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BARANG\2024\REKON\"/>
    </mc:Choice>
  </mc:AlternateContent>
  <xr:revisionPtr revIDLastSave="0" documentId="13_ncr:1_{11CACB2C-F82E-4EAE-9508-1A3AF01EDE51}" xr6:coauthVersionLast="47" xr6:coauthVersionMax="47" xr10:uidLastSave="{00000000-0000-0000-0000-000000000000}"/>
  <bookViews>
    <workbookView xWindow="-120" yWindow="-120" windowWidth="29040" windowHeight="15720" tabRatio="777" activeTab="6" xr2:uid="{00000000-000D-0000-FFFF-FFFF00000000}"/>
  </bookViews>
  <sheets>
    <sheet name="UPB" sheetId="69" r:id="rId1"/>
    <sheet name="Parameter" sheetId="103" r:id="rId2"/>
    <sheet name="Parameter2" sheetId="98" r:id="rId3"/>
    <sheet name="Parameter3" sheetId="104" state="hidden" r:id="rId4"/>
    <sheet name="Parameter4" sheetId="106" state="hidden" r:id="rId5"/>
    <sheet name="OPD" sheetId="99" state="hidden" r:id="rId6"/>
    <sheet name="BM" sheetId="108" r:id="rId7"/>
    <sheet name="BJ" sheetId="95" r:id="rId8"/>
    <sheet name="Hibah" sheetId="105" r:id="rId9"/>
  </sheets>
  <definedNames>
    <definedName name="_xlnm._FilterDatabase" localSheetId="7" hidden="1">BJ!$A$7:$BR$7</definedName>
    <definedName name="_xlnm._FilterDatabase" localSheetId="6" hidden="1">BM!$I$7:$CT$7</definedName>
    <definedName name="_xlnm._FilterDatabase" localSheetId="8" hidden="1">Hibah!$A$14:$BB$14</definedName>
    <definedName name="_xlnm._FilterDatabase" localSheetId="5" hidden="1">OPD!$A$1:$E$663</definedName>
    <definedName name="_xlnm._FilterDatabase" localSheetId="1" hidden="1">Parameter!$A$2:$N$2997</definedName>
    <definedName name="_xlnm._FilterDatabase" localSheetId="2" hidden="1">Parameter2!$A$1:$E$12530</definedName>
    <definedName name="_xlnm._FilterDatabase" localSheetId="0" hidden="1">UPB!$A$2:$B$715</definedName>
    <definedName name="_xlnm.Print_Area" localSheetId="7">BJ!#REF!</definedName>
    <definedName name="_xlnm.Print_Area" localSheetId="8">Hibah!#REF!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T9" i="108" l="1"/>
  <c r="CS9" i="108"/>
  <c r="CR9" i="108"/>
  <c r="CP9" i="108"/>
  <c r="CO9" i="108"/>
  <c r="CN9" i="108"/>
  <c r="AT9" i="108"/>
  <c r="CQ9" i="108" s="1"/>
  <c r="G9" i="108"/>
  <c r="AY9" i="108" s="1"/>
  <c r="F9" i="108"/>
  <c r="CI9" i="108" s="1"/>
  <c r="E9" i="108"/>
  <c r="H9" i="108" s="1"/>
  <c r="C9" i="108"/>
  <c r="B9" i="108"/>
  <c r="A9" i="108"/>
  <c r="CM9" i="108" s="1"/>
  <c r="AT12" i="108"/>
  <c r="CT1001" i="108"/>
  <c r="CS1001" i="108"/>
  <c r="CR1001" i="108"/>
  <c r="CQ1001" i="108"/>
  <c r="CP1001" i="108"/>
  <c r="CO1001" i="108"/>
  <c r="CN1001" i="108"/>
  <c r="AX1001" i="108"/>
  <c r="AW1001" i="108"/>
  <c r="AV1001" i="108"/>
  <c r="AU1001" i="108"/>
  <c r="AT1001" i="108"/>
  <c r="F1001" i="108"/>
  <c r="CJ1001" i="108" s="1"/>
  <c r="E1001" i="108"/>
  <c r="H1001" i="108" s="1"/>
  <c r="C1001" i="108"/>
  <c r="AD1001" i="108" s="1"/>
  <c r="B1001" i="108"/>
  <c r="A1001" i="108"/>
  <c r="CT1000" i="108"/>
  <c r="CS1000" i="108"/>
  <c r="CR1000" i="108"/>
  <c r="CQ1000" i="108"/>
  <c r="CP1000" i="108"/>
  <c r="CO1000" i="108"/>
  <c r="CN1000" i="108"/>
  <c r="AX1000" i="108"/>
  <c r="AW1000" i="108"/>
  <c r="AV1000" i="108"/>
  <c r="AU1000" i="108"/>
  <c r="AT1000" i="108"/>
  <c r="F1000" i="108"/>
  <c r="CI1000" i="108" s="1"/>
  <c r="E1000" i="108"/>
  <c r="H1000" i="108" s="1"/>
  <c r="C1000" i="108"/>
  <c r="AC1000" i="108" s="1"/>
  <c r="B1000" i="108"/>
  <c r="A1000" i="108"/>
  <c r="CT999" i="108"/>
  <c r="CS999" i="108"/>
  <c r="CR999" i="108"/>
  <c r="CQ999" i="108"/>
  <c r="CP999" i="108"/>
  <c r="CO999" i="108"/>
  <c r="CN999" i="108"/>
  <c r="AX999" i="108"/>
  <c r="AW999" i="108"/>
  <c r="AV999" i="108"/>
  <c r="AU999" i="108"/>
  <c r="AT999" i="108"/>
  <c r="F999" i="108"/>
  <c r="CF999" i="108" s="1"/>
  <c r="E999" i="108"/>
  <c r="H999" i="108" s="1"/>
  <c r="C999" i="108"/>
  <c r="AF999" i="108" s="1"/>
  <c r="B999" i="108"/>
  <c r="A999" i="108"/>
  <c r="CT998" i="108"/>
  <c r="CS998" i="108"/>
  <c r="CR998" i="108"/>
  <c r="CQ998" i="108"/>
  <c r="CP998" i="108"/>
  <c r="CO998" i="108"/>
  <c r="CN998" i="108"/>
  <c r="AX998" i="108"/>
  <c r="AW998" i="108"/>
  <c r="AV998" i="108"/>
  <c r="AU998" i="108"/>
  <c r="AT998" i="108"/>
  <c r="F998" i="108"/>
  <c r="E998" i="108"/>
  <c r="H998" i="108" s="1"/>
  <c r="C998" i="108"/>
  <c r="B998" i="108"/>
  <c r="A998" i="108"/>
  <c r="CT997" i="108"/>
  <c r="CS997" i="108"/>
  <c r="CR997" i="108"/>
  <c r="CQ997" i="108"/>
  <c r="CP997" i="108"/>
  <c r="CO997" i="108"/>
  <c r="CN997" i="108"/>
  <c r="AX997" i="108"/>
  <c r="AW997" i="108"/>
  <c r="AV997" i="108"/>
  <c r="AU997" i="108"/>
  <c r="AT997" i="108"/>
  <c r="F997" i="108"/>
  <c r="E997" i="108"/>
  <c r="H997" i="108" s="1"/>
  <c r="C997" i="108"/>
  <c r="B997" i="108"/>
  <c r="A997" i="108"/>
  <c r="CT996" i="108"/>
  <c r="CS996" i="108"/>
  <c r="CR996" i="108"/>
  <c r="CQ996" i="108"/>
  <c r="CP996" i="108"/>
  <c r="CO996" i="108"/>
  <c r="CN996" i="108"/>
  <c r="AX996" i="108"/>
  <c r="AW996" i="108"/>
  <c r="AV996" i="108"/>
  <c r="AU996" i="108"/>
  <c r="AT996" i="108"/>
  <c r="F996" i="108"/>
  <c r="CG996" i="108" s="1"/>
  <c r="E996" i="108"/>
  <c r="H996" i="108" s="1"/>
  <c r="C996" i="108"/>
  <c r="AD996" i="108" s="1"/>
  <c r="B996" i="108"/>
  <c r="A996" i="108"/>
  <c r="CT995" i="108"/>
  <c r="CS995" i="108"/>
  <c r="CR995" i="108"/>
  <c r="CQ995" i="108"/>
  <c r="CP995" i="108"/>
  <c r="CO995" i="108"/>
  <c r="CN995" i="108"/>
  <c r="CI995" i="108"/>
  <c r="AX995" i="108"/>
  <c r="AW995" i="108"/>
  <c r="AV995" i="108"/>
  <c r="AU995" i="108"/>
  <c r="AT995" i="108"/>
  <c r="F995" i="108"/>
  <c r="AP995" i="108" s="1"/>
  <c r="E995" i="108"/>
  <c r="H995" i="108" s="1"/>
  <c r="C995" i="108"/>
  <c r="B995" i="108"/>
  <c r="A995" i="108"/>
  <c r="CT994" i="108"/>
  <c r="CS994" i="108"/>
  <c r="CR994" i="108"/>
  <c r="CQ994" i="108"/>
  <c r="CP994" i="108"/>
  <c r="CO994" i="108"/>
  <c r="CN994" i="108"/>
  <c r="AX994" i="108"/>
  <c r="AW994" i="108"/>
  <c r="AV994" i="108"/>
  <c r="AU994" i="108"/>
  <c r="AT994" i="108"/>
  <c r="F994" i="108"/>
  <c r="E994" i="108"/>
  <c r="H994" i="108" s="1"/>
  <c r="C994" i="108"/>
  <c r="AF994" i="108" s="1"/>
  <c r="B994" i="108"/>
  <c r="A994" i="108"/>
  <c r="CT993" i="108"/>
  <c r="CS993" i="108"/>
  <c r="CR993" i="108"/>
  <c r="CQ993" i="108"/>
  <c r="CP993" i="108"/>
  <c r="CO993" i="108"/>
  <c r="CN993" i="108"/>
  <c r="AX993" i="108"/>
  <c r="AW993" i="108"/>
  <c r="AV993" i="108"/>
  <c r="AU993" i="108"/>
  <c r="AT993" i="108"/>
  <c r="F993" i="108"/>
  <c r="CF993" i="108" s="1"/>
  <c r="E993" i="108"/>
  <c r="H993" i="108" s="1"/>
  <c r="C993" i="108"/>
  <c r="AE993" i="108" s="1"/>
  <c r="B993" i="108"/>
  <c r="A993" i="108"/>
  <c r="CT992" i="108"/>
  <c r="CS992" i="108"/>
  <c r="CR992" i="108"/>
  <c r="CQ992" i="108"/>
  <c r="CP992" i="108"/>
  <c r="CO992" i="108"/>
  <c r="CN992" i="108"/>
  <c r="AX992" i="108"/>
  <c r="AW992" i="108"/>
  <c r="AV992" i="108"/>
  <c r="AU992" i="108"/>
  <c r="AT992" i="108"/>
  <c r="F992" i="108"/>
  <c r="E992" i="108"/>
  <c r="H992" i="108" s="1"/>
  <c r="C992" i="108"/>
  <c r="AB992" i="108" s="1"/>
  <c r="B992" i="108"/>
  <c r="A992" i="108"/>
  <c r="CT991" i="108"/>
  <c r="CS991" i="108"/>
  <c r="CR991" i="108"/>
  <c r="CQ991" i="108"/>
  <c r="CP991" i="108"/>
  <c r="CO991" i="108"/>
  <c r="CN991" i="108"/>
  <c r="AX991" i="108"/>
  <c r="AW991" i="108"/>
  <c r="AV991" i="108"/>
  <c r="AU991" i="108"/>
  <c r="AT991" i="108"/>
  <c r="F991" i="108"/>
  <c r="CJ991" i="108" s="1"/>
  <c r="E991" i="108"/>
  <c r="H991" i="108" s="1"/>
  <c r="C991" i="108"/>
  <c r="AC991" i="108" s="1"/>
  <c r="B991" i="108"/>
  <c r="A991" i="108"/>
  <c r="CT990" i="108"/>
  <c r="CS990" i="108"/>
  <c r="CR990" i="108"/>
  <c r="CQ990" i="108"/>
  <c r="CP990" i="108"/>
  <c r="CO990" i="108"/>
  <c r="CN990" i="108"/>
  <c r="AX990" i="108"/>
  <c r="AW990" i="108"/>
  <c r="AV990" i="108"/>
  <c r="AU990" i="108"/>
  <c r="AT990" i="108"/>
  <c r="F990" i="108"/>
  <c r="E990" i="108"/>
  <c r="H990" i="108" s="1"/>
  <c r="C990" i="108"/>
  <c r="W990" i="108" s="1"/>
  <c r="B990" i="108"/>
  <c r="A990" i="108"/>
  <c r="CT989" i="108"/>
  <c r="CS989" i="108"/>
  <c r="CR989" i="108"/>
  <c r="CQ989" i="108"/>
  <c r="CP989" i="108"/>
  <c r="CO989" i="108"/>
  <c r="CN989" i="108"/>
  <c r="AX989" i="108"/>
  <c r="AW989" i="108"/>
  <c r="AV989" i="108"/>
  <c r="AU989" i="108"/>
  <c r="AT989" i="108"/>
  <c r="F989" i="108"/>
  <c r="AP989" i="108" s="1"/>
  <c r="E989" i="108"/>
  <c r="C989" i="108"/>
  <c r="AG989" i="108" s="1"/>
  <c r="B989" i="108"/>
  <c r="A989" i="108"/>
  <c r="CT988" i="108"/>
  <c r="CS988" i="108"/>
  <c r="CR988" i="108"/>
  <c r="CQ988" i="108"/>
  <c r="CP988" i="108"/>
  <c r="CO988" i="108"/>
  <c r="CN988" i="108"/>
  <c r="AX988" i="108"/>
  <c r="AW988" i="108"/>
  <c r="AV988" i="108"/>
  <c r="AU988" i="108"/>
  <c r="AT988" i="108"/>
  <c r="F988" i="108"/>
  <c r="CH988" i="108" s="1"/>
  <c r="E988" i="108"/>
  <c r="H988" i="108" s="1"/>
  <c r="C988" i="108"/>
  <c r="B988" i="108"/>
  <c r="A988" i="108"/>
  <c r="CT987" i="108"/>
  <c r="CS987" i="108"/>
  <c r="CR987" i="108"/>
  <c r="CQ987" i="108"/>
  <c r="CP987" i="108"/>
  <c r="CO987" i="108"/>
  <c r="CN987" i="108"/>
  <c r="AX987" i="108"/>
  <c r="AW987" i="108"/>
  <c r="AV987" i="108"/>
  <c r="AU987" i="108"/>
  <c r="AT987" i="108"/>
  <c r="F987" i="108"/>
  <c r="CJ987" i="108" s="1"/>
  <c r="E987" i="108"/>
  <c r="H987" i="108" s="1"/>
  <c r="C987" i="108"/>
  <c r="B987" i="108"/>
  <c r="A987" i="108"/>
  <c r="CT986" i="108"/>
  <c r="CS986" i="108"/>
  <c r="CR986" i="108"/>
  <c r="CQ986" i="108"/>
  <c r="CP986" i="108"/>
  <c r="CO986" i="108"/>
  <c r="CN986" i="108"/>
  <c r="AX986" i="108"/>
  <c r="AW986" i="108"/>
  <c r="AV986" i="108"/>
  <c r="AU986" i="108"/>
  <c r="AT986" i="108"/>
  <c r="F986" i="108"/>
  <c r="E986" i="108"/>
  <c r="H986" i="108" s="1"/>
  <c r="C986" i="108"/>
  <c r="B986" i="108"/>
  <c r="A986" i="108"/>
  <c r="CT985" i="108"/>
  <c r="CS985" i="108"/>
  <c r="CR985" i="108"/>
  <c r="CQ985" i="108"/>
  <c r="CP985" i="108"/>
  <c r="CO985" i="108"/>
  <c r="CN985" i="108"/>
  <c r="AX985" i="108"/>
  <c r="AW985" i="108"/>
  <c r="AV985" i="108"/>
  <c r="AU985" i="108"/>
  <c r="AT985" i="108"/>
  <c r="F985" i="108"/>
  <c r="CG985" i="108" s="1"/>
  <c r="E985" i="108"/>
  <c r="H985" i="108" s="1"/>
  <c r="C985" i="108"/>
  <c r="AH985" i="108" s="1"/>
  <c r="B985" i="108"/>
  <c r="A985" i="108"/>
  <c r="CT984" i="108"/>
  <c r="CS984" i="108"/>
  <c r="CR984" i="108"/>
  <c r="CQ984" i="108"/>
  <c r="CP984" i="108"/>
  <c r="CO984" i="108"/>
  <c r="CN984" i="108"/>
  <c r="AX984" i="108"/>
  <c r="AW984" i="108"/>
  <c r="AV984" i="108"/>
  <c r="AU984" i="108"/>
  <c r="AT984" i="108"/>
  <c r="F984" i="108"/>
  <c r="E984" i="108"/>
  <c r="H984" i="108" s="1"/>
  <c r="C984" i="108"/>
  <c r="W984" i="108" s="1"/>
  <c r="B984" i="108"/>
  <c r="A984" i="108"/>
  <c r="CT983" i="108"/>
  <c r="CS983" i="108"/>
  <c r="CR983" i="108"/>
  <c r="CQ983" i="108"/>
  <c r="CP983" i="108"/>
  <c r="CO983" i="108"/>
  <c r="CN983" i="108"/>
  <c r="AX983" i="108"/>
  <c r="AW983" i="108"/>
  <c r="AV983" i="108"/>
  <c r="AU983" i="108"/>
  <c r="AT983" i="108"/>
  <c r="F983" i="108"/>
  <c r="E983" i="108"/>
  <c r="H983" i="108" s="1"/>
  <c r="C983" i="108"/>
  <c r="B983" i="108"/>
  <c r="A983" i="108"/>
  <c r="CT982" i="108"/>
  <c r="CS982" i="108"/>
  <c r="CR982" i="108"/>
  <c r="CQ982" i="108"/>
  <c r="CP982" i="108"/>
  <c r="CO982" i="108"/>
  <c r="CN982" i="108"/>
  <c r="AX982" i="108"/>
  <c r="AW982" i="108"/>
  <c r="AV982" i="108"/>
  <c r="AU982" i="108"/>
  <c r="AT982" i="108"/>
  <c r="F982" i="108"/>
  <c r="CH982" i="108" s="1"/>
  <c r="E982" i="108"/>
  <c r="H982" i="108" s="1"/>
  <c r="C982" i="108"/>
  <c r="AE982" i="108" s="1"/>
  <c r="B982" i="108"/>
  <c r="A982" i="108"/>
  <c r="CT981" i="108"/>
  <c r="CS981" i="108"/>
  <c r="CR981" i="108"/>
  <c r="CQ981" i="108"/>
  <c r="CP981" i="108"/>
  <c r="CO981" i="108"/>
  <c r="CN981" i="108"/>
  <c r="AX981" i="108"/>
  <c r="AW981" i="108"/>
  <c r="AV981" i="108"/>
  <c r="AU981" i="108"/>
  <c r="AT981" i="108"/>
  <c r="F981" i="108"/>
  <c r="E981" i="108"/>
  <c r="H981" i="108" s="1"/>
  <c r="C981" i="108"/>
  <c r="W981" i="108" s="1"/>
  <c r="B981" i="108"/>
  <c r="A981" i="108"/>
  <c r="CT980" i="108"/>
  <c r="CS980" i="108"/>
  <c r="CR980" i="108"/>
  <c r="CQ980" i="108"/>
  <c r="CP980" i="108"/>
  <c r="CO980" i="108"/>
  <c r="CN980" i="108"/>
  <c r="AX980" i="108"/>
  <c r="AW980" i="108"/>
  <c r="AV980" i="108"/>
  <c r="AU980" i="108"/>
  <c r="AT980" i="108"/>
  <c r="F980" i="108"/>
  <c r="E980" i="108"/>
  <c r="H980" i="108" s="1"/>
  <c r="C980" i="108"/>
  <c r="B980" i="108"/>
  <c r="A980" i="108"/>
  <c r="CT979" i="108"/>
  <c r="CS979" i="108"/>
  <c r="CR979" i="108"/>
  <c r="CQ979" i="108"/>
  <c r="CP979" i="108"/>
  <c r="CO979" i="108"/>
  <c r="CN979" i="108"/>
  <c r="AX979" i="108"/>
  <c r="AW979" i="108"/>
  <c r="AV979" i="108"/>
  <c r="AU979" i="108"/>
  <c r="AT979" i="108"/>
  <c r="F979" i="108"/>
  <c r="E979" i="108"/>
  <c r="H979" i="108" s="1"/>
  <c r="C979" i="108"/>
  <c r="AB979" i="108" s="1"/>
  <c r="B979" i="108"/>
  <c r="A979" i="108"/>
  <c r="CT978" i="108"/>
  <c r="CS978" i="108"/>
  <c r="CR978" i="108"/>
  <c r="CQ978" i="108"/>
  <c r="CP978" i="108"/>
  <c r="CO978" i="108"/>
  <c r="CN978" i="108"/>
  <c r="AX978" i="108"/>
  <c r="AW978" i="108"/>
  <c r="AV978" i="108"/>
  <c r="AU978" i="108"/>
  <c r="AT978" i="108"/>
  <c r="F978" i="108"/>
  <c r="E978" i="108"/>
  <c r="H978" i="108" s="1"/>
  <c r="C978" i="108"/>
  <c r="B978" i="108"/>
  <c r="A978" i="108"/>
  <c r="CT977" i="108"/>
  <c r="CS977" i="108"/>
  <c r="CR977" i="108"/>
  <c r="CQ977" i="108"/>
  <c r="CP977" i="108"/>
  <c r="CO977" i="108"/>
  <c r="CN977" i="108"/>
  <c r="AX977" i="108"/>
  <c r="AW977" i="108"/>
  <c r="AV977" i="108"/>
  <c r="AU977" i="108"/>
  <c r="AT977" i="108"/>
  <c r="F977" i="108"/>
  <c r="CF977" i="108" s="1"/>
  <c r="E977" i="108"/>
  <c r="H977" i="108" s="1"/>
  <c r="C977" i="108"/>
  <c r="B977" i="108"/>
  <c r="A977" i="108"/>
  <c r="CT976" i="108"/>
  <c r="CS976" i="108"/>
  <c r="CR976" i="108"/>
  <c r="CQ976" i="108"/>
  <c r="CP976" i="108"/>
  <c r="CO976" i="108"/>
  <c r="CN976" i="108"/>
  <c r="AX976" i="108"/>
  <c r="AW976" i="108"/>
  <c r="AV976" i="108"/>
  <c r="AU976" i="108"/>
  <c r="AT976" i="108"/>
  <c r="F976" i="108"/>
  <c r="E976" i="108"/>
  <c r="H976" i="108" s="1"/>
  <c r="C976" i="108"/>
  <c r="B976" i="108"/>
  <c r="A976" i="108"/>
  <c r="CT975" i="108"/>
  <c r="CS975" i="108"/>
  <c r="CR975" i="108"/>
  <c r="CQ975" i="108"/>
  <c r="CP975" i="108"/>
  <c r="CO975" i="108"/>
  <c r="CN975" i="108"/>
  <c r="AX975" i="108"/>
  <c r="AW975" i="108"/>
  <c r="AV975" i="108"/>
  <c r="AU975" i="108"/>
  <c r="AT975" i="108"/>
  <c r="F975" i="108"/>
  <c r="CJ975" i="108" s="1"/>
  <c r="E975" i="108"/>
  <c r="H975" i="108" s="1"/>
  <c r="C975" i="108"/>
  <c r="AH975" i="108" s="1"/>
  <c r="B975" i="108"/>
  <c r="A975" i="108"/>
  <c r="CT974" i="108"/>
  <c r="CS974" i="108"/>
  <c r="CR974" i="108"/>
  <c r="CQ974" i="108"/>
  <c r="CP974" i="108"/>
  <c r="CO974" i="108"/>
  <c r="CN974" i="108"/>
  <c r="AX974" i="108"/>
  <c r="AW974" i="108"/>
  <c r="AV974" i="108"/>
  <c r="AU974" i="108"/>
  <c r="AT974" i="108"/>
  <c r="F974" i="108"/>
  <c r="E974" i="108"/>
  <c r="H974" i="108" s="1"/>
  <c r="C974" i="108"/>
  <c r="AH974" i="108" s="1"/>
  <c r="B974" i="108"/>
  <c r="A974" i="108"/>
  <c r="CT973" i="108"/>
  <c r="CS973" i="108"/>
  <c r="CR973" i="108"/>
  <c r="CQ973" i="108"/>
  <c r="CP973" i="108"/>
  <c r="CO973" i="108"/>
  <c r="CN973" i="108"/>
  <c r="AX973" i="108"/>
  <c r="AW973" i="108"/>
  <c r="AV973" i="108"/>
  <c r="AU973" i="108"/>
  <c r="AT973" i="108"/>
  <c r="F973" i="108"/>
  <c r="CI973" i="108" s="1"/>
  <c r="E973" i="108"/>
  <c r="H973" i="108" s="1"/>
  <c r="C973" i="108"/>
  <c r="B973" i="108"/>
  <c r="A973" i="108"/>
  <c r="CT972" i="108"/>
  <c r="CS972" i="108"/>
  <c r="CR972" i="108"/>
  <c r="CQ972" i="108"/>
  <c r="CP972" i="108"/>
  <c r="CO972" i="108"/>
  <c r="CN972" i="108"/>
  <c r="AX972" i="108"/>
  <c r="AW972" i="108"/>
  <c r="AV972" i="108"/>
  <c r="AU972" i="108"/>
  <c r="AT972" i="108"/>
  <c r="F972" i="108"/>
  <c r="CJ972" i="108" s="1"/>
  <c r="E972" i="108"/>
  <c r="H972" i="108" s="1"/>
  <c r="C972" i="108"/>
  <c r="AF972" i="108" s="1"/>
  <c r="B972" i="108"/>
  <c r="A972" i="108"/>
  <c r="CT971" i="108"/>
  <c r="CS971" i="108"/>
  <c r="CR971" i="108"/>
  <c r="CQ971" i="108"/>
  <c r="CP971" i="108"/>
  <c r="CO971" i="108"/>
  <c r="CN971" i="108"/>
  <c r="AX971" i="108"/>
  <c r="AW971" i="108"/>
  <c r="AV971" i="108"/>
  <c r="AU971" i="108"/>
  <c r="AT971" i="108"/>
  <c r="F971" i="108"/>
  <c r="AP971" i="108" s="1"/>
  <c r="E971" i="108"/>
  <c r="H971" i="108" s="1"/>
  <c r="C971" i="108"/>
  <c r="AG971" i="108" s="1"/>
  <c r="B971" i="108"/>
  <c r="A971" i="108"/>
  <c r="CT970" i="108"/>
  <c r="CS970" i="108"/>
  <c r="CR970" i="108"/>
  <c r="CQ970" i="108"/>
  <c r="CP970" i="108"/>
  <c r="CO970" i="108"/>
  <c r="CN970" i="108"/>
  <c r="AX970" i="108"/>
  <c r="AW970" i="108"/>
  <c r="AV970" i="108"/>
  <c r="AU970" i="108"/>
  <c r="AT970" i="108"/>
  <c r="F970" i="108"/>
  <c r="E970" i="108"/>
  <c r="H970" i="108" s="1"/>
  <c r="C970" i="108"/>
  <c r="B970" i="108"/>
  <c r="A970" i="108"/>
  <c r="CT969" i="108"/>
  <c r="CS969" i="108"/>
  <c r="CR969" i="108"/>
  <c r="CQ969" i="108"/>
  <c r="CP969" i="108"/>
  <c r="CO969" i="108"/>
  <c r="CN969" i="108"/>
  <c r="AX969" i="108"/>
  <c r="AW969" i="108"/>
  <c r="AV969" i="108"/>
  <c r="AU969" i="108"/>
  <c r="AT969" i="108"/>
  <c r="F969" i="108"/>
  <c r="CJ969" i="108" s="1"/>
  <c r="E969" i="108"/>
  <c r="H969" i="108" s="1"/>
  <c r="C969" i="108"/>
  <c r="B969" i="108"/>
  <c r="A969" i="108"/>
  <c r="CT968" i="108"/>
  <c r="CS968" i="108"/>
  <c r="CR968" i="108"/>
  <c r="CQ968" i="108"/>
  <c r="CP968" i="108"/>
  <c r="CO968" i="108"/>
  <c r="CN968" i="108"/>
  <c r="AX968" i="108"/>
  <c r="AW968" i="108"/>
  <c r="AV968" i="108"/>
  <c r="AU968" i="108"/>
  <c r="AT968" i="108"/>
  <c r="F968" i="108"/>
  <c r="E968" i="108"/>
  <c r="H968" i="108" s="1"/>
  <c r="C968" i="108"/>
  <c r="AB968" i="108" s="1"/>
  <c r="B968" i="108"/>
  <c r="A968" i="108"/>
  <c r="CT967" i="108"/>
  <c r="CS967" i="108"/>
  <c r="CR967" i="108"/>
  <c r="CQ967" i="108"/>
  <c r="CP967" i="108"/>
  <c r="CO967" i="108"/>
  <c r="CN967" i="108"/>
  <c r="AX967" i="108"/>
  <c r="AW967" i="108"/>
  <c r="AV967" i="108"/>
  <c r="AU967" i="108"/>
  <c r="AT967" i="108"/>
  <c r="F967" i="108"/>
  <c r="E967" i="108"/>
  <c r="C967" i="108"/>
  <c r="W967" i="108" s="1"/>
  <c r="B967" i="108"/>
  <c r="A967" i="108"/>
  <c r="CT966" i="108"/>
  <c r="CS966" i="108"/>
  <c r="CR966" i="108"/>
  <c r="CQ966" i="108"/>
  <c r="CP966" i="108"/>
  <c r="CO966" i="108"/>
  <c r="CN966" i="108"/>
  <c r="AX966" i="108"/>
  <c r="AW966" i="108"/>
  <c r="AV966" i="108"/>
  <c r="AU966" i="108"/>
  <c r="AT966" i="108"/>
  <c r="F966" i="108"/>
  <c r="CF966" i="108" s="1"/>
  <c r="E966" i="108"/>
  <c r="H966" i="108" s="1"/>
  <c r="C966" i="108"/>
  <c r="AD966" i="108" s="1"/>
  <c r="B966" i="108"/>
  <c r="A966" i="108"/>
  <c r="CT965" i="108"/>
  <c r="CS965" i="108"/>
  <c r="CR965" i="108"/>
  <c r="CQ965" i="108"/>
  <c r="CP965" i="108"/>
  <c r="CO965" i="108"/>
  <c r="CN965" i="108"/>
  <c r="AX965" i="108"/>
  <c r="AW965" i="108"/>
  <c r="AV965" i="108"/>
  <c r="AU965" i="108"/>
  <c r="AT965" i="108"/>
  <c r="F965" i="108"/>
  <c r="CI965" i="108" s="1"/>
  <c r="E965" i="108"/>
  <c r="H965" i="108" s="1"/>
  <c r="C965" i="108"/>
  <c r="B965" i="108"/>
  <c r="A965" i="108"/>
  <c r="CT964" i="108"/>
  <c r="CS964" i="108"/>
  <c r="CR964" i="108"/>
  <c r="CQ964" i="108"/>
  <c r="CP964" i="108"/>
  <c r="CO964" i="108"/>
  <c r="CN964" i="108"/>
  <c r="AX964" i="108"/>
  <c r="AW964" i="108"/>
  <c r="AV964" i="108"/>
  <c r="AU964" i="108"/>
  <c r="AT964" i="108"/>
  <c r="F964" i="108"/>
  <c r="E964" i="108"/>
  <c r="H964" i="108" s="1"/>
  <c r="C964" i="108"/>
  <c r="AB964" i="108" s="1"/>
  <c r="B964" i="108"/>
  <c r="A964" i="108"/>
  <c r="CT963" i="108"/>
  <c r="CS963" i="108"/>
  <c r="CR963" i="108"/>
  <c r="CQ963" i="108"/>
  <c r="CP963" i="108"/>
  <c r="CO963" i="108"/>
  <c r="CN963" i="108"/>
  <c r="AX963" i="108"/>
  <c r="AW963" i="108"/>
  <c r="AV963" i="108"/>
  <c r="AU963" i="108"/>
  <c r="AT963" i="108"/>
  <c r="F963" i="108"/>
  <c r="CF963" i="108" s="1"/>
  <c r="E963" i="108"/>
  <c r="H963" i="108" s="1"/>
  <c r="C963" i="108"/>
  <c r="B963" i="108"/>
  <c r="A963" i="108"/>
  <c r="CT962" i="108"/>
  <c r="CS962" i="108"/>
  <c r="CR962" i="108"/>
  <c r="CQ962" i="108"/>
  <c r="CP962" i="108"/>
  <c r="CO962" i="108"/>
  <c r="CN962" i="108"/>
  <c r="AX962" i="108"/>
  <c r="AW962" i="108"/>
  <c r="AV962" i="108"/>
  <c r="AU962" i="108"/>
  <c r="AT962" i="108"/>
  <c r="F962" i="108"/>
  <c r="E962" i="108"/>
  <c r="H962" i="108" s="1"/>
  <c r="C962" i="108"/>
  <c r="AC962" i="108" s="1"/>
  <c r="B962" i="108"/>
  <c r="A962" i="108"/>
  <c r="CT961" i="108"/>
  <c r="CS961" i="108"/>
  <c r="CR961" i="108"/>
  <c r="CQ961" i="108"/>
  <c r="CP961" i="108"/>
  <c r="CO961" i="108"/>
  <c r="CN961" i="108"/>
  <c r="AX961" i="108"/>
  <c r="AW961" i="108"/>
  <c r="AV961" i="108"/>
  <c r="AU961" i="108"/>
  <c r="AT961" i="108"/>
  <c r="F961" i="108"/>
  <c r="E961" i="108"/>
  <c r="H961" i="108" s="1"/>
  <c r="C961" i="108"/>
  <c r="B961" i="108"/>
  <c r="A961" i="108"/>
  <c r="CT960" i="108"/>
  <c r="CS960" i="108"/>
  <c r="CR960" i="108"/>
  <c r="CQ960" i="108"/>
  <c r="CP960" i="108"/>
  <c r="CO960" i="108"/>
  <c r="CN960" i="108"/>
  <c r="AX960" i="108"/>
  <c r="AW960" i="108"/>
  <c r="AV960" i="108"/>
  <c r="AU960" i="108"/>
  <c r="AT960" i="108"/>
  <c r="F960" i="108"/>
  <c r="E960" i="108"/>
  <c r="H960" i="108" s="1"/>
  <c r="C960" i="108"/>
  <c r="W960" i="108" s="1"/>
  <c r="B960" i="108"/>
  <c r="A960" i="108"/>
  <c r="CT959" i="108"/>
  <c r="CS959" i="108"/>
  <c r="CR959" i="108"/>
  <c r="CQ959" i="108"/>
  <c r="CP959" i="108"/>
  <c r="CO959" i="108"/>
  <c r="CN959" i="108"/>
  <c r="AX959" i="108"/>
  <c r="AW959" i="108"/>
  <c r="AV959" i="108"/>
  <c r="AU959" i="108"/>
  <c r="AT959" i="108"/>
  <c r="F959" i="108"/>
  <c r="E959" i="108"/>
  <c r="H959" i="108" s="1"/>
  <c r="C959" i="108"/>
  <c r="AH959" i="108" s="1"/>
  <c r="B959" i="108"/>
  <c r="A959" i="108"/>
  <c r="CT958" i="108"/>
  <c r="CS958" i="108"/>
  <c r="CR958" i="108"/>
  <c r="CQ958" i="108"/>
  <c r="CP958" i="108"/>
  <c r="CO958" i="108"/>
  <c r="CN958" i="108"/>
  <c r="AX958" i="108"/>
  <c r="AW958" i="108"/>
  <c r="AV958" i="108"/>
  <c r="AU958" i="108"/>
  <c r="AT958" i="108"/>
  <c r="F958" i="108"/>
  <c r="CI958" i="108" s="1"/>
  <c r="E958" i="108"/>
  <c r="H958" i="108" s="1"/>
  <c r="C958" i="108"/>
  <c r="AB958" i="108" s="1"/>
  <c r="B958" i="108"/>
  <c r="A958" i="108"/>
  <c r="CT957" i="108"/>
  <c r="CS957" i="108"/>
  <c r="CR957" i="108"/>
  <c r="CQ957" i="108"/>
  <c r="CP957" i="108"/>
  <c r="CO957" i="108"/>
  <c r="CN957" i="108"/>
  <c r="AX957" i="108"/>
  <c r="AW957" i="108"/>
  <c r="AV957" i="108"/>
  <c r="AU957" i="108"/>
  <c r="AT957" i="108"/>
  <c r="F957" i="108"/>
  <c r="E957" i="108"/>
  <c r="H957" i="108" s="1"/>
  <c r="C957" i="108"/>
  <c r="AG957" i="108" s="1"/>
  <c r="B957" i="108"/>
  <c r="A957" i="108"/>
  <c r="CT956" i="108"/>
  <c r="CS956" i="108"/>
  <c r="CR956" i="108"/>
  <c r="CQ956" i="108"/>
  <c r="CP956" i="108"/>
  <c r="CO956" i="108"/>
  <c r="CN956" i="108"/>
  <c r="AX956" i="108"/>
  <c r="AW956" i="108"/>
  <c r="AV956" i="108"/>
  <c r="AU956" i="108"/>
  <c r="AT956" i="108"/>
  <c r="F956" i="108"/>
  <c r="E956" i="108"/>
  <c r="H956" i="108" s="1"/>
  <c r="C956" i="108"/>
  <c r="AE956" i="108" s="1"/>
  <c r="B956" i="108"/>
  <c r="A956" i="108"/>
  <c r="CT955" i="108"/>
  <c r="CS955" i="108"/>
  <c r="CR955" i="108"/>
  <c r="CQ955" i="108"/>
  <c r="CP955" i="108"/>
  <c r="CO955" i="108"/>
  <c r="CN955" i="108"/>
  <c r="AX955" i="108"/>
  <c r="AW955" i="108"/>
  <c r="AV955" i="108"/>
  <c r="AU955" i="108"/>
  <c r="AT955" i="108"/>
  <c r="F955" i="108"/>
  <c r="AP955" i="108" s="1"/>
  <c r="E955" i="108"/>
  <c r="H955" i="108" s="1"/>
  <c r="C955" i="108"/>
  <c r="AG955" i="108" s="1"/>
  <c r="B955" i="108"/>
  <c r="A955" i="108"/>
  <c r="CT954" i="108"/>
  <c r="CS954" i="108"/>
  <c r="CR954" i="108"/>
  <c r="CQ954" i="108"/>
  <c r="CP954" i="108"/>
  <c r="CO954" i="108"/>
  <c r="CN954" i="108"/>
  <c r="AX954" i="108"/>
  <c r="AW954" i="108"/>
  <c r="AV954" i="108"/>
  <c r="AU954" i="108"/>
  <c r="AT954" i="108"/>
  <c r="F954" i="108"/>
  <c r="E954" i="108"/>
  <c r="H954" i="108" s="1"/>
  <c r="C954" i="108"/>
  <c r="B954" i="108"/>
  <c r="A954" i="108"/>
  <c r="CT953" i="108"/>
  <c r="CS953" i="108"/>
  <c r="CR953" i="108"/>
  <c r="CQ953" i="108"/>
  <c r="CP953" i="108"/>
  <c r="CO953" i="108"/>
  <c r="CN953" i="108"/>
  <c r="AX953" i="108"/>
  <c r="AW953" i="108"/>
  <c r="AV953" i="108"/>
  <c r="AU953" i="108"/>
  <c r="AT953" i="108"/>
  <c r="F953" i="108"/>
  <c r="E953" i="108"/>
  <c r="H953" i="108" s="1"/>
  <c r="BZ953" i="108" s="1"/>
  <c r="CA953" i="108" s="1"/>
  <c r="C953" i="108"/>
  <c r="W953" i="108" s="1"/>
  <c r="B953" i="108"/>
  <c r="A953" i="108"/>
  <c r="CT952" i="108"/>
  <c r="CS952" i="108"/>
  <c r="CR952" i="108"/>
  <c r="CQ952" i="108"/>
  <c r="CP952" i="108"/>
  <c r="CO952" i="108"/>
  <c r="CN952" i="108"/>
  <c r="AX952" i="108"/>
  <c r="AW952" i="108"/>
  <c r="AV952" i="108"/>
  <c r="AU952" i="108"/>
  <c r="AT952" i="108"/>
  <c r="F952" i="108"/>
  <c r="E952" i="108"/>
  <c r="H952" i="108" s="1"/>
  <c r="C952" i="108"/>
  <c r="B952" i="108"/>
  <c r="A952" i="108"/>
  <c r="CT951" i="108"/>
  <c r="CS951" i="108"/>
  <c r="CR951" i="108"/>
  <c r="CQ951" i="108"/>
  <c r="CP951" i="108"/>
  <c r="CO951" i="108"/>
  <c r="CN951" i="108"/>
  <c r="AX951" i="108"/>
  <c r="AW951" i="108"/>
  <c r="AV951" i="108"/>
  <c r="AU951" i="108"/>
  <c r="AT951" i="108"/>
  <c r="F951" i="108"/>
  <c r="E951" i="108"/>
  <c r="H951" i="108" s="1"/>
  <c r="C951" i="108"/>
  <c r="AH951" i="108" s="1"/>
  <c r="B951" i="108"/>
  <c r="A951" i="108"/>
  <c r="CT950" i="108"/>
  <c r="CS950" i="108"/>
  <c r="CR950" i="108"/>
  <c r="CQ950" i="108"/>
  <c r="CP950" i="108"/>
  <c r="CO950" i="108"/>
  <c r="CN950" i="108"/>
  <c r="AX950" i="108"/>
  <c r="AW950" i="108"/>
  <c r="AV950" i="108"/>
  <c r="AU950" i="108"/>
  <c r="AT950" i="108"/>
  <c r="F950" i="108"/>
  <c r="E950" i="108"/>
  <c r="H950" i="108" s="1"/>
  <c r="C950" i="108"/>
  <c r="AB950" i="108" s="1"/>
  <c r="B950" i="108"/>
  <c r="A950" i="108"/>
  <c r="CT949" i="108"/>
  <c r="CS949" i="108"/>
  <c r="CR949" i="108"/>
  <c r="CQ949" i="108"/>
  <c r="CP949" i="108"/>
  <c r="CO949" i="108"/>
  <c r="CN949" i="108"/>
  <c r="AX949" i="108"/>
  <c r="AW949" i="108"/>
  <c r="AV949" i="108"/>
  <c r="AU949" i="108"/>
  <c r="AT949" i="108"/>
  <c r="F949" i="108"/>
  <c r="CF949" i="108" s="1"/>
  <c r="E949" i="108"/>
  <c r="H949" i="108" s="1"/>
  <c r="C949" i="108"/>
  <c r="AE949" i="108" s="1"/>
  <c r="B949" i="108"/>
  <c r="A949" i="108"/>
  <c r="CT948" i="108"/>
  <c r="CS948" i="108"/>
  <c r="CR948" i="108"/>
  <c r="CQ948" i="108"/>
  <c r="CP948" i="108"/>
  <c r="CO948" i="108"/>
  <c r="CN948" i="108"/>
  <c r="AX948" i="108"/>
  <c r="AW948" i="108"/>
  <c r="AV948" i="108"/>
  <c r="AU948" i="108"/>
  <c r="AT948" i="108"/>
  <c r="F948" i="108"/>
  <c r="CG948" i="108" s="1"/>
  <c r="E948" i="108"/>
  <c r="H948" i="108" s="1"/>
  <c r="C948" i="108"/>
  <c r="B948" i="108"/>
  <c r="A948" i="108"/>
  <c r="CT947" i="108"/>
  <c r="CS947" i="108"/>
  <c r="CR947" i="108"/>
  <c r="CQ947" i="108"/>
  <c r="CP947" i="108"/>
  <c r="CO947" i="108"/>
  <c r="CN947" i="108"/>
  <c r="AX947" i="108"/>
  <c r="AW947" i="108"/>
  <c r="AV947" i="108"/>
  <c r="AU947" i="108"/>
  <c r="AT947" i="108"/>
  <c r="F947" i="108"/>
  <c r="CJ947" i="108" s="1"/>
  <c r="E947" i="108"/>
  <c r="H947" i="108" s="1"/>
  <c r="C947" i="108"/>
  <c r="B947" i="108"/>
  <c r="A947" i="108"/>
  <c r="CT946" i="108"/>
  <c r="CS946" i="108"/>
  <c r="CR946" i="108"/>
  <c r="CQ946" i="108"/>
  <c r="CP946" i="108"/>
  <c r="CO946" i="108"/>
  <c r="CN946" i="108"/>
  <c r="AX946" i="108"/>
  <c r="AW946" i="108"/>
  <c r="AV946" i="108"/>
  <c r="AU946" i="108"/>
  <c r="AT946" i="108"/>
  <c r="F946" i="108"/>
  <c r="E946" i="108"/>
  <c r="C946" i="108"/>
  <c r="W946" i="108" s="1"/>
  <c r="B946" i="108"/>
  <c r="A946" i="108"/>
  <c r="CT945" i="108"/>
  <c r="CS945" i="108"/>
  <c r="CR945" i="108"/>
  <c r="CQ945" i="108"/>
  <c r="CP945" i="108"/>
  <c r="CO945" i="108"/>
  <c r="CN945" i="108"/>
  <c r="AX945" i="108"/>
  <c r="AW945" i="108"/>
  <c r="AV945" i="108"/>
  <c r="AU945" i="108"/>
  <c r="AT945" i="108"/>
  <c r="F945" i="108"/>
  <c r="E945" i="108"/>
  <c r="H945" i="108" s="1"/>
  <c r="C945" i="108"/>
  <c r="AC945" i="108" s="1"/>
  <c r="B945" i="108"/>
  <c r="A945" i="108"/>
  <c r="CT944" i="108"/>
  <c r="CS944" i="108"/>
  <c r="CR944" i="108"/>
  <c r="CQ944" i="108"/>
  <c r="CP944" i="108"/>
  <c r="CO944" i="108"/>
  <c r="CN944" i="108"/>
  <c r="AX944" i="108"/>
  <c r="AW944" i="108"/>
  <c r="AV944" i="108"/>
  <c r="AU944" i="108"/>
  <c r="AT944" i="108"/>
  <c r="F944" i="108"/>
  <c r="E944" i="108"/>
  <c r="C944" i="108"/>
  <c r="AC944" i="108" s="1"/>
  <c r="B944" i="108"/>
  <c r="A944" i="108"/>
  <c r="CT943" i="108"/>
  <c r="CS943" i="108"/>
  <c r="CR943" i="108"/>
  <c r="CQ943" i="108"/>
  <c r="CP943" i="108"/>
  <c r="CO943" i="108"/>
  <c r="CN943" i="108"/>
  <c r="AX943" i="108"/>
  <c r="AW943" i="108"/>
  <c r="AV943" i="108"/>
  <c r="AU943" i="108"/>
  <c r="AT943" i="108"/>
  <c r="F943" i="108"/>
  <c r="E943" i="108"/>
  <c r="H943" i="108" s="1"/>
  <c r="C943" i="108"/>
  <c r="W943" i="108" s="1"/>
  <c r="B943" i="108"/>
  <c r="A943" i="108"/>
  <c r="CT942" i="108"/>
  <c r="CS942" i="108"/>
  <c r="CR942" i="108"/>
  <c r="CQ942" i="108"/>
  <c r="CP942" i="108"/>
  <c r="CO942" i="108"/>
  <c r="CN942" i="108"/>
  <c r="AX942" i="108"/>
  <c r="AW942" i="108"/>
  <c r="AV942" i="108"/>
  <c r="AU942" i="108"/>
  <c r="AT942" i="108"/>
  <c r="F942" i="108"/>
  <c r="E942" i="108"/>
  <c r="H942" i="108" s="1"/>
  <c r="C942" i="108"/>
  <c r="B942" i="108"/>
  <c r="A942" i="108"/>
  <c r="CT941" i="108"/>
  <c r="CS941" i="108"/>
  <c r="CR941" i="108"/>
  <c r="CQ941" i="108"/>
  <c r="CP941" i="108"/>
  <c r="CO941" i="108"/>
  <c r="CN941" i="108"/>
  <c r="AX941" i="108"/>
  <c r="AW941" i="108"/>
  <c r="AV941" i="108"/>
  <c r="AU941" i="108"/>
  <c r="AT941" i="108"/>
  <c r="F941" i="108"/>
  <c r="CJ941" i="108" s="1"/>
  <c r="E941" i="108"/>
  <c r="H941" i="108" s="1"/>
  <c r="C941" i="108"/>
  <c r="B941" i="108"/>
  <c r="A941" i="108"/>
  <c r="CT940" i="108"/>
  <c r="CS940" i="108"/>
  <c r="CR940" i="108"/>
  <c r="CQ940" i="108"/>
  <c r="CP940" i="108"/>
  <c r="CO940" i="108"/>
  <c r="CN940" i="108"/>
  <c r="AX940" i="108"/>
  <c r="AW940" i="108"/>
  <c r="AV940" i="108"/>
  <c r="AU940" i="108"/>
  <c r="AT940" i="108"/>
  <c r="F940" i="108"/>
  <c r="CF940" i="108" s="1"/>
  <c r="E940" i="108"/>
  <c r="H940" i="108" s="1"/>
  <c r="C940" i="108"/>
  <c r="W940" i="108" s="1"/>
  <c r="B940" i="108"/>
  <c r="A940" i="108"/>
  <c r="CT939" i="108"/>
  <c r="CS939" i="108"/>
  <c r="CR939" i="108"/>
  <c r="CQ939" i="108"/>
  <c r="CP939" i="108"/>
  <c r="CO939" i="108"/>
  <c r="CN939" i="108"/>
  <c r="AX939" i="108"/>
  <c r="AW939" i="108"/>
  <c r="AV939" i="108"/>
  <c r="AU939" i="108"/>
  <c r="AT939" i="108"/>
  <c r="F939" i="108"/>
  <c r="E939" i="108"/>
  <c r="H939" i="108" s="1"/>
  <c r="C939" i="108"/>
  <c r="AF939" i="108" s="1"/>
  <c r="B939" i="108"/>
  <c r="A939" i="108"/>
  <c r="CT938" i="108"/>
  <c r="CS938" i="108"/>
  <c r="CR938" i="108"/>
  <c r="CQ938" i="108"/>
  <c r="CP938" i="108"/>
  <c r="CO938" i="108"/>
  <c r="CN938" i="108"/>
  <c r="AX938" i="108"/>
  <c r="AW938" i="108"/>
  <c r="AV938" i="108"/>
  <c r="AU938" i="108"/>
  <c r="AT938" i="108"/>
  <c r="F938" i="108"/>
  <c r="E938" i="108"/>
  <c r="H938" i="108" s="1"/>
  <c r="C938" i="108"/>
  <c r="W938" i="108" s="1"/>
  <c r="B938" i="108"/>
  <c r="A938" i="108"/>
  <c r="CT937" i="108"/>
  <c r="CS937" i="108"/>
  <c r="CR937" i="108"/>
  <c r="CQ937" i="108"/>
  <c r="CP937" i="108"/>
  <c r="CO937" i="108"/>
  <c r="CN937" i="108"/>
  <c r="AX937" i="108"/>
  <c r="AW937" i="108"/>
  <c r="AV937" i="108"/>
  <c r="AU937" i="108"/>
  <c r="AT937" i="108"/>
  <c r="F937" i="108"/>
  <c r="AP937" i="108" s="1"/>
  <c r="E937" i="108"/>
  <c r="H937" i="108" s="1"/>
  <c r="C937" i="108"/>
  <c r="B937" i="108"/>
  <c r="A937" i="108"/>
  <c r="CT936" i="108"/>
  <c r="CS936" i="108"/>
  <c r="CR936" i="108"/>
  <c r="CQ936" i="108"/>
  <c r="CP936" i="108"/>
  <c r="CO936" i="108"/>
  <c r="CN936" i="108"/>
  <c r="AX936" i="108"/>
  <c r="AW936" i="108"/>
  <c r="AV936" i="108"/>
  <c r="AU936" i="108"/>
  <c r="AT936" i="108"/>
  <c r="F936" i="108"/>
  <c r="E936" i="108"/>
  <c r="H936" i="108" s="1"/>
  <c r="C936" i="108"/>
  <c r="AG936" i="108" s="1"/>
  <c r="B936" i="108"/>
  <c r="A936" i="108"/>
  <c r="CT935" i="108"/>
  <c r="CS935" i="108"/>
  <c r="CR935" i="108"/>
  <c r="CQ935" i="108"/>
  <c r="CP935" i="108"/>
  <c r="CO935" i="108"/>
  <c r="CN935" i="108"/>
  <c r="AX935" i="108"/>
  <c r="AW935" i="108"/>
  <c r="AV935" i="108"/>
  <c r="AU935" i="108"/>
  <c r="AT935" i="108"/>
  <c r="F935" i="108"/>
  <c r="E935" i="108"/>
  <c r="H935" i="108" s="1"/>
  <c r="C935" i="108"/>
  <c r="B935" i="108"/>
  <c r="A935" i="108"/>
  <c r="CT934" i="108"/>
  <c r="CS934" i="108"/>
  <c r="CR934" i="108"/>
  <c r="CQ934" i="108"/>
  <c r="CP934" i="108"/>
  <c r="CO934" i="108"/>
  <c r="CN934" i="108"/>
  <c r="AX934" i="108"/>
  <c r="AW934" i="108"/>
  <c r="AV934" i="108"/>
  <c r="AU934" i="108"/>
  <c r="AT934" i="108"/>
  <c r="F934" i="108"/>
  <c r="AP934" i="108" s="1"/>
  <c r="E934" i="108"/>
  <c r="H934" i="108" s="1"/>
  <c r="C934" i="108"/>
  <c r="AD934" i="108" s="1"/>
  <c r="B934" i="108"/>
  <c r="A934" i="108"/>
  <c r="CT933" i="108"/>
  <c r="CS933" i="108"/>
  <c r="CR933" i="108"/>
  <c r="CQ933" i="108"/>
  <c r="CP933" i="108"/>
  <c r="CO933" i="108"/>
  <c r="CN933" i="108"/>
  <c r="AX933" i="108"/>
  <c r="AW933" i="108"/>
  <c r="AV933" i="108"/>
  <c r="AU933" i="108"/>
  <c r="AT933" i="108"/>
  <c r="F933" i="108"/>
  <c r="CG933" i="108" s="1"/>
  <c r="E933" i="108"/>
  <c r="H933" i="108" s="1"/>
  <c r="C933" i="108"/>
  <c r="B933" i="108"/>
  <c r="A933" i="108"/>
  <c r="CT932" i="108"/>
  <c r="CS932" i="108"/>
  <c r="CR932" i="108"/>
  <c r="CQ932" i="108"/>
  <c r="CP932" i="108"/>
  <c r="CO932" i="108"/>
  <c r="CN932" i="108"/>
  <c r="AX932" i="108"/>
  <c r="AW932" i="108"/>
  <c r="AV932" i="108"/>
  <c r="AU932" i="108"/>
  <c r="AT932" i="108"/>
  <c r="F932" i="108"/>
  <c r="E932" i="108"/>
  <c r="H932" i="108" s="1"/>
  <c r="C932" i="108"/>
  <c r="D932" i="108" s="1"/>
  <c r="B932" i="108"/>
  <c r="A932" i="108"/>
  <c r="CT931" i="108"/>
  <c r="CS931" i="108"/>
  <c r="CR931" i="108"/>
  <c r="CQ931" i="108"/>
  <c r="CP931" i="108"/>
  <c r="CO931" i="108"/>
  <c r="CN931" i="108"/>
  <c r="AX931" i="108"/>
  <c r="AW931" i="108"/>
  <c r="AV931" i="108"/>
  <c r="AU931" i="108"/>
  <c r="AT931" i="108"/>
  <c r="F931" i="108"/>
  <c r="CI931" i="108" s="1"/>
  <c r="E931" i="108"/>
  <c r="H931" i="108" s="1"/>
  <c r="C931" i="108"/>
  <c r="W931" i="108" s="1"/>
  <c r="B931" i="108"/>
  <c r="A931" i="108"/>
  <c r="CT930" i="108"/>
  <c r="CS930" i="108"/>
  <c r="CR930" i="108"/>
  <c r="CQ930" i="108"/>
  <c r="CP930" i="108"/>
  <c r="CO930" i="108"/>
  <c r="CN930" i="108"/>
  <c r="AX930" i="108"/>
  <c r="AW930" i="108"/>
  <c r="AV930" i="108"/>
  <c r="AU930" i="108"/>
  <c r="AT930" i="108"/>
  <c r="F930" i="108"/>
  <c r="E930" i="108"/>
  <c r="H930" i="108" s="1"/>
  <c r="C930" i="108"/>
  <c r="B930" i="108"/>
  <c r="A930" i="108"/>
  <c r="CT929" i="108"/>
  <c r="CS929" i="108"/>
  <c r="CR929" i="108"/>
  <c r="CQ929" i="108"/>
  <c r="CP929" i="108"/>
  <c r="CO929" i="108"/>
  <c r="CN929" i="108"/>
  <c r="AX929" i="108"/>
  <c r="AW929" i="108"/>
  <c r="AV929" i="108"/>
  <c r="AU929" i="108"/>
  <c r="AT929" i="108"/>
  <c r="F929" i="108"/>
  <c r="CH929" i="108" s="1"/>
  <c r="E929" i="108"/>
  <c r="H929" i="108" s="1"/>
  <c r="C929" i="108"/>
  <c r="B929" i="108"/>
  <c r="A929" i="108"/>
  <c r="CT928" i="108"/>
  <c r="CS928" i="108"/>
  <c r="CR928" i="108"/>
  <c r="CQ928" i="108"/>
  <c r="CP928" i="108"/>
  <c r="CO928" i="108"/>
  <c r="CN928" i="108"/>
  <c r="AX928" i="108"/>
  <c r="AW928" i="108"/>
  <c r="AV928" i="108"/>
  <c r="AU928" i="108"/>
  <c r="AT928" i="108"/>
  <c r="F928" i="108"/>
  <c r="E928" i="108"/>
  <c r="H928" i="108" s="1"/>
  <c r="C928" i="108"/>
  <c r="B928" i="108"/>
  <c r="A928" i="108"/>
  <c r="CT927" i="108"/>
  <c r="CS927" i="108"/>
  <c r="CR927" i="108"/>
  <c r="CQ927" i="108"/>
  <c r="CP927" i="108"/>
  <c r="CO927" i="108"/>
  <c r="CN927" i="108"/>
  <c r="AX927" i="108"/>
  <c r="AW927" i="108"/>
  <c r="AV927" i="108"/>
  <c r="AU927" i="108"/>
  <c r="AT927" i="108"/>
  <c r="F927" i="108"/>
  <c r="E927" i="108"/>
  <c r="H927" i="108" s="1"/>
  <c r="C927" i="108"/>
  <c r="B927" i="108"/>
  <c r="A927" i="108"/>
  <c r="CT926" i="108"/>
  <c r="CS926" i="108"/>
  <c r="CR926" i="108"/>
  <c r="CQ926" i="108"/>
  <c r="CP926" i="108"/>
  <c r="CO926" i="108"/>
  <c r="CN926" i="108"/>
  <c r="AX926" i="108"/>
  <c r="AW926" i="108"/>
  <c r="AV926" i="108"/>
  <c r="AU926" i="108"/>
  <c r="AT926" i="108"/>
  <c r="F926" i="108"/>
  <c r="E926" i="108"/>
  <c r="H926" i="108" s="1"/>
  <c r="C926" i="108"/>
  <c r="AG926" i="108" s="1"/>
  <c r="B926" i="108"/>
  <c r="A926" i="108"/>
  <c r="CT925" i="108"/>
  <c r="CS925" i="108"/>
  <c r="CR925" i="108"/>
  <c r="CQ925" i="108"/>
  <c r="CP925" i="108"/>
  <c r="CO925" i="108"/>
  <c r="CN925" i="108"/>
  <c r="AX925" i="108"/>
  <c r="AW925" i="108"/>
  <c r="AV925" i="108"/>
  <c r="AU925" i="108"/>
  <c r="AT925" i="108"/>
  <c r="F925" i="108"/>
  <c r="CI925" i="108" s="1"/>
  <c r="E925" i="108"/>
  <c r="H925" i="108" s="1"/>
  <c r="C925" i="108"/>
  <c r="AB925" i="108" s="1"/>
  <c r="B925" i="108"/>
  <c r="A925" i="108"/>
  <c r="CT924" i="108"/>
  <c r="CS924" i="108"/>
  <c r="CR924" i="108"/>
  <c r="CQ924" i="108"/>
  <c r="CP924" i="108"/>
  <c r="CO924" i="108"/>
  <c r="CN924" i="108"/>
  <c r="AX924" i="108"/>
  <c r="AW924" i="108"/>
  <c r="AV924" i="108"/>
  <c r="AU924" i="108"/>
  <c r="AT924" i="108"/>
  <c r="F924" i="108"/>
  <c r="AP924" i="108" s="1"/>
  <c r="E924" i="108"/>
  <c r="H924" i="108" s="1"/>
  <c r="C924" i="108"/>
  <c r="B924" i="108"/>
  <c r="A924" i="108"/>
  <c r="CT923" i="108"/>
  <c r="CS923" i="108"/>
  <c r="CR923" i="108"/>
  <c r="CQ923" i="108"/>
  <c r="CP923" i="108"/>
  <c r="CO923" i="108"/>
  <c r="CN923" i="108"/>
  <c r="AX923" i="108"/>
  <c r="AW923" i="108"/>
  <c r="AV923" i="108"/>
  <c r="AU923" i="108"/>
  <c r="AT923" i="108"/>
  <c r="F923" i="108"/>
  <c r="CI923" i="108" s="1"/>
  <c r="E923" i="108"/>
  <c r="H923" i="108" s="1"/>
  <c r="C923" i="108"/>
  <c r="AC923" i="108" s="1"/>
  <c r="B923" i="108"/>
  <c r="A923" i="108"/>
  <c r="CT922" i="108"/>
  <c r="CS922" i="108"/>
  <c r="CR922" i="108"/>
  <c r="CQ922" i="108"/>
  <c r="CP922" i="108"/>
  <c r="CO922" i="108"/>
  <c r="CN922" i="108"/>
  <c r="AX922" i="108"/>
  <c r="AW922" i="108"/>
  <c r="AV922" i="108"/>
  <c r="AU922" i="108"/>
  <c r="AT922" i="108"/>
  <c r="F922" i="108"/>
  <c r="E922" i="108"/>
  <c r="H922" i="108" s="1"/>
  <c r="C922" i="108"/>
  <c r="B922" i="108"/>
  <c r="A922" i="108"/>
  <c r="CT921" i="108"/>
  <c r="CS921" i="108"/>
  <c r="CR921" i="108"/>
  <c r="CQ921" i="108"/>
  <c r="CP921" i="108"/>
  <c r="CO921" i="108"/>
  <c r="CN921" i="108"/>
  <c r="AX921" i="108"/>
  <c r="AW921" i="108"/>
  <c r="AV921" i="108"/>
  <c r="AU921" i="108"/>
  <c r="AT921" i="108"/>
  <c r="F921" i="108"/>
  <c r="CJ921" i="108" s="1"/>
  <c r="E921" i="108"/>
  <c r="H921" i="108" s="1"/>
  <c r="C921" i="108"/>
  <c r="AD921" i="108" s="1"/>
  <c r="B921" i="108"/>
  <c r="A921" i="108"/>
  <c r="CT920" i="108"/>
  <c r="CS920" i="108"/>
  <c r="CR920" i="108"/>
  <c r="CQ920" i="108"/>
  <c r="CP920" i="108"/>
  <c r="CO920" i="108"/>
  <c r="CN920" i="108"/>
  <c r="AX920" i="108"/>
  <c r="AW920" i="108"/>
  <c r="AV920" i="108"/>
  <c r="AU920" i="108"/>
  <c r="AT920" i="108"/>
  <c r="F920" i="108"/>
  <c r="CI920" i="108" s="1"/>
  <c r="E920" i="108"/>
  <c r="H920" i="108" s="1"/>
  <c r="C920" i="108"/>
  <c r="W920" i="108" s="1"/>
  <c r="B920" i="108"/>
  <c r="A920" i="108"/>
  <c r="CT919" i="108"/>
  <c r="CS919" i="108"/>
  <c r="CR919" i="108"/>
  <c r="CQ919" i="108"/>
  <c r="CP919" i="108"/>
  <c r="CO919" i="108"/>
  <c r="CN919" i="108"/>
  <c r="AX919" i="108"/>
  <c r="AW919" i="108"/>
  <c r="AV919" i="108"/>
  <c r="AU919" i="108"/>
  <c r="AT919" i="108"/>
  <c r="F919" i="108"/>
  <c r="E919" i="108"/>
  <c r="H919" i="108" s="1"/>
  <c r="C919" i="108"/>
  <c r="B919" i="108"/>
  <c r="A919" i="108"/>
  <c r="CT918" i="108"/>
  <c r="CS918" i="108"/>
  <c r="CR918" i="108"/>
  <c r="CQ918" i="108"/>
  <c r="CP918" i="108"/>
  <c r="CO918" i="108"/>
  <c r="CN918" i="108"/>
  <c r="AX918" i="108"/>
  <c r="AW918" i="108"/>
  <c r="AV918" i="108"/>
  <c r="AU918" i="108"/>
  <c r="AT918" i="108"/>
  <c r="F918" i="108"/>
  <c r="E918" i="108"/>
  <c r="H918" i="108" s="1"/>
  <c r="C918" i="108"/>
  <c r="AF918" i="108" s="1"/>
  <c r="B918" i="108"/>
  <c r="A918" i="108"/>
  <c r="CT917" i="108"/>
  <c r="CS917" i="108"/>
  <c r="CR917" i="108"/>
  <c r="CQ917" i="108"/>
  <c r="CP917" i="108"/>
  <c r="CO917" i="108"/>
  <c r="CN917" i="108"/>
  <c r="AX917" i="108"/>
  <c r="AW917" i="108"/>
  <c r="AV917" i="108"/>
  <c r="AU917" i="108"/>
  <c r="AT917" i="108"/>
  <c r="F917" i="108"/>
  <c r="E917" i="108"/>
  <c r="C917" i="108"/>
  <c r="AF917" i="108" s="1"/>
  <c r="B917" i="108"/>
  <c r="A917" i="108"/>
  <c r="CT916" i="108"/>
  <c r="CS916" i="108"/>
  <c r="CR916" i="108"/>
  <c r="CQ916" i="108"/>
  <c r="CP916" i="108"/>
  <c r="CO916" i="108"/>
  <c r="CN916" i="108"/>
  <c r="AX916" i="108"/>
  <c r="AW916" i="108"/>
  <c r="AV916" i="108"/>
  <c r="AU916" i="108"/>
  <c r="AT916" i="108"/>
  <c r="F916" i="108"/>
  <c r="CF916" i="108" s="1"/>
  <c r="E916" i="108"/>
  <c r="C916" i="108"/>
  <c r="W916" i="108" s="1"/>
  <c r="B916" i="108"/>
  <c r="A916" i="108"/>
  <c r="CT915" i="108"/>
  <c r="CS915" i="108"/>
  <c r="CR915" i="108"/>
  <c r="CQ915" i="108"/>
  <c r="CP915" i="108"/>
  <c r="CO915" i="108"/>
  <c r="CN915" i="108"/>
  <c r="AX915" i="108"/>
  <c r="AW915" i="108"/>
  <c r="AV915" i="108"/>
  <c r="AU915" i="108"/>
  <c r="AT915" i="108"/>
  <c r="F915" i="108"/>
  <c r="CG915" i="108" s="1"/>
  <c r="E915" i="108"/>
  <c r="H915" i="108" s="1"/>
  <c r="C915" i="108"/>
  <c r="AH915" i="108" s="1"/>
  <c r="B915" i="108"/>
  <c r="A915" i="108"/>
  <c r="CT914" i="108"/>
  <c r="CS914" i="108"/>
  <c r="CR914" i="108"/>
  <c r="CQ914" i="108"/>
  <c r="CP914" i="108"/>
  <c r="CO914" i="108"/>
  <c r="CN914" i="108"/>
  <c r="AX914" i="108"/>
  <c r="AW914" i="108"/>
  <c r="AV914" i="108"/>
  <c r="AU914" i="108"/>
  <c r="AT914" i="108"/>
  <c r="F914" i="108"/>
  <c r="E914" i="108"/>
  <c r="H914" i="108" s="1"/>
  <c r="C914" i="108"/>
  <c r="B914" i="108"/>
  <c r="A914" i="108"/>
  <c r="CT913" i="108"/>
  <c r="CS913" i="108"/>
  <c r="CR913" i="108"/>
  <c r="CQ913" i="108"/>
  <c r="CP913" i="108"/>
  <c r="CO913" i="108"/>
  <c r="CN913" i="108"/>
  <c r="AX913" i="108"/>
  <c r="AW913" i="108"/>
  <c r="AV913" i="108"/>
  <c r="AU913" i="108"/>
  <c r="AT913" i="108"/>
  <c r="F913" i="108"/>
  <c r="E913" i="108"/>
  <c r="H913" i="108" s="1"/>
  <c r="C913" i="108"/>
  <c r="B913" i="108"/>
  <c r="A913" i="108"/>
  <c r="CT912" i="108"/>
  <c r="CS912" i="108"/>
  <c r="CR912" i="108"/>
  <c r="CQ912" i="108"/>
  <c r="CP912" i="108"/>
  <c r="CO912" i="108"/>
  <c r="CN912" i="108"/>
  <c r="AX912" i="108"/>
  <c r="AW912" i="108"/>
  <c r="AV912" i="108"/>
  <c r="AU912" i="108"/>
  <c r="AT912" i="108"/>
  <c r="F912" i="108"/>
  <c r="E912" i="108"/>
  <c r="H912" i="108" s="1"/>
  <c r="C912" i="108"/>
  <c r="AH912" i="108" s="1"/>
  <c r="B912" i="108"/>
  <c r="A912" i="108"/>
  <c r="CT911" i="108"/>
  <c r="CS911" i="108"/>
  <c r="CR911" i="108"/>
  <c r="CQ911" i="108"/>
  <c r="CP911" i="108"/>
  <c r="CO911" i="108"/>
  <c r="CN911" i="108"/>
  <c r="AX911" i="108"/>
  <c r="AW911" i="108"/>
  <c r="AV911" i="108"/>
  <c r="AU911" i="108"/>
  <c r="AT911" i="108"/>
  <c r="F911" i="108"/>
  <c r="E911" i="108"/>
  <c r="H911" i="108" s="1"/>
  <c r="C911" i="108"/>
  <c r="W911" i="108" s="1"/>
  <c r="B911" i="108"/>
  <c r="A911" i="108"/>
  <c r="CT910" i="108"/>
  <c r="CS910" i="108"/>
  <c r="CR910" i="108"/>
  <c r="CQ910" i="108"/>
  <c r="CP910" i="108"/>
  <c r="CO910" i="108"/>
  <c r="CN910" i="108"/>
  <c r="AX910" i="108"/>
  <c r="AW910" i="108"/>
  <c r="AV910" i="108"/>
  <c r="AU910" i="108"/>
  <c r="AT910" i="108"/>
  <c r="F910" i="108"/>
  <c r="E910" i="108"/>
  <c r="H910" i="108" s="1"/>
  <c r="C910" i="108"/>
  <c r="AH910" i="108" s="1"/>
  <c r="B910" i="108"/>
  <c r="A910" i="108"/>
  <c r="CT909" i="108"/>
  <c r="CS909" i="108"/>
  <c r="CR909" i="108"/>
  <c r="CQ909" i="108"/>
  <c r="CP909" i="108"/>
  <c r="CO909" i="108"/>
  <c r="CN909" i="108"/>
  <c r="AX909" i="108"/>
  <c r="AW909" i="108"/>
  <c r="AV909" i="108"/>
  <c r="AU909" i="108"/>
  <c r="AT909" i="108"/>
  <c r="F909" i="108"/>
  <c r="CH909" i="108" s="1"/>
  <c r="E909" i="108"/>
  <c r="H909" i="108" s="1"/>
  <c r="C909" i="108"/>
  <c r="W909" i="108" s="1"/>
  <c r="B909" i="108"/>
  <c r="A909" i="108"/>
  <c r="CT908" i="108"/>
  <c r="CS908" i="108"/>
  <c r="CR908" i="108"/>
  <c r="CQ908" i="108"/>
  <c r="CP908" i="108"/>
  <c r="CO908" i="108"/>
  <c r="CN908" i="108"/>
  <c r="AX908" i="108"/>
  <c r="AW908" i="108"/>
  <c r="AV908" i="108"/>
  <c r="AU908" i="108"/>
  <c r="AT908" i="108"/>
  <c r="F908" i="108"/>
  <c r="E908" i="108"/>
  <c r="H908" i="108" s="1"/>
  <c r="C908" i="108"/>
  <c r="AC908" i="108" s="1"/>
  <c r="B908" i="108"/>
  <c r="A908" i="108"/>
  <c r="CT907" i="108"/>
  <c r="CS907" i="108"/>
  <c r="CR907" i="108"/>
  <c r="CQ907" i="108"/>
  <c r="CP907" i="108"/>
  <c r="CO907" i="108"/>
  <c r="CN907" i="108"/>
  <c r="AX907" i="108"/>
  <c r="AW907" i="108"/>
  <c r="AV907" i="108"/>
  <c r="AU907" i="108"/>
  <c r="AT907" i="108"/>
  <c r="F907" i="108"/>
  <c r="CI907" i="108" s="1"/>
  <c r="E907" i="108"/>
  <c r="H907" i="108" s="1"/>
  <c r="C907" i="108"/>
  <c r="AG907" i="108" s="1"/>
  <c r="B907" i="108"/>
  <c r="A907" i="108"/>
  <c r="CT906" i="108"/>
  <c r="CS906" i="108"/>
  <c r="CR906" i="108"/>
  <c r="CQ906" i="108"/>
  <c r="CP906" i="108"/>
  <c r="CO906" i="108"/>
  <c r="CN906" i="108"/>
  <c r="AX906" i="108"/>
  <c r="AW906" i="108"/>
  <c r="AV906" i="108"/>
  <c r="AU906" i="108"/>
  <c r="AT906" i="108"/>
  <c r="F906" i="108"/>
  <c r="E906" i="108"/>
  <c r="H906" i="108" s="1"/>
  <c r="C906" i="108"/>
  <c r="AD906" i="108" s="1"/>
  <c r="B906" i="108"/>
  <c r="A906" i="108"/>
  <c r="CT905" i="108"/>
  <c r="CS905" i="108"/>
  <c r="CR905" i="108"/>
  <c r="CQ905" i="108"/>
  <c r="CP905" i="108"/>
  <c r="CO905" i="108"/>
  <c r="CN905" i="108"/>
  <c r="AX905" i="108"/>
  <c r="AW905" i="108"/>
  <c r="AV905" i="108"/>
  <c r="AU905" i="108"/>
  <c r="AT905" i="108"/>
  <c r="F905" i="108"/>
  <c r="E905" i="108"/>
  <c r="H905" i="108" s="1"/>
  <c r="C905" i="108"/>
  <c r="AE905" i="108" s="1"/>
  <c r="B905" i="108"/>
  <c r="A905" i="108"/>
  <c r="CT904" i="108"/>
  <c r="CS904" i="108"/>
  <c r="CR904" i="108"/>
  <c r="CQ904" i="108"/>
  <c r="CP904" i="108"/>
  <c r="CO904" i="108"/>
  <c r="CN904" i="108"/>
  <c r="AX904" i="108"/>
  <c r="AW904" i="108"/>
  <c r="AV904" i="108"/>
  <c r="AU904" i="108"/>
  <c r="AT904" i="108"/>
  <c r="F904" i="108"/>
  <c r="CJ904" i="108" s="1"/>
  <c r="E904" i="108"/>
  <c r="H904" i="108" s="1"/>
  <c r="C904" i="108"/>
  <c r="W904" i="108" s="1"/>
  <c r="B904" i="108"/>
  <c r="A904" i="108"/>
  <c r="CT903" i="108"/>
  <c r="CS903" i="108"/>
  <c r="CR903" i="108"/>
  <c r="CQ903" i="108"/>
  <c r="CP903" i="108"/>
  <c r="CO903" i="108"/>
  <c r="CN903" i="108"/>
  <c r="AX903" i="108"/>
  <c r="AW903" i="108"/>
  <c r="AV903" i="108"/>
  <c r="AU903" i="108"/>
  <c r="AT903" i="108"/>
  <c r="F903" i="108"/>
  <c r="AP903" i="108" s="1"/>
  <c r="E903" i="108"/>
  <c r="H903" i="108" s="1"/>
  <c r="C903" i="108"/>
  <c r="AD903" i="108" s="1"/>
  <c r="B903" i="108"/>
  <c r="A903" i="108"/>
  <c r="CT902" i="108"/>
  <c r="CS902" i="108"/>
  <c r="CR902" i="108"/>
  <c r="CQ902" i="108"/>
  <c r="CP902" i="108"/>
  <c r="CO902" i="108"/>
  <c r="CN902" i="108"/>
  <c r="AX902" i="108"/>
  <c r="AW902" i="108"/>
  <c r="AV902" i="108"/>
  <c r="AU902" i="108"/>
  <c r="AT902" i="108"/>
  <c r="H902" i="108"/>
  <c r="F902" i="108"/>
  <c r="CJ902" i="108" s="1"/>
  <c r="E902" i="108"/>
  <c r="C902" i="108"/>
  <c r="B902" i="108"/>
  <c r="A902" i="108"/>
  <c r="CT901" i="108"/>
  <c r="CS901" i="108"/>
  <c r="CR901" i="108"/>
  <c r="CQ901" i="108"/>
  <c r="CP901" i="108"/>
  <c r="CO901" i="108"/>
  <c r="CN901" i="108"/>
  <c r="AX901" i="108"/>
  <c r="AW901" i="108"/>
  <c r="AV901" i="108"/>
  <c r="AU901" i="108"/>
  <c r="AT901" i="108"/>
  <c r="F901" i="108"/>
  <c r="E901" i="108"/>
  <c r="H901" i="108" s="1"/>
  <c r="C901" i="108"/>
  <c r="AE901" i="108" s="1"/>
  <c r="B901" i="108"/>
  <c r="A901" i="108"/>
  <c r="CT900" i="108"/>
  <c r="CS900" i="108"/>
  <c r="CR900" i="108"/>
  <c r="CQ900" i="108"/>
  <c r="CP900" i="108"/>
  <c r="CO900" i="108"/>
  <c r="CN900" i="108"/>
  <c r="AX900" i="108"/>
  <c r="AW900" i="108"/>
  <c r="AV900" i="108"/>
  <c r="AU900" i="108"/>
  <c r="AT900" i="108"/>
  <c r="F900" i="108"/>
  <c r="E900" i="108"/>
  <c r="H900" i="108" s="1"/>
  <c r="C900" i="108"/>
  <c r="B900" i="108"/>
  <c r="A900" i="108"/>
  <c r="CT899" i="108"/>
  <c r="CS899" i="108"/>
  <c r="CR899" i="108"/>
  <c r="CQ899" i="108"/>
  <c r="CP899" i="108"/>
  <c r="CO899" i="108"/>
  <c r="CN899" i="108"/>
  <c r="AX899" i="108"/>
  <c r="AW899" i="108"/>
  <c r="AV899" i="108"/>
  <c r="AU899" i="108"/>
  <c r="AT899" i="108"/>
  <c r="F899" i="108"/>
  <c r="CH899" i="108" s="1"/>
  <c r="E899" i="108"/>
  <c r="H899" i="108" s="1"/>
  <c r="C899" i="108"/>
  <c r="AC899" i="108" s="1"/>
  <c r="B899" i="108"/>
  <c r="A899" i="108"/>
  <c r="CT898" i="108"/>
  <c r="CS898" i="108"/>
  <c r="CR898" i="108"/>
  <c r="CQ898" i="108"/>
  <c r="CP898" i="108"/>
  <c r="CO898" i="108"/>
  <c r="CN898" i="108"/>
  <c r="AX898" i="108"/>
  <c r="AW898" i="108"/>
  <c r="AV898" i="108"/>
  <c r="AU898" i="108"/>
  <c r="AT898" i="108"/>
  <c r="F898" i="108"/>
  <c r="CG898" i="108" s="1"/>
  <c r="E898" i="108"/>
  <c r="H898" i="108" s="1"/>
  <c r="C898" i="108"/>
  <c r="AH898" i="108" s="1"/>
  <c r="B898" i="108"/>
  <c r="A898" i="108"/>
  <c r="CT897" i="108"/>
  <c r="CS897" i="108"/>
  <c r="CR897" i="108"/>
  <c r="CQ897" i="108"/>
  <c r="CP897" i="108"/>
  <c r="CO897" i="108"/>
  <c r="CN897" i="108"/>
  <c r="AX897" i="108"/>
  <c r="AW897" i="108"/>
  <c r="AV897" i="108"/>
  <c r="AU897" i="108"/>
  <c r="AT897" i="108"/>
  <c r="F897" i="108"/>
  <c r="AP897" i="108" s="1"/>
  <c r="E897" i="108"/>
  <c r="H897" i="108" s="1"/>
  <c r="C897" i="108"/>
  <c r="B897" i="108"/>
  <c r="A897" i="108"/>
  <c r="CT896" i="108"/>
  <c r="CS896" i="108"/>
  <c r="CR896" i="108"/>
  <c r="CQ896" i="108"/>
  <c r="CP896" i="108"/>
  <c r="CO896" i="108"/>
  <c r="CN896" i="108"/>
  <c r="AX896" i="108"/>
  <c r="AW896" i="108"/>
  <c r="AV896" i="108"/>
  <c r="AU896" i="108"/>
  <c r="AT896" i="108"/>
  <c r="F896" i="108"/>
  <c r="CJ896" i="108" s="1"/>
  <c r="E896" i="108"/>
  <c r="H896" i="108" s="1"/>
  <c r="C896" i="108"/>
  <c r="AC896" i="108" s="1"/>
  <c r="B896" i="108"/>
  <c r="A896" i="108"/>
  <c r="CT895" i="108"/>
  <c r="CS895" i="108"/>
  <c r="CR895" i="108"/>
  <c r="CQ895" i="108"/>
  <c r="CP895" i="108"/>
  <c r="CO895" i="108"/>
  <c r="CN895" i="108"/>
  <c r="AX895" i="108"/>
  <c r="AW895" i="108"/>
  <c r="AV895" i="108"/>
  <c r="AU895" i="108"/>
  <c r="AT895" i="108"/>
  <c r="F895" i="108"/>
  <c r="CI895" i="108" s="1"/>
  <c r="E895" i="108"/>
  <c r="H895" i="108" s="1"/>
  <c r="C895" i="108"/>
  <c r="AE895" i="108" s="1"/>
  <c r="B895" i="108"/>
  <c r="A895" i="108"/>
  <c r="CT894" i="108"/>
  <c r="CS894" i="108"/>
  <c r="CR894" i="108"/>
  <c r="CQ894" i="108"/>
  <c r="CP894" i="108"/>
  <c r="CO894" i="108"/>
  <c r="CN894" i="108"/>
  <c r="AX894" i="108"/>
  <c r="AW894" i="108"/>
  <c r="AV894" i="108"/>
  <c r="AU894" i="108"/>
  <c r="AT894" i="108"/>
  <c r="F894" i="108"/>
  <c r="CJ894" i="108" s="1"/>
  <c r="E894" i="108"/>
  <c r="H894" i="108" s="1"/>
  <c r="C894" i="108"/>
  <c r="B894" i="108"/>
  <c r="A894" i="108"/>
  <c r="CT893" i="108"/>
  <c r="CS893" i="108"/>
  <c r="CR893" i="108"/>
  <c r="CQ893" i="108"/>
  <c r="CP893" i="108"/>
  <c r="CO893" i="108"/>
  <c r="CN893" i="108"/>
  <c r="AX893" i="108"/>
  <c r="AW893" i="108"/>
  <c r="AV893" i="108"/>
  <c r="AU893" i="108"/>
  <c r="AT893" i="108"/>
  <c r="F893" i="108"/>
  <c r="CF893" i="108" s="1"/>
  <c r="E893" i="108"/>
  <c r="H893" i="108" s="1"/>
  <c r="C893" i="108"/>
  <c r="AG893" i="108" s="1"/>
  <c r="B893" i="108"/>
  <c r="A893" i="108"/>
  <c r="CT892" i="108"/>
  <c r="CS892" i="108"/>
  <c r="CR892" i="108"/>
  <c r="CQ892" i="108"/>
  <c r="CP892" i="108"/>
  <c r="CO892" i="108"/>
  <c r="CN892" i="108"/>
  <c r="AX892" i="108"/>
  <c r="AW892" i="108"/>
  <c r="AV892" i="108"/>
  <c r="AU892" i="108"/>
  <c r="AT892" i="108"/>
  <c r="F892" i="108"/>
  <c r="AP892" i="108" s="1"/>
  <c r="E892" i="108"/>
  <c r="H892" i="108" s="1"/>
  <c r="C892" i="108"/>
  <c r="W892" i="108" s="1"/>
  <c r="B892" i="108"/>
  <c r="A892" i="108"/>
  <c r="CT891" i="108"/>
  <c r="CS891" i="108"/>
  <c r="CR891" i="108"/>
  <c r="CQ891" i="108"/>
  <c r="CP891" i="108"/>
  <c r="CO891" i="108"/>
  <c r="CN891" i="108"/>
  <c r="AX891" i="108"/>
  <c r="AW891" i="108"/>
  <c r="AV891" i="108"/>
  <c r="AU891" i="108"/>
  <c r="AT891" i="108"/>
  <c r="F891" i="108"/>
  <c r="E891" i="108"/>
  <c r="H891" i="108" s="1"/>
  <c r="C891" i="108"/>
  <c r="AH891" i="108" s="1"/>
  <c r="B891" i="108"/>
  <c r="A891" i="108"/>
  <c r="CT890" i="108"/>
  <c r="CS890" i="108"/>
  <c r="CR890" i="108"/>
  <c r="CQ890" i="108"/>
  <c r="CP890" i="108"/>
  <c r="CO890" i="108"/>
  <c r="CN890" i="108"/>
  <c r="AX890" i="108"/>
  <c r="AW890" i="108"/>
  <c r="AV890" i="108"/>
  <c r="AU890" i="108"/>
  <c r="AT890" i="108"/>
  <c r="F890" i="108"/>
  <c r="E890" i="108"/>
  <c r="H890" i="108" s="1"/>
  <c r="C890" i="108"/>
  <c r="AC890" i="108" s="1"/>
  <c r="B890" i="108"/>
  <c r="A890" i="108"/>
  <c r="CT889" i="108"/>
  <c r="CS889" i="108"/>
  <c r="CR889" i="108"/>
  <c r="CQ889" i="108"/>
  <c r="CP889" i="108"/>
  <c r="CO889" i="108"/>
  <c r="CN889" i="108"/>
  <c r="AX889" i="108"/>
  <c r="AW889" i="108"/>
  <c r="AV889" i="108"/>
  <c r="AU889" i="108"/>
  <c r="AT889" i="108"/>
  <c r="F889" i="108"/>
  <c r="AP889" i="108" s="1"/>
  <c r="E889" i="108"/>
  <c r="H889" i="108" s="1"/>
  <c r="BZ889" i="108" s="1"/>
  <c r="CA889" i="108" s="1"/>
  <c r="C889" i="108"/>
  <c r="B889" i="108"/>
  <c r="A889" i="108"/>
  <c r="CT888" i="108"/>
  <c r="CS888" i="108"/>
  <c r="CR888" i="108"/>
  <c r="CQ888" i="108"/>
  <c r="CP888" i="108"/>
  <c r="CO888" i="108"/>
  <c r="CN888" i="108"/>
  <c r="AX888" i="108"/>
  <c r="AW888" i="108"/>
  <c r="AV888" i="108"/>
  <c r="AU888" i="108"/>
  <c r="AT888" i="108"/>
  <c r="F888" i="108"/>
  <c r="E888" i="108"/>
  <c r="C888" i="108"/>
  <c r="B888" i="108"/>
  <c r="A888" i="108"/>
  <c r="CT887" i="108"/>
  <c r="CS887" i="108"/>
  <c r="CR887" i="108"/>
  <c r="CQ887" i="108"/>
  <c r="CP887" i="108"/>
  <c r="CO887" i="108"/>
  <c r="CN887" i="108"/>
  <c r="AX887" i="108"/>
  <c r="AW887" i="108"/>
  <c r="AV887" i="108"/>
  <c r="AU887" i="108"/>
  <c r="AT887" i="108"/>
  <c r="F887" i="108"/>
  <c r="CG887" i="108" s="1"/>
  <c r="E887" i="108"/>
  <c r="H887" i="108" s="1"/>
  <c r="C887" i="108"/>
  <c r="AH887" i="108" s="1"/>
  <c r="B887" i="108"/>
  <c r="A887" i="108"/>
  <c r="CT886" i="108"/>
  <c r="CS886" i="108"/>
  <c r="CR886" i="108"/>
  <c r="CQ886" i="108"/>
  <c r="CP886" i="108"/>
  <c r="CO886" i="108"/>
  <c r="CN886" i="108"/>
  <c r="AX886" i="108"/>
  <c r="AW886" i="108"/>
  <c r="AV886" i="108"/>
  <c r="AU886" i="108"/>
  <c r="AT886" i="108"/>
  <c r="F886" i="108"/>
  <c r="CI886" i="108" s="1"/>
  <c r="E886" i="108"/>
  <c r="C886" i="108"/>
  <c r="AF886" i="108" s="1"/>
  <c r="B886" i="108"/>
  <c r="A886" i="108"/>
  <c r="CT885" i="108"/>
  <c r="CS885" i="108"/>
  <c r="CR885" i="108"/>
  <c r="CQ885" i="108"/>
  <c r="CP885" i="108"/>
  <c r="CO885" i="108"/>
  <c r="CN885" i="108"/>
  <c r="AX885" i="108"/>
  <c r="AW885" i="108"/>
  <c r="AV885" i="108"/>
  <c r="AU885" i="108"/>
  <c r="AT885" i="108"/>
  <c r="F885" i="108"/>
  <c r="CJ885" i="108" s="1"/>
  <c r="E885" i="108"/>
  <c r="H885" i="108" s="1"/>
  <c r="C885" i="108"/>
  <c r="W885" i="108" s="1"/>
  <c r="B885" i="108"/>
  <c r="A885" i="108"/>
  <c r="CT884" i="108"/>
  <c r="CS884" i="108"/>
  <c r="CR884" i="108"/>
  <c r="CQ884" i="108"/>
  <c r="CP884" i="108"/>
  <c r="CO884" i="108"/>
  <c r="CN884" i="108"/>
  <c r="AX884" i="108"/>
  <c r="AW884" i="108"/>
  <c r="AV884" i="108"/>
  <c r="AU884" i="108"/>
  <c r="AT884" i="108"/>
  <c r="F884" i="108"/>
  <c r="CG884" i="108" s="1"/>
  <c r="E884" i="108"/>
  <c r="H884" i="108" s="1"/>
  <c r="C884" i="108"/>
  <c r="AE884" i="108" s="1"/>
  <c r="B884" i="108"/>
  <c r="A884" i="108"/>
  <c r="CT883" i="108"/>
  <c r="CS883" i="108"/>
  <c r="CR883" i="108"/>
  <c r="CQ883" i="108"/>
  <c r="CP883" i="108"/>
  <c r="CO883" i="108"/>
  <c r="CN883" i="108"/>
  <c r="AX883" i="108"/>
  <c r="AW883" i="108"/>
  <c r="AV883" i="108"/>
  <c r="AU883" i="108"/>
  <c r="AT883" i="108"/>
  <c r="F883" i="108"/>
  <c r="CF883" i="108" s="1"/>
  <c r="E883" i="108"/>
  <c r="H883" i="108" s="1"/>
  <c r="C883" i="108"/>
  <c r="AE883" i="108" s="1"/>
  <c r="B883" i="108"/>
  <c r="A883" i="108"/>
  <c r="CT882" i="108"/>
  <c r="CS882" i="108"/>
  <c r="CR882" i="108"/>
  <c r="CQ882" i="108"/>
  <c r="CP882" i="108"/>
  <c r="CO882" i="108"/>
  <c r="CN882" i="108"/>
  <c r="AX882" i="108"/>
  <c r="AW882" i="108"/>
  <c r="AV882" i="108"/>
  <c r="AU882" i="108"/>
  <c r="AT882" i="108"/>
  <c r="F882" i="108"/>
  <c r="E882" i="108"/>
  <c r="H882" i="108" s="1"/>
  <c r="C882" i="108"/>
  <c r="AG882" i="108" s="1"/>
  <c r="B882" i="108"/>
  <c r="A882" i="108"/>
  <c r="CT881" i="108"/>
  <c r="CS881" i="108"/>
  <c r="CR881" i="108"/>
  <c r="CQ881" i="108"/>
  <c r="CP881" i="108"/>
  <c r="CO881" i="108"/>
  <c r="CN881" i="108"/>
  <c r="AX881" i="108"/>
  <c r="AW881" i="108"/>
  <c r="AV881" i="108"/>
  <c r="AU881" i="108"/>
  <c r="AT881" i="108"/>
  <c r="F881" i="108"/>
  <c r="AP881" i="108" s="1"/>
  <c r="E881" i="108"/>
  <c r="H881" i="108" s="1"/>
  <c r="C881" i="108"/>
  <c r="AG881" i="108" s="1"/>
  <c r="B881" i="108"/>
  <c r="A881" i="108"/>
  <c r="CT880" i="108"/>
  <c r="CS880" i="108"/>
  <c r="CR880" i="108"/>
  <c r="CQ880" i="108"/>
  <c r="CP880" i="108"/>
  <c r="CO880" i="108"/>
  <c r="CN880" i="108"/>
  <c r="AX880" i="108"/>
  <c r="AW880" i="108"/>
  <c r="AV880" i="108"/>
  <c r="AU880" i="108"/>
  <c r="AT880" i="108"/>
  <c r="F880" i="108"/>
  <c r="E880" i="108"/>
  <c r="H880" i="108" s="1"/>
  <c r="C880" i="108"/>
  <c r="AD880" i="108" s="1"/>
  <c r="B880" i="108"/>
  <c r="A880" i="108"/>
  <c r="CT879" i="108"/>
  <c r="CS879" i="108"/>
  <c r="CR879" i="108"/>
  <c r="CQ879" i="108"/>
  <c r="CP879" i="108"/>
  <c r="CO879" i="108"/>
  <c r="CN879" i="108"/>
  <c r="AX879" i="108"/>
  <c r="AW879" i="108"/>
  <c r="AV879" i="108"/>
  <c r="AU879" i="108"/>
  <c r="AT879" i="108"/>
  <c r="F879" i="108"/>
  <c r="E879" i="108"/>
  <c r="H879" i="108" s="1"/>
  <c r="C879" i="108"/>
  <c r="B879" i="108"/>
  <c r="A879" i="108"/>
  <c r="CT878" i="108"/>
  <c r="CS878" i="108"/>
  <c r="CR878" i="108"/>
  <c r="CQ878" i="108"/>
  <c r="CP878" i="108"/>
  <c r="CO878" i="108"/>
  <c r="CN878" i="108"/>
  <c r="AX878" i="108"/>
  <c r="AW878" i="108"/>
  <c r="AV878" i="108"/>
  <c r="AU878" i="108"/>
  <c r="AT878" i="108"/>
  <c r="F878" i="108"/>
  <c r="CJ878" i="108" s="1"/>
  <c r="E878" i="108"/>
  <c r="H878" i="108" s="1"/>
  <c r="C878" i="108"/>
  <c r="AF878" i="108" s="1"/>
  <c r="B878" i="108"/>
  <c r="A878" i="108"/>
  <c r="CT877" i="108"/>
  <c r="CS877" i="108"/>
  <c r="CR877" i="108"/>
  <c r="CQ877" i="108"/>
  <c r="CP877" i="108"/>
  <c r="CO877" i="108"/>
  <c r="CN877" i="108"/>
  <c r="AX877" i="108"/>
  <c r="AW877" i="108"/>
  <c r="AV877" i="108"/>
  <c r="AU877" i="108"/>
  <c r="AT877" i="108"/>
  <c r="F877" i="108"/>
  <c r="E877" i="108"/>
  <c r="H877" i="108" s="1"/>
  <c r="C877" i="108"/>
  <c r="AF877" i="108" s="1"/>
  <c r="B877" i="108"/>
  <c r="A877" i="108"/>
  <c r="CT876" i="108"/>
  <c r="CS876" i="108"/>
  <c r="CR876" i="108"/>
  <c r="CQ876" i="108"/>
  <c r="CP876" i="108"/>
  <c r="CO876" i="108"/>
  <c r="CN876" i="108"/>
  <c r="CF876" i="108"/>
  <c r="AX876" i="108"/>
  <c r="AW876" i="108"/>
  <c r="AV876" i="108"/>
  <c r="AU876" i="108"/>
  <c r="AT876" i="108"/>
  <c r="F876" i="108"/>
  <c r="CJ876" i="108" s="1"/>
  <c r="E876" i="108"/>
  <c r="H876" i="108" s="1"/>
  <c r="C876" i="108"/>
  <c r="AE876" i="108" s="1"/>
  <c r="B876" i="108"/>
  <c r="A876" i="108"/>
  <c r="CT875" i="108"/>
  <c r="CS875" i="108"/>
  <c r="CR875" i="108"/>
  <c r="CQ875" i="108"/>
  <c r="CP875" i="108"/>
  <c r="CO875" i="108"/>
  <c r="CN875" i="108"/>
  <c r="AX875" i="108"/>
  <c r="AW875" i="108"/>
  <c r="AV875" i="108"/>
  <c r="AU875" i="108"/>
  <c r="AT875" i="108"/>
  <c r="F875" i="108"/>
  <c r="CG875" i="108" s="1"/>
  <c r="E875" i="108"/>
  <c r="H875" i="108" s="1"/>
  <c r="BZ875" i="108" s="1"/>
  <c r="C875" i="108"/>
  <c r="B875" i="108"/>
  <c r="A875" i="108"/>
  <c r="CT874" i="108"/>
  <c r="CS874" i="108"/>
  <c r="CR874" i="108"/>
  <c r="CQ874" i="108"/>
  <c r="CP874" i="108"/>
  <c r="CO874" i="108"/>
  <c r="CN874" i="108"/>
  <c r="AX874" i="108"/>
  <c r="AW874" i="108"/>
  <c r="AV874" i="108"/>
  <c r="AU874" i="108"/>
  <c r="AT874" i="108"/>
  <c r="F874" i="108"/>
  <c r="E874" i="108"/>
  <c r="H874" i="108" s="1"/>
  <c r="C874" i="108"/>
  <c r="W874" i="108" s="1"/>
  <c r="B874" i="108"/>
  <c r="A874" i="108"/>
  <c r="CT873" i="108"/>
  <c r="CS873" i="108"/>
  <c r="CR873" i="108"/>
  <c r="CQ873" i="108"/>
  <c r="CP873" i="108"/>
  <c r="CO873" i="108"/>
  <c r="CN873" i="108"/>
  <c r="AX873" i="108"/>
  <c r="AW873" i="108"/>
  <c r="AV873" i="108"/>
  <c r="AU873" i="108"/>
  <c r="AT873" i="108"/>
  <c r="F873" i="108"/>
  <c r="CJ873" i="108" s="1"/>
  <c r="E873" i="108"/>
  <c r="H873" i="108" s="1"/>
  <c r="C873" i="108"/>
  <c r="AE873" i="108" s="1"/>
  <c r="B873" i="108"/>
  <c r="A873" i="108"/>
  <c r="CT872" i="108"/>
  <c r="CS872" i="108"/>
  <c r="CR872" i="108"/>
  <c r="CQ872" i="108"/>
  <c r="CP872" i="108"/>
  <c r="CO872" i="108"/>
  <c r="CN872" i="108"/>
  <c r="AX872" i="108"/>
  <c r="AW872" i="108"/>
  <c r="AV872" i="108"/>
  <c r="AU872" i="108"/>
  <c r="AT872" i="108"/>
  <c r="F872" i="108"/>
  <c r="E872" i="108"/>
  <c r="C872" i="108"/>
  <c r="AE872" i="108" s="1"/>
  <c r="B872" i="108"/>
  <c r="A872" i="108"/>
  <c r="CT871" i="108"/>
  <c r="CS871" i="108"/>
  <c r="CR871" i="108"/>
  <c r="CQ871" i="108"/>
  <c r="CP871" i="108"/>
  <c r="CO871" i="108"/>
  <c r="CN871" i="108"/>
  <c r="AX871" i="108"/>
  <c r="AW871" i="108"/>
  <c r="AV871" i="108"/>
  <c r="AU871" i="108"/>
  <c r="AT871" i="108"/>
  <c r="F871" i="108"/>
  <c r="E871" i="108"/>
  <c r="H871" i="108" s="1"/>
  <c r="C871" i="108"/>
  <c r="W871" i="108" s="1"/>
  <c r="B871" i="108"/>
  <c r="A871" i="108"/>
  <c r="CT870" i="108"/>
  <c r="CS870" i="108"/>
  <c r="CR870" i="108"/>
  <c r="CQ870" i="108"/>
  <c r="CP870" i="108"/>
  <c r="CO870" i="108"/>
  <c r="CN870" i="108"/>
  <c r="AX870" i="108"/>
  <c r="AW870" i="108"/>
  <c r="AV870" i="108"/>
  <c r="AU870" i="108"/>
  <c r="AT870" i="108"/>
  <c r="F870" i="108"/>
  <c r="CI870" i="108" s="1"/>
  <c r="E870" i="108"/>
  <c r="C870" i="108"/>
  <c r="AE870" i="108" s="1"/>
  <c r="B870" i="108"/>
  <c r="A870" i="108"/>
  <c r="CT869" i="108"/>
  <c r="CS869" i="108"/>
  <c r="CR869" i="108"/>
  <c r="CQ869" i="108"/>
  <c r="CP869" i="108"/>
  <c r="CO869" i="108"/>
  <c r="CN869" i="108"/>
  <c r="AX869" i="108"/>
  <c r="AW869" i="108"/>
  <c r="AV869" i="108"/>
  <c r="AU869" i="108"/>
  <c r="AT869" i="108"/>
  <c r="F869" i="108"/>
  <c r="AP869" i="108" s="1"/>
  <c r="E869" i="108"/>
  <c r="H869" i="108" s="1"/>
  <c r="C869" i="108"/>
  <c r="AH869" i="108" s="1"/>
  <c r="B869" i="108"/>
  <c r="A869" i="108"/>
  <c r="CT868" i="108"/>
  <c r="CS868" i="108"/>
  <c r="CR868" i="108"/>
  <c r="CQ868" i="108"/>
  <c r="CP868" i="108"/>
  <c r="CO868" i="108"/>
  <c r="CN868" i="108"/>
  <c r="AX868" i="108"/>
  <c r="AW868" i="108"/>
  <c r="AV868" i="108"/>
  <c r="AU868" i="108"/>
  <c r="AT868" i="108"/>
  <c r="F868" i="108"/>
  <c r="CG868" i="108" s="1"/>
  <c r="E868" i="108"/>
  <c r="H868" i="108" s="1"/>
  <c r="C868" i="108"/>
  <c r="W868" i="108" s="1"/>
  <c r="B868" i="108"/>
  <c r="A868" i="108"/>
  <c r="CT867" i="108"/>
  <c r="CS867" i="108"/>
  <c r="CR867" i="108"/>
  <c r="CQ867" i="108"/>
  <c r="CP867" i="108"/>
  <c r="CO867" i="108"/>
  <c r="CN867" i="108"/>
  <c r="AX867" i="108"/>
  <c r="AW867" i="108"/>
  <c r="AV867" i="108"/>
  <c r="AU867" i="108"/>
  <c r="AT867" i="108"/>
  <c r="F867" i="108"/>
  <c r="E867" i="108"/>
  <c r="H867" i="108" s="1"/>
  <c r="BZ867" i="108" s="1"/>
  <c r="C867" i="108"/>
  <c r="AD867" i="108" s="1"/>
  <c r="B867" i="108"/>
  <c r="A867" i="108"/>
  <c r="CT866" i="108"/>
  <c r="CS866" i="108"/>
  <c r="CR866" i="108"/>
  <c r="CQ866" i="108"/>
  <c r="CP866" i="108"/>
  <c r="CO866" i="108"/>
  <c r="CN866" i="108"/>
  <c r="AX866" i="108"/>
  <c r="AW866" i="108"/>
  <c r="AV866" i="108"/>
  <c r="AU866" i="108"/>
  <c r="AT866" i="108"/>
  <c r="F866" i="108"/>
  <c r="E866" i="108"/>
  <c r="H866" i="108" s="1"/>
  <c r="C866" i="108"/>
  <c r="B866" i="108"/>
  <c r="A866" i="108"/>
  <c r="CT865" i="108"/>
  <c r="CS865" i="108"/>
  <c r="CR865" i="108"/>
  <c r="CQ865" i="108"/>
  <c r="CP865" i="108"/>
  <c r="CO865" i="108"/>
  <c r="CN865" i="108"/>
  <c r="AX865" i="108"/>
  <c r="AW865" i="108"/>
  <c r="AV865" i="108"/>
  <c r="AU865" i="108"/>
  <c r="AT865" i="108"/>
  <c r="F865" i="108"/>
  <c r="CH865" i="108" s="1"/>
  <c r="E865" i="108"/>
  <c r="H865" i="108" s="1"/>
  <c r="C865" i="108"/>
  <c r="AH865" i="108" s="1"/>
  <c r="B865" i="108"/>
  <c r="A865" i="108"/>
  <c r="CT864" i="108"/>
  <c r="CS864" i="108"/>
  <c r="CR864" i="108"/>
  <c r="CQ864" i="108"/>
  <c r="CP864" i="108"/>
  <c r="CO864" i="108"/>
  <c r="CN864" i="108"/>
  <c r="AX864" i="108"/>
  <c r="AW864" i="108"/>
  <c r="AV864" i="108"/>
  <c r="AU864" i="108"/>
  <c r="AT864" i="108"/>
  <c r="F864" i="108"/>
  <c r="E864" i="108"/>
  <c r="H864" i="108" s="1"/>
  <c r="C864" i="108"/>
  <c r="AE864" i="108" s="1"/>
  <c r="B864" i="108"/>
  <c r="A864" i="108"/>
  <c r="CT863" i="108"/>
  <c r="CS863" i="108"/>
  <c r="CR863" i="108"/>
  <c r="CQ863" i="108"/>
  <c r="CP863" i="108"/>
  <c r="CO863" i="108"/>
  <c r="CN863" i="108"/>
  <c r="AX863" i="108"/>
  <c r="AW863" i="108"/>
  <c r="AV863" i="108"/>
  <c r="AU863" i="108"/>
  <c r="AT863" i="108"/>
  <c r="F863" i="108"/>
  <c r="E863" i="108"/>
  <c r="H863" i="108" s="1"/>
  <c r="C863" i="108"/>
  <c r="W863" i="108" s="1"/>
  <c r="B863" i="108"/>
  <c r="A863" i="108"/>
  <c r="CT862" i="108"/>
  <c r="CS862" i="108"/>
  <c r="CR862" i="108"/>
  <c r="CQ862" i="108"/>
  <c r="CP862" i="108"/>
  <c r="CO862" i="108"/>
  <c r="CN862" i="108"/>
  <c r="AX862" i="108"/>
  <c r="AW862" i="108"/>
  <c r="AV862" i="108"/>
  <c r="AU862" i="108"/>
  <c r="AT862" i="108"/>
  <c r="F862" i="108"/>
  <c r="CF862" i="108" s="1"/>
  <c r="E862" i="108"/>
  <c r="H862" i="108" s="1"/>
  <c r="C862" i="108"/>
  <c r="W862" i="108" s="1"/>
  <c r="B862" i="108"/>
  <c r="A862" i="108"/>
  <c r="CT861" i="108"/>
  <c r="CS861" i="108"/>
  <c r="CR861" i="108"/>
  <c r="CQ861" i="108"/>
  <c r="CP861" i="108"/>
  <c r="CO861" i="108"/>
  <c r="CN861" i="108"/>
  <c r="AX861" i="108"/>
  <c r="AW861" i="108"/>
  <c r="AV861" i="108"/>
  <c r="AU861" i="108"/>
  <c r="AT861" i="108"/>
  <c r="F861" i="108"/>
  <c r="E861" i="108"/>
  <c r="H861" i="108" s="1"/>
  <c r="C861" i="108"/>
  <c r="W861" i="108" s="1"/>
  <c r="B861" i="108"/>
  <c r="A861" i="108"/>
  <c r="CT860" i="108"/>
  <c r="CS860" i="108"/>
  <c r="CR860" i="108"/>
  <c r="CQ860" i="108"/>
  <c r="CP860" i="108"/>
  <c r="CO860" i="108"/>
  <c r="CN860" i="108"/>
  <c r="AX860" i="108"/>
  <c r="AW860" i="108"/>
  <c r="AV860" i="108"/>
  <c r="AU860" i="108"/>
  <c r="AT860" i="108"/>
  <c r="F860" i="108"/>
  <c r="CI860" i="108" s="1"/>
  <c r="E860" i="108"/>
  <c r="H860" i="108" s="1"/>
  <c r="C860" i="108"/>
  <c r="AF860" i="108" s="1"/>
  <c r="B860" i="108"/>
  <c r="A860" i="108"/>
  <c r="CT859" i="108"/>
  <c r="CS859" i="108"/>
  <c r="CR859" i="108"/>
  <c r="CQ859" i="108"/>
  <c r="CP859" i="108"/>
  <c r="CO859" i="108"/>
  <c r="CN859" i="108"/>
  <c r="AX859" i="108"/>
  <c r="AW859" i="108"/>
  <c r="AV859" i="108"/>
  <c r="AU859" i="108"/>
  <c r="AT859" i="108"/>
  <c r="F859" i="108"/>
  <c r="E859" i="108"/>
  <c r="H859" i="108" s="1"/>
  <c r="C859" i="108"/>
  <c r="AE859" i="108" s="1"/>
  <c r="B859" i="108"/>
  <c r="A859" i="108"/>
  <c r="CT858" i="108"/>
  <c r="CS858" i="108"/>
  <c r="CR858" i="108"/>
  <c r="CQ858" i="108"/>
  <c r="CP858" i="108"/>
  <c r="CO858" i="108"/>
  <c r="CN858" i="108"/>
  <c r="AX858" i="108"/>
  <c r="AW858" i="108"/>
  <c r="AV858" i="108"/>
  <c r="AU858" i="108"/>
  <c r="AT858" i="108"/>
  <c r="F858" i="108"/>
  <c r="E858" i="108"/>
  <c r="H858" i="108" s="1"/>
  <c r="C858" i="108"/>
  <c r="AG858" i="108" s="1"/>
  <c r="B858" i="108"/>
  <c r="A858" i="108"/>
  <c r="CT857" i="108"/>
  <c r="CS857" i="108"/>
  <c r="CR857" i="108"/>
  <c r="CQ857" i="108"/>
  <c r="CP857" i="108"/>
  <c r="CO857" i="108"/>
  <c r="CN857" i="108"/>
  <c r="AX857" i="108"/>
  <c r="AW857" i="108"/>
  <c r="AV857" i="108"/>
  <c r="AU857" i="108"/>
  <c r="AT857" i="108"/>
  <c r="F857" i="108"/>
  <c r="AP857" i="108" s="1"/>
  <c r="E857" i="108"/>
  <c r="H857" i="108" s="1"/>
  <c r="C857" i="108"/>
  <c r="W857" i="108" s="1"/>
  <c r="B857" i="108"/>
  <c r="A857" i="108"/>
  <c r="CT856" i="108"/>
  <c r="CS856" i="108"/>
  <c r="CR856" i="108"/>
  <c r="CQ856" i="108"/>
  <c r="CP856" i="108"/>
  <c r="CO856" i="108"/>
  <c r="CN856" i="108"/>
  <c r="AX856" i="108"/>
  <c r="AW856" i="108"/>
  <c r="AV856" i="108"/>
  <c r="AU856" i="108"/>
  <c r="AT856" i="108"/>
  <c r="F856" i="108"/>
  <c r="E856" i="108"/>
  <c r="H856" i="108" s="1"/>
  <c r="C856" i="108"/>
  <c r="B856" i="108"/>
  <c r="A856" i="108"/>
  <c r="CT855" i="108"/>
  <c r="CS855" i="108"/>
  <c r="CR855" i="108"/>
  <c r="CQ855" i="108"/>
  <c r="CP855" i="108"/>
  <c r="CO855" i="108"/>
  <c r="CN855" i="108"/>
  <c r="AX855" i="108"/>
  <c r="AW855" i="108"/>
  <c r="AV855" i="108"/>
  <c r="AU855" i="108"/>
  <c r="AT855" i="108"/>
  <c r="F855" i="108"/>
  <c r="E855" i="108"/>
  <c r="H855" i="108" s="1"/>
  <c r="C855" i="108"/>
  <c r="W855" i="108" s="1"/>
  <c r="B855" i="108"/>
  <c r="A855" i="108"/>
  <c r="CT854" i="108"/>
  <c r="CS854" i="108"/>
  <c r="CR854" i="108"/>
  <c r="CQ854" i="108"/>
  <c r="CP854" i="108"/>
  <c r="CO854" i="108"/>
  <c r="CN854" i="108"/>
  <c r="AX854" i="108"/>
  <c r="AW854" i="108"/>
  <c r="AV854" i="108"/>
  <c r="AU854" i="108"/>
  <c r="AT854" i="108"/>
  <c r="F854" i="108"/>
  <c r="E854" i="108"/>
  <c r="H854" i="108" s="1"/>
  <c r="C854" i="108"/>
  <c r="B854" i="108"/>
  <c r="A854" i="108"/>
  <c r="CT853" i="108"/>
  <c r="CS853" i="108"/>
  <c r="CR853" i="108"/>
  <c r="CQ853" i="108"/>
  <c r="CP853" i="108"/>
  <c r="CO853" i="108"/>
  <c r="CN853" i="108"/>
  <c r="AX853" i="108"/>
  <c r="AW853" i="108"/>
  <c r="AV853" i="108"/>
  <c r="AU853" i="108"/>
  <c r="AT853" i="108"/>
  <c r="F853" i="108"/>
  <c r="CJ853" i="108" s="1"/>
  <c r="E853" i="108"/>
  <c r="H853" i="108" s="1"/>
  <c r="C853" i="108"/>
  <c r="B853" i="108"/>
  <c r="A853" i="108"/>
  <c r="CT852" i="108"/>
  <c r="CS852" i="108"/>
  <c r="CR852" i="108"/>
  <c r="CQ852" i="108"/>
  <c r="CP852" i="108"/>
  <c r="CO852" i="108"/>
  <c r="CN852" i="108"/>
  <c r="AX852" i="108"/>
  <c r="AW852" i="108"/>
  <c r="AV852" i="108"/>
  <c r="AU852" i="108"/>
  <c r="AT852" i="108"/>
  <c r="F852" i="108"/>
  <c r="AP852" i="108" s="1"/>
  <c r="E852" i="108"/>
  <c r="H852" i="108" s="1"/>
  <c r="C852" i="108"/>
  <c r="AC852" i="108" s="1"/>
  <c r="B852" i="108"/>
  <c r="A852" i="108"/>
  <c r="CT851" i="108"/>
  <c r="CS851" i="108"/>
  <c r="CR851" i="108"/>
  <c r="CQ851" i="108"/>
  <c r="CP851" i="108"/>
  <c r="CO851" i="108"/>
  <c r="CN851" i="108"/>
  <c r="AX851" i="108"/>
  <c r="AW851" i="108"/>
  <c r="AV851" i="108"/>
  <c r="AU851" i="108"/>
  <c r="AT851" i="108"/>
  <c r="F851" i="108"/>
  <c r="E851" i="108"/>
  <c r="H851" i="108" s="1"/>
  <c r="C851" i="108"/>
  <c r="AE851" i="108" s="1"/>
  <c r="B851" i="108"/>
  <c r="A851" i="108"/>
  <c r="CT850" i="108"/>
  <c r="CS850" i="108"/>
  <c r="CR850" i="108"/>
  <c r="CQ850" i="108"/>
  <c r="CP850" i="108"/>
  <c r="CO850" i="108"/>
  <c r="CN850" i="108"/>
  <c r="AX850" i="108"/>
  <c r="AW850" i="108"/>
  <c r="AV850" i="108"/>
  <c r="AU850" i="108"/>
  <c r="AT850" i="108"/>
  <c r="F850" i="108"/>
  <c r="CF850" i="108" s="1"/>
  <c r="E850" i="108"/>
  <c r="H850" i="108" s="1"/>
  <c r="C850" i="108"/>
  <c r="W850" i="108" s="1"/>
  <c r="B850" i="108"/>
  <c r="A850" i="108"/>
  <c r="CT849" i="108"/>
  <c r="CS849" i="108"/>
  <c r="CR849" i="108"/>
  <c r="CQ849" i="108"/>
  <c r="CP849" i="108"/>
  <c r="CO849" i="108"/>
  <c r="CN849" i="108"/>
  <c r="AX849" i="108"/>
  <c r="AW849" i="108"/>
  <c r="AV849" i="108"/>
  <c r="AU849" i="108"/>
  <c r="AT849" i="108"/>
  <c r="F849" i="108"/>
  <c r="CH849" i="108" s="1"/>
  <c r="E849" i="108"/>
  <c r="H849" i="108" s="1"/>
  <c r="C849" i="108"/>
  <c r="AD849" i="108" s="1"/>
  <c r="B849" i="108"/>
  <c r="A849" i="108"/>
  <c r="CT848" i="108"/>
  <c r="CS848" i="108"/>
  <c r="CR848" i="108"/>
  <c r="CQ848" i="108"/>
  <c r="CP848" i="108"/>
  <c r="CO848" i="108"/>
  <c r="CN848" i="108"/>
  <c r="AX848" i="108"/>
  <c r="AW848" i="108"/>
  <c r="AV848" i="108"/>
  <c r="AU848" i="108"/>
  <c r="AT848" i="108"/>
  <c r="F848" i="108"/>
  <c r="E848" i="108"/>
  <c r="H848" i="108" s="1"/>
  <c r="C848" i="108"/>
  <c r="B848" i="108"/>
  <c r="A848" i="108"/>
  <c r="CT847" i="108"/>
  <c r="CS847" i="108"/>
  <c r="CR847" i="108"/>
  <c r="CQ847" i="108"/>
  <c r="CP847" i="108"/>
  <c r="CO847" i="108"/>
  <c r="CN847" i="108"/>
  <c r="AX847" i="108"/>
  <c r="AW847" i="108"/>
  <c r="AV847" i="108"/>
  <c r="AU847" i="108"/>
  <c r="AT847" i="108"/>
  <c r="W847" i="108"/>
  <c r="F847" i="108"/>
  <c r="CH847" i="108" s="1"/>
  <c r="E847" i="108"/>
  <c r="H847" i="108" s="1"/>
  <c r="C847" i="108"/>
  <c r="AH847" i="108" s="1"/>
  <c r="B847" i="108"/>
  <c r="A847" i="108"/>
  <c r="CT846" i="108"/>
  <c r="CS846" i="108"/>
  <c r="CR846" i="108"/>
  <c r="CQ846" i="108"/>
  <c r="CP846" i="108"/>
  <c r="CO846" i="108"/>
  <c r="CN846" i="108"/>
  <c r="AX846" i="108"/>
  <c r="AW846" i="108"/>
  <c r="AV846" i="108"/>
  <c r="AU846" i="108"/>
  <c r="AT846" i="108"/>
  <c r="F846" i="108"/>
  <c r="E846" i="108"/>
  <c r="H846" i="108" s="1"/>
  <c r="C846" i="108"/>
  <c r="B846" i="108"/>
  <c r="A846" i="108"/>
  <c r="CT845" i="108"/>
  <c r="CS845" i="108"/>
  <c r="CR845" i="108"/>
  <c r="CQ845" i="108"/>
  <c r="CP845" i="108"/>
  <c r="CO845" i="108"/>
  <c r="CN845" i="108"/>
  <c r="AX845" i="108"/>
  <c r="AW845" i="108"/>
  <c r="AV845" i="108"/>
  <c r="AU845" i="108"/>
  <c r="AT845" i="108"/>
  <c r="F845" i="108"/>
  <c r="CH845" i="108" s="1"/>
  <c r="E845" i="108"/>
  <c r="H845" i="108" s="1"/>
  <c r="C845" i="108"/>
  <c r="AF845" i="108" s="1"/>
  <c r="B845" i="108"/>
  <c r="A845" i="108"/>
  <c r="CT844" i="108"/>
  <c r="CS844" i="108"/>
  <c r="CR844" i="108"/>
  <c r="CQ844" i="108"/>
  <c r="CP844" i="108"/>
  <c r="CO844" i="108"/>
  <c r="CN844" i="108"/>
  <c r="AX844" i="108"/>
  <c r="AW844" i="108"/>
  <c r="AV844" i="108"/>
  <c r="AU844" i="108"/>
  <c r="AT844" i="108"/>
  <c r="F844" i="108"/>
  <c r="CH844" i="108" s="1"/>
  <c r="E844" i="108"/>
  <c r="H844" i="108" s="1"/>
  <c r="C844" i="108"/>
  <c r="B844" i="108"/>
  <c r="A844" i="108"/>
  <c r="CT843" i="108"/>
  <c r="CS843" i="108"/>
  <c r="CR843" i="108"/>
  <c r="CQ843" i="108"/>
  <c r="CP843" i="108"/>
  <c r="CO843" i="108"/>
  <c r="CN843" i="108"/>
  <c r="AX843" i="108"/>
  <c r="AW843" i="108"/>
  <c r="AV843" i="108"/>
  <c r="AU843" i="108"/>
  <c r="AT843" i="108"/>
  <c r="F843" i="108"/>
  <c r="AP843" i="108" s="1"/>
  <c r="E843" i="108"/>
  <c r="H843" i="108" s="1"/>
  <c r="C843" i="108"/>
  <c r="B843" i="108"/>
  <c r="A843" i="108"/>
  <c r="CT842" i="108"/>
  <c r="CS842" i="108"/>
  <c r="CR842" i="108"/>
  <c r="CQ842" i="108"/>
  <c r="CP842" i="108"/>
  <c r="CO842" i="108"/>
  <c r="CN842" i="108"/>
  <c r="AX842" i="108"/>
  <c r="AW842" i="108"/>
  <c r="AV842" i="108"/>
  <c r="AU842" i="108"/>
  <c r="AT842" i="108"/>
  <c r="F842" i="108"/>
  <c r="E842" i="108"/>
  <c r="H842" i="108" s="1"/>
  <c r="C842" i="108"/>
  <c r="B842" i="108"/>
  <c r="A842" i="108"/>
  <c r="CT841" i="108"/>
  <c r="CS841" i="108"/>
  <c r="CR841" i="108"/>
  <c r="CQ841" i="108"/>
  <c r="CP841" i="108"/>
  <c r="CO841" i="108"/>
  <c r="CN841" i="108"/>
  <c r="AX841" i="108"/>
  <c r="AW841" i="108"/>
  <c r="AV841" i="108"/>
  <c r="AU841" i="108"/>
  <c r="AT841" i="108"/>
  <c r="F841" i="108"/>
  <c r="CJ841" i="108" s="1"/>
  <c r="E841" i="108"/>
  <c r="H841" i="108" s="1"/>
  <c r="C841" i="108"/>
  <c r="AF841" i="108" s="1"/>
  <c r="B841" i="108"/>
  <c r="A841" i="108"/>
  <c r="CT840" i="108"/>
  <c r="CS840" i="108"/>
  <c r="CR840" i="108"/>
  <c r="CQ840" i="108"/>
  <c r="CP840" i="108"/>
  <c r="CO840" i="108"/>
  <c r="CN840" i="108"/>
  <c r="AX840" i="108"/>
  <c r="AW840" i="108"/>
  <c r="AV840" i="108"/>
  <c r="AU840" i="108"/>
  <c r="AT840" i="108"/>
  <c r="F840" i="108"/>
  <c r="AP840" i="108" s="1"/>
  <c r="E840" i="108"/>
  <c r="H840" i="108" s="1"/>
  <c r="C840" i="108"/>
  <c r="W840" i="108" s="1"/>
  <c r="B840" i="108"/>
  <c r="A840" i="108"/>
  <c r="CT839" i="108"/>
  <c r="CS839" i="108"/>
  <c r="CR839" i="108"/>
  <c r="CQ839" i="108"/>
  <c r="CP839" i="108"/>
  <c r="CO839" i="108"/>
  <c r="CN839" i="108"/>
  <c r="AX839" i="108"/>
  <c r="AW839" i="108"/>
  <c r="AV839" i="108"/>
  <c r="AU839" i="108"/>
  <c r="AT839" i="108"/>
  <c r="F839" i="108"/>
  <c r="CJ839" i="108" s="1"/>
  <c r="E839" i="108"/>
  <c r="H839" i="108" s="1"/>
  <c r="C839" i="108"/>
  <c r="AD839" i="108" s="1"/>
  <c r="B839" i="108"/>
  <c r="A839" i="108"/>
  <c r="CT838" i="108"/>
  <c r="CS838" i="108"/>
  <c r="CR838" i="108"/>
  <c r="CQ838" i="108"/>
  <c r="CP838" i="108"/>
  <c r="CO838" i="108"/>
  <c r="CN838" i="108"/>
  <c r="AX838" i="108"/>
  <c r="AW838" i="108"/>
  <c r="AV838" i="108"/>
  <c r="AU838" i="108"/>
  <c r="AT838" i="108"/>
  <c r="F838" i="108"/>
  <c r="E838" i="108"/>
  <c r="H838" i="108" s="1"/>
  <c r="C838" i="108"/>
  <c r="AE838" i="108" s="1"/>
  <c r="B838" i="108"/>
  <c r="A838" i="108"/>
  <c r="CT837" i="108"/>
  <c r="CS837" i="108"/>
  <c r="CR837" i="108"/>
  <c r="CQ837" i="108"/>
  <c r="CP837" i="108"/>
  <c r="CO837" i="108"/>
  <c r="CN837" i="108"/>
  <c r="AX837" i="108"/>
  <c r="AW837" i="108"/>
  <c r="AV837" i="108"/>
  <c r="AU837" i="108"/>
  <c r="AT837" i="108"/>
  <c r="F837" i="108"/>
  <c r="CJ837" i="108" s="1"/>
  <c r="E837" i="108"/>
  <c r="H837" i="108" s="1"/>
  <c r="BZ837" i="108" s="1"/>
  <c r="C837" i="108"/>
  <c r="W837" i="108" s="1"/>
  <c r="B837" i="108"/>
  <c r="A837" i="108"/>
  <c r="CT836" i="108"/>
  <c r="CS836" i="108"/>
  <c r="CR836" i="108"/>
  <c r="CQ836" i="108"/>
  <c r="CP836" i="108"/>
  <c r="CO836" i="108"/>
  <c r="CN836" i="108"/>
  <c r="AX836" i="108"/>
  <c r="AW836" i="108"/>
  <c r="AV836" i="108"/>
  <c r="AU836" i="108"/>
  <c r="AT836" i="108"/>
  <c r="AD836" i="108"/>
  <c r="F836" i="108"/>
  <c r="CJ836" i="108" s="1"/>
  <c r="E836" i="108"/>
  <c r="H836" i="108" s="1"/>
  <c r="C836" i="108"/>
  <c r="B836" i="108"/>
  <c r="A836" i="108"/>
  <c r="CT835" i="108"/>
  <c r="CS835" i="108"/>
  <c r="CR835" i="108"/>
  <c r="CQ835" i="108"/>
  <c r="CP835" i="108"/>
  <c r="CO835" i="108"/>
  <c r="CN835" i="108"/>
  <c r="AX835" i="108"/>
  <c r="AW835" i="108"/>
  <c r="AV835" i="108"/>
  <c r="AU835" i="108"/>
  <c r="AT835" i="108"/>
  <c r="F835" i="108"/>
  <c r="E835" i="108"/>
  <c r="H835" i="108" s="1"/>
  <c r="C835" i="108"/>
  <c r="AD835" i="108" s="1"/>
  <c r="B835" i="108"/>
  <c r="A835" i="108"/>
  <c r="CT834" i="108"/>
  <c r="CS834" i="108"/>
  <c r="CR834" i="108"/>
  <c r="CQ834" i="108"/>
  <c r="CP834" i="108"/>
  <c r="CO834" i="108"/>
  <c r="CN834" i="108"/>
  <c r="AX834" i="108"/>
  <c r="AW834" i="108"/>
  <c r="AV834" i="108"/>
  <c r="AU834" i="108"/>
  <c r="AT834" i="108"/>
  <c r="F834" i="108"/>
  <c r="E834" i="108"/>
  <c r="H834" i="108" s="1"/>
  <c r="C834" i="108"/>
  <c r="B834" i="108"/>
  <c r="A834" i="108"/>
  <c r="CT833" i="108"/>
  <c r="CS833" i="108"/>
  <c r="CR833" i="108"/>
  <c r="CQ833" i="108"/>
  <c r="CP833" i="108"/>
  <c r="CO833" i="108"/>
  <c r="CN833" i="108"/>
  <c r="AX833" i="108"/>
  <c r="AW833" i="108"/>
  <c r="AV833" i="108"/>
  <c r="AU833" i="108"/>
  <c r="AT833" i="108"/>
  <c r="F833" i="108"/>
  <c r="E833" i="108"/>
  <c r="H833" i="108" s="1"/>
  <c r="C833" i="108"/>
  <c r="B833" i="108"/>
  <c r="A833" i="108"/>
  <c r="CT832" i="108"/>
  <c r="CS832" i="108"/>
  <c r="CR832" i="108"/>
  <c r="CQ832" i="108"/>
  <c r="CP832" i="108"/>
  <c r="CO832" i="108"/>
  <c r="CN832" i="108"/>
  <c r="AX832" i="108"/>
  <c r="AW832" i="108"/>
  <c r="AV832" i="108"/>
  <c r="AU832" i="108"/>
  <c r="AT832" i="108"/>
  <c r="F832" i="108"/>
  <c r="E832" i="108"/>
  <c r="C832" i="108"/>
  <c r="AF832" i="108" s="1"/>
  <c r="B832" i="108"/>
  <c r="A832" i="108"/>
  <c r="CT831" i="108"/>
  <c r="CS831" i="108"/>
  <c r="CR831" i="108"/>
  <c r="CQ831" i="108"/>
  <c r="CP831" i="108"/>
  <c r="CO831" i="108"/>
  <c r="CN831" i="108"/>
  <c r="AX831" i="108"/>
  <c r="AW831" i="108"/>
  <c r="AV831" i="108"/>
  <c r="AU831" i="108"/>
  <c r="AT831" i="108"/>
  <c r="F831" i="108"/>
  <c r="CH831" i="108" s="1"/>
  <c r="E831" i="108"/>
  <c r="H831" i="108" s="1"/>
  <c r="C831" i="108"/>
  <c r="AG831" i="108" s="1"/>
  <c r="B831" i="108"/>
  <c r="A831" i="108"/>
  <c r="CT830" i="108"/>
  <c r="CS830" i="108"/>
  <c r="CR830" i="108"/>
  <c r="CQ830" i="108"/>
  <c r="CP830" i="108"/>
  <c r="CO830" i="108"/>
  <c r="CN830" i="108"/>
  <c r="AX830" i="108"/>
  <c r="AW830" i="108"/>
  <c r="AV830" i="108"/>
  <c r="AU830" i="108"/>
  <c r="AT830" i="108"/>
  <c r="F830" i="108"/>
  <c r="CF830" i="108" s="1"/>
  <c r="E830" i="108"/>
  <c r="H830" i="108" s="1"/>
  <c r="C830" i="108"/>
  <c r="AB830" i="108" s="1"/>
  <c r="B830" i="108"/>
  <c r="A830" i="108"/>
  <c r="CT829" i="108"/>
  <c r="CS829" i="108"/>
  <c r="CR829" i="108"/>
  <c r="CQ829" i="108"/>
  <c r="CP829" i="108"/>
  <c r="CO829" i="108"/>
  <c r="CN829" i="108"/>
  <c r="AX829" i="108"/>
  <c r="AW829" i="108"/>
  <c r="AV829" i="108"/>
  <c r="AU829" i="108"/>
  <c r="AT829" i="108"/>
  <c r="F829" i="108"/>
  <c r="CI829" i="108" s="1"/>
  <c r="E829" i="108"/>
  <c r="C829" i="108"/>
  <c r="AD829" i="108" s="1"/>
  <c r="B829" i="108"/>
  <c r="A829" i="108"/>
  <c r="CT828" i="108"/>
  <c r="CS828" i="108"/>
  <c r="CR828" i="108"/>
  <c r="CQ828" i="108"/>
  <c r="CP828" i="108"/>
  <c r="CO828" i="108"/>
  <c r="CN828" i="108"/>
  <c r="AX828" i="108"/>
  <c r="AW828" i="108"/>
  <c r="AV828" i="108"/>
  <c r="AU828" i="108"/>
  <c r="AT828" i="108"/>
  <c r="F828" i="108"/>
  <c r="E828" i="108"/>
  <c r="H828" i="108" s="1"/>
  <c r="C828" i="108"/>
  <c r="AD828" i="108" s="1"/>
  <c r="B828" i="108"/>
  <c r="A828" i="108"/>
  <c r="CT827" i="108"/>
  <c r="CS827" i="108"/>
  <c r="CR827" i="108"/>
  <c r="CQ827" i="108"/>
  <c r="CP827" i="108"/>
  <c r="CO827" i="108"/>
  <c r="CN827" i="108"/>
  <c r="AX827" i="108"/>
  <c r="AW827" i="108"/>
  <c r="AV827" i="108"/>
  <c r="AU827" i="108"/>
  <c r="AT827" i="108"/>
  <c r="F827" i="108"/>
  <c r="CF827" i="108" s="1"/>
  <c r="E827" i="108"/>
  <c r="H827" i="108" s="1"/>
  <c r="C827" i="108"/>
  <c r="B827" i="108"/>
  <c r="A827" i="108"/>
  <c r="CT826" i="108"/>
  <c r="CS826" i="108"/>
  <c r="CR826" i="108"/>
  <c r="CQ826" i="108"/>
  <c r="CP826" i="108"/>
  <c r="CO826" i="108"/>
  <c r="CN826" i="108"/>
  <c r="AX826" i="108"/>
  <c r="AW826" i="108"/>
  <c r="AV826" i="108"/>
  <c r="AU826" i="108"/>
  <c r="AT826" i="108"/>
  <c r="F826" i="108"/>
  <c r="CF826" i="108" s="1"/>
  <c r="E826" i="108"/>
  <c r="H826" i="108" s="1"/>
  <c r="C826" i="108"/>
  <c r="B826" i="108"/>
  <c r="A826" i="108"/>
  <c r="CT825" i="108"/>
  <c r="CS825" i="108"/>
  <c r="CR825" i="108"/>
  <c r="CQ825" i="108"/>
  <c r="CP825" i="108"/>
  <c r="CO825" i="108"/>
  <c r="CN825" i="108"/>
  <c r="AX825" i="108"/>
  <c r="AW825" i="108"/>
  <c r="AV825" i="108"/>
  <c r="AU825" i="108"/>
  <c r="AT825" i="108"/>
  <c r="F825" i="108"/>
  <c r="E825" i="108"/>
  <c r="H825" i="108" s="1"/>
  <c r="C825" i="108"/>
  <c r="B825" i="108"/>
  <c r="A825" i="108"/>
  <c r="CT824" i="108"/>
  <c r="CS824" i="108"/>
  <c r="CR824" i="108"/>
  <c r="CQ824" i="108"/>
  <c r="CP824" i="108"/>
  <c r="CO824" i="108"/>
  <c r="CN824" i="108"/>
  <c r="AX824" i="108"/>
  <c r="AW824" i="108"/>
  <c r="AV824" i="108"/>
  <c r="AU824" i="108"/>
  <c r="AT824" i="108"/>
  <c r="F824" i="108"/>
  <c r="E824" i="108"/>
  <c r="H824" i="108" s="1"/>
  <c r="C824" i="108"/>
  <c r="AD824" i="108" s="1"/>
  <c r="B824" i="108"/>
  <c r="A824" i="108"/>
  <c r="CT823" i="108"/>
  <c r="CS823" i="108"/>
  <c r="CR823" i="108"/>
  <c r="CQ823" i="108"/>
  <c r="CP823" i="108"/>
  <c r="CO823" i="108"/>
  <c r="CN823" i="108"/>
  <c r="AX823" i="108"/>
  <c r="AW823" i="108"/>
  <c r="AV823" i="108"/>
  <c r="AU823" i="108"/>
  <c r="AT823" i="108"/>
  <c r="F823" i="108"/>
  <c r="CG823" i="108" s="1"/>
  <c r="E823" i="108"/>
  <c r="H823" i="108" s="1"/>
  <c r="C823" i="108"/>
  <c r="AH823" i="108" s="1"/>
  <c r="B823" i="108"/>
  <c r="A823" i="108"/>
  <c r="CT822" i="108"/>
  <c r="CS822" i="108"/>
  <c r="CR822" i="108"/>
  <c r="CQ822" i="108"/>
  <c r="CP822" i="108"/>
  <c r="CO822" i="108"/>
  <c r="CN822" i="108"/>
  <c r="AX822" i="108"/>
  <c r="AW822" i="108"/>
  <c r="AV822" i="108"/>
  <c r="AU822" i="108"/>
  <c r="AT822" i="108"/>
  <c r="F822" i="108"/>
  <c r="CJ822" i="108" s="1"/>
  <c r="E822" i="108"/>
  <c r="H822" i="108" s="1"/>
  <c r="C822" i="108"/>
  <c r="AG822" i="108" s="1"/>
  <c r="B822" i="108"/>
  <c r="A822" i="108"/>
  <c r="CT821" i="108"/>
  <c r="CS821" i="108"/>
  <c r="CR821" i="108"/>
  <c r="CQ821" i="108"/>
  <c r="CP821" i="108"/>
  <c r="CO821" i="108"/>
  <c r="CN821" i="108"/>
  <c r="AX821" i="108"/>
  <c r="AW821" i="108"/>
  <c r="AV821" i="108"/>
  <c r="AU821" i="108"/>
  <c r="AT821" i="108"/>
  <c r="F821" i="108"/>
  <c r="CI821" i="108" s="1"/>
  <c r="E821" i="108"/>
  <c r="H821" i="108" s="1"/>
  <c r="C821" i="108"/>
  <c r="B821" i="108"/>
  <c r="A821" i="108"/>
  <c r="CT820" i="108"/>
  <c r="CS820" i="108"/>
  <c r="CR820" i="108"/>
  <c r="CQ820" i="108"/>
  <c r="CP820" i="108"/>
  <c r="CO820" i="108"/>
  <c r="CN820" i="108"/>
  <c r="AX820" i="108"/>
  <c r="AW820" i="108"/>
  <c r="AV820" i="108"/>
  <c r="AU820" i="108"/>
  <c r="AT820" i="108"/>
  <c r="F820" i="108"/>
  <c r="CF820" i="108" s="1"/>
  <c r="E820" i="108"/>
  <c r="C820" i="108"/>
  <c r="AF820" i="108" s="1"/>
  <c r="B820" i="108"/>
  <c r="A820" i="108"/>
  <c r="CT819" i="108"/>
  <c r="CS819" i="108"/>
  <c r="CR819" i="108"/>
  <c r="CQ819" i="108"/>
  <c r="CP819" i="108"/>
  <c r="CO819" i="108"/>
  <c r="CN819" i="108"/>
  <c r="AX819" i="108"/>
  <c r="AW819" i="108"/>
  <c r="AV819" i="108"/>
  <c r="AU819" i="108"/>
  <c r="AT819" i="108"/>
  <c r="F819" i="108"/>
  <c r="E819" i="108"/>
  <c r="H819" i="108" s="1"/>
  <c r="C819" i="108"/>
  <c r="AC819" i="108" s="1"/>
  <c r="B819" i="108"/>
  <c r="A819" i="108"/>
  <c r="CT818" i="108"/>
  <c r="CS818" i="108"/>
  <c r="CR818" i="108"/>
  <c r="CQ818" i="108"/>
  <c r="CP818" i="108"/>
  <c r="CO818" i="108"/>
  <c r="CN818" i="108"/>
  <c r="AX818" i="108"/>
  <c r="AW818" i="108"/>
  <c r="AV818" i="108"/>
  <c r="AU818" i="108"/>
  <c r="AT818" i="108"/>
  <c r="F818" i="108"/>
  <c r="CF818" i="108" s="1"/>
  <c r="E818" i="108"/>
  <c r="H818" i="108" s="1"/>
  <c r="C818" i="108"/>
  <c r="AD818" i="108" s="1"/>
  <c r="B818" i="108"/>
  <c r="A818" i="108"/>
  <c r="CT817" i="108"/>
  <c r="CS817" i="108"/>
  <c r="CR817" i="108"/>
  <c r="CQ817" i="108"/>
  <c r="CP817" i="108"/>
  <c r="CO817" i="108"/>
  <c r="CN817" i="108"/>
  <c r="AX817" i="108"/>
  <c r="AW817" i="108"/>
  <c r="AV817" i="108"/>
  <c r="AU817" i="108"/>
  <c r="AT817" i="108"/>
  <c r="F817" i="108"/>
  <c r="CI817" i="108" s="1"/>
  <c r="E817" i="108"/>
  <c r="H817" i="108" s="1"/>
  <c r="C817" i="108"/>
  <c r="AC817" i="108" s="1"/>
  <c r="B817" i="108"/>
  <c r="A817" i="108"/>
  <c r="CT816" i="108"/>
  <c r="CS816" i="108"/>
  <c r="CR816" i="108"/>
  <c r="CQ816" i="108"/>
  <c r="CP816" i="108"/>
  <c r="CO816" i="108"/>
  <c r="CN816" i="108"/>
  <c r="AX816" i="108"/>
  <c r="AW816" i="108"/>
  <c r="AV816" i="108"/>
  <c r="AU816" i="108"/>
  <c r="AT816" i="108"/>
  <c r="F816" i="108"/>
  <c r="E816" i="108"/>
  <c r="C816" i="108"/>
  <c r="AC816" i="108" s="1"/>
  <c r="B816" i="108"/>
  <c r="A816" i="108"/>
  <c r="CT815" i="108"/>
  <c r="CS815" i="108"/>
  <c r="CR815" i="108"/>
  <c r="CQ815" i="108"/>
  <c r="CP815" i="108"/>
  <c r="CO815" i="108"/>
  <c r="CN815" i="108"/>
  <c r="AX815" i="108"/>
  <c r="AW815" i="108"/>
  <c r="AV815" i="108"/>
  <c r="AU815" i="108"/>
  <c r="AT815" i="108"/>
  <c r="F815" i="108"/>
  <c r="CF815" i="108" s="1"/>
  <c r="E815" i="108"/>
  <c r="H815" i="108" s="1"/>
  <c r="C815" i="108"/>
  <c r="B815" i="108"/>
  <c r="A815" i="108"/>
  <c r="CT814" i="108"/>
  <c r="CS814" i="108"/>
  <c r="CR814" i="108"/>
  <c r="CQ814" i="108"/>
  <c r="CP814" i="108"/>
  <c r="CO814" i="108"/>
  <c r="CN814" i="108"/>
  <c r="AX814" i="108"/>
  <c r="AW814" i="108"/>
  <c r="AV814" i="108"/>
  <c r="AU814" i="108"/>
  <c r="AT814" i="108"/>
  <c r="F814" i="108"/>
  <c r="CI814" i="108" s="1"/>
  <c r="E814" i="108"/>
  <c r="H814" i="108" s="1"/>
  <c r="C814" i="108"/>
  <c r="B814" i="108"/>
  <c r="A814" i="108"/>
  <c r="CT813" i="108"/>
  <c r="CS813" i="108"/>
  <c r="CR813" i="108"/>
  <c r="CQ813" i="108"/>
  <c r="CP813" i="108"/>
  <c r="CO813" i="108"/>
  <c r="CN813" i="108"/>
  <c r="AX813" i="108"/>
  <c r="AW813" i="108"/>
  <c r="AV813" i="108"/>
  <c r="AU813" i="108"/>
  <c r="AT813" i="108"/>
  <c r="F813" i="108"/>
  <c r="CJ813" i="108" s="1"/>
  <c r="E813" i="108"/>
  <c r="C813" i="108"/>
  <c r="AF813" i="108" s="1"/>
  <c r="B813" i="108"/>
  <c r="A813" i="108"/>
  <c r="CT812" i="108"/>
  <c r="CS812" i="108"/>
  <c r="CR812" i="108"/>
  <c r="CQ812" i="108"/>
  <c r="CP812" i="108"/>
  <c r="CO812" i="108"/>
  <c r="CN812" i="108"/>
  <c r="AX812" i="108"/>
  <c r="AW812" i="108"/>
  <c r="AV812" i="108"/>
  <c r="AU812" i="108"/>
  <c r="AT812" i="108"/>
  <c r="F812" i="108"/>
  <c r="E812" i="108"/>
  <c r="H812" i="108" s="1"/>
  <c r="C812" i="108"/>
  <c r="AH812" i="108" s="1"/>
  <c r="B812" i="108"/>
  <c r="A812" i="108"/>
  <c r="CT811" i="108"/>
  <c r="CS811" i="108"/>
  <c r="CR811" i="108"/>
  <c r="CQ811" i="108"/>
  <c r="CP811" i="108"/>
  <c r="CO811" i="108"/>
  <c r="CN811" i="108"/>
  <c r="AX811" i="108"/>
  <c r="AW811" i="108"/>
  <c r="AV811" i="108"/>
  <c r="AU811" i="108"/>
  <c r="AT811" i="108"/>
  <c r="F811" i="108"/>
  <c r="E811" i="108"/>
  <c r="H811" i="108" s="1"/>
  <c r="C811" i="108"/>
  <c r="B811" i="108"/>
  <c r="A811" i="108"/>
  <c r="CT810" i="108"/>
  <c r="CS810" i="108"/>
  <c r="CR810" i="108"/>
  <c r="CQ810" i="108"/>
  <c r="CP810" i="108"/>
  <c r="CO810" i="108"/>
  <c r="CN810" i="108"/>
  <c r="AX810" i="108"/>
  <c r="AW810" i="108"/>
  <c r="AV810" i="108"/>
  <c r="AU810" i="108"/>
  <c r="AT810" i="108"/>
  <c r="F810" i="108"/>
  <c r="E810" i="108"/>
  <c r="H810" i="108" s="1"/>
  <c r="C810" i="108"/>
  <c r="AF810" i="108" s="1"/>
  <c r="B810" i="108"/>
  <c r="A810" i="108"/>
  <c r="CT809" i="108"/>
  <c r="CS809" i="108"/>
  <c r="CR809" i="108"/>
  <c r="CQ809" i="108"/>
  <c r="CP809" i="108"/>
  <c r="CO809" i="108"/>
  <c r="CN809" i="108"/>
  <c r="AX809" i="108"/>
  <c r="AW809" i="108"/>
  <c r="AV809" i="108"/>
  <c r="AU809" i="108"/>
  <c r="AT809" i="108"/>
  <c r="F809" i="108"/>
  <c r="E809" i="108"/>
  <c r="H809" i="108" s="1"/>
  <c r="C809" i="108"/>
  <c r="B809" i="108"/>
  <c r="A809" i="108"/>
  <c r="CT808" i="108"/>
  <c r="CS808" i="108"/>
  <c r="CR808" i="108"/>
  <c r="CQ808" i="108"/>
  <c r="CP808" i="108"/>
  <c r="CO808" i="108"/>
  <c r="CN808" i="108"/>
  <c r="AX808" i="108"/>
  <c r="AW808" i="108"/>
  <c r="AV808" i="108"/>
  <c r="AU808" i="108"/>
  <c r="AT808" i="108"/>
  <c r="F808" i="108"/>
  <c r="CF808" i="108" s="1"/>
  <c r="E808" i="108"/>
  <c r="H808" i="108" s="1"/>
  <c r="C808" i="108"/>
  <c r="AH808" i="108" s="1"/>
  <c r="B808" i="108"/>
  <c r="A808" i="108"/>
  <c r="CT807" i="108"/>
  <c r="CS807" i="108"/>
  <c r="CR807" i="108"/>
  <c r="CQ807" i="108"/>
  <c r="CP807" i="108"/>
  <c r="CO807" i="108"/>
  <c r="CN807" i="108"/>
  <c r="AX807" i="108"/>
  <c r="AW807" i="108"/>
  <c r="AV807" i="108"/>
  <c r="AU807" i="108"/>
  <c r="AT807" i="108"/>
  <c r="F807" i="108"/>
  <c r="E807" i="108"/>
  <c r="H807" i="108" s="1"/>
  <c r="C807" i="108"/>
  <c r="AD807" i="108" s="1"/>
  <c r="B807" i="108"/>
  <c r="A807" i="108"/>
  <c r="CT806" i="108"/>
  <c r="CS806" i="108"/>
  <c r="CR806" i="108"/>
  <c r="CQ806" i="108"/>
  <c r="CP806" i="108"/>
  <c r="CO806" i="108"/>
  <c r="CN806" i="108"/>
  <c r="AX806" i="108"/>
  <c r="AW806" i="108"/>
  <c r="AV806" i="108"/>
  <c r="AU806" i="108"/>
  <c r="AT806" i="108"/>
  <c r="F806" i="108"/>
  <c r="CJ806" i="108" s="1"/>
  <c r="E806" i="108"/>
  <c r="H806" i="108" s="1"/>
  <c r="C806" i="108"/>
  <c r="AC806" i="108" s="1"/>
  <c r="B806" i="108"/>
  <c r="A806" i="108"/>
  <c r="CT805" i="108"/>
  <c r="CS805" i="108"/>
  <c r="CR805" i="108"/>
  <c r="CQ805" i="108"/>
  <c r="CP805" i="108"/>
  <c r="CO805" i="108"/>
  <c r="CN805" i="108"/>
  <c r="AX805" i="108"/>
  <c r="AW805" i="108"/>
  <c r="AV805" i="108"/>
  <c r="AU805" i="108"/>
  <c r="AT805" i="108"/>
  <c r="F805" i="108"/>
  <c r="E805" i="108"/>
  <c r="H805" i="108" s="1"/>
  <c r="C805" i="108"/>
  <c r="AB805" i="108" s="1"/>
  <c r="B805" i="108"/>
  <c r="A805" i="108"/>
  <c r="CT804" i="108"/>
  <c r="CS804" i="108"/>
  <c r="CR804" i="108"/>
  <c r="CQ804" i="108"/>
  <c r="CP804" i="108"/>
  <c r="CO804" i="108"/>
  <c r="CN804" i="108"/>
  <c r="AX804" i="108"/>
  <c r="AW804" i="108"/>
  <c r="AV804" i="108"/>
  <c r="AU804" i="108"/>
  <c r="AT804" i="108"/>
  <c r="F804" i="108"/>
  <c r="CH804" i="108" s="1"/>
  <c r="E804" i="108"/>
  <c r="C804" i="108"/>
  <c r="B804" i="108"/>
  <c r="A804" i="108"/>
  <c r="CT803" i="108"/>
  <c r="CS803" i="108"/>
  <c r="CR803" i="108"/>
  <c r="CQ803" i="108"/>
  <c r="CP803" i="108"/>
  <c r="CO803" i="108"/>
  <c r="CN803" i="108"/>
  <c r="AX803" i="108"/>
  <c r="AW803" i="108"/>
  <c r="AV803" i="108"/>
  <c r="AU803" i="108"/>
  <c r="AT803" i="108"/>
  <c r="F803" i="108"/>
  <c r="CJ803" i="108" s="1"/>
  <c r="E803" i="108"/>
  <c r="H803" i="108" s="1"/>
  <c r="C803" i="108"/>
  <c r="AE803" i="108" s="1"/>
  <c r="B803" i="108"/>
  <c r="A803" i="108"/>
  <c r="CT802" i="108"/>
  <c r="CS802" i="108"/>
  <c r="CR802" i="108"/>
  <c r="CQ802" i="108"/>
  <c r="CP802" i="108"/>
  <c r="CO802" i="108"/>
  <c r="CN802" i="108"/>
  <c r="AX802" i="108"/>
  <c r="AW802" i="108"/>
  <c r="AV802" i="108"/>
  <c r="AU802" i="108"/>
  <c r="AT802" i="108"/>
  <c r="F802" i="108"/>
  <c r="E802" i="108"/>
  <c r="H802" i="108" s="1"/>
  <c r="C802" i="108"/>
  <c r="B802" i="108"/>
  <c r="A802" i="108"/>
  <c r="CT801" i="108"/>
  <c r="CS801" i="108"/>
  <c r="CR801" i="108"/>
  <c r="CQ801" i="108"/>
  <c r="CP801" i="108"/>
  <c r="CO801" i="108"/>
  <c r="CN801" i="108"/>
  <c r="AX801" i="108"/>
  <c r="AW801" i="108"/>
  <c r="AV801" i="108"/>
  <c r="AU801" i="108"/>
  <c r="AT801" i="108"/>
  <c r="F801" i="108"/>
  <c r="E801" i="108"/>
  <c r="H801" i="108" s="1"/>
  <c r="C801" i="108"/>
  <c r="B801" i="108"/>
  <c r="A801" i="108"/>
  <c r="CT800" i="108"/>
  <c r="CS800" i="108"/>
  <c r="CR800" i="108"/>
  <c r="CQ800" i="108"/>
  <c r="CP800" i="108"/>
  <c r="CO800" i="108"/>
  <c r="CN800" i="108"/>
  <c r="AX800" i="108"/>
  <c r="AW800" i="108"/>
  <c r="AV800" i="108"/>
  <c r="AU800" i="108"/>
  <c r="AT800" i="108"/>
  <c r="F800" i="108"/>
  <c r="CJ800" i="108" s="1"/>
  <c r="E800" i="108"/>
  <c r="H800" i="108" s="1"/>
  <c r="C800" i="108"/>
  <c r="AC800" i="108" s="1"/>
  <c r="B800" i="108"/>
  <c r="A800" i="108"/>
  <c r="CT799" i="108"/>
  <c r="CS799" i="108"/>
  <c r="CR799" i="108"/>
  <c r="CQ799" i="108"/>
  <c r="CP799" i="108"/>
  <c r="CO799" i="108"/>
  <c r="CN799" i="108"/>
  <c r="AX799" i="108"/>
  <c r="AW799" i="108"/>
  <c r="AV799" i="108"/>
  <c r="AU799" i="108"/>
  <c r="AT799" i="108"/>
  <c r="F799" i="108"/>
  <c r="CI799" i="108" s="1"/>
  <c r="E799" i="108"/>
  <c r="H799" i="108" s="1"/>
  <c r="C799" i="108"/>
  <c r="AC799" i="108" s="1"/>
  <c r="B799" i="108"/>
  <c r="A799" i="108"/>
  <c r="CT798" i="108"/>
  <c r="CS798" i="108"/>
  <c r="CR798" i="108"/>
  <c r="CQ798" i="108"/>
  <c r="CP798" i="108"/>
  <c r="CO798" i="108"/>
  <c r="CN798" i="108"/>
  <c r="AX798" i="108"/>
  <c r="AW798" i="108"/>
  <c r="AV798" i="108"/>
  <c r="AU798" i="108"/>
  <c r="AT798" i="108"/>
  <c r="F798" i="108"/>
  <c r="E798" i="108"/>
  <c r="H798" i="108" s="1"/>
  <c r="C798" i="108"/>
  <c r="AH798" i="108" s="1"/>
  <c r="B798" i="108"/>
  <c r="A798" i="108"/>
  <c r="CT797" i="108"/>
  <c r="CS797" i="108"/>
  <c r="CR797" i="108"/>
  <c r="CQ797" i="108"/>
  <c r="CP797" i="108"/>
  <c r="CO797" i="108"/>
  <c r="CN797" i="108"/>
  <c r="AX797" i="108"/>
  <c r="AW797" i="108"/>
  <c r="AV797" i="108"/>
  <c r="AU797" i="108"/>
  <c r="AT797" i="108"/>
  <c r="F797" i="108"/>
  <c r="CJ797" i="108" s="1"/>
  <c r="E797" i="108"/>
  <c r="C797" i="108"/>
  <c r="AF797" i="108" s="1"/>
  <c r="B797" i="108"/>
  <c r="A797" i="108"/>
  <c r="CT796" i="108"/>
  <c r="CS796" i="108"/>
  <c r="CR796" i="108"/>
  <c r="CQ796" i="108"/>
  <c r="CP796" i="108"/>
  <c r="CO796" i="108"/>
  <c r="CN796" i="108"/>
  <c r="AX796" i="108"/>
  <c r="AW796" i="108"/>
  <c r="AV796" i="108"/>
  <c r="AU796" i="108"/>
  <c r="AT796" i="108"/>
  <c r="F796" i="108"/>
  <c r="E796" i="108"/>
  <c r="H796" i="108" s="1"/>
  <c r="C796" i="108"/>
  <c r="AE796" i="108" s="1"/>
  <c r="B796" i="108"/>
  <c r="A796" i="108"/>
  <c r="CT795" i="108"/>
  <c r="CS795" i="108"/>
  <c r="CR795" i="108"/>
  <c r="CQ795" i="108"/>
  <c r="CP795" i="108"/>
  <c r="CO795" i="108"/>
  <c r="CN795" i="108"/>
  <c r="AX795" i="108"/>
  <c r="AW795" i="108"/>
  <c r="AV795" i="108"/>
  <c r="AU795" i="108"/>
  <c r="AT795" i="108"/>
  <c r="F795" i="108"/>
  <c r="CJ795" i="108" s="1"/>
  <c r="E795" i="108"/>
  <c r="H795" i="108" s="1"/>
  <c r="C795" i="108"/>
  <c r="AG795" i="108" s="1"/>
  <c r="B795" i="108"/>
  <c r="A795" i="108"/>
  <c r="CT794" i="108"/>
  <c r="CS794" i="108"/>
  <c r="CR794" i="108"/>
  <c r="CQ794" i="108"/>
  <c r="CP794" i="108"/>
  <c r="CO794" i="108"/>
  <c r="CN794" i="108"/>
  <c r="AX794" i="108"/>
  <c r="AW794" i="108"/>
  <c r="AV794" i="108"/>
  <c r="AU794" i="108"/>
  <c r="AT794" i="108"/>
  <c r="F794" i="108"/>
  <c r="E794" i="108"/>
  <c r="H794" i="108" s="1"/>
  <c r="C794" i="108"/>
  <c r="B794" i="108"/>
  <c r="A794" i="108"/>
  <c r="CT793" i="108"/>
  <c r="CS793" i="108"/>
  <c r="CR793" i="108"/>
  <c r="CQ793" i="108"/>
  <c r="CP793" i="108"/>
  <c r="CO793" i="108"/>
  <c r="CN793" i="108"/>
  <c r="AX793" i="108"/>
  <c r="AW793" i="108"/>
  <c r="AV793" i="108"/>
  <c r="AU793" i="108"/>
  <c r="AT793" i="108"/>
  <c r="F793" i="108"/>
  <c r="CI793" i="108" s="1"/>
  <c r="E793" i="108"/>
  <c r="H793" i="108" s="1"/>
  <c r="C793" i="108"/>
  <c r="AF793" i="108" s="1"/>
  <c r="B793" i="108"/>
  <c r="A793" i="108"/>
  <c r="CT792" i="108"/>
  <c r="CS792" i="108"/>
  <c r="CR792" i="108"/>
  <c r="CQ792" i="108"/>
  <c r="CP792" i="108"/>
  <c r="CO792" i="108"/>
  <c r="CN792" i="108"/>
  <c r="AX792" i="108"/>
  <c r="AW792" i="108"/>
  <c r="AV792" i="108"/>
  <c r="AU792" i="108"/>
  <c r="AT792" i="108"/>
  <c r="F792" i="108"/>
  <c r="CG792" i="108" s="1"/>
  <c r="E792" i="108"/>
  <c r="H792" i="108" s="1"/>
  <c r="C792" i="108"/>
  <c r="B792" i="108"/>
  <c r="A792" i="108"/>
  <c r="CT791" i="108"/>
  <c r="CS791" i="108"/>
  <c r="CR791" i="108"/>
  <c r="CQ791" i="108"/>
  <c r="CP791" i="108"/>
  <c r="CO791" i="108"/>
  <c r="CN791" i="108"/>
  <c r="AX791" i="108"/>
  <c r="AW791" i="108"/>
  <c r="AV791" i="108"/>
  <c r="AU791" i="108"/>
  <c r="AT791" i="108"/>
  <c r="F791" i="108"/>
  <c r="CJ791" i="108" s="1"/>
  <c r="E791" i="108"/>
  <c r="H791" i="108" s="1"/>
  <c r="C791" i="108"/>
  <c r="AF791" i="108" s="1"/>
  <c r="B791" i="108"/>
  <c r="A791" i="108"/>
  <c r="CT790" i="108"/>
  <c r="CS790" i="108"/>
  <c r="CR790" i="108"/>
  <c r="CQ790" i="108"/>
  <c r="CP790" i="108"/>
  <c r="CO790" i="108"/>
  <c r="CN790" i="108"/>
  <c r="AX790" i="108"/>
  <c r="AW790" i="108"/>
  <c r="AV790" i="108"/>
  <c r="AU790" i="108"/>
  <c r="AT790" i="108"/>
  <c r="F790" i="108"/>
  <c r="E790" i="108"/>
  <c r="H790" i="108" s="1"/>
  <c r="C790" i="108"/>
  <c r="AG790" i="108" s="1"/>
  <c r="B790" i="108"/>
  <c r="A790" i="108"/>
  <c r="CT789" i="108"/>
  <c r="CS789" i="108"/>
  <c r="CR789" i="108"/>
  <c r="CQ789" i="108"/>
  <c r="CP789" i="108"/>
  <c r="CO789" i="108"/>
  <c r="CN789" i="108"/>
  <c r="AX789" i="108"/>
  <c r="AW789" i="108"/>
  <c r="AV789" i="108"/>
  <c r="AU789" i="108"/>
  <c r="AT789" i="108"/>
  <c r="F789" i="108"/>
  <c r="CG789" i="108" s="1"/>
  <c r="E789" i="108"/>
  <c r="H789" i="108" s="1"/>
  <c r="C789" i="108"/>
  <c r="AE789" i="108" s="1"/>
  <c r="B789" i="108"/>
  <c r="A789" i="108"/>
  <c r="CT788" i="108"/>
  <c r="CS788" i="108"/>
  <c r="CR788" i="108"/>
  <c r="CQ788" i="108"/>
  <c r="CP788" i="108"/>
  <c r="CO788" i="108"/>
  <c r="CN788" i="108"/>
  <c r="AX788" i="108"/>
  <c r="AW788" i="108"/>
  <c r="AV788" i="108"/>
  <c r="AU788" i="108"/>
  <c r="AT788" i="108"/>
  <c r="F788" i="108"/>
  <c r="E788" i="108"/>
  <c r="C788" i="108"/>
  <c r="AE788" i="108" s="1"/>
  <c r="B788" i="108"/>
  <c r="A788" i="108"/>
  <c r="CT787" i="108"/>
  <c r="CS787" i="108"/>
  <c r="CR787" i="108"/>
  <c r="CQ787" i="108"/>
  <c r="CP787" i="108"/>
  <c r="CO787" i="108"/>
  <c r="CN787" i="108"/>
  <c r="AX787" i="108"/>
  <c r="AW787" i="108"/>
  <c r="AV787" i="108"/>
  <c r="AU787" i="108"/>
  <c r="AT787" i="108"/>
  <c r="F787" i="108"/>
  <c r="CG787" i="108" s="1"/>
  <c r="E787" i="108"/>
  <c r="H787" i="108" s="1"/>
  <c r="C787" i="108"/>
  <c r="B787" i="108"/>
  <c r="A787" i="108"/>
  <c r="CT786" i="108"/>
  <c r="CS786" i="108"/>
  <c r="CR786" i="108"/>
  <c r="CQ786" i="108"/>
  <c r="CP786" i="108"/>
  <c r="CO786" i="108"/>
  <c r="CN786" i="108"/>
  <c r="AX786" i="108"/>
  <c r="AW786" i="108"/>
  <c r="AV786" i="108"/>
  <c r="AU786" i="108"/>
  <c r="AT786" i="108"/>
  <c r="F786" i="108"/>
  <c r="AP786" i="108" s="1"/>
  <c r="E786" i="108"/>
  <c r="C786" i="108"/>
  <c r="AC786" i="108" s="1"/>
  <c r="B786" i="108"/>
  <c r="A786" i="108"/>
  <c r="CT785" i="108"/>
  <c r="CS785" i="108"/>
  <c r="CR785" i="108"/>
  <c r="CQ785" i="108"/>
  <c r="CP785" i="108"/>
  <c r="CO785" i="108"/>
  <c r="CN785" i="108"/>
  <c r="AX785" i="108"/>
  <c r="AW785" i="108"/>
  <c r="AV785" i="108"/>
  <c r="AU785" i="108"/>
  <c r="AT785" i="108"/>
  <c r="F785" i="108"/>
  <c r="E785" i="108"/>
  <c r="H785" i="108" s="1"/>
  <c r="C785" i="108"/>
  <c r="AH785" i="108" s="1"/>
  <c r="B785" i="108"/>
  <c r="A785" i="108"/>
  <c r="CT784" i="108"/>
  <c r="CS784" i="108"/>
  <c r="CR784" i="108"/>
  <c r="CQ784" i="108"/>
  <c r="CP784" i="108"/>
  <c r="CO784" i="108"/>
  <c r="CN784" i="108"/>
  <c r="AX784" i="108"/>
  <c r="AW784" i="108"/>
  <c r="AV784" i="108"/>
  <c r="AU784" i="108"/>
  <c r="AT784" i="108"/>
  <c r="F784" i="108"/>
  <c r="CH784" i="108" s="1"/>
  <c r="E784" i="108"/>
  <c r="H784" i="108" s="1"/>
  <c r="C784" i="108"/>
  <c r="AE784" i="108" s="1"/>
  <c r="B784" i="108"/>
  <c r="A784" i="108"/>
  <c r="CT783" i="108"/>
  <c r="CS783" i="108"/>
  <c r="CR783" i="108"/>
  <c r="CQ783" i="108"/>
  <c r="CP783" i="108"/>
  <c r="CO783" i="108"/>
  <c r="CN783" i="108"/>
  <c r="AX783" i="108"/>
  <c r="AW783" i="108"/>
  <c r="AV783" i="108"/>
  <c r="AU783" i="108"/>
  <c r="AT783" i="108"/>
  <c r="F783" i="108"/>
  <c r="CF783" i="108" s="1"/>
  <c r="E783" i="108"/>
  <c r="H783" i="108" s="1"/>
  <c r="C783" i="108"/>
  <c r="AG783" i="108" s="1"/>
  <c r="B783" i="108"/>
  <c r="A783" i="108"/>
  <c r="CT782" i="108"/>
  <c r="CS782" i="108"/>
  <c r="CR782" i="108"/>
  <c r="CQ782" i="108"/>
  <c r="CP782" i="108"/>
  <c r="CO782" i="108"/>
  <c r="CN782" i="108"/>
  <c r="AX782" i="108"/>
  <c r="AW782" i="108"/>
  <c r="AV782" i="108"/>
  <c r="AU782" i="108"/>
  <c r="AT782" i="108"/>
  <c r="F782" i="108"/>
  <c r="CF782" i="108" s="1"/>
  <c r="E782" i="108"/>
  <c r="H782" i="108" s="1"/>
  <c r="C782" i="108"/>
  <c r="B782" i="108"/>
  <c r="A782" i="108"/>
  <c r="CT781" i="108"/>
  <c r="CS781" i="108"/>
  <c r="CR781" i="108"/>
  <c r="CQ781" i="108"/>
  <c r="CP781" i="108"/>
  <c r="CO781" i="108"/>
  <c r="CN781" i="108"/>
  <c r="AX781" i="108"/>
  <c r="AW781" i="108"/>
  <c r="AV781" i="108"/>
  <c r="AU781" i="108"/>
  <c r="AT781" i="108"/>
  <c r="F781" i="108"/>
  <c r="CI781" i="108" s="1"/>
  <c r="E781" i="108"/>
  <c r="H781" i="108" s="1"/>
  <c r="C781" i="108"/>
  <c r="W781" i="108" s="1"/>
  <c r="B781" i="108"/>
  <c r="A781" i="108"/>
  <c r="CT780" i="108"/>
  <c r="CS780" i="108"/>
  <c r="CR780" i="108"/>
  <c r="CQ780" i="108"/>
  <c r="CP780" i="108"/>
  <c r="CO780" i="108"/>
  <c r="CN780" i="108"/>
  <c r="AX780" i="108"/>
  <c r="AW780" i="108"/>
  <c r="AV780" i="108"/>
  <c r="AU780" i="108"/>
  <c r="AT780" i="108"/>
  <c r="F780" i="108"/>
  <c r="E780" i="108"/>
  <c r="H780" i="108" s="1"/>
  <c r="C780" i="108"/>
  <c r="AC780" i="108" s="1"/>
  <c r="B780" i="108"/>
  <c r="A780" i="108"/>
  <c r="CT779" i="108"/>
  <c r="CS779" i="108"/>
  <c r="CR779" i="108"/>
  <c r="CQ779" i="108"/>
  <c r="CP779" i="108"/>
  <c r="CO779" i="108"/>
  <c r="CN779" i="108"/>
  <c r="AX779" i="108"/>
  <c r="AW779" i="108"/>
  <c r="AV779" i="108"/>
  <c r="AU779" i="108"/>
  <c r="AT779" i="108"/>
  <c r="F779" i="108"/>
  <c r="CH779" i="108" s="1"/>
  <c r="E779" i="108"/>
  <c r="H779" i="108" s="1"/>
  <c r="C779" i="108"/>
  <c r="B779" i="108"/>
  <c r="A779" i="108"/>
  <c r="CT778" i="108"/>
  <c r="CS778" i="108"/>
  <c r="CR778" i="108"/>
  <c r="CQ778" i="108"/>
  <c r="CP778" i="108"/>
  <c r="CO778" i="108"/>
  <c r="CN778" i="108"/>
  <c r="AX778" i="108"/>
  <c r="AW778" i="108"/>
  <c r="AV778" i="108"/>
  <c r="AU778" i="108"/>
  <c r="AT778" i="108"/>
  <c r="F778" i="108"/>
  <c r="CJ778" i="108" s="1"/>
  <c r="E778" i="108"/>
  <c r="H778" i="108" s="1"/>
  <c r="C778" i="108"/>
  <c r="B778" i="108"/>
  <c r="A778" i="108"/>
  <c r="CT777" i="108"/>
  <c r="CS777" i="108"/>
  <c r="CR777" i="108"/>
  <c r="CQ777" i="108"/>
  <c r="CP777" i="108"/>
  <c r="CO777" i="108"/>
  <c r="CN777" i="108"/>
  <c r="AX777" i="108"/>
  <c r="AW777" i="108"/>
  <c r="AV777" i="108"/>
  <c r="AU777" i="108"/>
  <c r="AT777" i="108"/>
  <c r="F777" i="108"/>
  <c r="E777" i="108"/>
  <c r="H777" i="108" s="1"/>
  <c r="C777" i="108"/>
  <c r="AC777" i="108" s="1"/>
  <c r="B777" i="108"/>
  <c r="A777" i="108"/>
  <c r="CT776" i="108"/>
  <c r="CS776" i="108"/>
  <c r="CR776" i="108"/>
  <c r="CQ776" i="108"/>
  <c r="CP776" i="108"/>
  <c r="CO776" i="108"/>
  <c r="CN776" i="108"/>
  <c r="AX776" i="108"/>
  <c r="AW776" i="108"/>
  <c r="AV776" i="108"/>
  <c r="AU776" i="108"/>
  <c r="AT776" i="108"/>
  <c r="F776" i="108"/>
  <c r="CG776" i="108" s="1"/>
  <c r="E776" i="108"/>
  <c r="H776" i="108" s="1"/>
  <c r="C776" i="108"/>
  <c r="AG776" i="108" s="1"/>
  <c r="B776" i="108"/>
  <c r="A776" i="108"/>
  <c r="CT775" i="108"/>
  <c r="CS775" i="108"/>
  <c r="CR775" i="108"/>
  <c r="CQ775" i="108"/>
  <c r="CP775" i="108"/>
  <c r="CO775" i="108"/>
  <c r="CN775" i="108"/>
  <c r="AX775" i="108"/>
  <c r="AW775" i="108"/>
  <c r="AV775" i="108"/>
  <c r="AU775" i="108"/>
  <c r="AT775" i="108"/>
  <c r="F775" i="108"/>
  <c r="E775" i="108"/>
  <c r="H775" i="108" s="1"/>
  <c r="C775" i="108"/>
  <c r="AC775" i="108" s="1"/>
  <c r="B775" i="108"/>
  <c r="A775" i="108"/>
  <c r="CT774" i="108"/>
  <c r="CS774" i="108"/>
  <c r="CR774" i="108"/>
  <c r="CQ774" i="108"/>
  <c r="CP774" i="108"/>
  <c r="CO774" i="108"/>
  <c r="CN774" i="108"/>
  <c r="AX774" i="108"/>
  <c r="AW774" i="108"/>
  <c r="AV774" i="108"/>
  <c r="AU774" i="108"/>
  <c r="AT774" i="108"/>
  <c r="F774" i="108"/>
  <c r="CJ774" i="108" s="1"/>
  <c r="E774" i="108"/>
  <c r="H774" i="108" s="1"/>
  <c r="C774" i="108"/>
  <c r="AB774" i="108" s="1"/>
  <c r="B774" i="108"/>
  <c r="A774" i="108"/>
  <c r="CT773" i="108"/>
  <c r="CS773" i="108"/>
  <c r="CR773" i="108"/>
  <c r="CQ773" i="108"/>
  <c r="CP773" i="108"/>
  <c r="CO773" i="108"/>
  <c r="CN773" i="108"/>
  <c r="AX773" i="108"/>
  <c r="AW773" i="108"/>
  <c r="AV773" i="108"/>
  <c r="AU773" i="108"/>
  <c r="AT773" i="108"/>
  <c r="F773" i="108"/>
  <c r="AP773" i="108" s="1"/>
  <c r="E773" i="108"/>
  <c r="H773" i="108" s="1"/>
  <c r="C773" i="108"/>
  <c r="AE773" i="108" s="1"/>
  <c r="B773" i="108"/>
  <c r="A773" i="108"/>
  <c r="CT772" i="108"/>
  <c r="CS772" i="108"/>
  <c r="CR772" i="108"/>
  <c r="CQ772" i="108"/>
  <c r="CP772" i="108"/>
  <c r="CO772" i="108"/>
  <c r="CN772" i="108"/>
  <c r="AX772" i="108"/>
  <c r="AW772" i="108"/>
  <c r="AV772" i="108"/>
  <c r="AU772" i="108"/>
  <c r="AT772" i="108"/>
  <c r="F772" i="108"/>
  <c r="E772" i="108"/>
  <c r="H772" i="108" s="1"/>
  <c r="C772" i="108"/>
  <c r="AE772" i="108" s="1"/>
  <c r="B772" i="108"/>
  <c r="A772" i="108"/>
  <c r="CT771" i="108"/>
  <c r="CS771" i="108"/>
  <c r="CR771" i="108"/>
  <c r="CQ771" i="108"/>
  <c r="CP771" i="108"/>
  <c r="CO771" i="108"/>
  <c r="CN771" i="108"/>
  <c r="AX771" i="108"/>
  <c r="AW771" i="108"/>
  <c r="AV771" i="108"/>
  <c r="AU771" i="108"/>
  <c r="AT771" i="108"/>
  <c r="F771" i="108"/>
  <c r="CJ771" i="108" s="1"/>
  <c r="E771" i="108"/>
  <c r="H771" i="108" s="1"/>
  <c r="C771" i="108"/>
  <c r="B771" i="108"/>
  <c r="A771" i="108"/>
  <c r="CT770" i="108"/>
  <c r="CS770" i="108"/>
  <c r="CR770" i="108"/>
  <c r="CQ770" i="108"/>
  <c r="CP770" i="108"/>
  <c r="CO770" i="108"/>
  <c r="CN770" i="108"/>
  <c r="AX770" i="108"/>
  <c r="AW770" i="108"/>
  <c r="AV770" i="108"/>
  <c r="AU770" i="108"/>
  <c r="AT770" i="108"/>
  <c r="F770" i="108"/>
  <c r="AP770" i="108" s="1"/>
  <c r="E770" i="108"/>
  <c r="H770" i="108" s="1"/>
  <c r="C770" i="108"/>
  <c r="AB770" i="108" s="1"/>
  <c r="B770" i="108"/>
  <c r="A770" i="108"/>
  <c r="CT769" i="108"/>
  <c r="CS769" i="108"/>
  <c r="CR769" i="108"/>
  <c r="CQ769" i="108"/>
  <c r="CP769" i="108"/>
  <c r="CO769" i="108"/>
  <c r="CN769" i="108"/>
  <c r="AX769" i="108"/>
  <c r="AW769" i="108"/>
  <c r="AV769" i="108"/>
  <c r="AU769" i="108"/>
  <c r="AT769" i="108"/>
  <c r="F769" i="108"/>
  <c r="CJ769" i="108" s="1"/>
  <c r="E769" i="108"/>
  <c r="H769" i="108" s="1"/>
  <c r="C769" i="108"/>
  <c r="AC769" i="108" s="1"/>
  <c r="B769" i="108"/>
  <c r="A769" i="108"/>
  <c r="CT768" i="108"/>
  <c r="CS768" i="108"/>
  <c r="CR768" i="108"/>
  <c r="CQ768" i="108"/>
  <c r="CP768" i="108"/>
  <c r="CO768" i="108"/>
  <c r="CN768" i="108"/>
  <c r="AX768" i="108"/>
  <c r="AW768" i="108"/>
  <c r="AV768" i="108"/>
  <c r="AU768" i="108"/>
  <c r="AT768" i="108"/>
  <c r="F768" i="108"/>
  <c r="E768" i="108"/>
  <c r="H768" i="108" s="1"/>
  <c r="C768" i="108"/>
  <c r="AD768" i="108" s="1"/>
  <c r="B768" i="108"/>
  <c r="A768" i="108"/>
  <c r="CT767" i="108"/>
  <c r="CS767" i="108"/>
  <c r="CR767" i="108"/>
  <c r="CQ767" i="108"/>
  <c r="CP767" i="108"/>
  <c r="CO767" i="108"/>
  <c r="CN767" i="108"/>
  <c r="CG767" i="108"/>
  <c r="AX767" i="108"/>
  <c r="AW767" i="108"/>
  <c r="AV767" i="108"/>
  <c r="AU767" i="108"/>
  <c r="AT767" i="108"/>
  <c r="F767" i="108"/>
  <c r="CH767" i="108" s="1"/>
  <c r="E767" i="108"/>
  <c r="H767" i="108" s="1"/>
  <c r="C767" i="108"/>
  <c r="B767" i="108"/>
  <c r="A767" i="108"/>
  <c r="CT766" i="108"/>
  <c r="CS766" i="108"/>
  <c r="CR766" i="108"/>
  <c r="CQ766" i="108"/>
  <c r="CP766" i="108"/>
  <c r="CO766" i="108"/>
  <c r="CN766" i="108"/>
  <c r="AX766" i="108"/>
  <c r="AW766" i="108"/>
  <c r="AV766" i="108"/>
  <c r="AU766" i="108"/>
  <c r="AT766" i="108"/>
  <c r="F766" i="108"/>
  <c r="CI766" i="108" s="1"/>
  <c r="E766" i="108"/>
  <c r="H766" i="108" s="1"/>
  <c r="C766" i="108"/>
  <c r="B766" i="108"/>
  <c r="A766" i="108"/>
  <c r="CT765" i="108"/>
  <c r="CS765" i="108"/>
  <c r="CR765" i="108"/>
  <c r="CQ765" i="108"/>
  <c r="CP765" i="108"/>
  <c r="CO765" i="108"/>
  <c r="CN765" i="108"/>
  <c r="AX765" i="108"/>
  <c r="AW765" i="108"/>
  <c r="AV765" i="108"/>
  <c r="AU765" i="108"/>
  <c r="AT765" i="108"/>
  <c r="F765" i="108"/>
  <c r="CH765" i="108" s="1"/>
  <c r="E765" i="108"/>
  <c r="H765" i="108" s="1"/>
  <c r="C765" i="108"/>
  <c r="AE765" i="108" s="1"/>
  <c r="B765" i="108"/>
  <c r="A765" i="108"/>
  <c r="CT764" i="108"/>
  <c r="CS764" i="108"/>
  <c r="CR764" i="108"/>
  <c r="CQ764" i="108"/>
  <c r="CP764" i="108"/>
  <c r="CO764" i="108"/>
  <c r="CN764" i="108"/>
  <c r="AX764" i="108"/>
  <c r="AW764" i="108"/>
  <c r="AV764" i="108"/>
  <c r="AU764" i="108"/>
  <c r="AT764" i="108"/>
  <c r="F764" i="108"/>
  <c r="AP764" i="108" s="1"/>
  <c r="E764" i="108"/>
  <c r="C764" i="108"/>
  <c r="AD764" i="108" s="1"/>
  <c r="B764" i="108"/>
  <c r="A764" i="108"/>
  <c r="CT763" i="108"/>
  <c r="CS763" i="108"/>
  <c r="CR763" i="108"/>
  <c r="CQ763" i="108"/>
  <c r="CP763" i="108"/>
  <c r="CO763" i="108"/>
  <c r="CN763" i="108"/>
  <c r="AX763" i="108"/>
  <c r="AW763" i="108"/>
  <c r="AV763" i="108"/>
  <c r="AU763" i="108"/>
  <c r="AT763" i="108"/>
  <c r="F763" i="108"/>
  <c r="E763" i="108"/>
  <c r="H763" i="108" s="1"/>
  <c r="C763" i="108"/>
  <c r="AG763" i="108" s="1"/>
  <c r="B763" i="108"/>
  <c r="A763" i="108"/>
  <c r="CT762" i="108"/>
  <c r="CS762" i="108"/>
  <c r="CR762" i="108"/>
  <c r="CQ762" i="108"/>
  <c r="CP762" i="108"/>
  <c r="CO762" i="108"/>
  <c r="CN762" i="108"/>
  <c r="AX762" i="108"/>
  <c r="AW762" i="108"/>
  <c r="AV762" i="108"/>
  <c r="AU762" i="108"/>
  <c r="AT762" i="108"/>
  <c r="F762" i="108"/>
  <c r="CI762" i="108" s="1"/>
  <c r="E762" i="108"/>
  <c r="H762" i="108" s="1"/>
  <c r="C762" i="108"/>
  <c r="B762" i="108"/>
  <c r="A762" i="108"/>
  <c r="CT761" i="108"/>
  <c r="CS761" i="108"/>
  <c r="CR761" i="108"/>
  <c r="CQ761" i="108"/>
  <c r="CP761" i="108"/>
  <c r="CO761" i="108"/>
  <c r="CN761" i="108"/>
  <c r="AX761" i="108"/>
  <c r="AW761" i="108"/>
  <c r="AV761" i="108"/>
  <c r="AU761" i="108"/>
  <c r="AT761" i="108"/>
  <c r="F761" i="108"/>
  <c r="CI761" i="108" s="1"/>
  <c r="E761" i="108"/>
  <c r="H761" i="108" s="1"/>
  <c r="C761" i="108"/>
  <c r="AF761" i="108" s="1"/>
  <c r="B761" i="108"/>
  <c r="A761" i="108"/>
  <c r="CT760" i="108"/>
  <c r="CS760" i="108"/>
  <c r="CR760" i="108"/>
  <c r="CQ760" i="108"/>
  <c r="CP760" i="108"/>
  <c r="CO760" i="108"/>
  <c r="CN760" i="108"/>
  <c r="AX760" i="108"/>
  <c r="AW760" i="108"/>
  <c r="AV760" i="108"/>
  <c r="AU760" i="108"/>
  <c r="AT760" i="108"/>
  <c r="F760" i="108"/>
  <c r="CF760" i="108" s="1"/>
  <c r="E760" i="108"/>
  <c r="H760" i="108" s="1"/>
  <c r="C760" i="108"/>
  <c r="AH760" i="108" s="1"/>
  <c r="B760" i="108"/>
  <c r="A760" i="108"/>
  <c r="CT759" i="108"/>
  <c r="CS759" i="108"/>
  <c r="CR759" i="108"/>
  <c r="CQ759" i="108"/>
  <c r="CP759" i="108"/>
  <c r="CO759" i="108"/>
  <c r="CN759" i="108"/>
  <c r="AX759" i="108"/>
  <c r="AW759" i="108"/>
  <c r="AV759" i="108"/>
  <c r="AU759" i="108"/>
  <c r="AT759" i="108"/>
  <c r="F759" i="108"/>
  <c r="CF759" i="108" s="1"/>
  <c r="E759" i="108"/>
  <c r="H759" i="108" s="1"/>
  <c r="C759" i="108"/>
  <c r="AG759" i="108" s="1"/>
  <c r="B759" i="108"/>
  <c r="A759" i="108"/>
  <c r="CT758" i="108"/>
  <c r="CS758" i="108"/>
  <c r="CR758" i="108"/>
  <c r="CQ758" i="108"/>
  <c r="CP758" i="108"/>
  <c r="CO758" i="108"/>
  <c r="CN758" i="108"/>
  <c r="AX758" i="108"/>
  <c r="AW758" i="108"/>
  <c r="AV758" i="108"/>
  <c r="AU758" i="108"/>
  <c r="AT758" i="108"/>
  <c r="F758" i="108"/>
  <c r="CF758" i="108" s="1"/>
  <c r="E758" i="108"/>
  <c r="H758" i="108" s="1"/>
  <c r="C758" i="108"/>
  <c r="AC758" i="108" s="1"/>
  <c r="B758" i="108"/>
  <c r="A758" i="108"/>
  <c r="CT757" i="108"/>
  <c r="CS757" i="108"/>
  <c r="CR757" i="108"/>
  <c r="CQ757" i="108"/>
  <c r="CP757" i="108"/>
  <c r="CO757" i="108"/>
  <c r="CN757" i="108"/>
  <c r="AX757" i="108"/>
  <c r="AW757" i="108"/>
  <c r="AV757" i="108"/>
  <c r="AU757" i="108"/>
  <c r="AT757" i="108"/>
  <c r="F757" i="108"/>
  <c r="E757" i="108"/>
  <c r="C757" i="108"/>
  <c r="W757" i="108" s="1"/>
  <c r="B757" i="108"/>
  <c r="A757" i="108"/>
  <c r="CT756" i="108"/>
  <c r="CS756" i="108"/>
  <c r="CR756" i="108"/>
  <c r="CQ756" i="108"/>
  <c r="CP756" i="108"/>
  <c r="CO756" i="108"/>
  <c r="CN756" i="108"/>
  <c r="AX756" i="108"/>
  <c r="AW756" i="108"/>
  <c r="AV756" i="108"/>
  <c r="AU756" i="108"/>
  <c r="AT756" i="108"/>
  <c r="F756" i="108"/>
  <c r="CG756" i="108" s="1"/>
  <c r="E756" i="108"/>
  <c r="H756" i="108" s="1"/>
  <c r="C756" i="108"/>
  <c r="AB756" i="108" s="1"/>
  <c r="B756" i="108"/>
  <c r="A756" i="108"/>
  <c r="CT755" i="108"/>
  <c r="CS755" i="108"/>
  <c r="CR755" i="108"/>
  <c r="CQ755" i="108"/>
  <c r="CP755" i="108"/>
  <c r="CO755" i="108"/>
  <c r="CN755" i="108"/>
  <c r="AX755" i="108"/>
  <c r="AW755" i="108"/>
  <c r="AV755" i="108"/>
  <c r="AU755" i="108"/>
  <c r="AT755" i="108"/>
  <c r="F755" i="108"/>
  <c r="E755" i="108"/>
  <c r="H755" i="108" s="1"/>
  <c r="C755" i="108"/>
  <c r="B755" i="108"/>
  <c r="A755" i="108"/>
  <c r="CT754" i="108"/>
  <c r="CS754" i="108"/>
  <c r="CR754" i="108"/>
  <c r="CQ754" i="108"/>
  <c r="CP754" i="108"/>
  <c r="CO754" i="108"/>
  <c r="CN754" i="108"/>
  <c r="AX754" i="108"/>
  <c r="AW754" i="108"/>
  <c r="AV754" i="108"/>
  <c r="AU754" i="108"/>
  <c r="AT754" i="108"/>
  <c r="F754" i="108"/>
  <c r="CF754" i="108" s="1"/>
  <c r="E754" i="108"/>
  <c r="H754" i="108" s="1"/>
  <c r="C754" i="108"/>
  <c r="AC754" i="108" s="1"/>
  <c r="B754" i="108"/>
  <c r="A754" i="108"/>
  <c r="CT753" i="108"/>
  <c r="CS753" i="108"/>
  <c r="CR753" i="108"/>
  <c r="CQ753" i="108"/>
  <c r="CP753" i="108"/>
  <c r="CO753" i="108"/>
  <c r="CN753" i="108"/>
  <c r="AX753" i="108"/>
  <c r="AW753" i="108"/>
  <c r="AV753" i="108"/>
  <c r="AU753" i="108"/>
  <c r="AT753" i="108"/>
  <c r="F753" i="108"/>
  <c r="CJ753" i="108" s="1"/>
  <c r="E753" i="108"/>
  <c r="H753" i="108" s="1"/>
  <c r="C753" i="108"/>
  <c r="AF753" i="108" s="1"/>
  <c r="B753" i="108"/>
  <c r="A753" i="108"/>
  <c r="CT752" i="108"/>
  <c r="CS752" i="108"/>
  <c r="CR752" i="108"/>
  <c r="CQ752" i="108"/>
  <c r="CP752" i="108"/>
  <c r="CO752" i="108"/>
  <c r="CN752" i="108"/>
  <c r="AX752" i="108"/>
  <c r="AW752" i="108"/>
  <c r="AV752" i="108"/>
  <c r="AU752" i="108"/>
  <c r="AT752" i="108"/>
  <c r="F752" i="108"/>
  <c r="E752" i="108"/>
  <c r="H752" i="108" s="1"/>
  <c r="C752" i="108"/>
  <c r="B752" i="108"/>
  <c r="A752" i="108"/>
  <c r="CT751" i="108"/>
  <c r="CS751" i="108"/>
  <c r="CR751" i="108"/>
  <c r="CQ751" i="108"/>
  <c r="CP751" i="108"/>
  <c r="CO751" i="108"/>
  <c r="CN751" i="108"/>
  <c r="AX751" i="108"/>
  <c r="AW751" i="108"/>
  <c r="AV751" i="108"/>
  <c r="AU751" i="108"/>
  <c r="AT751" i="108"/>
  <c r="F751" i="108"/>
  <c r="E751" i="108"/>
  <c r="H751" i="108" s="1"/>
  <c r="C751" i="108"/>
  <c r="AE751" i="108" s="1"/>
  <c r="B751" i="108"/>
  <c r="A751" i="108"/>
  <c r="CT750" i="108"/>
  <c r="CS750" i="108"/>
  <c r="CR750" i="108"/>
  <c r="CQ750" i="108"/>
  <c r="CP750" i="108"/>
  <c r="CO750" i="108"/>
  <c r="CN750" i="108"/>
  <c r="AX750" i="108"/>
  <c r="AW750" i="108"/>
  <c r="AV750" i="108"/>
  <c r="AU750" i="108"/>
  <c r="AT750" i="108"/>
  <c r="F750" i="108"/>
  <c r="CJ750" i="108" s="1"/>
  <c r="E750" i="108"/>
  <c r="H750" i="108" s="1"/>
  <c r="C750" i="108"/>
  <c r="B750" i="108"/>
  <c r="A750" i="108"/>
  <c r="CT749" i="108"/>
  <c r="CS749" i="108"/>
  <c r="CR749" i="108"/>
  <c r="CQ749" i="108"/>
  <c r="CP749" i="108"/>
  <c r="CO749" i="108"/>
  <c r="CN749" i="108"/>
  <c r="AX749" i="108"/>
  <c r="AW749" i="108"/>
  <c r="AV749" i="108"/>
  <c r="AU749" i="108"/>
  <c r="AT749" i="108"/>
  <c r="F749" i="108"/>
  <c r="CG749" i="108" s="1"/>
  <c r="E749" i="108"/>
  <c r="H749" i="108" s="1"/>
  <c r="C749" i="108"/>
  <c r="AD749" i="108" s="1"/>
  <c r="B749" i="108"/>
  <c r="A749" i="108"/>
  <c r="CT748" i="108"/>
  <c r="CS748" i="108"/>
  <c r="CR748" i="108"/>
  <c r="CQ748" i="108"/>
  <c r="CP748" i="108"/>
  <c r="CO748" i="108"/>
  <c r="CN748" i="108"/>
  <c r="AX748" i="108"/>
  <c r="AW748" i="108"/>
  <c r="AV748" i="108"/>
  <c r="AU748" i="108"/>
  <c r="AT748" i="108"/>
  <c r="F748" i="108"/>
  <c r="E748" i="108"/>
  <c r="H748" i="108" s="1"/>
  <c r="C748" i="108"/>
  <c r="AF748" i="108" s="1"/>
  <c r="B748" i="108"/>
  <c r="A748" i="108"/>
  <c r="CT747" i="108"/>
  <c r="CS747" i="108"/>
  <c r="CR747" i="108"/>
  <c r="CQ747" i="108"/>
  <c r="CP747" i="108"/>
  <c r="CO747" i="108"/>
  <c r="CN747" i="108"/>
  <c r="AX747" i="108"/>
  <c r="AW747" i="108"/>
  <c r="AV747" i="108"/>
  <c r="AU747" i="108"/>
  <c r="AT747" i="108"/>
  <c r="F747" i="108"/>
  <c r="CJ747" i="108" s="1"/>
  <c r="E747" i="108"/>
  <c r="H747" i="108" s="1"/>
  <c r="C747" i="108"/>
  <c r="B747" i="108"/>
  <c r="A747" i="108"/>
  <c r="CT746" i="108"/>
  <c r="CS746" i="108"/>
  <c r="CR746" i="108"/>
  <c r="CQ746" i="108"/>
  <c r="CP746" i="108"/>
  <c r="CO746" i="108"/>
  <c r="CN746" i="108"/>
  <c r="AX746" i="108"/>
  <c r="AW746" i="108"/>
  <c r="AV746" i="108"/>
  <c r="AU746" i="108"/>
  <c r="AT746" i="108"/>
  <c r="F746" i="108"/>
  <c r="E746" i="108"/>
  <c r="H746" i="108" s="1"/>
  <c r="C746" i="108"/>
  <c r="AF746" i="108" s="1"/>
  <c r="B746" i="108"/>
  <c r="A746" i="108"/>
  <c r="CT745" i="108"/>
  <c r="CS745" i="108"/>
  <c r="CR745" i="108"/>
  <c r="CQ745" i="108"/>
  <c r="CP745" i="108"/>
  <c r="CO745" i="108"/>
  <c r="CN745" i="108"/>
  <c r="AX745" i="108"/>
  <c r="AW745" i="108"/>
  <c r="AV745" i="108"/>
  <c r="AU745" i="108"/>
  <c r="AT745" i="108"/>
  <c r="F745" i="108"/>
  <c r="E745" i="108"/>
  <c r="H745" i="108" s="1"/>
  <c r="BZ745" i="108" s="1"/>
  <c r="CC745" i="108" s="1"/>
  <c r="C745" i="108"/>
  <c r="B745" i="108"/>
  <c r="A745" i="108"/>
  <c r="CT744" i="108"/>
  <c r="CS744" i="108"/>
  <c r="CR744" i="108"/>
  <c r="CQ744" i="108"/>
  <c r="CP744" i="108"/>
  <c r="CO744" i="108"/>
  <c r="CN744" i="108"/>
  <c r="AX744" i="108"/>
  <c r="AW744" i="108"/>
  <c r="AV744" i="108"/>
  <c r="AU744" i="108"/>
  <c r="AT744" i="108"/>
  <c r="F744" i="108"/>
  <c r="E744" i="108"/>
  <c r="H744" i="108" s="1"/>
  <c r="C744" i="108"/>
  <c r="B744" i="108"/>
  <c r="A744" i="108"/>
  <c r="CT743" i="108"/>
  <c r="CS743" i="108"/>
  <c r="CR743" i="108"/>
  <c r="CQ743" i="108"/>
  <c r="CP743" i="108"/>
  <c r="CO743" i="108"/>
  <c r="CN743" i="108"/>
  <c r="AX743" i="108"/>
  <c r="AW743" i="108"/>
  <c r="AV743" i="108"/>
  <c r="AU743" i="108"/>
  <c r="AT743" i="108"/>
  <c r="F743" i="108"/>
  <c r="E743" i="108"/>
  <c r="H743" i="108" s="1"/>
  <c r="C743" i="108"/>
  <c r="B743" i="108"/>
  <c r="A743" i="108"/>
  <c r="CT742" i="108"/>
  <c r="CS742" i="108"/>
  <c r="CR742" i="108"/>
  <c r="CQ742" i="108"/>
  <c r="CP742" i="108"/>
  <c r="CO742" i="108"/>
  <c r="CN742" i="108"/>
  <c r="AX742" i="108"/>
  <c r="AW742" i="108"/>
  <c r="AV742" i="108"/>
  <c r="AU742" i="108"/>
  <c r="AT742" i="108"/>
  <c r="F742" i="108"/>
  <c r="CH742" i="108" s="1"/>
  <c r="E742" i="108"/>
  <c r="H742" i="108" s="1"/>
  <c r="C742" i="108"/>
  <c r="AB742" i="108" s="1"/>
  <c r="B742" i="108"/>
  <c r="A742" i="108"/>
  <c r="CT741" i="108"/>
  <c r="CS741" i="108"/>
  <c r="CR741" i="108"/>
  <c r="CQ741" i="108"/>
  <c r="CP741" i="108"/>
  <c r="CO741" i="108"/>
  <c r="CN741" i="108"/>
  <c r="AX741" i="108"/>
  <c r="AW741" i="108"/>
  <c r="AV741" i="108"/>
  <c r="AU741" i="108"/>
  <c r="AT741" i="108"/>
  <c r="F741" i="108"/>
  <c r="E741" i="108"/>
  <c r="H741" i="108" s="1"/>
  <c r="C741" i="108"/>
  <c r="AG741" i="108" s="1"/>
  <c r="B741" i="108"/>
  <c r="A741" i="108"/>
  <c r="CT740" i="108"/>
  <c r="CS740" i="108"/>
  <c r="CR740" i="108"/>
  <c r="CQ740" i="108"/>
  <c r="CP740" i="108"/>
  <c r="CO740" i="108"/>
  <c r="CN740" i="108"/>
  <c r="AX740" i="108"/>
  <c r="AW740" i="108"/>
  <c r="AV740" i="108"/>
  <c r="AU740" i="108"/>
  <c r="AT740" i="108"/>
  <c r="F740" i="108"/>
  <c r="E740" i="108"/>
  <c r="H740" i="108" s="1"/>
  <c r="C740" i="108"/>
  <c r="AE740" i="108" s="1"/>
  <c r="B740" i="108"/>
  <c r="A740" i="108"/>
  <c r="CT739" i="108"/>
  <c r="CS739" i="108"/>
  <c r="CR739" i="108"/>
  <c r="CQ739" i="108"/>
  <c r="CP739" i="108"/>
  <c r="CO739" i="108"/>
  <c r="CN739" i="108"/>
  <c r="AX739" i="108"/>
  <c r="AW739" i="108"/>
  <c r="AV739" i="108"/>
  <c r="AU739" i="108"/>
  <c r="AT739" i="108"/>
  <c r="F739" i="108"/>
  <c r="E739" i="108"/>
  <c r="H739" i="108" s="1"/>
  <c r="C739" i="108"/>
  <c r="W739" i="108" s="1"/>
  <c r="B739" i="108"/>
  <c r="A739" i="108"/>
  <c r="CT738" i="108"/>
  <c r="CS738" i="108"/>
  <c r="CR738" i="108"/>
  <c r="CQ738" i="108"/>
  <c r="CP738" i="108"/>
  <c r="CO738" i="108"/>
  <c r="CN738" i="108"/>
  <c r="AX738" i="108"/>
  <c r="AW738" i="108"/>
  <c r="AV738" i="108"/>
  <c r="AU738" i="108"/>
  <c r="AT738" i="108"/>
  <c r="F738" i="108"/>
  <c r="E738" i="108"/>
  <c r="H738" i="108" s="1"/>
  <c r="C738" i="108"/>
  <c r="AC738" i="108" s="1"/>
  <c r="B738" i="108"/>
  <c r="A738" i="108"/>
  <c r="CT737" i="108"/>
  <c r="CS737" i="108"/>
  <c r="CR737" i="108"/>
  <c r="CQ737" i="108"/>
  <c r="CP737" i="108"/>
  <c r="CO737" i="108"/>
  <c r="CN737" i="108"/>
  <c r="AX737" i="108"/>
  <c r="AW737" i="108"/>
  <c r="AV737" i="108"/>
  <c r="AU737" i="108"/>
  <c r="AT737" i="108"/>
  <c r="F737" i="108"/>
  <c r="CJ737" i="108" s="1"/>
  <c r="E737" i="108"/>
  <c r="H737" i="108" s="1"/>
  <c r="C737" i="108"/>
  <c r="B737" i="108"/>
  <c r="A737" i="108"/>
  <c r="CT736" i="108"/>
  <c r="CS736" i="108"/>
  <c r="CR736" i="108"/>
  <c r="CQ736" i="108"/>
  <c r="CP736" i="108"/>
  <c r="CO736" i="108"/>
  <c r="CN736" i="108"/>
  <c r="AX736" i="108"/>
  <c r="AW736" i="108"/>
  <c r="AV736" i="108"/>
  <c r="AU736" i="108"/>
  <c r="AT736" i="108"/>
  <c r="F736" i="108"/>
  <c r="CI736" i="108" s="1"/>
  <c r="E736" i="108"/>
  <c r="H736" i="108" s="1"/>
  <c r="C736" i="108"/>
  <c r="B736" i="108"/>
  <c r="A736" i="108"/>
  <c r="CT735" i="108"/>
  <c r="CS735" i="108"/>
  <c r="CR735" i="108"/>
  <c r="CQ735" i="108"/>
  <c r="CP735" i="108"/>
  <c r="CO735" i="108"/>
  <c r="CN735" i="108"/>
  <c r="AX735" i="108"/>
  <c r="AW735" i="108"/>
  <c r="AV735" i="108"/>
  <c r="AU735" i="108"/>
  <c r="AT735" i="108"/>
  <c r="F735" i="108"/>
  <c r="CG735" i="108" s="1"/>
  <c r="E735" i="108"/>
  <c r="H735" i="108" s="1"/>
  <c r="C735" i="108"/>
  <c r="AE735" i="108" s="1"/>
  <c r="B735" i="108"/>
  <c r="A735" i="108"/>
  <c r="CT734" i="108"/>
  <c r="CS734" i="108"/>
  <c r="CR734" i="108"/>
  <c r="CQ734" i="108"/>
  <c r="CP734" i="108"/>
  <c r="CO734" i="108"/>
  <c r="CN734" i="108"/>
  <c r="AX734" i="108"/>
  <c r="AW734" i="108"/>
  <c r="AV734" i="108"/>
  <c r="AU734" i="108"/>
  <c r="AT734" i="108"/>
  <c r="F734" i="108"/>
  <c r="E734" i="108"/>
  <c r="H734" i="108" s="1"/>
  <c r="BZ734" i="108" s="1"/>
  <c r="C734" i="108"/>
  <c r="AE734" i="108" s="1"/>
  <c r="B734" i="108"/>
  <c r="A734" i="108"/>
  <c r="CT733" i="108"/>
  <c r="CS733" i="108"/>
  <c r="CR733" i="108"/>
  <c r="CQ733" i="108"/>
  <c r="CP733" i="108"/>
  <c r="CO733" i="108"/>
  <c r="CN733" i="108"/>
  <c r="AX733" i="108"/>
  <c r="AW733" i="108"/>
  <c r="AV733" i="108"/>
  <c r="AU733" i="108"/>
  <c r="AT733" i="108"/>
  <c r="F733" i="108"/>
  <c r="CI733" i="108" s="1"/>
  <c r="E733" i="108"/>
  <c r="H733" i="108" s="1"/>
  <c r="C733" i="108"/>
  <c r="W733" i="108" s="1"/>
  <c r="B733" i="108"/>
  <c r="A733" i="108"/>
  <c r="CT732" i="108"/>
  <c r="CS732" i="108"/>
  <c r="CR732" i="108"/>
  <c r="CQ732" i="108"/>
  <c r="CP732" i="108"/>
  <c r="CO732" i="108"/>
  <c r="CN732" i="108"/>
  <c r="AX732" i="108"/>
  <c r="AW732" i="108"/>
  <c r="AV732" i="108"/>
  <c r="AU732" i="108"/>
  <c r="AT732" i="108"/>
  <c r="F732" i="108"/>
  <c r="CI732" i="108" s="1"/>
  <c r="E732" i="108"/>
  <c r="H732" i="108" s="1"/>
  <c r="C732" i="108"/>
  <c r="B732" i="108"/>
  <c r="A732" i="108"/>
  <c r="CT731" i="108"/>
  <c r="CS731" i="108"/>
  <c r="CR731" i="108"/>
  <c r="CQ731" i="108"/>
  <c r="CP731" i="108"/>
  <c r="CO731" i="108"/>
  <c r="CN731" i="108"/>
  <c r="AX731" i="108"/>
  <c r="AW731" i="108"/>
  <c r="AV731" i="108"/>
  <c r="AU731" i="108"/>
  <c r="AT731" i="108"/>
  <c r="F731" i="108"/>
  <c r="AP731" i="108" s="1"/>
  <c r="E731" i="108"/>
  <c r="C731" i="108"/>
  <c r="AE731" i="108" s="1"/>
  <c r="B731" i="108"/>
  <c r="A731" i="108"/>
  <c r="CT730" i="108"/>
  <c r="CS730" i="108"/>
  <c r="CR730" i="108"/>
  <c r="CQ730" i="108"/>
  <c r="CP730" i="108"/>
  <c r="CO730" i="108"/>
  <c r="CN730" i="108"/>
  <c r="AX730" i="108"/>
  <c r="AW730" i="108"/>
  <c r="AV730" i="108"/>
  <c r="AU730" i="108"/>
  <c r="AT730" i="108"/>
  <c r="F730" i="108"/>
  <c r="E730" i="108"/>
  <c r="H730" i="108" s="1"/>
  <c r="C730" i="108"/>
  <c r="D730" i="108" s="1"/>
  <c r="B730" i="108"/>
  <c r="A730" i="108"/>
  <c r="CT729" i="108"/>
  <c r="CS729" i="108"/>
  <c r="CR729" i="108"/>
  <c r="CQ729" i="108"/>
  <c r="CP729" i="108"/>
  <c r="CO729" i="108"/>
  <c r="CN729" i="108"/>
  <c r="AX729" i="108"/>
  <c r="AW729" i="108"/>
  <c r="AV729" i="108"/>
  <c r="AU729" i="108"/>
  <c r="AT729" i="108"/>
  <c r="F729" i="108"/>
  <c r="E729" i="108"/>
  <c r="H729" i="108" s="1"/>
  <c r="C729" i="108"/>
  <c r="B729" i="108"/>
  <c r="A729" i="108"/>
  <c r="CT728" i="108"/>
  <c r="CS728" i="108"/>
  <c r="CR728" i="108"/>
  <c r="CQ728" i="108"/>
  <c r="CP728" i="108"/>
  <c r="CO728" i="108"/>
  <c r="CN728" i="108"/>
  <c r="AX728" i="108"/>
  <c r="AW728" i="108"/>
  <c r="AV728" i="108"/>
  <c r="AU728" i="108"/>
  <c r="AT728" i="108"/>
  <c r="F728" i="108"/>
  <c r="E728" i="108"/>
  <c r="H728" i="108" s="1"/>
  <c r="C728" i="108"/>
  <c r="B728" i="108"/>
  <c r="A728" i="108"/>
  <c r="CT727" i="108"/>
  <c r="CS727" i="108"/>
  <c r="CR727" i="108"/>
  <c r="CQ727" i="108"/>
  <c r="CP727" i="108"/>
  <c r="CO727" i="108"/>
  <c r="CN727" i="108"/>
  <c r="AX727" i="108"/>
  <c r="AW727" i="108"/>
  <c r="AV727" i="108"/>
  <c r="AU727" i="108"/>
  <c r="AT727" i="108"/>
  <c r="F727" i="108"/>
  <c r="CF727" i="108" s="1"/>
  <c r="E727" i="108"/>
  <c r="H727" i="108" s="1"/>
  <c r="C727" i="108"/>
  <c r="AC727" i="108" s="1"/>
  <c r="B727" i="108"/>
  <c r="A727" i="108"/>
  <c r="CT726" i="108"/>
  <c r="CS726" i="108"/>
  <c r="CR726" i="108"/>
  <c r="CQ726" i="108"/>
  <c r="CP726" i="108"/>
  <c r="CO726" i="108"/>
  <c r="CN726" i="108"/>
  <c r="AX726" i="108"/>
  <c r="AW726" i="108"/>
  <c r="AV726" i="108"/>
  <c r="AU726" i="108"/>
  <c r="AT726" i="108"/>
  <c r="F726" i="108"/>
  <c r="CG726" i="108" s="1"/>
  <c r="E726" i="108"/>
  <c r="C726" i="108"/>
  <c r="AB726" i="108" s="1"/>
  <c r="B726" i="108"/>
  <c r="A726" i="108"/>
  <c r="CT725" i="108"/>
  <c r="CS725" i="108"/>
  <c r="CR725" i="108"/>
  <c r="CQ725" i="108"/>
  <c r="CP725" i="108"/>
  <c r="CO725" i="108"/>
  <c r="CN725" i="108"/>
  <c r="AX725" i="108"/>
  <c r="AW725" i="108"/>
  <c r="AV725" i="108"/>
  <c r="AU725" i="108"/>
  <c r="AT725" i="108"/>
  <c r="F725" i="108"/>
  <c r="E725" i="108"/>
  <c r="H725" i="108" s="1"/>
  <c r="C725" i="108"/>
  <c r="B725" i="108"/>
  <c r="A725" i="108"/>
  <c r="CT724" i="108"/>
  <c r="CS724" i="108"/>
  <c r="CR724" i="108"/>
  <c r="CQ724" i="108"/>
  <c r="CP724" i="108"/>
  <c r="CO724" i="108"/>
  <c r="CN724" i="108"/>
  <c r="AX724" i="108"/>
  <c r="AW724" i="108"/>
  <c r="AV724" i="108"/>
  <c r="AU724" i="108"/>
  <c r="AT724" i="108"/>
  <c r="F724" i="108"/>
  <c r="CF724" i="108" s="1"/>
  <c r="E724" i="108"/>
  <c r="H724" i="108" s="1"/>
  <c r="C724" i="108"/>
  <c r="B724" i="108"/>
  <c r="A724" i="108"/>
  <c r="CT723" i="108"/>
  <c r="CS723" i="108"/>
  <c r="CR723" i="108"/>
  <c r="CQ723" i="108"/>
  <c r="CP723" i="108"/>
  <c r="CO723" i="108"/>
  <c r="CN723" i="108"/>
  <c r="AX723" i="108"/>
  <c r="AW723" i="108"/>
  <c r="AV723" i="108"/>
  <c r="AU723" i="108"/>
  <c r="AT723" i="108"/>
  <c r="BZ723" i="108" s="1"/>
  <c r="CD723" i="108" s="1"/>
  <c r="F723" i="108"/>
  <c r="CG723" i="108" s="1"/>
  <c r="E723" i="108"/>
  <c r="H723" i="108" s="1"/>
  <c r="C723" i="108"/>
  <c r="AC723" i="108" s="1"/>
  <c r="B723" i="108"/>
  <c r="A723" i="108"/>
  <c r="CT722" i="108"/>
  <c r="CS722" i="108"/>
  <c r="CR722" i="108"/>
  <c r="CQ722" i="108"/>
  <c r="CP722" i="108"/>
  <c r="CO722" i="108"/>
  <c r="CN722" i="108"/>
  <c r="AX722" i="108"/>
  <c r="AW722" i="108"/>
  <c r="AV722" i="108"/>
  <c r="AU722" i="108"/>
  <c r="AT722" i="108"/>
  <c r="F722" i="108"/>
  <c r="CF722" i="108" s="1"/>
  <c r="E722" i="108"/>
  <c r="H722" i="108" s="1"/>
  <c r="C722" i="108"/>
  <c r="B722" i="108"/>
  <c r="A722" i="108"/>
  <c r="CT721" i="108"/>
  <c r="CS721" i="108"/>
  <c r="CR721" i="108"/>
  <c r="CQ721" i="108"/>
  <c r="CP721" i="108"/>
  <c r="CO721" i="108"/>
  <c r="CN721" i="108"/>
  <c r="AX721" i="108"/>
  <c r="AW721" i="108"/>
  <c r="AV721" i="108"/>
  <c r="AU721" i="108"/>
  <c r="AT721" i="108"/>
  <c r="F721" i="108"/>
  <c r="CF721" i="108" s="1"/>
  <c r="E721" i="108"/>
  <c r="H721" i="108" s="1"/>
  <c r="C721" i="108"/>
  <c r="B721" i="108"/>
  <c r="A721" i="108"/>
  <c r="CT720" i="108"/>
  <c r="CS720" i="108"/>
  <c r="CR720" i="108"/>
  <c r="CQ720" i="108"/>
  <c r="CP720" i="108"/>
  <c r="CO720" i="108"/>
  <c r="CN720" i="108"/>
  <c r="AX720" i="108"/>
  <c r="AW720" i="108"/>
  <c r="AV720" i="108"/>
  <c r="AU720" i="108"/>
  <c r="AT720" i="108"/>
  <c r="F720" i="108"/>
  <c r="CJ720" i="108" s="1"/>
  <c r="E720" i="108"/>
  <c r="H720" i="108" s="1"/>
  <c r="C720" i="108"/>
  <c r="AB720" i="108" s="1"/>
  <c r="B720" i="108"/>
  <c r="A720" i="108"/>
  <c r="CT719" i="108"/>
  <c r="CS719" i="108"/>
  <c r="CR719" i="108"/>
  <c r="CQ719" i="108"/>
  <c r="CP719" i="108"/>
  <c r="CO719" i="108"/>
  <c r="CN719" i="108"/>
  <c r="AX719" i="108"/>
  <c r="AW719" i="108"/>
  <c r="AV719" i="108"/>
  <c r="AU719" i="108"/>
  <c r="AT719" i="108"/>
  <c r="F719" i="108"/>
  <c r="CF719" i="108" s="1"/>
  <c r="E719" i="108"/>
  <c r="H719" i="108" s="1"/>
  <c r="C719" i="108"/>
  <c r="AH719" i="108" s="1"/>
  <c r="B719" i="108"/>
  <c r="A719" i="108"/>
  <c r="CT718" i="108"/>
  <c r="CS718" i="108"/>
  <c r="CR718" i="108"/>
  <c r="CQ718" i="108"/>
  <c r="CP718" i="108"/>
  <c r="CO718" i="108"/>
  <c r="CN718" i="108"/>
  <c r="AX718" i="108"/>
  <c r="AW718" i="108"/>
  <c r="AV718" i="108"/>
  <c r="AU718" i="108"/>
  <c r="AT718" i="108"/>
  <c r="F718" i="108"/>
  <c r="CG718" i="108" s="1"/>
  <c r="E718" i="108"/>
  <c r="H718" i="108" s="1"/>
  <c r="C718" i="108"/>
  <c r="AG718" i="108" s="1"/>
  <c r="B718" i="108"/>
  <c r="A718" i="108"/>
  <c r="CT717" i="108"/>
  <c r="CS717" i="108"/>
  <c r="CR717" i="108"/>
  <c r="CQ717" i="108"/>
  <c r="CP717" i="108"/>
  <c r="CO717" i="108"/>
  <c r="CN717" i="108"/>
  <c r="AX717" i="108"/>
  <c r="AW717" i="108"/>
  <c r="AV717" i="108"/>
  <c r="AU717" i="108"/>
  <c r="AT717" i="108"/>
  <c r="F717" i="108"/>
  <c r="CG717" i="108" s="1"/>
  <c r="E717" i="108"/>
  <c r="H717" i="108" s="1"/>
  <c r="C717" i="108"/>
  <c r="B717" i="108"/>
  <c r="A717" i="108"/>
  <c r="CT716" i="108"/>
  <c r="CS716" i="108"/>
  <c r="CR716" i="108"/>
  <c r="CQ716" i="108"/>
  <c r="CP716" i="108"/>
  <c r="CO716" i="108"/>
  <c r="CN716" i="108"/>
  <c r="AX716" i="108"/>
  <c r="AW716" i="108"/>
  <c r="AV716" i="108"/>
  <c r="AU716" i="108"/>
  <c r="AT716" i="108"/>
  <c r="F716" i="108"/>
  <c r="CF716" i="108" s="1"/>
  <c r="E716" i="108"/>
  <c r="H716" i="108" s="1"/>
  <c r="C716" i="108"/>
  <c r="AC716" i="108" s="1"/>
  <c r="B716" i="108"/>
  <c r="A716" i="108"/>
  <c r="CT715" i="108"/>
  <c r="CS715" i="108"/>
  <c r="CR715" i="108"/>
  <c r="CQ715" i="108"/>
  <c r="CP715" i="108"/>
  <c r="CO715" i="108"/>
  <c r="CN715" i="108"/>
  <c r="AX715" i="108"/>
  <c r="AW715" i="108"/>
  <c r="AV715" i="108"/>
  <c r="AU715" i="108"/>
  <c r="AT715" i="108"/>
  <c r="F715" i="108"/>
  <c r="CJ715" i="108" s="1"/>
  <c r="E715" i="108"/>
  <c r="H715" i="108" s="1"/>
  <c r="C715" i="108"/>
  <c r="B715" i="108"/>
  <c r="A715" i="108"/>
  <c r="CT714" i="108"/>
  <c r="CS714" i="108"/>
  <c r="CR714" i="108"/>
  <c r="CQ714" i="108"/>
  <c r="CP714" i="108"/>
  <c r="CO714" i="108"/>
  <c r="CN714" i="108"/>
  <c r="AX714" i="108"/>
  <c r="AW714" i="108"/>
  <c r="AV714" i="108"/>
  <c r="AU714" i="108"/>
  <c r="AT714" i="108"/>
  <c r="F714" i="108"/>
  <c r="E714" i="108"/>
  <c r="H714" i="108" s="1"/>
  <c r="C714" i="108"/>
  <c r="AC714" i="108" s="1"/>
  <c r="B714" i="108"/>
  <c r="A714" i="108"/>
  <c r="CT713" i="108"/>
  <c r="CS713" i="108"/>
  <c r="CR713" i="108"/>
  <c r="CQ713" i="108"/>
  <c r="CP713" i="108"/>
  <c r="CO713" i="108"/>
  <c r="CN713" i="108"/>
  <c r="AX713" i="108"/>
  <c r="AW713" i="108"/>
  <c r="AV713" i="108"/>
  <c r="AU713" i="108"/>
  <c r="AT713" i="108"/>
  <c r="F713" i="108"/>
  <c r="E713" i="108"/>
  <c r="H713" i="108" s="1"/>
  <c r="C713" i="108"/>
  <c r="B713" i="108"/>
  <c r="A713" i="108"/>
  <c r="CT712" i="108"/>
  <c r="CS712" i="108"/>
  <c r="CR712" i="108"/>
  <c r="CQ712" i="108"/>
  <c r="CP712" i="108"/>
  <c r="CO712" i="108"/>
  <c r="CN712" i="108"/>
  <c r="AX712" i="108"/>
  <c r="AW712" i="108"/>
  <c r="AV712" i="108"/>
  <c r="AU712" i="108"/>
  <c r="AT712" i="108"/>
  <c r="F712" i="108"/>
  <c r="CI712" i="108" s="1"/>
  <c r="E712" i="108"/>
  <c r="C712" i="108"/>
  <c r="AC712" i="108" s="1"/>
  <c r="B712" i="108"/>
  <c r="A712" i="108"/>
  <c r="CT711" i="108"/>
  <c r="CS711" i="108"/>
  <c r="CR711" i="108"/>
  <c r="CQ711" i="108"/>
  <c r="CP711" i="108"/>
  <c r="CO711" i="108"/>
  <c r="CN711" i="108"/>
  <c r="AX711" i="108"/>
  <c r="AW711" i="108"/>
  <c r="AV711" i="108"/>
  <c r="AU711" i="108"/>
  <c r="AT711" i="108"/>
  <c r="F711" i="108"/>
  <c r="CJ711" i="108" s="1"/>
  <c r="E711" i="108"/>
  <c r="H711" i="108" s="1"/>
  <c r="C711" i="108"/>
  <c r="B711" i="108"/>
  <c r="A711" i="108"/>
  <c r="CT710" i="108"/>
  <c r="CS710" i="108"/>
  <c r="CR710" i="108"/>
  <c r="CQ710" i="108"/>
  <c r="CP710" i="108"/>
  <c r="CO710" i="108"/>
  <c r="CN710" i="108"/>
  <c r="AX710" i="108"/>
  <c r="AW710" i="108"/>
  <c r="AV710" i="108"/>
  <c r="AU710" i="108"/>
  <c r="AT710" i="108"/>
  <c r="F710" i="108"/>
  <c r="E710" i="108"/>
  <c r="H710" i="108" s="1"/>
  <c r="C710" i="108"/>
  <c r="AE710" i="108" s="1"/>
  <c r="B710" i="108"/>
  <c r="A710" i="108"/>
  <c r="CT709" i="108"/>
  <c r="CS709" i="108"/>
  <c r="CR709" i="108"/>
  <c r="CQ709" i="108"/>
  <c r="CP709" i="108"/>
  <c r="CO709" i="108"/>
  <c r="CN709" i="108"/>
  <c r="AX709" i="108"/>
  <c r="AW709" i="108"/>
  <c r="AV709" i="108"/>
  <c r="AU709" i="108"/>
  <c r="AT709" i="108"/>
  <c r="F709" i="108"/>
  <c r="E709" i="108"/>
  <c r="H709" i="108" s="1"/>
  <c r="C709" i="108"/>
  <c r="AG709" i="108" s="1"/>
  <c r="B709" i="108"/>
  <c r="A709" i="108"/>
  <c r="CT708" i="108"/>
  <c r="CS708" i="108"/>
  <c r="CR708" i="108"/>
  <c r="CQ708" i="108"/>
  <c r="CP708" i="108"/>
  <c r="CO708" i="108"/>
  <c r="CN708" i="108"/>
  <c r="AX708" i="108"/>
  <c r="AW708" i="108"/>
  <c r="AV708" i="108"/>
  <c r="AU708" i="108"/>
  <c r="AT708" i="108"/>
  <c r="F708" i="108"/>
  <c r="CI708" i="108" s="1"/>
  <c r="E708" i="108"/>
  <c r="H708" i="108" s="1"/>
  <c r="C708" i="108"/>
  <c r="B708" i="108"/>
  <c r="A708" i="108"/>
  <c r="CT707" i="108"/>
  <c r="CS707" i="108"/>
  <c r="CR707" i="108"/>
  <c r="CQ707" i="108"/>
  <c r="CP707" i="108"/>
  <c r="CO707" i="108"/>
  <c r="CN707" i="108"/>
  <c r="AX707" i="108"/>
  <c r="AW707" i="108"/>
  <c r="AV707" i="108"/>
  <c r="AU707" i="108"/>
  <c r="AT707" i="108"/>
  <c r="F707" i="108"/>
  <c r="CF707" i="108" s="1"/>
  <c r="E707" i="108"/>
  <c r="H707" i="108" s="1"/>
  <c r="C707" i="108"/>
  <c r="AG707" i="108" s="1"/>
  <c r="B707" i="108"/>
  <c r="A707" i="108"/>
  <c r="CT706" i="108"/>
  <c r="CS706" i="108"/>
  <c r="CR706" i="108"/>
  <c r="CQ706" i="108"/>
  <c r="CP706" i="108"/>
  <c r="CO706" i="108"/>
  <c r="CN706" i="108"/>
  <c r="AX706" i="108"/>
  <c r="AW706" i="108"/>
  <c r="AV706" i="108"/>
  <c r="AU706" i="108"/>
  <c r="AT706" i="108"/>
  <c r="F706" i="108"/>
  <c r="CF706" i="108" s="1"/>
  <c r="E706" i="108"/>
  <c r="H706" i="108" s="1"/>
  <c r="C706" i="108"/>
  <c r="B706" i="108"/>
  <c r="A706" i="108"/>
  <c r="CT705" i="108"/>
  <c r="CS705" i="108"/>
  <c r="CR705" i="108"/>
  <c r="CQ705" i="108"/>
  <c r="CP705" i="108"/>
  <c r="CO705" i="108"/>
  <c r="CN705" i="108"/>
  <c r="AX705" i="108"/>
  <c r="AW705" i="108"/>
  <c r="AV705" i="108"/>
  <c r="AU705" i="108"/>
  <c r="AT705" i="108"/>
  <c r="F705" i="108"/>
  <c r="E705" i="108"/>
  <c r="H705" i="108" s="1"/>
  <c r="C705" i="108"/>
  <c r="B705" i="108"/>
  <c r="A705" i="108"/>
  <c r="CT704" i="108"/>
  <c r="CS704" i="108"/>
  <c r="CR704" i="108"/>
  <c r="CQ704" i="108"/>
  <c r="CP704" i="108"/>
  <c r="CO704" i="108"/>
  <c r="CN704" i="108"/>
  <c r="AX704" i="108"/>
  <c r="AW704" i="108"/>
  <c r="AV704" i="108"/>
  <c r="AU704" i="108"/>
  <c r="AT704" i="108"/>
  <c r="F704" i="108"/>
  <c r="E704" i="108"/>
  <c r="H704" i="108" s="1"/>
  <c r="C704" i="108"/>
  <c r="AD704" i="108" s="1"/>
  <c r="B704" i="108"/>
  <c r="A704" i="108"/>
  <c r="CT703" i="108"/>
  <c r="CS703" i="108"/>
  <c r="CR703" i="108"/>
  <c r="CQ703" i="108"/>
  <c r="CP703" i="108"/>
  <c r="CO703" i="108"/>
  <c r="CN703" i="108"/>
  <c r="AX703" i="108"/>
  <c r="AW703" i="108"/>
  <c r="AV703" i="108"/>
  <c r="AU703" i="108"/>
  <c r="AT703" i="108"/>
  <c r="F703" i="108"/>
  <c r="AP703" i="108" s="1"/>
  <c r="E703" i="108"/>
  <c r="H703" i="108" s="1"/>
  <c r="C703" i="108"/>
  <c r="AE703" i="108" s="1"/>
  <c r="B703" i="108"/>
  <c r="A703" i="108"/>
  <c r="CT702" i="108"/>
  <c r="CS702" i="108"/>
  <c r="CR702" i="108"/>
  <c r="CQ702" i="108"/>
  <c r="CP702" i="108"/>
  <c r="CO702" i="108"/>
  <c r="CN702" i="108"/>
  <c r="AX702" i="108"/>
  <c r="AW702" i="108"/>
  <c r="AV702" i="108"/>
  <c r="AU702" i="108"/>
  <c r="AT702" i="108"/>
  <c r="F702" i="108"/>
  <c r="E702" i="108"/>
  <c r="H702" i="108" s="1"/>
  <c r="C702" i="108"/>
  <c r="AC702" i="108" s="1"/>
  <c r="B702" i="108"/>
  <c r="A702" i="108"/>
  <c r="CT701" i="108"/>
  <c r="CS701" i="108"/>
  <c r="CR701" i="108"/>
  <c r="CQ701" i="108"/>
  <c r="CP701" i="108"/>
  <c r="CO701" i="108"/>
  <c r="CN701" i="108"/>
  <c r="AX701" i="108"/>
  <c r="AW701" i="108"/>
  <c r="AV701" i="108"/>
  <c r="AU701" i="108"/>
  <c r="AT701" i="108"/>
  <c r="F701" i="108"/>
  <c r="E701" i="108"/>
  <c r="H701" i="108" s="1"/>
  <c r="C701" i="108"/>
  <c r="AG701" i="108" s="1"/>
  <c r="B701" i="108"/>
  <c r="A701" i="108"/>
  <c r="CT700" i="108"/>
  <c r="CS700" i="108"/>
  <c r="CR700" i="108"/>
  <c r="CQ700" i="108"/>
  <c r="CP700" i="108"/>
  <c r="CO700" i="108"/>
  <c r="CN700" i="108"/>
  <c r="AX700" i="108"/>
  <c r="AW700" i="108"/>
  <c r="AV700" i="108"/>
  <c r="AU700" i="108"/>
  <c r="AT700" i="108"/>
  <c r="F700" i="108"/>
  <c r="CH700" i="108" s="1"/>
  <c r="E700" i="108"/>
  <c r="H700" i="108" s="1"/>
  <c r="C700" i="108"/>
  <c r="AC700" i="108" s="1"/>
  <c r="B700" i="108"/>
  <c r="A700" i="108"/>
  <c r="CT699" i="108"/>
  <c r="CS699" i="108"/>
  <c r="CR699" i="108"/>
  <c r="CQ699" i="108"/>
  <c r="CP699" i="108"/>
  <c r="CO699" i="108"/>
  <c r="CN699" i="108"/>
  <c r="AX699" i="108"/>
  <c r="AW699" i="108"/>
  <c r="AV699" i="108"/>
  <c r="AU699" i="108"/>
  <c r="AT699" i="108"/>
  <c r="F699" i="108"/>
  <c r="CJ699" i="108" s="1"/>
  <c r="E699" i="108"/>
  <c r="H699" i="108" s="1"/>
  <c r="C699" i="108"/>
  <c r="W699" i="108" s="1"/>
  <c r="B699" i="108"/>
  <c r="A699" i="108"/>
  <c r="CT698" i="108"/>
  <c r="CS698" i="108"/>
  <c r="CR698" i="108"/>
  <c r="CQ698" i="108"/>
  <c r="CP698" i="108"/>
  <c r="CO698" i="108"/>
  <c r="CN698" i="108"/>
  <c r="AX698" i="108"/>
  <c r="AW698" i="108"/>
  <c r="AV698" i="108"/>
  <c r="AU698" i="108"/>
  <c r="AT698" i="108"/>
  <c r="F698" i="108"/>
  <c r="E698" i="108"/>
  <c r="H698" i="108" s="1"/>
  <c r="C698" i="108"/>
  <c r="W698" i="108" s="1"/>
  <c r="B698" i="108"/>
  <c r="A698" i="108"/>
  <c r="CT697" i="108"/>
  <c r="CS697" i="108"/>
  <c r="CR697" i="108"/>
  <c r="CQ697" i="108"/>
  <c r="CP697" i="108"/>
  <c r="CO697" i="108"/>
  <c r="CN697" i="108"/>
  <c r="AX697" i="108"/>
  <c r="AW697" i="108"/>
  <c r="AV697" i="108"/>
  <c r="AU697" i="108"/>
  <c r="AT697" i="108"/>
  <c r="F697" i="108"/>
  <c r="E697" i="108"/>
  <c r="H697" i="108" s="1"/>
  <c r="C697" i="108"/>
  <c r="B697" i="108"/>
  <c r="A697" i="108"/>
  <c r="CT696" i="108"/>
  <c r="CS696" i="108"/>
  <c r="CR696" i="108"/>
  <c r="CQ696" i="108"/>
  <c r="CP696" i="108"/>
  <c r="CO696" i="108"/>
  <c r="CN696" i="108"/>
  <c r="AX696" i="108"/>
  <c r="AW696" i="108"/>
  <c r="AV696" i="108"/>
  <c r="AU696" i="108"/>
  <c r="AT696" i="108"/>
  <c r="F696" i="108"/>
  <c r="E696" i="108"/>
  <c r="H696" i="108" s="1"/>
  <c r="C696" i="108"/>
  <c r="AG696" i="108" s="1"/>
  <c r="B696" i="108"/>
  <c r="A696" i="108"/>
  <c r="CT695" i="108"/>
  <c r="CS695" i="108"/>
  <c r="CR695" i="108"/>
  <c r="CQ695" i="108"/>
  <c r="CP695" i="108"/>
  <c r="CO695" i="108"/>
  <c r="CN695" i="108"/>
  <c r="AX695" i="108"/>
  <c r="AW695" i="108"/>
  <c r="AV695" i="108"/>
  <c r="AU695" i="108"/>
  <c r="AT695" i="108"/>
  <c r="F695" i="108"/>
  <c r="CG695" i="108" s="1"/>
  <c r="E695" i="108"/>
  <c r="H695" i="108" s="1"/>
  <c r="C695" i="108"/>
  <c r="AF695" i="108" s="1"/>
  <c r="B695" i="108"/>
  <c r="A695" i="108"/>
  <c r="CT694" i="108"/>
  <c r="CS694" i="108"/>
  <c r="CR694" i="108"/>
  <c r="CQ694" i="108"/>
  <c r="CP694" i="108"/>
  <c r="CO694" i="108"/>
  <c r="CN694" i="108"/>
  <c r="AX694" i="108"/>
  <c r="AW694" i="108"/>
  <c r="AV694" i="108"/>
  <c r="AU694" i="108"/>
  <c r="AT694" i="108"/>
  <c r="F694" i="108"/>
  <c r="E694" i="108"/>
  <c r="H694" i="108" s="1"/>
  <c r="C694" i="108"/>
  <c r="AB694" i="108" s="1"/>
  <c r="B694" i="108"/>
  <c r="A694" i="108"/>
  <c r="CT693" i="108"/>
  <c r="CS693" i="108"/>
  <c r="CR693" i="108"/>
  <c r="CQ693" i="108"/>
  <c r="CP693" i="108"/>
  <c r="CO693" i="108"/>
  <c r="CN693" i="108"/>
  <c r="AX693" i="108"/>
  <c r="AW693" i="108"/>
  <c r="AV693" i="108"/>
  <c r="AU693" i="108"/>
  <c r="AT693" i="108"/>
  <c r="F693" i="108"/>
  <c r="E693" i="108"/>
  <c r="H693" i="108" s="1"/>
  <c r="C693" i="108"/>
  <c r="AD693" i="108" s="1"/>
  <c r="B693" i="108"/>
  <c r="A693" i="108"/>
  <c r="CT692" i="108"/>
  <c r="CS692" i="108"/>
  <c r="CR692" i="108"/>
  <c r="CQ692" i="108"/>
  <c r="CP692" i="108"/>
  <c r="CO692" i="108"/>
  <c r="CN692" i="108"/>
  <c r="AX692" i="108"/>
  <c r="AW692" i="108"/>
  <c r="AV692" i="108"/>
  <c r="AU692" i="108"/>
  <c r="AT692" i="108"/>
  <c r="F692" i="108"/>
  <c r="E692" i="108"/>
  <c r="H692" i="108" s="1"/>
  <c r="C692" i="108"/>
  <c r="AF692" i="108" s="1"/>
  <c r="B692" i="108"/>
  <c r="A692" i="108"/>
  <c r="CT691" i="108"/>
  <c r="CS691" i="108"/>
  <c r="CR691" i="108"/>
  <c r="CQ691" i="108"/>
  <c r="CP691" i="108"/>
  <c r="CO691" i="108"/>
  <c r="CN691" i="108"/>
  <c r="AX691" i="108"/>
  <c r="AW691" i="108"/>
  <c r="AV691" i="108"/>
  <c r="AU691" i="108"/>
  <c r="AT691" i="108"/>
  <c r="F691" i="108"/>
  <c r="CH691" i="108" s="1"/>
  <c r="E691" i="108"/>
  <c r="H691" i="108" s="1"/>
  <c r="C691" i="108"/>
  <c r="W691" i="108" s="1"/>
  <c r="B691" i="108"/>
  <c r="A691" i="108"/>
  <c r="CT690" i="108"/>
  <c r="CS690" i="108"/>
  <c r="CR690" i="108"/>
  <c r="CQ690" i="108"/>
  <c r="CP690" i="108"/>
  <c r="CO690" i="108"/>
  <c r="CN690" i="108"/>
  <c r="AX690" i="108"/>
  <c r="AW690" i="108"/>
  <c r="AV690" i="108"/>
  <c r="AU690" i="108"/>
  <c r="AT690" i="108"/>
  <c r="F690" i="108"/>
  <c r="AP690" i="108" s="1"/>
  <c r="E690" i="108"/>
  <c r="H690" i="108" s="1"/>
  <c r="C690" i="108"/>
  <c r="W690" i="108" s="1"/>
  <c r="B690" i="108"/>
  <c r="A690" i="108"/>
  <c r="CT689" i="108"/>
  <c r="CS689" i="108"/>
  <c r="CR689" i="108"/>
  <c r="CQ689" i="108"/>
  <c r="CP689" i="108"/>
  <c r="CO689" i="108"/>
  <c r="CN689" i="108"/>
  <c r="AX689" i="108"/>
  <c r="AW689" i="108"/>
  <c r="AV689" i="108"/>
  <c r="AU689" i="108"/>
  <c r="AT689" i="108"/>
  <c r="F689" i="108"/>
  <c r="CF689" i="108" s="1"/>
  <c r="E689" i="108"/>
  <c r="H689" i="108" s="1"/>
  <c r="C689" i="108"/>
  <c r="B689" i="108"/>
  <c r="A689" i="108"/>
  <c r="CT688" i="108"/>
  <c r="CS688" i="108"/>
  <c r="CR688" i="108"/>
  <c r="CQ688" i="108"/>
  <c r="CP688" i="108"/>
  <c r="CO688" i="108"/>
  <c r="CN688" i="108"/>
  <c r="AX688" i="108"/>
  <c r="AW688" i="108"/>
  <c r="AV688" i="108"/>
  <c r="AU688" i="108"/>
  <c r="AT688" i="108"/>
  <c r="F688" i="108"/>
  <c r="E688" i="108"/>
  <c r="H688" i="108" s="1"/>
  <c r="C688" i="108"/>
  <c r="AH688" i="108" s="1"/>
  <c r="B688" i="108"/>
  <c r="A688" i="108"/>
  <c r="CT687" i="108"/>
  <c r="CS687" i="108"/>
  <c r="CR687" i="108"/>
  <c r="CQ687" i="108"/>
  <c r="CP687" i="108"/>
  <c r="CO687" i="108"/>
  <c r="CN687" i="108"/>
  <c r="AX687" i="108"/>
  <c r="AW687" i="108"/>
  <c r="AV687" i="108"/>
  <c r="AU687" i="108"/>
  <c r="AT687" i="108"/>
  <c r="F687" i="108"/>
  <c r="AP687" i="108" s="1"/>
  <c r="E687" i="108"/>
  <c r="H687" i="108" s="1"/>
  <c r="C687" i="108"/>
  <c r="AC687" i="108" s="1"/>
  <c r="B687" i="108"/>
  <c r="A687" i="108"/>
  <c r="CT686" i="108"/>
  <c r="CS686" i="108"/>
  <c r="CR686" i="108"/>
  <c r="CQ686" i="108"/>
  <c r="CP686" i="108"/>
  <c r="CO686" i="108"/>
  <c r="CN686" i="108"/>
  <c r="AX686" i="108"/>
  <c r="AW686" i="108"/>
  <c r="AV686" i="108"/>
  <c r="AU686" i="108"/>
  <c r="AT686" i="108"/>
  <c r="F686" i="108"/>
  <c r="E686" i="108"/>
  <c r="H686" i="108" s="1"/>
  <c r="C686" i="108"/>
  <c r="AG686" i="108" s="1"/>
  <c r="B686" i="108"/>
  <c r="A686" i="108"/>
  <c r="CT685" i="108"/>
  <c r="CS685" i="108"/>
  <c r="CR685" i="108"/>
  <c r="CQ685" i="108"/>
  <c r="CP685" i="108"/>
  <c r="CO685" i="108"/>
  <c r="CN685" i="108"/>
  <c r="AX685" i="108"/>
  <c r="AW685" i="108"/>
  <c r="AV685" i="108"/>
  <c r="AU685" i="108"/>
  <c r="AT685" i="108"/>
  <c r="F685" i="108"/>
  <c r="E685" i="108"/>
  <c r="H685" i="108" s="1"/>
  <c r="C685" i="108"/>
  <c r="B685" i="108"/>
  <c r="A685" i="108"/>
  <c r="CT684" i="108"/>
  <c r="CS684" i="108"/>
  <c r="CR684" i="108"/>
  <c r="CQ684" i="108"/>
  <c r="CP684" i="108"/>
  <c r="CO684" i="108"/>
  <c r="CN684" i="108"/>
  <c r="AX684" i="108"/>
  <c r="AW684" i="108"/>
  <c r="AV684" i="108"/>
  <c r="AU684" i="108"/>
  <c r="AT684" i="108"/>
  <c r="F684" i="108"/>
  <c r="CG684" i="108" s="1"/>
  <c r="E684" i="108"/>
  <c r="H684" i="108" s="1"/>
  <c r="C684" i="108"/>
  <c r="AF684" i="108" s="1"/>
  <c r="B684" i="108"/>
  <c r="A684" i="108"/>
  <c r="CT683" i="108"/>
  <c r="CS683" i="108"/>
  <c r="CR683" i="108"/>
  <c r="CQ683" i="108"/>
  <c r="CP683" i="108"/>
  <c r="CO683" i="108"/>
  <c r="CN683" i="108"/>
  <c r="AX683" i="108"/>
  <c r="AW683" i="108"/>
  <c r="AV683" i="108"/>
  <c r="AU683" i="108"/>
  <c r="AT683" i="108"/>
  <c r="F683" i="108"/>
  <c r="CG683" i="108" s="1"/>
  <c r="E683" i="108"/>
  <c r="H683" i="108" s="1"/>
  <c r="C683" i="108"/>
  <c r="AD683" i="108" s="1"/>
  <c r="B683" i="108"/>
  <c r="A683" i="108"/>
  <c r="CT682" i="108"/>
  <c r="CS682" i="108"/>
  <c r="CR682" i="108"/>
  <c r="CQ682" i="108"/>
  <c r="CP682" i="108"/>
  <c r="CO682" i="108"/>
  <c r="CN682" i="108"/>
  <c r="AX682" i="108"/>
  <c r="AW682" i="108"/>
  <c r="AV682" i="108"/>
  <c r="AU682" i="108"/>
  <c r="AT682" i="108"/>
  <c r="F682" i="108"/>
  <c r="CI682" i="108" s="1"/>
  <c r="E682" i="108"/>
  <c r="H682" i="108" s="1"/>
  <c r="C682" i="108"/>
  <c r="AD682" i="108" s="1"/>
  <c r="B682" i="108"/>
  <c r="A682" i="108"/>
  <c r="CT681" i="108"/>
  <c r="CS681" i="108"/>
  <c r="CR681" i="108"/>
  <c r="CQ681" i="108"/>
  <c r="CP681" i="108"/>
  <c r="CO681" i="108"/>
  <c r="CN681" i="108"/>
  <c r="AX681" i="108"/>
  <c r="AW681" i="108"/>
  <c r="AV681" i="108"/>
  <c r="AU681" i="108"/>
  <c r="AT681" i="108"/>
  <c r="F681" i="108"/>
  <c r="CI681" i="108" s="1"/>
  <c r="E681" i="108"/>
  <c r="H681" i="108" s="1"/>
  <c r="C681" i="108"/>
  <c r="AC681" i="108" s="1"/>
  <c r="B681" i="108"/>
  <c r="A681" i="108"/>
  <c r="CT680" i="108"/>
  <c r="CS680" i="108"/>
  <c r="CR680" i="108"/>
  <c r="CQ680" i="108"/>
  <c r="CP680" i="108"/>
  <c r="CO680" i="108"/>
  <c r="CN680" i="108"/>
  <c r="AX680" i="108"/>
  <c r="AW680" i="108"/>
  <c r="AV680" i="108"/>
  <c r="AU680" i="108"/>
  <c r="AT680" i="108"/>
  <c r="F680" i="108"/>
  <c r="E680" i="108"/>
  <c r="H680" i="108" s="1"/>
  <c r="C680" i="108"/>
  <c r="B680" i="108"/>
  <c r="A680" i="108"/>
  <c r="CT679" i="108"/>
  <c r="CS679" i="108"/>
  <c r="CR679" i="108"/>
  <c r="CQ679" i="108"/>
  <c r="CP679" i="108"/>
  <c r="CO679" i="108"/>
  <c r="CN679" i="108"/>
  <c r="AX679" i="108"/>
  <c r="AW679" i="108"/>
  <c r="AV679" i="108"/>
  <c r="AU679" i="108"/>
  <c r="AT679" i="108"/>
  <c r="F679" i="108"/>
  <c r="E679" i="108"/>
  <c r="H679" i="108" s="1"/>
  <c r="C679" i="108"/>
  <c r="B679" i="108"/>
  <c r="A679" i="108"/>
  <c r="CT678" i="108"/>
  <c r="CS678" i="108"/>
  <c r="CR678" i="108"/>
  <c r="CQ678" i="108"/>
  <c r="CP678" i="108"/>
  <c r="CO678" i="108"/>
  <c r="CN678" i="108"/>
  <c r="AX678" i="108"/>
  <c r="AW678" i="108"/>
  <c r="AV678" i="108"/>
  <c r="AU678" i="108"/>
  <c r="AT678" i="108"/>
  <c r="F678" i="108"/>
  <c r="CH678" i="108" s="1"/>
  <c r="E678" i="108"/>
  <c r="H678" i="108" s="1"/>
  <c r="C678" i="108"/>
  <c r="AB678" i="108" s="1"/>
  <c r="B678" i="108"/>
  <c r="A678" i="108"/>
  <c r="CT677" i="108"/>
  <c r="CS677" i="108"/>
  <c r="CR677" i="108"/>
  <c r="CQ677" i="108"/>
  <c r="CP677" i="108"/>
  <c r="CO677" i="108"/>
  <c r="CN677" i="108"/>
  <c r="AX677" i="108"/>
  <c r="AW677" i="108"/>
  <c r="AV677" i="108"/>
  <c r="AU677" i="108"/>
  <c r="AT677" i="108"/>
  <c r="F677" i="108"/>
  <c r="E677" i="108"/>
  <c r="H677" i="108" s="1"/>
  <c r="C677" i="108"/>
  <c r="AG677" i="108" s="1"/>
  <c r="B677" i="108"/>
  <c r="A677" i="108"/>
  <c r="CT676" i="108"/>
  <c r="CS676" i="108"/>
  <c r="CR676" i="108"/>
  <c r="CQ676" i="108"/>
  <c r="CP676" i="108"/>
  <c r="CO676" i="108"/>
  <c r="CN676" i="108"/>
  <c r="AX676" i="108"/>
  <c r="AW676" i="108"/>
  <c r="AV676" i="108"/>
  <c r="AU676" i="108"/>
  <c r="AT676" i="108"/>
  <c r="F676" i="108"/>
  <c r="CF676" i="108" s="1"/>
  <c r="E676" i="108"/>
  <c r="H676" i="108" s="1"/>
  <c r="C676" i="108"/>
  <c r="B676" i="108"/>
  <c r="A676" i="108"/>
  <c r="CT675" i="108"/>
  <c r="CS675" i="108"/>
  <c r="CR675" i="108"/>
  <c r="CQ675" i="108"/>
  <c r="CP675" i="108"/>
  <c r="CO675" i="108"/>
  <c r="CN675" i="108"/>
  <c r="AX675" i="108"/>
  <c r="AW675" i="108"/>
  <c r="AV675" i="108"/>
  <c r="AU675" i="108"/>
  <c r="AT675" i="108"/>
  <c r="F675" i="108"/>
  <c r="CG675" i="108" s="1"/>
  <c r="E675" i="108"/>
  <c r="H675" i="108" s="1"/>
  <c r="C675" i="108"/>
  <c r="B675" i="108"/>
  <c r="A675" i="108"/>
  <c r="CT674" i="108"/>
  <c r="CS674" i="108"/>
  <c r="CR674" i="108"/>
  <c r="CQ674" i="108"/>
  <c r="CP674" i="108"/>
  <c r="CO674" i="108"/>
  <c r="CN674" i="108"/>
  <c r="AX674" i="108"/>
  <c r="AW674" i="108"/>
  <c r="AV674" i="108"/>
  <c r="AU674" i="108"/>
  <c r="AT674" i="108"/>
  <c r="F674" i="108"/>
  <c r="CG674" i="108" s="1"/>
  <c r="E674" i="108"/>
  <c r="H674" i="108" s="1"/>
  <c r="C674" i="108"/>
  <c r="AF674" i="108" s="1"/>
  <c r="B674" i="108"/>
  <c r="A674" i="108"/>
  <c r="CT673" i="108"/>
  <c r="CS673" i="108"/>
  <c r="CR673" i="108"/>
  <c r="CQ673" i="108"/>
  <c r="CP673" i="108"/>
  <c r="CO673" i="108"/>
  <c r="CN673" i="108"/>
  <c r="AX673" i="108"/>
  <c r="AW673" i="108"/>
  <c r="AV673" i="108"/>
  <c r="AU673" i="108"/>
  <c r="AT673" i="108"/>
  <c r="F673" i="108"/>
  <c r="CF673" i="108" s="1"/>
  <c r="E673" i="108"/>
  <c r="H673" i="108" s="1"/>
  <c r="C673" i="108"/>
  <c r="B673" i="108"/>
  <c r="A673" i="108"/>
  <c r="CT672" i="108"/>
  <c r="CS672" i="108"/>
  <c r="CR672" i="108"/>
  <c r="CQ672" i="108"/>
  <c r="CP672" i="108"/>
  <c r="CO672" i="108"/>
  <c r="CN672" i="108"/>
  <c r="AX672" i="108"/>
  <c r="AW672" i="108"/>
  <c r="AV672" i="108"/>
  <c r="AU672" i="108"/>
  <c r="AT672" i="108"/>
  <c r="F672" i="108"/>
  <c r="CI672" i="108" s="1"/>
  <c r="E672" i="108"/>
  <c r="H672" i="108" s="1"/>
  <c r="C672" i="108"/>
  <c r="AD672" i="108" s="1"/>
  <c r="B672" i="108"/>
  <c r="A672" i="108"/>
  <c r="CT671" i="108"/>
  <c r="CS671" i="108"/>
  <c r="CR671" i="108"/>
  <c r="CQ671" i="108"/>
  <c r="CP671" i="108"/>
  <c r="CO671" i="108"/>
  <c r="CN671" i="108"/>
  <c r="AX671" i="108"/>
  <c r="AW671" i="108"/>
  <c r="AV671" i="108"/>
  <c r="AU671" i="108"/>
  <c r="AT671" i="108"/>
  <c r="F671" i="108"/>
  <c r="E671" i="108"/>
  <c r="H671" i="108" s="1"/>
  <c r="C671" i="108"/>
  <c r="AE671" i="108" s="1"/>
  <c r="B671" i="108"/>
  <c r="A671" i="108"/>
  <c r="CT670" i="108"/>
  <c r="CS670" i="108"/>
  <c r="CR670" i="108"/>
  <c r="CQ670" i="108"/>
  <c r="CP670" i="108"/>
  <c r="CO670" i="108"/>
  <c r="CN670" i="108"/>
  <c r="AX670" i="108"/>
  <c r="AW670" i="108"/>
  <c r="AV670" i="108"/>
  <c r="AU670" i="108"/>
  <c r="AT670" i="108"/>
  <c r="F670" i="108"/>
  <c r="E670" i="108"/>
  <c r="H670" i="108" s="1"/>
  <c r="C670" i="108"/>
  <c r="AC670" i="108" s="1"/>
  <c r="B670" i="108"/>
  <c r="A670" i="108"/>
  <c r="CT669" i="108"/>
  <c r="CS669" i="108"/>
  <c r="CR669" i="108"/>
  <c r="CQ669" i="108"/>
  <c r="CP669" i="108"/>
  <c r="CO669" i="108"/>
  <c r="CN669" i="108"/>
  <c r="AX669" i="108"/>
  <c r="AW669" i="108"/>
  <c r="AV669" i="108"/>
  <c r="AU669" i="108"/>
  <c r="AT669" i="108"/>
  <c r="F669" i="108"/>
  <c r="CI669" i="108" s="1"/>
  <c r="E669" i="108"/>
  <c r="H669" i="108" s="1"/>
  <c r="C669" i="108"/>
  <c r="AD669" i="108" s="1"/>
  <c r="B669" i="108"/>
  <c r="A669" i="108"/>
  <c r="CT668" i="108"/>
  <c r="CS668" i="108"/>
  <c r="CR668" i="108"/>
  <c r="CQ668" i="108"/>
  <c r="CP668" i="108"/>
  <c r="CO668" i="108"/>
  <c r="CN668" i="108"/>
  <c r="AX668" i="108"/>
  <c r="AW668" i="108"/>
  <c r="AV668" i="108"/>
  <c r="AU668" i="108"/>
  <c r="AT668" i="108"/>
  <c r="F668" i="108"/>
  <c r="CI668" i="108" s="1"/>
  <c r="E668" i="108"/>
  <c r="H668" i="108" s="1"/>
  <c r="C668" i="108"/>
  <c r="B668" i="108"/>
  <c r="A668" i="108"/>
  <c r="CT667" i="108"/>
  <c r="CS667" i="108"/>
  <c r="CR667" i="108"/>
  <c r="CQ667" i="108"/>
  <c r="CP667" i="108"/>
  <c r="CO667" i="108"/>
  <c r="CN667" i="108"/>
  <c r="AX667" i="108"/>
  <c r="AW667" i="108"/>
  <c r="AV667" i="108"/>
  <c r="AU667" i="108"/>
  <c r="AT667" i="108"/>
  <c r="F667" i="108"/>
  <c r="CF667" i="108" s="1"/>
  <c r="E667" i="108"/>
  <c r="H667" i="108" s="1"/>
  <c r="C667" i="108"/>
  <c r="B667" i="108"/>
  <c r="A667" i="108"/>
  <c r="CT666" i="108"/>
  <c r="CS666" i="108"/>
  <c r="CR666" i="108"/>
  <c r="CQ666" i="108"/>
  <c r="CP666" i="108"/>
  <c r="CO666" i="108"/>
  <c r="CN666" i="108"/>
  <c r="AX666" i="108"/>
  <c r="AW666" i="108"/>
  <c r="AV666" i="108"/>
  <c r="AU666" i="108"/>
  <c r="AT666" i="108"/>
  <c r="F666" i="108"/>
  <c r="CF666" i="108" s="1"/>
  <c r="E666" i="108"/>
  <c r="H666" i="108" s="1"/>
  <c r="C666" i="108"/>
  <c r="AH666" i="108" s="1"/>
  <c r="B666" i="108"/>
  <c r="A666" i="108"/>
  <c r="CT665" i="108"/>
  <c r="CS665" i="108"/>
  <c r="CR665" i="108"/>
  <c r="CQ665" i="108"/>
  <c r="CP665" i="108"/>
  <c r="CO665" i="108"/>
  <c r="CN665" i="108"/>
  <c r="AX665" i="108"/>
  <c r="AW665" i="108"/>
  <c r="AV665" i="108"/>
  <c r="AU665" i="108"/>
  <c r="AT665" i="108"/>
  <c r="F665" i="108"/>
  <c r="CI665" i="108" s="1"/>
  <c r="E665" i="108"/>
  <c r="H665" i="108" s="1"/>
  <c r="C665" i="108"/>
  <c r="AE665" i="108" s="1"/>
  <c r="B665" i="108"/>
  <c r="A665" i="108"/>
  <c r="CT664" i="108"/>
  <c r="CS664" i="108"/>
  <c r="CR664" i="108"/>
  <c r="CQ664" i="108"/>
  <c r="CP664" i="108"/>
  <c r="CO664" i="108"/>
  <c r="CN664" i="108"/>
  <c r="AX664" i="108"/>
  <c r="AW664" i="108"/>
  <c r="AV664" i="108"/>
  <c r="AU664" i="108"/>
  <c r="AT664" i="108"/>
  <c r="F664" i="108"/>
  <c r="AP664" i="108" s="1"/>
  <c r="E664" i="108"/>
  <c r="H664" i="108" s="1"/>
  <c r="C664" i="108"/>
  <c r="AH664" i="108" s="1"/>
  <c r="B664" i="108"/>
  <c r="A664" i="108"/>
  <c r="CT663" i="108"/>
  <c r="CS663" i="108"/>
  <c r="CR663" i="108"/>
  <c r="CQ663" i="108"/>
  <c r="CP663" i="108"/>
  <c r="CO663" i="108"/>
  <c r="CN663" i="108"/>
  <c r="AX663" i="108"/>
  <c r="AW663" i="108"/>
  <c r="AV663" i="108"/>
  <c r="AU663" i="108"/>
  <c r="AT663" i="108"/>
  <c r="F663" i="108"/>
  <c r="E663" i="108"/>
  <c r="H663" i="108" s="1"/>
  <c r="C663" i="108"/>
  <c r="B663" i="108"/>
  <c r="A663" i="108"/>
  <c r="CT662" i="108"/>
  <c r="CS662" i="108"/>
  <c r="CR662" i="108"/>
  <c r="CQ662" i="108"/>
  <c r="CP662" i="108"/>
  <c r="CO662" i="108"/>
  <c r="CN662" i="108"/>
  <c r="AX662" i="108"/>
  <c r="AW662" i="108"/>
  <c r="AV662" i="108"/>
  <c r="AU662" i="108"/>
  <c r="AT662" i="108"/>
  <c r="F662" i="108"/>
  <c r="E662" i="108"/>
  <c r="C662" i="108"/>
  <c r="AC662" i="108" s="1"/>
  <c r="B662" i="108"/>
  <c r="A662" i="108"/>
  <c r="CT661" i="108"/>
  <c r="CS661" i="108"/>
  <c r="CR661" i="108"/>
  <c r="CQ661" i="108"/>
  <c r="CP661" i="108"/>
  <c r="CO661" i="108"/>
  <c r="CN661" i="108"/>
  <c r="AX661" i="108"/>
  <c r="AW661" i="108"/>
  <c r="AV661" i="108"/>
  <c r="AU661" i="108"/>
  <c r="AT661" i="108"/>
  <c r="F661" i="108"/>
  <c r="E661" i="108"/>
  <c r="C661" i="108"/>
  <c r="W661" i="108" s="1"/>
  <c r="B661" i="108"/>
  <c r="A661" i="108"/>
  <c r="CT660" i="108"/>
  <c r="CS660" i="108"/>
  <c r="CR660" i="108"/>
  <c r="CQ660" i="108"/>
  <c r="CP660" i="108"/>
  <c r="CO660" i="108"/>
  <c r="CN660" i="108"/>
  <c r="AX660" i="108"/>
  <c r="AW660" i="108"/>
  <c r="AV660" i="108"/>
  <c r="AU660" i="108"/>
  <c r="AT660" i="108"/>
  <c r="F660" i="108"/>
  <c r="CF660" i="108" s="1"/>
  <c r="E660" i="108"/>
  <c r="H660" i="108" s="1"/>
  <c r="C660" i="108"/>
  <c r="D660" i="108" s="1"/>
  <c r="B660" i="108"/>
  <c r="A660" i="108"/>
  <c r="CT659" i="108"/>
  <c r="CS659" i="108"/>
  <c r="CR659" i="108"/>
  <c r="CQ659" i="108"/>
  <c r="CP659" i="108"/>
  <c r="CO659" i="108"/>
  <c r="CN659" i="108"/>
  <c r="AX659" i="108"/>
  <c r="AW659" i="108"/>
  <c r="AV659" i="108"/>
  <c r="AU659" i="108"/>
  <c r="AT659" i="108"/>
  <c r="F659" i="108"/>
  <c r="CF659" i="108" s="1"/>
  <c r="E659" i="108"/>
  <c r="H659" i="108" s="1"/>
  <c r="C659" i="108"/>
  <c r="AE659" i="108" s="1"/>
  <c r="B659" i="108"/>
  <c r="A659" i="108"/>
  <c r="CT658" i="108"/>
  <c r="CS658" i="108"/>
  <c r="CR658" i="108"/>
  <c r="CQ658" i="108"/>
  <c r="CP658" i="108"/>
  <c r="CO658" i="108"/>
  <c r="CN658" i="108"/>
  <c r="AX658" i="108"/>
  <c r="AW658" i="108"/>
  <c r="AV658" i="108"/>
  <c r="AU658" i="108"/>
  <c r="AT658" i="108"/>
  <c r="F658" i="108"/>
  <c r="CF658" i="108" s="1"/>
  <c r="E658" i="108"/>
  <c r="H658" i="108" s="1"/>
  <c r="C658" i="108"/>
  <c r="AC658" i="108" s="1"/>
  <c r="B658" i="108"/>
  <c r="A658" i="108"/>
  <c r="CT657" i="108"/>
  <c r="CS657" i="108"/>
  <c r="CR657" i="108"/>
  <c r="CQ657" i="108"/>
  <c r="CP657" i="108"/>
  <c r="CO657" i="108"/>
  <c r="CN657" i="108"/>
  <c r="AX657" i="108"/>
  <c r="AW657" i="108"/>
  <c r="AV657" i="108"/>
  <c r="AU657" i="108"/>
  <c r="AT657" i="108"/>
  <c r="F657" i="108"/>
  <c r="E657" i="108"/>
  <c r="H657" i="108" s="1"/>
  <c r="C657" i="108"/>
  <c r="AB657" i="108" s="1"/>
  <c r="B657" i="108"/>
  <c r="A657" i="108"/>
  <c r="CT656" i="108"/>
  <c r="CS656" i="108"/>
  <c r="CR656" i="108"/>
  <c r="CQ656" i="108"/>
  <c r="CP656" i="108"/>
  <c r="CO656" i="108"/>
  <c r="CN656" i="108"/>
  <c r="AX656" i="108"/>
  <c r="AW656" i="108"/>
  <c r="AV656" i="108"/>
  <c r="AU656" i="108"/>
  <c r="AT656" i="108"/>
  <c r="AE656" i="108"/>
  <c r="F656" i="108"/>
  <c r="CJ656" i="108" s="1"/>
  <c r="E656" i="108"/>
  <c r="H656" i="108" s="1"/>
  <c r="C656" i="108"/>
  <c r="AD656" i="108" s="1"/>
  <c r="B656" i="108"/>
  <c r="A656" i="108"/>
  <c r="CT655" i="108"/>
  <c r="CS655" i="108"/>
  <c r="CR655" i="108"/>
  <c r="CQ655" i="108"/>
  <c r="CP655" i="108"/>
  <c r="CO655" i="108"/>
  <c r="CN655" i="108"/>
  <c r="AX655" i="108"/>
  <c r="AW655" i="108"/>
  <c r="AV655" i="108"/>
  <c r="AU655" i="108"/>
  <c r="AT655" i="108"/>
  <c r="F655" i="108"/>
  <c r="CF655" i="108" s="1"/>
  <c r="E655" i="108"/>
  <c r="H655" i="108" s="1"/>
  <c r="C655" i="108"/>
  <c r="B655" i="108"/>
  <c r="A655" i="108"/>
  <c r="CT654" i="108"/>
  <c r="CS654" i="108"/>
  <c r="CR654" i="108"/>
  <c r="CQ654" i="108"/>
  <c r="CP654" i="108"/>
  <c r="CO654" i="108"/>
  <c r="CN654" i="108"/>
  <c r="AX654" i="108"/>
  <c r="AW654" i="108"/>
  <c r="AV654" i="108"/>
  <c r="AU654" i="108"/>
  <c r="AT654" i="108"/>
  <c r="F654" i="108"/>
  <c r="E654" i="108"/>
  <c r="H654" i="108" s="1"/>
  <c r="C654" i="108"/>
  <c r="AE654" i="108" s="1"/>
  <c r="B654" i="108"/>
  <c r="A654" i="108"/>
  <c r="CT653" i="108"/>
  <c r="CS653" i="108"/>
  <c r="CR653" i="108"/>
  <c r="CQ653" i="108"/>
  <c r="CP653" i="108"/>
  <c r="CO653" i="108"/>
  <c r="CN653" i="108"/>
  <c r="AX653" i="108"/>
  <c r="AW653" i="108"/>
  <c r="AV653" i="108"/>
  <c r="AU653" i="108"/>
  <c r="AT653" i="108"/>
  <c r="F653" i="108"/>
  <c r="CJ653" i="108" s="1"/>
  <c r="E653" i="108"/>
  <c r="H653" i="108" s="1"/>
  <c r="C653" i="108"/>
  <c r="AF653" i="108" s="1"/>
  <c r="B653" i="108"/>
  <c r="A653" i="108"/>
  <c r="CT652" i="108"/>
  <c r="CS652" i="108"/>
  <c r="CR652" i="108"/>
  <c r="CQ652" i="108"/>
  <c r="CP652" i="108"/>
  <c r="CO652" i="108"/>
  <c r="CN652" i="108"/>
  <c r="AX652" i="108"/>
  <c r="AW652" i="108"/>
  <c r="AV652" i="108"/>
  <c r="AU652" i="108"/>
  <c r="AT652" i="108"/>
  <c r="F652" i="108"/>
  <c r="CG652" i="108" s="1"/>
  <c r="E652" i="108"/>
  <c r="H652" i="108" s="1"/>
  <c r="C652" i="108"/>
  <c r="B652" i="108"/>
  <c r="A652" i="108"/>
  <c r="CT651" i="108"/>
  <c r="CS651" i="108"/>
  <c r="CR651" i="108"/>
  <c r="CQ651" i="108"/>
  <c r="CP651" i="108"/>
  <c r="CO651" i="108"/>
  <c r="CN651" i="108"/>
  <c r="AX651" i="108"/>
  <c r="AW651" i="108"/>
  <c r="AV651" i="108"/>
  <c r="AU651" i="108"/>
  <c r="AT651" i="108"/>
  <c r="F651" i="108"/>
  <c r="E651" i="108"/>
  <c r="H651" i="108" s="1"/>
  <c r="C651" i="108"/>
  <c r="AB651" i="108" s="1"/>
  <c r="B651" i="108"/>
  <c r="A651" i="108"/>
  <c r="CT650" i="108"/>
  <c r="CS650" i="108"/>
  <c r="CR650" i="108"/>
  <c r="CQ650" i="108"/>
  <c r="CP650" i="108"/>
  <c r="CO650" i="108"/>
  <c r="CN650" i="108"/>
  <c r="AX650" i="108"/>
  <c r="AW650" i="108"/>
  <c r="AV650" i="108"/>
  <c r="AU650" i="108"/>
  <c r="AT650" i="108"/>
  <c r="F650" i="108"/>
  <c r="E650" i="108"/>
  <c r="H650" i="108" s="1"/>
  <c r="C650" i="108"/>
  <c r="AB650" i="108" s="1"/>
  <c r="B650" i="108"/>
  <c r="A650" i="108"/>
  <c r="CT649" i="108"/>
  <c r="CS649" i="108"/>
  <c r="CR649" i="108"/>
  <c r="CQ649" i="108"/>
  <c r="CP649" i="108"/>
  <c r="CO649" i="108"/>
  <c r="CN649" i="108"/>
  <c r="AX649" i="108"/>
  <c r="AW649" i="108"/>
  <c r="AV649" i="108"/>
  <c r="AU649" i="108"/>
  <c r="AT649" i="108"/>
  <c r="AB649" i="108"/>
  <c r="F649" i="108"/>
  <c r="CF649" i="108" s="1"/>
  <c r="E649" i="108"/>
  <c r="H649" i="108" s="1"/>
  <c r="C649" i="108"/>
  <c r="AC649" i="108" s="1"/>
  <c r="B649" i="108"/>
  <c r="A649" i="108"/>
  <c r="CT648" i="108"/>
  <c r="CS648" i="108"/>
  <c r="CR648" i="108"/>
  <c r="CQ648" i="108"/>
  <c r="CP648" i="108"/>
  <c r="CO648" i="108"/>
  <c r="CN648" i="108"/>
  <c r="AX648" i="108"/>
  <c r="AW648" i="108"/>
  <c r="AV648" i="108"/>
  <c r="AU648" i="108"/>
  <c r="AT648" i="108"/>
  <c r="F648" i="108"/>
  <c r="E648" i="108"/>
  <c r="H648" i="108" s="1"/>
  <c r="C648" i="108"/>
  <c r="B648" i="108"/>
  <c r="A648" i="108"/>
  <c r="CT647" i="108"/>
  <c r="CS647" i="108"/>
  <c r="CR647" i="108"/>
  <c r="CQ647" i="108"/>
  <c r="CP647" i="108"/>
  <c r="CO647" i="108"/>
  <c r="CN647" i="108"/>
  <c r="AX647" i="108"/>
  <c r="AW647" i="108"/>
  <c r="AV647" i="108"/>
  <c r="AU647" i="108"/>
  <c r="AT647" i="108"/>
  <c r="F647" i="108"/>
  <c r="CJ647" i="108" s="1"/>
  <c r="E647" i="108"/>
  <c r="H647" i="108" s="1"/>
  <c r="C647" i="108"/>
  <c r="AF647" i="108" s="1"/>
  <c r="B647" i="108"/>
  <c r="A647" i="108"/>
  <c r="CT646" i="108"/>
  <c r="CS646" i="108"/>
  <c r="CR646" i="108"/>
  <c r="CQ646" i="108"/>
  <c r="CP646" i="108"/>
  <c r="CO646" i="108"/>
  <c r="CN646" i="108"/>
  <c r="AX646" i="108"/>
  <c r="AW646" i="108"/>
  <c r="AV646" i="108"/>
  <c r="AU646" i="108"/>
  <c r="AT646" i="108"/>
  <c r="F646" i="108"/>
  <c r="CG646" i="108" s="1"/>
  <c r="E646" i="108"/>
  <c r="H646" i="108" s="1"/>
  <c r="C646" i="108"/>
  <c r="AD646" i="108" s="1"/>
  <c r="B646" i="108"/>
  <c r="A646" i="108"/>
  <c r="CT645" i="108"/>
  <c r="CS645" i="108"/>
  <c r="CR645" i="108"/>
  <c r="CQ645" i="108"/>
  <c r="CP645" i="108"/>
  <c r="CO645" i="108"/>
  <c r="CN645" i="108"/>
  <c r="AX645" i="108"/>
  <c r="AW645" i="108"/>
  <c r="AV645" i="108"/>
  <c r="AU645" i="108"/>
  <c r="AT645" i="108"/>
  <c r="F645" i="108"/>
  <c r="CH645" i="108" s="1"/>
  <c r="E645" i="108"/>
  <c r="H645" i="108" s="1"/>
  <c r="C645" i="108"/>
  <c r="B645" i="108"/>
  <c r="A645" i="108"/>
  <c r="CT644" i="108"/>
  <c r="CS644" i="108"/>
  <c r="CR644" i="108"/>
  <c r="CQ644" i="108"/>
  <c r="CP644" i="108"/>
  <c r="CO644" i="108"/>
  <c r="CN644" i="108"/>
  <c r="AX644" i="108"/>
  <c r="AW644" i="108"/>
  <c r="AV644" i="108"/>
  <c r="AU644" i="108"/>
  <c r="AT644" i="108"/>
  <c r="F644" i="108"/>
  <c r="CH644" i="108" s="1"/>
  <c r="E644" i="108"/>
  <c r="C644" i="108"/>
  <c r="AB644" i="108" s="1"/>
  <c r="B644" i="108"/>
  <c r="A644" i="108"/>
  <c r="CT643" i="108"/>
  <c r="CS643" i="108"/>
  <c r="CR643" i="108"/>
  <c r="CQ643" i="108"/>
  <c r="CP643" i="108"/>
  <c r="CO643" i="108"/>
  <c r="CN643" i="108"/>
  <c r="AX643" i="108"/>
  <c r="AW643" i="108"/>
  <c r="AV643" i="108"/>
  <c r="AU643" i="108"/>
  <c r="AT643" i="108"/>
  <c r="F643" i="108"/>
  <c r="E643" i="108"/>
  <c r="H643" i="108" s="1"/>
  <c r="C643" i="108"/>
  <c r="W643" i="108" s="1"/>
  <c r="B643" i="108"/>
  <c r="A643" i="108"/>
  <c r="CT642" i="108"/>
  <c r="CS642" i="108"/>
  <c r="CR642" i="108"/>
  <c r="CQ642" i="108"/>
  <c r="CP642" i="108"/>
  <c r="CO642" i="108"/>
  <c r="CN642" i="108"/>
  <c r="AX642" i="108"/>
  <c r="AW642" i="108"/>
  <c r="AV642" i="108"/>
  <c r="AU642" i="108"/>
  <c r="AT642" i="108"/>
  <c r="F642" i="108"/>
  <c r="AP642" i="108" s="1"/>
  <c r="E642" i="108"/>
  <c r="H642" i="108" s="1"/>
  <c r="C642" i="108"/>
  <c r="B642" i="108"/>
  <c r="A642" i="108"/>
  <c r="CT641" i="108"/>
  <c r="CS641" i="108"/>
  <c r="CR641" i="108"/>
  <c r="CQ641" i="108"/>
  <c r="CP641" i="108"/>
  <c r="CO641" i="108"/>
  <c r="CN641" i="108"/>
  <c r="AX641" i="108"/>
  <c r="AW641" i="108"/>
  <c r="AV641" i="108"/>
  <c r="AU641" i="108"/>
  <c r="AT641" i="108"/>
  <c r="F641" i="108"/>
  <c r="CG641" i="108" s="1"/>
  <c r="E641" i="108"/>
  <c r="H641" i="108" s="1"/>
  <c r="C641" i="108"/>
  <c r="B641" i="108"/>
  <c r="A641" i="108"/>
  <c r="CT640" i="108"/>
  <c r="CS640" i="108"/>
  <c r="CR640" i="108"/>
  <c r="CQ640" i="108"/>
  <c r="CP640" i="108"/>
  <c r="CO640" i="108"/>
  <c r="CN640" i="108"/>
  <c r="AX640" i="108"/>
  <c r="AW640" i="108"/>
  <c r="AV640" i="108"/>
  <c r="AU640" i="108"/>
  <c r="AT640" i="108"/>
  <c r="F640" i="108"/>
  <c r="CJ640" i="108" s="1"/>
  <c r="E640" i="108"/>
  <c r="H640" i="108" s="1"/>
  <c r="C640" i="108"/>
  <c r="AH640" i="108" s="1"/>
  <c r="B640" i="108"/>
  <c r="A640" i="108"/>
  <c r="CT639" i="108"/>
  <c r="CS639" i="108"/>
  <c r="CR639" i="108"/>
  <c r="CQ639" i="108"/>
  <c r="CP639" i="108"/>
  <c r="CO639" i="108"/>
  <c r="CN639" i="108"/>
  <c r="AX639" i="108"/>
  <c r="AW639" i="108"/>
  <c r="AV639" i="108"/>
  <c r="AU639" i="108"/>
  <c r="AT639" i="108"/>
  <c r="F639" i="108"/>
  <c r="CG639" i="108" s="1"/>
  <c r="E639" i="108"/>
  <c r="H639" i="108" s="1"/>
  <c r="C639" i="108"/>
  <c r="AH639" i="108" s="1"/>
  <c r="B639" i="108"/>
  <c r="A639" i="108"/>
  <c r="CT638" i="108"/>
  <c r="CS638" i="108"/>
  <c r="CR638" i="108"/>
  <c r="CQ638" i="108"/>
  <c r="CP638" i="108"/>
  <c r="CO638" i="108"/>
  <c r="CN638" i="108"/>
  <c r="AX638" i="108"/>
  <c r="AW638" i="108"/>
  <c r="AV638" i="108"/>
  <c r="AU638" i="108"/>
  <c r="AT638" i="108"/>
  <c r="F638" i="108"/>
  <c r="E638" i="108"/>
  <c r="H638" i="108" s="1"/>
  <c r="C638" i="108"/>
  <c r="B638" i="108"/>
  <c r="A638" i="108"/>
  <c r="CT637" i="108"/>
  <c r="CS637" i="108"/>
  <c r="CR637" i="108"/>
  <c r="CQ637" i="108"/>
  <c r="CP637" i="108"/>
  <c r="CO637" i="108"/>
  <c r="CN637" i="108"/>
  <c r="AX637" i="108"/>
  <c r="AW637" i="108"/>
  <c r="AV637" i="108"/>
  <c r="AU637" i="108"/>
  <c r="AT637" i="108"/>
  <c r="F637" i="108"/>
  <c r="E637" i="108"/>
  <c r="C637" i="108"/>
  <c r="AC637" i="108" s="1"/>
  <c r="B637" i="108"/>
  <c r="A637" i="108"/>
  <c r="CT636" i="108"/>
  <c r="CS636" i="108"/>
  <c r="CR636" i="108"/>
  <c r="CQ636" i="108"/>
  <c r="CP636" i="108"/>
  <c r="CO636" i="108"/>
  <c r="CN636" i="108"/>
  <c r="AX636" i="108"/>
  <c r="AW636" i="108"/>
  <c r="AV636" i="108"/>
  <c r="AU636" i="108"/>
  <c r="AT636" i="108"/>
  <c r="F636" i="108"/>
  <c r="CG636" i="108" s="1"/>
  <c r="E636" i="108"/>
  <c r="H636" i="108" s="1"/>
  <c r="C636" i="108"/>
  <c r="B636" i="108"/>
  <c r="A636" i="108"/>
  <c r="CT635" i="108"/>
  <c r="CS635" i="108"/>
  <c r="CR635" i="108"/>
  <c r="CQ635" i="108"/>
  <c r="CP635" i="108"/>
  <c r="CO635" i="108"/>
  <c r="CN635" i="108"/>
  <c r="AX635" i="108"/>
  <c r="AW635" i="108"/>
  <c r="AV635" i="108"/>
  <c r="AU635" i="108"/>
  <c r="AT635" i="108"/>
  <c r="F635" i="108"/>
  <c r="E635" i="108"/>
  <c r="H635" i="108" s="1"/>
  <c r="C635" i="108"/>
  <c r="AD635" i="108" s="1"/>
  <c r="B635" i="108"/>
  <c r="A635" i="108"/>
  <c r="CT634" i="108"/>
  <c r="CS634" i="108"/>
  <c r="CR634" i="108"/>
  <c r="CQ634" i="108"/>
  <c r="CP634" i="108"/>
  <c r="CO634" i="108"/>
  <c r="CN634" i="108"/>
  <c r="AX634" i="108"/>
  <c r="AW634" i="108"/>
  <c r="AV634" i="108"/>
  <c r="AU634" i="108"/>
  <c r="AT634" i="108"/>
  <c r="F634" i="108"/>
  <c r="CF634" i="108" s="1"/>
  <c r="E634" i="108"/>
  <c r="H634" i="108" s="1"/>
  <c r="C634" i="108"/>
  <c r="B634" i="108"/>
  <c r="A634" i="108"/>
  <c r="CT633" i="108"/>
  <c r="CS633" i="108"/>
  <c r="CR633" i="108"/>
  <c r="CQ633" i="108"/>
  <c r="CP633" i="108"/>
  <c r="CO633" i="108"/>
  <c r="CN633" i="108"/>
  <c r="AX633" i="108"/>
  <c r="AW633" i="108"/>
  <c r="AV633" i="108"/>
  <c r="AU633" i="108"/>
  <c r="AT633" i="108"/>
  <c r="F633" i="108"/>
  <c r="CI633" i="108" s="1"/>
  <c r="E633" i="108"/>
  <c r="H633" i="108" s="1"/>
  <c r="C633" i="108"/>
  <c r="AF633" i="108" s="1"/>
  <c r="B633" i="108"/>
  <c r="A633" i="108"/>
  <c r="CT632" i="108"/>
  <c r="CS632" i="108"/>
  <c r="CR632" i="108"/>
  <c r="CQ632" i="108"/>
  <c r="CP632" i="108"/>
  <c r="CO632" i="108"/>
  <c r="CN632" i="108"/>
  <c r="AX632" i="108"/>
  <c r="AW632" i="108"/>
  <c r="AV632" i="108"/>
  <c r="AU632" i="108"/>
  <c r="AT632" i="108"/>
  <c r="F632" i="108"/>
  <c r="AP632" i="108" s="1"/>
  <c r="E632" i="108"/>
  <c r="H632" i="108" s="1"/>
  <c r="C632" i="108"/>
  <c r="B632" i="108"/>
  <c r="A632" i="108"/>
  <c r="CT631" i="108"/>
  <c r="CS631" i="108"/>
  <c r="CR631" i="108"/>
  <c r="CQ631" i="108"/>
  <c r="CP631" i="108"/>
  <c r="CO631" i="108"/>
  <c r="CN631" i="108"/>
  <c r="AX631" i="108"/>
  <c r="AW631" i="108"/>
  <c r="AV631" i="108"/>
  <c r="AU631" i="108"/>
  <c r="AT631" i="108"/>
  <c r="F631" i="108"/>
  <c r="E631" i="108"/>
  <c r="H631" i="108" s="1"/>
  <c r="C631" i="108"/>
  <c r="B631" i="108"/>
  <c r="A631" i="108"/>
  <c r="CT630" i="108"/>
  <c r="CS630" i="108"/>
  <c r="CR630" i="108"/>
  <c r="CQ630" i="108"/>
  <c r="CP630" i="108"/>
  <c r="CO630" i="108"/>
  <c r="CN630" i="108"/>
  <c r="AX630" i="108"/>
  <c r="AW630" i="108"/>
  <c r="AV630" i="108"/>
  <c r="AU630" i="108"/>
  <c r="AT630" i="108"/>
  <c r="F630" i="108"/>
  <c r="E630" i="108"/>
  <c r="H630" i="108" s="1"/>
  <c r="C630" i="108"/>
  <c r="AH630" i="108" s="1"/>
  <c r="B630" i="108"/>
  <c r="A630" i="108"/>
  <c r="CT629" i="108"/>
  <c r="CS629" i="108"/>
  <c r="CR629" i="108"/>
  <c r="CQ629" i="108"/>
  <c r="CP629" i="108"/>
  <c r="CO629" i="108"/>
  <c r="CN629" i="108"/>
  <c r="AX629" i="108"/>
  <c r="AW629" i="108"/>
  <c r="AV629" i="108"/>
  <c r="AU629" i="108"/>
  <c r="AT629" i="108"/>
  <c r="F629" i="108"/>
  <c r="E629" i="108"/>
  <c r="H629" i="108" s="1"/>
  <c r="C629" i="108"/>
  <c r="AC629" i="108" s="1"/>
  <c r="B629" i="108"/>
  <c r="A629" i="108"/>
  <c r="CT628" i="108"/>
  <c r="CS628" i="108"/>
  <c r="CR628" i="108"/>
  <c r="CQ628" i="108"/>
  <c r="CP628" i="108"/>
  <c r="CO628" i="108"/>
  <c r="CN628" i="108"/>
  <c r="CI628" i="108"/>
  <c r="AX628" i="108"/>
  <c r="AW628" i="108"/>
  <c r="AV628" i="108"/>
  <c r="AU628" i="108"/>
  <c r="AT628" i="108"/>
  <c r="F628" i="108"/>
  <c r="CG628" i="108" s="1"/>
  <c r="E628" i="108"/>
  <c r="H628" i="108" s="1"/>
  <c r="C628" i="108"/>
  <c r="D628" i="108" s="1"/>
  <c r="B628" i="108"/>
  <c r="A628" i="108"/>
  <c r="CT627" i="108"/>
  <c r="CS627" i="108"/>
  <c r="CR627" i="108"/>
  <c r="CQ627" i="108"/>
  <c r="CP627" i="108"/>
  <c r="CO627" i="108"/>
  <c r="CN627" i="108"/>
  <c r="AX627" i="108"/>
  <c r="AW627" i="108"/>
  <c r="AV627" i="108"/>
  <c r="AU627" i="108"/>
  <c r="AT627" i="108"/>
  <c r="F627" i="108"/>
  <c r="E627" i="108"/>
  <c r="H627" i="108" s="1"/>
  <c r="BZ627" i="108" s="1"/>
  <c r="C627" i="108"/>
  <c r="B627" i="108"/>
  <c r="A627" i="108"/>
  <c r="CT626" i="108"/>
  <c r="CS626" i="108"/>
  <c r="CR626" i="108"/>
  <c r="CQ626" i="108"/>
  <c r="CP626" i="108"/>
  <c r="CO626" i="108"/>
  <c r="CN626" i="108"/>
  <c r="AX626" i="108"/>
  <c r="AW626" i="108"/>
  <c r="AV626" i="108"/>
  <c r="AU626" i="108"/>
  <c r="AT626" i="108"/>
  <c r="BZ626" i="108" s="1"/>
  <c r="F626" i="108"/>
  <c r="AP626" i="108" s="1"/>
  <c r="E626" i="108"/>
  <c r="H626" i="108" s="1"/>
  <c r="C626" i="108"/>
  <c r="AD626" i="108" s="1"/>
  <c r="B626" i="108"/>
  <c r="A626" i="108"/>
  <c r="CT625" i="108"/>
  <c r="CS625" i="108"/>
  <c r="CR625" i="108"/>
  <c r="CQ625" i="108"/>
  <c r="CP625" i="108"/>
  <c r="CO625" i="108"/>
  <c r="CN625" i="108"/>
  <c r="AX625" i="108"/>
  <c r="AW625" i="108"/>
  <c r="AV625" i="108"/>
  <c r="AU625" i="108"/>
  <c r="AT625" i="108"/>
  <c r="F625" i="108"/>
  <c r="AP625" i="108" s="1"/>
  <c r="E625" i="108"/>
  <c r="H625" i="108" s="1"/>
  <c r="C625" i="108"/>
  <c r="B625" i="108"/>
  <c r="A625" i="108"/>
  <c r="CT624" i="108"/>
  <c r="CS624" i="108"/>
  <c r="CR624" i="108"/>
  <c r="CQ624" i="108"/>
  <c r="CP624" i="108"/>
  <c r="CO624" i="108"/>
  <c r="CN624" i="108"/>
  <c r="AX624" i="108"/>
  <c r="AW624" i="108"/>
  <c r="AV624" i="108"/>
  <c r="AU624" i="108"/>
  <c r="AT624" i="108"/>
  <c r="F624" i="108"/>
  <c r="AP624" i="108" s="1"/>
  <c r="E624" i="108"/>
  <c r="H624" i="108" s="1"/>
  <c r="C624" i="108"/>
  <c r="B624" i="108"/>
  <c r="A624" i="108"/>
  <c r="CT623" i="108"/>
  <c r="CS623" i="108"/>
  <c r="CR623" i="108"/>
  <c r="CQ623" i="108"/>
  <c r="CP623" i="108"/>
  <c r="CO623" i="108"/>
  <c r="CN623" i="108"/>
  <c r="AX623" i="108"/>
  <c r="AW623" i="108"/>
  <c r="AV623" i="108"/>
  <c r="AU623" i="108"/>
  <c r="AT623" i="108"/>
  <c r="F623" i="108"/>
  <c r="E623" i="108"/>
  <c r="H623" i="108" s="1"/>
  <c r="C623" i="108"/>
  <c r="AE623" i="108" s="1"/>
  <c r="B623" i="108"/>
  <c r="A623" i="108"/>
  <c r="CT622" i="108"/>
  <c r="CS622" i="108"/>
  <c r="CR622" i="108"/>
  <c r="CQ622" i="108"/>
  <c r="CP622" i="108"/>
  <c r="CO622" i="108"/>
  <c r="CN622" i="108"/>
  <c r="AX622" i="108"/>
  <c r="AW622" i="108"/>
  <c r="AV622" i="108"/>
  <c r="AU622" i="108"/>
  <c r="AT622" i="108"/>
  <c r="F622" i="108"/>
  <c r="E622" i="108"/>
  <c r="H622" i="108" s="1"/>
  <c r="C622" i="108"/>
  <c r="AE622" i="108" s="1"/>
  <c r="B622" i="108"/>
  <c r="A622" i="108"/>
  <c r="CT621" i="108"/>
  <c r="CS621" i="108"/>
  <c r="CR621" i="108"/>
  <c r="CQ621" i="108"/>
  <c r="CP621" i="108"/>
  <c r="CO621" i="108"/>
  <c r="CN621" i="108"/>
  <c r="AX621" i="108"/>
  <c r="AW621" i="108"/>
  <c r="AV621" i="108"/>
  <c r="AU621" i="108"/>
  <c r="AT621" i="108"/>
  <c r="F621" i="108"/>
  <c r="E621" i="108"/>
  <c r="H621" i="108" s="1"/>
  <c r="C621" i="108"/>
  <c r="B621" i="108"/>
  <c r="A621" i="108"/>
  <c r="CT620" i="108"/>
  <c r="CS620" i="108"/>
  <c r="CR620" i="108"/>
  <c r="CQ620" i="108"/>
  <c r="CP620" i="108"/>
  <c r="CO620" i="108"/>
  <c r="CN620" i="108"/>
  <c r="AX620" i="108"/>
  <c r="AW620" i="108"/>
  <c r="AV620" i="108"/>
  <c r="AU620" i="108"/>
  <c r="AT620" i="108"/>
  <c r="F620" i="108"/>
  <c r="E620" i="108"/>
  <c r="H620" i="108" s="1"/>
  <c r="C620" i="108"/>
  <c r="B620" i="108"/>
  <c r="A620" i="108"/>
  <c r="CT619" i="108"/>
  <c r="CS619" i="108"/>
  <c r="CR619" i="108"/>
  <c r="CQ619" i="108"/>
  <c r="CP619" i="108"/>
  <c r="CO619" i="108"/>
  <c r="CN619" i="108"/>
  <c r="AX619" i="108"/>
  <c r="AW619" i="108"/>
  <c r="AV619" i="108"/>
  <c r="AU619" i="108"/>
  <c r="AT619" i="108"/>
  <c r="F619" i="108"/>
  <c r="CH619" i="108" s="1"/>
  <c r="E619" i="108"/>
  <c r="H619" i="108" s="1"/>
  <c r="C619" i="108"/>
  <c r="AE619" i="108" s="1"/>
  <c r="B619" i="108"/>
  <c r="A619" i="108"/>
  <c r="CT618" i="108"/>
  <c r="CS618" i="108"/>
  <c r="CR618" i="108"/>
  <c r="CQ618" i="108"/>
  <c r="CP618" i="108"/>
  <c r="CO618" i="108"/>
  <c r="CN618" i="108"/>
  <c r="AX618" i="108"/>
  <c r="AW618" i="108"/>
  <c r="AV618" i="108"/>
  <c r="AU618" i="108"/>
  <c r="AT618" i="108"/>
  <c r="F618" i="108"/>
  <c r="CI618" i="108" s="1"/>
  <c r="E618" i="108"/>
  <c r="H618" i="108" s="1"/>
  <c r="C618" i="108"/>
  <c r="AC618" i="108" s="1"/>
  <c r="B618" i="108"/>
  <c r="A618" i="108"/>
  <c r="CT617" i="108"/>
  <c r="CS617" i="108"/>
  <c r="CR617" i="108"/>
  <c r="CQ617" i="108"/>
  <c r="CP617" i="108"/>
  <c r="CO617" i="108"/>
  <c r="CN617" i="108"/>
  <c r="AX617" i="108"/>
  <c r="AW617" i="108"/>
  <c r="AV617" i="108"/>
  <c r="AU617" i="108"/>
  <c r="AT617" i="108"/>
  <c r="F617" i="108"/>
  <c r="CG617" i="108" s="1"/>
  <c r="E617" i="108"/>
  <c r="H617" i="108" s="1"/>
  <c r="C617" i="108"/>
  <c r="AC617" i="108" s="1"/>
  <c r="B617" i="108"/>
  <c r="A617" i="108"/>
  <c r="CT616" i="108"/>
  <c r="CS616" i="108"/>
  <c r="CR616" i="108"/>
  <c r="CQ616" i="108"/>
  <c r="CP616" i="108"/>
  <c r="CO616" i="108"/>
  <c r="CN616" i="108"/>
  <c r="AX616" i="108"/>
  <c r="AW616" i="108"/>
  <c r="AV616" i="108"/>
  <c r="AU616" i="108"/>
  <c r="AT616" i="108"/>
  <c r="F616" i="108"/>
  <c r="CF616" i="108" s="1"/>
  <c r="E616" i="108"/>
  <c r="H616" i="108" s="1"/>
  <c r="C616" i="108"/>
  <c r="B616" i="108"/>
  <c r="A616" i="108"/>
  <c r="CT615" i="108"/>
  <c r="CS615" i="108"/>
  <c r="CR615" i="108"/>
  <c r="CQ615" i="108"/>
  <c r="CP615" i="108"/>
  <c r="CO615" i="108"/>
  <c r="CN615" i="108"/>
  <c r="AX615" i="108"/>
  <c r="AW615" i="108"/>
  <c r="AV615" i="108"/>
  <c r="AU615" i="108"/>
  <c r="AT615" i="108"/>
  <c r="F615" i="108"/>
  <c r="E615" i="108"/>
  <c r="H615" i="108" s="1"/>
  <c r="C615" i="108"/>
  <c r="AF615" i="108" s="1"/>
  <c r="B615" i="108"/>
  <c r="A615" i="108"/>
  <c r="CT614" i="108"/>
  <c r="CS614" i="108"/>
  <c r="CR614" i="108"/>
  <c r="CQ614" i="108"/>
  <c r="CP614" i="108"/>
  <c r="CO614" i="108"/>
  <c r="CN614" i="108"/>
  <c r="AX614" i="108"/>
  <c r="AW614" i="108"/>
  <c r="AV614" i="108"/>
  <c r="AU614" i="108"/>
  <c r="AT614" i="108"/>
  <c r="F614" i="108"/>
  <c r="E614" i="108"/>
  <c r="H614" i="108" s="1"/>
  <c r="C614" i="108"/>
  <c r="AE614" i="108" s="1"/>
  <c r="B614" i="108"/>
  <c r="A614" i="108"/>
  <c r="CT613" i="108"/>
  <c r="CS613" i="108"/>
  <c r="CR613" i="108"/>
  <c r="CQ613" i="108"/>
  <c r="CP613" i="108"/>
  <c r="CO613" i="108"/>
  <c r="CN613" i="108"/>
  <c r="AX613" i="108"/>
  <c r="AW613" i="108"/>
  <c r="AV613" i="108"/>
  <c r="AU613" i="108"/>
  <c r="AT613" i="108"/>
  <c r="F613" i="108"/>
  <c r="CJ613" i="108" s="1"/>
  <c r="E613" i="108"/>
  <c r="H613" i="108" s="1"/>
  <c r="C613" i="108"/>
  <c r="AC613" i="108" s="1"/>
  <c r="B613" i="108"/>
  <c r="A613" i="108"/>
  <c r="CT612" i="108"/>
  <c r="CS612" i="108"/>
  <c r="CR612" i="108"/>
  <c r="CQ612" i="108"/>
  <c r="CP612" i="108"/>
  <c r="CO612" i="108"/>
  <c r="CN612" i="108"/>
  <c r="AX612" i="108"/>
  <c r="AW612" i="108"/>
  <c r="AV612" i="108"/>
  <c r="AU612" i="108"/>
  <c r="AT612" i="108"/>
  <c r="F612" i="108"/>
  <c r="CI612" i="108" s="1"/>
  <c r="E612" i="108"/>
  <c r="H612" i="108" s="1"/>
  <c r="C612" i="108"/>
  <c r="AD612" i="108" s="1"/>
  <c r="B612" i="108"/>
  <c r="A612" i="108"/>
  <c r="CT611" i="108"/>
  <c r="CS611" i="108"/>
  <c r="CR611" i="108"/>
  <c r="CQ611" i="108"/>
  <c r="CP611" i="108"/>
  <c r="CO611" i="108"/>
  <c r="CN611" i="108"/>
  <c r="AX611" i="108"/>
  <c r="AW611" i="108"/>
  <c r="AV611" i="108"/>
  <c r="AU611" i="108"/>
  <c r="AT611" i="108"/>
  <c r="F611" i="108"/>
  <c r="CI611" i="108" s="1"/>
  <c r="E611" i="108"/>
  <c r="H611" i="108" s="1"/>
  <c r="C611" i="108"/>
  <c r="AF611" i="108" s="1"/>
  <c r="B611" i="108"/>
  <c r="A611" i="108"/>
  <c r="CT610" i="108"/>
  <c r="CS610" i="108"/>
  <c r="CR610" i="108"/>
  <c r="CQ610" i="108"/>
  <c r="CP610" i="108"/>
  <c r="CO610" i="108"/>
  <c r="CN610" i="108"/>
  <c r="AX610" i="108"/>
  <c r="AW610" i="108"/>
  <c r="AV610" i="108"/>
  <c r="AU610" i="108"/>
  <c r="AT610" i="108"/>
  <c r="F610" i="108"/>
  <c r="CF610" i="108" s="1"/>
  <c r="E610" i="108"/>
  <c r="H610" i="108" s="1"/>
  <c r="C610" i="108"/>
  <c r="AB610" i="108" s="1"/>
  <c r="B610" i="108"/>
  <c r="A610" i="108"/>
  <c r="CT609" i="108"/>
  <c r="CS609" i="108"/>
  <c r="CR609" i="108"/>
  <c r="CQ609" i="108"/>
  <c r="CP609" i="108"/>
  <c r="CO609" i="108"/>
  <c r="CN609" i="108"/>
  <c r="AX609" i="108"/>
  <c r="AW609" i="108"/>
  <c r="AV609" i="108"/>
  <c r="AU609" i="108"/>
  <c r="AT609" i="108"/>
  <c r="F609" i="108"/>
  <c r="AP609" i="108" s="1"/>
  <c r="E609" i="108"/>
  <c r="H609" i="108" s="1"/>
  <c r="C609" i="108"/>
  <c r="B609" i="108"/>
  <c r="A609" i="108"/>
  <c r="CT608" i="108"/>
  <c r="CS608" i="108"/>
  <c r="CR608" i="108"/>
  <c r="CQ608" i="108"/>
  <c r="CP608" i="108"/>
  <c r="CO608" i="108"/>
  <c r="CN608" i="108"/>
  <c r="AX608" i="108"/>
  <c r="AW608" i="108"/>
  <c r="AV608" i="108"/>
  <c r="AU608" i="108"/>
  <c r="AT608" i="108"/>
  <c r="F608" i="108"/>
  <c r="E608" i="108"/>
  <c r="H608" i="108" s="1"/>
  <c r="C608" i="108"/>
  <c r="W608" i="108" s="1"/>
  <c r="B608" i="108"/>
  <c r="A608" i="108"/>
  <c r="CT607" i="108"/>
  <c r="CS607" i="108"/>
  <c r="CR607" i="108"/>
  <c r="CQ607" i="108"/>
  <c r="CP607" i="108"/>
  <c r="CO607" i="108"/>
  <c r="CN607" i="108"/>
  <c r="AX607" i="108"/>
  <c r="AW607" i="108"/>
  <c r="AV607" i="108"/>
  <c r="AU607" i="108"/>
  <c r="AT607" i="108"/>
  <c r="F607" i="108"/>
  <c r="CJ607" i="108" s="1"/>
  <c r="E607" i="108"/>
  <c r="H607" i="108" s="1"/>
  <c r="C607" i="108"/>
  <c r="W607" i="108" s="1"/>
  <c r="B607" i="108"/>
  <c r="A607" i="108"/>
  <c r="CT606" i="108"/>
  <c r="CS606" i="108"/>
  <c r="CR606" i="108"/>
  <c r="CQ606" i="108"/>
  <c r="CP606" i="108"/>
  <c r="CO606" i="108"/>
  <c r="CN606" i="108"/>
  <c r="AX606" i="108"/>
  <c r="AW606" i="108"/>
  <c r="AV606" i="108"/>
  <c r="AU606" i="108"/>
  <c r="AT606" i="108"/>
  <c r="F606" i="108"/>
  <c r="AP606" i="108" s="1"/>
  <c r="E606" i="108"/>
  <c r="H606" i="108" s="1"/>
  <c r="C606" i="108"/>
  <c r="AE606" i="108" s="1"/>
  <c r="B606" i="108"/>
  <c r="A606" i="108"/>
  <c r="CT605" i="108"/>
  <c r="CS605" i="108"/>
  <c r="CR605" i="108"/>
  <c r="CQ605" i="108"/>
  <c r="CP605" i="108"/>
  <c r="CO605" i="108"/>
  <c r="CN605" i="108"/>
  <c r="AX605" i="108"/>
  <c r="AW605" i="108"/>
  <c r="AV605" i="108"/>
  <c r="AU605" i="108"/>
  <c r="AT605" i="108"/>
  <c r="F605" i="108"/>
  <c r="E605" i="108"/>
  <c r="H605" i="108" s="1"/>
  <c r="C605" i="108"/>
  <c r="AC605" i="108" s="1"/>
  <c r="B605" i="108"/>
  <c r="A605" i="108"/>
  <c r="CT604" i="108"/>
  <c r="CS604" i="108"/>
  <c r="CR604" i="108"/>
  <c r="CQ604" i="108"/>
  <c r="CP604" i="108"/>
  <c r="CO604" i="108"/>
  <c r="CN604" i="108"/>
  <c r="AX604" i="108"/>
  <c r="AW604" i="108"/>
  <c r="AV604" i="108"/>
  <c r="AU604" i="108"/>
  <c r="AT604" i="108"/>
  <c r="F604" i="108"/>
  <c r="E604" i="108"/>
  <c r="H604" i="108" s="1"/>
  <c r="C604" i="108"/>
  <c r="AD604" i="108" s="1"/>
  <c r="B604" i="108"/>
  <c r="A604" i="108"/>
  <c r="CT603" i="108"/>
  <c r="CS603" i="108"/>
  <c r="CR603" i="108"/>
  <c r="CQ603" i="108"/>
  <c r="CP603" i="108"/>
  <c r="CO603" i="108"/>
  <c r="CN603" i="108"/>
  <c r="CF603" i="108"/>
  <c r="AX603" i="108"/>
  <c r="AW603" i="108"/>
  <c r="AV603" i="108"/>
  <c r="AU603" i="108"/>
  <c r="AT603" i="108"/>
  <c r="F603" i="108"/>
  <c r="CI603" i="108" s="1"/>
  <c r="E603" i="108"/>
  <c r="H603" i="108" s="1"/>
  <c r="C603" i="108"/>
  <c r="B603" i="108"/>
  <c r="A603" i="108"/>
  <c r="CT602" i="108"/>
  <c r="CS602" i="108"/>
  <c r="CR602" i="108"/>
  <c r="CQ602" i="108"/>
  <c r="CP602" i="108"/>
  <c r="CO602" i="108"/>
  <c r="CN602" i="108"/>
  <c r="AX602" i="108"/>
  <c r="AW602" i="108"/>
  <c r="AV602" i="108"/>
  <c r="AU602" i="108"/>
  <c r="AT602" i="108"/>
  <c r="F602" i="108"/>
  <c r="E602" i="108"/>
  <c r="H602" i="108" s="1"/>
  <c r="C602" i="108"/>
  <c r="AD602" i="108" s="1"/>
  <c r="B602" i="108"/>
  <c r="A602" i="108"/>
  <c r="CT601" i="108"/>
  <c r="CS601" i="108"/>
  <c r="CR601" i="108"/>
  <c r="CQ601" i="108"/>
  <c r="CP601" i="108"/>
  <c r="CO601" i="108"/>
  <c r="CN601" i="108"/>
  <c r="AX601" i="108"/>
  <c r="AW601" i="108"/>
  <c r="AV601" i="108"/>
  <c r="AU601" i="108"/>
  <c r="AT601" i="108"/>
  <c r="F601" i="108"/>
  <c r="CJ601" i="108" s="1"/>
  <c r="E601" i="108"/>
  <c r="H601" i="108" s="1"/>
  <c r="C601" i="108"/>
  <c r="AC601" i="108" s="1"/>
  <c r="B601" i="108"/>
  <c r="A601" i="108"/>
  <c r="CT600" i="108"/>
  <c r="CS600" i="108"/>
  <c r="CR600" i="108"/>
  <c r="CQ600" i="108"/>
  <c r="CP600" i="108"/>
  <c r="CO600" i="108"/>
  <c r="CN600" i="108"/>
  <c r="AX600" i="108"/>
  <c r="AW600" i="108"/>
  <c r="AV600" i="108"/>
  <c r="AU600" i="108"/>
  <c r="AT600" i="108"/>
  <c r="F600" i="108"/>
  <c r="E600" i="108"/>
  <c r="H600" i="108" s="1"/>
  <c r="C600" i="108"/>
  <c r="B600" i="108"/>
  <c r="A600" i="108"/>
  <c r="CT599" i="108"/>
  <c r="CS599" i="108"/>
  <c r="CR599" i="108"/>
  <c r="CQ599" i="108"/>
  <c r="CP599" i="108"/>
  <c r="CO599" i="108"/>
  <c r="CN599" i="108"/>
  <c r="AX599" i="108"/>
  <c r="AW599" i="108"/>
  <c r="AV599" i="108"/>
  <c r="AU599" i="108"/>
  <c r="AT599" i="108"/>
  <c r="F599" i="108"/>
  <c r="CI599" i="108" s="1"/>
  <c r="E599" i="108"/>
  <c r="H599" i="108" s="1"/>
  <c r="C599" i="108"/>
  <c r="AC599" i="108" s="1"/>
  <c r="B599" i="108"/>
  <c r="A599" i="108"/>
  <c r="CT598" i="108"/>
  <c r="CS598" i="108"/>
  <c r="CR598" i="108"/>
  <c r="CQ598" i="108"/>
  <c r="CP598" i="108"/>
  <c r="CO598" i="108"/>
  <c r="CN598" i="108"/>
  <c r="AX598" i="108"/>
  <c r="AW598" i="108"/>
  <c r="AV598" i="108"/>
  <c r="AU598" i="108"/>
  <c r="AT598" i="108"/>
  <c r="F598" i="108"/>
  <c r="E598" i="108"/>
  <c r="H598" i="108" s="1"/>
  <c r="C598" i="108"/>
  <c r="AD598" i="108" s="1"/>
  <c r="B598" i="108"/>
  <c r="A598" i="108"/>
  <c r="CT597" i="108"/>
  <c r="CS597" i="108"/>
  <c r="CR597" i="108"/>
  <c r="CQ597" i="108"/>
  <c r="CP597" i="108"/>
  <c r="CO597" i="108"/>
  <c r="CN597" i="108"/>
  <c r="AX597" i="108"/>
  <c r="AW597" i="108"/>
  <c r="AV597" i="108"/>
  <c r="AU597" i="108"/>
  <c r="AT597" i="108"/>
  <c r="F597" i="108"/>
  <c r="CJ597" i="108" s="1"/>
  <c r="E597" i="108"/>
  <c r="H597" i="108" s="1"/>
  <c r="C597" i="108"/>
  <c r="B597" i="108"/>
  <c r="A597" i="108"/>
  <c r="CT596" i="108"/>
  <c r="CS596" i="108"/>
  <c r="CR596" i="108"/>
  <c r="CQ596" i="108"/>
  <c r="CP596" i="108"/>
  <c r="CO596" i="108"/>
  <c r="CN596" i="108"/>
  <c r="AX596" i="108"/>
  <c r="AW596" i="108"/>
  <c r="AV596" i="108"/>
  <c r="AU596" i="108"/>
  <c r="AT596" i="108"/>
  <c r="F596" i="108"/>
  <c r="AP596" i="108" s="1"/>
  <c r="E596" i="108"/>
  <c r="H596" i="108" s="1"/>
  <c r="C596" i="108"/>
  <c r="B596" i="108"/>
  <c r="A596" i="108"/>
  <c r="CT595" i="108"/>
  <c r="CS595" i="108"/>
  <c r="CR595" i="108"/>
  <c r="CQ595" i="108"/>
  <c r="CP595" i="108"/>
  <c r="CO595" i="108"/>
  <c r="CN595" i="108"/>
  <c r="AX595" i="108"/>
  <c r="AW595" i="108"/>
  <c r="AV595" i="108"/>
  <c r="AU595" i="108"/>
  <c r="AT595" i="108"/>
  <c r="F595" i="108"/>
  <c r="E595" i="108"/>
  <c r="H595" i="108" s="1"/>
  <c r="C595" i="108"/>
  <c r="B595" i="108"/>
  <c r="A595" i="108"/>
  <c r="CT594" i="108"/>
  <c r="CS594" i="108"/>
  <c r="CR594" i="108"/>
  <c r="CQ594" i="108"/>
  <c r="CP594" i="108"/>
  <c r="CO594" i="108"/>
  <c r="CN594" i="108"/>
  <c r="AX594" i="108"/>
  <c r="AW594" i="108"/>
  <c r="AV594" i="108"/>
  <c r="AU594" i="108"/>
  <c r="AT594" i="108"/>
  <c r="F594" i="108"/>
  <c r="CI594" i="108" s="1"/>
  <c r="E594" i="108"/>
  <c r="H594" i="108" s="1"/>
  <c r="C594" i="108"/>
  <c r="AD594" i="108" s="1"/>
  <c r="B594" i="108"/>
  <c r="A594" i="108"/>
  <c r="CT593" i="108"/>
  <c r="CS593" i="108"/>
  <c r="CR593" i="108"/>
  <c r="CQ593" i="108"/>
  <c r="CP593" i="108"/>
  <c r="CO593" i="108"/>
  <c r="CN593" i="108"/>
  <c r="AX593" i="108"/>
  <c r="AW593" i="108"/>
  <c r="AV593" i="108"/>
  <c r="AU593" i="108"/>
  <c r="AT593" i="108"/>
  <c r="F593" i="108"/>
  <c r="E593" i="108"/>
  <c r="H593" i="108" s="1"/>
  <c r="C593" i="108"/>
  <c r="AB593" i="108" s="1"/>
  <c r="B593" i="108"/>
  <c r="A593" i="108"/>
  <c r="CT592" i="108"/>
  <c r="CS592" i="108"/>
  <c r="CR592" i="108"/>
  <c r="CQ592" i="108"/>
  <c r="CP592" i="108"/>
  <c r="CO592" i="108"/>
  <c r="CN592" i="108"/>
  <c r="AX592" i="108"/>
  <c r="AW592" i="108"/>
  <c r="AV592" i="108"/>
  <c r="AU592" i="108"/>
  <c r="AT592" i="108"/>
  <c r="F592" i="108"/>
  <c r="CI592" i="108" s="1"/>
  <c r="E592" i="108"/>
  <c r="H592" i="108" s="1"/>
  <c r="C592" i="108"/>
  <c r="AC592" i="108" s="1"/>
  <c r="B592" i="108"/>
  <c r="A592" i="108"/>
  <c r="CT591" i="108"/>
  <c r="CS591" i="108"/>
  <c r="CR591" i="108"/>
  <c r="CQ591" i="108"/>
  <c r="CP591" i="108"/>
  <c r="CO591" i="108"/>
  <c r="CN591" i="108"/>
  <c r="AX591" i="108"/>
  <c r="AW591" i="108"/>
  <c r="AV591" i="108"/>
  <c r="AU591" i="108"/>
  <c r="AT591" i="108"/>
  <c r="F591" i="108"/>
  <c r="E591" i="108"/>
  <c r="H591" i="108" s="1"/>
  <c r="C591" i="108"/>
  <c r="AC591" i="108" s="1"/>
  <c r="B591" i="108"/>
  <c r="A591" i="108"/>
  <c r="CT590" i="108"/>
  <c r="CS590" i="108"/>
  <c r="CR590" i="108"/>
  <c r="CQ590" i="108"/>
  <c r="CP590" i="108"/>
  <c r="CO590" i="108"/>
  <c r="CN590" i="108"/>
  <c r="AX590" i="108"/>
  <c r="AW590" i="108"/>
  <c r="AV590" i="108"/>
  <c r="AU590" i="108"/>
  <c r="AT590" i="108"/>
  <c r="F590" i="108"/>
  <c r="CI590" i="108" s="1"/>
  <c r="E590" i="108"/>
  <c r="H590" i="108" s="1"/>
  <c r="C590" i="108"/>
  <c r="AH590" i="108" s="1"/>
  <c r="B590" i="108"/>
  <c r="A590" i="108"/>
  <c r="CT589" i="108"/>
  <c r="CS589" i="108"/>
  <c r="CR589" i="108"/>
  <c r="CQ589" i="108"/>
  <c r="CP589" i="108"/>
  <c r="CO589" i="108"/>
  <c r="CN589" i="108"/>
  <c r="AX589" i="108"/>
  <c r="AW589" i="108"/>
  <c r="AV589" i="108"/>
  <c r="AU589" i="108"/>
  <c r="AT589" i="108"/>
  <c r="F589" i="108"/>
  <c r="E589" i="108"/>
  <c r="H589" i="108" s="1"/>
  <c r="C589" i="108"/>
  <c r="B589" i="108"/>
  <c r="A589" i="108"/>
  <c r="CT588" i="108"/>
  <c r="CS588" i="108"/>
  <c r="CR588" i="108"/>
  <c r="CQ588" i="108"/>
  <c r="CP588" i="108"/>
  <c r="CO588" i="108"/>
  <c r="CN588" i="108"/>
  <c r="AX588" i="108"/>
  <c r="AW588" i="108"/>
  <c r="AV588" i="108"/>
  <c r="AU588" i="108"/>
  <c r="AT588" i="108"/>
  <c r="F588" i="108"/>
  <c r="E588" i="108"/>
  <c r="H588" i="108" s="1"/>
  <c r="C588" i="108"/>
  <c r="AE588" i="108" s="1"/>
  <c r="B588" i="108"/>
  <c r="A588" i="108"/>
  <c r="CT587" i="108"/>
  <c r="CS587" i="108"/>
  <c r="CR587" i="108"/>
  <c r="CQ587" i="108"/>
  <c r="CP587" i="108"/>
  <c r="CO587" i="108"/>
  <c r="CN587" i="108"/>
  <c r="AX587" i="108"/>
  <c r="AW587" i="108"/>
  <c r="AV587" i="108"/>
  <c r="AU587" i="108"/>
  <c r="AT587" i="108"/>
  <c r="F587" i="108"/>
  <c r="E587" i="108"/>
  <c r="H587" i="108" s="1"/>
  <c r="C587" i="108"/>
  <c r="AD587" i="108" s="1"/>
  <c r="B587" i="108"/>
  <c r="A587" i="108"/>
  <c r="CT586" i="108"/>
  <c r="CS586" i="108"/>
  <c r="CR586" i="108"/>
  <c r="CQ586" i="108"/>
  <c r="CP586" i="108"/>
  <c r="CO586" i="108"/>
  <c r="CN586" i="108"/>
  <c r="AX586" i="108"/>
  <c r="AW586" i="108"/>
  <c r="AV586" i="108"/>
  <c r="AU586" i="108"/>
  <c r="AT586" i="108"/>
  <c r="F586" i="108"/>
  <c r="CF586" i="108" s="1"/>
  <c r="E586" i="108"/>
  <c r="H586" i="108" s="1"/>
  <c r="C586" i="108"/>
  <c r="B586" i="108"/>
  <c r="A586" i="108"/>
  <c r="CT585" i="108"/>
  <c r="CS585" i="108"/>
  <c r="CR585" i="108"/>
  <c r="CQ585" i="108"/>
  <c r="CP585" i="108"/>
  <c r="CO585" i="108"/>
  <c r="CN585" i="108"/>
  <c r="AX585" i="108"/>
  <c r="AW585" i="108"/>
  <c r="AV585" i="108"/>
  <c r="AU585" i="108"/>
  <c r="AT585" i="108"/>
  <c r="F585" i="108"/>
  <c r="CJ585" i="108" s="1"/>
  <c r="E585" i="108"/>
  <c r="H585" i="108" s="1"/>
  <c r="C585" i="108"/>
  <c r="AC585" i="108" s="1"/>
  <c r="B585" i="108"/>
  <c r="A585" i="108"/>
  <c r="CT584" i="108"/>
  <c r="CS584" i="108"/>
  <c r="CR584" i="108"/>
  <c r="CQ584" i="108"/>
  <c r="CP584" i="108"/>
  <c r="CO584" i="108"/>
  <c r="CN584" i="108"/>
  <c r="AX584" i="108"/>
  <c r="AW584" i="108"/>
  <c r="AV584" i="108"/>
  <c r="AU584" i="108"/>
  <c r="AT584" i="108"/>
  <c r="F584" i="108"/>
  <c r="E584" i="108"/>
  <c r="H584" i="108" s="1"/>
  <c r="C584" i="108"/>
  <c r="B584" i="108"/>
  <c r="A584" i="108"/>
  <c r="CT583" i="108"/>
  <c r="CS583" i="108"/>
  <c r="CR583" i="108"/>
  <c r="CQ583" i="108"/>
  <c r="CP583" i="108"/>
  <c r="CO583" i="108"/>
  <c r="CN583" i="108"/>
  <c r="AX583" i="108"/>
  <c r="AW583" i="108"/>
  <c r="AV583" i="108"/>
  <c r="AU583" i="108"/>
  <c r="AT583" i="108"/>
  <c r="F583" i="108"/>
  <c r="E583" i="108"/>
  <c r="H583" i="108" s="1"/>
  <c r="C583" i="108"/>
  <c r="B583" i="108"/>
  <c r="A583" i="108"/>
  <c r="CT582" i="108"/>
  <c r="CS582" i="108"/>
  <c r="CR582" i="108"/>
  <c r="CQ582" i="108"/>
  <c r="CP582" i="108"/>
  <c r="CO582" i="108"/>
  <c r="CN582" i="108"/>
  <c r="AX582" i="108"/>
  <c r="AW582" i="108"/>
  <c r="AV582" i="108"/>
  <c r="AU582" i="108"/>
  <c r="AT582" i="108"/>
  <c r="F582" i="108"/>
  <c r="CI582" i="108" s="1"/>
  <c r="E582" i="108"/>
  <c r="H582" i="108" s="1"/>
  <c r="C582" i="108"/>
  <c r="AE582" i="108" s="1"/>
  <c r="B582" i="108"/>
  <c r="A582" i="108"/>
  <c r="CT581" i="108"/>
  <c r="CS581" i="108"/>
  <c r="CR581" i="108"/>
  <c r="CQ581" i="108"/>
  <c r="CP581" i="108"/>
  <c r="CO581" i="108"/>
  <c r="CN581" i="108"/>
  <c r="AX581" i="108"/>
  <c r="AW581" i="108"/>
  <c r="AV581" i="108"/>
  <c r="AU581" i="108"/>
  <c r="AT581" i="108"/>
  <c r="F581" i="108"/>
  <c r="E581" i="108"/>
  <c r="H581" i="108" s="1"/>
  <c r="C581" i="108"/>
  <c r="AC581" i="108" s="1"/>
  <c r="B581" i="108"/>
  <c r="A581" i="108"/>
  <c r="CT580" i="108"/>
  <c r="CS580" i="108"/>
  <c r="CR580" i="108"/>
  <c r="CQ580" i="108"/>
  <c r="CP580" i="108"/>
  <c r="CO580" i="108"/>
  <c r="CN580" i="108"/>
  <c r="AX580" i="108"/>
  <c r="AW580" i="108"/>
  <c r="AV580" i="108"/>
  <c r="AU580" i="108"/>
  <c r="AT580" i="108"/>
  <c r="F580" i="108"/>
  <c r="E580" i="108"/>
  <c r="H580" i="108" s="1"/>
  <c r="BZ580" i="108" s="1"/>
  <c r="C580" i="108"/>
  <c r="AE580" i="108" s="1"/>
  <c r="B580" i="108"/>
  <c r="A580" i="108"/>
  <c r="CT579" i="108"/>
  <c r="CS579" i="108"/>
  <c r="CR579" i="108"/>
  <c r="CQ579" i="108"/>
  <c r="CP579" i="108"/>
  <c r="CO579" i="108"/>
  <c r="CN579" i="108"/>
  <c r="AX579" i="108"/>
  <c r="AW579" i="108"/>
  <c r="AV579" i="108"/>
  <c r="AU579" i="108"/>
  <c r="AT579" i="108"/>
  <c r="F579" i="108"/>
  <c r="E579" i="108"/>
  <c r="H579" i="108" s="1"/>
  <c r="C579" i="108"/>
  <c r="B579" i="108"/>
  <c r="A579" i="108"/>
  <c r="CT578" i="108"/>
  <c r="CS578" i="108"/>
  <c r="CR578" i="108"/>
  <c r="CQ578" i="108"/>
  <c r="CP578" i="108"/>
  <c r="CO578" i="108"/>
  <c r="CN578" i="108"/>
  <c r="AX578" i="108"/>
  <c r="AW578" i="108"/>
  <c r="AV578" i="108"/>
  <c r="AU578" i="108"/>
  <c r="AT578" i="108"/>
  <c r="F578" i="108"/>
  <c r="CI578" i="108" s="1"/>
  <c r="E578" i="108"/>
  <c r="H578" i="108" s="1"/>
  <c r="C578" i="108"/>
  <c r="B578" i="108"/>
  <c r="A578" i="108"/>
  <c r="CT577" i="108"/>
  <c r="CS577" i="108"/>
  <c r="CR577" i="108"/>
  <c r="CQ577" i="108"/>
  <c r="CP577" i="108"/>
  <c r="CO577" i="108"/>
  <c r="CN577" i="108"/>
  <c r="AX577" i="108"/>
  <c r="AW577" i="108"/>
  <c r="AV577" i="108"/>
  <c r="AU577" i="108"/>
  <c r="AT577" i="108"/>
  <c r="F577" i="108"/>
  <c r="AP577" i="108" s="1"/>
  <c r="E577" i="108"/>
  <c r="H577" i="108" s="1"/>
  <c r="C577" i="108"/>
  <c r="B577" i="108"/>
  <c r="A577" i="108"/>
  <c r="CT576" i="108"/>
  <c r="CS576" i="108"/>
  <c r="CR576" i="108"/>
  <c r="CQ576" i="108"/>
  <c r="CP576" i="108"/>
  <c r="CO576" i="108"/>
  <c r="CN576" i="108"/>
  <c r="AX576" i="108"/>
  <c r="AW576" i="108"/>
  <c r="AV576" i="108"/>
  <c r="AU576" i="108"/>
  <c r="AT576" i="108"/>
  <c r="F576" i="108"/>
  <c r="CI576" i="108" s="1"/>
  <c r="E576" i="108"/>
  <c r="H576" i="108" s="1"/>
  <c r="C576" i="108"/>
  <c r="AB576" i="108" s="1"/>
  <c r="B576" i="108"/>
  <c r="A576" i="108"/>
  <c r="CT575" i="108"/>
  <c r="CS575" i="108"/>
  <c r="CR575" i="108"/>
  <c r="CQ575" i="108"/>
  <c r="CP575" i="108"/>
  <c r="CO575" i="108"/>
  <c r="CN575" i="108"/>
  <c r="AX575" i="108"/>
  <c r="AW575" i="108"/>
  <c r="AV575" i="108"/>
  <c r="AU575" i="108"/>
  <c r="AT575" i="108"/>
  <c r="F575" i="108"/>
  <c r="CI575" i="108" s="1"/>
  <c r="E575" i="108"/>
  <c r="H575" i="108" s="1"/>
  <c r="C575" i="108"/>
  <c r="AD575" i="108" s="1"/>
  <c r="B575" i="108"/>
  <c r="A575" i="108"/>
  <c r="CT574" i="108"/>
  <c r="CS574" i="108"/>
  <c r="CR574" i="108"/>
  <c r="CQ574" i="108"/>
  <c r="CP574" i="108"/>
  <c r="CO574" i="108"/>
  <c r="CN574" i="108"/>
  <c r="AX574" i="108"/>
  <c r="AW574" i="108"/>
  <c r="AV574" i="108"/>
  <c r="AU574" i="108"/>
  <c r="AT574" i="108"/>
  <c r="F574" i="108"/>
  <c r="E574" i="108"/>
  <c r="H574" i="108" s="1"/>
  <c r="C574" i="108"/>
  <c r="AD574" i="108" s="1"/>
  <c r="B574" i="108"/>
  <c r="A574" i="108"/>
  <c r="CT573" i="108"/>
  <c r="CS573" i="108"/>
  <c r="CR573" i="108"/>
  <c r="CQ573" i="108"/>
  <c r="CP573" i="108"/>
  <c r="CO573" i="108"/>
  <c r="CN573" i="108"/>
  <c r="AX573" i="108"/>
  <c r="AW573" i="108"/>
  <c r="AV573" i="108"/>
  <c r="AU573" i="108"/>
  <c r="AT573" i="108"/>
  <c r="F573" i="108"/>
  <c r="E573" i="108"/>
  <c r="H573" i="108" s="1"/>
  <c r="C573" i="108"/>
  <c r="AC573" i="108" s="1"/>
  <c r="B573" i="108"/>
  <c r="A573" i="108"/>
  <c r="CT572" i="108"/>
  <c r="CS572" i="108"/>
  <c r="CR572" i="108"/>
  <c r="CQ572" i="108"/>
  <c r="CP572" i="108"/>
  <c r="CO572" i="108"/>
  <c r="CN572" i="108"/>
  <c r="AX572" i="108"/>
  <c r="AW572" i="108"/>
  <c r="AV572" i="108"/>
  <c r="AU572" i="108"/>
  <c r="AT572" i="108"/>
  <c r="F572" i="108"/>
  <c r="E572" i="108"/>
  <c r="H572" i="108" s="1"/>
  <c r="C572" i="108"/>
  <c r="AE572" i="108" s="1"/>
  <c r="B572" i="108"/>
  <c r="A572" i="108"/>
  <c r="CT571" i="108"/>
  <c r="CS571" i="108"/>
  <c r="CR571" i="108"/>
  <c r="CQ571" i="108"/>
  <c r="CP571" i="108"/>
  <c r="CO571" i="108"/>
  <c r="CN571" i="108"/>
  <c r="AX571" i="108"/>
  <c r="AW571" i="108"/>
  <c r="AV571" i="108"/>
  <c r="AU571" i="108"/>
  <c r="AT571" i="108"/>
  <c r="F571" i="108"/>
  <c r="E571" i="108"/>
  <c r="H571" i="108" s="1"/>
  <c r="C571" i="108"/>
  <c r="AE571" i="108" s="1"/>
  <c r="B571" i="108"/>
  <c r="A571" i="108"/>
  <c r="CT570" i="108"/>
  <c r="CS570" i="108"/>
  <c r="CR570" i="108"/>
  <c r="CQ570" i="108"/>
  <c r="CP570" i="108"/>
  <c r="CO570" i="108"/>
  <c r="CN570" i="108"/>
  <c r="AX570" i="108"/>
  <c r="AW570" i="108"/>
  <c r="AV570" i="108"/>
  <c r="AU570" i="108"/>
  <c r="AT570" i="108"/>
  <c r="F570" i="108"/>
  <c r="CI570" i="108" s="1"/>
  <c r="E570" i="108"/>
  <c r="H570" i="108" s="1"/>
  <c r="C570" i="108"/>
  <c r="B570" i="108"/>
  <c r="A570" i="108"/>
  <c r="CT569" i="108"/>
  <c r="CS569" i="108"/>
  <c r="CR569" i="108"/>
  <c r="CQ569" i="108"/>
  <c r="CP569" i="108"/>
  <c r="CO569" i="108"/>
  <c r="CN569" i="108"/>
  <c r="AX569" i="108"/>
  <c r="AW569" i="108"/>
  <c r="AV569" i="108"/>
  <c r="AU569" i="108"/>
  <c r="AT569" i="108"/>
  <c r="F569" i="108"/>
  <c r="E569" i="108"/>
  <c r="H569" i="108" s="1"/>
  <c r="C569" i="108"/>
  <c r="AC569" i="108" s="1"/>
  <c r="B569" i="108"/>
  <c r="A569" i="108"/>
  <c r="CT568" i="108"/>
  <c r="CS568" i="108"/>
  <c r="CR568" i="108"/>
  <c r="CQ568" i="108"/>
  <c r="CP568" i="108"/>
  <c r="CO568" i="108"/>
  <c r="CN568" i="108"/>
  <c r="AX568" i="108"/>
  <c r="AW568" i="108"/>
  <c r="AV568" i="108"/>
  <c r="AU568" i="108"/>
  <c r="AT568" i="108"/>
  <c r="F568" i="108"/>
  <c r="E568" i="108"/>
  <c r="H568" i="108" s="1"/>
  <c r="C568" i="108"/>
  <c r="AC568" i="108" s="1"/>
  <c r="B568" i="108"/>
  <c r="A568" i="108"/>
  <c r="CT567" i="108"/>
  <c r="CS567" i="108"/>
  <c r="CR567" i="108"/>
  <c r="CQ567" i="108"/>
  <c r="CP567" i="108"/>
  <c r="CO567" i="108"/>
  <c r="CN567" i="108"/>
  <c r="AX567" i="108"/>
  <c r="AW567" i="108"/>
  <c r="AV567" i="108"/>
  <c r="AU567" i="108"/>
  <c r="AT567" i="108"/>
  <c r="F567" i="108"/>
  <c r="E567" i="108"/>
  <c r="H567" i="108" s="1"/>
  <c r="C567" i="108"/>
  <c r="AF567" i="108" s="1"/>
  <c r="B567" i="108"/>
  <c r="A567" i="108"/>
  <c r="CT566" i="108"/>
  <c r="CS566" i="108"/>
  <c r="CR566" i="108"/>
  <c r="CQ566" i="108"/>
  <c r="CP566" i="108"/>
  <c r="CO566" i="108"/>
  <c r="CN566" i="108"/>
  <c r="AX566" i="108"/>
  <c r="AW566" i="108"/>
  <c r="AV566" i="108"/>
  <c r="AU566" i="108"/>
  <c r="AT566" i="108"/>
  <c r="F566" i="108"/>
  <c r="E566" i="108"/>
  <c r="H566" i="108" s="1"/>
  <c r="C566" i="108"/>
  <c r="W566" i="108" s="1"/>
  <c r="B566" i="108"/>
  <c r="A566" i="108"/>
  <c r="CT565" i="108"/>
  <c r="CS565" i="108"/>
  <c r="CR565" i="108"/>
  <c r="CQ565" i="108"/>
  <c r="CP565" i="108"/>
  <c r="CO565" i="108"/>
  <c r="CN565" i="108"/>
  <c r="AX565" i="108"/>
  <c r="AW565" i="108"/>
  <c r="AV565" i="108"/>
  <c r="AU565" i="108"/>
  <c r="AT565" i="108"/>
  <c r="F565" i="108"/>
  <c r="E565" i="108"/>
  <c r="H565" i="108" s="1"/>
  <c r="C565" i="108"/>
  <c r="B565" i="108"/>
  <c r="A565" i="108"/>
  <c r="CT564" i="108"/>
  <c r="CS564" i="108"/>
  <c r="CR564" i="108"/>
  <c r="CQ564" i="108"/>
  <c r="CP564" i="108"/>
  <c r="CO564" i="108"/>
  <c r="CN564" i="108"/>
  <c r="AX564" i="108"/>
  <c r="AW564" i="108"/>
  <c r="AV564" i="108"/>
  <c r="AU564" i="108"/>
  <c r="AT564" i="108"/>
  <c r="F564" i="108"/>
  <c r="CF564" i="108" s="1"/>
  <c r="E564" i="108"/>
  <c r="H564" i="108" s="1"/>
  <c r="C564" i="108"/>
  <c r="AG564" i="108" s="1"/>
  <c r="B564" i="108"/>
  <c r="A564" i="108"/>
  <c r="CT563" i="108"/>
  <c r="CS563" i="108"/>
  <c r="CR563" i="108"/>
  <c r="CQ563" i="108"/>
  <c r="CP563" i="108"/>
  <c r="CO563" i="108"/>
  <c r="CN563" i="108"/>
  <c r="AX563" i="108"/>
  <c r="AW563" i="108"/>
  <c r="AV563" i="108"/>
  <c r="AU563" i="108"/>
  <c r="AT563" i="108"/>
  <c r="F563" i="108"/>
  <c r="E563" i="108"/>
  <c r="H563" i="108" s="1"/>
  <c r="C563" i="108"/>
  <c r="AC563" i="108" s="1"/>
  <c r="B563" i="108"/>
  <c r="A563" i="108"/>
  <c r="CT562" i="108"/>
  <c r="CS562" i="108"/>
  <c r="CR562" i="108"/>
  <c r="CQ562" i="108"/>
  <c r="CP562" i="108"/>
  <c r="CO562" i="108"/>
  <c r="CN562" i="108"/>
  <c r="AX562" i="108"/>
  <c r="AW562" i="108"/>
  <c r="AV562" i="108"/>
  <c r="AU562" i="108"/>
  <c r="AT562" i="108"/>
  <c r="F562" i="108"/>
  <c r="E562" i="108"/>
  <c r="H562" i="108" s="1"/>
  <c r="C562" i="108"/>
  <c r="B562" i="108"/>
  <c r="A562" i="108"/>
  <c r="CT561" i="108"/>
  <c r="CS561" i="108"/>
  <c r="CR561" i="108"/>
  <c r="CQ561" i="108"/>
  <c r="CP561" i="108"/>
  <c r="CO561" i="108"/>
  <c r="CN561" i="108"/>
  <c r="AX561" i="108"/>
  <c r="AW561" i="108"/>
  <c r="AV561" i="108"/>
  <c r="AU561" i="108"/>
  <c r="AT561" i="108"/>
  <c r="F561" i="108"/>
  <c r="E561" i="108"/>
  <c r="H561" i="108" s="1"/>
  <c r="C561" i="108"/>
  <c r="AD561" i="108" s="1"/>
  <c r="B561" i="108"/>
  <c r="A561" i="108"/>
  <c r="CT560" i="108"/>
  <c r="CS560" i="108"/>
  <c r="CR560" i="108"/>
  <c r="CQ560" i="108"/>
  <c r="CP560" i="108"/>
  <c r="CO560" i="108"/>
  <c r="CN560" i="108"/>
  <c r="AX560" i="108"/>
  <c r="AW560" i="108"/>
  <c r="AV560" i="108"/>
  <c r="AU560" i="108"/>
  <c r="AT560" i="108"/>
  <c r="F560" i="108"/>
  <c r="CI560" i="108" s="1"/>
  <c r="E560" i="108"/>
  <c r="H560" i="108" s="1"/>
  <c r="C560" i="108"/>
  <c r="B560" i="108"/>
  <c r="A560" i="108"/>
  <c r="CT559" i="108"/>
  <c r="CS559" i="108"/>
  <c r="CR559" i="108"/>
  <c r="CQ559" i="108"/>
  <c r="CP559" i="108"/>
  <c r="CO559" i="108"/>
  <c r="CN559" i="108"/>
  <c r="AX559" i="108"/>
  <c r="AW559" i="108"/>
  <c r="AV559" i="108"/>
  <c r="AU559" i="108"/>
  <c r="AT559" i="108"/>
  <c r="F559" i="108"/>
  <c r="CI559" i="108" s="1"/>
  <c r="E559" i="108"/>
  <c r="H559" i="108" s="1"/>
  <c r="C559" i="108"/>
  <c r="B559" i="108"/>
  <c r="A559" i="108"/>
  <c r="CT558" i="108"/>
  <c r="CS558" i="108"/>
  <c r="CR558" i="108"/>
  <c r="CQ558" i="108"/>
  <c r="CP558" i="108"/>
  <c r="CO558" i="108"/>
  <c r="CN558" i="108"/>
  <c r="AX558" i="108"/>
  <c r="AW558" i="108"/>
  <c r="AV558" i="108"/>
  <c r="AU558" i="108"/>
  <c r="AT558" i="108"/>
  <c r="F558" i="108"/>
  <c r="E558" i="108"/>
  <c r="H558" i="108" s="1"/>
  <c r="C558" i="108"/>
  <c r="AE558" i="108" s="1"/>
  <c r="B558" i="108"/>
  <c r="A558" i="108"/>
  <c r="CT557" i="108"/>
  <c r="CS557" i="108"/>
  <c r="CR557" i="108"/>
  <c r="CQ557" i="108"/>
  <c r="CP557" i="108"/>
  <c r="CO557" i="108"/>
  <c r="CN557" i="108"/>
  <c r="AX557" i="108"/>
  <c r="AW557" i="108"/>
  <c r="AV557" i="108"/>
  <c r="AU557" i="108"/>
  <c r="AT557" i="108"/>
  <c r="F557" i="108"/>
  <c r="CJ557" i="108" s="1"/>
  <c r="E557" i="108"/>
  <c r="H557" i="108" s="1"/>
  <c r="C557" i="108"/>
  <c r="B557" i="108"/>
  <c r="A557" i="108"/>
  <c r="CT556" i="108"/>
  <c r="CS556" i="108"/>
  <c r="CR556" i="108"/>
  <c r="CQ556" i="108"/>
  <c r="CP556" i="108"/>
  <c r="CO556" i="108"/>
  <c r="CN556" i="108"/>
  <c r="AX556" i="108"/>
  <c r="AW556" i="108"/>
  <c r="AV556" i="108"/>
  <c r="AU556" i="108"/>
  <c r="AT556" i="108"/>
  <c r="F556" i="108"/>
  <c r="AP556" i="108" s="1"/>
  <c r="E556" i="108"/>
  <c r="H556" i="108" s="1"/>
  <c r="C556" i="108"/>
  <c r="W556" i="108" s="1"/>
  <c r="B556" i="108"/>
  <c r="A556" i="108"/>
  <c r="CT555" i="108"/>
  <c r="CS555" i="108"/>
  <c r="CR555" i="108"/>
  <c r="CQ555" i="108"/>
  <c r="CP555" i="108"/>
  <c r="CO555" i="108"/>
  <c r="CN555" i="108"/>
  <c r="AX555" i="108"/>
  <c r="AW555" i="108"/>
  <c r="AV555" i="108"/>
  <c r="AU555" i="108"/>
  <c r="AT555" i="108"/>
  <c r="F555" i="108"/>
  <c r="E555" i="108"/>
  <c r="H555" i="108" s="1"/>
  <c r="C555" i="108"/>
  <c r="B555" i="108"/>
  <c r="A555" i="108"/>
  <c r="CT554" i="108"/>
  <c r="CS554" i="108"/>
  <c r="CR554" i="108"/>
  <c r="CQ554" i="108"/>
  <c r="CP554" i="108"/>
  <c r="CO554" i="108"/>
  <c r="CN554" i="108"/>
  <c r="AX554" i="108"/>
  <c r="AW554" i="108"/>
  <c r="AV554" i="108"/>
  <c r="AU554" i="108"/>
  <c r="AT554" i="108"/>
  <c r="F554" i="108"/>
  <c r="CH554" i="108" s="1"/>
  <c r="E554" i="108"/>
  <c r="H554" i="108" s="1"/>
  <c r="C554" i="108"/>
  <c r="B554" i="108"/>
  <c r="A554" i="108"/>
  <c r="CT553" i="108"/>
  <c r="CS553" i="108"/>
  <c r="CR553" i="108"/>
  <c r="CQ553" i="108"/>
  <c r="CP553" i="108"/>
  <c r="CO553" i="108"/>
  <c r="CN553" i="108"/>
  <c r="AX553" i="108"/>
  <c r="AW553" i="108"/>
  <c r="AV553" i="108"/>
  <c r="AU553" i="108"/>
  <c r="AT553" i="108"/>
  <c r="F553" i="108"/>
  <c r="E553" i="108"/>
  <c r="H553" i="108" s="1"/>
  <c r="C553" i="108"/>
  <c r="B553" i="108"/>
  <c r="A553" i="108"/>
  <c r="CT552" i="108"/>
  <c r="CS552" i="108"/>
  <c r="CR552" i="108"/>
  <c r="CQ552" i="108"/>
  <c r="CP552" i="108"/>
  <c r="CO552" i="108"/>
  <c r="CN552" i="108"/>
  <c r="AX552" i="108"/>
  <c r="AW552" i="108"/>
  <c r="AV552" i="108"/>
  <c r="AU552" i="108"/>
  <c r="AT552" i="108"/>
  <c r="F552" i="108"/>
  <c r="CF552" i="108" s="1"/>
  <c r="E552" i="108"/>
  <c r="H552" i="108" s="1"/>
  <c r="C552" i="108"/>
  <c r="B552" i="108"/>
  <c r="A552" i="108"/>
  <c r="CT551" i="108"/>
  <c r="CS551" i="108"/>
  <c r="CR551" i="108"/>
  <c r="CQ551" i="108"/>
  <c r="CP551" i="108"/>
  <c r="CO551" i="108"/>
  <c r="CN551" i="108"/>
  <c r="AX551" i="108"/>
  <c r="AW551" i="108"/>
  <c r="AV551" i="108"/>
  <c r="AU551" i="108"/>
  <c r="AT551" i="108"/>
  <c r="AH551" i="108"/>
  <c r="F551" i="108"/>
  <c r="CF551" i="108" s="1"/>
  <c r="E551" i="108"/>
  <c r="H551" i="108" s="1"/>
  <c r="C551" i="108"/>
  <c r="AC551" i="108" s="1"/>
  <c r="B551" i="108"/>
  <c r="A551" i="108"/>
  <c r="CT550" i="108"/>
  <c r="CS550" i="108"/>
  <c r="CR550" i="108"/>
  <c r="CQ550" i="108"/>
  <c r="CP550" i="108"/>
  <c r="CO550" i="108"/>
  <c r="CN550" i="108"/>
  <c r="CG550" i="108"/>
  <c r="AX550" i="108"/>
  <c r="AW550" i="108"/>
  <c r="AV550" i="108"/>
  <c r="AU550" i="108"/>
  <c r="AT550" i="108"/>
  <c r="F550" i="108"/>
  <c r="CF550" i="108" s="1"/>
  <c r="E550" i="108"/>
  <c r="H550" i="108" s="1"/>
  <c r="C550" i="108"/>
  <c r="W550" i="108" s="1"/>
  <c r="B550" i="108"/>
  <c r="A550" i="108"/>
  <c r="CT549" i="108"/>
  <c r="CS549" i="108"/>
  <c r="CR549" i="108"/>
  <c r="CQ549" i="108"/>
  <c r="CP549" i="108"/>
  <c r="CO549" i="108"/>
  <c r="CN549" i="108"/>
  <c r="AX549" i="108"/>
  <c r="AW549" i="108"/>
  <c r="AV549" i="108"/>
  <c r="AU549" i="108"/>
  <c r="AT549" i="108"/>
  <c r="F549" i="108"/>
  <c r="CJ549" i="108" s="1"/>
  <c r="E549" i="108"/>
  <c r="H549" i="108" s="1"/>
  <c r="C549" i="108"/>
  <c r="B549" i="108"/>
  <c r="A549" i="108"/>
  <c r="CT548" i="108"/>
  <c r="CS548" i="108"/>
  <c r="CR548" i="108"/>
  <c r="CQ548" i="108"/>
  <c r="CP548" i="108"/>
  <c r="CO548" i="108"/>
  <c r="CN548" i="108"/>
  <c r="AX548" i="108"/>
  <c r="AW548" i="108"/>
  <c r="AV548" i="108"/>
  <c r="AU548" i="108"/>
  <c r="AT548" i="108"/>
  <c r="F548" i="108"/>
  <c r="CG548" i="108" s="1"/>
  <c r="E548" i="108"/>
  <c r="H548" i="108" s="1"/>
  <c r="C548" i="108"/>
  <c r="AC548" i="108" s="1"/>
  <c r="B548" i="108"/>
  <c r="A548" i="108"/>
  <c r="CT547" i="108"/>
  <c r="CS547" i="108"/>
  <c r="CR547" i="108"/>
  <c r="CQ547" i="108"/>
  <c r="CP547" i="108"/>
  <c r="CO547" i="108"/>
  <c r="CN547" i="108"/>
  <c r="AX547" i="108"/>
  <c r="AW547" i="108"/>
  <c r="AV547" i="108"/>
  <c r="AU547" i="108"/>
  <c r="AT547" i="108"/>
  <c r="F547" i="108"/>
  <c r="CF547" i="108" s="1"/>
  <c r="E547" i="108"/>
  <c r="C547" i="108"/>
  <c r="AG547" i="108" s="1"/>
  <c r="B547" i="108"/>
  <c r="A547" i="108"/>
  <c r="CT546" i="108"/>
  <c r="CS546" i="108"/>
  <c r="CR546" i="108"/>
  <c r="CQ546" i="108"/>
  <c r="CP546" i="108"/>
  <c r="CO546" i="108"/>
  <c r="CN546" i="108"/>
  <c r="AX546" i="108"/>
  <c r="AW546" i="108"/>
  <c r="AV546" i="108"/>
  <c r="AU546" i="108"/>
  <c r="AT546" i="108"/>
  <c r="F546" i="108"/>
  <c r="CF546" i="108" s="1"/>
  <c r="E546" i="108"/>
  <c r="H546" i="108" s="1"/>
  <c r="C546" i="108"/>
  <c r="B546" i="108"/>
  <c r="A546" i="108"/>
  <c r="CT545" i="108"/>
  <c r="CS545" i="108"/>
  <c r="CR545" i="108"/>
  <c r="CQ545" i="108"/>
  <c r="CP545" i="108"/>
  <c r="CO545" i="108"/>
  <c r="CN545" i="108"/>
  <c r="AX545" i="108"/>
  <c r="AW545" i="108"/>
  <c r="AV545" i="108"/>
  <c r="AU545" i="108"/>
  <c r="AT545" i="108"/>
  <c r="F545" i="108"/>
  <c r="E545" i="108"/>
  <c r="H545" i="108" s="1"/>
  <c r="C545" i="108"/>
  <c r="B545" i="108"/>
  <c r="A545" i="108"/>
  <c r="CT544" i="108"/>
  <c r="CS544" i="108"/>
  <c r="CR544" i="108"/>
  <c r="CQ544" i="108"/>
  <c r="CP544" i="108"/>
  <c r="CO544" i="108"/>
  <c r="CN544" i="108"/>
  <c r="AX544" i="108"/>
  <c r="AW544" i="108"/>
  <c r="AV544" i="108"/>
  <c r="AU544" i="108"/>
  <c r="AT544" i="108"/>
  <c r="F544" i="108"/>
  <c r="CG544" i="108" s="1"/>
  <c r="E544" i="108"/>
  <c r="H544" i="108" s="1"/>
  <c r="C544" i="108"/>
  <c r="AB544" i="108" s="1"/>
  <c r="B544" i="108"/>
  <c r="A544" i="108"/>
  <c r="CT543" i="108"/>
  <c r="CS543" i="108"/>
  <c r="CR543" i="108"/>
  <c r="CQ543" i="108"/>
  <c r="CP543" i="108"/>
  <c r="CO543" i="108"/>
  <c r="CN543" i="108"/>
  <c r="AX543" i="108"/>
  <c r="AW543" i="108"/>
  <c r="AV543" i="108"/>
  <c r="AU543" i="108"/>
  <c r="AT543" i="108"/>
  <c r="F543" i="108"/>
  <c r="E543" i="108"/>
  <c r="H543" i="108" s="1"/>
  <c r="C543" i="108"/>
  <c r="AH543" i="108" s="1"/>
  <c r="B543" i="108"/>
  <c r="A543" i="108"/>
  <c r="CT542" i="108"/>
  <c r="CS542" i="108"/>
  <c r="CR542" i="108"/>
  <c r="CQ542" i="108"/>
  <c r="CP542" i="108"/>
  <c r="CO542" i="108"/>
  <c r="CN542" i="108"/>
  <c r="AX542" i="108"/>
  <c r="AW542" i="108"/>
  <c r="AV542" i="108"/>
  <c r="AU542" i="108"/>
  <c r="AT542" i="108"/>
  <c r="F542" i="108"/>
  <c r="CJ542" i="108" s="1"/>
  <c r="E542" i="108"/>
  <c r="H542" i="108" s="1"/>
  <c r="C542" i="108"/>
  <c r="B542" i="108"/>
  <c r="A542" i="108"/>
  <c r="CT541" i="108"/>
  <c r="CS541" i="108"/>
  <c r="CR541" i="108"/>
  <c r="CQ541" i="108"/>
  <c r="CP541" i="108"/>
  <c r="CO541" i="108"/>
  <c r="CN541" i="108"/>
  <c r="AX541" i="108"/>
  <c r="AW541" i="108"/>
  <c r="AV541" i="108"/>
  <c r="AU541" i="108"/>
  <c r="AT541" i="108"/>
  <c r="F541" i="108"/>
  <c r="CG541" i="108" s="1"/>
  <c r="E541" i="108"/>
  <c r="H541" i="108" s="1"/>
  <c r="C541" i="108"/>
  <c r="B541" i="108"/>
  <c r="A541" i="108"/>
  <c r="CT540" i="108"/>
  <c r="CS540" i="108"/>
  <c r="CR540" i="108"/>
  <c r="CQ540" i="108"/>
  <c r="CP540" i="108"/>
  <c r="CO540" i="108"/>
  <c r="CN540" i="108"/>
  <c r="AX540" i="108"/>
  <c r="AW540" i="108"/>
  <c r="AV540" i="108"/>
  <c r="AU540" i="108"/>
  <c r="AT540" i="108"/>
  <c r="F540" i="108"/>
  <c r="CJ540" i="108" s="1"/>
  <c r="E540" i="108"/>
  <c r="H540" i="108" s="1"/>
  <c r="C540" i="108"/>
  <c r="W540" i="108" s="1"/>
  <c r="B540" i="108"/>
  <c r="A540" i="108"/>
  <c r="CT539" i="108"/>
  <c r="CS539" i="108"/>
  <c r="CR539" i="108"/>
  <c r="CQ539" i="108"/>
  <c r="CP539" i="108"/>
  <c r="CO539" i="108"/>
  <c r="CN539" i="108"/>
  <c r="AX539" i="108"/>
  <c r="AW539" i="108"/>
  <c r="AV539" i="108"/>
  <c r="AU539" i="108"/>
  <c r="AT539" i="108"/>
  <c r="F539" i="108"/>
  <c r="CG539" i="108" s="1"/>
  <c r="E539" i="108"/>
  <c r="H539" i="108" s="1"/>
  <c r="C539" i="108"/>
  <c r="W539" i="108" s="1"/>
  <c r="B539" i="108"/>
  <c r="A539" i="108"/>
  <c r="CT538" i="108"/>
  <c r="CS538" i="108"/>
  <c r="CR538" i="108"/>
  <c r="CQ538" i="108"/>
  <c r="CP538" i="108"/>
  <c r="CO538" i="108"/>
  <c r="CN538" i="108"/>
  <c r="AX538" i="108"/>
  <c r="AW538" i="108"/>
  <c r="AV538" i="108"/>
  <c r="AU538" i="108"/>
  <c r="AT538" i="108"/>
  <c r="F538" i="108"/>
  <c r="E538" i="108"/>
  <c r="H538" i="108" s="1"/>
  <c r="C538" i="108"/>
  <c r="B538" i="108"/>
  <c r="A538" i="108"/>
  <c r="CT537" i="108"/>
  <c r="CS537" i="108"/>
  <c r="CR537" i="108"/>
  <c r="CQ537" i="108"/>
  <c r="CP537" i="108"/>
  <c r="CO537" i="108"/>
  <c r="CN537" i="108"/>
  <c r="AX537" i="108"/>
  <c r="AW537" i="108"/>
  <c r="AV537" i="108"/>
  <c r="AU537" i="108"/>
  <c r="AT537" i="108"/>
  <c r="F537" i="108"/>
  <c r="CI537" i="108" s="1"/>
  <c r="E537" i="108"/>
  <c r="H537" i="108" s="1"/>
  <c r="C537" i="108"/>
  <c r="B537" i="108"/>
  <c r="A537" i="108"/>
  <c r="CT536" i="108"/>
  <c r="CS536" i="108"/>
  <c r="CR536" i="108"/>
  <c r="CQ536" i="108"/>
  <c r="CP536" i="108"/>
  <c r="CO536" i="108"/>
  <c r="CN536" i="108"/>
  <c r="AX536" i="108"/>
  <c r="AW536" i="108"/>
  <c r="AV536" i="108"/>
  <c r="AU536" i="108"/>
  <c r="AT536" i="108"/>
  <c r="F536" i="108"/>
  <c r="CI536" i="108" s="1"/>
  <c r="E536" i="108"/>
  <c r="C536" i="108"/>
  <c r="AB536" i="108" s="1"/>
  <c r="B536" i="108"/>
  <c r="A536" i="108"/>
  <c r="CT535" i="108"/>
  <c r="CS535" i="108"/>
  <c r="CR535" i="108"/>
  <c r="CQ535" i="108"/>
  <c r="CP535" i="108"/>
  <c r="CO535" i="108"/>
  <c r="CN535" i="108"/>
  <c r="AX535" i="108"/>
  <c r="AW535" i="108"/>
  <c r="AV535" i="108"/>
  <c r="AU535" i="108"/>
  <c r="AT535" i="108"/>
  <c r="F535" i="108"/>
  <c r="CF535" i="108" s="1"/>
  <c r="E535" i="108"/>
  <c r="H535" i="108" s="1"/>
  <c r="C535" i="108"/>
  <c r="AB535" i="108" s="1"/>
  <c r="B535" i="108"/>
  <c r="A535" i="108"/>
  <c r="CT534" i="108"/>
  <c r="CS534" i="108"/>
  <c r="CR534" i="108"/>
  <c r="CQ534" i="108"/>
  <c r="CP534" i="108"/>
  <c r="CO534" i="108"/>
  <c r="CN534" i="108"/>
  <c r="AX534" i="108"/>
  <c r="AW534" i="108"/>
  <c r="AV534" i="108"/>
  <c r="AU534" i="108"/>
  <c r="AT534" i="108"/>
  <c r="F534" i="108"/>
  <c r="E534" i="108"/>
  <c r="H534" i="108" s="1"/>
  <c r="C534" i="108"/>
  <c r="B534" i="108"/>
  <c r="A534" i="108"/>
  <c r="CT533" i="108"/>
  <c r="CS533" i="108"/>
  <c r="CR533" i="108"/>
  <c r="CQ533" i="108"/>
  <c r="CP533" i="108"/>
  <c r="CO533" i="108"/>
  <c r="CN533" i="108"/>
  <c r="AX533" i="108"/>
  <c r="AW533" i="108"/>
  <c r="AV533" i="108"/>
  <c r="AU533" i="108"/>
  <c r="AT533" i="108"/>
  <c r="F533" i="108"/>
  <c r="CI533" i="108" s="1"/>
  <c r="E533" i="108"/>
  <c r="H533" i="108" s="1"/>
  <c r="C533" i="108"/>
  <c r="B533" i="108"/>
  <c r="A533" i="108"/>
  <c r="CT532" i="108"/>
  <c r="CS532" i="108"/>
  <c r="CR532" i="108"/>
  <c r="CQ532" i="108"/>
  <c r="CP532" i="108"/>
  <c r="CO532" i="108"/>
  <c r="CN532" i="108"/>
  <c r="AX532" i="108"/>
  <c r="AW532" i="108"/>
  <c r="AV532" i="108"/>
  <c r="AU532" i="108"/>
  <c r="AT532" i="108"/>
  <c r="F532" i="108"/>
  <c r="CI532" i="108" s="1"/>
  <c r="E532" i="108"/>
  <c r="H532" i="108" s="1"/>
  <c r="C532" i="108"/>
  <c r="B532" i="108"/>
  <c r="A532" i="108"/>
  <c r="CT531" i="108"/>
  <c r="CS531" i="108"/>
  <c r="CR531" i="108"/>
  <c r="CQ531" i="108"/>
  <c r="CP531" i="108"/>
  <c r="CO531" i="108"/>
  <c r="CN531" i="108"/>
  <c r="AX531" i="108"/>
  <c r="AW531" i="108"/>
  <c r="AV531" i="108"/>
  <c r="AU531" i="108"/>
  <c r="AT531" i="108"/>
  <c r="F531" i="108"/>
  <c r="CI531" i="108" s="1"/>
  <c r="E531" i="108"/>
  <c r="H531" i="108" s="1"/>
  <c r="C531" i="108"/>
  <c r="B531" i="108"/>
  <c r="A531" i="108"/>
  <c r="CT530" i="108"/>
  <c r="CS530" i="108"/>
  <c r="CR530" i="108"/>
  <c r="CQ530" i="108"/>
  <c r="CP530" i="108"/>
  <c r="CO530" i="108"/>
  <c r="CN530" i="108"/>
  <c r="AX530" i="108"/>
  <c r="AW530" i="108"/>
  <c r="AV530" i="108"/>
  <c r="AU530" i="108"/>
  <c r="AT530" i="108"/>
  <c r="BZ530" i="108" s="1"/>
  <c r="F530" i="108"/>
  <c r="CJ530" i="108" s="1"/>
  <c r="E530" i="108"/>
  <c r="H530" i="108" s="1"/>
  <c r="C530" i="108"/>
  <c r="AE530" i="108" s="1"/>
  <c r="B530" i="108"/>
  <c r="A530" i="108"/>
  <c r="CT529" i="108"/>
  <c r="CS529" i="108"/>
  <c r="CR529" i="108"/>
  <c r="CQ529" i="108"/>
  <c r="CP529" i="108"/>
  <c r="CO529" i="108"/>
  <c r="CN529" i="108"/>
  <c r="AX529" i="108"/>
  <c r="AW529" i="108"/>
  <c r="AV529" i="108"/>
  <c r="AU529" i="108"/>
  <c r="AT529" i="108"/>
  <c r="F529" i="108"/>
  <c r="CH529" i="108" s="1"/>
  <c r="E529" i="108"/>
  <c r="H529" i="108" s="1"/>
  <c r="C529" i="108"/>
  <c r="AC529" i="108" s="1"/>
  <c r="B529" i="108"/>
  <c r="A529" i="108"/>
  <c r="CT528" i="108"/>
  <c r="CS528" i="108"/>
  <c r="CR528" i="108"/>
  <c r="CQ528" i="108"/>
  <c r="CP528" i="108"/>
  <c r="CO528" i="108"/>
  <c r="CN528" i="108"/>
  <c r="AX528" i="108"/>
  <c r="AW528" i="108"/>
  <c r="AV528" i="108"/>
  <c r="AU528" i="108"/>
  <c r="AT528" i="108"/>
  <c r="F528" i="108"/>
  <c r="CG528" i="108" s="1"/>
  <c r="E528" i="108"/>
  <c r="H528" i="108" s="1"/>
  <c r="C528" i="108"/>
  <c r="AG528" i="108" s="1"/>
  <c r="B528" i="108"/>
  <c r="A528" i="108"/>
  <c r="CT527" i="108"/>
  <c r="CS527" i="108"/>
  <c r="CR527" i="108"/>
  <c r="CQ527" i="108"/>
  <c r="CP527" i="108"/>
  <c r="CO527" i="108"/>
  <c r="CN527" i="108"/>
  <c r="AX527" i="108"/>
  <c r="AW527" i="108"/>
  <c r="AV527" i="108"/>
  <c r="AU527" i="108"/>
  <c r="AT527" i="108"/>
  <c r="F527" i="108"/>
  <c r="E527" i="108"/>
  <c r="H527" i="108" s="1"/>
  <c r="C527" i="108"/>
  <c r="B527" i="108"/>
  <c r="A527" i="108"/>
  <c r="CT526" i="108"/>
  <c r="CS526" i="108"/>
  <c r="CR526" i="108"/>
  <c r="CQ526" i="108"/>
  <c r="CP526" i="108"/>
  <c r="CO526" i="108"/>
  <c r="CN526" i="108"/>
  <c r="AX526" i="108"/>
  <c r="AW526" i="108"/>
  <c r="AV526" i="108"/>
  <c r="AU526" i="108"/>
  <c r="AT526" i="108"/>
  <c r="F526" i="108"/>
  <c r="E526" i="108"/>
  <c r="H526" i="108" s="1"/>
  <c r="C526" i="108"/>
  <c r="AE526" i="108" s="1"/>
  <c r="B526" i="108"/>
  <c r="A526" i="108"/>
  <c r="CT525" i="108"/>
  <c r="CS525" i="108"/>
  <c r="CR525" i="108"/>
  <c r="CQ525" i="108"/>
  <c r="CP525" i="108"/>
  <c r="CO525" i="108"/>
  <c r="CN525" i="108"/>
  <c r="AX525" i="108"/>
  <c r="AW525" i="108"/>
  <c r="AV525" i="108"/>
  <c r="AU525" i="108"/>
  <c r="AT525" i="108"/>
  <c r="F525" i="108"/>
  <c r="E525" i="108"/>
  <c r="H525" i="108" s="1"/>
  <c r="C525" i="108"/>
  <c r="B525" i="108"/>
  <c r="A525" i="108"/>
  <c r="CT524" i="108"/>
  <c r="CS524" i="108"/>
  <c r="CR524" i="108"/>
  <c r="CQ524" i="108"/>
  <c r="CP524" i="108"/>
  <c r="CO524" i="108"/>
  <c r="CN524" i="108"/>
  <c r="AX524" i="108"/>
  <c r="AW524" i="108"/>
  <c r="AV524" i="108"/>
  <c r="AU524" i="108"/>
  <c r="AT524" i="108"/>
  <c r="F524" i="108"/>
  <c r="CF524" i="108" s="1"/>
  <c r="E524" i="108"/>
  <c r="H524" i="108" s="1"/>
  <c r="C524" i="108"/>
  <c r="AH524" i="108" s="1"/>
  <c r="B524" i="108"/>
  <c r="A524" i="108"/>
  <c r="CT523" i="108"/>
  <c r="CS523" i="108"/>
  <c r="CR523" i="108"/>
  <c r="CQ523" i="108"/>
  <c r="CP523" i="108"/>
  <c r="CO523" i="108"/>
  <c r="CN523" i="108"/>
  <c r="AX523" i="108"/>
  <c r="AW523" i="108"/>
  <c r="AV523" i="108"/>
  <c r="AU523" i="108"/>
  <c r="AT523" i="108"/>
  <c r="F523" i="108"/>
  <c r="CG523" i="108" s="1"/>
  <c r="E523" i="108"/>
  <c r="H523" i="108" s="1"/>
  <c r="C523" i="108"/>
  <c r="D523" i="108" s="1"/>
  <c r="B523" i="108"/>
  <c r="A523" i="108"/>
  <c r="CT522" i="108"/>
  <c r="CS522" i="108"/>
  <c r="CR522" i="108"/>
  <c r="CQ522" i="108"/>
  <c r="CP522" i="108"/>
  <c r="CO522" i="108"/>
  <c r="CN522" i="108"/>
  <c r="AX522" i="108"/>
  <c r="AW522" i="108"/>
  <c r="AV522" i="108"/>
  <c r="AU522" i="108"/>
  <c r="AT522" i="108"/>
  <c r="F522" i="108"/>
  <c r="CF522" i="108" s="1"/>
  <c r="E522" i="108"/>
  <c r="H522" i="108" s="1"/>
  <c r="C522" i="108"/>
  <c r="AF522" i="108" s="1"/>
  <c r="B522" i="108"/>
  <c r="A522" i="108"/>
  <c r="CT521" i="108"/>
  <c r="CS521" i="108"/>
  <c r="CR521" i="108"/>
  <c r="CQ521" i="108"/>
  <c r="CP521" i="108"/>
  <c r="CO521" i="108"/>
  <c r="CN521" i="108"/>
  <c r="AX521" i="108"/>
  <c r="AW521" i="108"/>
  <c r="AV521" i="108"/>
  <c r="AU521" i="108"/>
  <c r="AT521" i="108"/>
  <c r="F521" i="108"/>
  <c r="CG521" i="108" s="1"/>
  <c r="E521" i="108"/>
  <c r="H521" i="108" s="1"/>
  <c r="C521" i="108"/>
  <c r="B521" i="108"/>
  <c r="A521" i="108"/>
  <c r="CT520" i="108"/>
  <c r="CS520" i="108"/>
  <c r="CR520" i="108"/>
  <c r="CQ520" i="108"/>
  <c r="CP520" i="108"/>
  <c r="CO520" i="108"/>
  <c r="CN520" i="108"/>
  <c r="AX520" i="108"/>
  <c r="AW520" i="108"/>
  <c r="AV520" i="108"/>
  <c r="AU520" i="108"/>
  <c r="AT520" i="108"/>
  <c r="F520" i="108"/>
  <c r="E520" i="108"/>
  <c r="H520" i="108" s="1"/>
  <c r="C520" i="108"/>
  <c r="AC520" i="108" s="1"/>
  <c r="B520" i="108"/>
  <c r="A520" i="108"/>
  <c r="CT519" i="108"/>
  <c r="CS519" i="108"/>
  <c r="CR519" i="108"/>
  <c r="CQ519" i="108"/>
  <c r="CP519" i="108"/>
  <c r="CO519" i="108"/>
  <c r="CN519" i="108"/>
  <c r="AX519" i="108"/>
  <c r="AW519" i="108"/>
  <c r="AV519" i="108"/>
  <c r="AU519" i="108"/>
  <c r="AT519" i="108"/>
  <c r="F519" i="108"/>
  <c r="CF519" i="108" s="1"/>
  <c r="E519" i="108"/>
  <c r="H519" i="108" s="1"/>
  <c r="C519" i="108"/>
  <c r="W519" i="108" s="1"/>
  <c r="B519" i="108"/>
  <c r="A519" i="108"/>
  <c r="CT518" i="108"/>
  <c r="CS518" i="108"/>
  <c r="CR518" i="108"/>
  <c r="CQ518" i="108"/>
  <c r="CP518" i="108"/>
  <c r="CO518" i="108"/>
  <c r="CN518" i="108"/>
  <c r="CH518" i="108"/>
  <c r="AX518" i="108"/>
  <c r="AW518" i="108"/>
  <c r="AV518" i="108"/>
  <c r="AU518" i="108"/>
  <c r="AT518" i="108"/>
  <c r="F518" i="108"/>
  <c r="CI518" i="108" s="1"/>
  <c r="E518" i="108"/>
  <c r="H518" i="108" s="1"/>
  <c r="C518" i="108"/>
  <c r="AB518" i="108" s="1"/>
  <c r="B518" i="108"/>
  <c r="A518" i="108"/>
  <c r="CT517" i="108"/>
  <c r="CS517" i="108"/>
  <c r="CR517" i="108"/>
  <c r="CQ517" i="108"/>
  <c r="CP517" i="108"/>
  <c r="CO517" i="108"/>
  <c r="CN517" i="108"/>
  <c r="AX517" i="108"/>
  <c r="AW517" i="108"/>
  <c r="AV517" i="108"/>
  <c r="AU517" i="108"/>
  <c r="AT517" i="108"/>
  <c r="F517" i="108"/>
  <c r="E517" i="108"/>
  <c r="H517" i="108" s="1"/>
  <c r="C517" i="108"/>
  <c r="B517" i="108"/>
  <c r="A517" i="108"/>
  <c r="CT516" i="108"/>
  <c r="CS516" i="108"/>
  <c r="CR516" i="108"/>
  <c r="CQ516" i="108"/>
  <c r="CP516" i="108"/>
  <c r="CO516" i="108"/>
  <c r="CN516" i="108"/>
  <c r="AX516" i="108"/>
  <c r="AW516" i="108"/>
  <c r="AV516" i="108"/>
  <c r="AU516" i="108"/>
  <c r="AT516" i="108"/>
  <c r="H516" i="108"/>
  <c r="F516" i="108"/>
  <c r="E516" i="108"/>
  <c r="C516" i="108"/>
  <c r="AF516" i="108" s="1"/>
  <c r="B516" i="108"/>
  <c r="A516" i="108"/>
  <c r="CT515" i="108"/>
  <c r="CS515" i="108"/>
  <c r="CR515" i="108"/>
  <c r="CQ515" i="108"/>
  <c r="CP515" i="108"/>
  <c r="CO515" i="108"/>
  <c r="CN515" i="108"/>
  <c r="AX515" i="108"/>
  <c r="AW515" i="108"/>
  <c r="AV515" i="108"/>
  <c r="AU515" i="108"/>
  <c r="AT515" i="108"/>
  <c r="F515" i="108"/>
  <c r="CI515" i="108" s="1"/>
  <c r="E515" i="108"/>
  <c r="H515" i="108" s="1"/>
  <c r="C515" i="108"/>
  <c r="AB515" i="108" s="1"/>
  <c r="B515" i="108"/>
  <c r="A515" i="108"/>
  <c r="CT514" i="108"/>
  <c r="CS514" i="108"/>
  <c r="CR514" i="108"/>
  <c r="CQ514" i="108"/>
  <c r="CP514" i="108"/>
  <c r="CO514" i="108"/>
  <c r="CN514" i="108"/>
  <c r="AX514" i="108"/>
  <c r="AW514" i="108"/>
  <c r="AV514" i="108"/>
  <c r="AU514" i="108"/>
  <c r="AT514" i="108"/>
  <c r="F514" i="108"/>
  <c r="CJ514" i="108" s="1"/>
  <c r="E514" i="108"/>
  <c r="H514" i="108" s="1"/>
  <c r="C514" i="108"/>
  <c r="AF514" i="108" s="1"/>
  <c r="B514" i="108"/>
  <c r="A514" i="108"/>
  <c r="CT513" i="108"/>
  <c r="CS513" i="108"/>
  <c r="CR513" i="108"/>
  <c r="CQ513" i="108"/>
  <c r="CP513" i="108"/>
  <c r="CO513" i="108"/>
  <c r="CN513" i="108"/>
  <c r="AX513" i="108"/>
  <c r="AW513" i="108"/>
  <c r="AV513" i="108"/>
  <c r="AU513" i="108"/>
  <c r="AT513" i="108"/>
  <c r="F513" i="108"/>
  <c r="CG513" i="108" s="1"/>
  <c r="E513" i="108"/>
  <c r="H513" i="108" s="1"/>
  <c r="C513" i="108"/>
  <c r="AB513" i="108" s="1"/>
  <c r="B513" i="108"/>
  <c r="A513" i="108"/>
  <c r="CT512" i="108"/>
  <c r="CS512" i="108"/>
  <c r="CR512" i="108"/>
  <c r="CQ512" i="108"/>
  <c r="CP512" i="108"/>
  <c r="CO512" i="108"/>
  <c r="CN512" i="108"/>
  <c r="AX512" i="108"/>
  <c r="AW512" i="108"/>
  <c r="AV512" i="108"/>
  <c r="AU512" i="108"/>
  <c r="AT512" i="108"/>
  <c r="F512" i="108"/>
  <c r="E512" i="108"/>
  <c r="H512" i="108" s="1"/>
  <c r="C512" i="108"/>
  <c r="AE512" i="108" s="1"/>
  <c r="B512" i="108"/>
  <c r="A512" i="108"/>
  <c r="CT511" i="108"/>
  <c r="CS511" i="108"/>
  <c r="CR511" i="108"/>
  <c r="CQ511" i="108"/>
  <c r="CP511" i="108"/>
  <c r="CO511" i="108"/>
  <c r="CN511" i="108"/>
  <c r="AX511" i="108"/>
  <c r="AW511" i="108"/>
  <c r="AV511" i="108"/>
  <c r="AU511" i="108"/>
  <c r="AT511" i="108"/>
  <c r="F511" i="108"/>
  <c r="CF511" i="108" s="1"/>
  <c r="E511" i="108"/>
  <c r="H511" i="108" s="1"/>
  <c r="C511" i="108"/>
  <c r="B511" i="108"/>
  <c r="A511" i="108"/>
  <c r="CT510" i="108"/>
  <c r="CS510" i="108"/>
  <c r="CR510" i="108"/>
  <c r="CQ510" i="108"/>
  <c r="CP510" i="108"/>
  <c r="CO510" i="108"/>
  <c r="CN510" i="108"/>
  <c r="AX510" i="108"/>
  <c r="AW510" i="108"/>
  <c r="AV510" i="108"/>
  <c r="AU510" i="108"/>
  <c r="AT510" i="108"/>
  <c r="F510" i="108"/>
  <c r="CJ510" i="108" s="1"/>
  <c r="E510" i="108"/>
  <c r="H510" i="108" s="1"/>
  <c r="C510" i="108"/>
  <c r="AB510" i="108" s="1"/>
  <c r="B510" i="108"/>
  <c r="A510" i="108"/>
  <c r="CT509" i="108"/>
  <c r="CS509" i="108"/>
  <c r="CR509" i="108"/>
  <c r="CQ509" i="108"/>
  <c r="CP509" i="108"/>
  <c r="CO509" i="108"/>
  <c r="CN509" i="108"/>
  <c r="AX509" i="108"/>
  <c r="AW509" i="108"/>
  <c r="AV509" i="108"/>
  <c r="AU509" i="108"/>
  <c r="AT509" i="108"/>
  <c r="F509" i="108"/>
  <c r="E509" i="108"/>
  <c r="C509" i="108"/>
  <c r="AB509" i="108" s="1"/>
  <c r="B509" i="108"/>
  <c r="A509" i="108"/>
  <c r="CT508" i="108"/>
  <c r="CS508" i="108"/>
  <c r="CR508" i="108"/>
  <c r="CQ508" i="108"/>
  <c r="CP508" i="108"/>
  <c r="CO508" i="108"/>
  <c r="CN508" i="108"/>
  <c r="AX508" i="108"/>
  <c r="AW508" i="108"/>
  <c r="AV508" i="108"/>
  <c r="AU508" i="108"/>
  <c r="AT508" i="108"/>
  <c r="F508" i="108"/>
  <c r="CJ508" i="108" s="1"/>
  <c r="E508" i="108"/>
  <c r="H508" i="108" s="1"/>
  <c r="C508" i="108"/>
  <c r="AE508" i="108" s="1"/>
  <c r="B508" i="108"/>
  <c r="A508" i="108"/>
  <c r="CT507" i="108"/>
  <c r="CS507" i="108"/>
  <c r="CR507" i="108"/>
  <c r="CQ507" i="108"/>
  <c r="CP507" i="108"/>
  <c r="CO507" i="108"/>
  <c r="CN507" i="108"/>
  <c r="AX507" i="108"/>
  <c r="AW507" i="108"/>
  <c r="AV507" i="108"/>
  <c r="AU507" i="108"/>
  <c r="AT507" i="108"/>
  <c r="F507" i="108"/>
  <c r="E507" i="108"/>
  <c r="H507" i="108" s="1"/>
  <c r="C507" i="108"/>
  <c r="AH507" i="108" s="1"/>
  <c r="B507" i="108"/>
  <c r="A507" i="108"/>
  <c r="CT506" i="108"/>
  <c r="CS506" i="108"/>
  <c r="CR506" i="108"/>
  <c r="CQ506" i="108"/>
  <c r="CP506" i="108"/>
  <c r="CO506" i="108"/>
  <c r="CN506" i="108"/>
  <c r="AX506" i="108"/>
  <c r="AW506" i="108"/>
  <c r="AV506" i="108"/>
  <c r="AU506" i="108"/>
  <c r="AT506" i="108"/>
  <c r="F506" i="108"/>
  <c r="E506" i="108"/>
  <c r="H506" i="108" s="1"/>
  <c r="C506" i="108"/>
  <c r="AD506" i="108" s="1"/>
  <c r="B506" i="108"/>
  <c r="A506" i="108"/>
  <c r="CT505" i="108"/>
  <c r="CS505" i="108"/>
  <c r="CR505" i="108"/>
  <c r="CQ505" i="108"/>
  <c r="CP505" i="108"/>
  <c r="CO505" i="108"/>
  <c r="CN505" i="108"/>
  <c r="AX505" i="108"/>
  <c r="AW505" i="108"/>
  <c r="AV505" i="108"/>
  <c r="AU505" i="108"/>
  <c r="AT505" i="108"/>
  <c r="F505" i="108"/>
  <c r="E505" i="108"/>
  <c r="H505" i="108" s="1"/>
  <c r="C505" i="108"/>
  <c r="AH505" i="108" s="1"/>
  <c r="B505" i="108"/>
  <c r="A505" i="108"/>
  <c r="CT504" i="108"/>
  <c r="CS504" i="108"/>
  <c r="CR504" i="108"/>
  <c r="CQ504" i="108"/>
  <c r="CP504" i="108"/>
  <c r="CO504" i="108"/>
  <c r="CN504" i="108"/>
  <c r="AX504" i="108"/>
  <c r="AW504" i="108"/>
  <c r="AV504" i="108"/>
  <c r="AU504" i="108"/>
  <c r="AT504" i="108"/>
  <c r="F504" i="108"/>
  <c r="E504" i="108"/>
  <c r="H504" i="108" s="1"/>
  <c r="C504" i="108"/>
  <c r="AC504" i="108" s="1"/>
  <c r="B504" i="108"/>
  <c r="A504" i="108"/>
  <c r="CT503" i="108"/>
  <c r="CS503" i="108"/>
  <c r="CR503" i="108"/>
  <c r="CQ503" i="108"/>
  <c r="CP503" i="108"/>
  <c r="CO503" i="108"/>
  <c r="CN503" i="108"/>
  <c r="AX503" i="108"/>
  <c r="AW503" i="108"/>
  <c r="AV503" i="108"/>
  <c r="AU503" i="108"/>
  <c r="AT503" i="108"/>
  <c r="F503" i="108"/>
  <c r="E503" i="108"/>
  <c r="H503" i="108" s="1"/>
  <c r="C503" i="108"/>
  <c r="AD503" i="108" s="1"/>
  <c r="B503" i="108"/>
  <c r="A503" i="108"/>
  <c r="CT502" i="108"/>
  <c r="CS502" i="108"/>
  <c r="CR502" i="108"/>
  <c r="CQ502" i="108"/>
  <c r="CP502" i="108"/>
  <c r="CO502" i="108"/>
  <c r="CN502" i="108"/>
  <c r="AX502" i="108"/>
  <c r="AW502" i="108"/>
  <c r="AV502" i="108"/>
  <c r="AU502" i="108"/>
  <c r="AT502" i="108"/>
  <c r="F502" i="108"/>
  <c r="AP502" i="108" s="1"/>
  <c r="E502" i="108"/>
  <c r="H502" i="108" s="1"/>
  <c r="C502" i="108"/>
  <c r="AF502" i="108" s="1"/>
  <c r="B502" i="108"/>
  <c r="A502" i="108"/>
  <c r="CT501" i="108"/>
  <c r="CS501" i="108"/>
  <c r="CR501" i="108"/>
  <c r="CQ501" i="108"/>
  <c r="CP501" i="108"/>
  <c r="CO501" i="108"/>
  <c r="CN501" i="108"/>
  <c r="AX501" i="108"/>
  <c r="AW501" i="108"/>
  <c r="AV501" i="108"/>
  <c r="AU501" i="108"/>
  <c r="AT501" i="108"/>
  <c r="F501" i="108"/>
  <c r="E501" i="108"/>
  <c r="H501" i="108" s="1"/>
  <c r="C501" i="108"/>
  <c r="B501" i="108"/>
  <c r="A501" i="108"/>
  <c r="CT500" i="108"/>
  <c r="CS500" i="108"/>
  <c r="CR500" i="108"/>
  <c r="CQ500" i="108"/>
  <c r="CP500" i="108"/>
  <c r="CO500" i="108"/>
  <c r="CN500" i="108"/>
  <c r="AX500" i="108"/>
  <c r="AW500" i="108"/>
  <c r="AV500" i="108"/>
  <c r="AU500" i="108"/>
  <c r="AT500" i="108"/>
  <c r="F500" i="108"/>
  <c r="E500" i="108"/>
  <c r="H500" i="108" s="1"/>
  <c r="C500" i="108"/>
  <c r="AH500" i="108" s="1"/>
  <c r="B500" i="108"/>
  <c r="A500" i="108"/>
  <c r="CT499" i="108"/>
  <c r="CS499" i="108"/>
  <c r="CR499" i="108"/>
  <c r="CQ499" i="108"/>
  <c r="CP499" i="108"/>
  <c r="CO499" i="108"/>
  <c r="CN499" i="108"/>
  <c r="AX499" i="108"/>
  <c r="AW499" i="108"/>
  <c r="AV499" i="108"/>
  <c r="AU499" i="108"/>
  <c r="AT499" i="108"/>
  <c r="F499" i="108"/>
  <c r="CG499" i="108" s="1"/>
  <c r="E499" i="108"/>
  <c r="C499" i="108"/>
  <c r="AD499" i="108" s="1"/>
  <c r="B499" i="108"/>
  <c r="A499" i="108"/>
  <c r="CT498" i="108"/>
  <c r="CS498" i="108"/>
  <c r="CR498" i="108"/>
  <c r="CQ498" i="108"/>
  <c r="CP498" i="108"/>
  <c r="CO498" i="108"/>
  <c r="CN498" i="108"/>
  <c r="AX498" i="108"/>
  <c r="AW498" i="108"/>
  <c r="AV498" i="108"/>
  <c r="AU498" i="108"/>
  <c r="AT498" i="108"/>
  <c r="F498" i="108"/>
  <c r="E498" i="108"/>
  <c r="H498" i="108" s="1"/>
  <c r="C498" i="108"/>
  <c r="AF498" i="108" s="1"/>
  <c r="B498" i="108"/>
  <c r="A498" i="108"/>
  <c r="CT497" i="108"/>
  <c r="CS497" i="108"/>
  <c r="CR497" i="108"/>
  <c r="CQ497" i="108"/>
  <c r="CP497" i="108"/>
  <c r="CO497" i="108"/>
  <c r="CN497" i="108"/>
  <c r="AX497" i="108"/>
  <c r="AW497" i="108"/>
  <c r="AV497" i="108"/>
  <c r="AU497" i="108"/>
  <c r="AT497" i="108"/>
  <c r="F497" i="108"/>
  <c r="E497" i="108"/>
  <c r="H497" i="108" s="1"/>
  <c r="C497" i="108"/>
  <c r="B497" i="108"/>
  <c r="A497" i="108"/>
  <c r="CT496" i="108"/>
  <c r="CS496" i="108"/>
  <c r="CR496" i="108"/>
  <c r="CQ496" i="108"/>
  <c r="CP496" i="108"/>
  <c r="CO496" i="108"/>
  <c r="CN496" i="108"/>
  <c r="AX496" i="108"/>
  <c r="AW496" i="108"/>
  <c r="AV496" i="108"/>
  <c r="AU496" i="108"/>
  <c r="AT496" i="108"/>
  <c r="F496" i="108"/>
  <c r="CJ496" i="108" s="1"/>
  <c r="E496" i="108"/>
  <c r="H496" i="108" s="1"/>
  <c r="C496" i="108"/>
  <c r="AF496" i="108" s="1"/>
  <c r="B496" i="108"/>
  <c r="A496" i="108"/>
  <c r="CT495" i="108"/>
  <c r="CS495" i="108"/>
  <c r="CR495" i="108"/>
  <c r="CQ495" i="108"/>
  <c r="CP495" i="108"/>
  <c r="CO495" i="108"/>
  <c r="CN495" i="108"/>
  <c r="AX495" i="108"/>
  <c r="AW495" i="108"/>
  <c r="AV495" i="108"/>
  <c r="AU495" i="108"/>
  <c r="AT495" i="108"/>
  <c r="F495" i="108"/>
  <c r="E495" i="108"/>
  <c r="H495" i="108" s="1"/>
  <c r="C495" i="108"/>
  <c r="B495" i="108"/>
  <c r="A495" i="108"/>
  <c r="CT494" i="108"/>
  <c r="CS494" i="108"/>
  <c r="CR494" i="108"/>
  <c r="CQ494" i="108"/>
  <c r="CP494" i="108"/>
  <c r="CO494" i="108"/>
  <c r="CN494" i="108"/>
  <c r="AX494" i="108"/>
  <c r="AW494" i="108"/>
  <c r="AV494" i="108"/>
  <c r="AU494" i="108"/>
  <c r="AT494" i="108"/>
  <c r="F494" i="108"/>
  <c r="E494" i="108"/>
  <c r="H494" i="108" s="1"/>
  <c r="C494" i="108"/>
  <c r="W494" i="108" s="1"/>
  <c r="B494" i="108"/>
  <c r="A494" i="108"/>
  <c r="CT493" i="108"/>
  <c r="CS493" i="108"/>
  <c r="CR493" i="108"/>
  <c r="CQ493" i="108"/>
  <c r="CP493" i="108"/>
  <c r="CO493" i="108"/>
  <c r="CN493" i="108"/>
  <c r="AX493" i="108"/>
  <c r="AW493" i="108"/>
  <c r="AV493" i="108"/>
  <c r="AU493" i="108"/>
  <c r="AT493" i="108"/>
  <c r="F493" i="108"/>
  <c r="CI493" i="108" s="1"/>
  <c r="E493" i="108"/>
  <c r="H493" i="108" s="1"/>
  <c r="C493" i="108"/>
  <c r="B493" i="108"/>
  <c r="A493" i="108"/>
  <c r="CT492" i="108"/>
  <c r="CS492" i="108"/>
  <c r="CR492" i="108"/>
  <c r="CQ492" i="108"/>
  <c r="CP492" i="108"/>
  <c r="CO492" i="108"/>
  <c r="CN492" i="108"/>
  <c r="AX492" i="108"/>
  <c r="AW492" i="108"/>
  <c r="AV492" i="108"/>
  <c r="AU492" i="108"/>
  <c r="AT492" i="108"/>
  <c r="F492" i="108"/>
  <c r="E492" i="108"/>
  <c r="H492" i="108" s="1"/>
  <c r="C492" i="108"/>
  <c r="W492" i="108" s="1"/>
  <c r="B492" i="108"/>
  <c r="A492" i="108"/>
  <c r="CT491" i="108"/>
  <c r="CS491" i="108"/>
  <c r="CR491" i="108"/>
  <c r="CQ491" i="108"/>
  <c r="CP491" i="108"/>
  <c r="CO491" i="108"/>
  <c r="CN491" i="108"/>
  <c r="AX491" i="108"/>
  <c r="AW491" i="108"/>
  <c r="AV491" i="108"/>
  <c r="AU491" i="108"/>
  <c r="AT491" i="108"/>
  <c r="F491" i="108"/>
  <c r="E491" i="108"/>
  <c r="H491" i="108" s="1"/>
  <c r="C491" i="108"/>
  <c r="AG491" i="108" s="1"/>
  <c r="B491" i="108"/>
  <c r="A491" i="108"/>
  <c r="CT490" i="108"/>
  <c r="CS490" i="108"/>
  <c r="CR490" i="108"/>
  <c r="CQ490" i="108"/>
  <c r="CP490" i="108"/>
  <c r="CO490" i="108"/>
  <c r="CN490" i="108"/>
  <c r="AX490" i="108"/>
  <c r="AW490" i="108"/>
  <c r="AV490" i="108"/>
  <c r="AU490" i="108"/>
  <c r="AT490" i="108"/>
  <c r="F490" i="108"/>
  <c r="CG490" i="108" s="1"/>
  <c r="E490" i="108"/>
  <c r="H490" i="108" s="1"/>
  <c r="C490" i="108"/>
  <c r="AC490" i="108" s="1"/>
  <c r="B490" i="108"/>
  <c r="A490" i="108"/>
  <c r="CT489" i="108"/>
  <c r="CS489" i="108"/>
  <c r="CR489" i="108"/>
  <c r="CQ489" i="108"/>
  <c r="CP489" i="108"/>
  <c r="CO489" i="108"/>
  <c r="CN489" i="108"/>
  <c r="AX489" i="108"/>
  <c r="AW489" i="108"/>
  <c r="AV489" i="108"/>
  <c r="AU489" i="108"/>
  <c r="AT489" i="108"/>
  <c r="F489" i="108"/>
  <c r="E489" i="108"/>
  <c r="H489" i="108" s="1"/>
  <c r="C489" i="108"/>
  <c r="B489" i="108"/>
  <c r="A489" i="108"/>
  <c r="CT488" i="108"/>
  <c r="CS488" i="108"/>
  <c r="CR488" i="108"/>
  <c r="CQ488" i="108"/>
  <c r="CP488" i="108"/>
  <c r="CO488" i="108"/>
  <c r="CN488" i="108"/>
  <c r="AX488" i="108"/>
  <c r="AW488" i="108"/>
  <c r="AV488" i="108"/>
  <c r="AU488" i="108"/>
  <c r="AT488" i="108"/>
  <c r="F488" i="108"/>
  <c r="E488" i="108"/>
  <c r="H488" i="108" s="1"/>
  <c r="C488" i="108"/>
  <c r="W488" i="108" s="1"/>
  <c r="B488" i="108"/>
  <c r="A488" i="108"/>
  <c r="CT487" i="108"/>
  <c r="CS487" i="108"/>
  <c r="CR487" i="108"/>
  <c r="CQ487" i="108"/>
  <c r="CP487" i="108"/>
  <c r="CO487" i="108"/>
  <c r="CN487" i="108"/>
  <c r="AX487" i="108"/>
  <c r="AW487" i="108"/>
  <c r="AV487" i="108"/>
  <c r="AU487" i="108"/>
  <c r="AT487" i="108"/>
  <c r="F487" i="108"/>
  <c r="E487" i="108"/>
  <c r="H487" i="108" s="1"/>
  <c r="C487" i="108"/>
  <c r="AC487" i="108" s="1"/>
  <c r="B487" i="108"/>
  <c r="A487" i="108"/>
  <c r="CT486" i="108"/>
  <c r="CS486" i="108"/>
  <c r="CR486" i="108"/>
  <c r="CQ486" i="108"/>
  <c r="CP486" i="108"/>
  <c r="CO486" i="108"/>
  <c r="CN486" i="108"/>
  <c r="AX486" i="108"/>
  <c r="AW486" i="108"/>
  <c r="AV486" i="108"/>
  <c r="AU486" i="108"/>
  <c r="AT486" i="108"/>
  <c r="F486" i="108"/>
  <c r="E486" i="108"/>
  <c r="H486" i="108" s="1"/>
  <c r="C486" i="108"/>
  <c r="W486" i="108" s="1"/>
  <c r="B486" i="108"/>
  <c r="A486" i="108"/>
  <c r="CT485" i="108"/>
  <c r="CS485" i="108"/>
  <c r="CR485" i="108"/>
  <c r="CQ485" i="108"/>
  <c r="CP485" i="108"/>
  <c r="CO485" i="108"/>
  <c r="CN485" i="108"/>
  <c r="AX485" i="108"/>
  <c r="AW485" i="108"/>
  <c r="AV485" i="108"/>
  <c r="AU485" i="108"/>
  <c r="AT485" i="108"/>
  <c r="F485" i="108"/>
  <c r="CF485" i="108" s="1"/>
  <c r="E485" i="108"/>
  <c r="H485" i="108" s="1"/>
  <c r="C485" i="108"/>
  <c r="B485" i="108"/>
  <c r="A485" i="108"/>
  <c r="CT484" i="108"/>
  <c r="CS484" i="108"/>
  <c r="CR484" i="108"/>
  <c r="CQ484" i="108"/>
  <c r="CP484" i="108"/>
  <c r="CO484" i="108"/>
  <c r="CN484" i="108"/>
  <c r="AX484" i="108"/>
  <c r="AW484" i="108"/>
  <c r="AV484" i="108"/>
  <c r="AU484" i="108"/>
  <c r="AT484" i="108"/>
  <c r="F484" i="108"/>
  <c r="CI484" i="108" s="1"/>
  <c r="E484" i="108"/>
  <c r="H484" i="108" s="1"/>
  <c r="C484" i="108"/>
  <c r="AG484" i="108" s="1"/>
  <c r="B484" i="108"/>
  <c r="A484" i="108"/>
  <c r="CT483" i="108"/>
  <c r="CS483" i="108"/>
  <c r="CR483" i="108"/>
  <c r="CQ483" i="108"/>
  <c r="CP483" i="108"/>
  <c r="CO483" i="108"/>
  <c r="CN483" i="108"/>
  <c r="AX483" i="108"/>
  <c r="AW483" i="108"/>
  <c r="AV483" i="108"/>
  <c r="AU483" i="108"/>
  <c r="AT483" i="108"/>
  <c r="F483" i="108"/>
  <c r="CJ483" i="108" s="1"/>
  <c r="E483" i="108"/>
  <c r="H483" i="108" s="1"/>
  <c r="C483" i="108"/>
  <c r="AE483" i="108" s="1"/>
  <c r="B483" i="108"/>
  <c r="A483" i="108"/>
  <c r="CT482" i="108"/>
  <c r="CS482" i="108"/>
  <c r="CR482" i="108"/>
  <c r="CQ482" i="108"/>
  <c r="CP482" i="108"/>
  <c r="CO482" i="108"/>
  <c r="CN482" i="108"/>
  <c r="AX482" i="108"/>
  <c r="AW482" i="108"/>
  <c r="AV482" i="108"/>
  <c r="AU482" i="108"/>
  <c r="AT482" i="108"/>
  <c r="F482" i="108"/>
  <c r="E482" i="108"/>
  <c r="H482" i="108" s="1"/>
  <c r="C482" i="108"/>
  <c r="B482" i="108"/>
  <c r="A482" i="108"/>
  <c r="CT481" i="108"/>
  <c r="CS481" i="108"/>
  <c r="CR481" i="108"/>
  <c r="CQ481" i="108"/>
  <c r="CP481" i="108"/>
  <c r="CO481" i="108"/>
  <c r="CN481" i="108"/>
  <c r="AX481" i="108"/>
  <c r="AW481" i="108"/>
  <c r="AV481" i="108"/>
  <c r="AU481" i="108"/>
  <c r="AT481" i="108"/>
  <c r="F481" i="108"/>
  <c r="CG481" i="108" s="1"/>
  <c r="E481" i="108"/>
  <c r="H481" i="108" s="1"/>
  <c r="C481" i="108"/>
  <c r="AH481" i="108" s="1"/>
  <c r="B481" i="108"/>
  <c r="A481" i="108"/>
  <c r="CT480" i="108"/>
  <c r="CS480" i="108"/>
  <c r="CR480" i="108"/>
  <c r="CQ480" i="108"/>
  <c r="CP480" i="108"/>
  <c r="CO480" i="108"/>
  <c r="CN480" i="108"/>
  <c r="AX480" i="108"/>
  <c r="AW480" i="108"/>
  <c r="AV480" i="108"/>
  <c r="AU480" i="108"/>
  <c r="AT480" i="108"/>
  <c r="F480" i="108"/>
  <c r="CG480" i="108" s="1"/>
  <c r="E480" i="108"/>
  <c r="H480" i="108" s="1"/>
  <c r="C480" i="108"/>
  <c r="W480" i="108" s="1"/>
  <c r="B480" i="108"/>
  <c r="A480" i="108"/>
  <c r="CT479" i="108"/>
  <c r="CS479" i="108"/>
  <c r="CR479" i="108"/>
  <c r="CQ479" i="108"/>
  <c r="CP479" i="108"/>
  <c r="CO479" i="108"/>
  <c r="CN479" i="108"/>
  <c r="AX479" i="108"/>
  <c r="AW479" i="108"/>
  <c r="AV479" i="108"/>
  <c r="AU479" i="108"/>
  <c r="AT479" i="108"/>
  <c r="F479" i="108"/>
  <c r="CG479" i="108" s="1"/>
  <c r="E479" i="108"/>
  <c r="H479" i="108" s="1"/>
  <c r="C479" i="108"/>
  <c r="B479" i="108"/>
  <c r="A479" i="108"/>
  <c r="CT478" i="108"/>
  <c r="CS478" i="108"/>
  <c r="CR478" i="108"/>
  <c r="CQ478" i="108"/>
  <c r="CP478" i="108"/>
  <c r="CO478" i="108"/>
  <c r="CN478" i="108"/>
  <c r="AX478" i="108"/>
  <c r="AW478" i="108"/>
  <c r="AV478" i="108"/>
  <c r="AU478" i="108"/>
  <c r="AT478" i="108"/>
  <c r="F478" i="108"/>
  <c r="E478" i="108"/>
  <c r="H478" i="108" s="1"/>
  <c r="C478" i="108"/>
  <c r="B478" i="108"/>
  <c r="A478" i="108"/>
  <c r="CT477" i="108"/>
  <c r="CS477" i="108"/>
  <c r="CR477" i="108"/>
  <c r="CQ477" i="108"/>
  <c r="CP477" i="108"/>
  <c r="CO477" i="108"/>
  <c r="CN477" i="108"/>
  <c r="AX477" i="108"/>
  <c r="AW477" i="108"/>
  <c r="AV477" i="108"/>
  <c r="AU477" i="108"/>
  <c r="AT477" i="108"/>
  <c r="F477" i="108"/>
  <c r="CJ477" i="108" s="1"/>
  <c r="E477" i="108"/>
  <c r="H477" i="108" s="1"/>
  <c r="C477" i="108"/>
  <c r="W477" i="108" s="1"/>
  <c r="B477" i="108"/>
  <c r="A477" i="108"/>
  <c r="CT476" i="108"/>
  <c r="CS476" i="108"/>
  <c r="CR476" i="108"/>
  <c r="CQ476" i="108"/>
  <c r="CP476" i="108"/>
  <c r="CO476" i="108"/>
  <c r="CN476" i="108"/>
  <c r="AX476" i="108"/>
  <c r="AW476" i="108"/>
  <c r="AV476" i="108"/>
  <c r="AU476" i="108"/>
  <c r="AT476" i="108"/>
  <c r="F476" i="108"/>
  <c r="E476" i="108"/>
  <c r="H476" i="108" s="1"/>
  <c r="C476" i="108"/>
  <c r="AG476" i="108" s="1"/>
  <c r="B476" i="108"/>
  <c r="A476" i="108"/>
  <c r="CT475" i="108"/>
  <c r="CS475" i="108"/>
  <c r="CR475" i="108"/>
  <c r="CQ475" i="108"/>
  <c r="CP475" i="108"/>
  <c r="CO475" i="108"/>
  <c r="CN475" i="108"/>
  <c r="AX475" i="108"/>
  <c r="AW475" i="108"/>
  <c r="AV475" i="108"/>
  <c r="AU475" i="108"/>
  <c r="AT475" i="108"/>
  <c r="F475" i="108"/>
  <c r="E475" i="108"/>
  <c r="H475" i="108" s="1"/>
  <c r="C475" i="108"/>
  <c r="AH475" i="108" s="1"/>
  <c r="B475" i="108"/>
  <c r="A475" i="108"/>
  <c r="CT474" i="108"/>
  <c r="CS474" i="108"/>
  <c r="CR474" i="108"/>
  <c r="CQ474" i="108"/>
  <c r="CP474" i="108"/>
  <c r="CO474" i="108"/>
  <c r="CN474" i="108"/>
  <c r="AX474" i="108"/>
  <c r="AW474" i="108"/>
  <c r="AV474" i="108"/>
  <c r="AU474" i="108"/>
  <c r="AT474" i="108"/>
  <c r="F474" i="108"/>
  <c r="E474" i="108"/>
  <c r="H474" i="108" s="1"/>
  <c r="C474" i="108"/>
  <c r="AC474" i="108" s="1"/>
  <c r="B474" i="108"/>
  <c r="A474" i="108"/>
  <c r="CT473" i="108"/>
  <c r="CS473" i="108"/>
  <c r="CR473" i="108"/>
  <c r="CQ473" i="108"/>
  <c r="CP473" i="108"/>
  <c r="CO473" i="108"/>
  <c r="CN473" i="108"/>
  <c r="AX473" i="108"/>
  <c r="AW473" i="108"/>
  <c r="AV473" i="108"/>
  <c r="AU473" i="108"/>
  <c r="AT473" i="108"/>
  <c r="F473" i="108"/>
  <c r="E473" i="108"/>
  <c r="H473" i="108" s="1"/>
  <c r="C473" i="108"/>
  <c r="AF473" i="108" s="1"/>
  <c r="B473" i="108"/>
  <c r="A473" i="108"/>
  <c r="CT472" i="108"/>
  <c r="CS472" i="108"/>
  <c r="CR472" i="108"/>
  <c r="CQ472" i="108"/>
  <c r="CP472" i="108"/>
  <c r="CO472" i="108"/>
  <c r="CN472" i="108"/>
  <c r="AX472" i="108"/>
  <c r="AW472" i="108"/>
  <c r="AV472" i="108"/>
  <c r="AU472" i="108"/>
  <c r="AT472" i="108"/>
  <c r="F472" i="108"/>
  <c r="E472" i="108"/>
  <c r="H472" i="108" s="1"/>
  <c r="C472" i="108"/>
  <c r="AB472" i="108" s="1"/>
  <c r="B472" i="108"/>
  <c r="A472" i="108"/>
  <c r="CT471" i="108"/>
  <c r="CS471" i="108"/>
  <c r="CR471" i="108"/>
  <c r="CQ471" i="108"/>
  <c r="CP471" i="108"/>
  <c r="CO471" i="108"/>
  <c r="CN471" i="108"/>
  <c r="AX471" i="108"/>
  <c r="AW471" i="108"/>
  <c r="AV471" i="108"/>
  <c r="AU471" i="108"/>
  <c r="AT471" i="108"/>
  <c r="F471" i="108"/>
  <c r="CH471" i="108" s="1"/>
  <c r="E471" i="108"/>
  <c r="H471" i="108" s="1"/>
  <c r="C471" i="108"/>
  <c r="B471" i="108"/>
  <c r="A471" i="108"/>
  <c r="CT470" i="108"/>
  <c r="CS470" i="108"/>
  <c r="CR470" i="108"/>
  <c r="CQ470" i="108"/>
  <c r="CP470" i="108"/>
  <c r="CO470" i="108"/>
  <c r="CN470" i="108"/>
  <c r="AX470" i="108"/>
  <c r="AW470" i="108"/>
  <c r="AV470" i="108"/>
  <c r="AU470" i="108"/>
  <c r="AT470" i="108"/>
  <c r="F470" i="108"/>
  <c r="CF470" i="108" s="1"/>
  <c r="E470" i="108"/>
  <c r="H470" i="108" s="1"/>
  <c r="C470" i="108"/>
  <c r="W470" i="108" s="1"/>
  <c r="B470" i="108"/>
  <c r="A470" i="108"/>
  <c r="CT469" i="108"/>
  <c r="CS469" i="108"/>
  <c r="CR469" i="108"/>
  <c r="CQ469" i="108"/>
  <c r="CP469" i="108"/>
  <c r="CO469" i="108"/>
  <c r="CN469" i="108"/>
  <c r="AX469" i="108"/>
  <c r="AW469" i="108"/>
  <c r="AV469" i="108"/>
  <c r="AU469" i="108"/>
  <c r="AT469" i="108"/>
  <c r="F469" i="108"/>
  <c r="CI469" i="108" s="1"/>
  <c r="E469" i="108"/>
  <c r="H469" i="108" s="1"/>
  <c r="C469" i="108"/>
  <c r="B469" i="108"/>
  <c r="A469" i="108"/>
  <c r="CT468" i="108"/>
  <c r="CS468" i="108"/>
  <c r="CR468" i="108"/>
  <c r="CQ468" i="108"/>
  <c r="CP468" i="108"/>
  <c r="CO468" i="108"/>
  <c r="CN468" i="108"/>
  <c r="AX468" i="108"/>
  <c r="AW468" i="108"/>
  <c r="AV468" i="108"/>
  <c r="AU468" i="108"/>
  <c r="AT468" i="108"/>
  <c r="F468" i="108"/>
  <c r="E468" i="108"/>
  <c r="H468" i="108" s="1"/>
  <c r="C468" i="108"/>
  <c r="AH468" i="108" s="1"/>
  <c r="B468" i="108"/>
  <c r="A468" i="108"/>
  <c r="CT467" i="108"/>
  <c r="CS467" i="108"/>
  <c r="CR467" i="108"/>
  <c r="CQ467" i="108"/>
  <c r="CP467" i="108"/>
  <c r="CO467" i="108"/>
  <c r="CN467" i="108"/>
  <c r="AX467" i="108"/>
  <c r="AW467" i="108"/>
  <c r="AV467" i="108"/>
  <c r="AU467" i="108"/>
  <c r="AT467" i="108"/>
  <c r="F467" i="108"/>
  <c r="CF467" i="108" s="1"/>
  <c r="E467" i="108"/>
  <c r="C467" i="108"/>
  <c r="AB467" i="108" s="1"/>
  <c r="B467" i="108"/>
  <c r="A467" i="108"/>
  <c r="CT466" i="108"/>
  <c r="CS466" i="108"/>
  <c r="CR466" i="108"/>
  <c r="CQ466" i="108"/>
  <c r="CP466" i="108"/>
  <c r="CO466" i="108"/>
  <c r="CN466" i="108"/>
  <c r="CJ466" i="108"/>
  <c r="AX466" i="108"/>
  <c r="AW466" i="108"/>
  <c r="AV466" i="108"/>
  <c r="AU466" i="108"/>
  <c r="AT466" i="108"/>
  <c r="F466" i="108"/>
  <c r="E466" i="108"/>
  <c r="H466" i="108" s="1"/>
  <c r="C466" i="108"/>
  <c r="B466" i="108"/>
  <c r="A466" i="108"/>
  <c r="CT465" i="108"/>
  <c r="CS465" i="108"/>
  <c r="CR465" i="108"/>
  <c r="CQ465" i="108"/>
  <c r="CP465" i="108"/>
  <c r="CO465" i="108"/>
  <c r="CN465" i="108"/>
  <c r="AX465" i="108"/>
  <c r="AW465" i="108"/>
  <c r="AV465" i="108"/>
  <c r="AU465" i="108"/>
  <c r="AT465" i="108"/>
  <c r="F465" i="108"/>
  <c r="E465" i="108"/>
  <c r="H465" i="108" s="1"/>
  <c r="C465" i="108"/>
  <c r="B465" i="108"/>
  <c r="A465" i="108"/>
  <c r="CT464" i="108"/>
  <c r="CS464" i="108"/>
  <c r="CR464" i="108"/>
  <c r="CQ464" i="108"/>
  <c r="CP464" i="108"/>
  <c r="CO464" i="108"/>
  <c r="CN464" i="108"/>
  <c r="AX464" i="108"/>
  <c r="AW464" i="108"/>
  <c r="AV464" i="108"/>
  <c r="AU464" i="108"/>
  <c r="AT464" i="108"/>
  <c r="F464" i="108"/>
  <c r="CJ464" i="108" s="1"/>
  <c r="E464" i="108"/>
  <c r="H464" i="108" s="1"/>
  <c r="C464" i="108"/>
  <c r="AD464" i="108" s="1"/>
  <c r="B464" i="108"/>
  <c r="A464" i="108"/>
  <c r="CT463" i="108"/>
  <c r="CS463" i="108"/>
  <c r="CR463" i="108"/>
  <c r="CQ463" i="108"/>
  <c r="CP463" i="108"/>
  <c r="CO463" i="108"/>
  <c r="CN463" i="108"/>
  <c r="AX463" i="108"/>
  <c r="AW463" i="108"/>
  <c r="AV463" i="108"/>
  <c r="AU463" i="108"/>
  <c r="AT463" i="108"/>
  <c r="F463" i="108"/>
  <c r="CG463" i="108" s="1"/>
  <c r="E463" i="108"/>
  <c r="H463" i="108" s="1"/>
  <c r="C463" i="108"/>
  <c r="AF463" i="108" s="1"/>
  <c r="B463" i="108"/>
  <c r="A463" i="108"/>
  <c r="CT462" i="108"/>
  <c r="CS462" i="108"/>
  <c r="CR462" i="108"/>
  <c r="CQ462" i="108"/>
  <c r="CP462" i="108"/>
  <c r="CO462" i="108"/>
  <c r="CN462" i="108"/>
  <c r="AX462" i="108"/>
  <c r="AW462" i="108"/>
  <c r="AV462" i="108"/>
  <c r="AU462" i="108"/>
  <c r="AT462" i="108"/>
  <c r="F462" i="108"/>
  <c r="E462" i="108"/>
  <c r="H462" i="108" s="1"/>
  <c r="C462" i="108"/>
  <c r="AH462" i="108" s="1"/>
  <c r="B462" i="108"/>
  <c r="A462" i="108"/>
  <c r="CT461" i="108"/>
  <c r="CS461" i="108"/>
  <c r="CR461" i="108"/>
  <c r="CQ461" i="108"/>
  <c r="CP461" i="108"/>
  <c r="CO461" i="108"/>
  <c r="CN461" i="108"/>
  <c r="AX461" i="108"/>
  <c r="AW461" i="108"/>
  <c r="AV461" i="108"/>
  <c r="AU461" i="108"/>
  <c r="AT461" i="108"/>
  <c r="F461" i="108"/>
  <c r="CI461" i="108" s="1"/>
  <c r="E461" i="108"/>
  <c r="H461" i="108" s="1"/>
  <c r="C461" i="108"/>
  <c r="B461" i="108"/>
  <c r="A461" i="108"/>
  <c r="CT460" i="108"/>
  <c r="CS460" i="108"/>
  <c r="CR460" i="108"/>
  <c r="CQ460" i="108"/>
  <c r="CP460" i="108"/>
  <c r="CO460" i="108"/>
  <c r="CN460" i="108"/>
  <c r="AX460" i="108"/>
  <c r="AW460" i="108"/>
  <c r="AV460" i="108"/>
  <c r="AU460" i="108"/>
  <c r="AT460" i="108"/>
  <c r="F460" i="108"/>
  <c r="E460" i="108"/>
  <c r="H460" i="108" s="1"/>
  <c r="C460" i="108"/>
  <c r="AC460" i="108" s="1"/>
  <c r="B460" i="108"/>
  <c r="A460" i="108"/>
  <c r="CT459" i="108"/>
  <c r="CS459" i="108"/>
  <c r="CR459" i="108"/>
  <c r="CQ459" i="108"/>
  <c r="CP459" i="108"/>
  <c r="CO459" i="108"/>
  <c r="CN459" i="108"/>
  <c r="AX459" i="108"/>
  <c r="AW459" i="108"/>
  <c r="AV459" i="108"/>
  <c r="AU459" i="108"/>
  <c r="AT459" i="108"/>
  <c r="F459" i="108"/>
  <c r="E459" i="108"/>
  <c r="C459" i="108"/>
  <c r="AB459" i="108" s="1"/>
  <c r="B459" i="108"/>
  <c r="A459" i="108"/>
  <c r="CT458" i="108"/>
  <c r="CS458" i="108"/>
  <c r="CR458" i="108"/>
  <c r="CQ458" i="108"/>
  <c r="CP458" i="108"/>
  <c r="CO458" i="108"/>
  <c r="CN458" i="108"/>
  <c r="AX458" i="108"/>
  <c r="AW458" i="108"/>
  <c r="AV458" i="108"/>
  <c r="AU458" i="108"/>
  <c r="AT458" i="108"/>
  <c r="F458" i="108"/>
  <c r="CJ458" i="108" s="1"/>
  <c r="E458" i="108"/>
  <c r="H458" i="108" s="1"/>
  <c r="C458" i="108"/>
  <c r="W458" i="108" s="1"/>
  <c r="B458" i="108"/>
  <c r="A458" i="108"/>
  <c r="CT457" i="108"/>
  <c r="CS457" i="108"/>
  <c r="CR457" i="108"/>
  <c r="CQ457" i="108"/>
  <c r="CP457" i="108"/>
  <c r="CO457" i="108"/>
  <c r="CN457" i="108"/>
  <c r="AX457" i="108"/>
  <c r="AW457" i="108"/>
  <c r="AV457" i="108"/>
  <c r="AU457" i="108"/>
  <c r="AT457" i="108"/>
  <c r="F457" i="108"/>
  <c r="E457" i="108"/>
  <c r="H457" i="108" s="1"/>
  <c r="C457" i="108"/>
  <c r="AB457" i="108" s="1"/>
  <c r="B457" i="108"/>
  <c r="A457" i="108"/>
  <c r="CT456" i="108"/>
  <c r="CS456" i="108"/>
  <c r="CR456" i="108"/>
  <c r="CQ456" i="108"/>
  <c r="CP456" i="108"/>
  <c r="CO456" i="108"/>
  <c r="CN456" i="108"/>
  <c r="AX456" i="108"/>
  <c r="AW456" i="108"/>
  <c r="AV456" i="108"/>
  <c r="AU456" i="108"/>
  <c r="AT456" i="108"/>
  <c r="F456" i="108"/>
  <c r="CF456" i="108" s="1"/>
  <c r="E456" i="108"/>
  <c r="H456" i="108" s="1"/>
  <c r="C456" i="108"/>
  <c r="B456" i="108"/>
  <c r="A456" i="108"/>
  <c r="CT455" i="108"/>
  <c r="CS455" i="108"/>
  <c r="CR455" i="108"/>
  <c r="CQ455" i="108"/>
  <c r="CP455" i="108"/>
  <c r="CO455" i="108"/>
  <c r="CN455" i="108"/>
  <c r="AX455" i="108"/>
  <c r="AW455" i="108"/>
  <c r="AV455" i="108"/>
  <c r="AU455" i="108"/>
  <c r="AT455" i="108"/>
  <c r="F455" i="108"/>
  <c r="CH455" i="108" s="1"/>
  <c r="E455" i="108"/>
  <c r="H455" i="108" s="1"/>
  <c r="C455" i="108"/>
  <c r="W455" i="108" s="1"/>
  <c r="B455" i="108"/>
  <c r="A455" i="108"/>
  <c r="CT454" i="108"/>
  <c r="CS454" i="108"/>
  <c r="CR454" i="108"/>
  <c r="CQ454" i="108"/>
  <c r="CP454" i="108"/>
  <c r="CO454" i="108"/>
  <c r="CN454" i="108"/>
  <c r="AX454" i="108"/>
  <c r="AW454" i="108"/>
  <c r="AV454" i="108"/>
  <c r="AU454" i="108"/>
  <c r="AT454" i="108"/>
  <c r="F454" i="108"/>
  <c r="CG454" i="108" s="1"/>
  <c r="E454" i="108"/>
  <c r="H454" i="108" s="1"/>
  <c r="C454" i="108"/>
  <c r="W454" i="108" s="1"/>
  <c r="B454" i="108"/>
  <c r="A454" i="108"/>
  <c r="CT453" i="108"/>
  <c r="CS453" i="108"/>
  <c r="CR453" i="108"/>
  <c r="CQ453" i="108"/>
  <c r="CP453" i="108"/>
  <c r="CO453" i="108"/>
  <c r="CN453" i="108"/>
  <c r="AX453" i="108"/>
  <c r="AW453" i="108"/>
  <c r="AV453" i="108"/>
  <c r="AU453" i="108"/>
  <c r="AT453" i="108"/>
  <c r="F453" i="108"/>
  <c r="E453" i="108"/>
  <c r="H453" i="108" s="1"/>
  <c r="C453" i="108"/>
  <c r="AF453" i="108" s="1"/>
  <c r="B453" i="108"/>
  <c r="A453" i="108"/>
  <c r="CT452" i="108"/>
  <c r="CS452" i="108"/>
  <c r="CR452" i="108"/>
  <c r="CQ452" i="108"/>
  <c r="CP452" i="108"/>
  <c r="CO452" i="108"/>
  <c r="CN452" i="108"/>
  <c r="AX452" i="108"/>
  <c r="AW452" i="108"/>
  <c r="AV452" i="108"/>
  <c r="AU452" i="108"/>
  <c r="AT452" i="108"/>
  <c r="F452" i="108"/>
  <c r="E452" i="108"/>
  <c r="H452" i="108" s="1"/>
  <c r="C452" i="108"/>
  <c r="B452" i="108"/>
  <c r="A452" i="108"/>
  <c r="CT451" i="108"/>
  <c r="CS451" i="108"/>
  <c r="CR451" i="108"/>
  <c r="CQ451" i="108"/>
  <c r="CP451" i="108"/>
  <c r="CO451" i="108"/>
  <c r="CN451" i="108"/>
  <c r="AX451" i="108"/>
  <c r="AW451" i="108"/>
  <c r="AV451" i="108"/>
  <c r="AU451" i="108"/>
  <c r="AT451" i="108"/>
  <c r="F451" i="108"/>
  <c r="AP451" i="108" s="1"/>
  <c r="E451" i="108"/>
  <c r="H451" i="108" s="1"/>
  <c r="C451" i="108"/>
  <c r="W451" i="108" s="1"/>
  <c r="B451" i="108"/>
  <c r="A451" i="108"/>
  <c r="CT450" i="108"/>
  <c r="CS450" i="108"/>
  <c r="CR450" i="108"/>
  <c r="CQ450" i="108"/>
  <c r="CP450" i="108"/>
  <c r="CO450" i="108"/>
  <c r="CN450" i="108"/>
  <c r="AX450" i="108"/>
  <c r="AW450" i="108"/>
  <c r="AV450" i="108"/>
  <c r="AU450" i="108"/>
  <c r="AT450" i="108"/>
  <c r="F450" i="108"/>
  <c r="CJ450" i="108" s="1"/>
  <c r="E450" i="108"/>
  <c r="H450" i="108" s="1"/>
  <c r="C450" i="108"/>
  <c r="AD450" i="108" s="1"/>
  <c r="B450" i="108"/>
  <c r="A450" i="108"/>
  <c r="CT449" i="108"/>
  <c r="CS449" i="108"/>
  <c r="CR449" i="108"/>
  <c r="CQ449" i="108"/>
  <c r="CP449" i="108"/>
  <c r="CO449" i="108"/>
  <c r="CN449" i="108"/>
  <c r="AX449" i="108"/>
  <c r="AW449" i="108"/>
  <c r="AV449" i="108"/>
  <c r="AU449" i="108"/>
  <c r="AT449" i="108"/>
  <c r="F449" i="108"/>
  <c r="E449" i="108"/>
  <c r="H449" i="108" s="1"/>
  <c r="C449" i="108"/>
  <c r="B449" i="108"/>
  <c r="A449" i="108"/>
  <c r="CT448" i="108"/>
  <c r="CS448" i="108"/>
  <c r="CR448" i="108"/>
  <c r="CQ448" i="108"/>
  <c r="CP448" i="108"/>
  <c r="CO448" i="108"/>
  <c r="CN448" i="108"/>
  <c r="AX448" i="108"/>
  <c r="AW448" i="108"/>
  <c r="AV448" i="108"/>
  <c r="AU448" i="108"/>
  <c r="AT448" i="108"/>
  <c r="F448" i="108"/>
  <c r="E448" i="108"/>
  <c r="H448" i="108" s="1"/>
  <c r="C448" i="108"/>
  <c r="B448" i="108"/>
  <c r="A448" i="108"/>
  <c r="CT447" i="108"/>
  <c r="CS447" i="108"/>
  <c r="CR447" i="108"/>
  <c r="CQ447" i="108"/>
  <c r="CP447" i="108"/>
  <c r="CO447" i="108"/>
  <c r="CN447" i="108"/>
  <c r="AX447" i="108"/>
  <c r="AW447" i="108"/>
  <c r="AV447" i="108"/>
  <c r="AU447" i="108"/>
  <c r="AT447" i="108"/>
  <c r="F447" i="108"/>
  <c r="CI447" i="108" s="1"/>
  <c r="E447" i="108"/>
  <c r="H447" i="108" s="1"/>
  <c r="BZ447" i="108" s="1"/>
  <c r="C447" i="108"/>
  <c r="AB447" i="108" s="1"/>
  <c r="B447" i="108"/>
  <c r="A447" i="108"/>
  <c r="CT446" i="108"/>
  <c r="CS446" i="108"/>
  <c r="CR446" i="108"/>
  <c r="CQ446" i="108"/>
  <c r="CP446" i="108"/>
  <c r="CO446" i="108"/>
  <c r="CN446" i="108"/>
  <c r="AX446" i="108"/>
  <c r="AW446" i="108"/>
  <c r="AV446" i="108"/>
  <c r="AU446" i="108"/>
  <c r="AT446" i="108"/>
  <c r="F446" i="108"/>
  <c r="CJ446" i="108" s="1"/>
  <c r="E446" i="108"/>
  <c r="H446" i="108" s="1"/>
  <c r="C446" i="108"/>
  <c r="AG446" i="108" s="1"/>
  <c r="B446" i="108"/>
  <c r="A446" i="108"/>
  <c r="CT445" i="108"/>
  <c r="CS445" i="108"/>
  <c r="CR445" i="108"/>
  <c r="CQ445" i="108"/>
  <c r="CP445" i="108"/>
  <c r="CO445" i="108"/>
  <c r="CN445" i="108"/>
  <c r="AX445" i="108"/>
  <c r="AW445" i="108"/>
  <c r="AV445" i="108"/>
  <c r="AU445" i="108"/>
  <c r="AT445" i="108"/>
  <c r="F445" i="108"/>
  <c r="E445" i="108"/>
  <c r="H445" i="108" s="1"/>
  <c r="C445" i="108"/>
  <c r="AC445" i="108" s="1"/>
  <c r="B445" i="108"/>
  <c r="A445" i="108"/>
  <c r="CT444" i="108"/>
  <c r="CS444" i="108"/>
  <c r="CR444" i="108"/>
  <c r="CQ444" i="108"/>
  <c r="CP444" i="108"/>
  <c r="CO444" i="108"/>
  <c r="CN444" i="108"/>
  <c r="AX444" i="108"/>
  <c r="AW444" i="108"/>
  <c r="AV444" i="108"/>
  <c r="AU444" i="108"/>
  <c r="AT444" i="108"/>
  <c r="F444" i="108"/>
  <c r="E444" i="108"/>
  <c r="H444" i="108" s="1"/>
  <c r="C444" i="108"/>
  <c r="B444" i="108"/>
  <c r="A444" i="108"/>
  <c r="CT443" i="108"/>
  <c r="CS443" i="108"/>
  <c r="CR443" i="108"/>
  <c r="CQ443" i="108"/>
  <c r="CP443" i="108"/>
  <c r="CO443" i="108"/>
  <c r="CN443" i="108"/>
  <c r="AX443" i="108"/>
  <c r="AW443" i="108"/>
  <c r="AV443" i="108"/>
  <c r="AU443" i="108"/>
  <c r="AT443" i="108"/>
  <c r="AP443" i="108"/>
  <c r="F443" i="108"/>
  <c r="E443" i="108"/>
  <c r="H443" i="108" s="1"/>
  <c r="BZ443" i="108" s="1"/>
  <c r="C443" i="108"/>
  <c r="B443" i="108"/>
  <c r="A443" i="108"/>
  <c r="CT442" i="108"/>
  <c r="CS442" i="108"/>
  <c r="CR442" i="108"/>
  <c r="CQ442" i="108"/>
  <c r="CP442" i="108"/>
  <c r="CO442" i="108"/>
  <c r="CN442" i="108"/>
  <c r="AX442" i="108"/>
  <c r="AW442" i="108"/>
  <c r="AV442" i="108"/>
  <c r="AU442" i="108"/>
  <c r="AT442" i="108"/>
  <c r="F442" i="108"/>
  <c r="CF442" i="108" s="1"/>
  <c r="E442" i="108"/>
  <c r="H442" i="108" s="1"/>
  <c r="C442" i="108"/>
  <c r="AC442" i="108" s="1"/>
  <c r="B442" i="108"/>
  <c r="A442" i="108"/>
  <c r="CT441" i="108"/>
  <c r="CS441" i="108"/>
  <c r="CR441" i="108"/>
  <c r="CQ441" i="108"/>
  <c r="CP441" i="108"/>
  <c r="CO441" i="108"/>
  <c r="CN441" i="108"/>
  <c r="AX441" i="108"/>
  <c r="AW441" i="108"/>
  <c r="AV441" i="108"/>
  <c r="AU441" i="108"/>
  <c r="AT441" i="108"/>
  <c r="F441" i="108"/>
  <c r="CF441" i="108" s="1"/>
  <c r="E441" i="108"/>
  <c r="H441" i="108" s="1"/>
  <c r="C441" i="108"/>
  <c r="B441" i="108"/>
  <c r="A441" i="108"/>
  <c r="CT440" i="108"/>
  <c r="CS440" i="108"/>
  <c r="CR440" i="108"/>
  <c r="CQ440" i="108"/>
  <c r="CP440" i="108"/>
  <c r="CO440" i="108"/>
  <c r="CN440" i="108"/>
  <c r="AX440" i="108"/>
  <c r="AW440" i="108"/>
  <c r="AV440" i="108"/>
  <c r="AU440" i="108"/>
  <c r="AT440" i="108"/>
  <c r="F440" i="108"/>
  <c r="E440" i="108"/>
  <c r="H440" i="108" s="1"/>
  <c r="C440" i="108"/>
  <c r="AF440" i="108" s="1"/>
  <c r="B440" i="108"/>
  <c r="A440" i="108"/>
  <c r="CT439" i="108"/>
  <c r="CS439" i="108"/>
  <c r="CR439" i="108"/>
  <c r="CQ439" i="108"/>
  <c r="CP439" i="108"/>
  <c r="CO439" i="108"/>
  <c r="CN439" i="108"/>
  <c r="AX439" i="108"/>
  <c r="AW439" i="108"/>
  <c r="AV439" i="108"/>
  <c r="AU439" i="108"/>
  <c r="AT439" i="108"/>
  <c r="F439" i="108"/>
  <c r="CH439" i="108" s="1"/>
  <c r="E439" i="108"/>
  <c r="H439" i="108" s="1"/>
  <c r="C439" i="108"/>
  <c r="AB439" i="108" s="1"/>
  <c r="B439" i="108"/>
  <c r="A439" i="108"/>
  <c r="CT438" i="108"/>
  <c r="CS438" i="108"/>
  <c r="CR438" i="108"/>
  <c r="CQ438" i="108"/>
  <c r="CP438" i="108"/>
  <c r="CO438" i="108"/>
  <c r="CN438" i="108"/>
  <c r="AX438" i="108"/>
  <c r="AW438" i="108"/>
  <c r="AV438" i="108"/>
  <c r="AU438" i="108"/>
  <c r="AT438" i="108"/>
  <c r="F438" i="108"/>
  <c r="E438" i="108"/>
  <c r="H438" i="108" s="1"/>
  <c r="C438" i="108"/>
  <c r="B438" i="108"/>
  <c r="A438" i="108"/>
  <c r="CT437" i="108"/>
  <c r="CS437" i="108"/>
  <c r="CR437" i="108"/>
  <c r="CQ437" i="108"/>
  <c r="CP437" i="108"/>
  <c r="CO437" i="108"/>
  <c r="CN437" i="108"/>
  <c r="AX437" i="108"/>
  <c r="AW437" i="108"/>
  <c r="AV437" i="108"/>
  <c r="AU437" i="108"/>
  <c r="AT437" i="108"/>
  <c r="F437" i="108"/>
  <c r="CF437" i="108" s="1"/>
  <c r="E437" i="108"/>
  <c r="H437" i="108" s="1"/>
  <c r="C437" i="108"/>
  <c r="AG437" i="108" s="1"/>
  <c r="B437" i="108"/>
  <c r="A437" i="108"/>
  <c r="CT436" i="108"/>
  <c r="CS436" i="108"/>
  <c r="CR436" i="108"/>
  <c r="CQ436" i="108"/>
  <c r="CP436" i="108"/>
  <c r="CO436" i="108"/>
  <c r="CN436" i="108"/>
  <c r="AX436" i="108"/>
  <c r="AW436" i="108"/>
  <c r="AV436" i="108"/>
  <c r="AU436" i="108"/>
  <c r="AT436" i="108"/>
  <c r="F436" i="108"/>
  <c r="E436" i="108"/>
  <c r="H436" i="108" s="1"/>
  <c r="C436" i="108"/>
  <c r="AB436" i="108" s="1"/>
  <c r="B436" i="108"/>
  <c r="A436" i="108"/>
  <c r="CT435" i="108"/>
  <c r="CS435" i="108"/>
  <c r="CR435" i="108"/>
  <c r="CQ435" i="108"/>
  <c r="CP435" i="108"/>
  <c r="CO435" i="108"/>
  <c r="CN435" i="108"/>
  <c r="AX435" i="108"/>
  <c r="AW435" i="108"/>
  <c r="AV435" i="108"/>
  <c r="AU435" i="108"/>
  <c r="AT435" i="108"/>
  <c r="F435" i="108"/>
  <c r="CJ435" i="108" s="1"/>
  <c r="E435" i="108"/>
  <c r="H435" i="108" s="1"/>
  <c r="C435" i="108"/>
  <c r="AF435" i="108" s="1"/>
  <c r="B435" i="108"/>
  <c r="A435" i="108"/>
  <c r="CT434" i="108"/>
  <c r="CS434" i="108"/>
  <c r="CR434" i="108"/>
  <c r="CQ434" i="108"/>
  <c r="CP434" i="108"/>
  <c r="CO434" i="108"/>
  <c r="CN434" i="108"/>
  <c r="AX434" i="108"/>
  <c r="AW434" i="108"/>
  <c r="AV434" i="108"/>
  <c r="AU434" i="108"/>
  <c r="AT434" i="108"/>
  <c r="F434" i="108"/>
  <c r="E434" i="108"/>
  <c r="H434" i="108" s="1"/>
  <c r="C434" i="108"/>
  <c r="AC434" i="108" s="1"/>
  <c r="B434" i="108"/>
  <c r="A434" i="108"/>
  <c r="CT433" i="108"/>
  <c r="CS433" i="108"/>
  <c r="CR433" i="108"/>
  <c r="CQ433" i="108"/>
  <c r="CP433" i="108"/>
  <c r="CO433" i="108"/>
  <c r="CN433" i="108"/>
  <c r="AX433" i="108"/>
  <c r="AW433" i="108"/>
  <c r="AV433" i="108"/>
  <c r="AU433" i="108"/>
  <c r="AT433" i="108"/>
  <c r="F433" i="108"/>
  <c r="CF433" i="108" s="1"/>
  <c r="E433" i="108"/>
  <c r="H433" i="108" s="1"/>
  <c r="C433" i="108"/>
  <c r="AB433" i="108" s="1"/>
  <c r="B433" i="108"/>
  <c r="A433" i="108"/>
  <c r="CT432" i="108"/>
  <c r="CS432" i="108"/>
  <c r="CR432" i="108"/>
  <c r="CQ432" i="108"/>
  <c r="CP432" i="108"/>
  <c r="CO432" i="108"/>
  <c r="CN432" i="108"/>
  <c r="AX432" i="108"/>
  <c r="AW432" i="108"/>
  <c r="AV432" i="108"/>
  <c r="AU432" i="108"/>
  <c r="AT432" i="108"/>
  <c r="F432" i="108"/>
  <c r="E432" i="108"/>
  <c r="H432" i="108" s="1"/>
  <c r="C432" i="108"/>
  <c r="AC432" i="108" s="1"/>
  <c r="B432" i="108"/>
  <c r="A432" i="108"/>
  <c r="CT431" i="108"/>
  <c r="CS431" i="108"/>
  <c r="CR431" i="108"/>
  <c r="CQ431" i="108"/>
  <c r="CP431" i="108"/>
  <c r="CO431" i="108"/>
  <c r="CN431" i="108"/>
  <c r="AX431" i="108"/>
  <c r="AW431" i="108"/>
  <c r="AV431" i="108"/>
  <c r="AU431" i="108"/>
  <c r="AT431" i="108"/>
  <c r="F431" i="108"/>
  <c r="CF431" i="108" s="1"/>
  <c r="E431" i="108"/>
  <c r="C431" i="108"/>
  <c r="AD431" i="108" s="1"/>
  <c r="B431" i="108"/>
  <c r="A431" i="108"/>
  <c r="CT430" i="108"/>
  <c r="CS430" i="108"/>
  <c r="CR430" i="108"/>
  <c r="CQ430" i="108"/>
  <c r="CP430" i="108"/>
  <c r="CO430" i="108"/>
  <c r="CN430" i="108"/>
  <c r="AX430" i="108"/>
  <c r="AW430" i="108"/>
  <c r="AV430" i="108"/>
  <c r="AU430" i="108"/>
  <c r="AT430" i="108"/>
  <c r="F430" i="108"/>
  <c r="CH430" i="108" s="1"/>
  <c r="E430" i="108"/>
  <c r="H430" i="108" s="1"/>
  <c r="C430" i="108"/>
  <c r="AC430" i="108" s="1"/>
  <c r="B430" i="108"/>
  <c r="A430" i="108"/>
  <c r="CT429" i="108"/>
  <c r="CS429" i="108"/>
  <c r="CR429" i="108"/>
  <c r="CQ429" i="108"/>
  <c r="CP429" i="108"/>
  <c r="CO429" i="108"/>
  <c r="CN429" i="108"/>
  <c r="AX429" i="108"/>
  <c r="AW429" i="108"/>
  <c r="AV429" i="108"/>
  <c r="AU429" i="108"/>
  <c r="AT429" i="108"/>
  <c r="F429" i="108"/>
  <c r="CI429" i="108" s="1"/>
  <c r="E429" i="108"/>
  <c r="H429" i="108" s="1"/>
  <c r="C429" i="108"/>
  <c r="W429" i="108" s="1"/>
  <c r="B429" i="108"/>
  <c r="A429" i="108"/>
  <c r="CT428" i="108"/>
  <c r="CS428" i="108"/>
  <c r="CR428" i="108"/>
  <c r="CQ428" i="108"/>
  <c r="CP428" i="108"/>
  <c r="CO428" i="108"/>
  <c r="CN428" i="108"/>
  <c r="AX428" i="108"/>
  <c r="AW428" i="108"/>
  <c r="AV428" i="108"/>
  <c r="AU428" i="108"/>
  <c r="AT428" i="108"/>
  <c r="F428" i="108"/>
  <c r="CF428" i="108" s="1"/>
  <c r="E428" i="108"/>
  <c r="H428" i="108" s="1"/>
  <c r="BZ428" i="108" s="1"/>
  <c r="C428" i="108"/>
  <c r="AH428" i="108" s="1"/>
  <c r="B428" i="108"/>
  <c r="A428" i="108"/>
  <c r="CT427" i="108"/>
  <c r="CS427" i="108"/>
  <c r="CR427" i="108"/>
  <c r="CQ427" i="108"/>
  <c r="CP427" i="108"/>
  <c r="CO427" i="108"/>
  <c r="CN427" i="108"/>
  <c r="AX427" i="108"/>
  <c r="AW427" i="108"/>
  <c r="AV427" i="108"/>
  <c r="AU427" i="108"/>
  <c r="AT427" i="108"/>
  <c r="F427" i="108"/>
  <c r="CH427" i="108" s="1"/>
  <c r="E427" i="108"/>
  <c r="H427" i="108" s="1"/>
  <c r="C427" i="108"/>
  <c r="AC427" i="108" s="1"/>
  <c r="B427" i="108"/>
  <c r="A427" i="108"/>
  <c r="CT426" i="108"/>
  <c r="CS426" i="108"/>
  <c r="CR426" i="108"/>
  <c r="CQ426" i="108"/>
  <c r="CP426" i="108"/>
  <c r="CO426" i="108"/>
  <c r="CN426" i="108"/>
  <c r="AX426" i="108"/>
  <c r="AW426" i="108"/>
  <c r="AV426" i="108"/>
  <c r="AU426" i="108"/>
  <c r="AT426" i="108"/>
  <c r="F426" i="108"/>
  <c r="AP426" i="108" s="1"/>
  <c r="E426" i="108"/>
  <c r="H426" i="108" s="1"/>
  <c r="C426" i="108"/>
  <c r="B426" i="108"/>
  <c r="A426" i="108"/>
  <c r="CT425" i="108"/>
  <c r="CS425" i="108"/>
  <c r="CR425" i="108"/>
  <c r="CQ425" i="108"/>
  <c r="CP425" i="108"/>
  <c r="CO425" i="108"/>
  <c r="CN425" i="108"/>
  <c r="AX425" i="108"/>
  <c r="AW425" i="108"/>
  <c r="AV425" i="108"/>
  <c r="AU425" i="108"/>
  <c r="AT425" i="108"/>
  <c r="F425" i="108"/>
  <c r="CH425" i="108" s="1"/>
  <c r="E425" i="108"/>
  <c r="H425" i="108" s="1"/>
  <c r="C425" i="108"/>
  <c r="AD425" i="108" s="1"/>
  <c r="B425" i="108"/>
  <c r="A425" i="108"/>
  <c r="CT424" i="108"/>
  <c r="CS424" i="108"/>
  <c r="CR424" i="108"/>
  <c r="CQ424" i="108"/>
  <c r="CP424" i="108"/>
  <c r="CO424" i="108"/>
  <c r="CN424" i="108"/>
  <c r="AX424" i="108"/>
  <c r="AW424" i="108"/>
  <c r="AV424" i="108"/>
  <c r="AU424" i="108"/>
  <c r="AT424" i="108"/>
  <c r="F424" i="108"/>
  <c r="CI424" i="108" s="1"/>
  <c r="E424" i="108"/>
  <c r="H424" i="108" s="1"/>
  <c r="BZ424" i="108" s="1"/>
  <c r="CA424" i="108" s="1"/>
  <c r="C424" i="108"/>
  <c r="AF424" i="108" s="1"/>
  <c r="B424" i="108"/>
  <c r="A424" i="108"/>
  <c r="CT423" i="108"/>
  <c r="CS423" i="108"/>
  <c r="CR423" i="108"/>
  <c r="CQ423" i="108"/>
  <c r="CP423" i="108"/>
  <c r="CO423" i="108"/>
  <c r="CN423" i="108"/>
  <c r="AX423" i="108"/>
  <c r="AW423" i="108"/>
  <c r="AV423" i="108"/>
  <c r="AU423" i="108"/>
  <c r="AT423" i="108"/>
  <c r="F423" i="108"/>
  <c r="CF423" i="108" s="1"/>
  <c r="E423" i="108"/>
  <c r="H423" i="108" s="1"/>
  <c r="C423" i="108"/>
  <c r="B423" i="108"/>
  <c r="A423" i="108"/>
  <c r="CT422" i="108"/>
  <c r="CS422" i="108"/>
  <c r="CR422" i="108"/>
  <c r="CQ422" i="108"/>
  <c r="CP422" i="108"/>
  <c r="CO422" i="108"/>
  <c r="CN422" i="108"/>
  <c r="CF422" i="108"/>
  <c r="AX422" i="108"/>
  <c r="AW422" i="108"/>
  <c r="AV422" i="108"/>
  <c r="AU422" i="108"/>
  <c r="AT422" i="108"/>
  <c r="F422" i="108"/>
  <c r="E422" i="108"/>
  <c r="H422" i="108" s="1"/>
  <c r="C422" i="108"/>
  <c r="AH422" i="108" s="1"/>
  <c r="B422" i="108"/>
  <c r="A422" i="108"/>
  <c r="CT421" i="108"/>
  <c r="CS421" i="108"/>
  <c r="CR421" i="108"/>
  <c r="CQ421" i="108"/>
  <c r="CP421" i="108"/>
  <c r="CO421" i="108"/>
  <c r="CN421" i="108"/>
  <c r="AX421" i="108"/>
  <c r="AW421" i="108"/>
  <c r="AV421" i="108"/>
  <c r="AU421" i="108"/>
  <c r="AT421" i="108"/>
  <c r="F421" i="108"/>
  <c r="E421" i="108"/>
  <c r="H421" i="108" s="1"/>
  <c r="C421" i="108"/>
  <c r="AD421" i="108" s="1"/>
  <c r="B421" i="108"/>
  <c r="A421" i="108"/>
  <c r="CT420" i="108"/>
  <c r="CS420" i="108"/>
  <c r="CR420" i="108"/>
  <c r="CQ420" i="108"/>
  <c r="CP420" i="108"/>
  <c r="CO420" i="108"/>
  <c r="CN420" i="108"/>
  <c r="AX420" i="108"/>
  <c r="AW420" i="108"/>
  <c r="AV420" i="108"/>
  <c r="AU420" i="108"/>
  <c r="AT420" i="108"/>
  <c r="F420" i="108"/>
  <c r="E420" i="108"/>
  <c r="H420" i="108" s="1"/>
  <c r="C420" i="108"/>
  <c r="AC420" i="108" s="1"/>
  <c r="B420" i="108"/>
  <c r="A420" i="108"/>
  <c r="CT419" i="108"/>
  <c r="CS419" i="108"/>
  <c r="CR419" i="108"/>
  <c r="CQ419" i="108"/>
  <c r="CP419" i="108"/>
  <c r="CO419" i="108"/>
  <c r="CN419" i="108"/>
  <c r="AX419" i="108"/>
  <c r="AW419" i="108"/>
  <c r="AV419" i="108"/>
  <c r="AU419" i="108"/>
  <c r="AT419" i="108"/>
  <c r="F419" i="108"/>
  <c r="CH419" i="108" s="1"/>
  <c r="E419" i="108"/>
  <c r="H419" i="108" s="1"/>
  <c r="C419" i="108"/>
  <c r="AC419" i="108" s="1"/>
  <c r="B419" i="108"/>
  <c r="A419" i="108"/>
  <c r="CT418" i="108"/>
  <c r="CS418" i="108"/>
  <c r="CR418" i="108"/>
  <c r="CQ418" i="108"/>
  <c r="CP418" i="108"/>
  <c r="CO418" i="108"/>
  <c r="CN418" i="108"/>
  <c r="AX418" i="108"/>
  <c r="AW418" i="108"/>
  <c r="AV418" i="108"/>
  <c r="AU418" i="108"/>
  <c r="AT418" i="108"/>
  <c r="F418" i="108"/>
  <c r="CJ418" i="108" s="1"/>
  <c r="E418" i="108"/>
  <c r="H418" i="108" s="1"/>
  <c r="C418" i="108"/>
  <c r="B418" i="108"/>
  <c r="A418" i="108"/>
  <c r="CT417" i="108"/>
  <c r="CS417" i="108"/>
  <c r="CR417" i="108"/>
  <c r="CQ417" i="108"/>
  <c r="CP417" i="108"/>
  <c r="CO417" i="108"/>
  <c r="CN417" i="108"/>
  <c r="AX417" i="108"/>
  <c r="AW417" i="108"/>
  <c r="AV417" i="108"/>
  <c r="AU417" i="108"/>
  <c r="AT417" i="108"/>
  <c r="F417" i="108"/>
  <c r="E417" i="108"/>
  <c r="H417" i="108" s="1"/>
  <c r="C417" i="108"/>
  <c r="AF417" i="108" s="1"/>
  <c r="B417" i="108"/>
  <c r="A417" i="108"/>
  <c r="CT416" i="108"/>
  <c r="CS416" i="108"/>
  <c r="CR416" i="108"/>
  <c r="CQ416" i="108"/>
  <c r="CP416" i="108"/>
  <c r="CO416" i="108"/>
  <c r="CN416" i="108"/>
  <c r="CH416" i="108"/>
  <c r="AX416" i="108"/>
  <c r="AW416" i="108"/>
  <c r="AV416" i="108"/>
  <c r="AU416" i="108"/>
  <c r="G416" i="108" s="1"/>
  <c r="AY416" i="108" s="1"/>
  <c r="AT416" i="108"/>
  <c r="F416" i="108"/>
  <c r="E416" i="108"/>
  <c r="H416" i="108" s="1"/>
  <c r="C416" i="108"/>
  <c r="B416" i="108"/>
  <c r="A416" i="108"/>
  <c r="CT415" i="108"/>
  <c r="CS415" i="108"/>
  <c r="CR415" i="108"/>
  <c r="CQ415" i="108"/>
  <c r="CP415" i="108"/>
  <c r="CO415" i="108"/>
  <c r="CN415" i="108"/>
  <c r="AX415" i="108"/>
  <c r="AW415" i="108"/>
  <c r="AV415" i="108"/>
  <c r="AU415" i="108"/>
  <c r="AT415" i="108"/>
  <c r="F415" i="108"/>
  <c r="AP415" i="108" s="1"/>
  <c r="E415" i="108"/>
  <c r="H415" i="108" s="1"/>
  <c r="C415" i="108"/>
  <c r="B415" i="108"/>
  <c r="A415" i="108"/>
  <c r="CT414" i="108"/>
  <c r="CS414" i="108"/>
  <c r="CR414" i="108"/>
  <c r="CQ414" i="108"/>
  <c r="CP414" i="108"/>
  <c r="CO414" i="108"/>
  <c r="CN414" i="108"/>
  <c r="AX414" i="108"/>
  <c r="AW414" i="108"/>
  <c r="AV414" i="108"/>
  <c r="AU414" i="108"/>
  <c r="AT414" i="108"/>
  <c r="F414" i="108"/>
  <c r="CJ414" i="108" s="1"/>
  <c r="E414" i="108"/>
  <c r="H414" i="108" s="1"/>
  <c r="C414" i="108"/>
  <c r="AD414" i="108" s="1"/>
  <c r="B414" i="108"/>
  <c r="A414" i="108"/>
  <c r="CT413" i="108"/>
  <c r="CS413" i="108"/>
  <c r="CR413" i="108"/>
  <c r="CQ413" i="108"/>
  <c r="CP413" i="108"/>
  <c r="CO413" i="108"/>
  <c r="CN413" i="108"/>
  <c r="AX413" i="108"/>
  <c r="AW413" i="108"/>
  <c r="AV413" i="108"/>
  <c r="AU413" i="108"/>
  <c r="AT413" i="108"/>
  <c r="F413" i="108"/>
  <c r="E413" i="108"/>
  <c r="H413" i="108" s="1"/>
  <c r="C413" i="108"/>
  <c r="B413" i="108"/>
  <c r="A413" i="108"/>
  <c r="CT412" i="108"/>
  <c r="CS412" i="108"/>
  <c r="CR412" i="108"/>
  <c r="CQ412" i="108"/>
  <c r="CP412" i="108"/>
  <c r="CO412" i="108"/>
  <c r="CN412" i="108"/>
  <c r="AX412" i="108"/>
  <c r="AW412" i="108"/>
  <c r="AV412" i="108"/>
  <c r="AU412" i="108"/>
  <c r="AT412" i="108"/>
  <c r="F412" i="108"/>
  <c r="E412" i="108"/>
  <c r="H412" i="108" s="1"/>
  <c r="C412" i="108"/>
  <c r="B412" i="108"/>
  <c r="A412" i="108"/>
  <c r="CT411" i="108"/>
  <c r="CS411" i="108"/>
  <c r="CR411" i="108"/>
  <c r="CQ411" i="108"/>
  <c r="CP411" i="108"/>
  <c r="CO411" i="108"/>
  <c r="CN411" i="108"/>
  <c r="AX411" i="108"/>
  <c r="AW411" i="108"/>
  <c r="AV411" i="108"/>
  <c r="AU411" i="108"/>
  <c r="AT411" i="108"/>
  <c r="F411" i="108"/>
  <c r="E411" i="108"/>
  <c r="C411" i="108"/>
  <c r="AG411" i="108" s="1"/>
  <c r="B411" i="108"/>
  <c r="A411" i="108"/>
  <c r="CT410" i="108"/>
  <c r="CS410" i="108"/>
  <c r="CR410" i="108"/>
  <c r="CQ410" i="108"/>
  <c r="CP410" i="108"/>
  <c r="CO410" i="108"/>
  <c r="CN410" i="108"/>
  <c r="AX410" i="108"/>
  <c r="AW410" i="108"/>
  <c r="AV410" i="108"/>
  <c r="AU410" i="108"/>
  <c r="AT410" i="108"/>
  <c r="F410" i="108"/>
  <c r="CJ410" i="108" s="1"/>
  <c r="E410" i="108"/>
  <c r="H410" i="108" s="1"/>
  <c r="C410" i="108"/>
  <c r="B410" i="108"/>
  <c r="A410" i="108"/>
  <c r="CT409" i="108"/>
  <c r="CS409" i="108"/>
  <c r="CR409" i="108"/>
  <c r="CQ409" i="108"/>
  <c r="CP409" i="108"/>
  <c r="CO409" i="108"/>
  <c r="CN409" i="108"/>
  <c r="AX409" i="108"/>
  <c r="AW409" i="108"/>
  <c r="AV409" i="108"/>
  <c r="AU409" i="108"/>
  <c r="AT409" i="108"/>
  <c r="F409" i="108"/>
  <c r="E409" i="108"/>
  <c r="C409" i="108"/>
  <c r="AC409" i="108" s="1"/>
  <c r="B409" i="108"/>
  <c r="A409" i="108"/>
  <c r="CT408" i="108"/>
  <c r="CS408" i="108"/>
  <c r="CR408" i="108"/>
  <c r="CQ408" i="108"/>
  <c r="CP408" i="108"/>
  <c r="CO408" i="108"/>
  <c r="CN408" i="108"/>
  <c r="AX408" i="108"/>
  <c r="AW408" i="108"/>
  <c r="AV408" i="108"/>
  <c r="AU408" i="108"/>
  <c r="AT408" i="108"/>
  <c r="F408" i="108"/>
  <c r="E408" i="108"/>
  <c r="H408" i="108" s="1"/>
  <c r="C408" i="108"/>
  <c r="B408" i="108"/>
  <c r="A408" i="108"/>
  <c r="CT407" i="108"/>
  <c r="CS407" i="108"/>
  <c r="CR407" i="108"/>
  <c r="CQ407" i="108"/>
  <c r="CP407" i="108"/>
  <c r="CO407" i="108"/>
  <c r="CN407" i="108"/>
  <c r="AX407" i="108"/>
  <c r="AW407" i="108"/>
  <c r="AV407" i="108"/>
  <c r="AU407" i="108"/>
  <c r="AT407" i="108"/>
  <c r="F407" i="108"/>
  <c r="CH407" i="108" s="1"/>
  <c r="E407" i="108"/>
  <c r="H407" i="108" s="1"/>
  <c r="C407" i="108"/>
  <c r="B407" i="108"/>
  <c r="A407" i="108"/>
  <c r="CT406" i="108"/>
  <c r="CS406" i="108"/>
  <c r="CR406" i="108"/>
  <c r="CQ406" i="108"/>
  <c r="CP406" i="108"/>
  <c r="CO406" i="108"/>
  <c r="CN406" i="108"/>
  <c r="AX406" i="108"/>
  <c r="AW406" i="108"/>
  <c r="AV406" i="108"/>
  <c r="AU406" i="108"/>
  <c r="AT406" i="108"/>
  <c r="F406" i="108"/>
  <c r="E406" i="108"/>
  <c r="H406" i="108" s="1"/>
  <c r="C406" i="108"/>
  <c r="AE406" i="108" s="1"/>
  <c r="B406" i="108"/>
  <c r="A406" i="108"/>
  <c r="CT405" i="108"/>
  <c r="CS405" i="108"/>
  <c r="CR405" i="108"/>
  <c r="CQ405" i="108"/>
  <c r="CP405" i="108"/>
  <c r="CO405" i="108"/>
  <c r="CN405" i="108"/>
  <c r="AX405" i="108"/>
  <c r="AW405" i="108"/>
  <c r="AV405" i="108"/>
  <c r="AU405" i="108"/>
  <c r="AT405" i="108"/>
  <c r="F405" i="108"/>
  <c r="E405" i="108"/>
  <c r="H405" i="108" s="1"/>
  <c r="C405" i="108"/>
  <c r="B405" i="108"/>
  <c r="A405" i="108"/>
  <c r="CT404" i="108"/>
  <c r="CS404" i="108"/>
  <c r="CR404" i="108"/>
  <c r="CQ404" i="108"/>
  <c r="CP404" i="108"/>
  <c r="CO404" i="108"/>
  <c r="CN404" i="108"/>
  <c r="AX404" i="108"/>
  <c r="AW404" i="108"/>
  <c r="AV404" i="108"/>
  <c r="AU404" i="108"/>
  <c r="AT404" i="108"/>
  <c r="F404" i="108"/>
  <c r="E404" i="108"/>
  <c r="H404" i="108" s="1"/>
  <c r="C404" i="108"/>
  <c r="AF404" i="108" s="1"/>
  <c r="B404" i="108"/>
  <c r="A404" i="108"/>
  <c r="CT403" i="108"/>
  <c r="CS403" i="108"/>
  <c r="CR403" i="108"/>
  <c r="CQ403" i="108"/>
  <c r="CP403" i="108"/>
  <c r="CO403" i="108"/>
  <c r="CN403" i="108"/>
  <c r="AX403" i="108"/>
  <c r="AW403" i="108"/>
  <c r="AV403" i="108"/>
  <c r="AU403" i="108"/>
  <c r="AT403" i="108"/>
  <c r="F403" i="108"/>
  <c r="CF403" i="108" s="1"/>
  <c r="E403" i="108"/>
  <c r="C403" i="108"/>
  <c r="AD403" i="108" s="1"/>
  <c r="B403" i="108"/>
  <c r="A403" i="108"/>
  <c r="CT402" i="108"/>
  <c r="CS402" i="108"/>
  <c r="CR402" i="108"/>
  <c r="CQ402" i="108"/>
  <c r="CP402" i="108"/>
  <c r="CO402" i="108"/>
  <c r="CN402" i="108"/>
  <c r="AX402" i="108"/>
  <c r="AW402" i="108"/>
  <c r="AV402" i="108"/>
  <c r="AU402" i="108"/>
  <c r="AT402" i="108"/>
  <c r="F402" i="108"/>
  <c r="AP402" i="108" s="1"/>
  <c r="E402" i="108"/>
  <c r="H402" i="108" s="1"/>
  <c r="C402" i="108"/>
  <c r="AG402" i="108" s="1"/>
  <c r="B402" i="108"/>
  <c r="A402" i="108"/>
  <c r="CT401" i="108"/>
  <c r="CS401" i="108"/>
  <c r="CR401" i="108"/>
  <c r="CQ401" i="108"/>
  <c r="CP401" i="108"/>
  <c r="CO401" i="108"/>
  <c r="CN401" i="108"/>
  <c r="AX401" i="108"/>
  <c r="AW401" i="108"/>
  <c r="AV401" i="108"/>
  <c r="AU401" i="108"/>
  <c r="AT401" i="108"/>
  <c r="F401" i="108"/>
  <c r="CJ401" i="108" s="1"/>
  <c r="E401" i="108"/>
  <c r="H401" i="108" s="1"/>
  <c r="C401" i="108"/>
  <c r="AH401" i="108" s="1"/>
  <c r="B401" i="108"/>
  <c r="A401" i="108"/>
  <c r="CT400" i="108"/>
  <c r="CS400" i="108"/>
  <c r="CR400" i="108"/>
  <c r="CQ400" i="108"/>
  <c r="CP400" i="108"/>
  <c r="CO400" i="108"/>
  <c r="CN400" i="108"/>
  <c r="AX400" i="108"/>
  <c r="AW400" i="108"/>
  <c r="AV400" i="108"/>
  <c r="AU400" i="108"/>
  <c r="AT400" i="108"/>
  <c r="F400" i="108"/>
  <c r="CH400" i="108" s="1"/>
  <c r="E400" i="108"/>
  <c r="H400" i="108" s="1"/>
  <c r="C400" i="108"/>
  <c r="AD400" i="108" s="1"/>
  <c r="B400" i="108"/>
  <c r="A400" i="108"/>
  <c r="CT399" i="108"/>
  <c r="CS399" i="108"/>
  <c r="CR399" i="108"/>
  <c r="CQ399" i="108"/>
  <c r="CP399" i="108"/>
  <c r="CO399" i="108"/>
  <c r="CN399" i="108"/>
  <c r="AX399" i="108"/>
  <c r="AW399" i="108"/>
  <c r="AV399" i="108"/>
  <c r="AU399" i="108"/>
  <c r="AT399" i="108"/>
  <c r="F399" i="108"/>
  <c r="AP399" i="108" s="1"/>
  <c r="E399" i="108"/>
  <c r="H399" i="108" s="1"/>
  <c r="C399" i="108"/>
  <c r="B399" i="108"/>
  <c r="A399" i="108"/>
  <c r="CT398" i="108"/>
  <c r="CS398" i="108"/>
  <c r="CR398" i="108"/>
  <c r="CQ398" i="108"/>
  <c r="CP398" i="108"/>
  <c r="CO398" i="108"/>
  <c r="CN398" i="108"/>
  <c r="AX398" i="108"/>
  <c r="AW398" i="108"/>
  <c r="AV398" i="108"/>
  <c r="AU398" i="108"/>
  <c r="AT398" i="108"/>
  <c r="F398" i="108"/>
  <c r="E398" i="108"/>
  <c r="H398" i="108" s="1"/>
  <c r="C398" i="108"/>
  <c r="AH398" i="108" s="1"/>
  <c r="B398" i="108"/>
  <c r="A398" i="108"/>
  <c r="CT397" i="108"/>
  <c r="CS397" i="108"/>
  <c r="CR397" i="108"/>
  <c r="CQ397" i="108"/>
  <c r="CP397" i="108"/>
  <c r="CO397" i="108"/>
  <c r="CN397" i="108"/>
  <c r="AX397" i="108"/>
  <c r="AW397" i="108"/>
  <c r="AV397" i="108"/>
  <c r="AU397" i="108"/>
  <c r="AT397" i="108"/>
  <c r="F397" i="108"/>
  <c r="AP397" i="108" s="1"/>
  <c r="E397" i="108"/>
  <c r="H397" i="108" s="1"/>
  <c r="C397" i="108"/>
  <c r="B397" i="108"/>
  <c r="A397" i="108"/>
  <c r="CT396" i="108"/>
  <c r="CS396" i="108"/>
  <c r="CR396" i="108"/>
  <c r="CQ396" i="108"/>
  <c r="CP396" i="108"/>
  <c r="CO396" i="108"/>
  <c r="CN396" i="108"/>
  <c r="AX396" i="108"/>
  <c r="AW396" i="108"/>
  <c r="AV396" i="108"/>
  <c r="AU396" i="108"/>
  <c r="AT396" i="108"/>
  <c r="F396" i="108"/>
  <c r="E396" i="108"/>
  <c r="H396" i="108" s="1"/>
  <c r="C396" i="108"/>
  <c r="AC396" i="108" s="1"/>
  <c r="B396" i="108"/>
  <c r="A396" i="108"/>
  <c r="CT395" i="108"/>
  <c r="CS395" i="108"/>
  <c r="CR395" i="108"/>
  <c r="CQ395" i="108"/>
  <c r="CP395" i="108"/>
  <c r="CO395" i="108"/>
  <c r="CN395" i="108"/>
  <c r="AX395" i="108"/>
  <c r="AW395" i="108"/>
  <c r="AV395" i="108"/>
  <c r="AU395" i="108"/>
  <c r="AT395" i="108"/>
  <c r="F395" i="108"/>
  <c r="CH395" i="108" s="1"/>
  <c r="E395" i="108"/>
  <c r="H395" i="108" s="1"/>
  <c r="C395" i="108"/>
  <c r="AC395" i="108" s="1"/>
  <c r="B395" i="108"/>
  <c r="A395" i="108"/>
  <c r="CT394" i="108"/>
  <c r="CS394" i="108"/>
  <c r="CR394" i="108"/>
  <c r="CQ394" i="108"/>
  <c r="CP394" i="108"/>
  <c r="CO394" i="108"/>
  <c r="CN394" i="108"/>
  <c r="AX394" i="108"/>
  <c r="AW394" i="108"/>
  <c r="AV394" i="108"/>
  <c r="AU394" i="108"/>
  <c r="AT394" i="108"/>
  <c r="F394" i="108"/>
  <c r="CJ394" i="108" s="1"/>
  <c r="E394" i="108"/>
  <c r="H394" i="108" s="1"/>
  <c r="C394" i="108"/>
  <c r="AC394" i="108" s="1"/>
  <c r="B394" i="108"/>
  <c r="A394" i="108"/>
  <c r="CT393" i="108"/>
  <c r="CS393" i="108"/>
  <c r="CR393" i="108"/>
  <c r="CQ393" i="108"/>
  <c r="CP393" i="108"/>
  <c r="CO393" i="108"/>
  <c r="CN393" i="108"/>
  <c r="AX393" i="108"/>
  <c r="AW393" i="108"/>
  <c r="AV393" i="108"/>
  <c r="AU393" i="108"/>
  <c r="AT393" i="108"/>
  <c r="F393" i="108"/>
  <c r="E393" i="108"/>
  <c r="C393" i="108"/>
  <c r="B393" i="108"/>
  <c r="A393" i="108"/>
  <c r="CT392" i="108"/>
  <c r="CS392" i="108"/>
  <c r="CR392" i="108"/>
  <c r="CQ392" i="108"/>
  <c r="CP392" i="108"/>
  <c r="CO392" i="108"/>
  <c r="CN392" i="108"/>
  <c r="AX392" i="108"/>
  <c r="AW392" i="108"/>
  <c r="AV392" i="108"/>
  <c r="AU392" i="108"/>
  <c r="AT392" i="108"/>
  <c r="F392" i="108"/>
  <c r="CJ392" i="108" s="1"/>
  <c r="E392" i="108"/>
  <c r="H392" i="108" s="1"/>
  <c r="C392" i="108"/>
  <c r="B392" i="108"/>
  <c r="A392" i="108"/>
  <c r="CT391" i="108"/>
  <c r="CS391" i="108"/>
  <c r="CR391" i="108"/>
  <c r="CQ391" i="108"/>
  <c r="CP391" i="108"/>
  <c r="CO391" i="108"/>
  <c r="CN391" i="108"/>
  <c r="AX391" i="108"/>
  <c r="AW391" i="108"/>
  <c r="AV391" i="108"/>
  <c r="AU391" i="108"/>
  <c r="AT391" i="108"/>
  <c r="F391" i="108"/>
  <c r="CI391" i="108" s="1"/>
  <c r="E391" i="108"/>
  <c r="H391" i="108" s="1"/>
  <c r="C391" i="108"/>
  <c r="AB391" i="108" s="1"/>
  <c r="B391" i="108"/>
  <c r="A391" i="108"/>
  <c r="CT390" i="108"/>
  <c r="CS390" i="108"/>
  <c r="CR390" i="108"/>
  <c r="CQ390" i="108"/>
  <c r="CP390" i="108"/>
  <c r="CO390" i="108"/>
  <c r="CN390" i="108"/>
  <c r="AX390" i="108"/>
  <c r="AW390" i="108"/>
  <c r="AV390" i="108"/>
  <c r="AU390" i="108"/>
  <c r="AT390" i="108"/>
  <c r="F390" i="108"/>
  <c r="CH390" i="108" s="1"/>
  <c r="E390" i="108"/>
  <c r="C390" i="108"/>
  <c r="W390" i="108" s="1"/>
  <c r="B390" i="108"/>
  <c r="A390" i="108"/>
  <c r="CT389" i="108"/>
  <c r="CS389" i="108"/>
  <c r="CR389" i="108"/>
  <c r="CQ389" i="108"/>
  <c r="CP389" i="108"/>
  <c r="CO389" i="108"/>
  <c r="CN389" i="108"/>
  <c r="AX389" i="108"/>
  <c r="AW389" i="108"/>
  <c r="AV389" i="108"/>
  <c r="AU389" i="108"/>
  <c r="AT389" i="108"/>
  <c r="F389" i="108"/>
  <c r="CH389" i="108" s="1"/>
  <c r="E389" i="108"/>
  <c r="H389" i="108" s="1"/>
  <c r="C389" i="108"/>
  <c r="AH389" i="108" s="1"/>
  <c r="B389" i="108"/>
  <c r="A389" i="108"/>
  <c r="CT388" i="108"/>
  <c r="CS388" i="108"/>
  <c r="CR388" i="108"/>
  <c r="CQ388" i="108"/>
  <c r="CP388" i="108"/>
  <c r="CO388" i="108"/>
  <c r="CN388" i="108"/>
  <c r="AX388" i="108"/>
  <c r="AW388" i="108"/>
  <c r="AV388" i="108"/>
  <c r="AU388" i="108"/>
  <c r="AT388" i="108"/>
  <c r="F388" i="108"/>
  <c r="CJ388" i="108" s="1"/>
  <c r="E388" i="108"/>
  <c r="H388" i="108" s="1"/>
  <c r="C388" i="108"/>
  <c r="B388" i="108"/>
  <c r="A388" i="108"/>
  <c r="CT387" i="108"/>
  <c r="CS387" i="108"/>
  <c r="CR387" i="108"/>
  <c r="CQ387" i="108"/>
  <c r="CP387" i="108"/>
  <c r="CO387" i="108"/>
  <c r="CN387" i="108"/>
  <c r="AX387" i="108"/>
  <c r="AW387" i="108"/>
  <c r="AV387" i="108"/>
  <c r="AU387" i="108"/>
  <c r="AT387" i="108"/>
  <c r="F387" i="108"/>
  <c r="CJ387" i="108" s="1"/>
  <c r="E387" i="108"/>
  <c r="H387" i="108" s="1"/>
  <c r="C387" i="108"/>
  <c r="W387" i="108" s="1"/>
  <c r="B387" i="108"/>
  <c r="A387" i="108"/>
  <c r="CT386" i="108"/>
  <c r="CS386" i="108"/>
  <c r="CR386" i="108"/>
  <c r="CQ386" i="108"/>
  <c r="CP386" i="108"/>
  <c r="CO386" i="108"/>
  <c r="CN386" i="108"/>
  <c r="AX386" i="108"/>
  <c r="AW386" i="108"/>
  <c r="AV386" i="108"/>
  <c r="AU386" i="108"/>
  <c r="AT386" i="108"/>
  <c r="F386" i="108"/>
  <c r="E386" i="108"/>
  <c r="H386" i="108" s="1"/>
  <c r="C386" i="108"/>
  <c r="B386" i="108"/>
  <c r="A386" i="108"/>
  <c r="CT385" i="108"/>
  <c r="CS385" i="108"/>
  <c r="CR385" i="108"/>
  <c r="CQ385" i="108"/>
  <c r="CP385" i="108"/>
  <c r="CO385" i="108"/>
  <c r="CN385" i="108"/>
  <c r="AX385" i="108"/>
  <c r="AW385" i="108"/>
  <c r="AV385" i="108"/>
  <c r="AU385" i="108"/>
  <c r="AT385" i="108"/>
  <c r="F385" i="108"/>
  <c r="E385" i="108"/>
  <c r="H385" i="108" s="1"/>
  <c r="C385" i="108"/>
  <c r="AG385" i="108" s="1"/>
  <c r="B385" i="108"/>
  <c r="A385" i="108"/>
  <c r="CT384" i="108"/>
  <c r="CS384" i="108"/>
  <c r="CR384" i="108"/>
  <c r="CQ384" i="108"/>
  <c r="CP384" i="108"/>
  <c r="CO384" i="108"/>
  <c r="CN384" i="108"/>
  <c r="AX384" i="108"/>
  <c r="AW384" i="108"/>
  <c r="AV384" i="108"/>
  <c r="AU384" i="108"/>
  <c r="AT384" i="108"/>
  <c r="F384" i="108"/>
  <c r="CG384" i="108" s="1"/>
  <c r="E384" i="108"/>
  <c r="H384" i="108" s="1"/>
  <c r="C384" i="108"/>
  <c r="B384" i="108"/>
  <c r="A384" i="108"/>
  <c r="CT383" i="108"/>
  <c r="CS383" i="108"/>
  <c r="CR383" i="108"/>
  <c r="CQ383" i="108"/>
  <c r="CP383" i="108"/>
  <c r="CO383" i="108"/>
  <c r="CN383" i="108"/>
  <c r="AX383" i="108"/>
  <c r="AW383" i="108"/>
  <c r="AV383" i="108"/>
  <c r="AU383" i="108"/>
  <c r="AT383" i="108"/>
  <c r="F383" i="108"/>
  <c r="CF383" i="108" s="1"/>
  <c r="E383" i="108"/>
  <c r="H383" i="108" s="1"/>
  <c r="C383" i="108"/>
  <c r="AE383" i="108" s="1"/>
  <c r="B383" i="108"/>
  <c r="A383" i="108"/>
  <c r="CT382" i="108"/>
  <c r="CS382" i="108"/>
  <c r="CR382" i="108"/>
  <c r="CQ382" i="108"/>
  <c r="CP382" i="108"/>
  <c r="CO382" i="108"/>
  <c r="CN382" i="108"/>
  <c r="AX382" i="108"/>
  <c r="AW382" i="108"/>
  <c r="AV382" i="108"/>
  <c r="AU382" i="108"/>
  <c r="AT382" i="108"/>
  <c r="F382" i="108"/>
  <c r="CH382" i="108" s="1"/>
  <c r="E382" i="108"/>
  <c r="H382" i="108" s="1"/>
  <c r="C382" i="108"/>
  <c r="B382" i="108"/>
  <c r="A382" i="108"/>
  <c r="CT381" i="108"/>
  <c r="CS381" i="108"/>
  <c r="CR381" i="108"/>
  <c r="CQ381" i="108"/>
  <c r="CP381" i="108"/>
  <c r="CO381" i="108"/>
  <c r="CN381" i="108"/>
  <c r="AX381" i="108"/>
  <c r="AW381" i="108"/>
  <c r="AV381" i="108"/>
  <c r="AU381" i="108"/>
  <c r="AT381" i="108"/>
  <c r="F381" i="108"/>
  <c r="E381" i="108"/>
  <c r="H381" i="108" s="1"/>
  <c r="C381" i="108"/>
  <c r="B381" i="108"/>
  <c r="A381" i="108"/>
  <c r="CT380" i="108"/>
  <c r="CS380" i="108"/>
  <c r="CR380" i="108"/>
  <c r="CQ380" i="108"/>
  <c r="CP380" i="108"/>
  <c r="CO380" i="108"/>
  <c r="CN380" i="108"/>
  <c r="AX380" i="108"/>
  <c r="AW380" i="108"/>
  <c r="AV380" i="108"/>
  <c r="AU380" i="108"/>
  <c r="AT380" i="108"/>
  <c r="F380" i="108"/>
  <c r="CI380" i="108" s="1"/>
  <c r="E380" i="108"/>
  <c r="H380" i="108" s="1"/>
  <c r="C380" i="108"/>
  <c r="AG380" i="108" s="1"/>
  <c r="B380" i="108"/>
  <c r="A380" i="108"/>
  <c r="CT379" i="108"/>
  <c r="CS379" i="108"/>
  <c r="CR379" i="108"/>
  <c r="CQ379" i="108"/>
  <c r="CP379" i="108"/>
  <c r="CO379" i="108"/>
  <c r="CN379" i="108"/>
  <c r="AX379" i="108"/>
  <c r="AW379" i="108"/>
  <c r="AV379" i="108"/>
  <c r="AU379" i="108"/>
  <c r="AT379" i="108"/>
  <c r="F379" i="108"/>
  <c r="CF379" i="108" s="1"/>
  <c r="E379" i="108"/>
  <c r="H379" i="108" s="1"/>
  <c r="C379" i="108"/>
  <c r="AC379" i="108" s="1"/>
  <c r="B379" i="108"/>
  <c r="A379" i="108"/>
  <c r="CT378" i="108"/>
  <c r="CS378" i="108"/>
  <c r="CR378" i="108"/>
  <c r="CQ378" i="108"/>
  <c r="CP378" i="108"/>
  <c r="CO378" i="108"/>
  <c r="CN378" i="108"/>
  <c r="AX378" i="108"/>
  <c r="AW378" i="108"/>
  <c r="AV378" i="108"/>
  <c r="AU378" i="108"/>
  <c r="AT378" i="108"/>
  <c r="F378" i="108"/>
  <c r="CJ378" i="108" s="1"/>
  <c r="E378" i="108"/>
  <c r="H378" i="108" s="1"/>
  <c r="C378" i="108"/>
  <c r="B378" i="108"/>
  <c r="A378" i="108"/>
  <c r="CT377" i="108"/>
  <c r="CS377" i="108"/>
  <c r="CR377" i="108"/>
  <c r="CQ377" i="108"/>
  <c r="CP377" i="108"/>
  <c r="CO377" i="108"/>
  <c r="CN377" i="108"/>
  <c r="AX377" i="108"/>
  <c r="AW377" i="108"/>
  <c r="AV377" i="108"/>
  <c r="AU377" i="108"/>
  <c r="AT377" i="108"/>
  <c r="F377" i="108"/>
  <c r="E377" i="108"/>
  <c r="H377" i="108" s="1"/>
  <c r="C377" i="108"/>
  <c r="B377" i="108"/>
  <c r="A377" i="108"/>
  <c r="CT376" i="108"/>
  <c r="CS376" i="108"/>
  <c r="CR376" i="108"/>
  <c r="CQ376" i="108"/>
  <c r="CP376" i="108"/>
  <c r="CO376" i="108"/>
  <c r="CN376" i="108"/>
  <c r="AX376" i="108"/>
  <c r="AW376" i="108"/>
  <c r="AV376" i="108"/>
  <c r="AU376" i="108"/>
  <c r="AT376" i="108"/>
  <c r="F376" i="108"/>
  <c r="CG376" i="108" s="1"/>
  <c r="E376" i="108"/>
  <c r="H376" i="108" s="1"/>
  <c r="C376" i="108"/>
  <c r="AD376" i="108" s="1"/>
  <c r="B376" i="108"/>
  <c r="A376" i="108"/>
  <c r="CT375" i="108"/>
  <c r="CS375" i="108"/>
  <c r="CR375" i="108"/>
  <c r="CQ375" i="108"/>
  <c r="CP375" i="108"/>
  <c r="CO375" i="108"/>
  <c r="CN375" i="108"/>
  <c r="AX375" i="108"/>
  <c r="AW375" i="108"/>
  <c r="AV375" i="108"/>
  <c r="AU375" i="108"/>
  <c r="AT375" i="108"/>
  <c r="F375" i="108"/>
  <c r="E375" i="108"/>
  <c r="H375" i="108" s="1"/>
  <c r="C375" i="108"/>
  <c r="B375" i="108"/>
  <c r="A375" i="108"/>
  <c r="CT374" i="108"/>
  <c r="CS374" i="108"/>
  <c r="CR374" i="108"/>
  <c r="CQ374" i="108"/>
  <c r="CP374" i="108"/>
  <c r="CO374" i="108"/>
  <c r="CN374" i="108"/>
  <c r="AX374" i="108"/>
  <c r="AW374" i="108"/>
  <c r="AV374" i="108"/>
  <c r="AU374" i="108"/>
  <c r="AT374" i="108"/>
  <c r="F374" i="108"/>
  <c r="AP374" i="108" s="1"/>
  <c r="E374" i="108"/>
  <c r="H374" i="108" s="1"/>
  <c r="C374" i="108"/>
  <c r="B374" i="108"/>
  <c r="A374" i="108"/>
  <c r="CT373" i="108"/>
  <c r="CS373" i="108"/>
  <c r="CR373" i="108"/>
  <c r="CQ373" i="108"/>
  <c r="CP373" i="108"/>
  <c r="CO373" i="108"/>
  <c r="CN373" i="108"/>
  <c r="AX373" i="108"/>
  <c r="AW373" i="108"/>
  <c r="AV373" i="108"/>
  <c r="AU373" i="108"/>
  <c r="AT373" i="108"/>
  <c r="F373" i="108"/>
  <c r="CJ373" i="108" s="1"/>
  <c r="E373" i="108"/>
  <c r="H373" i="108" s="1"/>
  <c r="C373" i="108"/>
  <c r="B373" i="108"/>
  <c r="A373" i="108"/>
  <c r="CT372" i="108"/>
  <c r="CS372" i="108"/>
  <c r="CR372" i="108"/>
  <c r="CQ372" i="108"/>
  <c r="CP372" i="108"/>
  <c r="CO372" i="108"/>
  <c r="CN372" i="108"/>
  <c r="AX372" i="108"/>
  <c r="AW372" i="108"/>
  <c r="AV372" i="108"/>
  <c r="AU372" i="108"/>
  <c r="AT372" i="108"/>
  <c r="F372" i="108"/>
  <c r="CG372" i="108" s="1"/>
  <c r="E372" i="108"/>
  <c r="H372" i="108" s="1"/>
  <c r="C372" i="108"/>
  <c r="W372" i="108" s="1"/>
  <c r="B372" i="108"/>
  <c r="A372" i="108"/>
  <c r="CT371" i="108"/>
  <c r="CS371" i="108"/>
  <c r="CR371" i="108"/>
  <c r="CQ371" i="108"/>
  <c r="CP371" i="108"/>
  <c r="CO371" i="108"/>
  <c r="CN371" i="108"/>
  <c r="AX371" i="108"/>
  <c r="AW371" i="108"/>
  <c r="AV371" i="108"/>
  <c r="AU371" i="108"/>
  <c r="AT371" i="108"/>
  <c r="F371" i="108"/>
  <c r="E371" i="108"/>
  <c r="H371" i="108" s="1"/>
  <c r="C371" i="108"/>
  <c r="AC371" i="108" s="1"/>
  <c r="B371" i="108"/>
  <c r="A371" i="108"/>
  <c r="CT370" i="108"/>
  <c r="CS370" i="108"/>
  <c r="CR370" i="108"/>
  <c r="CQ370" i="108"/>
  <c r="CP370" i="108"/>
  <c r="CO370" i="108"/>
  <c r="CN370" i="108"/>
  <c r="AX370" i="108"/>
  <c r="AW370" i="108"/>
  <c r="AV370" i="108"/>
  <c r="AU370" i="108"/>
  <c r="AT370" i="108"/>
  <c r="F370" i="108"/>
  <c r="CG370" i="108" s="1"/>
  <c r="E370" i="108"/>
  <c r="H370" i="108" s="1"/>
  <c r="C370" i="108"/>
  <c r="AH370" i="108" s="1"/>
  <c r="B370" i="108"/>
  <c r="A370" i="108"/>
  <c r="CT369" i="108"/>
  <c r="CS369" i="108"/>
  <c r="CR369" i="108"/>
  <c r="CQ369" i="108"/>
  <c r="CP369" i="108"/>
  <c r="CO369" i="108"/>
  <c r="CN369" i="108"/>
  <c r="AX369" i="108"/>
  <c r="AW369" i="108"/>
  <c r="AV369" i="108"/>
  <c r="AU369" i="108"/>
  <c r="AT369" i="108"/>
  <c r="F369" i="108"/>
  <c r="CF369" i="108" s="1"/>
  <c r="E369" i="108"/>
  <c r="H369" i="108" s="1"/>
  <c r="C369" i="108"/>
  <c r="B369" i="108"/>
  <c r="A369" i="108"/>
  <c r="CT368" i="108"/>
  <c r="CS368" i="108"/>
  <c r="CR368" i="108"/>
  <c r="CQ368" i="108"/>
  <c r="CP368" i="108"/>
  <c r="CO368" i="108"/>
  <c r="CN368" i="108"/>
  <c r="AX368" i="108"/>
  <c r="AW368" i="108"/>
  <c r="AV368" i="108"/>
  <c r="AU368" i="108"/>
  <c r="AT368" i="108"/>
  <c r="F368" i="108"/>
  <c r="AP368" i="108" s="1"/>
  <c r="E368" i="108"/>
  <c r="H368" i="108" s="1"/>
  <c r="C368" i="108"/>
  <c r="B368" i="108"/>
  <c r="A368" i="108"/>
  <c r="CT367" i="108"/>
  <c r="CS367" i="108"/>
  <c r="CR367" i="108"/>
  <c r="CQ367" i="108"/>
  <c r="CP367" i="108"/>
  <c r="CO367" i="108"/>
  <c r="CN367" i="108"/>
  <c r="AX367" i="108"/>
  <c r="AW367" i="108"/>
  <c r="AV367" i="108"/>
  <c r="AU367" i="108"/>
  <c r="AT367" i="108"/>
  <c r="AP367" i="108"/>
  <c r="F367" i="108"/>
  <c r="CF367" i="108" s="1"/>
  <c r="E367" i="108"/>
  <c r="H367" i="108" s="1"/>
  <c r="C367" i="108"/>
  <c r="AH367" i="108" s="1"/>
  <c r="B367" i="108"/>
  <c r="A367" i="108"/>
  <c r="CT366" i="108"/>
  <c r="CS366" i="108"/>
  <c r="CR366" i="108"/>
  <c r="CQ366" i="108"/>
  <c r="CP366" i="108"/>
  <c r="CO366" i="108"/>
  <c r="CN366" i="108"/>
  <c r="AX366" i="108"/>
  <c r="AW366" i="108"/>
  <c r="AV366" i="108"/>
  <c r="AU366" i="108"/>
  <c r="AT366" i="108"/>
  <c r="F366" i="108"/>
  <c r="E366" i="108"/>
  <c r="H366" i="108" s="1"/>
  <c r="C366" i="108"/>
  <c r="B366" i="108"/>
  <c r="A366" i="108"/>
  <c r="CT365" i="108"/>
  <c r="CS365" i="108"/>
  <c r="CR365" i="108"/>
  <c r="CQ365" i="108"/>
  <c r="CP365" i="108"/>
  <c r="CO365" i="108"/>
  <c r="CN365" i="108"/>
  <c r="AX365" i="108"/>
  <c r="AW365" i="108"/>
  <c r="AV365" i="108"/>
  <c r="AU365" i="108"/>
  <c r="AT365" i="108"/>
  <c r="F365" i="108"/>
  <c r="CF365" i="108" s="1"/>
  <c r="E365" i="108"/>
  <c r="H365" i="108" s="1"/>
  <c r="C365" i="108"/>
  <c r="AB365" i="108" s="1"/>
  <c r="B365" i="108"/>
  <c r="A365" i="108"/>
  <c r="CT364" i="108"/>
  <c r="CS364" i="108"/>
  <c r="CR364" i="108"/>
  <c r="CQ364" i="108"/>
  <c r="CP364" i="108"/>
  <c r="CO364" i="108"/>
  <c r="CN364" i="108"/>
  <c r="AX364" i="108"/>
  <c r="AW364" i="108"/>
  <c r="AV364" i="108"/>
  <c r="AU364" i="108"/>
  <c r="AT364" i="108"/>
  <c r="F364" i="108"/>
  <c r="CH364" i="108" s="1"/>
  <c r="E364" i="108"/>
  <c r="H364" i="108" s="1"/>
  <c r="C364" i="108"/>
  <c r="AH364" i="108" s="1"/>
  <c r="B364" i="108"/>
  <c r="A364" i="108"/>
  <c r="CT363" i="108"/>
  <c r="CS363" i="108"/>
  <c r="CR363" i="108"/>
  <c r="CQ363" i="108"/>
  <c r="CP363" i="108"/>
  <c r="CO363" i="108"/>
  <c r="CN363" i="108"/>
  <c r="AX363" i="108"/>
  <c r="AW363" i="108"/>
  <c r="AV363" i="108"/>
  <c r="AU363" i="108"/>
  <c r="AT363" i="108"/>
  <c r="F363" i="108"/>
  <c r="E363" i="108"/>
  <c r="C363" i="108"/>
  <c r="AB363" i="108" s="1"/>
  <c r="B363" i="108"/>
  <c r="A363" i="108"/>
  <c r="CT362" i="108"/>
  <c r="CS362" i="108"/>
  <c r="CR362" i="108"/>
  <c r="CQ362" i="108"/>
  <c r="CP362" i="108"/>
  <c r="CO362" i="108"/>
  <c r="CN362" i="108"/>
  <c r="AX362" i="108"/>
  <c r="AW362" i="108"/>
  <c r="AV362" i="108"/>
  <c r="AU362" i="108"/>
  <c r="AT362" i="108"/>
  <c r="F362" i="108"/>
  <c r="CH362" i="108" s="1"/>
  <c r="E362" i="108"/>
  <c r="H362" i="108" s="1"/>
  <c r="C362" i="108"/>
  <c r="AG362" i="108" s="1"/>
  <c r="B362" i="108"/>
  <c r="A362" i="108"/>
  <c r="CT361" i="108"/>
  <c r="CS361" i="108"/>
  <c r="CR361" i="108"/>
  <c r="CQ361" i="108"/>
  <c r="CP361" i="108"/>
  <c r="CO361" i="108"/>
  <c r="CN361" i="108"/>
  <c r="AX361" i="108"/>
  <c r="AW361" i="108"/>
  <c r="AV361" i="108"/>
  <c r="AU361" i="108"/>
  <c r="AT361" i="108"/>
  <c r="F361" i="108"/>
  <c r="E361" i="108"/>
  <c r="H361" i="108" s="1"/>
  <c r="C361" i="108"/>
  <c r="AH361" i="108" s="1"/>
  <c r="B361" i="108"/>
  <c r="A361" i="108"/>
  <c r="CT360" i="108"/>
  <c r="CS360" i="108"/>
  <c r="CR360" i="108"/>
  <c r="CQ360" i="108"/>
  <c r="CP360" i="108"/>
  <c r="CO360" i="108"/>
  <c r="CN360" i="108"/>
  <c r="AX360" i="108"/>
  <c r="AW360" i="108"/>
  <c r="AV360" i="108"/>
  <c r="AU360" i="108"/>
  <c r="AT360" i="108"/>
  <c r="F360" i="108"/>
  <c r="E360" i="108"/>
  <c r="H360" i="108" s="1"/>
  <c r="C360" i="108"/>
  <c r="AC360" i="108" s="1"/>
  <c r="B360" i="108"/>
  <c r="A360" i="108"/>
  <c r="CT359" i="108"/>
  <c r="CS359" i="108"/>
  <c r="CR359" i="108"/>
  <c r="CQ359" i="108"/>
  <c r="CP359" i="108"/>
  <c r="CO359" i="108"/>
  <c r="CN359" i="108"/>
  <c r="AX359" i="108"/>
  <c r="AW359" i="108"/>
  <c r="AV359" i="108"/>
  <c r="AU359" i="108"/>
  <c r="AT359" i="108"/>
  <c r="F359" i="108"/>
  <c r="CF359" i="108" s="1"/>
  <c r="E359" i="108"/>
  <c r="H359" i="108" s="1"/>
  <c r="C359" i="108"/>
  <c r="AE359" i="108" s="1"/>
  <c r="B359" i="108"/>
  <c r="A359" i="108"/>
  <c r="CT358" i="108"/>
  <c r="CS358" i="108"/>
  <c r="CR358" i="108"/>
  <c r="CQ358" i="108"/>
  <c r="CP358" i="108"/>
  <c r="CO358" i="108"/>
  <c r="CN358" i="108"/>
  <c r="AX358" i="108"/>
  <c r="AW358" i="108"/>
  <c r="AV358" i="108"/>
  <c r="AU358" i="108"/>
  <c r="AT358" i="108"/>
  <c r="AD358" i="108"/>
  <c r="F358" i="108"/>
  <c r="CI358" i="108" s="1"/>
  <c r="E358" i="108"/>
  <c r="H358" i="108" s="1"/>
  <c r="C358" i="108"/>
  <c r="B358" i="108"/>
  <c r="A358" i="108"/>
  <c r="CT357" i="108"/>
  <c r="CS357" i="108"/>
  <c r="CR357" i="108"/>
  <c r="CQ357" i="108"/>
  <c r="CP357" i="108"/>
  <c r="CO357" i="108"/>
  <c r="CN357" i="108"/>
  <c r="AX357" i="108"/>
  <c r="AW357" i="108"/>
  <c r="AV357" i="108"/>
  <c r="AU357" i="108"/>
  <c r="AT357" i="108"/>
  <c r="F357" i="108"/>
  <c r="E357" i="108"/>
  <c r="H357" i="108" s="1"/>
  <c r="C357" i="108"/>
  <c r="AB357" i="108" s="1"/>
  <c r="B357" i="108"/>
  <c r="A357" i="108"/>
  <c r="CT356" i="108"/>
  <c r="CS356" i="108"/>
  <c r="CR356" i="108"/>
  <c r="CQ356" i="108"/>
  <c r="CP356" i="108"/>
  <c r="CO356" i="108"/>
  <c r="CN356" i="108"/>
  <c r="AX356" i="108"/>
  <c r="AW356" i="108"/>
  <c r="AV356" i="108"/>
  <c r="AU356" i="108"/>
  <c r="AT356" i="108"/>
  <c r="F356" i="108"/>
  <c r="CJ356" i="108" s="1"/>
  <c r="E356" i="108"/>
  <c r="H356" i="108" s="1"/>
  <c r="C356" i="108"/>
  <c r="AE356" i="108" s="1"/>
  <c r="B356" i="108"/>
  <c r="A356" i="108"/>
  <c r="CT355" i="108"/>
  <c r="CS355" i="108"/>
  <c r="CR355" i="108"/>
  <c r="CQ355" i="108"/>
  <c r="CP355" i="108"/>
  <c r="CO355" i="108"/>
  <c r="CN355" i="108"/>
  <c r="AX355" i="108"/>
  <c r="AW355" i="108"/>
  <c r="AV355" i="108"/>
  <c r="AU355" i="108"/>
  <c r="AT355" i="108"/>
  <c r="F355" i="108"/>
  <c r="CI355" i="108" s="1"/>
  <c r="E355" i="108"/>
  <c r="H355" i="108" s="1"/>
  <c r="C355" i="108"/>
  <c r="AC355" i="108" s="1"/>
  <c r="B355" i="108"/>
  <c r="A355" i="108"/>
  <c r="CT354" i="108"/>
  <c r="CS354" i="108"/>
  <c r="CR354" i="108"/>
  <c r="CQ354" i="108"/>
  <c r="CP354" i="108"/>
  <c r="CO354" i="108"/>
  <c r="CN354" i="108"/>
  <c r="AX354" i="108"/>
  <c r="AW354" i="108"/>
  <c r="AV354" i="108"/>
  <c r="AU354" i="108"/>
  <c r="AT354" i="108"/>
  <c r="F354" i="108"/>
  <c r="CG354" i="108" s="1"/>
  <c r="E354" i="108"/>
  <c r="H354" i="108" s="1"/>
  <c r="C354" i="108"/>
  <c r="B354" i="108"/>
  <c r="A354" i="108"/>
  <c r="CT353" i="108"/>
  <c r="CS353" i="108"/>
  <c r="CR353" i="108"/>
  <c r="CQ353" i="108"/>
  <c r="CP353" i="108"/>
  <c r="CO353" i="108"/>
  <c r="CN353" i="108"/>
  <c r="AX353" i="108"/>
  <c r="AW353" i="108"/>
  <c r="AV353" i="108"/>
  <c r="AU353" i="108"/>
  <c r="AT353" i="108"/>
  <c r="F353" i="108"/>
  <c r="AP353" i="108" s="1"/>
  <c r="E353" i="108"/>
  <c r="H353" i="108" s="1"/>
  <c r="C353" i="108"/>
  <c r="B353" i="108"/>
  <c r="A353" i="108"/>
  <c r="CT352" i="108"/>
  <c r="CS352" i="108"/>
  <c r="CR352" i="108"/>
  <c r="CQ352" i="108"/>
  <c r="CP352" i="108"/>
  <c r="CO352" i="108"/>
  <c r="CN352" i="108"/>
  <c r="AX352" i="108"/>
  <c r="AW352" i="108"/>
  <c r="AV352" i="108"/>
  <c r="AU352" i="108"/>
  <c r="AT352" i="108"/>
  <c r="F352" i="108"/>
  <c r="CG352" i="108" s="1"/>
  <c r="E352" i="108"/>
  <c r="C352" i="108"/>
  <c r="AB352" i="108" s="1"/>
  <c r="B352" i="108"/>
  <c r="A352" i="108"/>
  <c r="CT351" i="108"/>
  <c r="CS351" i="108"/>
  <c r="CR351" i="108"/>
  <c r="CQ351" i="108"/>
  <c r="CP351" i="108"/>
  <c r="CO351" i="108"/>
  <c r="CN351" i="108"/>
  <c r="AX351" i="108"/>
  <c r="AW351" i="108"/>
  <c r="AV351" i="108"/>
  <c r="AU351" i="108"/>
  <c r="AT351" i="108"/>
  <c r="F351" i="108"/>
  <c r="CH351" i="108" s="1"/>
  <c r="E351" i="108"/>
  <c r="H351" i="108" s="1"/>
  <c r="C351" i="108"/>
  <c r="AD351" i="108" s="1"/>
  <c r="B351" i="108"/>
  <c r="A351" i="108"/>
  <c r="CT350" i="108"/>
  <c r="CS350" i="108"/>
  <c r="CR350" i="108"/>
  <c r="CQ350" i="108"/>
  <c r="CP350" i="108"/>
  <c r="CO350" i="108"/>
  <c r="CN350" i="108"/>
  <c r="AX350" i="108"/>
  <c r="AW350" i="108"/>
  <c r="AV350" i="108"/>
  <c r="AU350" i="108"/>
  <c r="AT350" i="108"/>
  <c r="F350" i="108"/>
  <c r="E350" i="108"/>
  <c r="H350" i="108" s="1"/>
  <c r="C350" i="108"/>
  <c r="AC350" i="108" s="1"/>
  <c r="B350" i="108"/>
  <c r="A350" i="108"/>
  <c r="CT349" i="108"/>
  <c r="CS349" i="108"/>
  <c r="CR349" i="108"/>
  <c r="CQ349" i="108"/>
  <c r="CP349" i="108"/>
  <c r="CO349" i="108"/>
  <c r="CN349" i="108"/>
  <c r="AX349" i="108"/>
  <c r="AW349" i="108"/>
  <c r="AV349" i="108"/>
  <c r="AU349" i="108"/>
  <c r="AT349" i="108"/>
  <c r="F349" i="108"/>
  <c r="CF349" i="108" s="1"/>
  <c r="E349" i="108"/>
  <c r="H349" i="108" s="1"/>
  <c r="C349" i="108"/>
  <c r="AF349" i="108" s="1"/>
  <c r="B349" i="108"/>
  <c r="A349" i="108"/>
  <c r="CT348" i="108"/>
  <c r="CS348" i="108"/>
  <c r="CR348" i="108"/>
  <c r="CQ348" i="108"/>
  <c r="CP348" i="108"/>
  <c r="CO348" i="108"/>
  <c r="CN348" i="108"/>
  <c r="AX348" i="108"/>
  <c r="AW348" i="108"/>
  <c r="AV348" i="108"/>
  <c r="AU348" i="108"/>
  <c r="AT348" i="108"/>
  <c r="F348" i="108"/>
  <c r="CI348" i="108" s="1"/>
  <c r="E348" i="108"/>
  <c r="H348" i="108" s="1"/>
  <c r="BZ348" i="108" s="1"/>
  <c r="C348" i="108"/>
  <c r="AG348" i="108" s="1"/>
  <c r="B348" i="108"/>
  <c r="A348" i="108"/>
  <c r="CT347" i="108"/>
  <c r="CS347" i="108"/>
  <c r="CR347" i="108"/>
  <c r="CQ347" i="108"/>
  <c r="CP347" i="108"/>
  <c r="CO347" i="108"/>
  <c r="CN347" i="108"/>
  <c r="AX347" i="108"/>
  <c r="AW347" i="108"/>
  <c r="AV347" i="108"/>
  <c r="AU347" i="108"/>
  <c r="AT347" i="108"/>
  <c r="AB347" i="108"/>
  <c r="F347" i="108"/>
  <c r="E347" i="108"/>
  <c r="H347" i="108" s="1"/>
  <c r="C347" i="108"/>
  <c r="B347" i="108"/>
  <c r="A347" i="108"/>
  <c r="CT346" i="108"/>
  <c r="CS346" i="108"/>
  <c r="CR346" i="108"/>
  <c r="CQ346" i="108"/>
  <c r="CP346" i="108"/>
  <c r="CO346" i="108"/>
  <c r="CN346" i="108"/>
  <c r="AX346" i="108"/>
  <c r="AW346" i="108"/>
  <c r="AV346" i="108"/>
  <c r="AU346" i="108"/>
  <c r="AT346" i="108"/>
  <c r="F346" i="108"/>
  <c r="CI346" i="108" s="1"/>
  <c r="E346" i="108"/>
  <c r="H346" i="108" s="1"/>
  <c r="C346" i="108"/>
  <c r="AB346" i="108" s="1"/>
  <c r="B346" i="108"/>
  <c r="A346" i="108"/>
  <c r="CT345" i="108"/>
  <c r="CS345" i="108"/>
  <c r="CR345" i="108"/>
  <c r="CQ345" i="108"/>
  <c r="CP345" i="108"/>
  <c r="CO345" i="108"/>
  <c r="CN345" i="108"/>
  <c r="AX345" i="108"/>
  <c r="AW345" i="108"/>
  <c r="AV345" i="108"/>
  <c r="AU345" i="108"/>
  <c r="AT345" i="108"/>
  <c r="F345" i="108"/>
  <c r="CG345" i="108" s="1"/>
  <c r="E345" i="108"/>
  <c r="H345" i="108" s="1"/>
  <c r="C345" i="108"/>
  <c r="AE345" i="108" s="1"/>
  <c r="B345" i="108"/>
  <c r="A345" i="108"/>
  <c r="CT344" i="108"/>
  <c r="CS344" i="108"/>
  <c r="CR344" i="108"/>
  <c r="CQ344" i="108"/>
  <c r="CP344" i="108"/>
  <c r="CO344" i="108"/>
  <c r="CN344" i="108"/>
  <c r="AX344" i="108"/>
  <c r="AW344" i="108"/>
  <c r="AV344" i="108"/>
  <c r="AU344" i="108"/>
  <c r="AT344" i="108"/>
  <c r="F344" i="108"/>
  <c r="CH344" i="108" s="1"/>
  <c r="E344" i="108"/>
  <c r="H344" i="108" s="1"/>
  <c r="C344" i="108"/>
  <c r="B344" i="108"/>
  <c r="A344" i="108"/>
  <c r="CT343" i="108"/>
  <c r="CS343" i="108"/>
  <c r="CR343" i="108"/>
  <c r="CQ343" i="108"/>
  <c r="CP343" i="108"/>
  <c r="CO343" i="108"/>
  <c r="CN343" i="108"/>
  <c r="AX343" i="108"/>
  <c r="AW343" i="108"/>
  <c r="AV343" i="108"/>
  <c r="AU343" i="108"/>
  <c r="AT343" i="108"/>
  <c r="F343" i="108"/>
  <c r="CF343" i="108" s="1"/>
  <c r="E343" i="108"/>
  <c r="H343" i="108" s="1"/>
  <c r="C343" i="108"/>
  <c r="AB343" i="108" s="1"/>
  <c r="B343" i="108"/>
  <c r="A343" i="108"/>
  <c r="CT342" i="108"/>
  <c r="CS342" i="108"/>
  <c r="CR342" i="108"/>
  <c r="CQ342" i="108"/>
  <c r="CP342" i="108"/>
  <c r="CO342" i="108"/>
  <c r="CN342" i="108"/>
  <c r="AX342" i="108"/>
  <c r="AW342" i="108"/>
  <c r="AV342" i="108"/>
  <c r="AU342" i="108"/>
  <c r="AT342" i="108"/>
  <c r="F342" i="108"/>
  <c r="CH342" i="108" s="1"/>
  <c r="E342" i="108"/>
  <c r="H342" i="108" s="1"/>
  <c r="C342" i="108"/>
  <c r="AH342" i="108" s="1"/>
  <c r="B342" i="108"/>
  <c r="A342" i="108"/>
  <c r="CT341" i="108"/>
  <c r="CS341" i="108"/>
  <c r="CR341" i="108"/>
  <c r="CQ341" i="108"/>
  <c r="CP341" i="108"/>
  <c r="CO341" i="108"/>
  <c r="CN341" i="108"/>
  <c r="AX341" i="108"/>
  <c r="AW341" i="108"/>
  <c r="AV341" i="108"/>
  <c r="AU341" i="108"/>
  <c r="AT341" i="108"/>
  <c r="F341" i="108"/>
  <c r="CI341" i="108" s="1"/>
  <c r="E341" i="108"/>
  <c r="H341" i="108" s="1"/>
  <c r="C341" i="108"/>
  <c r="B341" i="108"/>
  <c r="A341" i="108"/>
  <c r="CT340" i="108"/>
  <c r="CS340" i="108"/>
  <c r="CR340" i="108"/>
  <c r="CQ340" i="108"/>
  <c r="CP340" i="108"/>
  <c r="CO340" i="108"/>
  <c r="CN340" i="108"/>
  <c r="AX340" i="108"/>
  <c r="AW340" i="108"/>
  <c r="AV340" i="108"/>
  <c r="AU340" i="108"/>
  <c r="AT340" i="108"/>
  <c r="F340" i="108"/>
  <c r="CG340" i="108" s="1"/>
  <c r="E340" i="108"/>
  <c r="H340" i="108" s="1"/>
  <c r="C340" i="108"/>
  <c r="AE340" i="108" s="1"/>
  <c r="B340" i="108"/>
  <c r="A340" i="108"/>
  <c r="CT339" i="108"/>
  <c r="CS339" i="108"/>
  <c r="CR339" i="108"/>
  <c r="CQ339" i="108"/>
  <c r="CP339" i="108"/>
  <c r="CO339" i="108"/>
  <c r="CN339" i="108"/>
  <c r="AX339" i="108"/>
  <c r="AW339" i="108"/>
  <c r="AV339" i="108"/>
  <c r="AU339" i="108"/>
  <c r="AT339" i="108"/>
  <c r="F339" i="108"/>
  <c r="CI339" i="108" s="1"/>
  <c r="E339" i="108"/>
  <c r="H339" i="108" s="1"/>
  <c r="C339" i="108"/>
  <c r="B339" i="108"/>
  <c r="A339" i="108"/>
  <c r="CT338" i="108"/>
  <c r="CS338" i="108"/>
  <c r="CR338" i="108"/>
  <c r="CQ338" i="108"/>
  <c r="CP338" i="108"/>
  <c r="CO338" i="108"/>
  <c r="CN338" i="108"/>
  <c r="AX338" i="108"/>
  <c r="AW338" i="108"/>
  <c r="AV338" i="108"/>
  <c r="AU338" i="108"/>
  <c r="AT338" i="108"/>
  <c r="F338" i="108"/>
  <c r="AP338" i="108" s="1"/>
  <c r="E338" i="108"/>
  <c r="H338" i="108" s="1"/>
  <c r="C338" i="108"/>
  <c r="B338" i="108"/>
  <c r="A338" i="108"/>
  <c r="CT337" i="108"/>
  <c r="CS337" i="108"/>
  <c r="CR337" i="108"/>
  <c r="CQ337" i="108"/>
  <c r="CP337" i="108"/>
  <c r="CO337" i="108"/>
  <c r="CN337" i="108"/>
  <c r="AX337" i="108"/>
  <c r="AW337" i="108"/>
  <c r="AV337" i="108"/>
  <c r="AU337" i="108"/>
  <c r="AT337" i="108"/>
  <c r="F337" i="108"/>
  <c r="CI337" i="108" s="1"/>
  <c r="E337" i="108"/>
  <c r="H337" i="108" s="1"/>
  <c r="C337" i="108"/>
  <c r="AE337" i="108" s="1"/>
  <c r="B337" i="108"/>
  <c r="A337" i="108"/>
  <c r="CT336" i="108"/>
  <c r="CS336" i="108"/>
  <c r="CR336" i="108"/>
  <c r="CQ336" i="108"/>
  <c r="CP336" i="108"/>
  <c r="CO336" i="108"/>
  <c r="CN336" i="108"/>
  <c r="AX336" i="108"/>
  <c r="AW336" i="108"/>
  <c r="AV336" i="108"/>
  <c r="AU336" i="108"/>
  <c r="AT336" i="108"/>
  <c r="F336" i="108"/>
  <c r="AP336" i="108" s="1"/>
  <c r="E336" i="108"/>
  <c r="C336" i="108"/>
  <c r="AG336" i="108" s="1"/>
  <c r="B336" i="108"/>
  <c r="A336" i="108"/>
  <c r="CT335" i="108"/>
  <c r="CS335" i="108"/>
  <c r="CR335" i="108"/>
  <c r="CQ335" i="108"/>
  <c r="CP335" i="108"/>
  <c r="CO335" i="108"/>
  <c r="CN335" i="108"/>
  <c r="AX335" i="108"/>
  <c r="AW335" i="108"/>
  <c r="AV335" i="108"/>
  <c r="AU335" i="108"/>
  <c r="AT335" i="108"/>
  <c r="F335" i="108"/>
  <c r="CF335" i="108" s="1"/>
  <c r="E335" i="108"/>
  <c r="H335" i="108" s="1"/>
  <c r="C335" i="108"/>
  <c r="AH335" i="108" s="1"/>
  <c r="B335" i="108"/>
  <c r="A335" i="108"/>
  <c r="CT334" i="108"/>
  <c r="CS334" i="108"/>
  <c r="CR334" i="108"/>
  <c r="CQ334" i="108"/>
  <c r="CP334" i="108"/>
  <c r="CO334" i="108"/>
  <c r="CN334" i="108"/>
  <c r="AX334" i="108"/>
  <c r="AW334" i="108"/>
  <c r="AV334" i="108"/>
  <c r="AU334" i="108"/>
  <c r="AT334" i="108"/>
  <c r="F334" i="108"/>
  <c r="E334" i="108"/>
  <c r="H334" i="108" s="1"/>
  <c r="C334" i="108"/>
  <c r="AF334" i="108" s="1"/>
  <c r="B334" i="108"/>
  <c r="A334" i="108"/>
  <c r="CT333" i="108"/>
  <c r="CS333" i="108"/>
  <c r="CR333" i="108"/>
  <c r="CQ333" i="108"/>
  <c r="CP333" i="108"/>
  <c r="CO333" i="108"/>
  <c r="CN333" i="108"/>
  <c r="AX333" i="108"/>
  <c r="AW333" i="108"/>
  <c r="AV333" i="108"/>
  <c r="AU333" i="108"/>
  <c r="AT333" i="108"/>
  <c r="F333" i="108"/>
  <c r="E333" i="108"/>
  <c r="H333" i="108" s="1"/>
  <c r="C333" i="108"/>
  <c r="AH333" i="108" s="1"/>
  <c r="B333" i="108"/>
  <c r="A333" i="108"/>
  <c r="CT332" i="108"/>
  <c r="CS332" i="108"/>
  <c r="CR332" i="108"/>
  <c r="CQ332" i="108"/>
  <c r="CP332" i="108"/>
  <c r="CO332" i="108"/>
  <c r="CN332" i="108"/>
  <c r="AX332" i="108"/>
  <c r="AW332" i="108"/>
  <c r="AV332" i="108"/>
  <c r="AU332" i="108"/>
  <c r="AT332" i="108"/>
  <c r="F332" i="108"/>
  <c r="E332" i="108"/>
  <c r="H332" i="108" s="1"/>
  <c r="C332" i="108"/>
  <c r="AG332" i="108" s="1"/>
  <c r="B332" i="108"/>
  <c r="A332" i="108"/>
  <c r="CT331" i="108"/>
  <c r="CS331" i="108"/>
  <c r="CR331" i="108"/>
  <c r="CQ331" i="108"/>
  <c r="CP331" i="108"/>
  <c r="CO331" i="108"/>
  <c r="CN331" i="108"/>
  <c r="AX331" i="108"/>
  <c r="AW331" i="108"/>
  <c r="AV331" i="108"/>
  <c r="AU331" i="108"/>
  <c r="AT331" i="108"/>
  <c r="F331" i="108"/>
  <c r="E331" i="108"/>
  <c r="C331" i="108"/>
  <c r="W331" i="108" s="1"/>
  <c r="B331" i="108"/>
  <c r="A331" i="108"/>
  <c r="CT330" i="108"/>
  <c r="CS330" i="108"/>
  <c r="CR330" i="108"/>
  <c r="CQ330" i="108"/>
  <c r="CP330" i="108"/>
  <c r="CO330" i="108"/>
  <c r="CN330" i="108"/>
  <c r="AX330" i="108"/>
  <c r="AW330" i="108"/>
  <c r="AV330" i="108"/>
  <c r="AU330" i="108"/>
  <c r="AT330" i="108"/>
  <c r="F330" i="108"/>
  <c r="E330" i="108"/>
  <c r="H330" i="108" s="1"/>
  <c r="C330" i="108"/>
  <c r="B330" i="108"/>
  <c r="A330" i="108"/>
  <c r="CT329" i="108"/>
  <c r="CS329" i="108"/>
  <c r="CR329" i="108"/>
  <c r="CQ329" i="108"/>
  <c r="CP329" i="108"/>
  <c r="CO329" i="108"/>
  <c r="CN329" i="108"/>
  <c r="AX329" i="108"/>
  <c r="AW329" i="108"/>
  <c r="AV329" i="108"/>
  <c r="AU329" i="108"/>
  <c r="AT329" i="108"/>
  <c r="F329" i="108"/>
  <c r="CG329" i="108" s="1"/>
  <c r="E329" i="108"/>
  <c r="H329" i="108" s="1"/>
  <c r="C329" i="108"/>
  <c r="B329" i="108"/>
  <c r="A329" i="108"/>
  <c r="CT328" i="108"/>
  <c r="CS328" i="108"/>
  <c r="CR328" i="108"/>
  <c r="CQ328" i="108"/>
  <c r="CP328" i="108"/>
  <c r="CO328" i="108"/>
  <c r="CN328" i="108"/>
  <c r="AX328" i="108"/>
  <c r="AW328" i="108"/>
  <c r="AV328" i="108"/>
  <c r="AU328" i="108"/>
  <c r="AT328" i="108"/>
  <c r="F328" i="108"/>
  <c r="AP328" i="108" s="1"/>
  <c r="E328" i="108"/>
  <c r="H328" i="108" s="1"/>
  <c r="C328" i="108"/>
  <c r="AB328" i="108" s="1"/>
  <c r="B328" i="108"/>
  <c r="A328" i="108"/>
  <c r="CT327" i="108"/>
  <c r="CS327" i="108"/>
  <c r="CR327" i="108"/>
  <c r="CQ327" i="108"/>
  <c r="CP327" i="108"/>
  <c r="CO327" i="108"/>
  <c r="CN327" i="108"/>
  <c r="AX327" i="108"/>
  <c r="AW327" i="108"/>
  <c r="AV327" i="108"/>
  <c r="AU327" i="108"/>
  <c r="AT327" i="108"/>
  <c r="F327" i="108"/>
  <c r="CJ327" i="108" s="1"/>
  <c r="E327" i="108"/>
  <c r="C327" i="108"/>
  <c r="AD327" i="108" s="1"/>
  <c r="B327" i="108"/>
  <c r="A327" i="108"/>
  <c r="CT326" i="108"/>
  <c r="CS326" i="108"/>
  <c r="CR326" i="108"/>
  <c r="CQ326" i="108"/>
  <c r="CP326" i="108"/>
  <c r="CO326" i="108"/>
  <c r="CN326" i="108"/>
  <c r="AX326" i="108"/>
  <c r="AW326" i="108"/>
  <c r="AV326" i="108"/>
  <c r="AU326" i="108"/>
  <c r="AT326" i="108"/>
  <c r="F326" i="108"/>
  <c r="CI326" i="108" s="1"/>
  <c r="E326" i="108"/>
  <c r="H326" i="108" s="1"/>
  <c r="C326" i="108"/>
  <c r="B326" i="108"/>
  <c r="A326" i="108"/>
  <c r="CT325" i="108"/>
  <c r="CS325" i="108"/>
  <c r="CR325" i="108"/>
  <c r="CQ325" i="108"/>
  <c r="CP325" i="108"/>
  <c r="CO325" i="108"/>
  <c r="CN325" i="108"/>
  <c r="AX325" i="108"/>
  <c r="AW325" i="108"/>
  <c r="AV325" i="108"/>
  <c r="AU325" i="108"/>
  <c r="AT325" i="108"/>
  <c r="F325" i="108"/>
  <c r="CH325" i="108" s="1"/>
  <c r="E325" i="108"/>
  <c r="H325" i="108" s="1"/>
  <c r="C325" i="108"/>
  <c r="AC325" i="108" s="1"/>
  <c r="B325" i="108"/>
  <c r="A325" i="108"/>
  <c r="CT324" i="108"/>
  <c r="CS324" i="108"/>
  <c r="CR324" i="108"/>
  <c r="CQ324" i="108"/>
  <c r="CP324" i="108"/>
  <c r="CO324" i="108"/>
  <c r="CN324" i="108"/>
  <c r="AX324" i="108"/>
  <c r="AW324" i="108"/>
  <c r="AV324" i="108"/>
  <c r="AU324" i="108"/>
  <c r="AT324" i="108"/>
  <c r="F324" i="108"/>
  <c r="AP324" i="108" s="1"/>
  <c r="E324" i="108"/>
  <c r="H324" i="108" s="1"/>
  <c r="C324" i="108"/>
  <c r="AG324" i="108" s="1"/>
  <c r="B324" i="108"/>
  <c r="A324" i="108"/>
  <c r="CT323" i="108"/>
  <c r="CS323" i="108"/>
  <c r="CR323" i="108"/>
  <c r="CQ323" i="108"/>
  <c r="CP323" i="108"/>
  <c r="CO323" i="108"/>
  <c r="CN323" i="108"/>
  <c r="AX323" i="108"/>
  <c r="AW323" i="108"/>
  <c r="AV323" i="108"/>
  <c r="AU323" i="108"/>
  <c r="AT323" i="108"/>
  <c r="F323" i="108"/>
  <c r="E323" i="108"/>
  <c r="H323" i="108" s="1"/>
  <c r="C323" i="108"/>
  <c r="AC323" i="108" s="1"/>
  <c r="B323" i="108"/>
  <c r="A323" i="108"/>
  <c r="CT322" i="108"/>
  <c r="CS322" i="108"/>
  <c r="CR322" i="108"/>
  <c r="CQ322" i="108"/>
  <c r="CP322" i="108"/>
  <c r="CO322" i="108"/>
  <c r="CN322" i="108"/>
  <c r="AX322" i="108"/>
  <c r="AW322" i="108"/>
  <c r="AV322" i="108"/>
  <c r="AU322" i="108"/>
  <c r="AT322" i="108"/>
  <c r="F322" i="108"/>
  <c r="E322" i="108"/>
  <c r="H322" i="108" s="1"/>
  <c r="C322" i="108"/>
  <c r="B322" i="108"/>
  <c r="A322" i="108"/>
  <c r="CT321" i="108"/>
  <c r="CS321" i="108"/>
  <c r="CR321" i="108"/>
  <c r="CQ321" i="108"/>
  <c r="CP321" i="108"/>
  <c r="CO321" i="108"/>
  <c r="CN321" i="108"/>
  <c r="AX321" i="108"/>
  <c r="AW321" i="108"/>
  <c r="AV321" i="108"/>
  <c r="AU321" i="108"/>
  <c r="AT321" i="108"/>
  <c r="F321" i="108"/>
  <c r="CH321" i="108" s="1"/>
  <c r="E321" i="108"/>
  <c r="H321" i="108" s="1"/>
  <c r="C321" i="108"/>
  <c r="AB321" i="108" s="1"/>
  <c r="B321" i="108"/>
  <c r="A321" i="108"/>
  <c r="CT320" i="108"/>
  <c r="CS320" i="108"/>
  <c r="CR320" i="108"/>
  <c r="CQ320" i="108"/>
  <c r="CP320" i="108"/>
  <c r="CO320" i="108"/>
  <c r="CN320" i="108"/>
  <c r="AX320" i="108"/>
  <c r="AW320" i="108"/>
  <c r="AV320" i="108"/>
  <c r="AU320" i="108"/>
  <c r="AT320" i="108"/>
  <c r="F320" i="108"/>
  <c r="CH320" i="108" s="1"/>
  <c r="E320" i="108"/>
  <c r="H320" i="108" s="1"/>
  <c r="C320" i="108"/>
  <c r="W320" i="108" s="1"/>
  <c r="B320" i="108"/>
  <c r="A320" i="108"/>
  <c r="CT319" i="108"/>
  <c r="CS319" i="108"/>
  <c r="CR319" i="108"/>
  <c r="CQ319" i="108"/>
  <c r="CP319" i="108"/>
  <c r="CO319" i="108"/>
  <c r="CN319" i="108"/>
  <c r="AX319" i="108"/>
  <c r="AW319" i="108"/>
  <c r="AV319" i="108"/>
  <c r="AU319" i="108"/>
  <c r="AT319" i="108"/>
  <c r="F319" i="108"/>
  <c r="AP319" i="108" s="1"/>
  <c r="E319" i="108"/>
  <c r="H319" i="108" s="1"/>
  <c r="C319" i="108"/>
  <c r="B319" i="108"/>
  <c r="A319" i="108"/>
  <c r="CT318" i="108"/>
  <c r="CS318" i="108"/>
  <c r="CR318" i="108"/>
  <c r="CQ318" i="108"/>
  <c r="CP318" i="108"/>
  <c r="CO318" i="108"/>
  <c r="CN318" i="108"/>
  <c r="AX318" i="108"/>
  <c r="AW318" i="108"/>
  <c r="AV318" i="108"/>
  <c r="AU318" i="108"/>
  <c r="AT318" i="108"/>
  <c r="F318" i="108"/>
  <c r="CH318" i="108" s="1"/>
  <c r="E318" i="108"/>
  <c r="H318" i="108" s="1"/>
  <c r="C318" i="108"/>
  <c r="AH318" i="108" s="1"/>
  <c r="B318" i="108"/>
  <c r="A318" i="108"/>
  <c r="CT317" i="108"/>
  <c r="CS317" i="108"/>
  <c r="CR317" i="108"/>
  <c r="CQ317" i="108"/>
  <c r="CP317" i="108"/>
  <c r="CO317" i="108"/>
  <c r="CN317" i="108"/>
  <c r="AX317" i="108"/>
  <c r="AW317" i="108"/>
  <c r="AV317" i="108"/>
  <c r="AU317" i="108"/>
  <c r="AT317" i="108"/>
  <c r="F317" i="108"/>
  <c r="CI317" i="108" s="1"/>
  <c r="E317" i="108"/>
  <c r="H317" i="108" s="1"/>
  <c r="C317" i="108"/>
  <c r="AE317" i="108" s="1"/>
  <c r="B317" i="108"/>
  <c r="A317" i="108"/>
  <c r="CT316" i="108"/>
  <c r="CS316" i="108"/>
  <c r="CR316" i="108"/>
  <c r="CQ316" i="108"/>
  <c r="CP316" i="108"/>
  <c r="CO316" i="108"/>
  <c r="CN316" i="108"/>
  <c r="AX316" i="108"/>
  <c r="AW316" i="108"/>
  <c r="AV316" i="108"/>
  <c r="AU316" i="108"/>
  <c r="AT316" i="108"/>
  <c r="F316" i="108"/>
  <c r="CI316" i="108" s="1"/>
  <c r="E316" i="108"/>
  <c r="H316" i="108" s="1"/>
  <c r="C316" i="108"/>
  <c r="AG316" i="108" s="1"/>
  <c r="B316" i="108"/>
  <c r="A316" i="108"/>
  <c r="CT315" i="108"/>
  <c r="CS315" i="108"/>
  <c r="CR315" i="108"/>
  <c r="CQ315" i="108"/>
  <c r="CP315" i="108"/>
  <c r="CO315" i="108"/>
  <c r="CN315" i="108"/>
  <c r="AX315" i="108"/>
  <c r="AW315" i="108"/>
  <c r="AV315" i="108"/>
  <c r="AU315" i="108"/>
  <c r="AT315" i="108"/>
  <c r="F315" i="108"/>
  <c r="CJ315" i="108" s="1"/>
  <c r="E315" i="108"/>
  <c r="H315" i="108" s="1"/>
  <c r="C315" i="108"/>
  <c r="AC315" i="108" s="1"/>
  <c r="B315" i="108"/>
  <c r="A315" i="108"/>
  <c r="CT314" i="108"/>
  <c r="CS314" i="108"/>
  <c r="CR314" i="108"/>
  <c r="CQ314" i="108"/>
  <c r="CP314" i="108"/>
  <c r="CO314" i="108"/>
  <c r="CN314" i="108"/>
  <c r="AX314" i="108"/>
  <c r="AW314" i="108"/>
  <c r="AV314" i="108"/>
  <c r="AU314" i="108"/>
  <c r="AT314" i="108"/>
  <c r="F314" i="108"/>
  <c r="E314" i="108"/>
  <c r="H314" i="108" s="1"/>
  <c r="C314" i="108"/>
  <c r="AG314" i="108" s="1"/>
  <c r="B314" i="108"/>
  <c r="A314" i="108"/>
  <c r="CT313" i="108"/>
  <c r="CS313" i="108"/>
  <c r="CR313" i="108"/>
  <c r="CQ313" i="108"/>
  <c r="CP313" i="108"/>
  <c r="CO313" i="108"/>
  <c r="CN313" i="108"/>
  <c r="AX313" i="108"/>
  <c r="AW313" i="108"/>
  <c r="AV313" i="108"/>
  <c r="AU313" i="108"/>
  <c r="AT313" i="108"/>
  <c r="F313" i="108"/>
  <c r="CI313" i="108" s="1"/>
  <c r="E313" i="108"/>
  <c r="H313" i="108" s="1"/>
  <c r="C313" i="108"/>
  <c r="AH313" i="108" s="1"/>
  <c r="B313" i="108"/>
  <c r="A313" i="108"/>
  <c r="CT312" i="108"/>
  <c r="CS312" i="108"/>
  <c r="CR312" i="108"/>
  <c r="CQ312" i="108"/>
  <c r="CP312" i="108"/>
  <c r="CO312" i="108"/>
  <c r="CN312" i="108"/>
  <c r="AX312" i="108"/>
  <c r="AW312" i="108"/>
  <c r="AV312" i="108"/>
  <c r="AU312" i="108"/>
  <c r="AT312" i="108"/>
  <c r="F312" i="108"/>
  <c r="E312" i="108"/>
  <c r="H312" i="108" s="1"/>
  <c r="C312" i="108"/>
  <c r="B312" i="108"/>
  <c r="A312" i="108"/>
  <c r="CT311" i="108"/>
  <c r="CS311" i="108"/>
  <c r="CR311" i="108"/>
  <c r="CQ311" i="108"/>
  <c r="CP311" i="108"/>
  <c r="CO311" i="108"/>
  <c r="CN311" i="108"/>
  <c r="AX311" i="108"/>
  <c r="AW311" i="108"/>
  <c r="AV311" i="108"/>
  <c r="AU311" i="108"/>
  <c r="AT311" i="108"/>
  <c r="F311" i="108"/>
  <c r="E311" i="108"/>
  <c r="H311" i="108" s="1"/>
  <c r="C311" i="108"/>
  <c r="B311" i="108"/>
  <c r="A311" i="108"/>
  <c r="CT310" i="108"/>
  <c r="CS310" i="108"/>
  <c r="CR310" i="108"/>
  <c r="CQ310" i="108"/>
  <c r="CP310" i="108"/>
  <c r="CO310" i="108"/>
  <c r="CN310" i="108"/>
  <c r="AX310" i="108"/>
  <c r="AW310" i="108"/>
  <c r="AV310" i="108"/>
  <c r="AU310" i="108"/>
  <c r="AT310" i="108"/>
  <c r="F310" i="108"/>
  <c r="CI310" i="108" s="1"/>
  <c r="E310" i="108"/>
  <c r="H310" i="108" s="1"/>
  <c r="C310" i="108"/>
  <c r="AG310" i="108" s="1"/>
  <c r="B310" i="108"/>
  <c r="A310" i="108"/>
  <c r="CT309" i="108"/>
  <c r="CS309" i="108"/>
  <c r="CR309" i="108"/>
  <c r="CQ309" i="108"/>
  <c r="CP309" i="108"/>
  <c r="CO309" i="108"/>
  <c r="CN309" i="108"/>
  <c r="AX309" i="108"/>
  <c r="AW309" i="108"/>
  <c r="AV309" i="108"/>
  <c r="AU309" i="108"/>
  <c r="AT309" i="108"/>
  <c r="F309" i="108"/>
  <c r="CI309" i="108" s="1"/>
  <c r="E309" i="108"/>
  <c r="H309" i="108" s="1"/>
  <c r="C309" i="108"/>
  <c r="AC309" i="108" s="1"/>
  <c r="B309" i="108"/>
  <c r="A309" i="108"/>
  <c r="CT308" i="108"/>
  <c r="CS308" i="108"/>
  <c r="CR308" i="108"/>
  <c r="CQ308" i="108"/>
  <c r="CP308" i="108"/>
  <c r="CO308" i="108"/>
  <c r="CN308" i="108"/>
  <c r="AX308" i="108"/>
  <c r="AW308" i="108"/>
  <c r="AV308" i="108"/>
  <c r="AU308" i="108"/>
  <c r="AT308" i="108"/>
  <c r="F308" i="108"/>
  <c r="CH308" i="108" s="1"/>
  <c r="E308" i="108"/>
  <c r="H308" i="108" s="1"/>
  <c r="C308" i="108"/>
  <c r="AC308" i="108" s="1"/>
  <c r="B308" i="108"/>
  <c r="A308" i="108"/>
  <c r="CT307" i="108"/>
  <c r="CS307" i="108"/>
  <c r="CR307" i="108"/>
  <c r="CQ307" i="108"/>
  <c r="CP307" i="108"/>
  <c r="CO307" i="108"/>
  <c r="CN307" i="108"/>
  <c r="AX307" i="108"/>
  <c r="AW307" i="108"/>
  <c r="AV307" i="108"/>
  <c r="AU307" i="108"/>
  <c r="AT307" i="108"/>
  <c r="F307" i="108"/>
  <c r="E307" i="108"/>
  <c r="C307" i="108"/>
  <c r="AB307" i="108" s="1"/>
  <c r="B307" i="108"/>
  <c r="A307" i="108"/>
  <c r="CT306" i="108"/>
  <c r="CS306" i="108"/>
  <c r="CR306" i="108"/>
  <c r="CQ306" i="108"/>
  <c r="CP306" i="108"/>
  <c r="CO306" i="108"/>
  <c r="CN306" i="108"/>
  <c r="AX306" i="108"/>
  <c r="AW306" i="108"/>
  <c r="AV306" i="108"/>
  <c r="AU306" i="108"/>
  <c r="AT306" i="108"/>
  <c r="F306" i="108"/>
  <c r="AP306" i="108" s="1"/>
  <c r="E306" i="108"/>
  <c r="H306" i="108" s="1"/>
  <c r="C306" i="108"/>
  <c r="B306" i="108"/>
  <c r="A306" i="108"/>
  <c r="CT305" i="108"/>
  <c r="CS305" i="108"/>
  <c r="CR305" i="108"/>
  <c r="CQ305" i="108"/>
  <c r="CP305" i="108"/>
  <c r="CO305" i="108"/>
  <c r="CN305" i="108"/>
  <c r="AX305" i="108"/>
  <c r="AW305" i="108"/>
  <c r="AV305" i="108"/>
  <c r="AU305" i="108"/>
  <c r="AT305" i="108"/>
  <c r="F305" i="108"/>
  <c r="AP305" i="108" s="1"/>
  <c r="E305" i="108"/>
  <c r="H305" i="108" s="1"/>
  <c r="C305" i="108"/>
  <c r="AB305" i="108" s="1"/>
  <c r="B305" i="108"/>
  <c r="A305" i="108"/>
  <c r="CT304" i="108"/>
  <c r="CS304" i="108"/>
  <c r="CR304" i="108"/>
  <c r="CQ304" i="108"/>
  <c r="CP304" i="108"/>
  <c r="CO304" i="108"/>
  <c r="CN304" i="108"/>
  <c r="AX304" i="108"/>
  <c r="AW304" i="108"/>
  <c r="AV304" i="108"/>
  <c r="AU304" i="108"/>
  <c r="AT304" i="108"/>
  <c r="F304" i="108"/>
  <c r="E304" i="108"/>
  <c r="H304" i="108" s="1"/>
  <c r="C304" i="108"/>
  <c r="AF304" i="108" s="1"/>
  <c r="B304" i="108"/>
  <c r="A304" i="108"/>
  <c r="CT303" i="108"/>
  <c r="CS303" i="108"/>
  <c r="CR303" i="108"/>
  <c r="CQ303" i="108"/>
  <c r="CP303" i="108"/>
  <c r="CO303" i="108"/>
  <c r="CN303" i="108"/>
  <c r="AX303" i="108"/>
  <c r="AW303" i="108"/>
  <c r="AV303" i="108"/>
  <c r="AU303" i="108"/>
  <c r="AT303" i="108"/>
  <c r="F303" i="108"/>
  <c r="CI303" i="108" s="1"/>
  <c r="E303" i="108"/>
  <c r="H303" i="108" s="1"/>
  <c r="C303" i="108"/>
  <c r="AG303" i="108" s="1"/>
  <c r="B303" i="108"/>
  <c r="A303" i="108"/>
  <c r="CT302" i="108"/>
  <c r="CS302" i="108"/>
  <c r="CR302" i="108"/>
  <c r="CQ302" i="108"/>
  <c r="CP302" i="108"/>
  <c r="CO302" i="108"/>
  <c r="CN302" i="108"/>
  <c r="AX302" i="108"/>
  <c r="AW302" i="108"/>
  <c r="AV302" i="108"/>
  <c r="AU302" i="108"/>
  <c r="AT302" i="108"/>
  <c r="AP302" i="108"/>
  <c r="F302" i="108"/>
  <c r="CI302" i="108" s="1"/>
  <c r="E302" i="108"/>
  <c r="H302" i="108" s="1"/>
  <c r="C302" i="108"/>
  <c r="B302" i="108"/>
  <c r="A302" i="108"/>
  <c r="CT301" i="108"/>
  <c r="CS301" i="108"/>
  <c r="CR301" i="108"/>
  <c r="CQ301" i="108"/>
  <c r="CP301" i="108"/>
  <c r="CO301" i="108"/>
  <c r="CN301" i="108"/>
  <c r="AX301" i="108"/>
  <c r="AW301" i="108"/>
  <c r="AV301" i="108"/>
  <c r="AU301" i="108"/>
  <c r="AT301" i="108"/>
  <c r="F301" i="108"/>
  <c r="E301" i="108"/>
  <c r="H301" i="108" s="1"/>
  <c r="C301" i="108"/>
  <c r="AE301" i="108" s="1"/>
  <c r="B301" i="108"/>
  <c r="A301" i="108"/>
  <c r="CT300" i="108"/>
  <c r="CS300" i="108"/>
  <c r="CR300" i="108"/>
  <c r="CQ300" i="108"/>
  <c r="CP300" i="108"/>
  <c r="CO300" i="108"/>
  <c r="CN300" i="108"/>
  <c r="AX300" i="108"/>
  <c r="AW300" i="108"/>
  <c r="AV300" i="108"/>
  <c r="AU300" i="108"/>
  <c r="AT300" i="108"/>
  <c r="F300" i="108"/>
  <c r="E300" i="108"/>
  <c r="H300" i="108" s="1"/>
  <c r="C300" i="108"/>
  <c r="B300" i="108"/>
  <c r="A300" i="108"/>
  <c r="CT299" i="108"/>
  <c r="CS299" i="108"/>
  <c r="CR299" i="108"/>
  <c r="CQ299" i="108"/>
  <c r="CP299" i="108"/>
  <c r="CO299" i="108"/>
  <c r="CN299" i="108"/>
  <c r="AX299" i="108"/>
  <c r="AW299" i="108"/>
  <c r="AV299" i="108"/>
  <c r="AU299" i="108"/>
  <c r="AT299" i="108"/>
  <c r="F299" i="108"/>
  <c r="CJ299" i="108" s="1"/>
  <c r="E299" i="108"/>
  <c r="H299" i="108" s="1"/>
  <c r="C299" i="108"/>
  <c r="B299" i="108"/>
  <c r="A299" i="108"/>
  <c r="CT298" i="108"/>
  <c r="CS298" i="108"/>
  <c r="CR298" i="108"/>
  <c r="CQ298" i="108"/>
  <c r="CP298" i="108"/>
  <c r="CO298" i="108"/>
  <c r="CN298" i="108"/>
  <c r="AX298" i="108"/>
  <c r="AW298" i="108"/>
  <c r="AV298" i="108"/>
  <c r="AU298" i="108"/>
  <c r="AT298" i="108"/>
  <c r="F298" i="108"/>
  <c r="CG298" i="108" s="1"/>
  <c r="E298" i="108"/>
  <c r="H298" i="108" s="1"/>
  <c r="C298" i="108"/>
  <c r="AH298" i="108" s="1"/>
  <c r="B298" i="108"/>
  <c r="A298" i="108"/>
  <c r="CT297" i="108"/>
  <c r="CS297" i="108"/>
  <c r="CR297" i="108"/>
  <c r="CQ297" i="108"/>
  <c r="CP297" i="108"/>
  <c r="CO297" i="108"/>
  <c r="CN297" i="108"/>
  <c r="AX297" i="108"/>
  <c r="AW297" i="108"/>
  <c r="AV297" i="108"/>
  <c r="AU297" i="108"/>
  <c r="AT297" i="108"/>
  <c r="F297" i="108"/>
  <c r="E297" i="108"/>
  <c r="H297" i="108" s="1"/>
  <c r="C297" i="108"/>
  <c r="AF297" i="108" s="1"/>
  <c r="B297" i="108"/>
  <c r="A297" i="108"/>
  <c r="CT296" i="108"/>
  <c r="CS296" i="108"/>
  <c r="CR296" i="108"/>
  <c r="CQ296" i="108"/>
  <c r="CP296" i="108"/>
  <c r="CO296" i="108"/>
  <c r="CN296" i="108"/>
  <c r="AX296" i="108"/>
  <c r="AW296" i="108"/>
  <c r="AV296" i="108"/>
  <c r="AU296" i="108"/>
  <c r="AT296" i="108"/>
  <c r="F296" i="108"/>
  <c r="CH296" i="108" s="1"/>
  <c r="E296" i="108"/>
  <c r="H296" i="108" s="1"/>
  <c r="C296" i="108"/>
  <c r="AH296" i="108" s="1"/>
  <c r="B296" i="108"/>
  <c r="A296" i="108"/>
  <c r="CT295" i="108"/>
  <c r="CS295" i="108"/>
  <c r="CR295" i="108"/>
  <c r="CQ295" i="108"/>
  <c r="CP295" i="108"/>
  <c r="CO295" i="108"/>
  <c r="CN295" i="108"/>
  <c r="AX295" i="108"/>
  <c r="AW295" i="108"/>
  <c r="AV295" i="108"/>
  <c r="AU295" i="108"/>
  <c r="AT295" i="108"/>
  <c r="F295" i="108"/>
  <c r="E295" i="108"/>
  <c r="H295" i="108" s="1"/>
  <c r="C295" i="108"/>
  <c r="B295" i="108"/>
  <c r="A295" i="108"/>
  <c r="CT294" i="108"/>
  <c r="CS294" i="108"/>
  <c r="CR294" i="108"/>
  <c r="CQ294" i="108"/>
  <c r="CP294" i="108"/>
  <c r="CO294" i="108"/>
  <c r="CN294" i="108"/>
  <c r="AX294" i="108"/>
  <c r="AW294" i="108"/>
  <c r="AV294" i="108"/>
  <c r="AU294" i="108"/>
  <c r="AT294" i="108"/>
  <c r="F294" i="108"/>
  <c r="CI294" i="108" s="1"/>
  <c r="E294" i="108"/>
  <c r="H294" i="108" s="1"/>
  <c r="C294" i="108"/>
  <c r="B294" i="108"/>
  <c r="A294" i="108"/>
  <c r="CT293" i="108"/>
  <c r="CS293" i="108"/>
  <c r="CR293" i="108"/>
  <c r="CQ293" i="108"/>
  <c r="CP293" i="108"/>
  <c r="CO293" i="108"/>
  <c r="CN293" i="108"/>
  <c r="AX293" i="108"/>
  <c r="AW293" i="108"/>
  <c r="AV293" i="108"/>
  <c r="AU293" i="108"/>
  <c r="AT293" i="108"/>
  <c r="F293" i="108"/>
  <c r="CI293" i="108" s="1"/>
  <c r="E293" i="108"/>
  <c r="H293" i="108" s="1"/>
  <c r="C293" i="108"/>
  <c r="AC293" i="108" s="1"/>
  <c r="B293" i="108"/>
  <c r="A293" i="108"/>
  <c r="CT292" i="108"/>
  <c r="CS292" i="108"/>
  <c r="CR292" i="108"/>
  <c r="CQ292" i="108"/>
  <c r="CP292" i="108"/>
  <c r="CO292" i="108"/>
  <c r="CN292" i="108"/>
  <c r="AX292" i="108"/>
  <c r="AW292" i="108"/>
  <c r="AV292" i="108"/>
  <c r="AU292" i="108"/>
  <c r="AT292" i="108"/>
  <c r="F292" i="108"/>
  <c r="CI292" i="108" s="1"/>
  <c r="E292" i="108"/>
  <c r="H292" i="108" s="1"/>
  <c r="C292" i="108"/>
  <c r="AF292" i="108" s="1"/>
  <c r="B292" i="108"/>
  <c r="A292" i="108"/>
  <c r="CT291" i="108"/>
  <c r="CS291" i="108"/>
  <c r="CR291" i="108"/>
  <c r="CQ291" i="108"/>
  <c r="CP291" i="108"/>
  <c r="CO291" i="108"/>
  <c r="CN291" i="108"/>
  <c r="AX291" i="108"/>
  <c r="AW291" i="108"/>
  <c r="AV291" i="108"/>
  <c r="AU291" i="108"/>
  <c r="AT291" i="108"/>
  <c r="F291" i="108"/>
  <c r="CG291" i="108" s="1"/>
  <c r="E291" i="108"/>
  <c r="H291" i="108" s="1"/>
  <c r="C291" i="108"/>
  <c r="AC291" i="108" s="1"/>
  <c r="B291" i="108"/>
  <c r="A291" i="108"/>
  <c r="CT290" i="108"/>
  <c r="CS290" i="108"/>
  <c r="CR290" i="108"/>
  <c r="CQ290" i="108"/>
  <c r="CP290" i="108"/>
  <c r="CO290" i="108"/>
  <c r="CN290" i="108"/>
  <c r="AX290" i="108"/>
  <c r="AW290" i="108"/>
  <c r="AV290" i="108"/>
  <c r="AU290" i="108"/>
  <c r="AT290" i="108"/>
  <c r="F290" i="108"/>
  <c r="CG290" i="108" s="1"/>
  <c r="E290" i="108"/>
  <c r="H290" i="108" s="1"/>
  <c r="C290" i="108"/>
  <c r="B290" i="108"/>
  <c r="A290" i="108"/>
  <c r="CT289" i="108"/>
  <c r="CS289" i="108"/>
  <c r="CR289" i="108"/>
  <c r="CQ289" i="108"/>
  <c r="CP289" i="108"/>
  <c r="CO289" i="108"/>
  <c r="CN289" i="108"/>
  <c r="AX289" i="108"/>
  <c r="AW289" i="108"/>
  <c r="AV289" i="108"/>
  <c r="AU289" i="108"/>
  <c r="AT289" i="108"/>
  <c r="F289" i="108"/>
  <c r="CI289" i="108" s="1"/>
  <c r="E289" i="108"/>
  <c r="H289" i="108" s="1"/>
  <c r="C289" i="108"/>
  <c r="AG289" i="108" s="1"/>
  <c r="B289" i="108"/>
  <c r="A289" i="108"/>
  <c r="CT288" i="108"/>
  <c r="CS288" i="108"/>
  <c r="CR288" i="108"/>
  <c r="CQ288" i="108"/>
  <c r="CP288" i="108"/>
  <c r="CO288" i="108"/>
  <c r="CN288" i="108"/>
  <c r="AX288" i="108"/>
  <c r="AW288" i="108"/>
  <c r="AV288" i="108"/>
  <c r="AU288" i="108"/>
  <c r="AT288" i="108"/>
  <c r="F288" i="108"/>
  <c r="CJ288" i="108" s="1"/>
  <c r="E288" i="108"/>
  <c r="H288" i="108" s="1"/>
  <c r="C288" i="108"/>
  <c r="AG288" i="108" s="1"/>
  <c r="B288" i="108"/>
  <c r="A288" i="108"/>
  <c r="CT287" i="108"/>
  <c r="CS287" i="108"/>
  <c r="CR287" i="108"/>
  <c r="CQ287" i="108"/>
  <c r="CP287" i="108"/>
  <c r="CO287" i="108"/>
  <c r="CN287" i="108"/>
  <c r="AX287" i="108"/>
  <c r="AW287" i="108"/>
  <c r="AV287" i="108"/>
  <c r="AU287" i="108"/>
  <c r="AT287" i="108"/>
  <c r="F287" i="108"/>
  <c r="CG287" i="108" s="1"/>
  <c r="E287" i="108"/>
  <c r="C287" i="108"/>
  <c r="AF287" i="108" s="1"/>
  <c r="B287" i="108"/>
  <c r="A287" i="108"/>
  <c r="CT286" i="108"/>
  <c r="CS286" i="108"/>
  <c r="CR286" i="108"/>
  <c r="CQ286" i="108"/>
  <c r="CP286" i="108"/>
  <c r="CO286" i="108"/>
  <c r="CN286" i="108"/>
  <c r="AX286" i="108"/>
  <c r="AW286" i="108"/>
  <c r="AV286" i="108"/>
  <c r="AU286" i="108"/>
  <c r="AT286" i="108"/>
  <c r="F286" i="108"/>
  <c r="CI286" i="108" s="1"/>
  <c r="E286" i="108"/>
  <c r="C286" i="108"/>
  <c r="B286" i="108"/>
  <c r="A286" i="108"/>
  <c r="CT285" i="108"/>
  <c r="CS285" i="108"/>
  <c r="CR285" i="108"/>
  <c r="CQ285" i="108"/>
  <c r="CP285" i="108"/>
  <c r="CO285" i="108"/>
  <c r="CN285" i="108"/>
  <c r="AX285" i="108"/>
  <c r="AW285" i="108"/>
  <c r="AV285" i="108"/>
  <c r="AU285" i="108"/>
  <c r="AT285" i="108"/>
  <c r="F285" i="108"/>
  <c r="CJ285" i="108" s="1"/>
  <c r="E285" i="108"/>
  <c r="H285" i="108" s="1"/>
  <c r="C285" i="108"/>
  <c r="AF285" i="108" s="1"/>
  <c r="B285" i="108"/>
  <c r="A285" i="108"/>
  <c r="CT284" i="108"/>
  <c r="CS284" i="108"/>
  <c r="CR284" i="108"/>
  <c r="CQ284" i="108"/>
  <c r="CP284" i="108"/>
  <c r="CO284" i="108"/>
  <c r="CN284" i="108"/>
  <c r="AX284" i="108"/>
  <c r="AW284" i="108"/>
  <c r="AV284" i="108"/>
  <c r="AU284" i="108"/>
  <c r="AT284" i="108"/>
  <c r="F284" i="108"/>
  <c r="CF284" i="108" s="1"/>
  <c r="E284" i="108"/>
  <c r="H284" i="108" s="1"/>
  <c r="C284" i="108"/>
  <c r="B284" i="108"/>
  <c r="A284" i="108"/>
  <c r="CT283" i="108"/>
  <c r="CS283" i="108"/>
  <c r="CR283" i="108"/>
  <c r="CQ283" i="108"/>
  <c r="CP283" i="108"/>
  <c r="CO283" i="108"/>
  <c r="CN283" i="108"/>
  <c r="AX283" i="108"/>
  <c r="AW283" i="108"/>
  <c r="AV283" i="108"/>
  <c r="AU283" i="108"/>
  <c r="AT283" i="108"/>
  <c r="F283" i="108"/>
  <c r="CI283" i="108" s="1"/>
  <c r="E283" i="108"/>
  <c r="H283" i="108" s="1"/>
  <c r="C283" i="108"/>
  <c r="W283" i="108" s="1"/>
  <c r="B283" i="108"/>
  <c r="A283" i="108"/>
  <c r="CT282" i="108"/>
  <c r="CS282" i="108"/>
  <c r="CR282" i="108"/>
  <c r="CQ282" i="108"/>
  <c r="CP282" i="108"/>
  <c r="CO282" i="108"/>
  <c r="CN282" i="108"/>
  <c r="AX282" i="108"/>
  <c r="AW282" i="108"/>
  <c r="AV282" i="108"/>
  <c r="AU282" i="108"/>
  <c r="AT282" i="108"/>
  <c r="F282" i="108"/>
  <c r="CI282" i="108" s="1"/>
  <c r="E282" i="108"/>
  <c r="H282" i="108" s="1"/>
  <c r="C282" i="108"/>
  <c r="W282" i="108" s="1"/>
  <c r="B282" i="108"/>
  <c r="A282" i="108"/>
  <c r="CT281" i="108"/>
  <c r="CS281" i="108"/>
  <c r="CR281" i="108"/>
  <c r="CQ281" i="108"/>
  <c r="CP281" i="108"/>
  <c r="CO281" i="108"/>
  <c r="CN281" i="108"/>
  <c r="AX281" i="108"/>
  <c r="AW281" i="108"/>
  <c r="AV281" i="108"/>
  <c r="AU281" i="108"/>
  <c r="AT281" i="108"/>
  <c r="H281" i="108"/>
  <c r="F281" i="108"/>
  <c r="E281" i="108"/>
  <c r="C281" i="108"/>
  <c r="B281" i="108"/>
  <c r="A281" i="108"/>
  <c r="CT280" i="108"/>
  <c r="CS280" i="108"/>
  <c r="CR280" i="108"/>
  <c r="CQ280" i="108"/>
  <c r="CP280" i="108"/>
  <c r="CO280" i="108"/>
  <c r="CN280" i="108"/>
  <c r="AX280" i="108"/>
  <c r="AW280" i="108"/>
  <c r="AV280" i="108"/>
  <c r="AU280" i="108"/>
  <c r="AT280" i="108"/>
  <c r="F280" i="108"/>
  <c r="E280" i="108"/>
  <c r="H280" i="108" s="1"/>
  <c r="C280" i="108"/>
  <c r="B280" i="108"/>
  <c r="A280" i="108"/>
  <c r="CT279" i="108"/>
  <c r="CS279" i="108"/>
  <c r="CR279" i="108"/>
  <c r="CQ279" i="108"/>
  <c r="CP279" i="108"/>
  <c r="CO279" i="108"/>
  <c r="CN279" i="108"/>
  <c r="AX279" i="108"/>
  <c r="AW279" i="108"/>
  <c r="AV279" i="108"/>
  <c r="AU279" i="108"/>
  <c r="AT279" i="108"/>
  <c r="F279" i="108"/>
  <c r="E279" i="108"/>
  <c r="C279" i="108"/>
  <c r="W279" i="108" s="1"/>
  <c r="B279" i="108"/>
  <c r="A279" i="108"/>
  <c r="CT278" i="108"/>
  <c r="CS278" i="108"/>
  <c r="CR278" i="108"/>
  <c r="CQ278" i="108"/>
  <c r="CP278" i="108"/>
  <c r="CO278" i="108"/>
  <c r="CN278" i="108"/>
  <c r="AX278" i="108"/>
  <c r="AW278" i="108"/>
  <c r="AV278" i="108"/>
  <c r="AU278" i="108"/>
  <c r="AT278" i="108"/>
  <c r="F278" i="108"/>
  <c r="CJ278" i="108" s="1"/>
  <c r="E278" i="108"/>
  <c r="H278" i="108" s="1"/>
  <c r="C278" i="108"/>
  <c r="W278" i="108" s="1"/>
  <c r="B278" i="108"/>
  <c r="A278" i="108"/>
  <c r="CT277" i="108"/>
  <c r="CS277" i="108"/>
  <c r="CR277" i="108"/>
  <c r="CQ277" i="108"/>
  <c r="CP277" i="108"/>
  <c r="CO277" i="108"/>
  <c r="CN277" i="108"/>
  <c r="AX277" i="108"/>
  <c r="AW277" i="108"/>
  <c r="AV277" i="108"/>
  <c r="AU277" i="108"/>
  <c r="AT277" i="108"/>
  <c r="F277" i="108"/>
  <c r="E277" i="108"/>
  <c r="H277" i="108" s="1"/>
  <c r="C277" i="108"/>
  <c r="W277" i="108" s="1"/>
  <c r="B277" i="108"/>
  <c r="A277" i="108"/>
  <c r="CT276" i="108"/>
  <c r="CS276" i="108"/>
  <c r="CR276" i="108"/>
  <c r="CQ276" i="108"/>
  <c r="CP276" i="108"/>
  <c r="CO276" i="108"/>
  <c r="CN276" i="108"/>
  <c r="AX276" i="108"/>
  <c r="AW276" i="108"/>
  <c r="AV276" i="108"/>
  <c r="AU276" i="108"/>
  <c r="AT276" i="108"/>
  <c r="F276" i="108"/>
  <c r="E276" i="108"/>
  <c r="H276" i="108" s="1"/>
  <c r="C276" i="108"/>
  <c r="AH276" i="108" s="1"/>
  <c r="B276" i="108"/>
  <c r="A276" i="108"/>
  <c r="CT275" i="108"/>
  <c r="CS275" i="108"/>
  <c r="CR275" i="108"/>
  <c r="CQ275" i="108"/>
  <c r="CP275" i="108"/>
  <c r="CO275" i="108"/>
  <c r="CN275" i="108"/>
  <c r="AX275" i="108"/>
  <c r="AW275" i="108"/>
  <c r="AV275" i="108"/>
  <c r="AU275" i="108"/>
  <c r="AT275" i="108"/>
  <c r="F275" i="108"/>
  <c r="CI275" i="108" s="1"/>
  <c r="E275" i="108"/>
  <c r="H275" i="108" s="1"/>
  <c r="C275" i="108"/>
  <c r="AG275" i="108" s="1"/>
  <c r="B275" i="108"/>
  <c r="A275" i="108"/>
  <c r="CT274" i="108"/>
  <c r="CS274" i="108"/>
  <c r="CR274" i="108"/>
  <c r="CQ274" i="108"/>
  <c r="CP274" i="108"/>
  <c r="CO274" i="108"/>
  <c r="CN274" i="108"/>
  <c r="AX274" i="108"/>
  <c r="AW274" i="108"/>
  <c r="AV274" i="108"/>
  <c r="AU274" i="108"/>
  <c r="AT274" i="108"/>
  <c r="F274" i="108"/>
  <c r="CI274" i="108" s="1"/>
  <c r="E274" i="108"/>
  <c r="H274" i="108" s="1"/>
  <c r="C274" i="108"/>
  <c r="AD274" i="108" s="1"/>
  <c r="B274" i="108"/>
  <c r="A274" i="108"/>
  <c r="CT273" i="108"/>
  <c r="CS273" i="108"/>
  <c r="CR273" i="108"/>
  <c r="CQ273" i="108"/>
  <c r="CP273" i="108"/>
  <c r="CO273" i="108"/>
  <c r="CN273" i="108"/>
  <c r="AX273" i="108"/>
  <c r="AW273" i="108"/>
  <c r="AV273" i="108"/>
  <c r="AU273" i="108"/>
  <c r="AT273" i="108"/>
  <c r="F273" i="108"/>
  <c r="E273" i="108"/>
  <c r="H273" i="108" s="1"/>
  <c r="C273" i="108"/>
  <c r="AE273" i="108" s="1"/>
  <c r="B273" i="108"/>
  <c r="A273" i="108"/>
  <c r="CT272" i="108"/>
  <c r="CS272" i="108"/>
  <c r="CR272" i="108"/>
  <c r="CQ272" i="108"/>
  <c r="CP272" i="108"/>
  <c r="CO272" i="108"/>
  <c r="CN272" i="108"/>
  <c r="AX272" i="108"/>
  <c r="AW272" i="108"/>
  <c r="AV272" i="108"/>
  <c r="AU272" i="108"/>
  <c r="AT272" i="108"/>
  <c r="AB272" i="108"/>
  <c r="F272" i="108"/>
  <c r="E272" i="108"/>
  <c r="H272" i="108" s="1"/>
  <c r="C272" i="108"/>
  <c r="AG272" i="108" s="1"/>
  <c r="B272" i="108"/>
  <c r="A272" i="108"/>
  <c r="CT271" i="108"/>
  <c r="CS271" i="108"/>
  <c r="CR271" i="108"/>
  <c r="CQ271" i="108"/>
  <c r="CP271" i="108"/>
  <c r="CO271" i="108"/>
  <c r="CN271" i="108"/>
  <c r="AX271" i="108"/>
  <c r="AW271" i="108"/>
  <c r="AV271" i="108"/>
  <c r="AU271" i="108"/>
  <c r="AT271" i="108"/>
  <c r="F271" i="108"/>
  <c r="E271" i="108"/>
  <c r="H271" i="108" s="1"/>
  <c r="C271" i="108"/>
  <c r="B271" i="108"/>
  <c r="A271" i="108"/>
  <c r="CT270" i="108"/>
  <c r="CS270" i="108"/>
  <c r="CR270" i="108"/>
  <c r="CQ270" i="108"/>
  <c r="CP270" i="108"/>
  <c r="CO270" i="108"/>
  <c r="CN270" i="108"/>
  <c r="AX270" i="108"/>
  <c r="AW270" i="108"/>
  <c r="AV270" i="108"/>
  <c r="AU270" i="108"/>
  <c r="AT270" i="108"/>
  <c r="F270" i="108"/>
  <c r="CG270" i="108" s="1"/>
  <c r="E270" i="108"/>
  <c r="H270" i="108" s="1"/>
  <c r="C270" i="108"/>
  <c r="B270" i="108"/>
  <c r="A270" i="108"/>
  <c r="CT269" i="108"/>
  <c r="CS269" i="108"/>
  <c r="CR269" i="108"/>
  <c r="CQ269" i="108"/>
  <c r="CP269" i="108"/>
  <c r="CO269" i="108"/>
  <c r="CN269" i="108"/>
  <c r="AX269" i="108"/>
  <c r="AW269" i="108"/>
  <c r="AV269" i="108"/>
  <c r="AU269" i="108"/>
  <c r="AT269" i="108"/>
  <c r="F269" i="108"/>
  <c r="E269" i="108"/>
  <c r="H269" i="108" s="1"/>
  <c r="C269" i="108"/>
  <c r="W269" i="108" s="1"/>
  <c r="B269" i="108"/>
  <c r="A269" i="108"/>
  <c r="CT268" i="108"/>
  <c r="CS268" i="108"/>
  <c r="CR268" i="108"/>
  <c r="CQ268" i="108"/>
  <c r="CP268" i="108"/>
  <c r="CO268" i="108"/>
  <c r="CN268" i="108"/>
  <c r="AX268" i="108"/>
  <c r="AW268" i="108"/>
  <c r="AV268" i="108"/>
  <c r="AU268" i="108"/>
  <c r="AT268" i="108"/>
  <c r="F268" i="108"/>
  <c r="E268" i="108"/>
  <c r="C268" i="108"/>
  <c r="AH268" i="108" s="1"/>
  <c r="B268" i="108"/>
  <c r="A268" i="108"/>
  <c r="CT267" i="108"/>
  <c r="CS267" i="108"/>
  <c r="CR267" i="108"/>
  <c r="CQ267" i="108"/>
  <c r="CP267" i="108"/>
  <c r="CO267" i="108"/>
  <c r="CN267" i="108"/>
  <c r="AX267" i="108"/>
  <c r="AW267" i="108"/>
  <c r="AV267" i="108"/>
  <c r="AU267" i="108"/>
  <c r="AT267" i="108"/>
  <c r="F267" i="108"/>
  <c r="CJ267" i="108" s="1"/>
  <c r="E267" i="108"/>
  <c r="H267" i="108" s="1"/>
  <c r="C267" i="108"/>
  <c r="AD267" i="108" s="1"/>
  <c r="B267" i="108"/>
  <c r="A267" i="108"/>
  <c r="CT266" i="108"/>
  <c r="CS266" i="108"/>
  <c r="CR266" i="108"/>
  <c r="CQ266" i="108"/>
  <c r="CP266" i="108"/>
  <c r="CO266" i="108"/>
  <c r="CN266" i="108"/>
  <c r="AX266" i="108"/>
  <c r="AW266" i="108"/>
  <c r="AV266" i="108"/>
  <c r="AU266" i="108"/>
  <c r="AT266" i="108"/>
  <c r="AP266" i="108"/>
  <c r="F266" i="108"/>
  <c r="CI266" i="108" s="1"/>
  <c r="E266" i="108"/>
  <c r="H266" i="108" s="1"/>
  <c r="BZ266" i="108" s="1"/>
  <c r="C266" i="108"/>
  <c r="B266" i="108"/>
  <c r="A266" i="108"/>
  <c r="CT265" i="108"/>
  <c r="CS265" i="108"/>
  <c r="CR265" i="108"/>
  <c r="CQ265" i="108"/>
  <c r="CP265" i="108"/>
  <c r="CO265" i="108"/>
  <c r="CN265" i="108"/>
  <c r="AX265" i="108"/>
  <c r="AW265" i="108"/>
  <c r="AV265" i="108"/>
  <c r="AU265" i="108"/>
  <c r="AT265" i="108"/>
  <c r="F265" i="108"/>
  <c r="CH265" i="108" s="1"/>
  <c r="E265" i="108"/>
  <c r="H265" i="108" s="1"/>
  <c r="C265" i="108"/>
  <c r="B265" i="108"/>
  <c r="A265" i="108"/>
  <c r="CT264" i="108"/>
  <c r="CS264" i="108"/>
  <c r="CR264" i="108"/>
  <c r="CQ264" i="108"/>
  <c r="CP264" i="108"/>
  <c r="CO264" i="108"/>
  <c r="CN264" i="108"/>
  <c r="AX264" i="108"/>
  <c r="AW264" i="108"/>
  <c r="AV264" i="108"/>
  <c r="AU264" i="108"/>
  <c r="AT264" i="108"/>
  <c r="F264" i="108"/>
  <c r="E264" i="108"/>
  <c r="H264" i="108" s="1"/>
  <c r="C264" i="108"/>
  <c r="AH264" i="108" s="1"/>
  <c r="B264" i="108"/>
  <c r="A264" i="108"/>
  <c r="CT263" i="108"/>
  <c r="CS263" i="108"/>
  <c r="CR263" i="108"/>
  <c r="CQ263" i="108"/>
  <c r="CP263" i="108"/>
  <c r="CO263" i="108"/>
  <c r="CN263" i="108"/>
  <c r="AX263" i="108"/>
  <c r="AW263" i="108"/>
  <c r="AV263" i="108"/>
  <c r="AU263" i="108"/>
  <c r="AT263" i="108"/>
  <c r="F263" i="108"/>
  <c r="E263" i="108"/>
  <c r="H263" i="108" s="1"/>
  <c r="C263" i="108"/>
  <c r="AC263" i="108" s="1"/>
  <c r="B263" i="108"/>
  <c r="A263" i="108"/>
  <c r="CT262" i="108"/>
  <c r="CS262" i="108"/>
  <c r="CR262" i="108"/>
  <c r="CQ262" i="108"/>
  <c r="CP262" i="108"/>
  <c r="CO262" i="108"/>
  <c r="CN262" i="108"/>
  <c r="AX262" i="108"/>
  <c r="AW262" i="108"/>
  <c r="AV262" i="108"/>
  <c r="AU262" i="108"/>
  <c r="AT262" i="108"/>
  <c r="F262" i="108"/>
  <c r="E262" i="108"/>
  <c r="H262" i="108" s="1"/>
  <c r="C262" i="108"/>
  <c r="AH262" i="108" s="1"/>
  <c r="B262" i="108"/>
  <c r="A262" i="108"/>
  <c r="CT261" i="108"/>
  <c r="CS261" i="108"/>
  <c r="CR261" i="108"/>
  <c r="CQ261" i="108"/>
  <c r="CP261" i="108"/>
  <c r="CO261" i="108"/>
  <c r="CN261" i="108"/>
  <c r="AX261" i="108"/>
  <c r="AW261" i="108"/>
  <c r="AV261" i="108"/>
  <c r="AU261" i="108"/>
  <c r="AT261" i="108"/>
  <c r="F261" i="108"/>
  <c r="CH261" i="108" s="1"/>
  <c r="E261" i="108"/>
  <c r="H261" i="108" s="1"/>
  <c r="C261" i="108"/>
  <c r="B261" i="108"/>
  <c r="A261" i="108"/>
  <c r="CT260" i="108"/>
  <c r="CS260" i="108"/>
  <c r="CR260" i="108"/>
  <c r="CQ260" i="108"/>
  <c r="CP260" i="108"/>
  <c r="CO260" i="108"/>
  <c r="CN260" i="108"/>
  <c r="AX260" i="108"/>
  <c r="AW260" i="108"/>
  <c r="AV260" i="108"/>
  <c r="AU260" i="108"/>
  <c r="AT260" i="108"/>
  <c r="F260" i="108"/>
  <c r="E260" i="108"/>
  <c r="H260" i="108" s="1"/>
  <c r="C260" i="108"/>
  <c r="AD260" i="108" s="1"/>
  <c r="B260" i="108"/>
  <c r="A260" i="108"/>
  <c r="CT259" i="108"/>
  <c r="CS259" i="108"/>
  <c r="CR259" i="108"/>
  <c r="CQ259" i="108"/>
  <c r="CP259" i="108"/>
  <c r="CO259" i="108"/>
  <c r="CN259" i="108"/>
  <c r="CI259" i="108"/>
  <c r="AX259" i="108"/>
  <c r="AW259" i="108"/>
  <c r="AV259" i="108"/>
  <c r="AU259" i="108"/>
  <c r="AT259" i="108"/>
  <c r="F259" i="108"/>
  <c r="E259" i="108"/>
  <c r="H259" i="108" s="1"/>
  <c r="BZ259" i="108" s="1"/>
  <c r="CC259" i="108" s="1"/>
  <c r="C259" i="108"/>
  <c r="AF259" i="108" s="1"/>
  <c r="B259" i="108"/>
  <c r="A259" i="108"/>
  <c r="CT258" i="108"/>
  <c r="CS258" i="108"/>
  <c r="CR258" i="108"/>
  <c r="CQ258" i="108"/>
  <c r="CP258" i="108"/>
  <c r="CO258" i="108"/>
  <c r="CN258" i="108"/>
  <c r="AX258" i="108"/>
  <c r="AW258" i="108"/>
  <c r="AV258" i="108"/>
  <c r="AU258" i="108"/>
  <c r="AT258" i="108"/>
  <c r="F258" i="108"/>
  <c r="CI258" i="108" s="1"/>
  <c r="E258" i="108"/>
  <c r="H258" i="108" s="1"/>
  <c r="C258" i="108"/>
  <c r="AF258" i="108" s="1"/>
  <c r="B258" i="108"/>
  <c r="A258" i="108"/>
  <c r="CT257" i="108"/>
  <c r="CS257" i="108"/>
  <c r="CR257" i="108"/>
  <c r="CQ257" i="108"/>
  <c r="CP257" i="108"/>
  <c r="CO257" i="108"/>
  <c r="CN257" i="108"/>
  <c r="AX257" i="108"/>
  <c r="AW257" i="108"/>
  <c r="AV257" i="108"/>
  <c r="AU257" i="108"/>
  <c r="AT257" i="108"/>
  <c r="F257" i="108"/>
  <c r="CG257" i="108" s="1"/>
  <c r="E257" i="108"/>
  <c r="H257" i="108" s="1"/>
  <c r="C257" i="108"/>
  <c r="AD257" i="108" s="1"/>
  <c r="B257" i="108"/>
  <c r="A257" i="108"/>
  <c r="CT256" i="108"/>
  <c r="CS256" i="108"/>
  <c r="CR256" i="108"/>
  <c r="CQ256" i="108"/>
  <c r="CP256" i="108"/>
  <c r="CO256" i="108"/>
  <c r="CN256" i="108"/>
  <c r="AX256" i="108"/>
  <c r="AW256" i="108"/>
  <c r="AV256" i="108"/>
  <c r="AU256" i="108"/>
  <c r="AT256" i="108"/>
  <c r="F256" i="108"/>
  <c r="E256" i="108"/>
  <c r="H256" i="108" s="1"/>
  <c r="C256" i="108"/>
  <c r="AC256" i="108" s="1"/>
  <c r="B256" i="108"/>
  <c r="A256" i="108"/>
  <c r="CT255" i="108"/>
  <c r="CS255" i="108"/>
  <c r="CR255" i="108"/>
  <c r="CQ255" i="108"/>
  <c r="CP255" i="108"/>
  <c r="CO255" i="108"/>
  <c r="CN255" i="108"/>
  <c r="AX255" i="108"/>
  <c r="AW255" i="108"/>
  <c r="AV255" i="108"/>
  <c r="AU255" i="108"/>
  <c r="AT255" i="108"/>
  <c r="F255" i="108"/>
  <c r="CF255" i="108" s="1"/>
  <c r="E255" i="108"/>
  <c r="H255" i="108" s="1"/>
  <c r="C255" i="108"/>
  <c r="B255" i="108"/>
  <c r="A255" i="108"/>
  <c r="CT254" i="108"/>
  <c r="CS254" i="108"/>
  <c r="CR254" i="108"/>
  <c r="CQ254" i="108"/>
  <c r="CP254" i="108"/>
  <c r="CO254" i="108"/>
  <c r="CN254" i="108"/>
  <c r="AX254" i="108"/>
  <c r="AW254" i="108"/>
  <c r="AV254" i="108"/>
  <c r="AU254" i="108"/>
  <c r="AT254" i="108"/>
  <c r="F254" i="108"/>
  <c r="CI254" i="108" s="1"/>
  <c r="E254" i="108"/>
  <c r="H254" i="108" s="1"/>
  <c r="C254" i="108"/>
  <c r="B254" i="108"/>
  <c r="A254" i="108"/>
  <c r="CT253" i="108"/>
  <c r="CS253" i="108"/>
  <c r="CR253" i="108"/>
  <c r="CQ253" i="108"/>
  <c r="CP253" i="108"/>
  <c r="CO253" i="108"/>
  <c r="CN253" i="108"/>
  <c r="AX253" i="108"/>
  <c r="AW253" i="108"/>
  <c r="AV253" i="108"/>
  <c r="AU253" i="108"/>
  <c r="AT253" i="108"/>
  <c r="F253" i="108"/>
  <c r="CI253" i="108" s="1"/>
  <c r="E253" i="108"/>
  <c r="H253" i="108" s="1"/>
  <c r="C253" i="108"/>
  <c r="AB253" i="108" s="1"/>
  <c r="B253" i="108"/>
  <c r="A253" i="108"/>
  <c r="CT252" i="108"/>
  <c r="CS252" i="108"/>
  <c r="CR252" i="108"/>
  <c r="CQ252" i="108"/>
  <c r="CP252" i="108"/>
  <c r="CO252" i="108"/>
  <c r="CN252" i="108"/>
  <c r="AX252" i="108"/>
  <c r="AW252" i="108"/>
  <c r="AV252" i="108"/>
  <c r="AU252" i="108"/>
  <c r="AT252" i="108"/>
  <c r="F252" i="108"/>
  <c r="CJ252" i="108" s="1"/>
  <c r="E252" i="108"/>
  <c r="H252" i="108" s="1"/>
  <c r="C252" i="108"/>
  <c r="B252" i="108"/>
  <c r="A252" i="108"/>
  <c r="CT251" i="108"/>
  <c r="CS251" i="108"/>
  <c r="CR251" i="108"/>
  <c r="CQ251" i="108"/>
  <c r="CP251" i="108"/>
  <c r="CO251" i="108"/>
  <c r="CN251" i="108"/>
  <c r="AX251" i="108"/>
  <c r="AW251" i="108"/>
  <c r="AV251" i="108"/>
  <c r="AU251" i="108"/>
  <c r="AT251" i="108"/>
  <c r="H251" i="108"/>
  <c r="F251" i="108"/>
  <c r="CG251" i="108" s="1"/>
  <c r="E251" i="108"/>
  <c r="C251" i="108"/>
  <c r="AG251" i="108" s="1"/>
  <c r="B251" i="108"/>
  <c r="A251" i="108"/>
  <c r="CT250" i="108"/>
  <c r="CS250" i="108"/>
  <c r="CR250" i="108"/>
  <c r="CQ250" i="108"/>
  <c r="CP250" i="108"/>
  <c r="CO250" i="108"/>
  <c r="CN250" i="108"/>
  <c r="AX250" i="108"/>
  <c r="AW250" i="108"/>
  <c r="AV250" i="108"/>
  <c r="AU250" i="108"/>
  <c r="AT250" i="108"/>
  <c r="F250" i="108"/>
  <c r="CG250" i="108" s="1"/>
  <c r="E250" i="108"/>
  <c r="H250" i="108" s="1"/>
  <c r="C250" i="108"/>
  <c r="W250" i="108" s="1"/>
  <c r="B250" i="108"/>
  <c r="A250" i="108"/>
  <c r="CT249" i="108"/>
  <c r="CS249" i="108"/>
  <c r="CR249" i="108"/>
  <c r="CQ249" i="108"/>
  <c r="CP249" i="108"/>
  <c r="CO249" i="108"/>
  <c r="CN249" i="108"/>
  <c r="AX249" i="108"/>
  <c r="AW249" i="108"/>
  <c r="AV249" i="108"/>
  <c r="AU249" i="108"/>
  <c r="AT249" i="108"/>
  <c r="F249" i="108"/>
  <c r="E249" i="108"/>
  <c r="H249" i="108" s="1"/>
  <c r="C249" i="108"/>
  <c r="B249" i="108"/>
  <c r="A249" i="108"/>
  <c r="CT248" i="108"/>
  <c r="CS248" i="108"/>
  <c r="CR248" i="108"/>
  <c r="CQ248" i="108"/>
  <c r="CP248" i="108"/>
  <c r="CO248" i="108"/>
  <c r="CN248" i="108"/>
  <c r="AX248" i="108"/>
  <c r="AW248" i="108"/>
  <c r="AV248" i="108"/>
  <c r="AU248" i="108"/>
  <c r="AT248" i="108"/>
  <c r="F248" i="108"/>
  <c r="E248" i="108"/>
  <c r="H248" i="108" s="1"/>
  <c r="C248" i="108"/>
  <c r="AC248" i="108" s="1"/>
  <c r="B248" i="108"/>
  <c r="A248" i="108"/>
  <c r="CT247" i="108"/>
  <c r="CS247" i="108"/>
  <c r="CR247" i="108"/>
  <c r="CQ247" i="108"/>
  <c r="CP247" i="108"/>
  <c r="CO247" i="108"/>
  <c r="CN247" i="108"/>
  <c r="AX247" i="108"/>
  <c r="AW247" i="108"/>
  <c r="AV247" i="108"/>
  <c r="AU247" i="108"/>
  <c r="AT247" i="108"/>
  <c r="F247" i="108"/>
  <c r="E247" i="108"/>
  <c r="H247" i="108" s="1"/>
  <c r="C247" i="108"/>
  <c r="AC247" i="108" s="1"/>
  <c r="B247" i="108"/>
  <c r="A247" i="108"/>
  <c r="CT246" i="108"/>
  <c r="CS246" i="108"/>
  <c r="CR246" i="108"/>
  <c r="CQ246" i="108"/>
  <c r="CP246" i="108"/>
  <c r="CO246" i="108"/>
  <c r="CN246" i="108"/>
  <c r="AX246" i="108"/>
  <c r="AW246" i="108"/>
  <c r="AV246" i="108"/>
  <c r="AU246" i="108"/>
  <c r="AT246" i="108"/>
  <c r="F246" i="108"/>
  <c r="CF246" i="108" s="1"/>
  <c r="E246" i="108"/>
  <c r="H246" i="108" s="1"/>
  <c r="C246" i="108"/>
  <c r="AH246" i="108" s="1"/>
  <c r="B246" i="108"/>
  <c r="A246" i="108"/>
  <c r="CT245" i="108"/>
  <c r="CS245" i="108"/>
  <c r="CR245" i="108"/>
  <c r="CQ245" i="108"/>
  <c r="CP245" i="108"/>
  <c r="CO245" i="108"/>
  <c r="CN245" i="108"/>
  <c r="AX245" i="108"/>
  <c r="AW245" i="108"/>
  <c r="AV245" i="108"/>
  <c r="AU245" i="108"/>
  <c r="AT245" i="108"/>
  <c r="F245" i="108"/>
  <c r="CI245" i="108" s="1"/>
  <c r="E245" i="108"/>
  <c r="H245" i="108" s="1"/>
  <c r="C245" i="108"/>
  <c r="B245" i="108"/>
  <c r="A245" i="108"/>
  <c r="CT244" i="108"/>
  <c r="CS244" i="108"/>
  <c r="CR244" i="108"/>
  <c r="CQ244" i="108"/>
  <c r="CP244" i="108"/>
  <c r="CO244" i="108"/>
  <c r="CN244" i="108"/>
  <c r="AX244" i="108"/>
  <c r="AW244" i="108"/>
  <c r="AV244" i="108"/>
  <c r="AU244" i="108"/>
  <c r="AT244" i="108"/>
  <c r="F244" i="108"/>
  <c r="AP244" i="108" s="1"/>
  <c r="E244" i="108"/>
  <c r="C244" i="108"/>
  <c r="AB244" i="108" s="1"/>
  <c r="B244" i="108"/>
  <c r="A244" i="108"/>
  <c r="CT243" i="108"/>
  <c r="CS243" i="108"/>
  <c r="CR243" i="108"/>
  <c r="CQ243" i="108"/>
  <c r="CP243" i="108"/>
  <c r="CO243" i="108"/>
  <c r="CN243" i="108"/>
  <c r="AX243" i="108"/>
  <c r="AW243" i="108"/>
  <c r="AV243" i="108"/>
  <c r="AU243" i="108"/>
  <c r="AT243" i="108"/>
  <c r="F243" i="108"/>
  <c r="CI243" i="108" s="1"/>
  <c r="E243" i="108"/>
  <c r="H243" i="108" s="1"/>
  <c r="C243" i="108"/>
  <c r="AC243" i="108" s="1"/>
  <c r="B243" i="108"/>
  <c r="A243" i="108"/>
  <c r="CT242" i="108"/>
  <c r="CS242" i="108"/>
  <c r="CR242" i="108"/>
  <c r="CQ242" i="108"/>
  <c r="CP242" i="108"/>
  <c r="CO242" i="108"/>
  <c r="CN242" i="108"/>
  <c r="AX242" i="108"/>
  <c r="AW242" i="108"/>
  <c r="AV242" i="108"/>
  <c r="AU242" i="108"/>
  <c r="AT242" i="108"/>
  <c r="F242" i="108"/>
  <c r="E242" i="108"/>
  <c r="H242" i="108" s="1"/>
  <c r="C242" i="108"/>
  <c r="W242" i="108" s="1"/>
  <c r="B242" i="108"/>
  <c r="A242" i="108"/>
  <c r="CT241" i="108"/>
  <c r="CS241" i="108"/>
  <c r="CR241" i="108"/>
  <c r="CQ241" i="108"/>
  <c r="CP241" i="108"/>
  <c r="CO241" i="108"/>
  <c r="CN241" i="108"/>
  <c r="AX241" i="108"/>
  <c r="AW241" i="108"/>
  <c r="AV241" i="108"/>
  <c r="AU241" i="108"/>
  <c r="AT241" i="108"/>
  <c r="F241" i="108"/>
  <c r="CI241" i="108" s="1"/>
  <c r="E241" i="108"/>
  <c r="H241" i="108" s="1"/>
  <c r="C241" i="108"/>
  <c r="AF241" i="108" s="1"/>
  <c r="B241" i="108"/>
  <c r="A241" i="108"/>
  <c r="CT240" i="108"/>
  <c r="CS240" i="108"/>
  <c r="CR240" i="108"/>
  <c r="CQ240" i="108"/>
  <c r="CP240" i="108"/>
  <c r="CO240" i="108"/>
  <c r="CN240" i="108"/>
  <c r="AX240" i="108"/>
  <c r="AW240" i="108"/>
  <c r="AV240" i="108"/>
  <c r="AU240" i="108"/>
  <c r="AT240" i="108"/>
  <c r="AH240" i="108"/>
  <c r="F240" i="108"/>
  <c r="CI240" i="108" s="1"/>
  <c r="E240" i="108"/>
  <c r="H240" i="108" s="1"/>
  <c r="C240" i="108"/>
  <c r="AC240" i="108" s="1"/>
  <c r="B240" i="108"/>
  <c r="A240" i="108"/>
  <c r="CT239" i="108"/>
  <c r="CS239" i="108"/>
  <c r="CR239" i="108"/>
  <c r="CQ239" i="108"/>
  <c r="CP239" i="108"/>
  <c r="CO239" i="108"/>
  <c r="CN239" i="108"/>
  <c r="AX239" i="108"/>
  <c r="AW239" i="108"/>
  <c r="AV239" i="108"/>
  <c r="AU239" i="108"/>
  <c r="AT239" i="108"/>
  <c r="BZ239" i="108" s="1"/>
  <c r="F239" i="108"/>
  <c r="CH239" i="108" s="1"/>
  <c r="E239" i="108"/>
  <c r="H239" i="108" s="1"/>
  <c r="C239" i="108"/>
  <c r="B239" i="108"/>
  <c r="A239" i="108"/>
  <c r="CT238" i="108"/>
  <c r="CS238" i="108"/>
  <c r="CR238" i="108"/>
  <c r="CQ238" i="108"/>
  <c r="CP238" i="108"/>
  <c r="CO238" i="108"/>
  <c r="CN238" i="108"/>
  <c r="AX238" i="108"/>
  <c r="AW238" i="108"/>
  <c r="AV238" i="108"/>
  <c r="AU238" i="108"/>
  <c r="AT238" i="108"/>
  <c r="F238" i="108"/>
  <c r="E238" i="108"/>
  <c r="H238" i="108" s="1"/>
  <c r="C238" i="108"/>
  <c r="AB238" i="108" s="1"/>
  <c r="B238" i="108"/>
  <c r="A238" i="108"/>
  <c r="CT237" i="108"/>
  <c r="CS237" i="108"/>
  <c r="CR237" i="108"/>
  <c r="CQ237" i="108"/>
  <c r="CP237" i="108"/>
  <c r="CO237" i="108"/>
  <c r="CN237" i="108"/>
  <c r="AX237" i="108"/>
  <c r="AW237" i="108"/>
  <c r="AV237" i="108"/>
  <c r="AU237" i="108"/>
  <c r="AT237" i="108"/>
  <c r="F237" i="108"/>
  <c r="CF237" i="108" s="1"/>
  <c r="E237" i="108"/>
  <c r="H237" i="108" s="1"/>
  <c r="C237" i="108"/>
  <c r="AD237" i="108" s="1"/>
  <c r="B237" i="108"/>
  <c r="A237" i="108"/>
  <c r="CT236" i="108"/>
  <c r="CS236" i="108"/>
  <c r="CR236" i="108"/>
  <c r="CQ236" i="108"/>
  <c r="CP236" i="108"/>
  <c r="CO236" i="108"/>
  <c r="CN236" i="108"/>
  <c r="AX236" i="108"/>
  <c r="AW236" i="108"/>
  <c r="AV236" i="108"/>
  <c r="AU236" i="108"/>
  <c r="AT236" i="108"/>
  <c r="F236" i="108"/>
  <c r="AP236" i="108" s="1"/>
  <c r="E236" i="108"/>
  <c r="H236" i="108" s="1"/>
  <c r="C236" i="108"/>
  <c r="AB236" i="108" s="1"/>
  <c r="B236" i="108"/>
  <c r="A236" i="108"/>
  <c r="CT235" i="108"/>
  <c r="CS235" i="108"/>
  <c r="CR235" i="108"/>
  <c r="CQ235" i="108"/>
  <c r="CP235" i="108"/>
  <c r="CO235" i="108"/>
  <c r="CN235" i="108"/>
  <c r="AX235" i="108"/>
  <c r="AW235" i="108"/>
  <c r="AV235" i="108"/>
  <c r="AU235" i="108"/>
  <c r="AT235" i="108"/>
  <c r="F235" i="108"/>
  <c r="CH235" i="108" s="1"/>
  <c r="E235" i="108"/>
  <c r="H235" i="108" s="1"/>
  <c r="C235" i="108"/>
  <c r="B235" i="108"/>
  <c r="A235" i="108"/>
  <c r="CT234" i="108"/>
  <c r="CS234" i="108"/>
  <c r="CR234" i="108"/>
  <c r="CQ234" i="108"/>
  <c r="CP234" i="108"/>
  <c r="CO234" i="108"/>
  <c r="CN234" i="108"/>
  <c r="AX234" i="108"/>
  <c r="AW234" i="108"/>
  <c r="AV234" i="108"/>
  <c r="AU234" i="108"/>
  <c r="AT234" i="108"/>
  <c r="F234" i="108"/>
  <c r="E234" i="108"/>
  <c r="H234" i="108" s="1"/>
  <c r="C234" i="108"/>
  <c r="B234" i="108"/>
  <c r="A234" i="108"/>
  <c r="CT233" i="108"/>
  <c r="CS233" i="108"/>
  <c r="CR233" i="108"/>
  <c r="CQ233" i="108"/>
  <c r="CP233" i="108"/>
  <c r="CO233" i="108"/>
  <c r="CN233" i="108"/>
  <c r="AX233" i="108"/>
  <c r="AW233" i="108"/>
  <c r="AV233" i="108"/>
  <c r="AU233" i="108"/>
  <c r="AT233" i="108"/>
  <c r="F233" i="108"/>
  <c r="CG233" i="108" s="1"/>
  <c r="E233" i="108"/>
  <c r="H233" i="108" s="1"/>
  <c r="C233" i="108"/>
  <c r="AE233" i="108" s="1"/>
  <c r="B233" i="108"/>
  <c r="A233" i="108"/>
  <c r="CT232" i="108"/>
  <c r="CS232" i="108"/>
  <c r="CR232" i="108"/>
  <c r="CQ232" i="108"/>
  <c r="CP232" i="108"/>
  <c r="CO232" i="108"/>
  <c r="CN232" i="108"/>
  <c r="AX232" i="108"/>
  <c r="AW232" i="108"/>
  <c r="AV232" i="108"/>
  <c r="AU232" i="108"/>
  <c r="AT232" i="108"/>
  <c r="F232" i="108"/>
  <c r="CJ232" i="108" s="1"/>
  <c r="E232" i="108"/>
  <c r="C232" i="108"/>
  <c r="AE232" i="108" s="1"/>
  <c r="B232" i="108"/>
  <c r="A232" i="108"/>
  <c r="CT231" i="108"/>
  <c r="CS231" i="108"/>
  <c r="CR231" i="108"/>
  <c r="CQ231" i="108"/>
  <c r="CP231" i="108"/>
  <c r="CO231" i="108"/>
  <c r="CN231" i="108"/>
  <c r="AX231" i="108"/>
  <c r="AW231" i="108"/>
  <c r="AV231" i="108"/>
  <c r="AU231" i="108"/>
  <c r="AT231" i="108"/>
  <c r="F231" i="108"/>
  <c r="CG231" i="108" s="1"/>
  <c r="E231" i="108"/>
  <c r="H231" i="108" s="1"/>
  <c r="C231" i="108"/>
  <c r="AD231" i="108" s="1"/>
  <c r="B231" i="108"/>
  <c r="A231" i="108"/>
  <c r="CT230" i="108"/>
  <c r="CS230" i="108"/>
  <c r="CR230" i="108"/>
  <c r="CQ230" i="108"/>
  <c r="CP230" i="108"/>
  <c r="CO230" i="108"/>
  <c r="CN230" i="108"/>
  <c r="AX230" i="108"/>
  <c r="AW230" i="108"/>
  <c r="AV230" i="108"/>
  <c r="AU230" i="108"/>
  <c r="AT230" i="108"/>
  <c r="F230" i="108"/>
  <c r="CI230" i="108" s="1"/>
  <c r="E230" i="108"/>
  <c r="H230" i="108" s="1"/>
  <c r="C230" i="108"/>
  <c r="AD230" i="108" s="1"/>
  <c r="B230" i="108"/>
  <c r="A230" i="108"/>
  <c r="CT229" i="108"/>
  <c r="CS229" i="108"/>
  <c r="CR229" i="108"/>
  <c r="CQ229" i="108"/>
  <c r="CP229" i="108"/>
  <c r="CO229" i="108"/>
  <c r="CN229" i="108"/>
  <c r="AX229" i="108"/>
  <c r="AW229" i="108"/>
  <c r="AV229" i="108"/>
  <c r="AU229" i="108"/>
  <c r="AT229" i="108"/>
  <c r="F229" i="108"/>
  <c r="CF229" i="108" s="1"/>
  <c r="E229" i="108"/>
  <c r="C229" i="108"/>
  <c r="AG229" i="108" s="1"/>
  <c r="B229" i="108"/>
  <c r="A229" i="108"/>
  <c r="CT228" i="108"/>
  <c r="CS228" i="108"/>
  <c r="CR228" i="108"/>
  <c r="CQ228" i="108"/>
  <c r="CP228" i="108"/>
  <c r="CO228" i="108"/>
  <c r="CN228" i="108"/>
  <c r="AX228" i="108"/>
  <c r="AW228" i="108"/>
  <c r="AV228" i="108"/>
  <c r="AU228" i="108"/>
  <c r="AT228" i="108"/>
  <c r="F228" i="108"/>
  <c r="CF228" i="108" s="1"/>
  <c r="E228" i="108"/>
  <c r="H228" i="108" s="1"/>
  <c r="C228" i="108"/>
  <c r="W228" i="108" s="1"/>
  <c r="B228" i="108"/>
  <c r="A228" i="108"/>
  <c r="CT227" i="108"/>
  <c r="CS227" i="108"/>
  <c r="CR227" i="108"/>
  <c r="CQ227" i="108"/>
  <c r="CP227" i="108"/>
  <c r="CO227" i="108"/>
  <c r="CN227" i="108"/>
  <c r="AX227" i="108"/>
  <c r="AW227" i="108"/>
  <c r="AV227" i="108"/>
  <c r="AU227" i="108"/>
  <c r="AT227" i="108"/>
  <c r="F227" i="108"/>
  <c r="CH227" i="108" s="1"/>
  <c r="E227" i="108"/>
  <c r="H227" i="108" s="1"/>
  <c r="C227" i="108"/>
  <c r="B227" i="108"/>
  <c r="A227" i="108"/>
  <c r="CT226" i="108"/>
  <c r="CS226" i="108"/>
  <c r="CR226" i="108"/>
  <c r="CQ226" i="108"/>
  <c r="CP226" i="108"/>
  <c r="CO226" i="108"/>
  <c r="CN226" i="108"/>
  <c r="AX226" i="108"/>
  <c r="AW226" i="108"/>
  <c r="AV226" i="108"/>
  <c r="AU226" i="108"/>
  <c r="AT226" i="108"/>
  <c r="AD226" i="108"/>
  <c r="F226" i="108"/>
  <c r="E226" i="108"/>
  <c r="H226" i="108" s="1"/>
  <c r="C226" i="108"/>
  <c r="AF226" i="108" s="1"/>
  <c r="B226" i="108"/>
  <c r="A226" i="108"/>
  <c r="CT225" i="108"/>
  <c r="CS225" i="108"/>
  <c r="CR225" i="108"/>
  <c r="CQ225" i="108"/>
  <c r="CP225" i="108"/>
  <c r="CO225" i="108"/>
  <c r="CN225" i="108"/>
  <c r="AX225" i="108"/>
  <c r="AW225" i="108"/>
  <c r="AV225" i="108"/>
  <c r="AU225" i="108"/>
  <c r="AT225" i="108"/>
  <c r="F225" i="108"/>
  <c r="CI225" i="108" s="1"/>
  <c r="E225" i="108"/>
  <c r="H225" i="108" s="1"/>
  <c r="C225" i="108"/>
  <c r="AC225" i="108" s="1"/>
  <c r="B225" i="108"/>
  <c r="A225" i="108"/>
  <c r="CT224" i="108"/>
  <c r="CS224" i="108"/>
  <c r="CR224" i="108"/>
  <c r="CQ224" i="108"/>
  <c r="CP224" i="108"/>
  <c r="CO224" i="108"/>
  <c r="CN224" i="108"/>
  <c r="AX224" i="108"/>
  <c r="AW224" i="108"/>
  <c r="AV224" i="108"/>
  <c r="AU224" i="108"/>
  <c r="AT224" i="108"/>
  <c r="F224" i="108"/>
  <c r="CI224" i="108" s="1"/>
  <c r="E224" i="108"/>
  <c r="H224" i="108" s="1"/>
  <c r="C224" i="108"/>
  <c r="AH224" i="108" s="1"/>
  <c r="B224" i="108"/>
  <c r="A224" i="108"/>
  <c r="CT223" i="108"/>
  <c r="CS223" i="108"/>
  <c r="CR223" i="108"/>
  <c r="CQ223" i="108"/>
  <c r="CP223" i="108"/>
  <c r="CO223" i="108"/>
  <c r="CN223" i="108"/>
  <c r="AX223" i="108"/>
  <c r="AW223" i="108"/>
  <c r="AV223" i="108"/>
  <c r="AU223" i="108"/>
  <c r="AT223" i="108"/>
  <c r="F223" i="108"/>
  <c r="E223" i="108"/>
  <c r="H223" i="108" s="1"/>
  <c r="C223" i="108"/>
  <c r="AC223" i="108" s="1"/>
  <c r="B223" i="108"/>
  <c r="A223" i="108"/>
  <c r="CT222" i="108"/>
  <c r="CS222" i="108"/>
  <c r="CR222" i="108"/>
  <c r="CQ222" i="108"/>
  <c r="CP222" i="108"/>
  <c r="CO222" i="108"/>
  <c r="CN222" i="108"/>
  <c r="AX222" i="108"/>
  <c r="AW222" i="108"/>
  <c r="AV222" i="108"/>
  <c r="AU222" i="108"/>
  <c r="AT222" i="108"/>
  <c r="F222" i="108"/>
  <c r="E222" i="108"/>
  <c r="H222" i="108" s="1"/>
  <c r="C222" i="108"/>
  <c r="AB222" i="108" s="1"/>
  <c r="B222" i="108"/>
  <c r="A222" i="108"/>
  <c r="CT221" i="108"/>
  <c r="CS221" i="108"/>
  <c r="CR221" i="108"/>
  <c r="CQ221" i="108"/>
  <c r="CP221" i="108"/>
  <c r="CO221" i="108"/>
  <c r="CN221" i="108"/>
  <c r="AX221" i="108"/>
  <c r="AW221" i="108"/>
  <c r="AV221" i="108"/>
  <c r="AU221" i="108"/>
  <c r="AT221" i="108"/>
  <c r="F221" i="108"/>
  <c r="CG221" i="108" s="1"/>
  <c r="E221" i="108"/>
  <c r="H221" i="108" s="1"/>
  <c r="C221" i="108"/>
  <c r="AD221" i="108" s="1"/>
  <c r="B221" i="108"/>
  <c r="A221" i="108"/>
  <c r="CT220" i="108"/>
  <c r="CS220" i="108"/>
  <c r="CR220" i="108"/>
  <c r="CQ220" i="108"/>
  <c r="CP220" i="108"/>
  <c r="CO220" i="108"/>
  <c r="CN220" i="108"/>
  <c r="AX220" i="108"/>
  <c r="AW220" i="108"/>
  <c r="AV220" i="108"/>
  <c r="AU220" i="108"/>
  <c r="AT220" i="108"/>
  <c r="F220" i="108"/>
  <c r="CG220" i="108" s="1"/>
  <c r="E220" i="108"/>
  <c r="H220" i="108" s="1"/>
  <c r="C220" i="108"/>
  <c r="AC220" i="108" s="1"/>
  <c r="B220" i="108"/>
  <c r="A220" i="108"/>
  <c r="CT219" i="108"/>
  <c r="CS219" i="108"/>
  <c r="CR219" i="108"/>
  <c r="CQ219" i="108"/>
  <c r="CP219" i="108"/>
  <c r="CO219" i="108"/>
  <c r="CN219" i="108"/>
  <c r="AX219" i="108"/>
  <c r="AW219" i="108"/>
  <c r="AV219" i="108"/>
  <c r="AU219" i="108"/>
  <c r="AT219" i="108"/>
  <c r="F219" i="108"/>
  <c r="CI219" i="108" s="1"/>
  <c r="E219" i="108"/>
  <c r="H219" i="108" s="1"/>
  <c r="C219" i="108"/>
  <c r="B219" i="108"/>
  <c r="A219" i="108"/>
  <c r="CT218" i="108"/>
  <c r="CS218" i="108"/>
  <c r="CR218" i="108"/>
  <c r="CQ218" i="108"/>
  <c r="CP218" i="108"/>
  <c r="CO218" i="108"/>
  <c r="CN218" i="108"/>
  <c r="AX218" i="108"/>
  <c r="AW218" i="108"/>
  <c r="AV218" i="108"/>
  <c r="AU218" i="108"/>
  <c r="AT218" i="108"/>
  <c r="F218" i="108"/>
  <c r="CI218" i="108" s="1"/>
  <c r="E218" i="108"/>
  <c r="H218" i="108" s="1"/>
  <c r="C218" i="108"/>
  <c r="AE218" i="108" s="1"/>
  <c r="B218" i="108"/>
  <c r="A218" i="108"/>
  <c r="CT217" i="108"/>
  <c r="CS217" i="108"/>
  <c r="CR217" i="108"/>
  <c r="CQ217" i="108"/>
  <c r="CP217" i="108"/>
  <c r="CO217" i="108"/>
  <c r="CN217" i="108"/>
  <c r="AX217" i="108"/>
  <c r="AW217" i="108"/>
  <c r="AV217" i="108"/>
  <c r="AU217" i="108"/>
  <c r="AT217" i="108"/>
  <c r="F217" i="108"/>
  <c r="CJ217" i="108" s="1"/>
  <c r="E217" i="108"/>
  <c r="H217" i="108" s="1"/>
  <c r="C217" i="108"/>
  <c r="AE217" i="108" s="1"/>
  <c r="B217" i="108"/>
  <c r="A217" i="108"/>
  <c r="CT216" i="108"/>
  <c r="CS216" i="108"/>
  <c r="CR216" i="108"/>
  <c r="CQ216" i="108"/>
  <c r="CP216" i="108"/>
  <c r="CO216" i="108"/>
  <c r="CN216" i="108"/>
  <c r="AX216" i="108"/>
  <c r="AW216" i="108"/>
  <c r="AV216" i="108"/>
  <c r="AU216" i="108"/>
  <c r="AT216" i="108"/>
  <c r="F216" i="108"/>
  <c r="E216" i="108"/>
  <c r="C216" i="108"/>
  <c r="AH216" i="108" s="1"/>
  <c r="B216" i="108"/>
  <c r="A216" i="108"/>
  <c r="CT215" i="108"/>
  <c r="CS215" i="108"/>
  <c r="CR215" i="108"/>
  <c r="CQ215" i="108"/>
  <c r="CP215" i="108"/>
  <c r="CO215" i="108"/>
  <c r="CN215" i="108"/>
  <c r="AX215" i="108"/>
  <c r="AW215" i="108"/>
  <c r="AV215" i="108"/>
  <c r="AU215" i="108"/>
  <c r="AT215" i="108"/>
  <c r="F215" i="108"/>
  <c r="E215" i="108"/>
  <c r="H215" i="108" s="1"/>
  <c r="C215" i="108"/>
  <c r="D215" i="108" s="1"/>
  <c r="B215" i="108"/>
  <c r="A215" i="108"/>
  <c r="CT214" i="108"/>
  <c r="CS214" i="108"/>
  <c r="CR214" i="108"/>
  <c r="CQ214" i="108"/>
  <c r="CP214" i="108"/>
  <c r="CO214" i="108"/>
  <c r="CN214" i="108"/>
  <c r="AX214" i="108"/>
  <c r="AW214" i="108"/>
  <c r="AV214" i="108"/>
  <c r="AU214" i="108"/>
  <c r="AT214" i="108"/>
  <c r="F214" i="108"/>
  <c r="E214" i="108"/>
  <c r="H214" i="108" s="1"/>
  <c r="C214" i="108"/>
  <c r="AE214" i="108" s="1"/>
  <c r="B214" i="108"/>
  <c r="A214" i="108"/>
  <c r="CT213" i="108"/>
  <c r="CS213" i="108"/>
  <c r="CR213" i="108"/>
  <c r="CQ213" i="108"/>
  <c r="CP213" i="108"/>
  <c r="CO213" i="108"/>
  <c r="CN213" i="108"/>
  <c r="AX213" i="108"/>
  <c r="AW213" i="108"/>
  <c r="AV213" i="108"/>
  <c r="AU213" i="108"/>
  <c r="AT213" i="108"/>
  <c r="F213" i="108"/>
  <c r="CI213" i="108" s="1"/>
  <c r="E213" i="108"/>
  <c r="H213" i="108" s="1"/>
  <c r="C213" i="108"/>
  <c r="AC213" i="108" s="1"/>
  <c r="B213" i="108"/>
  <c r="A213" i="108"/>
  <c r="CT212" i="108"/>
  <c r="CS212" i="108"/>
  <c r="CR212" i="108"/>
  <c r="CQ212" i="108"/>
  <c r="CP212" i="108"/>
  <c r="CO212" i="108"/>
  <c r="CN212" i="108"/>
  <c r="AX212" i="108"/>
  <c r="AW212" i="108"/>
  <c r="AV212" i="108"/>
  <c r="AU212" i="108"/>
  <c r="AT212" i="108"/>
  <c r="F212" i="108"/>
  <c r="E212" i="108"/>
  <c r="H212" i="108" s="1"/>
  <c r="C212" i="108"/>
  <c r="AB212" i="108" s="1"/>
  <c r="B212" i="108"/>
  <c r="A212" i="108"/>
  <c r="CT211" i="108"/>
  <c r="CS211" i="108"/>
  <c r="CR211" i="108"/>
  <c r="CQ211" i="108"/>
  <c r="CP211" i="108"/>
  <c r="CO211" i="108"/>
  <c r="CN211" i="108"/>
  <c r="AX211" i="108"/>
  <c r="AW211" i="108"/>
  <c r="AV211" i="108"/>
  <c r="AU211" i="108"/>
  <c r="AT211" i="108"/>
  <c r="F211" i="108"/>
  <c r="CF211" i="108" s="1"/>
  <c r="E211" i="108"/>
  <c r="H211" i="108" s="1"/>
  <c r="C211" i="108"/>
  <c r="AC211" i="108" s="1"/>
  <c r="B211" i="108"/>
  <c r="A211" i="108"/>
  <c r="CT210" i="108"/>
  <c r="CS210" i="108"/>
  <c r="CR210" i="108"/>
  <c r="CQ210" i="108"/>
  <c r="CP210" i="108"/>
  <c r="CO210" i="108"/>
  <c r="CN210" i="108"/>
  <c r="AX210" i="108"/>
  <c r="AW210" i="108"/>
  <c r="AV210" i="108"/>
  <c r="AU210" i="108"/>
  <c r="AT210" i="108"/>
  <c r="F210" i="108"/>
  <c r="E210" i="108"/>
  <c r="H210" i="108" s="1"/>
  <c r="C210" i="108"/>
  <c r="AG210" i="108" s="1"/>
  <c r="B210" i="108"/>
  <c r="A210" i="108"/>
  <c r="CT209" i="108"/>
  <c r="CS209" i="108"/>
  <c r="CR209" i="108"/>
  <c r="CQ209" i="108"/>
  <c r="CP209" i="108"/>
  <c r="CO209" i="108"/>
  <c r="CN209" i="108"/>
  <c r="CH209" i="108"/>
  <c r="AX209" i="108"/>
  <c r="AW209" i="108"/>
  <c r="AV209" i="108"/>
  <c r="AU209" i="108"/>
  <c r="AT209" i="108"/>
  <c r="F209" i="108"/>
  <c r="CG209" i="108" s="1"/>
  <c r="E209" i="108"/>
  <c r="H209" i="108" s="1"/>
  <c r="C209" i="108"/>
  <c r="B209" i="108"/>
  <c r="A209" i="108"/>
  <c r="CT208" i="108"/>
  <c r="CS208" i="108"/>
  <c r="CR208" i="108"/>
  <c r="CQ208" i="108"/>
  <c r="CP208" i="108"/>
  <c r="CO208" i="108"/>
  <c r="CN208" i="108"/>
  <c r="AX208" i="108"/>
  <c r="AW208" i="108"/>
  <c r="AV208" i="108"/>
  <c r="AU208" i="108"/>
  <c r="AT208" i="108"/>
  <c r="F208" i="108"/>
  <c r="CI208" i="108" s="1"/>
  <c r="E208" i="108"/>
  <c r="H208" i="108" s="1"/>
  <c r="C208" i="108"/>
  <c r="AF208" i="108" s="1"/>
  <c r="B208" i="108"/>
  <c r="A208" i="108"/>
  <c r="CT207" i="108"/>
  <c r="CS207" i="108"/>
  <c r="CR207" i="108"/>
  <c r="CQ207" i="108"/>
  <c r="CP207" i="108"/>
  <c r="CO207" i="108"/>
  <c r="CN207" i="108"/>
  <c r="AX207" i="108"/>
  <c r="AW207" i="108"/>
  <c r="AV207" i="108"/>
  <c r="AU207" i="108"/>
  <c r="AT207" i="108"/>
  <c r="F207" i="108"/>
  <c r="E207" i="108"/>
  <c r="H207" i="108" s="1"/>
  <c r="C207" i="108"/>
  <c r="AE207" i="108" s="1"/>
  <c r="B207" i="108"/>
  <c r="A207" i="108"/>
  <c r="CT206" i="108"/>
  <c r="CS206" i="108"/>
  <c r="CR206" i="108"/>
  <c r="CQ206" i="108"/>
  <c r="CP206" i="108"/>
  <c r="CO206" i="108"/>
  <c r="CN206" i="108"/>
  <c r="AX206" i="108"/>
  <c r="AW206" i="108"/>
  <c r="AV206" i="108"/>
  <c r="AU206" i="108"/>
  <c r="AT206" i="108"/>
  <c r="F206" i="108"/>
  <c r="E206" i="108"/>
  <c r="H206" i="108" s="1"/>
  <c r="C206" i="108"/>
  <c r="B206" i="108"/>
  <c r="A206" i="108"/>
  <c r="CT205" i="108"/>
  <c r="CS205" i="108"/>
  <c r="CR205" i="108"/>
  <c r="CQ205" i="108"/>
  <c r="CP205" i="108"/>
  <c r="CO205" i="108"/>
  <c r="CN205" i="108"/>
  <c r="AX205" i="108"/>
  <c r="AW205" i="108"/>
  <c r="AV205" i="108"/>
  <c r="AU205" i="108"/>
  <c r="AT205" i="108"/>
  <c r="F205" i="108"/>
  <c r="CH205" i="108" s="1"/>
  <c r="E205" i="108"/>
  <c r="H205" i="108" s="1"/>
  <c r="C205" i="108"/>
  <c r="AD205" i="108" s="1"/>
  <c r="B205" i="108"/>
  <c r="A205" i="108"/>
  <c r="CT204" i="108"/>
  <c r="CS204" i="108"/>
  <c r="CR204" i="108"/>
  <c r="CQ204" i="108"/>
  <c r="CP204" i="108"/>
  <c r="CO204" i="108"/>
  <c r="CN204" i="108"/>
  <c r="AX204" i="108"/>
  <c r="AW204" i="108"/>
  <c r="AV204" i="108"/>
  <c r="AU204" i="108"/>
  <c r="AT204" i="108"/>
  <c r="F204" i="108"/>
  <c r="CI204" i="108" s="1"/>
  <c r="E204" i="108"/>
  <c r="H204" i="108" s="1"/>
  <c r="C204" i="108"/>
  <c r="AB204" i="108" s="1"/>
  <c r="B204" i="108"/>
  <c r="A204" i="108"/>
  <c r="CT203" i="108"/>
  <c r="CS203" i="108"/>
  <c r="CR203" i="108"/>
  <c r="CQ203" i="108"/>
  <c r="CP203" i="108"/>
  <c r="CO203" i="108"/>
  <c r="CN203" i="108"/>
  <c r="CF203" i="108"/>
  <c r="AX203" i="108"/>
  <c r="AW203" i="108"/>
  <c r="AV203" i="108"/>
  <c r="AU203" i="108"/>
  <c r="AT203" i="108"/>
  <c r="F203" i="108"/>
  <c r="CJ203" i="108" s="1"/>
  <c r="E203" i="108"/>
  <c r="H203" i="108" s="1"/>
  <c r="C203" i="108"/>
  <c r="B203" i="108"/>
  <c r="A203" i="108"/>
  <c r="CT202" i="108"/>
  <c r="CS202" i="108"/>
  <c r="CR202" i="108"/>
  <c r="CQ202" i="108"/>
  <c r="CP202" i="108"/>
  <c r="CO202" i="108"/>
  <c r="CN202" i="108"/>
  <c r="AX202" i="108"/>
  <c r="AW202" i="108"/>
  <c r="AV202" i="108"/>
  <c r="AU202" i="108"/>
  <c r="AT202" i="108"/>
  <c r="F202" i="108"/>
  <c r="CG202" i="108" s="1"/>
  <c r="E202" i="108"/>
  <c r="H202" i="108" s="1"/>
  <c r="C202" i="108"/>
  <c r="AF202" i="108" s="1"/>
  <c r="B202" i="108"/>
  <c r="A202" i="108"/>
  <c r="CT201" i="108"/>
  <c r="CS201" i="108"/>
  <c r="CR201" i="108"/>
  <c r="CQ201" i="108"/>
  <c r="CP201" i="108"/>
  <c r="CO201" i="108"/>
  <c r="CN201" i="108"/>
  <c r="AX201" i="108"/>
  <c r="AW201" i="108"/>
  <c r="AV201" i="108"/>
  <c r="AU201" i="108"/>
  <c r="AT201" i="108"/>
  <c r="F201" i="108"/>
  <c r="E201" i="108"/>
  <c r="H201" i="108" s="1"/>
  <c r="C201" i="108"/>
  <c r="B201" i="108"/>
  <c r="A201" i="108"/>
  <c r="CT200" i="108"/>
  <c r="CS200" i="108"/>
  <c r="CR200" i="108"/>
  <c r="CQ200" i="108"/>
  <c r="CP200" i="108"/>
  <c r="CO200" i="108"/>
  <c r="CN200" i="108"/>
  <c r="AX200" i="108"/>
  <c r="AW200" i="108"/>
  <c r="AV200" i="108"/>
  <c r="AU200" i="108"/>
  <c r="AT200" i="108"/>
  <c r="F200" i="108"/>
  <c r="CJ200" i="108" s="1"/>
  <c r="E200" i="108"/>
  <c r="C200" i="108"/>
  <c r="AE200" i="108" s="1"/>
  <c r="B200" i="108"/>
  <c r="A200" i="108"/>
  <c r="CT199" i="108"/>
  <c r="CS199" i="108"/>
  <c r="CR199" i="108"/>
  <c r="CQ199" i="108"/>
  <c r="CP199" i="108"/>
  <c r="CO199" i="108"/>
  <c r="CN199" i="108"/>
  <c r="AX199" i="108"/>
  <c r="AW199" i="108"/>
  <c r="AV199" i="108"/>
  <c r="AU199" i="108"/>
  <c r="AT199" i="108"/>
  <c r="F199" i="108"/>
  <c r="CF199" i="108" s="1"/>
  <c r="E199" i="108"/>
  <c r="H199" i="108" s="1"/>
  <c r="C199" i="108"/>
  <c r="W199" i="108" s="1"/>
  <c r="B199" i="108"/>
  <c r="A199" i="108"/>
  <c r="CT198" i="108"/>
  <c r="CS198" i="108"/>
  <c r="CR198" i="108"/>
  <c r="CQ198" i="108"/>
  <c r="CP198" i="108"/>
  <c r="CO198" i="108"/>
  <c r="CN198" i="108"/>
  <c r="AX198" i="108"/>
  <c r="AW198" i="108"/>
  <c r="AV198" i="108"/>
  <c r="AU198" i="108"/>
  <c r="AT198" i="108"/>
  <c r="F198" i="108"/>
  <c r="E198" i="108"/>
  <c r="H198" i="108" s="1"/>
  <c r="C198" i="108"/>
  <c r="AB198" i="108" s="1"/>
  <c r="B198" i="108"/>
  <c r="A198" i="108"/>
  <c r="CT197" i="108"/>
  <c r="CS197" i="108"/>
  <c r="CR197" i="108"/>
  <c r="CQ197" i="108"/>
  <c r="CP197" i="108"/>
  <c r="CO197" i="108"/>
  <c r="CN197" i="108"/>
  <c r="AX197" i="108"/>
  <c r="AW197" i="108"/>
  <c r="AV197" i="108"/>
  <c r="AU197" i="108"/>
  <c r="AT197" i="108"/>
  <c r="F197" i="108"/>
  <c r="CF197" i="108" s="1"/>
  <c r="E197" i="108"/>
  <c r="H197" i="108" s="1"/>
  <c r="C197" i="108"/>
  <c r="W197" i="108" s="1"/>
  <c r="B197" i="108"/>
  <c r="A197" i="108"/>
  <c r="CT196" i="108"/>
  <c r="CS196" i="108"/>
  <c r="CR196" i="108"/>
  <c r="CQ196" i="108"/>
  <c r="CP196" i="108"/>
  <c r="CO196" i="108"/>
  <c r="CN196" i="108"/>
  <c r="AX196" i="108"/>
  <c r="AW196" i="108"/>
  <c r="AV196" i="108"/>
  <c r="AU196" i="108"/>
  <c r="AT196" i="108"/>
  <c r="F196" i="108"/>
  <c r="CF196" i="108" s="1"/>
  <c r="E196" i="108"/>
  <c r="H196" i="108" s="1"/>
  <c r="C196" i="108"/>
  <c r="AH196" i="108" s="1"/>
  <c r="B196" i="108"/>
  <c r="A196" i="108"/>
  <c r="CT195" i="108"/>
  <c r="CS195" i="108"/>
  <c r="CR195" i="108"/>
  <c r="CQ195" i="108"/>
  <c r="CP195" i="108"/>
  <c r="CO195" i="108"/>
  <c r="CN195" i="108"/>
  <c r="AX195" i="108"/>
  <c r="AW195" i="108"/>
  <c r="AV195" i="108"/>
  <c r="AU195" i="108"/>
  <c r="AT195" i="108"/>
  <c r="F195" i="108"/>
  <c r="CH195" i="108" s="1"/>
  <c r="E195" i="108"/>
  <c r="H195" i="108" s="1"/>
  <c r="C195" i="108"/>
  <c r="AC195" i="108" s="1"/>
  <c r="B195" i="108"/>
  <c r="A195" i="108"/>
  <c r="CT194" i="108"/>
  <c r="CS194" i="108"/>
  <c r="CR194" i="108"/>
  <c r="CQ194" i="108"/>
  <c r="CP194" i="108"/>
  <c r="CO194" i="108"/>
  <c r="CN194" i="108"/>
  <c r="AX194" i="108"/>
  <c r="AW194" i="108"/>
  <c r="AV194" i="108"/>
  <c r="AU194" i="108"/>
  <c r="AT194" i="108"/>
  <c r="F194" i="108"/>
  <c r="E194" i="108"/>
  <c r="H194" i="108" s="1"/>
  <c r="C194" i="108"/>
  <c r="W194" i="108" s="1"/>
  <c r="B194" i="108"/>
  <c r="A194" i="108"/>
  <c r="CT193" i="108"/>
  <c r="CS193" i="108"/>
  <c r="CR193" i="108"/>
  <c r="CQ193" i="108"/>
  <c r="CP193" i="108"/>
  <c r="CO193" i="108"/>
  <c r="CN193" i="108"/>
  <c r="AX193" i="108"/>
  <c r="AW193" i="108"/>
  <c r="AV193" i="108"/>
  <c r="AU193" i="108"/>
  <c r="AT193" i="108"/>
  <c r="F193" i="108"/>
  <c r="CG193" i="108" s="1"/>
  <c r="E193" i="108"/>
  <c r="H193" i="108" s="1"/>
  <c r="C193" i="108"/>
  <c r="AE193" i="108" s="1"/>
  <c r="B193" i="108"/>
  <c r="A193" i="108"/>
  <c r="CT192" i="108"/>
  <c r="CS192" i="108"/>
  <c r="CR192" i="108"/>
  <c r="CQ192" i="108"/>
  <c r="CP192" i="108"/>
  <c r="CO192" i="108"/>
  <c r="CN192" i="108"/>
  <c r="AX192" i="108"/>
  <c r="AW192" i="108"/>
  <c r="AV192" i="108"/>
  <c r="AU192" i="108"/>
  <c r="AT192" i="108"/>
  <c r="F192" i="108"/>
  <c r="CH192" i="108" s="1"/>
  <c r="E192" i="108"/>
  <c r="H192" i="108" s="1"/>
  <c r="C192" i="108"/>
  <c r="AC192" i="108" s="1"/>
  <c r="B192" i="108"/>
  <c r="A192" i="108"/>
  <c r="CT191" i="108"/>
  <c r="CS191" i="108"/>
  <c r="CR191" i="108"/>
  <c r="CQ191" i="108"/>
  <c r="CP191" i="108"/>
  <c r="CO191" i="108"/>
  <c r="CN191" i="108"/>
  <c r="AX191" i="108"/>
  <c r="AW191" i="108"/>
  <c r="AV191" i="108"/>
  <c r="AU191" i="108"/>
  <c r="AT191" i="108"/>
  <c r="F191" i="108"/>
  <c r="E191" i="108"/>
  <c r="H191" i="108" s="1"/>
  <c r="C191" i="108"/>
  <c r="AD191" i="108" s="1"/>
  <c r="B191" i="108"/>
  <c r="A191" i="108"/>
  <c r="CT190" i="108"/>
  <c r="CS190" i="108"/>
  <c r="CR190" i="108"/>
  <c r="CQ190" i="108"/>
  <c r="CP190" i="108"/>
  <c r="CO190" i="108"/>
  <c r="CN190" i="108"/>
  <c r="AX190" i="108"/>
  <c r="AW190" i="108"/>
  <c r="AV190" i="108"/>
  <c r="AU190" i="108"/>
  <c r="AT190" i="108"/>
  <c r="AF190" i="108"/>
  <c r="F190" i="108"/>
  <c r="CG190" i="108" s="1"/>
  <c r="E190" i="108"/>
  <c r="H190" i="108" s="1"/>
  <c r="C190" i="108"/>
  <c r="AH190" i="108" s="1"/>
  <c r="B190" i="108"/>
  <c r="A190" i="108"/>
  <c r="CT189" i="108"/>
  <c r="CS189" i="108"/>
  <c r="CR189" i="108"/>
  <c r="CQ189" i="108"/>
  <c r="CP189" i="108"/>
  <c r="CO189" i="108"/>
  <c r="CN189" i="108"/>
  <c r="AX189" i="108"/>
  <c r="AW189" i="108"/>
  <c r="AV189" i="108"/>
  <c r="AU189" i="108"/>
  <c r="AT189" i="108"/>
  <c r="F189" i="108"/>
  <c r="CF189" i="108" s="1"/>
  <c r="E189" i="108"/>
  <c r="H189" i="108" s="1"/>
  <c r="C189" i="108"/>
  <c r="AE189" i="108" s="1"/>
  <c r="B189" i="108"/>
  <c r="A189" i="108"/>
  <c r="CT188" i="108"/>
  <c r="CS188" i="108"/>
  <c r="CR188" i="108"/>
  <c r="CQ188" i="108"/>
  <c r="CP188" i="108"/>
  <c r="CO188" i="108"/>
  <c r="CN188" i="108"/>
  <c r="AX188" i="108"/>
  <c r="AW188" i="108"/>
  <c r="AV188" i="108"/>
  <c r="AU188" i="108"/>
  <c r="AT188" i="108"/>
  <c r="F188" i="108"/>
  <c r="E188" i="108"/>
  <c r="H188" i="108" s="1"/>
  <c r="C188" i="108"/>
  <c r="AD188" i="108" s="1"/>
  <c r="B188" i="108"/>
  <c r="A188" i="108"/>
  <c r="CT187" i="108"/>
  <c r="CS187" i="108"/>
  <c r="CR187" i="108"/>
  <c r="CQ187" i="108"/>
  <c r="CP187" i="108"/>
  <c r="CO187" i="108"/>
  <c r="CN187" i="108"/>
  <c r="AX187" i="108"/>
  <c r="AW187" i="108"/>
  <c r="AV187" i="108"/>
  <c r="AU187" i="108"/>
  <c r="AT187" i="108"/>
  <c r="F187" i="108"/>
  <c r="CF187" i="108" s="1"/>
  <c r="E187" i="108"/>
  <c r="H187" i="108" s="1"/>
  <c r="C187" i="108"/>
  <c r="AE187" i="108" s="1"/>
  <c r="B187" i="108"/>
  <c r="A187" i="108"/>
  <c r="CT186" i="108"/>
  <c r="CS186" i="108"/>
  <c r="CR186" i="108"/>
  <c r="CQ186" i="108"/>
  <c r="CP186" i="108"/>
  <c r="CO186" i="108"/>
  <c r="CN186" i="108"/>
  <c r="AX186" i="108"/>
  <c r="AW186" i="108"/>
  <c r="AV186" i="108"/>
  <c r="AU186" i="108"/>
  <c r="AT186" i="108"/>
  <c r="F186" i="108"/>
  <c r="CI186" i="108" s="1"/>
  <c r="E186" i="108"/>
  <c r="H186" i="108" s="1"/>
  <c r="C186" i="108"/>
  <c r="AH186" i="108" s="1"/>
  <c r="B186" i="108"/>
  <c r="A186" i="108"/>
  <c r="CT185" i="108"/>
  <c r="CS185" i="108"/>
  <c r="CR185" i="108"/>
  <c r="CQ185" i="108"/>
  <c r="CP185" i="108"/>
  <c r="CO185" i="108"/>
  <c r="CN185" i="108"/>
  <c r="AX185" i="108"/>
  <c r="AW185" i="108"/>
  <c r="AV185" i="108"/>
  <c r="AU185" i="108"/>
  <c r="AT185" i="108"/>
  <c r="F185" i="108"/>
  <c r="CF185" i="108" s="1"/>
  <c r="E185" i="108"/>
  <c r="H185" i="108" s="1"/>
  <c r="C185" i="108"/>
  <c r="AE185" i="108" s="1"/>
  <c r="B185" i="108"/>
  <c r="A185" i="108"/>
  <c r="CT184" i="108"/>
  <c r="CS184" i="108"/>
  <c r="CR184" i="108"/>
  <c r="CQ184" i="108"/>
  <c r="CP184" i="108"/>
  <c r="CO184" i="108"/>
  <c r="CN184" i="108"/>
  <c r="AX184" i="108"/>
  <c r="AW184" i="108"/>
  <c r="AV184" i="108"/>
  <c r="AU184" i="108"/>
  <c r="AT184" i="108"/>
  <c r="F184" i="108"/>
  <c r="CJ184" i="108" s="1"/>
  <c r="E184" i="108"/>
  <c r="C184" i="108"/>
  <c r="AE184" i="108" s="1"/>
  <c r="B184" i="108"/>
  <c r="A184" i="108"/>
  <c r="CT183" i="108"/>
  <c r="CS183" i="108"/>
  <c r="CR183" i="108"/>
  <c r="CQ183" i="108"/>
  <c r="CP183" i="108"/>
  <c r="CO183" i="108"/>
  <c r="CN183" i="108"/>
  <c r="AX183" i="108"/>
  <c r="AW183" i="108"/>
  <c r="AV183" i="108"/>
  <c r="AU183" i="108"/>
  <c r="AT183" i="108"/>
  <c r="F183" i="108"/>
  <c r="CI183" i="108" s="1"/>
  <c r="E183" i="108"/>
  <c r="H183" i="108" s="1"/>
  <c r="C183" i="108"/>
  <c r="AF183" i="108" s="1"/>
  <c r="B183" i="108"/>
  <c r="A183" i="108"/>
  <c r="CT182" i="108"/>
  <c r="CS182" i="108"/>
  <c r="CR182" i="108"/>
  <c r="CQ182" i="108"/>
  <c r="CP182" i="108"/>
  <c r="CO182" i="108"/>
  <c r="CN182" i="108"/>
  <c r="AX182" i="108"/>
  <c r="AW182" i="108"/>
  <c r="AV182" i="108"/>
  <c r="AU182" i="108"/>
  <c r="AT182" i="108"/>
  <c r="F182" i="108"/>
  <c r="E182" i="108"/>
  <c r="H182" i="108" s="1"/>
  <c r="C182" i="108"/>
  <c r="AD182" i="108" s="1"/>
  <c r="B182" i="108"/>
  <c r="A182" i="108"/>
  <c r="CT181" i="108"/>
  <c r="CS181" i="108"/>
  <c r="CR181" i="108"/>
  <c r="CQ181" i="108"/>
  <c r="CP181" i="108"/>
  <c r="CO181" i="108"/>
  <c r="CN181" i="108"/>
  <c r="AX181" i="108"/>
  <c r="AW181" i="108"/>
  <c r="AV181" i="108"/>
  <c r="AU181" i="108"/>
  <c r="AT181" i="108"/>
  <c r="F181" i="108"/>
  <c r="CH181" i="108" s="1"/>
  <c r="E181" i="108"/>
  <c r="H181" i="108" s="1"/>
  <c r="C181" i="108"/>
  <c r="AG181" i="108" s="1"/>
  <c r="B181" i="108"/>
  <c r="A181" i="108"/>
  <c r="CT180" i="108"/>
  <c r="CS180" i="108"/>
  <c r="CR180" i="108"/>
  <c r="CQ180" i="108"/>
  <c r="CP180" i="108"/>
  <c r="CO180" i="108"/>
  <c r="CN180" i="108"/>
  <c r="AX180" i="108"/>
  <c r="AW180" i="108"/>
  <c r="AV180" i="108"/>
  <c r="AU180" i="108"/>
  <c r="AT180" i="108"/>
  <c r="F180" i="108"/>
  <c r="CF180" i="108" s="1"/>
  <c r="E180" i="108"/>
  <c r="H180" i="108" s="1"/>
  <c r="C180" i="108"/>
  <c r="AH180" i="108" s="1"/>
  <c r="B180" i="108"/>
  <c r="A180" i="108"/>
  <c r="CT179" i="108"/>
  <c r="CS179" i="108"/>
  <c r="CR179" i="108"/>
  <c r="CQ179" i="108"/>
  <c r="CP179" i="108"/>
  <c r="CO179" i="108"/>
  <c r="CN179" i="108"/>
  <c r="AX179" i="108"/>
  <c r="AW179" i="108"/>
  <c r="AV179" i="108"/>
  <c r="AU179" i="108"/>
  <c r="AT179" i="108"/>
  <c r="F179" i="108"/>
  <c r="CJ179" i="108" s="1"/>
  <c r="E179" i="108"/>
  <c r="H179" i="108" s="1"/>
  <c r="C179" i="108"/>
  <c r="AH179" i="108" s="1"/>
  <c r="B179" i="108"/>
  <c r="A179" i="108"/>
  <c r="CT178" i="108"/>
  <c r="CS178" i="108"/>
  <c r="CR178" i="108"/>
  <c r="CQ178" i="108"/>
  <c r="CP178" i="108"/>
  <c r="CO178" i="108"/>
  <c r="CN178" i="108"/>
  <c r="AX178" i="108"/>
  <c r="AW178" i="108"/>
  <c r="AV178" i="108"/>
  <c r="AU178" i="108"/>
  <c r="AT178" i="108"/>
  <c r="F178" i="108"/>
  <c r="E178" i="108"/>
  <c r="H178" i="108" s="1"/>
  <c r="C178" i="108"/>
  <c r="AF178" i="108" s="1"/>
  <c r="B178" i="108"/>
  <c r="A178" i="108"/>
  <c r="CT177" i="108"/>
  <c r="CS177" i="108"/>
  <c r="CR177" i="108"/>
  <c r="CQ177" i="108"/>
  <c r="CP177" i="108"/>
  <c r="CO177" i="108"/>
  <c r="CN177" i="108"/>
  <c r="AX177" i="108"/>
  <c r="AW177" i="108"/>
  <c r="AV177" i="108"/>
  <c r="AU177" i="108"/>
  <c r="AT177" i="108"/>
  <c r="F177" i="108"/>
  <c r="CH177" i="108" s="1"/>
  <c r="E177" i="108"/>
  <c r="H177" i="108" s="1"/>
  <c r="C177" i="108"/>
  <c r="AF177" i="108" s="1"/>
  <c r="B177" i="108"/>
  <c r="A177" i="108"/>
  <c r="CT176" i="108"/>
  <c r="CS176" i="108"/>
  <c r="CR176" i="108"/>
  <c r="CQ176" i="108"/>
  <c r="CP176" i="108"/>
  <c r="CO176" i="108"/>
  <c r="CN176" i="108"/>
  <c r="AX176" i="108"/>
  <c r="AW176" i="108"/>
  <c r="AV176" i="108"/>
  <c r="AU176" i="108"/>
  <c r="AT176" i="108"/>
  <c r="F176" i="108"/>
  <c r="CI176" i="108" s="1"/>
  <c r="E176" i="108"/>
  <c r="H176" i="108" s="1"/>
  <c r="C176" i="108"/>
  <c r="AC176" i="108" s="1"/>
  <c r="B176" i="108"/>
  <c r="A176" i="108"/>
  <c r="CT175" i="108"/>
  <c r="CS175" i="108"/>
  <c r="CR175" i="108"/>
  <c r="CQ175" i="108"/>
  <c r="CP175" i="108"/>
  <c r="CO175" i="108"/>
  <c r="CN175" i="108"/>
  <c r="AX175" i="108"/>
  <c r="AW175" i="108"/>
  <c r="AV175" i="108"/>
  <c r="AU175" i="108"/>
  <c r="AT175" i="108"/>
  <c r="F175" i="108"/>
  <c r="CH175" i="108" s="1"/>
  <c r="E175" i="108"/>
  <c r="H175" i="108" s="1"/>
  <c r="C175" i="108"/>
  <c r="AE175" i="108" s="1"/>
  <c r="B175" i="108"/>
  <c r="A175" i="108"/>
  <c r="CT174" i="108"/>
  <c r="CS174" i="108"/>
  <c r="CR174" i="108"/>
  <c r="CQ174" i="108"/>
  <c r="CP174" i="108"/>
  <c r="CO174" i="108"/>
  <c r="CN174" i="108"/>
  <c r="AX174" i="108"/>
  <c r="AW174" i="108"/>
  <c r="AV174" i="108"/>
  <c r="AU174" i="108"/>
  <c r="AT174" i="108"/>
  <c r="F174" i="108"/>
  <c r="CH174" i="108" s="1"/>
  <c r="E174" i="108"/>
  <c r="H174" i="108" s="1"/>
  <c r="C174" i="108"/>
  <c r="AH174" i="108" s="1"/>
  <c r="B174" i="108"/>
  <c r="A174" i="108"/>
  <c r="CT173" i="108"/>
  <c r="CS173" i="108"/>
  <c r="CR173" i="108"/>
  <c r="CQ173" i="108"/>
  <c r="CP173" i="108"/>
  <c r="CO173" i="108"/>
  <c r="CN173" i="108"/>
  <c r="AX173" i="108"/>
  <c r="AW173" i="108"/>
  <c r="AV173" i="108"/>
  <c r="AU173" i="108"/>
  <c r="AT173" i="108"/>
  <c r="F173" i="108"/>
  <c r="E173" i="108"/>
  <c r="H173" i="108" s="1"/>
  <c r="C173" i="108"/>
  <c r="W173" i="108" s="1"/>
  <c r="B173" i="108"/>
  <c r="A173" i="108"/>
  <c r="CT172" i="108"/>
  <c r="CS172" i="108"/>
  <c r="CR172" i="108"/>
  <c r="CQ172" i="108"/>
  <c r="CP172" i="108"/>
  <c r="CO172" i="108"/>
  <c r="CN172" i="108"/>
  <c r="AX172" i="108"/>
  <c r="AW172" i="108"/>
  <c r="AV172" i="108"/>
  <c r="AU172" i="108"/>
  <c r="AT172" i="108"/>
  <c r="F172" i="108"/>
  <c r="AP172" i="108" s="1"/>
  <c r="E172" i="108"/>
  <c r="H172" i="108" s="1"/>
  <c r="C172" i="108"/>
  <c r="AB172" i="108" s="1"/>
  <c r="B172" i="108"/>
  <c r="A172" i="108"/>
  <c r="CT171" i="108"/>
  <c r="CS171" i="108"/>
  <c r="CR171" i="108"/>
  <c r="CQ171" i="108"/>
  <c r="CP171" i="108"/>
  <c r="CO171" i="108"/>
  <c r="CN171" i="108"/>
  <c r="AX171" i="108"/>
  <c r="AW171" i="108"/>
  <c r="AV171" i="108"/>
  <c r="AU171" i="108"/>
  <c r="AT171" i="108"/>
  <c r="F171" i="108"/>
  <c r="AP171" i="108" s="1"/>
  <c r="E171" i="108"/>
  <c r="H171" i="108" s="1"/>
  <c r="C171" i="108"/>
  <c r="AE171" i="108" s="1"/>
  <c r="B171" i="108"/>
  <c r="A171" i="108"/>
  <c r="CT170" i="108"/>
  <c r="CS170" i="108"/>
  <c r="CR170" i="108"/>
  <c r="CQ170" i="108"/>
  <c r="CP170" i="108"/>
  <c r="CO170" i="108"/>
  <c r="CN170" i="108"/>
  <c r="AX170" i="108"/>
  <c r="AW170" i="108"/>
  <c r="AV170" i="108"/>
  <c r="AU170" i="108"/>
  <c r="AT170" i="108"/>
  <c r="F170" i="108"/>
  <c r="CI170" i="108" s="1"/>
  <c r="E170" i="108"/>
  <c r="H170" i="108" s="1"/>
  <c r="C170" i="108"/>
  <c r="AE170" i="108" s="1"/>
  <c r="B170" i="108"/>
  <c r="A170" i="108"/>
  <c r="CT169" i="108"/>
  <c r="CS169" i="108"/>
  <c r="CR169" i="108"/>
  <c r="CQ169" i="108"/>
  <c r="CP169" i="108"/>
  <c r="CO169" i="108"/>
  <c r="CN169" i="108"/>
  <c r="AX169" i="108"/>
  <c r="AW169" i="108"/>
  <c r="AV169" i="108"/>
  <c r="AU169" i="108"/>
  <c r="AT169" i="108"/>
  <c r="F169" i="108"/>
  <c r="E169" i="108"/>
  <c r="H169" i="108" s="1"/>
  <c r="C169" i="108"/>
  <c r="AG169" i="108" s="1"/>
  <c r="B169" i="108"/>
  <c r="A169" i="108"/>
  <c r="CT168" i="108"/>
  <c r="CS168" i="108"/>
  <c r="CR168" i="108"/>
  <c r="CQ168" i="108"/>
  <c r="CP168" i="108"/>
  <c r="CO168" i="108"/>
  <c r="CN168" i="108"/>
  <c r="AX168" i="108"/>
  <c r="AW168" i="108"/>
  <c r="AV168" i="108"/>
  <c r="AU168" i="108"/>
  <c r="AT168" i="108"/>
  <c r="F168" i="108"/>
  <c r="CJ168" i="108" s="1"/>
  <c r="E168" i="108"/>
  <c r="C168" i="108"/>
  <c r="AC168" i="108" s="1"/>
  <c r="B168" i="108"/>
  <c r="A168" i="108"/>
  <c r="CT167" i="108"/>
  <c r="CS167" i="108"/>
  <c r="CR167" i="108"/>
  <c r="CQ167" i="108"/>
  <c r="CP167" i="108"/>
  <c r="CO167" i="108"/>
  <c r="CN167" i="108"/>
  <c r="AX167" i="108"/>
  <c r="AW167" i="108"/>
  <c r="AV167" i="108"/>
  <c r="AU167" i="108"/>
  <c r="AT167" i="108"/>
  <c r="F167" i="108"/>
  <c r="E167" i="108"/>
  <c r="H167" i="108" s="1"/>
  <c r="C167" i="108"/>
  <c r="AG167" i="108" s="1"/>
  <c r="B167" i="108"/>
  <c r="A167" i="108"/>
  <c r="CT166" i="108"/>
  <c r="CS166" i="108"/>
  <c r="CR166" i="108"/>
  <c r="CQ166" i="108"/>
  <c r="CP166" i="108"/>
  <c r="CO166" i="108"/>
  <c r="CN166" i="108"/>
  <c r="AX166" i="108"/>
  <c r="AW166" i="108"/>
  <c r="AV166" i="108"/>
  <c r="AU166" i="108"/>
  <c r="AT166" i="108"/>
  <c r="F166" i="108"/>
  <c r="E166" i="108"/>
  <c r="H166" i="108" s="1"/>
  <c r="C166" i="108"/>
  <c r="AC166" i="108" s="1"/>
  <c r="B166" i="108"/>
  <c r="A166" i="108"/>
  <c r="CT165" i="108"/>
  <c r="CS165" i="108"/>
  <c r="CR165" i="108"/>
  <c r="CQ165" i="108"/>
  <c r="CP165" i="108"/>
  <c r="CO165" i="108"/>
  <c r="CN165" i="108"/>
  <c r="AX165" i="108"/>
  <c r="AW165" i="108"/>
  <c r="AV165" i="108"/>
  <c r="AU165" i="108"/>
  <c r="AT165" i="108"/>
  <c r="F165" i="108"/>
  <c r="CI165" i="108" s="1"/>
  <c r="E165" i="108"/>
  <c r="H165" i="108" s="1"/>
  <c r="C165" i="108"/>
  <c r="W165" i="108" s="1"/>
  <c r="B165" i="108"/>
  <c r="A165" i="108"/>
  <c r="CT164" i="108"/>
  <c r="CS164" i="108"/>
  <c r="CR164" i="108"/>
  <c r="CQ164" i="108"/>
  <c r="CP164" i="108"/>
  <c r="CO164" i="108"/>
  <c r="CN164" i="108"/>
  <c r="AX164" i="108"/>
  <c r="AW164" i="108"/>
  <c r="AV164" i="108"/>
  <c r="AU164" i="108"/>
  <c r="AT164" i="108"/>
  <c r="F164" i="108"/>
  <c r="CF164" i="108" s="1"/>
  <c r="E164" i="108"/>
  <c r="H164" i="108" s="1"/>
  <c r="C164" i="108"/>
  <c r="AF164" i="108" s="1"/>
  <c r="B164" i="108"/>
  <c r="A164" i="108"/>
  <c r="CT163" i="108"/>
  <c r="CS163" i="108"/>
  <c r="CR163" i="108"/>
  <c r="CQ163" i="108"/>
  <c r="CP163" i="108"/>
  <c r="CO163" i="108"/>
  <c r="CN163" i="108"/>
  <c r="AX163" i="108"/>
  <c r="AW163" i="108"/>
  <c r="AV163" i="108"/>
  <c r="AU163" i="108"/>
  <c r="AT163" i="108"/>
  <c r="F163" i="108"/>
  <c r="CI163" i="108" s="1"/>
  <c r="E163" i="108"/>
  <c r="H163" i="108" s="1"/>
  <c r="C163" i="108"/>
  <c r="W163" i="108" s="1"/>
  <c r="B163" i="108"/>
  <c r="A163" i="108"/>
  <c r="CT162" i="108"/>
  <c r="CS162" i="108"/>
  <c r="CR162" i="108"/>
  <c r="CQ162" i="108"/>
  <c r="CP162" i="108"/>
  <c r="CO162" i="108"/>
  <c r="CN162" i="108"/>
  <c r="AX162" i="108"/>
  <c r="AW162" i="108"/>
  <c r="AV162" i="108"/>
  <c r="AU162" i="108"/>
  <c r="AT162" i="108"/>
  <c r="F162" i="108"/>
  <c r="E162" i="108"/>
  <c r="H162" i="108" s="1"/>
  <c r="C162" i="108"/>
  <c r="AE162" i="108" s="1"/>
  <c r="B162" i="108"/>
  <c r="A162" i="108"/>
  <c r="CT161" i="108"/>
  <c r="CS161" i="108"/>
  <c r="CR161" i="108"/>
  <c r="CQ161" i="108"/>
  <c r="CP161" i="108"/>
  <c r="CO161" i="108"/>
  <c r="CN161" i="108"/>
  <c r="AX161" i="108"/>
  <c r="AW161" i="108"/>
  <c r="AV161" i="108"/>
  <c r="AU161" i="108"/>
  <c r="AT161" i="108"/>
  <c r="F161" i="108"/>
  <c r="CG161" i="108" s="1"/>
  <c r="E161" i="108"/>
  <c r="H161" i="108" s="1"/>
  <c r="C161" i="108"/>
  <c r="AC161" i="108" s="1"/>
  <c r="B161" i="108"/>
  <c r="A161" i="108"/>
  <c r="CT160" i="108"/>
  <c r="CS160" i="108"/>
  <c r="CR160" i="108"/>
  <c r="CQ160" i="108"/>
  <c r="CP160" i="108"/>
  <c r="CO160" i="108"/>
  <c r="CN160" i="108"/>
  <c r="AX160" i="108"/>
  <c r="AW160" i="108"/>
  <c r="AV160" i="108"/>
  <c r="AU160" i="108"/>
  <c r="AT160" i="108"/>
  <c r="F160" i="108"/>
  <c r="CH160" i="108" s="1"/>
  <c r="E160" i="108"/>
  <c r="H160" i="108" s="1"/>
  <c r="C160" i="108"/>
  <c r="AE160" i="108" s="1"/>
  <c r="B160" i="108"/>
  <c r="A160" i="108"/>
  <c r="CT159" i="108"/>
  <c r="CS159" i="108"/>
  <c r="CR159" i="108"/>
  <c r="CQ159" i="108"/>
  <c r="CP159" i="108"/>
  <c r="CO159" i="108"/>
  <c r="CN159" i="108"/>
  <c r="AX159" i="108"/>
  <c r="AW159" i="108"/>
  <c r="AV159" i="108"/>
  <c r="AU159" i="108"/>
  <c r="AT159" i="108"/>
  <c r="F159" i="108"/>
  <c r="CH159" i="108" s="1"/>
  <c r="E159" i="108"/>
  <c r="H159" i="108" s="1"/>
  <c r="C159" i="108"/>
  <c r="AC159" i="108" s="1"/>
  <c r="B159" i="108"/>
  <c r="A159" i="108"/>
  <c r="CT158" i="108"/>
  <c r="CS158" i="108"/>
  <c r="CR158" i="108"/>
  <c r="CQ158" i="108"/>
  <c r="CP158" i="108"/>
  <c r="CO158" i="108"/>
  <c r="CN158" i="108"/>
  <c r="AX158" i="108"/>
  <c r="AW158" i="108"/>
  <c r="AV158" i="108"/>
  <c r="AU158" i="108"/>
  <c r="AT158" i="108"/>
  <c r="F158" i="108"/>
  <c r="CH158" i="108" s="1"/>
  <c r="E158" i="108"/>
  <c r="H158" i="108" s="1"/>
  <c r="C158" i="108"/>
  <c r="AB158" i="108" s="1"/>
  <c r="B158" i="108"/>
  <c r="A158" i="108"/>
  <c r="CT157" i="108"/>
  <c r="CS157" i="108"/>
  <c r="CR157" i="108"/>
  <c r="CQ157" i="108"/>
  <c r="CP157" i="108"/>
  <c r="CO157" i="108"/>
  <c r="CN157" i="108"/>
  <c r="AX157" i="108"/>
  <c r="AW157" i="108"/>
  <c r="AV157" i="108"/>
  <c r="AU157" i="108"/>
  <c r="AT157" i="108"/>
  <c r="F157" i="108"/>
  <c r="CJ157" i="108" s="1"/>
  <c r="E157" i="108"/>
  <c r="H157" i="108" s="1"/>
  <c r="C157" i="108"/>
  <c r="AE157" i="108" s="1"/>
  <c r="B157" i="108"/>
  <c r="A157" i="108"/>
  <c r="CT156" i="108"/>
  <c r="CS156" i="108"/>
  <c r="CR156" i="108"/>
  <c r="CQ156" i="108"/>
  <c r="CP156" i="108"/>
  <c r="CO156" i="108"/>
  <c r="CN156" i="108"/>
  <c r="AX156" i="108"/>
  <c r="AW156" i="108"/>
  <c r="AV156" i="108"/>
  <c r="AU156" i="108"/>
  <c r="AT156" i="108"/>
  <c r="F156" i="108"/>
  <c r="CG156" i="108" s="1"/>
  <c r="E156" i="108"/>
  <c r="H156" i="108" s="1"/>
  <c r="C156" i="108"/>
  <c r="B156" i="108"/>
  <c r="A156" i="108"/>
  <c r="CT155" i="108"/>
  <c r="CS155" i="108"/>
  <c r="CR155" i="108"/>
  <c r="CQ155" i="108"/>
  <c r="CP155" i="108"/>
  <c r="CO155" i="108"/>
  <c r="CN155" i="108"/>
  <c r="AX155" i="108"/>
  <c r="AW155" i="108"/>
  <c r="AV155" i="108"/>
  <c r="AU155" i="108"/>
  <c r="AT155" i="108"/>
  <c r="F155" i="108"/>
  <c r="CI155" i="108" s="1"/>
  <c r="E155" i="108"/>
  <c r="H155" i="108" s="1"/>
  <c r="C155" i="108"/>
  <c r="AE155" i="108" s="1"/>
  <c r="B155" i="108"/>
  <c r="A155" i="108"/>
  <c r="CT154" i="108"/>
  <c r="CS154" i="108"/>
  <c r="CR154" i="108"/>
  <c r="CQ154" i="108"/>
  <c r="CP154" i="108"/>
  <c r="CO154" i="108"/>
  <c r="CN154" i="108"/>
  <c r="AX154" i="108"/>
  <c r="AW154" i="108"/>
  <c r="AV154" i="108"/>
  <c r="AU154" i="108"/>
  <c r="AT154" i="108"/>
  <c r="F154" i="108"/>
  <c r="CI154" i="108" s="1"/>
  <c r="E154" i="108"/>
  <c r="H154" i="108" s="1"/>
  <c r="C154" i="108"/>
  <c r="B154" i="108"/>
  <c r="A154" i="108"/>
  <c r="CT153" i="108"/>
  <c r="CS153" i="108"/>
  <c r="CR153" i="108"/>
  <c r="CQ153" i="108"/>
  <c r="CP153" i="108"/>
  <c r="CO153" i="108"/>
  <c r="CN153" i="108"/>
  <c r="AX153" i="108"/>
  <c r="AW153" i="108"/>
  <c r="AV153" i="108"/>
  <c r="AU153" i="108"/>
  <c r="AT153" i="108"/>
  <c r="AH153" i="108"/>
  <c r="F153" i="108"/>
  <c r="CF153" i="108" s="1"/>
  <c r="E153" i="108"/>
  <c r="H153" i="108" s="1"/>
  <c r="C153" i="108"/>
  <c r="AC153" i="108" s="1"/>
  <c r="B153" i="108"/>
  <c r="A153" i="108"/>
  <c r="CT152" i="108"/>
  <c r="CS152" i="108"/>
  <c r="CR152" i="108"/>
  <c r="CQ152" i="108"/>
  <c r="CP152" i="108"/>
  <c r="CO152" i="108"/>
  <c r="CN152" i="108"/>
  <c r="AX152" i="108"/>
  <c r="AW152" i="108"/>
  <c r="AV152" i="108"/>
  <c r="AU152" i="108"/>
  <c r="AT152" i="108"/>
  <c r="F152" i="108"/>
  <c r="CJ152" i="108" s="1"/>
  <c r="E152" i="108"/>
  <c r="C152" i="108"/>
  <c r="AE152" i="108" s="1"/>
  <c r="B152" i="108"/>
  <c r="A152" i="108"/>
  <c r="CT151" i="108"/>
  <c r="CS151" i="108"/>
  <c r="CR151" i="108"/>
  <c r="CQ151" i="108"/>
  <c r="CP151" i="108"/>
  <c r="CO151" i="108"/>
  <c r="CN151" i="108"/>
  <c r="AX151" i="108"/>
  <c r="AW151" i="108"/>
  <c r="AV151" i="108"/>
  <c r="AU151" i="108"/>
  <c r="AT151" i="108"/>
  <c r="F151" i="108"/>
  <c r="CI151" i="108" s="1"/>
  <c r="E151" i="108"/>
  <c r="C151" i="108"/>
  <c r="W151" i="108" s="1"/>
  <c r="B151" i="108"/>
  <c r="A151" i="108"/>
  <c r="CT150" i="108"/>
  <c r="CS150" i="108"/>
  <c r="CR150" i="108"/>
  <c r="CQ150" i="108"/>
  <c r="CP150" i="108"/>
  <c r="CO150" i="108"/>
  <c r="CN150" i="108"/>
  <c r="AX150" i="108"/>
  <c r="AW150" i="108"/>
  <c r="AV150" i="108"/>
  <c r="AU150" i="108"/>
  <c r="AT150" i="108"/>
  <c r="F150" i="108"/>
  <c r="CF150" i="108" s="1"/>
  <c r="E150" i="108"/>
  <c r="H150" i="108" s="1"/>
  <c r="C150" i="108"/>
  <c r="AD150" i="108" s="1"/>
  <c r="B150" i="108"/>
  <c r="A150" i="108"/>
  <c r="CT149" i="108"/>
  <c r="CS149" i="108"/>
  <c r="CR149" i="108"/>
  <c r="CQ149" i="108"/>
  <c r="CP149" i="108"/>
  <c r="CO149" i="108"/>
  <c r="CN149" i="108"/>
  <c r="AX149" i="108"/>
  <c r="AW149" i="108"/>
  <c r="AV149" i="108"/>
  <c r="AU149" i="108"/>
  <c r="AT149" i="108"/>
  <c r="F149" i="108"/>
  <c r="AP149" i="108" s="1"/>
  <c r="E149" i="108"/>
  <c r="H149" i="108" s="1"/>
  <c r="C149" i="108"/>
  <c r="B149" i="108"/>
  <c r="A149" i="108"/>
  <c r="CT148" i="108"/>
  <c r="CS148" i="108"/>
  <c r="CR148" i="108"/>
  <c r="CQ148" i="108"/>
  <c r="CP148" i="108"/>
  <c r="CO148" i="108"/>
  <c r="CN148" i="108"/>
  <c r="AX148" i="108"/>
  <c r="AW148" i="108"/>
  <c r="AV148" i="108"/>
  <c r="AU148" i="108"/>
  <c r="AT148" i="108"/>
  <c r="F148" i="108"/>
  <c r="CF148" i="108" s="1"/>
  <c r="E148" i="108"/>
  <c r="H148" i="108" s="1"/>
  <c r="C148" i="108"/>
  <c r="AF148" i="108" s="1"/>
  <c r="B148" i="108"/>
  <c r="A148" i="108"/>
  <c r="CT147" i="108"/>
  <c r="CS147" i="108"/>
  <c r="CR147" i="108"/>
  <c r="CQ147" i="108"/>
  <c r="CP147" i="108"/>
  <c r="CO147" i="108"/>
  <c r="CN147" i="108"/>
  <c r="AX147" i="108"/>
  <c r="AW147" i="108"/>
  <c r="AV147" i="108"/>
  <c r="AU147" i="108"/>
  <c r="AT147" i="108"/>
  <c r="F147" i="108"/>
  <c r="CH147" i="108" s="1"/>
  <c r="E147" i="108"/>
  <c r="H147" i="108" s="1"/>
  <c r="C147" i="108"/>
  <c r="AC147" i="108" s="1"/>
  <c r="B147" i="108"/>
  <c r="A147" i="108"/>
  <c r="CT146" i="108"/>
  <c r="CS146" i="108"/>
  <c r="CR146" i="108"/>
  <c r="CQ146" i="108"/>
  <c r="CP146" i="108"/>
  <c r="CO146" i="108"/>
  <c r="CN146" i="108"/>
  <c r="AX146" i="108"/>
  <c r="AW146" i="108"/>
  <c r="AV146" i="108"/>
  <c r="AU146" i="108"/>
  <c r="AT146" i="108"/>
  <c r="F146" i="108"/>
  <c r="E146" i="108"/>
  <c r="H146" i="108" s="1"/>
  <c r="C146" i="108"/>
  <c r="AH146" i="108" s="1"/>
  <c r="B146" i="108"/>
  <c r="A146" i="108"/>
  <c r="CT145" i="108"/>
  <c r="CS145" i="108"/>
  <c r="CR145" i="108"/>
  <c r="CQ145" i="108"/>
  <c r="CP145" i="108"/>
  <c r="CO145" i="108"/>
  <c r="CN145" i="108"/>
  <c r="AX145" i="108"/>
  <c r="AW145" i="108"/>
  <c r="AV145" i="108"/>
  <c r="AU145" i="108"/>
  <c r="AT145" i="108"/>
  <c r="F145" i="108"/>
  <c r="CH145" i="108" s="1"/>
  <c r="E145" i="108"/>
  <c r="H145" i="108" s="1"/>
  <c r="C145" i="108"/>
  <c r="AF145" i="108" s="1"/>
  <c r="B145" i="108"/>
  <c r="A145" i="108"/>
  <c r="CT144" i="108"/>
  <c r="CS144" i="108"/>
  <c r="CR144" i="108"/>
  <c r="CQ144" i="108"/>
  <c r="CP144" i="108"/>
  <c r="CO144" i="108"/>
  <c r="CN144" i="108"/>
  <c r="AX144" i="108"/>
  <c r="AW144" i="108"/>
  <c r="AV144" i="108"/>
  <c r="AU144" i="108"/>
  <c r="AT144" i="108"/>
  <c r="F144" i="108"/>
  <c r="CI144" i="108" s="1"/>
  <c r="E144" i="108"/>
  <c r="H144" i="108" s="1"/>
  <c r="C144" i="108"/>
  <c r="AC144" i="108" s="1"/>
  <c r="B144" i="108"/>
  <c r="A144" i="108"/>
  <c r="CT143" i="108"/>
  <c r="CS143" i="108"/>
  <c r="CR143" i="108"/>
  <c r="CQ143" i="108"/>
  <c r="CP143" i="108"/>
  <c r="CO143" i="108"/>
  <c r="CN143" i="108"/>
  <c r="AX143" i="108"/>
  <c r="AW143" i="108"/>
  <c r="AV143" i="108"/>
  <c r="AU143" i="108"/>
  <c r="AT143" i="108"/>
  <c r="F143" i="108"/>
  <c r="CH143" i="108" s="1"/>
  <c r="E143" i="108"/>
  <c r="H143" i="108" s="1"/>
  <c r="C143" i="108"/>
  <c r="B143" i="108"/>
  <c r="A143" i="108"/>
  <c r="CT142" i="108"/>
  <c r="CS142" i="108"/>
  <c r="CR142" i="108"/>
  <c r="CQ142" i="108"/>
  <c r="CP142" i="108"/>
  <c r="CO142" i="108"/>
  <c r="CN142" i="108"/>
  <c r="AX142" i="108"/>
  <c r="AW142" i="108"/>
  <c r="AV142" i="108"/>
  <c r="AU142" i="108"/>
  <c r="AT142" i="108"/>
  <c r="F142" i="108"/>
  <c r="E142" i="108"/>
  <c r="H142" i="108" s="1"/>
  <c r="C142" i="108"/>
  <c r="AH142" i="108" s="1"/>
  <c r="B142" i="108"/>
  <c r="A142" i="108"/>
  <c r="CT141" i="108"/>
  <c r="CS141" i="108"/>
  <c r="CR141" i="108"/>
  <c r="CQ141" i="108"/>
  <c r="CP141" i="108"/>
  <c r="CO141" i="108"/>
  <c r="CN141" i="108"/>
  <c r="AX141" i="108"/>
  <c r="AW141" i="108"/>
  <c r="AV141" i="108"/>
  <c r="AU141" i="108"/>
  <c r="AT141" i="108"/>
  <c r="F141" i="108"/>
  <c r="CI141" i="108" s="1"/>
  <c r="E141" i="108"/>
  <c r="H141" i="108" s="1"/>
  <c r="C141" i="108"/>
  <c r="B141" i="108"/>
  <c r="A141" i="108"/>
  <c r="CT140" i="108"/>
  <c r="CS140" i="108"/>
  <c r="CR140" i="108"/>
  <c r="CQ140" i="108"/>
  <c r="CP140" i="108"/>
  <c r="CO140" i="108"/>
  <c r="CN140" i="108"/>
  <c r="AX140" i="108"/>
  <c r="AW140" i="108"/>
  <c r="AV140" i="108"/>
  <c r="AU140" i="108"/>
  <c r="AT140" i="108"/>
  <c r="F140" i="108"/>
  <c r="CI140" i="108" s="1"/>
  <c r="E140" i="108"/>
  <c r="H140" i="108" s="1"/>
  <c r="C140" i="108"/>
  <c r="AB140" i="108" s="1"/>
  <c r="B140" i="108"/>
  <c r="A140" i="108"/>
  <c r="CT139" i="108"/>
  <c r="CS139" i="108"/>
  <c r="CR139" i="108"/>
  <c r="CQ139" i="108"/>
  <c r="CP139" i="108"/>
  <c r="CO139" i="108"/>
  <c r="CN139" i="108"/>
  <c r="AX139" i="108"/>
  <c r="AW139" i="108"/>
  <c r="AV139" i="108"/>
  <c r="AU139" i="108"/>
  <c r="AT139" i="108"/>
  <c r="F139" i="108"/>
  <c r="AP139" i="108" s="1"/>
  <c r="E139" i="108"/>
  <c r="H139" i="108" s="1"/>
  <c r="C139" i="108"/>
  <c r="AE139" i="108" s="1"/>
  <c r="B139" i="108"/>
  <c r="A139" i="108"/>
  <c r="CT138" i="108"/>
  <c r="CS138" i="108"/>
  <c r="CR138" i="108"/>
  <c r="CQ138" i="108"/>
  <c r="CP138" i="108"/>
  <c r="CO138" i="108"/>
  <c r="CN138" i="108"/>
  <c r="AX138" i="108"/>
  <c r="AW138" i="108"/>
  <c r="AV138" i="108"/>
  <c r="AU138" i="108"/>
  <c r="AT138" i="108"/>
  <c r="F138" i="108"/>
  <c r="CI138" i="108" s="1"/>
  <c r="E138" i="108"/>
  <c r="H138" i="108" s="1"/>
  <c r="C138" i="108"/>
  <c r="AE138" i="108" s="1"/>
  <c r="B138" i="108"/>
  <c r="A138" i="108"/>
  <c r="CT137" i="108"/>
  <c r="CS137" i="108"/>
  <c r="CR137" i="108"/>
  <c r="CQ137" i="108"/>
  <c r="CP137" i="108"/>
  <c r="CO137" i="108"/>
  <c r="CN137" i="108"/>
  <c r="AX137" i="108"/>
  <c r="AW137" i="108"/>
  <c r="AV137" i="108"/>
  <c r="AU137" i="108"/>
  <c r="AT137" i="108"/>
  <c r="F137" i="108"/>
  <c r="E137" i="108"/>
  <c r="H137" i="108" s="1"/>
  <c r="C137" i="108"/>
  <c r="B137" i="108"/>
  <c r="A137" i="108"/>
  <c r="CT136" i="108"/>
  <c r="CS136" i="108"/>
  <c r="CR136" i="108"/>
  <c r="CQ136" i="108"/>
  <c r="CP136" i="108"/>
  <c r="CO136" i="108"/>
  <c r="CN136" i="108"/>
  <c r="AX136" i="108"/>
  <c r="AW136" i="108"/>
  <c r="AV136" i="108"/>
  <c r="AU136" i="108"/>
  <c r="AT136" i="108"/>
  <c r="F136" i="108"/>
  <c r="CJ136" i="108" s="1"/>
  <c r="E136" i="108"/>
  <c r="C136" i="108"/>
  <c r="AC136" i="108" s="1"/>
  <c r="B136" i="108"/>
  <c r="A136" i="108"/>
  <c r="CT135" i="108"/>
  <c r="CS135" i="108"/>
  <c r="CR135" i="108"/>
  <c r="CQ135" i="108"/>
  <c r="CP135" i="108"/>
  <c r="CO135" i="108"/>
  <c r="CN135" i="108"/>
  <c r="AX135" i="108"/>
  <c r="AW135" i="108"/>
  <c r="AV135" i="108"/>
  <c r="AU135" i="108"/>
  <c r="AT135" i="108"/>
  <c r="F135" i="108"/>
  <c r="CI135" i="108" s="1"/>
  <c r="E135" i="108"/>
  <c r="H135" i="108" s="1"/>
  <c r="C135" i="108"/>
  <c r="W135" i="108" s="1"/>
  <c r="B135" i="108"/>
  <c r="A135" i="108"/>
  <c r="CT134" i="108"/>
  <c r="CS134" i="108"/>
  <c r="CR134" i="108"/>
  <c r="CQ134" i="108"/>
  <c r="CP134" i="108"/>
  <c r="CO134" i="108"/>
  <c r="CN134" i="108"/>
  <c r="AX134" i="108"/>
  <c r="AW134" i="108"/>
  <c r="AV134" i="108"/>
  <c r="AU134" i="108"/>
  <c r="AT134" i="108"/>
  <c r="F134" i="108"/>
  <c r="E134" i="108"/>
  <c r="H134" i="108" s="1"/>
  <c r="C134" i="108"/>
  <c r="AC134" i="108" s="1"/>
  <c r="B134" i="108"/>
  <c r="A134" i="108"/>
  <c r="CT133" i="108"/>
  <c r="CS133" i="108"/>
  <c r="CR133" i="108"/>
  <c r="CQ133" i="108"/>
  <c r="CP133" i="108"/>
  <c r="CO133" i="108"/>
  <c r="CN133" i="108"/>
  <c r="AX133" i="108"/>
  <c r="AW133" i="108"/>
  <c r="AV133" i="108"/>
  <c r="AU133" i="108"/>
  <c r="AT133" i="108"/>
  <c r="F133" i="108"/>
  <c r="CJ133" i="108" s="1"/>
  <c r="E133" i="108"/>
  <c r="H133" i="108" s="1"/>
  <c r="C133" i="108"/>
  <c r="B133" i="108"/>
  <c r="A133" i="108"/>
  <c r="CT132" i="108"/>
  <c r="CS132" i="108"/>
  <c r="CR132" i="108"/>
  <c r="CQ132" i="108"/>
  <c r="CP132" i="108"/>
  <c r="CO132" i="108"/>
  <c r="CN132" i="108"/>
  <c r="AX132" i="108"/>
  <c r="AW132" i="108"/>
  <c r="AV132" i="108"/>
  <c r="AU132" i="108"/>
  <c r="AT132" i="108"/>
  <c r="F132" i="108"/>
  <c r="CF132" i="108" s="1"/>
  <c r="E132" i="108"/>
  <c r="C132" i="108"/>
  <c r="W132" i="108" s="1"/>
  <c r="B132" i="108"/>
  <c r="A132" i="108"/>
  <c r="CT131" i="108"/>
  <c r="CS131" i="108"/>
  <c r="CR131" i="108"/>
  <c r="CQ131" i="108"/>
  <c r="CP131" i="108"/>
  <c r="CO131" i="108"/>
  <c r="CN131" i="108"/>
  <c r="AX131" i="108"/>
  <c r="AW131" i="108"/>
  <c r="AV131" i="108"/>
  <c r="AU131" i="108"/>
  <c r="AT131" i="108"/>
  <c r="F131" i="108"/>
  <c r="CJ131" i="108" s="1"/>
  <c r="E131" i="108"/>
  <c r="H131" i="108" s="1"/>
  <c r="C131" i="108"/>
  <c r="AF131" i="108" s="1"/>
  <c r="B131" i="108"/>
  <c r="A131" i="108"/>
  <c r="CT130" i="108"/>
  <c r="CS130" i="108"/>
  <c r="CR130" i="108"/>
  <c r="CQ130" i="108"/>
  <c r="CP130" i="108"/>
  <c r="CO130" i="108"/>
  <c r="CN130" i="108"/>
  <c r="AX130" i="108"/>
  <c r="AW130" i="108"/>
  <c r="AV130" i="108"/>
  <c r="AU130" i="108"/>
  <c r="AT130" i="108"/>
  <c r="F130" i="108"/>
  <c r="CH130" i="108" s="1"/>
  <c r="E130" i="108"/>
  <c r="H130" i="108" s="1"/>
  <c r="C130" i="108"/>
  <c r="B130" i="108"/>
  <c r="A130" i="108"/>
  <c r="CT129" i="108"/>
  <c r="CS129" i="108"/>
  <c r="CR129" i="108"/>
  <c r="CQ129" i="108"/>
  <c r="CP129" i="108"/>
  <c r="CO129" i="108"/>
  <c r="CN129" i="108"/>
  <c r="AX129" i="108"/>
  <c r="AW129" i="108"/>
  <c r="AV129" i="108"/>
  <c r="AU129" i="108"/>
  <c r="AT129" i="108"/>
  <c r="F129" i="108"/>
  <c r="CG129" i="108" s="1"/>
  <c r="E129" i="108"/>
  <c r="H129" i="108" s="1"/>
  <c r="C129" i="108"/>
  <c r="W129" i="108" s="1"/>
  <c r="B129" i="108"/>
  <c r="A129" i="108"/>
  <c r="CT128" i="108"/>
  <c r="CS128" i="108"/>
  <c r="CR128" i="108"/>
  <c r="CQ128" i="108"/>
  <c r="CP128" i="108"/>
  <c r="CO128" i="108"/>
  <c r="CN128" i="108"/>
  <c r="AX128" i="108"/>
  <c r="AW128" i="108"/>
  <c r="AV128" i="108"/>
  <c r="AU128" i="108"/>
  <c r="AT128" i="108"/>
  <c r="F128" i="108"/>
  <c r="CF128" i="108" s="1"/>
  <c r="E128" i="108"/>
  <c r="H128" i="108" s="1"/>
  <c r="BZ128" i="108" s="1"/>
  <c r="C128" i="108"/>
  <c r="AE128" i="108" s="1"/>
  <c r="B128" i="108"/>
  <c r="A128" i="108"/>
  <c r="CT127" i="108"/>
  <c r="CS127" i="108"/>
  <c r="CR127" i="108"/>
  <c r="CQ127" i="108"/>
  <c r="CP127" i="108"/>
  <c r="CO127" i="108"/>
  <c r="CN127" i="108"/>
  <c r="AX127" i="108"/>
  <c r="AW127" i="108"/>
  <c r="AV127" i="108"/>
  <c r="AU127" i="108"/>
  <c r="AT127" i="108"/>
  <c r="F127" i="108"/>
  <c r="CH127" i="108" s="1"/>
  <c r="E127" i="108"/>
  <c r="H127" i="108" s="1"/>
  <c r="C127" i="108"/>
  <c r="AH127" i="108" s="1"/>
  <c r="B127" i="108"/>
  <c r="A127" i="108"/>
  <c r="CT126" i="108"/>
  <c r="CS126" i="108"/>
  <c r="CR126" i="108"/>
  <c r="CQ126" i="108"/>
  <c r="CP126" i="108"/>
  <c r="CO126" i="108"/>
  <c r="CN126" i="108"/>
  <c r="AX126" i="108"/>
  <c r="AW126" i="108"/>
  <c r="AV126" i="108"/>
  <c r="AU126" i="108"/>
  <c r="AT126" i="108"/>
  <c r="F126" i="108"/>
  <c r="E126" i="108"/>
  <c r="H126" i="108" s="1"/>
  <c r="C126" i="108"/>
  <c r="B126" i="108"/>
  <c r="A126" i="108"/>
  <c r="CT125" i="108"/>
  <c r="CS125" i="108"/>
  <c r="CR125" i="108"/>
  <c r="CQ125" i="108"/>
  <c r="CP125" i="108"/>
  <c r="CO125" i="108"/>
  <c r="CN125" i="108"/>
  <c r="AX125" i="108"/>
  <c r="AW125" i="108"/>
  <c r="AV125" i="108"/>
  <c r="AU125" i="108"/>
  <c r="AT125" i="108"/>
  <c r="F125" i="108"/>
  <c r="E125" i="108"/>
  <c r="H125" i="108" s="1"/>
  <c r="C125" i="108"/>
  <c r="AH125" i="108" s="1"/>
  <c r="B125" i="108"/>
  <c r="A125" i="108"/>
  <c r="CT124" i="108"/>
  <c r="CS124" i="108"/>
  <c r="CR124" i="108"/>
  <c r="CQ124" i="108"/>
  <c r="CP124" i="108"/>
  <c r="CO124" i="108"/>
  <c r="CN124" i="108"/>
  <c r="AX124" i="108"/>
  <c r="AW124" i="108"/>
  <c r="AV124" i="108"/>
  <c r="AU124" i="108"/>
  <c r="AT124" i="108"/>
  <c r="H124" i="108"/>
  <c r="BZ124" i="108" s="1"/>
  <c r="F124" i="108"/>
  <c r="CF124" i="108" s="1"/>
  <c r="E124" i="108"/>
  <c r="C124" i="108"/>
  <c r="AG124" i="108" s="1"/>
  <c r="B124" i="108"/>
  <c r="A124" i="108"/>
  <c r="CT123" i="108"/>
  <c r="CS123" i="108"/>
  <c r="CR123" i="108"/>
  <c r="CQ123" i="108"/>
  <c r="CP123" i="108"/>
  <c r="CO123" i="108"/>
  <c r="CN123" i="108"/>
  <c r="AX123" i="108"/>
  <c r="AW123" i="108"/>
  <c r="AV123" i="108"/>
  <c r="AU123" i="108"/>
  <c r="AT123" i="108"/>
  <c r="F123" i="108"/>
  <c r="CI123" i="108" s="1"/>
  <c r="E123" i="108"/>
  <c r="H123" i="108" s="1"/>
  <c r="C123" i="108"/>
  <c r="B123" i="108"/>
  <c r="A123" i="108"/>
  <c r="CT122" i="108"/>
  <c r="CS122" i="108"/>
  <c r="CR122" i="108"/>
  <c r="CQ122" i="108"/>
  <c r="CP122" i="108"/>
  <c r="CO122" i="108"/>
  <c r="CN122" i="108"/>
  <c r="AX122" i="108"/>
  <c r="AW122" i="108"/>
  <c r="AV122" i="108"/>
  <c r="AU122" i="108"/>
  <c r="AT122" i="108"/>
  <c r="F122" i="108"/>
  <c r="E122" i="108"/>
  <c r="H122" i="108" s="1"/>
  <c r="C122" i="108"/>
  <c r="B122" i="108"/>
  <c r="A122" i="108"/>
  <c r="CT121" i="108"/>
  <c r="CS121" i="108"/>
  <c r="CR121" i="108"/>
  <c r="CQ121" i="108"/>
  <c r="CP121" i="108"/>
  <c r="CO121" i="108"/>
  <c r="CN121" i="108"/>
  <c r="AX121" i="108"/>
  <c r="AW121" i="108"/>
  <c r="AV121" i="108"/>
  <c r="AU121" i="108"/>
  <c r="AT121" i="108"/>
  <c r="F121" i="108"/>
  <c r="CH121" i="108" s="1"/>
  <c r="E121" i="108"/>
  <c r="H121" i="108" s="1"/>
  <c r="C121" i="108"/>
  <c r="B121" i="108"/>
  <c r="A121" i="108"/>
  <c r="CT120" i="108"/>
  <c r="CS120" i="108"/>
  <c r="CR120" i="108"/>
  <c r="CQ120" i="108"/>
  <c r="CP120" i="108"/>
  <c r="CO120" i="108"/>
  <c r="CN120" i="108"/>
  <c r="AX120" i="108"/>
  <c r="AW120" i="108"/>
  <c r="AV120" i="108"/>
  <c r="AU120" i="108"/>
  <c r="AT120" i="108"/>
  <c r="F120" i="108"/>
  <c r="CG120" i="108" s="1"/>
  <c r="E120" i="108"/>
  <c r="H120" i="108" s="1"/>
  <c r="C120" i="108"/>
  <c r="AE120" i="108" s="1"/>
  <c r="B120" i="108"/>
  <c r="A120" i="108"/>
  <c r="CT119" i="108"/>
  <c r="CS119" i="108"/>
  <c r="CR119" i="108"/>
  <c r="CQ119" i="108"/>
  <c r="CP119" i="108"/>
  <c r="CO119" i="108"/>
  <c r="CN119" i="108"/>
  <c r="AX119" i="108"/>
  <c r="AW119" i="108"/>
  <c r="AV119" i="108"/>
  <c r="AU119" i="108"/>
  <c r="AT119" i="108"/>
  <c r="F119" i="108"/>
  <c r="CH119" i="108" s="1"/>
  <c r="E119" i="108"/>
  <c r="H119" i="108" s="1"/>
  <c r="C119" i="108"/>
  <c r="AD119" i="108" s="1"/>
  <c r="B119" i="108"/>
  <c r="A119" i="108"/>
  <c r="CT118" i="108"/>
  <c r="CS118" i="108"/>
  <c r="CR118" i="108"/>
  <c r="CQ118" i="108"/>
  <c r="CP118" i="108"/>
  <c r="CO118" i="108"/>
  <c r="CN118" i="108"/>
  <c r="AX118" i="108"/>
  <c r="AW118" i="108"/>
  <c r="AV118" i="108"/>
  <c r="AU118" i="108"/>
  <c r="AT118" i="108"/>
  <c r="F118" i="108"/>
  <c r="CF118" i="108" s="1"/>
  <c r="E118" i="108"/>
  <c r="H118" i="108" s="1"/>
  <c r="C118" i="108"/>
  <c r="W118" i="108" s="1"/>
  <c r="B118" i="108"/>
  <c r="A118" i="108"/>
  <c r="CT117" i="108"/>
  <c r="CS117" i="108"/>
  <c r="CR117" i="108"/>
  <c r="CQ117" i="108"/>
  <c r="CP117" i="108"/>
  <c r="CO117" i="108"/>
  <c r="CN117" i="108"/>
  <c r="AX117" i="108"/>
  <c r="AW117" i="108"/>
  <c r="AV117" i="108"/>
  <c r="AU117" i="108"/>
  <c r="AT117" i="108"/>
  <c r="F117" i="108"/>
  <c r="CJ117" i="108" s="1"/>
  <c r="E117" i="108"/>
  <c r="H117" i="108" s="1"/>
  <c r="C117" i="108"/>
  <c r="AD117" i="108" s="1"/>
  <c r="B117" i="108"/>
  <c r="A117" i="108"/>
  <c r="CT116" i="108"/>
  <c r="CS116" i="108"/>
  <c r="CR116" i="108"/>
  <c r="CQ116" i="108"/>
  <c r="CP116" i="108"/>
  <c r="CO116" i="108"/>
  <c r="CN116" i="108"/>
  <c r="AX116" i="108"/>
  <c r="AW116" i="108"/>
  <c r="AV116" i="108"/>
  <c r="AU116" i="108"/>
  <c r="AT116" i="108"/>
  <c r="F116" i="108"/>
  <c r="E116" i="108"/>
  <c r="H116" i="108" s="1"/>
  <c r="C116" i="108"/>
  <c r="AC116" i="108" s="1"/>
  <c r="B116" i="108"/>
  <c r="A116" i="108"/>
  <c r="CT115" i="108"/>
  <c r="CS115" i="108"/>
  <c r="CR115" i="108"/>
  <c r="CQ115" i="108"/>
  <c r="CP115" i="108"/>
  <c r="CO115" i="108"/>
  <c r="CN115" i="108"/>
  <c r="AX115" i="108"/>
  <c r="AW115" i="108"/>
  <c r="AV115" i="108"/>
  <c r="AU115" i="108"/>
  <c r="AT115" i="108"/>
  <c r="F115" i="108"/>
  <c r="CJ115" i="108" s="1"/>
  <c r="E115" i="108"/>
  <c r="H115" i="108" s="1"/>
  <c r="C115" i="108"/>
  <c r="W115" i="108" s="1"/>
  <c r="B115" i="108"/>
  <c r="A115" i="108"/>
  <c r="CT114" i="108"/>
  <c r="CS114" i="108"/>
  <c r="CR114" i="108"/>
  <c r="CQ114" i="108"/>
  <c r="CP114" i="108"/>
  <c r="CO114" i="108"/>
  <c r="CN114" i="108"/>
  <c r="AX114" i="108"/>
  <c r="AW114" i="108"/>
  <c r="AV114" i="108"/>
  <c r="AU114" i="108"/>
  <c r="AT114" i="108"/>
  <c r="F114" i="108"/>
  <c r="CG114" i="108" s="1"/>
  <c r="E114" i="108"/>
  <c r="H114" i="108" s="1"/>
  <c r="C114" i="108"/>
  <c r="B114" i="108"/>
  <c r="A114" i="108"/>
  <c r="CT113" i="108"/>
  <c r="CS113" i="108"/>
  <c r="CR113" i="108"/>
  <c r="CQ113" i="108"/>
  <c r="CP113" i="108"/>
  <c r="CO113" i="108"/>
  <c r="CN113" i="108"/>
  <c r="AX113" i="108"/>
  <c r="AW113" i="108"/>
  <c r="AV113" i="108"/>
  <c r="AU113" i="108"/>
  <c r="AT113" i="108"/>
  <c r="F113" i="108"/>
  <c r="CF113" i="108" s="1"/>
  <c r="E113" i="108"/>
  <c r="H113" i="108" s="1"/>
  <c r="C113" i="108"/>
  <c r="B113" i="108"/>
  <c r="A113" i="108"/>
  <c r="CT112" i="108"/>
  <c r="CS112" i="108"/>
  <c r="CR112" i="108"/>
  <c r="CQ112" i="108"/>
  <c r="CP112" i="108"/>
  <c r="CO112" i="108"/>
  <c r="CN112" i="108"/>
  <c r="AX112" i="108"/>
  <c r="AW112" i="108"/>
  <c r="AV112" i="108"/>
  <c r="AU112" i="108"/>
  <c r="AT112" i="108"/>
  <c r="F112" i="108"/>
  <c r="CI112" i="108" s="1"/>
  <c r="E112" i="108"/>
  <c r="H112" i="108" s="1"/>
  <c r="C112" i="108"/>
  <c r="B112" i="108"/>
  <c r="A112" i="108"/>
  <c r="CT111" i="108"/>
  <c r="CS111" i="108"/>
  <c r="CR111" i="108"/>
  <c r="CQ111" i="108"/>
  <c r="CP111" i="108"/>
  <c r="CO111" i="108"/>
  <c r="CN111" i="108"/>
  <c r="AX111" i="108"/>
  <c r="AW111" i="108"/>
  <c r="AV111" i="108"/>
  <c r="AU111" i="108"/>
  <c r="AT111" i="108"/>
  <c r="F111" i="108"/>
  <c r="CH111" i="108" s="1"/>
  <c r="E111" i="108"/>
  <c r="H111" i="108" s="1"/>
  <c r="C111" i="108"/>
  <c r="AG111" i="108" s="1"/>
  <c r="B111" i="108"/>
  <c r="A111" i="108"/>
  <c r="CT110" i="108"/>
  <c r="CS110" i="108"/>
  <c r="CR110" i="108"/>
  <c r="CQ110" i="108"/>
  <c r="CP110" i="108"/>
  <c r="CO110" i="108"/>
  <c r="CN110" i="108"/>
  <c r="AX110" i="108"/>
  <c r="AW110" i="108"/>
  <c r="AV110" i="108"/>
  <c r="AU110" i="108"/>
  <c r="AT110" i="108"/>
  <c r="F110" i="108"/>
  <c r="CF110" i="108" s="1"/>
  <c r="E110" i="108"/>
  <c r="H110" i="108" s="1"/>
  <c r="C110" i="108"/>
  <c r="AF110" i="108" s="1"/>
  <c r="B110" i="108"/>
  <c r="A110" i="108"/>
  <c r="CT109" i="108"/>
  <c r="CS109" i="108"/>
  <c r="CR109" i="108"/>
  <c r="CQ109" i="108"/>
  <c r="CP109" i="108"/>
  <c r="CO109" i="108"/>
  <c r="CN109" i="108"/>
  <c r="AX109" i="108"/>
  <c r="AW109" i="108"/>
  <c r="AV109" i="108"/>
  <c r="AU109" i="108"/>
  <c r="AT109" i="108"/>
  <c r="F109" i="108"/>
  <c r="CJ109" i="108" s="1"/>
  <c r="E109" i="108"/>
  <c r="H109" i="108" s="1"/>
  <c r="C109" i="108"/>
  <c r="AG109" i="108" s="1"/>
  <c r="B109" i="108"/>
  <c r="A109" i="108"/>
  <c r="CT108" i="108"/>
  <c r="CS108" i="108"/>
  <c r="CR108" i="108"/>
  <c r="CQ108" i="108"/>
  <c r="CP108" i="108"/>
  <c r="CO108" i="108"/>
  <c r="CN108" i="108"/>
  <c r="AX108" i="108"/>
  <c r="AW108" i="108"/>
  <c r="AV108" i="108"/>
  <c r="AU108" i="108"/>
  <c r="AT108" i="108"/>
  <c r="F108" i="108"/>
  <c r="E108" i="108"/>
  <c r="H108" i="108" s="1"/>
  <c r="C108" i="108"/>
  <c r="AC108" i="108" s="1"/>
  <c r="B108" i="108"/>
  <c r="A108" i="108"/>
  <c r="CT107" i="108"/>
  <c r="CS107" i="108"/>
  <c r="CR107" i="108"/>
  <c r="CQ107" i="108"/>
  <c r="CP107" i="108"/>
  <c r="CO107" i="108"/>
  <c r="CN107" i="108"/>
  <c r="AX107" i="108"/>
  <c r="AW107" i="108"/>
  <c r="AV107" i="108"/>
  <c r="AU107" i="108"/>
  <c r="AT107" i="108"/>
  <c r="F107" i="108"/>
  <c r="CH107" i="108" s="1"/>
  <c r="E107" i="108"/>
  <c r="H107" i="108" s="1"/>
  <c r="C107" i="108"/>
  <c r="AB107" i="108" s="1"/>
  <c r="B107" i="108"/>
  <c r="A107" i="108"/>
  <c r="CT106" i="108"/>
  <c r="CS106" i="108"/>
  <c r="CR106" i="108"/>
  <c r="CQ106" i="108"/>
  <c r="CP106" i="108"/>
  <c r="CO106" i="108"/>
  <c r="CN106" i="108"/>
  <c r="AX106" i="108"/>
  <c r="AW106" i="108"/>
  <c r="AV106" i="108"/>
  <c r="AU106" i="108"/>
  <c r="AT106" i="108"/>
  <c r="F106" i="108"/>
  <c r="CJ106" i="108" s="1"/>
  <c r="E106" i="108"/>
  <c r="H106" i="108" s="1"/>
  <c r="C106" i="108"/>
  <c r="AE106" i="108" s="1"/>
  <c r="B106" i="108"/>
  <c r="A106" i="108"/>
  <c r="CT105" i="108"/>
  <c r="CS105" i="108"/>
  <c r="CR105" i="108"/>
  <c r="CQ105" i="108"/>
  <c r="CP105" i="108"/>
  <c r="CO105" i="108"/>
  <c r="CN105" i="108"/>
  <c r="AX105" i="108"/>
  <c r="AW105" i="108"/>
  <c r="AV105" i="108"/>
  <c r="AU105" i="108"/>
  <c r="AT105" i="108"/>
  <c r="F105" i="108"/>
  <c r="E105" i="108"/>
  <c r="H105" i="108" s="1"/>
  <c r="C105" i="108"/>
  <c r="B105" i="108"/>
  <c r="A105" i="108"/>
  <c r="CT104" i="108"/>
  <c r="CS104" i="108"/>
  <c r="CR104" i="108"/>
  <c r="CQ104" i="108"/>
  <c r="CP104" i="108"/>
  <c r="CO104" i="108"/>
  <c r="CN104" i="108"/>
  <c r="AX104" i="108"/>
  <c r="AW104" i="108"/>
  <c r="AV104" i="108"/>
  <c r="AU104" i="108"/>
  <c r="AT104" i="108"/>
  <c r="F104" i="108"/>
  <c r="CJ104" i="108" s="1"/>
  <c r="E104" i="108"/>
  <c r="H104" i="108" s="1"/>
  <c r="C104" i="108"/>
  <c r="AE104" i="108" s="1"/>
  <c r="B104" i="108"/>
  <c r="A104" i="108"/>
  <c r="CT103" i="108"/>
  <c r="CS103" i="108"/>
  <c r="CR103" i="108"/>
  <c r="CQ103" i="108"/>
  <c r="CP103" i="108"/>
  <c r="CO103" i="108"/>
  <c r="CN103" i="108"/>
  <c r="AX103" i="108"/>
  <c r="AW103" i="108"/>
  <c r="AV103" i="108"/>
  <c r="AU103" i="108"/>
  <c r="AT103" i="108"/>
  <c r="F103" i="108"/>
  <c r="AP103" i="108" s="1"/>
  <c r="E103" i="108"/>
  <c r="H103" i="108" s="1"/>
  <c r="C103" i="108"/>
  <c r="AD103" i="108" s="1"/>
  <c r="B103" i="108"/>
  <c r="A103" i="108"/>
  <c r="CT102" i="108"/>
  <c r="CS102" i="108"/>
  <c r="CR102" i="108"/>
  <c r="CQ102" i="108"/>
  <c r="CP102" i="108"/>
  <c r="CO102" i="108"/>
  <c r="CN102" i="108"/>
  <c r="AX102" i="108"/>
  <c r="AW102" i="108"/>
  <c r="AV102" i="108"/>
  <c r="AU102" i="108"/>
  <c r="AT102" i="108"/>
  <c r="F102" i="108"/>
  <c r="CF102" i="108" s="1"/>
  <c r="E102" i="108"/>
  <c r="H102" i="108" s="1"/>
  <c r="C102" i="108"/>
  <c r="AC102" i="108" s="1"/>
  <c r="B102" i="108"/>
  <c r="A102" i="108"/>
  <c r="CT101" i="108"/>
  <c r="CS101" i="108"/>
  <c r="CR101" i="108"/>
  <c r="CQ101" i="108"/>
  <c r="CP101" i="108"/>
  <c r="CO101" i="108"/>
  <c r="CN101" i="108"/>
  <c r="AX101" i="108"/>
  <c r="AW101" i="108"/>
  <c r="AV101" i="108"/>
  <c r="AU101" i="108"/>
  <c r="AT101" i="108"/>
  <c r="F101" i="108"/>
  <c r="CI101" i="108" s="1"/>
  <c r="E101" i="108"/>
  <c r="H101" i="108" s="1"/>
  <c r="C101" i="108"/>
  <c r="AC101" i="108" s="1"/>
  <c r="B101" i="108"/>
  <c r="A101" i="108"/>
  <c r="CT100" i="108"/>
  <c r="CS100" i="108"/>
  <c r="CR100" i="108"/>
  <c r="CQ100" i="108"/>
  <c r="CP100" i="108"/>
  <c r="CO100" i="108"/>
  <c r="CN100" i="108"/>
  <c r="AX100" i="108"/>
  <c r="AW100" i="108"/>
  <c r="AV100" i="108"/>
  <c r="AU100" i="108"/>
  <c r="AT100" i="108"/>
  <c r="F100" i="108"/>
  <c r="CF100" i="108" s="1"/>
  <c r="E100" i="108"/>
  <c r="H100" i="108" s="1"/>
  <c r="C100" i="108"/>
  <c r="AB100" i="108" s="1"/>
  <c r="B100" i="108"/>
  <c r="A100" i="108"/>
  <c r="CT99" i="108"/>
  <c r="CS99" i="108"/>
  <c r="CR99" i="108"/>
  <c r="CQ99" i="108"/>
  <c r="CP99" i="108"/>
  <c r="CO99" i="108"/>
  <c r="CN99" i="108"/>
  <c r="AX99" i="108"/>
  <c r="AW99" i="108"/>
  <c r="AV99" i="108"/>
  <c r="AU99" i="108"/>
  <c r="G99" i="108" s="1"/>
  <c r="AY99" i="108" s="1"/>
  <c r="AT99" i="108"/>
  <c r="F99" i="108"/>
  <c r="CJ99" i="108" s="1"/>
  <c r="E99" i="108"/>
  <c r="H99" i="108" s="1"/>
  <c r="C99" i="108"/>
  <c r="AH99" i="108" s="1"/>
  <c r="B99" i="108"/>
  <c r="A99" i="108"/>
  <c r="CT98" i="108"/>
  <c r="CS98" i="108"/>
  <c r="CR98" i="108"/>
  <c r="CQ98" i="108"/>
  <c r="CP98" i="108"/>
  <c r="CO98" i="108"/>
  <c r="CN98" i="108"/>
  <c r="AX98" i="108"/>
  <c r="AW98" i="108"/>
  <c r="AV98" i="108"/>
  <c r="AU98" i="108"/>
  <c r="AT98" i="108"/>
  <c r="F98" i="108"/>
  <c r="CJ98" i="108" s="1"/>
  <c r="E98" i="108"/>
  <c r="H98" i="108" s="1"/>
  <c r="C98" i="108"/>
  <c r="AC98" i="108" s="1"/>
  <c r="B98" i="108"/>
  <c r="A98" i="108"/>
  <c r="CT97" i="108"/>
  <c r="CS97" i="108"/>
  <c r="CR97" i="108"/>
  <c r="CQ97" i="108"/>
  <c r="CP97" i="108"/>
  <c r="CO97" i="108"/>
  <c r="CN97" i="108"/>
  <c r="AX97" i="108"/>
  <c r="AW97" i="108"/>
  <c r="AV97" i="108"/>
  <c r="AU97" i="108"/>
  <c r="AT97" i="108"/>
  <c r="F97" i="108"/>
  <c r="CI97" i="108" s="1"/>
  <c r="E97" i="108"/>
  <c r="H97" i="108" s="1"/>
  <c r="C97" i="108"/>
  <c r="AC97" i="108" s="1"/>
  <c r="B97" i="108"/>
  <c r="A97" i="108"/>
  <c r="CT96" i="108"/>
  <c r="CS96" i="108"/>
  <c r="CR96" i="108"/>
  <c r="CQ96" i="108"/>
  <c r="CP96" i="108"/>
  <c r="CO96" i="108"/>
  <c r="CN96" i="108"/>
  <c r="AX96" i="108"/>
  <c r="AW96" i="108"/>
  <c r="AV96" i="108"/>
  <c r="AU96" i="108"/>
  <c r="AT96" i="108"/>
  <c r="F96" i="108"/>
  <c r="CF96" i="108" s="1"/>
  <c r="E96" i="108"/>
  <c r="H96" i="108" s="1"/>
  <c r="C96" i="108"/>
  <c r="AB96" i="108" s="1"/>
  <c r="B96" i="108"/>
  <c r="A96" i="108"/>
  <c r="CT95" i="108"/>
  <c r="CS95" i="108"/>
  <c r="CR95" i="108"/>
  <c r="CQ95" i="108"/>
  <c r="CP95" i="108"/>
  <c r="CO95" i="108"/>
  <c r="CN95" i="108"/>
  <c r="AX95" i="108"/>
  <c r="AW95" i="108"/>
  <c r="AV95" i="108"/>
  <c r="AU95" i="108"/>
  <c r="AT95" i="108"/>
  <c r="F95" i="108"/>
  <c r="CH95" i="108" s="1"/>
  <c r="E95" i="108"/>
  <c r="H95" i="108" s="1"/>
  <c r="C95" i="108"/>
  <c r="AD95" i="108" s="1"/>
  <c r="B95" i="108"/>
  <c r="A95" i="108"/>
  <c r="CT94" i="108"/>
  <c r="CS94" i="108"/>
  <c r="CR94" i="108"/>
  <c r="CQ94" i="108"/>
  <c r="CP94" i="108"/>
  <c r="CO94" i="108"/>
  <c r="CN94" i="108"/>
  <c r="AX94" i="108"/>
  <c r="AW94" i="108"/>
  <c r="AV94" i="108"/>
  <c r="AU94" i="108"/>
  <c r="AT94" i="108"/>
  <c r="F94" i="108"/>
  <c r="CF94" i="108" s="1"/>
  <c r="E94" i="108"/>
  <c r="H94" i="108" s="1"/>
  <c r="C94" i="108"/>
  <c r="AC94" i="108" s="1"/>
  <c r="B94" i="108"/>
  <c r="A94" i="108"/>
  <c r="CT93" i="108"/>
  <c r="CS93" i="108"/>
  <c r="CR93" i="108"/>
  <c r="CQ93" i="108"/>
  <c r="CP93" i="108"/>
  <c r="CO93" i="108"/>
  <c r="CN93" i="108"/>
  <c r="AX93" i="108"/>
  <c r="AW93" i="108"/>
  <c r="AV93" i="108"/>
  <c r="AU93" i="108"/>
  <c r="AT93" i="108"/>
  <c r="F93" i="108"/>
  <c r="CI93" i="108" s="1"/>
  <c r="E93" i="108"/>
  <c r="H93" i="108" s="1"/>
  <c r="C93" i="108"/>
  <c r="AH93" i="108" s="1"/>
  <c r="B93" i="108"/>
  <c r="A93" i="108"/>
  <c r="CT92" i="108"/>
  <c r="CS92" i="108"/>
  <c r="CR92" i="108"/>
  <c r="CQ92" i="108"/>
  <c r="CP92" i="108"/>
  <c r="CO92" i="108"/>
  <c r="CN92" i="108"/>
  <c r="AX92" i="108"/>
  <c r="AW92" i="108"/>
  <c r="AV92" i="108"/>
  <c r="AU92" i="108"/>
  <c r="AT92" i="108"/>
  <c r="F92" i="108"/>
  <c r="E92" i="108"/>
  <c r="H92" i="108" s="1"/>
  <c r="C92" i="108"/>
  <c r="AF92" i="108" s="1"/>
  <c r="B92" i="108"/>
  <c r="A92" i="108"/>
  <c r="CT91" i="108"/>
  <c r="CS91" i="108"/>
  <c r="CR91" i="108"/>
  <c r="CQ91" i="108"/>
  <c r="CP91" i="108"/>
  <c r="CO91" i="108"/>
  <c r="CN91" i="108"/>
  <c r="AX91" i="108"/>
  <c r="AW91" i="108"/>
  <c r="AV91" i="108"/>
  <c r="AU91" i="108"/>
  <c r="AT91" i="108"/>
  <c r="F91" i="108"/>
  <c r="CH91" i="108" s="1"/>
  <c r="E91" i="108"/>
  <c r="H91" i="108" s="1"/>
  <c r="C91" i="108"/>
  <c r="AH91" i="108" s="1"/>
  <c r="B91" i="108"/>
  <c r="A91" i="108"/>
  <c r="CT90" i="108"/>
  <c r="CS90" i="108"/>
  <c r="CR90" i="108"/>
  <c r="CQ90" i="108"/>
  <c r="CP90" i="108"/>
  <c r="CO90" i="108"/>
  <c r="CN90" i="108"/>
  <c r="AX90" i="108"/>
  <c r="AW90" i="108"/>
  <c r="AV90" i="108"/>
  <c r="AU90" i="108"/>
  <c r="AT90" i="108"/>
  <c r="F90" i="108"/>
  <c r="CJ90" i="108" s="1"/>
  <c r="E90" i="108"/>
  <c r="H90" i="108" s="1"/>
  <c r="C90" i="108"/>
  <c r="AC90" i="108" s="1"/>
  <c r="B90" i="108"/>
  <c r="A90" i="108"/>
  <c r="CT89" i="108"/>
  <c r="CS89" i="108"/>
  <c r="CR89" i="108"/>
  <c r="CQ89" i="108"/>
  <c r="CP89" i="108"/>
  <c r="CO89" i="108"/>
  <c r="CN89" i="108"/>
  <c r="AX89" i="108"/>
  <c r="AW89" i="108"/>
  <c r="AV89" i="108"/>
  <c r="AU89" i="108"/>
  <c r="AT89" i="108"/>
  <c r="F89" i="108"/>
  <c r="CI89" i="108" s="1"/>
  <c r="E89" i="108"/>
  <c r="H89" i="108" s="1"/>
  <c r="C89" i="108"/>
  <c r="AG89" i="108" s="1"/>
  <c r="B89" i="108"/>
  <c r="A89" i="108"/>
  <c r="CT88" i="108"/>
  <c r="CS88" i="108"/>
  <c r="CR88" i="108"/>
  <c r="CQ88" i="108"/>
  <c r="CP88" i="108"/>
  <c r="CO88" i="108"/>
  <c r="CN88" i="108"/>
  <c r="AX88" i="108"/>
  <c r="AW88" i="108"/>
  <c r="AV88" i="108"/>
  <c r="AU88" i="108"/>
  <c r="AT88" i="108"/>
  <c r="F88" i="108"/>
  <c r="E88" i="108"/>
  <c r="H88" i="108" s="1"/>
  <c r="C88" i="108"/>
  <c r="AG88" i="108" s="1"/>
  <c r="B88" i="108"/>
  <c r="A88" i="108"/>
  <c r="CT87" i="108"/>
  <c r="CS87" i="108"/>
  <c r="CR87" i="108"/>
  <c r="CQ87" i="108"/>
  <c r="CP87" i="108"/>
  <c r="CO87" i="108"/>
  <c r="CN87" i="108"/>
  <c r="AX87" i="108"/>
  <c r="AW87" i="108"/>
  <c r="AV87" i="108"/>
  <c r="AU87" i="108"/>
  <c r="AT87" i="108"/>
  <c r="F87" i="108"/>
  <c r="AP87" i="108" s="1"/>
  <c r="E87" i="108"/>
  <c r="H87" i="108" s="1"/>
  <c r="C87" i="108"/>
  <c r="AD87" i="108" s="1"/>
  <c r="B87" i="108"/>
  <c r="A87" i="108"/>
  <c r="CT86" i="108"/>
  <c r="CS86" i="108"/>
  <c r="CR86" i="108"/>
  <c r="CQ86" i="108"/>
  <c r="CP86" i="108"/>
  <c r="CO86" i="108"/>
  <c r="CN86" i="108"/>
  <c r="AX86" i="108"/>
  <c r="AW86" i="108"/>
  <c r="AV86" i="108"/>
  <c r="AU86" i="108"/>
  <c r="AT86" i="108"/>
  <c r="F86" i="108"/>
  <c r="CF86" i="108" s="1"/>
  <c r="E86" i="108"/>
  <c r="H86" i="108" s="1"/>
  <c r="C86" i="108"/>
  <c r="AC86" i="108" s="1"/>
  <c r="B86" i="108"/>
  <c r="A86" i="108"/>
  <c r="CT85" i="108"/>
  <c r="CS85" i="108"/>
  <c r="CR85" i="108"/>
  <c r="CQ85" i="108"/>
  <c r="CP85" i="108"/>
  <c r="CO85" i="108"/>
  <c r="CN85" i="108"/>
  <c r="AX85" i="108"/>
  <c r="AW85" i="108"/>
  <c r="AV85" i="108"/>
  <c r="AU85" i="108"/>
  <c r="AT85" i="108"/>
  <c r="F85" i="108"/>
  <c r="CI85" i="108" s="1"/>
  <c r="E85" i="108"/>
  <c r="H85" i="108" s="1"/>
  <c r="C85" i="108"/>
  <c r="AH85" i="108" s="1"/>
  <c r="B85" i="108"/>
  <c r="A85" i="108"/>
  <c r="CT84" i="108"/>
  <c r="CS84" i="108"/>
  <c r="CR84" i="108"/>
  <c r="CQ84" i="108"/>
  <c r="CP84" i="108"/>
  <c r="CO84" i="108"/>
  <c r="CN84" i="108"/>
  <c r="AX84" i="108"/>
  <c r="AW84" i="108"/>
  <c r="AV84" i="108"/>
  <c r="AU84" i="108"/>
  <c r="AT84" i="108"/>
  <c r="F84" i="108"/>
  <c r="CJ84" i="108" s="1"/>
  <c r="E84" i="108"/>
  <c r="H84" i="108" s="1"/>
  <c r="C84" i="108"/>
  <c r="AC84" i="108" s="1"/>
  <c r="B84" i="108"/>
  <c r="A84" i="108"/>
  <c r="CT83" i="108"/>
  <c r="CS83" i="108"/>
  <c r="CR83" i="108"/>
  <c r="CQ83" i="108"/>
  <c r="CP83" i="108"/>
  <c r="CO83" i="108"/>
  <c r="CN83" i="108"/>
  <c r="AX83" i="108"/>
  <c r="AW83" i="108"/>
  <c r="AV83" i="108"/>
  <c r="AU83" i="108"/>
  <c r="AT83" i="108"/>
  <c r="F83" i="108"/>
  <c r="CH83" i="108" s="1"/>
  <c r="E83" i="108"/>
  <c r="H83" i="108" s="1"/>
  <c r="C83" i="108"/>
  <c r="AH83" i="108" s="1"/>
  <c r="B83" i="108"/>
  <c r="A83" i="108"/>
  <c r="CT82" i="108"/>
  <c r="CS82" i="108"/>
  <c r="CR82" i="108"/>
  <c r="CQ82" i="108"/>
  <c r="CP82" i="108"/>
  <c r="CO82" i="108"/>
  <c r="CN82" i="108"/>
  <c r="AX82" i="108"/>
  <c r="AW82" i="108"/>
  <c r="AV82" i="108"/>
  <c r="AU82" i="108"/>
  <c r="AT82" i="108"/>
  <c r="F82" i="108"/>
  <c r="CJ82" i="108" s="1"/>
  <c r="E82" i="108"/>
  <c r="H82" i="108" s="1"/>
  <c r="C82" i="108"/>
  <c r="AC82" i="108" s="1"/>
  <c r="B82" i="108"/>
  <c r="A82" i="108"/>
  <c r="CT81" i="108"/>
  <c r="CS81" i="108"/>
  <c r="CR81" i="108"/>
  <c r="CQ81" i="108"/>
  <c r="CP81" i="108"/>
  <c r="CO81" i="108"/>
  <c r="CN81" i="108"/>
  <c r="AX81" i="108"/>
  <c r="AW81" i="108"/>
  <c r="AV81" i="108"/>
  <c r="AU81" i="108"/>
  <c r="AT81" i="108"/>
  <c r="F81" i="108"/>
  <c r="CI81" i="108" s="1"/>
  <c r="E81" i="108"/>
  <c r="H81" i="108" s="1"/>
  <c r="C81" i="108"/>
  <c r="AD81" i="108" s="1"/>
  <c r="B81" i="108"/>
  <c r="A81" i="108"/>
  <c r="CT80" i="108"/>
  <c r="CS80" i="108"/>
  <c r="CR80" i="108"/>
  <c r="CQ80" i="108"/>
  <c r="CP80" i="108"/>
  <c r="CO80" i="108"/>
  <c r="CN80" i="108"/>
  <c r="AX80" i="108"/>
  <c r="AW80" i="108"/>
  <c r="AV80" i="108"/>
  <c r="AU80" i="108"/>
  <c r="AT80" i="108"/>
  <c r="F80" i="108"/>
  <c r="CF80" i="108" s="1"/>
  <c r="E80" i="108"/>
  <c r="H80" i="108" s="1"/>
  <c r="C80" i="108"/>
  <c r="AB80" i="108" s="1"/>
  <c r="B80" i="108"/>
  <c r="A80" i="108"/>
  <c r="CT79" i="108"/>
  <c r="CS79" i="108"/>
  <c r="CR79" i="108"/>
  <c r="CQ79" i="108"/>
  <c r="CP79" i="108"/>
  <c r="CO79" i="108"/>
  <c r="CN79" i="108"/>
  <c r="AX79" i="108"/>
  <c r="AW79" i="108"/>
  <c r="AV79" i="108"/>
  <c r="AU79" i="108"/>
  <c r="AT79" i="108"/>
  <c r="F79" i="108"/>
  <c r="CH79" i="108" s="1"/>
  <c r="E79" i="108"/>
  <c r="H79" i="108" s="1"/>
  <c r="C79" i="108"/>
  <c r="AD79" i="108" s="1"/>
  <c r="B79" i="108"/>
  <c r="A79" i="108"/>
  <c r="CT78" i="108"/>
  <c r="CS78" i="108"/>
  <c r="CR78" i="108"/>
  <c r="CQ78" i="108"/>
  <c r="CP78" i="108"/>
  <c r="CO78" i="108"/>
  <c r="CN78" i="108"/>
  <c r="AX78" i="108"/>
  <c r="AW78" i="108"/>
  <c r="AV78" i="108"/>
  <c r="AU78" i="108"/>
  <c r="AT78" i="108"/>
  <c r="F78" i="108"/>
  <c r="CF78" i="108" s="1"/>
  <c r="E78" i="108"/>
  <c r="H78" i="108" s="1"/>
  <c r="D78" i="108"/>
  <c r="C78" i="108"/>
  <c r="AC78" i="108" s="1"/>
  <c r="B78" i="108"/>
  <c r="A78" i="108"/>
  <c r="CT77" i="108"/>
  <c r="CS77" i="108"/>
  <c r="CR77" i="108"/>
  <c r="CQ77" i="108"/>
  <c r="CP77" i="108"/>
  <c r="CO77" i="108"/>
  <c r="CN77" i="108"/>
  <c r="AX77" i="108"/>
  <c r="AW77" i="108"/>
  <c r="AV77" i="108"/>
  <c r="AU77" i="108"/>
  <c r="AT77" i="108"/>
  <c r="F77" i="108"/>
  <c r="CI77" i="108" s="1"/>
  <c r="E77" i="108"/>
  <c r="H77" i="108" s="1"/>
  <c r="C77" i="108"/>
  <c r="AC77" i="108" s="1"/>
  <c r="B77" i="108"/>
  <c r="A77" i="108"/>
  <c r="CT76" i="108"/>
  <c r="CS76" i="108"/>
  <c r="CR76" i="108"/>
  <c r="CQ76" i="108"/>
  <c r="CP76" i="108"/>
  <c r="CO76" i="108"/>
  <c r="CN76" i="108"/>
  <c r="AX76" i="108"/>
  <c r="AW76" i="108"/>
  <c r="AV76" i="108"/>
  <c r="AU76" i="108"/>
  <c r="AT76" i="108"/>
  <c r="F76" i="108"/>
  <c r="CI76" i="108" s="1"/>
  <c r="E76" i="108"/>
  <c r="H76" i="108" s="1"/>
  <c r="C76" i="108"/>
  <c r="AC76" i="108" s="1"/>
  <c r="B76" i="108"/>
  <c r="A76" i="108"/>
  <c r="CT75" i="108"/>
  <c r="CS75" i="108"/>
  <c r="CR75" i="108"/>
  <c r="CQ75" i="108"/>
  <c r="CP75" i="108"/>
  <c r="CO75" i="108"/>
  <c r="CN75" i="108"/>
  <c r="AX75" i="108"/>
  <c r="AW75" i="108"/>
  <c r="AV75" i="108"/>
  <c r="AU75" i="108"/>
  <c r="AT75" i="108"/>
  <c r="W75" i="108"/>
  <c r="F75" i="108"/>
  <c r="CH75" i="108" s="1"/>
  <c r="E75" i="108"/>
  <c r="H75" i="108" s="1"/>
  <c r="C75" i="108"/>
  <c r="AH75" i="108" s="1"/>
  <c r="B75" i="108"/>
  <c r="A75" i="108"/>
  <c r="CT74" i="108"/>
  <c r="CS74" i="108"/>
  <c r="CR74" i="108"/>
  <c r="CQ74" i="108"/>
  <c r="CP74" i="108"/>
  <c r="CO74" i="108"/>
  <c r="CN74" i="108"/>
  <c r="AX74" i="108"/>
  <c r="AW74" i="108"/>
  <c r="AV74" i="108"/>
  <c r="AU74" i="108"/>
  <c r="AT74" i="108"/>
  <c r="F74" i="108"/>
  <c r="CJ74" i="108" s="1"/>
  <c r="E74" i="108"/>
  <c r="H74" i="108" s="1"/>
  <c r="C74" i="108"/>
  <c r="AC74" i="108" s="1"/>
  <c r="B74" i="108"/>
  <c r="A74" i="108"/>
  <c r="CT73" i="108"/>
  <c r="CS73" i="108"/>
  <c r="CR73" i="108"/>
  <c r="CQ73" i="108"/>
  <c r="CP73" i="108"/>
  <c r="CO73" i="108"/>
  <c r="CN73" i="108"/>
  <c r="AX73" i="108"/>
  <c r="AW73" i="108"/>
  <c r="AV73" i="108"/>
  <c r="AU73" i="108"/>
  <c r="AT73" i="108"/>
  <c r="F73" i="108"/>
  <c r="CI73" i="108" s="1"/>
  <c r="E73" i="108"/>
  <c r="H73" i="108" s="1"/>
  <c r="C73" i="108"/>
  <c r="AG73" i="108" s="1"/>
  <c r="B73" i="108"/>
  <c r="A73" i="108"/>
  <c r="CT72" i="108"/>
  <c r="CS72" i="108"/>
  <c r="CR72" i="108"/>
  <c r="CQ72" i="108"/>
  <c r="CP72" i="108"/>
  <c r="CO72" i="108"/>
  <c r="CN72" i="108"/>
  <c r="AX72" i="108"/>
  <c r="AW72" i="108"/>
  <c r="AV72" i="108"/>
  <c r="AU72" i="108"/>
  <c r="AT72" i="108"/>
  <c r="F72" i="108"/>
  <c r="E72" i="108"/>
  <c r="H72" i="108" s="1"/>
  <c r="C72" i="108"/>
  <c r="B72" i="108"/>
  <c r="A72" i="108"/>
  <c r="CT71" i="108"/>
  <c r="CS71" i="108"/>
  <c r="CR71" i="108"/>
  <c r="CQ71" i="108"/>
  <c r="CP71" i="108"/>
  <c r="CO71" i="108"/>
  <c r="CN71" i="108"/>
  <c r="AX71" i="108"/>
  <c r="AW71" i="108"/>
  <c r="AV71" i="108"/>
  <c r="AU71" i="108"/>
  <c r="AT71" i="108"/>
  <c r="AP71" i="108"/>
  <c r="F71" i="108"/>
  <c r="E71" i="108"/>
  <c r="H71" i="108" s="1"/>
  <c r="C71" i="108"/>
  <c r="AD71" i="108" s="1"/>
  <c r="B71" i="108"/>
  <c r="A71" i="108"/>
  <c r="CT70" i="108"/>
  <c r="CS70" i="108"/>
  <c r="CR70" i="108"/>
  <c r="CQ70" i="108"/>
  <c r="CP70" i="108"/>
  <c r="CO70" i="108"/>
  <c r="CN70" i="108"/>
  <c r="AX70" i="108"/>
  <c r="AW70" i="108"/>
  <c r="AV70" i="108"/>
  <c r="AU70" i="108"/>
  <c r="AT70" i="108"/>
  <c r="F70" i="108"/>
  <c r="CF70" i="108" s="1"/>
  <c r="E70" i="108"/>
  <c r="H70" i="108" s="1"/>
  <c r="BZ70" i="108" s="1"/>
  <c r="CC70" i="108" s="1"/>
  <c r="C70" i="108"/>
  <c r="AC70" i="108" s="1"/>
  <c r="B70" i="108"/>
  <c r="A70" i="108"/>
  <c r="CT69" i="108"/>
  <c r="CS69" i="108"/>
  <c r="CR69" i="108"/>
  <c r="CQ69" i="108"/>
  <c r="CP69" i="108"/>
  <c r="CO69" i="108"/>
  <c r="CN69" i="108"/>
  <c r="AX69" i="108"/>
  <c r="AW69" i="108"/>
  <c r="AV69" i="108"/>
  <c r="AU69" i="108"/>
  <c r="AT69" i="108"/>
  <c r="F69" i="108"/>
  <c r="CI69" i="108" s="1"/>
  <c r="E69" i="108"/>
  <c r="H69" i="108" s="1"/>
  <c r="BZ69" i="108" s="1"/>
  <c r="CC69" i="108" s="1"/>
  <c r="C69" i="108"/>
  <c r="AH69" i="108" s="1"/>
  <c r="B69" i="108"/>
  <c r="A69" i="108"/>
  <c r="CT68" i="108"/>
  <c r="CS68" i="108"/>
  <c r="CR68" i="108"/>
  <c r="CQ68" i="108"/>
  <c r="CP68" i="108"/>
  <c r="CO68" i="108"/>
  <c r="CN68" i="108"/>
  <c r="AX68" i="108"/>
  <c r="AW68" i="108"/>
  <c r="AV68" i="108"/>
  <c r="AU68" i="108"/>
  <c r="AT68" i="108"/>
  <c r="F68" i="108"/>
  <c r="CJ68" i="108" s="1"/>
  <c r="E68" i="108"/>
  <c r="H68" i="108" s="1"/>
  <c r="C68" i="108"/>
  <c r="AB68" i="108" s="1"/>
  <c r="B68" i="108"/>
  <c r="A68" i="108"/>
  <c r="CT67" i="108"/>
  <c r="CS67" i="108"/>
  <c r="CR67" i="108"/>
  <c r="CQ67" i="108"/>
  <c r="CP67" i="108"/>
  <c r="CO67" i="108"/>
  <c r="CN67" i="108"/>
  <c r="AX67" i="108"/>
  <c r="AW67" i="108"/>
  <c r="AV67" i="108"/>
  <c r="AU67" i="108"/>
  <c r="AT67" i="108"/>
  <c r="F67" i="108"/>
  <c r="CH67" i="108" s="1"/>
  <c r="E67" i="108"/>
  <c r="H67" i="108" s="1"/>
  <c r="C67" i="108"/>
  <c r="AH67" i="108" s="1"/>
  <c r="B67" i="108"/>
  <c r="A67" i="108"/>
  <c r="CT66" i="108"/>
  <c r="CS66" i="108"/>
  <c r="CR66" i="108"/>
  <c r="CQ66" i="108"/>
  <c r="CP66" i="108"/>
  <c r="CO66" i="108"/>
  <c r="CN66" i="108"/>
  <c r="AX66" i="108"/>
  <c r="AW66" i="108"/>
  <c r="AV66" i="108"/>
  <c r="AU66" i="108"/>
  <c r="AT66" i="108"/>
  <c r="F66" i="108"/>
  <c r="CJ66" i="108" s="1"/>
  <c r="E66" i="108"/>
  <c r="H66" i="108" s="1"/>
  <c r="C66" i="108"/>
  <c r="AC66" i="108" s="1"/>
  <c r="B66" i="108"/>
  <c r="A66" i="108"/>
  <c r="CT65" i="108"/>
  <c r="CS65" i="108"/>
  <c r="CR65" i="108"/>
  <c r="CQ65" i="108"/>
  <c r="CP65" i="108"/>
  <c r="CO65" i="108"/>
  <c r="CN65" i="108"/>
  <c r="AX65" i="108"/>
  <c r="AW65" i="108"/>
  <c r="AV65" i="108"/>
  <c r="AU65" i="108"/>
  <c r="AT65" i="108"/>
  <c r="AD65" i="108"/>
  <c r="F65" i="108"/>
  <c r="CI65" i="108" s="1"/>
  <c r="E65" i="108"/>
  <c r="H65" i="108" s="1"/>
  <c r="C65" i="108"/>
  <c r="AC65" i="108" s="1"/>
  <c r="B65" i="108"/>
  <c r="A65" i="108"/>
  <c r="CT64" i="108"/>
  <c r="CS64" i="108"/>
  <c r="CR64" i="108"/>
  <c r="CQ64" i="108"/>
  <c r="CP64" i="108"/>
  <c r="CO64" i="108"/>
  <c r="CN64" i="108"/>
  <c r="AX64" i="108"/>
  <c r="AW64" i="108"/>
  <c r="AV64" i="108"/>
  <c r="AU64" i="108"/>
  <c r="AT64" i="108"/>
  <c r="F64" i="108"/>
  <c r="CF64" i="108" s="1"/>
  <c r="E64" i="108"/>
  <c r="H64" i="108" s="1"/>
  <c r="C64" i="108"/>
  <c r="AF64" i="108" s="1"/>
  <c r="B64" i="108"/>
  <c r="A64" i="108"/>
  <c r="CT63" i="108"/>
  <c r="CS63" i="108"/>
  <c r="CR63" i="108"/>
  <c r="CQ63" i="108"/>
  <c r="CP63" i="108"/>
  <c r="CO63" i="108"/>
  <c r="CN63" i="108"/>
  <c r="AX63" i="108"/>
  <c r="AW63" i="108"/>
  <c r="AV63" i="108"/>
  <c r="AU63" i="108"/>
  <c r="AT63" i="108"/>
  <c r="F63" i="108"/>
  <c r="CH63" i="108" s="1"/>
  <c r="E63" i="108"/>
  <c r="H63" i="108" s="1"/>
  <c r="C63" i="108"/>
  <c r="AD63" i="108" s="1"/>
  <c r="B63" i="108"/>
  <c r="A63" i="108"/>
  <c r="CT62" i="108"/>
  <c r="CS62" i="108"/>
  <c r="CR62" i="108"/>
  <c r="CQ62" i="108"/>
  <c r="CP62" i="108"/>
  <c r="CO62" i="108"/>
  <c r="CN62" i="108"/>
  <c r="AX62" i="108"/>
  <c r="AW62" i="108"/>
  <c r="AV62" i="108"/>
  <c r="AU62" i="108"/>
  <c r="AT62" i="108"/>
  <c r="F62" i="108"/>
  <c r="CG62" i="108" s="1"/>
  <c r="E62" i="108"/>
  <c r="H62" i="108" s="1"/>
  <c r="C62" i="108"/>
  <c r="AC62" i="108" s="1"/>
  <c r="B62" i="108"/>
  <c r="A62" i="108"/>
  <c r="CT61" i="108"/>
  <c r="CS61" i="108"/>
  <c r="CR61" i="108"/>
  <c r="CQ61" i="108"/>
  <c r="CP61" i="108"/>
  <c r="CO61" i="108"/>
  <c r="CN61" i="108"/>
  <c r="AX61" i="108"/>
  <c r="AW61" i="108"/>
  <c r="AV61" i="108"/>
  <c r="AU61" i="108"/>
  <c r="AT61" i="108"/>
  <c r="F61" i="108"/>
  <c r="CI61" i="108" s="1"/>
  <c r="E61" i="108"/>
  <c r="H61" i="108" s="1"/>
  <c r="C61" i="108"/>
  <c r="AE61" i="108" s="1"/>
  <c r="B61" i="108"/>
  <c r="A61" i="108"/>
  <c r="CT60" i="108"/>
  <c r="CS60" i="108"/>
  <c r="CR60" i="108"/>
  <c r="CQ60" i="108"/>
  <c r="CP60" i="108"/>
  <c r="CO60" i="108"/>
  <c r="CN60" i="108"/>
  <c r="AX60" i="108"/>
  <c r="AW60" i="108"/>
  <c r="AV60" i="108"/>
  <c r="AU60" i="108"/>
  <c r="AT60" i="108"/>
  <c r="F60" i="108"/>
  <c r="CI60" i="108" s="1"/>
  <c r="E60" i="108"/>
  <c r="H60" i="108" s="1"/>
  <c r="C60" i="108"/>
  <c r="B60" i="108"/>
  <c r="A60" i="108"/>
  <c r="CT59" i="108"/>
  <c r="CS59" i="108"/>
  <c r="CR59" i="108"/>
  <c r="CQ59" i="108"/>
  <c r="CP59" i="108"/>
  <c r="CO59" i="108"/>
  <c r="CN59" i="108"/>
  <c r="AX59" i="108"/>
  <c r="AW59" i="108"/>
  <c r="AV59" i="108"/>
  <c r="AU59" i="108"/>
  <c r="AT59" i="108"/>
  <c r="F59" i="108"/>
  <c r="E59" i="108"/>
  <c r="H59" i="108" s="1"/>
  <c r="C59" i="108"/>
  <c r="AF59" i="108" s="1"/>
  <c r="B59" i="108"/>
  <c r="A59" i="108"/>
  <c r="CT58" i="108"/>
  <c r="CS58" i="108"/>
  <c r="CR58" i="108"/>
  <c r="CQ58" i="108"/>
  <c r="CP58" i="108"/>
  <c r="CO58" i="108"/>
  <c r="CN58" i="108"/>
  <c r="AX58" i="108"/>
  <c r="AW58" i="108"/>
  <c r="AV58" i="108"/>
  <c r="AU58" i="108"/>
  <c r="AT58" i="108"/>
  <c r="F58" i="108"/>
  <c r="CJ58" i="108" s="1"/>
  <c r="E58" i="108"/>
  <c r="H58" i="108" s="1"/>
  <c r="C58" i="108"/>
  <c r="AC58" i="108" s="1"/>
  <c r="B58" i="108"/>
  <c r="A58" i="108"/>
  <c r="CT57" i="108"/>
  <c r="CS57" i="108"/>
  <c r="CR57" i="108"/>
  <c r="CQ57" i="108"/>
  <c r="CP57" i="108"/>
  <c r="CO57" i="108"/>
  <c r="CN57" i="108"/>
  <c r="AX57" i="108"/>
  <c r="AW57" i="108"/>
  <c r="AV57" i="108"/>
  <c r="AU57" i="108"/>
  <c r="AT57" i="108"/>
  <c r="F57" i="108"/>
  <c r="CI57" i="108" s="1"/>
  <c r="E57" i="108"/>
  <c r="H57" i="108" s="1"/>
  <c r="C57" i="108"/>
  <c r="AD57" i="108" s="1"/>
  <c r="B57" i="108"/>
  <c r="A57" i="108"/>
  <c r="CT56" i="108"/>
  <c r="CS56" i="108"/>
  <c r="CR56" i="108"/>
  <c r="CQ56" i="108"/>
  <c r="CP56" i="108"/>
  <c r="CO56" i="108"/>
  <c r="CN56" i="108"/>
  <c r="AX56" i="108"/>
  <c r="AW56" i="108"/>
  <c r="AV56" i="108"/>
  <c r="AU56" i="108"/>
  <c r="AT56" i="108"/>
  <c r="F56" i="108"/>
  <c r="E56" i="108"/>
  <c r="H56" i="108" s="1"/>
  <c r="C56" i="108"/>
  <c r="AB56" i="108" s="1"/>
  <c r="B56" i="108"/>
  <c r="A56" i="108"/>
  <c r="CT55" i="108"/>
  <c r="CS55" i="108"/>
  <c r="CR55" i="108"/>
  <c r="CQ55" i="108"/>
  <c r="CP55" i="108"/>
  <c r="CO55" i="108"/>
  <c r="CN55" i="108"/>
  <c r="AX55" i="108"/>
  <c r="AW55" i="108"/>
  <c r="AV55" i="108"/>
  <c r="AU55" i="108"/>
  <c r="AT55" i="108"/>
  <c r="F55" i="108"/>
  <c r="CH55" i="108" s="1"/>
  <c r="E55" i="108"/>
  <c r="H55" i="108" s="1"/>
  <c r="C55" i="108"/>
  <c r="AD55" i="108" s="1"/>
  <c r="B55" i="108"/>
  <c r="A55" i="108"/>
  <c r="CT54" i="108"/>
  <c r="CS54" i="108"/>
  <c r="CR54" i="108"/>
  <c r="CQ54" i="108"/>
  <c r="CP54" i="108"/>
  <c r="CO54" i="108"/>
  <c r="CN54" i="108"/>
  <c r="AX54" i="108"/>
  <c r="AW54" i="108"/>
  <c r="AV54" i="108"/>
  <c r="AU54" i="108"/>
  <c r="AT54" i="108"/>
  <c r="F54" i="108"/>
  <c r="AP54" i="108" s="1"/>
  <c r="E54" i="108"/>
  <c r="C54" i="108"/>
  <c r="AC54" i="108" s="1"/>
  <c r="B54" i="108"/>
  <c r="A54" i="108"/>
  <c r="CT53" i="108"/>
  <c r="CS53" i="108"/>
  <c r="CR53" i="108"/>
  <c r="CQ53" i="108"/>
  <c r="CP53" i="108"/>
  <c r="CO53" i="108"/>
  <c r="CN53" i="108"/>
  <c r="CF53" i="108"/>
  <c r="AX53" i="108"/>
  <c r="AW53" i="108"/>
  <c r="AV53" i="108"/>
  <c r="AU53" i="108"/>
  <c r="AT53" i="108"/>
  <c r="F53" i="108"/>
  <c r="CI53" i="108" s="1"/>
  <c r="E53" i="108"/>
  <c r="H53" i="108" s="1"/>
  <c r="C53" i="108"/>
  <c r="AG53" i="108" s="1"/>
  <c r="B53" i="108"/>
  <c r="A53" i="108"/>
  <c r="CT52" i="108"/>
  <c r="CS52" i="108"/>
  <c r="CR52" i="108"/>
  <c r="CQ52" i="108"/>
  <c r="CP52" i="108"/>
  <c r="CO52" i="108"/>
  <c r="CN52" i="108"/>
  <c r="AX52" i="108"/>
  <c r="AW52" i="108"/>
  <c r="AV52" i="108"/>
  <c r="AU52" i="108"/>
  <c r="AT52" i="108"/>
  <c r="F52" i="108"/>
  <c r="CG52" i="108" s="1"/>
  <c r="E52" i="108"/>
  <c r="H52" i="108" s="1"/>
  <c r="C52" i="108"/>
  <c r="AD52" i="108" s="1"/>
  <c r="B52" i="108"/>
  <c r="A52" i="108"/>
  <c r="CT51" i="108"/>
  <c r="CS51" i="108"/>
  <c r="CR51" i="108"/>
  <c r="CQ51" i="108"/>
  <c r="CP51" i="108"/>
  <c r="CO51" i="108"/>
  <c r="CN51" i="108"/>
  <c r="AX51" i="108"/>
  <c r="AW51" i="108"/>
  <c r="AV51" i="108"/>
  <c r="AU51" i="108"/>
  <c r="AT51" i="108"/>
  <c r="F51" i="108"/>
  <c r="CI51" i="108" s="1"/>
  <c r="E51" i="108"/>
  <c r="H51" i="108" s="1"/>
  <c r="C51" i="108"/>
  <c r="AF51" i="108" s="1"/>
  <c r="B51" i="108"/>
  <c r="A51" i="108"/>
  <c r="CT50" i="108"/>
  <c r="CS50" i="108"/>
  <c r="CR50" i="108"/>
  <c r="CQ50" i="108"/>
  <c r="CP50" i="108"/>
  <c r="CO50" i="108"/>
  <c r="CN50" i="108"/>
  <c r="AX50" i="108"/>
  <c r="AW50" i="108"/>
  <c r="AV50" i="108"/>
  <c r="AU50" i="108"/>
  <c r="AT50" i="108"/>
  <c r="F50" i="108"/>
  <c r="CJ50" i="108" s="1"/>
  <c r="E50" i="108"/>
  <c r="H50" i="108" s="1"/>
  <c r="C50" i="108"/>
  <c r="AC50" i="108" s="1"/>
  <c r="B50" i="108"/>
  <c r="A50" i="108"/>
  <c r="CT49" i="108"/>
  <c r="CS49" i="108"/>
  <c r="CR49" i="108"/>
  <c r="CQ49" i="108"/>
  <c r="CP49" i="108"/>
  <c r="CO49" i="108"/>
  <c r="CN49" i="108"/>
  <c r="AX49" i="108"/>
  <c r="AW49" i="108"/>
  <c r="AV49" i="108"/>
  <c r="AU49" i="108"/>
  <c r="AT49" i="108"/>
  <c r="F49" i="108"/>
  <c r="CI49" i="108" s="1"/>
  <c r="E49" i="108"/>
  <c r="H49" i="108" s="1"/>
  <c r="C49" i="108"/>
  <c r="AC49" i="108" s="1"/>
  <c r="B49" i="108"/>
  <c r="A49" i="108"/>
  <c r="CT48" i="108"/>
  <c r="CS48" i="108"/>
  <c r="CR48" i="108"/>
  <c r="CQ48" i="108"/>
  <c r="CP48" i="108"/>
  <c r="CO48" i="108"/>
  <c r="CN48" i="108"/>
  <c r="AX48" i="108"/>
  <c r="AW48" i="108"/>
  <c r="AV48" i="108"/>
  <c r="AU48" i="108"/>
  <c r="AT48" i="108"/>
  <c r="F48" i="108"/>
  <c r="CF48" i="108" s="1"/>
  <c r="E48" i="108"/>
  <c r="H48" i="108" s="1"/>
  <c r="C48" i="108"/>
  <c r="AG48" i="108" s="1"/>
  <c r="B48" i="108"/>
  <c r="A48" i="108"/>
  <c r="CT47" i="108"/>
  <c r="CS47" i="108"/>
  <c r="CR47" i="108"/>
  <c r="CQ47" i="108"/>
  <c r="CP47" i="108"/>
  <c r="CO47" i="108"/>
  <c r="CN47" i="108"/>
  <c r="AX47" i="108"/>
  <c r="AW47" i="108"/>
  <c r="AV47" i="108"/>
  <c r="AU47" i="108"/>
  <c r="AT47" i="108"/>
  <c r="F47" i="108"/>
  <c r="AP47" i="108" s="1"/>
  <c r="E47" i="108"/>
  <c r="H47" i="108" s="1"/>
  <c r="C47" i="108"/>
  <c r="AD47" i="108" s="1"/>
  <c r="B47" i="108"/>
  <c r="A47" i="108"/>
  <c r="CT46" i="108"/>
  <c r="CS46" i="108"/>
  <c r="CR46" i="108"/>
  <c r="CQ46" i="108"/>
  <c r="CP46" i="108"/>
  <c r="CO46" i="108"/>
  <c r="CN46" i="108"/>
  <c r="AX46" i="108"/>
  <c r="AW46" i="108"/>
  <c r="AV46" i="108"/>
  <c r="AU46" i="108"/>
  <c r="AT46" i="108"/>
  <c r="F46" i="108"/>
  <c r="CG46" i="108" s="1"/>
  <c r="E46" i="108"/>
  <c r="H46" i="108" s="1"/>
  <c r="C46" i="108"/>
  <c r="AC46" i="108" s="1"/>
  <c r="B46" i="108"/>
  <c r="A46" i="108"/>
  <c r="CT45" i="108"/>
  <c r="CS45" i="108"/>
  <c r="CR45" i="108"/>
  <c r="CQ45" i="108"/>
  <c r="CP45" i="108"/>
  <c r="CO45" i="108"/>
  <c r="CN45" i="108"/>
  <c r="AX45" i="108"/>
  <c r="AW45" i="108"/>
  <c r="AV45" i="108"/>
  <c r="AU45" i="108"/>
  <c r="AT45" i="108"/>
  <c r="F45" i="108"/>
  <c r="CI45" i="108" s="1"/>
  <c r="E45" i="108"/>
  <c r="H45" i="108" s="1"/>
  <c r="C45" i="108"/>
  <c r="AE45" i="108" s="1"/>
  <c r="B45" i="108"/>
  <c r="A45" i="108"/>
  <c r="CT44" i="108"/>
  <c r="CS44" i="108"/>
  <c r="CR44" i="108"/>
  <c r="CQ44" i="108"/>
  <c r="CP44" i="108"/>
  <c r="CO44" i="108"/>
  <c r="CN44" i="108"/>
  <c r="AX44" i="108"/>
  <c r="AW44" i="108"/>
  <c r="AV44" i="108"/>
  <c r="AU44" i="108"/>
  <c r="AT44" i="108"/>
  <c r="F44" i="108"/>
  <c r="CI44" i="108" s="1"/>
  <c r="E44" i="108"/>
  <c r="H44" i="108" s="1"/>
  <c r="C44" i="108"/>
  <c r="AD44" i="108" s="1"/>
  <c r="B44" i="108"/>
  <c r="A44" i="108"/>
  <c r="CT43" i="108"/>
  <c r="CS43" i="108"/>
  <c r="CR43" i="108"/>
  <c r="CQ43" i="108"/>
  <c r="CP43" i="108"/>
  <c r="CO43" i="108"/>
  <c r="CN43" i="108"/>
  <c r="AX43" i="108"/>
  <c r="AW43" i="108"/>
  <c r="AV43" i="108"/>
  <c r="AU43" i="108"/>
  <c r="AT43" i="108"/>
  <c r="F43" i="108"/>
  <c r="CF43" i="108" s="1"/>
  <c r="E43" i="108"/>
  <c r="H43" i="108" s="1"/>
  <c r="C43" i="108"/>
  <c r="AC43" i="108" s="1"/>
  <c r="B43" i="108"/>
  <c r="A43" i="108"/>
  <c r="CT42" i="108"/>
  <c r="CS42" i="108"/>
  <c r="CR42" i="108"/>
  <c r="CQ42" i="108"/>
  <c r="CP42" i="108"/>
  <c r="CO42" i="108"/>
  <c r="CN42" i="108"/>
  <c r="AX42" i="108"/>
  <c r="AW42" i="108"/>
  <c r="AV42" i="108"/>
  <c r="AU42" i="108"/>
  <c r="AT42" i="108"/>
  <c r="F42" i="108"/>
  <c r="CJ42" i="108" s="1"/>
  <c r="E42" i="108"/>
  <c r="H42" i="108" s="1"/>
  <c r="C42" i="108"/>
  <c r="AC42" i="108" s="1"/>
  <c r="B42" i="108"/>
  <c r="A42" i="108"/>
  <c r="CT41" i="108"/>
  <c r="CS41" i="108"/>
  <c r="CR41" i="108"/>
  <c r="CQ41" i="108"/>
  <c r="CP41" i="108"/>
  <c r="CO41" i="108"/>
  <c r="CN41" i="108"/>
  <c r="AX41" i="108"/>
  <c r="AW41" i="108"/>
  <c r="AV41" i="108"/>
  <c r="AU41" i="108"/>
  <c r="AT41" i="108"/>
  <c r="F41" i="108"/>
  <c r="CI41" i="108" s="1"/>
  <c r="E41" i="108"/>
  <c r="H41" i="108" s="1"/>
  <c r="C41" i="108"/>
  <c r="AH41" i="108" s="1"/>
  <c r="B41" i="108"/>
  <c r="A41" i="108"/>
  <c r="CT40" i="108"/>
  <c r="CS40" i="108"/>
  <c r="CR40" i="108"/>
  <c r="CQ40" i="108"/>
  <c r="CP40" i="108"/>
  <c r="CO40" i="108"/>
  <c r="CN40" i="108"/>
  <c r="AX40" i="108"/>
  <c r="AW40" i="108"/>
  <c r="AV40" i="108"/>
  <c r="AU40" i="108"/>
  <c r="AT40" i="108"/>
  <c r="F40" i="108"/>
  <c r="E40" i="108"/>
  <c r="H40" i="108" s="1"/>
  <c r="C40" i="108"/>
  <c r="AG40" i="108" s="1"/>
  <c r="B40" i="108"/>
  <c r="A40" i="108"/>
  <c r="CT39" i="108"/>
  <c r="CS39" i="108"/>
  <c r="CR39" i="108"/>
  <c r="CQ39" i="108"/>
  <c r="CP39" i="108"/>
  <c r="CO39" i="108"/>
  <c r="CN39" i="108"/>
  <c r="AX39" i="108"/>
  <c r="AW39" i="108"/>
  <c r="AV39" i="108"/>
  <c r="AU39" i="108"/>
  <c r="AT39" i="108"/>
  <c r="F39" i="108"/>
  <c r="CJ39" i="108" s="1"/>
  <c r="E39" i="108"/>
  <c r="H39" i="108" s="1"/>
  <c r="C39" i="108"/>
  <c r="AD39" i="108" s="1"/>
  <c r="B39" i="108"/>
  <c r="A39" i="108"/>
  <c r="CT38" i="108"/>
  <c r="CS38" i="108"/>
  <c r="CR38" i="108"/>
  <c r="CQ38" i="108"/>
  <c r="CP38" i="108"/>
  <c r="CO38" i="108"/>
  <c r="CN38" i="108"/>
  <c r="AX38" i="108"/>
  <c r="AW38" i="108"/>
  <c r="AV38" i="108"/>
  <c r="AU38" i="108"/>
  <c r="AT38" i="108"/>
  <c r="F38" i="108"/>
  <c r="CI38" i="108" s="1"/>
  <c r="E38" i="108"/>
  <c r="H38" i="108" s="1"/>
  <c r="C38" i="108"/>
  <c r="AC38" i="108" s="1"/>
  <c r="B38" i="108"/>
  <c r="A38" i="108"/>
  <c r="CT37" i="108"/>
  <c r="CS37" i="108"/>
  <c r="CR37" i="108"/>
  <c r="CQ37" i="108"/>
  <c r="CP37" i="108"/>
  <c r="CO37" i="108"/>
  <c r="CN37" i="108"/>
  <c r="AX37" i="108"/>
  <c r="AW37" i="108"/>
  <c r="AV37" i="108"/>
  <c r="AU37" i="108"/>
  <c r="AT37" i="108"/>
  <c r="F37" i="108"/>
  <c r="CI37" i="108" s="1"/>
  <c r="E37" i="108"/>
  <c r="H37" i="108" s="1"/>
  <c r="C37" i="108"/>
  <c r="AH37" i="108" s="1"/>
  <c r="B37" i="108"/>
  <c r="A37" i="108"/>
  <c r="CT36" i="108"/>
  <c r="CS36" i="108"/>
  <c r="CR36" i="108"/>
  <c r="CQ36" i="108"/>
  <c r="CP36" i="108"/>
  <c r="CO36" i="108"/>
  <c r="CN36" i="108"/>
  <c r="AX36" i="108"/>
  <c r="AW36" i="108"/>
  <c r="AV36" i="108"/>
  <c r="AU36" i="108"/>
  <c r="AT36" i="108"/>
  <c r="F36" i="108"/>
  <c r="CI36" i="108" s="1"/>
  <c r="E36" i="108"/>
  <c r="H36" i="108" s="1"/>
  <c r="C36" i="108"/>
  <c r="AC36" i="108" s="1"/>
  <c r="B36" i="108"/>
  <c r="A36" i="108"/>
  <c r="CT35" i="108"/>
  <c r="CS35" i="108"/>
  <c r="CR35" i="108"/>
  <c r="CQ35" i="108"/>
  <c r="CP35" i="108"/>
  <c r="CO35" i="108"/>
  <c r="CN35" i="108"/>
  <c r="AX35" i="108"/>
  <c r="AW35" i="108"/>
  <c r="AV35" i="108"/>
  <c r="AU35" i="108"/>
  <c r="AT35" i="108"/>
  <c r="F35" i="108"/>
  <c r="CI35" i="108" s="1"/>
  <c r="E35" i="108"/>
  <c r="H35" i="108" s="1"/>
  <c r="C35" i="108"/>
  <c r="AE35" i="108" s="1"/>
  <c r="B35" i="108"/>
  <c r="A35" i="108"/>
  <c r="CT34" i="108"/>
  <c r="CS34" i="108"/>
  <c r="CR34" i="108"/>
  <c r="CQ34" i="108"/>
  <c r="CP34" i="108"/>
  <c r="CO34" i="108"/>
  <c r="CN34" i="108"/>
  <c r="AX34" i="108"/>
  <c r="AW34" i="108"/>
  <c r="AV34" i="108"/>
  <c r="AU34" i="108"/>
  <c r="AT34" i="108"/>
  <c r="F34" i="108"/>
  <c r="CJ34" i="108" s="1"/>
  <c r="E34" i="108"/>
  <c r="H34" i="108" s="1"/>
  <c r="C34" i="108"/>
  <c r="AC34" i="108" s="1"/>
  <c r="B34" i="108"/>
  <c r="A34" i="108"/>
  <c r="CT33" i="108"/>
  <c r="CS33" i="108"/>
  <c r="CR33" i="108"/>
  <c r="CQ33" i="108"/>
  <c r="CP33" i="108"/>
  <c r="CO33" i="108"/>
  <c r="CN33" i="108"/>
  <c r="AX33" i="108"/>
  <c r="AW33" i="108"/>
  <c r="AV33" i="108"/>
  <c r="AU33" i="108"/>
  <c r="AT33" i="108"/>
  <c r="F33" i="108"/>
  <c r="CI33" i="108" s="1"/>
  <c r="E33" i="108"/>
  <c r="H33" i="108" s="1"/>
  <c r="C33" i="108"/>
  <c r="W33" i="108" s="1"/>
  <c r="B33" i="108"/>
  <c r="A33" i="108"/>
  <c r="CT32" i="108"/>
  <c r="CS32" i="108"/>
  <c r="CR32" i="108"/>
  <c r="CQ32" i="108"/>
  <c r="CP32" i="108"/>
  <c r="CO32" i="108"/>
  <c r="CN32" i="108"/>
  <c r="AX32" i="108"/>
  <c r="AW32" i="108"/>
  <c r="AV32" i="108"/>
  <c r="AU32" i="108"/>
  <c r="AT32" i="108"/>
  <c r="F32" i="108"/>
  <c r="CJ32" i="108" s="1"/>
  <c r="E32" i="108"/>
  <c r="H32" i="108" s="1"/>
  <c r="C32" i="108"/>
  <c r="AC32" i="108" s="1"/>
  <c r="B32" i="108"/>
  <c r="A32" i="108"/>
  <c r="CT31" i="108"/>
  <c r="CS31" i="108"/>
  <c r="CR31" i="108"/>
  <c r="CQ31" i="108"/>
  <c r="CP31" i="108"/>
  <c r="CO31" i="108"/>
  <c r="CN31" i="108"/>
  <c r="AX31" i="108"/>
  <c r="AW31" i="108"/>
  <c r="AV31" i="108"/>
  <c r="AU31" i="108"/>
  <c r="AT31" i="108"/>
  <c r="F31" i="108"/>
  <c r="CJ31" i="108" s="1"/>
  <c r="E31" i="108"/>
  <c r="H31" i="108" s="1"/>
  <c r="C31" i="108"/>
  <c r="AD31" i="108" s="1"/>
  <c r="B31" i="108"/>
  <c r="A31" i="108"/>
  <c r="CT30" i="108"/>
  <c r="CS30" i="108"/>
  <c r="CR30" i="108"/>
  <c r="CQ30" i="108"/>
  <c r="CP30" i="108"/>
  <c r="CO30" i="108"/>
  <c r="CN30" i="108"/>
  <c r="AX30" i="108"/>
  <c r="AW30" i="108"/>
  <c r="AV30" i="108"/>
  <c r="AU30" i="108"/>
  <c r="AT30" i="108"/>
  <c r="F30" i="108"/>
  <c r="CI30" i="108" s="1"/>
  <c r="E30" i="108"/>
  <c r="H30" i="108" s="1"/>
  <c r="C30" i="108"/>
  <c r="AC30" i="108" s="1"/>
  <c r="B30" i="108"/>
  <c r="A30" i="108"/>
  <c r="CT29" i="108"/>
  <c r="CS29" i="108"/>
  <c r="CR29" i="108"/>
  <c r="CQ29" i="108"/>
  <c r="CP29" i="108"/>
  <c r="CO29" i="108"/>
  <c r="CN29" i="108"/>
  <c r="AX29" i="108"/>
  <c r="AW29" i="108"/>
  <c r="AV29" i="108"/>
  <c r="AU29" i="108"/>
  <c r="AT29" i="108"/>
  <c r="F29" i="108"/>
  <c r="CI29" i="108" s="1"/>
  <c r="E29" i="108"/>
  <c r="H29" i="108" s="1"/>
  <c r="C29" i="108"/>
  <c r="AC29" i="108" s="1"/>
  <c r="B29" i="108"/>
  <c r="A29" i="108"/>
  <c r="CT28" i="108"/>
  <c r="CS28" i="108"/>
  <c r="CR28" i="108"/>
  <c r="CQ28" i="108"/>
  <c r="CP28" i="108"/>
  <c r="CO28" i="108"/>
  <c r="CN28" i="108"/>
  <c r="AX28" i="108"/>
  <c r="AW28" i="108"/>
  <c r="AV28" i="108"/>
  <c r="AU28" i="108"/>
  <c r="AT28" i="108"/>
  <c r="F28" i="108"/>
  <c r="CI28" i="108" s="1"/>
  <c r="E28" i="108"/>
  <c r="H28" i="108" s="1"/>
  <c r="C28" i="108"/>
  <c r="AF28" i="108" s="1"/>
  <c r="B28" i="108"/>
  <c r="A28" i="108"/>
  <c r="CT27" i="108"/>
  <c r="CS27" i="108"/>
  <c r="CR27" i="108"/>
  <c r="CQ27" i="108"/>
  <c r="CP27" i="108"/>
  <c r="CO27" i="108"/>
  <c r="CN27" i="108"/>
  <c r="AX27" i="108"/>
  <c r="AW27" i="108"/>
  <c r="AV27" i="108"/>
  <c r="AU27" i="108"/>
  <c r="AT27" i="108"/>
  <c r="F27" i="108"/>
  <c r="CF27" i="108" s="1"/>
  <c r="E27" i="108"/>
  <c r="H27" i="108" s="1"/>
  <c r="C27" i="108"/>
  <c r="AC27" i="108" s="1"/>
  <c r="B27" i="108"/>
  <c r="A27" i="108"/>
  <c r="CT26" i="108"/>
  <c r="CS26" i="108"/>
  <c r="CR26" i="108"/>
  <c r="CQ26" i="108"/>
  <c r="CP26" i="108"/>
  <c r="CO26" i="108"/>
  <c r="CN26" i="108"/>
  <c r="AX26" i="108"/>
  <c r="AW26" i="108"/>
  <c r="AV26" i="108"/>
  <c r="AU26" i="108"/>
  <c r="AT26" i="108"/>
  <c r="F26" i="108"/>
  <c r="CJ26" i="108" s="1"/>
  <c r="E26" i="108"/>
  <c r="H26" i="108" s="1"/>
  <c r="C26" i="108"/>
  <c r="AC26" i="108" s="1"/>
  <c r="B26" i="108"/>
  <c r="A26" i="108"/>
  <c r="CT25" i="108"/>
  <c r="CS25" i="108"/>
  <c r="CR25" i="108"/>
  <c r="CQ25" i="108"/>
  <c r="CP25" i="108"/>
  <c r="CO25" i="108"/>
  <c r="CN25" i="108"/>
  <c r="AX25" i="108"/>
  <c r="AW25" i="108"/>
  <c r="AV25" i="108"/>
  <c r="AU25" i="108"/>
  <c r="AT25" i="108"/>
  <c r="F25" i="108"/>
  <c r="CI25" i="108" s="1"/>
  <c r="E25" i="108"/>
  <c r="H25" i="108" s="1"/>
  <c r="C25" i="108"/>
  <c r="AD25" i="108" s="1"/>
  <c r="B25" i="108"/>
  <c r="A25" i="108"/>
  <c r="CT24" i="108"/>
  <c r="CS24" i="108"/>
  <c r="CR24" i="108"/>
  <c r="CQ24" i="108"/>
  <c r="CP24" i="108"/>
  <c r="CO24" i="108"/>
  <c r="CN24" i="108"/>
  <c r="AX24" i="108"/>
  <c r="AW24" i="108"/>
  <c r="AV24" i="108"/>
  <c r="AU24" i="108"/>
  <c r="AT24" i="108"/>
  <c r="F24" i="108"/>
  <c r="E24" i="108"/>
  <c r="H24" i="108" s="1"/>
  <c r="C24" i="108"/>
  <c r="AB24" i="108" s="1"/>
  <c r="B24" i="108"/>
  <c r="A24" i="108"/>
  <c r="CT23" i="108"/>
  <c r="CS23" i="108"/>
  <c r="CR23" i="108"/>
  <c r="CQ23" i="108"/>
  <c r="CP23" i="108"/>
  <c r="CO23" i="108"/>
  <c r="CN23" i="108"/>
  <c r="AX23" i="108"/>
  <c r="AW23" i="108"/>
  <c r="AV23" i="108"/>
  <c r="AU23" i="108"/>
  <c r="AT23" i="108"/>
  <c r="F23" i="108"/>
  <c r="CH23" i="108" s="1"/>
  <c r="E23" i="108"/>
  <c r="H23" i="108" s="1"/>
  <c r="C23" i="108"/>
  <c r="AD23" i="108" s="1"/>
  <c r="B23" i="108"/>
  <c r="A23" i="108"/>
  <c r="CT22" i="108"/>
  <c r="CS22" i="108"/>
  <c r="CR22" i="108"/>
  <c r="CP22" i="108"/>
  <c r="CO22" i="108"/>
  <c r="CN22" i="108"/>
  <c r="AT22" i="108"/>
  <c r="F22" i="108"/>
  <c r="CI22" i="108" s="1"/>
  <c r="E22" i="108"/>
  <c r="H22" i="108" s="1"/>
  <c r="C22" i="108"/>
  <c r="AC22" i="108" s="1"/>
  <c r="B22" i="108"/>
  <c r="A22" i="108"/>
  <c r="CT21" i="108"/>
  <c r="CS21" i="108"/>
  <c r="CR21" i="108"/>
  <c r="CP21" i="108"/>
  <c r="CO21" i="108"/>
  <c r="CN21" i="108"/>
  <c r="AT21" i="108"/>
  <c r="F21" i="108"/>
  <c r="CI21" i="108" s="1"/>
  <c r="E21" i="108"/>
  <c r="H21" i="108" s="1"/>
  <c r="C21" i="108"/>
  <c r="D21" i="108" s="1"/>
  <c r="B21" i="108"/>
  <c r="A21" i="108"/>
  <c r="CT20" i="108"/>
  <c r="CS20" i="108"/>
  <c r="CR20" i="108"/>
  <c r="CP20" i="108"/>
  <c r="CO20" i="108"/>
  <c r="CN20" i="108"/>
  <c r="AT20" i="108"/>
  <c r="F20" i="108"/>
  <c r="CI20" i="108" s="1"/>
  <c r="E20" i="108"/>
  <c r="H20" i="108" s="1"/>
  <c r="C20" i="108"/>
  <c r="AB20" i="108" s="1"/>
  <c r="B20" i="108"/>
  <c r="A20" i="108"/>
  <c r="CT19" i="108"/>
  <c r="CS19" i="108"/>
  <c r="CR19" i="108"/>
  <c r="CP19" i="108"/>
  <c r="CO19" i="108"/>
  <c r="CN19" i="108"/>
  <c r="AT19" i="108"/>
  <c r="F19" i="108"/>
  <c r="CH19" i="108" s="1"/>
  <c r="E19" i="108"/>
  <c r="H19" i="108" s="1"/>
  <c r="C19" i="108"/>
  <c r="AC19" i="108" s="1"/>
  <c r="B19" i="108"/>
  <c r="A19" i="108"/>
  <c r="CT18" i="108"/>
  <c r="CS18" i="108"/>
  <c r="CR18" i="108"/>
  <c r="CP18" i="108"/>
  <c r="CO18" i="108"/>
  <c r="CN18" i="108"/>
  <c r="AT18" i="108"/>
  <c r="CQ18" i="108" s="1"/>
  <c r="F18" i="108"/>
  <c r="CI18" i="108" s="1"/>
  <c r="E18" i="108"/>
  <c r="H18" i="108" s="1"/>
  <c r="C18" i="108"/>
  <c r="W18" i="108" s="1"/>
  <c r="B18" i="108"/>
  <c r="A18" i="108"/>
  <c r="CT17" i="108"/>
  <c r="CS17" i="108"/>
  <c r="CR17" i="108"/>
  <c r="CP17" i="108"/>
  <c r="CO17" i="108"/>
  <c r="CN17" i="108"/>
  <c r="AT17" i="108"/>
  <c r="CQ17" i="108" s="1"/>
  <c r="F17" i="108"/>
  <c r="CI17" i="108" s="1"/>
  <c r="E17" i="108"/>
  <c r="H17" i="108" s="1"/>
  <c r="C17" i="108"/>
  <c r="AH17" i="108" s="1"/>
  <c r="B17" i="108"/>
  <c r="A17" i="108"/>
  <c r="CT16" i="108"/>
  <c r="CS16" i="108"/>
  <c r="CR16" i="108"/>
  <c r="CP16" i="108"/>
  <c r="CO16" i="108"/>
  <c r="CN16" i="108"/>
  <c r="G16" i="108"/>
  <c r="AY16" i="108" s="1"/>
  <c r="AT16" i="108"/>
  <c r="CQ16" i="108" s="1"/>
  <c r="F16" i="108"/>
  <c r="CJ16" i="108" s="1"/>
  <c r="E16" i="108"/>
  <c r="H16" i="108" s="1"/>
  <c r="C16" i="108"/>
  <c r="AD16" i="108" s="1"/>
  <c r="B16" i="108"/>
  <c r="A16" i="108"/>
  <c r="CT15" i="108"/>
  <c r="CS15" i="108"/>
  <c r="CR15" i="108"/>
  <c r="CP15" i="108"/>
  <c r="CO15" i="108"/>
  <c r="CN15" i="108"/>
  <c r="AT15" i="108"/>
  <c r="CQ15" i="108" s="1"/>
  <c r="F15" i="108"/>
  <c r="CI15" i="108" s="1"/>
  <c r="E15" i="108"/>
  <c r="H15" i="108" s="1"/>
  <c r="C15" i="108"/>
  <c r="AC15" i="108" s="1"/>
  <c r="B15" i="108"/>
  <c r="A15" i="108"/>
  <c r="CT14" i="108"/>
  <c r="CS14" i="108"/>
  <c r="CR14" i="108"/>
  <c r="CP14" i="108"/>
  <c r="CO14" i="108"/>
  <c r="CN14" i="108"/>
  <c r="AT14" i="108"/>
  <c r="CQ14" i="108" s="1"/>
  <c r="F14" i="108"/>
  <c r="CI14" i="108" s="1"/>
  <c r="E14" i="108"/>
  <c r="H14" i="108" s="1"/>
  <c r="C14" i="108"/>
  <c r="B14" i="108"/>
  <c r="A14" i="108"/>
  <c r="CT13" i="108"/>
  <c r="CS13" i="108"/>
  <c r="CR13" i="108"/>
  <c r="CP13" i="108"/>
  <c r="CO13" i="108"/>
  <c r="CN13" i="108"/>
  <c r="AT13" i="108"/>
  <c r="CQ13" i="108" s="1"/>
  <c r="F13" i="108"/>
  <c r="CJ13" i="108" s="1"/>
  <c r="E13" i="108"/>
  <c r="H13" i="108" s="1"/>
  <c r="C13" i="108"/>
  <c r="AF13" i="108" s="1"/>
  <c r="B13" i="108"/>
  <c r="A13" i="108"/>
  <c r="CT12" i="108"/>
  <c r="CS12" i="108"/>
  <c r="CR12" i="108"/>
  <c r="CQ12" i="108"/>
  <c r="CP12" i="108"/>
  <c r="CO12" i="108"/>
  <c r="CN12" i="108"/>
  <c r="F12" i="108"/>
  <c r="AP12" i="108" s="1"/>
  <c r="E12" i="108"/>
  <c r="H12" i="108" s="1"/>
  <c r="C12" i="108"/>
  <c r="AG12" i="108" s="1"/>
  <c r="B12" i="108"/>
  <c r="A12" i="108"/>
  <c r="CT11" i="108"/>
  <c r="CS11" i="108"/>
  <c r="CR11" i="108"/>
  <c r="CP11" i="108"/>
  <c r="CO11" i="108"/>
  <c r="CN11" i="108"/>
  <c r="AT11" i="108"/>
  <c r="CQ11" i="108" s="1"/>
  <c r="F11" i="108"/>
  <c r="CJ11" i="108" s="1"/>
  <c r="E11" i="108"/>
  <c r="H11" i="108" s="1"/>
  <c r="C11" i="108"/>
  <c r="AC11" i="108" s="1"/>
  <c r="B11" i="108"/>
  <c r="A11" i="108"/>
  <c r="CT8" i="108"/>
  <c r="CS8" i="108"/>
  <c r="CR8" i="108"/>
  <c r="CP8" i="108"/>
  <c r="CO8" i="108"/>
  <c r="CN8" i="108"/>
  <c r="AT8" i="108"/>
  <c r="CQ8" i="108" s="1"/>
  <c r="F8" i="108"/>
  <c r="CI8" i="108" s="1"/>
  <c r="E8" i="108"/>
  <c r="H8" i="108" s="1"/>
  <c r="C8" i="108"/>
  <c r="AC8" i="108" s="1"/>
  <c r="B8" i="108"/>
  <c r="A8" i="108"/>
  <c r="AS1" i="108"/>
  <c r="AA1" i="108"/>
  <c r="CH197" i="108" l="1"/>
  <c r="CM260" i="108"/>
  <c r="W292" i="108"/>
  <c r="CF358" i="108"/>
  <c r="AG473" i="108"/>
  <c r="AC540" i="108"/>
  <c r="AB754" i="108"/>
  <c r="AB868" i="108"/>
  <c r="CG903" i="108"/>
  <c r="BZ921" i="108"/>
  <c r="BZ924" i="108"/>
  <c r="BZ928" i="108"/>
  <c r="CB928" i="108" s="1"/>
  <c r="D956" i="108"/>
  <c r="BZ998" i="108"/>
  <c r="CD998" i="108" s="1"/>
  <c r="AH838" i="108"/>
  <c r="AB197" i="108"/>
  <c r="BZ263" i="108"/>
  <c r="CD263" i="108" s="1"/>
  <c r="G277" i="108"/>
  <c r="AY277" i="108" s="1"/>
  <c r="CG296" i="108"/>
  <c r="BZ316" i="108"/>
  <c r="CJ317" i="108"/>
  <c r="CH354" i="108"/>
  <c r="CM355" i="108"/>
  <c r="AH379" i="108"/>
  <c r="AE496" i="108"/>
  <c r="G552" i="108"/>
  <c r="AY552" i="108" s="1"/>
  <c r="BZ566" i="108"/>
  <c r="D571" i="108"/>
  <c r="BW571" i="108" s="1"/>
  <c r="CH594" i="108"/>
  <c r="D626" i="108"/>
  <c r="CH667" i="108"/>
  <c r="BZ721" i="108"/>
  <c r="CC721" i="108" s="1"/>
  <c r="AC749" i="108"/>
  <c r="CJ762" i="108"/>
  <c r="AP769" i="108"/>
  <c r="D785" i="108"/>
  <c r="D838" i="108"/>
  <c r="AF852" i="108"/>
  <c r="CI48" i="108"/>
  <c r="BU78" i="108"/>
  <c r="BZ91" i="108"/>
  <c r="BZ103" i="108"/>
  <c r="CA103" i="108" s="1"/>
  <c r="W119" i="108"/>
  <c r="CG152" i="108"/>
  <c r="AP203" i="108"/>
  <c r="AF212" i="108"/>
  <c r="CI255" i="108"/>
  <c r="BZ312" i="108"/>
  <c r="G498" i="108"/>
  <c r="AY498" i="108" s="1"/>
  <c r="BZ508" i="108"/>
  <c r="CJ539" i="108"/>
  <c r="CG570" i="108"/>
  <c r="AB585" i="108"/>
  <c r="BZ603" i="108"/>
  <c r="BZ604" i="108"/>
  <c r="CA604" i="108" s="1"/>
  <c r="CM644" i="108"/>
  <c r="BZ647" i="108"/>
  <c r="BZ677" i="108"/>
  <c r="CD677" i="108" s="1"/>
  <c r="CJ776" i="108"/>
  <c r="CF849" i="108"/>
  <c r="BZ863" i="108"/>
  <c r="CC863" i="108" s="1"/>
  <c r="BZ912" i="108"/>
  <c r="CM938" i="108"/>
  <c r="CQ22" i="108"/>
  <c r="CQ20" i="108"/>
  <c r="CQ19" i="108"/>
  <c r="CQ21" i="108"/>
  <c r="CG9" i="108"/>
  <c r="D419" i="108"/>
  <c r="AB147" i="108"/>
  <c r="AC56" i="108"/>
  <c r="CG73" i="108"/>
  <c r="AG90" i="108"/>
  <c r="AP131" i="108"/>
  <c r="CH110" i="108"/>
  <c r="BZ143" i="108"/>
  <c r="CD143" i="108" s="1"/>
  <c r="CI372" i="108"/>
  <c r="D387" i="108"/>
  <c r="AG419" i="108"/>
  <c r="D431" i="108"/>
  <c r="BY431" i="108" s="1"/>
  <c r="BZ472" i="108"/>
  <c r="CB472" i="108" s="1"/>
  <c r="D477" i="108"/>
  <c r="CF544" i="108"/>
  <c r="AP641" i="108"/>
  <c r="AP793" i="108"/>
  <c r="D860" i="108"/>
  <c r="AD975" i="108"/>
  <c r="AD26" i="108"/>
  <c r="D70" i="108"/>
  <c r="D403" i="108"/>
  <c r="AD772" i="108"/>
  <c r="AC24" i="108"/>
  <c r="AB22" i="108"/>
  <c r="AH70" i="108"/>
  <c r="W346" i="108"/>
  <c r="CF414" i="108"/>
  <c r="CJ576" i="108"/>
  <c r="CH592" i="108"/>
  <c r="AP639" i="108"/>
  <c r="CI726" i="108"/>
  <c r="W777" i="108"/>
  <c r="G850" i="108"/>
  <c r="AY850" i="108" s="1"/>
  <c r="AB931" i="108"/>
  <c r="CI937" i="108"/>
  <c r="AP972" i="108"/>
  <c r="G181" i="108"/>
  <c r="AY181" i="108" s="1"/>
  <c r="BZ388" i="108"/>
  <c r="BZ631" i="108"/>
  <c r="CA631" i="108" s="1"/>
  <c r="BZ774" i="108"/>
  <c r="CE774" i="108" s="1"/>
  <c r="BZ231" i="108"/>
  <c r="D268" i="108"/>
  <c r="BU268" i="108" s="1"/>
  <c r="AE259" i="108"/>
  <c r="AG581" i="108"/>
  <c r="W770" i="108"/>
  <c r="AP45" i="108"/>
  <c r="AE95" i="108"/>
  <c r="AD102" i="108"/>
  <c r="AE291" i="108"/>
  <c r="AD86" i="108"/>
  <c r="CI124" i="108"/>
  <c r="W223" i="108"/>
  <c r="W225" i="108"/>
  <c r="BZ246" i="108"/>
  <c r="CB246" i="108" s="1"/>
  <c r="AE662" i="108"/>
  <c r="CH684" i="108"/>
  <c r="D692" i="108"/>
  <c r="W760" i="108"/>
  <c r="D769" i="108"/>
  <c r="BY769" i="108" s="1"/>
  <c r="BZ784" i="108"/>
  <c r="CE784" i="108" s="1"/>
  <c r="D796" i="108"/>
  <c r="BZ908" i="108"/>
  <c r="BZ910" i="108"/>
  <c r="CM967" i="108"/>
  <c r="BZ222" i="108"/>
  <c r="CA222" i="108" s="1"/>
  <c r="BZ247" i="108"/>
  <c r="CC247" i="108" s="1"/>
  <c r="CM86" i="108"/>
  <c r="AD189" i="108"/>
  <c r="AP209" i="108"/>
  <c r="AH357" i="108"/>
  <c r="BZ105" i="108"/>
  <c r="CC105" i="108" s="1"/>
  <c r="D144" i="108"/>
  <c r="CH149" i="108"/>
  <c r="AD166" i="108"/>
  <c r="BZ230" i="108"/>
  <c r="W232" i="108"/>
  <c r="CH286" i="108"/>
  <c r="CM292" i="108"/>
  <c r="AC518" i="108"/>
  <c r="AP552" i="108"/>
  <c r="D580" i="108"/>
  <c r="BW580" i="108" s="1"/>
  <c r="D656" i="108"/>
  <c r="BY656" i="108" s="1"/>
  <c r="D658" i="108"/>
  <c r="AE798" i="108"/>
  <c r="AB957" i="108"/>
  <c r="D131" i="108"/>
  <c r="BW131" i="108" s="1"/>
  <c r="AP202" i="108"/>
  <c r="AF35" i="108"/>
  <c r="AD220" i="108"/>
  <c r="AP341" i="108"/>
  <c r="CH69" i="108"/>
  <c r="BZ191" i="108"/>
  <c r="W27" i="108"/>
  <c r="BZ110" i="108"/>
  <c r="CJ129" i="108"/>
  <c r="AC164" i="108"/>
  <c r="CH536" i="108"/>
  <c r="BU626" i="108"/>
  <c r="AB699" i="108"/>
  <c r="CM783" i="108"/>
  <c r="BZ997" i="108"/>
  <c r="G29" i="108"/>
  <c r="AY29" i="108" s="1"/>
  <c r="BZ181" i="108"/>
  <c r="CB181" i="108" s="1"/>
  <c r="BZ434" i="108"/>
  <c r="BZ633" i="108"/>
  <c r="CE633" i="108" s="1"/>
  <c r="BZ640" i="108"/>
  <c r="G851" i="108"/>
  <c r="AY851" i="108" s="1"/>
  <c r="BZ897" i="108"/>
  <c r="CM928" i="108"/>
  <c r="CM24" i="108"/>
  <c r="AP110" i="108"/>
  <c r="AG144" i="108"/>
  <c r="CH282" i="108"/>
  <c r="CF293" i="108"/>
  <c r="W310" i="108"/>
  <c r="CF325" i="108"/>
  <c r="G360" i="108"/>
  <c r="AY360" i="108" s="1"/>
  <c r="AP372" i="108"/>
  <c r="BZ414" i="108"/>
  <c r="BZ432" i="108"/>
  <c r="CI433" i="108"/>
  <c r="AP510" i="108"/>
  <c r="AP544" i="108"/>
  <c r="D551" i="108"/>
  <c r="CH556" i="108"/>
  <c r="BZ663" i="108"/>
  <c r="CC663" i="108" s="1"/>
  <c r="CG664" i="108"/>
  <c r="D686" i="108"/>
  <c r="BZ761" i="108"/>
  <c r="AD765" i="108"/>
  <c r="BZ801" i="108"/>
  <c r="CD801" i="108" s="1"/>
  <c r="AC803" i="108"/>
  <c r="D820" i="108"/>
  <c r="CF837" i="108"/>
  <c r="D884" i="108"/>
  <c r="BZ895" i="108"/>
  <c r="CA895" i="108" s="1"/>
  <c r="G910" i="108"/>
  <c r="AY910" i="108" s="1"/>
  <c r="AC925" i="108"/>
  <c r="CM70" i="108"/>
  <c r="AP78" i="108"/>
  <c r="AC80" i="108"/>
  <c r="AF88" i="108"/>
  <c r="W111" i="108"/>
  <c r="W131" i="108"/>
  <c r="AP141" i="108"/>
  <c r="AG155" i="108"/>
  <c r="CM162" i="108"/>
  <c r="AB162" i="108"/>
  <c r="AD170" i="108"/>
  <c r="CF171" i="108"/>
  <c r="AD186" i="108"/>
  <c r="CG197" i="108"/>
  <c r="AB216" i="108"/>
  <c r="AB229" i="108"/>
  <c r="CI236" i="108"/>
  <c r="AD247" i="108"/>
  <c r="AC257" i="108"/>
  <c r="CI267" i="108"/>
  <c r="CI278" i="108"/>
  <c r="CM279" i="108"/>
  <c r="BZ280" i="108"/>
  <c r="CM291" i="108"/>
  <c r="CG294" i="108"/>
  <c r="AC321" i="108"/>
  <c r="W343" i="108"/>
  <c r="AP351" i="108"/>
  <c r="CH352" i="108"/>
  <c r="AF355" i="108"/>
  <c r="AF359" i="108"/>
  <c r="BZ381" i="108"/>
  <c r="BZ383" i="108"/>
  <c r="CF388" i="108"/>
  <c r="D390" i="108"/>
  <c r="AH403" i="108"/>
  <c r="AE419" i="108"/>
  <c r="W421" i="108"/>
  <c r="D427" i="108"/>
  <c r="BU427" i="108" s="1"/>
  <c r="AG427" i="108"/>
  <c r="W430" i="108"/>
  <c r="CM434" i="108"/>
  <c r="BZ450" i="108"/>
  <c r="CM462" i="108"/>
  <c r="BZ476" i="108"/>
  <c r="CM482" i="108"/>
  <c r="AC484" i="108"/>
  <c r="AB502" i="108"/>
  <c r="D512" i="108"/>
  <c r="AG512" i="108"/>
  <c r="BZ516" i="108"/>
  <c r="D547" i="108"/>
  <c r="AH547" i="108"/>
  <c r="CM550" i="108"/>
  <c r="AG551" i="108"/>
  <c r="BZ560" i="108"/>
  <c r="D587" i="108"/>
  <c r="CM589" i="108"/>
  <c r="W634" i="108"/>
  <c r="AH634" i="108"/>
  <c r="D634" i="108"/>
  <c r="BY634" i="108" s="1"/>
  <c r="CM685" i="108"/>
  <c r="CM756" i="108"/>
  <c r="AC756" i="108"/>
  <c r="D757" i="108"/>
  <c r="CH794" i="108"/>
  <c r="CJ794" i="108"/>
  <c r="W815" i="108"/>
  <c r="AC815" i="108"/>
  <c r="AF844" i="108"/>
  <c r="W844" i="108"/>
  <c r="CH871" i="108"/>
  <c r="CG871" i="108"/>
  <c r="W888" i="108"/>
  <c r="AF888" i="108"/>
  <c r="G28" i="108"/>
  <c r="AY28" i="108" s="1"/>
  <c r="D53" i="108"/>
  <c r="AE136" i="108"/>
  <c r="AC275" i="108"/>
  <c r="G333" i="108"/>
  <c r="AY333" i="108" s="1"/>
  <c r="CM334" i="108"/>
  <c r="CH376" i="108"/>
  <c r="BZ380" i="108"/>
  <c r="CG431" i="108"/>
  <c r="BZ439" i="108"/>
  <c r="CE439" i="108" s="1"/>
  <c r="CI467" i="108"/>
  <c r="AF523" i="108"/>
  <c r="AC577" i="108"/>
  <c r="AH577" i="108"/>
  <c r="CF584" i="108"/>
  <c r="CH584" i="108"/>
  <c r="AE613" i="108"/>
  <c r="CG694" i="108"/>
  <c r="CI694" i="108"/>
  <c r="CJ798" i="108"/>
  <c r="CF798" i="108"/>
  <c r="AC805" i="108"/>
  <c r="AG805" i="108"/>
  <c r="AE805" i="108"/>
  <c r="D805" i="108"/>
  <c r="BW805" i="108" s="1"/>
  <c r="CG994" i="108"/>
  <c r="AP994" i="108"/>
  <c r="CI52" i="108"/>
  <c r="BZ61" i="108"/>
  <c r="CI68" i="108"/>
  <c r="AE70" i="108"/>
  <c r="AC81" i="108"/>
  <c r="CI83" i="108"/>
  <c r="BZ85" i="108"/>
  <c r="CC85" i="108" s="1"/>
  <c r="G90" i="108"/>
  <c r="AY90" i="108" s="1"/>
  <c r="G96" i="108"/>
  <c r="AY96" i="108" s="1"/>
  <c r="CF97" i="108"/>
  <c r="BZ117" i="108"/>
  <c r="CB117" i="108" s="1"/>
  <c r="CH118" i="108"/>
  <c r="BZ127" i="108"/>
  <c r="BZ135" i="108"/>
  <c r="D136" i="108"/>
  <c r="AG136" i="108"/>
  <c r="CF141" i="108"/>
  <c r="AE144" i="108"/>
  <c r="CM147" i="108"/>
  <c r="G159" i="108"/>
  <c r="AY159" i="108" s="1"/>
  <c r="BZ163" i="108"/>
  <c r="CJ165" i="108"/>
  <c r="CI172" i="108"/>
  <c r="AF176" i="108"/>
  <c r="AF192" i="108"/>
  <c r="CM195" i="108"/>
  <c r="AP197" i="108"/>
  <c r="CG229" i="108"/>
  <c r="W236" i="108"/>
  <c r="CJ253" i="108"/>
  <c r="W256" i="108"/>
  <c r="D275" i="108"/>
  <c r="AH275" i="108"/>
  <c r="AP278" i="108"/>
  <c r="G293" i="108"/>
  <c r="AY293" i="108" s="1"/>
  <c r="CM302" i="108"/>
  <c r="AC328" i="108"/>
  <c r="BZ340" i="108"/>
  <c r="CD340" i="108" s="1"/>
  <c r="G364" i="108"/>
  <c r="AY364" i="108" s="1"/>
  <c r="AC367" i="108"/>
  <c r="CF392" i="108"/>
  <c r="BZ394" i="108"/>
  <c r="CC394" i="108" s="1"/>
  <c r="BZ398" i="108"/>
  <c r="BZ401" i="108"/>
  <c r="CA401" i="108" s="1"/>
  <c r="CM411" i="108"/>
  <c r="CM420" i="108"/>
  <c r="CJ424" i="108"/>
  <c r="CG430" i="108"/>
  <c r="AP435" i="108"/>
  <c r="G460" i="108"/>
  <c r="AY460" i="108" s="1"/>
  <c r="W468" i="108"/>
  <c r="D472" i="108"/>
  <c r="AF481" i="108"/>
  <c r="AP483" i="108"/>
  <c r="G483" i="108"/>
  <c r="AY483" i="108" s="1"/>
  <c r="AC519" i="108"/>
  <c r="AE522" i="108"/>
  <c r="D536" i="108"/>
  <c r="CM540" i="108"/>
  <c r="AP560" i="108"/>
  <c r="G560" i="108"/>
  <c r="AY560" i="108" s="1"/>
  <c r="AD563" i="108"/>
  <c r="AC589" i="108"/>
  <c r="AH589" i="108"/>
  <c r="AF598" i="108"/>
  <c r="D611" i="108"/>
  <c r="BW611" i="108" s="1"/>
  <c r="D613" i="108"/>
  <c r="BY613" i="108" s="1"/>
  <c r="AG613" i="108"/>
  <c r="BZ619" i="108"/>
  <c r="CM630" i="108"/>
  <c r="BZ630" i="108"/>
  <c r="CC630" i="108" s="1"/>
  <c r="CM634" i="108"/>
  <c r="CI650" i="108"/>
  <c r="CF650" i="108"/>
  <c r="W658" i="108"/>
  <c r="AE670" i="108"/>
  <c r="CJ691" i="108"/>
  <c r="CM692" i="108"/>
  <c r="AP745" i="108"/>
  <c r="CH745" i="108"/>
  <c r="G753" i="108"/>
  <c r="AY753" i="108" s="1"/>
  <c r="CI755" i="108"/>
  <c r="CF755" i="108"/>
  <c r="CM774" i="108"/>
  <c r="W774" i="108"/>
  <c r="CM777" i="108"/>
  <c r="CH811" i="108"/>
  <c r="CF811" i="108"/>
  <c r="CH867" i="108"/>
  <c r="CG867" i="108"/>
  <c r="CI914" i="108"/>
  <c r="AP914" i="108"/>
  <c r="CI953" i="108"/>
  <c r="CH953" i="108"/>
  <c r="AG9" i="108"/>
  <c r="AH9" i="108"/>
  <c r="AD9" i="108"/>
  <c r="D9" i="108"/>
  <c r="BX9" i="108" s="1"/>
  <c r="BZ9" i="108"/>
  <c r="CE9" i="108" s="1"/>
  <c r="CM29" i="108"/>
  <c r="BZ45" i="108"/>
  <c r="BZ18" i="108"/>
  <c r="AC33" i="108"/>
  <c r="W39" i="108"/>
  <c r="CG41" i="108"/>
  <c r="BZ49" i="108"/>
  <c r="AC51" i="108"/>
  <c r="CG57" i="108"/>
  <c r="CJ60" i="108"/>
  <c r="BZ62" i="108"/>
  <c r="AF67" i="108"/>
  <c r="BZ87" i="108"/>
  <c r="CE87" i="108" s="1"/>
  <c r="G89" i="108"/>
  <c r="AY89" i="108" s="1"/>
  <c r="BZ97" i="108"/>
  <c r="CA97" i="108" s="1"/>
  <c r="G112" i="108"/>
  <c r="AY112" i="108" s="1"/>
  <c r="CJ135" i="108"/>
  <c r="G163" i="108"/>
  <c r="AY163" i="108" s="1"/>
  <c r="AH176" i="108"/>
  <c r="BZ177" i="108"/>
  <c r="CC177" i="108" s="1"/>
  <c r="AH192" i="108"/>
  <c r="BZ207" i="108"/>
  <c r="CA207" i="108" s="1"/>
  <c r="BZ213" i="108"/>
  <c r="CJ274" i="108"/>
  <c r="AF427" i="108"/>
  <c r="AG468" i="108"/>
  <c r="CM478" i="108"/>
  <c r="AC512" i="108"/>
  <c r="AE547" i="108"/>
  <c r="CJ590" i="108"/>
  <c r="BZ610" i="108"/>
  <c r="CI626" i="108"/>
  <c r="CH626" i="108"/>
  <c r="AF634" i="108"/>
  <c r="CI657" i="108"/>
  <c r="CH657" i="108"/>
  <c r="CI671" i="108"/>
  <c r="CH671" i="108"/>
  <c r="AF704" i="108"/>
  <c r="D704" i="108"/>
  <c r="CJ709" i="108"/>
  <c r="CI709" i="108"/>
  <c r="CJ713" i="108"/>
  <c r="CH713" i="108"/>
  <c r="AH757" i="108"/>
  <c r="AC872" i="108"/>
  <c r="AG872" i="108"/>
  <c r="D872" i="108"/>
  <c r="AF913" i="108"/>
  <c r="AE913" i="108"/>
  <c r="AP950" i="108"/>
  <c r="CI950" i="108"/>
  <c r="CI992" i="108"/>
  <c r="CJ992" i="108"/>
  <c r="AP992" i="108"/>
  <c r="CI813" i="108"/>
  <c r="CM828" i="108"/>
  <c r="BZ834" i="108"/>
  <c r="CE834" i="108" s="1"/>
  <c r="AF850" i="108"/>
  <c r="CM862" i="108"/>
  <c r="CJ907" i="108"/>
  <c r="BZ911" i="108"/>
  <c r="CM945" i="108"/>
  <c r="BZ949" i="108"/>
  <c r="CM966" i="108"/>
  <c r="BZ986" i="108"/>
  <c r="CF9" i="108"/>
  <c r="BZ573" i="108"/>
  <c r="BZ581" i="108"/>
  <c r="CM585" i="108"/>
  <c r="BZ598" i="108"/>
  <c r="BZ602" i="108"/>
  <c r="CM617" i="108"/>
  <c r="BZ622" i="108"/>
  <c r="CJ641" i="108"/>
  <c r="CM646" i="108"/>
  <c r="W656" i="108"/>
  <c r="AD692" i="108"/>
  <c r="BZ693" i="108"/>
  <c r="CD693" i="108" s="1"/>
  <c r="BZ699" i="108"/>
  <c r="CB699" i="108" s="1"/>
  <c r="BZ717" i="108"/>
  <c r="AG719" i="108"/>
  <c r="BZ749" i="108"/>
  <c r="AE753" i="108"/>
  <c r="BZ756" i="108"/>
  <c r="CD756" i="108" s="1"/>
  <c r="CH756" i="108"/>
  <c r="AD773" i="108"/>
  <c r="AD781" i="108"/>
  <c r="AD783" i="108"/>
  <c r="G815" i="108"/>
  <c r="AY815" i="108" s="1"/>
  <c r="AC835" i="108"/>
  <c r="AB837" i="108"/>
  <c r="AF838" i="108"/>
  <c r="AH840" i="108"/>
  <c r="BZ841" i="108"/>
  <c r="CM844" i="108"/>
  <c r="AP853" i="108"/>
  <c r="BZ856" i="108"/>
  <c r="CA856" i="108" s="1"/>
  <c r="AF865" i="108"/>
  <c r="BZ868" i="108"/>
  <c r="CC868" i="108" s="1"/>
  <c r="CM882" i="108"/>
  <c r="CM888" i="108"/>
  <c r="G897" i="108"/>
  <c r="AY897" i="108" s="1"/>
  <c r="BZ925" i="108"/>
  <c r="CD925" i="108" s="1"/>
  <c r="CF925" i="108"/>
  <c r="CM930" i="108"/>
  <c r="BZ931" i="108"/>
  <c r="CC931" i="108" s="1"/>
  <c r="AH964" i="108"/>
  <c r="BZ987" i="108"/>
  <c r="CA987" i="108" s="1"/>
  <c r="BZ993" i="108"/>
  <c r="AG996" i="108"/>
  <c r="CM643" i="108"/>
  <c r="CM651" i="108"/>
  <c r="G673" i="108"/>
  <c r="AY673" i="108" s="1"/>
  <c r="AB686" i="108"/>
  <c r="AH820" i="108"/>
  <c r="CM824" i="108"/>
  <c r="BZ891" i="108"/>
  <c r="G913" i="108"/>
  <c r="AY913" i="108" s="1"/>
  <c r="AD956" i="108"/>
  <c r="CM993" i="108"/>
  <c r="D996" i="108"/>
  <c r="CJ9" i="108"/>
  <c r="CA9" i="108"/>
  <c r="W9" i="108"/>
  <c r="AE9" i="108"/>
  <c r="AP9" i="108"/>
  <c r="CH9" i="108"/>
  <c r="AB9" i="108"/>
  <c r="AF9" i="108"/>
  <c r="BW9" i="108"/>
  <c r="AC9" i="108"/>
  <c r="AB534" i="108"/>
  <c r="AC534" i="108"/>
  <c r="CG555" i="108"/>
  <c r="CH555" i="108"/>
  <c r="AH616" i="108"/>
  <c r="AG616" i="108"/>
  <c r="AB632" i="108"/>
  <c r="AH632" i="108"/>
  <c r="AC689" i="108"/>
  <c r="AB689" i="108"/>
  <c r="CG701" i="108"/>
  <c r="CF701" i="108"/>
  <c r="AP701" i="108"/>
  <c r="AP714" i="108"/>
  <c r="CI714" i="108"/>
  <c r="CI746" i="108"/>
  <c r="CF746" i="108"/>
  <c r="AG807" i="108"/>
  <c r="AB842" i="108"/>
  <c r="AD842" i="108"/>
  <c r="D842" i="108"/>
  <c r="AC842" i="108"/>
  <c r="AG125" i="108"/>
  <c r="AB276" i="108"/>
  <c r="AB407" i="108"/>
  <c r="AH407" i="108"/>
  <c r="CD432" i="108"/>
  <c r="CE432" i="108"/>
  <c r="AB466" i="108"/>
  <c r="AG466" i="108"/>
  <c r="AF466" i="108"/>
  <c r="D466" i="108"/>
  <c r="CG482" i="108"/>
  <c r="CF482" i="108"/>
  <c r="AP31" i="108"/>
  <c r="AH46" i="108"/>
  <c r="G60" i="108"/>
  <c r="AY60" i="108" s="1"/>
  <c r="BZ66" i="108"/>
  <c r="CJ69" i="108"/>
  <c r="AF96" i="108"/>
  <c r="AP98" i="108"/>
  <c r="AB106" i="108"/>
  <c r="D110" i="108"/>
  <c r="BU110" i="108" s="1"/>
  <c r="G115" i="108"/>
  <c r="AY115" i="108" s="1"/>
  <c r="BZ118" i="108"/>
  <c r="G127" i="108"/>
  <c r="AY127" i="108" s="1"/>
  <c r="CJ128" i="108"/>
  <c r="W138" i="108"/>
  <c r="CJ138" i="108"/>
  <c r="AP161" i="108"/>
  <c r="AF162" i="108"/>
  <c r="AD167" i="108"/>
  <c r="G170" i="108"/>
  <c r="AY170" i="108" s="1"/>
  <c r="AG183" i="108"/>
  <c r="CJ189" i="108"/>
  <c r="CM192" i="108"/>
  <c r="G192" i="108"/>
  <c r="AY192" i="108" s="1"/>
  <c r="AP205" i="108"/>
  <c r="G217" i="108"/>
  <c r="AY217" i="108" s="1"/>
  <c r="AE221" i="108"/>
  <c r="CI232" i="108"/>
  <c r="AP235" i="108"/>
  <c r="G249" i="108"/>
  <c r="AY249" i="108" s="1"/>
  <c r="W258" i="108"/>
  <c r="G258" i="108"/>
  <c r="AY258" i="108" s="1"/>
  <c r="CF258" i="108"/>
  <c r="AP265" i="108"/>
  <c r="D276" i="108"/>
  <c r="AG276" i="108"/>
  <c r="D277" i="108"/>
  <c r="BW277" i="108" s="1"/>
  <c r="AG277" i="108"/>
  <c r="BZ278" i="108"/>
  <c r="BZ282" i="108"/>
  <c r="AC285" i="108"/>
  <c r="CG293" i="108"/>
  <c r="CJ294" i="108"/>
  <c r="AD298" i="108"/>
  <c r="AB301" i="108"/>
  <c r="AH316" i="108"/>
  <c r="AD336" i="108"/>
  <c r="AH343" i="108"/>
  <c r="AG346" i="108"/>
  <c r="AC347" i="108"/>
  <c r="AG347" i="108"/>
  <c r="D347" i="108"/>
  <c r="CF348" i="108"/>
  <c r="CI352" i="108"/>
  <c r="AP375" i="108"/>
  <c r="CH375" i="108"/>
  <c r="CJ396" i="108"/>
  <c r="CI396" i="108"/>
  <c r="AC398" i="108"/>
  <c r="D398" i="108"/>
  <c r="AB440" i="108"/>
  <c r="D440" i="108"/>
  <c r="CG450" i="108"/>
  <c r="CF450" i="108"/>
  <c r="CJ457" i="108"/>
  <c r="CH457" i="108"/>
  <c r="AP465" i="108"/>
  <c r="CJ465" i="108"/>
  <c r="CI465" i="108"/>
  <c r="G466" i="108"/>
  <c r="AY466" i="108" s="1"/>
  <c r="CM473" i="108"/>
  <c r="BZ477" i="108"/>
  <c r="CA477" i="108" s="1"/>
  <c r="CJ480" i="108"/>
  <c r="AP480" i="108"/>
  <c r="CH480" i="108"/>
  <c r="AP482" i="108"/>
  <c r="AE485" i="108"/>
  <c r="AG485" i="108"/>
  <c r="AF485" i="108"/>
  <c r="D504" i="108"/>
  <c r="CI520" i="108"/>
  <c r="CH520" i="108"/>
  <c r="AP533" i="108"/>
  <c r="G533" i="108"/>
  <c r="AY533" i="108" s="1"/>
  <c r="CH573" i="108"/>
  <c r="CI573" i="108"/>
  <c r="CI598" i="108"/>
  <c r="CH598" i="108"/>
  <c r="CJ622" i="108"/>
  <c r="CI622" i="108"/>
  <c r="CH631" i="108"/>
  <c r="CJ631" i="108"/>
  <c r="AC636" i="108"/>
  <c r="AH636" i="108"/>
  <c r="AC641" i="108"/>
  <c r="AB641" i="108"/>
  <c r="CG648" i="108"/>
  <c r="AP648" i="108"/>
  <c r="AE655" i="108"/>
  <c r="AF655" i="108"/>
  <c r="G667" i="108"/>
  <c r="AY667" i="108" s="1"/>
  <c r="W778" i="108"/>
  <c r="AB778" i="108"/>
  <c r="W804" i="108"/>
  <c r="AF804" i="108"/>
  <c r="AF814" i="108"/>
  <c r="AH814" i="108"/>
  <c r="AF983" i="108"/>
  <c r="AG983" i="108"/>
  <c r="AB987" i="108"/>
  <c r="D987" i="108"/>
  <c r="CH106" i="108"/>
  <c r="AD110" i="108"/>
  <c r="AF277" i="108"/>
  <c r="BZ290" i="108"/>
  <c r="CC290" i="108" s="1"/>
  <c r="AF316" i="108"/>
  <c r="CI320" i="108"/>
  <c r="AF428" i="108"/>
  <c r="AF27" i="108"/>
  <c r="BZ43" i="108"/>
  <c r="CH57" i="108"/>
  <c r="AH26" i="108"/>
  <c r="BZ27" i="108"/>
  <c r="AE29" i="108"/>
  <c r="BZ33" i="108"/>
  <c r="CB33" i="108" s="1"/>
  <c r="G38" i="108"/>
  <c r="AY38" i="108" s="1"/>
  <c r="AP41" i="108"/>
  <c r="CH42" i="108"/>
  <c r="CH45" i="108"/>
  <c r="D46" i="108"/>
  <c r="AP55" i="108"/>
  <c r="G55" i="108"/>
  <c r="AY55" i="108" s="1"/>
  <c r="AD69" i="108"/>
  <c r="CJ73" i="108"/>
  <c r="CG78" i="108"/>
  <c r="D106" i="108"/>
  <c r="BU106" i="108" s="1"/>
  <c r="BZ113" i="108"/>
  <c r="AP129" i="108"/>
  <c r="G130" i="108"/>
  <c r="AY130" i="108" s="1"/>
  <c r="D138" i="108"/>
  <c r="BV138" i="108" s="1"/>
  <c r="AD138" i="108"/>
  <c r="BZ145" i="108"/>
  <c r="CD145" i="108" s="1"/>
  <c r="CG158" i="108"/>
  <c r="AH164" i="108"/>
  <c r="CM166" i="108"/>
  <c r="D167" i="108"/>
  <c r="BZ169" i="108"/>
  <c r="AG170" i="108"/>
  <c r="BZ174" i="108"/>
  <c r="BZ175" i="108"/>
  <c r="AB176" i="108"/>
  <c r="D183" i="108"/>
  <c r="BY183" i="108" s="1"/>
  <c r="AB192" i="108"/>
  <c r="D194" i="108"/>
  <c r="CI202" i="108"/>
  <c r="BZ217" i="108"/>
  <c r="AB218" i="108"/>
  <c r="D221" i="108"/>
  <c r="BX221" i="108" s="1"/>
  <c r="D228" i="108"/>
  <c r="AD240" i="108"/>
  <c r="CH240" i="108"/>
  <c r="BZ241" i="108"/>
  <c r="CE241" i="108" s="1"/>
  <c r="CG245" i="108"/>
  <c r="AC250" i="108"/>
  <c r="CM254" i="108"/>
  <c r="D258" i="108"/>
  <c r="BV258" i="108" s="1"/>
  <c r="AG258" i="108"/>
  <c r="CM259" i="108"/>
  <c r="AH263" i="108"/>
  <c r="CJ266" i="108"/>
  <c r="CM267" i="108"/>
  <c r="AC268" i="108"/>
  <c r="BZ270" i="108"/>
  <c r="CB270" i="108" s="1"/>
  <c r="BZ272" i="108"/>
  <c r="BZ274" i="108"/>
  <c r="CM282" i="108"/>
  <c r="D285" i="108"/>
  <c r="BY285" i="108" s="1"/>
  <c r="AH285" i="108"/>
  <c r="AP291" i="108"/>
  <c r="BZ292" i="108"/>
  <c r="AG293" i="108"/>
  <c r="AP294" i="108"/>
  <c r="CM296" i="108"/>
  <c r="G296" i="108"/>
  <c r="AY296" i="108" s="1"/>
  <c r="CJ296" i="108"/>
  <c r="D298" i="108"/>
  <c r="BZ298" i="108"/>
  <c r="D301" i="108"/>
  <c r="AH301" i="108"/>
  <c r="BZ306" i="108"/>
  <c r="BZ313" i="108"/>
  <c r="BZ321" i="108"/>
  <c r="BZ329" i="108"/>
  <c r="BZ332" i="108"/>
  <c r="CA332" i="108" s="1"/>
  <c r="CM335" i="108"/>
  <c r="AB335" i="108"/>
  <c r="D336" i="108"/>
  <c r="G341" i="108"/>
  <c r="AY341" i="108" s="1"/>
  <c r="CF341" i="108"/>
  <c r="BZ346" i="108"/>
  <c r="AH346" i="108"/>
  <c r="AB348" i="108"/>
  <c r="CI350" i="108"/>
  <c r="CG350" i="108"/>
  <c r="BZ351" i="108"/>
  <c r="BZ353" i="108"/>
  <c r="CM363" i="108"/>
  <c r="CJ381" i="108"/>
  <c r="CI381" i="108"/>
  <c r="AD390" i="108"/>
  <c r="CH393" i="108"/>
  <c r="CJ393" i="108"/>
  <c r="BZ402" i="108"/>
  <c r="CD402" i="108" s="1"/>
  <c r="G402" i="108"/>
  <c r="AY402" i="108" s="1"/>
  <c r="AG412" i="108"/>
  <c r="AC412" i="108"/>
  <c r="CI414" i="108"/>
  <c r="AP414" i="108"/>
  <c r="AD449" i="108"/>
  <c r="AG449" i="108"/>
  <c r="AD456" i="108"/>
  <c r="AF456" i="108"/>
  <c r="AC461" i="108"/>
  <c r="AF461" i="108"/>
  <c r="BU477" i="108"/>
  <c r="CM499" i="108"/>
  <c r="AF503" i="108"/>
  <c r="D503" i="108"/>
  <c r="G523" i="108"/>
  <c r="AY523" i="108" s="1"/>
  <c r="AF524" i="108"/>
  <c r="CF527" i="108"/>
  <c r="CI527" i="108"/>
  <c r="AB552" i="108"/>
  <c r="AG552" i="108"/>
  <c r="AE603" i="108"/>
  <c r="D603" i="108"/>
  <c r="AC621" i="108"/>
  <c r="AH621" i="108"/>
  <c r="CH654" i="108"/>
  <c r="CG654" i="108"/>
  <c r="AH690" i="108"/>
  <c r="AF690" i="108"/>
  <c r="D690" i="108"/>
  <c r="AD696" i="108"/>
  <c r="AE696" i="108"/>
  <c r="CJ725" i="108"/>
  <c r="CI725" i="108"/>
  <c r="CG725" i="108"/>
  <c r="AC802" i="108"/>
  <c r="AB802" i="108"/>
  <c r="AG802" i="108"/>
  <c r="CG928" i="108"/>
  <c r="AP928" i="108"/>
  <c r="CF938" i="108"/>
  <c r="AP938" i="108"/>
  <c r="CJ938" i="108"/>
  <c r="CG938" i="108"/>
  <c r="AF43" i="108"/>
  <c r="AH62" i="108"/>
  <c r="AP377" i="108"/>
  <c r="CF377" i="108"/>
  <c r="AP473" i="108"/>
  <c r="CF473" i="108"/>
  <c r="AH492" i="108"/>
  <c r="AC20" i="108"/>
  <c r="AH22" i="108"/>
  <c r="BZ29" i="108"/>
  <c r="CC29" i="108" s="1"/>
  <c r="CH34" i="108"/>
  <c r="AG37" i="108"/>
  <c r="BZ38" i="108"/>
  <c r="AG39" i="108"/>
  <c r="W43" i="108"/>
  <c r="CJ45" i="108"/>
  <c r="BZ46" i="108"/>
  <c r="AP50" i="108"/>
  <c r="AE62" i="108"/>
  <c r="AH66" i="108"/>
  <c r="BZ67" i="108"/>
  <c r="CC67" i="108" s="1"/>
  <c r="D69" i="108"/>
  <c r="AD70" i="108"/>
  <c r="CG70" i="108"/>
  <c r="AF74" i="108"/>
  <c r="CM76" i="108"/>
  <c r="BZ77" i="108"/>
  <c r="AD78" i="108"/>
  <c r="G80" i="108"/>
  <c r="AY80" i="108" s="1"/>
  <c r="CI80" i="108"/>
  <c r="BZ90" i="108"/>
  <c r="AP91" i="108"/>
  <c r="CF93" i="108"/>
  <c r="BZ95" i="108"/>
  <c r="CM96" i="108"/>
  <c r="BZ98" i="108"/>
  <c r="BZ101" i="108"/>
  <c r="CG106" i="108"/>
  <c r="BZ107" i="108"/>
  <c r="CE107" i="108" s="1"/>
  <c r="AB108" i="108"/>
  <c r="CG110" i="108"/>
  <c r="AE115" i="108"/>
  <c r="AP118" i="108"/>
  <c r="AE125" i="108"/>
  <c r="AD127" i="108"/>
  <c r="AP128" i="108"/>
  <c r="BZ133" i="108"/>
  <c r="AD136" i="108"/>
  <c r="AG138" i="108"/>
  <c r="AD144" i="108"/>
  <c r="CH144" i="108"/>
  <c r="G152" i="108"/>
  <c r="AY152" i="108" s="1"/>
  <c r="BZ161" i="108"/>
  <c r="CJ161" i="108"/>
  <c r="G162" i="108"/>
  <c r="AY162" i="108" s="1"/>
  <c r="D176" i="108"/>
  <c r="BV176" i="108" s="1"/>
  <c r="AD176" i="108"/>
  <c r="CG179" i="108"/>
  <c r="CM180" i="108"/>
  <c r="CM183" i="108"/>
  <c r="BZ183" i="108"/>
  <c r="AP189" i="108"/>
  <c r="D192" i="108"/>
  <c r="BY192" i="108" s="1"/>
  <c r="AD192" i="108"/>
  <c r="CM196" i="108"/>
  <c r="BZ199" i="108"/>
  <c r="AD202" i="108"/>
  <c r="CJ202" i="108"/>
  <c r="AC204" i="108"/>
  <c r="CF205" i="108"/>
  <c r="CG211" i="108"/>
  <c r="CJ213" i="108"/>
  <c r="D218" i="108"/>
  <c r="AG218" i="108"/>
  <c r="CM222" i="108"/>
  <c r="G229" i="108"/>
  <c r="AY229" i="108" s="1"/>
  <c r="CM230" i="108"/>
  <c r="AH232" i="108"/>
  <c r="BZ238" i="108"/>
  <c r="D240" i="108"/>
  <c r="BX240" i="108" s="1"/>
  <c r="AG240" i="108"/>
  <c r="CJ240" i="108"/>
  <c r="CM241" i="108"/>
  <c r="D250" i="108"/>
  <c r="BW250" i="108" s="1"/>
  <c r="BZ250" i="108"/>
  <c r="CM255" i="108"/>
  <c r="AG256" i="108"/>
  <c r="CI257" i="108"/>
  <c r="AH258" i="108"/>
  <c r="AD262" i="108"/>
  <c r="CM269" i="108"/>
  <c r="AB275" i="108"/>
  <c r="G278" i="108"/>
  <c r="AY278" i="108" s="1"/>
  <c r="AH282" i="108"/>
  <c r="AF296" i="108"/>
  <c r="CH298" i="108"/>
  <c r="BZ300" i="108"/>
  <c r="CH302" i="108"/>
  <c r="G308" i="108"/>
  <c r="AY308" i="108" s="1"/>
  <c r="AF309" i="108"/>
  <c r="CG310" i="108"/>
  <c r="AB316" i="108"/>
  <c r="AG317" i="108"/>
  <c r="CF320" i="108"/>
  <c r="AD325" i="108"/>
  <c r="AB333" i="108"/>
  <c r="CG343" i="108"/>
  <c r="AH348" i="108"/>
  <c r="CG361" i="108"/>
  <c r="CF361" i="108"/>
  <c r="AC363" i="108"/>
  <c r="AG363" i="108"/>
  <c r="D363" i="108"/>
  <c r="CM366" i="108"/>
  <c r="CI366" i="108"/>
  <c r="CG366" i="108"/>
  <c r="CF366" i="108"/>
  <c r="AE387" i="108"/>
  <c r="AH387" i="108"/>
  <c r="AH410" i="108"/>
  <c r="AG410" i="108"/>
  <c r="AC428" i="108"/>
  <c r="G440" i="108"/>
  <c r="AY440" i="108" s="1"/>
  <c r="AH441" i="108"/>
  <c r="AG441" i="108"/>
  <c r="W466" i="108"/>
  <c r="CI482" i="108"/>
  <c r="CM486" i="108"/>
  <c r="AE492" i="108"/>
  <c r="AC499" i="108"/>
  <c r="AG499" i="108"/>
  <c r="AE499" i="108"/>
  <c r="D499" i="108"/>
  <c r="CM500" i="108"/>
  <c r="AF501" i="108"/>
  <c r="W501" i="108"/>
  <c r="CM508" i="108"/>
  <c r="AE509" i="108"/>
  <c r="AH509" i="108"/>
  <c r="AG509" i="108"/>
  <c r="D509" i="108"/>
  <c r="BW509" i="108" s="1"/>
  <c r="CI510" i="108"/>
  <c r="CF510" i="108"/>
  <c r="AC523" i="108"/>
  <c r="AH523" i="108"/>
  <c r="AB523" i="108"/>
  <c r="AC539" i="108"/>
  <c r="AF539" i="108"/>
  <c r="D539" i="108"/>
  <c r="BU539" i="108" s="1"/>
  <c r="AD578" i="108"/>
  <c r="W578" i="108"/>
  <c r="CJ591" i="108"/>
  <c r="AP591" i="108"/>
  <c r="CI602" i="108"/>
  <c r="CH602" i="108"/>
  <c r="AE632" i="108"/>
  <c r="AF640" i="108"/>
  <c r="W640" i="108"/>
  <c r="AF645" i="108"/>
  <c r="AD645" i="108"/>
  <c r="AH689" i="108"/>
  <c r="AC752" i="108"/>
  <c r="AB752" i="108"/>
  <c r="AE752" i="108"/>
  <c r="BZ794" i="108"/>
  <c r="CH809" i="108"/>
  <c r="CF809" i="108"/>
  <c r="CI846" i="108"/>
  <c r="CJ846" i="108"/>
  <c r="AH573" i="108"/>
  <c r="G573" i="108"/>
  <c r="AY573" i="108" s="1"/>
  <c r="AH581" i="108"/>
  <c r="G591" i="108"/>
  <c r="AY591" i="108" s="1"/>
  <c r="AF605" i="108"/>
  <c r="AH623" i="108"/>
  <c r="BZ655" i="108"/>
  <c r="CD655" i="108" s="1"/>
  <c r="CM656" i="108"/>
  <c r="AD664" i="108"/>
  <c r="AF677" i="108"/>
  <c r="CI687" i="108"/>
  <c r="CI697" i="108"/>
  <c r="AP697" i="108"/>
  <c r="CG707" i="108"/>
  <c r="W711" i="108"/>
  <c r="AE711" i="108"/>
  <c r="BZ750" i="108"/>
  <c r="AC759" i="108"/>
  <c r="CI782" i="108"/>
  <c r="CH799" i="108"/>
  <c r="CF799" i="108"/>
  <c r="AD812" i="108"/>
  <c r="AG815" i="108"/>
  <c r="CH832" i="108"/>
  <c r="CI832" i="108"/>
  <c r="CJ835" i="108"/>
  <c r="CH835" i="108"/>
  <c r="AC836" i="108"/>
  <c r="AG836" i="108"/>
  <c r="D836" i="108"/>
  <c r="CH879" i="108"/>
  <c r="CI879" i="108"/>
  <c r="CJ900" i="108"/>
  <c r="CI900" i="108"/>
  <c r="CF900" i="108"/>
  <c r="G907" i="108"/>
  <c r="AY907" i="108" s="1"/>
  <c r="CF912" i="108"/>
  <c r="CH912" i="108"/>
  <c r="CJ912" i="108"/>
  <c r="AE927" i="108"/>
  <c r="AF927" i="108"/>
  <c r="AD974" i="108"/>
  <c r="D974" i="108"/>
  <c r="G361" i="108"/>
  <c r="AY361" i="108" s="1"/>
  <c r="AC365" i="108"/>
  <c r="G365" i="108"/>
  <c r="AY365" i="108" s="1"/>
  <c r="AB379" i="108"/>
  <c r="AB380" i="108"/>
  <c r="G387" i="108"/>
  <c r="AY387" i="108" s="1"/>
  <c r="AD401" i="108"/>
  <c r="W404" i="108"/>
  <c r="BZ417" i="108"/>
  <c r="CM418" i="108"/>
  <c r="AD419" i="108"/>
  <c r="AB422" i="108"/>
  <c r="BZ426" i="108"/>
  <c r="AE430" i="108"/>
  <c r="CG435" i="108"/>
  <c r="CG458" i="108"/>
  <c r="AF468" i="108"/>
  <c r="AD472" i="108"/>
  <c r="BZ474" i="108"/>
  <c r="CD474" i="108" s="1"/>
  <c r="G492" i="108"/>
  <c r="AY492" i="108" s="1"/>
  <c r="CM493" i="108"/>
  <c r="BZ512" i="108"/>
  <c r="BZ518" i="108"/>
  <c r="BZ524" i="108"/>
  <c r="BZ532" i="108"/>
  <c r="CC532" i="108" s="1"/>
  <c r="BZ542" i="108"/>
  <c r="AF550" i="108"/>
  <c r="AD551" i="108"/>
  <c r="CH551" i="108"/>
  <c r="CJ552" i="108"/>
  <c r="BZ558" i="108"/>
  <c r="AP570" i="108"/>
  <c r="BZ571" i="108"/>
  <c r="CE571" i="108" s="1"/>
  <c r="D573" i="108"/>
  <c r="BZ574" i="108"/>
  <c r="W594" i="108"/>
  <c r="BZ596" i="108"/>
  <c r="D605" i="108"/>
  <c r="CM608" i="108"/>
  <c r="BZ611" i="108"/>
  <c r="CA611" i="108" s="1"/>
  <c r="BZ612" i="108"/>
  <c r="CJ626" i="108"/>
  <c r="AB634" i="108"/>
  <c r="BZ639" i="108"/>
  <c r="G639" i="108"/>
  <c r="AY639" i="108" s="1"/>
  <c r="CF639" i="108"/>
  <c r="CI640" i="108"/>
  <c r="CH641" i="108"/>
  <c r="CM645" i="108"/>
  <c r="BZ649" i="108"/>
  <c r="CE649" i="108" s="1"/>
  <c r="CM650" i="108"/>
  <c r="D664" i="108"/>
  <c r="BX664" i="108" s="1"/>
  <c r="AF664" i="108"/>
  <c r="BZ675" i="108"/>
  <c r="D677" i="108"/>
  <c r="G689" i="108"/>
  <c r="AY689" i="108" s="1"/>
  <c r="CM690" i="108"/>
  <c r="CF691" i="108"/>
  <c r="AP691" i="108"/>
  <c r="CI698" i="108"/>
  <c r="CF698" i="108"/>
  <c r="BZ700" i="108"/>
  <c r="CC700" i="108" s="1"/>
  <c r="G701" i="108"/>
  <c r="AY701" i="108" s="1"/>
  <c r="AE707" i="108"/>
  <c r="CM708" i="108"/>
  <c r="AF710" i="108"/>
  <c r="BZ711" i="108"/>
  <c r="CI715" i="108"/>
  <c r="AP715" i="108"/>
  <c r="G725" i="108"/>
  <c r="AY725" i="108" s="1"/>
  <c r="AD728" i="108"/>
  <c r="AF728" i="108"/>
  <c r="W737" i="108"/>
  <c r="AG737" i="108"/>
  <c r="CH739" i="108"/>
  <c r="CG739" i="108"/>
  <c r="D759" i="108"/>
  <c r="AD759" i="108"/>
  <c r="CG762" i="108"/>
  <c r="AP762" i="108"/>
  <c r="CG769" i="108"/>
  <c r="BZ772" i="108"/>
  <c r="CM778" i="108"/>
  <c r="BZ781" i="108"/>
  <c r="CE781" i="108" s="1"/>
  <c r="CJ782" i="108"/>
  <c r="AD784" i="108"/>
  <c r="AH784" i="108"/>
  <c r="D784" i="108"/>
  <c r="AP799" i="108"/>
  <c r="AC809" i="108"/>
  <c r="W809" i="108"/>
  <c r="D812" i="108"/>
  <c r="AG812" i="108"/>
  <c r="AE825" i="108"/>
  <c r="AC825" i="108"/>
  <c r="AH828" i="108"/>
  <c r="AC832" i="108"/>
  <c r="AF867" i="108"/>
  <c r="AH867" i="108"/>
  <c r="D867" i="108"/>
  <c r="AB892" i="108"/>
  <c r="AC892" i="108"/>
  <c r="D892" i="108"/>
  <c r="CH961" i="108"/>
  <c r="CJ961" i="108"/>
  <c r="AG963" i="108"/>
  <c r="AD963" i="108"/>
  <c r="D963" i="108"/>
  <c r="AC963" i="108"/>
  <c r="CI967" i="108"/>
  <c r="CH967" i="108"/>
  <c r="CM989" i="108"/>
  <c r="AF989" i="108"/>
  <c r="BZ359" i="108"/>
  <c r="CA359" i="108" s="1"/>
  <c r="BZ373" i="108"/>
  <c r="CM378" i="108"/>
  <c r="AG379" i="108"/>
  <c r="AH380" i="108"/>
  <c r="G383" i="108"/>
  <c r="AY383" i="108" s="1"/>
  <c r="G409" i="108"/>
  <c r="AY409" i="108" s="1"/>
  <c r="G411" i="108"/>
  <c r="AY411" i="108" s="1"/>
  <c r="AE422" i="108"/>
  <c r="AB427" i="108"/>
  <c r="CJ428" i="108"/>
  <c r="CM429" i="108"/>
  <c r="AP431" i="108"/>
  <c r="G432" i="108"/>
  <c r="AY432" i="108" s="1"/>
  <c r="BZ446" i="108"/>
  <c r="CA446" i="108" s="1"/>
  <c r="CI458" i="108"/>
  <c r="CM459" i="108"/>
  <c r="G462" i="108"/>
  <c r="AY462" i="108" s="1"/>
  <c r="BZ463" i="108"/>
  <c r="CC463" i="108" s="1"/>
  <c r="BZ466" i="108"/>
  <c r="CC466" i="108" s="1"/>
  <c r="D483" i="108"/>
  <c r="AD483" i="108"/>
  <c r="G493" i="108"/>
  <c r="AY493" i="108" s="1"/>
  <c r="G504" i="108"/>
  <c r="AY504" i="108" s="1"/>
  <c r="AB512" i="108"/>
  <c r="BZ513" i="108"/>
  <c r="CA513" i="108" s="1"/>
  <c r="G530" i="108"/>
  <c r="AY530" i="108" s="1"/>
  <c r="BZ531" i="108"/>
  <c r="G531" i="108"/>
  <c r="AY531" i="108" s="1"/>
  <c r="AP536" i="108"/>
  <c r="CI544" i="108"/>
  <c r="CM545" i="108"/>
  <c r="BZ546" i="108"/>
  <c r="CE546" i="108" s="1"/>
  <c r="AC547" i="108"/>
  <c r="BZ549" i="108"/>
  <c r="BY551" i="108"/>
  <c r="G557" i="108"/>
  <c r="AY557" i="108" s="1"/>
  <c r="CG557" i="108"/>
  <c r="BZ570" i="108"/>
  <c r="CD570" i="108" s="1"/>
  <c r="BZ572" i="108"/>
  <c r="CA572" i="108" s="1"/>
  <c r="CM573" i="108"/>
  <c r="BZ597" i="108"/>
  <c r="CA597" i="108" s="1"/>
  <c r="G597" i="108"/>
  <c r="AY597" i="108" s="1"/>
  <c r="AG608" i="108"/>
  <c r="CM612" i="108"/>
  <c r="AD613" i="108"/>
  <c r="G622" i="108"/>
  <c r="AY622" i="108" s="1"/>
  <c r="BZ629" i="108"/>
  <c r="G646" i="108"/>
  <c r="AY646" i="108" s="1"/>
  <c r="CF657" i="108"/>
  <c r="G665" i="108"/>
  <c r="AY665" i="108" s="1"/>
  <c r="BZ669" i="108"/>
  <c r="CB669" i="108" s="1"/>
  <c r="CM670" i="108"/>
  <c r="CB677" i="108"/>
  <c r="AC692" i="108"/>
  <c r="AC704" i="108"/>
  <c r="AH704" i="108"/>
  <c r="AB704" i="108"/>
  <c r="D707" i="108"/>
  <c r="AP707" i="108"/>
  <c r="CM711" i="108"/>
  <c r="BZ715" i="108"/>
  <c r="CM719" i="108"/>
  <c r="CI756" i="108"/>
  <c r="G764" i="108"/>
  <c r="AY764" i="108" s="1"/>
  <c r="CM765" i="108"/>
  <c r="AF766" i="108"/>
  <c r="AG766" i="108"/>
  <c r="AB769" i="108"/>
  <c r="CI769" i="108"/>
  <c r="G771" i="108"/>
  <c r="AY771" i="108" s="1"/>
  <c r="CG771" i="108"/>
  <c r="AP782" i="108"/>
  <c r="CM785" i="108"/>
  <c r="AB788" i="108"/>
  <c r="AF788" i="108"/>
  <c r="D788" i="108"/>
  <c r="BZ790" i="108"/>
  <c r="AB794" i="108"/>
  <c r="AC794" i="108"/>
  <c r="AD796" i="108"/>
  <c r="AG796" i="108"/>
  <c r="AC796" i="108"/>
  <c r="CM798" i="108"/>
  <c r="BZ809" i="108"/>
  <c r="BZ811" i="108"/>
  <c r="CH813" i="108"/>
  <c r="AP813" i="108"/>
  <c r="CI826" i="108"/>
  <c r="D828" i="108"/>
  <c r="BU828" i="108" s="1"/>
  <c r="CM831" i="108"/>
  <c r="D832" i="108"/>
  <c r="CG839" i="108"/>
  <c r="CM847" i="108"/>
  <c r="AC856" i="108"/>
  <c r="AF856" i="108"/>
  <c r="AE856" i="108"/>
  <c r="D856" i="108"/>
  <c r="BW856" i="108" s="1"/>
  <c r="AB856" i="108"/>
  <c r="CH858" i="108"/>
  <c r="CG858" i="108"/>
  <c r="CF943" i="108"/>
  <c r="CH943" i="108"/>
  <c r="AC948" i="108"/>
  <c r="AH948" i="108"/>
  <c r="CJ959" i="108"/>
  <c r="CH959" i="108"/>
  <c r="AP984" i="108"/>
  <c r="CH984" i="108"/>
  <c r="CG990" i="108"/>
  <c r="CI990" i="108"/>
  <c r="AC869" i="108"/>
  <c r="W870" i="108"/>
  <c r="AH870" i="108"/>
  <c r="D870" i="108"/>
  <c r="CI877" i="108"/>
  <c r="AP877" i="108"/>
  <c r="AP895" i="108"/>
  <c r="CJ895" i="108"/>
  <c r="AE896" i="108"/>
  <c r="AD935" i="108"/>
  <c r="D935" i="108"/>
  <c r="BY935" i="108" s="1"/>
  <c r="CG953" i="108"/>
  <c r="CJ953" i="108"/>
  <c r="AP953" i="108"/>
  <c r="AC997" i="108"/>
  <c r="AG997" i="108"/>
  <c r="CJ998" i="108"/>
  <c r="AP998" i="108"/>
  <c r="G694" i="108"/>
  <c r="AY694" i="108" s="1"/>
  <c r="CM696" i="108"/>
  <c r="CG699" i="108"/>
  <c r="BZ703" i="108"/>
  <c r="BZ705" i="108"/>
  <c r="CA705" i="108" s="1"/>
  <c r="BZ709" i="108"/>
  <c r="BZ719" i="108"/>
  <c r="CD719" i="108" s="1"/>
  <c r="G737" i="108"/>
  <c r="AY737" i="108" s="1"/>
  <c r="BZ743" i="108"/>
  <c r="CC743" i="108" s="1"/>
  <c r="AH753" i="108"/>
  <c r="AD757" i="108"/>
  <c r="CM769" i="108"/>
  <c r="AD770" i="108"/>
  <c r="CM772" i="108"/>
  <c r="AH777" i="108"/>
  <c r="BZ779" i="108"/>
  <c r="CB779" i="108" s="1"/>
  <c r="CM780" i="108"/>
  <c r="AF781" i="108"/>
  <c r="AH783" i="108"/>
  <c r="AF785" i="108"/>
  <c r="BZ791" i="108"/>
  <c r="CE791" i="108" s="1"/>
  <c r="BZ793" i="108"/>
  <c r="CM796" i="108"/>
  <c r="W805" i="108"/>
  <c r="CM808" i="108"/>
  <c r="BZ810" i="108"/>
  <c r="CE810" i="108" s="1"/>
  <c r="BZ818" i="108"/>
  <c r="AD820" i="108"/>
  <c r="AH821" i="108"/>
  <c r="AG821" i="108"/>
  <c r="AE837" i="108"/>
  <c r="CM861" i="108"/>
  <c r="D869" i="108"/>
  <c r="BX869" i="108" s="1"/>
  <c r="AG869" i="108"/>
  <c r="AP875" i="108"/>
  <c r="AF880" i="108"/>
  <c r="D880" i="108"/>
  <c r="BU880" i="108" s="1"/>
  <c r="D896" i="108"/>
  <c r="AG896" i="108"/>
  <c r="CI899" i="108"/>
  <c r="CG899" i="108"/>
  <c r="AH906" i="108"/>
  <c r="AF906" i="108"/>
  <c r="D906" i="108"/>
  <c r="AB914" i="108"/>
  <c r="AC914" i="108"/>
  <c r="CH919" i="108"/>
  <c r="CI919" i="108"/>
  <c r="CJ922" i="108"/>
  <c r="CI922" i="108"/>
  <c r="D923" i="108"/>
  <c r="AD923" i="108"/>
  <c r="G951" i="108"/>
  <c r="AY951" i="108" s="1"/>
  <c r="AD952" i="108"/>
  <c r="D952" i="108"/>
  <c r="BY952" i="108" s="1"/>
  <c r="BZ971" i="108"/>
  <c r="BZ972" i="108"/>
  <c r="CI974" i="108"/>
  <c r="CF974" i="108"/>
  <c r="G814" i="108"/>
  <c r="AY814" i="108" s="1"/>
  <c r="G826" i="108"/>
  <c r="AY826" i="108" s="1"/>
  <c r="BZ828" i="108"/>
  <c r="BZ831" i="108"/>
  <c r="AD838" i="108"/>
  <c r="AH844" i="108"/>
  <c r="AH850" i="108"/>
  <c r="AG862" i="108"/>
  <c r="AH864" i="108"/>
  <c r="BZ865" i="108"/>
  <c r="BZ876" i="108"/>
  <c r="CC876" i="108" s="1"/>
  <c r="AF884" i="108"/>
  <c r="CM889" i="108"/>
  <c r="BZ901" i="108"/>
  <c r="AH905" i="108"/>
  <c r="G905" i="108"/>
  <c r="AY905" i="108" s="1"/>
  <c r="BZ907" i="108"/>
  <c r="AD917" i="108"/>
  <c r="AF921" i="108"/>
  <c r="AF926" i="108"/>
  <c r="BZ927" i="108"/>
  <c r="G928" i="108"/>
  <c r="AY928" i="108" s="1"/>
  <c r="AB943" i="108"/>
  <c r="BZ964" i="108"/>
  <c r="CF971" i="108"/>
  <c r="G972" i="108"/>
  <c r="AY972" i="108" s="1"/>
  <c r="CH972" i="108"/>
  <c r="BZ975" i="108"/>
  <c r="CD975" i="108" s="1"/>
  <c r="AH993" i="108"/>
  <c r="BZ994" i="108"/>
  <c r="CA994" i="108" s="1"/>
  <c r="CF994" i="108"/>
  <c r="CI996" i="108"/>
  <c r="CM997" i="108"/>
  <c r="BZ860" i="108"/>
  <c r="CM865" i="108"/>
  <c r="CF869" i="108"/>
  <c r="CM871" i="108"/>
  <c r="AD872" i="108"/>
  <c r="BZ894" i="108"/>
  <c r="CE894" i="108" s="1"/>
  <c r="CM898" i="108"/>
  <c r="BZ909" i="108"/>
  <c r="D917" i="108"/>
  <c r="BZ919" i="108"/>
  <c r="AH921" i="108"/>
  <c r="CG923" i="108"/>
  <c r="D926" i="108"/>
  <c r="BZ941" i="108"/>
  <c r="CB941" i="108" s="1"/>
  <c r="BZ943" i="108"/>
  <c r="CM946" i="108"/>
  <c r="G956" i="108"/>
  <c r="AY956" i="108" s="1"/>
  <c r="BZ963" i="108"/>
  <c r="CA963" i="108" s="1"/>
  <c r="CM975" i="108"/>
  <c r="BZ978" i="108"/>
  <c r="CI994" i="108"/>
  <c r="AF996" i="108"/>
  <c r="CJ23" i="108"/>
  <c r="AC18" i="108"/>
  <c r="CI19" i="108"/>
  <c r="AH21" i="108"/>
  <c r="BZ22" i="108"/>
  <c r="CB22" i="108" s="1"/>
  <c r="CI23" i="108"/>
  <c r="BZ28" i="108"/>
  <c r="AH30" i="108"/>
  <c r="AE31" i="108"/>
  <c r="BZ32" i="108"/>
  <c r="CC32" i="108" s="1"/>
  <c r="CM33" i="108"/>
  <c r="AF34" i="108"/>
  <c r="CG34" i="108"/>
  <c r="CF35" i="108"/>
  <c r="CJ36" i="108"/>
  <c r="CM37" i="108"/>
  <c r="G37" i="108"/>
  <c r="AY37" i="108" s="1"/>
  <c r="AB47" i="108"/>
  <c r="G48" i="108"/>
  <c r="AY48" i="108" s="1"/>
  <c r="AP49" i="108"/>
  <c r="AH53" i="108"/>
  <c r="CJ55" i="108"/>
  <c r="CM56" i="108"/>
  <c r="BZ57" i="108"/>
  <c r="CF61" i="108"/>
  <c r="CM62" i="108"/>
  <c r="W63" i="108"/>
  <c r="CJ64" i="108"/>
  <c r="AE66" i="108"/>
  <c r="AE67" i="108"/>
  <c r="AC69" i="108"/>
  <c r="BZ73" i="108"/>
  <c r="CH74" i="108"/>
  <c r="CM77" i="108"/>
  <c r="AD77" i="108"/>
  <c r="G77" i="108"/>
  <c r="AY77" i="108" s="1"/>
  <c r="AB78" i="108"/>
  <c r="AE79" i="108"/>
  <c r="CH81" i="108"/>
  <c r="CM82" i="108"/>
  <c r="BZ83" i="108"/>
  <c r="CC83" i="108" s="1"/>
  <c r="CF85" i="108"/>
  <c r="W87" i="108"/>
  <c r="AD90" i="108"/>
  <c r="G92" i="108"/>
  <c r="AY92" i="108" s="1"/>
  <c r="AE94" i="108"/>
  <c r="CM102" i="108"/>
  <c r="W103" i="108"/>
  <c r="AF104" i="108"/>
  <c r="W106" i="108"/>
  <c r="AB110" i="108"/>
  <c r="AP111" i="108"/>
  <c r="G111" i="108"/>
  <c r="AY111" i="108" s="1"/>
  <c r="BZ114" i="108"/>
  <c r="AP117" i="108"/>
  <c r="AF118" i="108"/>
  <c r="AP119" i="108"/>
  <c r="CM124" i="108"/>
  <c r="BZ126" i="108"/>
  <c r="CH129" i="108"/>
  <c r="AH132" i="108"/>
  <c r="CM135" i="108"/>
  <c r="CG135" i="108"/>
  <c r="BY138" i="108"/>
  <c r="CM142" i="108"/>
  <c r="BW144" i="108"/>
  <c r="AF146" i="108"/>
  <c r="AE150" i="108"/>
  <c r="AG151" i="108"/>
  <c r="AE153" i="108"/>
  <c r="CF155" i="108"/>
  <c r="BZ157" i="108"/>
  <c r="AH158" i="108"/>
  <c r="AD159" i="108"/>
  <c r="AG160" i="108"/>
  <c r="AP163" i="108"/>
  <c r="CH163" i="108"/>
  <c r="AG165" i="108"/>
  <c r="AC167" i="108"/>
  <c r="CM168" i="108"/>
  <c r="AG168" i="108"/>
  <c r="G168" i="108"/>
  <c r="AY168" i="108" s="1"/>
  <c r="CM172" i="108"/>
  <c r="AC172" i="108"/>
  <c r="CM174" i="108"/>
  <c r="G177" i="108"/>
  <c r="AY177" i="108" s="1"/>
  <c r="CB177" i="108"/>
  <c r="AE182" i="108"/>
  <c r="CM184" i="108"/>
  <c r="AD184" i="108"/>
  <c r="G184" i="108"/>
  <c r="AY184" i="108" s="1"/>
  <c r="AG185" i="108"/>
  <c r="AC190" i="108"/>
  <c r="CH193" i="108"/>
  <c r="AD194" i="108"/>
  <c r="AB200" i="108"/>
  <c r="G200" i="108"/>
  <c r="AY200" i="108" s="1"/>
  <c r="G203" i="108"/>
  <c r="AY203" i="108" s="1"/>
  <c r="G204" i="108"/>
  <c r="AY204" i="108" s="1"/>
  <c r="AE208" i="108"/>
  <c r="G209" i="108"/>
  <c r="AY209" i="108" s="1"/>
  <c r="BZ211" i="108"/>
  <c r="CB211" i="108" s="1"/>
  <c r="CF213" i="108"/>
  <c r="G215" i="108"/>
  <c r="AY215" i="108" s="1"/>
  <c r="AH217" i="108"/>
  <c r="AE224" i="108"/>
  <c r="BV228" i="108"/>
  <c r="CI233" i="108"/>
  <c r="CJ234" i="108"/>
  <c r="CG234" i="108"/>
  <c r="CG248" i="108"/>
  <c r="AP248" i="108"/>
  <c r="CF248" i="108"/>
  <c r="AC255" i="108"/>
  <c r="AD255" i="108"/>
  <c r="D255" i="108"/>
  <c r="AH255" i="108"/>
  <c r="AG255" i="108"/>
  <c r="AD265" i="108"/>
  <c r="D265" i="108"/>
  <c r="BV265" i="108" s="1"/>
  <c r="AC271" i="108"/>
  <c r="AB271" i="108"/>
  <c r="AE286" i="108"/>
  <c r="AH286" i="108"/>
  <c r="AG286" i="108"/>
  <c r="AC286" i="108"/>
  <c r="D286" i="108"/>
  <c r="AB306" i="108"/>
  <c r="AF306" i="108"/>
  <c r="AP314" i="108"/>
  <c r="CF314" i="108"/>
  <c r="CI318" i="108"/>
  <c r="CG318" i="108"/>
  <c r="AP318" i="108"/>
  <c r="AC331" i="108"/>
  <c r="AG331" i="108"/>
  <c r="AF331" i="108"/>
  <c r="AB331" i="108"/>
  <c r="D331" i="108"/>
  <c r="BY331" i="108" s="1"/>
  <c r="AD338" i="108"/>
  <c r="AG338" i="108"/>
  <c r="AD341" i="108"/>
  <c r="AC341" i="108"/>
  <c r="D341" i="108"/>
  <c r="AF352" i="108"/>
  <c r="AE352" i="108"/>
  <c r="AC352" i="108"/>
  <c r="D352" i="108"/>
  <c r="AF366" i="108"/>
  <c r="AH366" i="108"/>
  <c r="AC366" i="108"/>
  <c r="D366" i="108"/>
  <c r="BZ370" i="108"/>
  <c r="CA370" i="108" s="1"/>
  <c r="AC374" i="108"/>
  <c r="W374" i="108"/>
  <c r="AB378" i="108"/>
  <c r="AG378" i="108"/>
  <c r="AF378" i="108"/>
  <c r="W378" i="108"/>
  <c r="D378" i="108"/>
  <c r="BY378" i="108" s="1"/>
  <c r="AH382" i="108"/>
  <c r="AE382" i="108"/>
  <c r="CI386" i="108"/>
  <c r="CH386" i="108"/>
  <c r="W34" i="108"/>
  <c r="AB42" i="108"/>
  <c r="AE47" i="108"/>
  <c r="AE63" i="108"/>
  <c r="BZ71" i="108"/>
  <c r="CD71" i="108" s="1"/>
  <c r="AP74" i="108"/>
  <c r="AH77" i="108"/>
  <c r="CG82" i="108"/>
  <c r="AE87" i="108"/>
  <c r="AC93" i="108"/>
  <c r="AE103" i="108"/>
  <c r="CH115" i="108"/>
  <c r="AH124" i="108"/>
  <c r="CF130" i="108"/>
  <c r="CG133" i="108"/>
  <c r="CH139" i="108"/>
  <c r="AC142" i="108"/>
  <c r="CH155" i="108"/>
  <c r="AB168" i="108"/>
  <c r="AH168" i="108"/>
  <c r="AC174" i="108"/>
  <c r="AG184" i="108"/>
  <c r="BZ185" i="108"/>
  <c r="CE185" i="108" s="1"/>
  <c r="G189" i="108"/>
  <c r="AY189" i="108" s="1"/>
  <c r="D190" i="108"/>
  <c r="AD190" i="108"/>
  <c r="CH190" i="108"/>
  <c r="W192" i="108"/>
  <c r="AG192" i="108"/>
  <c r="G193" i="108"/>
  <c r="AY193" i="108" s="1"/>
  <c r="CI193" i="108"/>
  <c r="AG194" i="108"/>
  <c r="AG197" i="108"/>
  <c r="BZ198" i="108"/>
  <c r="D200" i="108"/>
  <c r="AF200" i="108"/>
  <c r="AH202" i="108"/>
  <c r="AH208" i="108"/>
  <c r="G208" i="108"/>
  <c r="AY208" i="108" s="1"/>
  <c r="D212" i="108"/>
  <c r="BY212" i="108" s="1"/>
  <c r="W212" i="108"/>
  <c r="AB213" i="108"/>
  <c r="CG213" i="108"/>
  <c r="G216" i="108"/>
  <c r="AY216" i="108" s="1"/>
  <c r="W218" i="108"/>
  <c r="AH218" i="108"/>
  <c r="CF219" i="108"/>
  <c r="AP221" i="108"/>
  <c r="BZ225" i="108"/>
  <c r="CH225" i="108"/>
  <c r="D226" i="108"/>
  <c r="BV226" i="108" s="1"/>
  <c r="W226" i="108"/>
  <c r="G230" i="108"/>
  <c r="AY230" i="108" s="1"/>
  <c r="W233" i="108"/>
  <c r="CI234" i="108"/>
  <c r="CI235" i="108"/>
  <c r="CG235" i="108"/>
  <c r="CJ235" i="108"/>
  <c r="AE242" i="108"/>
  <c r="AB242" i="108"/>
  <c r="D242" i="108"/>
  <c r="BV242" i="108" s="1"/>
  <c r="AH242" i="108"/>
  <c r="AG242" i="108"/>
  <c r="CF260" i="108"/>
  <c r="CH260" i="108"/>
  <c r="AE281" i="108"/>
  <c r="AG281" i="108"/>
  <c r="AF281" i="108"/>
  <c r="W281" i="108"/>
  <c r="D281" i="108"/>
  <c r="AD295" i="108"/>
  <c r="AH295" i="108"/>
  <c r="AC304" i="108"/>
  <c r="AD304" i="108"/>
  <c r="AG304" i="108"/>
  <c r="AE320" i="108"/>
  <c r="AF320" i="108"/>
  <c r="AB320" i="108"/>
  <c r="D320" i="108"/>
  <c r="BY320" i="108" s="1"/>
  <c r="AP345" i="108"/>
  <c r="CF345" i="108"/>
  <c r="CJ345" i="108"/>
  <c r="G356" i="108"/>
  <c r="AY356" i="108" s="1"/>
  <c r="AD360" i="108"/>
  <c r="AH18" i="108"/>
  <c r="AB30" i="108"/>
  <c r="AG34" i="108"/>
  <c r="CH35" i="108"/>
  <c r="AP19" i="108"/>
  <c r="AD20" i="108"/>
  <c r="BZ21" i="108"/>
  <c r="CC21" i="108" s="1"/>
  <c r="AP23" i="108"/>
  <c r="CM26" i="108"/>
  <c r="D30" i="108"/>
  <c r="BV30" i="108" s="1"/>
  <c r="AD30" i="108"/>
  <c r="CG30" i="108"/>
  <c r="BZ31" i="108"/>
  <c r="AH33" i="108"/>
  <c r="D34" i="108"/>
  <c r="BW34" i="108" s="1"/>
  <c r="AB34" i="108"/>
  <c r="AH34" i="108"/>
  <c r="AE39" i="108"/>
  <c r="CM40" i="108"/>
  <c r="BZ41" i="108"/>
  <c r="CC41" i="108" s="1"/>
  <c r="D42" i="108"/>
  <c r="AG42" i="108"/>
  <c r="CH46" i="108"/>
  <c r="AF47" i="108"/>
  <c r="G47" i="108"/>
  <c r="AY47" i="108" s="1"/>
  <c r="CG49" i="108"/>
  <c r="BZ53" i="108"/>
  <c r="AF56" i="108"/>
  <c r="CM61" i="108"/>
  <c r="AB62" i="108"/>
  <c r="BZ63" i="108"/>
  <c r="CC63" i="108" s="1"/>
  <c r="AF63" i="108"/>
  <c r="G64" i="108"/>
  <c r="AY64" i="108" s="1"/>
  <c r="CH70" i="108"/>
  <c r="G72" i="108"/>
  <c r="AY72" i="108" s="1"/>
  <c r="G73" i="108"/>
  <c r="AY73" i="108" s="1"/>
  <c r="AE75" i="108"/>
  <c r="AF76" i="108"/>
  <c r="CM78" i="108"/>
  <c r="BZ78" i="108"/>
  <c r="AE78" i="108"/>
  <c r="BZ79" i="108"/>
  <c r="AF80" i="108"/>
  <c r="AB82" i="108"/>
  <c r="CH82" i="108"/>
  <c r="CM84" i="108"/>
  <c r="AP85" i="108"/>
  <c r="AE86" i="108"/>
  <c r="AF87" i="108"/>
  <c r="G88" i="108"/>
  <c r="AY88" i="108" s="1"/>
  <c r="BZ89" i="108"/>
  <c r="CF89" i="108"/>
  <c r="AH90" i="108"/>
  <c r="D93" i="108"/>
  <c r="BY93" i="108" s="1"/>
  <c r="AD93" i="108"/>
  <c r="CG93" i="108"/>
  <c r="CM94" i="108"/>
  <c r="CI96" i="108"/>
  <c r="G97" i="108"/>
  <c r="AY97" i="108" s="1"/>
  <c r="CG97" i="108"/>
  <c r="CH98" i="108"/>
  <c r="CI100" i="108"/>
  <c r="AE102" i="108"/>
  <c r="AF103" i="108"/>
  <c r="G104" i="108"/>
  <c r="AY104" i="108" s="1"/>
  <c r="CM106" i="108"/>
  <c r="BZ106" i="108"/>
  <c r="AG106" i="108"/>
  <c r="CM110" i="108"/>
  <c r="G117" i="108"/>
  <c r="AY117" i="108" s="1"/>
  <c r="CG117" i="108"/>
  <c r="AE119" i="108"/>
  <c r="CM120" i="108"/>
  <c r="CF123" i="108"/>
  <c r="AB125" i="108"/>
  <c r="CG127" i="108"/>
  <c r="CJ130" i="108"/>
  <c r="AD131" i="108"/>
  <c r="CM132" i="108"/>
  <c r="AP133" i="108"/>
  <c r="CM134" i="108"/>
  <c r="CM136" i="108"/>
  <c r="G136" i="108"/>
  <c r="AY136" i="108" s="1"/>
  <c r="CM140" i="108"/>
  <c r="G141" i="108"/>
  <c r="AY141" i="108" s="1"/>
  <c r="D142" i="108"/>
  <c r="BW142" i="108" s="1"/>
  <c r="AF142" i="108"/>
  <c r="CM144" i="108"/>
  <c r="CI150" i="108"/>
  <c r="CM151" i="108"/>
  <c r="CF151" i="108"/>
  <c r="BZ153" i="108"/>
  <c r="CB153" i="108" s="1"/>
  <c r="CM156" i="108"/>
  <c r="AD157" i="108"/>
  <c r="CG157" i="108"/>
  <c r="CI159" i="108"/>
  <c r="CI160" i="108"/>
  <c r="G161" i="108"/>
  <c r="AY161" i="108" s="1"/>
  <c r="AG162" i="108"/>
  <c r="AB163" i="108"/>
  <c r="CF163" i="108"/>
  <c r="CF165" i="108"/>
  <c r="AF167" i="108"/>
  <c r="D168" i="108"/>
  <c r="AD168" i="108"/>
  <c r="W170" i="108"/>
  <c r="AH170" i="108"/>
  <c r="G171" i="108"/>
  <c r="AY171" i="108" s="1"/>
  <c r="D174" i="108"/>
  <c r="BV174" i="108" s="1"/>
  <c r="AD174" i="108"/>
  <c r="AP175" i="108"/>
  <c r="G175" i="108"/>
  <c r="AY175" i="108" s="1"/>
  <c r="CM176" i="108"/>
  <c r="G176" i="108"/>
  <c r="AY176" i="108" s="1"/>
  <c r="CJ176" i="108"/>
  <c r="CM177" i="108"/>
  <c r="CM181" i="108"/>
  <c r="G183" i="108"/>
  <c r="AY183" i="108" s="1"/>
  <c r="CF183" i="108"/>
  <c r="CF195" i="108"/>
  <c r="AG213" i="108"/>
  <c r="AF215" i="108"/>
  <c r="CF217" i="108"/>
  <c r="CH219" i="108"/>
  <c r="AG233" i="108"/>
  <c r="W234" i="108"/>
  <c r="D234" i="108"/>
  <c r="AF234" i="108"/>
  <c r="CJ243" i="108"/>
  <c r="CH243" i="108"/>
  <c r="AH244" i="108"/>
  <c r="AC244" i="108"/>
  <c r="D244" i="108"/>
  <c r="BY244" i="108" s="1"/>
  <c r="AG244" i="108"/>
  <c r="CI246" i="108"/>
  <c r="CG246" i="108"/>
  <c r="CJ246" i="108"/>
  <c r="CH246" i="108"/>
  <c r="AE248" i="108"/>
  <c r="CI250" i="108"/>
  <c r="CJ250" i="108"/>
  <c r="AP250" i="108"/>
  <c r="CF250" i="108"/>
  <c r="AF274" i="108"/>
  <c r="AG274" i="108"/>
  <c r="AE274" i="108"/>
  <c r="D274" i="108"/>
  <c r="CI290" i="108"/>
  <c r="CF290" i="108"/>
  <c r="AG297" i="108"/>
  <c r="AC297" i="108"/>
  <c r="AC307" i="108"/>
  <c r="AH307" i="108"/>
  <c r="AG307" i="108"/>
  <c r="AD307" i="108"/>
  <c r="D307" i="108"/>
  <c r="CF308" i="108"/>
  <c r="CI308" i="108"/>
  <c r="CI312" i="108"/>
  <c r="CJ312" i="108"/>
  <c r="CH312" i="108"/>
  <c r="AH326" i="108"/>
  <c r="AC326" i="108"/>
  <c r="AF340" i="108"/>
  <c r="AC340" i="108"/>
  <c r="CI342" i="108"/>
  <c r="AP342" i="108"/>
  <c r="CJ342" i="108"/>
  <c r="AD344" i="108"/>
  <c r="AE344" i="108"/>
  <c r="AE349" i="108"/>
  <c r="AB349" i="108"/>
  <c r="CM18" i="108"/>
  <c r="BZ19" i="108"/>
  <c r="CM21" i="108"/>
  <c r="G21" i="108"/>
  <c r="AY21" i="108" s="1"/>
  <c r="AD22" i="108"/>
  <c r="AF24" i="108"/>
  <c r="BZ25" i="108"/>
  <c r="AE26" i="108"/>
  <c r="AE27" i="108"/>
  <c r="AD29" i="108"/>
  <c r="CF29" i="108"/>
  <c r="CM30" i="108"/>
  <c r="BZ30" i="108"/>
  <c r="CC30" i="108" s="1"/>
  <c r="AE30" i="108"/>
  <c r="CH30" i="108"/>
  <c r="CM34" i="108"/>
  <c r="AD34" i="108"/>
  <c r="CF36" i="108"/>
  <c r="BZ37" i="108"/>
  <c r="CC37" i="108" s="1"/>
  <c r="AF39" i="108"/>
  <c r="G40" i="108"/>
  <c r="AY40" i="108" s="1"/>
  <c r="CH41" i="108"/>
  <c r="BZ42" i="108"/>
  <c r="CA42" i="108" s="1"/>
  <c r="AE43" i="108"/>
  <c r="CG45" i="108"/>
  <c r="AB46" i="108"/>
  <c r="CI46" i="108"/>
  <c r="CM47" i="108"/>
  <c r="BZ47" i="108"/>
  <c r="AH49" i="108"/>
  <c r="CM50" i="108"/>
  <c r="BZ51" i="108"/>
  <c r="G53" i="108"/>
  <c r="AY53" i="108" s="1"/>
  <c r="CG53" i="108"/>
  <c r="CI55" i="108"/>
  <c r="CF57" i="108"/>
  <c r="BZ59" i="108"/>
  <c r="D62" i="108"/>
  <c r="AD62" i="108"/>
  <c r="CH62" i="108"/>
  <c r="CM63" i="108"/>
  <c r="AG63" i="108"/>
  <c r="CI64" i="108"/>
  <c r="BZ65" i="108"/>
  <c r="CM66" i="108"/>
  <c r="AD66" i="108"/>
  <c r="W67" i="108"/>
  <c r="AC68" i="108"/>
  <c r="AB70" i="108"/>
  <c r="AP70" i="108"/>
  <c r="AE71" i="108"/>
  <c r="CH73" i="108"/>
  <c r="D74" i="108"/>
  <c r="W74" i="108"/>
  <c r="CG74" i="108"/>
  <c r="AF75" i="108"/>
  <c r="BZ76" i="108"/>
  <c r="AH78" i="108"/>
  <c r="CH78" i="108"/>
  <c r="CM80" i="108"/>
  <c r="BZ81" i="108"/>
  <c r="G81" i="108"/>
  <c r="AY81" i="108" s="1"/>
  <c r="CG81" i="108"/>
  <c r="D82" i="108"/>
  <c r="BX82" i="108" s="1"/>
  <c r="AG82" i="108"/>
  <c r="AP83" i="108"/>
  <c r="AF84" i="108"/>
  <c r="CM87" i="108"/>
  <c r="AG87" i="108"/>
  <c r="AP89" i="108"/>
  <c r="AB90" i="108"/>
  <c r="CM93" i="108"/>
  <c r="BZ93" i="108"/>
  <c r="CC93" i="108" s="1"/>
  <c r="AD94" i="108"/>
  <c r="AC96" i="108"/>
  <c r="AD97" i="108"/>
  <c r="CM98" i="108"/>
  <c r="AE99" i="108"/>
  <c r="AD101" i="108"/>
  <c r="AG103" i="108"/>
  <c r="AB104" i="108"/>
  <c r="AP106" i="108"/>
  <c r="AF107" i="108"/>
  <c r="AF108" i="108"/>
  <c r="G109" i="108"/>
  <c r="AY109" i="108" s="1"/>
  <c r="G113" i="108"/>
  <c r="AY113" i="108" s="1"/>
  <c r="G114" i="108"/>
  <c r="AY114" i="108" s="1"/>
  <c r="AP115" i="108"/>
  <c r="AF116" i="108"/>
  <c r="D117" i="108"/>
  <c r="AC117" i="108"/>
  <c r="G118" i="108"/>
  <c r="AY118" i="108" s="1"/>
  <c r="CG118" i="108"/>
  <c r="BZ119" i="108"/>
  <c r="AG119" i="108"/>
  <c r="AF120" i="108"/>
  <c r="CH123" i="108"/>
  <c r="D125" i="108"/>
  <c r="AC125" i="108"/>
  <c r="AP127" i="108"/>
  <c r="CJ127" i="108"/>
  <c r="CH128" i="108"/>
  <c r="CF129" i="108"/>
  <c r="AP130" i="108"/>
  <c r="AG131" i="108"/>
  <c r="AD134" i="108"/>
  <c r="G135" i="108"/>
  <c r="AY135" i="108" s="1"/>
  <c r="AB136" i="108"/>
  <c r="AH136" i="108"/>
  <c r="BZ138" i="108"/>
  <c r="CH141" i="108"/>
  <c r="AB144" i="108"/>
  <c r="AH144" i="108"/>
  <c r="CM150" i="108"/>
  <c r="CJ151" i="108"/>
  <c r="W153" i="108"/>
  <c r="AP156" i="108"/>
  <c r="D157" i="108"/>
  <c r="AP157" i="108"/>
  <c r="W161" i="108"/>
  <c r="CI161" i="108"/>
  <c r="D162" i="108"/>
  <c r="BW162" i="108" s="1"/>
  <c r="W162" i="108"/>
  <c r="AH162" i="108"/>
  <c r="AH163" i="108"/>
  <c r="CG163" i="108"/>
  <c r="D164" i="108"/>
  <c r="BV164" i="108" s="1"/>
  <c r="W164" i="108"/>
  <c r="AB165" i="108"/>
  <c r="G165" i="108"/>
  <c r="AY165" i="108" s="1"/>
  <c r="CH165" i="108"/>
  <c r="BZ166" i="108"/>
  <c r="BZ167" i="108"/>
  <c r="CA167" i="108" s="1"/>
  <c r="AE168" i="108"/>
  <c r="D170" i="108"/>
  <c r="BV170" i="108" s="1"/>
  <c r="AB170" i="108"/>
  <c r="CH171" i="108"/>
  <c r="BZ173" i="108"/>
  <c r="AF174" i="108"/>
  <c r="W176" i="108"/>
  <c r="AG176" i="108"/>
  <c r="AC179" i="108"/>
  <c r="AC183" i="108"/>
  <c r="CJ183" i="108"/>
  <c r="W185" i="108"/>
  <c r="G194" i="108"/>
  <c r="AY194" i="108" s="1"/>
  <c r="G196" i="108"/>
  <c r="AY196" i="108" s="1"/>
  <c r="CM200" i="108"/>
  <c r="BZ201" i="108"/>
  <c r="CM208" i="108"/>
  <c r="W208" i="108"/>
  <c r="CH208" i="108"/>
  <c r="CJ209" i="108"/>
  <c r="G210" i="108"/>
  <c r="AY210" i="108" s="1"/>
  <c r="AH211" i="108"/>
  <c r="W217" i="108"/>
  <c r="AD218" i="108"/>
  <c r="AP219" i="108"/>
  <c r="CJ219" i="108"/>
  <c r="CH222" i="108"/>
  <c r="CG222" i="108"/>
  <c r="AG223" i="108"/>
  <c r="D224" i="108"/>
  <c r="BY224" i="108" s="1"/>
  <c r="W224" i="108"/>
  <c r="CM227" i="108"/>
  <c r="G227" i="108"/>
  <c r="AY227" i="108" s="1"/>
  <c r="AH234" i="108"/>
  <c r="AF238" i="108"/>
  <c r="AC238" i="108"/>
  <c r="D238" i="108"/>
  <c r="AH238" i="108"/>
  <c r="AD238" i="108"/>
  <c r="CM242" i="108"/>
  <c r="BZ243" i="108"/>
  <c r="AP246" i="108"/>
  <c r="BZ251" i="108"/>
  <c r="CC251" i="108" s="1"/>
  <c r="AG253" i="108"/>
  <c r="AC253" i="108"/>
  <c r="D253" i="108"/>
  <c r="AD253" i="108"/>
  <c r="AF254" i="108"/>
  <c r="W254" i="108"/>
  <c r="AB255" i="108"/>
  <c r="AC265" i="108"/>
  <c r="AG271" i="108"/>
  <c r="W286" i="108"/>
  <c r="CF289" i="108"/>
  <c r="CG289" i="108"/>
  <c r="CH301" i="108"/>
  <c r="CI301" i="108"/>
  <c r="AP301" i="108"/>
  <c r="AG306" i="108"/>
  <c r="CI314" i="108"/>
  <c r="CI334" i="108"/>
  <c r="AP334" i="108"/>
  <c r="CF334" i="108"/>
  <c r="AG364" i="108"/>
  <c r="AC364" i="108"/>
  <c r="AB366" i="108"/>
  <c r="AD368" i="108"/>
  <c r="AF368" i="108"/>
  <c r="BZ376" i="108"/>
  <c r="CE376" i="108" s="1"/>
  <c r="BZ378" i="108"/>
  <c r="CB378" i="108" s="1"/>
  <c r="CF394" i="108"/>
  <c r="W395" i="108"/>
  <c r="AG395" i="108"/>
  <c r="AE396" i="108"/>
  <c r="AF405" i="108"/>
  <c r="AC405" i="108"/>
  <c r="W405" i="108"/>
  <c r="AB423" i="108"/>
  <c r="AE423" i="108"/>
  <c r="AC438" i="108"/>
  <c r="AB438" i="108"/>
  <c r="AG438" i="108"/>
  <c r="CI440" i="108"/>
  <c r="CJ440" i="108"/>
  <c r="AP440" i="108"/>
  <c r="CF440" i="108"/>
  <c r="AB448" i="108"/>
  <c r="AD448" i="108"/>
  <c r="W448" i="108"/>
  <c r="AF448" i="108"/>
  <c r="CG460" i="108"/>
  <c r="CJ460" i="108"/>
  <c r="AB465" i="108"/>
  <c r="D465" i="108"/>
  <c r="BY465" i="108" s="1"/>
  <c r="BZ465" i="108"/>
  <c r="CA465" i="108" s="1"/>
  <c r="CI472" i="108"/>
  <c r="CG472" i="108"/>
  <c r="CJ472" i="108"/>
  <c r="AF476" i="108"/>
  <c r="AG489" i="108"/>
  <c r="D489" i="108"/>
  <c r="BU489" i="108" s="1"/>
  <c r="CG500" i="108"/>
  <c r="CH500" i="108"/>
  <c r="CI504" i="108"/>
  <c r="CJ504" i="108"/>
  <c r="CH506" i="108"/>
  <c r="CG506" i="108"/>
  <c r="AE507" i="108"/>
  <c r="AC538" i="108"/>
  <c r="AD538" i="108"/>
  <c r="AG538" i="108"/>
  <c r="CH542" i="108"/>
  <c r="CI542" i="108"/>
  <c r="CG542" i="108"/>
  <c r="CF542" i="108"/>
  <c r="AC559" i="108"/>
  <c r="AD559" i="108"/>
  <c r="AB559" i="108"/>
  <c r="D559" i="108"/>
  <c r="BW559" i="108" s="1"/>
  <c r="AG559" i="108"/>
  <c r="AF559" i="108"/>
  <c r="AH559" i="108"/>
  <c r="G236" i="108"/>
  <c r="AY236" i="108" s="1"/>
  <c r="CG236" i="108"/>
  <c r="CM238" i="108"/>
  <c r="CM247" i="108"/>
  <c r="AB250" i="108"/>
  <c r="AC251" i="108"/>
  <c r="BZ254" i="108"/>
  <c r="CA254" i="108" s="1"/>
  <c r="CJ255" i="108"/>
  <c r="CM256" i="108"/>
  <c r="G256" i="108"/>
  <c r="AY256" i="108" s="1"/>
  <c r="CJ257" i="108"/>
  <c r="CM258" i="108"/>
  <c r="CG258" i="108"/>
  <c r="CG261" i="108"/>
  <c r="CM262" i="108"/>
  <c r="AD263" i="108"/>
  <c r="G263" i="108"/>
  <c r="AY263" i="108" s="1"/>
  <c r="AE264" i="108"/>
  <c r="G266" i="108"/>
  <c r="AY266" i="108" s="1"/>
  <c r="CG267" i="108"/>
  <c r="AB268" i="108"/>
  <c r="CM272" i="108"/>
  <c r="AD273" i="108"/>
  <c r="CM275" i="108"/>
  <c r="W276" i="108"/>
  <c r="BZ277" i="108"/>
  <c r="G281" i="108"/>
  <c r="AY281" i="108" s="1"/>
  <c r="CG283" i="108"/>
  <c r="AB285" i="108"/>
  <c r="AG291" i="108"/>
  <c r="AG292" i="108"/>
  <c r="CH294" i="108"/>
  <c r="BZ295" i="108"/>
  <c r="AP296" i="108"/>
  <c r="CI296" i="108"/>
  <c r="AP298" i="108"/>
  <c r="CI298" i="108"/>
  <c r="W301" i="108"/>
  <c r="AE303" i="108"/>
  <c r="BZ304" i="108"/>
  <c r="CH305" i="108"/>
  <c r="BZ310" i="108"/>
  <c r="CE310" i="108" s="1"/>
  <c r="BZ314" i="108"/>
  <c r="CC314" i="108" s="1"/>
  <c r="CM315" i="108"/>
  <c r="BZ315" i="108"/>
  <c r="G315" i="108"/>
  <c r="AY315" i="108" s="1"/>
  <c r="G316" i="108"/>
  <c r="AY316" i="108" s="1"/>
  <c r="AD321" i="108"/>
  <c r="W324" i="108"/>
  <c r="CF326" i="108"/>
  <c r="CH327" i="108"/>
  <c r="G331" i="108"/>
  <c r="AY331" i="108" s="1"/>
  <c r="AC334" i="108"/>
  <c r="CG335" i="108"/>
  <c r="CM336" i="108"/>
  <c r="BZ337" i="108"/>
  <c r="CF337" i="108"/>
  <c r="CM342" i="108"/>
  <c r="W342" i="108"/>
  <c r="CM343" i="108"/>
  <c r="BZ344" i="108"/>
  <c r="CB344" i="108" s="1"/>
  <c r="CM345" i="108"/>
  <c r="BZ345" i="108"/>
  <c r="CM346" i="108"/>
  <c r="W347" i="108"/>
  <c r="CF350" i="108"/>
  <c r="CH353" i="108"/>
  <c r="AG355" i="108"/>
  <c r="CF356" i="108"/>
  <c r="G357" i="108"/>
  <c r="AY357" i="108" s="1"/>
  <c r="W363" i="108"/>
  <c r="BZ364" i="108"/>
  <c r="CD364" i="108" s="1"/>
  <c r="CM371" i="108"/>
  <c r="AE371" i="108"/>
  <c r="BZ374" i="108"/>
  <c r="CD374" i="108" s="1"/>
  <c r="CF376" i="108"/>
  <c r="CI377" i="108"/>
  <c r="CM379" i="108"/>
  <c r="AC380" i="108"/>
  <c r="G380" i="108"/>
  <c r="AY380" i="108" s="1"/>
  <c r="CM383" i="108"/>
  <c r="W389" i="108"/>
  <c r="G389" i="108"/>
  <c r="AY389" i="108" s="1"/>
  <c r="CF389" i="108"/>
  <c r="AC390" i="108"/>
  <c r="CF390" i="108"/>
  <c r="CF391" i="108"/>
  <c r="G392" i="108"/>
  <c r="AY392" i="108" s="1"/>
  <c r="CG392" i="108"/>
  <c r="CH394" i="108"/>
  <c r="D395" i="108"/>
  <c r="AB395" i="108"/>
  <c r="AH395" i="108"/>
  <c r="AH396" i="108"/>
  <c r="CC402" i="108"/>
  <c r="AC403" i="108"/>
  <c r="AE403" i="108"/>
  <c r="AB403" i="108"/>
  <c r="AP403" i="108"/>
  <c r="AH404" i="108"/>
  <c r="D405" i="108"/>
  <c r="AB405" i="108"/>
  <c r="CI410" i="108"/>
  <c r="CH410" i="108"/>
  <c r="AC415" i="108"/>
  <c r="AD415" i="108"/>
  <c r="CI418" i="108"/>
  <c r="CH418" i="108"/>
  <c r="AP418" i="108"/>
  <c r="CF418" i="108"/>
  <c r="CI423" i="108"/>
  <c r="AP439" i="108"/>
  <c r="AC451" i="108"/>
  <c r="AB451" i="108"/>
  <c r="D451" i="108"/>
  <c r="BV451" i="108" s="1"/>
  <c r="AF451" i="108"/>
  <c r="AE451" i="108"/>
  <c r="CJ455" i="108"/>
  <c r="CI455" i="108"/>
  <c r="AP460" i="108"/>
  <c r="CF472" i="108"/>
  <c r="AG487" i="108"/>
  <c r="AB487" i="108"/>
  <c r="CG498" i="108"/>
  <c r="CJ498" i="108"/>
  <c r="CG503" i="108"/>
  <c r="AP503" i="108"/>
  <c r="CF503" i="108"/>
  <c r="AP504" i="108"/>
  <c r="CJ509" i="108"/>
  <c r="CI509" i="108"/>
  <c r="CG512" i="108"/>
  <c r="AP512" i="108"/>
  <c r="AD520" i="108"/>
  <c r="W520" i="108"/>
  <c r="AG553" i="108"/>
  <c r="AC553" i="108"/>
  <c r="D553" i="108"/>
  <c r="AB553" i="108"/>
  <c r="CJ593" i="108"/>
  <c r="AP593" i="108"/>
  <c r="CG593" i="108"/>
  <c r="CF593" i="108"/>
  <c r="AP612" i="108"/>
  <c r="CG612" i="108"/>
  <c r="G261" i="108"/>
  <c r="AY261" i="108" s="1"/>
  <c r="G264" i="108"/>
  <c r="AY264" i="108" s="1"/>
  <c r="CM265" i="108"/>
  <c r="AC267" i="108"/>
  <c r="AE269" i="108"/>
  <c r="G271" i="108"/>
  <c r="AY271" i="108" s="1"/>
  <c r="BW276" i="108"/>
  <c r="CG278" i="108"/>
  <c r="G280" i="108"/>
  <c r="AY280" i="108" s="1"/>
  <c r="CM281" i="108"/>
  <c r="AE282" i="108"/>
  <c r="CM286" i="108"/>
  <c r="G290" i="108"/>
  <c r="AY290" i="108" s="1"/>
  <c r="W291" i="108"/>
  <c r="G294" i="108"/>
  <c r="AY294" i="108" s="1"/>
  <c r="W296" i="108"/>
  <c r="CJ305" i="108"/>
  <c r="CM306" i="108"/>
  <c r="CG306" i="108"/>
  <c r="CM307" i="108"/>
  <c r="AG308" i="108"/>
  <c r="BZ311" i="108"/>
  <c r="AB315" i="108"/>
  <c r="CF317" i="108"/>
  <c r="CM320" i="108"/>
  <c r="G320" i="108"/>
  <c r="AY320" i="108" s="1"/>
  <c r="BZ322" i="108"/>
  <c r="AD323" i="108"/>
  <c r="CJ326" i="108"/>
  <c r="G329" i="108"/>
  <c r="AY329" i="108" s="1"/>
  <c r="CM331" i="108"/>
  <c r="AE334" i="108"/>
  <c r="CF336" i="108"/>
  <c r="CM340" i="108"/>
  <c r="CI340" i="108"/>
  <c r="CM341" i="108"/>
  <c r="G342" i="108"/>
  <c r="AY342" i="108" s="1"/>
  <c r="CM344" i="108"/>
  <c r="CM352" i="108"/>
  <c r="CJ353" i="108"/>
  <c r="W355" i="108"/>
  <c r="G358" i="108"/>
  <c r="AY358" i="108" s="1"/>
  <c r="G363" i="108"/>
  <c r="AY363" i="108" s="1"/>
  <c r="CM364" i="108"/>
  <c r="BZ366" i="108"/>
  <c r="CF372" i="108"/>
  <c r="G373" i="108"/>
  <c r="AY373" i="108" s="1"/>
  <c r="CM374" i="108"/>
  <c r="AF376" i="108"/>
  <c r="CJ377" i="108"/>
  <c r="CM382" i="108"/>
  <c r="G386" i="108"/>
  <c r="AY386" i="108" s="1"/>
  <c r="AF389" i="108"/>
  <c r="CI389" i="108"/>
  <c r="G390" i="108"/>
  <c r="AY390" i="108" s="1"/>
  <c r="CG391" i="108"/>
  <c r="AP394" i="108"/>
  <c r="CI394" i="108"/>
  <c r="CM395" i="108"/>
  <c r="AD395" i="108"/>
  <c r="AG405" i="108"/>
  <c r="G406" i="108"/>
  <c r="AY406" i="108" s="1"/>
  <c r="AE411" i="108"/>
  <c r="G422" i="108"/>
  <c r="AY422" i="108" s="1"/>
  <c r="AH425" i="108"/>
  <c r="AG429" i="108"/>
  <c r="AC429" i="108"/>
  <c r="D429" i="108"/>
  <c r="AH429" i="108"/>
  <c r="AF429" i="108"/>
  <c r="AF432" i="108"/>
  <c r="D432" i="108"/>
  <c r="AG432" i="108"/>
  <c r="AF433" i="108"/>
  <c r="AC433" i="108"/>
  <c r="D433" i="108"/>
  <c r="AH433" i="108"/>
  <c r="AE433" i="108"/>
  <c r="AB434" i="108"/>
  <c r="AE434" i="108"/>
  <c r="D434" i="108"/>
  <c r="BU434" i="108" s="1"/>
  <c r="AH434" i="108"/>
  <c r="G442" i="108"/>
  <c r="AY442" i="108" s="1"/>
  <c r="CI444" i="108"/>
  <c r="AP444" i="108"/>
  <c r="CJ444" i="108"/>
  <c r="CM448" i="108"/>
  <c r="AG451" i="108"/>
  <c r="AE453" i="108"/>
  <c r="AB453" i="108"/>
  <c r="AP455" i="108"/>
  <c r="AC467" i="108"/>
  <c r="AD467" i="108"/>
  <c r="D467" i="108"/>
  <c r="AH467" i="108"/>
  <c r="AG467" i="108"/>
  <c r="G469" i="108"/>
  <c r="AY469" i="108" s="1"/>
  <c r="CF469" i="108"/>
  <c r="CI470" i="108"/>
  <c r="CG470" i="108"/>
  <c r="CH470" i="108"/>
  <c r="CH472" i="108"/>
  <c r="CM476" i="108"/>
  <c r="CH477" i="108"/>
  <c r="CF477" i="108"/>
  <c r="AP477" i="108"/>
  <c r="G478" i="108"/>
  <c r="AY478" i="108" s="1"/>
  <c r="CJ479" i="108"/>
  <c r="CH479" i="108"/>
  <c r="AP479" i="108"/>
  <c r="CF479" i="108"/>
  <c r="AF482" i="108"/>
  <c r="D482" i="108"/>
  <c r="BV483" i="108"/>
  <c r="CM489" i="108"/>
  <c r="G499" i="108"/>
  <c r="AY499" i="108" s="1"/>
  <c r="W500" i="108"/>
  <c r="AG500" i="108"/>
  <c r="G501" i="108"/>
  <c r="AY501" i="108" s="1"/>
  <c r="CJ506" i="108"/>
  <c r="CG509" i="108"/>
  <c r="CF521" i="108"/>
  <c r="CH521" i="108"/>
  <c r="CJ541" i="108"/>
  <c r="AP541" i="108"/>
  <c r="AD556" i="108"/>
  <c r="D556" i="108"/>
  <c r="BX556" i="108" s="1"/>
  <c r="CI562" i="108"/>
  <c r="AP562" i="108"/>
  <c r="CJ562" i="108"/>
  <c r="W569" i="108"/>
  <c r="AD569" i="108"/>
  <c r="AB569" i="108"/>
  <c r="CI623" i="108"/>
  <c r="CJ623" i="108"/>
  <c r="CM224" i="108"/>
  <c r="AH225" i="108"/>
  <c r="CM226" i="108"/>
  <c r="CM228" i="108"/>
  <c r="CM231" i="108"/>
  <c r="CM232" i="108"/>
  <c r="BZ233" i="108"/>
  <c r="CE233" i="108" s="1"/>
  <c r="AH236" i="108"/>
  <c r="AB240" i="108"/>
  <c r="G246" i="108"/>
  <c r="AY246" i="108" s="1"/>
  <c r="AH247" i="108"/>
  <c r="G247" i="108"/>
  <c r="AY247" i="108" s="1"/>
  <c r="CM250" i="108"/>
  <c r="BZ252" i="108"/>
  <c r="CC252" i="108" s="1"/>
  <c r="CG255" i="108"/>
  <c r="AB256" i="108"/>
  <c r="CG265" i="108"/>
  <c r="CF266" i="108"/>
  <c r="D267" i="108"/>
  <c r="AE267" i="108"/>
  <c r="CM268" i="108"/>
  <c r="AE268" i="108"/>
  <c r="G269" i="108"/>
  <c r="AY269" i="108" s="1"/>
  <c r="G273" i="108"/>
  <c r="AY273" i="108" s="1"/>
  <c r="W275" i="108"/>
  <c r="AF276" i="108"/>
  <c r="G276" i="108"/>
  <c r="AY276" i="108" s="1"/>
  <c r="AE277" i="108"/>
  <c r="CH278" i="108"/>
  <c r="D282" i="108"/>
  <c r="AG282" i="108"/>
  <c r="AG285" i="108"/>
  <c r="CH287" i="108"/>
  <c r="G289" i="108"/>
  <c r="AY289" i="108" s="1"/>
  <c r="D291" i="108"/>
  <c r="BW291" i="108" s="1"/>
  <c r="AB291" i="108"/>
  <c r="D296" i="108"/>
  <c r="BY296" i="108" s="1"/>
  <c r="AB296" i="108"/>
  <c r="CF296" i="108"/>
  <c r="AC298" i="108"/>
  <c r="CF298" i="108"/>
  <c r="CM301" i="108"/>
  <c r="AD301" i="108"/>
  <c r="CG302" i="108"/>
  <c r="G303" i="108"/>
  <c r="AY303" i="108" s="1"/>
  <c r="G304" i="108"/>
  <c r="AY304" i="108" s="1"/>
  <c r="CH310" i="108"/>
  <c r="AG315" i="108"/>
  <c r="AC316" i="108"/>
  <c r="BZ319" i="108"/>
  <c r="CD319" i="108" s="1"/>
  <c r="AP320" i="108"/>
  <c r="CJ320" i="108"/>
  <c r="G321" i="108"/>
  <c r="AY321" i="108" s="1"/>
  <c r="AH323" i="108"/>
  <c r="BZ324" i="108"/>
  <c r="CM325" i="108"/>
  <c r="AP327" i="108"/>
  <c r="AD328" i="108"/>
  <c r="AC333" i="108"/>
  <c r="AP335" i="108"/>
  <c r="AB336" i="108"/>
  <c r="AD343" i="108"/>
  <c r="G345" i="108"/>
  <c r="AY345" i="108" s="1"/>
  <c r="AC346" i="108"/>
  <c r="G346" i="108"/>
  <c r="AY346" i="108" s="1"/>
  <c r="CH346" i="108"/>
  <c r="CM347" i="108"/>
  <c r="BZ347" i="108"/>
  <c r="AF347" i="108"/>
  <c r="AC348" i="108"/>
  <c r="AG350" i="108"/>
  <c r="CM351" i="108"/>
  <c r="AP352" i="108"/>
  <c r="BZ354" i="108"/>
  <c r="D355" i="108"/>
  <c r="AB355" i="108"/>
  <c r="CG358" i="108"/>
  <c r="BZ361" i="108"/>
  <c r="BZ362" i="108"/>
  <c r="AF363" i="108"/>
  <c r="AP366" i="108"/>
  <c r="CM367" i="108"/>
  <c r="BZ369" i="108"/>
  <c r="CC369" i="108" s="1"/>
  <c r="AP370" i="108"/>
  <c r="G370" i="108"/>
  <c r="AY370" i="108" s="1"/>
  <c r="G372" i="108"/>
  <c r="AY372" i="108" s="1"/>
  <c r="CH372" i="108"/>
  <c r="CF375" i="108"/>
  <c r="D376" i="108"/>
  <c r="AP376" i="108"/>
  <c r="AD379" i="108"/>
  <c r="CI379" i="108"/>
  <c r="BZ386" i="108"/>
  <c r="AD387" i="108"/>
  <c r="AP389" i="108"/>
  <c r="CJ389" i="108"/>
  <c r="CM390" i="108"/>
  <c r="AE390" i="108"/>
  <c r="AF395" i="108"/>
  <c r="W396" i="108"/>
  <c r="CH396" i="108"/>
  <c r="AB398" i="108"/>
  <c r="CG399" i="108"/>
  <c r="AG403" i="108"/>
  <c r="CJ403" i="108"/>
  <c r="CM404" i="108"/>
  <c r="G408" i="108"/>
  <c r="AY408" i="108" s="1"/>
  <c r="G410" i="108"/>
  <c r="AY410" i="108" s="1"/>
  <c r="CM414" i="108"/>
  <c r="CG418" i="108"/>
  <c r="AG420" i="108"/>
  <c r="AF420" i="108"/>
  <c r="AB420" i="108"/>
  <c r="AH420" i="108"/>
  <c r="AH423" i="108"/>
  <c r="AE424" i="108"/>
  <c r="D424" i="108"/>
  <c r="CG427" i="108"/>
  <c r="G429" i="108"/>
  <c r="AY429" i="108" s="1"/>
  <c r="AE438" i="108"/>
  <c r="CG440" i="108"/>
  <c r="AC448" i="108"/>
  <c r="CM451" i="108"/>
  <c r="AC459" i="108"/>
  <c r="AD459" i="108"/>
  <c r="D459" i="108"/>
  <c r="AH459" i="108"/>
  <c r="AG459" i="108"/>
  <c r="CI460" i="108"/>
  <c r="G461" i="108"/>
  <c r="AY461" i="108" s="1"/>
  <c r="W462" i="108"/>
  <c r="AC462" i="108"/>
  <c r="AP470" i="108"/>
  <c r="G472" i="108"/>
  <c r="AY472" i="108" s="1"/>
  <c r="G476" i="108"/>
  <c r="AY476" i="108" s="1"/>
  <c r="AE478" i="108"/>
  <c r="AG478" i="108"/>
  <c r="BU483" i="108"/>
  <c r="CM487" i="108"/>
  <c r="AF489" i="108"/>
  <c r="CH491" i="108"/>
  <c r="CJ491" i="108"/>
  <c r="BZ494" i="108"/>
  <c r="CF500" i="108"/>
  <c r="CH504" i="108"/>
  <c r="G506" i="108"/>
  <c r="AY506" i="108" s="1"/>
  <c r="W508" i="108"/>
  <c r="AC508" i="108"/>
  <c r="AP511" i="108"/>
  <c r="CH513" i="108"/>
  <c r="AC515" i="108"/>
  <c r="AH515" i="108"/>
  <c r="AD515" i="108"/>
  <c r="D515" i="108"/>
  <c r="AG515" i="108"/>
  <c r="CI526" i="108"/>
  <c r="CH526" i="108"/>
  <c r="W559" i="108"/>
  <c r="AC567" i="108"/>
  <c r="W567" i="108"/>
  <c r="D567" i="108"/>
  <c r="G524" i="108"/>
  <c r="AY524" i="108" s="1"/>
  <c r="AF535" i="108"/>
  <c r="G537" i="108"/>
  <c r="AY537" i="108" s="1"/>
  <c r="CM538" i="108"/>
  <c r="AE541" i="108"/>
  <c r="AF541" i="108"/>
  <c r="D541" i="108"/>
  <c r="BY541" i="108" s="1"/>
  <c r="W542" i="108"/>
  <c r="AF542" i="108"/>
  <c r="AC543" i="108"/>
  <c r="AD543" i="108"/>
  <c r="D543" i="108"/>
  <c r="BU543" i="108" s="1"/>
  <c r="AE543" i="108"/>
  <c r="AF554" i="108"/>
  <c r="AB554" i="108"/>
  <c r="D554" i="108"/>
  <c r="AD554" i="108"/>
  <c r="AD555" i="108"/>
  <c r="AH555" i="108"/>
  <c r="CH560" i="108"/>
  <c r="CM569" i="108"/>
  <c r="CF571" i="108"/>
  <c r="CG571" i="108"/>
  <c r="AH574" i="108"/>
  <c r="CG585" i="108"/>
  <c r="CI586" i="108"/>
  <c r="CJ586" i="108"/>
  <c r="AP586" i="108"/>
  <c r="CJ589" i="108"/>
  <c r="CI589" i="108"/>
  <c r="CH589" i="108"/>
  <c r="CG414" i="108"/>
  <c r="CM419" i="108"/>
  <c r="CM421" i="108"/>
  <c r="AC422" i="108"/>
  <c r="AD430" i="108"/>
  <c r="CM445" i="108"/>
  <c r="G449" i="108"/>
  <c r="AY449" i="108" s="1"/>
  <c r="BZ454" i="108"/>
  <c r="CB454" i="108" s="1"/>
  <c r="BZ455" i="108"/>
  <c r="AG456" i="108"/>
  <c r="AH461" i="108"/>
  <c r="BZ464" i="108"/>
  <c r="CM466" i="108"/>
  <c r="CJ467" i="108"/>
  <c r="CM468" i="108"/>
  <c r="AC472" i="108"/>
  <c r="G481" i="108"/>
  <c r="AY481" i="108" s="1"/>
  <c r="CH482" i="108"/>
  <c r="AG490" i="108"/>
  <c r="CM494" i="108"/>
  <c r="CM496" i="108"/>
  <c r="BZ497" i="108"/>
  <c r="AE502" i="108"/>
  <c r="AB503" i="108"/>
  <c r="BZ504" i="108"/>
  <c r="CB504" i="108" s="1"/>
  <c r="CM507" i="108"/>
  <c r="G509" i="108"/>
  <c r="AY509" i="108" s="1"/>
  <c r="G510" i="108"/>
  <c r="AY510" i="108" s="1"/>
  <c r="CG510" i="108"/>
  <c r="G518" i="108"/>
  <c r="AY518" i="108" s="1"/>
  <c r="CF518" i="108"/>
  <c r="AB519" i="108"/>
  <c r="AD523" i="108"/>
  <c r="G526" i="108"/>
  <c r="AY526" i="108" s="1"/>
  <c r="G532" i="108"/>
  <c r="AY532" i="108" s="1"/>
  <c r="AG534" i="108"/>
  <c r="BY539" i="108"/>
  <c r="G541" i="108"/>
  <c r="AY541" i="108" s="1"/>
  <c r="AG543" i="108"/>
  <c r="AE545" i="108"/>
  <c r="W545" i="108"/>
  <c r="D545" i="108"/>
  <c r="AG545" i="108"/>
  <c r="AB546" i="108"/>
  <c r="AG546" i="108"/>
  <c r="CG551" i="108"/>
  <c r="AH552" i="108"/>
  <c r="AH554" i="108"/>
  <c r="D555" i="108"/>
  <c r="BX555" i="108" s="1"/>
  <c r="AB555" i="108"/>
  <c r="CJ560" i="108"/>
  <c r="CM561" i="108"/>
  <c r="BZ565" i="108"/>
  <c r="CB565" i="108" s="1"/>
  <c r="AC571" i="108"/>
  <c r="G583" i="108"/>
  <c r="AY583" i="108" s="1"/>
  <c r="CI584" i="108"/>
  <c r="AP584" i="108"/>
  <c r="AB587" i="108"/>
  <c r="AE587" i="108"/>
  <c r="AC587" i="108"/>
  <c r="CF592" i="108"/>
  <c r="BZ599" i="108"/>
  <c r="G599" i="108"/>
  <c r="AY599" i="108" s="1"/>
  <c r="CI600" i="108"/>
  <c r="CF600" i="108"/>
  <c r="AB601" i="108"/>
  <c r="CH621" i="108"/>
  <c r="CI621" i="108"/>
  <c r="AD622" i="108"/>
  <c r="W622" i="108"/>
  <c r="AH622" i="108"/>
  <c r="AF622" i="108"/>
  <c r="BZ668" i="108"/>
  <c r="CM402" i="108"/>
  <c r="BZ412" i="108"/>
  <c r="CA412" i="108" s="1"/>
  <c r="G412" i="108"/>
  <c r="AY412" i="108" s="1"/>
  <c r="BZ416" i="108"/>
  <c r="AB419" i="108"/>
  <c r="AH419" i="108"/>
  <c r="W427" i="108"/>
  <c r="AB428" i="108"/>
  <c r="CM430" i="108"/>
  <c r="G441" i="108"/>
  <c r="AY441" i="108" s="1"/>
  <c r="CM446" i="108"/>
  <c r="CH450" i="108"/>
  <c r="CM454" i="108"/>
  <c r="CM457" i="108"/>
  <c r="CH458" i="108"/>
  <c r="CM461" i="108"/>
  <c r="CF465" i="108"/>
  <c r="CG467" i="108"/>
  <c r="AC468" i="108"/>
  <c r="G473" i="108"/>
  <c r="AY473" i="108" s="1"/>
  <c r="CG473" i="108"/>
  <c r="CM474" i="108"/>
  <c r="CF480" i="108"/>
  <c r="CJ482" i="108"/>
  <c r="AB485" i="108"/>
  <c r="G485" i="108"/>
  <c r="AY485" i="108" s="1"/>
  <c r="AC494" i="108"/>
  <c r="AG496" i="108"/>
  <c r="AB499" i="108"/>
  <c r="AH499" i="108"/>
  <c r="CM502" i="108"/>
  <c r="CM503" i="108"/>
  <c r="BZ506" i="108"/>
  <c r="W509" i="108"/>
  <c r="CM511" i="108"/>
  <c r="W512" i="108"/>
  <c r="AP518" i="108"/>
  <c r="CJ518" i="108"/>
  <c r="AH519" i="108"/>
  <c r="BZ520" i="108"/>
  <c r="BZ521" i="108"/>
  <c r="CD521" i="108" s="1"/>
  <c r="W523" i="108"/>
  <c r="AG523" i="108"/>
  <c r="W526" i="108"/>
  <c r="AD535" i="108"/>
  <c r="AC536" i="108"/>
  <c r="BZ538" i="108"/>
  <c r="CI539" i="108"/>
  <c r="BZ540" i="108"/>
  <c r="CB540" i="108" s="1"/>
  <c r="AB543" i="108"/>
  <c r="CH549" i="108"/>
  <c r="CM551" i="108"/>
  <c r="CJ551" i="108"/>
  <c r="W554" i="108"/>
  <c r="BZ556" i="108"/>
  <c r="G556" i="108"/>
  <c r="AY556" i="108" s="1"/>
  <c r="BZ563" i="108"/>
  <c r="AG566" i="108"/>
  <c r="AH566" i="108"/>
  <c r="AF566" i="108"/>
  <c r="CH571" i="108"/>
  <c r="CM572" i="108"/>
  <c r="AD573" i="108"/>
  <c r="CM574" i="108"/>
  <c r="W574" i="108"/>
  <c r="G574" i="108"/>
  <c r="AY574" i="108" s="1"/>
  <c r="CH578" i="108"/>
  <c r="CM581" i="108"/>
  <c r="CF585" i="108"/>
  <c r="CH586" i="108"/>
  <c r="G590" i="108"/>
  <c r="AY590" i="108" s="1"/>
  <c r="BZ594" i="108"/>
  <c r="CE594" i="108" s="1"/>
  <c r="AD596" i="108"/>
  <c r="AF596" i="108"/>
  <c r="BY603" i="108"/>
  <c r="BZ605" i="108"/>
  <c r="CC605" i="108" s="1"/>
  <c r="AG606" i="108"/>
  <c r="CI607" i="108"/>
  <c r="CI608" i="108"/>
  <c r="CJ608" i="108"/>
  <c r="CF608" i="108"/>
  <c r="CM614" i="108"/>
  <c r="CI614" i="108"/>
  <c r="CH614" i="108"/>
  <c r="CJ617" i="108"/>
  <c r="CF617" i="108"/>
  <c r="AP617" i="108"/>
  <c r="G632" i="108"/>
  <c r="AY632" i="108" s="1"/>
  <c r="G634" i="108"/>
  <c r="AY634" i="108" s="1"/>
  <c r="CM635" i="108"/>
  <c r="AE636" i="108"/>
  <c r="CI636" i="108"/>
  <c r="AB643" i="108"/>
  <c r="W645" i="108"/>
  <c r="AH646" i="108"/>
  <c r="CM648" i="108"/>
  <c r="CI648" i="108"/>
  <c r="G650" i="108"/>
  <c r="AY650" i="108" s="1"/>
  <c r="CH652" i="108"/>
  <c r="CI653" i="108"/>
  <c r="AG654" i="108"/>
  <c r="BZ657" i="108"/>
  <c r="CD657" i="108" s="1"/>
  <c r="AB662" i="108"/>
  <c r="AH662" i="108"/>
  <c r="G663" i="108"/>
  <c r="AY663" i="108" s="1"/>
  <c r="G664" i="108"/>
  <c r="AY664" i="108" s="1"/>
  <c r="AG665" i="108"/>
  <c r="CH665" i="108"/>
  <c r="CH668" i="108"/>
  <c r="CJ669" i="108"/>
  <c r="AG678" i="108"/>
  <c r="AH684" i="108"/>
  <c r="AE693" i="108"/>
  <c r="AF694" i="108"/>
  <c r="AB698" i="108"/>
  <c r="CE700" i="108"/>
  <c r="AB702" i="108"/>
  <c r="AH702" i="108"/>
  <c r="AC709" i="108"/>
  <c r="W712" i="108"/>
  <c r="AG712" i="108"/>
  <c r="AH714" i="108"/>
  <c r="CH716" i="108"/>
  <c r="AD718" i="108"/>
  <c r="AF738" i="108"/>
  <c r="AP743" i="108"/>
  <c r="CH743" i="108"/>
  <c r="AC744" i="108"/>
  <c r="AF744" i="108"/>
  <c r="AD744" i="108"/>
  <c r="W744" i="108"/>
  <c r="AE750" i="108"/>
  <c r="AB750" i="108"/>
  <c r="D750" i="108"/>
  <c r="BY750" i="108" s="1"/>
  <c r="CH751" i="108"/>
  <c r="CI751" i="108"/>
  <c r="CF751" i="108"/>
  <c r="G757" i="108"/>
  <c r="AY757" i="108" s="1"/>
  <c r="BZ758" i="108"/>
  <c r="CE758" i="108" s="1"/>
  <c r="AC578" i="108"/>
  <c r="AB581" i="108"/>
  <c r="AD589" i="108"/>
  <c r="BZ590" i="108"/>
  <c r="CA590" i="108" s="1"/>
  <c r="CG596" i="108"/>
  <c r="AB608" i="108"/>
  <c r="CM610" i="108"/>
  <c r="CM613" i="108"/>
  <c r="BZ615" i="108"/>
  <c r="CC615" i="108" s="1"/>
  <c r="G615" i="108"/>
  <c r="AY615" i="108" s="1"/>
  <c r="CG618" i="108"/>
  <c r="AC619" i="108"/>
  <c r="AD621" i="108"/>
  <c r="CG625" i="108"/>
  <c r="AE630" i="108"/>
  <c r="AC635" i="108"/>
  <c r="AE640" i="108"/>
  <c r="AC643" i="108"/>
  <c r="CG644" i="108"/>
  <c r="D645" i="108"/>
  <c r="BW645" i="108" s="1"/>
  <c r="AC645" i="108"/>
  <c r="CJ648" i="108"/>
  <c r="CG650" i="108"/>
  <c r="G651" i="108"/>
  <c r="AY651" i="108" s="1"/>
  <c r="BZ652" i="108"/>
  <c r="AC653" i="108"/>
  <c r="AH655" i="108"/>
  <c r="AH656" i="108"/>
  <c r="AB659" i="108"/>
  <c r="D662" i="108"/>
  <c r="AD662" i="108"/>
  <c r="CM663" i="108"/>
  <c r="AH665" i="108"/>
  <c r="AD666" i="108"/>
  <c r="AP667" i="108"/>
  <c r="W669" i="108"/>
  <c r="AG670" i="108"/>
  <c r="BZ671" i="108"/>
  <c r="CB671" i="108" s="1"/>
  <c r="D672" i="108"/>
  <c r="BX672" i="108" s="1"/>
  <c r="W672" i="108"/>
  <c r="CG672" i="108"/>
  <c r="AP675" i="108"/>
  <c r="AH678" i="108"/>
  <c r="CF681" i="108"/>
  <c r="AC683" i="108"/>
  <c r="CF683" i="108"/>
  <c r="CM686" i="108"/>
  <c r="AE686" i="108"/>
  <c r="G688" i="108"/>
  <c r="AY688" i="108" s="1"/>
  <c r="AG689" i="108"/>
  <c r="BZ691" i="108"/>
  <c r="AG694" i="108"/>
  <c r="CF697" i="108"/>
  <c r="AC698" i="108"/>
  <c r="AD699" i="108"/>
  <c r="CF700" i="108"/>
  <c r="D702" i="108"/>
  <c r="AD702" i="108"/>
  <c r="CM704" i="108"/>
  <c r="D709" i="108"/>
  <c r="BY709" i="108" s="1"/>
  <c r="AD709" i="108"/>
  <c r="CM710" i="108"/>
  <c r="D712" i="108"/>
  <c r="AB712" i="108"/>
  <c r="AP712" i="108"/>
  <c r="D718" i="108"/>
  <c r="BU718" i="108" s="1"/>
  <c r="AE718" i="108"/>
  <c r="AD723" i="108"/>
  <c r="AE723" i="108"/>
  <c r="D723" i="108"/>
  <c r="BU723" i="108" s="1"/>
  <c r="CG724" i="108"/>
  <c r="CJ726" i="108"/>
  <c r="CH727" i="108"/>
  <c r="CI727" i="108"/>
  <c r="D744" i="108"/>
  <c r="AB744" i="108"/>
  <c r="AG749" i="108"/>
  <c r="G751" i="108"/>
  <c r="AY751" i="108" s="1"/>
  <c r="CI753" i="108"/>
  <c r="AP753" i="108"/>
  <c r="AH768" i="108"/>
  <c r="W768" i="108"/>
  <c r="G534" i="108"/>
  <c r="AY534" i="108" s="1"/>
  <c r="CG536" i="108"/>
  <c r="AE540" i="108"/>
  <c r="CH544" i="108"/>
  <c r="AB547" i="108"/>
  <c r="BZ550" i="108"/>
  <c r="AB551" i="108"/>
  <c r="CM555" i="108"/>
  <c r="CM557" i="108"/>
  <c r="CM559" i="108"/>
  <c r="G562" i="108"/>
  <c r="AY562" i="108" s="1"/>
  <c r="AE563" i="108"/>
  <c r="BZ564" i="108"/>
  <c r="CH570" i="108"/>
  <c r="G575" i="108"/>
  <c r="AY575" i="108" s="1"/>
  <c r="AG576" i="108"/>
  <c r="BZ578" i="108"/>
  <c r="BZ579" i="108"/>
  <c r="D581" i="108"/>
  <c r="AD581" i="108"/>
  <c r="BZ584" i="108"/>
  <c r="CE584" i="108" s="1"/>
  <c r="CM587" i="108"/>
  <c r="D589" i="108"/>
  <c r="BU589" i="108" s="1"/>
  <c r="AE589" i="108"/>
  <c r="D591" i="108"/>
  <c r="BW591" i="108" s="1"/>
  <c r="AE591" i="108"/>
  <c r="AC594" i="108"/>
  <c r="CH596" i="108"/>
  <c r="D599" i="108"/>
  <c r="AE599" i="108"/>
  <c r="G600" i="108"/>
  <c r="AY600" i="108" s="1"/>
  <c r="AC603" i="108"/>
  <c r="AE605" i="108"/>
  <c r="CM606" i="108"/>
  <c r="G606" i="108"/>
  <c r="AY606" i="108" s="1"/>
  <c r="G607" i="108"/>
  <c r="AY607" i="108" s="1"/>
  <c r="AC608" i="108"/>
  <c r="CM611" i="108"/>
  <c r="G612" i="108"/>
  <c r="AY612" i="108" s="1"/>
  <c r="AB613" i="108"/>
  <c r="AH613" i="108"/>
  <c r="CH618" i="108"/>
  <c r="D619" i="108"/>
  <c r="BW619" i="108" s="1"/>
  <c r="D621" i="108"/>
  <c r="AE621" i="108"/>
  <c r="AB623" i="108"/>
  <c r="D630" i="108"/>
  <c r="AG630" i="108"/>
  <c r="D635" i="108"/>
  <c r="AD654" i="108"/>
  <c r="AB670" i="108"/>
  <c r="AH670" i="108"/>
  <c r="AF672" i="108"/>
  <c r="BZ679" i="108"/>
  <c r="CJ681" i="108"/>
  <c r="AE683" i="108"/>
  <c r="CF684" i="108"/>
  <c r="G691" i="108"/>
  <c r="AY691" i="108" s="1"/>
  <c r="AB692" i="108"/>
  <c r="CM693" i="108"/>
  <c r="BZ695" i="108"/>
  <c r="CJ697" i="108"/>
  <c r="CG700" i="108"/>
  <c r="AE702" i="108"/>
  <c r="W704" i="108"/>
  <c r="AG704" i="108"/>
  <c r="AD707" i="108"/>
  <c r="G708" i="108"/>
  <c r="AY708" i="108" s="1"/>
  <c r="CM709" i="108"/>
  <c r="AF709" i="108"/>
  <c r="AC711" i="108"/>
  <c r="CM712" i="108"/>
  <c r="AE712" i="108"/>
  <c r="CM714" i="108"/>
  <c r="CF714" i="108"/>
  <c r="G715" i="108"/>
  <c r="AY715" i="108" s="1"/>
  <c r="CF715" i="108"/>
  <c r="AD716" i="108"/>
  <c r="CH724" i="108"/>
  <c r="BZ727" i="108"/>
  <c r="G728" i="108"/>
  <c r="AY728" i="108" s="1"/>
  <c r="CM732" i="108"/>
  <c r="CM734" i="108"/>
  <c r="AF735" i="108"/>
  <c r="W735" i="108"/>
  <c r="BZ735" i="108"/>
  <c r="CE735" i="108" s="1"/>
  <c r="BZ737" i="108"/>
  <c r="BZ739" i="108"/>
  <c r="G743" i="108"/>
  <c r="AY743" i="108" s="1"/>
  <c r="AG744" i="108"/>
  <c r="CJ751" i="108"/>
  <c r="CH753" i="108"/>
  <c r="AD756" i="108"/>
  <c r="BZ770" i="108"/>
  <c r="CC770" i="108" s="1"/>
  <c r="AB775" i="108"/>
  <c r="AH775" i="108"/>
  <c r="AP618" i="108"/>
  <c r="CJ618" i="108"/>
  <c r="CM621" i="108"/>
  <c r="AF621" i="108"/>
  <c r="G623" i="108"/>
  <c r="AY623" i="108" s="1"/>
  <c r="AB626" i="108"/>
  <c r="CG626" i="108"/>
  <c r="BZ628" i="108"/>
  <c r="AG633" i="108"/>
  <c r="CF636" i="108"/>
  <c r="G637" i="108"/>
  <c r="AY637" i="108" s="1"/>
  <c r="AE641" i="108"/>
  <c r="CI641" i="108"/>
  <c r="AG645" i="108"/>
  <c r="D646" i="108"/>
  <c r="BY646" i="108" s="1"/>
  <c r="AE646" i="108"/>
  <c r="G647" i="108"/>
  <c r="AY647" i="108" s="1"/>
  <c r="AH649" i="108"/>
  <c r="CF652" i="108"/>
  <c r="BZ653" i="108"/>
  <c r="CG653" i="108"/>
  <c r="D654" i="108"/>
  <c r="BU654" i="108" s="1"/>
  <c r="CJ657" i="108"/>
  <c r="AF658" i="108"/>
  <c r="BZ659" i="108"/>
  <c r="CG659" i="108"/>
  <c r="G661" i="108"/>
  <c r="AY661" i="108" s="1"/>
  <c r="CM662" i="108"/>
  <c r="AG662" i="108"/>
  <c r="G662" i="108"/>
  <c r="AY662" i="108" s="1"/>
  <c r="CF665" i="108"/>
  <c r="D670" i="108"/>
  <c r="AD670" i="108"/>
  <c r="CM671" i="108"/>
  <c r="AP672" i="108"/>
  <c r="AE677" i="108"/>
  <c r="CM678" i="108"/>
  <c r="AP681" i="108"/>
  <c r="AG683" i="108"/>
  <c r="AE684" i="108"/>
  <c r="CM689" i="108"/>
  <c r="BX690" i="108"/>
  <c r="AC693" i="108"/>
  <c r="CM694" i="108"/>
  <c r="CM702" i="108"/>
  <c r="AG702" i="108"/>
  <c r="BU704" i="108"/>
  <c r="BW707" i="108"/>
  <c r="AF712" i="108"/>
  <c r="AB714" i="108"/>
  <c r="CG715" i="108"/>
  <c r="CI721" i="108"/>
  <c r="CH721" i="108"/>
  <c r="AP721" i="108"/>
  <c r="CH731" i="108"/>
  <c r="CF731" i="108"/>
  <c r="AF734" i="108"/>
  <c r="AH744" i="108"/>
  <c r="AP754" i="108"/>
  <c r="CI754" i="108"/>
  <c r="G726" i="108"/>
  <c r="AY726" i="108" s="1"/>
  <c r="W731" i="108"/>
  <c r="G731" i="108"/>
  <c r="AY731" i="108" s="1"/>
  <c r="CM733" i="108"/>
  <c r="CH735" i="108"/>
  <c r="CM738" i="108"/>
  <c r="G739" i="108"/>
  <c r="AY739" i="108" s="1"/>
  <c r="CM744" i="108"/>
  <c r="CJ745" i="108"/>
  <c r="AF752" i="108"/>
  <c r="W753" i="108"/>
  <c r="CH755" i="108"/>
  <c r="CM757" i="108"/>
  <c r="BZ759" i="108"/>
  <c r="AE760" i="108"/>
  <c r="BZ762" i="108"/>
  <c r="CF762" i="108"/>
  <c r="AH763" i="108"/>
  <c r="D764" i="108"/>
  <c r="AF764" i="108"/>
  <c r="AP767" i="108"/>
  <c r="CJ767" i="108"/>
  <c r="CM768" i="108"/>
  <c r="G770" i="108"/>
  <c r="AY770" i="108" s="1"/>
  <c r="G773" i="108"/>
  <c r="AY773" i="108" s="1"/>
  <c r="AE774" i="108"/>
  <c r="CM775" i="108"/>
  <c r="AD780" i="108"/>
  <c r="AH781" i="108"/>
  <c r="G781" i="108"/>
  <c r="AY781" i="108" s="1"/>
  <c r="CH781" i="108"/>
  <c r="G783" i="108"/>
  <c r="AY783" i="108" s="1"/>
  <c r="CM784" i="108"/>
  <c r="AE785" i="108"/>
  <c r="AH788" i="108"/>
  <c r="D789" i="108"/>
  <c r="BW789" i="108" s="1"/>
  <c r="AB789" i="108"/>
  <c r="CH789" i="108"/>
  <c r="D793" i="108"/>
  <c r="BY793" i="108" s="1"/>
  <c r="AD794" i="108"/>
  <c r="AF795" i="108"/>
  <c r="D797" i="108"/>
  <c r="AB797" i="108"/>
  <c r="CI798" i="108"/>
  <c r="CM799" i="108"/>
  <c r="CG799" i="108"/>
  <c r="CG803" i="108"/>
  <c r="BZ805" i="108"/>
  <c r="CB805" i="108" s="1"/>
  <c r="BZ808" i="108"/>
  <c r="AF809" i="108"/>
  <c r="D813" i="108"/>
  <c r="BW813" i="108" s="1"/>
  <c r="AD813" i="108"/>
  <c r="G820" i="108"/>
  <c r="AY820" i="108" s="1"/>
  <c r="CH820" i="108"/>
  <c r="CJ823" i="108"/>
  <c r="BZ835" i="108"/>
  <c r="AG863" i="108"/>
  <c r="AH863" i="108"/>
  <c r="AE863" i="108"/>
  <c r="AD863" i="108"/>
  <c r="D863" i="108"/>
  <c r="CM720" i="108"/>
  <c r="G729" i="108"/>
  <c r="AY729" i="108" s="1"/>
  <c r="D731" i="108"/>
  <c r="CI735" i="108"/>
  <c r="G736" i="108"/>
  <c r="AY736" i="108" s="1"/>
  <c r="BZ741" i="108"/>
  <c r="CM749" i="108"/>
  <c r="G749" i="108"/>
  <c r="AY749" i="108" s="1"/>
  <c r="D752" i="108"/>
  <c r="BV752" i="108" s="1"/>
  <c r="W752" i="108"/>
  <c r="AG752" i="108"/>
  <c r="AB753" i="108"/>
  <c r="AF754" i="108"/>
  <c r="AP755" i="108"/>
  <c r="G755" i="108"/>
  <c r="AY755" i="108" s="1"/>
  <c r="CJ755" i="108"/>
  <c r="W759" i="108"/>
  <c r="AG760" i="108"/>
  <c r="CH762" i="108"/>
  <c r="CM764" i="108"/>
  <c r="CM766" i="108"/>
  <c r="W769" i="108"/>
  <c r="CF769" i="108"/>
  <c r="AC770" i="108"/>
  <c r="CM773" i="108"/>
  <c r="AG774" i="108"/>
  <c r="AD777" i="108"/>
  <c r="AG778" i="108"/>
  <c r="AH780" i="108"/>
  <c r="D781" i="108"/>
  <c r="BV781" i="108" s="1"/>
  <c r="AP781" i="108"/>
  <c r="CJ781" i="108"/>
  <c r="AB784" i="108"/>
  <c r="AC788" i="108"/>
  <c r="AG789" i="108"/>
  <c r="AC790" i="108"/>
  <c r="CF793" i="108"/>
  <c r="AH795" i="108"/>
  <c r="CM797" i="108"/>
  <c r="AD797" i="108"/>
  <c r="CM804" i="108"/>
  <c r="AB806" i="108"/>
  <c r="W806" i="108"/>
  <c r="AG806" i="108"/>
  <c r="AC812" i="108"/>
  <c r="AE812" i="108"/>
  <c r="W812" i="108"/>
  <c r="G813" i="108"/>
  <c r="AY813" i="108" s="1"/>
  <c r="AC818" i="108"/>
  <c r="AE818" i="108"/>
  <c r="AB818" i="108"/>
  <c r="W830" i="108"/>
  <c r="AF830" i="108"/>
  <c r="AC830" i="108"/>
  <c r="CI841" i="108"/>
  <c r="AE878" i="108"/>
  <c r="AD878" i="108"/>
  <c r="G786" i="108"/>
  <c r="AY786" i="108" s="1"/>
  <c r="AP789" i="108"/>
  <c r="AF790" i="108"/>
  <c r="G790" i="108"/>
  <c r="AY790" i="108" s="1"/>
  <c r="CM790" i="108"/>
  <c r="CM791" i="108"/>
  <c r="CM794" i="108"/>
  <c r="G794" i="108"/>
  <c r="AY794" i="108" s="1"/>
  <c r="AD800" i="108"/>
  <c r="AD823" i="108"/>
  <c r="W824" i="108"/>
  <c r="AB824" i="108"/>
  <c r="AF848" i="108"/>
  <c r="AH848" i="108"/>
  <c r="AG866" i="108"/>
  <c r="D866" i="108"/>
  <c r="CM760" i="108"/>
  <c r="G760" i="108"/>
  <c r="AY760" i="108" s="1"/>
  <c r="CI767" i="108"/>
  <c r="BZ768" i="108"/>
  <c r="CE768" i="108" s="1"/>
  <c r="AC774" i="108"/>
  <c r="G774" i="108"/>
  <c r="AY774" i="108" s="1"/>
  <c r="W789" i="108"/>
  <c r="AC797" i="108"/>
  <c r="AG797" i="108"/>
  <c r="W797" i="108"/>
  <c r="AH797" i="108"/>
  <c r="AH800" i="108"/>
  <c r="AE809" i="108"/>
  <c r="W813" i="108"/>
  <c r="CG816" i="108"/>
  <c r="CF816" i="108"/>
  <c r="CF833" i="108"/>
  <c r="CG833" i="108"/>
  <c r="AP833" i="108"/>
  <c r="AP847" i="108"/>
  <c r="BZ896" i="108"/>
  <c r="AD899" i="108"/>
  <c r="CH913" i="108"/>
  <c r="CJ913" i="108"/>
  <c r="CF913" i="108"/>
  <c r="AD919" i="108"/>
  <c r="AC919" i="108"/>
  <c r="AD929" i="108"/>
  <c r="AE929" i="108"/>
  <c r="CI951" i="108"/>
  <c r="CJ951" i="108"/>
  <c r="AP951" i="108"/>
  <c r="CG951" i="108"/>
  <c r="CH951" i="108"/>
  <c r="CH956" i="108"/>
  <c r="CJ956" i="108"/>
  <c r="AP956" i="108"/>
  <c r="BV956" i="108"/>
  <c r="CI978" i="108"/>
  <c r="CG978" i="108"/>
  <c r="CH978" i="108"/>
  <c r="BX996" i="108"/>
  <c r="BU996" i="108"/>
  <c r="W820" i="108"/>
  <c r="G821" i="108"/>
  <c r="AY821" i="108" s="1"/>
  <c r="BZ822" i="108"/>
  <c r="G822" i="108"/>
  <c r="AY822" i="108" s="1"/>
  <c r="BZ825" i="108"/>
  <c r="CF835" i="108"/>
  <c r="AB836" i="108"/>
  <c r="AH836" i="108"/>
  <c r="AC837" i="108"/>
  <c r="AD841" i="108"/>
  <c r="BZ843" i="108"/>
  <c r="CM846" i="108"/>
  <c r="BZ848" i="108"/>
  <c r="CA848" i="108" s="1"/>
  <c r="CM850" i="108"/>
  <c r="W852" i="108"/>
  <c r="AG852" i="108"/>
  <c r="BZ855" i="108"/>
  <c r="G856" i="108"/>
  <c r="AY856" i="108" s="1"/>
  <c r="G863" i="108"/>
  <c r="AY863" i="108" s="1"/>
  <c r="BZ866" i="108"/>
  <c r="CM872" i="108"/>
  <c r="G874" i="108"/>
  <c r="AY874" i="108" s="1"/>
  <c r="CI875" i="108"/>
  <c r="CJ875" i="108"/>
  <c r="BZ880" i="108"/>
  <c r="CB880" i="108" s="1"/>
  <c r="G881" i="108"/>
  <c r="AY881" i="108" s="1"/>
  <c r="CH889" i="108"/>
  <c r="CI890" i="108"/>
  <c r="CF890" i="108"/>
  <c r="BZ892" i="108"/>
  <c r="CE892" i="108" s="1"/>
  <c r="CJ893" i="108"/>
  <c r="CI893" i="108"/>
  <c r="AE898" i="108"/>
  <c r="AB898" i="108"/>
  <c r="AP899" i="108"/>
  <c r="CJ899" i="108"/>
  <c r="CH902" i="108"/>
  <c r="BZ904" i="108"/>
  <c r="AC922" i="108"/>
  <c r="AB922" i="108"/>
  <c r="AB961" i="108"/>
  <c r="AD961" i="108"/>
  <c r="D961" i="108"/>
  <c r="W961" i="108"/>
  <c r="D839" i="108"/>
  <c r="AC839" i="108"/>
  <c r="D841" i="108"/>
  <c r="AE841" i="108"/>
  <c r="CM842" i="108"/>
  <c r="G843" i="108"/>
  <c r="AY843" i="108" s="1"/>
  <c r="AE844" i="108"/>
  <c r="G845" i="108"/>
  <c r="AY845" i="108" s="1"/>
  <c r="AE847" i="108"/>
  <c r="AP849" i="108"/>
  <c r="AB850" i="108"/>
  <c r="D852" i="108"/>
  <c r="BU852" i="108" s="1"/>
  <c r="AB852" i="108"/>
  <c r="CM856" i="108"/>
  <c r="CI858" i="108"/>
  <c r="AC861" i="108"/>
  <c r="AB862" i="108"/>
  <c r="CH862" i="108"/>
  <c r="CI867" i="108"/>
  <c r="CJ867" i="108"/>
  <c r="AP867" i="108"/>
  <c r="AB869" i="108"/>
  <c r="CM870" i="108"/>
  <c r="CM873" i="108"/>
  <c r="CI873" i="108"/>
  <c r="CH873" i="108"/>
  <c r="AC880" i="108"/>
  <c r="AH880" i="108"/>
  <c r="W880" i="108"/>
  <c r="CI883" i="108"/>
  <c r="CH883" i="108"/>
  <c r="G886" i="108"/>
  <c r="AY886" i="108" s="1"/>
  <c r="CF886" i="108"/>
  <c r="AH888" i="108"/>
  <c r="G889" i="108"/>
  <c r="AY889" i="108" s="1"/>
  <c r="G893" i="108"/>
  <c r="AY893" i="108" s="1"/>
  <c r="CM895" i="108"/>
  <c r="CG895" i="108"/>
  <c r="CH895" i="108"/>
  <c r="CF895" i="108"/>
  <c r="CJ898" i="108"/>
  <c r="AC912" i="108"/>
  <c r="AD912" i="108"/>
  <c r="AP913" i="108"/>
  <c r="AH965" i="108"/>
  <c r="AB965" i="108"/>
  <c r="BZ798" i="108"/>
  <c r="CM800" i="108"/>
  <c r="G800" i="108"/>
  <c r="AY800" i="108" s="1"/>
  <c r="AE802" i="108"/>
  <c r="G802" i="108"/>
  <c r="AY802" i="108" s="1"/>
  <c r="AG804" i="108"/>
  <c r="AF805" i="108"/>
  <c r="G806" i="108"/>
  <c r="AY806" i="108" s="1"/>
  <c r="BZ817" i="108"/>
  <c r="CE817" i="108" s="1"/>
  <c r="CM820" i="108"/>
  <c r="BZ827" i="108"/>
  <c r="AB832" i="108"/>
  <c r="AP835" i="108"/>
  <c r="CI835" i="108"/>
  <c r="CM836" i="108"/>
  <c r="AE836" i="108"/>
  <c r="D849" i="108"/>
  <c r="BX849" i="108" s="1"/>
  <c r="AC850" i="108"/>
  <c r="BZ851" i="108"/>
  <c r="CE851" i="108" s="1"/>
  <c r="AE852" i="108"/>
  <c r="W856" i="108"/>
  <c r="AG856" i="108"/>
  <c r="AH860" i="108"/>
  <c r="AD861" i="108"/>
  <c r="D862" i="108"/>
  <c r="AF862" i="108"/>
  <c r="G864" i="108"/>
  <c r="AY864" i="108" s="1"/>
  <c r="AG865" i="108"/>
  <c r="AB867" i="108"/>
  <c r="AC868" i="108"/>
  <c r="AE874" i="108"/>
  <c r="AD874" i="108"/>
  <c r="D874" i="108"/>
  <c r="AG874" i="108"/>
  <c r="AD875" i="108"/>
  <c r="AC875" i="108"/>
  <c r="CM878" i="108"/>
  <c r="AH883" i="108"/>
  <c r="AD884" i="108"/>
  <c r="CM886" i="108"/>
  <c r="CH886" i="108"/>
  <c r="AH893" i="108"/>
  <c r="AB893" i="108"/>
  <c r="AB899" i="108"/>
  <c r="G900" i="108"/>
  <c r="AY900" i="108" s="1"/>
  <c r="BZ902" i="108"/>
  <c r="W903" i="108"/>
  <c r="AG903" i="108"/>
  <c r="AF903" i="108"/>
  <c r="CJ916" i="108"/>
  <c r="AP916" i="108"/>
  <c r="CH916" i="108"/>
  <c r="AE919" i="108"/>
  <c r="CH935" i="108"/>
  <c r="CJ935" i="108"/>
  <c r="CJ942" i="108"/>
  <c r="CI942" i="108"/>
  <c r="CG942" i="108"/>
  <c r="CH942" i="108"/>
  <c r="CJ952" i="108"/>
  <c r="CF952" i="108"/>
  <c r="CH952" i="108"/>
  <c r="AP952" i="108"/>
  <c r="CG952" i="108"/>
  <c r="AC972" i="108"/>
  <c r="AB972" i="108"/>
  <c r="D972" i="108"/>
  <c r="AG972" i="108"/>
  <c r="W972" i="108"/>
  <c r="AB921" i="108"/>
  <c r="AH930" i="108"/>
  <c r="AC930" i="108"/>
  <c r="G937" i="108"/>
  <c r="AY937" i="108" s="1"/>
  <c r="AD938" i="108"/>
  <c r="D938" i="108"/>
  <c r="BY938" i="108" s="1"/>
  <c r="AH938" i="108"/>
  <c r="AF938" i="108"/>
  <c r="CM939" i="108"/>
  <c r="AG945" i="108"/>
  <c r="AD945" i="108"/>
  <c r="D945" i="108"/>
  <c r="AE945" i="108"/>
  <c r="AC946" i="108"/>
  <c r="AF946" i="108"/>
  <c r="AH946" i="108"/>
  <c r="AB946" i="108"/>
  <c r="D946" i="108"/>
  <c r="BY946" i="108" s="1"/>
  <c r="AD946" i="108"/>
  <c r="AD949" i="108"/>
  <c r="AB949" i="108"/>
  <c r="CM955" i="108"/>
  <c r="AC958" i="108"/>
  <c r="AG958" i="108"/>
  <c r="AH958" i="108"/>
  <c r="CM962" i="108"/>
  <c r="G962" i="108"/>
  <c r="AY962" i="108" s="1"/>
  <c r="AD967" i="108"/>
  <c r="AB967" i="108"/>
  <c r="D967" i="108"/>
  <c r="BW967" i="108" s="1"/>
  <c r="AE967" i="108"/>
  <c r="AP976" i="108"/>
  <c r="CF976" i="108"/>
  <c r="AC980" i="108"/>
  <c r="AF980" i="108"/>
  <c r="AD980" i="108"/>
  <c r="AD991" i="108"/>
  <c r="AG991" i="108"/>
  <c r="D991" i="108"/>
  <c r="AC999" i="108"/>
  <c r="AH999" i="108"/>
  <c r="G867" i="108"/>
  <c r="AY867" i="108" s="1"/>
  <c r="CM868" i="108"/>
  <c r="AC870" i="108"/>
  <c r="AB872" i="108"/>
  <c r="AH872" i="108"/>
  <c r="BZ873" i="108"/>
  <c r="CD873" i="108" s="1"/>
  <c r="CM875" i="108"/>
  <c r="CH876" i="108"/>
  <c r="G877" i="108"/>
  <c r="AY877" i="108" s="1"/>
  <c r="CG877" i="108"/>
  <c r="CG878" i="108"/>
  <c r="G882" i="108"/>
  <c r="AY882" i="108" s="1"/>
  <c r="G883" i="108"/>
  <c r="AY883" i="108" s="1"/>
  <c r="G890" i="108"/>
  <c r="AY890" i="108" s="1"/>
  <c r="CM891" i="108"/>
  <c r="AD895" i="108"/>
  <c r="AB896" i="108"/>
  <c r="CM897" i="108"/>
  <c r="BZ903" i="108"/>
  <c r="CB903" i="108" s="1"/>
  <c r="G903" i="108"/>
  <c r="AY903" i="108" s="1"/>
  <c r="BZ905" i="108"/>
  <c r="CE905" i="108" s="1"/>
  <c r="CM906" i="108"/>
  <c r="AD908" i="108"/>
  <c r="CG909" i="108"/>
  <c r="G911" i="108"/>
  <c r="AY911" i="108" s="1"/>
  <c r="CM912" i="108"/>
  <c r="CG912" i="108"/>
  <c r="AB913" i="108"/>
  <c r="CF919" i="108"/>
  <c r="BZ920" i="108"/>
  <c r="CE920" i="108" s="1"/>
  <c r="AE921" i="108"/>
  <c r="CI921" i="108"/>
  <c r="CF923" i="108"/>
  <c r="G925" i="108"/>
  <c r="AY925" i="108" s="1"/>
  <c r="CH928" i="108"/>
  <c r="CM929" i="108"/>
  <c r="AH933" i="108"/>
  <c r="AG933" i="108"/>
  <c r="AE934" i="108"/>
  <c r="BZ936" i="108"/>
  <c r="CD936" i="108" s="1"/>
  <c r="G940" i="108"/>
  <c r="AY940" i="108" s="1"/>
  <c r="AP941" i="108"/>
  <c r="CH941" i="108"/>
  <c r="AE942" i="108"/>
  <c r="AF942" i="108"/>
  <c r="AG946" i="108"/>
  <c r="AG951" i="108"/>
  <c r="W951" i="108"/>
  <c r="BY956" i="108"/>
  <c r="BZ960" i="108"/>
  <c r="CG965" i="108"/>
  <c r="CF965" i="108"/>
  <c r="CJ965" i="108"/>
  <c r="AP987" i="108"/>
  <c r="CF987" i="108"/>
  <c r="CH987" i="108"/>
  <c r="AC906" i="108"/>
  <c r="CJ909" i="108"/>
  <c r="AB917" i="108"/>
  <c r="CJ924" i="108"/>
  <c r="CG924" i="108"/>
  <c r="CF924" i="108"/>
  <c r="CH936" i="108"/>
  <c r="CG936" i="108"/>
  <c r="W939" i="108"/>
  <c r="AE939" i="108"/>
  <c r="AH939" i="108"/>
  <c r="AG944" i="108"/>
  <c r="AF944" i="108"/>
  <c r="D944" i="108"/>
  <c r="CI949" i="108"/>
  <c r="CG949" i="108"/>
  <c r="CH949" i="108"/>
  <c r="CH950" i="108"/>
  <c r="CG950" i="108"/>
  <c r="CF950" i="108"/>
  <c r="W955" i="108"/>
  <c r="AC955" i="108"/>
  <c r="BZ957" i="108"/>
  <c r="W962" i="108"/>
  <c r="AD962" i="108"/>
  <c r="AG962" i="108"/>
  <c r="AC964" i="108"/>
  <c r="AD964" i="108"/>
  <c r="D964" i="108"/>
  <c r="AG964" i="108"/>
  <c r="AE964" i="108"/>
  <c r="CG973" i="108"/>
  <c r="CH973" i="108"/>
  <c r="CJ973" i="108"/>
  <c r="AP973" i="108"/>
  <c r="CI982" i="108"/>
  <c r="CF982" i="108"/>
  <c r="AD998" i="108"/>
  <c r="AE998" i="108"/>
  <c r="BZ926" i="108"/>
  <c r="CE926" i="108" s="1"/>
  <c r="G930" i="108"/>
  <c r="AY930" i="108" s="1"/>
  <c r="BZ934" i="108"/>
  <c r="G938" i="108"/>
  <c r="AY938" i="108" s="1"/>
  <c r="CI938" i="108"/>
  <c r="AD943" i="108"/>
  <c r="CM944" i="108"/>
  <c r="AB948" i="108"/>
  <c r="CM949" i="108"/>
  <c r="CF953" i="108"/>
  <c r="BZ955" i="108"/>
  <c r="CM957" i="108"/>
  <c r="G957" i="108"/>
  <c r="AY957" i="108" s="1"/>
  <c r="CM964" i="108"/>
  <c r="CM965" i="108"/>
  <c r="AP967" i="108"/>
  <c r="CJ967" i="108"/>
  <c r="CM968" i="108"/>
  <c r="CM974" i="108"/>
  <c r="D975" i="108"/>
  <c r="AC975" i="108"/>
  <c r="BZ980" i="108"/>
  <c r="G980" i="108"/>
  <c r="AY980" i="108" s="1"/>
  <c r="BZ982" i="108"/>
  <c r="CA982" i="108" s="1"/>
  <c r="AH983" i="108"/>
  <c r="G988" i="108"/>
  <c r="AY988" i="108" s="1"/>
  <c r="CH989" i="108"/>
  <c r="G991" i="108"/>
  <c r="AY991" i="108" s="1"/>
  <c r="CH992" i="108"/>
  <c r="D993" i="108"/>
  <c r="BY993" i="108" s="1"/>
  <c r="AD993" i="108"/>
  <c r="CH994" i="108"/>
  <c r="G995" i="108"/>
  <c r="AY995" i="108" s="1"/>
  <c r="CF995" i="108"/>
  <c r="G996" i="108"/>
  <c r="AY996" i="108" s="1"/>
  <c r="AF997" i="108"/>
  <c r="CM1000" i="108"/>
  <c r="AE926" i="108"/>
  <c r="AG927" i="108"/>
  <c r="AC931" i="108"/>
  <c r="G933" i="108"/>
  <c r="AY933" i="108" s="1"/>
  <c r="CM934" i="108"/>
  <c r="G939" i="108"/>
  <c r="AY939" i="108" s="1"/>
  <c r="G943" i="108"/>
  <c r="AY943" i="108" s="1"/>
  <c r="CM948" i="108"/>
  <c r="AP948" i="108"/>
  <c r="AH957" i="108"/>
  <c r="G958" i="108"/>
  <c r="AY958" i="108" s="1"/>
  <c r="G961" i="108"/>
  <c r="AY961" i="108" s="1"/>
  <c r="W963" i="108"/>
  <c r="BZ965" i="108"/>
  <c r="G967" i="108"/>
  <c r="AY967" i="108" s="1"/>
  <c r="CG967" i="108"/>
  <c r="BZ969" i="108"/>
  <c r="BZ970" i="108"/>
  <c r="BZ973" i="108"/>
  <c r="CE973" i="108" s="1"/>
  <c r="BZ977" i="108"/>
  <c r="CB977" i="108" s="1"/>
  <c r="CM978" i="108"/>
  <c r="CM983" i="108"/>
  <c r="AB985" i="108"/>
  <c r="BZ988" i="108"/>
  <c r="G994" i="108"/>
  <c r="AY994" i="108" s="1"/>
  <c r="CJ994" i="108"/>
  <c r="CJ995" i="108"/>
  <c r="BZ996" i="108"/>
  <c r="CD996" i="108" s="1"/>
  <c r="W997" i="108"/>
  <c r="G1000" i="108"/>
  <c r="AY1000" i="108" s="1"/>
  <c r="CF1000" i="108"/>
  <c r="CM1001" i="108"/>
  <c r="AB975" i="108"/>
  <c r="G975" i="108"/>
  <c r="AY975" i="108" s="1"/>
  <c r="G981" i="108"/>
  <c r="AY981" i="108" s="1"/>
  <c r="G982" i="108"/>
  <c r="AY982" i="108" s="1"/>
  <c r="G990" i="108"/>
  <c r="AY990" i="108" s="1"/>
  <c r="CF992" i="108"/>
  <c r="AB993" i="108"/>
  <c r="AB997" i="108"/>
  <c r="G997" i="108"/>
  <c r="AY997" i="108" s="1"/>
  <c r="BZ1001" i="108"/>
  <c r="AP17" i="108"/>
  <c r="CJ17" i="108"/>
  <c r="BZ17" i="108"/>
  <c r="CD17" i="108" s="1"/>
  <c r="AP16" i="108"/>
  <c r="BZ15" i="108"/>
  <c r="CH15" i="108"/>
  <c r="CG15" i="108"/>
  <c r="AH15" i="108"/>
  <c r="D15" i="108"/>
  <c r="AB15" i="108"/>
  <c r="BZ14" i="108"/>
  <c r="CA14" i="108" s="1"/>
  <c r="CH14" i="108"/>
  <c r="W12" i="108"/>
  <c r="AE12" i="108"/>
  <c r="AH12" i="108"/>
  <c r="AB12" i="108"/>
  <c r="AF12" i="108"/>
  <c r="AD12" i="108"/>
  <c r="AC12" i="108"/>
  <c r="G11" i="108"/>
  <c r="AY11" i="108" s="1"/>
  <c r="CG11" i="108"/>
  <c r="AG11" i="108"/>
  <c r="AH11" i="108"/>
  <c r="D11" i="108"/>
  <c r="BX11" i="108" s="1"/>
  <c r="AD11" i="108"/>
  <c r="AB11" i="108"/>
  <c r="AE11" i="108"/>
  <c r="AS2" i="108"/>
  <c r="AT2" i="108" s="1"/>
  <c r="BZ8" i="108"/>
  <c r="AP8" i="108"/>
  <c r="CJ8" i="108"/>
  <c r="AD8" i="108"/>
  <c r="CE79" i="108"/>
  <c r="CD79" i="108"/>
  <c r="CC65" i="108"/>
  <c r="CB65" i="108"/>
  <c r="CC81" i="108"/>
  <c r="CB81" i="108"/>
  <c r="CE95" i="108"/>
  <c r="CD95" i="108"/>
  <c r="CA128" i="108"/>
  <c r="CD128" i="108"/>
  <c r="CD8" i="108"/>
  <c r="AC17" i="108"/>
  <c r="CJ20" i="108"/>
  <c r="AP37" i="108"/>
  <c r="CH37" i="108"/>
  <c r="AB55" i="108"/>
  <c r="W58" i="108"/>
  <c r="AB59" i="108"/>
  <c r="AP66" i="108"/>
  <c r="AB83" i="108"/>
  <c r="BZ84" i="108"/>
  <c r="CA84" i="108" s="1"/>
  <c r="AB91" i="108"/>
  <c r="CI105" i="108"/>
  <c r="CF105" i="108"/>
  <c r="AE122" i="108"/>
  <c r="AB122" i="108"/>
  <c r="AH122" i="108"/>
  <c r="AG122" i="108"/>
  <c r="AB128" i="108"/>
  <c r="AE130" i="108"/>
  <c r="AG130" i="108"/>
  <c r="W130" i="108"/>
  <c r="D130" i="108"/>
  <c r="AD130" i="108"/>
  <c r="AB149" i="108"/>
  <c r="AG149" i="108"/>
  <c r="AB152" i="108"/>
  <c r="AE154" i="108"/>
  <c r="AD154" i="108"/>
  <c r="AG154" i="108"/>
  <c r="W154" i="108"/>
  <c r="D154" i="108"/>
  <c r="AB154" i="108"/>
  <c r="BZ235" i="108"/>
  <c r="CC235" i="108" s="1"/>
  <c r="BX250" i="108"/>
  <c r="H268" i="108"/>
  <c r="BZ268" i="108" s="1"/>
  <c r="CF271" i="108"/>
  <c r="CG271" i="108"/>
  <c r="AP271" i="108"/>
  <c r="AF290" i="108"/>
  <c r="AD290" i="108"/>
  <c r="AH290" i="108"/>
  <c r="W290" i="108"/>
  <c r="AG290" i="108"/>
  <c r="D290" i="108"/>
  <c r="CM290" i="108"/>
  <c r="AE290" i="108"/>
  <c r="AF311" i="108"/>
  <c r="AD311" i="108"/>
  <c r="AH311" i="108"/>
  <c r="AC339" i="108"/>
  <c r="AE339" i="108"/>
  <c r="AH339" i="108"/>
  <c r="AD339" i="108"/>
  <c r="AG339" i="108"/>
  <c r="AB339" i="108"/>
  <c r="D339" i="108"/>
  <c r="W339" i="108"/>
  <c r="CC346" i="108"/>
  <c r="CA346" i="108"/>
  <c r="AD353" i="108"/>
  <c r="AC353" i="108"/>
  <c r="AB353" i="108"/>
  <c r="AH353" i="108"/>
  <c r="BY355" i="108"/>
  <c r="BW355" i="108"/>
  <c r="AF375" i="108"/>
  <c r="AE375" i="108"/>
  <c r="W388" i="108"/>
  <c r="AE388" i="108"/>
  <c r="AG388" i="108"/>
  <c r="AF388" i="108"/>
  <c r="AF393" i="108"/>
  <c r="AE393" i="108"/>
  <c r="AD393" i="108"/>
  <c r="D393" i="108"/>
  <c r="BY393" i="108" s="1"/>
  <c r="AB393" i="108"/>
  <c r="AB408" i="108"/>
  <c r="AE408" i="108"/>
  <c r="AC408" i="108"/>
  <c r="W408" i="108"/>
  <c r="D408" i="108"/>
  <c r="CG421" i="108"/>
  <c r="CF421" i="108"/>
  <c r="CH448" i="108"/>
  <c r="CG448" i="108"/>
  <c r="AP448" i="108"/>
  <c r="CF448" i="108"/>
  <c r="CJ448" i="108"/>
  <c r="CI448" i="108"/>
  <c r="AG16" i="108"/>
  <c r="CM17" i="108"/>
  <c r="AP21" i="108"/>
  <c r="CG21" i="108"/>
  <c r="CF25" i="108"/>
  <c r="BZ36" i="108"/>
  <c r="CC36" i="108" s="1"/>
  <c r="AE50" i="108"/>
  <c r="AF54" i="108"/>
  <c r="CF77" i="108"/>
  <c r="BX93" i="108"/>
  <c r="CH94" i="108"/>
  <c r="AE98" i="108"/>
  <c r="BZ100" i="108"/>
  <c r="CJ105" i="108"/>
  <c r="AE112" i="108"/>
  <c r="AB112" i="108"/>
  <c r="AC114" i="108"/>
  <c r="AF114" i="108"/>
  <c r="W114" i="108"/>
  <c r="D114" i="108"/>
  <c r="BW114" i="108" s="1"/>
  <c r="AB114" i="108"/>
  <c r="AH114" i="108"/>
  <c r="AB178" i="108"/>
  <c r="CI181" i="108"/>
  <c r="CG181" i="108"/>
  <c r="CF181" i="108"/>
  <c r="AP181" i="108"/>
  <c r="CJ181" i="108"/>
  <c r="AH201" i="108"/>
  <c r="W201" i="108"/>
  <c r="AC201" i="108"/>
  <c r="AG201" i="108"/>
  <c r="AD206" i="108"/>
  <c r="AC206" i="108"/>
  <c r="D206" i="108"/>
  <c r="AH206" i="108"/>
  <c r="CF8" i="108"/>
  <c r="AP11" i="108"/>
  <c r="CH11" i="108"/>
  <c r="CM12" i="108"/>
  <c r="AP14" i="108"/>
  <c r="CJ14" i="108"/>
  <c r="CM15" i="108"/>
  <c r="AD15" i="108"/>
  <c r="AB16" i="108"/>
  <c r="AF17" i="108"/>
  <c r="AP18" i="108"/>
  <c r="CH18" i="108"/>
  <c r="CM20" i="108"/>
  <c r="BZ20" i="108"/>
  <c r="CD20" i="108" s="1"/>
  <c r="CF20" i="108"/>
  <c r="CH21" i="108"/>
  <c r="AE22" i="108"/>
  <c r="AE23" i="108"/>
  <c r="BZ24" i="108"/>
  <c r="CE24" i="108" s="1"/>
  <c r="G25" i="108"/>
  <c r="AY25" i="108" s="1"/>
  <c r="CG25" i="108"/>
  <c r="W26" i="108"/>
  <c r="AF26" i="108"/>
  <c r="AB27" i="108"/>
  <c r="D28" i="108"/>
  <c r="AP29" i="108"/>
  <c r="CG29" i="108"/>
  <c r="BU30" i="108"/>
  <c r="CM31" i="108"/>
  <c r="AF31" i="108"/>
  <c r="G32" i="108"/>
  <c r="AY32" i="108" s="1"/>
  <c r="AP33" i="108"/>
  <c r="CG33" i="108"/>
  <c r="G34" i="108"/>
  <c r="AY34" i="108" s="1"/>
  <c r="CM35" i="108"/>
  <c r="AP35" i="108"/>
  <c r="G36" i="108"/>
  <c r="AY36" i="108" s="1"/>
  <c r="CG36" i="108"/>
  <c r="CJ37" i="108"/>
  <c r="D38" i="108"/>
  <c r="BV38" i="108" s="1"/>
  <c r="W38" i="108"/>
  <c r="AF38" i="108"/>
  <c r="CI39" i="108"/>
  <c r="AB40" i="108"/>
  <c r="CJ41" i="108"/>
  <c r="AD42" i="108"/>
  <c r="AH42" i="108"/>
  <c r="G42" i="108"/>
  <c r="AY42" i="108" s="1"/>
  <c r="AB43" i="108"/>
  <c r="D44" i="108"/>
  <c r="AF44" i="108"/>
  <c r="CM46" i="108"/>
  <c r="AD46" i="108"/>
  <c r="CJ47" i="108"/>
  <c r="W49" i="108"/>
  <c r="CH49" i="108"/>
  <c r="D50" i="108"/>
  <c r="W50" i="108"/>
  <c r="AF50" i="108"/>
  <c r="CG50" i="108"/>
  <c r="AE51" i="108"/>
  <c r="CF51" i="108"/>
  <c r="CJ52" i="108"/>
  <c r="AP53" i="108"/>
  <c r="CH53" i="108"/>
  <c r="D54" i="108"/>
  <c r="BY54" i="108" s="1"/>
  <c r="AB54" i="108"/>
  <c r="AH54" i="108"/>
  <c r="AE55" i="108"/>
  <c r="G56" i="108"/>
  <c r="AY56" i="108" s="1"/>
  <c r="AH57" i="108"/>
  <c r="G57" i="108"/>
  <c r="AY57" i="108" s="1"/>
  <c r="D58" i="108"/>
  <c r="AB58" i="108"/>
  <c r="AG58" i="108"/>
  <c r="CG58" i="108"/>
  <c r="AC59" i="108"/>
  <c r="CG60" i="108"/>
  <c r="AC61" i="108"/>
  <c r="G61" i="108"/>
  <c r="AY61" i="108" s="1"/>
  <c r="CG61" i="108"/>
  <c r="G63" i="108"/>
  <c r="AY63" i="108" s="1"/>
  <c r="AB64" i="108"/>
  <c r="CG65" i="108"/>
  <c r="W66" i="108"/>
  <c r="AF66" i="108"/>
  <c r="AP67" i="108"/>
  <c r="CI67" i="108"/>
  <c r="AF68" i="108"/>
  <c r="G69" i="108"/>
  <c r="AY69" i="108" s="1"/>
  <c r="CF69" i="108"/>
  <c r="CM71" i="108"/>
  <c r="AF71" i="108"/>
  <c r="BZ72" i="108"/>
  <c r="CM74" i="108"/>
  <c r="AB74" i="108"/>
  <c r="AG74" i="108"/>
  <c r="AP75" i="108"/>
  <c r="AB76" i="108"/>
  <c r="G76" i="108"/>
  <c r="AY76" i="108" s="1"/>
  <c r="CA76" i="108"/>
  <c r="AP77" i="108"/>
  <c r="CG77" i="108"/>
  <c r="CM79" i="108"/>
  <c r="AF79" i="108"/>
  <c r="BZ80" i="108"/>
  <c r="CJ80" i="108"/>
  <c r="CJ81" i="108"/>
  <c r="BZ82" i="108"/>
  <c r="AD82" i="108"/>
  <c r="AH82" i="108"/>
  <c r="G82" i="108"/>
  <c r="AY82" i="108" s="1"/>
  <c r="AE83" i="108"/>
  <c r="AB84" i="108"/>
  <c r="G84" i="108"/>
  <c r="AY84" i="108" s="1"/>
  <c r="CI84" i="108"/>
  <c r="D85" i="108"/>
  <c r="AC85" i="108"/>
  <c r="CG85" i="108"/>
  <c r="W86" i="108"/>
  <c r="AF86" i="108"/>
  <c r="G86" i="108"/>
  <c r="AY86" i="108" s="1"/>
  <c r="CM88" i="108"/>
  <c r="BZ88" i="108"/>
  <c r="CC88" i="108" s="1"/>
  <c r="D89" i="108"/>
  <c r="CG89" i="108"/>
  <c r="AE90" i="108"/>
  <c r="AP90" i="108"/>
  <c r="CG90" i="108"/>
  <c r="AE91" i="108"/>
  <c r="AC92" i="108"/>
  <c r="G93" i="108"/>
  <c r="AY93" i="108" s="1"/>
  <c r="CH93" i="108"/>
  <c r="W94" i="108"/>
  <c r="AF94" i="108"/>
  <c r="CM95" i="108"/>
  <c r="AF95" i="108"/>
  <c r="BZ96" i="108"/>
  <c r="CE96" i="108" s="1"/>
  <c r="CJ96" i="108"/>
  <c r="AP97" i="108"/>
  <c r="CH97" i="108"/>
  <c r="D98" i="108"/>
  <c r="W98" i="108"/>
  <c r="AF98" i="108"/>
  <c r="CM99" i="108"/>
  <c r="AF99" i="108"/>
  <c r="CH99" i="108"/>
  <c r="G100" i="108"/>
  <c r="AY100" i="108" s="1"/>
  <c r="CG101" i="108"/>
  <c r="W102" i="108"/>
  <c r="AF102" i="108"/>
  <c r="G102" i="108"/>
  <c r="AY102" i="108" s="1"/>
  <c r="CG102" i="108"/>
  <c r="AB103" i="108"/>
  <c r="G103" i="108"/>
  <c r="AY103" i="108" s="1"/>
  <c r="CM104" i="108"/>
  <c r="AG104" i="108"/>
  <c r="G105" i="108"/>
  <c r="AY105" i="108" s="1"/>
  <c r="CM107" i="108"/>
  <c r="CJ107" i="108"/>
  <c r="AP107" i="108"/>
  <c r="BZ109" i="108"/>
  <c r="CB109" i="108" s="1"/>
  <c r="AD111" i="108"/>
  <c r="AF111" i="108"/>
  <c r="AB111" i="108"/>
  <c r="BZ111" i="108"/>
  <c r="AF112" i="108"/>
  <c r="CJ112" i="108"/>
  <c r="CI113" i="108"/>
  <c r="CH113" i="108"/>
  <c r="AP113" i="108"/>
  <c r="CG113" i="108"/>
  <c r="AD114" i="108"/>
  <c r="AP114" i="108"/>
  <c r="G116" i="108"/>
  <c r="AY116" i="108" s="1"/>
  <c r="CM118" i="108"/>
  <c r="BZ120" i="108"/>
  <c r="G120" i="108"/>
  <c r="AY120" i="108" s="1"/>
  <c r="BZ121" i="108"/>
  <c r="AF130" i="108"/>
  <c r="G132" i="108"/>
  <c r="AY132" i="108" s="1"/>
  <c r="AC135" i="108"/>
  <c r="D135" i="108"/>
  <c r="AF135" i="108"/>
  <c r="AD135" i="108"/>
  <c r="G138" i="108"/>
  <c r="AY138" i="108" s="1"/>
  <c r="CM139" i="108"/>
  <c r="CI139" i="108"/>
  <c r="CJ139" i="108"/>
  <c r="CG139" i="108"/>
  <c r="CJ144" i="108"/>
  <c r="CM145" i="108"/>
  <c r="CG145" i="108"/>
  <c r="CI145" i="108"/>
  <c r="CJ145" i="108"/>
  <c r="AH147" i="108"/>
  <c r="CM148" i="108"/>
  <c r="G151" i="108"/>
  <c r="AY151" i="108" s="1"/>
  <c r="G153" i="108"/>
  <c r="AY153" i="108" s="1"/>
  <c r="AF154" i="108"/>
  <c r="G164" i="108"/>
  <c r="AY164" i="108" s="1"/>
  <c r="BZ165" i="108"/>
  <c r="CD165" i="108" s="1"/>
  <c r="AD173" i="108"/>
  <c r="CF174" i="108"/>
  <c r="CG174" i="108"/>
  <c r="AE177" i="108"/>
  <c r="CM187" i="108"/>
  <c r="CI187" i="108"/>
  <c r="CH187" i="108"/>
  <c r="CG187" i="108"/>
  <c r="AP187" i="108"/>
  <c r="CJ187" i="108"/>
  <c r="CG188" i="108"/>
  <c r="AP188" i="108"/>
  <c r="CI192" i="108"/>
  <c r="CJ192" i="108"/>
  <c r="BW192" i="108"/>
  <c r="BZ195" i="108"/>
  <c r="AB196" i="108"/>
  <c r="W196" i="108"/>
  <c r="D196" i="108"/>
  <c r="AF196" i="108"/>
  <c r="AC196" i="108"/>
  <c r="AC198" i="108"/>
  <c r="AD198" i="108"/>
  <c r="G205" i="108"/>
  <c r="AY205" i="108" s="1"/>
  <c r="CM210" i="108"/>
  <c r="AC216" i="108"/>
  <c r="AF216" i="108"/>
  <c r="W216" i="108"/>
  <c r="D216" i="108"/>
  <c r="BX216" i="108" s="1"/>
  <c r="AD216" i="108"/>
  <c r="AG216" i="108"/>
  <c r="AE216" i="108"/>
  <c r="G221" i="108"/>
  <c r="AY221" i="108" s="1"/>
  <c r="CJ224" i="108"/>
  <c r="CH224" i="108"/>
  <c r="G224" i="108"/>
  <c r="AY224" i="108" s="1"/>
  <c r="G226" i="108"/>
  <c r="AY226" i="108" s="1"/>
  <c r="W227" i="108"/>
  <c r="AB227" i="108"/>
  <c r="AC227" i="108"/>
  <c r="AH227" i="108"/>
  <c r="AG227" i="108"/>
  <c r="BY228" i="108"/>
  <c r="AC231" i="108"/>
  <c r="D231" i="108"/>
  <c r="BY231" i="108" s="1"/>
  <c r="W231" i="108"/>
  <c r="AF231" i="108"/>
  <c r="AG231" i="108"/>
  <c r="BZ237" i="108"/>
  <c r="CA237" i="108" s="1"/>
  <c r="BZ260" i="108"/>
  <c r="AF266" i="108"/>
  <c r="AH266" i="108"/>
  <c r="AB266" i="108"/>
  <c r="AG266" i="108"/>
  <c r="W266" i="108"/>
  <c r="CM266" i="108"/>
  <c r="AE266" i="108"/>
  <c r="D266" i="108"/>
  <c r="BW266" i="108" s="1"/>
  <c r="AD266" i="108"/>
  <c r="H286" i="108"/>
  <c r="BZ286" i="108" s="1"/>
  <c r="BZ288" i="108"/>
  <c r="CC288" i="108" s="1"/>
  <c r="AG294" i="108"/>
  <c r="AE294" i="108"/>
  <c r="AC294" i="108"/>
  <c r="AB294" i="108"/>
  <c r="BZ299" i="108"/>
  <c r="CJ304" i="108"/>
  <c r="CI304" i="108"/>
  <c r="AP304" i="108"/>
  <c r="CF304" i="108"/>
  <c r="AF312" i="108"/>
  <c r="AD312" i="108"/>
  <c r="CH323" i="108"/>
  <c r="CI323" i="108"/>
  <c r="AC373" i="108"/>
  <c r="AH373" i="108"/>
  <c r="AF373" i="108"/>
  <c r="D373" i="108"/>
  <c r="AF392" i="108"/>
  <c r="AG392" i="108"/>
  <c r="AD392" i="108"/>
  <c r="CI438" i="108"/>
  <c r="CJ438" i="108"/>
  <c r="CH438" i="108"/>
  <c r="CG438" i="108"/>
  <c r="CF438" i="108"/>
  <c r="AP438" i="108"/>
  <c r="CH445" i="108"/>
  <c r="CI445" i="108"/>
  <c r="AP445" i="108"/>
  <c r="CG445" i="108"/>
  <c r="CF445" i="108"/>
  <c r="CJ445" i="108"/>
  <c r="CG492" i="108"/>
  <c r="CJ492" i="108"/>
  <c r="CI492" i="108"/>
  <c r="AP492" i="108"/>
  <c r="CH492" i="108"/>
  <c r="CF492" i="108"/>
  <c r="CI494" i="108"/>
  <c r="CG494" i="108"/>
  <c r="CF494" i="108"/>
  <c r="AP494" i="108"/>
  <c r="CJ494" i="108"/>
  <c r="CH494" i="108"/>
  <c r="H509" i="108"/>
  <c r="BZ509" i="108" s="1"/>
  <c r="BV509" i="108"/>
  <c r="AP26" i="108"/>
  <c r="CF33" i="108"/>
  <c r="AE38" i="108"/>
  <c r="CH39" i="108"/>
  <c r="W54" i="108"/>
  <c r="W57" i="108"/>
  <c r="AF58" i="108"/>
  <c r="BZ64" i="108"/>
  <c r="AP65" i="108"/>
  <c r="CF65" i="108"/>
  <c r="AB92" i="108"/>
  <c r="AP101" i="108"/>
  <c r="CF101" i="108"/>
  <c r="CI109" i="108"/>
  <c r="CF109" i="108"/>
  <c r="AP109" i="108"/>
  <c r="CI116" i="108"/>
  <c r="CF116" i="108"/>
  <c r="AC121" i="108"/>
  <c r="AH121" i="108"/>
  <c r="AG121" i="108"/>
  <c r="CJ125" i="108"/>
  <c r="CG125" i="108"/>
  <c r="AC128" i="108"/>
  <c r="AH128" i="108"/>
  <c r="AD128" i="108"/>
  <c r="AF128" i="108"/>
  <c r="W128" i="108"/>
  <c r="D128" i="108"/>
  <c r="BX128" i="108" s="1"/>
  <c r="AB130" i="108"/>
  <c r="W133" i="108"/>
  <c r="AB133" i="108"/>
  <c r="AG133" i="108"/>
  <c r="AH137" i="108"/>
  <c r="W137" i="108"/>
  <c r="AE137" i="108"/>
  <c r="AG137" i="108"/>
  <c r="AC152" i="108"/>
  <c r="AF152" i="108"/>
  <c r="W152" i="108"/>
  <c r="D152" i="108"/>
  <c r="AH152" i="108"/>
  <c r="AD152" i="108"/>
  <c r="CI167" i="108"/>
  <c r="CJ167" i="108"/>
  <c r="CF167" i="108"/>
  <c r="AH169" i="108"/>
  <c r="W169" i="108"/>
  <c r="AE169" i="108"/>
  <c r="W171" i="108"/>
  <c r="CI173" i="108"/>
  <c r="CJ173" i="108"/>
  <c r="CG173" i="108"/>
  <c r="AP173" i="108"/>
  <c r="CH173" i="108"/>
  <c r="CG177" i="108"/>
  <c r="CI177" i="108"/>
  <c r="AE178" i="108"/>
  <c r="AD178" i="108"/>
  <c r="AG178" i="108"/>
  <c r="W178" i="108"/>
  <c r="D178" i="108"/>
  <c r="AF206" i="108"/>
  <c r="AD214" i="108"/>
  <c r="BZ223" i="108"/>
  <c r="AE245" i="108"/>
  <c r="AD245" i="108"/>
  <c r="AC245" i="108"/>
  <c r="D245" i="108"/>
  <c r="BX245" i="108" s="1"/>
  <c r="AG245" i="108"/>
  <c r="W8" i="108"/>
  <c r="CM11" i="108"/>
  <c r="CG8" i="108"/>
  <c r="W11" i="108"/>
  <c r="AF11" i="108"/>
  <c r="BZ11" i="108"/>
  <c r="BZ13" i="108"/>
  <c r="CA13" i="108" s="1"/>
  <c r="CF14" i="108"/>
  <c r="AE15" i="108"/>
  <c r="CM16" i="108"/>
  <c r="AE16" i="108"/>
  <c r="BZ16" i="108"/>
  <c r="CC16" i="108" s="1"/>
  <c r="AG17" i="108"/>
  <c r="CJ18" i="108"/>
  <c r="CF19" i="108"/>
  <c r="CG20" i="108"/>
  <c r="AG21" i="108"/>
  <c r="CJ21" i="108"/>
  <c r="D22" i="108"/>
  <c r="BV22" i="108" s="1"/>
  <c r="W22" i="108"/>
  <c r="AF22" i="108"/>
  <c r="CM23" i="108"/>
  <c r="AF23" i="108"/>
  <c r="G24" i="108"/>
  <c r="AY24" i="108" s="1"/>
  <c r="AP25" i="108"/>
  <c r="CH25" i="108"/>
  <c r="D26" i="108"/>
  <c r="BU26" i="108" s="1"/>
  <c r="AB26" i="108"/>
  <c r="AG26" i="108"/>
  <c r="CG26" i="108"/>
  <c r="G27" i="108"/>
  <c r="AY27" i="108" s="1"/>
  <c r="AD28" i="108"/>
  <c r="CH29" i="108"/>
  <c r="W30" i="108"/>
  <c r="AF30" i="108"/>
  <c r="W31" i="108"/>
  <c r="AG31" i="108"/>
  <c r="CH33" i="108"/>
  <c r="AE34" i="108"/>
  <c r="AP34" i="108"/>
  <c r="AC35" i="108"/>
  <c r="BZ35" i="108"/>
  <c r="CB35" i="108" s="1"/>
  <c r="CM36" i="108"/>
  <c r="D37" i="108"/>
  <c r="BX37" i="108" s="1"/>
  <c r="AE37" i="108"/>
  <c r="CF37" i="108"/>
  <c r="CM38" i="108"/>
  <c r="AB38" i="108"/>
  <c r="AH38" i="108"/>
  <c r="AB39" i="108"/>
  <c r="AP39" i="108"/>
  <c r="G39" i="108"/>
  <c r="AY39" i="108" s="1"/>
  <c r="AC40" i="108"/>
  <c r="CF41" i="108"/>
  <c r="CM42" i="108"/>
  <c r="AE42" i="108"/>
  <c r="AP42" i="108"/>
  <c r="CG42" i="108"/>
  <c r="BZ44" i="108"/>
  <c r="CA44" i="108" s="1"/>
  <c r="G45" i="108"/>
  <c r="AY45" i="108" s="1"/>
  <c r="CF45" i="108"/>
  <c r="AE46" i="108"/>
  <c r="W47" i="108"/>
  <c r="AG47" i="108"/>
  <c r="CM48" i="108"/>
  <c r="CJ49" i="108"/>
  <c r="AB50" i="108"/>
  <c r="AG50" i="108"/>
  <c r="CH50" i="108"/>
  <c r="CH51" i="108"/>
  <c r="BZ52" i="108"/>
  <c r="CF52" i="108"/>
  <c r="CJ53" i="108"/>
  <c r="CM54" i="108"/>
  <c r="AD54" i="108"/>
  <c r="AF55" i="108"/>
  <c r="AP57" i="108"/>
  <c r="CJ57" i="108"/>
  <c r="AD58" i="108"/>
  <c r="AH58" i="108"/>
  <c r="CH58" i="108"/>
  <c r="CM59" i="108"/>
  <c r="AE59" i="108"/>
  <c r="AP61" i="108"/>
  <c r="CH61" i="108"/>
  <c r="W62" i="108"/>
  <c r="AF62" i="108"/>
  <c r="AB63" i="108"/>
  <c r="AC64" i="108"/>
  <c r="G65" i="108"/>
  <c r="AY65" i="108" s="1"/>
  <c r="CH65" i="108"/>
  <c r="D66" i="108"/>
  <c r="BW66" i="108" s="1"/>
  <c r="AB66" i="108"/>
  <c r="AG66" i="108"/>
  <c r="CG66" i="108"/>
  <c r="AB67" i="108"/>
  <c r="CM68" i="108"/>
  <c r="BZ68" i="108"/>
  <c r="CA68" i="108" s="1"/>
  <c r="AP69" i="108"/>
  <c r="CG69" i="108"/>
  <c r="W70" i="108"/>
  <c r="AF70" i="108"/>
  <c r="G70" i="108"/>
  <c r="AY70" i="108" s="1"/>
  <c r="W71" i="108"/>
  <c r="AG71" i="108"/>
  <c r="AP73" i="108"/>
  <c r="CF73" i="108"/>
  <c r="AD74" i="108"/>
  <c r="AH74" i="108"/>
  <c r="G74" i="108"/>
  <c r="AY74" i="108" s="1"/>
  <c r="AB75" i="108"/>
  <c r="BZ75" i="108"/>
  <c r="CB75" i="108" s="1"/>
  <c r="CB76" i="108"/>
  <c r="D77" i="108"/>
  <c r="CH77" i="108"/>
  <c r="W78" i="108"/>
  <c r="AF78" i="108"/>
  <c r="G78" i="108"/>
  <c r="AY78" i="108" s="1"/>
  <c r="W79" i="108"/>
  <c r="AG79" i="108"/>
  <c r="G79" i="108"/>
  <c r="AY79" i="108" s="1"/>
  <c r="AP81" i="108"/>
  <c r="CF81" i="108"/>
  <c r="AE82" i="108"/>
  <c r="AP82" i="108"/>
  <c r="AF83" i="108"/>
  <c r="AD85" i="108"/>
  <c r="CH85" i="108"/>
  <c r="D86" i="108"/>
  <c r="AB86" i="108"/>
  <c r="AH86" i="108"/>
  <c r="CG86" i="108"/>
  <c r="AB87" i="108"/>
  <c r="G87" i="108"/>
  <c r="AY87" i="108" s="1"/>
  <c r="AD89" i="108"/>
  <c r="CH89" i="108"/>
  <c r="D90" i="108"/>
  <c r="W90" i="108"/>
  <c r="AF90" i="108"/>
  <c r="CH90" i="108"/>
  <c r="AF91" i="108"/>
  <c r="AP93" i="108"/>
  <c r="CJ93" i="108"/>
  <c r="D94" i="108"/>
  <c r="BV94" i="108" s="1"/>
  <c r="AB94" i="108"/>
  <c r="AH94" i="108"/>
  <c r="W95" i="108"/>
  <c r="AG95" i="108"/>
  <c r="G95" i="108"/>
  <c r="AY95" i="108" s="1"/>
  <c r="CJ97" i="108"/>
  <c r="AB98" i="108"/>
  <c r="AG98" i="108"/>
  <c r="W99" i="108"/>
  <c r="AP99" i="108"/>
  <c r="D101" i="108"/>
  <c r="G101" i="108"/>
  <c r="AY101" i="108" s="1"/>
  <c r="CH101" i="108"/>
  <c r="D102" i="108"/>
  <c r="AB102" i="108"/>
  <c r="AH102" i="108"/>
  <c r="CH102" i="108"/>
  <c r="BZ104" i="108"/>
  <c r="CM105" i="108"/>
  <c r="AG105" i="108"/>
  <c r="AC105" i="108"/>
  <c r="CG105" i="108"/>
  <c r="AC106" i="108"/>
  <c r="AH106" i="108"/>
  <c r="AD106" i="108"/>
  <c r="AF106" i="108"/>
  <c r="G107" i="108"/>
  <c r="AY107" i="108" s="1"/>
  <c r="AD109" i="108"/>
  <c r="CG109" i="108"/>
  <c r="AC110" i="108"/>
  <c r="AE110" i="108"/>
  <c r="W110" i="108"/>
  <c r="AH110" i="108"/>
  <c r="AE111" i="108"/>
  <c r="AG112" i="108"/>
  <c r="CJ113" i="108"/>
  <c r="CM114" i="108"/>
  <c r="CJ114" i="108"/>
  <c r="CH114" i="108"/>
  <c r="AE114" i="108"/>
  <c r="BZ115" i="108"/>
  <c r="CB115" i="108" s="1"/>
  <c r="AB116" i="108"/>
  <c r="CI117" i="108"/>
  <c r="CH117" i="108"/>
  <c r="CF117" i="108"/>
  <c r="G122" i="108"/>
  <c r="AY122" i="108" s="1"/>
  <c r="CM128" i="108"/>
  <c r="AG128" i="108"/>
  <c r="CM130" i="108"/>
  <c r="G131" i="108"/>
  <c r="AY131" i="108" s="1"/>
  <c r="AB132" i="108"/>
  <c r="D132" i="108"/>
  <c r="BV132" i="108" s="1"/>
  <c r="AF132" i="108"/>
  <c r="AC132" i="108"/>
  <c r="CM133" i="108"/>
  <c r="CI133" i="108"/>
  <c r="CH133" i="108"/>
  <c r="CF133" i="108"/>
  <c r="AG135" i="108"/>
  <c r="CM137" i="108"/>
  <c r="CG137" i="108"/>
  <c r="CJ137" i="108"/>
  <c r="G139" i="108"/>
  <c r="AY139" i="108" s="1"/>
  <c r="CF139" i="108"/>
  <c r="CF142" i="108"/>
  <c r="CH142" i="108"/>
  <c r="CG142" i="108"/>
  <c r="AP145" i="108"/>
  <c r="G145" i="108"/>
  <c r="AY145" i="108" s="1"/>
  <c r="BZ147" i="108"/>
  <c r="CD147" i="108" s="1"/>
  <c r="CI149" i="108"/>
  <c r="CJ149" i="108"/>
  <c r="CG149" i="108"/>
  <c r="CF149" i="108"/>
  <c r="AF151" i="108"/>
  <c r="AC151" i="108"/>
  <c r="D151" i="108"/>
  <c r="AD151" i="108"/>
  <c r="AG152" i="108"/>
  <c r="CM154" i="108"/>
  <c r="AH154" i="108"/>
  <c r="CI157" i="108"/>
  <c r="CF157" i="108"/>
  <c r="CH157" i="108"/>
  <c r="G157" i="108"/>
  <c r="AY157" i="108" s="1"/>
  <c r="BZ159" i="108"/>
  <c r="AC160" i="108"/>
  <c r="AH160" i="108"/>
  <c r="AD160" i="108"/>
  <c r="AF160" i="108"/>
  <c r="W160" i="108"/>
  <c r="D160" i="108"/>
  <c r="BX160" i="108" s="1"/>
  <c r="AB160" i="108"/>
  <c r="CM164" i="108"/>
  <c r="CG167" i="108"/>
  <c r="CM169" i="108"/>
  <c r="CG169" i="108"/>
  <c r="CJ169" i="108"/>
  <c r="CJ170" i="108"/>
  <c r="CM171" i="108"/>
  <c r="CI171" i="108"/>
  <c r="CJ171" i="108"/>
  <c r="CG171" i="108"/>
  <c r="AP177" i="108"/>
  <c r="CJ177" i="108"/>
  <c r="CM178" i="108"/>
  <c r="AH178" i="108"/>
  <c r="AB181" i="108"/>
  <c r="AC181" i="108"/>
  <c r="AG187" i="108"/>
  <c r="G191" i="108"/>
  <c r="AY191" i="108" s="1"/>
  <c r="BU194" i="108"/>
  <c r="CM201" i="108"/>
  <c r="CG201" i="108"/>
  <c r="CJ201" i="108"/>
  <c r="CI214" i="108"/>
  <c r="CF214" i="108"/>
  <c r="BZ227" i="108"/>
  <c r="CJ247" i="108"/>
  <c r="BV268" i="108"/>
  <c r="CG269" i="108"/>
  <c r="CF269" i="108"/>
  <c r="CF270" i="108"/>
  <c r="CJ270" i="108"/>
  <c r="CI270" i="108"/>
  <c r="CH270" i="108"/>
  <c r="CF273" i="108"/>
  <c r="BX276" i="108"/>
  <c r="AC284" i="108"/>
  <c r="AB284" i="108"/>
  <c r="AG284" i="108"/>
  <c r="AE284" i="108"/>
  <c r="AC287" i="108"/>
  <c r="AE287" i="108"/>
  <c r="AH287" i="108"/>
  <c r="AD287" i="108"/>
  <c r="AG287" i="108"/>
  <c r="AB287" i="108"/>
  <c r="D287" i="108"/>
  <c r="W287" i="108"/>
  <c r="CJ303" i="108"/>
  <c r="CH303" i="108"/>
  <c r="CG303" i="108"/>
  <c r="AP303" i="108"/>
  <c r="CF303" i="108"/>
  <c r="CM311" i="108"/>
  <c r="AG318" i="108"/>
  <c r="AC318" i="108"/>
  <c r="AB318" i="108"/>
  <c r="W318" i="108"/>
  <c r="CM322" i="108"/>
  <c r="AD322" i="108"/>
  <c r="AH322" i="108"/>
  <c r="G353" i="108"/>
  <c r="AY353" i="108" s="1"/>
  <c r="CH357" i="108"/>
  <c r="CF357" i="108"/>
  <c r="CJ357" i="108"/>
  <c r="CI357" i="108"/>
  <c r="AP357" i="108"/>
  <c r="CG357" i="108"/>
  <c r="CM373" i="108"/>
  <c r="CI374" i="108"/>
  <c r="CF374" i="108"/>
  <c r="CJ374" i="108"/>
  <c r="CH374" i="108"/>
  <c r="CG374" i="108"/>
  <c r="CJ417" i="108"/>
  <c r="CF417" i="108"/>
  <c r="CJ487" i="108"/>
  <c r="CG487" i="108"/>
  <c r="CF487" i="108"/>
  <c r="AP487" i="108"/>
  <c r="CI487" i="108"/>
  <c r="CH487" i="108"/>
  <c r="W16" i="108"/>
  <c r="CG18" i="108"/>
  <c r="AB23" i="108"/>
  <c r="BZ48" i="108"/>
  <c r="CD48" i="108" s="1"/>
  <c r="CM8" i="108"/>
  <c r="G8" i="108"/>
  <c r="AY8" i="108" s="1"/>
  <c r="CH8" i="108"/>
  <c r="BZ12" i="108"/>
  <c r="G13" i="108"/>
  <c r="AY13" i="108" s="1"/>
  <c r="G14" i="108"/>
  <c r="AY14" i="108" s="1"/>
  <c r="CG14" i="108"/>
  <c r="W15" i="108"/>
  <c r="AF15" i="108"/>
  <c r="AF16" i="108"/>
  <c r="G18" i="108"/>
  <c r="AY18" i="108" s="1"/>
  <c r="CF18" i="108"/>
  <c r="G20" i="108"/>
  <c r="AY20" i="108" s="1"/>
  <c r="CF21" i="108"/>
  <c r="CM22" i="108"/>
  <c r="AG23" i="108"/>
  <c r="CJ25" i="108"/>
  <c r="G26" i="108"/>
  <c r="AY26" i="108" s="1"/>
  <c r="CH26" i="108"/>
  <c r="CM27" i="108"/>
  <c r="CJ28" i="108"/>
  <c r="CJ29" i="108"/>
  <c r="AB31" i="108"/>
  <c r="G31" i="108"/>
  <c r="AY31" i="108" s="1"/>
  <c r="CM32" i="108"/>
  <c r="G33" i="108"/>
  <c r="AY33" i="108" s="1"/>
  <c r="CJ33" i="108"/>
  <c r="BZ34" i="108"/>
  <c r="AD36" i="108"/>
  <c r="CG37" i="108"/>
  <c r="AD38" i="108"/>
  <c r="AF40" i="108"/>
  <c r="AD41" i="108"/>
  <c r="G41" i="108"/>
  <c r="AY41" i="108" s="1"/>
  <c r="W42" i="108"/>
  <c r="AF42" i="108"/>
  <c r="CM43" i="108"/>
  <c r="G44" i="108"/>
  <c r="AY44" i="108" s="1"/>
  <c r="W46" i="108"/>
  <c r="AF46" i="108"/>
  <c r="CM49" i="108"/>
  <c r="G49" i="108"/>
  <c r="AY49" i="108" s="1"/>
  <c r="CF49" i="108"/>
  <c r="AD50" i="108"/>
  <c r="AH50" i="108"/>
  <c r="G50" i="108"/>
  <c r="AY50" i="108" s="1"/>
  <c r="AP51" i="108"/>
  <c r="G52" i="108"/>
  <c r="AY52" i="108" s="1"/>
  <c r="AE54" i="108"/>
  <c r="W55" i="108"/>
  <c r="AG55" i="108"/>
  <c r="CM58" i="108"/>
  <c r="AE58" i="108"/>
  <c r="AP58" i="108"/>
  <c r="W59" i="108"/>
  <c r="BZ60" i="108"/>
  <c r="CJ61" i="108"/>
  <c r="CM64" i="108"/>
  <c r="CJ65" i="108"/>
  <c r="G66" i="108"/>
  <c r="AY66" i="108" s="1"/>
  <c r="CH66" i="108"/>
  <c r="AB71" i="108"/>
  <c r="G71" i="108"/>
  <c r="AY71" i="108" s="1"/>
  <c r="BZ74" i="108"/>
  <c r="CA74" i="108" s="1"/>
  <c r="AE74" i="108"/>
  <c r="G75" i="108"/>
  <c r="AY75" i="108" s="1"/>
  <c r="CJ77" i="108"/>
  <c r="AB79" i="108"/>
  <c r="W82" i="108"/>
  <c r="AF82" i="108"/>
  <c r="W83" i="108"/>
  <c r="G85" i="108"/>
  <c r="AY85" i="108" s="1"/>
  <c r="CJ85" i="108"/>
  <c r="BZ86" i="108"/>
  <c r="CC86" i="108" s="1"/>
  <c r="AP86" i="108"/>
  <c r="CH86" i="108"/>
  <c r="CJ89" i="108"/>
  <c r="CM90" i="108"/>
  <c r="W91" i="108"/>
  <c r="CM92" i="108"/>
  <c r="BZ92" i="108"/>
  <c r="CD92" i="108" s="1"/>
  <c r="BZ94" i="108"/>
  <c r="CD94" i="108" s="1"/>
  <c r="AP94" i="108"/>
  <c r="CG94" i="108"/>
  <c r="AB95" i="108"/>
  <c r="AD98" i="108"/>
  <c r="AH98" i="108"/>
  <c r="G98" i="108"/>
  <c r="AY98" i="108" s="1"/>
  <c r="CG98" i="108"/>
  <c r="AB99" i="108"/>
  <c r="BZ99" i="108"/>
  <c r="CJ101" i="108"/>
  <c r="BZ102" i="108"/>
  <c r="CB102" i="108" s="1"/>
  <c r="AP102" i="108"/>
  <c r="CM103" i="108"/>
  <c r="AP105" i="108"/>
  <c r="CH105" i="108"/>
  <c r="AH107" i="108"/>
  <c r="W107" i="108"/>
  <c r="AE107" i="108"/>
  <c r="CH109" i="108"/>
  <c r="CM112" i="108"/>
  <c r="BZ112" i="108"/>
  <c r="CD112" i="108" s="1"/>
  <c r="AG114" i="108"/>
  <c r="AH115" i="108"/>
  <c r="AF115" i="108"/>
  <c r="AB115" i="108"/>
  <c r="AC118" i="108"/>
  <c r="AH118" i="108"/>
  <c r="AB118" i="108"/>
  <c r="D118" i="108"/>
  <c r="AE118" i="108"/>
  <c r="AD118" i="108"/>
  <c r="AB121" i="108"/>
  <c r="BZ123" i="108"/>
  <c r="CH125" i="108"/>
  <c r="CI131" i="108"/>
  <c r="CH131" i="108"/>
  <c r="CF131" i="108"/>
  <c r="CG131" i="108"/>
  <c r="AC133" i="108"/>
  <c r="AC137" i="108"/>
  <c r="W139" i="108"/>
  <c r="AE146" i="108"/>
  <c r="AD146" i="108"/>
  <c r="AG146" i="108"/>
  <c r="W146" i="108"/>
  <c r="D146" i="108"/>
  <c r="AB146" i="108"/>
  <c r="CM146" i="108"/>
  <c r="CI147" i="108"/>
  <c r="CJ147" i="108"/>
  <c r="CG147" i="108"/>
  <c r="AP147" i="108"/>
  <c r="CF147" i="108"/>
  <c r="AH148" i="108"/>
  <c r="W148" i="108"/>
  <c r="D148" i="108"/>
  <c r="AC148" i="108"/>
  <c r="AB148" i="108"/>
  <c r="AC149" i="108"/>
  <c r="AF158" i="108"/>
  <c r="AC158" i="108"/>
  <c r="D158" i="108"/>
  <c r="AD158" i="108"/>
  <c r="AC169" i="108"/>
  <c r="BZ172" i="108"/>
  <c r="CF173" i="108"/>
  <c r="CH176" i="108"/>
  <c r="BZ179" i="108"/>
  <c r="CA179" i="108" s="1"/>
  <c r="AC180" i="108"/>
  <c r="AF180" i="108"/>
  <c r="W180" i="108"/>
  <c r="D180" i="108"/>
  <c r="BV180" i="108" s="1"/>
  <c r="AB180" i="108"/>
  <c r="BZ182" i="108"/>
  <c r="AC188" i="108"/>
  <c r="AC191" i="108"/>
  <c r="W191" i="108"/>
  <c r="AD199" i="108"/>
  <c r="AC199" i="108"/>
  <c r="D199" i="108"/>
  <c r="BY199" i="108" s="1"/>
  <c r="AG199" i="108"/>
  <c r="AF199" i="108"/>
  <c r="AE201" i="108"/>
  <c r="AB206" i="108"/>
  <c r="CB207" i="108"/>
  <c r="CD207" i="108"/>
  <c r="AE210" i="108"/>
  <c r="AD210" i="108"/>
  <c r="AF210" i="108"/>
  <c r="AH210" i="108"/>
  <c r="W210" i="108"/>
  <c r="D210" i="108"/>
  <c r="BV210" i="108" s="1"/>
  <c r="AB210" i="108"/>
  <c r="CI212" i="108"/>
  <c r="CF212" i="108"/>
  <c r="CI215" i="108"/>
  <c r="CG215" i="108"/>
  <c r="CF215" i="108"/>
  <c r="CJ215" i="108"/>
  <c r="CI227" i="108"/>
  <c r="CF227" i="108"/>
  <c r="AP227" i="108"/>
  <c r="CJ227" i="108"/>
  <c r="CG227" i="108"/>
  <c r="CH231" i="108"/>
  <c r="CI231" i="108"/>
  <c r="CJ231" i="108"/>
  <c r="CF231" i="108"/>
  <c r="CF238" i="108"/>
  <c r="CH238" i="108"/>
  <c r="CG238" i="108"/>
  <c r="CB239" i="108"/>
  <c r="CA239" i="108"/>
  <c r="CD239" i="108"/>
  <c r="BY258" i="108"/>
  <c r="BX258" i="108"/>
  <c r="BW258" i="108"/>
  <c r="BU258" i="108"/>
  <c r="CF263" i="108"/>
  <c r="CI263" i="108"/>
  <c r="CH263" i="108"/>
  <c r="CG263" i="108"/>
  <c r="AP263" i="108"/>
  <c r="CJ263" i="108"/>
  <c r="CE280" i="108"/>
  <c r="CA280" i="108"/>
  <c r="AF339" i="108"/>
  <c r="CD370" i="108"/>
  <c r="AG397" i="108"/>
  <c r="AF397" i="108"/>
  <c r="AC397" i="108"/>
  <c r="AG408" i="108"/>
  <c r="CI546" i="108"/>
  <c r="CH546" i="108"/>
  <c r="CG546" i="108"/>
  <c r="CJ546" i="108"/>
  <c r="AP546" i="108"/>
  <c r="AP580" i="108"/>
  <c r="CH580" i="108"/>
  <c r="CG580" i="108"/>
  <c r="CI580" i="108"/>
  <c r="CJ580" i="108"/>
  <c r="G106" i="108"/>
  <c r="AY106" i="108" s="1"/>
  <c r="BZ108" i="108"/>
  <c r="CB108" i="108" s="1"/>
  <c r="CM111" i="108"/>
  <c r="CM115" i="108"/>
  <c r="CM119" i="108"/>
  <c r="AF119" i="108"/>
  <c r="AG120" i="108"/>
  <c r="CM122" i="108"/>
  <c r="AP123" i="108"/>
  <c r="CJ123" i="108"/>
  <c r="W125" i="108"/>
  <c r="AF125" i="108"/>
  <c r="CI127" i="108"/>
  <c r="CG128" i="108"/>
  <c r="CM131" i="108"/>
  <c r="AB131" i="108"/>
  <c r="AH131" i="108"/>
  <c r="G133" i="108"/>
  <c r="AY133" i="108" s="1"/>
  <c r="CF135" i="108"/>
  <c r="W136" i="108"/>
  <c r="AF136" i="108"/>
  <c r="BZ137" i="108"/>
  <c r="CD137" i="108" s="1"/>
  <c r="G137" i="108"/>
  <c r="AY137" i="108" s="1"/>
  <c r="CM138" i="108"/>
  <c r="AB138" i="108"/>
  <c r="AH138" i="108"/>
  <c r="AC140" i="108"/>
  <c r="BZ141" i="108"/>
  <c r="CJ141" i="108"/>
  <c r="AD142" i="108"/>
  <c r="W144" i="108"/>
  <c r="AF144" i="108"/>
  <c r="G146" i="108"/>
  <c r="AY146" i="108" s="1"/>
  <c r="G147" i="108"/>
  <c r="AY147" i="108" s="1"/>
  <c r="G148" i="108"/>
  <c r="AY148" i="108" s="1"/>
  <c r="BZ149" i="108"/>
  <c r="CE149" i="108" s="1"/>
  <c r="G149" i="108"/>
  <c r="AY149" i="108" s="1"/>
  <c r="CM152" i="108"/>
  <c r="CM153" i="108"/>
  <c r="AG153" i="108"/>
  <c r="G154" i="108"/>
  <c r="AY154" i="108" s="1"/>
  <c r="G155" i="108"/>
  <c r="AY155" i="108" s="1"/>
  <c r="CJ155" i="108"/>
  <c r="BZ158" i="108"/>
  <c r="AP159" i="108"/>
  <c r="CJ160" i="108"/>
  <c r="CM161" i="108"/>
  <c r="AE161" i="108"/>
  <c r="CH161" i="108"/>
  <c r="AD162" i="108"/>
  <c r="CM163" i="108"/>
  <c r="AC163" i="108"/>
  <c r="CJ163" i="108"/>
  <c r="AB164" i="108"/>
  <c r="CM165" i="108"/>
  <c r="AP165" i="108"/>
  <c r="CG165" i="108"/>
  <c r="AB166" i="108"/>
  <c r="W167" i="108"/>
  <c r="W168" i="108"/>
  <c r="AF168" i="108"/>
  <c r="G169" i="108"/>
  <c r="AY169" i="108" s="1"/>
  <c r="AF170" i="108"/>
  <c r="W172" i="108"/>
  <c r="G172" i="108"/>
  <c r="AY172" i="108" s="1"/>
  <c r="CG172" i="108"/>
  <c r="AB174" i="108"/>
  <c r="AE176" i="108"/>
  <c r="BZ176" i="108"/>
  <c r="G178" i="108"/>
  <c r="AY178" i="108" s="1"/>
  <c r="CM179" i="108"/>
  <c r="CI179" i="108"/>
  <c r="CF179" i="108"/>
  <c r="AP179" i="108"/>
  <c r="G179" i="108"/>
  <c r="AY179" i="108" s="1"/>
  <c r="CH179" i="108"/>
  <c r="AD183" i="108"/>
  <c r="CG184" i="108"/>
  <c r="CM185" i="108"/>
  <c r="AH185" i="108"/>
  <c r="AE186" i="108"/>
  <c r="AG186" i="108"/>
  <c r="W186" i="108"/>
  <c r="D186" i="108"/>
  <c r="AB186" i="108"/>
  <c r="BZ186" i="108"/>
  <c r="CA186" i="108" s="1"/>
  <c r="CM190" i="108"/>
  <c r="BZ190" i="108"/>
  <c r="CM193" i="108"/>
  <c r="AP193" i="108"/>
  <c r="CJ193" i="108"/>
  <c r="W195" i="108"/>
  <c r="AH195" i="108"/>
  <c r="AB195" i="108"/>
  <c r="G195" i="108"/>
  <c r="AY195" i="108" s="1"/>
  <c r="CM197" i="108"/>
  <c r="CI197" i="108"/>
  <c r="CJ197" i="108"/>
  <c r="BZ197" i="108"/>
  <c r="CC197" i="108" s="1"/>
  <c r="CM198" i="108"/>
  <c r="G198" i="108"/>
  <c r="AY198" i="108" s="1"/>
  <c r="CI199" i="108"/>
  <c r="CJ199" i="108"/>
  <c r="CG199" i="108"/>
  <c r="CM202" i="108"/>
  <c r="BZ203" i="108"/>
  <c r="CE203" i="108" s="1"/>
  <c r="CM204" i="108"/>
  <c r="CM206" i="108"/>
  <c r="CF206" i="108"/>
  <c r="CH206" i="108"/>
  <c r="CG206" i="108"/>
  <c r="CJ208" i="108"/>
  <c r="CI209" i="108"/>
  <c r="AB211" i="108"/>
  <c r="AH212" i="108"/>
  <c r="CM214" i="108"/>
  <c r="CM216" i="108"/>
  <c r="AG217" i="108"/>
  <c r="CM218" i="108"/>
  <c r="CM220" i="108"/>
  <c r="CI221" i="108"/>
  <c r="CH221" i="108"/>
  <c r="CJ221" i="108"/>
  <c r="G223" i="108"/>
  <c r="AY223" i="108" s="1"/>
  <c r="AC224" i="108"/>
  <c r="AG224" i="108"/>
  <c r="AB224" i="108"/>
  <c r="AF224" i="108"/>
  <c r="AE225" i="108"/>
  <c r="AC228" i="108"/>
  <c r="AH228" i="108"/>
  <c r="G228" i="108"/>
  <c r="AY228" i="108" s="1"/>
  <c r="W229" i="108"/>
  <c r="AC229" i="108"/>
  <c r="D229" i="108"/>
  <c r="BW229" i="108" s="1"/>
  <c r="AE229" i="108"/>
  <c r="AC230" i="108"/>
  <c r="AH230" i="108"/>
  <c r="AB230" i="108"/>
  <c r="AC232" i="108"/>
  <c r="AG232" i="108"/>
  <c r="AB232" i="108"/>
  <c r="D232" i="108"/>
  <c r="BW232" i="108" s="1"/>
  <c r="AD232" i="108"/>
  <c r="AC233" i="108"/>
  <c r="AE234" i="108"/>
  <c r="AD234" i="108"/>
  <c r="AG234" i="108"/>
  <c r="AC236" i="108"/>
  <c r="CI237" i="108"/>
  <c r="CH237" i="108"/>
  <c r="CG237" i="108"/>
  <c r="AP237" i="108"/>
  <c r="CJ237" i="108"/>
  <c r="G240" i="108"/>
  <c r="AY240" i="108" s="1"/>
  <c r="CG241" i="108"/>
  <c r="CH241" i="108"/>
  <c r="AP241" i="108"/>
  <c r="CJ241" i="108"/>
  <c r="G242" i="108"/>
  <c r="AY242" i="108" s="1"/>
  <c r="AB243" i="108"/>
  <c r="AD246" i="108"/>
  <c r="W246" i="108"/>
  <c r="AE249" i="108"/>
  <c r="AD249" i="108"/>
  <c r="AH249" i="108"/>
  <c r="AB249" i="108"/>
  <c r="CM249" i="108"/>
  <c r="AG249" i="108"/>
  <c r="W249" i="108"/>
  <c r="D249" i="108"/>
  <c r="AF249" i="108"/>
  <c r="AP256" i="108"/>
  <c r="CH256" i="108"/>
  <c r="W261" i="108"/>
  <c r="AE261" i="108"/>
  <c r="AC261" i="108"/>
  <c r="AH261" i="108"/>
  <c r="AB261" i="108"/>
  <c r="D261" i="108"/>
  <c r="BX261" i="108" s="1"/>
  <c r="AG261" i="108"/>
  <c r="AH278" i="108"/>
  <c r="AD278" i="108"/>
  <c r="AC278" i="108"/>
  <c r="CG280" i="108"/>
  <c r="CH280" i="108"/>
  <c r="AP280" i="108"/>
  <c r="CJ280" i="108"/>
  <c r="CI280" i="108"/>
  <c r="AG283" i="108"/>
  <c r="AE283" i="108"/>
  <c r="AD283" i="108"/>
  <c r="AH283" i="108"/>
  <c r="AB283" i="108"/>
  <c r="D283" i="108"/>
  <c r="AF283" i="108"/>
  <c r="G286" i="108"/>
  <c r="AY286" i="108" s="1"/>
  <c r="AC299" i="108"/>
  <c r="AH299" i="108"/>
  <c r="AD299" i="108"/>
  <c r="AG299" i="108"/>
  <c r="AB299" i="108"/>
  <c r="AF299" i="108"/>
  <c r="W299" i="108"/>
  <c r="D299" i="108"/>
  <c r="BU299" i="108" s="1"/>
  <c r="AE299" i="108"/>
  <c r="AD302" i="108"/>
  <c r="AC302" i="108"/>
  <c r="W302" i="108"/>
  <c r="D302" i="108"/>
  <c r="BU302" i="108" s="1"/>
  <c r="CF315" i="108"/>
  <c r="CH315" i="108"/>
  <c r="CG315" i="108"/>
  <c r="AP315" i="108"/>
  <c r="BZ334" i="108"/>
  <c r="CD334" i="108" s="1"/>
  <c r="AH337" i="108"/>
  <c r="AD337" i="108"/>
  <c r="AG337" i="108"/>
  <c r="BZ338" i="108"/>
  <c r="CD338" i="108" s="1"/>
  <c r="CJ359" i="108"/>
  <c r="CI359" i="108"/>
  <c r="CH359" i="108"/>
  <c r="CG359" i="108"/>
  <c r="AP359" i="108"/>
  <c r="AF372" i="108"/>
  <c r="AC372" i="108"/>
  <c r="AB372" i="108"/>
  <c r="AH372" i="108"/>
  <c r="CI398" i="108"/>
  <c r="CG398" i="108"/>
  <c r="CF398" i="108"/>
  <c r="AP398" i="108"/>
  <c r="CJ398" i="108"/>
  <c r="BW398" i="108"/>
  <c r="CH398" i="108"/>
  <c r="CI406" i="108"/>
  <c r="CF406" i="108"/>
  <c r="CJ406" i="108"/>
  <c r="CH406" i="108"/>
  <c r="AP406" i="108"/>
  <c r="CG406" i="108"/>
  <c r="BZ410" i="108"/>
  <c r="CE410" i="108" s="1"/>
  <c r="CJ447" i="108"/>
  <c r="CH447" i="108"/>
  <c r="AP447" i="108"/>
  <c r="CG447" i="108"/>
  <c r="CF447" i="108"/>
  <c r="BZ458" i="108"/>
  <c r="CI478" i="108"/>
  <c r="CG478" i="108"/>
  <c r="CF478" i="108"/>
  <c r="AP478" i="108"/>
  <c r="CJ478" i="108"/>
  <c r="CH478" i="108"/>
  <c r="CI486" i="108"/>
  <c r="CH486" i="108"/>
  <c r="CG486" i="108"/>
  <c r="CJ486" i="108"/>
  <c r="AP486" i="108"/>
  <c r="CF486" i="108"/>
  <c r="W506" i="108"/>
  <c r="AG506" i="108"/>
  <c r="AC506" i="108"/>
  <c r="AH416" i="108"/>
  <c r="AG416" i="108"/>
  <c r="AB416" i="108"/>
  <c r="AE416" i="108"/>
  <c r="AC416" i="108"/>
  <c r="W416" i="108"/>
  <c r="D416" i="108"/>
  <c r="AF416" i="108"/>
  <c r="CE426" i="108"/>
  <c r="CB426" i="108"/>
  <c r="CA426" i="108"/>
  <c r="CD426" i="108"/>
  <c r="CC426" i="108"/>
  <c r="AF452" i="108"/>
  <c r="AE452" i="108"/>
  <c r="CH453" i="108"/>
  <c r="CI453" i="108"/>
  <c r="AP453" i="108"/>
  <c r="CG453" i="108"/>
  <c r="CF453" i="108"/>
  <c r="CI454" i="108"/>
  <c r="CF454" i="108"/>
  <c r="CJ454" i="108"/>
  <c r="AP454" i="108"/>
  <c r="CH454" i="108"/>
  <c r="AH463" i="108"/>
  <c r="CG468" i="108"/>
  <c r="AP468" i="108"/>
  <c r="CH468" i="108"/>
  <c r="CF468" i="108"/>
  <c r="CI505" i="108"/>
  <c r="CF505" i="108"/>
  <c r="AC531" i="108"/>
  <c r="AG531" i="108"/>
  <c r="AB531" i="108"/>
  <c r="AF531" i="108"/>
  <c r="W531" i="108"/>
  <c r="D531" i="108"/>
  <c r="AH531" i="108"/>
  <c r="AD531" i="108"/>
  <c r="AE531" i="108"/>
  <c r="AC562" i="108"/>
  <c r="AB562" i="108"/>
  <c r="D562" i="108"/>
  <c r="BX562" i="108" s="1"/>
  <c r="AE562" i="108"/>
  <c r="W562" i="108"/>
  <c r="CC565" i="108"/>
  <c r="BZ116" i="108"/>
  <c r="CA116" i="108" s="1"/>
  <c r="AB119" i="108"/>
  <c r="G119" i="108"/>
  <c r="AY119" i="108" s="1"/>
  <c r="AB120" i="108"/>
  <c r="G121" i="108"/>
  <c r="AY121" i="108" s="1"/>
  <c r="G123" i="108"/>
  <c r="AY123" i="108" s="1"/>
  <c r="CG123" i="108"/>
  <c r="AC124" i="108"/>
  <c r="CM125" i="108"/>
  <c r="CM126" i="108"/>
  <c r="CM127" i="108"/>
  <c r="CF127" i="108"/>
  <c r="G128" i="108"/>
  <c r="AY128" i="108" s="1"/>
  <c r="CI128" i="108"/>
  <c r="AE131" i="108"/>
  <c r="BZ131" i="108"/>
  <c r="CC131" i="108" s="1"/>
  <c r="BZ134" i="108"/>
  <c r="AF138" i="108"/>
  <c r="CG141" i="108"/>
  <c r="AB142" i="108"/>
  <c r="G144" i="108"/>
  <c r="AY144" i="108" s="1"/>
  <c r="BZ150" i="108"/>
  <c r="CG151" i="108"/>
  <c r="BZ154" i="108"/>
  <c r="CB154" i="108" s="1"/>
  <c r="CM155" i="108"/>
  <c r="AP155" i="108"/>
  <c r="CG155" i="108"/>
  <c r="CM158" i="108"/>
  <c r="W159" i="108"/>
  <c r="CM160" i="108"/>
  <c r="G160" i="108"/>
  <c r="AY160" i="108" s="1"/>
  <c r="AC165" i="108"/>
  <c r="CM167" i="108"/>
  <c r="G167" i="108"/>
  <c r="AY167" i="108" s="1"/>
  <c r="CM170" i="108"/>
  <c r="G173" i="108"/>
  <c r="AY173" i="108" s="1"/>
  <c r="AB179" i="108"/>
  <c r="W183" i="108"/>
  <c r="AC184" i="108"/>
  <c r="AF184" i="108"/>
  <c r="W184" i="108"/>
  <c r="D184" i="108"/>
  <c r="AB184" i="108"/>
  <c r="AH184" i="108"/>
  <c r="AC185" i="108"/>
  <c r="CM186" i="108"/>
  <c r="AF186" i="108"/>
  <c r="G187" i="108"/>
  <c r="AY187" i="108" s="1"/>
  <c r="CI189" i="108"/>
  <c r="CG189" i="108"/>
  <c r="CH189" i="108"/>
  <c r="AC193" i="108"/>
  <c r="W193" i="108"/>
  <c r="BZ193" i="108"/>
  <c r="AE194" i="108"/>
  <c r="AH194" i="108"/>
  <c r="AB194" i="108"/>
  <c r="AF194" i="108"/>
  <c r="CI195" i="108"/>
  <c r="CJ195" i="108"/>
  <c r="AP195" i="108"/>
  <c r="CG195" i="108"/>
  <c r="G197" i="108"/>
  <c r="AY197" i="108" s="1"/>
  <c r="AC200" i="108"/>
  <c r="AH200" i="108"/>
  <c r="AD200" i="108"/>
  <c r="W200" i="108"/>
  <c r="AG200" i="108"/>
  <c r="G201" i="108"/>
  <c r="AY201" i="108" s="1"/>
  <c r="AE202" i="108"/>
  <c r="AG202" i="108"/>
  <c r="W202" i="108"/>
  <c r="D202" i="108"/>
  <c r="BY202" i="108" s="1"/>
  <c r="AB202" i="108"/>
  <c r="CI203" i="108"/>
  <c r="CG203" i="108"/>
  <c r="CH203" i="108"/>
  <c r="CI205" i="108"/>
  <c r="CJ205" i="108"/>
  <c r="CG205" i="108"/>
  <c r="AC208" i="108"/>
  <c r="AG208" i="108"/>
  <c r="AB208" i="108"/>
  <c r="D208" i="108"/>
  <c r="BU208" i="108" s="1"/>
  <c r="AD208" i="108"/>
  <c r="CM211" i="108"/>
  <c r="CI211" i="108"/>
  <c r="CJ211" i="108"/>
  <c r="AP211" i="108"/>
  <c r="CH211" i="108"/>
  <c r="AC212" i="108"/>
  <c r="G212" i="108"/>
  <c r="AY212" i="108" s="1"/>
  <c r="BZ214" i="108"/>
  <c r="AD215" i="108"/>
  <c r="AG215" i="108"/>
  <c r="W215" i="108"/>
  <c r="G219" i="108"/>
  <c r="AY219" i="108" s="1"/>
  <c r="CF221" i="108"/>
  <c r="AD222" i="108"/>
  <c r="AF222" i="108"/>
  <c r="D222" i="108"/>
  <c r="BY222" i="108" s="1"/>
  <c r="AH222" i="108"/>
  <c r="AD224" i="108"/>
  <c r="CM225" i="108"/>
  <c r="CG225" i="108"/>
  <c r="CJ225" i="108"/>
  <c r="AP225" i="108"/>
  <c r="AE226" i="108"/>
  <c r="AH226" i="108"/>
  <c r="AB226" i="108"/>
  <c r="AG226" i="108"/>
  <c r="AF228" i="108"/>
  <c r="CM229" i="108"/>
  <c r="CI229" i="108"/>
  <c r="CJ229" i="108"/>
  <c r="AP229" i="108"/>
  <c r="CH229" i="108"/>
  <c r="AF232" i="108"/>
  <c r="CM233" i="108"/>
  <c r="AH233" i="108"/>
  <c r="CJ233" i="108"/>
  <c r="CM234" i="108"/>
  <c r="AB234" i="108"/>
  <c r="G237" i="108"/>
  <c r="AY237" i="108" s="1"/>
  <c r="CF251" i="108"/>
  <c r="CI252" i="108"/>
  <c r="CG252" i="108"/>
  <c r="BZ264" i="108"/>
  <c r="BZ275" i="108"/>
  <c r="CB275" i="108" s="1"/>
  <c r="AC279" i="108"/>
  <c r="AE279" i="108"/>
  <c r="AH279" i="108"/>
  <c r="AD279" i="108"/>
  <c r="AG279" i="108"/>
  <c r="AB279" i="108"/>
  <c r="D279" i="108"/>
  <c r="BU279" i="108" s="1"/>
  <c r="AF279" i="108"/>
  <c r="G285" i="108"/>
  <c r="AY285" i="108" s="1"/>
  <c r="CG300" i="108"/>
  <c r="CI300" i="108"/>
  <c r="CF300" i="108"/>
  <c r="AP300" i="108"/>
  <c r="CJ300" i="108"/>
  <c r="CI324" i="108"/>
  <c r="CF324" i="108"/>
  <c r="CJ324" i="108"/>
  <c r="AG330" i="108"/>
  <c r="AE330" i="108"/>
  <c r="CA344" i="108"/>
  <c r="CM358" i="108"/>
  <c r="AH358" i="108"/>
  <c r="AG358" i="108"/>
  <c r="G378" i="108"/>
  <c r="AY378" i="108" s="1"/>
  <c r="CD381" i="108"/>
  <c r="CA381" i="108"/>
  <c r="CF404" i="108"/>
  <c r="CH404" i="108"/>
  <c r="AP404" i="108"/>
  <c r="CJ404" i="108"/>
  <c r="W409" i="108"/>
  <c r="AG409" i="108"/>
  <c r="AB409" i="108"/>
  <c r="D409" i="108"/>
  <c r="BU409" i="108" s="1"/>
  <c r="AH409" i="108"/>
  <c r="AF409" i="108"/>
  <c r="AE409" i="108"/>
  <c r="AP411" i="108"/>
  <c r="CG411" i="108"/>
  <c r="AH460" i="108"/>
  <c r="AE460" i="108"/>
  <c r="W460" i="108"/>
  <c r="CF499" i="108"/>
  <c r="CJ499" i="108"/>
  <c r="CI499" i="108"/>
  <c r="AP499" i="108"/>
  <c r="CH499" i="108"/>
  <c r="CJ507" i="108"/>
  <c r="CI507" i="108"/>
  <c r="AG510" i="108"/>
  <c r="AC510" i="108"/>
  <c r="W510" i="108"/>
  <c r="AH510" i="108"/>
  <c r="CH523" i="108"/>
  <c r="CG561" i="108"/>
  <c r="CI561" i="108"/>
  <c r="AC575" i="108"/>
  <c r="AF575" i="108"/>
  <c r="W575" i="108"/>
  <c r="AE575" i="108"/>
  <c r="D575" i="108"/>
  <c r="AG575" i="108"/>
  <c r="AB575" i="108"/>
  <c r="AH575" i="108"/>
  <c r="AD590" i="108"/>
  <c r="AF590" i="108"/>
  <c r="AE590" i="108"/>
  <c r="AG590" i="108"/>
  <c r="W590" i="108"/>
  <c r="CB597" i="108"/>
  <c r="BZ245" i="108"/>
  <c r="AE247" i="108"/>
  <c r="W248" i="108"/>
  <c r="AE251" i="108"/>
  <c r="CM253" i="108"/>
  <c r="G254" i="108"/>
  <c r="AY254" i="108" s="1"/>
  <c r="G260" i="108"/>
  <c r="AY260" i="108" s="1"/>
  <c r="CI260" i="108"/>
  <c r="AF262" i="108"/>
  <c r="AE263" i="108"/>
  <c r="CI265" i="108"/>
  <c r="AF269" i="108"/>
  <c r="AD271" i="108"/>
  <c r="AH271" i="108"/>
  <c r="AF272" i="108"/>
  <c r="AG273" i="108"/>
  <c r="CM274" i="108"/>
  <c r="CF274" i="108"/>
  <c r="G275" i="108"/>
  <c r="AY275" i="108" s="1"/>
  <c r="CM277" i="108"/>
  <c r="G279" i="108"/>
  <c r="AY279" i="108" s="1"/>
  <c r="G282" i="108"/>
  <c r="AY282" i="108" s="1"/>
  <c r="CJ282" i="108"/>
  <c r="CM285" i="108"/>
  <c r="BZ285" i="108"/>
  <c r="AP286" i="108"/>
  <c r="CJ286" i="108"/>
  <c r="G288" i="108"/>
  <c r="AY288" i="108" s="1"/>
  <c r="AB292" i="108"/>
  <c r="AH292" i="108"/>
  <c r="BZ293" i="108"/>
  <c r="G298" i="108"/>
  <c r="AY298" i="108" s="1"/>
  <c r="G301" i="108"/>
  <c r="AY301" i="108" s="1"/>
  <c r="CJ301" i="108"/>
  <c r="W303" i="108"/>
  <c r="AF303" i="108"/>
  <c r="CM305" i="108"/>
  <c r="AD305" i="108"/>
  <c r="G307" i="108"/>
  <c r="AY307" i="108" s="1"/>
  <c r="W308" i="108"/>
  <c r="AH308" i="108"/>
  <c r="AB310" i="108"/>
  <c r="G312" i="108"/>
  <c r="AY312" i="108" s="1"/>
  <c r="AE314" i="108"/>
  <c r="G314" i="108"/>
  <c r="AY314" i="108" s="1"/>
  <c r="AD315" i="108"/>
  <c r="AH315" i="108"/>
  <c r="W317" i="108"/>
  <c r="BZ317" i="108"/>
  <c r="AE323" i="108"/>
  <c r="BZ323" i="108"/>
  <c r="G324" i="108"/>
  <c r="AY324" i="108" s="1"/>
  <c r="AP325" i="108"/>
  <c r="CG325" i="108"/>
  <c r="AD326" i="108"/>
  <c r="CI327" i="108"/>
  <c r="CG328" i="108"/>
  <c r="BZ330" i="108"/>
  <c r="CM333" i="108"/>
  <c r="CG334" i="108"/>
  <c r="AC335" i="108"/>
  <c r="CG338" i="108"/>
  <c r="CJ340" i="108"/>
  <c r="AB342" i="108"/>
  <c r="AD345" i="108"/>
  <c r="G347" i="108"/>
  <c r="AY347" i="108" s="1"/>
  <c r="AP348" i="108"/>
  <c r="W350" i="108"/>
  <c r="AH350" i="108"/>
  <c r="G354" i="108"/>
  <c r="AY354" i="108" s="1"/>
  <c r="CJ354" i="108"/>
  <c r="W356" i="108"/>
  <c r="BZ358" i="108"/>
  <c r="AB359" i="108"/>
  <c r="W360" i="108"/>
  <c r="AG360" i="108"/>
  <c r="AE361" i="108"/>
  <c r="AG365" i="108"/>
  <c r="W368" i="108"/>
  <c r="AG368" i="108"/>
  <c r="AD370" i="108"/>
  <c r="W371" i="108"/>
  <c r="AF371" i="108"/>
  <c r="G379" i="108"/>
  <c r="AY379" i="108" s="1"/>
  <c r="CJ379" i="108"/>
  <c r="AP380" i="108"/>
  <c r="CI382" i="108"/>
  <c r="CG382" i="108"/>
  <c r="AP382" i="108"/>
  <c r="CJ382" i="108"/>
  <c r="CJ383" i="108"/>
  <c r="CI383" i="108"/>
  <c r="AP383" i="108"/>
  <c r="CH383" i="108"/>
  <c r="G388" i="108"/>
  <c r="AY388" i="108" s="1"/>
  <c r="AG391" i="108"/>
  <c r="W391" i="108"/>
  <c r="AC391" i="108"/>
  <c r="AP401" i="108"/>
  <c r="CI401" i="108"/>
  <c r="AF406" i="108"/>
  <c r="AH406" i="108"/>
  <c r="AB406" i="108"/>
  <c r="AG406" i="108"/>
  <c r="AF412" i="108"/>
  <c r="CM417" i="108"/>
  <c r="CI422" i="108"/>
  <c r="CG422" i="108"/>
  <c r="CH422" i="108"/>
  <c r="CF424" i="108"/>
  <c r="CM425" i="108"/>
  <c r="G427" i="108"/>
  <c r="AY427" i="108" s="1"/>
  <c r="G428" i="108"/>
  <c r="AY428" i="108" s="1"/>
  <c r="AC435" i="108"/>
  <c r="AH435" i="108"/>
  <c r="AD435" i="108"/>
  <c r="AG435" i="108"/>
  <c r="AB435" i="108"/>
  <c r="CM438" i="108"/>
  <c r="AD439" i="108"/>
  <c r="AC439" i="108"/>
  <c r="D439" i="108"/>
  <c r="AE439" i="108"/>
  <c r="AC443" i="108"/>
  <c r="AG443" i="108"/>
  <c r="AB443" i="108"/>
  <c r="AF443" i="108"/>
  <c r="W443" i="108"/>
  <c r="D443" i="108"/>
  <c r="BV443" i="108" s="1"/>
  <c r="AD443" i="108"/>
  <c r="CI446" i="108"/>
  <c r="CH446" i="108"/>
  <c r="AP446" i="108"/>
  <c r="CG446" i="108"/>
  <c r="CJ449" i="108"/>
  <c r="CG449" i="108"/>
  <c r="AC450" i="108"/>
  <c r="AF450" i="108"/>
  <c r="AE450" i="108"/>
  <c r="CI462" i="108"/>
  <c r="CJ462" i="108"/>
  <c r="CH462" i="108"/>
  <c r="AP462" i="108"/>
  <c r="CF462" i="108"/>
  <c r="BZ475" i="108"/>
  <c r="BZ479" i="108"/>
  <c r="AH480" i="108"/>
  <c r="AF480" i="108"/>
  <c r="AC480" i="108"/>
  <c r="AB480" i="108"/>
  <c r="AC491" i="108"/>
  <c r="AE491" i="108"/>
  <c r="AH491" i="108"/>
  <c r="AD491" i="108"/>
  <c r="W491" i="108"/>
  <c r="AG493" i="108"/>
  <c r="AF493" i="108"/>
  <c r="AC493" i="108"/>
  <c r="AP497" i="108"/>
  <c r="CG497" i="108"/>
  <c r="CJ497" i="108"/>
  <c r="CF497" i="108"/>
  <c r="AB498" i="108"/>
  <c r="AH498" i="108"/>
  <c r="AC498" i="108"/>
  <c r="AG498" i="108"/>
  <c r="W498" i="108"/>
  <c r="CI502" i="108"/>
  <c r="CG502" i="108"/>
  <c r="CF502" i="108"/>
  <c r="AH513" i="108"/>
  <c r="AD513" i="108"/>
  <c r="AC513" i="108"/>
  <c r="CM513" i="108"/>
  <c r="CH514" i="108"/>
  <c r="CG514" i="108"/>
  <c r="CF514" i="108"/>
  <c r="CJ517" i="108"/>
  <c r="CG517" i="108"/>
  <c r="AP517" i="108"/>
  <c r="CI517" i="108"/>
  <c r="BW541" i="108"/>
  <c r="AC557" i="108"/>
  <c r="AG557" i="108"/>
  <c r="AB557" i="108"/>
  <c r="AF557" i="108"/>
  <c r="D557" i="108"/>
  <c r="AH557" i="108"/>
  <c r="AD557" i="108"/>
  <c r="AE557" i="108"/>
  <c r="AB560" i="108"/>
  <c r="W560" i="108"/>
  <c r="AH560" i="108"/>
  <c r="AC583" i="108"/>
  <c r="AG583" i="108"/>
  <c r="AB583" i="108"/>
  <c r="AF583" i="108"/>
  <c r="W583" i="108"/>
  <c r="D583" i="108"/>
  <c r="AH583" i="108"/>
  <c r="AD583" i="108"/>
  <c r="AE583" i="108"/>
  <c r="CG587" i="108"/>
  <c r="CH587" i="108"/>
  <c r="BZ588" i="108"/>
  <c r="CM597" i="108"/>
  <c r="AE602" i="108"/>
  <c r="D602" i="108"/>
  <c r="AE604" i="108"/>
  <c r="AC604" i="108"/>
  <c r="AC607" i="108"/>
  <c r="AG607" i="108"/>
  <c r="AB607" i="108"/>
  <c r="AE607" i="108"/>
  <c r="D607" i="108"/>
  <c r="AF607" i="108"/>
  <c r="AD607" i="108"/>
  <c r="AH607" i="108"/>
  <c r="CE615" i="108"/>
  <c r="CG183" i="108"/>
  <c r="G185" i="108"/>
  <c r="AY185" i="108" s="1"/>
  <c r="BZ189" i="108"/>
  <c r="CC189" i="108" s="1"/>
  <c r="AB190" i="108"/>
  <c r="AE192" i="108"/>
  <c r="CM194" i="108"/>
  <c r="AC197" i="108"/>
  <c r="CM199" i="108"/>
  <c r="G199" i="108"/>
  <c r="AY199" i="108" s="1"/>
  <c r="W204" i="108"/>
  <c r="BZ205" i="108"/>
  <c r="CC205" i="108" s="1"/>
  <c r="BZ206" i="108"/>
  <c r="BZ209" i="108"/>
  <c r="CC209" i="108" s="1"/>
  <c r="G211" i="108"/>
  <c r="AY211" i="108" s="1"/>
  <c r="CM212" i="108"/>
  <c r="AP213" i="108"/>
  <c r="CH213" i="108"/>
  <c r="BZ215" i="108"/>
  <c r="CM217" i="108"/>
  <c r="AF218" i="108"/>
  <c r="CG219" i="108"/>
  <c r="BZ221" i="108"/>
  <c r="AD223" i="108"/>
  <c r="G225" i="108"/>
  <c r="AY225" i="108" s="1"/>
  <c r="G232" i="108"/>
  <c r="AY232" i="108" s="1"/>
  <c r="G233" i="108"/>
  <c r="AY233" i="108" s="1"/>
  <c r="AP234" i="108"/>
  <c r="G235" i="108"/>
  <c r="AY235" i="108" s="1"/>
  <c r="CF235" i="108"/>
  <c r="CM236" i="108"/>
  <c r="G239" i="108"/>
  <c r="AY239" i="108" s="1"/>
  <c r="CM240" i="108"/>
  <c r="AE240" i="108"/>
  <c r="AD242" i="108"/>
  <c r="G243" i="108"/>
  <c r="AY243" i="108" s="1"/>
  <c r="CF243" i="108"/>
  <c r="AE244" i="108"/>
  <c r="CG244" i="108"/>
  <c r="CJ245" i="108"/>
  <c r="CM246" i="108"/>
  <c r="D247" i="108"/>
  <c r="BW247" i="108" s="1"/>
  <c r="W247" i="108"/>
  <c r="AF247" i="108"/>
  <c r="AB248" i="108"/>
  <c r="BZ248" i="108"/>
  <c r="CI248" i="108"/>
  <c r="AG250" i="108"/>
  <c r="CH250" i="108"/>
  <c r="D251" i="108"/>
  <c r="BU251" i="108" s="1"/>
  <c r="W251" i="108"/>
  <c r="AF251" i="108"/>
  <c r="CG253" i="108"/>
  <c r="AH254" i="108"/>
  <c r="AE255" i="108"/>
  <c r="BZ255" i="108"/>
  <c r="CE255" i="108" s="1"/>
  <c r="G255" i="108"/>
  <c r="AY255" i="108" s="1"/>
  <c r="CH255" i="108"/>
  <c r="AH256" i="108"/>
  <c r="AB258" i="108"/>
  <c r="AP258" i="108"/>
  <c r="CH258" i="108"/>
  <c r="AC260" i="108"/>
  <c r="CJ260" i="108"/>
  <c r="BZ261" i="108"/>
  <c r="CB261" i="108" s="1"/>
  <c r="BZ262" i="108"/>
  <c r="CC262" i="108" s="1"/>
  <c r="AG262" i="108"/>
  <c r="G262" i="108"/>
  <c r="AY262" i="108" s="1"/>
  <c r="D263" i="108"/>
  <c r="W263" i="108"/>
  <c r="AF263" i="108"/>
  <c r="CJ265" i="108"/>
  <c r="CG266" i="108"/>
  <c r="BZ267" i="108"/>
  <c r="CA267" i="108" s="1"/>
  <c r="CH267" i="108"/>
  <c r="W268" i="108"/>
  <c r="AG268" i="108"/>
  <c r="CH268" i="108"/>
  <c r="D269" i="108"/>
  <c r="AB269" i="108"/>
  <c r="AG269" i="108"/>
  <c r="D271" i="108"/>
  <c r="BY271" i="108" s="1"/>
  <c r="AE271" i="108"/>
  <c r="D273" i="108"/>
  <c r="BW273" i="108" s="1"/>
  <c r="W273" i="108"/>
  <c r="AH273" i="108"/>
  <c r="AB274" i="108"/>
  <c r="AP274" i="108"/>
  <c r="CG274" i="108"/>
  <c r="AE275" i="108"/>
  <c r="AC276" i="108"/>
  <c r="BZ276" i="108"/>
  <c r="CD276" i="108" s="1"/>
  <c r="AC277" i="108"/>
  <c r="CM278" i="108"/>
  <c r="CF278" i="108"/>
  <c r="BU281" i="108"/>
  <c r="AB281" i="108"/>
  <c r="AH281" i="108"/>
  <c r="AC282" i="108"/>
  <c r="AP282" i="108"/>
  <c r="CF282" i="108"/>
  <c r="CM283" i="108"/>
  <c r="BZ284" i="108"/>
  <c r="G284" i="108"/>
  <c r="AY284" i="108" s="1"/>
  <c r="CF286" i="108"/>
  <c r="CM287" i="108"/>
  <c r="AB288" i="108"/>
  <c r="CJ289" i="108"/>
  <c r="CH290" i="108"/>
  <c r="AF291" i="108"/>
  <c r="AC292" i="108"/>
  <c r="W293" i="108"/>
  <c r="CF294" i="108"/>
  <c r="CM295" i="108"/>
  <c r="G295" i="108"/>
  <c r="AY295" i="108" s="1"/>
  <c r="AC296" i="108"/>
  <c r="AD297" i="108"/>
  <c r="CJ298" i="108"/>
  <c r="CM299" i="108"/>
  <c r="G299" i="108"/>
  <c r="AY299" i="108" s="1"/>
  <c r="G300" i="108"/>
  <c r="AY300" i="108" s="1"/>
  <c r="AF301" i="108"/>
  <c r="CF301" i="108"/>
  <c r="CJ302" i="108"/>
  <c r="D303" i="108"/>
  <c r="AB303" i="108"/>
  <c r="W306" i="108"/>
  <c r="AE307" i="108"/>
  <c r="AB308" i="108"/>
  <c r="BZ308" i="108"/>
  <c r="CM309" i="108"/>
  <c r="CG309" i="108"/>
  <c r="AC310" i="108"/>
  <c r="G310" i="108"/>
  <c r="AY310" i="108" s="1"/>
  <c r="CJ310" i="108"/>
  <c r="CM312" i="108"/>
  <c r="CG312" i="108"/>
  <c r="G313" i="108"/>
  <c r="AY313" i="108" s="1"/>
  <c r="D315" i="108"/>
  <c r="AE315" i="108"/>
  <c r="CM316" i="108"/>
  <c r="CF316" i="108"/>
  <c r="AB317" i="108"/>
  <c r="G317" i="108"/>
  <c r="AY317" i="108" s="1"/>
  <c r="CM318" i="108"/>
  <c r="CJ318" i="108"/>
  <c r="G319" i="108"/>
  <c r="AY319" i="108" s="1"/>
  <c r="AC320" i="108"/>
  <c r="BZ320" i="108"/>
  <c r="CG320" i="108"/>
  <c r="CM321" i="108"/>
  <c r="AH321" i="108"/>
  <c r="G322" i="108"/>
  <c r="AY322" i="108" s="1"/>
  <c r="D323" i="108"/>
  <c r="W323" i="108"/>
  <c r="AF323" i="108"/>
  <c r="AF324" i="108"/>
  <c r="G325" i="108"/>
  <c r="AY325" i="108" s="1"/>
  <c r="CI325" i="108"/>
  <c r="BZ326" i="108"/>
  <c r="CB326" i="108" s="1"/>
  <c r="AG326" i="108"/>
  <c r="CG326" i="108"/>
  <c r="AB327" i="108"/>
  <c r="G327" i="108"/>
  <c r="AY327" i="108" s="1"/>
  <c r="CF327" i="108"/>
  <c r="W328" i="108"/>
  <c r="AG328" i="108"/>
  <c r="CH328" i="108"/>
  <c r="AD331" i="108"/>
  <c r="AH331" i="108"/>
  <c r="CM332" i="108"/>
  <c r="AG333" i="108"/>
  <c r="W334" i="108"/>
  <c r="AG334" i="108"/>
  <c r="CH334" i="108"/>
  <c r="BZ335" i="108"/>
  <c r="AF335" i="108"/>
  <c r="AF336" i="108"/>
  <c r="CG336" i="108"/>
  <c r="G337" i="108"/>
  <c r="AY337" i="108" s="1"/>
  <c r="CJ338" i="108"/>
  <c r="BZ339" i="108"/>
  <c r="G339" i="108"/>
  <c r="AY339" i="108" s="1"/>
  <c r="AP340" i="108"/>
  <c r="CF340" i="108"/>
  <c r="BZ342" i="108"/>
  <c r="AC342" i="108"/>
  <c r="CF342" i="108"/>
  <c r="AC344" i="108"/>
  <c r="CH345" i="108"/>
  <c r="AE346" i="108"/>
  <c r="AP346" i="108"/>
  <c r="AD347" i="108"/>
  <c r="AH347" i="108"/>
  <c r="CM348" i="108"/>
  <c r="AF348" i="108"/>
  <c r="CM349" i="108"/>
  <c r="AG349" i="108"/>
  <c r="AB350" i="108"/>
  <c r="AP350" i="108"/>
  <c r="CH350" i="108"/>
  <c r="D351" i="108"/>
  <c r="AB351" i="108"/>
  <c r="G351" i="108"/>
  <c r="AY351" i="108" s="1"/>
  <c r="CF352" i="108"/>
  <c r="CJ352" i="108"/>
  <c r="AD355" i="108"/>
  <c r="AH355" i="108"/>
  <c r="G355" i="108"/>
  <c r="AY355" i="108" s="1"/>
  <c r="AG356" i="108"/>
  <c r="CI356" i="108"/>
  <c r="D357" i="108"/>
  <c r="BX357" i="108" s="1"/>
  <c r="BZ357" i="108"/>
  <c r="CH358" i="108"/>
  <c r="D359" i="108"/>
  <c r="BV359" i="108" s="1"/>
  <c r="AD359" i="108"/>
  <c r="AB360" i="108"/>
  <c r="BZ360" i="108"/>
  <c r="CD360" i="108" s="1"/>
  <c r="AG361" i="108"/>
  <c r="AD363" i="108"/>
  <c r="AH363" i="108"/>
  <c r="AF364" i="108"/>
  <c r="W365" i="108"/>
  <c r="AH365" i="108"/>
  <c r="AE366" i="108"/>
  <c r="CH366" i="108"/>
  <c r="AF367" i="108"/>
  <c r="D368" i="108"/>
  <c r="BY368" i="108" s="1"/>
  <c r="AB368" i="108"/>
  <c r="G368" i="108"/>
  <c r="AY368" i="108" s="1"/>
  <c r="G369" i="108"/>
  <c r="AY369" i="108" s="1"/>
  <c r="AG370" i="108"/>
  <c r="CF370" i="108"/>
  <c r="D371" i="108"/>
  <c r="AB371" i="108"/>
  <c r="AG371" i="108"/>
  <c r="CJ372" i="108"/>
  <c r="CF373" i="108"/>
  <c r="AB374" i="108"/>
  <c r="CB374" i="108"/>
  <c r="CI376" i="108"/>
  <c r="CG377" i="108"/>
  <c r="AC378" i="108"/>
  <c r="AH378" i="108"/>
  <c r="AE379" i="108"/>
  <c r="AP379" i="108"/>
  <c r="CM380" i="108"/>
  <c r="AF380" i="108"/>
  <c r="W382" i="108"/>
  <c r="CJ384" i="108"/>
  <c r="CF384" i="108"/>
  <c r="G384" i="108"/>
  <c r="AY384" i="108" s="1"/>
  <c r="CH384" i="108"/>
  <c r="CG386" i="108"/>
  <c r="CJ386" i="108"/>
  <c r="CI390" i="108"/>
  <c r="CG390" i="108"/>
  <c r="AP390" i="108"/>
  <c r="CJ390" i="108"/>
  <c r="AF391" i="108"/>
  <c r="AP392" i="108"/>
  <c r="CM393" i="108"/>
  <c r="G395" i="108"/>
  <c r="AY395" i="108" s="1"/>
  <c r="G396" i="108"/>
  <c r="AY396" i="108" s="1"/>
  <c r="BY398" i="108"/>
  <c r="G398" i="108"/>
  <c r="AY398" i="108" s="1"/>
  <c r="AF400" i="108"/>
  <c r="D400" i="108"/>
  <c r="BU400" i="108" s="1"/>
  <c r="AG400" i="108"/>
  <c r="CF401" i="108"/>
  <c r="AB402" i="108"/>
  <c r="AH402" i="108"/>
  <c r="W402" i="108"/>
  <c r="D402" i="108"/>
  <c r="BV402" i="108" s="1"/>
  <c r="AC402" i="108"/>
  <c r="CM403" i="108"/>
  <c r="CH403" i="108"/>
  <c r="AB404" i="108"/>
  <c r="BZ405" i="108"/>
  <c r="D406" i="108"/>
  <c r="BX406" i="108" s="1"/>
  <c r="W406" i="108"/>
  <c r="CG407" i="108"/>
  <c r="CM409" i="108"/>
  <c r="AC411" i="108"/>
  <c r="AF411" i="108"/>
  <c r="W411" i="108"/>
  <c r="D411" i="108"/>
  <c r="BX411" i="108" s="1"/>
  <c r="AB411" i="108"/>
  <c r="AH411" i="108"/>
  <c r="AH412" i="108"/>
  <c r="AC413" i="108"/>
  <c r="W413" i="108"/>
  <c r="D413" i="108"/>
  <c r="AD413" i="108"/>
  <c r="AC414" i="108"/>
  <c r="BZ415" i="108"/>
  <c r="CC415" i="108" s="1"/>
  <c r="AG417" i="108"/>
  <c r="D417" i="108"/>
  <c r="AC421" i="108"/>
  <c r="CM422" i="108"/>
  <c r="AP422" i="108"/>
  <c r="CJ422" i="108"/>
  <c r="BZ423" i="108"/>
  <c r="CG424" i="108"/>
  <c r="AC425" i="108"/>
  <c r="CI430" i="108"/>
  <c r="CF430" i="108"/>
  <c r="CJ430" i="108"/>
  <c r="AP430" i="108"/>
  <c r="G430" i="108"/>
  <c r="AY430" i="108" s="1"/>
  <c r="CM433" i="108"/>
  <c r="AP433" i="108"/>
  <c r="CH433" i="108"/>
  <c r="CG433" i="108"/>
  <c r="CJ433" i="108"/>
  <c r="D435" i="108"/>
  <c r="BX435" i="108" s="1"/>
  <c r="W435" i="108"/>
  <c r="BZ435" i="108"/>
  <c r="CE435" i="108" s="1"/>
  <c r="AG436" i="108"/>
  <c r="W436" i="108"/>
  <c r="AF436" i="108"/>
  <c r="AC436" i="108"/>
  <c r="AF442" i="108"/>
  <c r="AE442" i="108"/>
  <c r="D442" i="108"/>
  <c r="BV442" i="108" s="1"/>
  <c r="AG442" i="108"/>
  <c r="AE443" i="108"/>
  <c r="CM450" i="108"/>
  <c r="G451" i="108"/>
  <c r="AY451" i="108" s="1"/>
  <c r="AD454" i="108"/>
  <c r="AE454" i="108"/>
  <c r="AC454" i="108"/>
  <c r="D454" i="108"/>
  <c r="BY454" i="108" s="1"/>
  <c r="AF457" i="108"/>
  <c r="AG457" i="108"/>
  <c r="AD457" i="108"/>
  <c r="CG462" i="108"/>
  <c r="G467" i="108"/>
  <c r="AY467" i="108" s="1"/>
  <c r="G468" i="108"/>
  <c r="AY468" i="108" s="1"/>
  <c r="AF470" i="108"/>
  <c r="AG470" i="108"/>
  <c r="AE470" i="108"/>
  <c r="AB470" i="108"/>
  <c r="AF471" i="108"/>
  <c r="AE471" i="108"/>
  <c r="AB471" i="108"/>
  <c r="AB474" i="108"/>
  <c r="AF474" i="108"/>
  <c r="AE474" i="108"/>
  <c r="D474" i="108"/>
  <c r="AG474" i="108"/>
  <c r="AC475" i="108"/>
  <c r="AG475" i="108"/>
  <c r="AB475" i="108"/>
  <c r="AF475" i="108"/>
  <c r="W475" i="108"/>
  <c r="D475" i="108"/>
  <c r="BV475" i="108" s="1"/>
  <c r="AD475" i="108"/>
  <c r="AC477" i="108"/>
  <c r="AB477" i="108"/>
  <c r="CD477" i="108"/>
  <c r="AG480" i="108"/>
  <c r="G480" i="108"/>
  <c r="AY480" i="108" s="1"/>
  <c r="AC483" i="108"/>
  <c r="AG483" i="108"/>
  <c r="AB483" i="108"/>
  <c r="AF483" i="108"/>
  <c r="W483" i="108"/>
  <c r="AH483" i="108"/>
  <c r="BW483" i="108"/>
  <c r="CM485" i="108"/>
  <c r="CH485" i="108"/>
  <c r="AP485" i="108"/>
  <c r="CG485" i="108"/>
  <c r="AD486" i="108"/>
  <c r="AC486" i="108"/>
  <c r="D486" i="108"/>
  <c r="AE486" i="108"/>
  <c r="AP488" i="108"/>
  <c r="CJ488" i="108"/>
  <c r="AE489" i="108"/>
  <c r="AP490" i="108"/>
  <c r="D491" i="108"/>
  <c r="AB491" i="108"/>
  <c r="AH493" i="108"/>
  <c r="G497" i="108"/>
  <c r="AY497" i="108" s="1"/>
  <c r="CH497" i="108"/>
  <c r="D498" i="108"/>
  <c r="BW498" i="108" s="1"/>
  <c r="BZ498" i="108"/>
  <c r="AC501" i="108"/>
  <c r="CH502" i="108"/>
  <c r="G505" i="108"/>
  <c r="AY505" i="108" s="1"/>
  <c r="AC507" i="108"/>
  <c r="AG507" i="108"/>
  <c r="AB507" i="108"/>
  <c r="AF507" i="108"/>
  <c r="W507" i="108"/>
  <c r="D507" i="108"/>
  <c r="AD507" i="108"/>
  <c r="CM512" i="108"/>
  <c r="CM517" i="108"/>
  <c r="AE525" i="108"/>
  <c r="AH525" i="108"/>
  <c r="AB525" i="108"/>
  <c r="AG525" i="108"/>
  <c r="W525" i="108"/>
  <c r="D525" i="108"/>
  <c r="AD525" i="108"/>
  <c r="AF525" i="108"/>
  <c r="CI534" i="108"/>
  <c r="CH534" i="108"/>
  <c r="AP534" i="108"/>
  <c r="CG534" i="108"/>
  <c r="CJ534" i="108"/>
  <c r="CF534" i="108"/>
  <c r="CH538" i="108"/>
  <c r="CJ538" i="108"/>
  <c r="CG538" i="108"/>
  <c r="CI538" i="108"/>
  <c r="CI540" i="108"/>
  <c r="BZ548" i="108"/>
  <c r="CA548" i="108" s="1"/>
  <c r="CI554" i="108"/>
  <c r="CF554" i="108"/>
  <c r="CJ554" i="108"/>
  <c r="CG554" i="108"/>
  <c r="AP554" i="108"/>
  <c r="BZ557" i="108"/>
  <c r="CD557" i="108" s="1"/>
  <c r="CJ559" i="108"/>
  <c r="AP559" i="108"/>
  <c r="CG559" i="108"/>
  <c r="BV559" i="108"/>
  <c r="G568" i="108"/>
  <c r="AY568" i="108" s="1"/>
  <c r="BZ583" i="108"/>
  <c r="CF587" i="108"/>
  <c r="CM590" i="108"/>
  <c r="CM600" i="108"/>
  <c r="W240" i="108"/>
  <c r="AF240" i="108"/>
  <c r="G241" i="108"/>
  <c r="AY241" i="108" s="1"/>
  <c r="AF242" i="108"/>
  <c r="CM243" i="108"/>
  <c r="AP243" i="108"/>
  <c r="CG243" i="108"/>
  <c r="W244" i="108"/>
  <c r="AF244" i="108"/>
  <c r="G244" i="108"/>
  <c r="AY244" i="108" s="1"/>
  <c r="CM245" i="108"/>
  <c r="AB247" i="108"/>
  <c r="AG247" i="108"/>
  <c r="CM248" i="108"/>
  <c r="CM251" i="108"/>
  <c r="AB251" i="108"/>
  <c r="AH251" i="108"/>
  <c r="G252" i="108"/>
  <c r="AY252" i="108" s="1"/>
  <c r="BZ253" i="108"/>
  <c r="CC253" i="108" s="1"/>
  <c r="CH253" i="108"/>
  <c r="W255" i="108"/>
  <c r="AF255" i="108"/>
  <c r="CM257" i="108"/>
  <c r="AD258" i="108"/>
  <c r="BZ258" i="108"/>
  <c r="CA258" i="108" s="1"/>
  <c r="CJ258" i="108"/>
  <c r="CG260" i="108"/>
  <c r="CM261" i="108"/>
  <c r="CI261" i="108"/>
  <c r="AB263" i="108"/>
  <c r="AG263" i="108"/>
  <c r="CF265" i="108"/>
  <c r="CH266" i="108"/>
  <c r="W267" i="108"/>
  <c r="CI268" i="108"/>
  <c r="AC269" i="108"/>
  <c r="AH269" i="108"/>
  <c r="CM271" i="108"/>
  <c r="W271" i="108"/>
  <c r="AF271" i="108"/>
  <c r="CM273" i="108"/>
  <c r="AB273" i="108"/>
  <c r="CH274" i="108"/>
  <c r="AE276" i="108"/>
  <c r="AD281" i="108"/>
  <c r="CG282" i="108"/>
  <c r="CG286" i="108"/>
  <c r="BZ289" i="108"/>
  <c r="AP290" i="108"/>
  <c r="CJ290" i="108"/>
  <c r="G291" i="108"/>
  <c r="AY291" i="108" s="1"/>
  <c r="CH291" i="108"/>
  <c r="G292" i="108"/>
  <c r="AY292" i="108" s="1"/>
  <c r="CM294" i="108"/>
  <c r="AC295" i="108"/>
  <c r="AE296" i="108"/>
  <c r="BZ297" i="108"/>
  <c r="CD297" i="108" s="1"/>
  <c r="G297" i="108"/>
  <c r="AY297" i="108" s="1"/>
  <c r="CG301" i="108"/>
  <c r="G302" i="108"/>
  <c r="AY302" i="108" s="1"/>
  <c r="CF302" i="108"/>
  <c r="CM303" i="108"/>
  <c r="AC303" i="108"/>
  <c r="CG305" i="108"/>
  <c r="AC306" i="108"/>
  <c r="CF306" i="108"/>
  <c r="W307" i="108"/>
  <c r="AF307" i="108"/>
  <c r="G309" i="108"/>
  <c r="AY309" i="108" s="1"/>
  <c r="CM310" i="108"/>
  <c r="AP310" i="108"/>
  <c r="CF310" i="108"/>
  <c r="CJ314" i="108"/>
  <c r="W315" i="108"/>
  <c r="AF315" i="108"/>
  <c r="W316" i="108"/>
  <c r="CM317" i="108"/>
  <c r="AF317" i="108"/>
  <c r="G318" i="108"/>
  <c r="AY318" i="108" s="1"/>
  <c r="CF318" i="108"/>
  <c r="AB323" i="108"/>
  <c r="AG323" i="108"/>
  <c r="G323" i="108"/>
  <c r="AY323" i="108" s="1"/>
  <c r="D325" i="108"/>
  <c r="CJ325" i="108"/>
  <c r="AP326" i="108"/>
  <c r="G326" i="108"/>
  <c r="AY326" i="108" s="1"/>
  <c r="CH326" i="108"/>
  <c r="D327" i="108"/>
  <c r="AE327" i="108"/>
  <c r="CG327" i="108"/>
  <c r="G328" i="108"/>
  <c r="AY328" i="108" s="1"/>
  <c r="AE331" i="108"/>
  <c r="G332" i="108"/>
  <c r="AY332" i="108" s="1"/>
  <c r="W333" i="108"/>
  <c r="D334" i="108"/>
  <c r="BW334" i="108" s="1"/>
  <c r="AB334" i="108"/>
  <c r="AH334" i="108"/>
  <c r="CJ334" i="108"/>
  <c r="W336" i="108"/>
  <c r="G336" i="108"/>
  <c r="AY336" i="108" s="1"/>
  <c r="G338" i="108"/>
  <c r="AY338" i="108" s="1"/>
  <c r="CM339" i="108"/>
  <c r="W340" i="108"/>
  <c r="CH340" i="108"/>
  <c r="CG342" i="108"/>
  <c r="G344" i="108"/>
  <c r="AY344" i="108" s="1"/>
  <c r="CI345" i="108"/>
  <c r="D346" i="108"/>
  <c r="AF346" i="108"/>
  <c r="CG346" i="108"/>
  <c r="AE347" i="108"/>
  <c r="W348" i="108"/>
  <c r="G348" i="108"/>
  <c r="AY348" i="108" s="1"/>
  <c r="W349" i="108"/>
  <c r="BZ349" i="108"/>
  <c r="CE349" i="108" s="1"/>
  <c r="CM350" i="108"/>
  <c r="BZ350" i="108"/>
  <c r="CJ350" i="108"/>
  <c r="AF351" i="108"/>
  <c r="W352" i="108"/>
  <c r="G352" i="108"/>
  <c r="AY352" i="108" s="1"/>
  <c r="CM353" i="108"/>
  <c r="AP354" i="108"/>
  <c r="AE355" i="108"/>
  <c r="AP355" i="108"/>
  <c r="AP356" i="108"/>
  <c r="CM357" i="108"/>
  <c r="AD357" i="108"/>
  <c r="AP358" i="108"/>
  <c r="CJ358" i="108"/>
  <c r="CM359" i="108"/>
  <c r="CD359" i="108"/>
  <c r="AE363" i="108"/>
  <c r="CM365" i="108"/>
  <c r="W366" i="108"/>
  <c r="AG366" i="108"/>
  <c r="G366" i="108"/>
  <c r="AY366" i="108" s="1"/>
  <c r="CJ366" i="108"/>
  <c r="BZ367" i="108"/>
  <c r="CM368" i="108"/>
  <c r="BZ371" i="108"/>
  <c r="AD371" i="108"/>
  <c r="AH371" i="108"/>
  <c r="G374" i="108"/>
  <c r="AY374" i="108" s="1"/>
  <c r="AB376" i="108"/>
  <c r="G376" i="108"/>
  <c r="AY376" i="108" s="1"/>
  <c r="CJ376" i="108"/>
  <c r="CH377" i="108"/>
  <c r="AE378" i="108"/>
  <c r="AP378" i="108"/>
  <c r="CH378" i="108"/>
  <c r="D379" i="108"/>
  <c r="BV379" i="108" s="1"/>
  <c r="W379" i="108"/>
  <c r="AF379" i="108"/>
  <c r="BZ379" i="108"/>
  <c r="CB379" i="108" s="1"/>
  <c r="CG379" i="108"/>
  <c r="W380" i="108"/>
  <c r="CH381" i="108"/>
  <c r="CF381" i="108"/>
  <c r="CG381" i="108"/>
  <c r="AC382" i="108"/>
  <c r="G382" i="108"/>
  <c r="AY382" i="108" s="1"/>
  <c r="CF382" i="108"/>
  <c r="AP384" i="108"/>
  <c r="CI384" i="108"/>
  <c r="AC387" i="108"/>
  <c r="AG387" i="108"/>
  <c r="AB387" i="108"/>
  <c r="AF387" i="108"/>
  <c r="AE389" i="108"/>
  <c r="AB389" i="108"/>
  <c r="CM391" i="108"/>
  <c r="CJ391" i="108"/>
  <c r="CH391" i="108"/>
  <c r="AP391" i="108"/>
  <c r="BZ391" i="108"/>
  <c r="AG394" i="108"/>
  <c r="AD394" i="108"/>
  <c r="W394" i="108"/>
  <c r="CG396" i="108"/>
  <c r="CF396" i="108"/>
  <c r="BZ396" i="108"/>
  <c r="CC396" i="108" s="1"/>
  <c r="G397" i="108"/>
  <c r="AY397" i="108" s="1"/>
  <c r="CI397" i="108"/>
  <c r="CM398" i="108"/>
  <c r="BZ400" i="108"/>
  <c r="CB400" i="108" s="1"/>
  <c r="AE401" i="108"/>
  <c r="G401" i="108"/>
  <c r="AY401" i="108" s="1"/>
  <c r="CH401" i="108"/>
  <c r="AE402" i="108"/>
  <c r="CI403" i="108"/>
  <c r="AC404" i="108"/>
  <c r="G405" i="108"/>
  <c r="AY405" i="108" s="1"/>
  <c r="AD406" i="108"/>
  <c r="AE410" i="108"/>
  <c r="AD411" i="108"/>
  <c r="CM412" i="108"/>
  <c r="AH413" i="108"/>
  <c r="D414" i="108"/>
  <c r="AE414" i="108"/>
  <c r="G414" i="108"/>
  <c r="AY414" i="108" s="1"/>
  <c r="CJ416" i="108"/>
  <c r="CF416" i="108"/>
  <c r="BZ418" i="108"/>
  <c r="BZ419" i="108"/>
  <c r="CD419" i="108" s="1"/>
  <c r="BZ420" i="108"/>
  <c r="G420" i="108"/>
  <c r="AY420" i="108" s="1"/>
  <c r="AP424" i="108"/>
  <c r="CH424" i="108"/>
  <c r="AF425" i="108"/>
  <c r="CM428" i="108"/>
  <c r="CG428" i="108"/>
  <c r="CI428" i="108"/>
  <c r="AP428" i="108"/>
  <c r="CH428" i="108"/>
  <c r="AF431" i="108"/>
  <c r="AE431" i="108"/>
  <c r="W431" i="108"/>
  <c r="G434" i="108"/>
  <c r="AY434" i="108" s="1"/>
  <c r="AE435" i="108"/>
  <c r="AH436" i="108"/>
  <c r="G437" i="108"/>
  <c r="AY437" i="108" s="1"/>
  <c r="G438" i="108"/>
  <c r="AY438" i="108" s="1"/>
  <c r="CM439" i="108"/>
  <c r="AD440" i="108"/>
  <c r="AC440" i="108"/>
  <c r="AH443" i="108"/>
  <c r="G444" i="108"/>
  <c r="AY444" i="108" s="1"/>
  <c r="CF446" i="108"/>
  <c r="G447" i="108"/>
  <c r="AY447" i="108" s="1"/>
  <c r="BZ449" i="108"/>
  <c r="BZ452" i="108"/>
  <c r="G453" i="108"/>
  <c r="AY453" i="108" s="1"/>
  <c r="AG455" i="108"/>
  <c r="AF455" i="108"/>
  <c r="AC455" i="108"/>
  <c r="AB455" i="108"/>
  <c r="CJ456" i="108"/>
  <c r="CG456" i="108"/>
  <c r="AP456" i="108"/>
  <c r="G456" i="108"/>
  <c r="AY456" i="108" s="1"/>
  <c r="AG458" i="108"/>
  <c r="AD458" i="108"/>
  <c r="AC458" i="108"/>
  <c r="AG464" i="108"/>
  <c r="D464" i="108"/>
  <c r="BY464" i="108" s="1"/>
  <c r="AD465" i="108"/>
  <c r="AC465" i="108"/>
  <c r="CB465" i="108"/>
  <c r="BZ469" i="108"/>
  <c r="AH470" i="108"/>
  <c r="G470" i="108"/>
  <c r="AY470" i="108" s="1"/>
  <c r="D471" i="108"/>
  <c r="BU471" i="108" s="1"/>
  <c r="AD471" i="108"/>
  <c r="CM471" i="108"/>
  <c r="W473" i="108"/>
  <c r="AC473" i="108"/>
  <c r="AH473" i="108"/>
  <c r="AB473" i="108"/>
  <c r="AH474" i="108"/>
  <c r="AE475" i="108"/>
  <c r="AB476" i="108"/>
  <c r="AC476" i="108"/>
  <c r="AH476" i="108"/>
  <c r="W476" i="108"/>
  <c r="BZ482" i="108"/>
  <c r="CE482" i="108" s="1"/>
  <c r="BZ487" i="108"/>
  <c r="BZ488" i="108"/>
  <c r="CM490" i="108"/>
  <c r="BZ490" i="108"/>
  <c r="CD490" i="108" s="1"/>
  <c r="AF491" i="108"/>
  <c r="CI497" i="108"/>
  <c r="AE498" i="108"/>
  <c r="AF500" i="108"/>
  <c r="AC500" i="108"/>
  <c r="AB500" i="108"/>
  <c r="G500" i="108"/>
  <c r="AY500" i="108" s="1"/>
  <c r="G502" i="108"/>
  <c r="AY502" i="108" s="1"/>
  <c r="CJ502" i="108"/>
  <c r="AB504" i="108"/>
  <c r="AG504" i="108"/>
  <c r="AE504" i="108"/>
  <c r="G508" i="108"/>
  <c r="AY508" i="108" s="1"/>
  <c r="BY509" i="108"/>
  <c r="CI512" i="108"/>
  <c r="CF512" i="108"/>
  <c r="CJ512" i="108"/>
  <c r="G512" i="108"/>
  <c r="AY512" i="108" s="1"/>
  <c r="CH512" i="108"/>
  <c r="CI514" i="108"/>
  <c r="BY515" i="108"/>
  <c r="CG516" i="108"/>
  <c r="CI516" i="108"/>
  <c r="AE517" i="108"/>
  <c r="AH517" i="108"/>
  <c r="AB517" i="108"/>
  <c r="AG517" i="108"/>
  <c r="W517" i="108"/>
  <c r="D517" i="108"/>
  <c r="AD517" i="108"/>
  <c r="AF517" i="108"/>
  <c r="CM523" i="108"/>
  <c r="CI528" i="108"/>
  <c r="CJ528" i="108"/>
  <c r="CH528" i="108"/>
  <c r="CF528" i="108"/>
  <c r="AP528" i="108"/>
  <c r="AF529" i="108"/>
  <c r="AE529" i="108"/>
  <c r="D529" i="108"/>
  <c r="BY529" i="108" s="1"/>
  <c r="AH529" i="108"/>
  <c r="AH532" i="108"/>
  <c r="AF532" i="108"/>
  <c r="W532" i="108"/>
  <c r="AE533" i="108"/>
  <c r="AG533" i="108"/>
  <c r="W533" i="108"/>
  <c r="AF533" i="108"/>
  <c r="D533" i="108"/>
  <c r="BY533" i="108" s="1"/>
  <c r="AH533" i="108"/>
  <c r="AB533" i="108"/>
  <c r="AD533" i="108"/>
  <c r="G542" i="108"/>
  <c r="AY542" i="108" s="1"/>
  <c r="AG549" i="108"/>
  <c r="D549" i="108"/>
  <c r="BZ554" i="108"/>
  <c r="CF563" i="108"/>
  <c r="CG563" i="108"/>
  <c r="CH563" i="108"/>
  <c r="CJ564" i="108"/>
  <c r="CI564" i="108"/>
  <c r="CG564" i="108"/>
  <c r="AC565" i="108"/>
  <c r="AH565" i="108"/>
  <c r="AD565" i="108"/>
  <c r="AG565" i="108"/>
  <c r="AB565" i="108"/>
  <c r="D565" i="108"/>
  <c r="AE565" i="108"/>
  <c r="AF565" i="108"/>
  <c r="CI568" i="108"/>
  <c r="CH568" i="108"/>
  <c r="CF568" i="108"/>
  <c r="CJ568" i="108"/>
  <c r="AP568" i="108"/>
  <c r="CJ577" i="108"/>
  <c r="CF577" i="108"/>
  <c r="CG577" i="108"/>
  <c r="AD582" i="108"/>
  <c r="AG582" i="108"/>
  <c r="AF582" i="108"/>
  <c r="AH582" i="108"/>
  <c r="W582" i="108"/>
  <c r="BW587" i="108"/>
  <c r="BZ589" i="108"/>
  <c r="CB589" i="108" s="1"/>
  <c r="BY591" i="108"/>
  <c r="BU591" i="108"/>
  <c r="BV591" i="108"/>
  <c r="AC597" i="108"/>
  <c r="AG597" i="108"/>
  <c r="AB597" i="108"/>
  <c r="AF597" i="108"/>
  <c r="D597" i="108"/>
  <c r="AH597" i="108"/>
  <c r="AD597" i="108"/>
  <c r="AE597" i="108"/>
  <c r="AG600" i="108"/>
  <c r="AH600" i="108"/>
  <c r="W518" i="108"/>
  <c r="CM519" i="108"/>
  <c r="CI519" i="108"/>
  <c r="AP520" i="108"/>
  <c r="CG520" i="108"/>
  <c r="CM522" i="108"/>
  <c r="CH522" i="108"/>
  <c r="AC524" i="108"/>
  <c r="G525" i="108"/>
  <c r="AY525" i="108" s="1"/>
  <c r="CG526" i="108"/>
  <c r="BZ527" i="108"/>
  <c r="CC527" i="108" s="1"/>
  <c r="BZ528" i="108"/>
  <c r="CI529" i="108"/>
  <c r="CM531" i="108"/>
  <c r="CM535" i="108"/>
  <c r="W536" i="108"/>
  <c r="G536" i="108"/>
  <c r="AY536" i="108" s="1"/>
  <c r="BZ537" i="108"/>
  <c r="CA537" i="108" s="1"/>
  <c r="G538" i="108"/>
  <c r="AY538" i="108" s="1"/>
  <c r="AE539" i="108"/>
  <c r="AD541" i="108"/>
  <c r="CM543" i="108"/>
  <c r="AF545" i="108"/>
  <c r="AF548" i="108"/>
  <c r="CM549" i="108"/>
  <c r="G549" i="108"/>
  <c r="AY549" i="108" s="1"/>
  <c r="AD550" i="108"/>
  <c r="G551" i="108"/>
  <c r="AY551" i="108" s="1"/>
  <c r="CM552" i="108"/>
  <c r="CH552" i="108"/>
  <c r="G554" i="108"/>
  <c r="AY554" i="108" s="1"/>
  <c r="AF555" i="108"/>
  <c r="AF556" i="108"/>
  <c r="BU559" i="108"/>
  <c r="BZ561" i="108"/>
  <c r="CC561" i="108" s="1"/>
  <c r="CH562" i="108"/>
  <c r="CM565" i="108"/>
  <c r="G566" i="108"/>
  <c r="AY566" i="108" s="1"/>
  <c r="AE567" i="108"/>
  <c r="BZ568" i="108"/>
  <c r="AB571" i="108"/>
  <c r="AB573" i="108"/>
  <c r="AG573" i="108"/>
  <c r="AG574" i="108"/>
  <c r="CM575" i="108"/>
  <c r="CJ575" i="108"/>
  <c r="AP576" i="108"/>
  <c r="CH576" i="108"/>
  <c r="CM578" i="108"/>
  <c r="AP578" i="108"/>
  <c r="CG578" i="108"/>
  <c r="G581" i="108"/>
  <c r="AY581" i="108" s="1"/>
  <c r="W585" i="108"/>
  <c r="BX587" i="108"/>
  <c r="AD588" i="108"/>
  <c r="AD591" i="108"/>
  <c r="AH591" i="108"/>
  <c r="G592" i="108"/>
  <c r="AY592" i="108" s="1"/>
  <c r="CM594" i="108"/>
  <c r="AP594" i="108"/>
  <c r="CG594" i="108"/>
  <c r="AE598" i="108"/>
  <c r="AD599" i="108"/>
  <c r="AH599" i="108"/>
  <c r="CM601" i="108"/>
  <c r="AP601" i="108"/>
  <c r="CG602" i="108"/>
  <c r="AB603" i="108"/>
  <c r="CM605" i="108"/>
  <c r="AD609" i="108"/>
  <c r="AC609" i="108"/>
  <c r="AB609" i="108"/>
  <c r="CM609" i="108"/>
  <c r="CI610" i="108"/>
  <c r="CG610" i="108"/>
  <c r="CJ610" i="108"/>
  <c r="AE620" i="108"/>
  <c r="AC620" i="108"/>
  <c r="AC625" i="108"/>
  <c r="D625" i="108"/>
  <c r="BY625" i="108" s="1"/>
  <c r="AH625" i="108"/>
  <c r="AD625" i="108"/>
  <c r="CJ629" i="108"/>
  <c r="CG629" i="108"/>
  <c r="CF629" i="108"/>
  <c r="AF631" i="108"/>
  <c r="D631" i="108"/>
  <c r="AE631" i="108"/>
  <c r="CI635" i="108"/>
  <c r="CJ635" i="108"/>
  <c r="CG635" i="108"/>
  <c r="CF635" i="108"/>
  <c r="AE642" i="108"/>
  <c r="AF642" i="108"/>
  <c r="AB642" i="108"/>
  <c r="D642" i="108"/>
  <c r="AG642" i="108"/>
  <c r="AD642" i="108"/>
  <c r="CM642" i="108"/>
  <c r="CI643" i="108"/>
  <c r="CJ643" i="108"/>
  <c r="CG643" i="108"/>
  <c r="AP643" i="108"/>
  <c r="AE647" i="108"/>
  <c r="CI651" i="108"/>
  <c r="CJ651" i="108"/>
  <c r="AP651" i="108"/>
  <c r="CG651" i="108"/>
  <c r="AD652" i="108"/>
  <c r="AC652" i="108"/>
  <c r="AB652" i="108"/>
  <c r="CJ662" i="108"/>
  <c r="CI662" i="108"/>
  <c r="CG663" i="108"/>
  <c r="CH663" i="108"/>
  <c r="CJ663" i="108"/>
  <c r="AP663" i="108"/>
  <c r="CI663" i="108"/>
  <c r="W673" i="108"/>
  <c r="AC673" i="108"/>
  <c r="CM673" i="108"/>
  <c r="AB673" i="108"/>
  <c r="AG673" i="108"/>
  <c r="AC675" i="108"/>
  <c r="W675" i="108"/>
  <c r="AB675" i="108"/>
  <c r="CG688" i="108"/>
  <c r="AP688" i="108"/>
  <c r="CI693" i="108"/>
  <c r="CF693" i="108"/>
  <c r="CJ693" i="108"/>
  <c r="CG710" i="108"/>
  <c r="CJ710" i="108"/>
  <c r="CI710" i="108"/>
  <c r="AC713" i="108"/>
  <c r="AB713" i="108"/>
  <c r="AH713" i="108"/>
  <c r="W713" i="108"/>
  <c r="CA770" i="108"/>
  <c r="CI624" i="108"/>
  <c r="CF624" i="108"/>
  <c r="CH635" i="108"/>
  <c r="AH642" i="108"/>
  <c r="AC644" i="108"/>
  <c r="AF644" i="108"/>
  <c r="AD644" i="108"/>
  <c r="D644" i="108"/>
  <c r="BY644" i="108" s="1"/>
  <c r="AH644" i="108"/>
  <c r="CF651" i="108"/>
  <c r="AE652" i="108"/>
  <c r="AD668" i="108"/>
  <c r="AH668" i="108"/>
  <c r="AC668" i="108"/>
  <c r="AB668" i="108"/>
  <c r="CA671" i="108"/>
  <c r="BV672" i="108"/>
  <c r="BY672" i="108"/>
  <c r="BW672" i="108"/>
  <c r="CJ677" i="108"/>
  <c r="CG677" i="108"/>
  <c r="CF677" i="108"/>
  <c r="AC680" i="108"/>
  <c r="AG680" i="108"/>
  <c r="AB680" i="108"/>
  <c r="AD680" i="108"/>
  <c r="W680" i="108"/>
  <c r="D680" i="108"/>
  <c r="AF680" i="108"/>
  <c r="AE680" i="108"/>
  <c r="CI688" i="108"/>
  <c r="CI689" i="108"/>
  <c r="CJ689" i="108"/>
  <c r="AP689" i="108"/>
  <c r="CH689" i="108"/>
  <c r="CM695" i="108"/>
  <c r="CM697" i="108"/>
  <c r="BX709" i="108"/>
  <c r="AC736" i="108"/>
  <c r="AG736" i="108"/>
  <c r="AB736" i="108"/>
  <c r="AD736" i="108"/>
  <c r="AH736" i="108"/>
  <c r="W736" i="108"/>
  <c r="D736" i="108"/>
  <c r="AE736" i="108"/>
  <c r="AF736" i="108"/>
  <c r="BZ384" i="108"/>
  <c r="G385" i="108"/>
  <c r="AY385" i="108" s="1"/>
  <c r="CM387" i="108"/>
  <c r="CM388" i="108"/>
  <c r="CM389" i="108"/>
  <c r="BZ389" i="108"/>
  <c r="CC389" i="108" s="1"/>
  <c r="CG389" i="108"/>
  <c r="CM394" i="108"/>
  <c r="CG394" i="108"/>
  <c r="AE395" i="108"/>
  <c r="BZ395" i="108"/>
  <c r="CC395" i="108" s="1"/>
  <c r="W398" i="108"/>
  <c r="W403" i="108"/>
  <c r="AF403" i="108"/>
  <c r="G404" i="108"/>
  <c r="AY404" i="108" s="1"/>
  <c r="BZ406" i="108"/>
  <c r="CB406" i="108" s="1"/>
  <c r="BZ408" i="108"/>
  <c r="CM410" i="108"/>
  <c r="G413" i="108"/>
  <c r="AY413" i="108" s="1"/>
  <c r="CH414" i="108"/>
  <c r="CM416" i="108"/>
  <c r="W419" i="108"/>
  <c r="AF419" i="108"/>
  <c r="W420" i="108"/>
  <c r="BZ421" i="108"/>
  <c r="W422" i="108"/>
  <c r="G423" i="108"/>
  <c r="AY423" i="108" s="1"/>
  <c r="G425" i="108"/>
  <c r="AY425" i="108" s="1"/>
  <c r="AD427" i="108"/>
  <c r="AH427" i="108"/>
  <c r="W428" i="108"/>
  <c r="AF434" i="108"/>
  <c r="CM435" i="108"/>
  <c r="G436" i="108"/>
  <c r="AY436" i="108" s="1"/>
  <c r="BZ438" i="108"/>
  <c r="CD438" i="108" s="1"/>
  <c r="CM440" i="108"/>
  <c r="BZ440" i="108"/>
  <c r="CE440" i="108" s="1"/>
  <c r="CH440" i="108"/>
  <c r="BZ444" i="108"/>
  <c r="CF444" i="108"/>
  <c r="AD445" i="108"/>
  <c r="AD446" i="108"/>
  <c r="G446" i="108"/>
  <c r="AY446" i="108" s="1"/>
  <c r="AF447" i="108"/>
  <c r="CI450" i="108"/>
  <c r="AD451" i="108"/>
  <c r="AH451" i="108"/>
  <c r="AH453" i="108"/>
  <c r="G455" i="108"/>
  <c r="AY455" i="108" s="1"/>
  <c r="CF455" i="108"/>
  <c r="BZ457" i="108"/>
  <c r="CM458" i="108"/>
  <c r="CF458" i="108"/>
  <c r="AE459" i="108"/>
  <c r="G459" i="108"/>
  <c r="AY459" i="108" s="1"/>
  <c r="CF460" i="108"/>
  <c r="AP463" i="108"/>
  <c r="G465" i="108"/>
  <c r="AY465" i="108" s="1"/>
  <c r="CG465" i="108"/>
  <c r="AC466" i="108"/>
  <c r="AH466" i="108"/>
  <c r="CM467" i="108"/>
  <c r="AE467" i="108"/>
  <c r="AP467" i="108"/>
  <c r="CH467" i="108"/>
  <c r="AB468" i="108"/>
  <c r="CM470" i="108"/>
  <c r="CJ470" i="108"/>
  <c r="BZ471" i="108"/>
  <c r="AP472" i="108"/>
  <c r="CH473" i="108"/>
  <c r="CM477" i="108"/>
  <c r="G477" i="108"/>
  <c r="AY477" i="108" s="1"/>
  <c r="CG477" i="108"/>
  <c r="AC478" i="108"/>
  <c r="CM479" i="108"/>
  <c r="CI479" i="108"/>
  <c r="CM480" i="108"/>
  <c r="BZ480" i="108"/>
  <c r="CI480" i="108"/>
  <c r="BZ481" i="108"/>
  <c r="CM483" i="108"/>
  <c r="BZ483" i="108"/>
  <c r="W485" i="108"/>
  <c r="AH485" i="108"/>
  <c r="BZ486" i="108"/>
  <c r="AF487" i="108"/>
  <c r="G487" i="108"/>
  <c r="AY487" i="108" s="1"/>
  <c r="BZ489" i="108"/>
  <c r="CB489" i="108" s="1"/>
  <c r="G490" i="108"/>
  <c r="AY490" i="108" s="1"/>
  <c r="BZ491" i="108"/>
  <c r="G491" i="108"/>
  <c r="AY491" i="108" s="1"/>
  <c r="BZ495" i="108"/>
  <c r="CM498" i="108"/>
  <c r="W499" i="108"/>
  <c r="AF499" i="108"/>
  <c r="AP500" i="108"/>
  <c r="CM501" i="108"/>
  <c r="AG502" i="108"/>
  <c r="CF504" i="108"/>
  <c r="CM506" i="108"/>
  <c r="CI506" i="108"/>
  <c r="AH508" i="108"/>
  <c r="AD509" i="108"/>
  <c r="AP509" i="108"/>
  <c r="CM510" i="108"/>
  <c r="CH510" i="108"/>
  <c r="BZ511" i="108"/>
  <c r="CF513" i="108"/>
  <c r="CM515" i="108"/>
  <c r="AE515" i="108"/>
  <c r="CM518" i="108"/>
  <c r="AE518" i="108"/>
  <c r="CG518" i="108"/>
  <c r="AB520" i="108"/>
  <c r="CJ520" i="108"/>
  <c r="G522" i="108"/>
  <c r="AY522" i="108" s="1"/>
  <c r="AE523" i="108"/>
  <c r="BZ523" i="108"/>
  <c r="CE523" i="108" s="1"/>
  <c r="CM524" i="108"/>
  <c r="AG524" i="108"/>
  <c r="CJ526" i="108"/>
  <c r="AD528" i="108"/>
  <c r="G528" i="108"/>
  <c r="AY528" i="108" s="1"/>
  <c r="CF529" i="108"/>
  <c r="CG530" i="108"/>
  <c r="CH531" i="108"/>
  <c r="CH532" i="108"/>
  <c r="CM534" i="108"/>
  <c r="AH534" i="108"/>
  <c r="AE536" i="108"/>
  <c r="CJ536" i="108"/>
  <c r="W538" i="108"/>
  <c r="AB539" i="108"/>
  <c r="AG539" i="108"/>
  <c r="G539" i="108"/>
  <c r="AY539" i="108" s="1"/>
  <c r="AH540" i="108"/>
  <c r="CM541" i="108"/>
  <c r="W541" i="108"/>
  <c r="AG541" i="108"/>
  <c r="CM542" i="108"/>
  <c r="AP542" i="108"/>
  <c r="W543" i="108"/>
  <c r="AF543" i="108"/>
  <c r="BZ544" i="108"/>
  <c r="CJ544" i="108"/>
  <c r="AB545" i="108"/>
  <c r="AH545" i="108"/>
  <c r="W547" i="108"/>
  <c r="AF547" i="108"/>
  <c r="AG550" i="108"/>
  <c r="AE551" i="108"/>
  <c r="BZ551" i="108"/>
  <c r="CI551" i="108"/>
  <c r="CM553" i="108"/>
  <c r="AD553" i="108"/>
  <c r="AG554" i="108"/>
  <c r="AC555" i="108"/>
  <c r="CM556" i="108"/>
  <c r="AC556" i="108"/>
  <c r="CI556" i="108"/>
  <c r="CI557" i="108"/>
  <c r="AE559" i="108"/>
  <c r="BZ562" i="108"/>
  <c r="CF562" i="108"/>
  <c r="CM563" i="108"/>
  <c r="AB563" i="108"/>
  <c r="AC564" i="108"/>
  <c r="AE566" i="108"/>
  <c r="AB567" i="108"/>
  <c r="AG567" i="108"/>
  <c r="G567" i="108"/>
  <c r="AY567" i="108" s="1"/>
  <c r="CM568" i="108"/>
  <c r="CJ570" i="108"/>
  <c r="AD571" i="108"/>
  <c r="AC572" i="108"/>
  <c r="G572" i="108"/>
  <c r="AY572" i="108" s="1"/>
  <c r="AE573" i="108"/>
  <c r="AE574" i="108"/>
  <c r="AP575" i="108"/>
  <c r="G576" i="108"/>
  <c r="AY576" i="108" s="1"/>
  <c r="CM577" i="108"/>
  <c r="AB578" i="108"/>
  <c r="G578" i="108"/>
  <c r="AY578" i="108" s="1"/>
  <c r="CJ578" i="108"/>
  <c r="AE581" i="108"/>
  <c r="BZ582" i="108"/>
  <c r="CD582" i="108" s="1"/>
  <c r="CH582" i="108"/>
  <c r="G584" i="108"/>
  <c r="AY584" i="108" s="1"/>
  <c r="CJ584" i="108"/>
  <c r="AP585" i="108"/>
  <c r="CG586" i="108"/>
  <c r="BZ587" i="108"/>
  <c r="CM588" i="108"/>
  <c r="G588" i="108"/>
  <c r="AY588" i="108" s="1"/>
  <c r="AF589" i="108"/>
  <c r="CM591" i="108"/>
  <c r="W591" i="108"/>
  <c r="AF591" i="108"/>
  <c r="BZ591" i="108"/>
  <c r="CI591" i="108"/>
  <c r="AP592" i="108"/>
  <c r="CJ592" i="108"/>
  <c r="AB594" i="108"/>
  <c r="G594" i="108"/>
  <c r="AY594" i="108" s="1"/>
  <c r="CJ594" i="108"/>
  <c r="G596" i="108"/>
  <c r="AY596" i="108" s="1"/>
  <c r="CI596" i="108"/>
  <c r="CM598" i="108"/>
  <c r="AG598" i="108"/>
  <c r="CM599" i="108"/>
  <c r="W599" i="108"/>
  <c r="AF599" i="108"/>
  <c r="CH600" i="108"/>
  <c r="W601" i="108"/>
  <c r="G601" i="108"/>
  <c r="AY601" i="108" s="1"/>
  <c r="CF601" i="108"/>
  <c r="CJ602" i="108"/>
  <c r="AD603" i="108"/>
  <c r="CG603" i="108"/>
  <c r="G604" i="108"/>
  <c r="AY604" i="108" s="1"/>
  <c r="AB605" i="108"/>
  <c r="AG605" i="108"/>
  <c r="BZ606" i="108"/>
  <c r="CJ609" i="108"/>
  <c r="CG609" i="108"/>
  <c r="AD610" i="108"/>
  <c r="W610" i="108"/>
  <c r="AC610" i="108"/>
  <c r="AP610" i="108"/>
  <c r="CH610" i="108"/>
  <c r="AD614" i="108"/>
  <c r="AF614" i="108"/>
  <c r="AG614" i="108"/>
  <c r="W614" i="108"/>
  <c r="AH614" i="108"/>
  <c r="G617" i="108"/>
  <c r="AY617" i="108" s="1"/>
  <c r="AE618" i="108"/>
  <c r="D618" i="108"/>
  <c r="BY618" i="108" s="1"/>
  <c r="CJ624" i="108"/>
  <c r="CM625" i="108"/>
  <c r="CJ625" i="108"/>
  <c r="CF625" i="108"/>
  <c r="AH629" i="108"/>
  <c r="AG629" i="108"/>
  <c r="AB629" i="108"/>
  <c r="D629" i="108"/>
  <c r="AE629" i="108"/>
  <c r="W629" i="108"/>
  <c r="AF629" i="108"/>
  <c r="CM631" i="108"/>
  <c r="CG631" i="108"/>
  <c r="CI631" i="108"/>
  <c r="CF631" i="108"/>
  <c r="BY635" i="108"/>
  <c r="AP635" i="108"/>
  <c r="CF643" i="108"/>
  <c r="BZ645" i="108"/>
  <c r="CM647" i="108"/>
  <c r="CG647" i="108"/>
  <c r="CI647" i="108"/>
  <c r="CB647" i="108"/>
  <c r="CA647" i="108"/>
  <c r="AC648" i="108"/>
  <c r="AH648" i="108"/>
  <c r="AD648" i="108"/>
  <c r="AE648" i="108"/>
  <c r="AG648" i="108"/>
  <c r="W648" i="108"/>
  <c r="D648" i="108"/>
  <c r="AB648" i="108"/>
  <c r="W651" i="108"/>
  <c r="D651" i="108"/>
  <c r="AC651" i="108"/>
  <c r="AE651" i="108"/>
  <c r="CH651" i="108"/>
  <c r="AG657" i="108"/>
  <c r="AC657" i="108"/>
  <c r="W657" i="108"/>
  <c r="CD659" i="108"/>
  <c r="CB659" i="108"/>
  <c r="CE659" i="108"/>
  <c r="AC661" i="108"/>
  <c r="AF661" i="108"/>
  <c r="AD661" i="108"/>
  <c r="D661" i="108"/>
  <c r="AG661" i="108"/>
  <c r="AE663" i="108"/>
  <c r="W663" i="108"/>
  <c r="AC663" i="108"/>
  <c r="AH663" i="108"/>
  <c r="CM675" i="108"/>
  <c r="CI675" i="108"/>
  <c r="CF675" i="108"/>
  <c r="CH675" i="108"/>
  <c r="CJ675" i="108"/>
  <c r="CH676" i="108"/>
  <c r="CG676" i="108"/>
  <c r="AH680" i="108"/>
  <c r="G684" i="108"/>
  <c r="AY684" i="108" s="1"/>
  <c r="AD685" i="108"/>
  <c r="W685" i="108"/>
  <c r="AC685" i="108"/>
  <c r="AG685" i="108"/>
  <c r="AC688" i="108"/>
  <c r="AF688" i="108"/>
  <c r="W688" i="108"/>
  <c r="AG688" i="108"/>
  <c r="D688" i="108"/>
  <c r="BV688" i="108" s="1"/>
  <c r="AE688" i="108"/>
  <c r="AB688" i="108"/>
  <c r="AD688" i="108"/>
  <c r="AC697" i="108"/>
  <c r="AB697" i="108"/>
  <c r="W697" i="108"/>
  <c r="H712" i="108"/>
  <c r="BZ712" i="108" s="1"/>
  <c r="BY712" i="108"/>
  <c r="CJ752" i="108"/>
  <c r="CG752" i="108"/>
  <c r="CI752" i="108"/>
  <c r="AP752" i="108"/>
  <c r="AC755" i="108"/>
  <c r="AB755" i="108"/>
  <c r="W755" i="108"/>
  <c r="D755" i="108"/>
  <c r="AG755" i="108"/>
  <c r="G426" i="108"/>
  <c r="AY426" i="108" s="1"/>
  <c r="AE427" i="108"/>
  <c r="BZ427" i="108"/>
  <c r="G433" i="108"/>
  <c r="AY433" i="108" s="1"/>
  <c r="W434" i="108"/>
  <c r="AG434" i="108"/>
  <c r="BZ437" i="108"/>
  <c r="BZ442" i="108"/>
  <c r="CA442" i="108" s="1"/>
  <c r="BZ448" i="108"/>
  <c r="W453" i="108"/>
  <c r="CM455" i="108"/>
  <c r="CG455" i="108"/>
  <c r="W459" i="108"/>
  <c r="AF459" i="108"/>
  <c r="CM460" i="108"/>
  <c r="CH460" i="108"/>
  <c r="BZ462" i="108"/>
  <c r="CC462" i="108" s="1"/>
  <c r="CA464" i="108"/>
  <c r="CM465" i="108"/>
  <c r="CH465" i="108"/>
  <c r="AE466" i="108"/>
  <c r="W467" i="108"/>
  <c r="AF467" i="108"/>
  <c r="CI473" i="108"/>
  <c r="G475" i="108"/>
  <c r="AY475" i="108" s="1"/>
  <c r="CI477" i="108"/>
  <c r="BZ484" i="108"/>
  <c r="W487" i="108"/>
  <c r="AH487" i="108"/>
  <c r="G488" i="108"/>
  <c r="AY488" i="108" s="1"/>
  <c r="CM491" i="108"/>
  <c r="BZ492" i="108"/>
  <c r="CD492" i="108" s="1"/>
  <c r="BZ496" i="108"/>
  <c r="CB496" i="108" s="1"/>
  <c r="BZ501" i="108"/>
  <c r="W502" i="108"/>
  <c r="AH502" i="108"/>
  <c r="CG504" i="108"/>
  <c r="AF509" i="108"/>
  <c r="G511" i="108"/>
  <c r="AY511" i="108" s="1"/>
  <c r="BZ514" i="108"/>
  <c r="CE514" i="108" s="1"/>
  <c r="W515" i="108"/>
  <c r="AF515" i="108"/>
  <c r="G517" i="108"/>
  <c r="AY517" i="108" s="1"/>
  <c r="CF520" i="108"/>
  <c r="BZ522" i="108"/>
  <c r="AP522" i="108"/>
  <c r="CM525" i="108"/>
  <c r="BZ526" i="108"/>
  <c r="AP526" i="108"/>
  <c r="CF526" i="108"/>
  <c r="AP530" i="108"/>
  <c r="CM532" i="108"/>
  <c r="CM533" i="108"/>
  <c r="W534" i="108"/>
  <c r="AG536" i="108"/>
  <c r="CF536" i="108"/>
  <c r="CM539" i="108"/>
  <c r="AD539" i="108"/>
  <c r="AH539" i="108"/>
  <c r="AB541" i="108"/>
  <c r="AH541" i="108"/>
  <c r="AD545" i="108"/>
  <c r="G545" i="108"/>
  <c r="AY545" i="108" s="1"/>
  <c r="G550" i="108"/>
  <c r="AY550" i="108" s="1"/>
  <c r="W551" i="108"/>
  <c r="AF551" i="108"/>
  <c r="CJ556" i="108"/>
  <c r="BX559" i="108"/>
  <c r="G559" i="108"/>
  <c r="AY559" i="108" s="1"/>
  <c r="BY559" i="108"/>
  <c r="CM560" i="108"/>
  <c r="CF560" i="108"/>
  <c r="CM562" i="108"/>
  <c r="CG562" i="108"/>
  <c r="G564" i="108"/>
  <c r="AY564" i="108" s="1"/>
  <c r="CM567" i="108"/>
  <c r="AD567" i="108"/>
  <c r="AH567" i="108"/>
  <c r="G569" i="108"/>
  <c r="AY569" i="108" s="1"/>
  <c r="CF570" i="108"/>
  <c r="CM571" i="108"/>
  <c r="AD572" i="108"/>
  <c r="AF573" i="108"/>
  <c r="AF574" i="108"/>
  <c r="CF576" i="108"/>
  <c r="G577" i="108"/>
  <c r="AY577" i="108" s="1"/>
  <c r="CF578" i="108"/>
  <c r="CM579" i="108"/>
  <c r="G580" i="108"/>
  <c r="AY580" i="108" s="1"/>
  <c r="AF581" i="108"/>
  <c r="CM582" i="108"/>
  <c r="CM583" i="108"/>
  <c r="AC588" i="108"/>
  <c r="AB589" i="108"/>
  <c r="AG589" i="108"/>
  <c r="AB591" i="108"/>
  <c r="AG591" i="108"/>
  <c r="G593" i="108"/>
  <c r="AY593" i="108" s="1"/>
  <c r="CF594" i="108"/>
  <c r="BZ595" i="108"/>
  <c r="CB595" i="108" s="1"/>
  <c r="CM596" i="108"/>
  <c r="CJ596" i="108"/>
  <c r="W598" i="108"/>
  <c r="AH598" i="108"/>
  <c r="G598" i="108"/>
  <c r="AY598" i="108" s="1"/>
  <c r="AB599" i="108"/>
  <c r="AG599" i="108"/>
  <c r="AP600" i="108"/>
  <c r="CJ600" i="108"/>
  <c r="CG601" i="108"/>
  <c r="AP602" i="108"/>
  <c r="CF602" i="108"/>
  <c r="CM603" i="108"/>
  <c r="CM604" i="108"/>
  <c r="AD605" i="108"/>
  <c r="AH605" i="108"/>
  <c r="G605" i="108"/>
  <c r="AY605" i="108" s="1"/>
  <c r="AD606" i="108"/>
  <c r="AH606" i="108"/>
  <c r="AF606" i="108"/>
  <c r="W606" i="108"/>
  <c r="G609" i="108"/>
  <c r="AY609" i="108" s="1"/>
  <c r="CF609" i="108"/>
  <c r="AG612" i="108"/>
  <c r="AE612" i="108"/>
  <c r="D612" i="108"/>
  <c r="AF612" i="108"/>
  <c r="BZ613" i="108"/>
  <c r="AC615" i="108"/>
  <c r="AG615" i="108"/>
  <c r="AB615" i="108"/>
  <c r="AH615" i="108"/>
  <c r="W615" i="108"/>
  <c r="D615" i="108"/>
  <c r="BY615" i="108" s="1"/>
  <c r="AE615" i="108"/>
  <c r="AD615" i="108"/>
  <c r="CI616" i="108"/>
  <c r="CJ616" i="108"/>
  <c r="CH616" i="108"/>
  <c r="AP616" i="108"/>
  <c r="BZ618" i="108"/>
  <c r="BZ621" i="108"/>
  <c r="AC623" i="108"/>
  <c r="AF623" i="108"/>
  <c r="W623" i="108"/>
  <c r="AD623" i="108"/>
  <c r="AG623" i="108"/>
  <c r="D623" i="108"/>
  <c r="BX623" i="108" s="1"/>
  <c r="AB624" i="108"/>
  <c r="AC624" i="108"/>
  <c r="W624" i="108"/>
  <c r="G630" i="108"/>
  <c r="AY630" i="108" s="1"/>
  <c r="AP631" i="108"/>
  <c r="AC632" i="108"/>
  <c r="AF632" i="108"/>
  <c r="W632" i="108"/>
  <c r="AG632" i="108"/>
  <c r="D632" i="108"/>
  <c r="AD632" i="108"/>
  <c r="G633" i="108"/>
  <c r="AY633" i="108" s="1"/>
  <c r="BV634" i="108"/>
  <c r="AH637" i="108"/>
  <c r="AG637" i="108"/>
  <c r="W637" i="108"/>
  <c r="D637" i="108"/>
  <c r="AE637" i="108"/>
  <c r="AF637" i="108"/>
  <c r="CH643" i="108"/>
  <c r="G644" i="108"/>
  <c r="AY644" i="108" s="1"/>
  <c r="CJ646" i="108"/>
  <c r="CI646" i="108"/>
  <c r="CC647" i="108"/>
  <c r="AF648" i="108"/>
  <c r="CC657" i="108"/>
  <c r="CH662" i="108"/>
  <c r="AB667" i="108"/>
  <c r="AC667" i="108"/>
  <c r="AG667" i="108"/>
  <c r="W667" i="108"/>
  <c r="D667" i="108"/>
  <c r="BV667" i="108" s="1"/>
  <c r="AE667" i="108"/>
  <c r="BV677" i="108"/>
  <c r="AG681" i="108"/>
  <c r="AB681" i="108"/>
  <c r="AE681" i="108"/>
  <c r="BZ686" i="108"/>
  <c r="BZ687" i="108"/>
  <c r="CA687" i="108" s="1"/>
  <c r="AC695" i="108"/>
  <c r="AG695" i="108"/>
  <c r="AE695" i="108"/>
  <c r="AH706" i="108"/>
  <c r="D706" i="108"/>
  <c r="AE721" i="108"/>
  <c r="AC721" i="108"/>
  <c r="W721" i="108"/>
  <c r="AB721" i="108"/>
  <c r="CJ777" i="108"/>
  <c r="CF777" i="108"/>
  <c r="CH777" i="108"/>
  <c r="CI777" i="108"/>
  <c r="CF780" i="108"/>
  <c r="CI780" i="108"/>
  <c r="CH780" i="108"/>
  <c r="CJ696" i="108"/>
  <c r="CG696" i="108"/>
  <c r="CI696" i="108"/>
  <c r="G703" i="108"/>
  <c r="AY703" i="108" s="1"/>
  <c r="AE715" i="108"/>
  <c r="AC715" i="108"/>
  <c r="W715" i="108"/>
  <c r="CJ717" i="108"/>
  <c r="CF717" i="108"/>
  <c r="AC722" i="108"/>
  <c r="AD722" i="108"/>
  <c r="AB722" i="108"/>
  <c r="AF724" i="108"/>
  <c r="AH724" i="108"/>
  <c r="AE724" i="108"/>
  <c r="D724" i="108"/>
  <c r="BZ733" i="108"/>
  <c r="CG734" i="108"/>
  <c r="CJ734" i="108"/>
  <c r="CI768" i="108"/>
  <c r="CF768" i="108"/>
  <c r="CJ768" i="108"/>
  <c r="CG768" i="108"/>
  <c r="CJ801" i="108"/>
  <c r="CG801" i="108"/>
  <c r="AP801" i="108"/>
  <c r="CI801" i="108"/>
  <c r="CH801" i="108"/>
  <c r="CF801" i="108"/>
  <c r="AP607" i="108"/>
  <c r="AP608" i="108"/>
  <c r="CH608" i="108"/>
  <c r="G611" i="108"/>
  <c r="AY611" i="108" s="1"/>
  <c r="CH612" i="108"/>
  <c r="AF613" i="108"/>
  <c r="G616" i="108"/>
  <c r="AY616" i="108" s="1"/>
  <c r="W617" i="108"/>
  <c r="AD619" i="108"/>
  <c r="G620" i="108"/>
  <c r="AY620" i="108" s="1"/>
  <c r="CG621" i="108"/>
  <c r="CM626" i="108"/>
  <c r="AC626" i="108"/>
  <c r="W630" i="108"/>
  <c r="AF630" i="108"/>
  <c r="AE634" i="108"/>
  <c r="AD634" i="108"/>
  <c r="AG634" i="108"/>
  <c r="AE635" i="108"/>
  <c r="AG636" i="108"/>
  <c r="AF636" i="108"/>
  <c r="W636" i="108"/>
  <c r="D636" i="108"/>
  <c r="BX636" i="108" s="1"/>
  <c r="AB636" i="108"/>
  <c r="BZ636" i="108"/>
  <c r="CB636" i="108" s="1"/>
  <c r="G638" i="108"/>
  <c r="AY638" i="108" s="1"/>
  <c r="CJ639" i="108"/>
  <c r="CH639" i="108"/>
  <c r="CI639" i="108"/>
  <c r="CM640" i="108"/>
  <c r="W641" i="108"/>
  <c r="CI644" i="108"/>
  <c r="G645" i="108"/>
  <c r="AY645" i="108" s="1"/>
  <c r="BZ646" i="108"/>
  <c r="CA646" i="108" s="1"/>
  <c r="CM649" i="108"/>
  <c r="CI649" i="108"/>
  <c r="CJ649" i="108"/>
  <c r="AP649" i="108"/>
  <c r="CH649" i="108"/>
  <c r="BZ651" i="108"/>
  <c r="CF653" i="108"/>
  <c r="AC654" i="108"/>
  <c r="AF654" i="108"/>
  <c r="AB654" i="108"/>
  <c r="AH654" i="108"/>
  <c r="G654" i="108"/>
  <c r="AY654" i="108" s="1"/>
  <c r="CM655" i="108"/>
  <c r="CH655" i="108"/>
  <c r="AP655" i="108"/>
  <c r="AC656" i="108"/>
  <c r="AG656" i="108"/>
  <c r="AB656" i="108"/>
  <c r="AF656" i="108"/>
  <c r="AB658" i="108"/>
  <c r="AP659" i="108"/>
  <c r="CM664" i="108"/>
  <c r="W664" i="108"/>
  <c r="CM665" i="108"/>
  <c r="AP665" i="108"/>
  <c r="CJ665" i="108"/>
  <c r="CM668" i="108"/>
  <c r="AF671" i="108"/>
  <c r="AC671" i="108"/>
  <c r="AP671" i="108"/>
  <c r="BZ673" i="108"/>
  <c r="CD673" i="108" s="1"/>
  <c r="W674" i="108"/>
  <c r="D674" i="108"/>
  <c r="AC674" i="108"/>
  <c r="AB674" i="108"/>
  <c r="AC678" i="108"/>
  <c r="AE678" i="108"/>
  <c r="AD678" i="108"/>
  <c r="D678" i="108"/>
  <c r="BU678" i="108" s="1"/>
  <c r="AF678" i="108"/>
  <c r="BZ681" i="108"/>
  <c r="CC681" i="108" s="1"/>
  <c r="CF682" i="108"/>
  <c r="BZ685" i="108"/>
  <c r="CB685" i="108" s="1"/>
  <c r="AE687" i="108"/>
  <c r="AG687" i="108"/>
  <c r="W687" i="108"/>
  <c r="AC690" i="108"/>
  <c r="AB690" i="108"/>
  <c r="BZ690" i="108"/>
  <c r="AP696" i="108"/>
  <c r="BZ697" i="108"/>
  <c r="CC697" i="108" s="1"/>
  <c r="G702" i="108"/>
  <c r="AY702" i="108" s="1"/>
  <c r="AC703" i="108"/>
  <c r="AH703" i="108"/>
  <c r="W703" i="108"/>
  <c r="AG703" i="108"/>
  <c r="CI705" i="108"/>
  <c r="CH705" i="108"/>
  <c r="CJ705" i="108"/>
  <c r="CF705" i="108"/>
  <c r="AP705" i="108"/>
  <c r="G707" i="108"/>
  <c r="AY707" i="108" s="1"/>
  <c r="AC708" i="108"/>
  <c r="AB708" i="108"/>
  <c r="D708" i="108"/>
  <c r="AH708" i="108"/>
  <c r="AF708" i="108"/>
  <c r="AD708" i="108"/>
  <c r="BX712" i="108"/>
  <c r="BV712" i="108"/>
  <c r="BU712" i="108"/>
  <c r="G714" i="108"/>
  <c r="AY714" i="108" s="1"/>
  <c r="D715" i="108"/>
  <c r="AB715" i="108"/>
  <c r="CI723" i="108"/>
  <c r="CF723" i="108"/>
  <c r="CJ723" i="108"/>
  <c r="CH723" i="108"/>
  <c r="AP723" i="108"/>
  <c r="AC725" i="108"/>
  <c r="AF725" i="108"/>
  <c r="AD725" i="108"/>
  <c r="W725" i="108"/>
  <c r="D725" i="108"/>
  <c r="AG725" i="108"/>
  <c r="AC726" i="108"/>
  <c r="AF726" i="108"/>
  <c r="D726" i="108"/>
  <c r="BU726" i="108" s="1"/>
  <c r="AE726" i="108"/>
  <c r="AD726" i="108"/>
  <c r="AG726" i="108"/>
  <c r="AH726" i="108"/>
  <c r="CI729" i="108"/>
  <c r="CH729" i="108"/>
  <c r="CF729" i="108"/>
  <c r="AP729" i="108"/>
  <c r="CJ729" i="108"/>
  <c r="AF741" i="108"/>
  <c r="AE741" i="108"/>
  <c r="D741" i="108"/>
  <c r="BY741" i="108" s="1"/>
  <c r="AD741" i="108"/>
  <c r="CM758" i="108"/>
  <c r="CF761" i="108"/>
  <c r="BZ765" i="108"/>
  <c r="CH768" i="108"/>
  <c r="CI784" i="108"/>
  <c r="CF784" i="108"/>
  <c r="AP784" i="108"/>
  <c r="CJ784" i="108"/>
  <c r="CG784" i="108"/>
  <c r="CI824" i="108"/>
  <c r="CJ824" i="108"/>
  <c r="CF824" i="108"/>
  <c r="AP824" i="108"/>
  <c r="CH824" i="108"/>
  <c r="CG824" i="108"/>
  <c r="AP819" i="108"/>
  <c r="CG819" i="108"/>
  <c r="CF819" i="108"/>
  <c r="CI819" i="108"/>
  <c r="CM607" i="108"/>
  <c r="G608" i="108"/>
  <c r="AY608" i="108" s="1"/>
  <c r="CJ612" i="108"/>
  <c r="AB619" i="108"/>
  <c r="BZ620" i="108"/>
  <c r="CE620" i="108" s="1"/>
  <c r="G621" i="108"/>
  <c r="AY621" i="108" s="1"/>
  <c r="CM622" i="108"/>
  <c r="AP623" i="108"/>
  <c r="W626" i="108"/>
  <c r="G628" i="108"/>
  <c r="AY628" i="108" s="1"/>
  <c r="CM633" i="108"/>
  <c r="AB635" i="108"/>
  <c r="CM636" i="108"/>
  <c r="CJ636" i="108"/>
  <c r="CH636" i="108"/>
  <c r="AC640" i="108"/>
  <c r="AG640" i="108"/>
  <c r="AB640" i="108"/>
  <c r="D640" i="108"/>
  <c r="AD640" i="108"/>
  <c r="AC646" i="108"/>
  <c r="AG646" i="108"/>
  <c r="AB646" i="108"/>
  <c r="AF646" i="108"/>
  <c r="BZ648" i="108"/>
  <c r="CE648" i="108" s="1"/>
  <c r="G649" i="108"/>
  <c r="AY649" i="108" s="1"/>
  <c r="AC650" i="108"/>
  <c r="AH650" i="108"/>
  <c r="W650" i="108"/>
  <c r="CM652" i="108"/>
  <c r="AD653" i="108"/>
  <c r="BZ654" i="108"/>
  <c r="AG655" i="108"/>
  <c r="CI659" i="108"/>
  <c r="CH659" i="108"/>
  <c r="CJ659" i="108"/>
  <c r="AC664" i="108"/>
  <c r="AG664" i="108"/>
  <c r="AB664" i="108"/>
  <c r="AE664" i="108"/>
  <c r="AC669" i="108"/>
  <c r="BZ670" i="108"/>
  <c r="CG671" i="108"/>
  <c r="CJ671" i="108"/>
  <c r="AC672" i="108"/>
  <c r="AG672" i="108"/>
  <c r="AB672" i="108"/>
  <c r="AE672" i="108"/>
  <c r="AH672" i="108"/>
  <c r="G672" i="108"/>
  <c r="AY672" i="108" s="1"/>
  <c r="CM674" i="108"/>
  <c r="AB682" i="108"/>
  <c r="G686" i="108"/>
  <c r="AY686" i="108" s="1"/>
  <c r="AC691" i="108"/>
  <c r="AG691" i="108"/>
  <c r="AB691" i="108"/>
  <c r="CM698" i="108"/>
  <c r="BZ698" i="108"/>
  <c r="AC699" i="108"/>
  <c r="AF700" i="108"/>
  <c r="AD700" i="108"/>
  <c r="D700" i="108"/>
  <c r="AE700" i="108"/>
  <c r="BZ701" i="108"/>
  <c r="CM703" i="108"/>
  <c r="BW712" i="108"/>
  <c r="CG716" i="108"/>
  <c r="G717" i="108"/>
  <c r="AY717" i="108" s="1"/>
  <c r="CI717" i="108"/>
  <c r="BZ718" i="108"/>
  <c r="AC720" i="108"/>
  <c r="AF720" i="108"/>
  <c r="W720" i="108"/>
  <c r="D720" i="108"/>
  <c r="AE720" i="108"/>
  <c r="AD720" i="108"/>
  <c r="AG720" i="108"/>
  <c r="AH720" i="108"/>
  <c r="W722" i="108"/>
  <c r="AD724" i="108"/>
  <c r="AB739" i="108"/>
  <c r="AC739" i="108"/>
  <c r="AC740" i="108"/>
  <c r="AD740" i="108"/>
  <c r="AC742" i="108"/>
  <c r="AE742" i="108"/>
  <c r="AF742" i="108"/>
  <c r="AD742" i="108"/>
  <c r="D742" i="108"/>
  <c r="BU742" i="108" s="1"/>
  <c r="AG742" i="108"/>
  <c r="AH742" i="108"/>
  <c r="AG758" i="108"/>
  <c r="W758" i="108"/>
  <c r="AH758" i="108"/>
  <c r="AF758" i="108"/>
  <c r="AB758" i="108"/>
  <c r="AP768" i="108"/>
  <c r="AH782" i="108"/>
  <c r="AE782" i="108"/>
  <c r="W782" i="108"/>
  <c r="CE723" i="108"/>
  <c r="CM728" i="108"/>
  <c r="AB731" i="108"/>
  <c r="AC731" i="108"/>
  <c r="AD733" i="108"/>
  <c r="CM735" i="108"/>
  <c r="BZ736" i="108"/>
  <c r="CA736" i="108" s="1"/>
  <c r="CJ736" i="108"/>
  <c r="CM737" i="108"/>
  <c r="CI737" i="108"/>
  <c r="CH737" i="108"/>
  <c r="AP737" i="108"/>
  <c r="AC737" i="108"/>
  <c r="CF737" i="108"/>
  <c r="G745" i="108"/>
  <c r="AY745" i="108" s="1"/>
  <c r="CD745" i="108"/>
  <c r="AG747" i="108"/>
  <c r="AC747" i="108"/>
  <c r="AP747" i="108"/>
  <c r="AC750" i="108"/>
  <c r="AH750" i="108"/>
  <c r="AD750" i="108"/>
  <c r="AG750" i="108"/>
  <c r="CM752" i="108"/>
  <c r="CM753" i="108"/>
  <c r="CF753" i="108"/>
  <c r="W754" i="108"/>
  <c r="AC757" i="108"/>
  <c r="AG757" i="108"/>
  <c r="AB757" i="108"/>
  <c r="AF757" i="108"/>
  <c r="G758" i="108"/>
  <c r="AY758" i="108" s="1"/>
  <c r="CI760" i="108"/>
  <c r="CJ760" i="108"/>
  <c r="AP760" i="108"/>
  <c r="CH760" i="108"/>
  <c r="G762" i="108"/>
  <c r="AY762" i="108" s="1"/>
  <c r="G763" i="108"/>
  <c r="AY763" i="108" s="1"/>
  <c r="AC764" i="108"/>
  <c r="AG764" i="108"/>
  <c r="AC765" i="108"/>
  <c r="AF765" i="108"/>
  <c r="W765" i="108"/>
  <c r="D765" i="108"/>
  <c r="BX765" i="108" s="1"/>
  <c r="AB765" i="108"/>
  <c r="AH765" i="108"/>
  <c r="AE766" i="108"/>
  <c r="AF769" i="108"/>
  <c r="AC772" i="108"/>
  <c r="AC773" i="108"/>
  <c r="AF773" i="108"/>
  <c r="W773" i="108"/>
  <c r="D773" i="108"/>
  <c r="BW773" i="108" s="1"/>
  <c r="AB773" i="108"/>
  <c r="AH773" i="108"/>
  <c r="CI774" i="108"/>
  <c r="AF776" i="108"/>
  <c r="W776" i="108"/>
  <c r="AC776" i="108"/>
  <c r="CI778" i="108"/>
  <c r="CH778" i="108"/>
  <c r="G778" i="108"/>
  <c r="AY778" i="108" s="1"/>
  <c r="CF778" i="108"/>
  <c r="AE811" i="108"/>
  <c r="AH811" i="108"/>
  <c r="AD811" i="108"/>
  <c r="AC811" i="108"/>
  <c r="D811" i="108"/>
  <c r="BX811" i="108" s="1"/>
  <c r="AB816" i="108"/>
  <c r="D816" i="108"/>
  <c r="AH816" i="108"/>
  <c r="AE816" i="108"/>
  <c r="W816" i="108"/>
  <c r="H820" i="108"/>
  <c r="BZ820" i="108" s="1"/>
  <c r="BV820" i="108"/>
  <c r="CC851" i="108"/>
  <c r="G705" i="108"/>
  <c r="AY705" i="108" s="1"/>
  <c r="AC710" i="108"/>
  <c r="AH710" i="108"/>
  <c r="AD710" i="108"/>
  <c r="AG710" i="108"/>
  <c r="CG712" i="108"/>
  <c r="CM715" i="108"/>
  <c r="CM716" i="108"/>
  <c r="BZ716" i="108"/>
  <c r="G716" i="108"/>
  <c r="AY716" i="108" s="1"/>
  <c r="H726" i="108"/>
  <c r="BZ726" i="108" s="1"/>
  <c r="CD726" i="108" s="1"/>
  <c r="G727" i="108"/>
  <c r="AY727" i="108" s="1"/>
  <c r="AC728" i="108"/>
  <c r="AE728" i="108"/>
  <c r="D728" i="108"/>
  <c r="BX728" i="108" s="1"/>
  <c r="W728" i="108"/>
  <c r="AG728" i="108"/>
  <c r="AD732" i="108"/>
  <c r="AH732" i="108"/>
  <c r="AB732" i="108"/>
  <c r="CH733" i="108"/>
  <c r="CJ733" i="108"/>
  <c r="AC734" i="108"/>
  <c r="AH734" i="108"/>
  <c r="AD734" i="108"/>
  <c r="AG734" i="108"/>
  <c r="BZ740" i="108"/>
  <c r="CC740" i="108" s="1"/>
  <c r="CI747" i="108"/>
  <c r="CF747" i="108"/>
  <c r="CG747" i="108"/>
  <c r="AH748" i="108"/>
  <c r="AE748" i="108"/>
  <c r="CF749" i="108"/>
  <c r="CJ749" i="108"/>
  <c r="AP749" i="108"/>
  <c r="CI749" i="108"/>
  <c r="BZ751" i="108"/>
  <c r="G752" i="108"/>
  <c r="AY752" i="108" s="1"/>
  <c r="BZ763" i="108"/>
  <c r="CJ765" i="108"/>
  <c r="G767" i="108"/>
  <c r="AY767" i="108" s="1"/>
  <c r="CJ772" i="108"/>
  <c r="CH772" i="108"/>
  <c r="BZ775" i="108"/>
  <c r="CI776" i="108"/>
  <c r="CH776" i="108"/>
  <c r="AP776" i="108"/>
  <c r="BZ776" i="108"/>
  <c r="BZ780" i="108"/>
  <c r="CA780" i="108" s="1"/>
  <c r="CI783" i="108"/>
  <c r="AP783" i="108"/>
  <c r="H797" i="108"/>
  <c r="BY797" i="108"/>
  <c r="CI807" i="108"/>
  <c r="CF807" i="108"/>
  <c r="CJ807" i="108"/>
  <c r="CG807" i="108"/>
  <c r="AP807" i="108"/>
  <c r="AD810" i="108"/>
  <c r="AC810" i="108"/>
  <c r="D810" i="108"/>
  <c r="BX810" i="108" s="1"/>
  <c r="AB810" i="108"/>
  <c r="BZ614" i="108"/>
  <c r="CA614" i="108" s="1"/>
  <c r="CM615" i="108"/>
  <c r="BZ616" i="108"/>
  <c r="CE616" i="108" s="1"/>
  <c r="CF618" i="108"/>
  <c r="CM619" i="108"/>
  <c r="CF619" i="108"/>
  <c r="AB621" i="108"/>
  <c r="AG621" i="108"/>
  <c r="AG622" i="108"/>
  <c r="CM623" i="108"/>
  <c r="BZ623" i="108"/>
  <c r="CD623" i="108" s="1"/>
  <c r="G624" i="108"/>
  <c r="AY624" i="108" s="1"/>
  <c r="BZ625" i="108"/>
  <c r="CF626" i="108"/>
  <c r="CM632" i="108"/>
  <c r="BZ632" i="108"/>
  <c r="AP634" i="108"/>
  <c r="BZ635" i="108"/>
  <c r="BZ638" i="108"/>
  <c r="CC638" i="108" s="1"/>
  <c r="G641" i="108"/>
  <c r="AY641" i="108" s="1"/>
  <c r="CF641" i="108"/>
  <c r="G642" i="108"/>
  <c r="AY642" i="108" s="1"/>
  <c r="G648" i="108"/>
  <c r="AY648" i="108" s="1"/>
  <c r="W649" i="108"/>
  <c r="CM654" i="108"/>
  <c r="G655" i="108"/>
  <c r="AY655" i="108" s="1"/>
  <c r="G656" i="108"/>
  <c r="AY656" i="108" s="1"/>
  <c r="CM657" i="108"/>
  <c r="AP657" i="108"/>
  <c r="CM658" i="108"/>
  <c r="AC659" i="108"/>
  <c r="G659" i="108"/>
  <c r="AY659" i="108" s="1"/>
  <c r="AF662" i="108"/>
  <c r="CI667" i="108"/>
  <c r="CJ667" i="108"/>
  <c r="CG667" i="108"/>
  <c r="CM669" i="108"/>
  <c r="CH669" i="108"/>
  <c r="CG669" i="108"/>
  <c r="G669" i="108"/>
  <c r="AY669" i="108" s="1"/>
  <c r="CG670" i="108"/>
  <c r="CJ670" i="108"/>
  <c r="CJ672" i="108"/>
  <c r="CI673" i="108"/>
  <c r="CJ673" i="108"/>
  <c r="AP673" i="108"/>
  <c r="CH673" i="108"/>
  <c r="G675" i="108"/>
  <c r="AY675" i="108" s="1"/>
  <c r="CM680" i="108"/>
  <c r="BZ680" i="108"/>
  <c r="G681" i="108"/>
  <c r="AY681" i="108" s="1"/>
  <c r="CI683" i="108"/>
  <c r="CJ683" i="108"/>
  <c r="AP683" i="108"/>
  <c r="CH683" i="108"/>
  <c r="AC686" i="108"/>
  <c r="AH686" i="108"/>
  <c r="AD686" i="108"/>
  <c r="AF686" i="108"/>
  <c r="CM687" i="108"/>
  <c r="CG687" i="108"/>
  <c r="CJ687" i="108"/>
  <c r="G687" i="108"/>
  <c r="AY687" i="108" s="1"/>
  <c r="CH687" i="108"/>
  <c r="W689" i="108"/>
  <c r="CM691" i="108"/>
  <c r="CI691" i="108"/>
  <c r="CG691" i="108"/>
  <c r="BZ692" i="108"/>
  <c r="AC694" i="108"/>
  <c r="AH694" i="108"/>
  <c r="AD694" i="108"/>
  <c r="D694" i="108"/>
  <c r="AE694" i="108"/>
  <c r="AC696" i="108"/>
  <c r="AF696" i="108"/>
  <c r="W696" i="108"/>
  <c r="D696" i="108"/>
  <c r="BV696" i="108" s="1"/>
  <c r="AB696" i="108"/>
  <c r="AH696" i="108"/>
  <c r="G696" i="108"/>
  <c r="AY696" i="108" s="1"/>
  <c r="CI699" i="108"/>
  <c r="CF699" i="108"/>
  <c r="AP699" i="108"/>
  <c r="CH699" i="108"/>
  <c r="CI707" i="108"/>
  <c r="CH707" i="108"/>
  <c r="CJ707" i="108"/>
  <c r="AP709" i="108"/>
  <c r="CH709" i="108"/>
  <c r="D710" i="108"/>
  <c r="BY710" i="108" s="1"/>
  <c r="AB710" i="108"/>
  <c r="BZ710" i="108"/>
  <c r="CG711" i="108"/>
  <c r="CI711" i="108"/>
  <c r="G712" i="108"/>
  <c r="AY712" i="108" s="1"/>
  <c r="CJ712" i="108"/>
  <c r="CM713" i="108"/>
  <c r="CI713" i="108"/>
  <c r="CF713" i="108"/>
  <c r="AP713" i="108"/>
  <c r="AB716" i="108"/>
  <c r="AC718" i="108"/>
  <c r="AF718" i="108"/>
  <c r="AB718" i="108"/>
  <c r="AH718" i="108"/>
  <c r="G718" i="108"/>
  <c r="AY718" i="108" s="1"/>
  <c r="CM721" i="108"/>
  <c r="CJ721" i="108"/>
  <c r="BZ725" i="108"/>
  <c r="CE725" i="108" s="1"/>
  <c r="CM726" i="108"/>
  <c r="CH726" i="108"/>
  <c r="AE727" i="108"/>
  <c r="AH727" i="108"/>
  <c r="W727" i="108"/>
  <c r="AB728" i="108"/>
  <c r="AH728" i="108"/>
  <c r="CI731" i="108"/>
  <c r="CJ731" i="108"/>
  <c r="AG731" i="108"/>
  <c r="CG731" i="108"/>
  <c r="AC732" i="108"/>
  <c r="AC733" i="108"/>
  <c r="CG733" i="108"/>
  <c r="D734" i="108"/>
  <c r="AB734" i="108"/>
  <c r="AP735" i="108"/>
  <c r="CJ735" i="108"/>
  <c r="AP736" i="108"/>
  <c r="CG736" i="108"/>
  <c r="AB737" i="108"/>
  <c r="W738" i="108"/>
  <c r="D738" i="108"/>
  <c r="AB738" i="108"/>
  <c r="G738" i="108"/>
  <c r="AY738" i="108" s="1"/>
  <c r="CM739" i="108"/>
  <c r="CI739" i="108"/>
  <c r="CF739" i="108"/>
  <c r="AP739" i="108"/>
  <c r="CJ739" i="108"/>
  <c r="CH740" i="108"/>
  <c r="CF740" i="108"/>
  <c r="CG740" i="108"/>
  <c r="CJ741" i="108"/>
  <c r="CG741" i="108"/>
  <c r="CF741" i="108"/>
  <c r="CM742" i="108"/>
  <c r="CI745" i="108"/>
  <c r="CF745" i="108"/>
  <c r="AD747" i="108"/>
  <c r="CH747" i="108"/>
  <c r="G748" i="108"/>
  <c r="AY748" i="108" s="1"/>
  <c r="CM750" i="108"/>
  <c r="AF750" i="108"/>
  <c r="G750" i="108"/>
  <c r="AY750" i="108" s="1"/>
  <c r="BZ753" i="108"/>
  <c r="CC753" i="108" s="1"/>
  <c r="BZ754" i="108"/>
  <c r="CF756" i="108"/>
  <c r="CJ756" i="108"/>
  <c r="AE757" i="108"/>
  <c r="CM759" i="108"/>
  <c r="CG760" i="108"/>
  <c r="D761" i="108"/>
  <c r="BY761" i="108" s="1"/>
  <c r="AE761" i="108"/>
  <c r="AH764" i="108"/>
  <c r="AG765" i="108"/>
  <c r="G765" i="108"/>
  <c r="AY765" i="108" s="1"/>
  <c r="AC766" i="108"/>
  <c r="AC768" i="108"/>
  <c r="AE769" i="108"/>
  <c r="G769" i="108"/>
  <c r="AY769" i="108" s="1"/>
  <c r="W772" i="108"/>
  <c r="AG773" i="108"/>
  <c r="CF774" i="108"/>
  <c r="W775" i="108"/>
  <c r="AB776" i="108"/>
  <c r="G776" i="108"/>
  <c r="AY776" i="108" s="1"/>
  <c r="CF776" i="108"/>
  <c r="AB777" i="108"/>
  <c r="CC779" i="108"/>
  <c r="CA779" i="108"/>
  <c r="AG786" i="108"/>
  <c r="AB786" i="108"/>
  <c r="D786" i="108"/>
  <c r="BW786" i="108" s="1"/>
  <c r="AF786" i="108"/>
  <c r="AD786" i="108"/>
  <c r="CI792" i="108"/>
  <c r="CJ792" i="108"/>
  <c r="CF792" i="108"/>
  <c r="CH792" i="108"/>
  <c r="AP792" i="108"/>
  <c r="AB817" i="108"/>
  <c r="D817" i="108"/>
  <c r="AF817" i="108"/>
  <c r="AD817" i="108"/>
  <c r="W817" i="108"/>
  <c r="AH833" i="108"/>
  <c r="AG833" i="108"/>
  <c r="AF833" i="108"/>
  <c r="AE833" i="108"/>
  <c r="D833" i="108"/>
  <c r="BW833" i="108" s="1"/>
  <c r="W833" i="108"/>
  <c r="AP842" i="108"/>
  <c r="CG842" i="108"/>
  <c r="CJ842" i="108"/>
  <c r="CI842" i="108"/>
  <c r="CF842" i="108"/>
  <c r="CH842" i="108"/>
  <c r="G784" i="108"/>
  <c r="AY784" i="108" s="1"/>
  <c r="AP787" i="108"/>
  <c r="CH787" i="108"/>
  <c r="CI787" i="108"/>
  <c r="CF794" i="108"/>
  <c r="CM795" i="108"/>
  <c r="AF798" i="108"/>
  <c r="CI800" i="108"/>
  <c r="CG800" i="108"/>
  <c r="AD803" i="108"/>
  <c r="CF804" i="108"/>
  <c r="CI804" i="108"/>
  <c r="CJ804" i="108"/>
  <c r="CM807" i="108"/>
  <c r="G831" i="108"/>
  <c r="AY831" i="108" s="1"/>
  <c r="G833" i="108"/>
  <c r="AY833" i="108" s="1"/>
  <c r="CG840" i="108"/>
  <c r="AF670" i="108"/>
  <c r="CM672" i="108"/>
  <c r="AD677" i="108"/>
  <c r="G678" i="108"/>
  <c r="AY678" i="108" s="1"/>
  <c r="G679" i="108"/>
  <c r="AY679" i="108" s="1"/>
  <c r="CM681" i="108"/>
  <c r="CH681" i="108"/>
  <c r="BZ684" i="108"/>
  <c r="CC684" i="108" s="1"/>
  <c r="G685" i="108"/>
  <c r="AY685" i="108" s="1"/>
  <c r="CM688" i="108"/>
  <c r="G690" i="108"/>
  <c r="AY690" i="108" s="1"/>
  <c r="BZ696" i="108"/>
  <c r="CA696" i="108" s="1"/>
  <c r="CH697" i="108"/>
  <c r="G698" i="108"/>
  <c r="AY698" i="108" s="1"/>
  <c r="CM700" i="108"/>
  <c r="AF702" i="108"/>
  <c r="AE704" i="108"/>
  <c r="G704" i="108"/>
  <c r="AY704" i="108" s="1"/>
  <c r="BZ707" i="108"/>
  <c r="BZ708" i="108"/>
  <c r="CD708" i="108" s="1"/>
  <c r="W709" i="108"/>
  <c r="G709" i="108"/>
  <c r="AY709" i="108" s="1"/>
  <c r="AD712" i="108"/>
  <c r="AH712" i="108"/>
  <c r="G713" i="108"/>
  <c r="AY713" i="108" s="1"/>
  <c r="W714" i="108"/>
  <c r="CH715" i="108"/>
  <c r="CM718" i="108"/>
  <c r="CM722" i="108"/>
  <c r="AB723" i="108"/>
  <c r="CM724" i="108"/>
  <c r="CH725" i="108"/>
  <c r="CM727" i="108"/>
  <c r="BZ729" i="108"/>
  <c r="G733" i="108"/>
  <c r="AY733" i="108" s="1"/>
  <c r="AC735" i="108"/>
  <c r="CM740" i="108"/>
  <c r="G742" i="108"/>
  <c r="AY742" i="108" s="1"/>
  <c r="CM743" i="108"/>
  <c r="AE744" i="108"/>
  <c r="BZ744" i="108"/>
  <c r="W749" i="108"/>
  <c r="AD752" i="108"/>
  <c r="AH752" i="108"/>
  <c r="AG753" i="108"/>
  <c r="CM754" i="108"/>
  <c r="CG755" i="108"/>
  <c r="AC760" i="108"/>
  <c r="CM767" i="108"/>
  <c r="CF767" i="108"/>
  <c r="BZ769" i="108"/>
  <c r="CH769" i="108"/>
  <c r="G775" i="108"/>
  <c r="AY775" i="108" s="1"/>
  <c r="CM776" i="108"/>
  <c r="AD778" i="108"/>
  <c r="W780" i="108"/>
  <c r="AC781" i="108"/>
  <c r="AG781" i="108"/>
  <c r="AB781" i="108"/>
  <c r="AE781" i="108"/>
  <c r="CG782" i="108"/>
  <c r="CH782" i="108"/>
  <c r="BZ782" i="108"/>
  <c r="G782" i="108"/>
  <c r="AY782" i="108" s="1"/>
  <c r="BZ783" i="108"/>
  <c r="W784" i="108"/>
  <c r="BZ787" i="108"/>
  <c r="CD787" i="108" s="1"/>
  <c r="CJ787" i="108"/>
  <c r="CM788" i="108"/>
  <c r="AH790" i="108"/>
  <c r="AB790" i="108"/>
  <c r="W790" i="108"/>
  <c r="CB791" i="108"/>
  <c r="CM793" i="108"/>
  <c r="CJ793" i="108"/>
  <c r="CH793" i="108"/>
  <c r="AP794" i="108"/>
  <c r="CG794" i="108"/>
  <c r="G795" i="108"/>
  <c r="AY795" i="108" s="1"/>
  <c r="BZ796" i="108"/>
  <c r="CA796" i="108" s="1"/>
  <c r="AG798" i="108"/>
  <c r="AP800" i="108"/>
  <c r="CF800" i="108"/>
  <c r="CM802" i="108"/>
  <c r="BZ802" i="108"/>
  <c r="AP804" i="108"/>
  <c r="AH806" i="108"/>
  <c r="AH807" i="108"/>
  <c r="W807" i="108"/>
  <c r="D807" i="108"/>
  <c r="AB807" i="108"/>
  <c r="BZ807" i="108"/>
  <c r="CB807" i="108" s="1"/>
  <c r="CI808" i="108"/>
  <c r="CH808" i="108"/>
  <c r="AP808" i="108"/>
  <c r="CJ808" i="108"/>
  <c r="CG808" i="108"/>
  <c r="G816" i="108"/>
  <c r="AY816" i="108" s="1"/>
  <c r="AE819" i="108"/>
  <c r="AG819" i="108"/>
  <c r="AD819" i="108"/>
  <c r="D819" i="108"/>
  <c r="BU819" i="108" s="1"/>
  <c r="AC821" i="108"/>
  <c r="AF821" i="108"/>
  <c r="W821" i="108"/>
  <c r="D821" i="108"/>
  <c r="BY821" i="108" s="1"/>
  <c r="AE821" i="108"/>
  <c r="AD821" i="108"/>
  <c r="AB821" i="108"/>
  <c r="CM822" i="108"/>
  <c r="CM823" i="108"/>
  <c r="CI823" i="108"/>
  <c r="CF823" i="108"/>
  <c r="AP823" i="108"/>
  <c r="AC828" i="108"/>
  <c r="AE828" i="108"/>
  <c r="AG828" i="108"/>
  <c r="AF828" i="108"/>
  <c r="W828" i="108"/>
  <c r="CM829" i="108"/>
  <c r="BZ836" i="108"/>
  <c r="BY842" i="108"/>
  <c r="AB785" i="108"/>
  <c r="G787" i="108"/>
  <c r="AY787" i="108" s="1"/>
  <c r="CF787" i="108"/>
  <c r="G788" i="108"/>
  <c r="AY788" i="108" s="1"/>
  <c r="AC789" i="108"/>
  <c r="AH789" i="108"/>
  <c r="AD789" i="108"/>
  <c r="AF789" i="108"/>
  <c r="W794" i="108"/>
  <c r="CI794" i="108"/>
  <c r="BZ795" i="108"/>
  <c r="G797" i="108"/>
  <c r="AY797" i="108" s="1"/>
  <c r="CG797" i="108"/>
  <c r="G798" i="108"/>
  <c r="AY798" i="108" s="1"/>
  <c r="W799" i="108"/>
  <c r="W800" i="108"/>
  <c r="CH800" i="108"/>
  <c r="AP803" i="108"/>
  <c r="CI803" i="108"/>
  <c r="CF803" i="108"/>
  <c r="AC804" i="108"/>
  <c r="AH804" i="108"/>
  <c r="AD804" i="108"/>
  <c r="D804" i="108"/>
  <c r="AE804" i="108"/>
  <c r="G805" i="108"/>
  <c r="AY805" i="108" s="1"/>
  <c r="CM809" i="108"/>
  <c r="CJ809" i="108"/>
  <c r="CI809" i="108"/>
  <c r="CG809" i="108"/>
  <c r="AP809" i="108"/>
  <c r="AC813" i="108"/>
  <c r="AG813" i="108"/>
  <c r="AB813" i="108"/>
  <c r="AE813" i="108"/>
  <c r="AH813" i="108"/>
  <c r="CM814" i="108"/>
  <c r="AP814" i="108"/>
  <c r="AP818" i="108"/>
  <c r="CJ818" i="108"/>
  <c r="CH818" i="108"/>
  <c r="CG818" i="108"/>
  <c r="W822" i="108"/>
  <c r="AC822" i="108"/>
  <c r="AB822" i="108"/>
  <c r="AC829" i="108"/>
  <c r="AG829" i="108"/>
  <c r="AB829" i="108"/>
  <c r="D829" i="108"/>
  <c r="AH829" i="108"/>
  <c r="W829" i="108"/>
  <c r="AF829" i="108"/>
  <c r="AE829" i="108"/>
  <c r="CI831" i="108"/>
  <c r="CF831" i="108"/>
  <c r="AP831" i="108"/>
  <c r="CG831" i="108"/>
  <c r="CJ831" i="108"/>
  <c r="AB843" i="108"/>
  <c r="AF843" i="108"/>
  <c r="AE843" i="108"/>
  <c r="W843" i="108"/>
  <c r="D843" i="108"/>
  <c r="AG843" i="108"/>
  <c r="AH843" i="108"/>
  <c r="CF844" i="108"/>
  <c r="CJ844" i="108"/>
  <c r="CG844" i="108"/>
  <c r="G846" i="108"/>
  <c r="AY846" i="108" s="1"/>
  <c r="CI847" i="108"/>
  <c r="CJ847" i="108"/>
  <c r="CG847" i="108"/>
  <c r="CJ849" i="108"/>
  <c r="CM852" i="108"/>
  <c r="BY852" i="108"/>
  <c r="CF856" i="108"/>
  <c r="CJ856" i="108"/>
  <c r="CG856" i="108"/>
  <c r="AP856" i="108"/>
  <c r="CM858" i="108"/>
  <c r="G870" i="108"/>
  <c r="AY870" i="108" s="1"/>
  <c r="AG845" i="108"/>
  <c r="W845" i="108"/>
  <c r="AH845" i="108"/>
  <c r="AF846" i="108"/>
  <c r="AG846" i="108"/>
  <c r="AC846" i="108"/>
  <c r="CF852" i="108"/>
  <c r="CH852" i="108"/>
  <c r="CI852" i="108"/>
  <c r="BZ852" i="108"/>
  <c r="CG852" i="108"/>
  <c r="AP854" i="108"/>
  <c r="CG854" i="108"/>
  <c r="CI854" i="108"/>
  <c r="AE857" i="108"/>
  <c r="AG857" i="108"/>
  <c r="AB857" i="108"/>
  <c r="AB858" i="108"/>
  <c r="AC858" i="108"/>
  <c r="CI859" i="108"/>
  <c r="CF859" i="108"/>
  <c r="CG859" i="108"/>
  <c r="AP859" i="108"/>
  <c r="CH859" i="108"/>
  <c r="BV860" i="108"/>
  <c r="BX860" i="108"/>
  <c r="CF864" i="108"/>
  <c r="CG864" i="108"/>
  <c r="CH864" i="108"/>
  <c r="CB875" i="108"/>
  <c r="CE875" i="108"/>
  <c r="CM887" i="108"/>
  <c r="BZ777" i="108"/>
  <c r="BZ778" i="108"/>
  <c r="CM779" i="108"/>
  <c r="CM781" i="108"/>
  <c r="W788" i="108"/>
  <c r="AG788" i="108"/>
  <c r="CM789" i="108"/>
  <c r="G789" i="108"/>
  <c r="AY789" i="108" s="1"/>
  <c r="G792" i="108"/>
  <c r="AY792" i="108" s="1"/>
  <c r="G796" i="108"/>
  <c r="AY796" i="108" s="1"/>
  <c r="AE797" i="108"/>
  <c r="BZ797" i="108"/>
  <c r="BZ799" i="108"/>
  <c r="CB799" i="108" s="1"/>
  <c r="CJ799" i="108"/>
  <c r="BZ800" i="108"/>
  <c r="BZ803" i="108"/>
  <c r="CE803" i="108" s="1"/>
  <c r="G804" i="108"/>
  <c r="AY804" i="108" s="1"/>
  <c r="AD805" i="108"/>
  <c r="AH805" i="108"/>
  <c r="CM806" i="108"/>
  <c r="G807" i="108"/>
  <c r="AY807" i="108" s="1"/>
  <c r="CM812" i="108"/>
  <c r="BZ812" i="108"/>
  <c r="AC820" i="108"/>
  <c r="AE820" i="108"/>
  <c r="AG820" i="108"/>
  <c r="BZ821" i="108"/>
  <c r="W823" i="108"/>
  <c r="D823" i="108"/>
  <c r="AB823" i="108"/>
  <c r="W825" i="108"/>
  <c r="CJ829" i="108"/>
  <c r="AE831" i="108"/>
  <c r="CM837" i="108"/>
  <c r="CG837" i="108"/>
  <c r="CH837" i="108"/>
  <c r="AP837" i="108"/>
  <c r="CI837" i="108"/>
  <c r="G838" i="108"/>
  <c r="AY838" i="108" s="1"/>
  <c r="BZ839" i="108"/>
  <c r="CD839" i="108" s="1"/>
  <c r="G842" i="108"/>
  <c r="AY842" i="108" s="1"/>
  <c r="BX842" i="108"/>
  <c r="AC844" i="108"/>
  <c r="AG844" i="108"/>
  <c r="AB844" i="108"/>
  <c r="D844" i="108"/>
  <c r="BY844" i="108" s="1"/>
  <c r="AD844" i="108"/>
  <c r="AP844" i="108"/>
  <c r="CI844" i="108"/>
  <c r="AB845" i="108"/>
  <c r="AP845" i="108"/>
  <c r="AD846" i="108"/>
  <c r="AF847" i="108"/>
  <c r="AG847" i="108"/>
  <c r="AB847" i="108"/>
  <c r="AC848" i="108"/>
  <c r="BZ849" i="108"/>
  <c r="CG849" i="108"/>
  <c r="BZ850" i="108"/>
  <c r="G852" i="108"/>
  <c r="AY852" i="108" s="1"/>
  <c r="BZ853" i="108"/>
  <c r="BZ854" i="108"/>
  <c r="CF854" i="108"/>
  <c r="CH856" i="108"/>
  <c r="AH857" i="108"/>
  <c r="D858" i="108"/>
  <c r="W858" i="108"/>
  <c r="CJ859" i="108"/>
  <c r="BY860" i="108"/>
  <c r="CM863" i="108"/>
  <c r="AP864" i="108"/>
  <c r="CI864" i="108"/>
  <c r="BZ885" i="108"/>
  <c r="H886" i="108"/>
  <c r="BZ886" i="108" s="1"/>
  <c r="CI891" i="108"/>
  <c r="CF891" i="108"/>
  <c r="CH891" i="108"/>
  <c r="CJ891" i="108"/>
  <c r="AP891" i="108"/>
  <c r="CG891" i="108"/>
  <c r="CM815" i="108"/>
  <c r="CI815" i="108"/>
  <c r="CG815" i="108"/>
  <c r="AP815" i="108"/>
  <c r="CJ815" i="108"/>
  <c r="CI816" i="108"/>
  <c r="CH816" i="108"/>
  <c r="AP816" i="108"/>
  <c r="CJ816" i="108"/>
  <c r="CG817" i="108"/>
  <c r="AP817" i="108"/>
  <c r="CH817" i="108"/>
  <c r="CM821" i="108"/>
  <c r="CH821" i="108"/>
  <c r="CI822" i="108"/>
  <c r="AP822" i="108"/>
  <c r="CF822" i="108"/>
  <c r="G823" i="108"/>
  <c r="AY823" i="108" s="1"/>
  <c r="AB825" i="108"/>
  <c r="BZ826" i="108"/>
  <c r="G829" i="108"/>
  <c r="AY829" i="108" s="1"/>
  <c r="CM830" i="108"/>
  <c r="AG832" i="108"/>
  <c r="AE832" i="108"/>
  <c r="W832" i="108"/>
  <c r="AH832" i="108"/>
  <c r="W835" i="108"/>
  <c r="G835" i="108"/>
  <c r="AY835" i="108" s="1"/>
  <c r="G836" i="108"/>
  <c r="AY836" i="108" s="1"/>
  <c r="CM838" i="108"/>
  <c r="CI839" i="108"/>
  <c r="CH839" i="108"/>
  <c r="AP839" i="108"/>
  <c r="CF839" i="108"/>
  <c r="AG840" i="108"/>
  <c r="AE840" i="108"/>
  <c r="D840" i="108"/>
  <c r="AF840" i="108"/>
  <c r="AC841" i="108"/>
  <c r="G841" i="108"/>
  <c r="AY841" i="108" s="1"/>
  <c r="CM843" i="108"/>
  <c r="BZ844" i="108"/>
  <c r="CB844" i="108" s="1"/>
  <c r="CM845" i="108"/>
  <c r="AC845" i="108"/>
  <c r="BZ846" i="108"/>
  <c r="CF847" i="108"/>
  <c r="G849" i="108"/>
  <c r="AY849" i="108" s="1"/>
  <c r="CI849" i="108"/>
  <c r="BV852" i="108"/>
  <c r="BW852" i="108"/>
  <c r="AG853" i="108"/>
  <c r="AH853" i="108"/>
  <c r="AF853" i="108"/>
  <c r="AB854" i="108"/>
  <c r="D854" i="108"/>
  <c r="BU854" i="108" s="1"/>
  <c r="AC854" i="108"/>
  <c r="AD854" i="108"/>
  <c r="CJ854" i="108"/>
  <c r="CH855" i="108"/>
  <c r="CG855" i="108"/>
  <c r="CI855" i="108"/>
  <c r="AP855" i="108"/>
  <c r="CJ855" i="108"/>
  <c r="BU856" i="108"/>
  <c r="CI856" i="108"/>
  <c r="CM857" i="108"/>
  <c r="AF858" i="108"/>
  <c r="AF859" i="108"/>
  <c r="AG859" i="108"/>
  <c r="W859" i="108"/>
  <c r="D859" i="108"/>
  <c r="AH859" i="108"/>
  <c r="AB859" i="108"/>
  <c r="AD859" i="108"/>
  <c r="G862" i="108"/>
  <c r="AY862" i="108" s="1"/>
  <c r="AC864" i="108"/>
  <c r="AF864" i="108"/>
  <c r="W864" i="108"/>
  <c r="D864" i="108"/>
  <c r="AG864" i="108"/>
  <c r="AB864" i="108"/>
  <c r="AD864" i="108"/>
  <c r="CM864" i="108"/>
  <c r="AC871" i="108"/>
  <c r="D871" i="108"/>
  <c r="AF871" i="108"/>
  <c r="AB881" i="108"/>
  <c r="AE881" i="108"/>
  <c r="AH881" i="108"/>
  <c r="W881" i="108"/>
  <c r="CM854" i="108"/>
  <c r="BX856" i="108"/>
  <c r="BZ858" i="108"/>
  <c r="CF858" i="108"/>
  <c r="CM859" i="108"/>
  <c r="AB861" i="108"/>
  <c r="AE862" i="108"/>
  <c r="BZ862" i="108"/>
  <c r="AE865" i="108"/>
  <c r="AG867" i="108"/>
  <c r="W869" i="108"/>
  <c r="AF869" i="108"/>
  <c r="AG870" i="108"/>
  <c r="BZ871" i="108"/>
  <c r="CI871" i="108"/>
  <c r="W872" i="108"/>
  <c r="AF872" i="108"/>
  <c r="CJ874" i="108"/>
  <c r="CG874" i="108"/>
  <c r="AP874" i="108"/>
  <c r="G879" i="108"/>
  <c r="AY879" i="108" s="1"/>
  <c r="CF880" i="108"/>
  <c r="CI880" i="108"/>
  <c r="CG880" i="108"/>
  <c r="AP880" i="108"/>
  <c r="CJ880" i="108"/>
  <c r="CM881" i="108"/>
  <c r="AF883" i="108"/>
  <c r="AG883" i="108"/>
  <c r="W883" i="108"/>
  <c r="D883" i="108"/>
  <c r="BX883" i="108" s="1"/>
  <c r="AD883" i="108"/>
  <c r="AB883" i="108"/>
  <c r="AC888" i="108"/>
  <c r="AG888" i="108"/>
  <c r="AB888" i="108"/>
  <c r="D888" i="108"/>
  <c r="BU888" i="108" s="1"/>
  <c r="AE888" i="108"/>
  <c r="AD888" i="108"/>
  <c r="AG891" i="108"/>
  <c r="CC897" i="108"/>
  <c r="CB897" i="108"/>
  <c r="CA897" i="108"/>
  <c r="AG900" i="108"/>
  <c r="AC900" i="108"/>
  <c r="AH900" i="108"/>
  <c r="AB900" i="108"/>
  <c r="AF900" i="108"/>
  <c r="W900" i="108"/>
  <c r="D900" i="108"/>
  <c r="AE900" i="108"/>
  <c r="CJ901" i="108"/>
  <c r="AP901" i="108"/>
  <c r="CG901" i="108"/>
  <c r="AD902" i="108"/>
  <c r="AG902" i="108"/>
  <c r="AE902" i="108"/>
  <c r="D902" i="108"/>
  <c r="CC905" i="108"/>
  <c r="CB908" i="108"/>
  <c r="CA908" i="108"/>
  <c r="CE908" i="108"/>
  <c r="CD908" i="108"/>
  <c r="CC908" i="108"/>
  <c r="CH910" i="108"/>
  <c r="CG910" i="108"/>
  <c r="CM916" i="108"/>
  <c r="CM920" i="108"/>
  <c r="AF941" i="108"/>
  <c r="AH941" i="108"/>
  <c r="AB941" i="108"/>
  <c r="D941" i="108"/>
  <c r="W941" i="108"/>
  <c r="AG941" i="108"/>
  <c r="AE941" i="108"/>
  <c r="AP871" i="108"/>
  <c r="CF871" i="108"/>
  <c r="CJ871" i="108"/>
  <c r="BW872" i="108"/>
  <c r="AG876" i="108"/>
  <c r="AF876" i="108"/>
  <c r="W876" i="108"/>
  <c r="D876" i="108"/>
  <c r="BV876" i="108" s="1"/>
  <c r="AC876" i="108"/>
  <c r="AB876" i="108"/>
  <c r="AH877" i="108"/>
  <c r="AE877" i="108"/>
  <c r="AG877" i="108"/>
  <c r="W877" i="108"/>
  <c r="D877" i="108"/>
  <c r="AC877" i="108"/>
  <c r="BZ879" i="108"/>
  <c r="AB885" i="108"/>
  <c r="AC885" i="108"/>
  <c r="D885" i="108"/>
  <c r="BW885" i="108" s="1"/>
  <c r="AG885" i="108"/>
  <c r="AE885" i="108"/>
  <c r="W886" i="108"/>
  <c r="AG886" i="108"/>
  <c r="AB886" i="108"/>
  <c r="D886" i="108"/>
  <c r="BU886" i="108" s="1"/>
  <c r="AE886" i="108"/>
  <c r="AC886" i="108"/>
  <c r="CI915" i="108"/>
  <c r="CF915" i="108"/>
  <c r="CJ915" i="108"/>
  <c r="CH915" i="108"/>
  <c r="AP918" i="108"/>
  <c r="CG918" i="108"/>
  <c r="CF918" i="108"/>
  <c r="CJ918" i="108"/>
  <c r="CH926" i="108"/>
  <c r="CG926" i="108"/>
  <c r="CI926" i="108"/>
  <c r="AP927" i="108"/>
  <c r="CF927" i="108"/>
  <c r="CI927" i="108"/>
  <c r="CH927" i="108"/>
  <c r="CG927" i="108"/>
  <c r="AP946" i="108"/>
  <c r="CH946" i="108"/>
  <c r="BV946" i="108"/>
  <c r="AE909" i="108"/>
  <c r="AG909" i="108"/>
  <c r="AD909" i="108"/>
  <c r="AC909" i="108"/>
  <c r="D909" i="108"/>
  <c r="CM913" i="108"/>
  <c r="AP915" i="108"/>
  <c r="AH916" i="108"/>
  <c r="AE916" i="108"/>
  <c r="AD916" i="108"/>
  <c r="D916" i="108"/>
  <c r="CA919" i="108"/>
  <c r="CC919" i="108"/>
  <c r="AC920" i="108"/>
  <c r="AE920" i="108"/>
  <c r="AH920" i="108"/>
  <c r="AD920" i="108"/>
  <c r="AG920" i="108"/>
  <c r="AB920" i="108"/>
  <c r="D920" i="108"/>
  <c r="AF920" i="108"/>
  <c r="CE931" i="108"/>
  <c r="CD931" i="108"/>
  <c r="CD949" i="108"/>
  <c r="CC949" i="108"/>
  <c r="CM810" i="108"/>
  <c r="G810" i="108"/>
  <c r="AY810" i="108" s="1"/>
  <c r="AF812" i="108"/>
  <c r="BZ814" i="108"/>
  <c r="BZ819" i="108"/>
  <c r="G819" i="108"/>
  <c r="AY819" i="108" s="1"/>
  <c r="AP820" i="108"/>
  <c r="CJ820" i="108"/>
  <c r="CM825" i="108"/>
  <c r="G827" i="108"/>
  <c r="AY827" i="108" s="1"/>
  <c r="G832" i="108"/>
  <c r="AY832" i="108" s="1"/>
  <c r="CM835" i="108"/>
  <c r="CG835" i="108"/>
  <c r="W836" i="108"/>
  <c r="AF836" i="108"/>
  <c r="AG838" i="108"/>
  <c r="BZ842" i="108"/>
  <c r="G847" i="108"/>
  <c r="AY847" i="108" s="1"/>
  <c r="AG850" i="108"/>
  <c r="AD852" i="108"/>
  <c r="AH852" i="108"/>
  <c r="AD856" i="108"/>
  <c r="AH856" i="108"/>
  <c r="G857" i="108"/>
  <c r="AY857" i="108" s="1"/>
  <c r="AP858" i="108"/>
  <c r="CJ858" i="108"/>
  <c r="G859" i="108"/>
  <c r="AY859" i="108" s="1"/>
  <c r="G860" i="108"/>
  <c r="AY860" i="108" s="1"/>
  <c r="BZ861" i="108"/>
  <c r="AC862" i="108"/>
  <c r="AH862" i="108"/>
  <c r="BZ864" i="108"/>
  <c r="AB865" i="108"/>
  <c r="G866" i="108"/>
  <c r="AY866" i="108" s="1"/>
  <c r="CM867" i="108"/>
  <c r="AE867" i="108"/>
  <c r="CF867" i="108"/>
  <c r="AE869" i="108"/>
  <c r="BZ869" i="108"/>
  <c r="G869" i="108"/>
  <c r="AY869" i="108" s="1"/>
  <c r="AF870" i="108"/>
  <c r="AH876" i="108"/>
  <c r="CH880" i="108"/>
  <c r="AB882" i="108"/>
  <c r="W882" i="108"/>
  <c r="D882" i="108"/>
  <c r="BW882" i="108" s="1"/>
  <c r="AF882" i="108"/>
  <c r="AC882" i="108"/>
  <c r="AH886" i="108"/>
  <c r="G891" i="108"/>
  <c r="AY891" i="108" s="1"/>
  <c r="CI896" i="108"/>
  <c r="CG896" i="108"/>
  <c r="AP896" i="108"/>
  <c r="AC904" i="108"/>
  <c r="AE904" i="108"/>
  <c r="AH904" i="108"/>
  <c r="AD904" i="108"/>
  <c r="AG904" i="108"/>
  <c r="AB904" i="108"/>
  <c r="D904" i="108"/>
  <c r="BU904" i="108" s="1"/>
  <c r="AF904" i="108"/>
  <c r="AF911" i="108"/>
  <c r="AE911" i="108"/>
  <c r="CH918" i="108"/>
  <c r="AH924" i="108"/>
  <c r="AC924" i="108"/>
  <c r="AB924" i="108"/>
  <c r="W924" i="108"/>
  <c r="AC928" i="108"/>
  <c r="AH928" i="108"/>
  <c r="AD928" i="108"/>
  <c r="AG928" i="108"/>
  <c r="AB928" i="108"/>
  <c r="AF928" i="108"/>
  <c r="W928" i="108"/>
  <c r="D928" i="108"/>
  <c r="AE928" i="108"/>
  <c r="CG931" i="108"/>
  <c r="CJ931" i="108"/>
  <c r="CH931" i="108"/>
  <c r="CF931" i="108"/>
  <c r="AP931" i="108"/>
  <c r="BZ937" i="108"/>
  <c r="CH940" i="108"/>
  <c r="CI940" i="108"/>
  <c r="AP940" i="108"/>
  <c r="CJ940" i="108"/>
  <c r="CG940" i="108"/>
  <c r="AD941" i="108"/>
  <c r="BW946" i="108"/>
  <c r="AG954" i="108"/>
  <c r="AH954" i="108"/>
  <c r="AB954" i="108"/>
  <c r="H967" i="108"/>
  <c r="BZ967" i="108" s="1"/>
  <c r="CM874" i="108"/>
  <c r="AB874" i="108"/>
  <c r="AH874" i="108"/>
  <c r="AB875" i="108"/>
  <c r="CF875" i="108"/>
  <c r="CG876" i="108"/>
  <c r="CF877" i="108"/>
  <c r="AC878" i="108"/>
  <c r="BZ878" i="108"/>
  <c r="CI878" i="108"/>
  <c r="CG879" i="108"/>
  <c r="AE880" i="108"/>
  <c r="G880" i="108"/>
  <c r="AY880" i="108" s="1"/>
  <c r="CM883" i="108"/>
  <c r="AP883" i="108"/>
  <c r="CG883" i="108"/>
  <c r="AB884" i="108"/>
  <c r="BZ884" i="108"/>
  <c r="CG886" i="108"/>
  <c r="AE892" i="108"/>
  <c r="AC893" i="108"/>
  <c r="CH893" i="108"/>
  <c r="CF894" i="108"/>
  <c r="AC895" i="108"/>
  <c r="W896" i="108"/>
  <c r="AF896" i="108"/>
  <c r="AD898" i="108"/>
  <c r="BZ898" i="108"/>
  <c r="CB898" i="108" s="1"/>
  <c r="W899" i="108"/>
  <c r="CG902" i="108"/>
  <c r="CF903" i="108"/>
  <c r="G904" i="108"/>
  <c r="AY904" i="108" s="1"/>
  <c r="CF907" i="108"/>
  <c r="CM908" i="108"/>
  <c r="G909" i="108"/>
  <c r="AY909" i="108" s="1"/>
  <c r="AE912" i="108"/>
  <c r="AP912" i="108"/>
  <c r="CI912" i="108"/>
  <c r="W913" i="108"/>
  <c r="AD914" i="108"/>
  <c r="CM917" i="108"/>
  <c r="AC917" i="108"/>
  <c r="AC918" i="108"/>
  <c r="AF919" i="108"/>
  <c r="CG919" i="108"/>
  <c r="W921" i="108"/>
  <c r="AG921" i="108"/>
  <c r="AF922" i="108"/>
  <c r="CM923" i="108"/>
  <c r="AP923" i="108"/>
  <c r="CH923" i="108"/>
  <c r="CH924" i="108"/>
  <c r="CM925" i="108"/>
  <c r="AD925" i="108"/>
  <c r="AD926" i="108"/>
  <c r="G927" i="108"/>
  <c r="AY927" i="108" s="1"/>
  <c r="AF929" i="108"/>
  <c r="AG930" i="108"/>
  <c r="CF933" i="108"/>
  <c r="AC934" i="108"/>
  <c r="CF935" i="108"/>
  <c r="CI935" i="108"/>
  <c r="CG935" i="108"/>
  <c r="AC936" i="108"/>
  <c r="AC938" i="108"/>
  <c r="AG938" i="108"/>
  <c r="AB938" i="108"/>
  <c r="AE938" i="108"/>
  <c r="BZ938" i="108"/>
  <c r="AD942" i="108"/>
  <c r="AC943" i="108"/>
  <c r="BZ945" i="108"/>
  <c r="CH947" i="108"/>
  <c r="W948" i="108"/>
  <c r="AD954" i="108"/>
  <c r="AC956" i="108"/>
  <c r="AG956" i="108"/>
  <c r="AB956" i="108"/>
  <c r="AH956" i="108"/>
  <c r="W956" i="108"/>
  <c r="AF956" i="108"/>
  <c r="G960" i="108"/>
  <c r="AY960" i="108" s="1"/>
  <c r="CJ964" i="108"/>
  <c r="CI964" i="108"/>
  <c r="AP964" i="108"/>
  <c r="CH964" i="108"/>
  <c r="AE893" i="108"/>
  <c r="CG894" i="108"/>
  <c r="G895" i="108"/>
  <c r="AY895" i="108" s="1"/>
  <c r="AF898" i="108"/>
  <c r="BW900" i="108"/>
  <c r="CM904" i="108"/>
  <c r="BU906" i="108"/>
  <c r="AP907" i="108"/>
  <c r="CG907" i="108"/>
  <c r="W908" i="108"/>
  <c r="CM909" i="108"/>
  <c r="AE910" i="108"/>
  <c r="CM911" i="108"/>
  <c r="W912" i="108"/>
  <c r="AF912" i="108"/>
  <c r="AG915" i="108"/>
  <c r="G915" i="108"/>
  <c r="AY915" i="108" s="1"/>
  <c r="AE918" i="108"/>
  <c r="G919" i="108"/>
  <c r="AY919" i="108" s="1"/>
  <c r="G921" i="108"/>
  <c r="AY921" i="108" s="1"/>
  <c r="CM922" i="108"/>
  <c r="BZ922" i="108"/>
  <c r="CA922" i="108" s="1"/>
  <c r="BZ923" i="108"/>
  <c r="CJ923" i="108"/>
  <c r="W925" i="108"/>
  <c r="AE925" i="108"/>
  <c r="W929" i="108"/>
  <c r="AG929" i="108"/>
  <c r="AP933" i="108"/>
  <c r="CM941" i="108"/>
  <c r="CI941" i="108"/>
  <c r="CF941" i="108"/>
  <c r="CG941" i="108"/>
  <c r="W944" i="108"/>
  <c r="AE944" i="108"/>
  <c r="AB944" i="108"/>
  <c r="AH944" i="108"/>
  <c r="BZ947" i="108"/>
  <c r="CD947" i="108" s="1"/>
  <c r="CI947" i="108"/>
  <c r="BZ951" i="108"/>
  <c r="CC951" i="108" s="1"/>
  <c r="AC953" i="108"/>
  <c r="AG953" i="108"/>
  <c r="AB953" i="108"/>
  <c r="G953" i="108"/>
  <c r="AY953" i="108" s="1"/>
  <c r="BU956" i="108"/>
  <c r="BW956" i="108"/>
  <c r="CF957" i="108"/>
  <c r="CI957" i="108"/>
  <c r="CH957" i="108"/>
  <c r="AF959" i="108"/>
  <c r="AC959" i="108"/>
  <c r="AG959" i="108"/>
  <c r="AE959" i="108"/>
  <c r="W959" i="108"/>
  <c r="AF874" i="108"/>
  <c r="CH875" i="108"/>
  <c r="BZ877" i="108"/>
  <c r="AP879" i="108"/>
  <c r="CJ879" i="108"/>
  <c r="CM880" i="108"/>
  <c r="AB880" i="108"/>
  <c r="AG880" i="108"/>
  <c r="CJ883" i="108"/>
  <c r="CM884" i="108"/>
  <c r="G885" i="108"/>
  <c r="AY885" i="108" s="1"/>
  <c r="BZ887" i="108"/>
  <c r="G887" i="108"/>
  <c r="AY887" i="108" s="1"/>
  <c r="G888" i="108"/>
  <c r="AY888" i="108" s="1"/>
  <c r="CM890" i="108"/>
  <c r="CM892" i="108"/>
  <c r="D893" i="108"/>
  <c r="BX893" i="108" s="1"/>
  <c r="W893" i="108"/>
  <c r="AF893" i="108"/>
  <c r="CM896" i="108"/>
  <c r="AD896" i="108"/>
  <c r="AH896" i="108"/>
  <c r="D898" i="108"/>
  <c r="BU898" i="108" s="1"/>
  <c r="W898" i="108"/>
  <c r="AG898" i="108"/>
  <c r="CM899" i="108"/>
  <c r="CF899" i="108"/>
  <c r="CH900" i="108"/>
  <c r="CM902" i="108"/>
  <c r="CM903" i="108"/>
  <c r="CH907" i="108"/>
  <c r="D912" i="108"/>
  <c r="AB912" i="108"/>
  <c r="AG912" i="108"/>
  <c r="CG916" i="108"/>
  <c r="W917" i="108"/>
  <c r="BZ918" i="108"/>
  <c r="CE918" i="108" s="1"/>
  <c r="G918" i="108"/>
  <c r="AY918" i="108" s="1"/>
  <c r="CM921" i="108"/>
  <c r="W922" i="108"/>
  <c r="G923" i="108"/>
  <c r="AY923" i="108" s="1"/>
  <c r="CM924" i="108"/>
  <c r="AB929" i="108"/>
  <c r="AH929" i="108"/>
  <c r="G929" i="108"/>
  <c r="AY929" i="108" s="1"/>
  <c r="G931" i="108"/>
  <c r="AY931" i="108" s="1"/>
  <c r="CI933" i="108"/>
  <c r="CH933" i="108"/>
  <c r="CJ933" i="108"/>
  <c r="AP936" i="108"/>
  <c r="CI936" i="108"/>
  <c r="G936" i="108"/>
  <c r="AY936" i="108" s="1"/>
  <c r="CF936" i="108"/>
  <c r="G941" i="108"/>
  <c r="AY941" i="108" s="1"/>
  <c r="CJ943" i="108"/>
  <c r="CI943" i="108"/>
  <c r="AP943" i="108"/>
  <c r="CG943" i="108"/>
  <c r="G945" i="108"/>
  <c r="AY945" i="108" s="1"/>
  <c r="H946" i="108"/>
  <c r="BZ946" i="108" s="1"/>
  <c r="G946" i="108"/>
  <c r="AY946" i="108" s="1"/>
  <c r="G947" i="108"/>
  <c r="AY947" i="108" s="1"/>
  <c r="G948" i="108"/>
  <c r="AY948" i="108" s="1"/>
  <c r="AC949" i="108"/>
  <c r="AC951" i="108"/>
  <c r="AD953" i="108"/>
  <c r="G954" i="108"/>
  <c r="AY954" i="108" s="1"/>
  <c r="CM954" i="108"/>
  <c r="G955" i="108"/>
  <c r="AY955" i="108" s="1"/>
  <c r="BZ956" i="108"/>
  <c r="CJ957" i="108"/>
  <c r="D959" i="108"/>
  <c r="AB959" i="108"/>
  <c r="CI960" i="108"/>
  <c r="AP960" i="108"/>
  <c r="BZ966" i="108"/>
  <c r="W966" i="108"/>
  <c r="G966" i="108"/>
  <c r="AY966" i="108" s="1"/>
  <c r="AF969" i="108"/>
  <c r="AD969" i="108"/>
  <c r="W969" i="108"/>
  <c r="CE977" i="108"/>
  <c r="CJ988" i="108"/>
  <c r="CG988" i="108"/>
  <c r="BZ935" i="108"/>
  <c r="G935" i="108"/>
  <c r="AY935" i="108" s="1"/>
  <c r="CH938" i="108"/>
  <c r="BZ939" i="108"/>
  <c r="BZ942" i="108"/>
  <c r="CC942" i="108" s="1"/>
  <c r="G944" i="108"/>
  <c r="AY944" i="108" s="1"/>
  <c r="W945" i="108"/>
  <c r="AE946" i="108"/>
  <c r="AP949" i="108"/>
  <c r="CJ949" i="108"/>
  <c r="AD955" i="108"/>
  <c r="CM956" i="108"/>
  <c r="AF957" i="108"/>
  <c r="W958" i="108"/>
  <c r="BZ958" i="108"/>
  <c r="CA958" i="108" s="1"/>
  <c r="G959" i="108"/>
  <c r="AY959" i="108" s="1"/>
  <c r="CI961" i="108"/>
  <c r="CG961" i="108"/>
  <c r="AP961" i="108"/>
  <c r="AF961" i="108"/>
  <c r="CF961" i="108"/>
  <c r="CM963" i="108"/>
  <c r="CH963" i="108"/>
  <c r="AC966" i="108"/>
  <c r="CI966" i="108"/>
  <c r="AH967" i="108"/>
  <c r="D969" i="108"/>
  <c r="BU969" i="108" s="1"/>
  <c r="AB969" i="108"/>
  <c r="CF970" i="108"/>
  <c r="CI970" i="108"/>
  <c r="G974" i="108"/>
  <c r="AY974" i="108" s="1"/>
  <c r="CE975" i="108"/>
  <c r="AC981" i="108"/>
  <c r="AE981" i="108"/>
  <c r="D981" i="108"/>
  <c r="AF981" i="108"/>
  <c r="AD981" i="108"/>
  <c r="AH981" i="108"/>
  <c r="AB981" i="108"/>
  <c r="AG981" i="108"/>
  <c r="CB987" i="108"/>
  <c r="CD993" i="108"/>
  <c r="CA993" i="108"/>
  <c r="CI959" i="108"/>
  <c r="CG959" i="108"/>
  <c r="AP959" i="108"/>
  <c r="CF959" i="108"/>
  <c r="AG961" i="108"/>
  <c r="BZ962" i="108"/>
  <c r="CI963" i="108"/>
  <c r="G965" i="108"/>
  <c r="AY965" i="108" s="1"/>
  <c r="AP966" i="108"/>
  <c r="CJ966" i="108"/>
  <c r="BY967" i="108"/>
  <c r="BZ968" i="108"/>
  <c r="AG969" i="108"/>
  <c r="G969" i="108"/>
  <c r="AY969" i="108" s="1"/>
  <c r="G971" i="108"/>
  <c r="AY971" i="108" s="1"/>
  <c r="AF979" i="108"/>
  <c r="AH979" i="108"/>
  <c r="AG979" i="108"/>
  <c r="AD979" i="108"/>
  <c r="D979" i="108"/>
  <c r="CG976" i="108"/>
  <c r="AD978" i="108"/>
  <c r="D978" i="108"/>
  <c r="AE978" i="108"/>
  <c r="CI980" i="108"/>
  <c r="AP980" i="108"/>
  <c r="CF980" i="108"/>
  <c r="AH982" i="108"/>
  <c r="W982" i="108"/>
  <c r="AG982" i="108"/>
  <c r="AF982" i="108"/>
  <c r="AD984" i="108"/>
  <c r="AG984" i="108"/>
  <c r="AB984" i="108"/>
  <c r="D984" i="108"/>
  <c r="AH984" i="108"/>
  <c r="G987" i="108"/>
  <c r="AY987" i="108" s="1"/>
  <c r="CA988" i="108"/>
  <c r="CC988" i="108"/>
  <c r="AF990" i="108"/>
  <c r="AC990" i="108"/>
  <c r="AB990" i="108"/>
  <c r="BZ992" i="108"/>
  <c r="G968" i="108"/>
  <c r="AY968" i="108" s="1"/>
  <c r="CM969" i="108"/>
  <c r="CM972" i="108"/>
  <c r="AD972" i="108"/>
  <c r="AH972" i="108"/>
  <c r="CI972" i="108"/>
  <c r="AC974" i="108"/>
  <c r="AG974" i="108"/>
  <c r="BZ974" i="108"/>
  <c r="CI975" i="108"/>
  <c r="CH975" i="108"/>
  <c r="AP975" i="108"/>
  <c r="CF975" i="108"/>
  <c r="AP977" i="108"/>
  <c r="G977" i="108"/>
  <c r="AY977" i="108" s="1"/>
  <c r="AH978" i="108"/>
  <c r="CM979" i="108"/>
  <c r="AG980" i="108"/>
  <c r="CJ980" i="108"/>
  <c r="CM981" i="108"/>
  <c r="CJ981" i="108"/>
  <c r="AP981" i="108"/>
  <c r="CG981" i="108"/>
  <c r="CI983" i="108"/>
  <c r="AP983" i="108"/>
  <c r="CF983" i="108"/>
  <c r="AE986" i="108"/>
  <c r="AG986" i="108"/>
  <c r="AB986" i="108"/>
  <c r="AB988" i="108"/>
  <c r="AC988" i="108"/>
  <c r="AH988" i="108"/>
  <c r="W988" i="108"/>
  <c r="D988" i="108"/>
  <c r="AE988" i="108"/>
  <c r="AC989" i="108"/>
  <c r="AE989" i="108"/>
  <c r="AH989" i="108"/>
  <c r="AD989" i="108"/>
  <c r="W989" i="108"/>
  <c r="AG990" i="108"/>
  <c r="CM950" i="108"/>
  <c r="BZ950" i="108"/>
  <c r="CD950" i="108" s="1"/>
  <c r="CJ950" i="108"/>
  <c r="CM951" i="108"/>
  <c r="CF951" i="108"/>
  <c r="CI952" i="108"/>
  <c r="CM953" i="108"/>
  <c r="CM958" i="108"/>
  <c r="CM959" i="108"/>
  <c r="CM961" i="108"/>
  <c r="AB962" i="108"/>
  <c r="AH962" i="108"/>
  <c r="W964" i="108"/>
  <c r="AF964" i="108"/>
  <c r="AP965" i="108"/>
  <c r="CH965" i="108"/>
  <c r="CF967" i="108"/>
  <c r="AE972" i="108"/>
  <c r="CG975" i="108"/>
  <c r="CH977" i="108"/>
  <c r="AP978" i="108"/>
  <c r="CJ978" i="108"/>
  <c r="CF978" i="108"/>
  <c r="D980" i="108"/>
  <c r="BX980" i="108" s="1"/>
  <c r="W980" i="108"/>
  <c r="CH981" i="108"/>
  <c r="CG983" i="108"/>
  <c r="CI984" i="108"/>
  <c r="CG984" i="108"/>
  <c r="CF984" i="108"/>
  <c r="CJ984" i="108"/>
  <c r="CH985" i="108"/>
  <c r="AP985" i="108"/>
  <c r="CF985" i="108"/>
  <c r="D986" i="108"/>
  <c r="BY986" i="108" s="1"/>
  <c r="AD986" i="108"/>
  <c r="AG988" i="108"/>
  <c r="D989" i="108"/>
  <c r="AB989" i="108"/>
  <c r="AH990" i="108"/>
  <c r="CM991" i="108"/>
  <c r="W992" i="108"/>
  <c r="AH992" i="108"/>
  <c r="AC992" i="108"/>
  <c r="CG995" i="108"/>
  <c r="AD997" i="108"/>
  <c r="AH997" i="108"/>
  <c r="CM998" i="108"/>
  <c r="AF998" i="108"/>
  <c r="W999" i="108"/>
  <c r="D1000" i="108"/>
  <c r="CG1000" i="108"/>
  <c r="G1001" i="108"/>
  <c r="AY1001" i="108" s="1"/>
  <c r="CF973" i="108"/>
  <c r="G978" i="108"/>
  <c r="AY978" i="108" s="1"/>
  <c r="G979" i="108"/>
  <c r="AY979" i="108" s="1"/>
  <c r="CM980" i="108"/>
  <c r="CM986" i="108"/>
  <c r="G986" i="108"/>
  <c r="AY986" i="108" s="1"/>
  <c r="CI987" i="108"/>
  <c r="CJ989" i="108"/>
  <c r="BZ990" i="108"/>
  <c r="AP990" i="108"/>
  <c r="CF990" i="108"/>
  <c r="AH991" i="108"/>
  <c r="CM992" i="108"/>
  <c r="G992" i="108"/>
  <c r="AY992" i="108" s="1"/>
  <c r="CG992" i="108"/>
  <c r="CH995" i="108"/>
  <c r="CM996" i="108"/>
  <c r="AH996" i="108"/>
  <c r="D997" i="108"/>
  <c r="BY997" i="108" s="1"/>
  <c r="AE997" i="108"/>
  <c r="W998" i="108"/>
  <c r="AG998" i="108"/>
  <c r="G999" i="108"/>
  <c r="AY999" i="108" s="1"/>
  <c r="CJ999" i="108"/>
  <c r="AP1000" i="108"/>
  <c r="CH1000" i="108"/>
  <c r="CF1001" i="108"/>
  <c r="CM982" i="108"/>
  <c r="BZ983" i="108"/>
  <c r="G983" i="108"/>
  <c r="AY983" i="108" s="1"/>
  <c r="CM984" i="108"/>
  <c r="G984" i="108"/>
  <c r="AY984" i="108" s="1"/>
  <c r="CM985" i="108"/>
  <c r="W985" i="108"/>
  <c r="CM988" i="108"/>
  <c r="CH990" i="108"/>
  <c r="BZ991" i="108"/>
  <c r="BZ995" i="108"/>
  <c r="AB998" i="108"/>
  <c r="AH998" i="108"/>
  <c r="CJ1000" i="108"/>
  <c r="AP1001" i="108"/>
  <c r="CG1001" i="108"/>
  <c r="CH1001" i="108"/>
  <c r="CE61" i="108"/>
  <c r="CD61" i="108"/>
  <c r="CA61" i="108"/>
  <c r="CC61" i="108"/>
  <c r="CB61" i="108"/>
  <c r="CC27" i="108"/>
  <c r="CB27" i="108"/>
  <c r="CA27" i="108"/>
  <c r="CE27" i="108"/>
  <c r="CD27" i="108"/>
  <c r="BW21" i="108"/>
  <c r="BV21" i="108"/>
  <c r="BU21" i="108"/>
  <c r="BX21" i="108"/>
  <c r="BY21" i="108"/>
  <c r="CD118" i="108"/>
  <c r="CE118" i="108"/>
  <c r="CB118" i="108"/>
  <c r="CA118" i="108"/>
  <c r="CC118" i="108"/>
  <c r="CB74" i="108"/>
  <c r="CE74" i="108"/>
  <c r="CC74" i="108"/>
  <c r="CD74" i="108"/>
  <c r="CB137" i="108"/>
  <c r="CE45" i="108"/>
  <c r="CD45" i="108"/>
  <c r="CA45" i="108"/>
  <c r="CC45" i="108"/>
  <c r="CB45" i="108"/>
  <c r="CC51" i="108"/>
  <c r="CB51" i="108"/>
  <c r="CE51" i="108"/>
  <c r="CD51" i="108"/>
  <c r="CA51" i="108"/>
  <c r="CB90" i="108"/>
  <c r="CA90" i="108"/>
  <c r="CE90" i="108"/>
  <c r="CC90" i="108"/>
  <c r="CD90" i="108"/>
  <c r="CD134" i="108"/>
  <c r="CB134" i="108"/>
  <c r="CC134" i="108"/>
  <c r="CA134" i="108"/>
  <c r="CE134" i="108"/>
  <c r="AF113" i="108"/>
  <c r="AD113" i="108"/>
  <c r="D113" i="108"/>
  <c r="AE113" i="108"/>
  <c r="AB113" i="108"/>
  <c r="W113" i="108"/>
  <c r="CM113" i="108"/>
  <c r="AH113" i="108"/>
  <c r="CD174" i="108"/>
  <c r="CB174" i="108"/>
  <c r="CE174" i="108"/>
  <c r="CC174" i="108"/>
  <c r="CA174" i="108"/>
  <c r="AF235" i="108"/>
  <c r="AD235" i="108"/>
  <c r="D235" i="108"/>
  <c r="AH235" i="108"/>
  <c r="AG235" i="108"/>
  <c r="AC235" i="108"/>
  <c r="AB235" i="108"/>
  <c r="AE235" i="108"/>
  <c r="W235" i="108"/>
  <c r="AH252" i="108"/>
  <c r="AB252" i="108"/>
  <c r="AE252" i="108"/>
  <c r="AD252" i="108"/>
  <c r="AC252" i="108"/>
  <c r="AG252" i="108"/>
  <c r="AF252" i="108"/>
  <c r="W252" i="108"/>
  <c r="D252" i="108"/>
  <c r="CF279" i="108"/>
  <c r="CJ279" i="108"/>
  <c r="CH279" i="108"/>
  <c r="CG279" i="108"/>
  <c r="AP279" i="108"/>
  <c r="CI279" i="108"/>
  <c r="H352" i="108"/>
  <c r="BZ352" i="108" s="1"/>
  <c r="CJ59" i="108"/>
  <c r="CG59" i="108"/>
  <c r="AP59" i="108"/>
  <c r="CI59" i="108"/>
  <c r="CH59" i="108"/>
  <c r="AE72" i="108"/>
  <c r="AD72" i="108"/>
  <c r="D72" i="108"/>
  <c r="W72" i="108"/>
  <c r="AH72" i="108"/>
  <c r="AC72" i="108"/>
  <c r="AB72" i="108"/>
  <c r="AF219" i="108"/>
  <c r="AD219" i="108"/>
  <c r="D219" i="108"/>
  <c r="AC219" i="108"/>
  <c r="AB219" i="108"/>
  <c r="W219" i="108"/>
  <c r="AH219" i="108"/>
  <c r="AG219" i="108"/>
  <c r="AE219" i="108"/>
  <c r="CA86" i="108"/>
  <c r="CG87" i="108"/>
  <c r="CF87" i="108"/>
  <c r="CJ87" i="108"/>
  <c r="CI87" i="108"/>
  <c r="CH87" i="108"/>
  <c r="CC91" i="108"/>
  <c r="CB91" i="108"/>
  <c r="CE91" i="108"/>
  <c r="BW93" i="108"/>
  <c r="BV93" i="108"/>
  <c r="BY94" i="108"/>
  <c r="CG95" i="108"/>
  <c r="CF95" i="108"/>
  <c r="CJ95" i="108"/>
  <c r="AP95" i="108"/>
  <c r="CI95" i="108"/>
  <c r="CD97" i="108"/>
  <c r="CG119" i="108"/>
  <c r="CF119" i="108"/>
  <c r="CJ119" i="108"/>
  <c r="CI119" i="108"/>
  <c r="CB124" i="108"/>
  <c r="CD124" i="108"/>
  <c r="CC124" i="108"/>
  <c r="CA124" i="108"/>
  <c r="BX138" i="108"/>
  <c r="BU138" i="108"/>
  <c r="BW138" i="108"/>
  <c r="CC141" i="108"/>
  <c r="CE145" i="108"/>
  <c r="CA145" i="108"/>
  <c r="H151" i="108"/>
  <c r="BZ151" i="108" s="1"/>
  <c r="BX154" i="108"/>
  <c r="BY154" i="108"/>
  <c r="BV154" i="108"/>
  <c r="CD198" i="108"/>
  <c r="CB198" i="108"/>
  <c r="CC198" i="108"/>
  <c r="CA198" i="108"/>
  <c r="CE198" i="108"/>
  <c r="CE199" i="108"/>
  <c r="CC199" i="108"/>
  <c r="CD199" i="108"/>
  <c r="CB199" i="108"/>
  <c r="H200" i="108"/>
  <c r="BZ200" i="108" s="1"/>
  <c r="CA203" i="108"/>
  <c r="CC203" i="108"/>
  <c r="CG223" i="108"/>
  <c r="CF223" i="108"/>
  <c r="CJ223" i="108"/>
  <c r="CH223" i="108"/>
  <c r="AP223" i="108"/>
  <c r="CE246" i="108"/>
  <c r="CC246" i="108"/>
  <c r="CE254" i="108"/>
  <c r="CD254" i="108"/>
  <c r="CC254" i="108"/>
  <c r="CB254" i="108"/>
  <c r="CD275" i="108"/>
  <c r="CC275" i="108"/>
  <c r="CA275" i="108"/>
  <c r="CE275" i="108"/>
  <c r="CD313" i="108"/>
  <c r="CC313" i="108"/>
  <c r="CB313" i="108"/>
  <c r="CE313" i="108"/>
  <c r="CA313" i="108"/>
  <c r="CD315" i="108"/>
  <c r="CE315" i="108"/>
  <c r="CC315" i="108"/>
  <c r="CB315" i="108"/>
  <c r="CA315" i="108"/>
  <c r="BX373" i="108"/>
  <c r="BV373" i="108"/>
  <c r="BU373" i="108"/>
  <c r="BW373" i="108"/>
  <c r="BY373" i="108"/>
  <c r="AP108" i="108"/>
  <c r="CJ108" i="108"/>
  <c r="CH108" i="108"/>
  <c r="CG108" i="108"/>
  <c r="CI108" i="108"/>
  <c r="CF108" i="108"/>
  <c r="W126" i="108"/>
  <c r="AB126" i="108"/>
  <c r="AH126" i="108"/>
  <c r="AF126" i="108"/>
  <c r="AE126" i="108"/>
  <c r="D126" i="108"/>
  <c r="AD126" i="108"/>
  <c r="AC126" i="108"/>
  <c r="BW135" i="108"/>
  <c r="BY135" i="108"/>
  <c r="BV135" i="108"/>
  <c r="CC31" i="108"/>
  <c r="CE31" i="108"/>
  <c r="D41" i="108"/>
  <c r="AE48" i="108"/>
  <c r="AD48" i="108"/>
  <c r="D48" i="108"/>
  <c r="W48" i="108"/>
  <c r="AB48" i="108"/>
  <c r="AH48" i="108"/>
  <c r="H54" i="108"/>
  <c r="BZ54" i="108" s="1"/>
  <c r="BZ58" i="108"/>
  <c r="CE124" i="108"/>
  <c r="CH194" i="108"/>
  <c r="CF194" i="108"/>
  <c r="CJ194" i="108"/>
  <c r="CI194" i="108"/>
  <c r="BW194" i="108"/>
  <c r="CG194" i="108"/>
  <c r="AP194" i="108"/>
  <c r="AF8" i="108"/>
  <c r="AE8" i="108"/>
  <c r="AB8" i="108"/>
  <c r="AG8" i="108"/>
  <c r="W25" i="108"/>
  <c r="CJ27" i="108"/>
  <c r="CG27" i="108"/>
  <c r="AP27" i="108"/>
  <c r="CI27" i="108"/>
  <c r="CH27" i="108"/>
  <c r="AB29" i="108"/>
  <c r="W29" i="108"/>
  <c r="AF29" i="108"/>
  <c r="AG29" i="108"/>
  <c r="AH29" i="108"/>
  <c r="D29" i="108"/>
  <c r="CB29" i="108"/>
  <c r="CA31" i="108"/>
  <c r="CI32" i="108"/>
  <c r="CA33" i="108"/>
  <c r="CE33" i="108"/>
  <c r="CC33" i="108"/>
  <c r="CD33" i="108"/>
  <c r="CD43" i="108"/>
  <c r="CI54" i="108"/>
  <c r="CC59" i="108"/>
  <c r="CB59" i="108"/>
  <c r="CE59" i="108"/>
  <c r="AE88" i="108"/>
  <c r="AD88" i="108"/>
  <c r="D88" i="108"/>
  <c r="W88" i="108"/>
  <c r="AH88" i="108"/>
  <c r="AC88" i="108"/>
  <c r="AB88" i="108"/>
  <c r="CA91" i="108"/>
  <c r="CE94" i="108"/>
  <c r="CC107" i="108"/>
  <c r="CB107" i="108"/>
  <c r="CA107" i="108"/>
  <c r="CA113" i="108"/>
  <c r="CE113" i="108"/>
  <c r="CD113" i="108"/>
  <c r="CC113" i="108"/>
  <c r="CB113" i="108"/>
  <c r="AP126" i="108"/>
  <c r="CH126" i="108"/>
  <c r="CG126" i="108"/>
  <c r="CF126" i="108"/>
  <c r="CJ126" i="108"/>
  <c r="CC133" i="108"/>
  <c r="CA133" i="108"/>
  <c r="CE133" i="108"/>
  <c r="CD133" i="108"/>
  <c r="CB133" i="108"/>
  <c r="AP134" i="108"/>
  <c r="CJ134" i="108"/>
  <c r="CH134" i="108"/>
  <c r="CG134" i="108"/>
  <c r="CF134" i="108"/>
  <c r="CB145" i="108"/>
  <c r="CA147" i="108"/>
  <c r="CC147" i="108"/>
  <c r="CB147" i="108"/>
  <c r="CD176" i="108"/>
  <c r="CA199" i="108"/>
  <c r="AB239" i="108"/>
  <c r="AH239" i="108"/>
  <c r="AC239" i="108"/>
  <c r="W239" i="108"/>
  <c r="AG239" i="108"/>
  <c r="AF239" i="108"/>
  <c r="D239" i="108"/>
  <c r="AE239" i="108"/>
  <c r="AD239" i="108"/>
  <c r="CE278" i="108"/>
  <c r="CC278" i="108"/>
  <c r="CB278" i="108"/>
  <c r="CA278" i="108"/>
  <c r="CD278" i="108"/>
  <c r="CA282" i="108"/>
  <c r="CE282" i="108"/>
  <c r="CB282" i="108"/>
  <c r="CD282" i="108"/>
  <c r="CD345" i="108"/>
  <c r="CE345" i="108"/>
  <c r="CA345" i="108"/>
  <c r="CC345" i="108"/>
  <c r="CB345" i="108"/>
  <c r="CJ12" i="108"/>
  <c r="CG12" i="108"/>
  <c r="CI12" i="108"/>
  <c r="CH12" i="108"/>
  <c r="AB14" i="108"/>
  <c r="W14" i="108"/>
  <c r="AF14" i="108"/>
  <c r="AH14" i="108"/>
  <c r="D14" i="108"/>
  <c r="AG14" i="108"/>
  <c r="CC18" i="108"/>
  <c r="CD32" i="108"/>
  <c r="CB32" i="108"/>
  <c r="CA32" i="108"/>
  <c r="CB46" i="108"/>
  <c r="CD46" i="108"/>
  <c r="W60" i="108"/>
  <c r="AH60" i="108"/>
  <c r="AE60" i="108"/>
  <c r="AC60" i="108"/>
  <c r="AB60" i="108"/>
  <c r="CC87" i="108"/>
  <c r="CB87" i="108"/>
  <c r="BY174" i="108"/>
  <c r="BX174" i="108"/>
  <c r="BU174" i="108"/>
  <c r="BW174" i="108"/>
  <c r="CG16" i="108"/>
  <c r="CF16" i="108"/>
  <c r="CI16" i="108"/>
  <c r="CH16" i="108"/>
  <c r="BW69" i="108"/>
  <c r="BV69" i="108"/>
  <c r="BY69" i="108"/>
  <c r="BX69" i="108"/>
  <c r="CA211" i="108"/>
  <c r="CD211" i="108"/>
  <c r="CC211" i="108"/>
  <c r="CE211" i="108"/>
  <c r="W20" i="108"/>
  <c r="AH20" i="108"/>
  <c r="AE20" i="108"/>
  <c r="AF20" i="108"/>
  <c r="D20" i="108"/>
  <c r="AG20" i="108"/>
  <c r="BZ23" i="108"/>
  <c r="CH24" i="108"/>
  <c r="CG24" i="108"/>
  <c r="AP24" i="108"/>
  <c r="CJ24" i="108"/>
  <c r="CI24" i="108"/>
  <c r="CF24" i="108"/>
  <c r="CM25" i="108"/>
  <c r="AC25" i="108"/>
  <c r="BZ26" i="108"/>
  <c r="W28" i="108"/>
  <c r="AH28" i="108"/>
  <c r="AE28" i="108"/>
  <c r="AC28" i="108"/>
  <c r="AB28" i="108"/>
  <c r="AG28" i="108"/>
  <c r="BX30" i="108"/>
  <c r="BW30" i="108"/>
  <c r="BY30" i="108"/>
  <c r="CG31" i="108"/>
  <c r="CF31" i="108"/>
  <c r="CI31" i="108"/>
  <c r="CH31" i="108"/>
  <c r="CB31" i="108"/>
  <c r="AB36" i="108"/>
  <c r="CM39" i="108"/>
  <c r="CJ44" i="108"/>
  <c r="AD45" i="108"/>
  <c r="CM45" i="108"/>
  <c r="CH48" i="108"/>
  <c r="CG48" i="108"/>
  <c r="AP48" i="108"/>
  <c r="CJ48" i="108"/>
  <c r="AE53" i="108"/>
  <c r="CM53" i="108"/>
  <c r="CM55" i="108"/>
  <c r="BZ56" i="108"/>
  <c r="AC57" i="108"/>
  <c r="G58" i="108"/>
  <c r="AY58" i="108" s="1"/>
  <c r="CA59" i="108"/>
  <c r="CC62" i="108"/>
  <c r="CG63" i="108"/>
  <c r="CF63" i="108"/>
  <c r="CJ63" i="108"/>
  <c r="AP63" i="108"/>
  <c r="CI63" i="108"/>
  <c r="CA65" i="108"/>
  <c r="CE65" i="108"/>
  <c r="CD65" i="108"/>
  <c r="CE69" i="108"/>
  <c r="CD69" i="108"/>
  <c r="CA69" i="108"/>
  <c r="CB69" i="108"/>
  <c r="CC76" i="108"/>
  <c r="BU77" i="108"/>
  <c r="BW85" i="108"/>
  <c r="AF89" i="108"/>
  <c r="AE89" i="108"/>
  <c r="AB89" i="108"/>
  <c r="W89" i="108"/>
  <c r="AC89" i="108"/>
  <c r="CM89" i="108"/>
  <c r="AH89" i="108"/>
  <c r="CD91" i="108"/>
  <c r="CB97" i="108"/>
  <c r="W100" i="108"/>
  <c r="AH100" i="108"/>
  <c r="AG100" i="108"/>
  <c r="AE100" i="108"/>
  <c r="AD100" i="108"/>
  <c r="D100" i="108"/>
  <c r="AF100" i="108"/>
  <c r="AC100" i="108"/>
  <c r="BW101" i="108"/>
  <c r="BV101" i="108"/>
  <c r="BX101" i="108"/>
  <c r="CA105" i="108"/>
  <c r="CE105" i="108"/>
  <c r="CD105" i="108"/>
  <c r="CB105" i="108"/>
  <c r="CD107" i="108"/>
  <c r="CG111" i="108"/>
  <c r="CF111" i="108"/>
  <c r="CJ111" i="108"/>
  <c r="CI111" i="108"/>
  <c r="AC113" i="108"/>
  <c r="W116" i="108"/>
  <c r="AH116" i="108"/>
  <c r="AG116" i="108"/>
  <c r="AE116" i="108"/>
  <c r="AD116" i="108"/>
  <c r="D116" i="108"/>
  <c r="AF123" i="108"/>
  <c r="W123" i="108"/>
  <c r="AH123" i="108"/>
  <c r="AE123" i="108"/>
  <c r="AD123" i="108"/>
  <c r="D123" i="108"/>
  <c r="AG123" i="108"/>
  <c r="AC123" i="108"/>
  <c r="AB123" i="108"/>
  <c r="CB138" i="108"/>
  <c r="CC145" i="108"/>
  <c r="CH146" i="108"/>
  <c r="CF146" i="108"/>
  <c r="CJ146" i="108"/>
  <c r="CI146" i="108"/>
  <c r="CG146" i="108"/>
  <c r="AP146" i="108"/>
  <c r="BU146" i="108"/>
  <c r="CE147" i="108"/>
  <c r="BV158" i="108"/>
  <c r="BU158" i="108"/>
  <c r="BW158" i="108"/>
  <c r="CD158" i="108"/>
  <c r="CC165" i="108"/>
  <c r="CA165" i="108"/>
  <c r="CE165" i="108"/>
  <c r="CB165" i="108"/>
  <c r="AP166" i="108"/>
  <c r="CJ166" i="108"/>
  <c r="CH166" i="108"/>
  <c r="CG166" i="108"/>
  <c r="CF166" i="108"/>
  <c r="CI166" i="108"/>
  <c r="CE169" i="108"/>
  <c r="CC169" i="108"/>
  <c r="CB169" i="108"/>
  <c r="CD169" i="108"/>
  <c r="CA169" i="108"/>
  <c r="BU186" i="108"/>
  <c r="BW186" i="108"/>
  <c r="AD209" i="108"/>
  <c r="D209" i="108"/>
  <c r="AB209" i="108"/>
  <c r="AC209" i="108"/>
  <c r="W209" i="108"/>
  <c r="AH209" i="108"/>
  <c r="AG209" i="108"/>
  <c r="AF209" i="108"/>
  <c r="AE209" i="108"/>
  <c r="G213" i="108"/>
  <c r="AY213" i="108" s="1"/>
  <c r="CD230" i="108"/>
  <c r="CC230" i="108"/>
  <c r="CA230" i="108"/>
  <c r="BW234" i="108"/>
  <c r="H244" i="108"/>
  <c r="BX244" i="108"/>
  <c r="BW244" i="108"/>
  <c r="BV244" i="108"/>
  <c r="CC282" i="108"/>
  <c r="AH19" i="108"/>
  <c r="AG19" i="108"/>
  <c r="AD19" i="108"/>
  <c r="D19" i="108"/>
  <c r="AB19" i="108"/>
  <c r="W19" i="108"/>
  <c r="AE32" i="108"/>
  <c r="D32" i="108"/>
  <c r="AD32" i="108"/>
  <c r="W32" i="108"/>
  <c r="AB32" i="108"/>
  <c r="CF38" i="108"/>
  <c r="CJ38" i="108"/>
  <c r="CH38" i="108"/>
  <c r="CG38" i="108"/>
  <c r="AP38" i="108"/>
  <c r="CD44" i="108"/>
  <c r="CC44" i="108"/>
  <c r="CB44" i="108"/>
  <c r="CE44" i="108"/>
  <c r="BW53" i="108"/>
  <c r="BV53" i="108"/>
  <c r="BX53" i="108"/>
  <c r="AG60" i="108"/>
  <c r="CE78" i="108"/>
  <c r="CB78" i="108"/>
  <c r="CA78" i="108"/>
  <c r="CD78" i="108"/>
  <c r="CD84" i="108"/>
  <c r="CC84" i="108"/>
  <c r="CE84" i="108"/>
  <c r="CB84" i="108"/>
  <c r="BX102" i="108"/>
  <c r="BV102" i="108"/>
  <c r="BW102" i="108"/>
  <c r="BY102" i="108"/>
  <c r="CE121" i="108"/>
  <c r="CD121" i="108"/>
  <c r="CA121" i="108"/>
  <c r="CA131" i="108"/>
  <c r="AP182" i="108"/>
  <c r="CJ182" i="108"/>
  <c r="CH182" i="108"/>
  <c r="CG182" i="108"/>
  <c r="CI182" i="108"/>
  <c r="CF182" i="108"/>
  <c r="CH242" i="108"/>
  <c r="CF242" i="108"/>
  <c r="CJ242" i="108"/>
  <c r="CI242" i="108"/>
  <c r="CG242" i="108"/>
  <c r="AP242" i="108"/>
  <c r="BU242" i="108"/>
  <c r="CG272" i="108"/>
  <c r="CI272" i="108"/>
  <c r="CF272" i="108"/>
  <c r="AP272" i="108"/>
  <c r="CJ272" i="108"/>
  <c r="CH272" i="108"/>
  <c r="CJ295" i="108"/>
  <c r="CG295" i="108"/>
  <c r="AP295" i="108"/>
  <c r="CI295" i="108"/>
  <c r="CH295" i="108"/>
  <c r="CF295" i="108"/>
  <c r="AH384" i="108"/>
  <c r="AG384" i="108"/>
  <c r="AE384" i="108"/>
  <c r="D384" i="108"/>
  <c r="AB384" i="108"/>
  <c r="AF384" i="108"/>
  <c r="AD384" i="108"/>
  <c r="AC384" i="108"/>
  <c r="W384" i="108"/>
  <c r="W13" i="108"/>
  <c r="AH13" i="108"/>
  <c r="AE13" i="108"/>
  <c r="AC13" i="108"/>
  <c r="AB13" i="108"/>
  <c r="AG13" i="108"/>
  <c r="BX15" i="108"/>
  <c r="BW15" i="108"/>
  <c r="BX26" i="108"/>
  <c r="BY26" i="108"/>
  <c r="BW26" i="108"/>
  <c r="CE32" i="108"/>
  <c r="AF73" i="108"/>
  <c r="AE73" i="108"/>
  <c r="AB73" i="108"/>
  <c r="W73" i="108"/>
  <c r="AC73" i="108"/>
  <c r="CM73" i="108"/>
  <c r="AP92" i="108"/>
  <c r="CH92" i="108"/>
  <c r="CG92" i="108"/>
  <c r="CJ92" i="108"/>
  <c r="CF92" i="108"/>
  <c r="CE111" i="108"/>
  <c r="CC111" i="108"/>
  <c r="CE117" i="108"/>
  <c r="CD117" i="108"/>
  <c r="CC117" i="108"/>
  <c r="CA117" i="108"/>
  <c r="CJ143" i="108"/>
  <c r="CI143" i="108"/>
  <c r="CG143" i="108"/>
  <c r="CF143" i="108"/>
  <c r="AP143" i="108"/>
  <c r="AH35" i="108"/>
  <c r="AG35" i="108"/>
  <c r="AD35" i="108"/>
  <c r="D35" i="108"/>
  <c r="AB35" i="108"/>
  <c r="W35" i="108"/>
  <c r="AC45" i="108"/>
  <c r="D8" i="108"/>
  <c r="AH8" i="108"/>
  <c r="AP13" i="108"/>
  <c r="CH13" i="108"/>
  <c r="CF13" i="108"/>
  <c r="CG13" i="108"/>
  <c r="AE19" i="108"/>
  <c r="CI13" i="108"/>
  <c r="AC14" i="108"/>
  <c r="AE17" i="108"/>
  <c r="AD17" i="108"/>
  <c r="D17" i="108"/>
  <c r="W17" i="108"/>
  <c r="AB17" i="108"/>
  <c r="AF19" i="108"/>
  <c r="CF22" i="108"/>
  <c r="CJ22" i="108"/>
  <c r="CH22" i="108"/>
  <c r="CG22" i="108"/>
  <c r="AP22" i="108"/>
  <c r="BV28" i="108"/>
  <c r="BU28" i="108"/>
  <c r="CC28" i="108"/>
  <c r="CE28" i="108"/>
  <c r="CE30" i="108"/>
  <c r="CB30" i="108"/>
  <c r="CA30" i="108"/>
  <c r="CD30" i="108"/>
  <c r="CD31" i="108"/>
  <c r="AF32" i="108"/>
  <c r="AB37" i="108"/>
  <c r="W37" i="108"/>
  <c r="AF37" i="108"/>
  <c r="AD37" i="108"/>
  <c r="AC37" i="108"/>
  <c r="BZ40" i="108"/>
  <c r="G43" i="108"/>
  <c r="AY43" i="108" s="1"/>
  <c r="CM51" i="108"/>
  <c r="CM57" i="108"/>
  <c r="CD59" i="108"/>
  <c r="CD68" i="108"/>
  <c r="CC68" i="108"/>
  <c r="CE68" i="108"/>
  <c r="CB68" i="108"/>
  <c r="CC71" i="108"/>
  <c r="CB71" i="108"/>
  <c r="CE71" i="108"/>
  <c r="CA71" i="108"/>
  <c r="AF72" i="108"/>
  <c r="CE83" i="108"/>
  <c r="CD83" i="108"/>
  <c r="CA83" i="108"/>
  <c r="BV89" i="108"/>
  <c r="BY89" i="108"/>
  <c r="CE93" i="108"/>
  <c r="CD93" i="108"/>
  <c r="CA93" i="108"/>
  <c r="CB93" i="108"/>
  <c r="G94" i="108"/>
  <c r="AY94" i="108" s="1"/>
  <c r="CC97" i="108"/>
  <c r="BX106" i="108"/>
  <c r="BW106" i="108"/>
  <c r="BY106" i="108"/>
  <c r="BX110" i="108"/>
  <c r="BV110" i="108"/>
  <c r="BW110" i="108"/>
  <c r="BY110" i="108"/>
  <c r="AG113" i="108"/>
  <c r="AG126" i="108"/>
  <c r="BY128" i="108"/>
  <c r="BW128" i="108"/>
  <c r="BV128" i="108"/>
  <c r="BU128" i="108"/>
  <c r="CI134" i="108"/>
  <c r="BZ139" i="108"/>
  <c r="BX144" i="108"/>
  <c r="BV144" i="108"/>
  <c r="BY144" i="108"/>
  <c r="BU144" i="108"/>
  <c r="CD166" i="108"/>
  <c r="CB166" i="108"/>
  <c r="CC166" i="108"/>
  <c r="CA166" i="108"/>
  <c r="CE166" i="108"/>
  <c r="CD172" i="108"/>
  <c r="CC172" i="108"/>
  <c r="BW183" i="108"/>
  <c r="BU183" i="108"/>
  <c r="BX183" i="108"/>
  <c r="BV183" i="108"/>
  <c r="AF203" i="108"/>
  <c r="AD203" i="108"/>
  <c r="D203" i="108"/>
  <c r="AH203" i="108"/>
  <c r="AG203" i="108"/>
  <c r="AC203" i="108"/>
  <c r="AB203" i="108"/>
  <c r="AE203" i="108"/>
  <c r="W203" i="108"/>
  <c r="CJ207" i="108"/>
  <c r="CI207" i="108"/>
  <c r="CG207" i="108"/>
  <c r="CF207" i="108"/>
  <c r="CH207" i="108"/>
  <c r="AP207" i="108"/>
  <c r="CA213" i="108"/>
  <c r="CD213" i="108"/>
  <c r="CB213" i="108"/>
  <c r="CJ244" i="108"/>
  <c r="CH244" i="108"/>
  <c r="CF244" i="108"/>
  <c r="CI244" i="108"/>
  <c r="BZ244" i="108"/>
  <c r="CA266" i="108"/>
  <c r="CB266" i="108"/>
  <c r="CE266" i="108"/>
  <c r="CD266" i="108"/>
  <c r="CC266" i="108"/>
  <c r="BV277" i="108"/>
  <c r="BY277" i="108"/>
  <c r="BX277" i="108"/>
  <c r="BU277" i="108"/>
  <c r="H307" i="108"/>
  <c r="BZ307" i="108" s="1"/>
  <c r="BY307" i="108"/>
  <c r="CA380" i="108"/>
  <c r="CE380" i="108"/>
  <c r="CD380" i="108"/>
  <c r="CC380" i="108"/>
  <c r="CB380" i="108"/>
  <c r="CE386" i="108"/>
  <c r="CD386" i="108"/>
  <c r="CC386" i="108"/>
  <c r="CA386" i="108"/>
  <c r="CB386" i="108"/>
  <c r="AF41" i="108"/>
  <c r="AE41" i="108"/>
  <c r="AB41" i="108"/>
  <c r="AH73" i="108"/>
  <c r="BV86" i="108"/>
  <c r="CD87" i="108"/>
  <c r="D13" i="108"/>
  <c r="CD13" i="108"/>
  <c r="CC13" i="108"/>
  <c r="CB13" i="108"/>
  <c r="CE13" i="108"/>
  <c r="CB15" i="108"/>
  <c r="CD15" i="108"/>
  <c r="AB21" i="108"/>
  <c r="W21" i="108"/>
  <c r="AF21" i="108"/>
  <c r="AD21" i="108"/>
  <c r="AC21" i="108"/>
  <c r="BV26" i="108"/>
  <c r="CE29" i="108"/>
  <c r="CD29" i="108"/>
  <c r="CA29" i="108"/>
  <c r="CH32" i="108"/>
  <c r="CG32" i="108"/>
  <c r="AP32" i="108"/>
  <c r="CF32" i="108"/>
  <c r="AP44" i="108"/>
  <c r="CH44" i="108"/>
  <c r="CF44" i="108"/>
  <c r="CG44" i="108"/>
  <c r="BZ50" i="108"/>
  <c r="W52" i="108"/>
  <c r="AH52" i="108"/>
  <c r="AE52" i="108"/>
  <c r="AG52" i="108"/>
  <c r="AF52" i="108"/>
  <c r="D52" i="108"/>
  <c r="AC52" i="108"/>
  <c r="CD67" i="108"/>
  <c r="D73" i="108"/>
  <c r="CA82" i="108"/>
  <c r="CC82" i="108"/>
  <c r="CD82" i="108"/>
  <c r="AD14" i="108"/>
  <c r="G17" i="108"/>
  <c r="AY17" i="108" s="1"/>
  <c r="CM19" i="108"/>
  <c r="AF25" i="108"/>
  <c r="AE25" i="108"/>
  <c r="AB25" i="108"/>
  <c r="AG25" i="108"/>
  <c r="AG32" i="108"/>
  <c r="BY37" i="108"/>
  <c r="W41" i="108"/>
  <c r="CJ43" i="108"/>
  <c r="CG43" i="108"/>
  <c r="AP43" i="108"/>
  <c r="CH43" i="108"/>
  <c r="CI43" i="108"/>
  <c r="AB45" i="108"/>
  <c r="W45" i="108"/>
  <c r="AF45" i="108"/>
  <c r="AH45" i="108"/>
  <c r="AG45" i="108"/>
  <c r="D45" i="108"/>
  <c r="AC48" i="108"/>
  <c r="BU53" i="108"/>
  <c r="CH56" i="108"/>
  <c r="CG56" i="108"/>
  <c r="AP56" i="108"/>
  <c r="CJ56" i="108"/>
  <c r="CI56" i="108"/>
  <c r="CF56" i="108"/>
  <c r="CF59" i="108"/>
  <c r="AD60" i="108"/>
  <c r="AB61" i="108"/>
  <c r="W61" i="108"/>
  <c r="AF61" i="108"/>
  <c r="AH61" i="108"/>
  <c r="AG61" i="108"/>
  <c r="D61" i="108"/>
  <c r="AD61" i="108"/>
  <c r="CB62" i="108"/>
  <c r="BX66" i="108"/>
  <c r="BV66" i="108"/>
  <c r="G68" i="108"/>
  <c r="AY68" i="108" s="1"/>
  <c r="BU69" i="108"/>
  <c r="AG72" i="108"/>
  <c r="AP76" i="108"/>
  <c r="CH76" i="108"/>
  <c r="CG76" i="108"/>
  <c r="CJ76" i="108"/>
  <c r="CF76" i="108"/>
  <c r="G91" i="108"/>
  <c r="AY91" i="108" s="1"/>
  <c r="AP100" i="108"/>
  <c r="CJ100" i="108"/>
  <c r="CH100" i="108"/>
  <c r="CG100" i="108"/>
  <c r="AB109" i="108"/>
  <c r="W109" i="108"/>
  <c r="CM109" i="108"/>
  <c r="AH109" i="108"/>
  <c r="AF109" i="108"/>
  <c r="AE109" i="108"/>
  <c r="AC109" i="108"/>
  <c r="CI126" i="108"/>
  <c r="CE127" i="108"/>
  <c r="CC127" i="108"/>
  <c r="CA127" i="108"/>
  <c r="CB127" i="108"/>
  <c r="CD127" i="108"/>
  <c r="G129" i="108"/>
  <c r="AY129" i="108" s="1"/>
  <c r="H132" i="108"/>
  <c r="BZ132" i="108" s="1"/>
  <c r="AH141" i="108"/>
  <c r="AF141" i="108"/>
  <c r="AG141" i="108"/>
  <c r="AE141" i="108"/>
  <c r="D141" i="108"/>
  <c r="AC141" i="108"/>
  <c r="AB141" i="108"/>
  <c r="AD141" i="108"/>
  <c r="W141" i="108"/>
  <c r="CH162" i="108"/>
  <c r="CF162" i="108"/>
  <c r="CJ162" i="108"/>
  <c r="CI162" i="108"/>
  <c r="CG162" i="108"/>
  <c r="CB183" i="108"/>
  <c r="CI223" i="108"/>
  <c r="CE247" i="108"/>
  <c r="G265" i="108"/>
  <c r="AY265" i="108" s="1"/>
  <c r="CB332" i="108"/>
  <c r="CH333" i="108"/>
  <c r="CJ333" i="108"/>
  <c r="CI333" i="108"/>
  <c r="CG333" i="108"/>
  <c r="CF333" i="108"/>
  <c r="AP333" i="108"/>
  <c r="AG41" i="108"/>
  <c r="CC48" i="108"/>
  <c r="CB48" i="108"/>
  <c r="CA48" i="108"/>
  <c r="CE48" i="108"/>
  <c r="CF54" i="108"/>
  <c r="CJ54" i="108"/>
  <c r="CH54" i="108"/>
  <c r="CG54" i="108"/>
  <c r="D60" i="108"/>
  <c r="CB119" i="108"/>
  <c r="AG156" i="108"/>
  <c r="AE156" i="108"/>
  <c r="AB156" i="108"/>
  <c r="W156" i="108"/>
  <c r="AH156" i="108"/>
  <c r="AF156" i="108"/>
  <c r="D156" i="108"/>
  <c r="AD156" i="108"/>
  <c r="AC156" i="108"/>
  <c r="CG191" i="108"/>
  <c r="CF191" i="108"/>
  <c r="CJ191" i="108"/>
  <c r="CI191" i="108"/>
  <c r="CH191" i="108"/>
  <c r="AP191" i="108"/>
  <c r="CE77" i="108"/>
  <c r="CD77" i="108"/>
  <c r="CA77" i="108"/>
  <c r="CB77" i="108"/>
  <c r="CM14" i="108"/>
  <c r="G12" i="108"/>
  <c r="AY12" i="108" s="1"/>
  <c r="CF12" i="108"/>
  <c r="AD13" i="108"/>
  <c r="AE14" i="108"/>
  <c r="BU15" i="108"/>
  <c r="CH17" i="108"/>
  <c r="CG17" i="108"/>
  <c r="CF17" i="108"/>
  <c r="AE21" i="108"/>
  <c r="G22" i="108"/>
  <c r="AY22" i="108" s="1"/>
  <c r="G23" i="108"/>
  <c r="AY23" i="108" s="1"/>
  <c r="D25" i="108"/>
  <c r="AH25" i="108"/>
  <c r="AP28" i="108"/>
  <c r="CH28" i="108"/>
  <c r="CF28" i="108"/>
  <c r="CG28" i="108"/>
  <c r="AH32" i="108"/>
  <c r="W36" i="108"/>
  <c r="AH36" i="108"/>
  <c r="AE36" i="108"/>
  <c r="AG36" i="108"/>
  <c r="D36" i="108"/>
  <c r="AF36" i="108"/>
  <c r="CE37" i="108"/>
  <c r="CD37" i="108"/>
  <c r="CA37" i="108"/>
  <c r="CB37" i="108"/>
  <c r="BZ39" i="108"/>
  <c r="CH40" i="108"/>
  <c r="CG40" i="108"/>
  <c r="AP40" i="108"/>
  <c r="CJ40" i="108"/>
  <c r="CF40" i="108"/>
  <c r="CI40" i="108"/>
  <c r="CM41" i="108"/>
  <c r="AC41" i="108"/>
  <c r="CB42" i="108"/>
  <c r="CD42" i="108"/>
  <c r="W44" i="108"/>
  <c r="AH44" i="108"/>
  <c r="AE44" i="108"/>
  <c r="AC44" i="108"/>
  <c r="AB44" i="108"/>
  <c r="AG44" i="108"/>
  <c r="BW46" i="108"/>
  <c r="BY46" i="108"/>
  <c r="CC46" i="108"/>
  <c r="CG47" i="108"/>
  <c r="CF47" i="108"/>
  <c r="CI47" i="108"/>
  <c r="CH47" i="108"/>
  <c r="AF48" i="108"/>
  <c r="AB52" i="108"/>
  <c r="AB53" i="108"/>
  <c r="W53" i="108"/>
  <c r="AF53" i="108"/>
  <c r="AD53" i="108"/>
  <c r="AC53" i="108"/>
  <c r="BY53" i="108"/>
  <c r="BZ55" i="108"/>
  <c r="AF57" i="108"/>
  <c r="AE57" i="108"/>
  <c r="AB57" i="108"/>
  <c r="AG57" i="108"/>
  <c r="D57" i="108"/>
  <c r="BY58" i="108"/>
  <c r="BW58" i="108"/>
  <c r="BU58" i="108"/>
  <c r="G59" i="108"/>
  <c r="AY59" i="108" s="1"/>
  <c r="AF60" i="108"/>
  <c r="CB66" i="108"/>
  <c r="CA66" i="108"/>
  <c r="CE66" i="108"/>
  <c r="CC66" i="108"/>
  <c r="CD66" i="108"/>
  <c r="CE70" i="108"/>
  <c r="CB70" i="108"/>
  <c r="CA70" i="108"/>
  <c r="CD70" i="108"/>
  <c r="CG71" i="108"/>
  <c r="CF71" i="108"/>
  <c r="CJ71" i="108"/>
  <c r="CI71" i="108"/>
  <c r="CH71" i="108"/>
  <c r="CM72" i="108"/>
  <c r="CD72" i="108"/>
  <c r="CC72" i="108"/>
  <c r="CB72" i="108"/>
  <c r="AD73" i="108"/>
  <c r="CC77" i="108"/>
  <c r="BX78" i="108"/>
  <c r="BW78" i="108"/>
  <c r="BY78" i="108"/>
  <c r="BV78" i="108"/>
  <c r="CC78" i="108"/>
  <c r="CG79" i="108"/>
  <c r="CF79" i="108"/>
  <c r="CJ79" i="108"/>
  <c r="AP79" i="108"/>
  <c r="CI79" i="108"/>
  <c r="CA81" i="108"/>
  <c r="CE81" i="108"/>
  <c r="CD81" i="108"/>
  <c r="CE85" i="108"/>
  <c r="CD85" i="108"/>
  <c r="CA85" i="108"/>
  <c r="CB85" i="108"/>
  <c r="CI92" i="108"/>
  <c r="BU93" i="108"/>
  <c r="BU102" i="108"/>
  <c r="BV106" i="108"/>
  <c r="D109" i="108"/>
  <c r="CH112" i="108"/>
  <c r="CF112" i="108"/>
  <c r="CG112" i="108"/>
  <c r="AP112" i="108"/>
  <c r="CB114" i="108"/>
  <c r="CA114" i="108"/>
  <c r="CE114" i="108"/>
  <c r="CD114" i="108"/>
  <c r="CC114" i="108"/>
  <c r="AD129" i="108"/>
  <c r="D129" i="108"/>
  <c r="AH129" i="108"/>
  <c r="CM129" i="108"/>
  <c r="AF129" i="108"/>
  <c r="AG129" i="108"/>
  <c r="AC129" i="108"/>
  <c r="AB129" i="108"/>
  <c r="AE129" i="108"/>
  <c r="AB143" i="108"/>
  <c r="AH143" i="108"/>
  <c r="AC143" i="108"/>
  <c r="W143" i="108"/>
  <c r="AG143" i="108"/>
  <c r="AF143" i="108"/>
  <c r="D143" i="108"/>
  <c r="AE143" i="108"/>
  <c r="AD143" i="108"/>
  <c r="CC149" i="108"/>
  <c r="CA149" i="108"/>
  <c r="CD149" i="108"/>
  <c r="CB149" i="108"/>
  <c r="AP162" i="108"/>
  <c r="CF363" i="108"/>
  <c r="CI363" i="108"/>
  <c r="CJ363" i="108"/>
  <c r="CH363" i="108"/>
  <c r="CG363" i="108"/>
  <c r="AP363" i="108"/>
  <c r="H403" i="108"/>
  <c r="BZ403" i="108" s="1"/>
  <c r="AH570" i="108"/>
  <c r="AG570" i="108"/>
  <c r="AF570" i="108"/>
  <c r="AB570" i="108"/>
  <c r="AE570" i="108"/>
  <c r="W570" i="108"/>
  <c r="D570" i="108"/>
  <c r="AD570" i="108"/>
  <c r="AC570" i="108"/>
  <c r="AH51" i="108"/>
  <c r="AG51" i="108"/>
  <c r="AD51" i="108"/>
  <c r="D51" i="108"/>
  <c r="CM52" i="108"/>
  <c r="G54" i="108"/>
  <c r="AY54" i="108" s="1"/>
  <c r="AP60" i="108"/>
  <c r="CH60" i="108"/>
  <c r="CM67" i="108"/>
  <c r="W68" i="108"/>
  <c r="AH68" i="108"/>
  <c r="AE68" i="108"/>
  <c r="AD68" i="108"/>
  <c r="D68" i="108"/>
  <c r="AG68" i="108"/>
  <c r="AB69" i="108"/>
  <c r="W69" i="108"/>
  <c r="AF69" i="108"/>
  <c r="AE69" i="108"/>
  <c r="AG69" i="108"/>
  <c r="CH72" i="108"/>
  <c r="CG72" i="108"/>
  <c r="AP72" i="108"/>
  <c r="CJ75" i="108"/>
  <c r="CG75" i="108"/>
  <c r="CF75" i="108"/>
  <c r="CM83" i="108"/>
  <c r="W84" i="108"/>
  <c r="AH84" i="108"/>
  <c r="AE84" i="108"/>
  <c r="AD84" i="108"/>
  <c r="D84" i="108"/>
  <c r="AG84" i="108"/>
  <c r="AB85" i="108"/>
  <c r="W85" i="108"/>
  <c r="AF85" i="108"/>
  <c r="AE85" i="108"/>
  <c r="AG85" i="108"/>
  <c r="CH88" i="108"/>
  <c r="CG88" i="108"/>
  <c r="AP88" i="108"/>
  <c r="CJ91" i="108"/>
  <c r="CG91" i="108"/>
  <c r="CF91" i="108"/>
  <c r="AB101" i="108"/>
  <c r="W101" i="108"/>
  <c r="CM101" i="108"/>
  <c r="AH101" i="108"/>
  <c r="AF101" i="108"/>
  <c r="AE101" i="108"/>
  <c r="AG101" i="108"/>
  <c r="CE103" i="108"/>
  <c r="CC103" i="108"/>
  <c r="CB103" i="108"/>
  <c r="CH104" i="108"/>
  <c r="CF104" i="108"/>
  <c r="CG104" i="108"/>
  <c r="AP104" i="108"/>
  <c r="CI104" i="108"/>
  <c r="CE106" i="108"/>
  <c r="CM116" i="108"/>
  <c r="CD116" i="108"/>
  <c r="CB116" i="108"/>
  <c r="CC116" i="108"/>
  <c r="CE116" i="108"/>
  <c r="CG121" i="108"/>
  <c r="CF121" i="108"/>
  <c r="AP121" i="108"/>
  <c r="CJ121" i="108"/>
  <c r="CI121" i="108"/>
  <c r="CJ124" i="108"/>
  <c r="CH124" i="108"/>
  <c r="CG124" i="108"/>
  <c r="G126" i="108"/>
  <c r="AY126" i="108" s="1"/>
  <c r="CJ140" i="108"/>
  <c r="CH140" i="108"/>
  <c r="CF140" i="108"/>
  <c r="G143" i="108"/>
  <c r="AY143" i="108" s="1"/>
  <c r="AD145" i="108"/>
  <c r="D145" i="108"/>
  <c r="AB145" i="108"/>
  <c r="AC145" i="108"/>
  <c r="W145" i="108"/>
  <c r="AH145" i="108"/>
  <c r="AG145" i="108"/>
  <c r="CD150" i="108"/>
  <c r="CB150" i="108"/>
  <c r="CC150" i="108"/>
  <c r="AH157" i="108"/>
  <c r="AF157" i="108"/>
  <c r="AC157" i="108"/>
  <c r="AB157" i="108"/>
  <c r="W157" i="108"/>
  <c r="AG157" i="108"/>
  <c r="CC157" i="108"/>
  <c r="CA157" i="108"/>
  <c r="CB157" i="108"/>
  <c r="BZ170" i="108"/>
  <c r="CC173" i="108"/>
  <c r="CH178" i="108"/>
  <c r="CF178" i="108"/>
  <c r="CJ178" i="108"/>
  <c r="CI178" i="108"/>
  <c r="CG178" i="108"/>
  <c r="AP178" i="108"/>
  <c r="CM188" i="108"/>
  <c r="CD197" i="108"/>
  <c r="AP198" i="108"/>
  <c r="CJ198" i="108"/>
  <c r="CH198" i="108"/>
  <c r="CG198" i="108"/>
  <c r="CF198" i="108"/>
  <c r="BW199" i="108"/>
  <c r="BX202" i="108"/>
  <c r="BV202" i="108"/>
  <c r="BU202" i="108"/>
  <c r="BW202" i="108"/>
  <c r="AD207" i="108"/>
  <c r="CE209" i="108"/>
  <c r="CA209" i="108"/>
  <c r="CD209" i="108"/>
  <c r="BX212" i="108"/>
  <c r="BW212" i="108"/>
  <c r="BV212" i="108"/>
  <c r="BV215" i="108"/>
  <c r="H216" i="108"/>
  <c r="BZ216" i="108" s="1"/>
  <c r="BW216" i="108"/>
  <c r="CG217" i="108"/>
  <c r="CI217" i="108"/>
  <c r="CH217" i="108"/>
  <c r="AP217" i="108"/>
  <c r="CA227" i="108"/>
  <c r="CC227" i="108"/>
  <c r="BX228" i="108"/>
  <c r="BW228" i="108"/>
  <c r="CJ239" i="108"/>
  <c r="CI239" i="108"/>
  <c r="CG239" i="108"/>
  <c r="CF239" i="108"/>
  <c r="AD241" i="108"/>
  <c r="D241" i="108"/>
  <c r="AB241" i="108"/>
  <c r="AC241" i="108"/>
  <c r="W241" i="108"/>
  <c r="AH241" i="108"/>
  <c r="AG241" i="108"/>
  <c r="CB243" i="108"/>
  <c r="CJ254" i="108"/>
  <c r="CH254" i="108"/>
  <c r="CF254" i="108"/>
  <c r="CE263" i="108"/>
  <c r="CC263" i="108"/>
  <c r="CB263" i="108"/>
  <c r="CA263" i="108"/>
  <c r="CJ275" i="108"/>
  <c r="CF275" i="108"/>
  <c r="AP275" i="108"/>
  <c r="CH275" i="108"/>
  <c r="CG275" i="108"/>
  <c r="AD280" i="108"/>
  <c r="D280" i="108"/>
  <c r="W280" i="108"/>
  <c r="AH280" i="108"/>
  <c r="AG280" i="108"/>
  <c r="AF280" i="108"/>
  <c r="AE280" i="108"/>
  <c r="AC280" i="108"/>
  <c r="BY282" i="108"/>
  <c r="BV282" i="108"/>
  <c r="BU282" i="108"/>
  <c r="CD288" i="108"/>
  <c r="CB295" i="108"/>
  <c r="CD295" i="108"/>
  <c r="CC295" i="108"/>
  <c r="CE295" i="108"/>
  <c r="CA295" i="108"/>
  <c r="CE308" i="108"/>
  <c r="CB308" i="108"/>
  <c r="CD308" i="108"/>
  <c r="BZ155" i="108"/>
  <c r="CJ156" i="108"/>
  <c r="CH156" i="108"/>
  <c r="CI156" i="108"/>
  <c r="CF156" i="108"/>
  <c r="CJ172" i="108"/>
  <c r="CH172" i="108"/>
  <c r="CF172" i="108"/>
  <c r="AH173" i="108"/>
  <c r="AF173" i="108"/>
  <c r="AG173" i="108"/>
  <c r="AE173" i="108"/>
  <c r="D173" i="108"/>
  <c r="AC173" i="108"/>
  <c r="AB173" i="108"/>
  <c r="AB175" i="108"/>
  <c r="AH175" i="108"/>
  <c r="AC175" i="108"/>
  <c r="W175" i="108"/>
  <c r="AG175" i="108"/>
  <c r="AF175" i="108"/>
  <c r="D175" i="108"/>
  <c r="CC185" i="108"/>
  <c r="CB186" i="108"/>
  <c r="AG188" i="108"/>
  <c r="AE188" i="108"/>
  <c r="AB188" i="108"/>
  <c r="W188" i="108"/>
  <c r="AH188" i="108"/>
  <c r="AF188" i="108"/>
  <c r="D188" i="108"/>
  <c r="BV190" i="108"/>
  <c r="BU190" i="108"/>
  <c r="BY190" i="108"/>
  <c r="CD190" i="108"/>
  <c r="CB190" i="108"/>
  <c r="CC190" i="108"/>
  <c r="CB201" i="108"/>
  <c r="AP204" i="108"/>
  <c r="W205" i="108"/>
  <c r="CF216" i="108"/>
  <c r="AP216" i="108"/>
  <c r="CI216" i="108"/>
  <c r="CH216" i="108"/>
  <c r="AP220" i="108"/>
  <c r="CD222" i="108"/>
  <c r="CB222" i="108"/>
  <c r="CE222" i="108"/>
  <c r="CC222" i="108"/>
  <c r="CH226" i="108"/>
  <c r="CF226" i="108"/>
  <c r="CJ226" i="108"/>
  <c r="CI226" i="108"/>
  <c r="BV229" i="108"/>
  <c r="W237" i="108"/>
  <c r="CA238" i="108"/>
  <c r="BV240" i="108"/>
  <c r="BY240" i="108"/>
  <c r="BU240" i="108"/>
  <c r="BW240" i="108"/>
  <c r="CD241" i="108"/>
  <c r="CG264" i="108"/>
  <c r="CI264" i="108"/>
  <c r="CH264" i="108"/>
  <c r="CF264" i="108"/>
  <c r="AP264" i="108"/>
  <c r="AB270" i="108"/>
  <c r="AC270" i="108"/>
  <c r="AH270" i="108"/>
  <c r="AG270" i="108"/>
  <c r="D270" i="108"/>
  <c r="AF270" i="108"/>
  <c r="AE270" i="108"/>
  <c r="CE284" i="108"/>
  <c r="AE289" i="108"/>
  <c r="AB289" i="108"/>
  <c r="W289" i="108"/>
  <c r="AD289" i="108"/>
  <c r="CM289" i="108"/>
  <c r="AH289" i="108"/>
  <c r="D289" i="108"/>
  <c r="AF289" i="108"/>
  <c r="AC289" i="108"/>
  <c r="CD347" i="108"/>
  <c r="CB383" i="108"/>
  <c r="CE383" i="108"/>
  <c r="CD383" i="108"/>
  <c r="CC383" i="108"/>
  <c r="CA383" i="108"/>
  <c r="CE388" i="108"/>
  <c r="CD388" i="108"/>
  <c r="CC388" i="108"/>
  <c r="CB388" i="108"/>
  <c r="CA388" i="108"/>
  <c r="AP68" i="108"/>
  <c r="CH68" i="108"/>
  <c r="CG68" i="108"/>
  <c r="CM69" i="108"/>
  <c r="CF72" i="108"/>
  <c r="CI75" i="108"/>
  <c r="AE96" i="108"/>
  <c r="AD96" i="108"/>
  <c r="D96" i="108"/>
  <c r="W96" i="108"/>
  <c r="AH96" i="108"/>
  <c r="AG96" i="108"/>
  <c r="AF97" i="108"/>
  <c r="AE97" i="108"/>
  <c r="AB97" i="108"/>
  <c r="W97" i="108"/>
  <c r="AG97" i="108"/>
  <c r="CB98" i="108"/>
  <c r="CA98" i="108"/>
  <c r="CE98" i="108"/>
  <c r="CD103" i="108"/>
  <c r="AH105" i="108"/>
  <c r="CM108" i="108"/>
  <c r="CD108" i="108"/>
  <c r="CA120" i="108"/>
  <c r="CD120" i="108"/>
  <c r="CC120" i="108"/>
  <c r="BU125" i="108"/>
  <c r="AB127" i="108"/>
  <c r="AG127" i="108"/>
  <c r="AF127" i="108"/>
  <c r="AE127" i="108"/>
  <c r="D127" i="108"/>
  <c r="AC127" i="108"/>
  <c r="W127" i="108"/>
  <c r="BY130" i="108"/>
  <c r="BW130" i="108"/>
  <c r="BU130" i="108"/>
  <c r="BU131" i="108"/>
  <c r="BY131" i="108"/>
  <c r="BX131" i="108"/>
  <c r="BV131" i="108"/>
  <c r="G134" i="108"/>
  <c r="AY134" i="108" s="1"/>
  <c r="AF139" i="108"/>
  <c r="AD139" i="108"/>
  <c r="D139" i="108"/>
  <c r="AH139" i="108"/>
  <c r="AG139" i="108"/>
  <c r="AC139" i="108"/>
  <c r="AB139" i="108"/>
  <c r="W150" i="108"/>
  <c r="AG150" i="108"/>
  <c r="AC150" i="108"/>
  <c r="AB150" i="108"/>
  <c r="AH150" i="108"/>
  <c r="AF150" i="108"/>
  <c r="D150" i="108"/>
  <c r="H152" i="108"/>
  <c r="BZ152" i="108" s="1"/>
  <c r="BW152" i="108"/>
  <c r="CG153" i="108"/>
  <c r="CI153" i="108"/>
  <c r="CH153" i="108"/>
  <c r="AP153" i="108"/>
  <c r="CJ153" i="108"/>
  <c r="AF155" i="108"/>
  <c r="AD155" i="108"/>
  <c r="D155" i="108"/>
  <c r="AC155" i="108"/>
  <c r="AB155" i="108"/>
  <c r="W155" i="108"/>
  <c r="AH155" i="108"/>
  <c r="BZ160" i="108"/>
  <c r="CE161" i="108"/>
  <c r="CD161" i="108"/>
  <c r="CA161" i="108"/>
  <c r="BZ171" i="108"/>
  <c r="AD177" i="108"/>
  <c r="D177" i="108"/>
  <c r="AB177" i="108"/>
  <c r="AC177" i="108"/>
  <c r="W177" i="108"/>
  <c r="AH177" i="108"/>
  <c r="AG177" i="108"/>
  <c r="CD182" i="108"/>
  <c r="CC182" i="108"/>
  <c r="CA182" i="108"/>
  <c r="AH189" i="108"/>
  <c r="AF189" i="108"/>
  <c r="AC189" i="108"/>
  <c r="AB189" i="108"/>
  <c r="W189" i="108"/>
  <c r="AG189" i="108"/>
  <c r="CA189" i="108"/>
  <c r="BZ204" i="108"/>
  <c r="CG204" i="108"/>
  <c r="BV206" i="108"/>
  <c r="BY206" i="108"/>
  <c r="BX206" i="108"/>
  <c r="W214" i="108"/>
  <c r="AG214" i="108"/>
  <c r="AC214" i="108"/>
  <c r="AB214" i="108"/>
  <c r="AH214" i="108"/>
  <c r="AF214" i="108"/>
  <c r="D214" i="108"/>
  <c r="AP226" i="108"/>
  <c r="CE231" i="108"/>
  <c r="CC231" i="108"/>
  <c r="CD231" i="108"/>
  <c r="CB231" i="108"/>
  <c r="BZ234" i="108"/>
  <c r="BZ236" i="108"/>
  <c r="CD248" i="108"/>
  <c r="CB248" i="108"/>
  <c r="CA248" i="108"/>
  <c r="CB258" i="108"/>
  <c r="CD258" i="108"/>
  <c r="CC258" i="108"/>
  <c r="CB259" i="108"/>
  <c r="CE259" i="108"/>
  <c r="CD259" i="108"/>
  <c r="CA259" i="108"/>
  <c r="CE262" i="108"/>
  <c r="CA262" i="108"/>
  <c r="CD262" i="108"/>
  <c r="CB262" i="108"/>
  <c r="CM270" i="108"/>
  <c r="BZ271" i="108"/>
  <c r="CF287" i="108"/>
  <c r="CJ287" i="108"/>
  <c r="CI287" i="108"/>
  <c r="AP287" i="108"/>
  <c r="AD300" i="108"/>
  <c r="D300" i="108"/>
  <c r="AB300" i="108"/>
  <c r="AH300" i="108"/>
  <c r="AG300" i="108"/>
  <c r="AF300" i="108"/>
  <c r="AE300" i="108"/>
  <c r="AC300" i="108"/>
  <c r="W300" i="108"/>
  <c r="CB324" i="108"/>
  <c r="CJ360" i="108"/>
  <c r="CI360" i="108"/>
  <c r="CF360" i="108"/>
  <c r="AP360" i="108"/>
  <c r="CH360" i="108"/>
  <c r="CG360" i="108"/>
  <c r="CJ408" i="108"/>
  <c r="AP408" i="108"/>
  <c r="CI408" i="108"/>
  <c r="CH408" i="108"/>
  <c r="CG408" i="108"/>
  <c r="CF408" i="108"/>
  <c r="CF15" i="108"/>
  <c r="CJ15" i="108"/>
  <c r="AP15" i="108"/>
  <c r="CJ19" i="108"/>
  <c r="CG19" i="108"/>
  <c r="CG23" i="108"/>
  <c r="CF23" i="108"/>
  <c r="CJ35" i="108"/>
  <c r="CG35" i="108"/>
  <c r="AE80" i="108"/>
  <c r="AD80" i="108"/>
  <c r="D80" i="108"/>
  <c r="W80" i="108"/>
  <c r="AH80" i="108"/>
  <c r="AG80" i="108"/>
  <c r="AF81" i="108"/>
  <c r="AE81" i="108"/>
  <c r="AB81" i="108"/>
  <c r="W81" i="108"/>
  <c r="AG81" i="108"/>
  <c r="AP84" i="108"/>
  <c r="CH84" i="108"/>
  <c r="CG84" i="108"/>
  <c r="CF88" i="108"/>
  <c r="AE24" i="108"/>
  <c r="AD24" i="108"/>
  <c r="D24" i="108"/>
  <c r="W24" i="108"/>
  <c r="AF33" i="108"/>
  <c r="AE33" i="108"/>
  <c r="AB33" i="108"/>
  <c r="AD33" i="108"/>
  <c r="BZ125" i="108"/>
  <c r="CE135" i="108"/>
  <c r="CC135" i="108"/>
  <c r="CD135" i="108"/>
  <c r="CB135" i="108"/>
  <c r="BY136" i="108"/>
  <c r="H136" i="108"/>
  <c r="BZ136" i="108" s="1"/>
  <c r="BW136" i="108"/>
  <c r="AP140" i="108"/>
  <c r="CF152" i="108"/>
  <c r="AP152" i="108"/>
  <c r="CI152" i="108"/>
  <c r="CH152" i="108"/>
  <c r="BX164" i="108"/>
  <c r="BW164" i="108"/>
  <c r="G166" i="108"/>
  <c r="AY166" i="108" s="1"/>
  <c r="AF171" i="108"/>
  <c r="AD171" i="108"/>
  <c r="D171" i="108"/>
  <c r="AH171" i="108"/>
  <c r="AG171" i="108"/>
  <c r="AC171" i="108"/>
  <c r="AB171" i="108"/>
  <c r="CJ175" i="108"/>
  <c r="CI175" i="108"/>
  <c r="CG175" i="108"/>
  <c r="CF175" i="108"/>
  <c r="BX176" i="108"/>
  <c r="BY176" i="108"/>
  <c r="BU176" i="108"/>
  <c r="BW176" i="108"/>
  <c r="CE177" i="108"/>
  <c r="CA177" i="108"/>
  <c r="CD177" i="108"/>
  <c r="CM182" i="108"/>
  <c r="BY184" i="108"/>
  <c r="G186" i="108"/>
  <c r="AY186" i="108" s="1"/>
  <c r="BZ187" i="108"/>
  <c r="CJ188" i="108"/>
  <c r="CH188" i="108"/>
  <c r="CI188" i="108"/>
  <c r="CF188" i="108"/>
  <c r="D189" i="108"/>
  <c r="BU196" i="108"/>
  <c r="BZ202" i="108"/>
  <c r="BZ208" i="108"/>
  <c r="CG216" i="108"/>
  <c r="BZ218" i="108"/>
  <c r="AG220" i="108"/>
  <c r="AE220" i="108"/>
  <c r="AB220" i="108"/>
  <c r="W220" i="108"/>
  <c r="AH220" i="108"/>
  <c r="AF220" i="108"/>
  <c r="D220" i="108"/>
  <c r="BV222" i="108"/>
  <c r="BU222" i="108"/>
  <c r="AP230" i="108"/>
  <c r="CJ230" i="108"/>
  <c r="CH230" i="108"/>
  <c r="CG230" i="108"/>
  <c r="CF230" i="108"/>
  <c r="CA231" i="108"/>
  <c r="H232" i="108"/>
  <c r="BZ232" i="108" s="1"/>
  <c r="AP239" i="108"/>
  <c r="BV245" i="108"/>
  <c r="BY245" i="108"/>
  <c r="BW245" i="108"/>
  <c r="BU245" i="108"/>
  <c r="CD245" i="108"/>
  <c r="CB245" i="108"/>
  <c r="CA245" i="108"/>
  <c r="BY251" i="108"/>
  <c r="BX251" i="108"/>
  <c r="BW251" i="108"/>
  <c r="BV251" i="108"/>
  <c r="CB251" i="108"/>
  <c r="CA251" i="108"/>
  <c r="CE251" i="108"/>
  <c r="CD251" i="108"/>
  <c r="AP254" i="108"/>
  <c r="CE258" i="108"/>
  <c r="CJ276" i="108"/>
  <c r="CI276" i="108"/>
  <c r="CH276" i="108"/>
  <c r="CG276" i="108"/>
  <c r="AP276" i="108"/>
  <c r="CF276" i="108"/>
  <c r="BU296" i="108"/>
  <c r="BV296" i="108"/>
  <c r="BX296" i="108"/>
  <c r="BW296" i="108"/>
  <c r="CC304" i="108"/>
  <c r="CB304" i="108"/>
  <c r="CA304" i="108"/>
  <c r="CB311" i="108"/>
  <c r="CC312" i="108"/>
  <c r="CE312" i="108"/>
  <c r="CD312" i="108"/>
  <c r="CB312" i="108"/>
  <c r="CA312" i="108"/>
  <c r="CB320" i="108"/>
  <c r="CA320" i="108"/>
  <c r="H327" i="108"/>
  <c r="BZ327" i="108" s="1"/>
  <c r="CA342" i="108"/>
  <c r="CC342" i="108"/>
  <c r="CE342" i="108"/>
  <c r="CD342" i="108"/>
  <c r="CB342" i="108"/>
  <c r="CF347" i="108"/>
  <c r="CI347" i="108"/>
  <c r="BV347" i="108"/>
  <c r="CH347" i="108"/>
  <c r="CG347" i="108"/>
  <c r="CJ347" i="108"/>
  <c r="AP347" i="108"/>
  <c r="BW347" i="108"/>
  <c r="BV366" i="108"/>
  <c r="BY366" i="108"/>
  <c r="BX366" i="108"/>
  <c r="BW366" i="108"/>
  <c r="BU366" i="108"/>
  <c r="W377" i="108"/>
  <c r="AG377" i="108"/>
  <c r="AE377" i="108"/>
  <c r="D377" i="108"/>
  <c r="AC377" i="108"/>
  <c r="AH377" i="108"/>
  <c r="AF377" i="108"/>
  <c r="AD377" i="108"/>
  <c r="AB377" i="108"/>
  <c r="CA406" i="108"/>
  <c r="CC406" i="108"/>
  <c r="G19" i="108"/>
  <c r="AY19" i="108" s="1"/>
  <c r="CF30" i="108"/>
  <c r="CJ30" i="108"/>
  <c r="AP30" i="108"/>
  <c r="G35" i="108"/>
  <c r="AY35" i="108" s="1"/>
  <c r="CG39" i="108"/>
  <c r="CF39" i="108"/>
  <c r="CF46" i="108"/>
  <c r="CJ46" i="108"/>
  <c r="AP46" i="108"/>
  <c r="CJ51" i="108"/>
  <c r="CG51" i="108"/>
  <c r="G51" i="108"/>
  <c r="AY51" i="108" s="1"/>
  <c r="CG55" i="108"/>
  <c r="CF55" i="108"/>
  <c r="CB60" i="108"/>
  <c r="CF62" i="108"/>
  <c r="CJ62" i="108"/>
  <c r="CI62" i="108"/>
  <c r="AP62" i="108"/>
  <c r="AE64" i="108"/>
  <c r="AD64" i="108"/>
  <c r="D64" i="108"/>
  <c r="W64" i="108"/>
  <c r="AH64" i="108"/>
  <c r="AG64" i="108"/>
  <c r="AF65" i="108"/>
  <c r="AE65" i="108"/>
  <c r="AB65" i="108"/>
  <c r="W65" i="108"/>
  <c r="AG65" i="108"/>
  <c r="CM85" i="108"/>
  <c r="CI91" i="108"/>
  <c r="AF18" i="108"/>
  <c r="AE18" i="108"/>
  <c r="AB18" i="108"/>
  <c r="AD18" i="108"/>
  <c r="AG24" i="108"/>
  <c r="AE40" i="108"/>
  <c r="AD40" i="108"/>
  <c r="D40" i="108"/>
  <c r="W40" i="108"/>
  <c r="AF49" i="108"/>
  <c r="AE49" i="108"/>
  <c r="AB49" i="108"/>
  <c r="AD49" i="108"/>
  <c r="W51" i="108"/>
  <c r="AE56" i="108"/>
  <c r="AD56" i="108"/>
  <c r="D56" i="108"/>
  <c r="W56" i="108"/>
  <c r="AG56" i="108"/>
  <c r="CC64" i="108"/>
  <c r="D65" i="108"/>
  <c r="AH65" i="108"/>
  <c r="G67" i="108"/>
  <c r="AY67" i="108" s="1"/>
  <c r="CI72" i="108"/>
  <c r="CE73" i="108"/>
  <c r="CD73" i="108"/>
  <c r="CC73" i="108"/>
  <c r="CC79" i="108"/>
  <c r="CB79" i="108"/>
  <c r="D81" i="108"/>
  <c r="AH81" i="108"/>
  <c r="G83" i="108"/>
  <c r="AY83" i="108" s="1"/>
  <c r="CI88" i="108"/>
  <c r="CC89" i="108"/>
  <c r="BX90" i="108"/>
  <c r="CC95" i="108"/>
  <c r="CB95" i="108"/>
  <c r="CD96" i="108"/>
  <c r="CC96" i="108"/>
  <c r="CA96" i="108"/>
  <c r="D97" i="108"/>
  <c r="AH97" i="108"/>
  <c r="CC98" i="108"/>
  <c r="CG103" i="108"/>
  <c r="CF103" i="108"/>
  <c r="CJ103" i="108"/>
  <c r="CH103" i="108"/>
  <c r="AF105" i="108"/>
  <c r="AD105" i="108"/>
  <c r="D105" i="108"/>
  <c r="AE105" i="108"/>
  <c r="AB105" i="108"/>
  <c r="W105" i="108"/>
  <c r="W108" i="108"/>
  <c r="AG108" i="108"/>
  <c r="AH108" i="108"/>
  <c r="AE108" i="108"/>
  <c r="AD108" i="108"/>
  <c r="D108" i="108"/>
  <c r="G108" i="108"/>
  <c r="AY108" i="108" s="1"/>
  <c r="CE109" i="108"/>
  <c r="CC109" i="108"/>
  <c r="CD109" i="108"/>
  <c r="CA109" i="108"/>
  <c r="G110" i="108"/>
  <c r="AY110" i="108" s="1"/>
  <c r="AP116" i="108"/>
  <c r="CJ116" i="108"/>
  <c r="CH116" i="108"/>
  <c r="CG116" i="108"/>
  <c r="CA8" i="108"/>
  <c r="CE8" i="108"/>
  <c r="D12" i="108"/>
  <c r="CM13" i="108"/>
  <c r="G15" i="108"/>
  <c r="AY15" i="108" s="1"/>
  <c r="D18" i="108"/>
  <c r="AG18" i="108"/>
  <c r="AP20" i="108"/>
  <c r="CH20" i="108"/>
  <c r="AH24" i="108"/>
  <c r="CA25" i="108"/>
  <c r="AH27" i="108"/>
  <c r="AG27" i="108"/>
  <c r="AD27" i="108"/>
  <c r="D27" i="108"/>
  <c r="CM28" i="108"/>
  <c r="G30" i="108"/>
  <c r="AY30" i="108" s="1"/>
  <c r="D33" i="108"/>
  <c r="AG33" i="108"/>
  <c r="AP36" i="108"/>
  <c r="CH36" i="108"/>
  <c r="CD36" i="108"/>
  <c r="AH40" i="108"/>
  <c r="CA41" i="108"/>
  <c r="AH43" i="108"/>
  <c r="AG43" i="108"/>
  <c r="AD43" i="108"/>
  <c r="D43" i="108"/>
  <c r="CM44" i="108"/>
  <c r="G46" i="108"/>
  <c r="AY46" i="108" s="1"/>
  <c r="D49" i="108"/>
  <c r="AG49" i="108"/>
  <c r="BU50" i="108"/>
  <c r="AB51" i="108"/>
  <c r="AP52" i="108"/>
  <c r="CH52" i="108"/>
  <c r="CD52" i="108"/>
  <c r="CC52" i="108"/>
  <c r="BW54" i="108"/>
  <c r="AH56" i="108"/>
  <c r="CE57" i="108"/>
  <c r="AH59" i="108"/>
  <c r="AG59" i="108"/>
  <c r="AD59" i="108"/>
  <c r="D59" i="108"/>
  <c r="CM60" i="108"/>
  <c r="CF60" i="108"/>
  <c r="G62" i="108"/>
  <c r="AY62" i="108" s="1"/>
  <c r="CH64" i="108"/>
  <c r="CG64" i="108"/>
  <c r="AP64" i="108"/>
  <c r="CM65" i="108"/>
  <c r="CJ67" i="108"/>
  <c r="CG67" i="108"/>
  <c r="CF67" i="108"/>
  <c r="CF68" i="108"/>
  <c r="CJ72" i="108"/>
  <c r="CM75" i="108"/>
  <c r="W76" i="108"/>
  <c r="AH76" i="108"/>
  <c r="AE76" i="108"/>
  <c r="AD76" i="108"/>
  <c r="D76" i="108"/>
  <c r="AG76" i="108"/>
  <c r="AB77" i="108"/>
  <c r="W77" i="108"/>
  <c r="AF77" i="108"/>
  <c r="AE77" i="108"/>
  <c r="AG77" i="108"/>
  <c r="CA79" i="108"/>
  <c r="CH80" i="108"/>
  <c r="CG80" i="108"/>
  <c r="AP80" i="108"/>
  <c r="CM81" i="108"/>
  <c r="CJ83" i="108"/>
  <c r="CG83" i="108"/>
  <c r="CF83" i="108"/>
  <c r="CF84" i="108"/>
  <c r="CJ88" i="108"/>
  <c r="CM91" i="108"/>
  <c r="W92" i="108"/>
  <c r="AH92" i="108"/>
  <c r="AE92" i="108"/>
  <c r="AD92" i="108"/>
  <c r="D92" i="108"/>
  <c r="AG92" i="108"/>
  <c r="AB93" i="108"/>
  <c r="W93" i="108"/>
  <c r="AF93" i="108"/>
  <c r="AE93" i="108"/>
  <c r="AG93" i="108"/>
  <c r="CA95" i="108"/>
  <c r="CH96" i="108"/>
  <c r="CG96" i="108"/>
  <c r="AP96" i="108"/>
  <c r="CB96" i="108"/>
  <c r="CM97" i="108"/>
  <c r="CD98" i="108"/>
  <c r="CM100" i="108"/>
  <c r="CD100" i="108"/>
  <c r="CB100" i="108"/>
  <c r="CI103" i="108"/>
  <c r="CC112" i="108"/>
  <c r="CB112" i="108"/>
  <c r="AB117" i="108"/>
  <c r="CM117" i="108"/>
  <c r="AH117" i="108"/>
  <c r="W117" i="108"/>
  <c r="AF117" i="108"/>
  <c r="AE117" i="108"/>
  <c r="AG117" i="108"/>
  <c r="CF120" i="108"/>
  <c r="CJ120" i="108"/>
  <c r="CI120" i="108"/>
  <c r="CH120" i="108"/>
  <c r="AP120" i="108"/>
  <c r="CM121" i="108"/>
  <c r="CH122" i="108"/>
  <c r="CJ122" i="108"/>
  <c r="CI122" i="108"/>
  <c r="CF122" i="108"/>
  <c r="AP122" i="108"/>
  <c r="CG122" i="108"/>
  <c r="CM123" i="108"/>
  <c r="AP124" i="108"/>
  <c r="G125" i="108"/>
  <c r="AY125" i="108" s="1"/>
  <c r="CD126" i="108"/>
  <c r="CC126" i="108"/>
  <c r="CB126" i="108"/>
  <c r="CE128" i="108"/>
  <c r="CC128" i="108"/>
  <c r="CB128" i="108"/>
  <c r="BZ129" i="108"/>
  <c r="CA135" i="108"/>
  <c r="BZ140" i="108"/>
  <c r="CG140" i="108"/>
  <c r="BV142" i="108"/>
  <c r="BY142" i="108"/>
  <c r="BX142" i="108"/>
  <c r="BU142" i="108"/>
  <c r="BZ142" i="108"/>
  <c r="BZ144" i="108"/>
  <c r="AE145" i="108"/>
  <c r="CM149" i="108"/>
  <c r="AP150" i="108"/>
  <c r="CJ150" i="108"/>
  <c r="CH150" i="108"/>
  <c r="CG150" i="108"/>
  <c r="BU151" i="108"/>
  <c r="BY151" i="108"/>
  <c r="BX151" i="108"/>
  <c r="CG159" i="108"/>
  <c r="CF159" i="108"/>
  <c r="CJ159" i="108"/>
  <c r="CE167" i="108"/>
  <c r="CC167" i="108"/>
  <c r="CD167" i="108"/>
  <c r="CB167" i="108"/>
  <c r="H168" i="108"/>
  <c r="BZ168" i="108" s="1"/>
  <c r="BW168" i="108"/>
  <c r="BU168" i="108"/>
  <c r="AD175" i="108"/>
  <c r="W182" i="108"/>
  <c r="AG182" i="108"/>
  <c r="AC182" i="108"/>
  <c r="AB182" i="108"/>
  <c r="AH182" i="108"/>
  <c r="AF182" i="108"/>
  <c r="D182" i="108"/>
  <c r="H184" i="108"/>
  <c r="BZ184" i="108" s="1"/>
  <c r="BW184" i="108"/>
  <c r="BU184" i="108"/>
  <c r="CG185" i="108"/>
  <c r="CI185" i="108"/>
  <c r="CH185" i="108"/>
  <c r="AP185" i="108"/>
  <c r="CJ185" i="108"/>
  <c r="AF187" i="108"/>
  <c r="AD187" i="108"/>
  <c r="D187" i="108"/>
  <c r="AC187" i="108"/>
  <c r="AB187" i="108"/>
  <c r="W187" i="108"/>
  <c r="AH187" i="108"/>
  <c r="BZ192" i="108"/>
  <c r="CD193" i="108"/>
  <c r="CA193" i="108"/>
  <c r="CI198" i="108"/>
  <c r="CB209" i="108"/>
  <c r="CM213" i="108"/>
  <c r="AP214" i="108"/>
  <c r="CJ214" i="108"/>
  <c r="CH214" i="108"/>
  <c r="CG214" i="108"/>
  <c r="BW215" i="108"/>
  <c r="BU215" i="108"/>
  <c r="BY215" i="108"/>
  <c r="BX215" i="108"/>
  <c r="CJ216" i="108"/>
  <c r="AH221" i="108"/>
  <c r="AF221" i="108"/>
  <c r="AC221" i="108"/>
  <c r="AB221" i="108"/>
  <c r="W221" i="108"/>
  <c r="AG221" i="108"/>
  <c r="CG226" i="108"/>
  <c r="BU228" i="108"/>
  <c r="BY229" i="108"/>
  <c r="BW231" i="108"/>
  <c r="BV231" i="108"/>
  <c r="G234" i="108"/>
  <c r="AY234" i="108" s="1"/>
  <c r="CM235" i="108"/>
  <c r="CJ236" i="108"/>
  <c r="CH236" i="108"/>
  <c r="CF236" i="108"/>
  <c r="CB237" i="108"/>
  <c r="BZ240" i="108"/>
  <c r="AE241" i="108"/>
  <c r="CG254" i="108"/>
  <c r="CC255" i="108"/>
  <c r="CJ264" i="108"/>
  <c r="CB267" i="108"/>
  <c r="CE267" i="108"/>
  <c r="CD267" i="108"/>
  <c r="CC267" i="108"/>
  <c r="W270" i="108"/>
  <c r="AB280" i="108"/>
  <c r="AP285" i="108"/>
  <c r="CH285" i="108"/>
  <c r="CF285" i="108"/>
  <c r="BX285" i="108"/>
  <c r="CI285" i="108"/>
  <c r="CG285" i="108"/>
  <c r="CC285" i="108"/>
  <c r="CB285" i="108"/>
  <c r="CA285" i="108"/>
  <c r="CA292" i="108"/>
  <c r="CE292" i="108"/>
  <c r="CC292" i="108"/>
  <c r="CD306" i="108"/>
  <c r="CA306" i="108"/>
  <c r="CB306" i="108"/>
  <c r="CJ311" i="108"/>
  <c r="CH311" i="108"/>
  <c r="CG311" i="108"/>
  <c r="AP311" i="108"/>
  <c r="CI311" i="108"/>
  <c r="CF311" i="108"/>
  <c r="CA316" i="108"/>
  <c r="CD316" i="108"/>
  <c r="CC316" i="108"/>
  <c r="CB316" i="108"/>
  <c r="CE316" i="108"/>
  <c r="CB366" i="108"/>
  <c r="CD366" i="108"/>
  <c r="CC366" i="108"/>
  <c r="CF395" i="108"/>
  <c r="CI395" i="108"/>
  <c r="CG395" i="108"/>
  <c r="AP395" i="108"/>
  <c r="CJ395" i="108"/>
  <c r="BU395" i="108"/>
  <c r="G180" i="108"/>
  <c r="AY180" i="108" s="1"/>
  <c r="CC181" i="108"/>
  <c r="CA181" i="108"/>
  <c r="CE181" i="108"/>
  <c r="CD181" i="108"/>
  <c r="CF184" i="108"/>
  <c r="AP184" i="108"/>
  <c r="CI184" i="108"/>
  <c r="CH184" i="108"/>
  <c r="CD195" i="108"/>
  <c r="CC195" i="108"/>
  <c r="CB195" i="108"/>
  <c r="BW196" i="108"/>
  <c r="BY196" i="108"/>
  <c r="G202" i="108"/>
  <c r="AY202" i="108" s="1"/>
  <c r="CM203" i="108"/>
  <c r="CJ204" i="108"/>
  <c r="CH204" i="108"/>
  <c r="CF204" i="108"/>
  <c r="AH205" i="108"/>
  <c r="AF205" i="108"/>
  <c r="AG205" i="108"/>
  <c r="AE205" i="108"/>
  <c r="D205" i="108"/>
  <c r="AC205" i="108"/>
  <c r="AB205" i="108"/>
  <c r="AB207" i="108"/>
  <c r="AH207" i="108"/>
  <c r="AC207" i="108"/>
  <c r="W207" i="108"/>
  <c r="AG207" i="108"/>
  <c r="AF207" i="108"/>
  <c r="D207" i="108"/>
  <c r="G207" i="108"/>
  <c r="AY207" i="108" s="1"/>
  <c r="CM209" i="108"/>
  <c r="CH210" i="108"/>
  <c r="CF210" i="108"/>
  <c r="CJ210" i="108"/>
  <c r="CI210" i="108"/>
  <c r="CG210" i="108"/>
  <c r="AP210" i="108"/>
  <c r="G218" i="108"/>
  <c r="AY218" i="108" s="1"/>
  <c r="CM219" i="108"/>
  <c r="BZ219" i="108"/>
  <c r="CJ220" i="108"/>
  <c r="CH220" i="108"/>
  <c r="CI220" i="108"/>
  <c r="CF220" i="108"/>
  <c r="BZ224" i="108"/>
  <c r="CD225" i="108"/>
  <c r="CA225" i="108"/>
  <c r="H229" i="108"/>
  <c r="BZ229" i="108" s="1"/>
  <c r="G231" i="108"/>
  <c r="AY231" i="108" s="1"/>
  <c r="CA235" i="108"/>
  <c r="CE235" i="108"/>
  <c r="CD235" i="108"/>
  <c r="CB235" i="108"/>
  <c r="AH237" i="108"/>
  <c r="AF237" i="108"/>
  <c r="AG237" i="108"/>
  <c r="AE237" i="108"/>
  <c r="D237" i="108"/>
  <c r="AC237" i="108"/>
  <c r="AB237" i="108"/>
  <c r="CD238" i="108"/>
  <c r="CE238" i="108"/>
  <c r="CF247" i="108"/>
  <c r="CH247" i="108"/>
  <c r="AP247" i="108"/>
  <c r="CI247" i="108"/>
  <c r="CG247" i="108"/>
  <c r="AD270" i="108"/>
  <c r="H279" i="108"/>
  <c r="BZ279" i="108" s="1"/>
  <c r="CH281" i="108"/>
  <c r="CJ281" i="108"/>
  <c r="CI281" i="108"/>
  <c r="CG281" i="108"/>
  <c r="CF281" i="108"/>
  <c r="BW281" i="108"/>
  <c r="AP281" i="108"/>
  <c r="CG292" i="108"/>
  <c r="CJ292" i="108"/>
  <c r="CF292" i="108"/>
  <c r="AP292" i="108"/>
  <c r="CH292" i="108"/>
  <c r="W313" i="108"/>
  <c r="AF313" i="108"/>
  <c r="AE313" i="108"/>
  <c r="D313" i="108"/>
  <c r="AG313" i="108"/>
  <c r="AC313" i="108"/>
  <c r="AB313" i="108"/>
  <c r="AD313" i="108"/>
  <c r="CD321" i="108"/>
  <c r="CB321" i="108"/>
  <c r="CE321" i="108"/>
  <c r="W329" i="108"/>
  <c r="AC329" i="108"/>
  <c r="AF329" i="108"/>
  <c r="D329" i="108"/>
  <c r="CM329" i="108"/>
  <c r="AB329" i="108"/>
  <c r="AG329" i="108"/>
  <c r="AD329" i="108"/>
  <c r="AH329" i="108"/>
  <c r="AE329" i="108"/>
  <c r="G340" i="108"/>
  <c r="AY340" i="108" s="1"/>
  <c r="AB354" i="108"/>
  <c r="W354" i="108"/>
  <c r="AH354" i="108"/>
  <c r="AG354" i="108"/>
  <c r="AF354" i="108"/>
  <c r="D354" i="108"/>
  <c r="AE354" i="108"/>
  <c r="AD354" i="108"/>
  <c r="AC354" i="108"/>
  <c r="CM354" i="108"/>
  <c r="CC376" i="108"/>
  <c r="AE381" i="108"/>
  <c r="AG381" i="108"/>
  <c r="W381" i="108"/>
  <c r="AH381" i="108"/>
  <c r="AF381" i="108"/>
  <c r="D381" i="108"/>
  <c r="AD381" i="108"/>
  <c r="AC381" i="108"/>
  <c r="AB381" i="108"/>
  <c r="H390" i="108"/>
  <c r="BZ390" i="108" s="1"/>
  <c r="BY390" i="108"/>
  <c r="AB426" i="108"/>
  <c r="W426" i="108"/>
  <c r="AC426" i="108"/>
  <c r="CM426" i="108"/>
  <c r="AH426" i="108"/>
  <c r="AG426" i="108"/>
  <c r="D426" i="108"/>
  <c r="AF426" i="108"/>
  <c r="AE426" i="108"/>
  <c r="AD426" i="108"/>
  <c r="AC67" i="108"/>
  <c r="CI70" i="108"/>
  <c r="AC75" i="108"/>
  <c r="CI78" i="108"/>
  <c r="AC83" i="108"/>
  <c r="CI86" i="108"/>
  <c r="AC91" i="108"/>
  <c r="CI94" i="108"/>
  <c r="AC99" i="108"/>
  <c r="CF99" i="108"/>
  <c r="CI102" i="108"/>
  <c r="AH104" i="108"/>
  <c r="AC107" i="108"/>
  <c r="CF107" i="108"/>
  <c r="CI110" i="108"/>
  <c r="AH112" i="108"/>
  <c r="AC115" i="108"/>
  <c r="CF115" i="108"/>
  <c r="CI118" i="108"/>
  <c r="AH120" i="108"/>
  <c r="AD121" i="108"/>
  <c r="D121" i="108"/>
  <c r="AE121" i="108"/>
  <c r="W124" i="108"/>
  <c r="CJ132" i="108"/>
  <c r="CH132" i="108"/>
  <c r="AP132" i="108"/>
  <c r="CG132" i="108"/>
  <c r="AB134" i="108"/>
  <c r="W140" i="108"/>
  <c r="G140" i="108"/>
  <c r="AY140" i="108" s="1"/>
  <c r="CM141" i="108"/>
  <c r="BX146" i="108"/>
  <c r="AF147" i="108"/>
  <c r="AD147" i="108"/>
  <c r="D147" i="108"/>
  <c r="AE147" i="108"/>
  <c r="AH149" i="108"/>
  <c r="AF149" i="108"/>
  <c r="AD149" i="108"/>
  <c r="AP151" i="108"/>
  <c r="CH151" i="108"/>
  <c r="CH154" i="108"/>
  <c r="CF154" i="108"/>
  <c r="AP158" i="108"/>
  <c r="CJ158" i="108"/>
  <c r="CI158" i="108"/>
  <c r="BZ162" i="108"/>
  <c r="CJ164" i="108"/>
  <c r="CH164" i="108"/>
  <c r="AP164" i="108"/>
  <c r="CG164" i="108"/>
  <c r="CM173" i="108"/>
  <c r="BX178" i="108"/>
  <c r="AF179" i="108"/>
  <c r="AD179" i="108"/>
  <c r="D179" i="108"/>
  <c r="AE179" i="108"/>
  <c r="AH181" i="108"/>
  <c r="AF181" i="108"/>
  <c r="AD181" i="108"/>
  <c r="AP183" i="108"/>
  <c r="CH183" i="108"/>
  <c r="CH186" i="108"/>
  <c r="CF186" i="108"/>
  <c r="AP190" i="108"/>
  <c r="CJ190" i="108"/>
  <c r="CI190" i="108"/>
  <c r="BZ194" i="108"/>
  <c r="CJ196" i="108"/>
  <c r="CH196" i="108"/>
  <c r="AP196" i="108"/>
  <c r="CG196" i="108"/>
  <c r="CM205" i="108"/>
  <c r="AF211" i="108"/>
  <c r="AD211" i="108"/>
  <c r="D211" i="108"/>
  <c r="AE211" i="108"/>
  <c r="AH213" i="108"/>
  <c r="AF213" i="108"/>
  <c r="AD213" i="108"/>
  <c r="AP215" i="108"/>
  <c r="CH215" i="108"/>
  <c r="CH218" i="108"/>
  <c r="CF218" i="108"/>
  <c r="AP222" i="108"/>
  <c r="CJ222" i="108"/>
  <c r="CI222" i="108"/>
  <c r="BZ226" i="108"/>
  <c r="CJ228" i="108"/>
  <c r="CH228" i="108"/>
  <c r="AP228" i="108"/>
  <c r="CG228" i="108"/>
  <c r="CM237" i="108"/>
  <c r="BX242" i="108"/>
  <c r="AG243" i="108"/>
  <c r="AF243" i="108"/>
  <c r="AD243" i="108"/>
  <c r="D243" i="108"/>
  <c r="AE243" i="108"/>
  <c r="CH249" i="108"/>
  <c r="CI249" i="108"/>
  <c r="CF249" i="108"/>
  <c r="CG249" i="108"/>
  <c r="G250" i="108"/>
  <c r="AY250" i="108" s="1"/>
  <c r="CG256" i="108"/>
  <c r="CJ256" i="108"/>
  <c r="CI256" i="108"/>
  <c r="BZ256" i="108"/>
  <c r="AE257" i="108"/>
  <c r="W257" i="108"/>
  <c r="AH257" i="108"/>
  <c r="AF257" i="108"/>
  <c r="AG259" i="108"/>
  <c r="AB259" i="108"/>
  <c r="W259" i="108"/>
  <c r="AH259" i="108"/>
  <c r="AH260" i="108"/>
  <c r="AG260" i="108"/>
  <c r="AF260" i="108"/>
  <c r="AE260" i="108"/>
  <c r="CE260" i="108"/>
  <c r="CE270" i="108"/>
  <c r="CD270" i="108"/>
  <c r="CC270" i="108"/>
  <c r="CC276" i="108"/>
  <c r="AP277" i="108"/>
  <c r="CJ277" i="108"/>
  <c r="CH277" i="108"/>
  <c r="CG277" i="108"/>
  <c r="CF277" i="108"/>
  <c r="CI277" i="108"/>
  <c r="CG284" i="108"/>
  <c r="CJ284" i="108"/>
  <c r="CH284" i="108"/>
  <c r="BY291" i="108"/>
  <c r="BV291" i="108"/>
  <c r="AP297" i="108"/>
  <c r="CH297" i="108"/>
  <c r="CG297" i="108"/>
  <c r="CJ297" i="108"/>
  <c r="CI297" i="108"/>
  <c r="CA310" i="108"/>
  <c r="CB310" i="108"/>
  <c r="CE314" i="108"/>
  <c r="CB314" i="108"/>
  <c r="CD314" i="108"/>
  <c r="CA314" i="108"/>
  <c r="CD330" i="108"/>
  <c r="CA330" i="108"/>
  <c r="CB330" i="108"/>
  <c r="CF331" i="108"/>
  <c r="CI331" i="108"/>
  <c r="CH331" i="108"/>
  <c r="CG331" i="108"/>
  <c r="AP331" i="108"/>
  <c r="CJ331" i="108"/>
  <c r="H336" i="108"/>
  <c r="BZ336" i="108" s="1"/>
  <c r="BV336" i="108"/>
  <c r="CE357" i="108"/>
  <c r="CA357" i="108"/>
  <c r="BZ372" i="108"/>
  <c r="G393" i="108"/>
  <c r="AY393" i="108" s="1"/>
  <c r="CA414" i="108"/>
  <c r="CE414" i="108"/>
  <c r="CD414" i="108"/>
  <c r="CC414" i="108"/>
  <c r="CB414" i="108"/>
  <c r="CD417" i="108"/>
  <c r="CA417" i="108"/>
  <c r="CE417" i="108"/>
  <c r="CC417" i="108"/>
  <c r="CB417" i="108"/>
  <c r="CC428" i="108"/>
  <c r="CD428" i="108"/>
  <c r="CA428" i="108"/>
  <c r="CB428" i="108"/>
  <c r="CG432" i="108"/>
  <c r="CJ432" i="108"/>
  <c r="CF432" i="108"/>
  <c r="AP432" i="108"/>
  <c r="CH432" i="108"/>
  <c r="CI432" i="108"/>
  <c r="CF11" i="108"/>
  <c r="AG15" i="108"/>
  <c r="AH16" i="108"/>
  <c r="AG22" i="108"/>
  <c r="AH23" i="108"/>
  <c r="CF26" i="108"/>
  <c r="AG30" i="108"/>
  <c r="AH31" i="108"/>
  <c r="CF34" i="108"/>
  <c r="AG38" i="108"/>
  <c r="AH39" i="108"/>
  <c r="CF42" i="108"/>
  <c r="AG46" i="108"/>
  <c r="AH47" i="108"/>
  <c r="CF50" i="108"/>
  <c r="AG54" i="108"/>
  <c r="AH55" i="108"/>
  <c r="CF58" i="108"/>
  <c r="AG62" i="108"/>
  <c r="AH63" i="108"/>
  <c r="CF66" i="108"/>
  <c r="D67" i="108"/>
  <c r="AD67" i="108"/>
  <c r="AG70" i="108"/>
  <c r="CJ70" i="108"/>
  <c r="AH71" i="108"/>
  <c r="CF74" i="108"/>
  <c r="D75" i="108"/>
  <c r="AD75" i="108"/>
  <c r="AG78" i="108"/>
  <c r="CJ78" i="108"/>
  <c r="AH79" i="108"/>
  <c r="CF82" i="108"/>
  <c r="D83" i="108"/>
  <c r="AD83" i="108"/>
  <c r="AG86" i="108"/>
  <c r="CJ86" i="108"/>
  <c r="AH87" i="108"/>
  <c r="CF90" i="108"/>
  <c r="D91" i="108"/>
  <c r="AD91" i="108"/>
  <c r="AG94" i="108"/>
  <c r="CJ94" i="108"/>
  <c r="AH95" i="108"/>
  <c r="CF98" i="108"/>
  <c r="D99" i="108"/>
  <c r="AD99" i="108"/>
  <c r="CG99" i="108"/>
  <c r="AG102" i="108"/>
  <c r="CJ102" i="108"/>
  <c r="AH103" i="108"/>
  <c r="W104" i="108"/>
  <c r="CF106" i="108"/>
  <c r="D107" i="108"/>
  <c r="AD107" i="108"/>
  <c r="CG107" i="108"/>
  <c r="AG110" i="108"/>
  <c r="CJ110" i="108"/>
  <c r="AH111" i="108"/>
  <c r="W112" i="108"/>
  <c r="CF114" i="108"/>
  <c r="D115" i="108"/>
  <c r="AD115" i="108"/>
  <c r="CG115" i="108"/>
  <c r="AG118" i="108"/>
  <c r="CJ118" i="108"/>
  <c r="AH119" i="108"/>
  <c r="W120" i="108"/>
  <c r="AF121" i="108"/>
  <c r="W122" i="108"/>
  <c r="BZ122" i="108"/>
  <c r="CB123" i="108"/>
  <c r="AB124" i="108"/>
  <c r="G124" i="108"/>
  <c r="AY124" i="108" s="1"/>
  <c r="AP125" i="108"/>
  <c r="CF125" i="108"/>
  <c r="CI129" i="108"/>
  <c r="AH130" i="108"/>
  <c r="AC131" i="108"/>
  <c r="CI132" i="108"/>
  <c r="AB135" i="108"/>
  <c r="AH135" i="108"/>
  <c r="AE135" i="108"/>
  <c r="BV136" i="108"/>
  <c r="AD137" i="108"/>
  <c r="D137" i="108"/>
  <c r="AB137" i="108"/>
  <c r="AF137" i="108"/>
  <c r="W142" i="108"/>
  <c r="AG142" i="108"/>
  <c r="AE142" i="108"/>
  <c r="CF144" i="108"/>
  <c r="AP144" i="108"/>
  <c r="CG144" i="108"/>
  <c r="CF145" i="108"/>
  <c r="AG147" i="108"/>
  <c r="AG148" i="108"/>
  <c r="AE148" i="108"/>
  <c r="AD148" i="108"/>
  <c r="D149" i="108"/>
  <c r="AE149" i="108"/>
  <c r="AP154" i="108"/>
  <c r="CG154" i="108"/>
  <c r="G158" i="108"/>
  <c r="AY158" i="108" s="1"/>
  <c r="CM159" i="108"/>
  <c r="BZ164" i="108"/>
  <c r="CI164" i="108"/>
  <c r="AB167" i="108"/>
  <c r="AH167" i="108"/>
  <c r="AE167" i="108"/>
  <c r="AD169" i="108"/>
  <c r="D169" i="108"/>
  <c r="AB169" i="108"/>
  <c r="AF169" i="108"/>
  <c r="W174" i="108"/>
  <c r="AG174" i="108"/>
  <c r="AE174" i="108"/>
  <c r="CF176" i="108"/>
  <c r="AP176" i="108"/>
  <c r="CG176" i="108"/>
  <c r="CF177" i="108"/>
  <c r="AG179" i="108"/>
  <c r="AG180" i="108"/>
  <c r="AE180" i="108"/>
  <c r="AD180" i="108"/>
  <c r="D181" i="108"/>
  <c r="AE181" i="108"/>
  <c r="AP186" i="108"/>
  <c r="CG186" i="108"/>
  <c r="G190" i="108"/>
  <c r="AY190" i="108" s="1"/>
  <c r="CM191" i="108"/>
  <c r="BZ196" i="108"/>
  <c r="CI196" i="108"/>
  <c r="AB199" i="108"/>
  <c r="AH199" i="108"/>
  <c r="AE199" i="108"/>
  <c r="AD201" i="108"/>
  <c r="D201" i="108"/>
  <c r="AB201" i="108"/>
  <c r="AF201" i="108"/>
  <c r="W206" i="108"/>
  <c r="AG206" i="108"/>
  <c r="AE206" i="108"/>
  <c r="CF208" i="108"/>
  <c r="AP208" i="108"/>
  <c r="CG208" i="108"/>
  <c r="CF209" i="108"/>
  <c r="AG211" i="108"/>
  <c r="AG212" i="108"/>
  <c r="AE212" i="108"/>
  <c r="AD212" i="108"/>
  <c r="D213" i="108"/>
  <c r="AE213" i="108"/>
  <c r="AP218" i="108"/>
  <c r="CG218" i="108"/>
  <c r="G222" i="108"/>
  <c r="AY222" i="108" s="1"/>
  <c r="CM223" i="108"/>
  <c r="BZ228" i="108"/>
  <c r="CI228" i="108"/>
  <c r="AB231" i="108"/>
  <c r="AH231" i="108"/>
  <c r="AE231" i="108"/>
  <c r="AD233" i="108"/>
  <c r="D233" i="108"/>
  <c r="AB233" i="108"/>
  <c r="AF233" i="108"/>
  <c r="W238" i="108"/>
  <c r="AG238" i="108"/>
  <c r="AE238" i="108"/>
  <c r="CF240" i="108"/>
  <c r="AP240" i="108"/>
  <c r="CG240" i="108"/>
  <c r="CF241" i="108"/>
  <c r="AH243" i="108"/>
  <c r="W245" i="108"/>
  <c r="AB245" i="108"/>
  <c r="AH245" i="108"/>
  <c r="AF245" i="108"/>
  <c r="AD248" i="108"/>
  <c r="D248" i="108"/>
  <c r="AH248" i="108"/>
  <c r="AF248" i="108"/>
  <c r="AG248" i="108"/>
  <c r="CH248" i="108"/>
  <c r="AP249" i="108"/>
  <c r="CJ249" i="108"/>
  <c r="CH252" i="108"/>
  <c r="CF252" i="108"/>
  <c r="AP252" i="108"/>
  <c r="W253" i="108"/>
  <c r="AH253" i="108"/>
  <c r="AF253" i="108"/>
  <c r="AE253" i="108"/>
  <c r="D257" i="108"/>
  <c r="AG257" i="108"/>
  <c r="D259" i="108"/>
  <c r="D260" i="108"/>
  <c r="AB262" i="108"/>
  <c r="AE262" i="108"/>
  <c r="D262" i="108"/>
  <c r="AC262" i="108"/>
  <c r="W262" i="108"/>
  <c r="AB265" i="108"/>
  <c r="CA270" i="108"/>
  <c r="AE272" i="108"/>
  <c r="CG273" i="108"/>
  <c r="BZ283" i="108"/>
  <c r="CI284" i="108"/>
  <c r="CA286" i="108"/>
  <c r="CD286" i="108"/>
  <c r="CB286" i="108"/>
  <c r="AD288" i="108"/>
  <c r="D288" i="108"/>
  <c r="W288" i="108"/>
  <c r="AH288" i="108"/>
  <c r="AF288" i="108"/>
  <c r="AE288" i="108"/>
  <c r="AC288" i="108"/>
  <c r="AE293" i="108"/>
  <c r="AF293" i="108"/>
  <c r="AD293" i="108"/>
  <c r="D293" i="108"/>
  <c r="AB293" i="108"/>
  <c r="AH293" i="108"/>
  <c r="CM300" i="108"/>
  <c r="AG319" i="108"/>
  <c r="W319" i="108"/>
  <c r="AH319" i="108"/>
  <c r="AD319" i="108"/>
  <c r="AC319" i="108"/>
  <c r="D319" i="108"/>
  <c r="AF319" i="108"/>
  <c r="CM319" i="108"/>
  <c r="AE319" i="108"/>
  <c r="AB319" i="108"/>
  <c r="BV327" i="108"/>
  <c r="BX327" i="108"/>
  <c r="CF330" i="108"/>
  <c r="CJ330" i="108"/>
  <c r="CI330" i="108"/>
  <c r="CH330" i="108"/>
  <c r="CB351" i="108"/>
  <c r="CD351" i="108"/>
  <c r="CC351" i="108"/>
  <c r="CA351" i="108"/>
  <c r="CE351" i="108"/>
  <c r="CF362" i="108"/>
  <c r="CJ362" i="108"/>
  <c r="CG362" i="108"/>
  <c r="AP362" i="108"/>
  <c r="CI362" i="108"/>
  <c r="W369" i="108"/>
  <c r="AF369" i="108"/>
  <c r="D369" i="108"/>
  <c r="AD369" i="108"/>
  <c r="AC369" i="108"/>
  <c r="AB369" i="108"/>
  <c r="AH369" i="108"/>
  <c r="AG369" i="108"/>
  <c r="AE369" i="108"/>
  <c r="AP385" i="108"/>
  <c r="CI385" i="108"/>
  <c r="CH385" i="108"/>
  <c r="CF385" i="108"/>
  <c r="CJ385" i="108"/>
  <c r="CG385" i="108"/>
  <c r="BY413" i="108"/>
  <c r="CC416" i="108"/>
  <c r="CA416" i="108"/>
  <c r="CD416" i="108"/>
  <c r="CF137" i="108"/>
  <c r="AG140" i="108"/>
  <c r="AE140" i="108"/>
  <c r="AD140" i="108"/>
  <c r="BV146" i="108"/>
  <c r="G150" i="108"/>
  <c r="AY150" i="108" s="1"/>
  <c r="CJ154" i="108"/>
  <c r="BZ156" i="108"/>
  <c r="AB159" i="108"/>
  <c r="AH159" i="108"/>
  <c r="AE159" i="108"/>
  <c r="AD161" i="108"/>
  <c r="D161" i="108"/>
  <c r="AB161" i="108"/>
  <c r="AF161" i="108"/>
  <c r="W166" i="108"/>
  <c r="AG166" i="108"/>
  <c r="AE166" i="108"/>
  <c r="CF168" i="108"/>
  <c r="AP168" i="108"/>
  <c r="CG168" i="108"/>
  <c r="CF169" i="108"/>
  <c r="AG172" i="108"/>
  <c r="AE172" i="108"/>
  <c r="AD172" i="108"/>
  <c r="BV178" i="108"/>
  <c r="G182" i="108"/>
  <c r="AY182" i="108" s="1"/>
  <c r="CJ186" i="108"/>
  <c r="BZ188" i="108"/>
  <c r="AB191" i="108"/>
  <c r="AH191" i="108"/>
  <c r="AE191" i="108"/>
  <c r="BX192" i="108"/>
  <c r="BV192" i="108"/>
  <c r="AD193" i="108"/>
  <c r="D193" i="108"/>
  <c r="AB193" i="108"/>
  <c r="AF193" i="108"/>
  <c r="W198" i="108"/>
  <c r="AG198" i="108"/>
  <c r="AE198" i="108"/>
  <c r="CF200" i="108"/>
  <c r="AP200" i="108"/>
  <c r="CG200" i="108"/>
  <c r="CF201" i="108"/>
  <c r="AG204" i="108"/>
  <c r="AE204" i="108"/>
  <c r="AD204" i="108"/>
  <c r="G214" i="108"/>
  <c r="AY214" i="108" s="1"/>
  <c r="CM215" i="108"/>
  <c r="AC215" i="108"/>
  <c r="AC217" i="108"/>
  <c r="CJ218" i="108"/>
  <c r="BZ220" i="108"/>
  <c r="AC222" i="108"/>
  <c r="AB223" i="108"/>
  <c r="AH223" i="108"/>
  <c r="AE223" i="108"/>
  <c r="BX224" i="108"/>
  <c r="BV224" i="108"/>
  <c r="AD225" i="108"/>
  <c r="D225" i="108"/>
  <c r="AB225" i="108"/>
  <c r="AF225" i="108"/>
  <c r="AB228" i="108"/>
  <c r="W230" i="108"/>
  <c r="AG230" i="108"/>
  <c r="AE230" i="108"/>
  <c r="CF232" i="108"/>
  <c r="AP232" i="108"/>
  <c r="CG232" i="108"/>
  <c r="CF233" i="108"/>
  <c r="AG236" i="108"/>
  <c r="AE236" i="108"/>
  <c r="AD236" i="108"/>
  <c r="AC246" i="108"/>
  <c r="CJ248" i="108"/>
  <c r="AD254" i="108"/>
  <c r="BX255" i="108"/>
  <c r="BV255" i="108"/>
  <c r="BU255" i="108"/>
  <c r="BW255" i="108"/>
  <c r="CH257" i="108"/>
  <c r="CF257" i="108"/>
  <c r="AP257" i="108"/>
  <c r="G257" i="108"/>
  <c r="AY257" i="108" s="1"/>
  <c r="CJ259" i="108"/>
  <c r="CH259" i="108"/>
  <c r="CG259" i="108"/>
  <c r="CF259" i="108"/>
  <c r="AP259" i="108"/>
  <c r="AP261" i="108"/>
  <c r="CF261" i="108"/>
  <c r="BW261" i="108"/>
  <c r="CJ261" i="108"/>
  <c r="CJ262" i="108"/>
  <c r="CH262" i="108"/>
  <c r="CG262" i="108"/>
  <c r="CF262" i="108"/>
  <c r="AP262" i="108"/>
  <c r="AG264" i="108"/>
  <c r="BX265" i="108"/>
  <c r="AG267" i="108"/>
  <c r="AB267" i="108"/>
  <c r="AH267" i="108"/>
  <c r="AF267" i="108"/>
  <c r="G268" i="108"/>
  <c r="AY268" i="108" s="1"/>
  <c r="AP269" i="108"/>
  <c r="CJ269" i="108"/>
  <c r="CI269" i="108"/>
  <c r="CH269" i="108"/>
  <c r="G270" i="108"/>
  <c r="AY270" i="108" s="1"/>
  <c r="BV273" i="108"/>
  <c r="AB278" i="108"/>
  <c r="AG278" i="108"/>
  <c r="AF278" i="108"/>
  <c r="AE278" i="108"/>
  <c r="D278" i="108"/>
  <c r="H287" i="108"/>
  <c r="BZ287" i="108" s="1"/>
  <c r="CG288" i="108"/>
  <c r="AP288" i="108"/>
  <c r="CI288" i="108"/>
  <c r="CH288" i="108"/>
  <c r="CF288" i="108"/>
  <c r="CF297" i="108"/>
  <c r="CF307" i="108"/>
  <c r="CI307" i="108"/>
  <c r="AP307" i="108"/>
  <c r="CH307" i="108"/>
  <c r="CG307" i="108"/>
  <c r="CJ307" i="108"/>
  <c r="CJ319" i="108"/>
  <c r="CG319" i="108"/>
  <c r="CF319" i="108"/>
  <c r="CI319" i="108"/>
  <c r="CH319" i="108"/>
  <c r="CE322" i="108"/>
  <c r="CD322" i="108"/>
  <c r="CC322" i="108"/>
  <c r="AP330" i="108"/>
  <c r="CG330" i="108"/>
  <c r="AD332" i="108"/>
  <c r="D332" i="108"/>
  <c r="AE332" i="108"/>
  <c r="W332" i="108"/>
  <c r="AH332" i="108"/>
  <c r="AF332" i="108"/>
  <c r="AC332" i="108"/>
  <c r="AB332" i="108"/>
  <c r="AP337" i="108"/>
  <c r="CG337" i="108"/>
  <c r="CJ337" i="108"/>
  <c r="CH337" i="108"/>
  <c r="BX341" i="108"/>
  <c r="BY341" i="108"/>
  <c r="BU341" i="108"/>
  <c r="BW341" i="108"/>
  <c r="BV341" i="108"/>
  <c r="W345" i="108"/>
  <c r="AG345" i="108"/>
  <c r="AB345" i="108"/>
  <c r="AH345" i="108"/>
  <c r="AF345" i="108"/>
  <c r="AC345" i="108"/>
  <c r="D345" i="108"/>
  <c r="CG364" i="108"/>
  <c r="AP364" i="108"/>
  <c r="CJ364" i="108"/>
  <c r="CI364" i="108"/>
  <c r="CF364" i="108"/>
  <c r="AP369" i="108"/>
  <c r="CG369" i="108"/>
  <c r="CJ369" i="108"/>
  <c r="CH369" i="108"/>
  <c r="CI369" i="108"/>
  <c r="AP405" i="108"/>
  <c r="CB412" i="108"/>
  <c r="CE412" i="108"/>
  <c r="CD412" i="108"/>
  <c r="CC412" i="108"/>
  <c r="CH413" i="108"/>
  <c r="CJ413" i="108"/>
  <c r="CG413" i="108"/>
  <c r="CF413" i="108"/>
  <c r="AP413" i="108"/>
  <c r="CI413" i="108"/>
  <c r="BZ130" i="108"/>
  <c r="W134" i="108"/>
  <c r="AG134" i="108"/>
  <c r="AE134" i="108"/>
  <c r="CF136" i="108"/>
  <c r="AP136" i="108"/>
  <c r="CG136" i="108"/>
  <c r="AC16" i="108"/>
  <c r="CI26" i="108"/>
  <c r="CI34" i="108"/>
  <c r="AC39" i="108"/>
  <c r="CI50" i="108"/>
  <c r="AC55" i="108"/>
  <c r="AC63" i="108"/>
  <c r="CI66" i="108"/>
  <c r="AG67" i="108"/>
  <c r="AC71" i="108"/>
  <c r="CI74" i="108"/>
  <c r="AG75" i="108"/>
  <c r="AC87" i="108"/>
  <c r="CI90" i="108"/>
  <c r="AC95" i="108"/>
  <c r="CI98" i="108"/>
  <c r="D104" i="108"/>
  <c r="AC111" i="108"/>
  <c r="D112" i="108"/>
  <c r="CI114" i="108"/>
  <c r="AG115" i="108"/>
  <c r="AC119" i="108"/>
  <c r="AD120" i="108"/>
  <c r="D122" i="108"/>
  <c r="CE123" i="108"/>
  <c r="D124" i="108"/>
  <c r="CI125" i="108"/>
  <c r="CG130" i="108"/>
  <c r="AH133" i="108"/>
  <c r="AF133" i="108"/>
  <c r="AD133" i="108"/>
  <c r="D134" i="108"/>
  <c r="AF134" i="108"/>
  <c r="AP135" i="108"/>
  <c r="CH135" i="108"/>
  <c r="CH136" i="108"/>
  <c r="AP137" i="108"/>
  <c r="CH137" i="108"/>
  <c r="CH138" i="108"/>
  <c r="CF138" i="108"/>
  <c r="D140" i="108"/>
  <c r="AF140" i="108"/>
  <c r="AP142" i="108"/>
  <c r="CJ142" i="108"/>
  <c r="CI142" i="108"/>
  <c r="CE143" i="108"/>
  <c r="CC143" i="108"/>
  <c r="BZ146" i="108"/>
  <c r="BW146" i="108"/>
  <c r="CJ148" i="108"/>
  <c r="CH148" i="108"/>
  <c r="AP148" i="108"/>
  <c r="CG148" i="108"/>
  <c r="G156" i="108"/>
  <c r="AY156" i="108" s="1"/>
  <c r="CM157" i="108"/>
  <c r="D159" i="108"/>
  <c r="AF159" i="108"/>
  <c r="AG161" i="108"/>
  <c r="AF163" i="108"/>
  <c r="AD163" i="108"/>
  <c r="D163" i="108"/>
  <c r="AE163" i="108"/>
  <c r="AH165" i="108"/>
  <c r="AF165" i="108"/>
  <c r="AD165" i="108"/>
  <c r="D166" i="108"/>
  <c r="AF166" i="108"/>
  <c r="AP167" i="108"/>
  <c r="CH167" i="108"/>
  <c r="CH168" i="108"/>
  <c r="AP169" i="108"/>
  <c r="CH169" i="108"/>
  <c r="CH170" i="108"/>
  <c r="CF170" i="108"/>
  <c r="D172" i="108"/>
  <c r="AF172" i="108"/>
  <c r="AP174" i="108"/>
  <c r="CJ174" i="108"/>
  <c r="CI174" i="108"/>
  <c r="BZ178" i="108"/>
  <c r="CJ180" i="108"/>
  <c r="CH180" i="108"/>
  <c r="AP180" i="108"/>
  <c r="CG180" i="108"/>
  <c r="G188" i="108"/>
  <c r="AY188" i="108" s="1"/>
  <c r="CM189" i="108"/>
  <c r="D191" i="108"/>
  <c r="AF191" i="108"/>
  <c r="AG193" i="108"/>
  <c r="BX194" i="108"/>
  <c r="AF195" i="108"/>
  <c r="AD195" i="108"/>
  <c r="D195" i="108"/>
  <c r="AE195" i="108"/>
  <c r="AH197" i="108"/>
  <c r="AF197" i="108"/>
  <c r="AD197" i="108"/>
  <c r="D198" i="108"/>
  <c r="AF198" i="108"/>
  <c r="AP199" i="108"/>
  <c r="CH199" i="108"/>
  <c r="CH200" i="108"/>
  <c r="AP201" i="108"/>
  <c r="CH201" i="108"/>
  <c r="CH202" i="108"/>
  <c r="CF202" i="108"/>
  <c r="D204" i="108"/>
  <c r="AF204" i="108"/>
  <c r="AP206" i="108"/>
  <c r="CJ206" i="108"/>
  <c r="CI206" i="108"/>
  <c r="CE207" i="108"/>
  <c r="CC207" i="108"/>
  <c r="BZ210" i="108"/>
  <c r="CJ212" i="108"/>
  <c r="CH212" i="108"/>
  <c r="AP212" i="108"/>
  <c r="CG212" i="108"/>
  <c r="G220" i="108"/>
  <c r="AY220" i="108" s="1"/>
  <c r="CM221" i="108"/>
  <c r="D223" i="108"/>
  <c r="AF223" i="108"/>
  <c r="AG225" i="108"/>
  <c r="AF227" i="108"/>
  <c r="AD227" i="108"/>
  <c r="D227" i="108"/>
  <c r="AE227" i="108"/>
  <c r="AH229" i="108"/>
  <c r="AF229" i="108"/>
  <c r="AD229" i="108"/>
  <c r="D230" i="108"/>
  <c r="AF230" i="108"/>
  <c r="AP231" i="108"/>
  <c r="CH232" i="108"/>
  <c r="AP233" i="108"/>
  <c r="CH233" i="108"/>
  <c r="CH234" i="108"/>
  <c r="CF234" i="108"/>
  <c r="D236" i="108"/>
  <c r="AF236" i="108"/>
  <c r="AP238" i="108"/>
  <c r="CJ238" i="108"/>
  <c r="CI238" i="108"/>
  <c r="CE239" i="108"/>
  <c r="CC239" i="108"/>
  <c r="BZ242" i="108"/>
  <c r="BW242" i="108"/>
  <c r="AP245" i="108"/>
  <c r="CH245" i="108"/>
  <c r="CF245" i="108"/>
  <c r="BX247" i="108"/>
  <c r="BY247" i="108"/>
  <c r="BV247" i="108"/>
  <c r="G248" i="108"/>
  <c r="AY248" i="108" s="1"/>
  <c r="AF250" i="108"/>
  <c r="AH250" i="108"/>
  <c r="AE250" i="108"/>
  <c r="AD250" i="108"/>
  <c r="CJ251" i="108"/>
  <c r="CH251" i="108"/>
  <c r="AP251" i="108"/>
  <c r="CI251" i="108"/>
  <c r="AP253" i="108"/>
  <c r="CF253" i="108"/>
  <c r="G253" i="108"/>
  <c r="AY253" i="108" s="1"/>
  <c r="BY255" i="108"/>
  <c r="AC259" i="108"/>
  <c r="W260" i="108"/>
  <c r="CI262" i="108"/>
  <c r="AE265" i="108"/>
  <c r="W265" i="108"/>
  <c r="AH265" i="108"/>
  <c r="AG265" i="108"/>
  <c r="AF265" i="108"/>
  <c r="BY267" i="108"/>
  <c r="CF268" i="108"/>
  <c r="BW268" i="108"/>
  <c r="AP268" i="108"/>
  <c r="CJ268" i="108"/>
  <c r="CG268" i="108"/>
  <c r="BZ269" i="108"/>
  <c r="AP273" i="108"/>
  <c r="CM280" i="108"/>
  <c r="BV285" i="108"/>
  <c r="BU285" i="108"/>
  <c r="BW285" i="108"/>
  <c r="BU290" i="108"/>
  <c r="BY301" i="108"/>
  <c r="BW301" i="108"/>
  <c r="BV301" i="108"/>
  <c r="G305" i="108"/>
  <c r="AY305" i="108" s="1"/>
  <c r="AH312" i="108"/>
  <c r="AC312" i="108"/>
  <c r="AG312" i="108"/>
  <c r="AE312" i="108"/>
  <c r="AB312" i="108"/>
  <c r="W312" i="108"/>
  <c r="CB319" i="108"/>
  <c r="CC319" i="108"/>
  <c r="CA319" i="108"/>
  <c r="CG322" i="108"/>
  <c r="CI322" i="108"/>
  <c r="AP322" i="108"/>
  <c r="CJ322" i="108"/>
  <c r="CH322" i="108"/>
  <c r="CF322" i="108"/>
  <c r="CA339" i="108"/>
  <c r="CE339" i="108"/>
  <c r="CC339" i="108"/>
  <c r="CJ343" i="108"/>
  <c r="CI343" i="108"/>
  <c r="CH343" i="108"/>
  <c r="AP343" i="108"/>
  <c r="BZ355" i="108"/>
  <c r="BZ356" i="108"/>
  <c r="BU376" i="108"/>
  <c r="BX376" i="108"/>
  <c r="BV376" i="108"/>
  <c r="BY376" i="108"/>
  <c r="BW376" i="108"/>
  <c r="AB386" i="108"/>
  <c r="W386" i="108"/>
  <c r="AH386" i="108"/>
  <c r="AC386" i="108"/>
  <c r="CM386" i="108"/>
  <c r="AG386" i="108"/>
  <c r="D386" i="108"/>
  <c r="AF386" i="108"/>
  <c r="AE386" i="108"/>
  <c r="AD386" i="108"/>
  <c r="CC400" i="108"/>
  <c r="CD400" i="108"/>
  <c r="CH405" i="108"/>
  <c r="CJ405" i="108"/>
  <c r="CI405" i="108"/>
  <c r="CF405" i="108"/>
  <c r="CG405" i="108"/>
  <c r="CE428" i="108"/>
  <c r="CE484" i="108"/>
  <c r="CD484" i="108"/>
  <c r="CB484" i="108"/>
  <c r="CA484" i="108"/>
  <c r="CC484" i="108"/>
  <c r="W497" i="108"/>
  <c r="AG497" i="108"/>
  <c r="AF497" i="108"/>
  <c r="AH497" i="108"/>
  <c r="AD497" i="108"/>
  <c r="AB497" i="108"/>
  <c r="AC497" i="108"/>
  <c r="D497" i="108"/>
  <c r="AE497" i="108"/>
  <c r="CI99" i="108"/>
  <c r="AC104" i="108"/>
  <c r="CI107" i="108"/>
  <c r="AC112" i="108"/>
  <c r="CI115" i="108"/>
  <c r="AC120" i="108"/>
  <c r="AC122" i="108"/>
  <c r="AD124" i="108"/>
  <c r="CI11" i="108"/>
  <c r="AC23" i="108"/>
  <c r="AC31" i="108"/>
  <c r="CI42" i="108"/>
  <c r="AC47" i="108"/>
  <c r="CI58" i="108"/>
  <c r="AC79" i="108"/>
  <c r="CI82" i="108"/>
  <c r="AG83" i="108"/>
  <c r="AG91" i="108"/>
  <c r="AG99" i="108"/>
  <c r="AC103" i="108"/>
  <c r="AD104" i="108"/>
  <c r="CI106" i="108"/>
  <c r="AG107" i="108"/>
  <c r="AD112" i="108"/>
  <c r="D120" i="108"/>
  <c r="AD122" i="108"/>
  <c r="AE124" i="108"/>
  <c r="D16" i="108"/>
  <c r="D23" i="108"/>
  <c r="D31" i="108"/>
  <c r="D39" i="108"/>
  <c r="D47" i="108"/>
  <c r="D55" i="108"/>
  <c r="D63" i="108"/>
  <c r="D71" i="108"/>
  <c r="D79" i="108"/>
  <c r="D87" i="108"/>
  <c r="D95" i="108"/>
  <c r="D103" i="108"/>
  <c r="D111" i="108"/>
  <c r="D119" i="108"/>
  <c r="W121" i="108"/>
  <c r="AF122" i="108"/>
  <c r="AF124" i="108"/>
  <c r="AD125" i="108"/>
  <c r="AC130" i="108"/>
  <c r="CI130" i="108"/>
  <c r="AG132" i="108"/>
  <c r="AE132" i="108"/>
  <c r="AD132" i="108"/>
  <c r="D133" i="108"/>
  <c r="AE133" i="108"/>
  <c r="AH134" i="108"/>
  <c r="CI136" i="108"/>
  <c r="CI137" i="108"/>
  <c r="AP138" i="108"/>
  <c r="CG138" i="108"/>
  <c r="AH140" i="108"/>
  <c r="G142" i="108"/>
  <c r="AY142" i="108" s="1"/>
  <c r="CM143" i="108"/>
  <c r="CA143" i="108"/>
  <c r="BY146" i="108"/>
  <c r="W147" i="108"/>
  <c r="BZ148" i="108"/>
  <c r="CI148" i="108"/>
  <c r="W149" i="108"/>
  <c r="AB151" i="108"/>
  <c r="AH151" i="108"/>
  <c r="AE151" i="108"/>
  <c r="BV152" i="108"/>
  <c r="AD153" i="108"/>
  <c r="D153" i="108"/>
  <c r="AB153" i="108"/>
  <c r="AF153" i="108"/>
  <c r="W158" i="108"/>
  <c r="AG158" i="108"/>
  <c r="AE158" i="108"/>
  <c r="CF158" i="108"/>
  <c r="AG159" i="108"/>
  <c r="CF160" i="108"/>
  <c r="AP160" i="108"/>
  <c r="CG160" i="108"/>
  <c r="AH161" i="108"/>
  <c r="CF161" i="108"/>
  <c r="AG163" i="108"/>
  <c r="AG164" i="108"/>
  <c r="AE164" i="108"/>
  <c r="AD164" i="108"/>
  <c r="D165" i="108"/>
  <c r="AE165" i="108"/>
  <c r="AH166" i="108"/>
  <c r="CI168" i="108"/>
  <c r="CI169" i="108"/>
  <c r="AP170" i="108"/>
  <c r="CG170" i="108"/>
  <c r="AH172" i="108"/>
  <c r="G174" i="108"/>
  <c r="AY174" i="108" s="1"/>
  <c r="CM175" i="108"/>
  <c r="CA175" i="108"/>
  <c r="BY178" i="108"/>
  <c r="W179" i="108"/>
  <c r="BZ180" i="108"/>
  <c r="CI180" i="108"/>
  <c r="W181" i="108"/>
  <c r="AB183" i="108"/>
  <c r="AH183" i="108"/>
  <c r="AE183" i="108"/>
  <c r="BX184" i="108"/>
  <c r="BV184" i="108"/>
  <c r="AD185" i="108"/>
  <c r="D185" i="108"/>
  <c r="AB185" i="108"/>
  <c r="AF185" i="108"/>
  <c r="W190" i="108"/>
  <c r="AG190" i="108"/>
  <c r="AE190" i="108"/>
  <c r="CF190" i="108"/>
  <c r="AG191" i="108"/>
  <c r="CF192" i="108"/>
  <c r="AP192" i="108"/>
  <c r="BU192" i="108"/>
  <c r="CG192" i="108"/>
  <c r="AH193" i="108"/>
  <c r="CF193" i="108"/>
  <c r="AG195" i="108"/>
  <c r="AG196" i="108"/>
  <c r="AE196" i="108"/>
  <c r="AD196" i="108"/>
  <c r="D197" i="108"/>
  <c r="AE197" i="108"/>
  <c r="AH198" i="108"/>
  <c r="CI200" i="108"/>
  <c r="CI201" i="108"/>
  <c r="AH204" i="108"/>
  <c r="G206" i="108"/>
  <c r="AY206" i="108" s="1"/>
  <c r="CM207" i="108"/>
  <c r="W211" i="108"/>
  <c r="BZ212" i="108"/>
  <c r="W213" i="108"/>
  <c r="AB215" i="108"/>
  <c r="AH215" i="108"/>
  <c r="AE215" i="108"/>
  <c r="BV216" i="108"/>
  <c r="AD217" i="108"/>
  <c r="D217" i="108"/>
  <c r="AB217" i="108"/>
  <c r="AF217" i="108"/>
  <c r="W222" i="108"/>
  <c r="AG222" i="108"/>
  <c r="AE222" i="108"/>
  <c r="CF222" i="108"/>
  <c r="CF224" i="108"/>
  <c r="AP224" i="108"/>
  <c r="BU224" i="108"/>
  <c r="CG224" i="108"/>
  <c r="CF225" i="108"/>
  <c r="AG228" i="108"/>
  <c r="AE228" i="108"/>
  <c r="AD228" i="108"/>
  <c r="G238" i="108"/>
  <c r="AY238" i="108" s="1"/>
  <c r="CM239" i="108"/>
  <c r="BY242" i="108"/>
  <c r="W243" i="108"/>
  <c r="BU244" i="108"/>
  <c r="G245" i="108"/>
  <c r="AY245" i="108" s="1"/>
  <c r="AB246" i="108"/>
  <c r="AG246" i="108"/>
  <c r="AE246" i="108"/>
  <c r="D246" i="108"/>
  <c r="AF246" i="108"/>
  <c r="BU247" i="108"/>
  <c r="BV250" i="108"/>
  <c r="AB254" i="108"/>
  <c r="AE254" i="108"/>
  <c r="D254" i="108"/>
  <c r="AC254" i="108"/>
  <c r="AG254" i="108"/>
  <c r="CF256" i="108"/>
  <c r="AB257" i="108"/>
  <c r="AD259" i="108"/>
  <c r="AB260" i="108"/>
  <c r="CM263" i="108"/>
  <c r="AD264" i="108"/>
  <c r="D264" i="108"/>
  <c r="CM264" i="108"/>
  <c r="AF264" i="108"/>
  <c r="AC264" i="108"/>
  <c r="AB264" i="108"/>
  <c r="W264" i="108"/>
  <c r="BW265" i="108"/>
  <c r="BU265" i="108"/>
  <c r="BY266" i="108"/>
  <c r="BX266" i="108"/>
  <c r="AD272" i="108"/>
  <c r="D272" i="108"/>
  <c r="AC272" i="108"/>
  <c r="W272" i="108"/>
  <c r="AH272" i="108"/>
  <c r="G272" i="108"/>
  <c r="AY272" i="108" s="1"/>
  <c r="CH273" i="108"/>
  <c r="CJ273" i="108"/>
  <c r="CI273" i="108"/>
  <c r="BZ273" i="108"/>
  <c r="G274" i="108"/>
  <c r="AY274" i="108" s="1"/>
  <c r="BW275" i="108"/>
  <c r="BU276" i="108"/>
  <c r="BY276" i="108"/>
  <c r="BV276" i="108"/>
  <c r="BY279" i="108"/>
  <c r="CD280" i="108"/>
  <c r="CC280" i="108"/>
  <c r="CB280" i="108"/>
  <c r="BV281" i="108"/>
  <c r="BY281" i="108"/>
  <c r="BX281" i="108"/>
  <c r="AP284" i="108"/>
  <c r="BU286" i="108"/>
  <c r="CC298" i="108"/>
  <c r="CB299" i="108"/>
  <c r="CA299" i="108"/>
  <c r="CE299" i="108"/>
  <c r="BZ302" i="108"/>
  <c r="D312" i="108"/>
  <c r="AB314" i="108"/>
  <c r="AF314" i="108"/>
  <c r="AC314" i="108"/>
  <c r="W314" i="108"/>
  <c r="AD314" i="108"/>
  <c r="AH314" i="108"/>
  <c r="D314" i="108"/>
  <c r="CE319" i="108"/>
  <c r="CD329" i="108"/>
  <c r="CB335" i="108"/>
  <c r="CF339" i="108"/>
  <c r="CG339" i="108"/>
  <c r="CH339" i="108"/>
  <c r="AP339" i="108"/>
  <c r="CJ339" i="108"/>
  <c r="CG344" i="108"/>
  <c r="CJ344" i="108"/>
  <c r="CF344" i="108"/>
  <c r="CI344" i="108"/>
  <c r="AP344" i="108"/>
  <c r="CD357" i="108"/>
  <c r="CC360" i="108"/>
  <c r="CB360" i="108"/>
  <c r="CE360" i="108"/>
  <c r="CA360" i="108"/>
  <c r="BU408" i="108"/>
  <c r="BX408" i="108"/>
  <c r="BV408" i="108"/>
  <c r="BY408" i="108"/>
  <c r="BW408" i="108"/>
  <c r="AE309" i="108"/>
  <c r="AD309" i="108"/>
  <c r="D309" i="108"/>
  <c r="W309" i="108"/>
  <c r="AG309" i="108"/>
  <c r="AP313" i="108"/>
  <c r="CG313" i="108"/>
  <c r="CF323" i="108"/>
  <c r="CJ323" i="108"/>
  <c r="BV323" i="108"/>
  <c r="CG332" i="108"/>
  <c r="AP332" i="108"/>
  <c r="CJ332" i="108"/>
  <c r="CI332" i="108"/>
  <c r="AB338" i="108"/>
  <c r="AF338" i="108"/>
  <c r="AE338" i="108"/>
  <c r="D338" i="108"/>
  <c r="W338" i="108"/>
  <c r="AH338" i="108"/>
  <c r="CA350" i="108"/>
  <c r="CD350" i="108"/>
  <c r="CC350" i="108"/>
  <c r="CB350" i="108"/>
  <c r="BX351" i="108"/>
  <c r="BV351" i="108"/>
  <c r="CD361" i="108"/>
  <c r="CE361" i="108"/>
  <c r="CB361" i="108"/>
  <c r="CA361" i="108"/>
  <c r="CC361" i="108"/>
  <c r="CH365" i="108"/>
  <c r="CJ365" i="108"/>
  <c r="CI365" i="108"/>
  <c r="CG365" i="108"/>
  <c r="AP365" i="108"/>
  <c r="CI368" i="108"/>
  <c r="CJ368" i="108"/>
  <c r="CH368" i="108"/>
  <c r="AB370" i="108"/>
  <c r="AF370" i="108"/>
  <c r="AE370" i="108"/>
  <c r="D370" i="108"/>
  <c r="AC370" i="108"/>
  <c r="W370" i="108"/>
  <c r="BX371" i="108"/>
  <c r="BW371" i="108"/>
  <c r="BU371" i="108"/>
  <c r="BY371" i="108"/>
  <c r="BV371" i="108"/>
  <c r="CH373" i="108"/>
  <c r="CG373" i="108"/>
  <c r="AP373" i="108"/>
  <c r="CI373" i="108"/>
  <c r="AG375" i="108"/>
  <c r="AC375" i="108"/>
  <c r="W375" i="108"/>
  <c r="AD375" i="108"/>
  <c r="CM375" i="108"/>
  <c r="AH375" i="108"/>
  <c r="AG383" i="108"/>
  <c r="W383" i="108"/>
  <c r="AH383" i="108"/>
  <c r="AF383" i="108"/>
  <c r="D383" i="108"/>
  <c r="AD383" i="108"/>
  <c r="AC383" i="108"/>
  <c r="AB383" i="108"/>
  <c r="BZ385" i="108"/>
  <c r="CM396" i="108"/>
  <c r="AG399" i="108"/>
  <c r="AE399" i="108"/>
  <c r="D399" i="108"/>
  <c r="AC399" i="108"/>
  <c r="AB399" i="108"/>
  <c r="CM399" i="108"/>
  <c r="AH399" i="108"/>
  <c r="AD399" i="108"/>
  <c r="W399" i="108"/>
  <c r="AH400" i="108"/>
  <c r="AC400" i="108"/>
  <c r="W400" i="108"/>
  <c r="AE400" i="108"/>
  <c r="AB400" i="108"/>
  <c r="CM415" i="108"/>
  <c r="W417" i="108"/>
  <c r="AB417" i="108"/>
  <c r="AC417" i="108"/>
  <c r="AH417" i="108"/>
  <c r="AE417" i="108"/>
  <c r="AD417" i="108"/>
  <c r="AH424" i="108"/>
  <c r="AG424" i="108"/>
  <c r="AB424" i="108"/>
  <c r="AD424" i="108"/>
  <c r="AC424" i="108"/>
  <c r="W424" i="108"/>
  <c r="CB443" i="108"/>
  <c r="CE443" i="108"/>
  <c r="CA443" i="108"/>
  <c r="CD443" i="108"/>
  <c r="CC443" i="108"/>
  <c r="AD444" i="108"/>
  <c r="D444" i="108"/>
  <c r="AB444" i="108"/>
  <c r="AH444" i="108"/>
  <c r="W444" i="108"/>
  <c r="AG444" i="108"/>
  <c r="AF444" i="108"/>
  <c r="AE444" i="108"/>
  <c r="AC444" i="108"/>
  <c r="AC138" i="108"/>
  <c r="AC146" i="108"/>
  <c r="AC154" i="108"/>
  <c r="AC162" i="108"/>
  <c r="AC170" i="108"/>
  <c r="AC178" i="108"/>
  <c r="AC186" i="108"/>
  <c r="AC194" i="108"/>
  <c r="AC202" i="108"/>
  <c r="AC210" i="108"/>
  <c r="AC218" i="108"/>
  <c r="AC226" i="108"/>
  <c r="AC234" i="108"/>
  <c r="AC242" i="108"/>
  <c r="CM244" i="108"/>
  <c r="BZ249" i="108"/>
  <c r="G251" i="108"/>
  <c r="AY251" i="108" s="1"/>
  <c r="AC258" i="108"/>
  <c r="AD261" i="108"/>
  <c r="BX263" i="108"/>
  <c r="AD268" i="108"/>
  <c r="CH271" i="108"/>
  <c r="AC273" i="108"/>
  <c r="AH274" i="108"/>
  <c r="AD275" i="108"/>
  <c r="CM276" i="108"/>
  <c r="AH277" i="108"/>
  <c r="BV279" i="108"/>
  <c r="BZ281" i="108"/>
  <c r="CJ283" i="108"/>
  <c r="CF283" i="108"/>
  <c r="AP283" i="108"/>
  <c r="CH283" i="108"/>
  <c r="W284" i="108"/>
  <c r="CH289" i="108"/>
  <c r="AP289" i="108"/>
  <c r="CH293" i="108"/>
  <c r="AP293" i="108"/>
  <c r="CJ293" i="108"/>
  <c r="CB293" i="108"/>
  <c r="AF294" i="108"/>
  <c r="AD294" i="108"/>
  <c r="D294" i="108"/>
  <c r="W294" i="108"/>
  <c r="AH294" i="108"/>
  <c r="AB295" i="108"/>
  <c r="BZ296" i="108"/>
  <c r="CM297" i="108"/>
  <c r="CF299" i="108"/>
  <c r="CH299" i="108"/>
  <c r="CG299" i="108"/>
  <c r="CI299" i="108"/>
  <c r="BZ301" i="108"/>
  <c r="BZ303" i="108"/>
  <c r="AH304" i="108"/>
  <c r="AE304" i="108"/>
  <c r="D304" i="108"/>
  <c r="AB304" i="108"/>
  <c r="W304" i="108"/>
  <c r="AE305" i="108"/>
  <c r="CH306" i="108"/>
  <c r="CG308" i="108"/>
  <c r="AP308" i="108"/>
  <c r="CJ308" i="108"/>
  <c r="AH309" i="108"/>
  <c r="AC311" i="108"/>
  <c r="CG316" i="108"/>
  <c r="CJ316" i="108"/>
  <c r="CH316" i="108"/>
  <c r="AP316" i="108"/>
  <c r="AP321" i="108"/>
  <c r="CI321" i="108"/>
  <c r="CF321" i="108"/>
  <c r="CG321" i="108"/>
  <c r="AC322" i="108"/>
  <c r="AP323" i="108"/>
  <c r="BW323" i="108"/>
  <c r="AD324" i="108"/>
  <c r="D324" i="108"/>
  <c r="AB324" i="108"/>
  <c r="AH324" i="108"/>
  <c r="AE324" i="108"/>
  <c r="CM324" i="108"/>
  <c r="AC324" i="108"/>
  <c r="AE325" i="108"/>
  <c r="AG325" i="108"/>
  <c r="AF325" i="108"/>
  <c r="AB325" i="108"/>
  <c r="W325" i="108"/>
  <c r="AH325" i="108"/>
  <c r="W327" i="108"/>
  <c r="CJ328" i="108"/>
  <c r="CI328" i="108"/>
  <c r="BZ328" i="108"/>
  <c r="AP329" i="108"/>
  <c r="CI329" i="108"/>
  <c r="CJ329" i="108"/>
  <c r="CF329" i="108"/>
  <c r="AD330" i="108"/>
  <c r="CF332" i="108"/>
  <c r="CM337" i="108"/>
  <c r="BW346" i="108"/>
  <c r="BY346" i="108"/>
  <c r="CG348" i="108"/>
  <c r="CJ348" i="108"/>
  <c r="CH348" i="108"/>
  <c r="G349" i="108"/>
  <c r="AY349" i="108" s="1"/>
  <c r="G350" i="108"/>
  <c r="AY350" i="108" s="1"/>
  <c r="CE350" i="108"/>
  <c r="CG355" i="108"/>
  <c r="W361" i="108"/>
  <c r="AC361" i="108"/>
  <c r="AF361" i="108"/>
  <c r="D361" i="108"/>
  <c r="AD361" i="108"/>
  <c r="CM361" i="108"/>
  <c r="AB361" i="108"/>
  <c r="AE362" i="108"/>
  <c r="CE364" i="108"/>
  <c r="CC364" i="108"/>
  <c r="CA364" i="108"/>
  <c r="CB364" i="108"/>
  <c r="AG367" i="108"/>
  <c r="AE367" i="108"/>
  <c r="D367" i="108"/>
  <c r="AD367" i="108"/>
  <c r="AB367" i="108"/>
  <c r="W367" i="108"/>
  <c r="CF368" i="108"/>
  <c r="CD371" i="108"/>
  <c r="CB371" i="108"/>
  <c r="CC371" i="108"/>
  <c r="D375" i="108"/>
  <c r="CF387" i="108"/>
  <c r="CI387" i="108"/>
  <c r="CH387" i="108"/>
  <c r="CE396" i="108"/>
  <c r="CD396" i="108"/>
  <c r="CA396" i="108"/>
  <c r="CA398" i="108"/>
  <c r="CE398" i="108"/>
  <c r="CC398" i="108"/>
  <c r="CB398" i="108"/>
  <c r="W401" i="108"/>
  <c r="AG401" i="108"/>
  <c r="AF401" i="108"/>
  <c r="AC401" i="108"/>
  <c r="H409" i="108"/>
  <c r="BZ409" i="108" s="1"/>
  <c r="BY409" i="108"/>
  <c r="BX409" i="108"/>
  <c r="BV417" i="108"/>
  <c r="BY417" i="108"/>
  <c r="BX417" i="108"/>
  <c r="BW417" i="108"/>
  <c r="AB418" i="108"/>
  <c r="AG418" i="108"/>
  <c r="W418" i="108"/>
  <c r="AH418" i="108"/>
  <c r="AE418" i="108"/>
  <c r="AD418" i="108"/>
  <c r="AC418" i="108"/>
  <c r="BU424" i="108"/>
  <c r="BV424" i="108"/>
  <c r="BY424" i="108"/>
  <c r="BX424" i="108"/>
  <c r="BW434" i="108"/>
  <c r="BY434" i="108"/>
  <c r="BX434" i="108"/>
  <c r="BV434" i="108"/>
  <c r="CE444" i="108"/>
  <c r="CC446" i="108"/>
  <c r="CD446" i="108"/>
  <c r="AD256" i="108"/>
  <c r="D256" i="108"/>
  <c r="AE256" i="108"/>
  <c r="BV261" i="108"/>
  <c r="CI271" i="108"/>
  <c r="CM288" i="108"/>
  <c r="W297" i="108"/>
  <c r="AE297" i="108"/>
  <c r="D297" i="108"/>
  <c r="AB297" i="108"/>
  <c r="AH297" i="108"/>
  <c r="W305" i="108"/>
  <c r="AC305" i="108"/>
  <c r="AH305" i="108"/>
  <c r="AG305" i="108"/>
  <c r="AF305" i="108"/>
  <c r="CH309" i="108"/>
  <c r="CJ309" i="108"/>
  <c r="CF309" i="108"/>
  <c r="AP309" i="108"/>
  <c r="AF310" i="108"/>
  <c r="AE310" i="108"/>
  <c r="AD310" i="108"/>
  <c r="D310" i="108"/>
  <c r="AH310" i="108"/>
  <c r="CF313" i="108"/>
  <c r="CH314" i="108"/>
  <c r="CG314" i="108"/>
  <c r="BY323" i="108"/>
  <c r="AF326" i="108"/>
  <c r="AB326" i="108"/>
  <c r="AE326" i="108"/>
  <c r="D326" i="108"/>
  <c r="W326" i="108"/>
  <c r="CH332" i="108"/>
  <c r="CB334" i="108"/>
  <c r="W337" i="108"/>
  <c r="AF337" i="108"/>
  <c r="D337" i="108"/>
  <c r="AC337" i="108"/>
  <c r="AB337" i="108"/>
  <c r="CI338" i="108"/>
  <c r="CH338" i="108"/>
  <c r="CE338" i="108"/>
  <c r="BX339" i="108"/>
  <c r="BW339" i="108"/>
  <c r="BV339" i="108"/>
  <c r="BU339" i="108"/>
  <c r="BY339" i="108"/>
  <c r="AD340" i="108"/>
  <c r="D340" i="108"/>
  <c r="AG340" i="108"/>
  <c r="AB340" i="108"/>
  <c r="AH340" i="108"/>
  <c r="CC340" i="108"/>
  <c r="CA340" i="108"/>
  <c r="AH344" i="108"/>
  <c r="W344" i="108"/>
  <c r="AB344" i="108"/>
  <c r="AG344" i="108"/>
  <c r="AF344" i="108"/>
  <c r="D344" i="108"/>
  <c r="CA348" i="108"/>
  <c r="CE348" i="108"/>
  <c r="CD348" i="108"/>
  <c r="CC348" i="108"/>
  <c r="CH349" i="108"/>
  <c r="AP349" i="108"/>
  <c r="CG349" i="108"/>
  <c r="CI349" i="108"/>
  <c r="CJ351" i="108"/>
  <c r="CG351" i="108"/>
  <c r="CF351" i="108"/>
  <c r="CI351" i="108"/>
  <c r="CH355" i="108"/>
  <c r="AF358" i="108"/>
  <c r="AB358" i="108"/>
  <c r="AE358" i="108"/>
  <c r="D358" i="108"/>
  <c r="AC358" i="108"/>
  <c r="W358" i="108"/>
  <c r="AD364" i="108"/>
  <c r="D364" i="108"/>
  <c r="AE364" i="108"/>
  <c r="AB364" i="108"/>
  <c r="W364" i="108"/>
  <c r="CG368" i="108"/>
  <c r="CJ370" i="108"/>
  <c r="CI370" i="108"/>
  <c r="CH370" i="108"/>
  <c r="CF371" i="108"/>
  <c r="CG371" i="108"/>
  <c r="CJ371" i="108"/>
  <c r="AP371" i="108"/>
  <c r="CI371" i="108"/>
  <c r="CA374" i="108"/>
  <c r="CC374" i="108"/>
  <c r="CE374" i="108"/>
  <c r="BZ382" i="108"/>
  <c r="CM384" i="108"/>
  <c r="W385" i="108"/>
  <c r="AE385" i="108"/>
  <c r="D385" i="108"/>
  <c r="AC385" i="108"/>
  <c r="AH385" i="108"/>
  <c r="AF385" i="108"/>
  <c r="AD385" i="108"/>
  <c r="AB385" i="108"/>
  <c r="CE394" i="108"/>
  <c r="CD394" i="108"/>
  <c r="CB394" i="108"/>
  <c r="CA394" i="108"/>
  <c r="AD396" i="108"/>
  <c r="D396" i="108"/>
  <c r="AG396" i="108"/>
  <c r="AF396" i="108"/>
  <c r="AB396" i="108"/>
  <c r="CD398" i="108"/>
  <c r="CJ399" i="108"/>
  <c r="CI399" i="108"/>
  <c r="CH399" i="108"/>
  <c r="CF399" i="108"/>
  <c r="D401" i="108"/>
  <c r="CI402" i="108"/>
  <c r="CH402" i="108"/>
  <c r="CJ402" i="108"/>
  <c r="CG402" i="108"/>
  <c r="CF402" i="108"/>
  <c r="G403" i="108"/>
  <c r="AY403" i="108" s="1"/>
  <c r="AP409" i="108"/>
  <c r="CJ409" i="108"/>
  <c r="CH409" i="108"/>
  <c r="CF409" i="108"/>
  <c r="CG409" i="108"/>
  <c r="AG415" i="108"/>
  <c r="AF415" i="108"/>
  <c r="AH415" i="108"/>
  <c r="AE415" i="108"/>
  <c r="D415" i="108"/>
  <c r="AB415" i="108"/>
  <c r="W415" i="108"/>
  <c r="D418" i="108"/>
  <c r="CD427" i="108"/>
  <c r="CB427" i="108"/>
  <c r="CA427" i="108"/>
  <c r="BY432" i="108"/>
  <c r="CE450" i="108"/>
  <c r="CD450" i="108"/>
  <c r="CC450" i="108"/>
  <c r="CB450" i="108"/>
  <c r="CA450" i="108"/>
  <c r="AE469" i="108"/>
  <c r="AB469" i="108"/>
  <c r="AH469" i="108"/>
  <c r="AG469" i="108"/>
  <c r="D469" i="108"/>
  <c r="AD469" i="108"/>
  <c r="AF469" i="108"/>
  <c r="CM469" i="108"/>
  <c r="AC469" i="108"/>
  <c r="W469" i="108"/>
  <c r="CI474" i="108"/>
  <c r="CG474" i="108"/>
  <c r="CF474" i="108"/>
  <c r="AP474" i="108"/>
  <c r="CH474" i="108"/>
  <c r="CJ474" i="108"/>
  <c r="BY474" i="108"/>
  <c r="BU474" i="108"/>
  <c r="CE506" i="108"/>
  <c r="CC506" i="108"/>
  <c r="CD506" i="108"/>
  <c r="CB506" i="108"/>
  <c r="CB511" i="108"/>
  <c r="CE511" i="108"/>
  <c r="BZ533" i="108"/>
  <c r="AD244" i="108"/>
  <c r="AC249" i="108"/>
  <c r="AD251" i="108"/>
  <c r="CM252" i="108"/>
  <c r="AP255" i="108"/>
  <c r="AF256" i="108"/>
  <c r="BZ257" i="108"/>
  <c r="AE258" i="108"/>
  <c r="G259" i="108"/>
  <c r="AY259" i="108" s="1"/>
  <c r="AP260" i="108"/>
  <c r="AF261" i="108"/>
  <c r="AC266" i="108"/>
  <c r="AP267" i="108"/>
  <c r="CF267" i="108"/>
  <c r="AF268" i="108"/>
  <c r="AD269" i="108"/>
  <c r="AP270" i="108"/>
  <c r="BX271" i="108"/>
  <c r="CJ271" i="108"/>
  <c r="AF273" i="108"/>
  <c r="W274" i="108"/>
  <c r="AF275" i="108"/>
  <c r="AD276" i="108"/>
  <c r="AB277" i="108"/>
  <c r="AC281" i="108"/>
  <c r="G283" i="108"/>
  <c r="AY283" i="108" s="1"/>
  <c r="CM284" i="108"/>
  <c r="W285" i="108"/>
  <c r="AE285" i="108"/>
  <c r="AD285" i="108"/>
  <c r="AB286" i="108"/>
  <c r="AF286" i="108"/>
  <c r="AD286" i="108"/>
  <c r="G287" i="108"/>
  <c r="AY287" i="108" s="1"/>
  <c r="BZ294" i="108"/>
  <c r="AB298" i="108"/>
  <c r="W298" i="108"/>
  <c r="AG298" i="108"/>
  <c r="CM298" i="108"/>
  <c r="AF298" i="108"/>
  <c r="AE298" i="108"/>
  <c r="AP299" i="108"/>
  <c r="AF302" i="108"/>
  <c r="AB302" i="108"/>
  <c r="AH302" i="108"/>
  <c r="AG302" i="108"/>
  <c r="AE302" i="108"/>
  <c r="CH304" i="108"/>
  <c r="CG304" i="108"/>
  <c r="D305" i="108"/>
  <c r="BZ305" i="108"/>
  <c r="CH313" i="108"/>
  <c r="BX315" i="108"/>
  <c r="CH317" i="108"/>
  <c r="AP317" i="108"/>
  <c r="CG317" i="108"/>
  <c r="CD317" i="108"/>
  <c r="BZ318" i="108"/>
  <c r="CJ321" i="108"/>
  <c r="AE322" i="108"/>
  <c r="CM323" i="108"/>
  <c r="BZ325" i="108"/>
  <c r="CM326" i="108"/>
  <c r="CF328" i="108"/>
  <c r="CH329" i="108"/>
  <c r="CM330" i="108"/>
  <c r="G334" i="108"/>
  <c r="AY334" i="108" s="1"/>
  <c r="AG335" i="108"/>
  <c r="AE335" i="108"/>
  <c r="D335" i="108"/>
  <c r="AD335" i="108"/>
  <c r="W335" i="108"/>
  <c r="BU336" i="108"/>
  <c r="BY336" i="108"/>
  <c r="BX336" i="108"/>
  <c r="BW336" i="108"/>
  <c r="CA337" i="108"/>
  <c r="CC337" i="108"/>
  <c r="CA338" i="108"/>
  <c r="CB340" i="108"/>
  <c r="AE341" i="108"/>
  <c r="AB341" i="108"/>
  <c r="W341" i="108"/>
  <c r="AH341" i="108"/>
  <c r="AG341" i="108"/>
  <c r="AF341" i="108"/>
  <c r="AF342" i="108"/>
  <c r="AG342" i="108"/>
  <c r="AE342" i="108"/>
  <c r="AD342" i="108"/>
  <c r="D342" i="108"/>
  <c r="CC344" i="108"/>
  <c r="CE344" i="108"/>
  <c r="BX346" i="108"/>
  <c r="CB348" i="108"/>
  <c r="CJ349" i="108"/>
  <c r="CA358" i="108"/>
  <c r="CC358" i="108"/>
  <c r="CD358" i="108"/>
  <c r="AG359" i="108"/>
  <c r="AH359" i="108"/>
  <c r="AC359" i="108"/>
  <c r="W359" i="108"/>
  <c r="AP361" i="108"/>
  <c r="CI361" i="108"/>
  <c r="CJ361" i="108"/>
  <c r="CH361" i="108"/>
  <c r="CM362" i="108"/>
  <c r="BY363" i="108"/>
  <c r="BW363" i="108"/>
  <c r="BV363" i="108"/>
  <c r="H363" i="108"/>
  <c r="BZ363" i="108" s="1"/>
  <c r="BU363" i="108"/>
  <c r="CJ367" i="108"/>
  <c r="CI367" i="108"/>
  <c r="CH367" i="108"/>
  <c r="CG367" i="108"/>
  <c r="CM369" i="108"/>
  <c r="CH371" i="108"/>
  <c r="CM372" i="108"/>
  <c r="CM377" i="108"/>
  <c r="BZ377" i="108"/>
  <c r="BX378" i="108"/>
  <c r="CM381" i="108"/>
  <c r="AP387" i="108"/>
  <c r="BX390" i="108"/>
  <c r="BV390" i="108"/>
  <c r="BU390" i="108"/>
  <c r="BW390" i="108"/>
  <c r="AF399" i="108"/>
  <c r="CE402" i="108"/>
  <c r="CB402" i="108"/>
  <c r="AG407" i="108"/>
  <c r="AC407" i="108"/>
  <c r="W407" i="108"/>
  <c r="D407" i="108"/>
  <c r="AF407" i="108"/>
  <c r="AE407" i="108"/>
  <c r="AD407" i="108"/>
  <c r="CI409" i="108"/>
  <c r="BU417" i="108"/>
  <c r="CE418" i="108"/>
  <c r="CC418" i="108"/>
  <c r="CD418" i="108"/>
  <c r="G419" i="108"/>
  <c r="AY419" i="108" s="1"/>
  <c r="CA506" i="108"/>
  <c r="BZ265" i="108"/>
  <c r="G267" i="108"/>
  <c r="AY267" i="108" s="1"/>
  <c r="AC274" i="108"/>
  <c r="AD277" i="108"/>
  <c r="CF280" i="108"/>
  <c r="AF282" i="108"/>
  <c r="AB282" i="108"/>
  <c r="AD282" i="108"/>
  <c r="AH284" i="108"/>
  <c r="AD284" i="108"/>
  <c r="D284" i="108"/>
  <c r="AF284" i="108"/>
  <c r="CF291" i="108"/>
  <c r="CJ291" i="108"/>
  <c r="CI291" i="108"/>
  <c r="BZ291" i="108"/>
  <c r="CM293" i="108"/>
  <c r="AG295" i="108"/>
  <c r="W295" i="108"/>
  <c r="AF295" i="108"/>
  <c r="AE295" i="108"/>
  <c r="D295" i="108"/>
  <c r="CJ306" i="108"/>
  <c r="CI306" i="108"/>
  <c r="G306" i="108"/>
  <c r="AY306" i="108" s="1"/>
  <c r="BX307" i="108"/>
  <c r="BV307" i="108"/>
  <c r="BU307" i="108"/>
  <c r="BW307" i="108"/>
  <c r="CM308" i="108"/>
  <c r="AB309" i="108"/>
  <c r="AG311" i="108"/>
  <c r="AE311" i="108"/>
  <c r="D311" i="108"/>
  <c r="AB311" i="108"/>
  <c r="W311" i="108"/>
  <c r="CM313" i="108"/>
  <c r="CJ313" i="108"/>
  <c r="CM314" i="108"/>
  <c r="BV320" i="108"/>
  <c r="AB322" i="108"/>
  <c r="W322" i="108"/>
  <c r="AG322" i="108"/>
  <c r="AF322" i="108"/>
  <c r="D322" i="108"/>
  <c r="CG323" i="108"/>
  <c r="AG327" i="108"/>
  <c r="AH327" i="108"/>
  <c r="AC327" i="108"/>
  <c r="AF327" i="108"/>
  <c r="CM327" i="108"/>
  <c r="CM328" i="108"/>
  <c r="AB330" i="108"/>
  <c r="AH330" i="108"/>
  <c r="AF330" i="108"/>
  <c r="D330" i="108"/>
  <c r="AC330" i="108"/>
  <c r="W330" i="108"/>
  <c r="H331" i="108"/>
  <c r="BZ331" i="108" s="1"/>
  <c r="BU331" i="108"/>
  <c r="CJ335" i="108"/>
  <c r="CI335" i="108"/>
  <c r="CH335" i="108"/>
  <c r="CI336" i="108"/>
  <c r="CJ336" i="108"/>
  <c r="CH336" i="108"/>
  <c r="AC338" i="108"/>
  <c r="CF338" i="108"/>
  <c r="CE340" i="108"/>
  <c r="BZ341" i="108"/>
  <c r="G343" i="108"/>
  <c r="AY343" i="108" s="1"/>
  <c r="CE346" i="108"/>
  <c r="CD346" i="108"/>
  <c r="CB346" i="108"/>
  <c r="BW351" i="108"/>
  <c r="CF355" i="108"/>
  <c r="CJ355" i="108"/>
  <c r="BV355" i="108"/>
  <c r="CB359" i="108"/>
  <c r="CE359" i="108"/>
  <c r="CC359" i="108"/>
  <c r="AB362" i="108"/>
  <c r="AH362" i="108"/>
  <c r="AF362" i="108"/>
  <c r="D362" i="108"/>
  <c r="AD362" i="108"/>
  <c r="AC362" i="108"/>
  <c r="W362" i="108"/>
  <c r="CD369" i="108"/>
  <c r="CE369" i="108"/>
  <c r="CB369" i="108"/>
  <c r="CA369" i="108"/>
  <c r="G371" i="108"/>
  <c r="AY371" i="108" s="1"/>
  <c r="CE373" i="108"/>
  <c r="CD373" i="108"/>
  <c r="CC373" i="108"/>
  <c r="CB373" i="108"/>
  <c r="CA373" i="108"/>
  <c r="AB375" i="108"/>
  <c r="G377" i="108"/>
  <c r="AY377" i="108" s="1"/>
  <c r="CI378" i="108"/>
  <c r="CG378" i="108"/>
  <c r="CF378" i="108"/>
  <c r="BV378" i="108"/>
  <c r="G381" i="108"/>
  <c r="AY381" i="108" s="1"/>
  <c r="CC384" i="108"/>
  <c r="CE384" i="108"/>
  <c r="CG387" i="108"/>
  <c r="H393" i="108"/>
  <c r="BZ393" i="108" s="1"/>
  <c r="BU393" i="108"/>
  <c r="BY395" i="108"/>
  <c r="BZ399" i="108"/>
  <c r="AB401" i="108"/>
  <c r="CM401" i="108"/>
  <c r="BU405" i="108"/>
  <c r="BY405" i="108"/>
  <c r="BV405" i="108"/>
  <c r="CG412" i="108"/>
  <c r="CF412" i="108"/>
  <c r="CJ412" i="108"/>
  <c r="CI412" i="108"/>
  <c r="AP412" i="108"/>
  <c r="CH412" i="108"/>
  <c r="BY414" i="108"/>
  <c r="AF418" i="108"/>
  <c r="BW424" i="108"/>
  <c r="AC283" i="108"/>
  <c r="AB290" i="108"/>
  <c r="AD291" i="108"/>
  <c r="AD306" i="108"/>
  <c r="AD308" i="108"/>
  <c r="D308" i="108"/>
  <c r="AE308" i="108"/>
  <c r="AC317" i="108"/>
  <c r="W321" i="108"/>
  <c r="AE321" i="108"/>
  <c r="D321" i="108"/>
  <c r="AF321" i="108"/>
  <c r="G330" i="108"/>
  <c r="AY330" i="108" s="1"/>
  <c r="BZ333" i="108"/>
  <c r="AG343" i="108"/>
  <c r="AC343" i="108"/>
  <c r="AE343" i="108"/>
  <c r="BX347" i="108"/>
  <c r="BU347" i="108"/>
  <c r="AC349" i="108"/>
  <c r="AC351" i="108"/>
  <c r="W353" i="108"/>
  <c r="AE353" i="108"/>
  <c r="D353" i="108"/>
  <c r="AF353" i="108"/>
  <c r="AC356" i="108"/>
  <c r="CM356" i="108"/>
  <c r="W357" i="108"/>
  <c r="G362" i="108"/>
  <c r="AY362" i="108" s="1"/>
  <c r="BZ365" i="108"/>
  <c r="BZ368" i="108"/>
  <c r="W373" i="108"/>
  <c r="AF374" i="108"/>
  <c r="AG374" i="108"/>
  <c r="AD374" i="108"/>
  <c r="D374" i="108"/>
  <c r="AE374" i="108"/>
  <c r="CM376" i="108"/>
  <c r="AC376" i="108"/>
  <c r="BZ387" i="108"/>
  <c r="AD388" i="108"/>
  <c r="D388" i="108"/>
  <c r="AB388" i="108"/>
  <c r="AH388" i="108"/>
  <c r="AH392" i="108"/>
  <c r="AE392" i="108"/>
  <c r="D392" i="108"/>
  <c r="AC392" i="108"/>
  <c r="AB392" i="108"/>
  <c r="AE397" i="108"/>
  <c r="AD397" i="108"/>
  <c r="D397" i="108"/>
  <c r="AB397" i="108"/>
  <c r="W397" i="108"/>
  <c r="AH397" i="108"/>
  <c r="CM397" i="108"/>
  <c r="G400" i="108"/>
  <c r="AY400" i="108" s="1"/>
  <c r="AB410" i="108"/>
  <c r="AF410" i="108"/>
  <c r="D410" i="108"/>
  <c r="AD410" i="108"/>
  <c r="AC410" i="108"/>
  <c r="CD410" i="108"/>
  <c r="CB410" i="108"/>
  <c r="CA410" i="108"/>
  <c r="AE421" i="108"/>
  <c r="AB421" i="108"/>
  <c r="AH421" i="108"/>
  <c r="AF421" i="108"/>
  <c r="CC424" i="108"/>
  <c r="CE424" i="108"/>
  <c r="CB424" i="108"/>
  <c r="CD424" i="108"/>
  <c r="BZ425" i="108"/>
  <c r="CG426" i="108"/>
  <c r="CJ426" i="108"/>
  <c r="CH426" i="108"/>
  <c r="CF426" i="108"/>
  <c r="CI426" i="108"/>
  <c r="BV433" i="108"/>
  <c r="BU433" i="108"/>
  <c r="BY433" i="108"/>
  <c r="BX433" i="108"/>
  <c r="BW433" i="108"/>
  <c r="CI434" i="108"/>
  <c r="CJ434" i="108"/>
  <c r="CF434" i="108"/>
  <c r="AP434" i="108"/>
  <c r="CD435" i="108"/>
  <c r="CA435" i="108"/>
  <c r="AF437" i="108"/>
  <c r="CG442" i="108"/>
  <c r="CI442" i="108"/>
  <c r="CJ442" i="108"/>
  <c r="AP442" i="108"/>
  <c r="CH442" i="108"/>
  <c r="AG479" i="108"/>
  <c r="W479" i="108"/>
  <c r="AH479" i="108"/>
  <c r="AF479" i="108"/>
  <c r="D479" i="108"/>
  <c r="AE479" i="108"/>
  <c r="AB479" i="108"/>
  <c r="AD479" i="108"/>
  <c r="AC479" i="108"/>
  <c r="BY503" i="108"/>
  <c r="BX503" i="108"/>
  <c r="BV503" i="108"/>
  <c r="BU503" i="108"/>
  <c r="BW503" i="108"/>
  <c r="AC290" i="108"/>
  <c r="BX291" i="108"/>
  <c r="AD296" i="108"/>
  <c r="AC301" i="108"/>
  <c r="AD303" i="108"/>
  <c r="CM304" i="108"/>
  <c r="CF305" i="108"/>
  <c r="D306" i="108"/>
  <c r="AE306" i="108"/>
  <c r="AF308" i="108"/>
  <c r="BZ309" i="108"/>
  <c r="G311" i="108"/>
  <c r="AY311" i="108" s="1"/>
  <c r="AP312" i="108"/>
  <c r="CF312" i="108"/>
  <c r="D317" i="108"/>
  <c r="AD317" i="108"/>
  <c r="AF318" i="108"/>
  <c r="AD318" i="108"/>
  <c r="D318" i="108"/>
  <c r="AE318" i="108"/>
  <c r="AH320" i="108"/>
  <c r="AG320" i="108"/>
  <c r="AD320" i="108"/>
  <c r="AG321" i="108"/>
  <c r="BX323" i="108"/>
  <c r="G335" i="108"/>
  <c r="AY335" i="108" s="1"/>
  <c r="CM338" i="108"/>
  <c r="CH341" i="108"/>
  <c r="CG341" i="108"/>
  <c r="D343" i="108"/>
  <c r="AF343" i="108"/>
  <c r="CF346" i="108"/>
  <c r="D349" i="108"/>
  <c r="AD349" i="108"/>
  <c r="AF350" i="108"/>
  <c r="AD350" i="108"/>
  <c r="D350" i="108"/>
  <c r="AE350" i="108"/>
  <c r="AH352" i="108"/>
  <c r="AG352" i="108"/>
  <c r="AD352" i="108"/>
  <c r="AG353" i="108"/>
  <c r="CF353" i="108"/>
  <c r="BX355" i="108"/>
  <c r="G367" i="108"/>
  <c r="AY367" i="108" s="1"/>
  <c r="CM370" i="108"/>
  <c r="AH374" i="108"/>
  <c r="CJ375" i="108"/>
  <c r="CI375" i="108"/>
  <c r="CG375" i="108"/>
  <c r="BZ375" i="108"/>
  <c r="AP386" i="108"/>
  <c r="G391" i="108"/>
  <c r="AY391" i="108" s="1"/>
  <c r="BZ392" i="108"/>
  <c r="W393" i="108"/>
  <c r="AC393" i="108"/>
  <c r="AH393" i="108"/>
  <c r="AG393" i="108"/>
  <c r="CI400" i="108"/>
  <c r="CG400" i="108"/>
  <c r="CF400" i="108"/>
  <c r="AP400" i="108"/>
  <c r="BW402" i="108"/>
  <c r="BY402" i="108"/>
  <c r="CC410" i="108"/>
  <c r="BY411" i="108"/>
  <c r="BW411" i="108"/>
  <c r="CJ415" i="108"/>
  <c r="CI415" i="108"/>
  <c r="CG415" i="108"/>
  <c r="CF415" i="108"/>
  <c r="G415" i="108"/>
  <c r="AY415" i="108" s="1"/>
  <c r="G418" i="108"/>
  <c r="AY418" i="108" s="1"/>
  <c r="BX419" i="108"/>
  <c r="BU419" i="108"/>
  <c r="BW419" i="108"/>
  <c r="BV419" i="108"/>
  <c r="D421" i="108"/>
  <c r="AG421" i="108"/>
  <c r="AG423" i="108"/>
  <c r="W423" i="108"/>
  <c r="AF423" i="108"/>
  <c r="D423" i="108"/>
  <c r="AD423" i="108"/>
  <c r="AC423" i="108"/>
  <c r="G424" i="108"/>
  <c r="AY424" i="108" s="1"/>
  <c r="AP425" i="108"/>
  <c r="CJ425" i="108"/>
  <c r="CG425" i="108"/>
  <c r="H431" i="108"/>
  <c r="BZ431" i="108" s="1"/>
  <c r="BW431" i="108"/>
  <c r="BU431" i="108"/>
  <c r="G431" i="108"/>
  <c r="AY431" i="108" s="1"/>
  <c r="CG434" i="108"/>
  <c r="CB435" i="108"/>
  <c r="CG436" i="108"/>
  <c r="CJ436" i="108"/>
  <c r="CH436" i="108"/>
  <c r="CI436" i="108"/>
  <c r="CF436" i="108"/>
  <c r="AP436" i="108"/>
  <c r="AP441" i="108"/>
  <c r="CI441" i="108"/>
  <c r="CG441" i="108"/>
  <c r="CJ441" i="108"/>
  <c r="CH441" i="108"/>
  <c r="CG452" i="108"/>
  <c r="CH452" i="108"/>
  <c r="AP452" i="108"/>
  <c r="CF452" i="108"/>
  <c r="CJ452" i="108"/>
  <c r="CI452" i="108"/>
  <c r="AG495" i="108"/>
  <c r="AE495" i="108"/>
  <c r="D495" i="108"/>
  <c r="AC495" i="108"/>
  <c r="AB495" i="108"/>
  <c r="AF495" i="108"/>
  <c r="AD495" i="108"/>
  <c r="W495" i="108"/>
  <c r="CM495" i="108"/>
  <c r="AH495" i="108"/>
  <c r="AG351" i="108"/>
  <c r="W351" i="108"/>
  <c r="AE351" i="108"/>
  <c r="BU352" i="108"/>
  <c r="BV352" i="108"/>
  <c r="CG353" i="108"/>
  <c r="CF354" i="108"/>
  <c r="AD356" i="108"/>
  <c r="D356" i="108"/>
  <c r="AB356" i="108"/>
  <c r="AF356" i="108"/>
  <c r="AE357" i="108"/>
  <c r="AG357" i="108"/>
  <c r="AC357" i="108"/>
  <c r="G359" i="108"/>
  <c r="AY359" i="108" s="1"/>
  <c r="CM360" i="108"/>
  <c r="CE370" i="108"/>
  <c r="CB370" i="108"/>
  <c r="AE373" i="108"/>
  <c r="AB373" i="108"/>
  <c r="AD373" i="108"/>
  <c r="G375" i="108"/>
  <c r="AY375" i="108" s="1"/>
  <c r="AH376" i="108"/>
  <c r="W376" i="108"/>
  <c r="AG376" i="108"/>
  <c r="AE376" i="108"/>
  <c r="BX379" i="108"/>
  <c r="BU379" i="108"/>
  <c r="CG380" i="108"/>
  <c r="CJ380" i="108"/>
  <c r="CH380" i="108"/>
  <c r="CF380" i="108"/>
  <c r="CE381" i="108"/>
  <c r="CC381" i="108"/>
  <c r="CM385" i="108"/>
  <c r="CG388" i="108"/>
  <c r="CH388" i="108"/>
  <c r="AP388" i="108"/>
  <c r="CA389" i="108"/>
  <c r="CI392" i="108"/>
  <c r="CH392" i="108"/>
  <c r="BV393" i="108"/>
  <c r="BX393" i="108"/>
  <c r="BW393" i="108"/>
  <c r="AB394" i="108"/>
  <c r="AH394" i="108"/>
  <c r="AF394" i="108"/>
  <c r="AE394" i="108"/>
  <c r="D394" i="108"/>
  <c r="CH397" i="108"/>
  <c r="CJ397" i="108"/>
  <c r="CG397" i="108"/>
  <c r="CF397" i="108"/>
  <c r="AF398" i="108"/>
  <c r="AG398" i="108"/>
  <c r="AE398" i="108"/>
  <c r="AD398" i="108"/>
  <c r="BU402" i="108"/>
  <c r="CM405" i="108"/>
  <c r="CM407" i="108"/>
  <c r="CF410" i="108"/>
  <c r="AP410" i="108"/>
  <c r="CG410" i="108"/>
  <c r="CF411" i="108"/>
  <c r="CJ411" i="108"/>
  <c r="CI411" i="108"/>
  <c r="CH411" i="108"/>
  <c r="CM413" i="108"/>
  <c r="CH415" i="108"/>
  <c r="G417" i="108"/>
  <c r="AY417" i="108" s="1"/>
  <c r="BY419" i="108"/>
  <c r="CB420" i="108"/>
  <c r="CF425" i="108"/>
  <c r="BZ430" i="108"/>
  <c r="CJ431" i="108"/>
  <c r="CI431" i="108"/>
  <c r="CH431" i="108"/>
  <c r="CH434" i="108"/>
  <c r="CC435" i="108"/>
  <c r="BZ436" i="108"/>
  <c r="CM437" i="108"/>
  <c r="CF443" i="108"/>
  <c r="CH443" i="108"/>
  <c r="CG443" i="108"/>
  <c r="CJ443" i="108"/>
  <c r="CI443" i="108"/>
  <c r="BY443" i="108"/>
  <c r="BZ473" i="108"/>
  <c r="CG476" i="108"/>
  <c r="CJ476" i="108"/>
  <c r="CH476" i="108"/>
  <c r="CF476" i="108"/>
  <c r="CI476" i="108"/>
  <c r="AP476" i="108"/>
  <c r="CA476" i="108"/>
  <c r="CE476" i="108"/>
  <c r="CC476" i="108"/>
  <c r="CD476" i="108"/>
  <c r="CB476" i="108"/>
  <c r="CC480" i="108"/>
  <c r="CE480" i="108"/>
  <c r="CB480" i="108"/>
  <c r="CA480" i="108"/>
  <c r="CD480" i="108"/>
  <c r="CC488" i="108"/>
  <c r="CB488" i="108"/>
  <c r="CD488" i="108"/>
  <c r="CA492" i="108"/>
  <c r="BW525" i="108"/>
  <c r="CC651" i="108"/>
  <c r="CA651" i="108"/>
  <c r="CE651" i="108"/>
  <c r="CD651" i="108"/>
  <c r="CB651" i="108"/>
  <c r="CC420" i="108"/>
  <c r="CH421" i="108"/>
  <c r="AP421" i="108"/>
  <c r="CI421" i="108"/>
  <c r="CJ421" i="108"/>
  <c r="G421" i="108"/>
  <c r="AY421" i="108" s="1"/>
  <c r="AE437" i="108"/>
  <c r="W437" i="108"/>
  <c r="AH437" i="108"/>
  <c r="AD437" i="108"/>
  <c r="AC437" i="108"/>
  <c r="AB437" i="108"/>
  <c r="CF451" i="108"/>
  <c r="CI451" i="108"/>
  <c r="CH451" i="108"/>
  <c r="CJ451" i="108"/>
  <c r="CG451" i="108"/>
  <c r="BW451" i="108"/>
  <c r="H459" i="108"/>
  <c r="BZ459" i="108" s="1"/>
  <c r="BW464" i="108"/>
  <c r="BV464" i="108"/>
  <c r="AH291" i="108"/>
  <c r="BU291" i="108"/>
  <c r="AD292" i="108"/>
  <c r="D292" i="108"/>
  <c r="AE292" i="108"/>
  <c r="AG296" i="108"/>
  <c r="CH300" i="108"/>
  <c r="AG301" i="108"/>
  <c r="AH303" i="108"/>
  <c r="CI305" i="108"/>
  <c r="AH306" i="108"/>
  <c r="CI315" i="108"/>
  <c r="AH317" i="108"/>
  <c r="BU323" i="108"/>
  <c r="CG324" i="108"/>
  <c r="CH324" i="108"/>
  <c r="AH328" i="108"/>
  <c r="AE328" i="108"/>
  <c r="D328" i="108"/>
  <c r="AF328" i="108"/>
  <c r="BX331" i="108"/>
  <c r="AE333" i="108"/>
  <c r="AD333" i="108"/>
  <c r="D333" i="108"/>
  <c r="AF333" i="108"/>
  <c r="AD334" i="108"/>
  <c r="AH336" i="108"/>
  <c r="AC336" i="108"/>
  <c r="AE336" i="108"/>
  <c r="CJ341" i="108"/>
  <c r="BZ343" i="108"/>
  <c r="CJ346" i="108"/>
  <c r="BY347" i="108"/>
  <c r="AH349" i="108"/>
  <c r="AH351" i="108"/>
  <c r="BX352" i="108"/>
  <c r="CI353" i="108"/>
  <c r="CI354" i="108"/>
  <c r="BU355" i="108"/>
  <c r="CG356" i="108"/>
  <c r="CH356" i="108"/>
  <c r="AH356" i="108"/>
  <c r="AF357" i="108"/>
  <c r="AH360" i="108"/>
  <c r="AE360" i="108"/>
  <c r="D360" i="108"/>
  <c r="AF360" i="108"/>
  <c r="BX363" i="108"/>
  <c r="AE365" i="108"/>
  <c r="AD365" i="108"/>
  <c r="D365" i="108"/>
  <c r="AF365" i="108"/>
  <c r="AD366" i="108"/>
  <c r="AH368" i="108"/>
  <c r="AC368" i="108"/>
  <c r="AE368" i="108"/>
  <c r="CC370" i="108"/>
  <c r="AG373" i="108"/>
  <c r="CH379" i="108"/>
  <c r="CB381" i="108"/>
  <c r="AF382" i="108"/>
  <c r="AD382" i="108"/>
  <c r="D382" i="108"/>
  <c r="AB382" i="108"/>
  <c r="AG382" i="108"/>
  <c r="CF386" i="108"/>
  <c r="AC388" i="108"/>
  <c r="CI388" i="108"/>
  <c r="CD389" i="108"/>
  <c r="AF390" i="108"/>
  <c r="AB390" i="108"/>
  <c r="AH390" i="108"/>
  <c r="AG390" i="108"/>
  <c r="W392" i="108"/>
  <c r="AP393" i="108"/>
  <c r="CI393" i="108"/>
  <c r="CG393" i="108"/>
  <c r="CF393" i="108"/>
  <c r="G394" i="108"/>
  <c r="AY394" i="108" s="1"/>
  <c r="BX395" i="108"/>
  <c r="BW395" i="108"/>
  <c r="BV395" i="108"/>
  <c r="CM400" i="108"/>
  <c r="CJ400" i="108"/>
  <c r="BX402" i="108"/>
  <c r="BZ404" i="108"/>
  <c r="CM406" i="108"/>
  <c r="BZ407" i="108"/>
  <c r="W410" i="108"/>
  <c r="H411" i="108"/>
  <c r="BZ411" i="108" s="1"/>
  <c r="AD412" i="108"/>
  <c r="D412" i="108"/>
  <c r="W412" i="108"/>
  <c r="AE412" i="108"/>
  <c r="AB412" i="108"/>
  <c r="AE413" i="108"/>
  <c r="AF413" i="108"/>
  <c r="AB413" i="108"/>
  <c r="AG413" i="108"/>
  <c r="AF414" i="108"/>
  <c r="W414" i="108"/>
  <c r="AB414" i="108"/>
  <c r="AH414" i="108"/>
  <c r="AG414" i="108"/>
  <c r="CB419" i="108"/>
  <c r="CD420" i="108"/>
  <c r="CM423" i="108"/>
  <c r="CM424" i="108"/>
  <c r="CI425" i="108"/>
  <c r="BU432" i="108"/>
  <c r="BX432" i="108"/>
  <c r="BW432" i="108"/>
  <c r="BV432" i="108"/>
  <c r="D437" i="108"/>
  <c r="BZ441" i="108"/>
  <c r="G445" i="108"/>
  <c r="AY445" i="108" s="1"/>
  <c r="CB447" i="108"/>
  <c r="CE447" i="108"/>
  <c r="CD447" i="108"/>
  <c r="CA447" i="108"/>
  <c r="CC447" i="108"/>
  <c r="G448" i="108"/>
  <c r="AY448" i="108" s="1"/>
  <c r="BU451" i="108"/>
  <c r="CB455" i="108"/>
  <c r="CE455" i="108"/>
  <c r="CC455" i="108"/>
  <c r="CA455" i="108"/>
  <c r="CD455" i="108"/>
  <c r="CA487" i="108"/>
  <c r="W521" i="108"/>
  <c r="AG521" i="108"/>
  <c r="AB521" i="108"/>
  <c r="AH521" i="108"/>
  <c r="D521" i="108"/>
  <c r="AE521" i="108"/>
  <c r="AF521" i="108"/>
  <c r="AD521" i="108"/>
  <c r="AC521" i="108"/>
  <c r="CM521" i="108"/>
  <c r="CD563" i="108"/>
  <c r="CB563" i="108"/>
  <c r="CC563" i="108"/>
  <c r="CA563" i="108"/>
  <c r="CE563" i="108"/>
  <c r="CE564" i="108"/>
  <c r="CC564" i="108"/>
  <c r="CB564" i="108"/>
  <c r="CD564" i="108"/>
  <c r="CA564" i="108"/>
  <c r="CC574" i="108"/>
  <c r="CA574" i="108"/>
  <c r="CB574" i="108"/>
  <c r="AC389" i="108"/>
  <c r="AD391" i="108"/>
  <c r="CM392" i="108"/>
  <c r="BZ397" i="108"/>
  <c r="G399" i="108"/>
  <c r="AY399" i="108" s="1"/>
  <c r="CJ407" i="108"/>
  <c r="CF407" i="108"/>
  <c r="AP407" i="108"/>
  <c r="CI407" i="108"/>
  <c r="AP417" i="108"/>
  <c r="CH417" i="108"/>
  <c r="CG417" i="108"/>
  <c r="CG420" i="108"/>
  <c r="CJ420" i="108"/>
  <c r="CI420" i="108"/>
  <c r="CF420" i="108"/>
  <c r="CF427" i="108"/>
  <c r="CI427" i="108"/>
  <c r="AP427" i="108"/>
  <c r="CJ427" i="108"/>
  <c r="CH429" i="108"/>
  <c r="CG429" i="108"/>
  <c r="CJ429" i="108"/>
  <c r="CF429" i="108"/>
  <c r="AP429" i="108"/>
  <c r="BW429" i="108"/>
  <c r="AF430" i="108"/>
  <c r="AG430" i="108"/>
  <c r="AB430" i="108"/>
  <c r="AH430" i="108"/>
  <c r="CH437" i="108"/>
  <c r="AP437" i="108"/>
  <c r="CJ437" i="108"/>
  <c r="CG437" i="108"/>
  <c r="AB441" i="108"/>
  <c r="W445" i="108"/>
  <c r="W447" i="108"/>
  <c r="CM447" i="108"/>
  <c r="CC449" i="108"/>
  <c r="BZ451" i="108"/>
  <c r="CF459" i="108"/>
  <c r="CI459" i="108"/>
  <c r="CG459" i="108"/>
  <c r="AP459" i="108"/>
  <c r="CJ459" i="108"/>
  <c r="CH459" i="108"/>
  <c r="CB463" i="108"/>
  <c r="CA463" i="108"/>
  <c r="BV465" i="108"/>
  <c r="BX465" i="108"/>
  <c r="BU465" i="108"/>
  <c r="BW466" i="108"/>
  <c r="BY466" i="108"/>
  <c r="BV466" i="108"/>
  <c r="BU466" i="108"/>
  <c r="H467" i="108"/>
  <c r="BZ467" i="108" s="1"/>
  <c r="CD481" i="108"/>
  <c r="CB481" i="108"/>
  <c r="CC481" i="108"/>
  <c r="CB514" i="108"/>
  <c r="CD514" i="108"/>
  <c r="CF531" i="108"/>
  <c r="AP531" i="108"/>
  <c r="CJ531" i="108"/>
  <c r="CG531" i="108"/>
  <c r="BY554" i="108"/>
  <c r="BX554" i="108"/>
  <c r="BW554" i="108"/>
  <c r="BV554" i="108"/>
  <c r="BU554" i="108"/>
  <c r="CE573" i="108"/>
  <c r="CD573" i="108"/>
  <c r="CB573" i="108"/>
  <c r="CA573" i="108"/>
  <c r="CC573" i="108"/>
  <c r="CE653" i="108"/>
  <c r="CC653" i="108"/>
  <c r="CB653" i="108"/>
  <c r="CA653" i="108"/>
  <c r="CD653" i="108"/>
  <c r="AD372" i="108"/>
  <c r="D372" i="108"/>
  <c r="AE372" i="108"/>
  <c r="D389" i="108"/>
  <c r="AD389" i="108"/>
  <c r="D391" i="108"/>
  <c r="AE391" i="108"/>
  <c r="AD402" i="108"/>
  <c r="AD404" i="108"/>
  <c r="D404" i="108"/>
  <c r="AE404" i="108"/>
  <c r="G407" i="108"/>
  <c r="AY407" i="108" s="1"/>
  <c r="CM408" i="108"/>
  <c r="BZ413" i="108"/>
  <c r="AP416" i="108"/>
  <c r="CG416" i="108"/>
  <c r="CI417" i="108"/>
  <c r="CF419" i="108"/>
  <c r="CJ419" i="108"/>
  <c r="CG419" i="108"/>
  <c r="AP420" i="108"/>
  <c r="CH420" i="108"/>
  <c r="BZ429" i="108"/>
  <c r="D430" i="108"/>
  <c r="AH432" i="108"/>
  <c r="W432" i="108"/>
  <c r="AD432" i="108"/>
  <c r="AB432" i="108"/>
  <c r="AE432" i="108"/>
  <c r="CM436" i="108"/>
  <c r="AG439" i="108"/>
  <c r="W439" i="108"/>
  <c r="AH439" i="108"/>
  <c r="AF439" i="108"/>
  <c r="AH440" i="108"/>
  <c r="AG440" i="108"/>
  <c r="W440" i="108"/>
  <c r="AE440" i="108"/>
  <c r="AD441" i="108"/>
  <c r="G443" i="108"/>
  <c r="AY443" i="108" s="1"/>
  <c r="AC446" i="108"/>
  <c r="CC452" i="108"/>
  <c r="AE461" i="108"/>
  <c r="AD461" i="108"/>
  <c r="D461" i="108"/>
  <c r="AB461" i="108"/>
  <c r="W461" i="108"/>
  <c r="AG461" i="108"/>
  <c r="CE463" i="108"/>
  <c r="AE464" i="108"/>
  <c r="BX466" i="108"/>
  <c r="CA475" i="108"/>
  <c r="BW489" i="108"/>
  <c r="BY489" i="108"/>
  <c r="CE490" i="108"/>
  <c r="CA490" i="108"/>
  <c r="CC490" i="108"/>
  <c r="CH501" i="108"/>
  <c r="CG501" i="108"/>
  <c r="AP501" i="108"/>
  <c r="CJ501" i="108"/>
  <c r="CI501" i="108"/>
  <c r="CF501" i="108"/>
  <c r="BZ502" i="108"/>
  <c r="BZ505" i="108"/>
  <c r="CD523" i="108"/>
  <c r="CB523" i="108"/>
  <c r="CE530" i="108"/>
  <c r="CC530" i="108"/>
  <c r="CB530" i="108"/>
  <c r="CA530" i="108"/>
  <c r="CD530" i="108"/>
  <c r="CD531" i="108"/>
  <c r="CE531" i="108"/>
  <c r="CB531" i="108"/>
  <c r="CA531" i="108"/>
  <c r="CC531" i="108"/>
  <c r="CH567" i="108"/>
  <c r="CF567" i="108"/>
  <c r="CI567" i="108"/>
  <c r="CG567" i="108"/>
  <c r="CJ567" i="108"/>
  <c r="BY567" i="108"/>
  <c r="AP567" i="108"/>
  <c r="BV567" i="108"/>
  <c r="CB439" i="108"/>
  <c r="CC439" i="108"/>
  <c r="W449" i="108"/>
  <c r="CM449" i="108"/>
  <c r="AE449" i="108"/>
  <c r="D449" i="108"/>
  <c r="AC449" i="108"/>
  <c r="AF449" i="108"/>
  <c r="AB449" i="108"/>
  <c r="AH449" i="108"/>
  <c r="CA454" i="108"/>
  <c r="CE454" i="108"/>
  <c r="CD454" i="108"/>
  <c r="CC454" i="108"/>
  <c r="CI466" i="108"/>
  <c r="CH466" i="108"/>
  <c r="CF466" i="108"/>
  <c r="AP466" i="108"/>
  <c r="CA469" i="108"/>
  <c r="BZ470" i="108"/>
  <c r="BX471" i="108"/>
  <c r="CB474" i="108"/>
  <c r="CF475" i="108"/>
  <c r="CJ475" i="108"/>
  <c r="BW475" i="108"/>
  <c r="AP475" i="108"/>
  <c r="CH475" i="108"/>
  <c r="BY475" i="108"/>
  <c r="CI475" i="108"/>
  <c r="CG475" i="108"/>
  <c r="CC475" i="108"/>
  <c r="CH493" i="108"/>
  <c r="CJ493" i="108"/>
  <c r="CG493" i="108"/>
  <c r="CF493" i="108"/>
  <c r="AP493" i="108"/>
  <c r="CA494" i="108"/>
  <c r="CE494" i="108"/>
  <c r="CC494" i="108"/>
  <c r="CB494" i="108"/>
  <c r="CD494" i="108"/>
  <c r="CB495" i="108"/>
  <c r="CC495" i="108"/>
  <c r="CD495" i="108"/>
  <c r="CE498" i="108"/>
  <c r="CB498" i="108"/>
  <c r="BU504" i="108"/>
  <c r="BY504" i="108"/>
  <c r="BW504" i="108"/>
  <c r="BX504" i="108"/>
  <c r="BV504" i="108"/>
  <c r="CC504" i="108"/>
  <c r="CA504" i="108"/>
  <c r="CD504" i="108"/>
  <c r="CE504" i="108"/>
  <c r="CB513" i="108"/>
  <c r="CE513" i="108"/>
  <c r="CA518" i="108"/>
  <c r="CE518" i="108"/>
  <c r="CD518" i="108"/>
  <c r="CC518" i="108"/>
  <c r="CB518" i="108"/>
  <c r="AG527" i="108"/>
  <c r="AE527" i="108"/>
  <c r="W527" i="108"/>
  <c r="AH527" i="108"/>
  <c r="D527" i="108"/>
  <c r="AC527" i="108"/>
  <c r="AF527" i="108"/>
  <c r="AD527" i="108"/>
  <c r="AB527" i="108"/>
  <c r="CG566" i="108"/>
  <c r="CI566" i="108"/>
  <c r="AP566" i="108"/>
  <c r="CJ566" i="108"/>
  <c r="CH566" i="108"/>
  <c r="CF566" i="108"/>
  <c r="CE598" i="108"/>
  <c r="CA598" i="108"/>
  <c r="CC598" i="108"/>
  <c r="CD598" i="108"/>
  <c r="CB598" i="108"/>
  <c r="AD316" i="108"/>
  <c r="D316" i="108"/>
  <c r="AE316" i="108"/>
  <c r="AD346" i="108"/>
  <c r="AD348" i="108"/>
  <c r="D348" i="108"/>
  <c r="AE348" i="108"/>
  <c r="AG372" i="108"/>
  <c r="AD378" i="108"/>
  <c r="AD380" i="108"/>
  <c r="D380" i="108"/>
  <c r="AE380" i="108"/>
  <c r="AP381" i="108"/>
  <c r="CG383" i="108"/>
  <c r="AG389" i="108"/>
  <c r="AH391" i="108"/>
  <c r="AP396" i="108"/>
  <c r="CG401" i="108"/>
  <c r="AF402" i="108"/>
  <c r="CG403" i="108"/>
  <c r="CG404" i="108"/>
  <c r="CI404" i="108"/>
  <c r="AG404" i="108"/>
  <c r="AE405" i="108"/>
  <c r="AH405" i="108"/>
  <c r="AD405" i="108"/>
  <c r="AH408" i="108"/>
  <c r="AF408" i="108"/>
  <c r="AD408" i="108"/>
  <c r="BV409" i="108"/>
  <c r="CI416" i="108"/>
  <c r="AP419" i="108"/>
  <c r="CI419" i="108"/>
  <c r="AF422" i="108"/>
  <c r="AD422" i="108"/>
  <c r="D422" i="108"/>
  <c r="AG422" i="108"/>
  <c r="W425" i="108"/>
  <c r="AE425" i="108"/>
  <c r="D425" i="108"/>
  <c r="AB425" i="108"/>
  <c r="AG425" i="108"/>
  <c r="CM427" i="108"/>
  <c r="BX431" i="108"/>
  <c r="BV431" i="108"/>
  <c r="CC432" i="108"/>
  <c r="CB432" i="108"/>
  <c r="CA432" i="108"/>
  <c r="BZ433" i="108"/>
  <c r="CF435" i="108"/>
  <c r="CI435" i="108"/>
  <c r="CH435" i="108"/>
  <c r="CI437" i="108"/>
  <c r="CA439" i="108"/>
  <c r="CM441" i="108"/>
  <c r="AB442" i="108"/>
  <c r="W442" i="108"/>
  <c r="CM442" i="108"/>
  <c r="AD442" i="108"/>
  <c r="AH442" i="108"/>
  <c r="CC448" i="108"/>
  <c r="CM452" i="108"/>
  <c r="BX454" i="108"/>
  <c r="BV454" i="108"/>
  <c r="BU454" i="108"/>
  <c r="BW454" i="108"/>
  <c r="CE458" i="108"/>
  <c r="CD458" i="108"/>
  <c r="CH461" i="108"/>
  <c r="CJ461" i="108"/>
  <c r="CG461" i="108"/>
  <c r="CF461" i="108"/>
  <c r="AP461" i="108"/>
  <c r="CG466" i="108"/>
  <c r="CC472" i="108"/>
  <c r="CE472" i="108"/>
  <c r="CD472" i="108"/>
  <c r="CA472" i="108"/>
  <c r="AP489" i="108"/>
  <c r="CI489" i="108"/>
  <c r="CG489" i="108"/>
  <c r="CF489" i="108"/>
  <c r="CH489" i="108"/>
  <c r="CJ489" i="108"/>
  <c r="AB490" i="108"/>
  <c r="AH490" i="108"/>
  <c r="AF490" i="108"/>
  <c r="AE490" i="108"/>
  <c r="D490" i="108"/>
  <c r="W490" i="108"/>
  <c r="AD490" i="108"/>
  <c r="G494" i="108"/>
  <c r="AY494" i="108" s="1"/>
  <c r="CE551" i="108"/>
  <c r="CC551" i="108"/>
  <c r="CA551" i="108"/>
  <c r="CB551" i="108"/>
  <c r="CD551" i="108"/>
  <c r="AP595" i="108"/>
  <c r="CJ595" i="108"/>
  <c r="CH595" i="108"/>
  <c r="CG595" i="108"/>
  <c r="CF595" i="108"/>
  <c r="CI595" i="108"/>
  <c r="CE740" i="108"/>
  <c r="CA740" i="108"/>
  <c r="CD439" i="108"/>
  <c r="CC440" i="108"/>
  <c r="W441" i="108"/>
  <c r="AE441" i="108"/>
  <c r="D441" i="108"/>
  <c r="AC441" i="108"/>
  <c r="AF441" i="108"/>
  <c r="BW442" i="108"/>
  <c r="BX442" i="108"/>
  <c r="BY442" i="108"/>
  <c r="BU442" i="108"/>
  <c r="CM444" i="108"/>
  <c r="AE445" i="108"/>
  <c r="AG445" i="108"/>
  <c r="AF445" i="108"/>
  <c r="AH445" i="108"/>
  <c r="D445" i="108"/>
  <c r="AB445" i="108"/>
  <c r="BZ445" i="108"/>
  <c r="AF446" i="108"/>
  <c r="AB446" i="108"/>
  <c r="AH446" i="108"/>
  <c r="AE446" i="108"/>
  <c r="D446" i="108"/>
  <c r="W446" i="108"/>
  <c r="AG447" i="108"/>
  <c r="AH447" i="108"/>
  <c r="AE447" i="108"/>
  <c r="D447" i="108"/>
  <c r="AC447" i="108"/>
  <c r="AD447" i="108"/>
  <c r="AP449" i="108"/>
  <c r="CI449" i="108"/>
  <c r="CF449" i="108"/>
  <c r="CH449" i="108"/>
  <c r="AD452" i="108"/>
  <c r="D452" i="108"/>
  <c r="AB452" i="108"/>
  <c r="AH452" i="108"/>
  <c r="W452" i="108"/>
  <c r="AG452" i="108"/>
  <c r="AC452" i="108"/>
  <c r="W457" i="108"/>
  <c r="AC457" i="108"/>
  <c r="AH457" i="108"/>
  <c r="D457" i="108"/>
  <c r="AE457" i="108"/>
  <c r="G457" i="108"/>
  <c r="AY457" i="108" s="1"/>
  <c r="BZ460" i="108"/>
  <c r="CJ463" i="108"/>
  <c r="CI463" i="108"/>
  <c r="CH463" i="108"/>
  <c r="CF463" i="108"/>
  <c r="AH464" i="108"/>
  <c r="AC464" i="108"/>
  <c r="W464" i="108"/>
  <c r="AB464" i="108"/>
  <c r="AF464" i="108"/>
  <c r="BW465" i="108"/>
  <c r="CE466" i="108"/>
  <c r="CB466" i="108"/>
  <c r="CD466" i="108"/>
  <c r="CA466" i="108"/>
  <c r="CE474" i="108"/>
  <c r="CC474" i="108"/>
  <c r="CA474" i="108"/>
  <c r="G474" i="108"/>
  <c r="AY474" i="108" s="1"/>
  <c r="BV477" i="108"/>
  <c r="BY477" i="108"/>
  <c r="BW477" i="108"/>
  <c r="BX477" i="108"/>
  <c r="AP481" i="108"/>
  <c r="CI481" i="108"/>
  <c r="CH481" i="108"/>
  <c r="CJ481" i="108"/>
  <c r="CF481" i="108"/>
  <c r="CC482" i="108"/>
  <c r="CB483" i="108"/>
  <c r="CD483" i="108"/>
  <c r="CA483" i="108"/>
  <c r="BX491" i="108"/>
  <c r="BW491" i="108"/>
  <c r="CE542" i="108"/>
  <c r="CC542" i="108"/>
  <c r="CA542" i="108"/>
  <c r="CB542" i="108"/>
  <c r="CD542" i="108"/>
  <c r="AP588" i="108"/>
  <c r="CJ588" i="108"/>
  <c r="CI588" i="108"/>
  <c r="CH588" i="108"/>
  <c r="CF588" i="108"/>
  <c r="CG588" i="108"/>
  <c r="CE726" i="108"/>
  <c r="CA726" i="108"/>
  <c r="BY730" i="108"/>
  <c r="BX730" i="108"/>
  <c r="BV730" i="108"/>
  <c r="BU730" i="108"/>
  <c r="BW730" i="108"/>
  <c r="BZ468" i="108"/>
  <c r="CH469" i="108"/>
  <c r="CG469" i="108"/>
  <c r="AP469" i="108"/>
  <c r="CJ469" i="108"/>
  <c r="CM475" i="108"/>
  <c r="CC479" i="108"/>
  <c r="AB482" i="108"/>
  <c r="W482" i="108"/>
  <c r="AH482" i="108"/>
  <c r="AG482" i="108"/>
  <c r="AE482" i="108"/>
  <c r="AD482" i="108"/>
  <c r="G482" i="108"/>
  <c r="AY482" i="108" s="1"/>
  <c r="G484" i="108"/>
  <c r="AY484" i="108" s="1"/>
  <c r="AH488" i="108"/>
  <c r="AE488" i="108"/>
  <c r="D488" i="108"/>
  <c r="AC488" i="108"/>
  <c r="AB488" i="108"/>
  <c r="AF488" i="108"/>
  <c r="AD488" i="108"/>
  <c r="W505" i="108"/>
  <c r="AG505" i="108"/>
  <c r="AF505" i="108"/>
  <c r="D505" i="108"/>
  <c r="AD505" i="108"/>
  <c r="AC505" i="108"/>
  <c r="CM505" i="108"/>
  <c r="AB505" i="108"/>
  <c r="BZ507" i="108"/>
  <c r="AG511" i="108"/>
  <c r="AE511" i="108"/>
  <c r="AF511" i="108"/>
  <c r="D511" i="108"/>
  <c r="AC511" i="108"/>
  <c r="AB511" i="108"/>
  <c r="W511" i="108"/>
  <c r="AH511" i="108"/>
  <c r="AC514" i="108"/>
  <c r="W537" i="108"/>
  <c r="AG537" i="108"/>
  <c r="AF537" i="108"/>
  <c r="D537" i="108"/>
  <c r="AD537" i="108"/>
  <c r="AC537" i="108"/>
  <c r="AH537" i="108"/>
  <c r="CM537" i="108"/>
  <c r="AB537" i="108"/>
  <c r="CH545" i="108"/>
  <c r="CI545" i="108"/>
  <c r="CF545" i="108"/>
  <c r="CJ545" i="108"/>
  <c r="CA568" i="108"/>
  <c r="CE568" i="108"/>
  <c r="CC568" i="108"/>
  <c r="CB568" i="108"/>
  <c r="CD568" i="108"/>
  <c r="CF573" i="108"/>
  <c r="AP573" i="108"/>
  <c r="CJ573" i="108"/>
  <c r="CG573" i="108"/>
  <c r="CE581" i="108"/>
  <c r="CD581" i="108"/>
  <c r="CB581" i="108"/>
  <c r="CA581" i="108"/>
  <c r="CC581" i="108"/>
  <c r="CE591" i="108"/>
  <c r="CA591" i="108"/>
  <c r="AP630" i="108"/>
  <c r="CJ630" i="108"/>
  <c r="CI630" i="108"/>
  <c r="CH630" i="108"/>
  <c r="CG630" i="108"/>
  <c r="CF630" i="108"/>
  <c r="BX644" i="108"/>
  <c r="BW644" i="108"/>
  <c r="H644" i="108"/>
  <c r="CE673" i="108"/>
  <c r="BV724" i="108"/>
  <c r="BY724" i="108"/>
  <c r="BX724" i="108"/>
  <c r="BW724" i="108"/>
  <c r="BU724" i="108"/>
  <c r="CD734" i="108"/>
  <c r="CE734" i="108"/>
  <c r="CA734" i="108"/>
  <c r="CB734" i="108"/>
  <c r="CM453" i="108"/>
  <c r="AH456" i="108"/>
  <c r="AE456" i="108"/>
  <c r="D456" i="108"/>
  <c r="AC456" i="108"/>
  <c r="AB456" i="108"/>
  <c r="W456" i="108"/>
  <c r="BZ456" i="108"/>
  <c r="AF462" i="108"/>
  <c r="AG462" i="108"/>
  <c r="AE462" i="108"/>
  <c r="AD462" i="108"/>
  <c r="D462" i="108"/>
  <c r="AB462" i="108"/>
  <c r="AG463" i="108"/>
  <c r="AE463" i="108"/>
  <c r="D463" i="108"/>
  <c r="AC463" i="108"/>
  <c r="AB463" i="108"/>
  <c r="AD463" i="108"/>
  <c r="CI464" i="108"/>
  <c r="CG464" i="108"/>
  <c r="CF464" i="108"/>
  <c r="AP464" i="108"/>
  <c r="CH464" i="108"/>
  <c r="CJ471" i="108"/>
  <c r="CI471" i="108"/>
  <c r="CG471" i="108"/>
  <c r="CF471" i="108"/>
  <c r="AP471" i="108"/>
  <c r="CM472" i="108"/>
  <c r="BW482" i="108"/>
  <c r="CM484" i="108"/>
  <c r="CJ490" i="108"/>
  <c r="CF490" i="108"/>
  <c r="CH490" i="108"/>
  <c r="AF494" i="108"/>
  <c r="AG494" i="108"/>
  <c r="AE494" i="108"/>
  <c r="AH494" i="108"/>
  <c r="AD494" i="108"/>
  <c r="D494" i="108"/>
  <c r="AB494" i="108"/>
  <c r="CJ495" i="108"/>
  <c r="CI495" i="108"/>
  <c r="CH495" i="108"/>
  <c r="CG495" i="108"/>
  <c r="CF495" i="108"/>
  <c r="AH496" i="108"/>
  <c r="AC496" i="108"/>
  <c r="W496" i="108"/>
  <c r="AD496" i="108"/>
  <c r="AB496" i="108"/>
  <c r="CI498" i="108"/>
  <c r="CH498" i="108"/>
  <c r="CF498" i="108"/>
  <c r="AE501" i="108"/>
  <c r="AB501" i="108"/>
  <c r="AH501" i="108"/>
  <c r="AG501" i="108"/>
  <c r="D501" i="108"/>
  <c r="AD501" i="108"/>
  <c r="AE514" i="108"/>
  <c r="AE516" i="108"/>
  <c r="CC520" i="108"/>
  <c r="CB520" i="108"/>
  <c r="CH525" i="108"/>
  <c r="CF525" i="108"/>
  <c r="CI525" i="108"/>
  <c r="CG525" i="108"/>
  <c r="AP525" i="108"/>
  <c r="CJ525" i="108"/>
  <c r="AH528" i="108"/>
  <c r="AF528" i="108"/>
  <c r="AB528" i="108"/>
  <c r="AC528" i="108"/>
  <c r="W528" i="108"/>
  <c r="AE528" i="108"/>
  <c r="BZ541" i="108"/>
  <c r="BX543" i="108"/>
  <c r="BY543" i="108"/>
  <c r="BV543" i="108"/>
  <c r="BW543" i="108"/>
  <c r="AP545" i="108"/>
  <c r="CG545" i="108"/>
  <c r="CH553" i="108"/>
  <c r="CF553" i="108"/>
  <c r="CJ553" i="108"/>
  <c r="AP553" i="108"/>
  <c r="CI553" i="108"/>
  <c r="CG553" i="108"/>
  <c r="CG558" i="108"/>
  <c r="CH558" i="108"/>
  <c r="AP558" i="108"/>
  <c r="CJ558" i="108"/>
  <c r="CI558" i="108"/>
  <c r="CF558" i="108"/>
  <c r="CE558" i="108"/>
  <c r="CD558" i="108"/>
  <c r="CA558" i="108"/>
  <c r="CC558" i="108"/>
  <c r="CB558" i="108"/>
  <c r="AG561" i="108"/>
  <c r="AE561" i="108"/>
  <c r="AF561" i="108"/>
  <c r="D561" i="108"/>
  <c r="AC561" i="108"/>
  <c r="W561" i="108"/>
  <c r="AH561" i="108"/>
  <c r="AB561" i="108"/>
  <c r="CE566" i="108"/>
  <c r="CA566" i="108"/>
  <c r="CB566" i="108"/>
  <c r="CD566" i="108"/>
  <c r="CC566" i="108"/>
  <c r="CC692" i="108"/>
  <c r="BX702" i="108"/>
  <c r="BV702" i="108"/>
  <c r="CE855" i="108"/>
  <c r="CD855" i="108"/>
  <c r="CC965" i="108"/>
  <c r="CE965" i="108"/>
  <c r="CD965" i="108"/>
  <c r="CB965" i="108"/>
  <c r="CA965" i="108"/>
  <c r="CI986" i="108"/>
  <c r="CG986" i="108"/>
  <c r="CJ986" i="108"/>
  <c r="AP986" i="108"/>
  <c r="CH986" i="108"/>
  <c r="CF986" i="108"/>
  <c r="AD484" i="108"/>
  <c r="D484" i="108"/>
  <c r="AB484" i="108"/>
  <c r="AH484" i="108"/>
  <c r="AF484" i="108"/>
  <c r="AE484" i="108"/>
  <c r="W484" i="108"/>
  <c r="BV486" i="108"/>
  <c r="BU486" i="108"/>
  <c r="BW486" i="108"/>
  <c r="CD486" i="108"/>
  <c r="CI488" i="108"/>
  <c r="CH488" i="108"/>
  <c r="CG488" i="108"/>
  <c r="CF488" i="108"/>
  <c r="W489" i="108"/>
  <c r="AC489" i="108"/>
  <c r="AH489" i="108"/>
  <c r="AD489" i="108"/>
  <c r="AB489" i="108"/>
  <c r="CI490" i="108"/>
  <c r="D496" i="108"/>
  <c r="AP498" i="108"/>
  <c r="H499" i="108"/>
  <c r="BZ499" i="108" s="1"/>
  <c r="CE508" i="108"/>
  <c r="CD508" i="108"/>
  <c r="CC508" i="108"/>
  <c r="CA508" i="108"/>
  <c r="BZ510" i="108"/>
  <c r="CJ511" i="108"/>
  <c r="CH511" i="108"/>
  <c r="CI511" i="108"/>
  <c r="CG511" i="108"/>
  <c r="BU512" i="108"/>
  <c r="BV512" i="108"/>
  <c r="BX512" i="108"/>
  <c r="BW512" i="108"/>
  <c r="BZ519" i="108"/>
  <c r="AB522" i="108"/>
  <c r="AH522" i="108"/>
  <c r="AD522" i="108"/>
  <c r="W522" i="108"/>
  <c r="D522" i="108"/>
  <c r="AG522" i="108"/>
  <c r="AC522" i="108"/>
  <c r="D528" i="108"/>
  <c r="AB530" i="108"/>
  <c r="AH530" i="108"/>
  <c r="AF530" i="108"/>
  <c r="D530" i="108"/>
  <c r="AD530" i="108"/>
  <c r="AC530" i="108"/>
  <c r="W530" i="108"/>
  <c r="AG530" i="108"/>
  <c r="AP537" i="108"/>
  <c r="CJ537" i="108"/>
  <c r="CG537" i="108"/>
  <c r="CF537" i="108"/>
  <c r="H547" i="108"/>
  <c r="BZ547" i="108" s="1"/>
  <c r="AP547" i="108"/>
  <c r="CF565" i="108"/>
  <c r="AP565" i="108"/>
  <c r="CI565" i="108"/>
  <c r="CJ565" i="108"/>
  <c r="CH565" i="108"/>
  <c r="CG565" i="108"/>
  <c r="CC570" i="108"/>
  <c r="CB570" i="108"/>
  <c r="CA570" i="108"/>
  <c r="CE570" i="108"/>
  <c r="AP572" i="108"/>
  <c r="CJ572" i="108"/>
  <c r="CI572" i="108"/>
  <c r="CH572" i="108"/>
  <c r="CG572" i="108"/>
  <c r="CF572" i="108"/>
  <c r="CB508" i="108"/>
  <c r="BY512" i="108"/>
  <c r="CM516" i="108"/>
  <c r="AF526" i="108"/>
  <c r="AD526" i="108"/>
  <c r="D526" i="108"/>
  <c r="AB526" i="108"/>
  <c r="AH526" i="108"/>
  <c r="AG526" i="108"/>
  <c r="AC526" i="108"/>
  <c r="CM526" i="108"/>
  <c r="CG532" i="108"/>
  <c r="AP532" i="108"/>
  <c r="CJ532" i="108"/>
  <c r="CF532" i="108"/>
  <c r="H536" i="108"/>
  <c r="BZ536" i="108" s="1"/>
  <c r="G540" i="108"/>
  <c r="AY540" i="108" s="1"/>
  <c r="CJ547" i="108"/>
  <c r="CH547" i="108"/>
  <c r="CG547" i="108"/>
  <c r="CI547" i="108"/>
  <c r="BV549" i="108"/>
  <c r="BW549" i="108"/>
  <c r="BU549" i="108"/>
  <c r="BY549" i="108"/>
  <c r="BX549" i="108"/>
  <c r="CA560" i="108"/>
  <c r="CD560" i="108"/>
  <c r="CB560" i="108"/>
  <c r="CC560" i="108"/>
  <c r="CE560" i="108"/>
  <c r="CC578" i="108"/>
  <c r="CB578" i="108"/>
  <c r="CA578" i="108"/>
  <c r="CE578" i="108"/>
  <c r="CD578" i="108"/>
  <c r="AP579" i="108"/>
  <c r="CJ579" i="108"/>
  <c r="CH579" i="108"/>
  <c r="CG579" i="108"/>
  <c r="CF579" i="108"/>
  <c r="CI579" i="108"/>
  <c r="CA606" i="108"/>
  <c r="CB606" i="108"/>
  <c r="AP620" i="108"/>
  <c r="CJ620" i="108"/>
  <c r="CI620" i="108"/>
  <c r="CH620" i="108"/>
  <c r="CG620" i="108"/>
  <c r="CF620" i="108"/>
  <c r="CA632" i="108"/>
  <c r="CE632" i="108"/>
  <c r="CD632" i="108"/>
  <c r="CC632" i="108"/>
  <c r="CB632" i="108"/>
  <c r="CJ637" i="108"/>
  <c r="CI637" i="108"/>
  <c r="CH637" i="108"/>
  <c r="CG637" i="108"/>
  <c r="CF637" i="108"/>
  <c r="AP637" i="108"/>
  <c r="CD670" i="108"/>
  <c r="CE670" i="108"/>
  <c r="CB670" i="108"/>
  <c r="CA670" i="108"/>
  <c r="CC670" i="108"/>
  <c r="AC406" i="108"/>
  <c r="AD409" i="108"/>
  <c r="AD416" i="108"/>
  <c r="BZ422" i="108"/>
  <c r="CJ423" i="108"/>
  <c r="CG423" i="108"/>
  <c r="AP423" i="108"/>
  <c r="CH423" i="108"/>
  <c r="BX429" i="108"/>
  <c r="BY429" i="108"/>
  <c r="AG431" i="108"/>
  <c r="AC431" i="108"/>
  <c r="AB431" i="108"/>
  <c r="AH431" i="108"/>
  <c r="CM431" i="108"/>
  <c r="CM432" i="108"/>
  <c r="CA437" i="108"/>
  <c r="AF438" i="108"/>
  <c r="AD438" i="108"/>
  <c r="D438" i="108"/>
  <c r="W438" i="108"/>
  <c r="AH438" i="108"/>
  <c r="CJ439" i="108"/>
  <c r="CG439" i="108"/>
  <c r="CI439" i="108"/>
  <c r="CF439" i="108"/>
  <c r="G439" i="108"/>
  <c r="AY439" i="108" s="1"/>
  <c r="BX443" i="108"/>
  <c r="BW443" i="108"/>
  <c r="BU443" i="108"/>
  <c r="AH448" i="108"/>
  <c r="AG448" i="108"/>
  <c r="AE448" i="108"/>
  <c r="D448" i="108"/>
  <c r="AB450" i="108"/>
  <c r="W450" i="108"/>
  <c r="AH450" i="108"/>
  <c r="AG450" i="108"/>
  <c r="D450" i="108"/>
  <c r="BZ453" i="108"/>
  <c r="G454" i="108"/>
  <c r="AY454" i="108" s="1"/>
  <c r="AD460" i="108"/>
  <c r="D460" i="108"/>
  <c r="AG460" i="108"/>
  <c r="AF460" i="108"/>
  <c r="AB460" i="108"/>
  <c r="W463" i="108"/>
  <c r="CM463" i="108"/>
  <c r="CM464" i="108"/>
  <c r="W465" i="108"/>
  <c r="AG465" i="108"/>
  <c r="AF465" i="108"/>
  <c r="AH465" i="108"/>
  <c r="AE465" i="108"/>
  <c r="BU472" i="108"/>
  <c r="BW474" i="108"/>
  <c r="BX474" i="108"/>
  <c r="BV474" i="108"/>
  <c r="AE477" i="108"/>
  <c r="AG477" i="108"/>
  <c r="AF477" i="108"/>
  <c r="AH477" i="108"/>
  <c r="AD477" i="108"/>
  <c r="BZ478" i="108"/>
  <c r="W481" i="108"/>
  <c r="CM481" i="108"/>
  <c r="AE481" i="108"/>
  <c r="D481" i="108"/>
  <c r="AC481" i="108"/>
  <c r="AB481" i="108"/>
  <c r="AG481" i="108"/>
  <c r="AD481" i="108"/>
  <c r="AC482" i="108"/>
  <c r="BY482" i="108"/>
  <c r="CG484" i="108"/>
  <c r="CH484" i="108"/>
  <c r="AP484" i="108"/>
  <c r="CJ484" i="108"/>
  <c r="CF484" i="108"/>
  <c r="AG488" i="108"/>
  <c r="AD492" i="108"/>
  <c r="D492" i="108"/>
  <c r="AG492" i="108"/>
  <c r="AF492" i="108"/>
  <c r="AC492" i="108"/>
  <c r="AB492" i="108"/>
  <c r="AE493" i="108"/>
  <c r="AD493" i="108"/>
  <c r="D493" i="108"/>
  <c r="AB493" i="108"/>
  <c r="W493" i="108"/>
  <c r="AP495" i="108"/>
  <c r="CI496" i="108"/>
  <c r="CG496" i="108"/>
  <c r="CF496" i="108"/>
  <c r="AP496" i="108"/>
  <c r="CH496" i="108"/>
  <c r="CM497" i="108"/>
  <c r="BZ500" i="108"/>
  <c r="AE505" i="108"/>
  <c r="CM509" i="108"/>
  <c r="AD511" i="108"/>
  <c r="CD512" i="108"/>
  <c r="CB512" i="108"/>
  <c r="CE512" i="108"/>
  <c r="CA521" i="108"/>
  <c r="CC521" i="108"/>
  <c r="CJ522" i="108"/>
  <c r="CI522" i="108"/>
  <c r="CG522" i="108"/>
  <c r="BX523" i="108"/>
  <c r="BV523" i="108"/>
  <c r="BY523" i="108"/>
  <c r="BW523" i="108"/>
  <c r="BU523" i="108"/>
  <c r="CE524" i="108"/>
  <c r="CF530" i="108"/>
  <c r="CI530" i="108"/>
  <c r="CH530" i="108"/>
  <c r="BX531" i="108"/>
  <c r="BW531" i="108"/>
  <c r="CE532" i="108"/>
  <c r="CD532" i="108"/>
  <c r="CB532" i="108"/>
  <c r="CA532" i="108"/>
  <c r="AE537" i="108"/>
  <c r="CH537" i="108"/>
  <c r="CE538" i="108"/>
  <c r="CC538" i="108"/>
  <c r="CD538" i="108"/>
  <c r="CB538" i="108"/>
  <c r="CA538" i="108"/>
  <c r="AF546" i="108"/>
  <c r="AH546" i="108"/>
  <c r="AE546" i="108"/>
  <c r="W546" i="108"/>
  <c r="AD546" i="108"/>
  <c r="AC546" i="108"/>
  <c r="D546" i="108"/>
  <c r="G546" i="108"/>
  <c r="AY546" i="108" s="1"/>
  <c r="AH548" i="108"/>
  <c r="AB548" i="108"/>
  <c r="AG548" i="108"/>
  <c r="D548" i="108"/>
  <c r="AD548" i="108"/>
  <c r="W548" i="108"/>
  <c r="AE548" i="108"/>
  <c r="BY553" i="108"/>
  <c r="CM570" i="108"/>
  <c r="CG574" i="108"/>
  <c r="CF574" i="108"/>
  <c r="CH574" i="108"/>
  <c r="CJ574" i="108"/>
  <c r="CI574" i="108"/>
  <c r="AP574" i="108"/>
  <c r="BX580" i="108"/>
  <c r="BY580" i="108"/>
  <c r="CD603" i="108"/>
  <c r="CC603" i="108"/>
  <c r="CB603" i="108"/>
  <c r="CA603" i="108"/>
  <c r="CE603" i="108"/>
  <c r="CC734" i="108"/>
  <c r="AB514" i="108"/>
  <c r="AH514" i="108"/>
  <c r="W514" i="108"/>
  <c r="AG514" i="108"/>
  <c r="D514" i="108"/>
  <c r="AD514" i="108"/>
  <c r="G514" i="108"/>
  <c r="AY514" i="108" s="1"/>
  <c r="AD516" i="108"/>
  <c r="D516" i="108"/>
  <c r="AB516" i="108"/>
  <c r="W516" i="108"/>
  <c r="AH516" i="108"/>
  <c r="AG516" i="108"/>
  <c r="AC516" i="108"/>
  <c r="CD537" i="108"/>
  <c r="CC537" i="108"/>
  <c r="BZ539" i="108"/>
  <c r="CE540" i="108"/>
  <c r="CD540" i="108"/>
  <c r="CC540" i="108"/>
  <c r="CA540" i="108"/>
  <c r="CC548" i="108"/>
  <c r="CE548" i="108"/>
  <c r="CD548" i="108"/>
  <c r="CB548" i="108"/>
  <c r="CD549" i="108"/>
  <c r="CC549" i="108"/>
  <c r="CE549" i="108"/>
  <c r="AH586" i="108"/>
  <c r="AG586" i="108"/>
  <c r="AF586" i="108"/>
  <c r="AB586" i="108"/>
  <c r="W586" i="108"/>
  <c r="D586" i="108"/>
  <c r="AE586" i="108"/>
  <c r="AC586" i="108"/>
  <c r="AD586" i="108"/>
  <c r="W595" i="108"/>
  <c r="AH595" i="108"/>
  <c r="AG595" i="108"/>
  <c r="AD595" i="108"/>
  <c r="AC595" i="108"/>
  <c r="AB595" i="108"/>
  <c r="D595" i="108"/>
  <c r="AF595" i="108"/>
  <c r="AE595" i="108"/>
  <c r="CF605" i="108"/>
  <c r="AP605" i="108"/>
  <c r="CJ605" i="108"/>
  <c r="CH605" i="108"/>
  <c r="CI605" i="108"/>
  <c r="CG605" i="108"/>
  <c r="BY605" i="108"/>
  <c r="CE621" i="108"/>
  <c r="CD621" i="108"/>
  <c r="CB621" i="108"/>
  <c r="CA621" i="108"/>
  <c r="CC621" i="108"/>
  <c r="CM514" i="108"/>
  <c r="G515" i="108"/>
  <c r="AY515" i="108" s="1"/>
  <c r="G519" i="108"/>
  <c r="AY519" i="108" s="1"/>
  <c r="CG524" i="108"/>
  <c r="CJ524" i="108"/>
  <c r="CI524" i="108"/>
  <c r="CM527" i="108"/>
  <c r="CH533" i="108"/>
  <c r="CF533" i="108"/>
  <c r="CJ533" i="108"/>
  <c r="BU533" i="108"/>
  <c r="CJ535" i="108"/>
  <c r="CH535" i="108"/>
  <c r="CI535" i="108"/>
  <c r="CG540" i="108"/>
  <c r="CH540" i="108"/>
  <c r="AP540" i="108"/>
  <c r="CF540" i="108"/>
  <c r="AB542" i="108"/>
  <c r="AG542" i="108"/>
  <c r="AE542" i="108"/>
  <c r="D542" i="108"/>
  <c r="AH542" i="108"/>
  <c r="AD544" i="108"/>
  <c r="D544" i="108"/>
  <c r="AH544" i="108"/>
  <c r="AF544" i="108"/>
  <c r="AC544" i="108"/>
  <c r="W544" i="108"/>
  <c r="CA546" i="108"/>
  <c r="CD546" i="108"/>
  <c r="CB546" i="108"/>
  <c r="CC546" i="108"/>
  <c r="W549" i="108"/>
  <c r="AH549" i="108"/>
  <c r="AF549" i="108"/>
  <c r="AC549" i="108"/>
  <c r="AD549" i="108"/>
  <c r="AD558" i="108"/>
  <c r="D558" i="108"/>
  <c r="AB558" i="108"/>
  <c r="AG558" i="108"/>
  <c r="AF558" i="108"/>
  <c r="AH558" i="108"/>
  <c r="AC558" i="108"/>
  <c r="W558" i="108"/>
  <c r="BY565" i="108"/>
  <c r="BW565" i="108"/>
  <c r="CD565" i="108"/>
  <c r="CA565" i="108"/>
  <c r="CE565" i="108"/>
  <c r="AF568" i="108"/>
  <c r="AD568" i="108"/>
  <c r="D568" i="108"/>
  <c r="AH568" i="108"/>
  <c r="W568" i="108"/>
  <c r="AB568" i="108"/>
  <c r="CJ569" i="108"/>
  <c r="CH569" i="108"/>
  <c r="CI569" i="108"/>
  <c r="CF569" i="108"/>
  <c r="AP569" i="108"/>
  <c r="BX573" i="108"/>
  <c r="BW573" i="108"/>
  <c r="BV573" i="108"/>
  <c r="BU573" i="108"/>
  <c r="BY573" i="108"/>
  <c r="AB580" i="108"/>
  <c r="W580" i="108"/>
  <c r="AH580" i="108"/>
  <c r="AC580" i="108"/>
  <c r="AD580" i="108"/>
  <c r="AF580" i="108"/>
  <c r="CE582" i="108"/>
  <c r="CA582" i="108"/>
  <c r="AF584" i="108"/>
  <c r="AE584" i="108"/>
  <c r="AD584" i="108"/>
  <c r="D584" i="108"/>
  <c r="AC584" i="108"/>
  <c r="AB584" i="108"/>
  <c r="W584" i="108"/>
  <c r="CM584" i="108"/>
  <c r="AH584" i="108"/>
  <c r="AG584" i="108"/>
  <c r="BZ585" i="108"/>
  <c r="CM586" i="108"/>
  <c r="CE622" i="108"/>
  <c r="CD622" i="108"/>
  <c r="CC622" i="108"/>
  <c r="CB622" i="108"/>
  <c r="CC629" i="108"/>
  <c r="CD629" i="108"/>
  <c r="CB629" i="108"/>
  <c r="CA629" i="108"/>
  <c r="CE629" i="108"/>
  <c r="W638" i="108"/>
  <c r="AB638" i="108"/>
  <c r="AH638" i="108"/>
  <c r="AF638" i="108"/>
  <c r="AE638" i="108"/>
  <c r="AD638" i="108"/>
  <c r="AC638" i="108"/>
  <c r="AG638" i="108"/>
  <c r="D638" i="108"/>
  <c r="CE695" i="108"/>
  <c r="CD695" i="108"/>
  <c r="CC695" i="108"/>
  <c r="CB695" i="108"/>
  <c r="CA695" i="108"/>
  <c r="CE753" i="108"/>
  <c r="CD753" i="108"/>
  <c r="H816" i="108"/>
  <c r="BZ816" i="108" s="1"/>
  <c r="BW816" i="108"/>
  <c r="AD420" i="108"/>
  <c r="D420" i="108"/>
  <c r="AE420" i="108"/>
  <c r="CG444" i="108"/>
  <c r="CH444" i="108"/>
  <c r="AP450" i="108"/>
  <c r="CI456" i="108"/>
  <c r="CH456" i="108"/>
  <c r="AB458" i="108"/>
  <c r="AH458" i="108"/>
  <c r="AF458" i="108"/>
  <c r="AE458" i="108"/>
  <c r="D458" i="108"/>
  <c r="AP458" i="108"/>
  <c r="G464" i="108"/>
  <c r="AY464" i="108" s="1"/>
  <c r="CB464" i="108"/>
  <c r="CD465" i="108"/>
  <c r="CE465" i="108"/>
  <c r="CC465" i="108"/>
  <c r="BU467" i="108"/>
  <c r="AG471" i="108"/>
  <c r="AC471" i="108"/>
  <c r="W471" i="108"/>
  <c r="AH471" i="108"/>
  <c r="AH472" i="108"/>
  <c r="W472" i="108"/>
  <c r="AG472" i="108"/>
  <c r="AF472" i="108"/>
  <c r="AE472" i="108"/>
  <c r="BX483" i="108"/>
  <c r="BY483" i="108"/>
  <c r="BZ485" i="108"/>
  <c r="AF486" i="108"/>
  <c r="AB486" i="108"/>
  <c r="AH486" i="108"/>
  <c r="AG486" i="108"/>
  <c r="G489" i="108"/>
  <c r="AY489" i="108" s="1"/>
  <c r="G496" i="108"/>
  <c r="AY496" i="108" s="1"/>
  <c r="CD497" i="108"/>
  <c r="CE497" i="108"/>
  <c r="CC497" i="108"/>
  <c r="BW499" i="108"/>
  <c r="BU499" i="108"/>
  <c r="AG503" i="108"/>
  <c r="AE503" i="108"/>
  <c r="AC503" i="108"/>
  <c r="W503" i="108"/>
  <c r="AH503" i="108"/>
  <c r="CF507" i="108"/>
  <c r="AP507" i="108"/>
  <c r="CH507" i="108"/>
  <c r="BX515" i="108"/>
  <c r="BV515" i="108"/>
  <c r="BW515" i="108"/>
  <c r="BU515" i="108"/>
  <c r="BX517" i="108"/>
  <c r="BW517" i="108"/>
  <c r="BU517" i="108"/>
  <c r="CM520" i="108"/>
  <c r="CH524" i="108"/>
  <c r="W529" i="108"/>
  <c r="AG529" i="108"/>
  <c r="AD529" i="108"/>
  <c r="AB529" i="108"/>
  <c r="CM529" i="108"/>
  <c r="BZ529" i="108"/>
  <c r="BZ534" i="108"/>
  <c r="CG535" i="108"/>
  <c r="CF543" i="108"/>
  <c r="CH543" i="108"/>
  <c r="AP543" i="108"/>
  <c r="CG543" i="108"/>
  <c r="BZ543" i="108"/>
  <c r="BX551" i="108"/>
  <c r="BV551" i="108"/>
  <c r="BW551" i="108"/>
  <c r="BU551" i="108"/>
  <c r="CE572" i="108"/>
  <c r="CD572" i="108"/>
  <c r="CC572" i="108"/>
  <c r="CM576" i="108"/>
  <c r="CA587" i="108"/>
  <c r="CA622" i="108"/>
  <c r="W676" i="108"/>
  <c r="AG676" i="108"/>
  <c r="AH676" i="108"/>
  <c r="AF676" i="108"/>
  <c r="D676" i="108"/>
  <c r="AD676" i="108"/>
  <c r="AC676" i="108"/>
  <c r="AB676" i="108"/>
  <c r="AE676" i="108"/>
  <c r="CC691" i="108"/>
  <c r="CA691" i="108"/>
  <c r="CE691" i="108"/>
  <c r="CD691" i="108"/>
  <c r="CB691" i="108"/>
  <c r="AE767" i="108"/>
  <c r="AG767" i="108"/>
  <c r="AH767" i="108"/>
  <c r="AF767" i="108"/>
  <c r="D767" i="108"/>
  <c r="W767" i="108"/>
  <c r="AD767" i="108"/>
  <c r="AC767" i="108"/>
  <c r="AB767" i="108"/>
  <c r="CC554" i="108"/>
  <c r="CA554" i="108"/>
  <c r="CB554" i="108"/>
  <c r="CD554" i="108"/>
  <c r="CJ561" i="108"/>
  <c r="CH561" i="108"/>
  <c r="CF561" i="108"/>
  <c r="AP561" i="108"/>
  <c r="G563" i="108"/>
  <c r="AY563" i="108" s="1"/>
  <c r="CC594" i="108"/>
  <c r="CB594" i="108"/>
  <c r="CA594" i="108"/>
  <c r="CD594" i="108"/>
  <c r="CE596" i="108"/>
  <c r="CD596" i="108"/>
  <c r="CC596" i="108"/>
  <c r="CB596" i="108"/>
  <c r="CA596" i="108"/>
  <c r="AP604" i="108"/>
  <c r="CJ604" i="108"/>
  <c r="CI604" i="108"/>
  <c r="CH604" i="108"/>
  <c r="CG604" i="108"/>
  <c r="CF604" i="108"/>
  <c r="CG606" i="108"/>
  <c r="CF606" i="108"/>
  <c r="CH606" i="108"/>
  <c r="CJ606" i="108"/>
  <c r="CI606" i="108"/>
  <c r="CD627" i="108"/>
  <c r="CC627" i="108"/>
  <c r="CB627" i="108"/>
  <c r="CE627" i="108"/>
  <c r="CA627" i="108"/>
  <c r="CJ661" i="108"/>
  <c r="CI661" i="108"/>
  <c r="CH661" i="108"/>
  <c r="CG661" i="108"/>
  <c r="AP661" i="108"/>
  <c r="CJ674" i="108"/>
  <c r="CH674" i="108"/>
  <c r="CF674" i="108"/>
  <c r="AP674" i="108"/>
  <c r="BX674" i="108"/>
  <c r="CI674" i="108"/>
  <c r="CJ690" i="108"/>
  <c r="CH690" i="108"/>
  <c r="CI690" i="108"/>
  <c r="CG690" i="108"/>
  <c r="CF690" i="108"/>
  <c r="BV690" i="108"/>
  <c r="CA690" i="108"/>
  <c r="AF705" i="108"/>
  <c r="AD705" i="108"/>
  <c r="D705" i="108"/>
  <c r="AB705" i="108"/>
  <c r="W705" i="108"/>
  <c r="AH705" i="108"/>
  <c r="AG705" i="108"/>
  <c r="AE705" i="108"/>
  <c r="AC705" i="108"/>
  <c r="CE741" i="108"/>
  <c r="CC741" i="108"/>
  <c r="CA741" i="108"/>
  <c r="CD741" i="108"/>
  <c r="CB741" i="108"/>
  <c r="AD428" i="108"/>
  <c r="D428" i="108"/>
  <c r="AG428" i="108"/>
  <c r="AE428" i="108"/>
  <c r="AE429" i="108"/>
  <c r="AB429" i="108"/>
  <c r="AD429" i="108"/>
  <c r="W433" i="108"/>
  <c r="AG433" i="108"/>
  <c r="AD433" i="108"/>
  <c r="G435" i="108"/>
  <c r="AY435" i="108" s="1"/>
  <c r="CM443" i="108"/>
  <c r="G450" i="108"/>
  <c r="AY450" i="108" s="1"/>
  <c r="BX451" i="108"/>
  <c r="BY451" i="108"/>
  <c r="G452" i="108"/>
  <c r="AY452" i="108" s="1"/>
  <c r="AF454" i="108"/>
  <c r="AB454" i="108"/>
  <c r="AH454" i="108"/>
  <c r="AG454" i="108"/>
  <c r="AP457" i="108"/>
  <c r="CI457" i="108"/>
  <c r="CG457" i="108"/>
  <c r="CF457" i="108"/>
  <c r="G458" i="108"/>
  <c r="AY458" i="108" s="1"/>
  <c r="BX459" i="108"/>
  <c r="BW459" i="108"/>
  <c r="BV459" i="108"/>
  <c r="G471" i="108"/>
  <c r="AY471" i="108" s="1"/>
  <c r="CC471" i="108"/>
  <c r="CE477" i="108"/>
  <c r="CC477" i="108"/>
  <c r="CB477" i="108"/>
  <c r="AF478" i="108"/>
  <c r="AD478" i="108"/>
  <c r="D478" i="108"/>
  <c r="AB478" i="108"/>
  <c r="W478" i="108"/>
  <c r="AH478" i="108"/>
  <c r="G479" i="108"/>
  <c r="AY479" i="108" s="1"/>
  <c r="CF483" i="108"/>
  <c r="CI483" i="108"/>
  <c r="CH483" i="108"/>
  <c r="CG483" i="108"/>
  <c r="CM492" i="108"/>
  <c r="CG508" i="108"/>
  <c r="CH508" i="108"/>
  <c r="AP508" i="108"/>
  <c r="CF508" i="108"/>
  <c r="G513" i="108"/>
  <c r="AY513" i="108" s="1"/>
  <c r="G516" i="108"/>
  <c r="AY516" i="108" s="1"/>
  <c r="AH520" i="108"/>
  <c r="AF520" i="108"/>
  <c r="AG520" i="108"/>
  <c r="AE520" i="108"/>
  <c r="D520" i="108"/>
  <c r="AD532" i="108"/>
  <c r="D532" i="108"/>
  <c r="AB532" i="108"/>
  <c r="AG532" i="108"/>
  <c r="AE532" i="108"/>
  <c r="AC532" i="108"/>
  <c r="AG535" i="108"/>
  <c r="AE535" i="108"/>
  <c r="AC535" i="108"/>
  <c r="W535" i="108"/>
  <c r="AH535" i="108"/>
  <c r="AC542" i="108"/>
  <c r="CI543" i="108"/>
  <c r="AE544" i="108"/>
  <c r="CM546" i="108"/>
  <c r="AB549" i="108"/>
  <c r="AB550" i="108"/>
  <c r="AE550" i="108"/>
  <c r="D550" i="108"/>
  <c r="AC550" i="108"/>
  <c r="AH550" i="108"/>
  <c r="BW553" i="108"/>
  <c r="BU553" i="108"/>
  <c r="BX553" i="108"/>
  <c r="BV553" i="108"/>
  <c r="CE554" i="108"/>
  <c r="BZ555" i="108"/>
  <c r="BU562" i="108"/>
  <c r="AE568" i="108"/>
  <c r="CD571" i="108"/>
  <c r="CC571" i="108"/>
  <c r="CB571" i="108"/>
  <c r="CA571" i="108"/>
  <c r="CB572" i="108"/>
  <c r="AF576" i="108"/>
  <c r="AE576" i="108"/>
  <c r="AD576" i="108"/>
  <c r="D576" i="108"/>
  <c r="AH576" i="108"/>
  <c r="W576" i="108"/>
  <c r="AC576" i="108"/>
  <c r="W579" i="108"/>
  <c r="AH579" i="108"/>
  <c r="AG579" i="108"/>
  <c r="AD579" i="108"/>
  <c r="AC579" i="108"/>
  <c r="AB579" i="108"/>
  <c r="AE579" i="108"/>
  <c r="AF579" i="108"/>
  <c r="D579" i="108"/>
  <c r="CD579" i="108"/>
  <c r="CC579" i="108"/>
  <c r="CB579" i="108"/>
  <c r="CA579" i="108"/>
  <c r="CE579" i="108"/>
  <c r="AG580" i="108"/>
  <c r="CB582" i="108"/>
  <c r="CC626" i="108"/>
  <c r="CB626" i="108"/>
  <c r="CA626" i="108"/>
  <c r="CD626" i="108"/>
  <c r="CE626" i="108"/>
  <c r="BW628" i="108"/>
  <c r="BV628" i="108"/>
  <c r="BU628" i="108"/>
  <c r="BY628" i="108"/>
  <c r="BX628" i="108"/>
  <c r="BV630" i="108"/>
  <c r="BY630" i="108"/>
  <c r="BU630" i="108"/>
  <c r="BX630" i="108"/>
  <c r="BW630" i="108"/>
  <c r="CD630" i="108"/>
  <c r="CA630" i="108"/>
  <c r="CE630" i="108"/>
  <c r="CB630" i="108"/>
  <c r="BZ641" i="108"/>
  <c r="G653" i="108"/>
  <c r="AY653" i="108" s="1"/>
  <c r="CF686" i="108"/>
  <c r="AP686" i="108"/>
  <c r="CG686" i="108"/>
  <c r="CJ686" i="108"/>
  <c r="CI686" i="108"/>
  <c r="CH686" i="108"/>
  <c r="CE727" i="108"/>
  <c r="CD727" i="108"/>
  <c r="CC727" i="108"/>
  <c r="CB727" i="108"/>
  <c r="CA727" i="108"/>
  <c r="CH728" i="108"/>
  <c r="CF728" i="108"/>
  <c r="CJ728" i="108"/>
  <c r="CI728" i="108"/>
  <c r="CG728" i="108"/>
  <c r="AP728" i="108"/>
  <c r="G486" i="108"/>
  <c r="AY486" i="108" s="1"/>
  <c r="CF491" i="108"/>
  <c r="CI491" i="108"/>
  <c r="CG491" i="108"/>
  <c r="AP491" i="108"/>
  <c r="CJ503" i="108"/>
  <c r="CH503" i="108"/>
  <c r="CI503" i="108"/>
  <c r="AP505" i="108"/>
  <c r="CJ505" i="108"/>
  <c r="CG505" i="108"/>
  <c r="CH505" i="108"/>
  <c r="G507" i="108"/>
  <c r="AY507" i="108" s="1"/>
  <c r="CG507" i="108"/>
  <c r="CI508" i="108"/>
  <c r="BZ515" i="108"/>
  <c r="AF518" i="108"/>
  <c r="AD518" i="108"/>
  <c r="D518" i="108"/>
  <c r="AH518" i="108"/>
  <c r="AG518" i="108"/>
  <c r="G520" i="108"/>
  <c r="AY520" i="108" s="1"/>
  <c r="G521" i="108"/>
  <c r="AY521" i="108" s="1"/>
  <c r="CC522" i="108"/>
  <c r="CF523" i="108"/>
  <c r="AP523" i="108"/>
  <c r="CJ523" i="108"/>
  <c r="CI523" i="108"/>
  <c r="AD524" i="108"/>
  <c r="D524" i="108"/>
  <c r="AB524" i="108"/>
  <c r="AE524" i="108"/>
  <c r="W524" i="108"/>
  <c r="AP524" i="108"/>
  <c r="AP529" i="108"/>
  <c r="CJ529" i="108"/>
  <c r="CG529" i="108"/>
  <c r="CG533" i="108"/>
  <c r="D535" i="108"/>
  <c r="AP535" i="108"/>
  <c r="CF539" i="108"/>
  <c r="AP539" i="108"/>
  <c r="CH539" i="108"/>
  <c r="AD542" i="108"/>
  <c r="CJ543" i="108"/>
  <c r="AG544" i="108"/>
  <c r="AE549" i="108"/>
  <c r="CE550" i="108"/>
  <c r="CA550" i="108"/>
  <c r="CC550" i="108"/>
  <c r="AD552" i="108"/>
  <c r="D552" i="108"/>
  <c r="AF552" i="108"/>
  <c r="AC552" i="108"/>
  <c r="AE552" i="108"/>
  <c r="W552" i="108"/>
  <c r="G553" i="108"/>
  <c r="AY553" i="108" s="1"/>
  <c r="CM558" i="108"/>
  <c r="G558" i="108"/>
  <c r="AY558" i="108" s="1"/>
  <c r="AB564" i="108"/>
  <c r="AH564" i="108"/>
  <c r="W564" i="108"/>
  <c r="AE564" i="108"/>
  <c r="D564" i="108"/>
  <c r="AF564" i="108"/>
  <c r="AD564" i="108"/>
  <c r="AG568" i="108"/>
  <c r="CG569" i="108"/>
  <c r="BV571" i="108"/>
  <c r="BU571" i="108"/>
  <c r="BY571" i="108"/>
  <c r="BX571" i="108"/>
  <c r="CM580" i="108"/>
  <c r="CF581" i="108"/>
  <c r="AP581" i="108"/>
  <c r="CI581" i="108"/>
  <c r="CH581" i="108"/>
  <c r="CG581" i="108"/>
  <c r="CJ581" i="108"/>
  <c r="BY581" i="108"/>
  <c r="CC588" i="108"/>
  <c r="AG593" i="108"/>
  <c r="AF593" i="108"/>
  <c r="AE593" i="108"/>
  <c r="W593" i="108"/>
  <c r="AC593" i="108"/>
  <c r="D593" i="108"/>
  <c r="AH593" i="108"/>
  <c r="AD593" i="108"/>
  <c r="BV660" i="108"/>
  <c r="BX660" i="108"/>
  <c r="BW660" i="108"/>
  <c r="BU660" i="108"/>
  <c r="BY660" i="108"/>
  <c r="CF661" i="108"/>
  <c r="BX696" i="108"/>
  <c r="BW696" i="108"/>
  <c r="CC708" i="108"/>
  <c r="AG577" i="108"/>
  <c r="AF577" i="108"/>
  <c r="AE577" i="108"/>
  <c r="W577" i="108"/>
  <c r="D577" i="108"/>
  <c r="G579" i="108"/>
  <c r="AY579" i="108" s="1"/>
  <c r="CE580" i="108"/>
  <c r="CD580" i="108"/>
  <c r="CC580" i="108"/>
  <c r="CB580" i="108"/>
  <c r="CA580" i="108"/>
  <c r="CA584" i="108"/>
  <c r="CD584" i="108"/>
  <c r="CC584" i="108"/>
  <c r="CB584" i="108"/>
  <c r="BZ586" i="108"/>
  <c r="BX589" i="108"/>
  <c r="BW589" i="108"/>
  <c r="BV589" i="108"/>
  <c r="BY589" i="108"/>
  <c r="CE590" i="108"/>
  <c r="CD590" i="108"/>
  <c r="CC590" i="108"/>
  <c r="CB590" i="108"/>
  <c r="AF592" i="108"/>
  <c r="AE592" i="108"/>
  <c r="AD592" i="108"/>
  <c r="D592" i="108"/>
  <c r="AH592" i="108"/>
  <c r="AG592" i="108"/>
  <c r="AB592" i="108"/>
  <c r="CF597" i="108"/>
  <c r="AP597" i="108"/>
  <c r="CI597" i="108"/>
  <c r="CH597" i="108"/>
  <c r="CG597" i="108"/>
  <c r="BU621" i="108"/>
  <c r="CA635" i="108"/>
  <c r="CE635" i="108"/>
  <c r="CD635" i="108"/>
  <c r="CC635" i="108"/>
  <c r="CB635" i="108"/>
  <c r="CB638" i="108"/>
  <c r="CD652" i="108"/>
  <c r="CB652" i="108"/>
  <c r="CC652" i="108"/>
  <c r="CA652" i="108"/>
  <c r="CE652" i="108"/>
  <c r="W660" i="108"/>
  <c r="AG660" i="108"/>
  <c r="AC660" i="108"/>
  <c r="AB660" i="108"/>
  <c r="AH660" i="108"/>
  <c r="AF660" i="108"/>
  <c r="AE660" i="108"/>
  <c r="AD660" i="108"/>
  <c r="CE679" i="108"/>
  <c r="CB679" i="108"/>
  <c r="CA679" i="108"/>
  <c r="CD679" i="108"/>
  <c r="CC679" i="108"/>
  <c r="G692" i="108"/>
  <c r="AY692" i="108" s="1"/>
  <c r="CE711" i="108"/>
  <c r="CD711" i="108"/>
  <c r="CC711" i="108"/>
  <c r="CB711" i="108"/>
  <c r="CA711" i="108"/>
  <c r="CA737" i="108"/>
  <c r="CE737" i="108"/>
  <c r="CD737" i="108"/>
  <c r="CC737" i="108"/>
  <c r="CB737" i="108"/>
  <c r="CJ738" i="108"/>
  <c r="CH738" i="108"/>
  <c r="CF738" i="108"/>
  <c r="BX738" i="108"/>
  <c r="BW738" i="108"/>
  <c r="CI738" i="108"/>
  <c r="CG738" i="108"/>
  <c r="AP738" i="108"/>
  <c r="BY738" i="108"/>
  <c r="CB769" i="108"/>
  <c r="CE769" i="108"/>
  <c r="CD769" i="108"/>
  <c r="CC769" i="108"/>
  <c r="CE787" i="108"/>
  <c r="CA787" i="108"/>
  <c r="CC787" i="108"/>
  <c r="AD791" i="108"/>
  <c r="CE797" i="108"/>
  <c r="CA790" i="108"/>
  <c r="CB790" i="108"/>
  <c r="CE790" i="108"/>
  <c r="CD790" i="108"/>
  <c r="CC790" i="108"/>
  <c r="G803" i="108"/>
  <c r="AY803" i="108" s="1"/>
  <c r="CG805" i="108"/>
  <c r="CF805" i="108"/>
  <c r="CJ805" i="108"/>
  <c r="AP805" i="108"/>
  <c r="CI805" i="108"/>
  <c r="CH805" i="108"/>
  <c r="CB808" i="108"/>
  <c r="CA808" i="108"/>
  <c r="CC808" i="108"/>
  <c r="CE808" i="108"/>
  <c r="CD808" i="108"/>
  <c r="AP810" i="108"/>
  <c r="CH810" i="108"/>
  <c r="CF810" i="108"/>
  <c r="CI810" i="108"/>
  <c r="CG810" i="108"/>
  <c r="CJ810" i="108"/>
  <c r="AC453" i="108"/>
  <c r="AD455" i="108"/>
  <c r="CM456" i="108"/>
  <c r="BZ461" i="108"/>
  <c r="G463" i="108"/>
  <c r="AY463" i="108" s="1"/>
  <c r="CI468" i="108"/>
  <c r="AC470" i="108"/>
  <c r="AD473" i="108"/>
  <c r="CJ473" i="108"/>
  <c r="BX475" i="108"/>
  <c r="AD480" i="108"/>
  <c r="AC485" i="108"/>
  <c r="CI485" i="108"/>
  <c r="AD487" i="108"/>
  <c r="CM488" i="108"/>
  <c r="BZ493" i="108"/>
  <c r="G495" i="108"/>
  <c r="AY495" i="108" s="1"/>
  <c r="CI500" i="108"/>
  <c r="AC502" i="108"/>
  <c r="BZ503" i="108"/>
  <c r="W504" i="108"/>
  <c r="AB506" i="108"/>
  <c r="AH506" i="108"/>
  <c r="AE506" i="108"/>
  <c r="AD508" i="108"/>
  <c r="D508" i="108"/>
  <c r="AB508" i="108"/>
  <c r="AF508" i="108"/>
  <c r="W513" i="108"/>
  <c r="AG513" i="108"/>
  <c r="AE513" i="108"/>
  <c r="CF515" i="108"/>
  <c r="AP515" i="108"/>
  <c r="CG515" i="108"/>
  <c r="CF516" i="108"/>
  <c r="AG519" i="108"/>
  <c r="AE519" i="108"/>
  <c r="AD519" i="108"/>
  <c r="G529" i="108"/>
  <c r="AY529" i="108" s="1"/>
  <c r="CM530" i="108"/>
  <c r="BZ535" i="108"/>
  <c r="AB538" i="108"/>
  <c r="AH538" i="108"/>
  <c r="AE538" i="108"/>
  <c r="BX539" i="108"/>
  <c r="BV539" i="108"/>
  <c r="AD540" i="108"/>
  <c r="D540" i="108"/>
  <c r="AB540" i="108"/>
  <c r="AF540" i="108"/>
  <c r="CH548" i="108"/>
  <c r="CF548" i="108"/>
  <c r="AP548" i="108"/>
  <c r="CJ548" i="108"/>
  <c r="G548" i="108"/>
  <c r="AY548" i="108" s="1"/>
  <c r="AP549" i="108"/>
  <c r="CF549" i="108"/>
  <c r="CG549" i="108"/>
  <c r="CG552" i="108"/>
  <c r="CI552" i="108"/>
  <c r="BZ552" i="108"/>
  <c r="CM564" i="108"/>
  <c r="AG569" i="108"/>
  <c r="AE569" i="108"/>
  <c r="AH569" i="108"/>
  <c r="AF569" i="108"/>
  <c r="D569" i="108"/>
  <c r="AP571" i="108"/>
  <c r="CJ571" i="108"/>
  <c r="CI571" i="108"/>
  <c r="CH583" i="108"/>
  <c r="CG583" i="108"/>
  <c r="CF583" i="108"/>
  <c r="CJ583" i="108"/>
  <c r="AP583" i="108"/>
  <c r="CI583" i="108"/>
  <c r="BU583" i="108"/>
  <c r="CM593" i="108"/>
  <c r="AB596" i="108"/>
  <c r="W596" i="108"/>
  <c r="AH596" i="108"/>
  <c r="AC596" i="108"/>
  <c r="AG596" i="108"/>
  <c r="AE596" i="108"/>
  <c r="CM602" i="108"/>
  <c r="BX605" i="108"/>
  <c r="BW605" i="108"/>
  <c r="BV605" i="108"/>
  <c r="BU605" i="108"/>
  <c r="CB613" i="108"/>
  <c r="BU618" i="108"/>
  <c r="CH642" i="108"/>
  <c r="CI642" i="108"/>
  <c r="CG642" i="108"/>
  <c r="CF642" i="108"/>
  <c r="CJ642" i="108"/>
  <c r="AP660" i="108"/>
  <c r="CJ660" i="108"/>
  <c r="CI660" i="108"/>
  <c r="CH660" i="108"/>
  <c r="CG660" i="108"/>
  <c r="CD668" i="108"/>
  <c r="CB668" i="108"/>
  <c r="CE668" i="108"/>
  <c r="CC668" i="108"/>
  <c r="CA668" i="108"/>
  <c r="CD687" i="108"/>
  <c r="AP708" i="108"/>
  <c r="CJ708" i="108"/>
  <c r="CF708" i="108"/>
  <c r="CG708" i="108"/>
  <c r="CH708" i="108"/>
  <c r="CB712" i="108"/>
  <c r="CC733" i="108"/>
  <c r="AD751" i="108"/>
  <c r="D751" i="108"/>
  <c r="AB751" i="108"/>
  <c r="W751" i="108"/>
  <c r="AC751" i="108"/>
  <c r="CM751" i="108"/>
  <c r="AH751" i="108"/>
  <c r="AG751" i="108"/>
  <c r="AF751" i="108"/>
  <c r="CD781" i="108"/>
  <c r="CB781" i="108"/>
  <c r="CA781" i="108"/>
  <c r="CC781" i="108"/>
  <c r="H786" i="108"/>
  <c r="BZ786" i="108" s="1"/>
  <c r="CE821" i="108"/>
  <c r="CC821" i="108"/>
  <c r="CD821" i="108"/>
  <c r="CB821" i="108"/>
  <c r="CA821" i="108"/>
  <c r="AD434" i="108"/>
  <c r="AD436" i="108"/>
  <c r="D436" i="108"/>
  <c r="AE436" i="108"/>
  <c r="D453" i="108"/>
  <c r="AD453" i="108"/>
  <c r="CJ453" i="108"/>
  <c r="D455" i="108"/>
  <c r="AE455" i="108"/>
  <c r="AD466" i="108"/>
  <c r="AD468" i="108"/>
  <c r="D468" i="108"/>
  <c r="AE468" i="108"/>
  <c r="CJ468" i="108"/>
  <c r="D470" i="108"/>
  <c r="AD470" i="108"/>
  <c r="D473" i="108"/>
  <c r="AE473" i="108"/>
  <c r="W474" i="108"/>
  <c r="D480" i="108"/>
  <c r="AE480" i="108"/>
  <c r="D485" i="108"/>
  <c r="AD485" i="108"/>
  <c r="CJ485" i="108"/>
  <c r="D487" i="108"/>
  <c r="AE487" i="108"/>
  <c r="AD498" i="108"/>
  <c r="AD500" i="108"/>
  <c r="D500" i="108"/>
  <c r="AE500" i="108"/>
  <c r="CJ500" i="108"/>
  <c r="D502" i="108"/>
  <c r="AD502" i="108"/>
  <c r="G503" i="108"/>
  <c r="AY503" i="108" s="1"/>
  <c r="CM504" i="108"/>
  <c r="D506" i="108"/>
  <c r="AF506" i="108"/>
  <c r="CF506" i="108"/>
  <c r="AG508" i="108"/>
  <c r="AF510" i="108"/>
  <c r="AD510" i="108"/>
  <c r="D510" i="108"/>
  <c r="AE510" i="108"/>
  <c r="AH512" i="108"/>
  <c r="AF512" i="108"/>
  <c r="AD512" i="108"/>
  <c r="D513" i="108"/>
  <c r="AF513" i="108"/>
  <c r="AP514" i="108"/>
  <c r="CH515" i="108"/>
  <c r="AP516" i="108"/>
  <c r="CH516" i="108"/>
  <c r="CH517" i="108"/>
  <c r="CF517" i="108"/>
  <c r="D519" i="108"/>
  <c r="AF519" i="108"/>
  <c r="AP521" i="108"/>
  <c r="CJ521" i="108"/>
  <c r="CI521" i="108"/>
  <c r="BZ525" i="108"/>
  <c r="CJ527" i="108"/>
  <c r="CH527" i="108"/>
  <c r="AP527" i="108"/>
  <c r="CG527" i="108"/>
  <c r="G535" i="108"/>
  <c r="AY535" i="108" s="1"/>
  <c r="CM536" i="108"/>
  <c r="D538" i="108"/>
  <c r="AF538" i="108"/>
  <c r="CF538" i="108"/>
  <c r="AG540" i="108"/>
  <c r="BX541" i="108"/>
  <c r="BU541" i="108"/>
  <c r="G543" i="108"/>
  <c r="AY543" i="108" s="1"/>
  <c r="G544" i="108"/>
  <c r="AY544" i="108" s="1"/>
  <c r="AE553" i="108"/>
  <c r="W553" i="108"/>
  <c r="AH553" i="108"/>
  <c r="AF553" i="108"/>
  <c r="CM554" i="108"/>
  <c r="BV555" i="108"/>
  <c r="BU555" i="108"/>
  <c r="BW555" i="108"/>
  <c r="BW556" i="108"/>
  <c r="BU556" i="108"/>
  <c r="BV556" i="108"/>
  <c r="BY556" i="108"/>
  <c r="AF560" i="108"/>
  <c r="AD560" i="108"/>
  <c r="D560" i="108"/>
  <c r="AG560" i="108"/>
  <c r="AC560" i="108"/>
  <c r="AE560" i="108"/>
  <c r="CM566" i="108"/>
  <c r="AB577" i="108"/>
  <c r="W592" i="108"/>
  <c r="D596" i="108"/>
  <c r="AP603" i="108"/>
  <c r="CJ603" i="108"/>
  <c r="BX603" i="108"/>
  <c r="BW603" i="108"/>
  <c r="CH603" i="108"/>
  <c r="CE605" i="108"/>
  <c r="CD605" i="108"/>
  <c r="CB605" i="108"/>
  <c r="CA605" i="108"/>
  <c r="BV611" i="108"/>
  <c r="BU611" i="108"/>
  <c r="G613" i="108"/>
  <c r="AY613" i="108" s="1"/>
  <c r="CE623" i="108"/>
  <c r="CA623" i="108"/>
  <c r="W627" i="108"/>
  <c r="AH627" i="108"/>
  <c r="AG627" i="108"/>
  <c r="AE627" i="108"/>
  <c r="AD627" i="108"/>
  <c r="AC627" i="108"/>
  <c r="AB627" i="108"/>
  <c r="AF627" i="108"/>
  <c r="D627" i="108"/>
  <c r="CG645" i="108"/>
  <c r="CF645" i="108"/>
  <c r="BY645" i="108"/>
  <c r="BX645" i="108"/>
  <c r="CJ645" i="108"/>
  <c r="CI645" i="108"/>
  <c r="AP645" i="108"/>
  <c r="CA649" i="108"/>
  <c r="CD649" i="108"/>
  <c r="CC649" i="108"/>
  <c r="CB649" i="108"/>
  <c r="BX658" i="108"/>
  <c r="BW658" i="108"/>
  <c r="BV658" i="108"/>
  <c r="BY658" i="108"/>
  <c r="BU658" i="108"/>
  <c r="CH680" i="108"/>
  <c r="CF680" i="108"/>
  <c r="CJ680" i="108"/>
  <c r="CI680" i="108"/>
  <c r="CG680" i="108"/>
  <c r="AP680" i="108"/>
  <c r="CF685" i="108"/>
  <c r="CJ685" i="108"/>
  <c r="CI685" i="108"/>
  <c r="CH685" i="108"/>
  <c r="CG685" i="108"/>
  <c r="AP685" i="108"/>
  <c r="BX704" i="108"/>
  <c r="BY704" i="108"/>
  <c r="BW704" i="108"/>
  <c r="BV704" i="108"/>
  <c r="G710" i="108"/>
  <c r="AY710" i="108" s="1"/>
  <c r="CE717" i="108"/>
  <c r="CC717" i="108"/>
  <c r="CB717" i="108"/>
  <c r="CA717" i="108"/>
  <c r="CD717" i="108"/>
  <c r="CE736" i="108"/>
  <c r="CE751" i="108"/>
  <c r="CD751" i="108"/>
  <c r="CC751" i="108"/>
  <c r="CB751" i="108"/>
  <c r="CA751" i="108"/>
  <c r="AE791" i="108"/>
  <c r="AB791" i="108"/>
  <c r="AH791" i="108"/>
  <c r="W791" i="108"/>
  <c r="D791" i="108"/>
  <c r="AC791" i="108"/>
  <c r="AG791" i="108"/>
  <c r="AP802" i="108"/>
  <c r="CG802" i="108"/>
  <c r="CJ802" i="108"/>
  <c r="CI802" i="108"/>
  <c r="CH802" i="108"/>
  <c r="CF802" i="108"/>
  <c r="CB817" i="108"/>
  <c r="CD817" i="108"/>
  <c r="CC877" i="108"/>
  <c r="CA877" i="108"/>
  <c r="CE877" i="108"/>
  <c r="CD877" i="108"/>
  <c r="CB877" i="108"/>
  <c r="AG453" i="108"/>
  <c r="AH455" i="108"/>
  <c r="AD474" i="108"/>
  <c r="BU475" i="108"/>
  <c r="AD476" i="108"/>
  <c r="D476" i="108"/>
  <c r="AE476" i="108"/>
  <c r="AH504" i="108"/>
  <c r="AF504" i="108"/>
  <c r="AD504" i="108"/>
  <c r="AP506" i="108"/>
  <c r="CH509" i="108"/>
  <c r="CF509" i="108"/>
  <c r="BU509" i="108"/>
  <c r="AP513" i="108"/>
  <c r="CJ513" i="108"/>
  <c r="CI513" i="108"/>
  <c r="CJ515" i="108"/>
  <c r="CJ516" i="108"/>
  <c r="BZ517" i="108"/>
  <c r="CJ519" i="108"/>
  <c r="CH519" i="108"/>
  <c r="AP519" i="108"/>
  <c r="CG519" i="108"/>
  <c r="G527" i="108"/>
  <c r="AY527" i="108" s="1"/>
  <c r="CM528" i="108"/>
  <c r="BX533" i="108"/>
  <c r="AF534" i="108"/>
  <c r="AD534" i="108"/>
  <c r="D534" i="108"/>
  <c r="AE534" i="108"/>
  <c r="AH536" i="108"/>
  <c r="AF536" i="108"/>
  <c r="AD536" i="108"/>
  <c r="AP538" i="108"/>
  <c r="BW539" i="108"/>
  <c r="CH541" i="108"/>
  <c r="CF541" i="108"/>
  <c r="BV541" i="108"/>
  <c r="CI541" i="108"/>
  <c r="BY547" i="108"/>
  <c r="CI548" i="108"/>
  <c r="CI549" i="108"/>
  <c r="AP555" i="108"/>
  <c r="CJ555" i="108"/>
  <c r="CF555" i="108"/>
  <c r="CI555" i="108"/>
  <c r="G555" i="108"/>
  <c r="AY555" i="108" s="1"/>
  <c r="CG556" i="108"/>
  <c r="CF556" i="108"/>
  <c r="G561" i="108"/>
  <c r="AY561" i="108" s="1"/>
  <c r="CC562" i="108"/>
  <c r="CA562" i="108"/>
  <c r="CD562" i="108"/>
  <c r="AD566" i="108"/>
  <c r="D566" i="108"/>
  <c r="AB566" i="108"/>
  <c r="AC566" i="108"/>
  <c r="AD577" i="108"/>
  <c r="G585" i="108"/>
  <c r="AY585" i="108" s="1"/>
  <c r="CM592" i="108"/>
  <c r="CE597" i="108"/>
  <c r="CD597" i="108"/>
  <c r="CC597" i="108"/>
  <c r="BU602" i="108"/>
  <c r="BY602" i="108"/>
  <c r="CE604" i="108"/>
  <c r="CD604" i="108"/>
  <c r="CC604" i="108"/>
  <c r="CB604" i="108"/>
  <c r="AB628" i="108"/>
  <c r="W628" i="108"/>
  <c r="AH628" i="108"/>
  <c r="AD628" i="108"/>
  <c r="AC628" i="108"/>
  <c r="AG628" i="108"/>
  <c r="AF628" i="108"/>
  <c r="AE628" i="108"/>
  <c r="CM628" i="108"/>
  <c r="CA636" i="108"/>
  <c r="H637" i="108"/>
  <c r="BZ637" i="108" s="1"/>
  <c r="G652" i="108"/>
  <c r="AY652" i="108" s="1"/>
  <c r="H661" i="108"/>
  <c r="BZ661" i="108" s="1"/>
  <c r="BY661" i="108"/>
  <c r="BX661" i="108"/>
  <c r="H731" i="108"/>
  <c r="BZ731" i="108" s="1"/>
  <c r="BV731" i="108"/>
  <c r="BX731" i="108"/>
  <c r="CC762" i="108"/>
  <c r="CE762" i="108"/>
  <c r="CA762" i="108"/>
  <c r="CD762" i="108"/>
  <c r="CB762" i="108"/>
  <c r="CA769" i="108"/>
  <c r="W771" i="108"/>
  <c r="AC771" i="108"/>
  <c r="AG771" i="108"/>
  <c r="AF771" i="108"/>
  <c r="D771" i="108"/>
  <c r="AH771" i="108"/>
  <c r="AE771" i="108"/>
  <c r="AD771" i="108"/>
  <c r="CM771" i="108"/>
  <c r="AB771" i="108"/>
  <c r="CA775" i="108"/>
  <c r="CD775" i="108"/>
  <c r="CC775" i="108"/>
  <c r="CE775" i="108"/>
  <c r="CB775" i="108"/>
  <c r="CI788" i="108"/>
  <c r="CJ788" i="108"/>
  <c r="AP788" i="108"/>
  <c r="CH788" i="108"/>
  <c r="CG788" i="108"/>
  <c r="CF788" i="108"/>
  <c r="AF792" i="108"/>
  <c r="AD792" i="108"/>
  <c r="D792" i="108"/>
  <c r="AB792" i="108"/>
  <c r="AE792" i="108"/>
  <c r="AC792" i="108"/>
  <c r="W792" i="108"/>
  <c r="AH792" i="108"/>
  <c r="AG792" i="108"/>
  <c r="CC820" i="108"/>
  <c r="AH602" i="108"/>
  <c r="AG602" i="108"/>
  <c r="AF602" i="108"/>
  <c r="AB602" i="108"/>
  <c r="W602" i="108"/>
  <c r="CC602" i="108"/>
  <c r="CB602" i="108"/>
  <c r="CA602" i="108"/>
  <c r="CE602" i="108"/>
  <c r="CD602" i="108"/>
  <c r="W611" i="108"/>
  <c r="AH611" i="108"/>
  <c r="AG611" i="108"/>
  <c r="AD611" i="108"/>
  <c r="AC611" i="108"/>
  <c r="AB611" i="108"/>
  <c r="CH615" i="108"/>
  <c r="CG615" i="108"/>
  <c r="CF615" i="108"/>
  <c r="BW615" i="108"/>
  <c r="CJ615" i="108"/>
  <c r="BV615" i="108"/>
  <c r="AP615" i="108"/>
  <c r="CI615" i="108"/>
  <c r="BU615" i="108"/>
  <c r="BZ617" i="108"/>
  <c r="CM629" i="108"/>
  <c r="CE631" i="108"/>
  <c r="CD631" i="108"/>
  <c r="CC631" i="108"/>
  <c r="CB631" i="108"/>
  <c r="CM638" i="108"/>
  <c r="AB639" i="108"/>
  <c r="AG639" i="108"/>
  <c r="AF639" i="108"/>
  <c r="AE639" i="108"/>
  <c r="D639" i="108"/>
  <c r="AC639" i="108"/>
  <c r="W639" i="108"/>
  <c r="BZ644" i="108"/>
  <c r="CJ666" i="108"/>
  <c r="CH666" i="108"/>
  <c r="CI666" i="108"/>
  <c r="AP666" i="108"/>
  <c r="CM676" i="108"/>
  <c r="AD679" i="108"/>
  <c r="D679" i="108"/>
  <c r="AB679" i="108"/>
  <c r="AE679" i="108"/>
  <c r="AC679" i="108"/>
  <c r="W679" i="108"/>
  <c r="AH679" i="108"/>
  <c r="AG679" i="108"/>
  <c r="AF679" i="108"/>
  <c r="CE684" i="108"/>
  <c r="BZ689" i="108"/>
  <c r="AP692" i="108"/>
  <c r="CJ692" i="108"/>
  <c r="CH692" i="108"/>
  <c r="CG692" i="108"/>
  <c r="CF692" i="108"/>
  <c r="CD697" i="108"/>
  <c r="CB698" i="108"/>
  <c r="CE698" i="108"/>
  <c r="CD698" i="108"/>
  <c r="CF702" i="108"/>
  <c r="AP702" i="108"/>
  <c r="CJ702" i="108"/>
  <c r="CI702" i="108"/>
  <c r="CH702" i="108"/>
  <c r="CG702" i="108"/>
  <c r="BZ702" i="108"/>
  <c r="CH704" i="108"/>
  <c r="CF704" i="108"/>
  <c r="CJ704" i="108"/>
  <c r="CI704" i="108"/>
  <c r="CG704" i="108"/>
  <c r="AP704" i="108"/>
  <c r="CJ730" i="108"/>
  <c r="CH730" i="108"/>
  <c r="CI730" i="108"/>
  <c r="CG730" i="108"/>
  <c r="CC739" i="108"/>
  <c r="CA739" i="108"/>
  <c r="CE739" i="108"/>
  <c r="CD739" i="108"/>
  <c r="CB739" i="108"/>
  <c r="AD743" i="108"/>
  <c r="D743" i="108"/>
  <c r="AB743" i="108"/>
  <c r="AE743" i="108"/>
  <c r="AC743" i="108"/>
  <c r="W743" i="108"/>
  <c r="AF743" i="108"/>
  <c r="AP748" i="108"/>
  <c r="CJ748" i="108"/>
  <c r="CG748" i="108"/>
  <c r="CF748" i="108"/>
  <c r="CA768" i="108"/>
  <c r="CD768" i="108"/>
  <c r="CC768" i="108"/>
  <c r="CB768" i="108"/>
  <c r="CB777" i="108"/>
  <c r="CC777" i="108"/>
  <c r="CE777" i="108"/>
  <c r="CD777" i="108"/>
  <c r="CA777" i="108"/>
  <c r="G779" i="108"/>
  <c r="AY779" i="108" s="1"/>
  <c r="CB801" i="108"/>
  <c r="CE801" i="108"/>
  <c r="CC801" i="108"/>
  <c r="CA801" i="108"/>
  <c r="CM544" i="108"/>
  <c r="CM547" i="108"/>
  <c r="CJ550" i="108"/>
  <c r="CH550" i="108"/>
  <c r="AP550" i="108"/>
  <c r="CI550" i="108"/>
  <c r="BZ559" i="108"/>
  <c r="W563" i="108"/>
  <c r="AG563" i="108"/>
  <c r="AF563" i="108"/>
  <c r="D563" i="108"/>
  <c r="AH563" i="108"/>
  <c r="G565" i="108"/>
  <c r="AY565" i="108" s="1"/>
  <c r="BX567" i="108"/>
  <c r="BW567" i="108"/>
  <c r="BU567" i="108"/>
  <c r="BZ575" i="108"/>
  <c r="G582" i="108"/>
  <c r="AY582" i="108" s="1"/>
  <c r="BY587" i="108"/>
  <c r="CF589" i="108"/>
  <c r="AP589" i="108"/>
  <c r="CG589" i="108"/>
  <c r="CG590" i="108"/>
  <c r="CF590" i="108"/>
  <c r="CH590" i="108"/>
  <c r="AP590" i="108"/>
  <c r="CM595" i="108"/>
  <c r="G595" i="108"/>
  <c r="AY595" i="108" s="1"/>
  <c r="BY599" i="108"/>
  <c r="BZ601" i="108"/>
  <c r="AF608" i="108"/>
  <c r="AE608" i="108"/>
  <c r="AD608" i="108"/>
  <c r="D608" i="108"/>
  <c r="AH608" i="108"/>
  <c r="AB612" i="108"/>
  <c r="W612" i="108"/>
  <c r="AH612" i="108"/>
  <c r="AC612" i="108"/>
  <c r="CE614" i="108"/>
  <c r="CM616" i="108"/>
  <c r="AD618" i="108"/>
  <c r="CG619" i="108"/>
  <c r="AG625" i="108"/>
  <c r="AF625" i="108"/>
  <c r="AE625" i="108"/>
  <c r="AB625" i="108"/>
  <c r="W625" i="108"/>
  <c r="AP627" i="108"/>
  <c r="CJ627" i="108"/>
  <c r="CI627" i="108"/>
  <c r="CH627" i="108"/>
  <c r="CG627" i="108"/>
  <c r="CF627" i="108"/>
  <c r="AB631" i="108"/>
  <c r="AH631" i="108"/>
  <c r="AG631" i="108"/>
  <c r="AD631" i="108"/>
  <c r="AC631" i="108"/>
  <c r="W631" i="108"/>
  <c r="AD633" i="108"/>
  <c r="D633" i="108"/>
  <c r="W633" i="108"/>
  <c r="AH633" i="108"/>
  <c r="AE633" i="108"/>
  <c r="AC633" i="108"/>
  <c r="AB633" i="108"/>
  <c r="AP644" i="108"/>
  <c r="CJ644" i="108"/>
  <c r="CF644" i="108"/>
  <c r="CD646" i="108"/>
  <c r="CC646" i="108"/>
  <c r="AD647" i="108"/>
  <c r="D647" i="108"/>
  <c r="AB647" i="108"/>
  <c r="AH647" i="108"/>
  <c r="AG647" i="108"/>
  <c r="AC647" i="108"/>
  <c r="W647" i="108"/>
  <c r="CF654" i="108"/>
  <c r="AP654" i="108"/>
  <c r="CJ654" i="108"/>
  <c r="CI654" i="108"/>
  <c r="G658" i="108"/>
  <c r="AY658" i="108" s="1"/>
  <c r="BZ660" i="108"/>
  <c r="H662" i="108"/>
  <c r="BZ662" i="108" s="1"/>
  <c r="BY662" i="108"/>
  <c r="CG666" i="108"/>
  <c r="G670" i="108"/>
  <c r="AY670" i="108" s="1"/>
  <c r="CG679" i="108"/>
  <c r="CJ679" i="108"/>
  <c r="CI679" i="108"/>
  <c r="CH679" i="108"/>
  <c r="BX694" i="108"/>
  <c r="BV694" i="108"/>
  <c r="BY694" i="108"/>
  <c r="BW694" i="108"/>
  <c r="BU694" i="108"/>
  <c r="AF729" i="108"/>
  <c r="AD729" i="108"/>
  <c r="D729" i="108"/>
  <c r="AC729" i="108"/>
  <c r="AB729" i="108"/>
  <c r="W729" i="108"/>
  <c r="AH729" i="108"/>
  <c r="AG729" i="108"/>
  <c r="AE729" i="108"/>
  <c r="AP730" i="108"/>
  <c r="BZ732" i="108"/>
  <c r="CM736" i="108"/>
  <c r="CM745" i="108"/>
  <c r="CH748" i="108"/>
  <c r="G772" i="108"/>
  <c r="AY772" i="108" s="1"/>
  <c r="BZ773" i="108"/>
  <c r="CA776" i="108"/>
  <c r="CE776" i="108"/>
  <c r="CC776" i="108"/>
  <c r="BY785" i="108"/>
  <c r="BX785" i="108"/>
  <c r="BW785" i="108"/>
  <c r="BV785" i="108"/>
  <c r="BU785" i="108"/>
  <c r="CJ825" i="108"/>
  <c r="CH825" i="108"/>
  <c r="AP825" i="108"/>
  <c r="CG825" i="108"/>
  <c r="CF825" i="108"/>
  <c r="CI825" i="108"/>
  <c r="AB827" i="108"/>
  <c r="W827" i="108"/>
  <c r="AD827" i="108"/>
  <c r="CM827" i="108"/>
  <c r="AC827" i="108"/>
  <c r="AG827" i="108"/>
  <c r="AF827" i="108"/>
  <c r="AE827" i="108"/>
  <c r="AH827" i="108"/>
  <c r="D827" i="108"/>
  <c r="CM834" i="108"/>
  <c r="CE835" i="108"/>
  <c r="CC835" i="108"/>
  <c r="CB835" i="108"/>
  <c r="CA835" i="108"/>
  <c r="CD835" i="108"/>
  <c r="CC901" i="108"/>
  <c r="CE901" i="108"/>
  <c r="CD901" i="108"/>
  <c r="CB901" i="108"/>
  <c r="CA901" i="108"/>
  <c r="AF600" i="108"/>
  <c r="AE600" i="108"/>
  <c r="AD600" i="108"/>
  <c r="D600" i="108"/>
  <c r="AC600" i="108"/>
  <c r="AB600" i="108"/>
  <c r="W600" i="108"/>
  <c r="BZ600" i="108"/>
  <c r="AG609" i="108"/>
  <c r="AF609" i="108"/>
  <c r="AE609" i="108"/>
  <c r="W609" i="108"/>
  <c r="AH609" i="108"/>
  <c r="G610" i="108"/>
  <c r="AY610" i="108" s="1"/>
  <c r="AP611" i="108"/>
  <c r="CJ611" i="108"/>
  <c r="CH611" i="108"/>
  <c r="CG611" i="108"/>
  <c r="CF611" i="108"/>
  <c r="BW612" i="108"/>
  <c r="BV612" i="108"/>
  <c r="BU612" i="108"/>
  <c r="CF613" i="108"/>
  <c r="AP613" i="108"/>
  <c r="CI613" i="108"/>
  <c r="CH613" i="108"/>
  <c r="CG613" i="108"/>
  <c r="CM618" i="108"/>
  <c r="BY619" i="108"/>
  <c r="G626" i="108"/>
  <c r="AY626" i="108" s="1"/>
  <c r="BZ643" i="108"/>
  <c r="CE645" i="108"/>
  <c r="CC645" i="108"/>
  <c r="CD645" i="108"/>
  <c r="CE663" i="108"/>
  <c r="CD663" i="108"/>
  <c r="CC675" i="108"/>
  <c r="CA675" i="108"/>
  <c r="CE675" i="108"/>
  <c r="CD675" i="108"/>
  <c r="CB675" i="108"/>
  <c r="BW678" i="108"/>
  <c r="AP679" i="108"/>
  <c r="BZ694" i="108"/>
  <c r="CE703" i="108"/>
  <c r="CC703" i="108"/>
  <c r="CB703" i="108"/>
  <c r="CA703" i="108"/>
  <c r="CD703" i="108"/>
  <c r="CB705" i="108"/>
  <c r="AG706" i="108"/>
  <c r="AE706" i="108"/>
  <c r="AB706" i="108"/>
  <c r="W706" i="108"/>
  <c r="AF706" i="108"/>
  <c r="AD706" i="108"/>
  <c r="AC706" i="108"/>
  <c r="G723" i="108"/>
  <c r="AY723" i="108" s="1"/>
  <c r="CG727" i="108"/>
  <c r="AP727" i="108"/>
  <c r="CJ727" i="108"/>
  <c r="CF730" i="108"/>
  <c r="BX744" i="108"/>
  <c r="BY744" i="108"/>
  <c r="BW744" i="108"/>
  <c r="BV744" i="108"/>
  <c r="BU744" i="108"/>
  <c r="AF745" i="108"/>
  <c r="AD745" i="108"/>
  <c r="D745" i="108"/>
  <c r="W745" i="108"/>
  <c r="AH745" i="108"/>
  <c r="AG745" i="108"/>
  <c r="AE745" i="108"/>
  <c r="AC745" i="108"/>
  <c r="AB745" i="108"/>
  <c r="CI748" i="108"/>
  <c r="CD750" i="108"/>
  <c r="CC750" i="108"/>
  <c r="CE750" i="108"/>
  <c r="CB750" i="108"/>
  <c r="CA750" i="108"/>
  <c r="CB774" i="108"/>
  <c r="CE822" i="108"/>
  <c r="CC822" i="108"/>
  <c r="CD822" i="108"/>
  <c r="CB822" i="108"/>
  <c r="CA822" i="108"/>
  <c r="W834" i="108"/>
  <c r="AB834" i="108"/>
  <c r="AH834" i="108"/>
  <c r="D834" i="108"/>
  <c r="AF834" i="108"/>
  <c r="AG834" i="108"/>
  <c r="AE834" i="108"/>
  <c r="AD834" i="108"/>
  <c r="AC834" i="108"/>
  <c r="CB860" i="108"/>
  <c r="CD860" i="108"/>
  <c r="CC860" i="108"/>
  <c r="CA860" i="108"/>
  <c r="CE860" i="108"/>
  <c r="CD896" i="108"/>
  <c r="CA896" i="108"/>
  <c r="CC896" i="108"/>
  <c r="CB896" i="108"/>
  <c r="CE896" i="108"/>
  <c r="AP587" i="108"/>
  <c r="CJ587" i="108"/>
  <c r="CI587" i="108"/>
  <c r="G589" i="108"/>
  <c r="AY589" i="108" s="1"/>
  <c r="CH599" i="108"/>
  <c r="CG599" i="108"/>
  <c r="CF599" i="108"/>
  <c r="BW599" i="108"/>
  <c r="CJ599" i="108"/>
  <c r="BV599" i="108"/>
  <c r="AP599" i="108"/>
  <c r="BU599" i="108"/>
  <c r="AC602" i="108"/>
  <c r="BZ607" i="108"/>
  <c r="D609" i="108"/>
  <c r="AE611" i="108"/>
  <c r="G614" i="108"/>
  <c r="AY614" i="108" s="1"/>
  <c r="AF616" i="108"/>
  <c r="AE616" i="108"/>
  <c r="AD616" i="108"/>
  <c r="D616" i="108"/>
  <c r="AC616" i="108"/>
  <c r="AB616" i="108"/>
  <c r="W616" i="108"/>
  <c r="CB616" i="108"/>
  <c r="CM624" i="108"/>
  <c r="BW635" i="108"/>
  <c r="BV635" i="108"/>
  <c r="BU635" i="108"/>
  <c r="BX635" i="108"/>
  <c r="AP638" i="108"/>
  <c r="CH638" i="108"/>
  <c r="CG638" i="108"/>
  <c r="CF638" i="108"/>
  <c r="CJ638" i="108"/>
  <c r="CI638" i="108"/>
  <c r="G640" i="108"/>
  <c r="AY640" i="108" s="1"/>
  <c r="CA645" i="108"/>
  <c r="CB646" i="108"/>
  <c r="CC659" i="108"/>
  <c r="CA659" i="108"/>
  <c r="BZ678" i="108"/>
  <c r="CF679" i="108"/>
  <c r="CI692" i="108"/>
  <c r="G699" i="108"/>
  <c r="AY699" i="108" s="1"/>
  <c r="AB701" i="108"/>
  <c r="AH701" i="108"/>
  <c r="AD701" i="108"/>
  <c r="AC701" i="108"/>
  <c r="W701" i="108"/>
  <c r="AF701" i="108"/>
  <c r="AE701" i="108"/>
  <c r="CG703" i="108"/>
  <c r="CJ703" i="108"/>
  <c r="CI703" i="108"/>
  <c r="CH703" i="108"/>
  <c r="CF703" i="108"/>
  <c r="CC705" i="108"/>
  <c r="BY706" i="108"/>
  <c r="BX706" i="108"/>
  <c r="BW706" i="108"/>
  <c r="BV706" i="108"/>
  <c r="BU706" i="108"/>
  <c r="CD710" i="108"/>
  <c r="CE710" i="108"/>
  <c r="CC710" i="108"/>
  <c r="CC715" i="108"/>
  <c r="CA715" i="108"/>
  <c r="CE715" i="108"/>
  <c r="CD715" i="108"/>
  <c r="CB715" i="108"/>
  <c r="CD716" i="108"/>
  <c r="CB716" i="108"/>
  <c r="AB717" i="108"/>
  <c r="AH717" i="108"/>
  <c r="W717" i="108"/>
  <c r="AG717" i="108"/>
  <c r="AF717" i="108"/>
  <c r="AE717" i="108"/>
  <c r="AD717" i="108"/>
  <c r="AC717" i="108"/>
  <c r="BV738" i="108"/>
  <c r="AG743" i="108"/>
  <c r="CA745" i="108"/>
  <c r="CE745" i="108"/>
  <c r="AG746" i="108"/>
  <c r="AE746" i="108"/>
  <c r="W746" i="108"/>
  <c r="AH746" i="108"/>
  <c r="AD746" i="108"/>
  <c r="AC746" i="108"/>
  <c r="AB746" i="108"/>
  <c r="G747" i="108"/>
  <c r="AY747" i="108" s="1"/>
  <c r="BY757" i="108"/>
  <c r="BW757" i="108"/>
  <c r="H757" i="108"/>
  <c r="BZ757" i="108" s="1"/>
  <c r="BV757" i="108"/>
  <c r="AH762" i="108"/>
  <c r="AG762" i="108"/>
  <c r="AB762" i="108"/>
  <c r="AE762" i="108"/>
  <c r="AD762" i="108"/>
  <c r="AC762" i="108"/>
  <c r="W762" i="108"/>
  <c r="AF762" i="108"/>
  <c r="CI772" i="108"/>
  <c r="CG772" i="108"/>
  <c r="CF772" i="108"/>
  <c r="AP772" i="108"/>
  <c r="CJ785" i="108"/>
  <c r="CI785" i="108"/>
  <c r="CH785" i="108"/>
  <c r="AP785" i="108"/>
  <c r="CG785" i="108"/>
  <c r="CF785" i="108"/>
  <c r="BZ789" i="108"/>
  <c r="BZ806" i="108"/>
  <c r="CE812" i="108"/>
  <c r="CD812" i="108"/>
  <c r="CC812" i="108"/>
  <c r="CA812" i="108"/>
  <c r="CB812" i="108"/>
  <c r="CC864" i="108"/>
  <c r="CA864" i="108"/>
  <c r="CE864" i="108"/>
  <c r="CD864" i="108"/>
  <c r="CB864" i="108"/>
  <c r="BX870" i="108"/>
  <c r="BW870" i="108"/>
  <c r="H870" i="108"/>
  <c r="BZ870" i="108" s="1"/>
  <c r="AH618" i="108"/>
  <c r="AG618" i="108"/>
  <c r="AF618" i="108"/>
  <c r="AB618" i="108"/>
  <c r="W618" i="108"/>
  <c r="CC618" i="108"/>
  <c r="AP619" i="108"/>
  <c r="CJ619" i="108"/>
  <c r="CI619" i="108"/>
  <c r="BX621" i="108"/>
  <c r="BW621" i="108"/>
  <c r="BV621" i="108"/>
  <c r="BY621" i="108"/>
  <c r="CG622" i="108"/>
  <c r="CF622" i="108"/>
  <c r="CH622" i="108"/>
  <c r="AP622" i="108"/>
  <c r="G627" i="108"/>
  <c r="AY627" i="108" s="1"/>
  <c r="CB628" i="108"/>
  <c r="CE628" i="108"/>
  <c r="CD628" i="108"/>
  <c r="CC628" i="108"/>
  <c r="CA628" i="108"/>
  <c r="G629" i="108"/>
  <c r="AY629" i="108" s="1"/>
  <c r="G635" i="108"/>
  <c r="AY635" i="108" s="1"/>
  <c r="AD639" i="108"/>
  <c r="BW642" i="108"/>
  <c r="CB645" i="108"/>
  <c r="CE647" i="108"/>
  <c r="CD647" i="108"/>
  <c r="CJ650" i="108"/>
  <c r="CH650" i="108"/>
  <c r="AP650" i="108"/>
  <c r="G657" i="108"/>
  <c r="AY657" i="108" s="1"/>
  <c r="BW661" i="108"/>
  <c r="BU661" i="108"/>
  <c r="BV661" i="108"/>
  <c r="CE671" i="108"/>
  <c r="CD671" i="108"/>
  <c r="CC671" i="108"/>
  <c r="G674" i="108"/>
  <c r="AY674" i="108" s="1"/>
  <c r="BZ676" i="108"/>
  <c r="BY690" i="108"/>
  <c r="BU690" i="108"/>
  <c r="BW690" i="108"/>
  <c r="D701" i="108"/>
  <c r="CD705" i="108"/>
  <c r="CA716" i="108"/>
  <c r="D717" i="108"/>
  <c r="AD719" i="108"/>
  <c r="D719" i="108"/>
  <c r="AB719" i="108"/>
  <c r="AC719" i="108"/>
  <c r="W719" i="108"/>
  <c r="AF719" i="108"/>
  <c r="AE719" i="108"/>
  <c r="AG730" i="108"/>
  <c r="AE730" i="108"/>
  <c r="AC730" i="108"/>
  <c r="AB730" i="108"/>
  <c r="W730" i="108"/>
  <c r="AH730" i="108"/>
  <c r="AF730" i="108"/>
  <c r="AD730" i="108"/>
  <c r="AP732" i="108"/>
  <c r="CJ732" i="108"/>
  <c r="CG732" i="108"/>
  <c r="CF732" i="108"/>
  <c r="CH732" i="108"/>
  <c r="BZ738" i="108"/>
  <c r="G741" i="108"/>
  <c r="AY741" i="108" s="1"/>
  <c r="AH743" i="108"/>
  <c r="CH744" i="108"/>
  <c r="CF744" i="108"/>
  <c r="CJ744" i="108"/>
  <c r="CI744" i="108"/>
  <c r="CG744" i="108"/>
  <c r="AP744" i="108"/>
  <c r="CB745" i="108"/>
  <c r="D746" i="108"/>
  <c r="CE749" i="108"/>
  <c r="CC749" i="108"/>
  <c r="CD749" i="108"/>
  <c r="CB749" i="108"/>
  <c r="CA749" i="108"/>
  <c r="CF757" i="108"/>
  <c r="CJ757" i="108"/>
  <c r="CI757" i="108"/>
  <c r="CG757" i="108"/>
  <c r="CH757" i="108"/>
  <c r="AP757" i="108"/>
  <c r="D762" i="108"/>
  <c r="H764" i="108"/>
  <c r="BZ764" i="108" s="1"/>
  <c r="BU764" i="108"/>
  <c r="BV769" i="108"/>
  <c r="BW769" i="108"/>
  <c r="BU769" i="108"/>
  <c r="BX769" i="108"/>
  <c r="BY788" i="108"/>
  <c r="BX788" i="108"/>
  <c r="H788" i="108"/>
  <c r="BZ788" i="108" s="1"/>
  <c r="BV788" i="108"/>
  <c r="BU788" i="108"/>
  <c r="AG801" i="108"/>
  <c r="AH801" i="108"/>
  <c r="AE801" i="108"/>
  <c r="D801" i="108"/>
  <c r="W801" i="108"/>
  <c r="AF801" i="108"/>
  <c r="AD801" i="108"/>
  <c r="AC801" i="108"/>
  <c r="AB801" i="108"/>
  <c r="AP834" i="108"/>
  <c r="CH834" i="108"/>
  <c r="CG834" i="108"/>
  <c r="CF834" i="108"/>
  <c r="CJ834" i="108"/>
  <c r="CI834" i="108"/>
  <c r="BU839" i="108"/>
  <c r="BX839" i="108"/>
  <c r="BW839" i="108"/>
  <c r="BY839" i="108"/>
  <c r="BV839" i="108"/>
  <c r="CE843" i="108"/>
  <c r="CA843" i="108"/>
  <c r="CC843" i="108"/>
  <c r="CD843" i="108"/>
  <c r="CB843" i="108"/>
  <c r="BX843" i="108"/>
  <c r="AB617" i="108"/>
  <c r="BX619" i="108"/>
  <c r="CM620" i="108"/>
  <c r="AD620" i="108"/>
  <c r="CF621" i="108"/>
  <c r="AP621" i="108"/>
  <c r="CJ621" i="108"/>
  <c r="AF624" i="108"/>
  <c r="AE624" i="108"/>
  <c r="AD624" i="108"/>
  <c r="D624" i="108"/>
  <c r="AG624" i="108"/>
  <c r="BV626" i="108"/>
  <c r="CJ628" i="108"/>
  <c r="CF628" i="108"/>
  <c r="AP628" i="108"/>
  <c r="BV629" i="108"/>
  <c r="CH629" i="108"/>
  <c r="G631" i="108"/>
  <c r="AY631" i="108" s="1"/>
  <c r="CG633" i="108"/>
  <c r="CF633" i="108"/>
  <c r="AP633" i="108"/>
  <c r="CE639" i="108"/>
  <c r="CC639" i="108"/>
  <c r="CB639" i="108"/>
  <c r="CA639" i="108"/>
  <c r="BX640" i="108"/>
  <c r="BY640" i="108"/>
  <c r="BW640" i="108"/>
  <c r="BV640" i="108"/>
  <c r="AF643" i="108"/>
  <c r="AH643" i="108"/>
  <c r="AG643" i="108"/>
  <c r="AE643" i="108"/>
  <c r="AD643" i="108"/>
  <c r="CM653" i="108"/>
  <c r="AE653" i="108"/>
  <c r="AE657" i="108"/>
  <c r="CM659" i="108"/>
  <c r="AD659" i="108"/>
  <c r="CF662" i="108"/>
  <c r="AP662" i="108"/>
  <c r="CM666" i="108"/>
  <c r="AF666" i="108"/>
  <c r="AD671" i="108"/>
  <c r="D671" i="108"/>
  <c r="AB671" i="108"/>
  <c r="AH671" i="108"/>
  <c r="AG671" i="108"/>
  <c r="CF678" i="108"/>
  <c r="AP678" i="108"/>
  <c r="CJ678" i="108"/>
  <c r="CI678" i="108"/>
  <c r="G680" i="108"/>
  <c r="AY680" i="108" s="1"/>
  <c r="CM682" i="108"/>
  <c r="AC682" i="108"/>
  <c r="AH683" i="108"/>
  <c r="AF683" i="108"/>
  <c r="AB683" i="108"/>
  <c r="W683" i="108"/>
  <c r="W684" i="108"/>
  <c r="AG684" i="108"/>
  <c r="AD684" i="108"/>
  <c r="AC684" i="108"/>
  <c r="AB684" i="108"/>
  <c r="CM684" i="108"/>
  <c r="CH688" i="108"/>
  <c r="CF688" i="108"/>
  <c r="CJ688" i="108"/>
  <c r="BY688" i="108"/>
  <c r="AB693" i="108"/>
  <c r="AH693" i="108"/>
  <c r="AG693" i="108"/>
  <c r="AF693" i="108"/>
  <c r="D693" i="108"/>
  <c r="G693" i="108"/>
  <c r="AY693" i="108" s="1"/>
  <c r="BV707" i="108"/>
  <c r="BX708" i="108"/>
  <c r="CE719" i="108"/>
  <c r="CA719" i="108"/>
  <c r="G720" i="108"/>
  <c r="AY720" i="108" s="1"/>
  <c r="CA721" i="108"/>
  <c r="CE721" i="108"/>
  <c r="CD721" i="108"/>
  <c r="AG722" i="108"/>
  <c r="AE722" i="108"/>
  <c r="AH722" i="108"/>
  <c r="AF722" i="108"/>
  <c r="D722" i="108"/>
  <c r="BV725" i="108"/>
  <c r="G734" i="108"/>
  <c r="AY734" i="108" s="1"/>
  <c r="W740" i="108"/>
  <c r="AG740" i="108"/>
  <c r="AH740" i="108"/>
  <c r="AF740" i="108"/>
  <c r="D740" i="108"/>
  <c r="BX742" i="108"/>
  <c r="BV742" i="108"/>
  <c r="BY742" i="108"/>
  <c r="BW742" i="108"/>
  <c r="CE743" i="108"/>
  <c r="CB743" i="108"/>
  <c r="CA743" i="108"/>
  <c r="CD743" i="108"/>
  <c r="AE747" i="108"/>
  <c r="CF750" i="108"/>
  <c r="AP750" i="108"/>
  <c r="CI750" i="108"/>
  <c r="CH750" i="108"/>
  <c r="CG750" i="108"/>
  <c r="CE763" i="108"/>
  <c r="BY765" i="108"/>
  <c r="BV765" i="108"/>
  <c r="BU765" i="108"/>
  <c r="BW765" i="108"/>
  <c r="W779" i="108"/>
  <c r="AG779" i="108"/>
  <c r="AF779" i="108"/>
  <c r="D779" i="108"/>
  <c r="AE779" i="108"/>
  <c r="AD779" i="108"/>
  <c r="AC779" i="108"/>
  <c r="AB779" i="108"/>
  <c r="G780" i="108"/>
  <c r="AY780" i="108" s="1"/>
  <c r="AE783" i="108"/>
  <c r="AB783" i="108"/>
  <c r="AF783" i="108"/>
  <c r="D783" i="108"/>
  <c r="AC783" i="108"/>
  <c r="W783" i="108"/>
  <c r="CG786" i="108"/>
  <c r="CJ786" i="108"/>
  <c r="CI786" i="108"/>
  <c r="CH786" i="108"/>
  <c r="CF786" i="108"/>
  <c r="CA800" i="108"/>
  <c r="CE800" i="108"/>
  <c r="CD800" i="108"/>
  <c r="CE827" i="108"/>
  <c r="CD827" i="108"/>
  <c r="CB827" i="108"/>
  <c r="CA827" i="108"/>
  <c r="CC827" i="108"/>
  <c r="BW932" i="108"/>
  <c r="BV932" i="108"/>
  <c r="BY932" i="108"/>
  <c r="BU932" i="108"/>
  <c r="CE939" i="108"/>
  <c r="CD939" i="108"/>
  <c r="CC939" i="108"/>
  <c r="CA939" i="108"/>
  <c r="CB939" i="108"/>
  <c r="AC509" i="108"/>
  <c r="AC517" i="108"/>
  <c r="AC525" i="108"/>
  <c r="AC533" i="108"/>
  <c r="AC541" i="108"/>
  <c r="BZ545" i="108"/>
  <c r="G547" i="108"/>
  <c r="AY547" i="108" s="1"/>
  <c r="AC554" i="108"/>
  <c r="AB556" i="108"/>
  <c r="AH556" i="108"/>
  <c r="AE556" i="108"/>
  <c r="BX557" i="108"/>
  <c r="AH562" i="108"/>
  <c r="AF562" i="108"/>
  <c r="AD562" i="108"/>
  <c r="AP564" i="108"/>
  <c r="CH564" i="108"/>
  <c r="G570" i="108"/>
  <c r="AY570" i="108" s="1"/>
  <c r="W571" i="108"/>
  <c r="AH571" i="108"/>
  <c r="AG571" i="108"/>
  <c r="AF571" i="108"/>
  <c r="BZ577" i="108"/>
  <c r="CG582" i="108"/>
  <c r="CF582" i="108"/>
  <c r="AP582" i="108"/>
  <c r="CJ582" i="108"/>
  <c r="G586" i="108"/>
  <c r="AY586" i="108" s="1"/>
  <c r="W587" i="108"/>
  <c r="AH587" i="108"/>
  <c r="AG587" i="108"/>
  <c r="AF587" i="108"/>
  <c r="BZ593" i="108"/>
  <c r="CG598" i="108"/>
  <c r="CF598" i="108"/>
  <c r="AP598" i="108"/>
  <c r="CJ598" i="108"/>
  <c r="G602" i="108"/>
  <c r="AY602" i="108" s="1"/>
  <c r="W603" i="108"/>
  <c r="AH603" i="108"/>
  <c r="AG603" i="108"/>
  <c r="AF603" i="108"/>
  <c r="BZ609" i="108"/>
  <c r="CG614" i="108"/>
  <c r="CF614" i="108"/>
  <c r="AP614" i="108"/>
  <c r="CJ614" i="108"/>
  <c r="G618" i="108"/>
  <c r="AY618" i="108" s="1"/>
  <c r="W619" i="108"/>
  <c r="AH619" i="108"/>
  <c r="AG619" i="108"/>
  <c r="AF619" i="108"/>
  <c r="AH624" i="108"/>
  <c r="G625" i="108"/>
  <c r="AY625" i="108" s="1"/>
  <c r="AH626" i="108"/>
  <c r="AG626" i="108"/>
  <c r="AF626" i="108"/>
  <c r="AE626" i="108"/>
  <c r="BW626" i="108"/>
  <c r="BW629" i="108"/>
  <c r="CI629" i="108"/>
  <c r="BY632" i="108"/>
  <c r="CH633" i="108"/>
  <c r="CH634" i="108"/>
  <c r="CJ634" i="108"/>
  <c r="CI634" i="108"/>
  <c r="BU634" i="108"/>
  <c r="CG634" i="108"/>
  <c r="AP636" i="108"/>
  <c r="CD639" i="108"/>
  <c r="BU640" i="108"/>
  <c r="CM641" i="108"/>
  <c r="D643" i="108"/>
  <c r="AD655" i="108"/>
  <c r="D655" i="108"/>
  <c r="AB655" i="108"/>
  <c r="AC655" i="108"/>
  <c r="W655" i="108"/>
  <c r="BU667" i="108"/>
  <c r="BY667" i="108"/>
  <c r="BW667" i="108"/>
  <c r="G668" i="108"/>
  <c r="AY668" i="108" s="1"/>
  <c r="G671" i="108"/>
  <c r="AY671" i="108" s="1"/>
  <c r="AB677" i="108"/>
  <c r="AH677" i="108"/>
  <c r="AC677" i="108"/>
  <c r="W677" i="108"/>
  <c r="CG678" i="108"/>
  <c r="D683" i="108"/>
  <c r="BZ683" i="108"/>
  <c r="D684" i="108"/>
  <c r="CM699" i="108"/>
  <c r="CC699" i="108"/>
  <c r="CA699" i="108"/>
  <c r="CE699" i="108"/>
  <c r="W700" i="108"/>
  <c r="AG700" i="108"/>
  <c r="AB700" i="108"/>
  <c r="AH700" i="108"/>
  <c r="CJ701" i="108"/>
  <c r="CI701" i="108"/>
  <c r="CH701" i="108"/>
  <c r="AH707" i="108"/>
  <c r="AF707" i="108"/>
  <c r="AC707" i="108"/>
  <c r="AB707" i="108"/>
  <c r="W707" i="108"/>
  <c r="BZ714" i="108"/>
  <c r="CG719" i="108"/>
  <c r="CJ719" i="108"/>
  <c r="CI719" i="108"/>
  <c r="CH719" i="108"/>
  <c r="AP719" i="108"/>
  <c r="G719" i="108"/>
  <c r="AY719" i="108" s="1"/>
  <c r="CB721" i="108"/>
  <c r="G722" i="108"/>
  <c r="AY722" i="108" s="1"/>
  <c r="CM723" i="108"/>
  <c r="BW725" i="108"/>
  <c r="AP725" i="108"/>
  <c r="BZ742" i="108"/>
  <c r="CG743" i="108"/>
  <c r="CJ743" i="108"/>
  <c r="CI743" i="108"/>
  <c r="CF743" i="108"/>
  <c r="BZ748" i="108"/>
  <c r="CH749" i="108"/>
  <c r="BX755" i="108"/>
  <c r="AG761" i="108"/>
  <c r="W761" i="108"/>
  <c r="AB761" i="108"/>
  <c r="AH761" i="108"/>
  <c r="AD761" i="108"/>
  <c r="AC761" i="108"/>
  <c r="G768" i="108"/>
  <c r="AY768" i="108" s="1"/>
  <c r="AP771" i="108"/>
  <c r="CI771" i="108"/>
  <c r="CH771" i="108"/>
  <c r="CF771" i="108"/>
  <c r="CG780" i="108"/>
  <c r="AP780" i="108"/>
  <c r="CJ780" i="108"/>
  <c r="CM782" i="108"/>
  <c r="AG793" i="108"/>
  <c r="W793" i="108"/>
  <c r="AH793" i="108"/>
  <c r="AC793" i="108"/>
  <c r="AB793" i="108"/>
  <c r="AE793" i="108"/>
  <c r="AD793" i="108"/>
  <c r="AP795" i="108"/>
  <c r="CI795" i="108"/>
  <c r="CH795" i="108"/>
  <c r="CG795" i="108"/>
  <c r="CF795" i="108"/>
  <c r="CM813" i="108"/>
  <c r="CB848" i="108"/>
  <c r="CE848" i="108"/>
  <c r="CC848" i="108"/>
  <c r="H916" i="108"/>
  <c r="BZ916" i="108" s="1"/>
  <c r="BV916" i="108"/>
  <c r="BU916" i="108"/>
  <c r="BX932" i="108"/>
  <c r="AB572" i="108"/>
  <c r="W572" i="108"/>
  <c r="AH572" i="108"/>
  <c r="AF572" i="108"/>
  <c r="AH578" i="108"/>
  <c r="AG578" i="108"/>
  <c r="AF578" i="108"/>
  <c r="AE578" i="108"/>
  <c r="BX581" i="108"/>
  <c r="BW581" i="108"/>
  <c r="BV581" i="108"/>
  <c r="AG585" i="108"/>
  <c r="AF585" i="108"/>
  <c r="AE585" i="108"/>
  <c r="AD585" i="108"/>
  <c r="BV587" i="108"/>
  <c r="BU587" i="108"/>
  <c r="AB588" i="108"/>
  <c r="W588" i="108"/>
  <c r="AH588" i="108"/>
  <c r="AF588" i="108"/>
  <c r="AH594" i="108"/>
  <c r="AG594" i="108"/>
  <c r="AF594" i="108"/>
  <c r="AE594" i="108"/>
  <c r="BV597" i="108"/>
  <c r="AG601" i="108"/>
  <c r="AF601" i="108"/>
  <c r="AE601" i="108"/>
  <c r="AD601" i="108"/>
  <c r="BV603" i="108"/>
  <c r="BU603" i="108"/>
  <c r="AB604" i="108"/>
  <c r="W604" i="108"/>
  <c r="AH604" i="108"/>
  <c r="AF604" i="108"/>
  <c r="AH610" i="108"/>
  <c r="AG610" i="108"/>
  <c r="AF610" i="108"/>
  <c r="AE610" i="108"/>
  <c r="BX613" i="108"/>
  <c r="BW613" i="108"/>
  <c r="BV613" i="108"/>
  <c r="AG617" i="108"/>
  <c r="AF617" i="108"/>
  <c r="AE617" i="108"/>
  <c r="AD617" i="108"/>
  <c r="BV619" i="108"/>
  <c r="BU619" i="108"/>
  <c r="AB620" i="108"/>
  <c r="W620" i="108"/>
  <c r="AH620" i="108"/>
  <c r="AF620" i="108"/>
  <c r="BX626" i="108"/>
  <c r="CM627" i="108"/>
  <c r="AP629" i="108"/>
  <c r="BX629" i="108"/>
  <c r="CF640" i="108"/>
  <c r="CH640" i="108"/>
  <c r="CG640" i="108"/>
  <c r="AP640" i="108"/>
  <c r="CD648" i="108"/>
  <c r="CC648" i="108"/>
  <c r="CB648" i="108"/>
  <c r="AB653" i="108"/>
  <c r="AH653" i="108"/>
  <c r="W653" i="108"/>
  <c r="AG653" i="108"/>
  <c r="BX654" i="108"/>
  <c r="BV654" i="108"/>
  <c r="CE655" i="108"/>
  <c r="CA655" i="108"/>
  <c r="CB655" i="108"/>
  <c r="AF657" i="108"/>
  <c r="AD657" i="108"/>
  <c r="D657" i="108"/>
  <c r="AH657" i="108"/>
  <c r="CA657" i="108"/>
  <c r="CE657" i="108"/>
  <c r="AH659" i="108"/>
  <c r="AF659" i="108"/>
  <c r="W659" i="108"/>
  <c r="AG659" i="108"/>
  <c r="AG666" i="108"/>
  <c r="AE666" i="108"/>
  <c r="AC666" i="108"/>
  <c r="AB666" i="108"/>
  <c r="W666" i="108"/>
  <c r="BZ667" i="108"/>
  <c r="BX667" i="108"/>
  <c r="CE669" i="108"/>
  <c r="CC669" i="108"/>
  <c r="CD669" i="108"/>
  <c r="BW677" i="108"/>
  <c r="BU677" i="108"/>
  <c r="BY677" i="108"/>
  <c r="BX677" i="108"/>
  <c r="G677" i="108"/>
  <c r="AY677" i="108" s="1"/>
  <c r="AG682" i="108"/>
  <c r="AE682" i="108"/>
  <c r="W682" i="108"/>
  <c r="AH682" i="108"/>
  <c r="AF682" i="108"/>
  <c r="G683" i="108"/>
  <c r="AY683" i="108" s="1"/>
  <c r="G697" i="108"/>
  <c r="AY697" i="108" s="1"/>
  <c r="BU707" i="108"/>
  <c r="BY707" i="108"/>
  <c r="BX707" i="108"/>
  <c r="CC707" i="108"/>
  <c r="CA707" i="108"/>
  <c r="CB707" i="108"/>
  <c r="CD707" i="108"/>
  <c r="CE709" i="108"/>
  <c r="CC709" i="108"/>
  <c r="CD709" i="108"/>
  <c r="CB709" i="108"/>
  <c r="G711" i="108"/>
  <c r="AY711" i="108" s="1"/>
  <c r="CM717" i="108"/>
  <c r="BX718" i="108"/>
  <c r="BV718" i="108"/>
  <c r="BY718" i="108"/>
  <c r="BW718" i="108"/>
  <c r="AF721" i="108"/>
  <c r="AD721" i="108"/>
  <c r="D721" i="108"/>
  <c r="AH721" i="108"/>
  <c r="AG721" i="108"/>
  <c r="CC723" i="108"/>
  <c r="CA723" i="108"/>
  <c r="CB725" i="108"/>
  <c r="CM730" i="108"/>
  <c r="AD735" i="108"/>
  <c r="D735" i="108"/>
  <c r="AB735" i="108"/>
  <c r="AH735" i="108"/>
  <c r="AG735" i="108"/>
  <c r="CF742" i="108"/>
  <c r="AP742" i="108"/>
  <c r="CJ742" i="108"/>
  <c r="CI742" i="108"/>
  <c r="G744" i="108"/>
  <c r="AY744" i="108" s="1"/>
  <c r="CM746" i="108"/>
  <c r="AH747" i="108"/>
  <c r="AF747" i="108"/>
  <c r="AB747" i="108"/>
  <c r="W747" i="108"/>
  <c r="W748" i="108"/>
  <c r="AG748" i="108"/>
  <c r="AD748" i="108"/>
  <c r="AC748" i="108"/>
  <c r="AB748" i="108"/>
  <c r="CM748" i="108"/>
  <c r="BZ755" i="108"/>
  <c r="G759" i="108"/>
  <c r="AY759" i="108" s="1"/>
  <c r="BX761" i="108"/>
  <c r="BW761" i="108"/>
  <c r="BV761" i="108"/>
  <c r="BU761" i="108"/>
  <c r="W763" i="108"/>
  <c r="AE763" i="108"/>
  <c r="D763" i="108"/>
  <c r="AD763" i="108"/>
  <c r="AB763" i="108"/>
  <c r="AF763" i="108"/>
  <c r="AC763" i="108"/>
  <c r="AP779" i="108"/>
  <c r="CG779" i="108"/>
  <c r="CI779" i="108"/>
  <c r="CF779" i="108"/>
  <c r="CJ779" i="108"/>
  <c r="CE780" i="108"/>
  <c r="W787" i="108"/>
  <c r="AG787" i="108"/>
  <c r="AE787" i="108"/>
  <c r="D787" i="108"/>
  <c r="AC787" i="108"/>
  <c r="CM787" i="108"/>
  <c r="AB787" i="108"/>
  <c r="AH787" i="108"/>
  <c r="AF787" i="108"/>
  <c r="AD787" i="108"/>
  <c r="BX793" i="108"/>
  <c r="BV793" i="108"/>
  <c r="BU793" i="108"/>
  <c r="CC799" i="108"/>
  <c r="CA799" i="108"/>
  <c r="CE799" i="108"/>
  <c r="CD799" i="108"/>
  <c r="CC809" i="108"/>
  <c r="CB809" i="108"/>
  <c r="CE809" i="108"/>
  <c r="CA809" i="108"/>
  <c r="CD809" i="108"/>
  <c r="W826" i="108"/>
  <c r="AH826" i="108"/>
  <c r="AB826" i="108"/>
  <c r="AG826" i="108"/>
  <c r="AD826" i="108"/>
  <c r="AC826" i="108"/>
  <c r="AF826" i="108"/>
  <c r="AE826" i="108"/>
  <c r="BX828" i="108"/>
  <c r="BW828" i="108"/>
  <c r="BV828" i="108"/>
  <c r="BY828" i="108"/>
  <c r="CC844" i="108"/>
  <c r="AB879" i="108"/>
  <c r="AC879" i="108"/>
  <c r="AH879" i="108"/>
  <c r="AF879" i="108"/>
  <c r="D879" i="108"/>
  <c r="AE879" i="108"/>
  <c r="AD879" i="108"/>
  <c r="W879" i="108"/>
  <c r="AG879" i="108"/>
  <c r="CM879" i="108"/>
  <c r="BX880" i="108"/>
  <c r="BV880" i="108"/>
  <c r="AH901" i="108"/>
  <c r="AB901" i="108"/>
  <c r="AG901" i="108"/>
  <c r="AC901" i="108"/>
  <c r="W901" i="108"/>
  <c r="AD901" i="108"/>
  <c r="D901" i="108"/>
  <c r="AF901" i="108"/>
  <c r="BV902" i="108"/>
  <c r="BW902" i="108"/>
  <c r="BY902" i="108"/>
  <c r="BU902" i="108"/>
  <c r="BX902" i="108"/>
  <c r="CG905" i="108"/>
  <c r="CJ905" i="108"/>
  <c r="CH905" i="108"/>
  <c r="CF905" i="108"/>
  <c r="AP905" i="108"/>
  <c r="CI905" i="108"/>
  <c r="CC909" i="108"/>
  <c r="CA909" i="108"/>
  <c r="CE909" i="108"/>
  <c r="CB909" i="108"/>
  <c r="CD909" i="108"/>
  <c r="AC545" i="108"/>
  <c r="AD547" i="108"/>
  <c r="CM548" i="108"/>
  <c r="AP551" i="108"/>
  <c r="BZ553" i="108"/>
  <c r="AE554" i="108"/>
  <c r="W555" i="108"/>
  <c r="AG555" i="108"/>
  <c r="AE555" i="108"/>
  <c r="AG556" i="108"/>
  <c r="CF557" i="108"/>
  <c r="AP557" i="108"/>
  <c r="CH557" i="108"/>
  <c r="CH559" i="108"/>
  <c r="CF559" i="108"/>
  <c r="AG562" i="108"/>
  <c r="AP563" i="108"/>
  <c r="CJ563" i="108"/>
  <c r="CI563" i="108"/>
  <c r="BZ567" i="108"/>
  <c r="BZ569" i="108"/>
  <c r="G571" i="108"/>
  <c r="AY571" i="108" s="1"/>
  <c r="D572" i="108"/>
  <c r="AG572" i="108"/>
  <c r="CH575" i="108"/>
  <c r="CG575" i="108"/>
  <c r="CF575" i="108"/>
  <c r="BZ576" i="108"/>
  <c r="D578" i="108"/>
  <c r="CF580" i="108"/>
  <c r="BU581" i="108"/>
  <c r="D585" i="108"/>
  <c r="AH585" i="108"/>
  <c r="G587" i="108"/>
  <c r="AY587" i="108" s="1"/>
  <c r="D588" i="108"/>
  <c r="AG588" i="108"/>
  <c r="CH591" i="108"/>
  <c r="CG591" i="108"/>
  <c r="CF591" i="108"/>
  <c r="BZ592" i="108"/>
  <c r="D594" i="108"/>
  <c r="CF596" i="108"/>
  <c r="D601" i="108"/>
  <c r="AH601" i="108"/>
  <c r="G603" i="108"/>
  <c r="AY603" i="108" s="1"/>
  <c r="D604" i="108"/>
  <c r="AG604" i="108"/>
  <c r="CH607" i="108"/>
  <c r="CG607" i="108"/>
  <c r="CF607" i="108"/>
  <c r="BZ608" i="108"/>
  <c r="D610" i="108"/>
  <c r="CF612" i="108"/>
  <c r="BU613" i="108"/>
  <c r="D617" i="108"/>
  <c r="AH617" i="108"/>
  <c r="G619" i="108"/>
  <c r="AY619" i="108" s="1"/>
  <c r="D620" i="108"/>
  <c r="AG620" i="108"/>
  <c r="CH623" i="108"/>
  <c r="CG623" i="108"/>
  <c r="CF623" i="108"/>
  <c r="BZ624" i="108"/>
  <c r="BY626" i="108"/>
  <c r="CH628" i="108"/>
  <c r="BY629" i="108"/>
  <c r="CF632" i="108"/>
  <c r="CJ632" i="108"/>
  <c r="CI632" i="108"/>
  <c r="CH632" i="108"/>
  <c r="CG632" i="108"/>
  <c r="CJ633" i="108"/>
  <c r="BZ634" i="108"/>
  <c r="BW634" i="108"/>
  <c r="AF635" i="108"/>
  <c r="W635" i="108"/>
  <c r="AH635" i="108"/>
  <c r="AG635" i="108"/>
  <c r="G636" i="108"/>
  <c r="AY636" i="108" s="1"/>
  <c r="BU637" i="108"/>
  <c r="BY637" i="108"/>
  <c r="CM639" i="108"/>
  <c r="AD641" i="108"/>
  <c r="D641" i="108"/>
  <c r="AH641" i="108"/>
  <c r="AG641" i="108"/>
  <c r="AF641" i="108"/>
  <c r="G643" i="108"/>
  <c r="AY643" i="108" s="1"/>
  <c r="BV644" i="108"/>
  <c r="BU644" i="108"/>
  <c r="CA648" i="108"/>
  <c r="BZ650" i="108"/>
  <c r="W652" i="108"/>
  <c r="AG652" i="108"/>
  <c r="AH652" i="108"/>
  <c r="AF652" i="108"/>
  <c r="D652" i="108"/>
  <c r="D653" i="108"/>
  <c r="CG655" i="108"/>
  <c r="CJ655" i="108"/>
  <c r="CI655" i="108"/>
  <c r="CC655" i="108"/>
  <c r="CH656" i="108"/>
  <c r="CF656" i="108"/>
  <c r="CI656" i="108"/>
  <c r="CG656" i="108"/>
  <c r="AP656" i="108"/>
  <c r="CB657" i="108"/>
  <c r="AG658" i="108"/>
  <c r="AE658" i="108"/>
  <c r="AH658" i="108"/>
  <c r="AD658" i="108"/>
  <c r="D659" i="108"/>
  <c r="CM660" i="108"/>
  <c r="CG662" i="108"/>
  <c r="CF663" i="108"/>
  <c r="CH664" i="108"/>
  <c r="CF664" i="108"/>
  <c r="CJ664" i="108"/>
  <c r="CI664" i="108"/>
  <c r="AF665" i="108"/>
  <c r="AD665" i="108"/>
  <c r="D665" i="108"/>
  <c r="AC665" i="108"/>
  <c r="AB665" i="108"/>
  <c r="W665" i="108"/>
  <c r="BZ665" i="108"/>
  <c r="D666" i="108"/>
  <c r="AP668" i="108"/>
  <c r="CJ668" i="108"/>
  <c r="CG668" i="108"/>
  <c r="CF668" i="108"/>
  <c r="CA669" i="108"/>
  <c r="W671" i="108"/>
  <c r="BZ672" i="108"/>
  <c r="BZ674" i="108"/>
  <c r="CE677" i="108"/>
  <c r="CC677" i="108"/>
  <c r="CA677" i="108"/>
  <c r="CM679" i="108"/>
  <c r="BX680" i="108"/>
  <c r="BY680" i="108"/>
  <c r="BW680" i="108"/>
  <c r="BV680" i="108"/>
  <c r="BU680" i="108"/>
  <c r="AF681" i="108"/>
  <c r="AD681" i="108"/>
  <c r="D681" i="108"/>
  <c r="W681" i="108"/>
  <c r="AH681" i="108"/>
  <c r="D682" i="108"/>
  <c r="AP684" i="108"/>
  <c r="CJ684" i="108"/>
  <c r="CI684" i="108"/>
  <c r="BZ688" i="108"/>
  <c r="W693" i="108"/>
  <c r="AD695" i="108"/>
  <c r="D695" i="108"/>
  <c r="AB695" i="108"/>
  <c r="W695" i="108"/>
  <c r="AH695" i="108"/>
  <c r="G695" i="108"/>
  <c r="AY695" i="108" s="1"/>
  <c r="CC696" i="108"/>
  <c r="AH699" i="108"/>
  <c r="AF699" i="108"/>
  <c r="AG699" i="108"/>
  <c r="AE699" i="108"/>
  <c r="D699" i="108"/>
  <c r="CD699" i="108"/>
  <c r="CD700" i="108"/>
  <c r="CB700" i="108"/>
  <c r="CA700" i="108"/>
  <c r="CM705" i="108"/>
  <c r="CM706" i="108"/>
  <c r="CE707" i="108"/>
  <c r="CG709" i="108"/>
  <c r="CF709" i="108"/>
  <c r="CA709" i="108"/>
  <c r="BZ713" i="108"/>
  <c r="CJ714" i="108"/>
  <c r="CH714" i="108"/>
  <c r="CG714" i="108"/>
  <c r="CD718" i="108"/>
  <c r="CA718" i="108"/>
  <c r="CC718" i="108"/>
  <c r="BX720" i="108"/>
  <c r="BW720" i="108"/>
  <c r="G721" i="108"/>
  <c r="AY721" i="108" s="1"/>
  <c r="AH723" i="108"/>
  <c r="AF723" i="108"/>
  <c r="W723" i="108"/>
  <c r="AG723" i="108"/>
  <c r="CB723" i="108"/>
  <c r="W724" i="108"/>
  <c r="AG724" i="108"/>
  <c r="AC724" i="108"/>
  <c r="AB724" i="108"/>
  <c r="BZ724" i="108"/>
  <c r="CF725" i="108"/>
  <c r="CF726" i="108"/>
  <c r="AP726" i="108"/>
  <c r="CM729" i="108"/>
  <c r="BU731" i="108"/>
  <c r="BY731" i="108"/>
  <c r="BW731" i="108"/>
  <c r="G732" i="108"/>
  <c r="AY732" i="108" s="1"/>
  <c r="G735" i="108"/>
  <c r="AY735" i="108" s="1"/>
  <c r="AB740" i="108"/>
  <c r="AB741" i="108"/>
  <c r="AH741" i="108"/>
  <c r="AC741" i="108"/>
  <c r="W741" i="108"/>
  <c r="CG742" i="108"/>
  <c r="D747" i="108"/>
  <c r="BZ747" i="108"/>
  <c r="D748" i="108"/>
  <c r="CH752" i="108"/>
  <c r="CF752" i="108"/>
  <c r="BY752" i="108"/>
  <c r="CH759" i="108"/>
  <c r="AP759" i="108"/>
  <c r="CI759" i="108"/>
  <c r="CG759" i="108"/>
  <c r="CJ759" i="108"/>
  <c r="BW764" i="108"/>
  <c r="BX764" i="108"/>
  <c r="BY764" i="108"/>
  <c r="BV764" i="108"/>
  <c r="CB765" i="108"/>
  <c r="CM770" i="108"/>
  <c r="CE770" i="108"/>
  <c r="CF773" i="108"/>
  <c r="CI773" i="108"/>
  <c r="CJ773" i="108"/>
  <c r="CH773" i="108"/>
  <c r="CG773" i="108"/>
  <c r="CC778" i="108"/>
  <c r="CE778" i="108"/>
  <c r="CD778" i="108"/>
  <c r="CB778" i="108"/>
  <c r="CA778" i="108"/>
  <c r="AH779" i="108"/>
  <c r="AD782" i="108"/>
  <c r="D782" i="108"/>
  <c r="AG782" i="108"/>
  <c r="AF782" i="108"/>
  <c r="AC782" i="108"/>
  <c r="AB782" i="108"/>
  <c r="CC782" i="108"/>
  <c r="CE782" i="108"/>
  <c r="CB782" i="108"/>
  <c r="CA782" i="108"/>
  <c r="CD782" i="108"/>
  <c r="CG790" i="108"/>
  <c r="CJ790" i="108"/>
  <c r="CI790" i="108"/>
  <c r="CH790" i="108"/>
  <c r="CF790" i="108"/>
  <c r="AP790" i="108"/>
  <c r="CM792" i="108"/>
  <c r="G799" i="108"/>
  <c r="AY799" i="108" s="1"/>
  <c r="CH806" i="108"/>
  <c r="CG806" i="108"/>
  <c r="CI806" i="108"/>
  <c r="CF806" i="108"/>
  <c r="AP806" i="108"/>
  <c r="CF812" i="108"/>
  <c r="CH812" i="108"/>
  <c r="AP812" i="108"/>
  <c r="CJ812" i="108"/>
  <c r="CI812" i="108"/>
  <c r="CG812" i="108"/>
  <c r="BY812" i="108"/>
  <c r="BX816" i="108"/>
  <c r="D826" i="108"/>
  <c r="CC849" i="108"/>
  <c r="CE849" i="108"/>
  <c r="CD849" i="108"/>
  <c r="AP850" i="108"/>
  <c r="CJ850" i="108"/>
  <c r="CI850" i="108"/>
  <c r="CG850" i="108"/>
  <c r="CH850" i="108"/>
  <c r="CD850" i="108"/>
  <c r="CC850" i="108"/>
  <c r="CB850" i="108"/>
  <c r="CA850" i="108"/>
  <c r="CE850" i="108"/>
  <c r="BZ874" i="108"/>
  <c r="CC880" i="108"/>
  <c r="CA880" i="108"/>
  <c r="CE880" i="108"/>
  <c r="BZ881" i="108"/>
  <c r="CM914" i="108"/>
  <c r="BZ664" i="108"/>
  <c r="BZ666" i="108"/>
  <c r="AB669" i="108"/>
  <c r="AH669" i="108"/>
  <c r="AE669" i="108"/>
  <c r="BX670" i="108"/>
  <c r="BV670" i="108"/>
  <c r="AH675" i="108"/>
  <c r="AF675" i="108"/>
  <c r="AD675" i="108"/>
  <c r="AP677" i="108"/>
  <c r="CH677" i="108"/>
  <c r="CF695" i="108"/>
  <c r="AF697" i="108"/>
  <c r="AD697" i="108"/>
  <c r="D697" i="108"/>
  <c r="AE697" i="108"/>
  <c r="AG698" i="108"/>
  <c r="AE698" i="108"/>
  <c r="AD698" i="108"/>
  <c r="CJ706" i="108"/>
  <c r="CH706" i="108"/>
  <c r="AP706" i="108"/>
  <c r="CG706" i="108"/>
  <c r="AD711" i="108"/>
  <c r="D711" i="108"/>
  <c r="AB711" i="108"/>
  <c r="AF711" i="108"/>
  <c r="W716" i="108"/>
  <c r="AG716" i="108"/>
  <c r="AE716" i="108"/>
  <c r="CF718" i="108"/>
  <c r="AP718" i="108"/>
  <c r="CH718" i="108"/>
  <c r="CH720" i="108"/>
  <c r="CF720" i="108"/>
  <c r="AP724" i="108"/>
  <c r="CJ724" i="108"/>
  <c r="CI724" i="108"/>
  <c r="BZ728" i="108"/>
  <c r="BZ730" i="108"/>
  <c r="AB733" i="108"/>
  <c r="AH733" i="108"/>
  <c r="AE733" i="108"/>
  <c r="BX734" i="108"/>
  <c r="BV734" i="108"/>
  <c r="AH739" i="108"/>
  <c r="AF739" i="108"/>
  <c r="AD739" i="108"/>
  <c r="AP741" i="108"/>
  <c r="CH741" i="108"/>
  <c r="CG751" i="108"/>
  <c r="AP751" i="108"/>
  <c r="BZ752" i="108"/>
  <c r="AG754" i="108"/>
  <c r="AE754" i="108"/>
  <c r="AD754" i="108"/>
  <c r="D754" i="108"/>
  <c r="AH754" i="108"/>
  <c r="W756" i="108"/>
  <c r="AG756" i="108"/>
  <c r="AF756" i="108"/>
  <c r="AE756" i="108"/>
  <c r="AP763" i="108"/>
  <c r="CJ763" i="108"/>
  <c r="CI763" i="108"/>
  <c r="CG764" i="108"/>
  <c r="CJ764" i="108"/>
  <c r="CI764" i="108"/>
  <c r="AD766" i="108"/>
  <c r="D766" i="108"/>
  <c r="AB766" i="108"/>
  <c r="W766" i="108"/>
  <c r="AH766" i="108"/>
  <c r="BZ766" i="108"/>
  <c r="CH770" i="108"/>
  <c r="CF770" i="108"/>
  <c r="CG770" i="108"/>
  <c r="CH775" i="108"/>
  <c r="CJ775" i="108"/>
  <c r="CF775" i="108"/>
  <c r="AP775" i="108"/>
  <c r="CC783" i="108"/>
  <c r="CA783" i="108"/>
  <c r="BY784" i="108"/>
  <c r="CB793" i="108"/>
  <c r="CE793" i="108"/>
  <c r="CD793" i="108"/>
  <c r="CC793" i="108"/>
  <c r="CA793" i="108"/>
  <c r="CD795" i="108"/>
  <c r="CA795" i="108"/>
  <c r="G811" i="108"/>
  <c r="AY811" i="108" s="1"/>
  <c r="CM818" i="108"/>
  <c r="CE828" i="108"/>
  <c r="CA828" i="108"/>
  <c r="CD828" i="108"/>
  <c r="CC828" i="108"/>
  <c r="CB828" i="108"/>
  <c r="CA831" i="108"/>
  <c r="CE831" i="108"/>
  <c r="CD831" i="108"/>
  <c r="CC831" i="108"/>
  <c r="CB831" i="108"/>
  <c r="BU832" i="108"/>
  <c r="BY832" i="108"/>
  <c r="H832" i="108"/>
  <c r="BZ832" i="108" s="1"/>
  <c r="BX832" i="108"/>
  <c r="CE836" i="108"/>
  <c r="CD836" i="108"/>
  <c r="CC836" i="108"/>
  <c r="CA836" i="108"/>
  <c r="CB836" i="108"/>
  <c r="CD842" i="108"/>
  <c r="CE842" i="108"/>
  <c r="CC842" i="108"/>
  <c r="CB842" i="108"/>
  <c r="CA842" i="108"/>
  <c r="CF861" i="108"/>
  <c r="AP861" i="108"/>
  <c r="CJ861" i="108"/>
  <c r="CI861" i="108"/>
  <c r="CH861" i="108"/>
  <c r="CG861" i="108"/>
  <c r="CH863" i="108"/>
  <c r="CF863" i="108"/>
  <c r="AP863" i="108"/>
  <c r="CI863" i="108"/>
  <c r="CG863" i="108"/>
  <c r="CJ863" i="108"/>
  <c r="BX863" i="108"/>
  <c r="CH866" i="108"/>
  <c r="CJ866" i="108"/>
  <c r="CI866" i="108"/>
  <c r="CF866" i="108"/>
  <c r="CG866" i="108"/>
  <c r="AP866" i="108"/>
  <c r="AP870" i="108"/>
  <c r="CJ870" i="108"/>
  <c r="CH870" i="108"/>
  <c r="CG870" i="108"/>
  <c r="CF870" i="108"/>
  <c r="BY883" i="108"/>
  <c r="BW884" i="108"/>
  <c r="BX884" i="108"/>
  <c r="BV884" i="108"/>
  <c r="BU884" i="108"/>
  <c r="BY884" i="108"/>
  <c r="CC885" i="108"/>
  <c r="CD885" i="108"/>
  <c r="CE885" i="108"/>
  <c r="CA885" i="108"/>
  <c r="CB885" i="108"/>
  <c r="W894" i="108"/>
  <c r="AB894" i="108"/>
  <c r="AC894" i="108"/>
  <c r="AE894" i="108"/>
  <c r="AF894" i="108"/>
  <c r="AD894" i="108"/>
  <c r="AH894" i="108"/>
  <c r="AG894" i="108"/>
  <c r="CH932" i="108"/>
  <c r="CF932" i="108"/>
  <c r="AP932" i="108"/>
  <c r="CI932" i="108"/>
  <c r="CJ932" i="108"/>
  <c r="CG932" i="108"/>
  <c r="CB960" i="108"/>
  <c r="CC960" i="108"/>
  <c r="CD960" i="108"/>
  <c r="CA960" i="108"/>
  <c r="CE960" i="108"/>
  <c r="CB1001" i="108"/>
  <c r="CA1001" i="108"/>
  <c r="CE1001" i="108"/>
  <c r="CD1001" i="108"/>
  <c r="CC1001" i="108"/>
  <c r="W557" i="108"/>
  <c r="CG560" i="108"/>
  <c r="W565" i="108"/>
  <c r="CG568" i="108"/>
  <c r="W573" i="108"/>
  <c r="AB574" i="108"/>
  <c r="BX575" i="108"/>
  <c r="CG576" i="108"/>
  <c r="CH577" i="108"/>
  <c r="W581" i="108"/>
  <c r="AB582" i="108"/>
  <c r="CG584" i="108"/>
  <c r="CH585" i="108"/>
  <c r="W589" i="108"/>
  <c r="AB590" i="108"/>
  <c r="BX591" i="108"/>
  <c r="CG592" i="108"/>
  <c r="CH593" i="108"/>
  <c r="W597" i="108"/>
  <c r="AB598" i="108"/>
  <c r="BX599" i="108"/>
  <c r="CG600" i="108"/>
  <c r="CH601" i="108"/>
  <c r="W605" i="108"/>
  <c r="AB606" i="108"/>
  <c r="BX607" i="108"/>
  <c r="CG608" i="108"/>
  <c r="CH609" i="108"/>
  <c r="W613" i="108"/>
  <c r="AB614" i="108"/>
  <c r="BX615" i="108"/>
  <c r="CG616" i="108"/>
  <c r="CH617" i="108"/>
  <c r="W621" i="108"/>
  <c r="AB622" i="108"/>
  <c r="CG624" i="108"/>
  <c r="CH625" i="108"/>
  <c r="AD629" i="108"/>
  <c r="AB630" i="108"/>
  <c r="AC634" i="108"/>
  <c r="AD636" i="108"/>
  <c r="CM637" i="108"/>
  <c r="AB637" i="108"/>
  <c r="W642" i="108"/>
  <c r="BZ642" i="108"/>
  <c r="AB645" i="108"/>
  <c r="AH645" i="108"/>
  <c r="AE645" i="108"/>
  <c r="BX646" i="108"/>
  <c r="BV646" i="108"/>
  <c r="AH651" i="108"/>
  <c r="AF651" i="108"/>
  <c r="AD651" i="108"/>
  <c r="AP653" i="108"/>
  <c r="CH653" i="108"/>
  <c r="G660" i="108"/>
  <c r="AY660" i="108" s="1"/>
  <c r="CM661" i="108"/>
  <c r="G666" i="108"/>
  <c r="AY666" i="108" s="1"/>
  <c r="CM667" i="108"/>
  <c r="D669" i="108"/>
  <c r="AF669" i="108"/>
  <c r="CF669" i="108"/>
  <c r="BU670" i="108"/>
  <c r="CF671" i="108"/>
  <c r="AF673" i="108"/>
  <c r="AD673" i="108"/>
  <c r="D673" i="108"/>
  <c r="AE673" i="108"/>
  <c r="AG674" i="108"/>
  <c r="AE674" i="108"/>
  <c r="AD674" i="108"/>
  <c r="D675" i="108"/>
  <c r="AE675" i="108"/>
  <c r="CI677" i="108"/>
  <c r="CJ682" i="108"/>
  <c r="CH682" i="108"/>
  <c r="AP682" i="108"/>
  <c r="CG682" i="108"/>
  <c r="AD687" i="108"/>
  <c r="D687" i="108"/>
  <c r="AB687" i="108"/>
  <c r="AF687" i="108"/>
  <c r="W692" i="108"/>
  <c r="AG692" i="108"/>
  <c r="AE692" i="108"/>
  <c r="CG693" i="108"/>
  <c r="CF694" i="108"/>
  <c r="AP694" i="108"/>
  <c r="CH694" i="108"/>
  <c r="AP695" i="108"/>
  <c r="CH695" i="108"/>
  <c r="CH696" i="108"/>
  <c r="CF696" i="108"/>
  <c r="AG697" i="108"/>
  <c r="D698" i="108"/>
  <c r="AF698" i="108"/>
  <c r="AP700" i="108"/>
  <c r="CJ700" i="108"/>
  <c r="CI700" i="108"/>
  <c r="BZ704" i="108"/>
  <c r="BZ706" i="108"/>
  <c r="CI706" i="108"/>
  <c r="AB709" i="108"/>
  <c r="AH709" i="108"/>
  <c r="AE709" i="108"/>
  <c r="BX710" i="108"/>
  <c r="BV710" i="108"/>
  <c r="AG711" i="108"/>
  <c r="AH715" i="108"/>
  <c r="AF715" i="108"/>
  <c r="AD715" i="108"/>
  <c r="D716" i="108"/>
  <c r="AF716" i="108"/>
  <c r="AP717" i="108"/>
  <c r="CH717" i="108"/>
  <c r="CI718" i="108"/>
  <c r="G724" i="108"/>
  <c r="AY724" i="108" s="1"/>
  <c r="CM725" i="108"/>
  <c r="G730" i="108"/>
  <c r="AY730" i="108" s="1"/>
  <c r="CM731" i="108"/>
  <c r="D733" i="108"/>
  <c r="AF733" i="108"/>
  <c r="CF733" i="108"/>
  <c r="BU734" i="108"/>
  <c r="CF735" i="108"/>
  <c r="AF737" i="108"/>
  <c r="AD737" i="108"/>
  <c r="D737" i="108"/>
  <c r="AE737" i="108"/>
  <c r="AG738" i="108"/>
  <c r="AE738" i="108"/>
  <c r="AD738" i="108"/>
  <c r="D739" i="108"/>
  <c r="AE739" i="108"/>
  <c r="CI741" i="108"/>
  <c r="CJ746" i="108"/>
  <c r="CH746" i="108"/>
  <c r="AP746" i="108"/>
  <c r="CG746" i="108"/>
  <c r="CM755" i="108"/>
  <c r="D756" i="108"/>
  <c r="AH756" i="108"/>
  <c r="CG758" i="108"/>
  <c r="CJ758" i="108"/>
  <c r="CI758" i="108"/>
  <c r="CH758" i="108"/>
  <c r="AP758" i="108"/>
  <c r="AE759" i="108"/>
  <c r="AB759" i="108"/>
  <c r="AH759" i="108"/>
  <c r="AF759" i="108"/>
  <c r="CF763" i="108"/>
  <c r="CF765" i="108"/>
  <c r="CI765" i="108"/>
  <c r="CG765" i="108"/>
  <c r="AP765" i="108"/>
  <c r="AF768" i="108"/>
  <c r="AB768" i="108"/>
  <c r="AG768" i="108"/>
  <c r="AE768" i="108"/>
  <c r="D768" i="108"/>
  <c r="CI770" i="108"/>
  <c r="CE772" i="108"/>
  <c r="CD772" i="108"/>
  <c r="CG775" i="108"/>
  <c r="G777" i="108"/>
  <c r="AY777" i="108" s="1"/>
  <c r="CH783" i="108"/>
  <c r="CG783" i="108"/>
  <c r="CJ783" i="108"/>
  <c r="CB783" i="108"/>
  <c r="BU789" i="108"/>
  <c r="BY789" i="108"/>
  <c r="CH791" i="108"/>
  <c r="AP791" i="108"/>
  <c r="CI791" i="108"/>
  <c r="CG791" i="108"/>
  <c r="G791" i="108"/>
  <c r="AY791" i="108" s="1"/>
  <c r="CC794" i="108"/>
  <c r="CE794" i="108"/>
  <c r="CB794" i="108"/>
  <c r="CG796" i="108"/>
  <c r="CJ796" i="108"/>
  <c r="AP796" i="108"/>
  <c r="CI796" i="108"/>
  <c r="CH796" i="108"/>
  <c r="CF796" i="108"/>
  <c r="CE798" i="108"/>
  <c r="CC798" i="108"/>
  <c r="CB798" i="108"/>
  <c r="CA798" i="108"/>
  <c r="CD798" i="108"/>
  <c r="AG808" i="108"/>
  <c r="AF808" i="108"/>
  <c r="AC808" i="108"/>
  <c r="W808" i="108"/>
  <c r="AE808" i="108"/>
  <c r="AD808" i="108"/>
  <c r="AB808" i="108"/>
  <c r="AP811" i="108"/>
  <c r="CI811" i="108"/>
  <c r="CG811" i="108"/>
  <c r="CJ811" i="108"/>
  <c r="AE814" i="108"/>
  <c r="AD814" i="108"/>
  <c r="D814" i="108"/>
  <c r="AG814" i="108"/>
  <c r="AC814" i="108"/>
  <c r="AB814" i="108"/>
  <c r="W814" i="108"/>
  <c r="BZ824" i="108"/>
  <c r="CF828" i="108"/>
  <c r="CJ828" i="108"/>
  <c r="CH828" i="108"/>
  <c r="AP828" i="108"/>
  <c r="CI828" i="108"/>
  <c r="CG828" i="108"/>
  <c r="AF831" i="108"/>
  <c r="AH831" i="108"/>
  <c r="AC831" i="108"/>
  <c r="AB831" i="108"/>
  <c r="AD831" i="108"/>
  <c r="W831" i="108"/>
  <c r="G868" i="108"/>
  <c r="AY868" i="108" s="1"/>
  <c r="CB887" i="108"/>
  <c r="D894" i="108"/>
  <c r="CE911" i="108"/>
  <c r="CA911" i="108"/>
  <c r="CC911" i="108"/>
  <c r="CB911" i="108"/>
  <c r="CD911" i="108"/>
  <c r="CG939" i="108"/>
  <c r="CI939" i="108"/>
  <c r="CH939" i="108"/>
  <c r="CJ939" i="108"/>
  <c r="AP939" i="108"/>
  <c r="CF939" i="108"/>
  <c r="AC574" i="108"/>
  <c r="CI577" i="108"/>
  <c r="AC582" i="108"/>
  <c r="CI585" i="108"/>
  <c r="AC590" i="108"/>
  <c r="CI593" i="108"/>
  <c r="AC598" i="108"/>
  <c r="CI601" i="108"/>
  <c r="AC606" i="108"/>
  <c r="CI609" i="108"/>
  <c r="AC614" i="108"/>
  <c r="CI617" i="108"/>
  <c r="AC622" i="108"/>
  <c r="CH624" i="108"/>
  <c r="CI625" i="108"/>
  <c r="BU629" i="108"/>
  <c r="AC630" i="108"/>
  <c r="CF647" i="108"/>
  <c r="AF649" i="108"/>
  <c r="AD649" i="108"/>
  <c r="D649" i="108"/>
  <c r="AE649" i="108"/>
  <c r="AG650" i="108"/>
  <c r="AE650" i="108"/>
  <c r="AD650" i="108"/>
  <c r="CJ658" i="108"/>
  <c r="CH658" i="108"/>
  <c r="AP658" i="108"/>
  <c r="CG658" i="108"/>
  <c r="AD663" i="108"/>
  <c r="D663" i="108"/>
  <c r="AB663" i="108"/>
  <c r="AF663" i="108"/>
  <c r="W668" i="108"/>
  <c r="AG668" i="108"/>
  <c r="AE668" i="108"/>
  <c r="AG669" i="108"/>
  <c r="CF670" i="108"/>
  <c r="AP670" i="108"/>
  <c r="BW670" i="108"/>
  <c r="CH670" i="108"/>
  <c r="CH672" i="108"/>
  <c r="CF672" i="108"/>
  <c r="BU674" i="108"/>
  <c r="AG675" i="108"/>
  <c r="AP676" i="108"/>
  <c r="CJ676" i="108"/>
  <c r="CI676" i="108"/>
  <c r="BZ682" i="108"/>
  <c r="AB685" i="108"/>
  <c r="AH685" i="108"/>
  <c r="AE685" i="108"/>
  <c r="AH691" i="108"/>
  <c r="AF691" i="108"/>
  <c r="AD691" i="108"/>
  <c r="AP693" i="108"/>
  <c r="CH693" i="108"/>
  <c r="CI695" i="108"/>
  <c r="AH697" i="108"/>
  <c r="AH698" i="108"/>
  <c r="G700" i="108"/>
  <c r="AY700" i="108" s="1"/>
  <c r="CM701" i="108"/>
  <c r="G706" i="108"/>
  <c r="AY706" i="108" s="1"/>
  <c r="CM707" i="108"/>
  <c r="BW709" i="108"/>
  <c r="AH711" i="108"/>
  <c r="CF711" i="108"/>
  <c r="AF713" i="108"/>
  <c r="AD713" i="108"/>
  <c r="D713" i="108"/>
  <c r="AE713" i="108"/>
  <c r="AG714" i="108"/>
  <c r="AE714" i="108"/>
  <c r="AD714" i="108"/>
  <c r="AH716" i="108"/>
  <c r="CJ718" i="108"/>
  <c r="AP720" i="108"/>
  <c r="CG720" i="108"/>
  <c r="CJ722" i="108"/>
  <c r="CH722" i="108"/>
  <c r="AP722" i="108"/>
  <c r="CG722" i="108"/>
  <c r="AD727" i="108"/>
  <c r="D727" i="108"/>
  <c r="AB727" i="108"/>
  <c r="AF727" i="108"/>
  <c r="W732" i="108"/>
  <c r="AG732" i="108"/>
  <c r="AE732" i="108"/>
  <c r="AG733" i="108"/>
  <c r="CF734" i="108"/>
  <c r="AP734" i="108"/>
  <c r="BW734" i="108"/>
  <c r="CH734" i="108"/>
  <c r="CH736" i="108"/>
  <c r="CF736" i="108"/>
  <c r="BU738" i="108"/>
  <c r="AG739" i="108"/>
  <c r="AP740" i="108"/>
  <c r="CJ740" i="108"/>
  <c r="CI740" i="108"/>
  <c r="BZ746" i="108"/>
  <c r="AB749" i="108"/>
  <c r="AH749" i="108"/>
  <c r="AE749" i="108"/>
  <c r="BX750" i="108"/>
  <c r="BV750" i="108"/>
  <c r="BU750" i="108"/>
  <c r="CJ754" i="108"/>
  <c r="CH754" i="108"/>
  <c r="CG754" i="108"/>
  <c r="BV759" i="108"/>
  <c r="AF760" i="108"/>
  <c r="AD760" i="108"/>
  <c r="D760" i="108"/>
  <c r="AB760" i="108"/>
  <c r="CG763" i="108"/>
  <c r="CF764" i="108"/>
  <c r="CJ770" i="108"/>
  <c r="AB772" i="108"/>
  <c r="AH772" i="108"/>
  <c r="AG772" i="108"/>
  <c r="AF772" i="108"/>
  <c r="D772" i="108"/>
  <c r="CI775" i="108"/>
  <c r="CD783" i="108"/>
  <c r="CA784" i="108"/>
  <c r="CC784" i="108"/>
  <c r="CB784" i="108"/>
  <c r="CA794" i="108"/>
  <c r="W795" i="108"/>
  <c r="AE795" i="108"/>
  <c r="D795" i="108"/>
  <c r="AC795" i="108"/>
  <c r="AD795" i="108"/>
  <c r="AB795" i="108"/>
  <c r="AD798" i="108"/>
  <c r="D798" i="108"/>
  <c r="AB798" i="108"/>
  <c r="AC798" i="108"/>
  <c r="W798" i="108"/>
  <c r="CM801" i="108"/>
  <c r="CD802" i="108"/>
  <c r="CC802" i="108"/>
  <c r="CE802" i="108"/>
  <c r="BY805" i="108"/>
  <c r="BX807" i="108"/>
  <c r="BW807" i="108"/>
  <c r="BU807" i="108"/>
  <c r="D808" i="108"/>
  <c r="CE811" i="108"/>
  <c r="CD811" i="108"/>
  <c r="CA811" i="108"/>
  <c r="BX812" i="108"/>
  <c r="BW812" i="108"/>
  <c r="BV812" i="108"/>
  <c r="BU812" i="108"/>
  <c r="G818" i="108"/>
  <c r="AY818" i="108" s="1"/>
  <c r="AP827" i="108"/>
  <c r="CI827" i="108"/>
  <c r="CJ827" i="108"/>
  <c r="CH827" i="108"/>
  <c r="CG827" i="108"/>
  <c r="D831" i="108"/>
  <c r="CD837" i="108"/>
  <c r="CC837" i="108"/>
  <c r="CB837" i="108"/>
  <c r="CE837" i="108"/>
  <c r="CA837" i="108"/>
  <c r="BU841" i="108"/>
  <c r="BY841" i="108"/>
  <c r="BX841" i="108"/>
  <c r="BW841" i="108"/>
  <c r="BV841" i="108"/>
  <c r="BU844" i="108"/>
  <c r="CH851" i="108"/>
  <c r="CG851" i="108"/>
  <c r="CF851" i="108"/>
  <c r="AP851" i="108"/>
  <c r="CJ851" i="108"/>
  <c r="CI851" i="108"/>
  <c r="CD862" i="108"/>
  <c r="CC862" i="108"/>
  <c r="CA862" i="108"/>
  <c r="CE862" i="108"/>
  <c r="CB862" i="108"/>
  <c r="BU869" i="108"/>
  <c r="BY869" i="108"/>
  <c r="BV869" i="108"/>
  <c r="BW869" i="108"/>
  <c r="CH882" i="108"/>
  <c r="CJ882" i="108"/>
  <c r="AP882" i="108"/>
  <c r="CI882" i="108"/>
  <c r="CF882" i="108"/>
  <c r="CG882" i="108"/>
  <c r="D574" i="108"/>
  <c r="D582" i="108"/>
  <c r="D590" i="108"/>
  <c r="D598" i="108"/>
  <c r="D606" i="108"/>
  <c r="D614" i="108"/>
  <c r="D622" i="108"/>
  <c r="AD630" i="108"/>
  <c r="BX632" i="108"/>
  <c r="AD637" i="108"/>
  <c r="AC642" i="108"/>
  <c r="W644" i="108"/>
  <c r="AG644" i="108"/>
  <c r="AE644" i="108"/>
  <c r="BV645" i="108"/>
  <c r="CF646" i="108"/>
  <c r="AP646" i="108"/>
  <c r="BW646" i="108"/>
  <c r="CH646" i="108"/>
  <c r="AP647" i="108"/>
  <c r="CH647" i="108"/>
  <c r="CH648" i="108"/>
  <c r="CF648" i="108"/>
  <c r="AG649" i="108"/>
  <c r="D650" i="108"/>
  <c r="AF650" i="108"/>
  <c r="AG651" i="108"/>
  <c r="BV651" i="108"/>
  <c r="AP652" i="108"/>
  <c r="CJ652" i="108"/>
  <c r="CI652" i="108"/>
  <c r="BZ656" i="108"/>
  <c r="BZ658" i="108"/>
  <c r="CI658" i="108"/>
  <c r="AB661" i="108"/>
  <c r="AH661" i="108"/>
  <c r="AE661" i="108"/>
  <c r="BX662" i="108"/>
  <c r="BV662" i="108"/>
  <c r="AG663" i="108"/>
  <c r="AH667" i="108"/>
  <c r="AF667" i="108"/>
  <c r="AD667" i="108"/>
  <c r="D668" i="108"/>
  <c r="AF668" i="108"/>
  <c r="AP669" i="108"/>
  <c r="BY670" i="108"/>
  <c r="CI670" i="108"/>
  <c r="BU672" i="108"/>
  <c r="AH673" i="108"/>
  <c r="AH674" i="108"/>
  <c r="G676" i="108"/>
  <c r="AY676" i="108" s="1"/>
  <c r="CM677" i="108"/>
  <c r="G682" i="108"/>
  <c r="AY682" i="108" s="1"/>
  <c r="CM683" i="108"/>
  <c r="D685" i="108"/>
  <c r="AF685" i="108"/>
  <c r="AH687" i="108"/>
  <c r="CF687" i="108"/>
  <c r="AF689" i="108"/>
  <c r="AD689" i="108"/>
  <c r="D689" i="108"/>
  <c r="AE689" i="108"/>
  <c r="AG690" i="108"/>
  <c r="AE690" i="108"/>
  <c r="AD690" i="108"/>
  <c r="D691" i="108"/>
  <c r="AE691" i="108"/>
  <c r="AH692" i="108"/>
  <c r="CJ694" i="108"/>
  <c r="CJ695" i="108"/>
  <c r="CJ698" i="108"/>
  <c r="CH698" i="108"/>
  <c r="AP698" i="108"/>
  <c r="CG698" i="108"/>
  <c r="AD703" i="108"/>
  <c r="D703" i="108"/>
  <c r="AB703" i="108"/>
  <c r="AF703" i="108"/>
  <c r="W708" i="108"/>
  <c r="AG708" i="108"/>
  <c r="AE708" i="108"/>
  <c r="CF710" i="108"/>
  <c r="AP710" i="108"/>
  <c r="BW710" i="108"/>
  <c r="CH710" i="108"/>
  <c r="AP711" i="108"/>
  <c r="CH711" i="108"/>
  <c r="CH712" i="108"/>
  <c r="CF712" i="108"/>
  <c r="AG713" i="108"/>
  <c r="D714" i="108"/>
  <c r="AF714" i="108"/>
  <c r="AG715" i="108"/>
  <c r="BV715" i="108"/>
  <c r="AP716" i="108"/>
  <c r="CJ716" i="108"/>
  <c r="CI716" i="108"/>
  <c r="BZ720" i="108"/>
  <c r="CI720" i="108"/>
  <c r="BZ722" i="108"/>
  <c r="CI722" i="108"/>
  <c r="AB725" i="108"/>
  <c r="AH725" i="108"/>
  <c r="AE725" i="108"/>
  <c r="AG727" i="108"/>
  <c r="AH731" i="108"/>
  <c r="AF731" i="108"/>
  <c r="AD731" i="108"/>
  <c r="D732" i="108"/>
  <c r="AF732" i="108"/>
  <c r="AP733" i="108"/>
  <c r="BY734" i="108"/>
  <c r="CI734" i="108"/>
  <c r="BU736" i="108"/>
  <c r="AH737" i="108"/>
  <c r="AH738" i="108"/>
  <c r="G740" i="108"/>
  <c r="AY740" i="108" s="1"/>
  <c r="CM741" i="108"/>
  <c r="G746" i="108"/>
  <c r="AY746" i="108" s="1"/>
  <c r="CM747" i="108"/>
  <c r="D749" i="108"/>
  <c r="AF749" i="108"/>
  <c r="BW750" i="108"/>
  <c r="BW752" i="108"/>
  <c r="G754" i="108"/>
  <c r="AY754" i="108" s="1"/>
  <c r="CA754" i="108"/>
  <c r="AH755" i="108"/>
  <c r="AF755" i="108"/>
  <c r="AE755" i="108"/>
  <c r="AD755" i="108"/>
  <c r="G756" i="108"/>
  <c r="AY756" i="108" s="1"/>
  <c r="CM761" i="108"/>
  <c r="CH763" i="108"/>
  <c r="CH764" i="108"/>
  <c r="G766" i="108"/>
  <c r="AY766" i="108" s="1"/>
  <c r="CB772" i="108"/>
  <c r="CD779" i="108"/>
  <c r="CE779" i="108"/>
  <c r="AB780" i="108"/>
  <c r="AF780" i="108"/>
  <c r="AG780" i="108"/>
  <c r="AE780" i="108"/>
  <c r="D780" i="108"/>
  <c r="CE783" i="108"/>
  <c r="CD784" i="108"/>
  <c r="AG785" i="108"/>
  <c r="AC785" i="108"/>
  <c r="AD785" i="108"/>
  <c r="W785" i="108"/>
  <c r="BU786" i="108"/>
  <c r="BX786" i="108"/>
  <c r="BV786" i="108"/>
  <c r="CF789" i="108"/>
  <c r="CJ789" i="108"/>
  <c r="CI789" i="108"/>
  <c r="CF791" i="108"/>
  <c r="CD794" i="108"/>
  <c r="BX797" i="108"/>
  <c r="BV797" i="108"/>
  <c r="BU797" i="108"/>
  <c r="BW797" i="108"/>
  <c r="H804" i="108"/>
  <c r="BZ804" i="108" s="1"/>
  <c r="BY804" i="108"/>
  <c r="BV804" i="108"/>
  <c r="BY810" i="108"/>
  <c r="CD810" i="108"/>
  <c r="CC810" i="108"/>
  <c r="CB810" i="108"/>
  <c r="CA810" i="108"/>
  <c r="CH814" i="108"/>
  <c r="CG814" i="108"/>
  <c r="CF814" i="108"/>
  <c r="CJ814" i="108"/>
  <c r="BX820" i="108"/>
  <c r="BW820" i="108"/>
  <c r="BY820" i="108"/>
  <c r="BU820" i="108"/>
  <c r="CM826" i="108"/>
  <c r="CC841" i="108"/>
  <c r="CD841" i="108"/>
  <c r="CE841" i="108"/>
  <c r="CB841" i="108"/>
  <c r="CA841" i="108"/>
  <c r="AD853" i="108"/>
  <c r="D853" i="108"/>
  <c r="AC853" i="108"/>
  <c r="AB853" i="108"/>
  <c r="W853" i="108"/>
  <c r="AE853" i="108"/>
  <c r="CM853" i="108"/>
  <c r="CA867" i="108"/>
  <c r="CE867" i="108"/>
  <c r="CD867" i="108"/>
  <c r="CC867" i="108"/>
  <c r="CB867" i="108"/>
  <c r="CE873" i="108"/>
  <c r="CM915" i="108"/>
  <c r="BW916" i="108"/>
  <c r="H944" i="108"/>
  <c r="BZ944" i="108" s="1"/>
  <c r="BW944" i="108"/>
  <c r="AD947" i="108"/>
  <c r="D947" i="108"/>
  <c r="W947" i="108"/>
  <c r="AB947" i="108"/>
  <c r="AG947" i="108"/>
  <c r="AF947" i="108"/>
  <c r="AE947" i="108"/>
  <c r="AC947" i="108"/>
  <c r="AH947" i="108"/>
  <c r="AC753" i="108"/>
  <c r="CG766" i="108"/>
  <c r="CH766" i="108"/>
  <c r="AH770" i="108"/>
  <c r="AE770" i="108"/>
  <c r="D770" i="108"/>
  <c r="AF770" i="108"/>
  <c r="BX773" i="108"/>
  <c r="AE775" i="108"/>
  <c r="AD775" i="108"/>
  <c r="D775" i="108"/>
  <c r="AF775" i="108"/>
  <c r="AD776" i="108"/>
  <c r="AH778" i="108"/>
  <c r="AC778" i="108"/>
  <c r="AE778" i="108"/>
  <c r="BZ785" i="108"/>
  <c r="CG798" i="108"/>
  <c r="CH798" i="108"/>
  <c r="AP798" i="108"/>
  <c r="AB799" i="108"/>
  <c r="AF800" i="108"/>
  <c r="AB800" i="108"/>
  <c r="AE800" i="108"/>
  <c r="AH809" i="108"/>
  <c r="AG809" i="108"/>
  <c r="AD809" i="108"/>
  <c r="AB809" i="108"/>
  <c r="G812" i="108"/>
  <c r="AY812" i="108" s="1"/>
  <c r="AF815" i="108"/>
  <c r="AE815" i="108"/>
  <c r="AD815" i="108"/>
  <c r="D815" i="108"/>
  <c r="AB815" i="108"/>
  <c r="AH815" i="108"/>
  <c r="BU817" i="108"/>
  <c r="BV817" i="108"/>
  <c r="BY817" i="108"/>
  <c r="W818" i="108"/>
  <c r="AH818" i="108"/>
  <c r="AF818" i="108"/>
  <c r="D818" i="108"/>
  <c r="AG818" i="108"/>
  <c r="CD818" i="108"/>
  <c r="CC818" i="108"/>
  <c r="BW829" i="108"/>
  <c r="BV829" i="108"/>
  <c r="H829" i="108"/>
  <c r="BZ829" i="108" s="1"/>
  <c r="CJ832" i="108"/>
  <c r="CF832" i="108"/>
  <c r="AP832" i="108"/>
  <c r="BU833" i="108"/>
  <c r="BY833" i="108"/>
  <c r="BX833" i="108"/>
  <c r="BV833" i="108"/>
  <c r="BX836" i="108"/>
  <c r="BY836" i="108"/>
  <c r="BW836" i="108"/>
  <c r="BV836" i="108"/>
  <c r="BU836" i="108"/>
  <c r="CH838" i="108"/>
  <c r="CI838" i="108"/>
  <c r="CG838" i="108"/>
  <c r="CF838" i="108"/>
  <c r="AP838" i="108"/>
  <c r="CJ838" i="108"/>
  <c r="CJ843" i="108"/>
  <c r="CI843" i="108"/>
  <c r="CH843" i="108"/>
  <c r="CG843" i="108"/>
  <c r="CF843" i="108"/>
  <c r="AB855" i="108"/>
  <c r="AC855" i="108"/>
  <c r="AH855" i="108"/>
  <c r="AG855" i="108"/>
  <c r="AE855" i="108"/>
  <c r="AD855" i="108"/>
  <c r="AF855" i="108"/>
  <c r="CB868" i="108"/>
  <c r="CD868" i="108"/>
  <c r="CE868" i="108"/>
  <c r="CJ869" i="108"/>
  <c r="CI869" i="108"/>
  <c r="CH869" i="108"/>
  <c r="CC869" i="108"/>
  <c r="CD869" i="108"/>
  <c r="CG869" i="108"/>
  <c r="CG881" i="108"/>
  <c r="CI881" i="108"/>
  <c r="CH881" i="108"/>
  <c r="CF881" i="108"/>
  <c r="CJ881" i="108"/>
  <c r="CH885" i="108"/>
  <c r="CG885" i="108"/>
  <c r="CF885" i="108"/>
  <c r="CI885" i="108"/>
  <c r="AP885" i="108"/>
  <c r="AE890" i="108"/>
  <c r="AF890" i="108"/>
  <c r="AB890" i="108"/>
  <c r="AH890" i="108"/>
  <c r="AG890" i="108"/>
  <c r="D890" i="108"/>
  <c r="AD890" i="108"/>
  <c r="W890" i="108"/>
  <c r="CJ908" i="108"/>
  <c r="CH908" i="108"/>
  <c r="CI908" i="108"/>
  <c r="CF908" i="108"/>
  <c r="AP908" i="108"/>
  <c r="CG908" i="108"/>
  <c r="CC922" i="108"/>
  <c r="CB922" i="108"/>
  <c r="CA923" i="108"/>
  <c r="CE923" i="108"/>
  <c r="CD923" i="108"/>
  <c r="CC923" i="108"/>
  <c r="CB923" i="108"/>
  <c r="CH930" i="108"/>
  <c r="CG930" i="108"/>
  <c r="CJ930" i="108"/>
  <c r="CI930" i="108"/>
  <c r="AP930" i="108"/>
  <c r="CF930" i="108"/>
  <c r="CE945" i="108"/>
  <c r="CD945" i="108"/>
  <c r="CC945" i="108"/>
  <c r="CB945" i="108"/>
  <c r="CA945" i="108"/>
  <c r="W646" i="108"/>
  <c r="CG649" i="108"/>
  <c r="W654" i="108"/>
  <c r="CG657" i="108"/>
  <c r="W662" i="108"/>
  <c r="CG665" i="108"/>
  <c r="W670" i="108"/>
  <c r="CG673" i="108"/>
  <c r="W678" i="108"/>
  <c r="CG681" i="108"/>
  <c r="W686" i="108"/>
  <c r="CG689" i="108"/>
  <c r="W694" i="108"/>
  <c r="CG697" i="108"/>
  <c r="W702" i="108"/>
  <c r="CG705" i="108"/>
  <c r="W710" i="108"/>
  <c r="CG713" i="108"/>
  <c r="W718" i="108"/>
  <c r="CG721" i="108"/>
  <c r="W726" i="108"/>
  <c r="CG729" i="108"/>
  <c r="W734" i="108"/>
  <c r="CG737" i="108"/>
  <c r="W742" i="108"/>
  <c r="CG745" i="108"/>
  <c r="W750" i="108"/>
  <c r="D753" i="108"/>
  <c r="AD753" i="108"/>
  <c r="CG753" i="108"/>
  <c r="BZ760" i="108"/>
  <c r="CJ761" i="108"/>
  <c r="CG761" i="108"/>
  <c r="AP761" i="108"/>
  <c r="CH761" i="108"/>
  <c r="AP766" i="108"/>
  <c r="CF766" i="108"/>
  <c r="AG769" i="108"/>
  <c r="AH769" i="108"/>
  <c r="AD769" i="108"/>
  <c r="AG770" i="108"/>
  <c r="AD774" i="108"/>
  <c r="D774" i="108"/>
  <c r="AF774" i="108"/>
  <c r="AG775" i="108"/>
  <c r="D776" i="108"/>
  <c r="AE776" i="108"/>
  <c r="AG777" i="108"/>
  <c r="AE777" i="108"/>
  <c r="D777" i="108"/>
  <c r="AF777" i="108"/>
  <c r="D778" i="108"/>
  <c r="AF778" i="108"/>
  <c r="BX781" i="108"/>
  <c r="BW781" i="108"/>
  <c r="G785" i="108"/>
  <c r="AY785" i="108" s="1"/>
  <c r="CM786" i="108"/>
  <c r="BZ792" i="108"/>
  <c r="G793" i="108"/>
  <c r="AY793" i="108" s="1"/>
  <c r="AH794" i="108"/>
  <c r="AG794" i="108"/>
  <c r="AE794" i="108"/>
  <c r="D794" i="108"/>
  <c r="AF794" i="108"/>
  <c r="AB796" i="108"/>
  <c r="W796" i="108"/>
  <c r="AH796" i="108"/>
  <c r="AF796" i="108"/>
  <c r="CF797" i="108"/>
  <c r="CI797" i="108"/>
  <c r="D800" i="108"/>
  <c r="AG800" i="108"/>
  <c r="CM805" i="108"/>
  <c r="D809" i="108"/>
  <c r="AB811" i="108"/>
  <c r="W811" i="108"/>
  <c r="AG811" i="108"/>
  <c r="AF811" i="108"/>
  <c r="CM811" i="108"/>
  <c r="BU813" i="108"/>
  <c r="CM816" i="108"/>
  <c r="CA818" i="108"/>
  <c r="AB819" i="108"/>
  <c r="W819" i="108"/>
  <c r="AH819" i="108"/>
  <c r="AF819" i="108"/>
  <c r="CM819" i="108"/>
  <c r="BU821" i="108"/>
  <c r="BW823" i="108"/>
  <c r="AP826" i="108"/>
  <c r="CJ826" i="108"/>
  <c r="CH826" i="108"/>
  <c r="CG826" i="108"/>
  <c r="G828" i="108"/>
  <c r="AY828" i="108" s="1"/>
  <c r="AE830" i="108"/>
  <c r="AD830" i="108"/>
  <c r="D830" i="108"/>
  <c r="AG830" i="108"/>
  <c r="AH830" i="108"/>
  <c r="BY840" i="108"/>
  <c r="BV840" i="108"/>
  <c r="BU840" i="108"/>
  <c r="BZ840" i="108"/>
  <c r="AG848" i="108"/>
  <c r="AB848" i="108"/>
  <c r="W848" i="108"/>
  <c r="AE848" i="108"/>
  <c r="AD848" i="108"/>
  <c r="D848" i="108"/>
  <c r="AH849" i="108"/>
  <c r="AG849" i="108"/>
  <c r="AF849" i="108"/>
  <c r="AC849" i="108"/>
  <c r="AB849" i="108"/>
  <c r="AE849" i="108"/>
  <c r="W849" i="108"/>
  <c r="D855" i="108"/>
  <c r="G855" i="108"/>
  <c r="AY855" i="108" s="1"/>
  <c r="AG860" i="108"/>
  <c r="AD860" i="108"/>
  <c r="AC860" i="108"/>
  <c r="AB860" i="108"/>
  <c r="AE860" i="108"/>
  <c r="W860" i="108"/>
  <c r="CM860" i="108"/>
  <c r="CA868" i="108"/>
  <c r="AD873" i="108"/>
  <c r="D873" i="108"/>
  <c r="W873" i="108"/>
  <c r="AH873" i="108"/>
  <c r="AC873" i="108"/>
  <c r="AB873" i="108"/>
  <c r="AG873" i="108"/>
  <c r="AF873" i="108"/>
  <c r="AD889" i="108"/>
  <c r="D889" i="108"/>
  <c r="W889" i="108"/>
  <c r="AE889" i="108"/>
  <c r="AB889" i="108"/>
  <c r="AF889" i="108"/>
  <c r="AC889" i="108"/>
  <c r="AG889" i="108"/>
  <c r="AH889" i="108"/>
  <c r="CE895" i="108"/>
  <c r="CC895" i="108"/>
  <c r="CD895" i="108"/>
  <c r="AD897" i="108"/>
  <c r="D897" i="108"/>
  <c r="AH897" i="108"/>
  <c r="AG897" i="108"/>
  <c r="AE897" i="108"/>
  <c r="AC897" i="108"/>
  <c r="AB897" i="108"/>
  <c r="AF897" i="108"/>
  <c r="W897" i="108"/>
  <c r="BX904" i="108"/>
  <c r="BV904" i="108"/>
  <c r="BY904" i="108"/>
  <c r="BW904" i="108"/>
  <c r="CD910" i="108"/>
  <c r="CC910" i="108"/>
  <c r="CB910" i="108"/>
  <c r="CE910" i="108"/>
  <c r="CA910" i="108"/>
  <c r="CA941" i="108"/>
  <c r="CE941" i="108"/>
  <c r="CD941" i="108"/>
  <c r="CC941" i="108"/>
  <c r="CF945" i="108"/>
  <c r="AP945" i="108"/>
  <c r="CI945" i="108"/>
  <c r="CH945" i="108"/>
  <c r="CG945" i="108"/>
  <c r="CJ945" i="108"/>
  <c r="CE955" i="108"/>
  <c r="CD955" i="108"/>
  <c r="CC955" i="108"/>
  <c r="CB955" i="108"/>
  <c r="CA955" i="108"/>
  <c r="AP979" i="108"/>
  <c r="CI979" i="108"/>
  <c r="CG979" i="108"/>
  <c r="CJ979" i="108"/>
  <c r="CH979" i="108"/>
  <c r="CF979" i="108"/>
  <c r="BU979" i="108"/>
  <c r="BW796" i="108"/>
  <c r="BX796" i="108"/>
  <c r="BU796" i="108"/>
  <c r="BV796" i="108"/>
  <c r="AE799" i="108"/>
  <c r="AG799" i="108"/>
  <c r="AD799" i="108"/>
  <c r="D799" i="108"/>
  <c r="AF799" i="108"/>
  <c r="G801" i="108"/>
  <c r="AY801" i="108" s="1"/>
  <c r="CA805" i="108"/>
  <c r="CA807" i="108"/>
  <c r="G809" i="108"/>
  <c r="AY809" i="108" s="1"/>
  <c r="BV810" i="108"/>
  <c r="BU810" i="108"/>
  <c r="BW811" i="108"/>
  <c r="BV811" i="108"/>
  <c r="BY811" i="108"/>
  <c r="BU811" i="108"/>
  <c r="BV813" i="108"/>
  <c r="BZ815" i="108"/>
  <c r="CJ817" i="108"/>
  <c r="CF817" i="108"/>
  <c r="G817" i="108"/>
  <c r="AY817" i="108" s="1"/>
  <c r="CB818" i="108"/>
  <c r="BW819" i="108"/>
  <c r="BV819" i="108"/>
  <c r="BX819" i="108"/>
  <c r="BY819" i="108"/>
  <c r="CG821" i="108"/>
  <c r="CF821" i="108"/>
  <c r="BV821" i="108"/>
  <c r="CJ821" i="108"/>
  <c r="AG824" i="108"/>
  <c r="AF824" i="108"/>
  <c r="AH824" i="108"/>
  <c r="AE824" i="108"/>
  <c r="D824" i="108"/>
  <c r="AC824" i="108"/>
  <c r="AH825" i="108"/>
  <c r="AG825" i="108"/>
  <c r="AF825" i="108"/>
  <c r="D825" i="108"/>
  <c r="AD825" i="108"/>
  <c r="G825" i="108"/>
  <c r="AY825" i="108" s="1"/>
  <c r="CD834" i="108"/>
  <c r="CB834" i="108"/>
  <c r="CA834" i="108"/>
  <c r="CF836" i="108"/>
  <c r="CH836" i="108"/>
  <c r="CG836" i="108"/>
  <c r="AP836" i="108"/>
  <c r="BU849" i="108"/>
  <c r="BW849" i="108"/>
  <c r="BV849" i="108"/>
  <c r="BY849" i="108"/>
  <c r="AB851" i="108"/>
  <c r="AC851" i="108"/>
  <c r="W851" i="108"/>
  <c r="AH851" i="108"/>
  <c r="D851" i="108"/>
  <c r="AG851" i="108"/>
  <c r="AF851" i="108"/>
  <c r="AD851" i="108"/>
  <c r="CM851" i="108"/>
  <c r="CC852" i="108"/>
  <c r="CB852" i="108"/>
  <c r="CA852" i="108"/>
  <c r="CD852" i="108"/>
  <c r="CE852" i="108"/>
  <c r="CG857" i="108"/>
  <c r="CI857" i="108"/>
  <c r="CH857" i="108"/>
  <c r="CF857" i="108"/>
  <c r="CJ857" i="108"/>
  <c r="BW860" i="108"/>
  <c r="BU860" i="108"/>
  <c r="CE863" i="108"/>
  <c r="CD863" i="108"/>
  <c r="CB863" i="108"/>
  <c r="CE871" i="108"/>
  <c r="CC871" i="108"/>
  <c r="CB871" i="108"/>
  <c r="CE904" i="108"/>
  <c r="CA904" i="108"/>
  <c r="CD904" i="108"/>
  <c r="CB904" i="108"/>
  <c r="CC904" i="108"/>
  <c r="H917" i="108"/>
  <c r="BZ917" i="108" s="1"/>
  <c r="BX917" i="108"/>
  <c r="G917" i="108"/>
  <c r="AY917" i="108" s="1"/>
  <c r="CE921" i="108"/>
  <c r="CA921" i="108"/>
  <c r="CB921" i="108"/>
  <c r="CD921" i="108"/>
  <c r="CC921" i="108"/>
  <c r="CA951" i="108"/>
  <c r="CE951" i="108"/>
  <c r="CD951" i="108"/>
  <c r="AP756" i="108"/>
  <c r="BX757" i="108"/>
  <c r="BU757" i="108"/>
  <c r="G761" i="108"/>
  <c r="AY761" i="108" s="1"/>
  <c r="CM762" i="108"/>
  <c r="CM763" i="108"/>
  <c r="AB764" i="108"/>
  <c r="W764" i="108"/>
  <c r="AE764" i="108"/>
  <c r="CJ766" i="108"/>
  <c r="BZ767" i="108"/>
  <c r="BZ771" i="108"/>
  <c r="BU773" i="108"/>
  <c r="CG774" i="108"/>
  <c r="AP774" i="108"/>
  <c r="AH774" i="108"/>
  <c r="CH774" i="108"/>
  <c r="AH776" i="108"/>
  <c r="AP777" i="108"/>
  <c r="CG777" i="108"/>
  <c r="AP778" i="108"/>
  <c r="CG778" i="108"/>
  <c r="CF781" i="108"/>
  <c r="CG781" i="108"/>
  <c r="AF784" i="108"/>
  <c r="AG784" i="108"/>
  <c r="AC784" i="108"/>
  <c r="AH786" i="108"/>
  <c r="W786" i="108"/>
  <c r="AE786" i="108"/>
  <c r="BW788" i="108"/>
  <c r="CA791" i="108"/>
  <c r="BY796" i="108"/>
  <c r="AP797" i="108"/>
  <c r="CH797" i="108"/>
  <c r="AH799" i="108"/>
  <c r="W802" i="108"/>
  <c r="AH802" i="108"/>
  <c r="AF802" i="108"/>
  <c r="D802" i="108"/>
  <c r="AD802" i="108"/>
  <c r="AB803" i="108"/>
  <c r="W803" i="108"/>
  <c r="AH803" i="108"/>
  <c r="AF803" i="108"/>
  <c r="D803" i="108"/>
  <c r="AG803" i="108"/>
  <c r="CM803" i="108"/>
  <c r="H813" i="108"/>
  <c r="BZ813" i="108" s="1"/>
  <c r="CE818" i="108"/>
  <c r="CE819" i="108"/>
  <c r="CD819" i="108"/>
  <c r="CA819" i="108"/>
  <c r="AP821" i="108"/>
  <c r="BW821" i="108"/>
  <c r="BZ823" i="108"/>
  <c r="BY823" i="108"/>
  <c r="G824" i="108"/>
  <c r="AY824" i="108" s="1"/>
  <c r="CH830" i="108"/>
  <c r="CJ830" i="108"/>
  <c r="CI830" i="108"/>
  <c r="CG830" i="108"/>
  <c r="AP830" i="108"/>
  <c r="G830" i="108"/>
  <c r="AY830" i="108" s="1"/>
  <c r="CG832" i="108"/>
  <c r="CC834" i="108"/>
  <c r="CI836" i="108"/>
  <c r="G839" i="108"/>
  <c r="AY839" i="108" s="1"/>
  <c r="CJ840" i="108"/>
  <c r="CI840" i="108"/>
  <c r="CH840" i="108"/>
  <c r="CF840" i="108"/>
  <c r="AE846" i="108"/>
  <c r="W846" i="108"/>
  <c r="AH846" i="108"/>
  <c r="AB846" i="108"/>
  <c r="D846" i="108"/>
  <c r="CJ848" i="108"/>
  <c r="CH848" i="108"/>
  <c r="CG848" i="108"/>
  <c r="CF848" i="108"/>
  <c r="AP848" i="108"/>
  <c r="CI848" i="108"/>
  <c r="G853" i="108"/>
  <c r="AY853" i="108" s="1"/>
  <c r="BZ859" i="108"/>
  <c r="CA863" i="108"/>
  <c r="BX885" i="108"/>
  <c r="CA891" i="108"/>
  <c r="CE891" i="108"/>
  <c r="CD891" i="108"/>
  <c r="CC891" i="108"/>
  <c r="CB891" i="108"/>
  <c r="CB892" i="108"/>
  <c r="CD892" i="108"/>
  <c r="CC892" i="108"/>
  <c r="CA892" i="108"/>
  <c r="CM894" i="108"/>
  <c r="BX896" i="108"/>
  <c r="BY896" i="108"/>
  <c r="BV896" i="108"/>
  <c r="BW896" i="108"/>
  <c r="BU896" i="108"/>
  <c r="W910" i="108"/>
  <c r="AF910" i="108"/>
  <c r="AC910" i="108"/>
  <c r="AB910" i="108"/>
  <c r="AG910" i="108"/>
  <c r="CM910" i="108"/>
  <c r="AD910" i="108"/>
  <c r="D910" i="108"/>
  <c r="BX912" i="108"/>
  <c r="BY912" i="108"/>
  <c r="BV912" i="108"/>
  <c r="BW912" i="108"/>
  <c r="BU912" i="108"/>
  <c r="CJ917" i="108"/>
  <c r="CF917" i="108"/>
  <c r="AP917" i="108"/>
  <c r="CH917" i="108"/>
  <c r="CG917" i="108"/>
  <c r="CI917" i="108"/>
  <c r="CM931" i="108"/>
  <c r="AE932" i="108"/>
  <c r="W932" i="108"/>
  <c r="AD932" i="108"/>
  <c r="AB932" i="108"/>
  <c r="AG932" i="108"/>
  <c r="AF932" i="108"/>
  <c r="AC932" i="108"/>
  <c r="AH932" i="108"/>
  <c r="CC935" i="108"/>
  <c r="CE935" i="108"/>
  <c r="CD935" i="108"/>
  <c r="CB935" i="108"/>
  <c r="CA935" i="108"/>
  <c r="AB937" i="108"/>
  <c r="AC937" i="108"/>
  <c r="W937" i="108"/>
  <c r="AD937" i="108"/>
  <c r="AG937" i="108"/>
  <c r="AE937" i="108"/>
  <c r="AH937" i="108"/>
  <c r="AF937" i="108"/>
  <c r="D937" i="108"/>
  <c r="CM937" i="108"/>
  <c r="BV987" i="108"/>
  <c r="BX987" i="108"/>
  <c r="BU987" i="108"/>
  <c r="BY987" i="108"/>
  <c r="BW987" i="108"/>
  <c r="BX804" i="108"/>
  <c r="BW804" i="108"/>
  <c r="G808" i="108"/>
  <c r="AY808" i="108" s="1"/>
  <c r="W810" i="108"/>
  <c r="AH810" i="108"/>
  <c r="AE810" i="108"/>
  <c r="BY813" i="108"/>
  <c r="CM817" i="108"/>
  <c r="CH819" i="108"/>
  <c r="CG820" i="108"/>
  <c r="AE822" i="108"/>
  <c r="AD822" i="108"/>
  <c r="D822" i="108"/>
  <c r="AF822" i="108"/>
  <c r="AF823" i="108"/>
  <c r="AE823" i="108"/>
  <c r="AC823" i="108"/>
  <c r="CG829" i="108"/>
  <c r="CF829" i="108"/>
  <c r="CM832" i="108"/>
  <c r="AD837" i="108"/>
  <c r="D837" i="108"/>
  <c r="AH837" i="108"/>
  <c r="AG837" i="108"/>
  <c r="AF837" i="108"/>
  <c r="W839" i="108"/>
  <c r="CG845" i="108"/>
  <c r="CJ845" i="108"/>
  <c r="CI845" i="108"/>
  <c r="CF845" i="108"/>
  <c r="CM848" i="108"/>
  <c r="CB853" i="108"/>
  <c r="BV854" i="108"/>
  <c r="BY854" i="108"/>
  <c r="BX854" i="108"/>
  <c r="BW854" i="108"/>
  <c r="G854" i="108"/>
  <c r="AY854" i="108" s="1"/>
  <c r="CC856" i="108"/>
  <c r="CE856" i="108"/>
  <c r="CD856" i="108"/>
  <c r="CB856" i="108"/>
  <c r="AP862" i="108"/>
  <c r="CJ862" i="108"/>
  <c r="CI862" i="108"/>
  <c r="BY862" i="108"/>
  <c r="AD865" i="108"/>
  <c r="D865" i="108"/>
  <c r="AC865" i="108"/>
  <c r="W865" i="108"/>
  <c r="CG873" i="108"/>
  <c r="CF873" i="108"/>
  <c r="AP873" i="108"/>
  <c r="CA875" i="108"/>
  <c r="CD875" i="108"/>
  <c r="CM876" i="108"/>
  <c r="W878" i="108"/>
  <c r="AB878" i="108"/>
  <c r="AH878" i="108"/>
  <c r="AG878" i="108"/>
  <c r="D878" i="108"/>
  <c r="CD878" i="108"/>
  <c r="CA878" i="108"/>
  <c r="CC878" i="108"/>
  <c r="CB884" i="108"/>
  <c r="CC884" i="108"/>
  <c r="CD884" i="108"/>
  <c r="BU893" i="108"/>
  <c r="BY893" i="108"/>
  <c r="BW893" i="108"/>
  <c r="BV893" i="108"/>
  <c r="BZ900" i="108"/>
  <c r="AF915" i="108"/>
  <c r="AE915" i="108"/>
  <c r="AD915" i="108"/>
  <c r="D915" i="108"/>
  <c r="W915" i="108"/>
  <c r="AC915" i="108"/>
  <c r="AB915" i="108"/>
  <c r="BU923" i="108"/>
  <c r="BX923" i="108"/>
  <c r="BW923" i="108"/>
  <c r="BV923" i="108"/>
  <c r="BV926" i="108"/>
  <c r="BU926" i="108"/>
  <c r="BY926" i="108"/>
  <c r="BX926" i="108"/>
  <c r="BW926" i="108"/>
  <c r="CB934" i="108"/>
  <c r="CD934" i="108"/>
  <c r="CE934" i="108"/>
  <c r="CC934" i="108"/>
  <c r="CA934" i="108"/>
  <c r="CB942" i="108"/>
  <c r="CE942" i="108"/>
  <c r="CD942" i="108"/>
  <c r="BV944" i="108"/>
  <c r="BY944" i="108"/>
  <c r="BX944" i="108"/>
  <c r="BU944" i="108"/>
  <c r="CB968" i="108"/>
  <c r="CC968" i="108"/>
  <c r="CD968" i="108"/>
  <c r="CE968" i="108"/>
  <c r="CA968" i="108"/>
  <c r="CE971" i="108"/>
  <c r="CB971" i="108"/>
  <c r="CC971" i="108"/>
  <c r="CD971" i="108"/>
  <c r="CA971" i="108"/>
  <c r="CC990" i="108"/>
  <c r="CA990" i="108"/>
  <c r="CE990" i="108"/>
  <c r="AD758" i="108"/>
  <c r="D758" i="108"/>
  <c r="AE758" i="108"/>
  <c r="AD788" i="108"/>
  <c r="AD790" i="108"/>
  <c r="D790" i="108"/>
  <c r="AE790" i="108"/>
  <c r="CG793" i="108"/>
  <c r="CH803" i="108"/>
  <c r="BU804" i="108"/>
  <c r="CG804" i="108"/>
  <c r="AE806" i="108"/>
  <c r="AD806" i="108"/>
  <c r="D806" i="108"/>
  <c r="AF806" i="108"/>
  <c r="AF807" i="108"/>
  <c r="AE807" i="108"/>
  <c r="AC807" i="108"/>
  <c r="AG810" i="108"/>
  <c r="CG813" i="108"/>
  <c r="CF813" i="108"/>
  <c r="AG816" i="108"/>
  <c r="AF816" i="108"/>
  <c r="AD816" i="108"/>
  <c r="AH817" i="108"/>
  <c r="AG817" i="108"/>
  <c r="AE817" i="108"/>
  <c r="CI818" i="108"/>
  <c r="CJ819" i="108"/>
  <c r="CI820" i="108"/>
  <c r="CH822" i="108"/>
  <c r="CG822" i="108"/>
  <c r="AH822" i="108"/>
  <c r="AG823" i="108"/>
  <c r="AP829" i="108"/>
  <c r="CH829" i="108"/>
  <c r="BZ833" i="108"/>
  <c r="AB835" i="108"/>
  <c r="AG835" i="108"/>
  <c r="AF835" i="108"/>
  <c r="AE835" i="108"/>
  <c r="D835" i="108"/>
  <c r="AH835" i="108"/>
  <c r="G837" i="108"/>
  <c r="AY837" i="108" s="1"/>
  <c r="BY838" i="108"/>
  <c r="BX838" i="108"/>
  <c r="BW838" i="108"/>
  <c r="BU838" i="108"/>
  <c r="BV838" i="108"/>
  <c r="W842" i="108"/>
  <c r="AH842" i="108"/>
  <c r="AG842" i="108"/>
  <c r="AF842" i="108"/>
  <c r="AE842" i="108"/>
  <c r="G844" i="108"/>
  <c r="AY844" i="108" s="1"/>
  <c r="BZ845" i="108"/>
  <c r="CH846" i="108"/>
  <c r="CF846" i="108"/>
  <c r="AP846" i="108"/>
  <c r="CG846" i="108"/>
  <c r="CD853" i="108"/>
  <c r="CM855" i="108"/>
  <c r="BZ857" i="108"/>
  <c r="CC861" i="108"/>
  <c r="CD861" i="108"/>
  <c r="CG862" i="108"/>
  <c r="CD866" i="108"/>
  <c r="CB866" i="108"/>
  <c r="CE866" i="108"/>
  <c r="CC866" i="108"/>
  <c r="CA866" i="108"/>
  <c r="AB871" i="108"/>
  <c r="AG871" i="108"/>
  <c r="AH871" i="108"/>
  <c r="AE871" i="108"/>
  <c r="AD871" i="108"/>
  <c r="BY872" i="108"/>
  <c r="CC875" i="108"/>
  <c r="BU877" i="108"/>
  <c r="BY877" i="108"/>
  <c r="BX877" i="108"/>
  <c r="BV877" i="108"/>
  <c r="BZ883" i="108"/>
  <c r="BZ893" i="108"/>
  <c r="G899" i="108"/>
  <c r="AY899" i="108" s="1"/>
  <c r="CA902" i="108"/>
  <c r="CC902" i="108"/>
  <c r="CB902" i="108"/>
  <c r="AD905" i="108"/>
  <c r="D905" i="108"/>
  <c r="AF905" i="108"/>
  <c r="AB905" i="108"/>
  <c r="W905" i="108"/>
  <c r="AG905" i="108"/>
  <c r="AC905" i="108"/>
  <c r="AP910" i="108"/>
  <c r="CJ910" i="108"/>
  <c r="CF910" i="108"/>
  <c r="CI910" i="108"/>
  <c r="CC912" i="108"/>
  <c r="CD912" i="108"/>
  <c r="CB912" i="108"/>
  <c r="CA912" i="108"/>
  <c r="CE912" i="108"/>
  <c r="CC938" i="108"/>
  <c r="CB938" i="108"/>
  <c r="CA938" i="108"/>
  <c r="G949" i="108"/>
  <c r="AY949" i="108" s="1"/>
  <c r="CD962" i="108"/>
  <c r="CE962" i="108"/>
  <c r="CB962" i="108"/>
  <c r="CA962" i="108"/>
  <c r="CC962" i="108"/>
  <c r="BZ830" i="108"/>
  <c r="CJ833" i="108"/>
  <c r="CI833" i="108"/>
  <c r="CH833" i="108"/>
  <c r="G834" i="108"/>
  <c r="AY834" i="108" s="1"/>
  <c r="AF839" i="108"/>
  <c r="AH839" i="108"/>
  <c r="AG839" i="108"/>
  <c r="AE839" i="108"/>
  <c r="AB839" i="108"/>
  <c r="AH841" i="108"/>
  <c r="AB841" i="108"/>
  <c r="W841" i="108"/>
  <c r="AG841" i="108"/>
  <c r="BV842" i="108"/>
  <c r="BW842" i="108"/>
  <c r="BU842" i="108"/>
  <c r="CE853" i="108"/>
  <c r="CD854" i="108"/>
  <c r="CC854" i="108"/>
  <c r="CA854" i="108"/>
  <c r="G861" i="108"/>
  <c r="AY861" i="108" s="1"/>
  <c r="AE866" i="108"/>
  <c r="AH866" i="108"/>
  <c r="AF866" i="108"/>
  <c r="AC866" i="108"/>
  <c r="AB866" i="108"/>
  <c r="W866" i="108"/>
  <c r="AD866" i="108"/>
  <c r="BW871" i="108"/>
  <c r="BV871" i="108"/>
  <c r="BY871" i="108"/>
  <c r="BX871" i="108"/>
  <c r="BU871" i="108"/>
  <c r="G871" i="108"/>
  <c r="AY871" i="108" s="1"/>
  <c r="BV872" i="108"/>
  <c r="H872" i="108"/>
  <c r="BZ872" i="108" s="1"/>
  <c r="BU872" i="108"/>
  <c r="CH874" i="108"/>
  <c r="CI874" i="108"/>
  <c r="CF874" i="108"/>
  <c r="BU874" i="108"/>
  <c r="G875" i="108"/>
  <c r="AY875" i="108" s="1"/>
  <c r="BU876" i="108"/>
  <c r="BY876" i="108"/>
  <c r="BX876" i="108"/>
  <c r="BW876" i="108"/>
  <c r="CB876" i="108"/>
  <c r="CD876" i="108"/>
  <c r="BW877" i="108"/>
  <c r="CJ884" i="108"/>
  <c r="CF884" i="108"/>
  <c r="AP884" i="108"/>
  <c r="CI884" i="108"/>
  <c r="CH884" i="108"/>
  <c r="AB887" i="108"/>
  <c r="AF887" i="108"/>
  <c r="D887" i="108"/>
  <c r="AD887" i="108"/>
  <c r="AG887" i="108"/>
  <c r="AE887" i="108"/>
  <c r="AC887" i="108"/>
  <c r="W887" i="108"/>
  <c r="CG897" i="108"/>
  <c r="CI897" i="108"/>
  <c r="CF897" i="108"/>
  <c r="CJ897" i="108"/>
  <c r="CH897" i="108"/>
  <c r="AF907" i="108"/>
  <c r="AE907" i="108"/>
  <c r="AH907" i="108"/>
  <c r="AB907" i="108"/>
  <c r="W907" i="108"/>
  <c r="D907" i="108"/>
  <c r="AD907" i="108"/>
  <c r="AC907" i="108"/>
  <c r="BY909" i="108"/>
  <c r="BV909" i="108"/>
  <c r="BX909" i="108"/>
  <c r="CH911" i="108"/>
  <c r="CI911" i="108"/>
  <c r="AP911" i="108"/>
  <c r="CJ911" i="108"/>
  <c r="CG911" i="108"/>
  <c r="CF911" i="108"/>
  <c r="BW917" i="108"/>
  <c r="CD918" i="108"/>
  <c r="CC918" i="108"/>
  <c r="CB918" i="108"/>
  <c r="CA918" i="108"/>
  <c r="BY923" i="108"/>
  <c r="CE927" i="108"/>
  <c r="CD927" i="108"/>
  <c r="CB927" i="108"/>
  <c r="CA927" i="108"/>
  <c r="CC927" i="108"/>
  <c r="BV959" i="108"/>
  <c r="BX959" i="108"/>
  <c r="BW959" i="108"/>
  <c r="BU959" i="108"/>
  <c r="BY959" i="108"/>
  <c r="AP962" i="108"/>
  <c r="CG962" i="108"/>
  <c r="CI962" i="108"/>
  <c r="CF962" i="108"/>
  <c r="CJ962" i="108"/>
  <c r="CH962" i="108"/>
  <c r="CD858" i="108"/>
  <c r="CE858" i="108"/>
  <c r="CC858" i="108"/>
  <c r="CB858" i="108"/>
  <c r="BY858" i="108"/>
  <c r="G865" i="108"/>
  <c r="AY865" i="108" s="1"/>
  <c r="CD865" i="108"/>
  <c r="CJ877" i="108"/>
  <c r="CH877" i="108"/>
  <c r="BU885" i="108"/>
  <c r="BV885" i="108"/>
  <c r="BY885" i="108"/>
  <c r="CB889" i="108"/>
  <c r="CE889" i="108"/>
  <c r="CD889" i="108"/>
  <c r="CC889" i="108"/>
  <c r="AF891" i="108"/>
  <c r="W891" i="108"/>
  <c r="AB891" i="108"/>
  <c r="AE891" i="108"/>
  <c r="AD891" i="108"/>
  <c r="AC891" i="108"/>
  <c r="CD894" i="108"/>
  <c r="CA894" i="108"/>
  <c r="CC894" i="108"/>
  <c r="CB894" i="108"/>
  <c r="BY898" i="108"/>
  <c r="BV898" i="108"/>
  <c r="BW898" i="108"/>
  <c r="BY900" i="108"/>
  <c r="AC902" i="108"/>
  <c r="G906" i="108"/>
  <c r="AY906" i="108" s="1"/>
  <c r="AE914" i="108"/>
  <c r="AH914" i="108"/>
  <c r="AG914" i="108"/>
  <c r="W914" i="108"/>
  <c r="AF914" i="108"/>
  <c r="CF920" i="108"/>
  <c r="CH920" i="108"/>
  <c r="AP920" i="108"/>
  <c r="CG920" i="108"/>
  <c r="CJ920" i="108"/>
  <c r="W923" i="108"/>
  <c r="BZ929" i="108"/>
  <c r="AP944" i="108"/>
  <c r="CJ944" i="108"/>
  <c r="CI944" i="108"/>
  <c r="CH944" i="108"/>
  <c r="CG944" i="108"/>
  <c r="CF944" i="108"/>
  <c r="CB956" i="108"/>
  <c r="CA956" i="108"/>
  <c r="CE956" i="108"/>
  <c r="CD956" i="108"/>
  <c r="AD973" i="108"/>
  <c r="D973" i="108"/>
  <c r="AG973" i="108"/>
  <c r="AB973" i="108"/>
  <c r="W973" i="108"/>
  <c r="AF973" i="108"/>
  <c r="AE973" i="108"/>
  <c r="AC973" i="108"/>
  <c r="AH973" i="108"/>
  <c r="AH977" i="108"/>
  <c r="W977" i="108"/>
  <c r="AC977" i="108"/>
  <c r="AB977" i="108"/>
  <c r="AG977" i="108"/>
  <c r="AF977" i="108"/>
  <c r="D977" i="108"/>
  <c r="AE977" i="108"/>
  <c r="BX1000" i="108"/>
  <c r="BV1000" i="108"/>
  <c r="BU1000" i="108"/>
  <c r="BY1000" i="108"/>
  <c r="BW1000" i="108"/>
  <c r="CM839" i="108"/>
  <c r="CH841" i="108"/>
  <c r="CG841" i="108"/>
  <c r="CF841" i="108"/>
  <c r="AP841" i="108"/>
  <c r="BY843" i="108"/>
  <c r="BZ847" i="108"/>
  <c r="CM849" i="108"/>
  <c r="CA851" i="108"/>
  <c r="CG853" i="108"/>
  <c r="CI853" i="108"/>
  <c r="CH853" i="108"/>
  <c r="CF853" i="108"/>
  <c r="W854" i="108"/>
  <c r="AF854" i="108"/>
  <c r="AH854" i="108"/>
  <c r="AG854" i="108"/>
  <c r="AE854" i="108"/>
  <c r="G858" i="108"/>
  <c r="AY858" i="108" s="1"/>
  <c r="CA858" i="108"/>
  <c r="CJ860" i="108"/>
  <c r="CH860" i="108"/>
  <c r="CF860" i="108"/>
  <c r="AP860" i="108"/>
  <c r="CG860" i="108"/>
  <c r="BV862" i="108"/>
  <c r="BU862" i="108"/>
  <c r="CE865" i="108"/>
  <c r="CJ868" i="108"/>
  <c r="CF868" i="108"/>
  <c r="AP868" i="108"/>
  <c r="CI868" i="108"/>
  <c r="CH868" i="108"/>
  <c r="G872" i="108"/>
  <c r="AY872" i="108" s="1"/>
  <c r="G876" i="108"/>
  <c r="AY876" i="108" s="1"/>
  <c r="CF887" i="108"/>
  <c r="AP887" i="108"/>
  <c r="CJ887" i="108"/>
  <c r="CI887" i="108"/>
  <c r="CH887" i="108"/>
  <c r="CG889" i="108"/>
  <c r="CF889" i="108"/>
  <c r="CJ889" i="108"/>
  <c r="CI889" i="108"/>
  <c r="D891" i="108"/>
  <c r="BV892" i="108"/>
  <c r="G896" i="108"/>
  <c r="AY896" i="108" s="1"/>
  <c r="CD897" i="108"/>
  <c r="CE897" i="108"/>
  <c r="BX898" i="108"/>
  <c r="BZ899" i="108"/>
  <c r="CF904" i="108"/>
  <c r="AP904" i="108"/>
  <c r="CI904" i="108"/>
  <c r="CH904" i="108"/>
  <c r="CG904" i="108"/>
  <c r="CH906" i="108"/>
  <c r="CF906" i="108"/>
  <c r="CJ906" i="108"/>
  <c r="CG906" i="108"/>
  <c r="AP906" i="108"/>
  <c r="CI906" i="108"/>
  <c r="D914" i="108"/>
  <c r="CC925" i="108"/>
  <c r="CB925" i="108"/>
  <c r="CE925" i="108"/>
  <c r="CA925" i="108"/>
  <c r="AP926" i="108"/>
  <c r="CJ926" i="108"/>
  <c r="CF926" i="108"/>
  <c r="CE928" i="108"/>
  <c r="CC928" i="108"/>
  <c r="CA928" i="108"/>
  <c r="CD928" i="108"/>
  <c r="CC956" i="108"/>
  <c r="AB971" i="108"/>
  <c r="AF971" i="108"/>
  <c r="AE971" i="108"/>
  <c r="D971" i="108"/>
  <c r="AH971" i="108"/>
  <c r="AD971" i="108"/>
  <c r="AC971" i="108"/>
  <c r="W971" i="108"/>
  <c r="BY989" i="108"/>
  <c r="H989" i="108"/>
  <c r="BZ989" i="108" s="1"/>
  <c r="G920" i="108"/>
  <c r="AY920" i="108" s="1"/>
  <c r="AH935" i="108"/>
  <c r="AG935" i="108"/>
  <c r="AB935" i="108"/>
  <c r="W935" i="108"/>
  <c r="AE935" i="108"/>
  <c r="AC935" i="108"/>
  <c r="AF935" i="108"/>
  <c r="CH937" i="108"/>
  <c r="CG937" i="108"/>
  <c r="CJ937" i="108"/>
  <c r="CF937" i="108"/>
  <c r="CE937" i="108"/>
  <c r="CB937" i="108"/>
  <c r="CA937" i="108"/>
  <c r="CM942" i="108"/>
  <c r="BV952" i="108"/>
  <c r="BX952" i="108"/>
  <c r="BW952" i="108"/>
  <c r="BU952" i="108"/>
  <c r="BZ954" i="108"/>
  <c r="BX964" i="108"/>
  <c r="BW964" i="108"/>
  <c r="BV964" i="108"/>
  <c r="BY964" i="108"/>
  <c r="BU964" i="108"/>
  <c r="CA972" i="108"/>
  <c r="CE972" i="108"/>
  <c r="CC972" i="108"/>
  <c r="CB972" i="108"/>
  <c r="CD972" i="108"/>
  <c r="BU972" i="108"/>
  <c r="AG976" i="108"/>
  <c r="AC976" i="108"/>
  <c r="W976" i="108"/>
  <c r="AD976" i="108"/>
  <c r="AE976" i="108"/>
  <c r="AB976" i="108"/>
  <c r="AH976" i="108"/>
  <c r="AF976" i="108"/>
  <c r="BV978" i="108"/>
  <c r="BU978" i="108"/>
  <c r="BY978" i="108"/>
  <c r="BW978" i="108"/>
  <c r="BX978" i="108"/>
  <c r="H888" i="108"/>
  <c r="BZ888" i="108" s="1"/>
  <c r="CJ892" i="108"/>
  <c r="CI892" i="108"/>
  <c r="CG892" i="108"/>
  <c r="CH892" i="108"/>
  <c r="G892" i="108"/>
  <c r="AY892" i="108" s="1"/>
  <c r="CF892" i="108"/>
  <c r="W902" i="108"/>
  <c r="AH902" i="108"/>
  <c r="AB902" i="108"/>
  <c r="AF902" i="108"/>
  <c r="AF923" i="108"/>
  <c r="AE923" i="108"/>
  <c r="AH923" i="108"/>
  <c r="AG923" i="108"/>
  <c r="AB923" i="108"/>
  <c r="BU935" i="108"/>
  <c r="BW935" i="108"/>
  <c r="BV935" i="108"/>
  <c r="BX935" i="108"/>
  <c r="W936" i="108"/>
  <c r="AF936" i="108"/>
  <c r="AE936" i="108"/>
  <c r="D936" i="108"/>
  <c r="AH936" i="108"/>
  <c r="AD936" i="108"/>
  <c r="AB936" i="108"/>
  <c r="BY941" i="108"/>
  <c r="BX941" i="108"/>
  <c r="BW941" i="108"/>
  <c r="BV941" i="108"/>
  <c r="BU941" i="108"/>
  <c r="AP954" i="108"/>
  <c r="CI954" i="108"/>
  <c r="CJ954" i="108"/>
  <c r="CH954" i="108"/>
  <c r="CG954" i="108"/>
  <c r="CF954" i="108"/>
  <c r="BU961" i="108"/>
  <c r="BY961" i="108"/>
  <c r="BX961" i="108"/>
  <c r="BW961" i="108"/>
  <c r="BV961" i="108"/>
  <c r="CE963" i="108"/>
  <c r="CB963" i="108"/>
  <c r="CD963" i="108"/>
  <c r="CC963" i="108"/>
  <c r="G970" i="108"/>
  <c r="AY970" i="108" s="1"/>
  <c r="BY972" i="108"/>
  <c r="BY975" i="108"/>
  <c r="BX975" i="108"/>
  <c r="BW975" i="108"/>
  <c r="BU975" i="108"/>
  <c r="BV975" i="108"/>
  <c r="D976" i="108"/>
  <c r="AD977" i="108"/>
  <c r="AB804" i="108"/>
  <c r="CH807" i="108"/>
  <c r="AB812" i="108"/>
  <c r="BX813" i="108"/>
  <c r="CH815" i="108"/>
  <c r="AB820" i="108"/>
  <c r="BX821" i="108"/>
  <c r="CH823" i="108"/>
  <c r="AB828" i="108"/>
  <c r="BX829" i="108"/>
  <c r="AD832" i="108"/>
  <c r="CM833" i="108"/>
  <c r="AB833" i="108"/>
  <c r="W838" i="108"/>
  <c r="BZ838" i="108"/>
  <c r="AB840" i="108"/>
  <c r="G840" i="108"/>
  <c r="AY840" i="108" s="1"/>
  <c r="AC843" i="108"/>
  <c r="CD846" i="108"/>
  <c r="AC847" i="108"/>
  <c r="AD850" i="108"/>
  <c r="BX852" i="108"/>
  <c r="CJ852" i="108"/>
  <c r="AH861" i="108"/>
  <c r="AF861" i="108"/>
  <c r="AE861" i="108"/>
  <c r="CG865" i="108"/>
  <c r="CI865" i="108"/>
  <c r="CF865" i="108"/>
  <c r="AP865" i="108"/>
  <c r="CJ865" i="108"/>
  <c r="AG868" i="108"/>
  <c r="AF868" i="108"/>
  <c r="AD868" i="108"/>
  <c r="CF872" i="108"/>
  <c r="CJ872" i="108"/>
  <c r="CH872" i="108"/>
  <c r="G873" i="108"/>
  <c r="AY873" i="108" s="1"/>
  <c r="AF875" i="108"/>
  <c r="W875" i="108"/>
  <c r="AH875" i="108"/>
  <c r="AE875" i="108"/>
  <c r="BW886" i="108"/>
  <c r="CF888" i="108"/>
  <c r="CJ888" i="108"/>
  <c r="CI888" i="108"/>
  <c r="CG888" i="108"/>
  <c r="AB895" i="108"/>
  <c r="AG895" i="108"/>
  <c r="W895" i="108"/>
  <c r="AF895" i="108"/>
  <c r="CH898" i="108"/>
  <c r="CI898" i="108"/>
  <c r="CF898" i="108"/>
  <c r="AP898" i="108"/>
  <c r="CA898" i="108"/>
  <c r="AF899" i="108"/>
  <c r="AH899" i="108"/>
  <c r="AE899" i="108"/>
  <c r="D899" i="108"/>
  <c r="AG899" i="108"/>
  <c r="CH901" i="108"/>
  <c r="CI901" i="108"/>
  <c r="CF901" i="108"/>
  <c r="AB903" i="108"/>
  <c r="AE903" i="108"/>
  <c r="D903" i="108"/>
  <c r="AC903" i="108"/>
  <c r="AH903" i="108"/>
  <c r="CI903" i="108"/>
  <c r="CA907" i="108"/>
  <c r="CB907" i="108"/>
  <c r="CE907" i="108"/>
  <c r="AG908" i="108"/>
  <c r="AB908" i="108"/>
  <c r="AH908" i="108"/>
  <c r="AE908" i="108"/>
  <c r="AB911" i="108"/>
  <c r="AC911" i="108"/>
  <c r="AD911" i="108"/>
  <c r="AG911" i="108"/>
  <c r="CH914" i="108"/>
  <c r="CG914" i="108"/>
  <c r="CJ914" i="108"/>
  <c r="CF914" i="108"/>
  <c r="W918" i="108"/>
  <c r="AH918" i="108"/>
  <c r="AD918" i="108"/>
  <c r="AB918" i="108"/>
  <c r="AG918" i="108"/>
  <c r="G922" i="108"/>
  <c r="AY922" i="108" s="1"/>
  <c r="CB924" i="108"/>
  <c r="CA924" i="108"/>
  <c r="CE924" i="108"/>
  <c r="CD924" i="108"/>
  <c r="CC924" i="108"/>
  <c r="AB927" i="108"/>
  <c r="W927" i="108"/>
  <c r="AD927" i="108"/>
  <c r="CM927" i="108"/>
  <c r="AC927" i="108"/>
  <c r="AH927" i="108"/>
  <c r="D927" i="108"/>
  <c r="AF931" i="108"/>
  <c r="AE931" i="108"/>
  <c r="AH931" i="108"/>
  <c r="AD931" i="108"/>
  <c r="BZ933" i="108"/>
  <c r="AG942" i="108"/>
  <c r="AH942" i="108"/>
  <c r="AB942" i="108"/>
  <c r="W942" i="108"/>
  <c r="AC942" i="108"/>
  <c r="CE947" i="108"/>
  <c r="CB947" i="108"/>
  <c r="CA947" i="108"/>
  <c r="BZ952" i="108"/>
  <c r="AE966" i="108"/>
  <c r="AB966" i="108"/>
  <c r="AH966" i="108"/>
  <c r="AF966" i="108"/>
  <c r="D966" i="108"/>
  <c r="AG966" i="108"/>
  <c r="CD995" i="108"/>
  <c r="CE995" i="108"/>
  <c r="CB995" i="108"/>
  <c r="CC995" i="108"/>
  <c r="CA995" i="108"/>
  <c r="AC833" i="108"/>
  <c r="AB838" i="108"/>
  <c r="AC840" i="108"/>
  <c r="AD843" i="108"/>
  <c r="AD845" i="108"/>
  <c r="D845" i="108"/>
  <c r="AE845" i="108"/>
  <c r="D847" i="108"/>
  <c r="AD847" i="108"/>
  <c r="D850" i="108"/>
  <c r="AE850" i="108"/>
  <c r="CH854" i="108"/>
  <c r="CF855" i="108"/>
  <c r="AD857" i="108"/>
  <c r="D857" i="108"/>
  <c r="AC857" i="108"/>
  <c r="AF857" i="108"/>
  <c r="AE858" i="108"/>
  <c r="AH858" i="108"/>
  <c r="AD858" i="108"/>
  <c r="D861" i="108"/>
  <c r="AG861" i="108"/>
  <c r="AB863" i="108"/>
  <c r="AC863" i="108"/>
  <c r="AF863" i="108"/>
  <c r="CM866" i="108"/>
  <c r="D868" i="108"/>
  <c r="AE868" i="108"/>
  <c r="CG872" i="108"/>
  <c r="D875" i="108"/>
  <c r="AG875" i="108"/>
  <c r="AP876" i="108"/>
  <c r="CI876" i="108"/>
  <c r="BU882" i="108"/>
  <c r="AP886" i="108"/>
  <c r="CJ886" i="108"/>
  <c r="BX886" i="108"/>
  <c r="CH888" i="108"/>
  <c r="AG892" i="108"/>
  <c r="AF892" i="108"/>
  <c r="AH892" i="108"/>
  <c r="AD892" i="108"/>
  <c r="CM893" i="108"/>
  <c r="AP894" i="108"/>
  <c r="CH894" i="108"/>
  <c r="CI894" i="108"/>
  <c r="D895" i="108"/>
  <c r="AH895" i="108"/>
  <c r="G898" i="108"/>
  <c r="AY898" i="108" s="1"/>
  <c r="CM900" i="108"/>
  <c r="G901" i="108"/>
  <c r="AY901" i="108" s="1"/>
  <c r="G902" i="108"/>
  <c r="AY902" i="108" s="1"/>
  <c r="CE903" i="108"/>
  <c r="CA903" i="108"/>
  <c r="AE906" i="108"/>
  <c r="W906" i="108"/>
  <c r="AB906" i="108"/>
  <c r="AG906" i="108"/>
  <c r="CM907" i="108"/>
  <c r="CC907" i="108"/>
  <c r="D908" i="108"/>
  <c r="AF908" i="108"/>
  <c r="D911" i="108"/>
  <c r="AH911" i="108"/>
  <c r="G914" i="108"/>
  <c r="AY914" i="108" s="1"/>
  <c r="AG916" i="108"/>
  <c r="AF916" i="108"/>
  <c r="AC916" i="108"/>
  <c r="AB916" i="108"/>
  <c r="D918" i="108"/>
  <c r="AB919" i="108"/>
  <c r="W919" i="108"/>
  <c r="CM919" i="108"/>
  <c r="AG919" i="108"/>
  <c r="D919" i="108"/>
  <c r="AH919" i="108"/>
  <c r="BX920" i="108"/>
  <c r="BW920" i="108"/>
  <c r="BV920" i="108"/>
  <c r="BU920" i="108"/>
  <c r="BY920" i="108"/>
  <c r="G924" i="108"/>
  <c r="AY924" i="108" s="1"/>
  <c r="CM926" i="108"/>
  <c r="CF928" i="108"/>
  <c r="CJ928" i="108"/>
  <c r="CI928" i="108"/>
  <c r="AE930" i="108"/>
  <c r="AD930" i="108"/>
  <c r="D930" i="108"/>
  <c r="W930" i="108"/>
  <c r="AF930" i="108"/>
  <c r="AB930" i="108"/>
  <c r="D931" i="108"/>
  <c r="AG931" i="108"/>
  <c r="AF933" i="108"/>
  <c r="AE933" i="108"/>
  <c r="AD933" i="108"/>
  <c r="D933" i="108"/>
  <c r="AC933" i="108"/>
  <c r="AB933" i="108"/>
  <c r="W933" i="108"/>
  <c r="D942" i="108"/>
  <c r="CE957" i="108"/>
  <c r="CC957" i="108"/>
  <c r="CB957" i="108"/>
  <c r="CD957" i="108"/>
  <c r="CA957" i="108"/>
  <c r="AD965" i="108"/>
  <c r="D965" i="108"/>
  <c r="AG965" i="108"/>
  <c r="AF965" i="108"/>
  <c r="AE965" i="108"/>
  <c r="AC965" i="108"/>
  <c r="W965" i="108"/>
  <c r="CD970" i="108"/>
  <c r="CE970" i="108"/>
  <c r="CC970" i="108"/>
  <c r="CA970" i="108"/>
  <c r="CB970" i="108"/>
  <c r="CD974" i="108"/>
  <c r="CB974" i="108"/>
  <c r="AD833" i="108"/>
  <c r="AC838" i="108"/>
  <c r="AD840" i="108"/>
  <c r="CM840" i="108"/>
  <c r="CM841" i="108"/>
  <c r="BW843" i="108"/>
  <c r="G848" i="108"/>
  <c r="AY848" i="108" s="1"/>
  <c r="BU858" i="108"/>
  <c r="BY859" i="108"/>
  <c r="BW863" i="108"/>
  <c r="BY863" i="108"/>
  <c r="BV863" i="108"/>
  <c r="BU863" i="108"/>
  <c r="BU867" i="108"/>
  <c r="AH868" i="108"/>
  <c r="CM869" i="108"/>
  <c r="BV870" i="108"/>
  <c r="BY870" i="108"/>
  <c r="BU870" i="108"/>
  <c r="AP872" i="108"/>
  <c r="CI872" i="108"/>
  <c r="BY874" i="108"/>
  <c r="AP878" i="108"/>
  <c r="CH878" i="108"/>
  <c r="CF878" i="108"/>
  <c r="G878" i="108"/>
  <c r="AY878" i="108" s="1"/>
  <c r="BZ882" i="108"/>
  <c r="AG884" i="108"/>
  <c r="AC884" i="108"/>
  <c r="W884" i="108"/>
  <c r="AH884" i="108"/>
  <c r="AP888" i="108"/>
  <c r="CH890" i="108"/>
  <c r="CJ890" i="108"/>
  <c r="CG890" i="108"/>
  <c r="AP890" i="108"/>
  <c r="BU892" i="108"/>
  <c r="BY892" i="108"/>
  <c r="BW892" i="108"/>
  <c r="BX892" i="108"/>
  <c r="G894" i="108"/>
  <c r="AY894" i="108" s="1"/>
  <c r="CJ903" i="108"/>
  <c r="CH903" i="108"/>
  <c r="BW906" i="108"/>
  <c r="BY906" i="108"/>
  <c r="BV906" i="108"/>
  <c r="BX906" i="108"/>
  <c r="CD907" i="108"/>
  <c r="AH909" i="108"/>
  <c r="AB909" i="108"/>
  <c r="AF909" i="108"/>
  <c r="G912" i="108"/>
  <c r="AY912" i="108" s="1"/>
  <c r="AD913" i="108"/>
  <c r="D913" i="108"/>
  <c r="AC913" i="108"/>
  <c r="AH913" i="108"/>
  <c r="AG913" i="108"/>
  <c r="BY916" i="108"/>
  <c r="BX916" i="108"/>
  <c r="CE919" i="108"/>
  <c r="CD919" i="108"/>
  <c r="CB919" i="108"/>
  <c r="W926" i="108"/>
  <c r="AH926" i="108"/>
  <c r="AB926" i="108"/>
  <c r="AC926" i="108"/>
  <c r="CD926" i="108"/>
  <c r="CC926" i="108"/>
  <c r="CA926" i="108"/>
  <c r="CB926" i="108"/>
  <c r="CJ934" i="108"/>
  <c r="CH934" i="108"/>
  <c r="CG934" i="108"/>
  <c r="CI934" i="108"/>
  <c r="CF934" i="108"/>
  <c r="BX938" i="108"/>
  <c r="BW938" i="108"/>
  <c r="BV938" i="108"/>
  <c r="BU938" i="108"/>
  <c r="AE940" i="108"/>
  <c r="AH940" i="108"/>
  <c r="AG940" i="108"/>
  <c r="AF940" i="108"/>
  <c r="D940" i="108"/>
  <c r="AD940" i="108"/>
  <c r="AC940" i="108"/>
  <c r="AB940" i="108"/>
  <c r="BW945" i="108"/>
  <c r="BV945" i="108"/>
  <c r="BU945" i="108"/>
  <c r="BX945" i="108"/>
  <c r="BY945" i="108"/>
  <c r="CC947" i="108"/>
  <c r="CH948" i="108"/>
  <c r="CJ948" i="108"/>
  <c r="CI948" i="108"/>
  <c r="BZ948" i="108"/>
  <c r="CF948" i="108"/>
  <c r="AG950" i="108"/>
  <c r="AF950" i="108"/>
  <c r="AE950" i="108"/>
  <c r="D950" i="108"/>
  <c r="W950" i="108"/>
  <c r="AH950" i="108"/>
  <c r="AD950" i="108"/>
  <c r="AC950" i="108"/>
  <c r="AG952" i="108"/>
  <c r="AH952" i="108"/>
  <c r="AC952" i="108"/>
  <c r="AB952" i="108"/>
  <c r="W952" i="108"/>
  <c r="AF952" i="108"/>
  <c r="CM952" i="108"/>
  <c r="AE952" i="108"/>
  <c r="AG960" i="108"/>
  <c r="AE960" i="108"/>
  <c r="D960" i="108"/>
  <c r="AD960" i="108"/>
  <c r="AC960" i="108"/>
  <c r="AH960" i="108"/>
  <c r="AF960" i="108"/>
  <c r="AB960" i="108"/>
  <c r="CM960" i="108"/>
  <c r="G964" i="108"/>
  <c r="AY964" i="108" s="1"/>
  <c r="AP970" i="108"/>
  <c r="CG970" i="108"/>
  <c r="CH970" i="108"/>
  <c r="CJ970" i="108"/>
  <c r="AC859" i="108"/>
  <c r="AD862" i="108"/>
  <c r="BX864" i="108"/>
  <c r="CJ864" i="108"/>
  <c r="W867" i="108"/>
  <c r="AD869" i="108"/>
  <c r="AB870" i="108"/>
  <c r="AC874" i="108"/>
  <c r="AD876" i="108"/>
  <c r="CM877" i="108"/>
  <c r="AB877" i="108"/>
  <c r="G884" i="108"/>
  <c r="AY884" i="108" s="1"/>
  <c r="CM885" i="108"/>
  <c r="BZ890" i="108"/>
  <c r="AP893" i="108"/>
  <c r="CG893" i="108"/>
  <c r="CF896" i="108"/>
  <c r="CH896" i="108"/>
  <c r="AP902" i="108"/>
  <c r="CF902" i="108"/>
  <c r="CI902" i="108"/>
  <c r="CF909" i="108"/>
  <c r="AP909" i="108"/>
  <c r="CI909" i="108"/>
  <c r="CG913" i="108"/>
  <c r="CI913" i="108"/>
  <c r="BZ915" i="108"/>
  <c r="G916" i="108"/>
  <c r="AY916" i="108" s="1"/>
  <c r="AH925" i="108"/>
  <c r="AG925" i="108"/>
  <c r="AF925" i="108"/>
  <c r="D925" i="108"/>
  <c r="CJ927" i="108"/>
  <c r="G932" i="108"/>
  <c r="AY932" i="108" s="1"/>
  <c r="AD957" i="108"/>
  <c r="D957" i="108"/>
  <c r="AE957" i="108"/>
  <c r="AC957" i="108"/>
  <c r="W957" i="108"/>
  <c r="CH958" i="108"/>
  <c r="CJ958" i="108"/>
  <c r="CG958" i="108"/>
  <c r="CF958" i="108"/>
  <c r="AP958" i="108"/>
  <c r="AG968" i="108"/>
  <c r="AE968" i="108"/>
  <c r="D968" i="108"/>
  <c r="AD968" i="108"/>
  <c r="AF968" i="108"/>
  <c r="W968" i="108"/>
  <c r="AH968" i="108"/>
  <c r="AC968" i="108"/>
  <c r="BV984" i="108"/>
  <c r="BX984" i="108"/>
  <c r="BU984" i="108"/>
  <c r="CC994" i="108"/>
  <c r="CE994" i="108"/>
  <c r="CD994" i="108"/>
  <c r="CM995" i="108"/>
  <c r="CM940" i="108"/>
  <c r="CA949" i="108"/>
  <c r="CE949" i="108"/>
  <c r="CF955" i="108"/>
  <c r="CH955" i="108"/>
  <c r="CG955" i="108"/>
  <c r="CI955" i="108"/>
  <c r="CB958" i="108"/>
  <c r="CE958" i="108"/>
  <c r="CJ960" i="108"/>
  <c r="CH960" i="108"/>
  <c r="CG960" i="108"/>
  <c r="CF960" i="108"/>
  <c r="BW963" i="108"/>
  <c r="BV963" i="108"/>
  <c r="BY963" i="108"/>
  <c r="BX963" i="108"/>
  <c r="BU963" i="108"/>
  <c r="CH974" i="108"/>
  <c r="CG974" i="108"/>
  <c r="CJ974" i="108"/>
  <c r="AP974" i="108"/>
  <c r="BU974" i="108"/>
  <c r="BW974" i="108"/>
  <c r="CE980" i="108"/>
  <c r="CD980" i="108"/>
  <c r="CC980" i="108"/>
  <c r="CA980" i="108"/>
  <c r="CB980" i="108"/>
  <c r="AE983" i="108"/>
  <c r="AD983" i="108"/>
  <c r="D983" i="108"/>
  <c r="AC983" i="108"/>
  <c r="AB983" i="108"/>
  <c r="W983" i="108"/>
  <c r="CA983" i="108"/>
  <c r="CB983" i="108"/>
  <c r="CC983" i="108"/>
  <c r="CE983" i="108"/>
  <c r="CD983" i="108"/>
  <c r="W995" i="108"/>
  <c r="AG995" i="108"/>
  <c r="AE995" i="108"/>
  <c r="D995" i="108"/>
  <c r="AH995" i="108"/>
  <c r="AC995" i="108"/>
  <c r="AB995" i="108"/>
  <c r="AF995" i="108"/>
  <c r="AD995" i="108"/>
  <c r="AC867" i="108"/>
  <c r="AD870" i="108"/>
  <c r="BX872" i="108"/>
  <c r="AD877" i="108"/>
  <c r="CF879" i="108"/>
  <c r="AD881" i="108"/>
  <c r="D881" i="108"/>
  <c r="AC881" i="108"/>
  <c r="AF881" i="108"/>
  <c r="AE882" i="108"/>
  <c r="AH882" i="108"/>
  <c r="AD882" i="108"/>
  <c r="AH885" i="108"/>
  <c r="AF885" i="108"/>
  <c r="AD885" i="108"/>
  <c r="BV886" i="108"/>
  <c r="AP900" i="108"/>
  <c r="CG900" i="108"/>
  <c r="CM905" i="108"/>
  <c r="BZ913" i="108"/>
  <c r="BZ914" i="108"/>
  <c r="BU917" i="108"/>
  <c r="BV917" i="108"/>
  <c r="BY917" i="108"/>
  <c r="CM918" i="108"/>
  <c r="AP919" i="108"/>
  <c r="CJ919" i="108"/>
  <c r="AE922" i="108"/>
  <c r="AD922" i="108"/>
  <c r="D922" i="108"/>
  <c r="AH922" i="108"/>
  <c r="AG922" i="108"/>
  <c r="CJ925" i="108"/>
  <c r="CH925" i="108"/>
  <c r="AP925" i="108"/>
  <c r="CG925" i="108"/>
  <c r="G926" i="108"/>
  <c r="AY926" i="108" s="1"/>
  <c r="CG929" i="108"/>
  <c r="CF929" i="108"/>
  <c r="CJ929" i="108"/>
  <c r="CI929" i="108"/>
  <c r="AP929" i="108"/>
  <c r="CB931" i="108"/>
  <c r="CA931" i="108"/>
  <c r="CM932" i="108"/>
  <c r="CM935" i="108"/>
  <c r="CM936" i="108"/>
  <c r="CM943" i="108"/>
  <c r="CM947" i="108"/>
  <c r="AF949" i="108"/>
  <c r="W949" i="108"/>
  <c r="AH949" i="108"/>
  <c r="AG949" i="108"/>
  <c r="D949" i="108"/>
  <c r="CB949" i="108"/>
  <c r="CC953" i="108"/>
  <c r="CB953" i="108"/>
  <c r="CE953" i="108"/>
  <c r="CD953" i="108"/>
  <c r="CJ955" i="108"/>
  <c r="G963" i="108"/>
  <c r="AY963" i="108" s="1"/>
  <c r="CJ968" i="108"/>
  <c r="CH968" i="108"/>
  <c r="AP968" i="108"/>
  <c r="CF968" i="108"/>
  <c r="CI968" i="108"/>
  <c r="CG968" i="108"/>
  <c r="W970" i="108"/>
  <c r="AF970" i="108"/>
  <c r="D970" i="108"/>
  <c r="AE970" i="108"/>
  <c r="AC970" i="108"/>
  <c r="CM970" i="108"/>
  <c r="AD970" i="108"/>
  <c r="AB970" i="108"/>
  <c r="AH970" i="108"/>
  <c r="AG970" i="108"/>
  <c r="BX972" i="108"/>
  <c r="BW972" i="108"/>
  <c r="BV972" i="108"/>
  <c r="CD978" i="108"/>
  <c r="CE978" i="108"/>
  <c r="CB978" i="108"/>
  <c r="CA978" i="108"/>
  <c r="CC978" i="108"/>
  <c r="BX991" i="108"/>
  <c r="BV991" i="108"/>
  <c r="BY991" i="108"/>
  <c r="BU991" i="108"/>
  <c r="BW991" i="108"/>
  <c r="CB994" i="108"/>
  <c r="CE996" i="108"/>
  <c r="CC996" i="108"/>
  <c r="CA996" i="108"/>
  <c r="CB996" i="108"/>
  <c r="G942" i="108"/>
  <c r="AY942" i="108" s="1"/>
  <c r="AH943" i="108"/>
  <c r="AF943" i="108"/>
  <c r="AE943" i="108"/>
  <c r="D943" i="108"/>
  <c r="AG943" i="108"/>
  <c r="CG947" i="108"/>
  <c r="CF947" i="108"/>
  <c r="AP947" i="108"/>
  <c r="CC950" i="108"/>
  <c r="CE950" i="108"/>
  <c r="G952" i="108"/>
  <c r="AY952" i="108" s="1"/>
  <c r="CG957" i="108"/>
  <c r="AP957" i="108"/>
  <c r="CE966" i="108"/>
  <c r="CC966" i="108"/>
  <c r="CB966" i="108"/>
  <c r="CA966" i="108"/>
  <c r="BW969" i="108"/>
  <c r="CC969" i="108"/>
  <c r="CD969" i="108"/>
  <c r="CA969" i="108"/>
  <c r="CH991" i="108"/>
  <c r="CG991" i="108"/>
  <c r="AP991" i="108"/>
  <c r="CI991" i="108"/>
  <c r="CF991" i="108"/>
  <c r="CA992" i="108"/>
  <c r="CC992" i="108"/>
  <c r="CD992" i="108"/>
  <c r="CB992" i="108"/>
  <c r="CE992" i="108"/>
  <c r="AH994" i="108"/>
  <c r="W994" i="108"/>
  <c r="AG994" i="108"/>
  <c r="AC994" i="108"/>
  <c r="AE994" i="108"/>
  <c r="AD994" i="108"/>
  <c r="AB994" i="108"/>
  <c r="D994" i="108"/>
  <c r="CF997" i="108"/>
  <c r="CI997" i="108"/>
  <c r="CJ997" i="108"/>
  <c r="CG997" i="108"/>
  <c r="CH997" i="108"/>
  <c r="CG921" i="108"/>
  <c r="CF921" i="108"/>
  <c r="CH922" i="108"/>
  <c r="CG922" i="108"/>
  <c r="AG924" i="108"/>
  <c r="AF924" i="108"/>
  <c r="AD924" i="108"/>
  <c r="BZ930" i="108"/>
  <c r="CM933" i="108"/>
  <c r="AG934" i="108"/>
  <c r="AB934" i="108"/>
  <c r="W934" i="108"/>
  <c r="AF934" i="108"/>
  <c r="CF946" i="108"/>
  <c r="CJ946" i="108"/>
  <c r="CI946" i="108"/>
  <c r="G950" i="108"/>
  <c r="AY950" i="108" s="1"/>
  <c r="BZ961" i="108"/>
  <c r="CD966" i="108"/>
  <c r="CB969" i="108"/>
  <c r="CI971" i="108"/>
  <c r="CG971" i="108"/>
  <c r="CJ971" i="108"/>
  <c r="CH971" i="108"/>
  <c r="CA975" i="108"/>
  <c r="CC975" i="108"/>
  <c r="CM976" i="108"/>
  <c r="CE997" i="108"/>
  <c r="CA997" i="108"/>
  <c r="CD997" i="108"/>
  <c r="CB997" i="108"/>
  <c r="AC883" i="108"/>
  <c r="AD886" i="108"/>
  <c r="AD893" i="108"/>
  <c r="AC898" i="108"/>
  <c r="AD900" i="108"/>
  <c r="CM901" i="108"/>
  <c r="BZ906" i="108"/>
  <c r="G908" i="108"/>
  <c r="AY908" i="108" s="1"/>
  <c r="AH917" i="108"/>
  <c r="AG917" i="108"/>
  <c r="AE917" i="108"/>
  <c r="CI918" i="108"/>
  <c r="AP921" i="108"/>
  <c r="CH921" i="108"/>
  <c r="AP922" i="108"/>
  <c r="CF922" i="108"/>
  <c r="D924" i="108"/>
  <c r="AE924" i="108"/>
  <c r="D934" i="108"/>
  <c r="AH934" i="108"/>
  <c r="CJ936" i="108"/>
  <c r="AD939" i="108"/>
  <c r="D939" i="108"/>
  <c r="AC939" i="108"/>
  <c r="AB939" i="108"/>
  <c r="AG939" i="108"/>
  <c r="BZ940" i="108"/>
  <c r="AB945" i="108"/>
  <c r="AH945" i="108"/>
  <c r="AF945" i="108"/>
  <c r="CG946" i="108"/>
  <c r="AE948" i="108"/>
  <c r="AF948" i="108"/>
  <c r="AD948" i="108"/>
  <c r="D948" i="108"/>
  <c r="AG948" i="108"/>
  <c r="CF956" i="108"/>
  <c r="CI956" i="108"/>
  <c r="CG956" i="108"/>
  <c r="BZ959" i="108"/>
  <c r="AB963" i="108"/>
  <c r="AF963" i="108"/>
  <c r="AH963" i="108"/>
  <c r="AE963" i="108"/>
  <c r="CI969" i="108"/>
  <c r="CH969" i="108"/>
  <c r="AP969" i="108"/>
  <c r="CG969" i="108"/>
  <c r="CF969" i="108"/>
  <c r="CE969" i="108"/>
  <c r="CM973" i="108"/>
  <c r="CB975" i="108"/>
  <c r="CG977" i="108"/>
  <c r="CJ977" i="108"/>
  <c r="CI977" i="108"/>
  <c r="BZ979" i="108"/>
  <c r="AD982" i="108"/>
  <c r="D982" i="108"/>
  <c r="AC982" i="108"/>
  <c r="AB982" i="108"/>
  <c r="BU986" i="108"/>
  <c r="BX986" i="108"/>
  <c r="BW986" i="108"/>
  <c r="BV986" i="108"/>
  <c r="W987" i="108"/>
  <c r="AG987" i="108"/>
  <c r="AC987" i="108"/>
  <c r="AE987" i="108"/>
  <c r="AD987" i="108"/>
  <c r="AH987" i="108"/>
  <c r="CM987" i="108"/>
  <c r="AF987" i="108"/>
  <c r="AP997" i="108"/>
  <c r="CC997" i="108"/>
  <c r="CI916" i="108"/>
  <c r="AC921" i="108"/>
  <c r="CI924" i="108"/>
  <c r="AC929" i="108"/>
  <c r="AF951" i="108"/>
  <c r="AB951" i="108"/>
  <c r="AD951" i="108"/>
  <c r="W954" i="108"/>
  <c r="AC954" i="108"/>
  <c r="AE954" i="108"/>
  <c r="AB955" i="108"/>
  <c r="AH955" i="108"/>
  <c r="AE955" i="108"/>
  <c r="AE962" i="108"/>
  <c r="CE982" i="108"/>
  <c r="CB982" i="108"/>
  <c r="CC982" i="108"/>
  <c r="CD982" i="108"/>
  <c r="CJ993" i="108"/>
  <c r="CI993" i="108"/>
  <c r="CG993" i="108"/>
  <c r="AP993" i="108"/>
  <c r="CH993" i="108"/>
  <c r="D921" i="108"/>
  <c r="D929" i="108"/>
  <c r="BZ932" i="108"/>
  <c r="G934" i="108"/>
  <c r="AY934" i="108" s="1"/>
  <c r="AP935" i="108"/>
  <c r="AC941" i="108"/>
  <c r="AP942" i="108"/>
  <c r="CF942" i="108"/>
  <c r="AD944" i="108"/>
  <c r="BX946" i="108"/>
  <c r="D951" i="108"/>
  <c r="AE951" i="108"/>
  <c r="AH953" i="108"/>
  <c r="AE953" i="108"/>
  <c r="D953" i="108"/>
  <c r="AF953" i="108"/>
  <c r="D954" i="108"/>
  <c r="AF954" i="108"/>
  <c r="D955" i="108"/>
  <c r="AF955" i="108"/>
  <c r="BX956" i="108"/>
  <c r="AE958" i="108"/>
  <c r="AD958" i="108"/>
  <c r="D958" i="108"/>
  <c r="AF958" i="108"/>
  <c r="AD959" i="108"/>
  <c r="AH961" i="108"/>
  <c r="AC961" i="108"/>
  <c r="AE961" i="108"/>
  <c r="D962" i="108"/>
  <c r="AF962" i="108"/>
  <c r="CG963" i="108"/>
  <c r="AP963" i="108"/>
  <c r="CJ963" i="108"/>
  <c r="BV967" i="108"/>
  <c r="CM971" i="108"/>
  <c r="G973" i="108"/>
  <c r="AY973" i="108" s="1"/>
  <c r="BX974" i="108"/>
  <c r="BY974" i="108"/>
  <c r="BV974" i="108"/>
  <c r="BZ981" i="108"/>
  <c r="CB993" i="108"/>
  <c r="CE993" i="108"/>
  <c r="CC993" i="108"/>
  <c r="CA998" i="108"/>
  <c r="CC998" i="108"/>
  <c r="CE998" i="108"/>
  <c r="CB998" i="108"/>
  <c r="BZ1000" i="108"/>
  <c r="CF964" i="108"/>
  <c r="CG964" i="108"/>
  <c r="AF967" i="108"/>
  <c r="AG967" i="108"/>
  <c r="AC967" i="108"/>
  <c r="CF972" i="108"/>
  <c r="CG972" i="108"/>
  <c r="AF975" i="108"/>
  <c r="AG975" i="108"/>
  <c r="W975" i="108"/>
  <c r="AE975" i="108"/>
  <c r="CJ976" i="108"/>
  <c r="CI976" i="108"/>
  <c r="CH976" i="108"/>
  <c r="CC977" i="108"/>
  <c r="CA977" i="108"/>
  <c r="W978" i="108"/>
  <c r="AG978" i="108"/>
  <c r="AC978" i="108"/>
  <c r="AB978" i="108"/>
  <c r="AF978" i="108"/>
  <c r="CH983" i="108"/>
  <c r="CJ983" i="108"/>
  <c r="AF985" i="108"/>
  <c r="BX989" i="108"/>
  <c r="BW989" i="108"/>
  <c r="BU989" i="108"/>
  <c r="BV989" i="108"/>
  <c r="CM990" i="108"/>
  <c r="AP996" i="108"/>
  <c r="CF996" i="108"/>
  <c r="CH996" i="108"/>
  <c r="CG998" i="108"/>
  <c r="CF998" i="108"/>
  <c r="CI998" i="108"/>
  <c r="CH998" i="108"/>
  <c r="AG1001" i="108"/>
  <c r="AF1001" i="108"/>
  <c r="AH1001" i="108"/>
  <c r="AE1001" i="108"/>
  <c r="D1001" i="108"/>
  <c r="AC1001" i="108"/>
  <c r="AB1001" i="108"/>
  <c r="W1001" i="108"/>
  <c r="CH966" i="108"/>
  <c r="CG966" i="108"/>
  <c r="AE974" i="108"/>
  <c r="AB974" i="108"/>
  <c r="W974" i="108"/>
  <c r="AF974" i="108"/>
  <c r="CH980" i="108"/>
  <c r="CG980" i="108"/>
  <c r="BZ984" i="108"/>
  <c r="AG985" i="108"/>
  <c r="AE985" i="108"/>
  <c r="D985" i="108"/>
  <c r="AC985" i="108"/>
  <c r="AD985" i="108"/>
  <c r="CE988" i="108"/>
  <c r="CB988" i="108"/>
  <c r="CD988" i="108"/>
  <c r="BX993" i="108"/>
  <c r="BW993" i="108"/>
  <c r="BV993" i="108"/>
  <c r="BU993" i="108"/>
  <c r="G993" i="108"/>
  <c r="AY993" i="108" s="1"/>
  <c r="CJ996" i="108"/>
  <c r="CM999" i="108"/>
  <c r="AF1000" i="108"/>
  <c r="AE1000" i="108"/>
  <c r="W1000" i="108"/>
  <c r="AD1000" i="108"/>
  <c r="AB1000" i="108"/>
  <c r="AH1000" i="108"/>
  <c r="AG1000" i="108"/>
  <c r="AH969" i="108"/>
  <c r="AC969" i="108"/>
  <c r="AE969" i="108"/>
  <c r="BZ976" i="108"/>
  <c r="CG982" i="108"/>
  <c r="AP982" i="108"/>
  <c r="CJ982" i="108"/>
  <c r="BZ985" i="108"/>
  <c r="CI988" i="108"/>
  <c r="CF988" i="108"/>
  <c r="AP988" i="108"/>
  <c r="BX988" i="108"/>
  <c r="G989" i="108"/>
  <c r="AY989" i="108" s="1"/>
  <c r="BW996" i="108"/>
  <c r="BV996" i="108"/>
  <c r="BY996" i="108"/>
  <c r="G976" i="108"/>
  <c r="AY976" i="108" s="1"/>
  <c r="CM977" i="108"/>
  <c r="BW980" i="108"/>
  <c r="BU980" i="108"/>
  <c r="BV980" i="108"/>
  <c r="CF981" i="108"/>
  <c r="CI981" i="108"/>
  <c r="AF984" i="108"/>
  <c r="AC984" i="108"/>
  <c r="AE984" i="108"/>
  <c r="CJ985" i="108"/>
  <c r="CI985" i="108"/>
  <c r="G985" i="108"/>
  <c r="AY985" i="108" s="1"/>
  <c r="AH986" i="108"/>
  <c r="AC986" i="108"/>
  <c r="W986" i="108"/>
  <c r="AF986" i="108"/>
  <c r="AE991" i="108"/>
  <c r="AB991" i="108"/>
  <c r="W991" i="108"/>
  <c r="AF991" i="108"/>
  <c r="AG993" i="108"/>
  <c r="AC993" i="108"/>
  <c r="W993" i="108"/>
  <c r="AF993" i="108"/>
  <c r="BX997" i="108"/>
  <c r="G998" i="108"/>
  <c r="AY998" i="108" s="1"/>
  <c r="W979" i="108"/>
  <c r="AC979" i="108"/>
  <c r="AE979" i="108"/>
  <c r="AB980" i="108"/>
  <c r="AH980" i="108"/>
  <c r="AE980" i="108"/>
  <c r="BW988" i="108"/>
  <c r="CF989" i="108"/>
  <c r="CG989" i="108"/>
  <c r="CI989" i="108"/>
  <c r="AF992" i="108"/>
  <c r="AG992" i="108"/>
  <c r="AD992" i="108"/>
  <c r="D992" i="108"/>
  <c r="AE992" i="108"/>
  <c r="CM994" i="108"/>
  <c r="AE999" i="108"/>
  <c r="AD999" i="108"/>
  <c r="D999" i="108"/>
  <c r="AB999" i="108"/>
  <c r="AG999" i="108"/>
  <c r="CH999" i="108"/>
  <c r="CG999" i="108"/>
  <c r="CI999" i="108"/>
  <c r="AP999" i="108"/>
  <c r="AD988" i="108"/>
  <c r="AD990" i="108"/>
  <c r="D990" i="108"/>
  <c r="AE990" i="108"/>
  <c r="CJ990" i="108"/>
  <c r="AC996" i="108"/>
  <c r="BZ999" i="108"/>
  <c r="CG987" i="108"/>
  <c r="AF988" i="108"/>
  <c r="AB996" i="108"/>
  <c r="W996" i="108"/>
  <c r="AE996" i="108"/>
  <c r="AC998" i="108"/>
  <c r="CI1001" i="108"/>
  <c r="D998" i="108"/>
  <c r="CC967" i="108" l="1"/>
  <c r="CA967" i="108"/>
  <c r="CE967" i="108"/>
  <c r="CB967" i="108"/>
  <c r="CD967" i="108"/>
  <c r="BU273" i="108"/>
  <c r="CB276" i="108"/>
  <c r="BW279" i="108"/>
  <c r="CD255" i="108"/>
  <c r="CE205" i="108"/>
  <c r="BX114" i="108"/>
  <c r="CE406" i="108"/>
  <c r="CA253" i="108"/>
  <c r="BW180" i="108"/>
  <c r="BX208" i="108"/>
  <c r="BU66" i="108"/>
  <c r="BV37" i="108"/>
  <c r="CA252" i="108"/>
  <c r="BU37" i="108"/>
  <c r="BW170" i="108"/>
  <c r="CB203" i="108"/>
  <c r="BX94" i="108"/>
  <c r="CC137" i="108"/>
  <c r="BU967" i="108"/>
  <c r="BU946" i="108"/>
  <c r="CD905" i="108"/>
  <c r="CB851" i="108"/>
  <c r="BY250" i="108"/>
  <c r="CA402" i="108"/>
  <c r="CB143" i="108"/>
  <c r="CD685" i="108"/>
  <c r="CB753" i="108"/>
  <c r="CA753" i="108"/>
  <c r="CC582" i="108"/>
  <c r="CE537" i="108"/>
  <c r="CB726" i="108"/>
  <c r="CD482" i="108"/>
  <c r="CB490" i="108"/>
  <c r="CC514" i="108"/>
  <c r="CB396" i="108"/>
  <c r="BY273" i="108"/>
  <c r="CA276" i="108"/>
  <c r="CE237" i="108"/>
  <c r="BX231" i="108"/>
  <c r="CA205" i="108"/>
  <c r="CD406" i="108"/>
  <c r="BX180" i="108"/>
  <c r="CB179" i="108"/>
  <c r="CC108" i="108"/>
  <c r="CD186" i="108"/>
  <c r="CC179" i="108"/>
  <c r="CA288" i="108"/>
  <c r="CE14" i="108"/>
  <c r="BY66" i="108"/>
  <c r="BW37" i="108"/>
  <c r="CA17" i="108"/>
  <c r="CE252" i="108"/>
  <c r="BU170" i="108"/>
  <c r="CD203" i="108"/>
  <c r="CD378" i="108"/>
  <c r="CA137" i="108"/>
  <c r="CE137" i="108"/>
  <c r="CB905" i="108"/>
  <c r="CC791" i="108"/>
  <c r="CD791" i="108"/>
  <c r="BU646" i="108"/>
  <c r="BW793" i="108"/>
  <c r="CE705" i="108"/>
  <c r="BX634" i="108"/>
  <c r="BY555" i="108"/>
  <c r="BU250" i="108"/>
  <c r="BY786" i="108"/>
  <c r="CA803" i="108"/>
  <c r="CB537" i="108"/>
  <c r="CC726" i="108"/>
  <c r="CA514" i="108"/>
  <c r="BX279" i="108"/>
  <c r="BX273" i="108"/>
  <c r="CE276" i="108"/>
  <c r="BU231" i="108"/>
  <c r="BX132" i="108"/>
  <c r="CE179" i="108"/>
  <c r="CB189" i="108"/>
  <c r="CD179" i="108"/>
  <c r="BY132" i="108"/>
  <c r="BX967" i="108"/>
  <c r="CA905" i="108"/>
  <c r="CD851" i="108"/>
  <c r="CD9" i="108"/>
  <c r="CC20" i="108"/>
  <c r="BX22" i="108"/>
  <c r="BU22" i="108"/>
  <c r="BW22" i="108"/>
  <c r="BY74" i="108"/>
  <c r="BV74" i="108"/>
  <c r="CB964" i="108"/>
  <c r="CA964" i="108"/>
  <c r="CE964" i="108"/>
  <c r="CC964" i="108"/>
  <c r="CC264" i="108"/>
  <c r="CE264" i="108"/>
  <c r="CA264" i="108"/>
  <c r="CB264" i="108"/>
  <c r="CD264" i="108"/>
  <c r="CD633" i="108"/>
  <c r="CC758" i="108"/>
  <c r="CB408" i="108"/>
  <c r="CC408" i="108"/>
  <c r="CD408" i="108"/>
  <c r="CE408" i="108"/>
  <c r="CA408" i="108"/>
  <c r="CB49" i="108"/>
  <c r="CC49" i="108"/>
  <c r="CA49" i="108"/>
  <c r="CE49" i="108"/>
  <c r="CD49" i="108"/>
  <c r="BX536" i="108"/>
  <c r="BW536" i="108"/>
  <c r="BV536" i="108"/>
  <c r="BU536" i="108"/>
  <c r="BY536" i="108"/>
  <c r="CD110" i="108"/>
  <c r="CC110" i="108"/>
  <c r="CE110" i="108"/>
  <c r="CB110" i="108"/>
  <c r="CA110" i="108"/>
  <c r="CC274" i="108"/>
  <c r="CE274" i="108"/>
  <c r="CD274" i="108"/>
  <c r="CB274" i="108"/>
  <c r="CE619" i="108"/>
  <c r="CA619" i="108"/>
  <c r="CA163" i="108"/>
  <c r="CB163" i="108"/>
  <c r="CE163" i="108"/>
  <c r="CC163" i="108"/>
  <c r="CD163" i="108"/>
  <c r="CE761" i="108"/>
  <c r="CC761" i="108"/>
  <c r="CD761" i="108"/>
  <c r="CA761" i="108"/>
  <c r="BY403" i="108"/>
  <c r="BU403" i="108"/>
  <c r="BV403" i="108"/>
  <c r="BX403" i="108"/>
  <c r="CD444" i="108"/>
  <c r="CA444" i="108"/>
  <c r="CB444" i="108"/>
  <c r="BX218" i="108"/>
  <c r="BV218" i="108"/>
  <c r="BY218" i="108"/>
  <c r="BU218" i="108"/>
  <c r="BW218" i="108"/>
  <c r="CC38" i="108"/>
  <c r="CE38" i="108"/>
  <c r="CA38" i="108"/>
  <c r="CB38" i="108"/>
  <c r="CD38" i="108"/>
  <c r="CE272" i="108"/>
  <c r="CC272" i="108"/>
  <c r="CD272" i="108"/>
  <c r="CB272" i="108"/>
  <c r="CA272" i="108"/>
  <c r="BY275" i="108"/>
  <c r="BX275" i="108"/>
  <c r="BV275" i="108"/>
  <c r="CB191" i="108"/>
  <c r="CD191" i="108"/>
  <c r="CE191" i="108"/>
  <c r="CA191" i="108"/>
  <c r="BV70" i="108"/>
  <c r="BY70" i="108"/>
  <c r="BX70" i="108"/>
  <c r="BW70" i="108"/>
  <c r="BV656" i="108"/>
  <c r="BW656" i="108"/>
  <c r="CA274" i="108"/>
  <c r="CD701" i="108"/>
  <c r="CB701" i="108"/>
  <c r="CE701" i="108"/>
  <c r="CC701" i="108"/>
  <c r="CA701" i="108"/>
  <c r="CE214" i="108"/>
  <c r="CB214" i="108"/>
  <c r="CA214" i="108"/>
  <c r="CD214" i="108"/>
  <c r="CC214" i="108"/>
  <c r="BV98" i="108"/>
  <c r="BY98" i="108"/>
  <c r="BW98" i="108"/>
  <c r="BU98" i="108"/>
  <c r="CE80" i="108"/>
  <c r="CB80" i="108"/>
  <c r="CD80" i="108"/>
  <c r="CC80" i="108"/>
  <c r="CA80" i="108"/>
  <c r="CB83" i="108"/>
  <c r="CD740" i="108"/>
  <c r="CB740" i="108"/>
  <c r="CD686" i="108"/>
  <c r="CE686" i="108"/>
  <c r="CC686" i="108"/>
  <c r="CE290" i="108"/>
  <c r="CC619" i="108"/>
  <c r="CB758" i="108"/>
  <c r="CB620" i="108"/>
  <c r="BX74" i="108"/>
  <c r="CE991" i="108"/>
  <c r="CB991" i="108"/>
  <c r="CA991" i="108"/>
  <c r="BV979" i="108"/>
  <c r="BX979" i="108"/>
  <c r="BY979" i="108"/>
  <c r="BW979" i="108"/>
  <c r="CE869" i="108"/>
  <c r="CA869" i="108"/>
  <c r="CB869" i="108"/>
  <c r="BU909" i="108"/>
  <c r="BW909" i="108"/>
  <c r="CB710" i="108"/>
  <c r="CA710" i="108"/>
  <c r="CD692" i="108"/>
  <c r="CB692" i="108"/>
  <c r="CE692" i="108"/>
  <c r="CA692" i="108"/>
  <c r="CB776" i="108"/>
  <c r="CD776" i="108"/>
  <c r="CA298" i="108"/>
  <c r="CE298" i="108"/>
  <c r="CD298" i="108"/>
  <c r="CB298" i="108"/>
  <c r="CE986" i="108"/>
  <c r="CD986" i="108"/>
  <c r="CA986" i="108"/>
  <c r="CC986" i="108"/>
  <c r="BY427" i="108"/>
  <c r="BV427" i="108"/>
  <c r="CA633" i="108"/>
  <c r="CC633" i="108"/>
  <c r="CB633" i="108"/>
  <c r="BU692" i="108"/>
  <c r="BY692" i="108"/>
  <c r="BX692" i="108"/>
  <c r="BW637" i="108"/>
  <c r="BX637" i="108"/>
  <c r="BY759" i="108"/>
  <c r="BU759" i="108"/>
  <c r="CC612" i="108"/>
  <c r="CE612" i="108"/>
  <c r="CD612" i="108"/>
  <c r="CB612" i="108"/>
  <c r="CA241" i="108"/>
  <c r="CB241" i="108"/>
  <c r="CC241" i="108"/>
  <c r="CE902" i="108"/>
  <c r="CD902" i="108"/>
  <c r="CB825" i="108"/>
  <c r="CA825" i="108"/>
  <c r="CC825" i="108"/>
  <c r="CE825" i="108"/>
  <c r="CD825" i="108"/>
  <c r="CB556" i="108"/>
  <c r="CE556" i="108"/>
  <c r="CC556" i="108"/>
  <c r="CD556" i="108"/>
  <c r="CA556" i="108"/>
  <c r="BY867" i="108"/>
  <c r="BW867" i="108"/>
  <c r="CC611" i="108"/>
  <c r="CE611" i="108"/>
  <c r="CB12" i="108"/>
  <c r="CD12" i="108"/>
  <c r="CC12" i="108"/>
  <c r="CE12" i="108"/>
  <c r="CA12" i="108"/>
  <c r="CE347" i="108"/>
  <c r="CA347" i="108"/>
  <c r="CC347" i="108"/>
  <c r="CB347" i="108"/>
  <c r="CC943" i="108"/>
  <c r="CE943" i="108"/>
  <c r="CD943" i="108"/>
  <c r="CB943" i="108"/>
  <c r="CA943" i="108"/>
  <c r="BX888" i="108"/>
  <c r="CD619" i="108"/>
  <c r="CA758" i="108"/>
  <c r="CD735" i="108"/>
  <c r="CA620" i="108"/>
  <c r="CD611" i="108"/>
  <c r="CB401" i="108"/>
  <c r="BW302" i="108"/>
  <c r="BU74" i="108"/>
  <c r="BX98" i="108"/>
  <c r="CE289" i="108"/>
  <c r="CD289" i="108"/>
  <c r="CB289" i="108"/>
  <c r="CD498" i="108"/>
  <c r="CA498" i="108"/>
  <c r="CC498" i="108"/>
  <c r="BY486" i="108"/>
  <c r="BX486" i="108"/>
  <c r="BW413" i="108"/>
  <c r="BV413" i="108"/>
  <c r="BU413" i="108"/>
  <c r="BX413" i="108"/>
  <c r="CE320" i="108"/>
  <c r="CD320" i="108"/>
  <c r="CC320" i="108"/>
  <c r="BY303" i="108"/>
  <c r="BV303" i="108"/>
  <c r="BX303" i="108"/>
  <c r="CE516" i="108"/>
  <c r="CD516" i="108"/>
  <c r="CC516" i="108"/>
  <c r="CA516" i="108"/>
  <c r="CB516" i="108"/>
  <c r="BX387" i="108"/>
  <c r="BW387" i="108"/>
  <c r="BU387" i="108"/>
  <c r="BY387" i="108"/>
  <c r="BV387" i="108"/>
  <c r="BU656" i="108"/>
  <c r="BV499" i="108"/>
  <c r="BY499" i="108"/>
  <c r="BX499" i="108"/>
  <c r="CE300" i="108"/>
  <c r="CA300" i="108"/>
  <c r="CB300" i="108"/>
  <c r="CD101" i="108"/>
  <c r="CA101" i="108"/>
  <c r="CB101" i="108"/>
  <c r="CE101" i="108"/>
  <c r="CC101" i="108"/>
  <c r="BY298" i="108"/>
  <c r="BV298" i="108"/>
  <c r="BW298" i="108"/>
  <c r="BX298" i="108"/>
  <c r="CA434" i="108"/>
  <c r="CD434" i="108"/>
  <c r="CC434" i="108"/>
  <c r="CE501" i="108"/>
  <c r="CD501" i="108"/>
  <c r="CA501" i="108"/>
  <c r="BU784" i="108"/>
  <c r="BX784" i="108"/>
  <c r="BV784" i="108"/>
  <c r="BW784" i="108"/>
  <c r="CB826" i="108"/>
  <c r="CD826" i="108"/>
  <c r="CA826" i="108"/>
  <c r="CC826" i="108"/>
  <c r="CE826" i="108"/>
  <c r="CB618" i="108"/>
  <c r="CA618" i="108"/>
  <c r="CE618" i="108"/>
  <c r="CD618" i="108"/>
  <c r="BU118" i="108"/>
  <c r="BX118" i="108"/>
  <c r="BV118" i="108"/>
  <c r="CD34" i="108"/>
  <c r="CA34" i="108"/>
  <c r="CE34" i="108"/>
  <c r="CA111" i="108"/>
  <c r="CB111" i="108"/>
  <c r="CD111" i="108"/>
  <c r="CD47" i="108"/>
  <c r="CB47" i="108"/>
  <c r="CA47" i="108"/>
  <c r="CC47" i="108"/>
  <c r="CE47" i="108"/>
  <c r="BX656" i="108"/>
  <c r="CD758" i="108"/>
  <c r="CC191" i="108"/>
  <c r="CB761" i="108"/>
  <c r="CE434" i="108"/>
  <c r="BV726" i="108"/>
  <c r="BW880" i="108"/>
  <c r="CC620" i="108"/>
  <c r="CA686" i="108"/>
  <c r="CC401" i="108"/>
  <c r="CC469" i="108"/>
  <c r="CE469" i="108"/>
  <c r="CD469" i="108"/>
  <c r="CB469" i="108"/>
  <c r="BY583" i="108"/>
  <c r="BX583" i="108"/>
  <c r="BW583" i="108"/>
  <c r="BV583" i="108"/>
  <c r="BU557" i="108"/>
  <c r="BV557" i="108"/>
  <c r="BW557" i="108"/>
  <c r="BY557" i="108"/>
  <c r="BW547" i="108"/>
  <c r="BX547" i="108"/>
  <c r="BV547" i="108"/>
  <c r="CD640" i="108"/>
  <c r="CE640" i="108"/>
  <c r="CA640" i="108"/>
  <c r="CB640" i="108"/>
  <c r="CC640" i="108"/>
  <c r="CC250" i="108"/>
  <c r="CB250" i="108"/>
  <c r="CE250" i="108"/>
  <c r="CA250" i="108"/>
  <c r="CD250" i="108"/>
  <c r="BW686" i="108"/>
  <c r="BU686" i="108"/>
  <c r="BV686" i="108"/>
  <c r="BY686" i="108"/>
  <c r="BX686" i="108"/>
  <c r="CE759" i="108"/>
  <c r="CD759" i="108"/>
  <c r="CC759" i="108"/>
  <c r="BW888" i="108"/>
  <c r="BV888" i="108"/>
  <c r="BY888" i="108"/>
  <c r="CE172" i="108"/>
  <c r="CA172" i="108"/>
  <c r="CB159" i="108"/>
  <c r="CD159" i="108"/>
  <c r="CC159" i="108"/>
  <c r="CA159" i="108"/>
  <c r="CE159" i="108"/>
  <c r="CB973" i="108"/>
  <c r="CC973" i="108"/>
  <c r="CA973" i="108"/>
  <c r="CD973" i="108"/>
  <c r="CB986" i="108"/>
  <c r="CB172" i="108"/>
  <c r="CD964" i="108"/>
  <c r="BX928" i="108"/>
  <c r="BW928" i="108"/>
  <c r="BY928" i="108"/>
  <c r="BU928" i="108"/>
  <c r="BV928" i="108"/>
  <c r="CE814" i="108"/>
  <c r="CC814" i="108"/>
  <c r="CA814" i="108"/>
  <c r="BV720" i="108"/>
  <c r="BU720" i="108"/>
  <c r="BY720" i="108"/>
  <c r="BU70" i="108"/>
  <c r="CA942" i="108"/>
  <c r="BX726" i="108"/>
  <c r="BV709" i="108"/>
  <c r="BW759" i="108"/>
  <c r="BW692" i="108"/>
  <c r="CB814" i="108"/>
  <c r="BY880" i="108"/>
  <c r="CA612" i="108"/>
  <c r="CD620" i="108"/>
  <c r="CB686" i="108"/>
  <c r="CE401" i="108"/>
  <c r="CC300" i="108"/>
  <c r="CC423" i="108"/>
  <c r="CE423" i="108"/>
  <c r="CD423" i="108"/>
  <c r="CA423" i="108"/>
  <c r="CB423" i="108"/>
  <c r="CA405" i="108"/>
  <c r="CB405" i="108"/>
  <c r="CC405" i="108"/>
  <c r="CE405" i="108"/>
  <c r="CD405" i="108"/>
  <c r="CB693" i="108"/>
  <c r="CE693" i="108"/>
  <c r="CC693" i="108"/>
  <c r="CD610" i="108"/>
  <c r="CC610" i="108"/>
  <c r="CB610" i="108"/>
  <c r="CE610" i="108"/>
  <c r="CA610" i="108"/>
  <c r="BU805" i="108"/>
  <c r="BX805" i="108"/>
  <c r="CB526" i="108"/>
  <c r="CE526" i="108"/>
  <c r="CA290" i="108"/>
  <c r="CD290" i="108"/>
  <c r="CB290" i="108"/>
  <c r="BU580" i="108"/>
  <c r="BW427" i="108"/>
  <c r="CD457" i="108"/>
  <c r="CC457" i="108"/>
  <c r="CB457" i="108"/>
  <c r="CA457" i="108"/>
  <c r="CE457" i="108"/>
  <c r="CE183" i="108"/>
  <c r="CA183" i="108"/>
  <c r="CC183" i="108"/>
  <c r="CD183" i="108"/>
  <c r="CB175" i="108"/>
  <c r="CE175" i="108"/>
  <c r="CC175" i="108"/>
  <c r="BV805" i="108"/>
  <c r="BV580" i="108"/>
  <c r="CB855" i="108"/>
  <c r="CA855" i="108"/>
  <c r="CC855" i="108"/>
  <c r="BV866" i="108"/>
  <c r="BW866" i="108"/>
  <c r="BU866" i="108"/>
  <c r="BY866" i="108"/>
  <c r="BX866" i="108"/>
  <c r="CC735" i="108"/>
  <c r="CB735" i="108"/>
  <c r="CA735" i="108"/>
  <c r="CB549" i="108"/>
  <c r="CA549" i="108"/>
  <c r="BV664" i="108"/>
  <c r="BW664" i="108"/>
  <c r="BX427" i="108"/>
  <c r="CE277" i="108"/>
  <c r="CD277" i="108"/>
  <c r="CC277" i="108"/>
  <c r="CB277" i="108"/>
  <c r="CA277" i="108"/>
  <c r="CA201" i="108"/>
  <c r="CD201" i="108"/>
  <c r="CE201" i="108"/>
  <c r="CC201" i="108"/>
  <c r="BW42" i="108"/>
  <c r="BU42" i="108"/>
  <c r="BV42" i="108"/>
  <c r="BX42" i="108"/>
  <c r="BY42" i="108"/>
  <c r="CB434" i="108"/>
  <c r="BU728" i="108"/>
  <c r="BW728" i="108"/>
  <c r="BV728" i="108"/>
  <c r="BY728" i="108"/>
  <c r="BU416" i="108"/>
  <c r="BY416" i="108"/>
  <c r="BW416" i="108"/>
  <c r="BV416" i="108"/>
  <c r="BX416" i="108"/>
  <c r="BY302" i="108"/>
  <c r="BV302" i="108"/>
  <c r="BX302" i="108"/>
  <c r="CB619" i="108"/>
  <c r="BW74" i="108"/>
  <c r="CA879" i="108"/>
  <c r="CE879" i="108"/>
  <c r="CC879" i="108"/>
  <c r="CD879" i="108"/>
  <c r="CB879" i="108"/>
  <c r="BV700" i="108"/>
  <c r="BY700" i="108"/>
  <c r="BX700" i="108"/>
  <c r="BX759" i="108"/>
  <c r="BU709" i="108"/>
  <c r="BV692" i="108"/>
  <c r="CD814" i="108"/>
  <c r="BV637" i="108"/>
  <c r="CA693" i="108"/>
  <c r="BU547" i="108"/>
  <c r="BW403" i="108"/>
  <c r="BU275" i="108"/>
  <c r="CC444" i="108"/>
  <c r="CD401" i="108"/>
  <c r="CD300" i="108"/>
  <c r="BU298" i="108"/>
  <c r="CA528" i="108"/>
  <c r="CC528" i="108"/>
  <c r="CB528" i="108"/>
  <c r="CC391" i="108"/>
  <c r="CA391" i="108"/>
  <c r="CD391" i="108"/>
  <c r="CE391" i="108"/>
  <c r="CB391" i="108"/>
  <c r="BX507" i="108"/>
  <c r="BV507" i="108"/>
  <c r="BW507" i="108"/>
  <c r="CE492" i="108"/>
  <c r="CC492" i="108"/>
  <c r="CE544" i="108"/>
  <c r="CC544" i="108"/>
  <c r="CA544" i="108"/>
  <c r="CA384" i="108"/>
  <c r="CB384" i="108"/>
  <c r="CD384" i="108"/>
  <c r="BX545" i="108"/>
  <c r="BV545" i="108"/>
  <c r="BY459" i="108"/>
  <c r="BU459" i="108"/>
  <c r="CC362" i="108"/>
  <c r="CB362" i="108"/>
  <c r="CC324" i="108"/>
  <c r="CD324" i="108"/>
  <c r="BX267" i="108"/>
  <c r="BU267" i="108"/>
  <c r="BW267" i="108"/>
  <c r="BV267" i="108"/>
  <c r="BV467" i="108"/>
  <c r="BW467" i="108"/>
  <c r="BY467" i="108"/>
  <c r="CD311" i="108"/>
  <c r="CA311" i="108"/>
  <c r="BV168" i="108"/>
  <c r="BX168" i="108"/>
  <c r="BY168" i="108"/>
  <c r="BY352" i="108"/>
  <c r="BW352" i="108"/>
  <c r="CE18" i="108"/>
  <c r="CA18" i="108"/>
  <c r="CB18" i="108"/>
  <c r="CD18" i="108"/>
  <c r="CC805" i="108"/>
  <c r="BX752" i="108"/>
  <c r="BW844" i="108"/>
  <c r="BX688" i="108"/>
  <c r="BX789" i="108"/>
  <c r="CD880" i="108"/>
  <c r="CA774" i="108"/>
  <c r="CE646" i="108"/>
  <c r="CB787" i="108"/>
  <c r="BX467" i="108"/>
  <c r="CE521" i="108"/>
  <c r="CB492" i="108"/>
  <c r="BW378" i="108"/>
  <c r="CA324" i="108"/>
  <c r="CA67" i="108"/>
  <c r="CC24" i="108"/>
  <c r="CE97" i="108"/>
  <c r="CC511" i="108"/>
  <c r="CA511" i="108"/>
  <c r="CD511" i="108"/>
  <c r="CD770" i="108"/>
  <c r="BU464" i="108"/>
  <c r="BX464" i="108"/>
  <c r="CA400" i="108"/>
  <c r="CE400" i="108"/>
  <c r="CE253" i="108"/>
  <c r="CB253" i="108"/>
  <c r="CD253" i="108"/>
  <c r="BW86" i="108"/>
  <c r="BX86" i="108"/>
  <c r="BU89" i="108"/>
  <c r="BW89" i="108"/>
  <c r="BX89" i="108"/>
  <c r="BX268" i="108"/>
  <c r="BU702" i="108"/>
  <c r="BW702" i="108"/>
  <c r="BY702" i="108"/>
  <c r="CA615" i="108"/>
  <c r="CB615" i="108"/>
  <c r="CD615" i="108"/>
  <c r="CA520" i="108"/>
  <c r="CE520" i="108"/>
  <c r="CD520" i="108"/>
  <c r="CE416" i="108"/>
  <c r="CB416" i="108"/>
  <c r="BX282" i="108"/>
  <c r="BW282" i="108"/>
  <c r="CA366" i="108"/>
  <c r="CE366" i="108"/>
  <c r="BX170" i="108"/>
  <c r="BY170" i="108"/>
  <c r="BY216" i="108"/>
  <c r="BU216" i="108"/>
  <c r="CE332" i="108"/>
  <c r="CC332" i="108"/>
  <c r="CD332" i="108"/>
  <c r="BU167" i="108"/>
  <c r="BW167" i="108"/>
  <c r="BY167" i="108"/>
  <c r="CC987" i="108"/>
  <c r="CA920" i="108"/>
  <c r="CA873" i="108"/>
  <c r="BY882" i="108"/>
  <c r="BV844" i="108"/>
  <c r="BU645" i="108"/>
  <c r="CB770" i="108"/>
  <c r="CA936" i="108"/>
  <c r="CC774" i="108"/>
  <c r="BX625" i="108"/>
  <c r="BV723" i="108"/>
  <c r="CB521" i="108"/>
  <c r="CB438" i="108"/>
  <c r="BU160" i="108"/>
  <c r="CC442" i="108"/>
  <c r="CE324" i="108"/>
  <c r="CA233" i="108"/>
  <c r="CE67" i="108"/>
  <c r="BU82" i="108"/>
  <c r="BU752" i="108"/>
  <c r="CE488" i="108"/>
  <c r="CA488" i="108"/>
  <c r="CA452" i="108"/>
  <c r="CE452" i="108"/>
  <c r="CD452" i="108"/>
  <c r="CB452" i="108"/>
  <c r="BY327" i="108"/>
  <c r="BW327" i="108"/>
  <c r="BU327" i="108"/>
  <c r="CB223" i="108"/>
  <c r="CD223" i="108"/>
  <c r="CE223" i="108"/>
  <c r="CC223" i="108"/>
  <c r="CA223" i="108"/>
  <c r="BY152" i="108"/>
  <c r="BU152" i="108"/>
  <c r="BX152" i="108"/>
  <c r="BU135" i="108"/>
  <c r="BX135" i="108"/>
  <c r="BY38" i="108"/>
  <c r="BX38" i="108"/>
  <c r="BW38" i="108"/>
  <c r="BU38" i="108"/>
  <c r="CB41" i="108"/>
  <c r="BV15" i="108"/>
  <c r="BY15" i="108"/>
  <c r="CB329" i="108"/>
  <c r="CE329" i="108"/>
  <c r="CA329" i="108"/>
  <c r="CC329" i="108"/>
  <c r="CA353" i="108"/>
  <c r="CD353" i="108"/>
  <c r="CE353" i="108"/>
  <c r="BU221" i="108"/>
  <c r="BY221" i="108"/>
  <c r="BW221" i="108"/>
  <c r="CE987" i="108"/>
  <c r="CC920" i="108"/>
  <c r="CB873" i="108"/>
  <c r="BV789" i="108"/>
  <c r="BX844" i="108"/>
  <c r="BV883" i="108"/>
  <c r="CA756" i="108"/>
  <c r="BW688" i="108"/>
  <c r="CE936" i="108"/>
  <c r="CD774" i="108"/>
  <c r="BW723" i="108"/>
  <c r="BX509" i="108"/>
  <c r="BV618" i="108"/>
  <c r="CB544" i="108"/>
  <c r="CC438" i="108"/>
  <c r="CA349" i="108"/>
  <c r="CD442" i="108"/>
  <c r="BV160" i="108"/>
  <c r="CA362" i="108"/>
  <c r="CB395" i="108"/>
  <c r="CD233" i="108"/>
  <c r="CD153" i="108"/>
  <c r="CB67" i="108"/>
  <c r="BV82" i="108"/>
  <c r="BY82" i="108"/>
  <c r="BV167" i="108"/>
  <c r="CE606" i="108"/>
  <c r="CD606" i="108"/>
  <c r="CC606" i="108"/>
  <c r="CD591" i="108"/>
  <c r="CC591" i="108"/>
  <c r="CB591" i="108"/>
  <c r="BU565" i="108"/>
  <c r="BX565" i="108"/>
  <c r="BV565" i="108"/>
  <c r="CE475" i="108"/>
  <c r="CD475" i="108"/>
  <c r="CB475" i="108"/>
  <c r="CD99" i="108"/>
  <c r="CA99" i="108"/>
  <c r="CC99" i="108"/>
  <c r="CA60" i="108"/>
  <c r="CD60" i="108"/>
  <c r="CE60" i="108"/>
  <c r="CC60" i="108"/>
  <c r="CD104" i="108"/>
  <c r="CB104" i="108"/>
  <c r="CC104" i="108"/>
  <c r="BW77" i="108"/>
  <c r="BV77" i="108"/>
  <c r="CA11" i="108"/>
  <c r="CB11" i="108"/>
  <c r="BX290" i="108"/>
  <c r="BW290" i="108"/>
  <c r="CE574" i="108"/>
  <c r="CD574" i="108"/>
  <c r="CC238" i="108"/>
  <c r="CB238" i="108"/>
  <c r="CA321" i="108"/>
  <c r="CC321" i="108"/>
  <c r="CB292" i="108"/>
  <c r="CD292" i="108"/>
  <c r="CB217" i="108"/>
  <c r="CD217" i="108"/>
  <c r="CE217" i="108"/>
  <c r="CC217" i="108"/>
  <c r="CA217" i="108"/>
  <c r="CE43" i="108"/>
  <c r="CB43" i="108"/>
  <c r="CA43" i="108"/>
  <c r="CC43" i="108"/>
  <c r="BV398" i="108"/>
  <c r="BX398" i="108"/>
  <c r="BU398" i="108"/>
  <c r="BU411" i="108"/>
  <c r="BV411" i="108"/>
  <c r="BV531" i="108"/>
  <c r="BY531" i="108"/>
  <c r="BU531" i="108"/>
  <c r="BV440" i="108"/>
  <c r="BX440" i="108"/>
  <c r="BY440" i="108"/>
  <c r="BW472" i="108"/>
  <c r="BV472" i="108"/>
  <c r="BY472" i="108"/>
  <c r="CD987" i="108"/>
  <c r="CC873" i="108"/>
  <c r="BV882" i="108"/>
  <c r="BU883" i="108"/>
  <c r="CD848" i="108"/>
  <c r="CB756" i="108"/>
  <c r="CB936" i="108"/>
  <c r="CA663" i="108"/>
  <c r="BX723" i="108"/>
  <c r="BX611" i="108"/>
  <c r="BW618" i="108"/>
  <c r="CD544" i="108"/>
  <c r="BW440" i="108"/>
  <c r="BU545" i="108"/>
  <c r="CB442" i="108"/>
  <c r="CD362" i="108"/>
  <c r="CD395" i="108"/>
  <c r="CB233" i="108"/>
  <c r="CA247" i="108"/>
  <c r="CA153" i="108"/>
  <c r="BW82" i="108"/>
  <c r="CE102" i="108"/>
  <c r="BX167" i="108"/>
  <c r="CA317" i="108"/>
  <c r="CE317" i="108"/>
  <c r="CC317" i="108"/>
  <c r="CB317" i="108"/>
  <c r="CE285" i="108"/>
  <c r="CD285" i="108"/>
  <c r="BU210" i="108"/>
  <c r="BX210" i="108"/>
  <c r="BY210" i="108"/>
  <c r="BW210" i="108"/>
  <c r="BU199" i="108"/>
  <c r="BX199" i="108"/>
  <c r="BV199" i="108"/>
  <c r="BX148" i="108"/>
  <c r="BW148" i="108"/>
  <c r="BV151" i="108"/>
  <c r="BW151" i="108"/>
  <c r="CB260" i="108"/>
  <c r="CC260" i="108"/>
  <c r="CA260" i="108"/>
  <c r="CD260" i="108"/>
  <c r="CB82" i="108"/>
  <c r="CE82" i="108"/>
  <c r="CA354" i="108"/>
  <c r="CE354" i="108"/>
  <c r="CD354" i="108"/>
  <c r="CB354" i="108"/>
  <c r="CC354" i="108"/>
  <c r="CD252" i="108"/>
  <c r="CB252" i="108"/>
  <c r="BX482" i="108"/>
  <c r="BU482" i="108"/>
  <c r="BV482" i="108"/>
  <c r="CB337" i="108"/>
  <c r="CD337" i="108"/>
  <c r="CE337" i="108"/>
  <c r="CA378" i="108"/>
  <c r="CE378" i="108"/>
  <c r="CC378" i="108"/>
  <c r="BY253" i="108"/>
  <c r="BV253" i="108"/>
  <c r="BX253" i="108"/>
  <c r="BW253" i="108"/>
  <c r="BU253" i="108"/>
  <c r="BX274" i="108"/>
  <c r="BV274" i="108"/>
  <c r="CD53" i="108"/>
  <c r="CB53" i="108"/>
  <c r="CE126" i="108"/>
  <c r="CA126" i="108"/>
  <c r="CA772" i="108"/>
  <c r="CC772" i="108"/>
  <c r="CC512" i="108"/>
  <c r="CA512" i="108"/>
  <c r="BX359" i="108"/>
  <c r="BY359" i="108"/>
  <c r="BW359" i="108"/>
  <c r="BU359" i="108"/>
  <c r="BX299" i="108"/>
  <c r="BY299" i="108"/>
  <c r="BW299" i="108"/>
  <c r="CA950" i="108"/>
  <c r="BX882" i="108"/>
  <c r="CE876" i="108"/>
  <c r="CB895" i="108"/>
  <c r="BW883" i="108"/>
  <c r="CC756" i="108"/>
  <c r="BW654" i="108"/>
  <c r="CC936" i="108"/>
  <c r="CB663" i="108"/>
  <c r="BY723" i="108"/>
  <c r="BY611" i="108"/>
  <c r="BX618" i="108"/>
  <c r="CB440" i="108"/>
  <c r="BU440" i="108"/>
  <c r="BW545" i="108"/>
  <c r="CA523" i="108"/>
  <c r="BV299" i="108"/>
  <c r="CE442" i="108"/>
  <c r="CC353" i="108"/>
  <c r="CE362" i="108"/>
  <c r="CE311" i="108"/>
  <c r="CC233" i="108"/>
  <c r="CB247" i="108"/>
  <c r="CC153" i="108"/>
  <c r="CD246" i="108"/>
  <c r="BU315" i="108"/>
  <c r="BY315" i="108"/>
  <c r="CD284" i="108"/>
  <c r="CC284" i="108"/>
  <c r="CB284" i="108"/>
  <c r="CA284" i="108"/>
  <c r="CB215" i="108"/>
  <c r="CD215" i="108"/>
  <c r="CC176" i="108"/>
  <c r="CA176" i="108"/>
  <c r="CE176" i="108"/>
  <c r="CB176" i="108"/>
  <c r="CC75" i="108"/>
  <c r="CA75" i="108"/>
  <c r="CE75" i="108"/>
  <c r="CD75" i="108"/>
  <c r="BU178" i="108"/>
  <c r="BW178" i="108"/>
  <c r="CD237" i="108"/>
  <c r="CC237" i="108"/>
  <c r="BX28" i="108"/>
  <c r="BY28" i="108"/>
  <c r="CA100" i="108"/>
  <c r="CE100" i="108"/>
  <c r="CC100" i="108"/>
  <c r="CA438" i="108"/>
  <c r="CE438" i="108"/>
  <c r="BV491" i="108"/>
  <c r="BY491" i="108"/>
  <c r="BU491" i="108"/>
  <c r="CD268" i="108"/>
  <c r="CB268" i="108"/>
  <c r="BW997" i="108"/>
  <c r="CA876" i="108"/>
  <c r="CE756" i="108"/>
  <c r="BY654" i="108"/>
  <c r="BU688" i="108"/>
  <c r="BX472" i="108"/>
  <c r="BY545" i="108"/>
  <c r="CC523" i="108"/>
  <c r="CD344" i="108"/>
  <c r="CB353" i="108"/>
  <c r="BV221" i="108"/>
  <c r="CE41" i="108"/>
  <c r="CC311" i="108"/>
  <c r="CD247" i="108"/>
  <c r="CE153" i="108"/>
  <c r="CA87" i="108"/>
  <c r="CA246" i="108"/>
  <c r="BV346" i="108"/>
  <c r="BU346" i="108"/>
  <c r="BY268" i="108"/>
  <c r="BU378" i="108"/>
  <c r="CE150" i="108"/>
  <c r="CA150" i="108"/>
  <c r="CC458" i="108"/>
  <c r="CB458" i="108"/>
  <c r="CA458" i="108"/>
  <c r="CB121" i="108"/>
  <c r="CC121" i="108"/>
  <c r="CC9" i="108"/>
  <c r="CB9" i="108"/>
  <c r="BU136" i="108"/>
  <c r="BX136" i="108"/>
  <c r="CE230" i="108"/>
  <c r="CB230" i="108"/>
  <c r="CB120" i="108"/>
  <c r="CE120" i="108"/>
  <c r="BU85" i="108"/>
  <c r="BX85" i="108"/>
  <c r="CA72" i="108"/>
  <c r="CE72" i="108"/>
  <c r="BW206" i="108"/>
  <c r="BU206" i="108"/>
  <c r="BV130" i="108"/>
  <c r="BX130" i="108"/>
  <c r="CD550" i="108"/>
  <c r="CB550" i="108"/>
  <c r="CC213" i="108"/>
  <c r="CE213" i="108"/>
  <c r="CD62" i="108"/>
  <c r="CE62" i="108"/>
  <c r="CA62" i="108"/>
  <c r="CA308" i="108"/>
  <c r="CC308" i="108"/>
  <c r="CB193" i="108"/>
  <c r="CE193" i="108"/>
  <c r="CC193" i="108"/>
  <c r="CE182" i="108"/>
  <c r="CB182" i="108"/>
  <c r="BX158" i="108"/>
  <c r="BY158" i="108"/>
  <c r="BU94" i="108"/>
  <c r="BW94" i="108"/>
  <c r="CC8" i="108"/>
  <c r="CB8" i="108"/>
  <c r="CC15" i="108"/>
  <c r="CE15" i="108"/>
  <c r="CA15" i="108"/>
  <c r="CE76" i="108"/>
  <c r="CD76" i="108"/>
  <c r="CB225" i="108"/>
  <c r="CE225" i="108"/>
  <c r="CC225" i="108"/>
  <c r="BW190" i="108"/>
  <c r="BX190" i="108"/>
  <c r="BY856" i="108"/>
  <c r="BV856" i="108"/>
  <c r="CB161" i="108"/>
  <c r="CC161" i="108"/>
  <c r="CE46" i="108"/>
  <c r="CA46" i="108"/>
  <c r="CE306" i="108"/>
  <c r="CC306" i="108"/>
  <c r="BV194" i="108"/>
  <c r="BY194" i="108"/>
  <c r="BU46" i="108"/>
  <c r="BX46" i="108"/>
  <c r="BV46" i="108"/>
  <c r="BY85" i="108"/>
  <c r="CC357" i="108"/>
  <c r="CB357" i="108"/>
  <c r="BY283" i="108"/>
  <c r="BX283" i="108"/>
  <c r="BX249" i="108"/>
  <c r="BW249" i="108"/>
  <c r="CE227" i="108"/>
  <c r="CD227" i="108"/>
  <c r="CB227" i="108"/>
  <c r="BY101" i="108"/>
  <c r="BU101" i="108"/>
  <c r="BV85" i="108"/>
  <c r="CC186" i="108"/>
  <c r="CE186" i="108"/>
  <c r="CA108" i="108"/>
  <c r="CE108" i="108"/>
  <c r="CE64" i="108"/>
  <c r="CD64" i="108"/>
  <c r="CB64" i="108"/>
  <c r="CA64" i="108"/>
  <c r="BV196" i="108"/>
  <c r="BX196" i="108"/>
  <c r="BW154" i="108"/>
  <c r="BU154" i="108"/>
  <c r="CE304" i="108"/>
  <c r="CD304" i="108"/>
  <c r="BU164" i="108"/>
  <c r="BY164" i="108"/>
  <c r="CB25" i="108"/>
  <c r="CE25" i="108"/>
  <c r="CC25" i="108"/>
  <c r="CA28" i="108"/>
  <c r="CD28" i="108"/>
  <c r="CB28" i="108"/>
  <c r="BX301" i="108"/>
  <c r="BU301" i="108"/>
  <c r="BV9" i="108"/>
  <c r="BY9" i="108"/>
  <c r="BU9" i="108"/>
  <c r="CD977" i="108"/>
  <c r="CB820" i="108"/>
  <c r="CE820" i="108"/>
  <c r="CA820" i="108"/>
  <c r="CD820" i="108"/>
  <c r="BY816" i="108"/>
  <c r="BV816" i="108"/>
  <c r="BU816" i="108"/>
  <c r="CD736" i="108"/>
  <c r="CC736" i="108"/>
  <c r="CB736" i="108"/>
  <c r="CD654" i="108"/>
  <c r="CA654" i="108"/>
  <c r="CB654" i="108"/>
  <c r="CD765" i="108"/>
  <c r="CE765" i="108"/>
  <c r="CC765" i="108"/>
  <c r="CA765" i="108"/>
  <c r="BX741" i="108"/>
  <c r="BW741" i="108"/>
  <c r="BV741" i="108"/>
  <c r="BU741" i="108"/>
  <c r="BY726" i="108"/>
  <c r="BW726" i="108"/>
  <c r="BU725" i="108"/>
  <c r="BY725" i="108"/>
  <c r="BX725" i="108"/>
  <c r="BY708" i="108"/>
  <c r="BW708" i="108"/>
  <c r="BV708" i="108"/>
  <c r="BU708" i="108"/>
  <c r="CB690" i="108"/>
  <c r="CE690" i="108"/>
  <c r="CD690" i="108"/>
  <c r="CC690" i="108"/>
  <c r="CB681" i="108"/>
  <c r="CA681" i="108"/>
  <c r="CD681" i="108"/>
  <c r="CE681" i="108"/>
  <c r="BW674" i="108"/>
  <c r="BY674" i="108"/>
  <c r="BV674" i="108"/>
  <c r="CA733" i="108"/>
  <c r="CD733" i="108"/>
  <c r="CB733" i="108"/>
  <c r="CE733" i="108"/>
  <c r="CC613" i="108"/>
  <c r="CA613" i="108"/>
  <c r="CE613" i="108"/>
  <c r="CD613" i="108"/>
  <c r="CE595" i="108"/>
  <c r="CD595" i="108"/>
  <c r="CA595" i="108"/>
  <c r="CC595" i="108"/>
  <c r="CA522" i="108"/>
  <c r="CB522" i="108"/>
  <c r="CD522" i="108"/>
  <c r="CE522" i="108"/>
  <c r="CB462" i="108"/>
  <c r="CA462" i="108"/>
  <c r="CD462" i="108"/>
  <c r="CE462" i="108"/>
  <c r="CA448" i="108"/>
  <c r="CE448" i="108"/>
  <c r="CB448" i="108"/>
  <c r="CD448" i="108"/>
  <c r="CA712" i="108"/>
  <c r="CD712" i="108"/>
  <c r="CE712" i="108"/>
  <c r="CC712" i="108"/>
  <c r="CD587" i="108"/>
  <c r="CE587" i="108"/>
  <c r="CC587" i="108"/>
  <c r="CB587" i="108"/>
  <c r="CC486" i="108"/>
  <c r="CB486" i="108"/>
  <c r="CA486" i="108"/>
  <c r="CE486" i="108"/>
  <c r="BV642" i="108"/>
  <c r="BU642" i="108"/>
  <c r="BY642" i="108"/>
  <c r="BX642" i="108"/>
  <c r="BW631" i="108"/>
  <c r="BV631" i="108"/>
  <c r="BU631" i="108"/>
  <c r="CD561" i="108"/>
  <c r="CA561" i="108"/>
  <c r="CB561" i="108"/>
  <c r="CE561" i="108"/>
  <c r="BU597" i="108"/>
  <c r="BX597" i="108"/>
  <c r="BY597" i="108"/>
  <c r="BW597" i="108"/>
  <c r="CC589" i="108"/>
  <c r="CA589" i="108"/>
  <c r="CE589" i="108"/>
  <c r="CD589" i="108"/>
  <c r="BU529" i="108"/>
  <c r="BX529" i="108"/>
  <c r="BV529" i="108"/>
  <c r="BW529" i="108"/>
  <c r="CB487" i="108"/>
  <c r="CD487" i="108"/>
  <c r="CE487" i="108"/>
  <c r="CC487" i="108"/>
  <c r="CA449" i="108"/>
  <c r="CD449" i="108"/>
  <c r="CB449" i="108"/>
  <c r="CE449" i="108"/>
  <c r="BV414" i="108"/>
  <c r="BU414" i="108"/>
  <c r="BW414" i="108"/>
  <c r="BX414" i="108"/>
  <c r="CE379" i="108"/>
  <c r="CC379" i="108"/>
  <c r="CD379" i="108"/>
  <c r="CA379" i="108"/>
  <c r="CB367" i="108"/>
  <c r="CC367" i="108"/>
  <c r="CD367" i="108"/>
  <c r="CD349" i="108"/>
  <c r="CC349" i="108"/>
  <c r="CB349" i="108"/>
  <c r="BU334" i="108"/>
  <c r="BY334" i="108"/>
  <c r="BV334" i="108"/>
  <c r="BX334" i="108"/>
  <c r="BU325" i="108"/>
  <c r="BY325" i="108"/>
  <c r="BX325" i="108"/>
  <c r="CE297" i="108"/>
  <c r="CB297" i="108"/>
  <c r="CC297" i="108"/>
  <c r="CA297" i="108"/>
  <c r="CE557" i="108"/>
  <c r="CA557" i="108"/>
  <c r="BV525" i="108"/>
  <c r="BY525" i="108"/>
  <c r="BX525" i="108"/>
  <c r="BU525" i="108"/>
  <c r="BX498" i="108"/>
  <c r="BU498" i="108"/>
  <c r="BY498" i="108"/>
  <c r="BV498" i="108"/>
  <c r="BV435" i="108"/>
  <c r="BU435" i="108"/>
  <c r="BY435" i="108"/>
  <c r="BW435" i="108"/>
  <c r="CA415" i="108"/>
  <c r="CB415" i="108"/>
  <c r="BW406" i="108"/>
  <c r="BV406" i="108"/>
  <c r="BY406" i="108"/>
  <c r="BU406" i="108"/>
  <c r="BV400" i="108"/>
  <c r="BX400" i="108"/>
  <c r="BW400" i="108"/>
  <c r="BY400" i="108"/>
  <c r="BX368" i="108"/>
  <c r="BU368" i="108"/>
  <c r="BW357" i="108"/>
  <c r="BY357" i="108"/>
  <c r="CA335" i="108"/>
  <c r="CC335" i="108"/>
  <c r="CD335" i="108"/>
  <c r="CE335" i="108"/>
  <c r="CA326" i="108"/>
  <c r="CD326" i="108"/>
  <c r="CC887" i="108"/>
  <c r="CE887" i="108"/>
  <c r="CA887" i="108"/>
  <c r="CD887" i="108"/>
  <c r="CC839" i="108"/>
  <c r="CB839" i="108"/>
  <c r="CA839" i="108"/>
  <c r="CE839" i="108"/>
  <c r="CD803" i="108"/>
  <c r="CC803" i="108"/>
  <c r="CB803" i="108"/>
  <c r="CA797" i="108"/>
  <c r="CD797" i="108"/>
  <c r="CC797" i="108"/>
  <c r="CB797" i="108"/>
  <c r="BU843" i="108"/>
  <c r="BV843" i="108"/>
  <c r="CB795" i="108"/>
  <c r="CE795" i="108"/>
  <c r="CC795" i="108"/>
  <c r="BY807" i="108"/>
  <c r="BV807" i="108"/>
  <c r="CA729" i="108"/>
  <c r="CB729" i="108"/>
  <c r="CE729" i="108"/>
  <c r="CB625" i="108"/>
  <c r="CA625" i="108"/>
  <c r="CD625" i="108"/>
  <c r="CD763" i="108"/>
  <c r="CA763" i="108"/>
  <c r="CB763" i="108"/>
  <c r="CC763" i="108"/>
  <c r="CA261" i="108"/>
  <c r="CD261" i="108"/>
  <c r="CE261" i="108"/>
  <c r="CC261" i="108"/>
  <c r="CD206" i="108"/>
  <c r="CB206" i="108"/>
  <c r="CE206" i="108"/>
  <c r="CA588" i="108"/>
  <c r="CE588" i="108"/>
  <c r="CB588" i="108"/>
  <c r="CD588" i="108"/>
  <c r="CA479" i="108"/>
  <c r="CB479" i="108"/>
  <c r="CE479" i="108"/>
  <c r="CD479" i="108"/>
  <c r="BW439" i="108"/>
  <c r="BU439" i="108"/>
  <c r="BX439" i="108"/>
  <c r="BY439" i="108"/>
  <c r="BV439" i="108"/>
  <c r="CD323" i="108"/>
  <c r="CB323" i="108"/>
  <c r="CE323" i="108"/>
  <c r="CA323" i="108"/>
  <c r="CC323" i="108"/>
  <c r="CD293" i="108"/>
  <c r="CA293" i="108"/>
  <c r="CC293" i="108"/>
  <c r="CE293" i="108"/>
  <c r="BW562" i="108"/>
  <c r="CE334" i="108"/>
  <c r="BU229" i="108"/>
  <c r="BV232" i="108"/>
  <c r="BY232" i="108"/>
  <c r="BW208" i="108"/>
  <c r="CE197" i="108"/>
  <c r="CE154" i="108"/>
  <c r="CA92" i="108"/>
  <c r="BY249" i="108"/>
  <c r="CC102" i="108"/>
  <c r="CD102" i="108"/>
  <c r="BY562" i="108"/>
  <c r="CC334" i="108"/>
  <c r="CC338" i="108"/>
  <c r="CA334" i="108"/>
  <c r="BX232" i="108"/>
  <c r="BW283" i="108"/>
  <c r="BX229" i="108"/>
  <c r="BU232" i="108"/>
  <c r="BY208" i="108"/>
  <c r="CA197" i="108"/>
  <c r="CC92" i="108"/>
  <c r="BU249" i="108"/>
  <c r="CA102" i="108"/>
  <c r="BV562" i="108"/>
  <c r="CB338" i="108"/>
  <c r="BV208" i="108"/>
  <c r="CB197" i="108"/>
  <c r="CE131" i="108"/>
  <c r="CD131" i="108"/>
  <c r="BV249" i="108"/>
  <c r="BW269" i="108"/>
  <c r="BY269" i="108"/>
  <c r="CD221" i="108"/>
  <c r="CB221" i="108"/>
  <c r="BV287" i="108"/>
  <c r="BW287" i="108"/>
  <c r="BV54" i="108"/>
  <c r="BX54" i="108"/>
  <c r="BV44" i="108"/>
  <c r="BY44" i="108"/>
  <c r="BV874" i="108"/>
  <c r="BW874" i="108"/>
  <c r="BX874" i="108"/>
  <c r="BW862" i="108"/>
  <c r="BX862" i="108"/>
  <c r="CE243" i="108"/>
  <c r="CC243" i="108"/>
  <c r="BW238" i="108"/>
  <c r="BX238" i="108"/>
  <c r="CD173" i="108"/>
  <c r="CE173" i="108"/>
  <c r="BX157" i="108"/>
  <c r="BU157" i="108"/>
  <c r="CC138" i="108"/>
  <c r="CA138" i="108"/>
  <c r="CE138" i="108"/>
  <c r="BX125" i="108"/>
  <c r="BY125" i="108"/>
  <c r="CA119" i="108"/>
  <c r="CE119" i="108"/>
  <c r="BY117" i="108"/>
  <c r="BW117" i="108"/>
  <c r="BV62" i="108"/>
  <c r="BY62" i="108"/>
  <c r="CE19" i="108"/>
  <c r="CD19" i="108"/>
  <c r="CC19" i="108"/>
  <c r="CA19" i="108"/>
  <c r="BU234" i="108"/>
  <c r="BY234" i="108"/>
  <c r="CC106" i="108"/>
  <c r="CA106" i="108"/>
  <c r="CB89" i="108"/>
  <c r="CE89" i="108"/>
  <c r="CE63" i="108"/>
  <c r="CB63" i="108"/>
  <c r="BY34" i="108"/>
  <c r="BV34" i="108"/>
  <c r="CD21" i="108"/>
  <c r="CA21" i="108"/>
  <c r="BY226" i="108"/>
  <c r="BU226" i="108"/>
  <c r="BW200" i="108"/>
  <c r="BU200" i="108"/>
  <c r="BX286" i="108"/>
  <c r="BV286" i="108"/>
  <c r="CA865" i="108"/>
  <c r="CC865" i="108"/>
  <c r="CB865" i="108"/>
  <c r="CC719" i="108"/>
  <c r="CB719" i="108"/>
  <c r="BW832" i="108"/>
  <c r="BV832" i="108"/>
  <c r="BX867" i="108"/>
  <c r="BV867" i="108"/>
  <c r="BY664" i="108"/>
  <c r="BU664" i="108"/>
  <c r="CD524" i="108"/>
  <c r="CA524" i="108"/>
  <c r="CD696" i="108"/>
  <c r="CD844" i="108"/>
  <c r="CC780" i="108"/>
  <c r="CD725" i="108"/>
  <c r="CC616" i="108"/>
  <c r="BY678" i="108"/>
  <c r="CB796" i="108"/>
  <c r="CC796" i="108"/>
  <c r="CE697" i="108"/>
  <c r="CB684" i="108"/>
  <c r="CC636" i="108"/>
  <c r="CB623" i="108"/>
  <c r="CE687" i="108"/>
  <c r="CC685" i="108"/>
  <c r="BW810" i="108"/>
  <c r="CE638" i="108"/>
  <c r="CE708" i="108"/>
  <c r="BY696" i="108"/>
  <c r="CB673" i="108"/>
  <c r="CA673" i="108"/>
  <c r="BV471" i="108"/>
  <c r="CE419" i="108"/>
  <c r="BU320" i="108"/>
  <c r="BX287" i="108"/>
  <c r="BY286" i="108"/>
  <c r="BW274" i="108"/>
  <c r="BX226" i="108"/>
  <c r="BU269" i="108"/>
  <c r="BY287" i="108"/>
  <c r="CB376" i="108"/>
  <c r="CE221" i="108"/>
  <c r="CA63" i="108"/>
  <c r="BU34" i="108"/>
  <c r="CD89" i="108"/>
  <c r="BY162" i="108"/>
  <c r="BU238" i="108"/>
  <c r="BW226" i="108"/>
  <c r="BV157" i="108"/>
  <c r="CB106" i="108"/>
  <c r="BU62" i="108"/>
  <c r="CC215" i="108"/>
  <c r="CC119" i="108"/>
  <c r="BU162" i="108"/>
  <c r="BX117" i="108"/>
  <c r="BW44" i="108"/>
  <c r="CC53" i="108"/>
  <c r="BV234" i="108"/>
  <c r="CD138" i="108"/>
  <c r="CE21" i="108"/>
  <c r="BU44" i="108"/>
  <c r="CB19" i="108"/>
  <c r="CE395" i="108"/>
  <c r="CA395" i="108"/>
  <c r="CA190" i="108"/>
  <c r="CE190" i="108"/>
  <c r="BY186" i="108"/>
  <c r="BX186" i="108"/>
  <c r="CA158" i="108"/>
  <c r="CC158" i="108"/>
  <c r="CE141" i="108"/>
  <c r="CA141" i="108"/>
  <c r="CD141" i="108"/>
  <c r="BU148" i="108"/>
  <c r="BV148" i="108"/>
  <c r="BY148" i="108"/>
  <c r="CC94" i="108"/>
  <c r="CB94" i="108"/>
  <c r="CA94" i="108"/>
  <c r="CD86" i="108"/>
  <c r="CE86" i="108"/>
  <c r="CB86" i="108"/>
  <c r="BX34" i="108"/>
  <c r="CC286" i="108"/>
  <c r="CE286" i="108"/>
  <c r="CE195" i="108"/>
  <c r="CA195" i="108"/>
  <c r="CA88" i="108"/>
  <c r="CB88" i="108"/>
  <c r="CE88" i="108"/>
  <c r="CD88" i="108"/>
  <c r="BX58" i="108"/>
  <c r="BV58" i="108"/>
  <c r="CC14" i="108"/>
  <c r="CD14" i="108"/>
  <c r="CE17" i="108"/>
  <c r="CC17" i="108"/>
  <c r="BW662" i="108"/>
  <c r="BU662" i="108"/>
  <c r="CC599" i="108"/>
  <c r="CE599" i="108"/>
  <c r="CB322" i="108"/>
  <c r="CA322" i="108"/>
  <c r="BX405" i="108"/>
  <c r="BW405" i="108"/>
  <c r="CD310" i="108"/>
  <c r="CC310" i="108"/>
  <c r="CB950" i="108"/>
  <c r="BV997" i="108"/>
  <c r="BY969" i="108"/>
  <c r="CC958" i="108"/>
  <c r="CB951" i="108"/>
  <c r="CD922" i="108"/>
  <c r="CE696" i="108"/>
  <c r="CA844" i="108"/>
  <c r="CE844" i="108"/>
  <c r="CD780" i="108"/>
  <c r="CC725" i="108"/>
  <c r="CD616" i="108"/>
  <c r="BV678" i="108"/>
  <c r="CD796" i="108"/>
  <c r="CB697" i="108"/>
  <c r="CA697" i="108"/>
  <c r="CA684" i="108"/>
  <c r="CD684" i="108"/>
  <c r="CD636" i="108"/>
  <c r="CA817" i="108"/>
  <c r="CC817" i="108"/>
  <c r="CC623" i="108"/>
  <c r="CB687" i="108"/>
  <c r="CA685" i="108"/>
  <c r="CE685" i="108"/>
  <c r="CD638" i="108"/>
  <c r="CB708" i="108"/>
  <c r="BU696" i="108"/>
  <c r="CC524" i="108"/>
  <c r="CC673" i="108"/>
  <c r="CB611" i="108"/>
  <c r="CC513" i="108"/>
  <c r="CD513" i="108"/>
  <c r="BY471" i="108"/>
  <c r="BX489" i="108"/>
  <c r="CD463" i="108"/>
  <c r="BV331" i="108"/>
  <c r="BW320" i="108"/>
  <c r="CE446" i="108"/>
  <c r="BW286" i="108"/>
  <c r="BY274" i="108"/>
  <c r="BV269" i="108"/>
  <c r="BV200" i="108"/>
  <c r="CA376" i="108"/>
  <c r="CA221" i="108"/>
  <c r="BU114" i="108"/>
  <c r="CA89" i="108"/>
  <c r="BY238" i="108"/>
  <c r="CD185" i="108"/>
  <c r="BV125" i="108"/>
  <c r="CD106" i="108"/>
  <c r="CA185" i="108"/>
  <c r="BW157" i="108"/>
  <c r="CA243" i="108"/>
  <c r="CB173" i="108"/>
  <c r="BW62" i="108"/>
  <c r="CE215" i="108"/>
  <c r="BX44" i="108"/>
  <c r="BV162" i="108"/>
  <c r="BU117" i="108"/>
  <c r="CA53" i="108"/>
  <c r="BX234" i="108"/>
  <c r="CD415" i="108"/>
  <c r="CE415" i="108"/>
  <c r="BW368" i="108"/>
  <c r="BV368" i="108"/>
  <c r="BU357" i="108"/>
  <c r="BV357" i="108"/>
  <c r="CC326" i="108"/>
  <c r="CE326" i="108"/>
  <c r="CE35" i="108"/>
  <c r="CA35" i="108"/>
  <c r="CC35" i="108"/>
  <c r="CD35" i="108"/>
  <c r="CA268" i="108"/>
  <c r="CC268" i="108"/>
  <c r="CE268" i="108"/>
  <c r="CD63" i="108"/>
  <c r="CD22" i="108"/>
  <c r="CC22" i="108"/>
  <c r="CE22" i="108"/>
  <c r="CA22" i="108"/>
  <c r="BU997" i="108"/>
  <c r="CD958" i="108"/>
  <c r="CE922" i="108"/>
  <c r="CB696" i="108"/>
  <c r="CB780" i="108"/>
  <c r="CA725" i="108"/>
  <c r="CA616" i="108"/>
  <c r="BX678" i="108"/>
  <c r="CE796" i="108"/>
  <c r="CE636" i="108"/>
  <c r="CC687" i="108"/>
  <c r="CA638" i="108"/>
  <c r="CA708" i="108"/>
  <c r="CB524" i="108"/>
  <c r="BW471" i="108"/>
  <c r="BV489" i="108"/>
  <c r="BW331" i="108"/>
  <c r="BX320" i="108"/>
  <c r="CB446" i="108"/>
  <c r="BU274" i="108"/>
  <c r="BX162" i="108"/>
  <c r="BX269" i="108"/>
  <c r="BU287" i="108"/>
  <c r="BX200" i="108"/>
  <c r="CD376" i="108"/>
  <c r="CC221" i="108"/>
  <c r="BU54" i="108"/>
  <c r="BV238" i="108"/>
  <c r="BW125" i="108"/>
  <c r="CB185" i="108"/>
  <c r="BY157" i="108"/>
  <c r="CD243" i="108"/>
  <c r="CA173" i="108"/>
  <c r="BX62" i="108"/>
  <c r="CA215" i="108"/>
  <c r="CD119" i="108"/>
  <c r="BV117" i="108"/>
  <c r="CE53" i="108"/>
  <c r="CB21" i="108"/>
  <c r="BY200" i="108"/>
  <c r="CD205" i="108"/>
  <c r="CB205" i="108"/>
  <c r="CD189" i="108"/>
  <c r="CE189" i="108"/>
  <c r="CC330" i="108"/>
  <c r="CE330" i="108"/>
  <c r="BU132" i="108"/>
  <c r="BW132" i="108"/>
  <c r="CC115" i="108"/>
  <c r="CA115" i="108"/>
  <c r="BW90" i="108"/>
  <c r="BU90" i="108"/>
  <c r="CD157" i="108"/>
  <c r="CE157" i="108"/>
  <c r="CB73" i="108"/>
  <c r="CA73" i="108"/>
  <c r="CC57" i="108"/>
  <c r="CA57" i="108"/>
  <c r="CD175" i="108"/>
  <c r="BY22" i="108"/>
  <c r="CC811" i="108"/>
  <c r="CB811" i="108"/>
  <c r="CC903" i="108"/>
  <c r="CD903" i="108"/>
  <c r="CE805" i="108"/>
  <c r="CD805" i="108"/>
  <c r="CE42" i="108"/>
  <c r="CC42" i="108"/>
  <c r="CB131" i="108"/>
  <c r="BV186" i="108"/>
  <c r="CE158" i="108"/>
  <c r="CA154" i="108"/>
  <c r="CB141" i="108"/>
  <c r="BY118" i="108"/>
  <c r="CE99" i="108"/>
  <c r="CC34" i="108"/>
  <c r="CB34" i="108"/>
  <c r="CB599" i="108"/>
  <c r="BW224" i="108"/>
  <c r="BW28" i="108"/>
  <c r="CD25" i="108"/>
  <c r="CB14" i="108"/>
  <c r="CD920" i="108"/>
  <c r="CB920" i="108"/>
  <c r="BU781" i="108"/>
  <c r="BY781" i="108"/>
  <c r="CA497" i="108"/>
  <c r="CB497" i="108"/>
  <c r="CD57" i="108"/>
  <c r="CB57" i="108"/>
  <c r="CB158" i="108"/>
  <c r="BW118" i="108"/>
  <c r="CB99" i="108"/>
  <c r="BU710" i="108"/>
  <c r="BY265" i="108"/>
  <c r="BW409" i="108"/>
  <c r="CD599" i="108"/>
  <c r="CA599" i="108"/>
  <c r="BU212" i="108"/>
  <c r="CD41" i="108"/>
  <c r="CA759" i="108"/>
  <c r="CB759" i="108"/>
  <c r="CC464" i="108"/>
  <c r="CD464" i="108"/>
  <c r="CE464" i="108"/>
  <c r="BV429" i="108"/>
  <c r="BU429" i="108"/>
  <c r="CB17" i="108"/>
  <c r="CD16" i="108"/>
  <c r="CB16" i="108"/>
  <c r="CE16" i="108"/>
  <c r="CA16" i="108"/>
  <c r="CE11" i="108"/>
  <c r="BU11" i="108"/>
  <c r="BW11" i="108"/>
  <c r="BV11" i="108"/>
  <c r="BY11" i="108"/>
  <c r="CA946" i="108"/>
  <c r="CB946" i="108"/>
  <c r="CE946" i="108"/>
  <c r="CD946" i="108"/>
  <c r="CC946" i="108"/>
  <c r="CD886" i="108"/>
  <c r="CC886" i="108"/>
  <c r="CA886" i="108"/>
  <c r="CE886" i="108"/>
  <c r="CB886" i="108"/>
  <c r="BY980" i="108"/>
  <c r="CE974" i="108"/>
  <c r="CC974" i="108"/>
  <c r="CA974" i="108"/>
  <c r="CD898" i="108"/>
  <c r="CC898" i="108"/>
  <c r="CE898" i="108"/>
  <c r="CD937" i="108"/>
  <c r="CC937" i="108"/>
  <c r="CC819" i="108"/>
  <c r="CB819" i="108"/>
  <c r="BV864" i="108"/>
  <c r="BY864" i="108"/>
  <c r="BW864" i="108"/>
  <c r="BU859" i="108"/>
  <c r="BV859" i="108"/>
  <c r="BW859" i="108"/>
  <c r="BX859" i="108"/>
  <c r="CC800" i="108"/>
  <c r="CB800" i="108"/>
  <c r="CB754" i="108"/>
  <c r="CD754" i="108"/>
  <c r="CC754" i="108"/>
  <c r="CE754" i="108"/>
  <c r="CB680" i="108"/>
  <c r="CE680" i="108"/>
  <c r="CC680" i="108"/>
  <c r="CD680" i="108"/>
  <c r="CA680" i="108"/>
  <c r="CE716" i="108"/>
  <c r="CC716" i="108"/>
  <c r="CB718" i="108"/>
  <c r="CE718" i="108"/>
  <c r="BW700" i="108"/>
  <c r="BU700" i="108"/>
  <c r="CA698" i="108"/>
  <c r="CC698" i="108"/>
  <c r="BY623" i="108"/>
  <c r="BW623" i="108"/>
  <c r="BU623" i="108"/>
  <c r="BV623" i="108"/>
  <c r="CC496" i="108"/>
  <c r="CE496" i="108"/>
  <c r="CD496" i="108"/>
  <c r="CA496" i="108"/>
  <c r="BX648" i="108"/>
  <c r="BV648" i="108"/>
  <c r="BW648" i="108"/>
  <c r="BY648" i="108"/>
  <c r="BU648" i="108"/>
  <c r="BY379" i="108"/>
  <c r="BW379" i="108"/>
  <c r="CB557" i="108"/>
  <c r="CC557" i="108"/>
  <c r="BW303" i="108"/>
  <c r="BU303" i="108"/>
  <c r="BX602" i="108"/>
  <c r="BW602" i="108"/>
  <c r="BV602" i="108"/>
  <c r="CC245" i="108"/>
  <c r="CE245" i="108"/>
  <c r="BY575" i="108"/>
  <c r="BW575" i="108"/>
  <c r="BU575" i="108"/>
  <c r="BV575" i="108"/>
  <c r="BU283" i="108"/>
  <c r="BV283" i="108"/>
  <c r="BU180" i="108"/>
  <c r="BY180" i="108"/>
  <c r="CD299" i="108"/>
  <c r="CC299" i="108"/>
  <c r="CE36" i="108"/>
  <c r="CB36" i="108"/>
  <c r="CA36" i="108"/>
  <c r="BY984" i="108"/>
  <c r="BW984" i="108"/>
  <c r="BU864" i="108"/>
  <c r="BX858" i="108"/>
  <c r="BW858" i="108"/>
  <c r="BV858" i="108"/>
  <c r="CB854" i="108"/>
  <c r="CE854" i="108"/>
  <c r="CD729" i="108"/>
  <c r="CC729" i="108"/>
  <c r="CA526" i="108"/>
  <c r="CD526" i="108"/>
  <c r="CC526" i="108"/>
  <c r="BU651" i="108"/>
  <c r="BY651" i="108"/>
  <c r="BX651" i="108"/>
  <c r="BW651" i="108"/>
  <c r="CE491" i="108"/>
  <c r="CD491" i="108"/>
  <c r="CC491" i="108"/>
  <c r="CB491" i="108"/>
  <c r="CA491" i="108"/>
  <c r="CE483" i="108"/>
  <c r="CC483" i="108"/>
  <c r="CA482" i="108"/>
  <c r="CB482" i="108"/>
  <c r="CA420" i="108"/>
  <c r="CE420" i="108"/>
  <c r="CE367" i="108"/>
  <c r="CA367" i="108"/>
  <c r="BW325" i="108"/>
  <c r="BV325" i="108"/>
  <c r="BY507" i="108"/>
  <c r="BU507" i="108"/>
  <c r="BW271" i="108"/>
  <c r="BV271" i="108"/>
  <c r="BU271" i="108"/>
  <c r="CC248" i="108"/>
  <c r="CE248" i="108"/>
  <c r="BY607" i="108"/>
  <c r="BU607" i="108"/>
  <c r="BW607" i="108"/>
  <c r="BV607" i="108"/>
  <c r="BX222" i="108"/>
  <c r="BW222" i="108"/>
  <c r="CB92" i="108"/>
  <c r="CE92" i="108"/>
  <c r="CD11" i="108"/>
  <c r="CC11" i="108"/>
  <c r="CE288" i="108"/>
  <c r="CB288" i="108"/>
  <c r="BU266" i="108"/>
  <c r="BV266" i="108"/>
  <c r="CD24" i="108"/>
  <c r="CB24" i="108"/>
  <c r="CA24" i="108"/>
  <c r="BY290" i="108"/>
  <c r="BV290" i="108"/>
  <c r="BX981" i="108"/>
  <c r="BW981" i="108"/>
  <c r="BU981" i="108"/>
  <c r="BY981" i="108"/>
  <c r="BV981" i="108"/>
  <c r="BV969" i="108"/>
  <c r="BX969" i="108"/>
  <c r="CE884" i="108"/>
  <c r="CA884" i="108"/>
  <c r="BU900" i="108"/>
  <c r="BX900" i="108"/>
  <c r="BV900" i="108"/>
  <c r="CA853" i="108"/>
  <c r="CC853" i="108"/>
  <c r="CA849" i="108"/>
  <c r="CB849" i="108"/>
  <c r="BU823" i="108"/>
  <c r="BX823" i="108"/>
  <c r="BV823" i="108"/>
  <c r="BY829" i="108"/>
  <c r="BU829" i="108"/>
  <c r="CA802" i="108"/>
  <c r="CB802" i="108"/>
  <c r="CD744" i="108"/>
  <c r="CA744" i="108"/>
  <c r="CE744" i="108"/>
  <c r="CB744" i="108"/>
  <c r="CC744" i="108"/>
  <c r="BX817" i="108"/>
  <c r="BW817" i="108"/>
  <c r="CE625" i="108"/>
  <c r="CC625" i="108"/>
  <c r="CB614" i="108"/>
  <c r="CD614" i="108"/>
  <c r="CC614" i="108"/>
  <c r="BU715" i="108"/>
  <c r="BX715" i="108"/>
  <c r="BY715" i="108"/>
  <c r="BW715" i="108"/>
  <c r="BU636" i="108"/>
  <c r="BW636" i="108"/>
  <c r="BY636" i="108"/>
  <c r="BV636" i="108"/>
  <c r="BU632" i="108"/>
  <c r="BW632" i="108"/>
  <c r="BV632" i="108"/>
  <c r="BY612" i="108"/>
  <c r="BX612" i="108"/>
  <c r="CE437" i="108"/>
  <c r="CD437" i="108"/>
  <c r="CC437" i="108"/>
  <c r="CB437" i="108"/>
  <c r="CE427" i="108"/>
  <c r="CC427" i="108"/>
  <c r="BU755" i="108"/>
  <c r="BV755" i="108"/>
  <c r="BW755" i="108"/>
  <c r="BY755" i="108"/>
  <c r="CE389" i="108"/>
  <c r="CB389" i="108"/>
  <c r="BX736" i="108"/>
  <c r="BV736" i="108"/>
  <c r="BY736" i="108"/>
  <c r="BW736" i="108"/>
  <c r="BW625" i="108"/>
  <c r="BV625" i="108"/>
  <c r="BU625" i="108"/>
  <c r="CE528" i="108"/>
  <c r="CD528" i="108"/>
  <c r="BV533" i="108"/>
  <c r="BW533" i="108"/>
  <c r="CA419" i="108"/>
  <c r="CC419" i="108"/>
  <c r="CC289" i="108"/>
  <c r="CA289" i="108"/>
  <c r="CA583" i="108"/>
  <c r="CB583" i="108"/>
  <c r="CE583" i="108"/>
  <c r="CC583" i="108"/>
  <c r="CD583" i="108"/>
  <c r="BY351" i="108"/>
  <c r="BU351" i="108"/>
  <c r="CD339" i="108"/>
  <c r="CB339" i="108"/>
  <c r="BW315" i="108"/>
  <c r="BV315" i="108"/>
  <c r="BU263" i="108"/>
  <c r="BY263" i="108"/>
  <c r="BW263" i="108"/>
  <c r="BV263" i="108"/>
  <c r="CE104" i="108"/>
  <c r="CA104" i="108"/>
  <c r="BX77" i="108"/>
  <c r="BY77" i="108"/>
  <c r="CA52" i="108"/>
  <c r="CE52" i="108"/>
  <c r="CB52" i="108"/>
  <c r="BX50" i="108"/>
  <c r="BW50" i="108"/>
  <c r="BV50" i="108"/>
  <c r="BY50" i="108"/>
  <c r="CB20" i="108"/>
  <c r="CE20" i="108"/>
  <c r="CA20" i="108"/>
  <c r="BV114" i="108"/>
  <c r="BY114" i="108"/>
  <c r="CD991" i="108"/>
  <c r="CC991" i="108"/>
  <c r="CD990" i="108"/>
  <c r="CB990" i="108"/>
  <c r="BY988" i="108"/>
  <c r="BV988" i="108"/>
  <c r="BU988" i="108"/>
  <c r="CE938" i="108"/>
  <c r="CD938" i="108"/>
  <c r="CE878" i="108"/>
  <c r="CB878" i="108"/>
  <c r="CA861" i="108"/>
  <c r="CB861" i="108"/>
  <c r="CE861" i="108"/>
  <c r="CA871" i="108"/>
  <c r="CD871" i="108"/>
  <c r="CE846" i="108"/>
  <c r="CC846" i="108"/>
  <c r="CB846" i="108"/>
  <c r="CA846" i="108"/>
  <c r="BW840" i="108"/>
  <c r="BX840" i="108"/>
  <c r="BY886" i="108"/>
  <c r="CD807" i="108"/>
  <c r="CC807" i="108"/>
  <c r="CE807" i="108"/>
  <c r="BV773" i="108"/>
  <c r="BY773" i="108"/>
  <c r="CC654" i="108"/>
  <c r="CE654" i="108"/>
  <c r="CC501" i="108"/>
  <c r="CB501" i="108"/>
  <c r="CB562" i="108"/>
  <c r="CE562" i="108"/>
  <c r="CA495" i="108"/>
  <c r="CE495" i="108"/>
  <c r="CD489" i="108"/>
  <c r="CE489" i="108"/>
  <c r="CC489" i="108"/>
  <c r="CA489" i="108"/>
  <c r="CA481" i="108"/>
  <c r="CE481" i="108"/>
  <c r="CB471" i="108"/>
  <c r="CD471" i="108"/>
  <c r="CA471" i="108"/>
  <c r="CE471" i="108"/>
  <c r="CA440" i="108"/>
  <c r="CD440" i="108"/>
  <c r="CE421" i="108"/>
  <c r="CD421" i="108"/>
  <c r="CC421" i="108"/>
  <c r="CB421" i="108"/>
  <c r="CA421" i="108"/>
  <c r="BY631" i="108"/>
  <c r="BX631" i="108"/>
  <c r="CB527" i="108"/>
  <c r="CE527" i="108"/>
  <c r="CD527" i="108"/>
  <c r="CA527" i="108"/>
  <c r="BY517" i="108"/>
  <c r="BV517" i="108"/>
  <c r="CB418" i="108"/>
  <c r="CA418" i="108"/>
  <c r="CE371" i="108"/>
  <c r="CA371" i="108"/>
  <c r="CA255" i="108"/>
  <c r="CB255" i="108"/>
  <c r="CA206" i="108"/>
  <c r="CC206" i="108"/>
  <c r="CE358" i="108"/>
  <c r="CB358" i="108"/>
  <c r="CC154" i="108"/>
  <c r="CD154" i="108"/>
  <c r="BU261" i="108"/>
  <c r="BY261" i="108"/>
  <c r="CA123" i="108"/>
  <c r="CD123" i="108"/>
  <c r="CC123" i="108"/>
  <c r="CA112" i="108"/>
  <c r="CE112" i="108"/>
  <c r="BW160" i="108"/>
  <c r="BY160" i="108"/>
  <c r="CE115" i="108"/>
  <c r="CD115" i="108"/>
  <c r="BV90" i="108"/>
  <c r="BY90" i="108"/>
  <c r="BY86" i="108"/>
  <c r="BU86" i="108"/>
  <c r="CB431" i="108"/>
  <c r="CA431" i="108"/>
  <c r="CC431" i="108"/>
  <c r="CE431" i="108"/>
  <c r="CD431" i="108"/>
  <c r="CB363" i="108"/>
  <c r="CC363" i="108"/>
  <c r="CD363" i="108"/>
  <c r="CA363" i="108"/>
  <c r="CE363" i="108"/>
  <c r="CC917" i="108"/>
  <c r="CB917" i="108"/>
  <c r="CA917" i="108"/>
  <c r="CE917" i="108"/>
  <c r="CD917" i="108"/>
  <c r="CA888" i="108"/>
  <c r="CB888" i="108"/>
  <c r="CC888" i="108"/>
  <c r="CE888" i="108"/>
  <c r="CD888" i="108"/>
  <c r="CD870" i="108"/>
  <c r="CA870" i="108"/>
  <c r="CE870" i="108"/>
  <c r="CB870" i="108"/>
  <c r="CC870" i="108"/>
  <c r="CC637" i="108"/>
  <c r="CA637" i="108"/>
  <c r="CE637" i="108"/>
  <c r="CB637" i="108"/>
  <c r="CD637" i="108"/>
  <c r="CB547" i="108"/>
  <c r="CA547" i="108"/>
  <c r="CC547" i="108"/>
  <c r="CE547" i="108"/>
  <c r="CD547" i="108"/>
  <c r="CD813" i="108"/>
  <c r="CB813" i="108"/>
  <c r="CC813" i="108"/>
  <c r="CA813" i="108"/>
  <c r="CE813" i="108"/>
  <c r="CB832" i="108"/>
  <c r="CC832" i="108"/>
  <c r="CA832" i="108"/>
  <c r="CE832" i="108"/>
  <c r="CD832" i="108"/>
  <c r="BY998" i="108"/>
  <c r="BX998" i="108"/>
  <c r="BW998" i="108"/>
  <c r="BV998" i="108"/>
  <c r="BU998" i="108"/>
  <c r="CA999" i="108"/>
  <c r="CE999" i="108"/>
  <c r="CD999" i="108"/>
  <c r="CB999" i="108"/>
  <c r="CC999" i="108"/>
  <c r="CD944" i="108"/>
  <c r="CA944" i="108"/>
  <c r="CB944" i="108"/>
  <c r="CC944" i="108"/>
  <c r="CE944" i="108"/>
  <c r="CB682" i="108"/>
  <c r="CD682" i="108"/>
  <c r="CC682" i="108"/>
  <c r="CA682" i="108"/>
  <c r="CE682" i="108"/>
  <c r="BY673" i="108"/>
  <c r="BU673" i="108"/>
  <c r="BX673" i="108"/>
  <c r="BW673" i="108"/>
  <c r="BV673" i="108"/>
  <c r="CC301" i="108"/>
  <c r="CD301" i="108"/>
  <c r="CB301" i="108"/>
  <c r="CA301" i="108"/>
  <c r="CE301" i="108"/>
  <c r="BY55" i="108"/>
  <c r="BX55" i="108"/>
  <c r="BU55" i="108"/>
  <c r="BV55" i="108"/>
  <c r="BW55" i="108"/>
  <c r="BY999" i="108"/>
  <c r="BW999" i="108"/>
  <c r="BV999" i="108"/>
  <c r="BU999" i="108"/>
  <c r="BX999" i="108"/>
  <c r="BW949" i="108"/>
  <c r="BV949" i="108"/>
  <c r="BX949" i="108"/>
  <c r="BU949" i="108"/>
  <c r="BY949" i="108"/>
  <c r="BY922" i="108"/>
  <c r="BV922" i="108"/>
  <c r="BU922" i="108"/>
  <c r="BX922" i="108"/>
  <c r="BW922" i="108"/>
  <c r="BU925" i="108"/>
  <c r="BX925" i="108"/>
  <c r="BW925" i="108"/>
  <c r="BY925" i="108"/>
  <c r="BV925" i="108"/>
  <c r="BV960" i="108"/>
  <c r="BU960" i="108"/>
  <c r="BW960" i="108"/>
  <c r="BX960" i="108"/>
  <c r="BY960" i="108"/>
  <c r="BW903" i="108"/>
  <c r="BX903" i="108"/>
  <c r="BY903" i="108"/>
  <c r="BV903" i="108"/>
  <c r="BU903" i="108"/>
  <c r="CC893" i="108"/>
  <c r="CA893" i="108"/>
  <c r="CE893" i="108"/>
  <c r="CD893" i="108"/>
  <c r="CB893" i="108"/>
  <c r="BY873" i="108"/>
  <c r="BW873" i="108"/>
  <c r="BU873" i="108"/>
  <c r="BX873" i="108"/>
  <c r="BV873" i="108"/>
  <c r="BW942" i="108"/>
  <c r="BV942" i="108"/>
  <c r="BY942" i="108"/>
  <c r="BX942" i="108"/>
  <c r="BU942" i="108"/>
  <c r="BV918" i="108"/>
  <c r="BU918" i="108"/>
  <c r="BY918" i="108"/>
  <c r="BX918" i="108"/>
  <c r="BW918" i="108"/>
  <c r="BW895" i="108"/>
  <c r="BX895" i="108"/>
  <c r="BY895" i="108"/>
  <c r="BV895" i="108"/>
  <c r="BU895" i="108"/>
  <c r="BV850" i="108"/>
  <c r="BU850" i="108"/>
  <c r="BW850" i="108"/>
  <c r="BY850" i="108"/>
  <c r="BX850" i="108"/>
  <c r="BX966" i="108"/>
  <c r="BU966" i="108"/>
  <c r="BY966" i="108"/>
  <c r="BW966" i="108"/>
  <c r="BV966" i="108"/>
  <c r="CD989" i="108"/>
  <c r="CE989" i="108"/>
  <c r="CC989" i="108"/>
  <c r="CB989" i="108"/>
  <c r="CA989" i="108"/>
  <c r="BW891" i="108"/>
  <c r="BY891" i="108"/>
  <c r="BV891" i="108"/>
  <c r="BX891" i="108"/>
  <c r="BU891" i="108"/>
  <c r="BV910" i="108"/>
  <c r="BW910" i="108"/>
  <c r="BU910" i="108"/>
  <c r="BY910" i="108"/>
  <c r="BX910" i="108"/>
  <c r="BY614" i="108"/>
  <c r="BX614" i="108"/>
  <c r="BW614" i="108"/>
  <c r="BV614" i="108"/>
  <c r="BU614" i="108"/>
  <c r="BY798" i="108"/>
  <c r="BX798" i="108"/>
  <c r="BV798" i="108"/>
  <c r="BW798" i="108"/>
  <c r="BU798" i="108"/>
  <c r="CD642" i="108"/>
  <c r="CC642" i="108"/>
  <c r="CB642" i="108"/>
  <c r="CA642" i="108"/>
  <c r="CE642" i="108"/>
  <c r="BU958" i="108"/>
  <c r="BY958" i="108"/>
  <c r="BX958" i="108"/>
  <c r="BW958" i="108"/>
  <c r="BV958" i="108"/>
  <c r="BV948" i="108"/>
  <c r="BU948" i="108"/>
  <c r="BY948" i="108"/>
  <c r="BX948" i="108"/>
  <c r="BW948" i="108"/>
  <c r="CD940" i="108"/>
  <c r="CC940" i="108"/>
  <c r="CA940" i="108"/>
  <c r="CB940" i="108"/>
  <c r="CE940" i="108"/>
  <c r="BY934" i="108"/>
  <c r="BX934" i="108"/>
  <c r="BV934" i="108"/>
  <c r="BU934" i="108"/>
  <c r="BW934" i="108"/>
  <c r="CE913" i="108"/>
  <c r="CC913" i="108"/>
  <c r="CB913" i="108"/>
  <c r="CD913" i="108"/>
  <c r="CA913" i="108"/>
  <c r="CB890" i="108"/>
  <c r="CC890" i="108"/>
  <c r="CA890" i="108"/>
  <c r="CE890" i="108"/>
  <c r="CD890" i="108"/>
  <c r="BY913" i="108"/>
  <c r="BW913" i="108"/>
  <c r="BU913" i="108"/>
  <c r="BV913" i="108"/>
  <c r="BX913" i="108"/>
  <c r="BY965" i="108"/>
  <c r="BW965" i="108"/>
  <c r="BU965" i="108"/>
  <c r="BV965" i="108"/>
  <c r="BX965" i="108"/>
  <c r="BY931" i="108"/>
  <c r="BW931" i="108"/>
  <c r="BV931" i="108"/>
  <c r="BU931" i="108"/>
  <c r="BX931" i="108"/>
  <c r="BY908" i="108"/>
  <c r="BX908" i="108"/>
  <c r="BV908" i="108"/>
  <c r="BW908" i="108"/>
  <c r="BU908" i="108"/>
  <c r="BY973" i="108"/>
  <c r="BX973" i="108"/>
  <c r="BU973" i="108"/>
  <c r="BW973" i="108"/>
  <c r="BV973" i="108"/>
  <c r="BW835" i="108"/>
  <c r="BX835" i="108"/>
  <c r="BV835" i="108"/>
  <c r="BY835" i="108"/>
  <c r="BU835" i="108"/>
  <c r="BY758" i="108"/>
  <c r="BX758" i="108"/>
  <c r="BW758" i="108"/>
  <c r="BV758" i="108"/>
  <c r="BU758" i="108"/>
  <c r="CB900" i="108"/>
  <c r="CA900" i="108"/>
  <c r="CE900" i="108"/>
  <c r="CD900" i="108"/>
  <c r="CC900" i="108"/>
  <c r="BY865" i="108"/>
  <c r="BW865" i="108"/>
  <c r="BX865" i="108"/>
  <c r="BV865" i="108"/>
  <c r="BU865" i="108"/>
  <c r="CA859" i="108"/>
  <c r="CC859" i="108"/>
  <c r="CB859" i="108"/>
  <c r="CE859" i="108"/>
  <c r="CD859" i="108"/>
  <c r="BW846" i="108"/>
  <c r="BV846" i="108"/>
  <c r="BU846" i="108"/>
  <c r="BY846" i="108"/>
  <c r="BX846" i="108"/>
  <c r="BW803" i="108"/>
  <c r="BV803" i="108"/>
  <c r="BX803" i="108"/>
  <c r="BY803" i="108"/>
  <c r="BU803" i="108"/>
  <c r="CA872" i="108"/>
  <c r="CE872" i="108"/>
  <c r="CD872" i="108"/>
  <c r="CB872" i="108"/>
  <c r="CC872" i="108"/>
  <c r="CB840" i="108"/>
  <c r="CA840" i="108"/>
  <c r="CD840" i="108"/>
  <c r="CE840" i="108"/>
  <c r="CC840" i="108"/>
  <c r="BY815" i="108"/>
  <c r="BX815" i="108"/>
  <c r="BW815" i="108"/>
  <c r="BV815" i="108"/>
  <c r="BU815" i="108"/>
  <c r="CB785" i="108"/>
  <c r="CC785" i="108"/>
  <c r="CE785" i="108"/>
  <c r="CD785" i="108"/>
  <c r="CA785" i="108"/>
  <c r="BY947" i="108"/>
  <c r="BW947" i="108"/>
  <c r="BV947" i="108"/>
  <c r="BU947" i="108"/>
  <c r="BX947" i="108"/>
  <c r="BV732" i="108"/>
  <c r="BW732" i="108"/>
  <c r="BU732" i="108"/>
  <c r="BY732" i="108"/>
  <c r="BX732" i="108"/>
  <c r="BU691" i="108"/>
  <c r="BW691" i="108"/>
  <c r="BV691" i="108"/>
  <c r="BY691" i="108"/>
  <c r="BX691" i="108"/>
  <c r="BV668" i="108"/>
  <c r="BW668" i="108"/>
  <c r="BU668" i="108"/>
  <c r="BX668" i="108"/>
  <c r="BY668" i="108"/>
  <c r="BY606" i="108"/>
  <c r="BX606" i="108"/>
  <c r="BW606" i="108"/>
  <c r="BV606" i="108"/>
  <c r="BU606" i="108"/>
  <c r="BY727" i="108"/>
  <c r="BW727" i="108"/>
  <c r="BX727" i="108"/>
  <c r="BV727" i="108"/>
  <c r="BU727" i="108"/>
  <c r="CA704" i="108"/>
  <c r="CE704" i="108"/>
  <c r="CD704" i="108"/>
  <c r="CC704" i="108"/>
  <c r="CB704" i="108"/>
  <c r="BW669" i="108"/>
  <c r="BU669" i="108"/>
  <c r="BX669" i="108"/>
  <c r="BV669" i="108"/>
  <c r="BY669" i="108"/>
  <c r="BY754" i="108"/>
  <c r="BX754" i="108"/>
  <c r="BW754" i="108"/>
  <c r="BV754" i="108"/>
  <c r="BU754" i="108"/>
  <c r="BY711" i="108"/>
  <c r="BW711" i="108"/>
  <c r="BV711" i="108"/>
  <c r="BU711" i="108"/>
  <c r="BX711" i="108"/>
  <c r="CB666" i="108"/>
  <c r="CC666" i="108"/>
  <c r="CA666" i="108"/>
  <c r="CD666" i="108"/>
  <c r="CE666" i="108"/>
  <c r="CB874" i="108"/>
  <c r="CD874" i="108"/>
  <c r="CC874" i="108"/>
  <c r="CA874" i="108"/>
  <c r="CE874" i="108"/>
  <c r="CD724" i="108"/>
  <c r="CB724" i="108"/>
  <c r="CC724" i="108"/>
  <c r="CA724" i="108"/>
  <c r="CE724" i="108"/>
  <c r="BV652" i="108"/>
  <c r="BY652" i="108"/>
  <c r="BX652" i="108"/>
  <c r="BW652" i="108"/>
  <c r="BU652" i="108"/>
  <c r="BU610" i="108"/>
  <c r="BX610" i="108"/>
  <c r="BW610" i="108"/>
  <c r="BV610" i="108"/>
  <c r="BY610" i="108"/>
  <c r="BU578" i="108"/>
  <c r="BX578" i="108"/>
  <c r="BW578" i="108"/>
  <c r="BV578" i="108"/>
  <c r="BY578" i="108"/>
  <c r="CB569" i="108"/>
  <c r="CE569" i="108"/>
  <c r="CC569" i="108"/>
  <c r="CA569" i="108"/>
  <c r="CD569" i="108"/>
  <c r="BW879" i="108"/>
  <c r="BY879" i="108"/>
  <c r="BU879" i="108"/>
  <c r="BX879" i="108"/>
  <c r="BV879" i="108"/>
  <c r="BV787" i="108"/>
  <c r="BU787" i="108"/>
  <c r="BY787" i="108"/>
  <c r="BX787" i="108"/>
  <c r="BW787" i="108"/>
  <c r="CD748" i="108"/>
  <c r="CB748" i="108"/>
  <c r="CE748" i="108"/>
  <c r="CC748" i="108"/>
  <c r="CA748" i="108"/>
  <c r="BU683" i="108"/>
  <c r="BY683" i="108"/>
  <c r="BX683" i="108"/>
  <c r="BW683" i="108"/>
  <c r="BV683" i="108"/>
  <c r="BX783" i="108"/>
  <c r="BY783" i="108"/>
  <c r="BW783" i="108"/>
  <c r="BV783" i="108"/>
  <c r="BU783" i="108"/>
  <c r="BY624" i="108"/>
  <c r="BW624" i="108"/>
  <c r="BV624" i="108"/>
  <c r="BU624" i="108"/>
  <c r="BX624" i="108"/>
  <c r="BU762" i="108"/>
  <c r="BV762" i="108"/>
  <c r="BY762" i="108"/>
  <c r="BX762" i="108"/>
  <c r="BW762" i="108"/>
  <c r="CE773" i="108"/>
  <c r="CC773" i="108"/>
  <c r="CB773" i="108"/>
  <c r="CD773" i="108"/>
  <c r="CA773" i="108"/>
  <c r="CD702" i="108"/>
  <c r="CC702" i="108"/>
  <c r="CB702" i="108"/>
  <c r="CA702" i="108"/>
  <c r="CE702" i="108"/>
  <c r="BY476" i="108"/>
  <c r="BX476" i="108"/>
  <c r="BW476" i="108"/>
  <c r="BU476" i="108"/>
  <c r="BV476" i="108"/>
  <c r="BY470" i="108"/>
  <c r="BW470" i="108"/>
  <c r="BX470" i="108"/>
  <c r="BV470" i="108"/>
  <c r="BU470" i="108"/>
  <c r="BY593" i="108"/>
  <c r="BX593" i="108"/>
  <c r="BV593" i="108"/>
  <c r="BU593" i="108"/>
  <c r="BW593" i="108"/>
  <c r="BY524" i="108"/>
  <c r="BW524" i="108"/>
  <c r="BX524" i="108"/>
  <c r="BV524" i="108"/>
  <c r="BU524" i="108"/>
  <c r="BX478" i="108"/>
  <c r="BW478" i="108"/>
  <c r="BU478" i="108"/>
  <c r="BY478" i="108"/>
  <c r="BV478" i="108"/>
  <c r="CB816" i="108"/>
  <c r="CA816" i="108"/>
  <c r="CD816" i="108"/>
  <c r="CE816" i="108"/>
  <c r="CC816" i="108"/>
  <c r="BY584" i="108"/>
  <c r="BU584" i="108"/>
  <c r="BV584" i="108"/>
  <c r="BX584" i="108"/>
  <c r="BW584" i="108"/>
  <c r="BV595" i="108"/>
  <c r="BU595" i="108"/>
  <c r="BW595" i="108"/>
  <c r="BX595" i="108"/>
  <c r="BY595" i="108"/>
  <c r="CA478" i="108"/>
  <c r="CE478" i="108"/>
  <c r="CB478" i="108"/>
  <c r="CD478" i="108"/>
  <c r="CC478" i="108"/>
  <c r="BY460" i="108"/>
  <c r="BV460" i="108"/>
  <c r="BU460" i="108"/>
  <c r="BX460" i="108"/>
  <c r="BW460" i="108"/>
  <c r="CD499" i="108"/>
  <c r="CC499" i="108"/>
  <c r="CB499" i="108"/>
  <c r="CA499" i="108"/>
  <c r="CE499" i="108"/>
  <c r="BV537" i="108"/>
  <c r="BW537" i="108"/>
  <c r="BY537" i="108"/>
  <c r="BU537" i="108"/>
  <c r="BX537" i="108"/>
  <c r="CD441" i="108"/>
  <c r="CB441" i="108"/>
  <c r="CA441" i="108"/>
  <c r="CE441" i="108"/>
  <c r="CC441" i="108"/>
  <c r="CC404" i="108"/>
  <c r="CA404" i="108"/>
  <c r="CB404" i="108"/>
  <c r="CE404" i="108"/>
  <c r="CD404" i="108"/>
  <c r="CB343" i="108"/>
  <c r="CE343" i="108"/>
  <c r="CD343" i="108"/>
  <c r="CC343" i="108"/>
  <c r="CA343" i="108"/>
  <c r="CD473" i="108"/>
  <c r="CE473" i="108"/>
  <c r="CB473" i="108"/>
  <c r="CA473" i="108"/>
  <c r="CC473" i="108"/>
  <c r="CA436" i="108"/>
  <c r="CC436" i="108"/>
  <c r="CE436" i="108"/>
  <c r="CD436" i="108"/>
  <c r="CB436" i="108"/>
  <c r="BV318" i="108"/>
  <c r="BX318" i="108"/>
  <c r="BW318" i="108"/>
  <c r="BU318" i="108"/>
  <c r="BY318" i="108"/>
  <c r="CA309" i="108"/>
  <c r="CE309" i="108"/>
  <c r="CD309" i="108"/>
  <c r="CB309" i="108"/>
  <c r="CC309" i="108"/>
  <c r="CB399" i="108"/>
  <c r="CC399" i="108"/>
  <c r="CE399" i="108"/>
  <c r="CD399" i="108"/>
  <c r="CA399" i="108"/>
  <c r="BW322" i="108"/>
  <c r="BX322" i="108"/>
  <c r="BY322" i="108"/>
  <c r="BU322" i="108"/>
  <c r="BV322" i="108"/>
  <c r="CD291" i="108"/>
  <c r="CA291" i="108"/>
  <c r="CE291" i="108"/>
  <c r="CC291" i="108"/>
  <c r="CB291" i="108"/>
  <c r="BX342" i="108"/>
  <c r="BU342" i="108"/>
  <c r="BY342" i="108"/>
  <c r="BW342" i="108"/>
  <c r="BV342" i="108"/>
  <c r="CC325" i="108"/>
  <c r="CE325" i="108"/>
  <c r="CA325" i="108"/>
  <c r="CB325" i="108"/>
  <c r="CD325" i="108"/>
  <c r="BX469" i="108"/>
  <c r="BV469" i="108"/>
  <c r="BU469" i="108"/>
  <c r="BY469" i="108"/>
  <c r="BW469" i="108"/>
  <c r="BY396" i="108"/>
  <c r="BV396" i="108"/>
  <c r="BX396" i="108"/>
  <c r="BU396" i="108"/>
  <c r="BW396" i="108"/>
  <c r="BV385" i="108"/>
  <c r="BW385" i="108"/>
  <c r="BU385" i="108"/>
  <c r="BX385" i="108"/>
  <c r="BY385" i="108"/>
  <c r="CB303" i="108"/>
  <c r="CE303" i="108"/>
  <c r="CA303" i="108"/>
  <c r="CD303" i="108"/>
  <c r="CC303" i="108"/>
  <c r="CD273" i="108"/>
  <c r="CB273" i="108"/>
  <c r="CA273" i="108"/>
  <c r="CE273" i="108"/>
  <c r="CC273" i="108"/>
  <c r="BY272" i="108"/>
  <c r="BW272" i="108"/>
  <c r="BV272" i="108"/>
  <c r="BU272" i="108"/>
  <c r="BX272" i="108"/>
  <c r="BY63" i="108"/>
  <c r="BX63" i="108"/>
  <c r="BU63" i="108"/>
  <c r="BW63" i="108"/>
  <c r="BV63" i="108"/>
  <c r="CB355" i="108"/>
  <c r="CE355" i="108"/>
  <c r="CC355" i="108"/>
  <c r="CA355" i="108"/>
  <c r="CD355" i="108"/>
  <c r="BY288" i="108"/>
  <c r="BV288" i="108"/>
  <c r="BU288" i="108"/>
  <c r="BW288" i="108"/>
  <c r="BX288" i="108"/>
  <c r="CB283" i="108"/>
  <c r="CC283" i="108"/>
  <c r="CD283" i="108"/>
  <c r="CA283" i="108"/>
  <c r="CE283" i="108"/>
  <c r="BY259" i="108"/>
  <c r="BX259" i="108"/>
  <c r="BW259" i="108"/>
  <c r="BV259" i="108"/>
  <c r="BU259" i="108"/>
  <c r="BY248" i="108"/>
  <c r="BU248" i="108"/>
  <c r="BX248" i="108"/>
  <c r="BV248" i="108"/>
  <c r="BW248" i="108"/>
  <c r="BY233" i="108"/>
  <c r="BW233" i="108"/>
  <c r="BX233" i="108"/>
  <c r="BV233" i="108"/>
  <c r="BU233" i="108"/>
  <c r="CB228" i="108"/>
  <c r="CD228" i="108"/>
  <c r="CC228" i="108"/>
  <c r="CA228" i="108"/>
  <c r="CE228" i="108"/>
  <c r="CB122" i="108"/>
  <c r="CA122" i="108"/>
  <c r="CE122" i="108"/>
  <c r="CD122" i="108"/>
  <c r="CC122" i="108"/>
  <c r="CB256" i="108"/>
  <c r="CA256" i="108"/>
  <c r="CE256" i="108"/>
  <c r="CD256" i="108"/>
  <c r="CC256" i="108"/>
  <c r="BY147" i="108"/>
  <c r="BX147" i="108"/>
  <c r="BW147" i="108"/>
  <c r="BV147" i="108"/>
  <c r="BU147" i="108"/>
  <c r="BV381" i="108"/>
  <c r="BY381" i="108"/>
  <c r="BX381" i="108"/>
  <c r="BW381" i="108"/>
  <c r="BU381" i="108"/>
  <c r="CC229" i="108"/>
  <c r="CA229" i="108"/>
  <c r="CE229" i="108"/>
  <c r="CD229" i="108"/>
  <c r="CB229" i="108"/>
  <c r="CD129" i="108"/>
  <c r="CC129" i="108"/>
  <c r="CB129" i="108"/>
  <c r="CE129" i="108"/>
  <c r="CA129" i="108"/>
  <c r="BU27" i="108"/>
  <c r="BY27" i="108"/>
  <c r="BX27" i="108"/>
  <c r="BW27" i="108"/>
  <c r="BV27" i="108"/>
  <c r="BW18" i="108"/>
  <c r="BU18" i="108"/>
  <c r="BY18" i="108"/>
  <c r="BX18" i="108"/>
  <c r="BV18" i="108"/>
  <c r="BY40" i="108"/>
  <c r="BV40" i="108"/>
  <c r="BW40" i="108"/>
  <c r="BU40" i="108"/>
  <c r="BX40" i="108"/>
  <c r="CB327" i="108"/>
  <c r="CE327" i="108"/>
  <c r="CC327" i="108"/>
  <c r="CD327" i="108"/>
  <c r="CA327" i="108"/>
  <c r="BY24" i="108"/>
  <c r="BV24" i="108"/>
  <c r="BW24" i="108"/>
  <c r="BU24" i="108"/>
  <c r="BX24" i="108"/>
  <c r="CA171" i="108"/>
  <c r="CE171" i="108"/>
  <c r="CD171" i="108"/>
  <c r="CB171" i="108"/>
  <c r="CC171" i="108"/>
  <c r="BY139" i="108"/>
  <c r="BV139" i="108"/>
  <c r="BU139" i="108"/>
  <c r="BX139" i="108"/>
  <c r="BW139" i="108"/>
  <c r="CC55" i="108"/>
  <c r="CB55" i="108"/>
  <c r="CA55" i="108"/>
  <c r="CE55" i="108"/>
  <c r="CD55" i="108"/>
  <c r="BW45" i="108"/>
  <c r="BV45" i="108"/>
  <c r="BX45" i="108"/>
  <c r="BU45" i="108"/>
  <c r="BY45" i="108"/>
  <c r="BV100" i="108"/>
  <c r="BU100" i="108"/>
  <c r="BY100" i="108"/>
  <c r="BX100" i="108"/>
  <c r="BW100" i="108"/>
  <c r="BY88" i="108"/>
  <c r="BV88" i="108"/>
  <c r="BU88" i="108"/>
  <c r="BW88" i="108"/>
  <c r="BX88" i="108"/>
  <c r="BW29" i="108"/>
  <c r="BV29" i="108"/>
  <c r="BX29" i="108"/>
  <c r="BU29" i="108"/>
  <c r="BY29" i="108"/>
  <c r="BU252" i="108"/>
  <c r="BY252" i="108"/>
  <c r="BW252" i="108"/>
  <c r="BX252" i="108"/>
  <c r="BV252" i="108"/>
  <c r="BU699" i="108"/>
  <c r="BX699" i="108"/>
  <c r="BW699" i="108"/>
  <c r="BV699" i="108"/>
  <c r="BY699" i="108"/>
  <c r="CA608" i="108"/>
  <c r="CD608" i="108"/>
  <c r="CC608" i="108"/>
  <c r="CB608" i="108"/>
  <c r="CE608" i="108"/>
  <c r="BV601" i="108"/>
  <c r="BU601" i="108"/>
  <c r="BX601" i="108"/>
  <c r="BY601" i="108"/>
  <c r="BW601" i="108"/>
  <c r="CA576" i="108"/>
  <c r="CD576" i="108"/>
  <c r="CE576" i="108"/>
  <c r="CC576" i="108"/>
  <c r="CB576" i="108"/>
  <c r="CE567" i="108"/>
  <c r="CD567" i="108"/>
  <c r="CB567" i="108"/>
  <c r="CA567" i="108"/>
  <c r="CC567" i="108"/>
  <c r="CD553" i="108"/>
  <c r="CA553" i="108"/>
  <c r="CE553" i="108"/>
  <c r="CC553" i="108"/>
  <c r="CB553" i="108"/>
  <c r="BV763" i="108"/>
  <c r="BY763" i="108"/>
  <c r="BW763" i="108"/>
  <c r="BX763" i="108"/>
  <c r="BU763" i="108"/>
  <c r="CE545" i="108"/>
  <c r="CD545" i="108"/>
  <c r="CC545" i="108"/>
  <c r="CB545" i="108"/>
  <c r="CA545" i="108"/>
  <c r="BV779" i="108"/>
  <c r="BX779" i="108"/>
  <c r="BY779" i="108"/>
  <c r="BU779" i="108"/>
  <c r="BW779" i="108"/>
  <c r="CD644" i="108"/>
  <c r="CB644" i="108"/>
  <c r="CE644" i="108"/>
  <c r="CC644" i="108"/>
  <c r="CA644" i="108"/>
  <c r="CE517" i="108"/>
  <c r="CD517" i="108"/>
  <c r="CA517" i="108"/>
  <c r="CC517" i="108"/>
  <c r="CB517" i="108"/>
  <c r="BY485" i="108"/>
  <c r="BX485" i="108"/>
  <c r="BV485" i="108"/>
  <c r="BU485" i="108"/>
  <c r="BW485" i="108"/>
  <c r="CA493" i="108"/>
  <c r="CC493" i="108"/>
  <c r="CB493" i="108"/>
  <c r="CD493" i="108"/>
  <c r="CE493" i="108"/>
  <c r="CD515" i="108"/>
  <c r="CB515" i="108"/>
  <c r="CA515" i="108"/>
  <c r="CE515" i="108"/>
  <c r="CC515" i="108"/>
  <c r="CD555" i="108"/>
  <c r="CB555" i="108"/>
  <c r="CC555" i="108"/>
  <c r="CE555" i="108"/>
  <c r="CA555" i="108"/>
  <c r="BW550" i="108"/>
  <c r="BY550" i="108"/>
  <c r="BV550" i="108"/>
  <c r="BX550" i="108"/>
  <c r="BU550" i="108"/>
  <c r="CD507" i="108"/>
  <c r="CE507" i="108"/>
  <c r="CC507" i="108"/>
  <c r="CB507" i="108"/>
  <c r="CA507" i="108"/>
  <c r="BY348" i="108"/>
  <c r="BW348" i="108"/>
  <c r="BU348" i="108"/>
  <c r="BX348" i="108"/>
  <c r="BV348" i="108"/>
  <c r="CA397" i="108"/>
  <c r="CC397" i="108"/>
  <c r="CD397" i="108"/>
  <c r="CB397" i="108"/>
  <c r="CE397" i="108"/>
  <c r="BV349" i="108"/>
  <c r="BW349" i="108"/>
  <c r="BU349" i="108"/>
  <c r="BY349" i="108"/>
  <c r="BX349" i="108"/>
  <c r="CD409" i="108"/>
  <c r="CA409" i="108"/>
  <c r="CE409" i="108"/>
  <c r="CB409" i="108"/>
  <c r="CC409" i="108"/>
  <c r="BV321" i="108"/>
  <c r="BY321" i="108"/>
  <c r="BU321" i="108"/>
  <c r="BX321" i="108"/>
  <c r="BW321" i="108"/>
  <c r="CD265" i="108"/>
  <c r="CC265" i="108"/>
  <c r="CB265" i="108"/>
  <c r="CA265" i="108"/>
  <c r="CE265" i="108"/>
  <c r="BW407" i="108"/>
  <c r="BY407" i="108"/>
  <c r="BV407" i="108"/>
  <c r="BU407" i="108"/>
  <c r="BX407" i="108"/>
  <c r="BW418" i="108"/>
  <c r="BX418" i="108"/>
  <c r="BV418" i="108"/>
  <c r="BU418" i="108"/>
  <c r="BY418" i="108"/>
  <c r="BY225" i="108"/>
  <c r="BW225" i="108"/>
  <c r="BU225" i="108"/>
  <c r="BX225" i="108"/>
  <c r="BV225" i="108"/>
  <c r="BU115" i="108"/>
  <c r="BY115" i="108"/>
  <c r="BX115" i="108"/>
  <c r="BW115" i="108"/>
  <c r="BV115" i="108"/>
  <c r="BU107" i="108"/>
  <c r="BY107" i="108"/>
  <c r="BX107" i="108"/>
  <c r="BV107" i="108"/>
  <c r="BW107" i="108"/>
  <c r="BU99" i="108"/>
  <c r="BY99" i="108"/>
  <c r="BX99" i="108"/>
  <c r="BV99" i="108"/>
  <c r="BW99" i="108"/>
  <c r="BW207" i="108"/>
  <c r="BU207" i="108"/>
  <c r="BY207" i="108"/>
  <c r="BV207" i="108"/>
  <c r="BX207" i="108"/>
  <c r="CC688" i="108"/>
  <c r="CB688" i="108"/>
  <c r="CA688" i="108"/>
  <c r="CD688" i="108"/>
  <c r="CE688" i="108"/>
  <c r="BY665" i="108"/>
  <c r="BX665" i="108"/>
  <c r="BW665" i="108"/>
  <c r="BV665" i="108"/>
  <c r="BU665" i="108"/>
  <c r="CB601" i="108"/>
  <c r="CA601" i="108"/>
  <c r="CE601" i="108"/>
  <c r="CD601" i="108"/>
  <c r="CC601" i="108"/>
  <c r="BY679" i="108"/>
  <c r="BW679" i="108"/>
  <c r="BX679" i="108"/>
  <c r="BU679" i="108"/>
  <c r="BV679" i="108"/>
  <c r="BY500" i="108"/>
  <c r="BW500" i="108"/>
  <c r="BV500" i="108"/>
  <c r="BU500" i="108"/>
  <c r="BX500" i="108"/>
  <c r="BY453" i="108"/>
  <c r="BW453" i="108"/>
  <c r="BU453" i="108"/>
  <c r="BX453" i="108"/>
  <c r="BV453" i="108"/>
  <c r="BY751" i="108"/>
  <c r="BW751" i="108"/>
  <c r="BV751" i="108"/>
  <c r="BX751" i="108"/>
  <c r="BU751" i="108"/>
  <c r="CB552" i="108"/>
  <c r="CD552" i="108"/>
  <c r="CC552" i="108"/>
  <c r="CA552" i="108"/>
  <c r="CE552" i="108"/>
  <c r="BY577" i="108"/>
  <c r="BX577" i="108"/>
  <c r="BW577" i="108"/>
  <c r="BU577" i="108"/>
  <c r="BV577" i="108"/>
  <c r="BY532" i="108"/>
  <c r="BW532" i="108"/>
  <c r="BX532" i="108"/>
  <c r="BU532" i="108"/>
  <c r="BV532" i="108"/>
  <c r="BY428" i="108"/>
  <c r="BV428" i="108"/>
  <c r="BX428" i="108"/>
  <c r="BW428" i="108"/>
  <c r="BU428" i="108"/>
  <c r="CA534" i="108"/>
  <c r="CC534" i="108"/>
  <c r="CE534" i="108"/>
  <c r="CD534" i="108"/>
  <c r="CB534" i="108"/>
  <c r="BW458" i="108"/>
  <c r="BU458" i="108"/>
  <c r="BX458" i="108"/>
  <c r="BY458" i="108"/>
  <c r="BV458" i="108"/>
  <c r="CC536" i="108"/>
  <c r="CA536" i="108"/>
  <c r="CD536" i="108"/>
  <c r="CB536" i="108"/>
  <c r="CE536" i="108"/>
  <c r="CC456" i="108"/>
  <c r="CB456" i="108"/>
  <c r="CE456" i="108"/>
  <c r="CA456" i="108"/>
  <c r="CD456" i="108"/>
  <c r="CC468" i="108"/>
  <c r="CA468" i="108"/>
  <c r="CB468" i="108"/>
  <c r="CE468" i="108"/>
  <c r="CD468" i="108"/>
  <c r="BX446" i="108"/>
  <c r="BU446" i="108"/>
  <c r="BY446" i="108"/>
  <c r="BW446" i="108"/>
  <c r="BV446" i="108"/>
  <c r="BU953" i="108"/>
  <c r="BY953" i="108"/>
  <c r="BX953" i="108"/>
  <c r="BW953" i="108"/>
  <c r="BV953" i="108"/>
  <c r="CA899" i="108"/>
  <c r="CD899" i="108"/>
  <c r="CE899" i="108"/>
  <c r="CC899" i="108"/>
  <c r="CB899" i="108"/>
  <c r="CB730" i="108"/>
  <c r="CC730" i="108"/>
  <c r="CA730" i="108"/>
  <c r="CE730" i="108"/>
  <c r="CD730" i="108"/>
  <c r="CB664" i="108"/>
  <c r="CA664" i="108"/>
  <c r="CE664" i="108"/>
  <c r="CD664" i="108"/>
  <c r="CC664" i="108"/>
  <c r="BY681" i="108"/>
  <c r="BX681" i="108"/>
  <c r="BW681" i="108"/>
  <c r="BV681" i="108"/>
  <c r="BU681" i="108"/>
  <c r="BU448" i="108"/>
  <c r="BV448" i="108"/>
  <c r="BX448" i="108"/>
  <c r="BY448" i="108"/>
  <c r="BW448" i="108"/>
  <c r="CA510" i="108"/>
  <c r="CE510" i="108"/>
  <c r="CC510" i="108"/>
  <c r="CB510" i="108"/>
  <c r="CD510" i="108"/>
  <c r="BY463" i="108"/>
  <c r="BX463" i="108"/>
  <c r="BW463" i="108"/>
  <c r="BV463" i="108"/>
  <c r="BU463" i="108"/>
  <c r="BV521" i="108"/>
  <c r="BY521" i="108"/>
  <c r="BX521" i="108"/>
  <c r="BW521" i="108"/>
  <c r="BU521" i="108"/>
  <c r="BY185" i="108"/>
  <c r="BW185" i="108"/>
  <c r="BX185" i="108"/>
  <c r="BV185" i="108"/>
  <c r="BU185" i="108"/>
  <c r="BY119" i="108"/>
  <c r="BX119" i="108"/>
  <c r="BW119" i="108"/>
  <c r="BU119" i="108"/>
  <c r="BV119" i="108"/>
  <c r="BY227" i="108"/>
  <c r="BX227" i="108"/>
  <c r="BW227" i="108"/>
  <c r="BU227" i="108"/>
  <c r="BV227" i="108"/>
  <c r="BV329" i="108"/>
  <c r="BY329" i="108"/>
  <c r="BW329" i="108"/>
  <c r="BX329" i="108"/>
  <c r="BU329" i="108"/>
  <c r="BW175" i="108"/>
  <c r="BU175" i="108"/>
  <c r="BY175" i="108"/>
  <c r="BV175" i="108"/>
  <c r="BX175" i="108"/>
  <c r="BY280" i="108"/>
  <c r="BW280" i="108"/>
  <c r="BU280" i="108"/>
  <c r="BX280" i="108"/>
  <c r="BV280" i="108"/>
  <c r="BY145" i="108"/>
  <c r="BW145" i="108"/>
  <c r="BX145" i="108"/>
  <c r="BU145" i="108"/>
  <c r="BV145" i="108"/>
  <c r="BV116" i="108"/>
  <c r="BU116" i="108"/>
  <c r="BY116" i="108"/>
  <c r="BX116" i="108"/>
  <c r="BW116" i="108"/>
  <c r="BV936" i="108"/>
  <c r="BY936" i="108"/>
  <c r="BX936" i="108"/>
  <c r="BW936" i="108"/>
  <c r="BU936" i="108"/>
  <c r="BU977" i="108"/>
  <c r="BX977" i="108"/>
  <c r="BY977" i="108"/>
  <c r="BV977" i="108"/>
  <c r="BW977" i="108"/>
  <c r="CB845" i="108"/>
  <c r="CA845" i="108"/>
  <c r="CE845" i="108"/>
  <c r="CC845" i="108"/>
  <c r="CD845" i="108"/>
  <c r="BY822" i="108"/>
  <c r="BU822" i="108"/>
  <c r="BW822" i="108"/>
  <c r="BV822" i="108"/>
  <c r="BX822" i="108"/>
  <c r="CD771" i="108"/>
  <c r="CE771" i="108"/>
  <c r="CA771" i="108"/>
  <c r="CC771" i="108"/>
  <c r="CB771" i="108"/>
  <c r="BW855" i="108"/>
  <c r="BY855" i="108"/>
  <c r="BV855" i="108"/>
  <c r="BU855" i="108"/>
  <c r="BX855" i="108"/>
  <c r="BX800" i="108"/>
  <c r="BV800" i="108"/>
  <c r="BW800" i="108"/>
  <c r="BU800" i="108"/>
  <c r="BY800" i="108"/>
  <c r="BU794" i="108"/>
  <c r="BV794" i="108"/>
  <c r="BY794" i="108"/>
  <c r="BX794" i="108"/>
  <c r="BW794" i="108"/>
  <c r="CB634" i="108"/>
  <c r="CA634" i="108"/>
  <c r="CE634" i="108"/>
  <c r="CD634" i="108"/>
  <c r="CC634" i="108"/>
  <c r="BW620" i="108"/>
  <c r="BV620" i="108"/>
  <c r="BU620" i="108"/>
  <c r="BY620" i="108"/>
  <c r="BX620" i="108"/>
  <c r="BW588" i="108"/>
  <c r="BV588" i="108"/>
  <c r="BU588" i="108"/>
  <c r="BY588" i="108"/>
  <c r="BX588" i="108"/>
  <c r="BY657" i="108"/>
  <c r="BW657" i="108"/>
  <c r="BV657" i="108"/>
  <c r="BU657" i="108"/>
  <c r="BX657" i="108"/>
  <c r="CE607" i="108"/>
  <c r="CD607" i="108"/>
  <c r="CC607" i="108"/>
  <c r="CA607" i="108"/>
  <c r="CB607" i="108"/>
  <c r="CD662" i="108"/>
  <c r="CE662" i="108"/>
  <c r="CC662" i="108"/>
  <c r="CB662" i="108"/>
  <c r="CA662" i="108"/>
  <c r="CA600" i="108"/>
  <c r="CD600" i="108"/>
  <c r="CC600" i="108"/>
  <c r="CB600" i="108"/>
  <c r="CE600" i="108"/>
  <c r="BV771" i="108"/>
  <c r="BX771" i="108"/>
  <c r="BU771" i="108"/>
  <c r="BY771" i="108"/>
  <c r="BW771" i="108"/>
  <c r="CA525" i="108"/>
  <c r="CD525" i="108"/>
  <c r="CE525" i="108"/>
  <c r="CC525" i="108"/>
  <c r="CB525" i="108"/>
  <c r="BW542" i="108"/>
  <c r="BX542" i="108"/>
  <c r="BY542" i="108"/>
  <c r="BV542" i="108"/>
  <c r="BU542" i="108"/>
  <c r="BU586" i="108"/>
  <c r="BX586" i="108"/>
  <c r="BW586" i="108"/>
  <c r="BY586" i="108"/>
  <c r="BV586" i="108"/>
  <c r="BW522" i="108"/>
  <c r="BU522" i="108"/>
  <c r="BY522" i="108"/>
  <c r="BV522" i="108"/>
  <c r="BX522" i="108"/>
  <c r="CE509" i="108"/>
  <c r="CC509" i="108"/>
  <c r="CB509" i="108"/>
  <c r="CA509" i="108"/>
  <c r="CD509" i="108"/>
  <c r="BX295" i="108"/>
  <c r="BU295" i="108"/>
  <c r="BY295" i="108"/>
  <c r="BV295" i="108"/>
  <c r="BW295" i="108"/>
  <c r="BY444" i="108"/>
  <c r="BX444" i="108"/>
  <c r="BW444" i="108"/>
  <c r="BU444" i="108"/>
  <c r="BV444" i="108"/>
  <c r="CD385" i="108"/>
  <c r="CB385" i="108"/>
  <c r="CE385" i="108"/>
  <c r="CC385" i="108"/>
  <c r="CA385" i="108"/>
  <c r="BW338" i="108"/>
  <c r="BY338" i="108"/>
  <c r="BX338" i="108"/>
  <c r="BV338" i="108"/>
  <c r="BU338" i="108"/>
  <c r="CB180" i="108"/>
  <c r="CD180" i="108"/>
  <c r="CC180" i="108"/>
  <c r="CE180" i="108"/>
  <c r="CA180" i="108"/>
  <c r="CB148" i="108"/>
  <c r="CD148" i="108"/>
  <c r="CC148" i="108"/>
  <c r="CE148" i="108"/>
  <c r="CA148" i="108"/>
  <c r="BY111" i="108"/>
  <c r="BX111" i="108"/>
  <c r="BW111" i="108"/>
  <c r="BU111" i="108"/>
  <c r="BV111" i="108"/>
  <c r="BY47" i="108"/>
  <c r="BX47" i="108"/>
  <c r="BU47" i="108"/>
  <c r="BV47" i="108"/>
  <c r="BW47" i="108"/>
  <c r="BW191" i="108"/>
  <c r="BU191" i="108"/>
  <c r="BV191" i="108"/>
  <c r="BY191" i="108"/>
  <c r="BX191" i="108"/>
  <c r="CD178" i="108"/>
  <c r="CC178" i="108"/>
  <c r="CE178" i="108"/>
  <c r="CB178" i="108"/>
  <c r="CA178" i="108"/>
  <c r="BV166" i="108"/>
  <c r="BX166" i="108"/>
  <c r="BW166" i="108"/>
  <c r="BU166" i="108"/>
  <c r="BY166" i="108"/>
  <c r="BX112" i="108"/>
  <c r="BY112" i="108"/>
  <c r="BV112" i="108"/>
  <c r="BU112" i="108"/>
  <c r="BW112" i="108"/>
  <c r="CB220" i="108"/>
  <c r="CA220" i="108"/>
  <c r="CE220" i="108"/>
  <c r="CD220" i="108"/>
  <c r="CC220" i="108"/>
  <c r="BW257" i="108"/>
  <c r="BV257" i="108"/>
  <c r="BU257" i="108"/>
  <c r="BY257" i="108"/>
  <c r="BX257" i="108"/>
  <c r="BY169" i="108"/>
  <c r="BW169" i="108"/>
  <c r="BX169" i="108"/>
  <c r="BV169" i="108"/>
  <c r="BU169" i="108"/>
  <c r="CB164" i="108"/>
  <c r="CD164" i="108"/>
  <c r="CC164" i="108"/>
  <c r="CA164" i="108"/>
  <c r="CE164" i="108"/>
  <c r="BU243" i="108"/>
  <c r="BY243" i="108"/>
  <c r="BW243" i="108"/>
  <c r="BV243" i="108"/>
  <c r="BX243" i="108"/>
  <c r="BY211" i="108"/>
  <c r="BX211" i="108"/>
  <c r="BW211" i="108"/>
  <c r="BV211" i="108"/>
  <c r="BU211" i="108"/>
  <c r="CD162" i="108"/>
  <c r="CC162" i="108"/>
  <c r="CB162" i="108"/>
  <c r="CE162" i="108"/>
  <c r="CA162" i="108"/>
  <c r="BU205" i="108"/>
  <c r="BW205" i="108"/>
  <c r="BV205" i="108"/>
  <c r="BY205" i="108"/>
  <c r="BX205" i="108"/>
  <c r="BW49" i="108"/>
  <c r="BY49" i="108"/>
  <c r="BX49" i="108"/>
  <c r="BV49" i="108"/>
  <c r="BU49" i="108"/>
  <c r="BY64" i="108"/>
  <c r="BV64" i="108"/>
  <c r="BU64" i="108"/>
  <c r="BX64" i="108"/>
  <c r="BW64" i="108"/>
  <c r="CC125" i="108"/>
  <c r="CA125" i="108"/>
  <c r="CE125" i="108"/>
  <c r="CD125" i="108"/>
  <c r="CB125" i="108"/>
  <c r="BY155" i="108"/>
  <c r="BX155" i="108"/>
  <c r="BV155" i="108"/>
  <c r="BU155" i="108"/>
  <c r="BW155" i="108"/>
  <c r="BW270" i="108"/>
  <c r="BY270" i="108"/>
  <c r="BV270" i="108"/>
  <c r="BU270" i="108"/>
  <c r="BX270" i="108"/>
  <c r="BU173" i="108"/>
  <c r="BW173" i="108"/>
  <c r="BV173" i="108"/>
  <c r="BX173" i="108"/>
  <c r="BY173" i="108"/>
  <c r="CA155" i="108"/>
  <c r="CB155" i="108"/>
  <c r="CE155" i="108"/>
  <c r="CD155" i="108"/>
  <c r="CC155" i="108"/>
  <c r="BY129" i="108"/>
  <c r="BU129" i="108"/>
  <c r="BX129" i="108"/>
  <c r="BW129" i="108"/>
  <c r="BV129" i="108"/>
  <c r="BV36" i="108"/>
  <c r="BU36" i="108"/>
  <c r="BY36" i="108"/>
  <c r="BX36" i="108"/>
  <c r="BW36" i="108"/>
  <c r="CA139" i="108"/>
  <c r="CE139" i="108"/>
  <c r="CD139" i="108"/>
  <c r="CB139" i="108"/>
  <c r="CC139" i="108"/>
  <c r="BY32" i="108"/>
  <c r="BV32" i="108"/>
  <c r="BW32" i="108"/>
  <c r="BU32" i="108"/>
  <c r="BX32" i="108"/>
  <c r="BW239" i="108"/>
  <c r="BU239" i="108"/>
  <c r="BY239" i="108"/>
  <c r="BV239" i="108"/>
  <c r="BX239" i="108"/>
  <c r="CE54" i="108"/>
  <c r="CB54" i="108"/>
  <c r="CD54" i="108"/>
  <c r="CA54" i="108"/>
  <c r="CC54" i="108"/>
  <c r="BW41" i="108"/>
  <c r="BY41" i="108"/>
  <c r="BV41" i="108"/>
  <c r="BX41" i="108"/>
  <c r="BU41" i="108"/>
  <c r="BU992" i="108"/>
  <c r="BX992" i="108"/>
  <c r="BW992" i="108"/>
  <c r="BV992" i="108"/>
  <c r="BY992" i="108"/>
  <c r="CB976" i="108"/>
  <c r="CE976" i="108"/>
  <c r="CC976" i="108"/>
  <c r="CA976" i="108"/>
  <c r="CD976" i="108"/>
  <c r="BY985" i="108"/>
  <c r="BX985" i="108"/>
  <c r="BW985" i="108"/>
  <c r="BU985" i="108"/>
  <c r="BV985" i="108"/>
  <c r="CC961" i="108"/>
  <c r="CD961" i="108"/>
  <c r="CB961" i="108"/>
  <c r="CE961" i="108"/>
  <c r="CA961" i="108"/>
  <c r="BU943" i="108"/>
  <c r="BY943" i="108"/>
  <c r="BX943" i="108"/>
  <c r="BW943" i="108"/>
  <c r="BV943" i="108"/>
  <c r="BW968" i="108"/>
  <c r="BU968" i="108"/>
  <c r="BY968" i="108"/>
  <c r="BX968" i="108"/>
  <c r="BV968" i="108"/>
  <c r="CA915" i="108"/>
  <c r="CC915" i="108"/>
  <c r="CD915" i="108"/>
  <c r="CB915" i="108"/>
  <c r="CE915" i="108"/>
  <c r="BY933" i="108"/>
  <c r="BX933" i="108"/>
  <c r="BW933" i="108"/>
  <c r="BV933" i="108"/>
  <c r="BU933" i="108"/>
  <c r="BY845" i="108"/>
  <c r="BX845" i="108"/>
  <c r="BV845" i="108"/>
  <c r="BW845" i="108"/>
  <c r="BU845" i="108"/>
  <c r="BY976" i="108"/>
  <c r="BX976" i="108"/>
  <c r="BW976" i="108"/>
  <c r="BV976" i="108"/>
  <c r="BU976" i="108"/>
  <c r="CD857" i="108"/>
  <c r="CC857" i="108"/>
  <c r="CB857" i="108"/>
  <c r="CA857" i="108"/>
  <c r="CE857" i="108"/>
  <c r="BV878" i="108"/>
  <c r="BY878" i="108"/>
  <c r="BW878" i="108"/>
  <c r="BX878" i="108"/>
  <c r="BU878" i="108"/>
  <c r="CC767" i="108"/>
  <c r="CE767" i="108"/>
  <c r="CD767" i="108"/>
  <c r="CB767" i="108"/>
  <c r="CA767" i="108"/>
  <c r="BV776" i="108"/>
  <c r="BU776" i="108"/>
  <c r="BX776" i="108"/>
  <c r="BY776" i="108"/>
  <c r="BW776" i="108"/>
  <c r="BU770" i="108"/>
  <c r="BX770" i="108"/>
  <c r="BV770" i="108"/>
  <c r="BW770" i="108"/>
  <c r="BY770" i="108"/>
  <c r="BY582" i="108"/>
  <c r="BX582" i="108"/>
  <c r="BW582" i="108"/>
  <c r="BV582" i="108"/>
  <c r="BU582" i="108"/>
  <c r="BV831" i="108"/>
  <c r="BU831" i="108"/>
  <c r="BY831" i="108"/>
  <c r="BX831" i="108"/>
  <c r="BW831" i="108"/>
  <c r="BY663" i="108"/>
  <c r="BW663" i="108"/>
  <c r="BX663" i="108"/>
  <c r="BV663" i="108"/>
  <c r="BU663" i="108"/>
  <c r="BV894" i="108"/>
  <c r="BY894" i="108"/>
  <c r="BX894" i="108"/>
  <c r="BW894" i="108"/>
  <c r="BU894" i="108"/>
  <c r="CB824" i="108"/>
  <c r="CA824" i="108"/>
  <c r="CE824" i="108"/>
  <c r="CC824" i="108"/>
  <c r="CD824" i="108"/>
  <c r="BX768" i="108"/>
  <c r="BV768" i="108"/>
  <c r="BY768" i="108"/>
  <c r="BW768" i="108"/>
  <c r="BU768" i="108"/>
  <c r="BW733" i="108"/>
  <c r="BU733" i="108"/>
  <c r="BX733" i="108"/>
  <c r="BV733" i="108"/>
  <c r="BY733" i="108"/>
  <c r="CC881" i="108"/>
  <c r="CA881" i="108"/>
  <c r="CD881" i="108"/>
  <c r="CB881" i="108"/>
  <c r="CE881" i="108"/>
  <c r="BY721" i="108"/>
  <c r="BW721" i="108"/>
  <c r="BV721" i="108"/>
  <c r="BU721" i="108"/>
  <c r="BX721" i="108"/>
  <c r="CB609" i="108"/>
  <c r="CA609" i="108"/>
  <c r="CC609" i="108"/>
  <c r="CE609" i="108"/>
  <c r="CD609" i="108"/>
  <c r="BY671" i="108"/>
  <c r="BW671" i="108"/>
  <c r="BX671" i="108"/>
  <c r="BV671" i="108"/>
  <c r="BU671" i="108"/>
  <c r="BW717" i="108"/>
  <c r="BU717" i="108"/>
  <c r="BY717" i="108"/>
  <c r="BX717" i="108"/>
  <c r="BV717" i="108"/>
  <c r="CD676" i="108"/>
  <c r="CB676" i="108"/>
  <c r="CA676" i="108"/>
  <c r="CE676" i="108"/>
  <c r="CC676" i="108"/>
  <c r="CD678" i="108"/>
  <c r="CB678" i="108"/>
  <c r="CA678" i="108"/>
  <c r="CE678" i="108"/>
  <c r="CC678" i="108"/>
  <c r="BY616" i="108"/>
  <c r="BX616" i="108"/>
  <c r="BW616" i="108"/>
  <c r="BV616" i="108"/>
  <c r="BU616" i="108"/>
  <c r="CE661" i="108"/>
  <c r="CC661" i="108"/>
  <c r="CD661" i="108"/>
  <c r="CB661" i="108"/>
  <c r="CA661" i="108"/>
  <c r="BW538" i="108"/>
  <c r="BU538" i="108"/>
  <c r="BX538" i="108"/>
  <c r="BY538" i="108"/>
  <c r="BV538" i="108"/>
  <c r="BW506" i="108"/>
  <c r="BU506" i="108"/>
  <c r="BX506" i="108"/>
  <c r="BY506" i="108"/>
  <c r="BV506" i="108"/>
  <c r="BU480" i="108"/>
  <c r="BV480" i="108"/>
  <c r="BX480" i="108"/>
  <c r="BY480" i="108"/>
  <c r="BW480" i="108"/>
  <c r="BY468" i="108"/>
  <c r="BW468" i="108"/>
  <c r="BX468" i="108"/>
  <c r="BV468" i="108"/>
  <c r="BU468" i="108"/>
  <c r="BY592" i="108"/>
  <c r="BW592" i="108"/>
  <c r="BV592" i="108"/>
  <c r="BU592" i="108"/>
  <c r="BX592" i="108"/>
  <c r="BW564" i="108"/>
  <c r="BU564" i="108"/>
  <c r="BX564" i="108"/>
  <c r="BY564" i="108"/>
  <c r="BV564" i="108"/>
  <c r="BY576" i="108"/>
  <c r="BW576" i="108"/>
  <c r="BV576" i="108"/>
  <c r="BU576" i="108"/>
  <c r="BX576" i="108"/>
  <c r="CD529" i="108"/>
  <c r="CB529" i="108"/>
  <c r="CE529" i="108"/>
  <c r="CA529" i="108"/>
  <c r="CC529" i="108"/>
  <c r="BY568" i="108"/>
  <c r="BW568" i="108"/>
  <c r="BU568" i="108"/>
  <c r="BV568" i="108"/>
  <c r="BX568" i="108"/>
  <c r="BW514" i="108"/>
  <c r="BU514" i="108"/>
  <c r="BX514" i="108"/>
  <c r="BV514" i="108"/>
  <c r="BY514" i="108"/>
  <c r="BU546" i="108"/>
  <c r="BX546" i="108"/>
  <c r="BY546" i="108"/>
  <c r="BW546" i="108"/>
  <c r="BV546" i="108"/>
  <c r="CC453" i="108"/>
  <c r="CA453" i="108"/>
  <c r="CB453" i="108"/>
  <c r="CD453" i="108"/>
  <c r="CE453" i="108"/>
  <c r="BW530" i="108"/>
  <c r="BU530" i="108"/>
  <c r="BX530" i="108"/>
  <c r="BV530" i="108"/>
  <c r="BY530" i="108"/>
  <c r="BU496" i="108"/>
  <c r="BX496" i="108"/>
  <c r="BW496" i="108"/>
  <c r="BY496" i="108"/>
  <c r="BV496" i="108"/>
  <c r="BY484" i="108"/>
  <c r="BX484" i="108"/>
  <c r="BV484" i="108"/>
  <c r="BU484" i="108"/>
  <c r="BW484" i="108"/>
  <c r="BW422" i="108"/>
  <c r="BY422" i="108"/>
  <c r="BX422" i="108"/>
  <c r="BV422" i="108"/>
  <c r="BU422" i="108"/>
  <c r="BX430" i="108"/>
  <c r="BW430" i="108"/>
  <c r="BV430" i="108"/>
  <c r="BY430" i="108"/>
  <c r="BU430" i="108"/>
  <c r="BY292" i="108"/>
  <c r="BW292" i="108"/>
  <c r="BV292" i="108"/>
  <c r="BU292" i="108"/>
  <c r="BX292" i="108"/>
  <c r="BV421" i="108"/>
  <c r="BX421" i="108"/>
  <c r="BY421" i="108"/>
  <c r="BW421" i="108"/>
  <c r="BU421" i="108"/>
  <c r="CC392" i="108"/>
  <c r="CB392" i="108"/>
  <c r="CE392" i="108"/>
  <c r="CA392" i="108"/>
  <c r="CD392" i="108"/>
  <c r="BW306" i="108"/>
  <c r="BU306" i="108"/>
  <c r="BX306" i="108"/>
  <c r="BV306" i="108"/>
  <c r="BY306" i="108"/>
  <c r="CB387" i="108"/>
  <c r="CE387" i="108"/>
  <c r="CC387" i="108"/>
  <c r="CA387" i="108"/>
  <c r="CD387" i="108"/>
  <c r="BV353" i="108"/>
  <c r="BY353" i="108"/>
  <c r="BW353" i="108"/>
  <c r="BU353" i="108"/>
  <c r="BX353" i="108"/>
  <c r="BX358" i="108"/>
  <c r="BY358" i="108"/>
  <c r="BW358" i="108"/>
  <c r="BV358" i="108"/>
  <c r="BU358" i="108"/>
  <c r="BV297" i="108"/>
  <c r="BY297" i="108"/>
  <c r="BX297" i="108"/>
  <c r="BW297" i="108"/>
  <c r="BU297" i="108"/>
  <c r="BY256" i="108"/>
  <c r="BX256" i="108"/>
  <c r="BW256" i="108"/>
  <c r="BV256" i="108"/>
  <c r="BU256" i="108"/>
  <c r="BW294" i="108"/>
  <c r="BV294" i="108"/>
  <c r="BY294" i="108"/>
  <c r="BX294" i="108"/>
  <c r="BU294" i="108"/>
  <c r="CC249" i="108"/>
  <c r="CB249" i="108"/>
  <c r="CA249" i="108"/>
  <c r="CE249" i="108"/>
  <c r="CD249" i="108"/>
  <c r="BW246" i="108"/>
  <c r="BU246" i="108"/>
  <c r="BY246" i="108"/>
  <c r="BX246" i="108"/>
  <c r="BV246" i="108"/>
  <c r="BY103" i="108"/>
  <c r="BW103" i="108"/>
  <c r="BX103" i="108"/>
  <c r="BU103" i="108"/>
  <c r="BV103" i="108"/>
  <c r="BY39" i="108"/>
  <c r="BX39" i="108"/>
  <c r="BU39" i="108"/>
  <c r="BW39" i="108"/>
  <c r="BV39" i="108"/>
  <c r="BW386" i="108"/>
  <c r="BX386" i="108"/>
  <c r="BU386" i="108"/>
  <c r="BY386" i="108"/>
  <c r="BV386" i="108"/>
  <c r="BU124" i="108"/>
  <c r="BY124" i="108"/>
  <c r="BX124" i="108"/>
  <c r="BW124" i="108"/>
  <c r="BV124" i="108"/>
  <c r="CD130" i="108"/>
  <c r="CC130" i="108"/>
  <c r="CE130" i="108"/>
  <c r="CB130" i="108"/>
  <c r="CA130" i="108"/>
  <c r="BV369" i="108"/>
  <c r="BX369" i="108"/>
  <c r="BY369" i="108"/>
  <c r="BW369" i="108"/>
  <c r="BU369" i="108"/>
  <c r="BW262" i="108"/>
  <c r="BY262" i="108"/>
  <c r="BX262" i="108"/>
  <c r="BV262" i="108"/>
  <c r="BU262" i="108"/>
  <c r="BU75" i="108"/>
  <c r="BY75" i="108"/>
  <c r="BX75" i="108"/>
  <c r="BW75" i="108"/>
  <c r="BV75" i="108"/>
  <c r="CD194" i="108"/>
  <c r="CC194" i="108"/>
  <c r="CB194" i="108"/>
  <c r="CE194" i="108"/>
  <c r="CA194" i="108"/>
  <c r="BU12" i="108"/>
  <c r="BY12" i="108"/>
  <c r="BX12" i="108"/>
  <c r="BW12" i="108"/>
  <c r="BV12" i="108"/>
  <c r="CB218" i="108"/>
  <c r="CA218" i="108"/>
  <c r="CE218" i="108"/>
  <c r="CD218" i="108"/>
  <c r="CC218" i="108"/>
  <c r="BY300" i="108"/>
  <c r="BX300" i="108"/>
  <c r="BU300" i="108"/>
  <c r="BW300" i="108"/>
  <c r="BV300" i="108"/>
  <c r="BV214" i="108"/>
  <c r="BX214" i="108"/>
  <c r="BW214" i="108"/>
  <c r="BU214" i="108"/>
  <c r="BY214" i="108"/>
  <c r="BY241" i="108"/>
  <c r="BW241" i="108"/>
  <c r="BX241" i="108"/>
  <c r="BU241" i="108"/>
  <c r="BV241" i="108"/>
  <c r="BV84" i="108"/>
  <c r="BU84" i="108"/>
  <c r="BY84" i="108"/>
  <c r="BX84" i="108"/>
  <c r="BW84" i="108"/>
  <c r="BW143" i="108"/>
  <c r="BU143" i="108"/>
  <c r="BY143" i="108"/>
  <c r="BV143" i="108"/>
  <c r="BX143" i="108"/>
  <c r="BW57" i="108"/>
  <c r="BY57" i="108"/>
  <c r="BX57" i="108"/>
  <c r="BV57" i="108"/>
  <c r="BU57" i="108"/>
  <c r="CC39" i="108"/>
  <c r="CB39" i="108"/>
  <c r="CA39" i="108"/>
  <c r="CD39" i="108"/>
  <c r="CE39" i="108"/>
  <c r="BU384" i="108"/>
  <c r="BV384" i="108"/>
  <c r="BY384" i="108"/>
  <c r="BX384" i="108"/>
  <c r="BW384" i="108"/>
  <c r="BW123" i="108"/>
  <c r="BU123" i="108"/>
  <c r="BV123" i="108"/>
  <c r="BX123" i="108"/>
  <c r="BY123" i="108"/>
  <c r="CD56" i="108"/>
  <c r="CC56" i="108"/>
  <c r="CA56" i="108"/>
  <c r="CE56" i="108"/>
  <c r="CB56" i="108"/>
  <c r="CB26" i="108"/>
  <c r="CA26" i="108"/>
  <c r="CE26" i="108"/>
  <c r="CD26" i="108"/>
  <c r="CC26" i="108"/>
  <c r="BV20" i="108"/>
  <c r="BU20" i="108"/>
  <c r="BY20" i="108"/>
  <c r="BW20" i="108"/>
  <c r="BX20" i="108"/>
  <c r="BV801" i="108"/>
  <c r="BY801" i="108"/>
  <c r="BX801" i="108"/>
  <c r="BW801" i="108"/>
  <c r="BU801" i="108"/>
  <c r="BY609" i="108"/>
  <c r="BX609" i="108"/>
  <c r="BW609" i="108"/>
  <c r="BV609" i="108"/>
  <c r="BU609" i="108"/>
  <c r="CD694" i="108"/>
  <c r="CA694" i="108"/>
  <c r="CE694" i="108"/>
  <c r="CB694" i="108"/>
  <c r="CC694" i="108"/>
  <c r="CB585" i="108"/>
  <c r="CA585" i="108"/>
  <c r="CE585" i="108"/>
  <c r="CD585" i="108"/>
  <c r="CC585" i="108"/>
  <c r="BX501" i="108"/>
  <c r="BV501" i="108"/>
  <c r="BU501" i="108"/>
  <c r="BY501" i="108"/>
  <c r="BW501" i="108"/>
  <c r="CE460" i="108"/>
  <c r="CC460" i="108"/>
  <c r="CB460" i="108"/>
  <c r="CA460" i="108"/>
  <c r="CD460" i="108"/>
  <c r="BY372" i="108"/>
  <c r="BU372" i="108"/>
  <c r="BW372" i="108"/>
  <c r="BV372" i="108"/>
  <c r="BX372" i="108"/>
  <c r="CB451" i="108"/>
  <c r="CD451" i="108"/>
  <c r="CA451" i="108"/>
  <c r="CC451" i="108"/>
  <c r="CE451" i="108"/>
  <c r="BY412" i="108"/>
  <c r="BW412" i="108"/>
  <c r="BX412" i="108"/>
  <c r="BV412" i="108"/>
  <c r="BU412" i="108"/>
  <c r="BU360" i="108"/>
  <c r="BY360" i="108"/>
  <c r="BX360" i="108"/>
  <c r="BW360" i="108"/>
  <c r="BV360" i="108"/>
  <c r="CB331" i="108"/>
  <c r="CE331" i="108"/>
  <c r="CD331" i="108"/>
  <c r="CC331" i="108"/>
  <c r="CA331" i="108"/>
  <c r="BY388" i="108"/>
  <c r="BX388" i="108"/>
  <c r="BV388" i="108"/>
  <c r="BU388" i="108"/>
  <c r="BW388" i="108"/>
  <c r="BU149" i="108"/>
  <c r="BY149" i="108"/>
  <c r="BX149" i="108"/>
  <c r="BW149" i="108"/>
  <c r="BV149" i="108"/>
  <c r="BY179" i="108"/>
  <c r="BX179" i="108"/>
  <c r="BW179" i="108"/>
  <c r="BV179" i="108"/>
  <c r="BU179" i="108"/>
  <c r="CB58" i="108"/>
  <c r="CA58" i="108"/>
  <c r="CE58" i="108"/>
  <c r="CD58" i="108"/>
  <c r="CC58" i="108"/>
  <c r="CD979" i="108"/>
  <c r="CC979" i="108"/>
  <c r="CE979" i="108"/>
  <c r="CB979" i="108"/>
  <c r="CA979" i="108"/>
  <c r="CA959" i="108"/>
  <c r="CE959" i="108"/>
  <c r="CB959" i="108"/>
  <c r="CD959" i="108"/>
  <c r="CC959" i="108"/>
  <c r="CB948" i="108"/>
  <c r="CA948" i="108"/>
  <c r="CE948" i="108"/>
  <c r="CD948" i="108"/>
  <c r="CC948" i="108"/>
  <c r="BU940" i="108"/>
  <c r="BY940" i="108"/>
  <c r="BX940" i="108"/>
  <c r="BW940" i="108"/>
  <c r="BV940" i="108"/>
  <c r="BW919" i="108"/>
  <c r="BV919" i="108"/>
  <c r="BY919" i="108"/>
  <c r="BU919" i="108"/>
  <c r="BX919" i="108"/>
  <c r="BY857" i="108"/>
  <c r="BX857" i="108"/>
  <c r="BV857" i="108"/>
  <c r="BW857" i="108"/>
  <c r="BU857" i="108"/>
  <c r="BW927" i="108"/>
  <c r="BV927" i="108"/>
  <c r="BX927" i="108"/>
  <c r="BY927" i="108"/>
  <c r="BU927" i="108"/>
  <c r="CA838" i="108"/>
  <c r="CE838" i="108"/>
  <c r="CD838" i="108"/>
  <c r="CC838" i="108"/>
  <c r="CB838" i="108"/>
  <c r="BY848" i="108"/>
  <c r="BX848" i="108"/>
  <c r="BW848" i="108"/>
  <c r="BU848" i="108"/>
  <c r="BV848" i="108"/>
  <c r="CA760" i="108"/>
  <c r="CB760" i="108"/>
  <c r="CE760" i="108"/>
  <c r="CD760" i="108"/>
  <c r="CC760" i="108"/>
  <c r="BY590" i="108"/>
  <c r="BX590" i="108"/>
  <c r="BW590" i="108"/>
  <c r="BV590" i="108"/>
  <c r="BU590" i="108"/>
  <c r="CD757" i="108"/>
  <c r="CB757" i="108"/>
  <c r="CE757" i="108"/>
  <c r="CC757" i="108"/>
  <c r="CA757" i="108"/>
  <c r="BY939" i="108"/>
  <c r="BX939" i="108"/>
  <c r="BU939" i="108"/>
  <c r="BW939" i="108"/>
  <c r="BV939" i="108"/>
  <c r="CE906" i="108"/>
  <c r="CC906" i="108"/>
  <c r="CD906" i="108"/>
  <c r="CB906" i="108"/>
  <c r="CA906" i="108"/>
  <c r="BU994" i="108"/>
  <c r="BX994" i="108"/>
  <c r="BV994" i="108"/>
  <c r="BW994" i="108"/>
  <c r="BY994" i="108"/>
  <c r="CD882" i="108"/>
  <c r="CC882" i="108"/>
  <c r="CA882" i="108"/>
  <c r="CE882" i="108"/>
  <c r="CB882" i="108"/>
  <c r="BY930" i="108"/>
  <c r="BX930" i="108"/>
  <c r="BW930" i="108"/>
  <c r="BV930" i="108"/>
  <c r="BU930" i="108"/>
  <c r="BW868" i="108"/>
  <c r="BU868" i="108"/>
  <c r="BY868" i="108"/>
  <c r="BX868" i="108"/>
  <c r="BV868" i="108"/>
  <c r="BU861" i="108"/>
  <c r="BW861" i="108"/>
  <c r="BY861" i="108"/>
  <c r="BX861" i="108"/>
  <c r="BV861" i="108"/>
  <c r="CB952" i="108"/>
  <c r="CE952" i="108"/>
  <c r="CC952" i="108"/>
  <c r="CA952" i="108"/>
  <c r="CD952" i="108"/>
  <c r="CA929" i="108"/>
  <c r="CE929" i="108"/>
  <c r="CC929" i="108"/>
  <c r="CB929" i="108"/>
  <c r="CD929" i="108"/>
  <c r="BW907" i="108"/>
  <c r="BU907" i="108"/>
  <c r="BX907" i="108"/>
  <c r="BY907" i="108"/>
  <c r="BV907" i="108"/>
  <c r="BW887" i="108"/>
  <c r="BV887" i="108"/>
  <c r="BX887" i="108"/>
  <c r="BU887" i="108"/>
  <c r="BY887" i="108"/>
  <c r="BY806" i="108"/>
  <c r="BU806" i="108"/>
  <c r="BV806" i="108"/>
  <c r="BX806" i="108"/>
  <c r="BW806" i="108"/>
  <c r="BY790" i="108"/>
  <c r="BX790" i="108"/>
  <c r="BW790" i="108"/>
  <c r="BV790" i="108"/>
  <c r="BU790" i="108"/>
  <c r="BY915" i="108"/>
  <c r="BW915" i="108"/>
  <c r="BX915" i="108"/>
  <c r="BV915" i="108"/>
  <c r="BU915" i="108"/>
  <c r="BW749" i="108"/>
  <c r="BU749" i="108"/>
  <c r="BY749" i="108"/>
  <c r="BX749" i="108"/>
  <c r="BV749" i="108"/>
  <c r="CB722" i="108"/>
  <c r="CE722" i="108"/>
  <c r="CD722" i="108"/>
  <c r="CA722" i="108"/>
  <c r="CC722" i="108"/>
  <c r="BW685" i="108"/>
  <c r="BU685" i="108"/>
  <c r="BX685" i="108"/>
  <c r="BV685" i="108"/>
  <c r="BY685" i="108"/>
  <c r="CB658" i="108"/>
  <c r="CD658" i="108"/>
  <c r="CE658" i="108"/>
  <c r="CC658" i="108"/>
  <c r="CA658" i="108"/>
  <c r="BU650" i="108"/>
  <c r="BY650" i="108"/>
  <c r="BX650" i="108"/>
  <c r="BW650" i="108"/>
  <c r="BV650" i="108"/>
  <c r="BY574" i="108"/>
  <c r="BX574" i="108"/>
  <c r="BW574" i="108"/>
  <c r="BV574" i="108"/>
  <c r="BU574" i="108"/>
  <c r="BV795" i="108"/>
  <c r="BY795" i="108"/>
  <c r="BX795" i="108"/>
  <c r="BU795" i="108"/>
  <c r="BW795" i="108"/>
  <c r="BY737" i="108"/>
  <c r="BU737" i="108"/>
  <c r="BW737" i="108"/>
  <c r="BV737" i="108"/>
  <c r="BX737" i="108"/>
  <c r="BV716" i="108"/>
  <c r="BY716" i="108"/>
  <c r="BX716" i="108"/>
  <c r="BW716" i="108"/>
  <c r="BU716" i="108"/>
  <c r="BY687" i="108"/>
  <c r="BW687" i="108"/>
  <c r="BU687" i="108"/>
  <c r="BX687" i="108"/>
  <c r="BV687" i="108"/>
  <c r="BU675" i="108"/>
  <c r="BW675" i="108"/>
  <c r="BV675" i="108"/>
  <c r="BY675" i="108"/>
  <c r="BX675" i="108"/>
  <c r="CE752" i="108"/>
  <c r="CC752" i="108"/>
  <c r="CB752" i="108"/>
  <c r="CA752" i="108"/>
  <c r="CD752" i="108"/>
  <c r="BU594" i="108"/>
  <c r="BX594" i="108"/>
  <c r="BW594" i="108"/>
  <c r="BV594" i="108"/>
  <c r="BY594" i="108"/>
  <c r="CB714" i="108"/>
  <c r="CE714" i="108"/>
  <c r="CD714" i="108"/>
  <c r="CC714" i="108"/>
  <c r="CA714" i="108"/>
  <c r="BU643" i="108"/>
  <c r="BY643" i="108"/>
  <c r="BX643" i="108"/>
  <c r="BW643" i="108"/>
  <c r="BV643" i="108"/>
  <c r="BX722" i="108"/>
  <c r="BW722" i="108"/>
  <c r="BV722" i="108"/>
  <c r="BU722" i="108"/>
  <c r="BY722" i="108"/>
  <c r="BY746" i="108"/>
  <c r="BX746" i="108"/>
  <c r="BW746" i="108"/>
  <c r="BV746" i="108"/>
  <c r="BU746" i="108"/>
  <c r="CD660" i="108"/>
  <c r="CB660" i="108"/>
  <c r="CC660" i="108"/>
  <c r="CA660" i="108"/>
  <c r="CE660" i="108"/>
  <c r="BY633" i="108"/>
  <c r="BW633" i="108"/>
  <c r="BV633" i="108"/>
  <c r="BU633" i="108"/>
  <c r="BX633" i="108"/>
  <c r="BW639" i="108"/>
  <c r="BU639" i="108"/>
  <c r="BY639" i="108"/>
  <c r="BX639" i="108"/>
  <c r="BV639" i="108"/>
  <c r="BY566" i="108"/>
  <c r="BW566" i="108"/>
  <c r="BX566" i="108"/>
  <c r="BV566" i="108"/>
  <c r="BU566" i="108"/>
  <c r="BV791" i="108"/>
  <c r="BX791" i="108"/>
  <c r="BW791" i="108"/>
  <c r="BY791" i="108"/>
  <c r="BU791" i="108"/>
  <c r="BV627" i="108"/>
  <c r="BU627" i="108"/>
  <c r="BX627" i="108"/>
  <c r="BW627" i="108"/>
  <c r="BY627" i="108"/>
  <c r="BY510" i="108"/>
  <c r="BU510" i="108"/>
  <c r="BV510" i="108"/>
  <c r="BX510" i="108"/>
  <c r="BW510" i="108"/>
  <c r="BY436" i="108"/>
  <c r="BW436" i="108"/>
  <c r="BU436" i="108"/>
  <c r="BX436" i="108"/>
  <c r="BV436" i="108"/>
  <c r="BX569" i="108"/>
  <c r="BV569" i="108"/>
  <c r="BW569" i="108"/>
  <c r="BY569" i="108"/>
  <c r="BU569" i="108"/>
  <c r="CD641" i="108"/>
  <c r="CC641" i="108"/>
  <c r="CB641" i="108"/>
  <c r="CA641" i="108"/>
  <c r="CE641" i="108"/>
  <c r="BU520" i="108"/>
  <c r="BX520" i="108"/>
  <c r="BV520" i="108"/>
  <c r="BY520" i="108"/>
  <c r="BW520" i="108"/>
  <c r="BY705" i="108"/>
  <c r="BX705" i="108"/>
  <c r="BW705" i="108"/>
  <c r="BV705" i="108"/>
  <c r="BU705" i="108"/>
  <c r="CE543" i="108"/>
  <c r="CC543" i="108"/>
  <c r="CB543" i="108"/>
  <c r="CA543" i="108"/>
  <c r="CD543" i="108"/>
  <c r="BV481" i="108"/>
  <c r="BY481" i="108"/>
  <c r="BU481" i="108"/>
  <c r="BX481" i="108"/>
  <c r="BW481" i="108"/>
  <c r="BW450" i="108"/>
  <c r="BX450" i="108"/>
  <c r="BU450" i="108"/>
  <c r="BV450" i="108"/>
  <c r="BY450" i="108"/>
  <c r="CE541" i="108"/>
  <c r="CD541" i="108"/>
  <c r="CC541" i="108"/>
  <c r="CB541" i="108"/>
  <c r="CA541" i="108"/>
  <c r="BV457" i="108"/>
  <c r="BX457" i="108"/>
  <c r="BW457" i="108"/>
  <c r="BY457" i="108"/>
  <c r="BU457" i="108"/>
  <c r="BY380" i="108"/>
  <c r="BX380" i="108"/>
  <c r="BW380" i="108"/>
  <c r="BU380" i="108"/>
  <c r="BV380" i="108"/>
  <c r="CB429" i="108"/>
  <c r="CD429" i="108"/>
  <c r="CA429" i="108"/>
  <c r="CC429" i="108"/>
  <c r="CE429" i="108"/>
  <c r="CA411" i="108"/>
  <c r="CB411" i="108"/>
  <c r="CE411" i="108"/>
  <c r="CC411" i="108"/>
  <c r="CD411" i="108"/>
  <c r="BY365" i="108"/>
  <c r="BX365" i="108"/>
  <c r="BW365" i="108"/>
  <c r="BV365" i="108"/>
  <c r="BU365" i="108"/>
  <c r="BU328" i="108"/>
  <c r="BY328" i="108"/>
  <c r="BX328" i="108"/>
  <c r="BW328" i="108"/>
  <c r="BV328" i="108"/>
  <c r="CD393" i="108"/>
  <c r="CC393" i="108"/>
  <c r="CA393" i="108"/>
  <c r="CE393" i="108"/>
  <c r="CB393" i="108"/>
  <c r="BX343" i="108"/>
  <c r="BU343" i="108"/>
  <c r="BY343" i="108"/>
  <c r="BW343" i="108"/>
  <c r="BV343" i="108"/>
  <c r="BV317" i="108"/>
  <c r="BW317" i="108"/>
  <c r="BY317" i="108"/>
  <c r="BX317" i="108"/>
  <c r="BU317" i="108"/>
  <c r="BX479" i="108"/>
  <c r="BV479" i="108"/>
  <c r="BU479" i="108"/>
  <c r="BY479" i="108"/>
  <c r="BW479" i="108"/>
  <c r="BU392" i="108"/>
  <c r="BY392" i="108"/>
  <c r="BX392" i="108"/>
  <c r="BW392" i="108"/>
  <c r="BV392" i="108"/>
  <c r="CC368" i="108"/>
  <c r="CD368" i="108"/>
  <c r="CA368" i="108"/>
  <c r="CE368" i="108"/>
  <c r="CB368" i="108"/>
  <c r="CC533" i="108"/>
  <c r="CA533" i="108"/>
  <c r="CE533" i="108"/>
  <c r="CB533" i="108"/>
  <c r="CD533" i="108"/>
  <c r="BU415" i="108"/>
  <c r="BY415" i="108"/>
  <c r="BW415" i="108"/>
  <c r="BV415" i="108"/>
  <c r="BX415" i="108"/>
  <c r="BV401" i="108"/>
  <c r="BX401" i="108"/>
  <c r="BU401" i="108"/>
  <c r="BY401" i="108"/>
  <c r="BW401" i="108"/>
  <c r="CA382" i="108"/>
  <c r="CE382" i="108"/>
  <c r="CC382" i="108"/>
  <c r="CB382" i="108"/>
  <c r="CD382" i="108"/>
  <c r="BU344" i="108"/>
  <c r="BX344" i="108"/>
  <c r="BV344" i="108"/>
  <c r="BY344" i="108"/>
  <c r="BW344" i="108"/>
  <c r="BV310" i="108"/>
  <c r="BY310" i="108"/>
  <c r="BW310" i="108"/>
  <c r="BU310" i="108"/>
  <c r="BX310" i="108"/>
  <c r="BX375" i="108"/>
  <c r="BY375" i="108"/>
  <c r="BW375" i="108"/>
  <c r="BV375" i="108"/>
  <c r="BU375" i="108"/>
  <c r="BY367" i="108"/>
  <c r="BX367" i="108"/>
  <c r="BU367" i="108"/>
  <c r="BV367" i="108"/>
  <c r="BW367" i="108"/>
  <c r="BY324" i="108"/>
  <c r="BX324" i="108"/>
  <c r="BU324" i="108"/>
  <c r="BW324" i="108"/>
  <c r="BV324" i="108"/>
  <c r="BW370" i="108"/>
  <c r="BY370" i="108"/>
  <c r="BX370" i="108"/>
  <c r="BV370" i="108"/>
  <c r="BU370" i="108"/>
  <c r="BU312" i="108"/>
  <c r="BW312" i="108"/>
  <c r="BV312" i="108"/>
  <c r="BX312" i="108"/>
  <c r="BY312" i="108"/>
  <c r="BY264" i="108"/>
  <c r="BX264" i="108"/>
  <c r="BW264" i="108"/>
  <c r="BV264" i="108"/>
  <c r="BU264" i="108"/>
  <c r="BY95" i="108"/>
  <c r="BX95" i="108"/>
  <c r="BU95" i="108"/>
  <c r="BW95" i="108"/>
  <c r="BV95" i="108"/>
  <c r="BY31" i="108"/>
  <c r="BX31" i="108"/>
  <c r="BU31" i="108"/>
  <c r="BV31" i="108"/>
  <c r="BW31" i="108"/>
  <c r="BV497" i="108"/>
  <c r="BX497" i="108"/>
  <c r="BU497" i="108"/>
  <c r="BY497" i="108"/>
  <c r="BW497" i="108"/>
  <c r="BV236" i="108"/>
  <c r="BU236" i="108"/>
  <c r="BY236" i="108"/>
  <c r="BX236" i="108"/>
  <c r="BW236" i="108"/>
  <c r="BV230" i="108"/>
  <c r="BX230" i="108"/>
  <c r="BW230" i="108"/>
  <c r="BU230" i="108"/>
  <c r="BY230" i="108"/>
  <c r="BY195" i="108"/>
  <c r="BX195" i="108"/>
  <c r="BW195" i="108"/>
  <c r="BV195" i="108"/>
  <c r="BU195" i="108"/>
  <c r="BV140" i="108"/>
  <c r="BU140" i="108"/>
  <c r="BY140" i="108"/>
  <c r="BX140" i="108"/>
  <c r="BW140" i="108"/>
  <c r="BX104" i="108"/>
  <c r="BY104" i="108"/>
  <c r="BV104" i="108"/>
  <c r="BU104" i="108"/>
  <c r="BW104" i="108"/>
  <c r="BY332" i="108"/>
  <c r="BV332" i="108"/>
  <c r="BX332" i="108"/>
  <c r="BW332" i="108"/>
  <c r="BU332" i="108"/>
  <c r="BU181" i="108"/>
  <c r="BY181" i="108"/>
  <c r="BX181" i="108"/>
  <c r="BW181" i="108"/>
  <c r="BV181" i="108"/>
  <c r="CD226" i="108"/>
  <c r="CC226" i="108"/>
  <c r="CB226" i="108"/>
  <c r="CE226" i="108"/>
  <c r="CA226" i="108"/>
  <c r="CA390" i="108"/>
  <c r="CE390" i="108"/>
  <c r="CD390" i="108"/>
  <c r="CC390" i="108"/>
  <c r="CB390" i="108"/>
  <c r="BW354" i="108"/>
  <c r="BX354" i="108"/>
  <c r="BY354" i="108"/>
  <c r="BU354" i="108"/>
  <c r="BV354" i="108"/>
  <c r="BY187" i="108"/>
  <c r="BX187" i="108"/>
  <c r="BV187" i="108"/>
  <c r="BU187" i="108"/>
  <c r="BW187" i="108"/>
  <c r="CB140" i="108"/>
  <c r="CE140" i="108"/>
  <c r="CD140" i="108"/>
  <c r="CA140" i="108"/>
  <c r="CC140" i="108"/>
  <c r="BV92" i="108"/>
  <c r="BU92" i="108"/>
  <c r="BY92" i="108"/>
  <c r="BX92" i="108"/>
  <c r="BW92" i="108"/>
  <c r="BV76" i="108"/>
  <c r="BU76" i="108"/>
  <c r="BY76" i="108"/>
  <c r="BX76" i="108"/>
  <c r="BW76" i="108"/>
  <c r="BY220" i="108"/>
  <c r="BX220" i="108"/>
  <c r="BV220" i="108"/>
  <c r="BU220" i="108"/>
  <c r="BW220" i="108"/>
  <c r="BU189" i="108"/>
  <c r="BY189" i="108"/>
  <c r="BW189" i="108"/>
  <c r="BV189" i="108"/>
  <c r="BX189" i="108"/>
  <c r="CD136" i="108"/>
  <c r="CC136" i="108"/>
  <c r="CB136" i="108"/>
  <c r="CE136" i="108"/>
  <c r="CA136" i="108"/>
  <c r="CB236" i="108"/>
  <c r="CE236" i="108"/>
  <c r="CD236" i="108"/>
  <c r="CA236" i="108"/>
  <c r="CC236" i="108"/>
  <c r="CD152" i="108"/>
  <c r="CC152" i="108"/>
  <c r="CB152" i="108"/>
  <c r="CA152" i="108"/>
  <c r="CE152" i="108"/>
  <c r="BU51" i="108"/>
  <c r="BY51" i="108"/>
  <c r="BX51" i="108"/>
  <c r="BW51" i="108"/>
  <c r="BV51" i="108"/>
  <c r="BU570" i="108"/>
  <c r="BW570" i="108"/>
  <c r="BY570" i="108"/>
  <c r="BX570" i="108"/>
  <c r="BV570" i="108"/>
  <c r="CD403" i="108"/>
  <c r="CC403" i="108"/>
  <c r="CB403" i="108"/>
  <c r="CA403" i="108"/>
  <c r="CE403" i="108"/>
  <c r="CB50" i="108"/>
  <c r="CA50" i="108"/>
  <c r="CE50" i="108"/>
  <c r="CD50" i="108"/>
  <c r="CC50" i="108"/>
  <c r="BY203" i="108"/>
  <c r="BV203" i="108"/>
  <c r="BU203" i="108"/>
  <c r="BX203" i="108"/>
  <c r="BW203" i="108"/>
  <c r="CC23" i="108"/>
  <c r="CB23" i="108"/>
  <c r="CA23" i="108"/>
  <c r="CE23" i="108"/>
  <c r="CD23" i="108"/>
  <c r="BW14" i="108"/>
  <c r="BV14" i="108"/>
  <c r="BX14" i="108"/>
  <c r="BU14" i="108"/>
  <c r="BY14" i="108"/>
  <c r="BV126" i="108"/>
  <c r="BY126" i="108"/>
  <c r="BX126" i="108"/>
  <c r="BW126" i="108"/>
  <c r="BU126" i="108"/>
  <c r="CC352" i="108"/>
  <c r="CE352" i="108"/>
  <c r="CD352" i="108"/>
  <c r="CB352" i="108"/>
  <c r="CA352" i="108"/>
  <c r="BV995" i="108"/>
  <c r="BU995" i="108"/>
  <c r="BX995" i="108"/>
  <c r="BW995" i="108"/>
  <c r="BY995" i="108"/>
  <c r="BY847" i="108"/>
  <c r="BW847" i="108"/>
  <c r="BV847" i="108"/>
  <c r="BX847" i="108"/>
  <c r="BU847" i="108"/>
  <c r="CC755" i="108"/>
  <c r="CA755" i="108"/>
  <c r="CE755" i="108"/>
  <c r="CD755" i="108"/>
  <c r="CB755" i="108"/>
  <c r="BY719" i="108"/>
  <c r="BW719" i="108"/>
  <c r="BX719" i="108"/>
  <c r="BV719" i="108"/>
  <c r="BU719" i="108"/>
  <c r="CD168" i="108"/>
  <c r="CC168" i="108"/>
  <c r="CB168" i="108"/>
  <c r="CE168" i="108"/>
  <c r="CA168" i="108"/>
  <c r="BU59" i="108"/>
  <c r="BY59" i="108"/>
  <c r="BX59" i="108"/>
  <c r="BW59" i="108"/>
  <c r="BV59" i="108"/>
  <c r="CD232" i="108"/>
  <c r="CC232" i="108"/>
  <c r="CB232" i="108"/>
  <c r="CE232" i="108"/>
  <c r="CA232" i="108"/>
  <c r="CE202" i="108"/>
  <c r="CD202" i="108"/>
  <c r="CB202" i="108"/>
  <c r="CA202" i="108"/>
  <c r="CC202" i="108"/>
  <c r="CA187" i="108"/>
  <c r="CB187" i="108"/>
  <c r="CE187" i="108"/>
  <c r="CD187" i="108"/>
  <c r="CC187" i="108"/>
  <c r="BY171" i="108"/>
  <c r="BV171" i="108"/>
  <c r="BU171" i="108"/>
  <c r="BX171" i="108"/>
  <c r="BW171" i="108"/>
  <c r="BV60" i="108"/>
  <c r="BU60" i="108"/>
  <c r="BY60" i="108"/>
  <c r="BW60" i="108"/>
  <c r="BX60" i="108"/>
  <c r="BU141" i="108"/>
  <c r="BW141" i="108"/>
  <c r="BV141" i="108"/>
  <c r="BY141" i="108"/>
  <c r="BX141" i="108"/>
  <c r="BW8" i="108"/>
  <c r="BY8" i="108"/>
  <c r="BV8" i="108"/>
  <c r="BX8" i="108"/>
  <c r="BU8" i="108"/>
  <c r="BY113" i="108"/>
  <c r="BW113" i="108"/>
  <c r="BV113" i="108"/>
  <c r="BU113" i="108"/>
  <c r="BX113" i="108"/>
  <c r="BX1001" i="108"/>
  <c r="BV1001" i="108"/>
  <c r="BW1001" i="108"/>
  <c r="BU1001" i="108"/>
  <c r="BY1001" i="108"/>
  <c r="BV962" i="108"/>
  <c r="BX962" i="108"/>
  <c r="BY962" i="108"/>
  <c r="BW962" i="108"/>
  <c r="BU962" i="108"/>
  <c r="BU924" i="108"/>
  <c r="BY924" i="108"/>
  <c r="BX924" i="108"/>
  <c r="BW924" i="108"/>
  <c r="BV924" i="108"/>
  <c r="BY957" i="108"/>
  <c r="BV957" i="108"/>
  <c r="BX957" i="108"/>
  <c r="BW957" i="108"/>
  <c r="BU957" i="108"/>
  <c r="BY766" i="108"/>
  <c r="BX766" i="108"/>
  <c r="BV766" i="108"/>
  <c r="BU766" i="108"/>
  <c r="BW766" i="108"/>
  <c r="CB728" i="108"/>
  <c r="CA728" i="108"/>
  <c r="CE728" i="108"/>
  <c r="CD728" i="108"/>
  <c r="CC728" i="108"/>
  <c r="BY697" i="108"/>
  <c r="BV697" i="108"/>
  <c r="BU697" i="108"/>
  <c r="BX697" i="108"/>
  <c r="BW697" i="108"/>
  <c r="BY655" i="108"/>
  <c r="BW655" i="108"/>
  <c r="BX655" i="108"/>
  <c r="BV655" i="108"/>
  <c r="BU655" i="108"/>
  <c r="CA1000" i="108"/>
  <c r="CE1000" i="108"/>
  <c r="CC1000" i="108"/>
  <c r="CB1000" i="108"/>
  <c r="CD1000" i="108"/>
  <c r="BY990" i="108"/>
  <c r="BX990" i="108"/>
  <c r="BW990" i="108"/>
  <c r="BV990" i="108"/>
  <c r="BU990" i="108"/>
  <c r="BW955" i="108"/>
  <c r="BU955" i="108"/>
  <c r="BX955" i="108"/>
  <c r="BV955" i="108"/>
  <c r="BY955" i="108"/>
  <c r="BX951" i="108"/>
  <c r="BV951" i="108"/>
  <c r="BU951" i="108"/>
  <c r="BY951" i="108"/>
  <c r="BW951" i="108"/>
  <c r="CE932" i="108"/>
  <c r="CA932" i="108"/>
  <c r="CD932" i="108"/>
  <c r="CC932" i="108"/>
  <c r="CB932" i="108"/>
  <c r="BV970" i="108"/>
  <c r="BX970" i="108"/>
  <c r="BU970" i="108"/>
  <c r="BW970" i="108"/>
  <c r="BY970" i="108"/>
  <c r="BY881" i="108"/>
  <c r="BX881" i="108"/>
  <c r="BU881" i="108"/>
  <c r="BV881" i="108"/>
  <c r="BW881" i="108"/>
  <c r="BY983" i="108"/>
  <c r="BX983" i="108"/>
  <c r="BW983" i="108"/>
  <c r="BV983" i="108"/>
  <c r="BU983" i="108"/>
  <c r="BU950" i="108"/>
  <c r="BY950" i="108"/>
  <c r="BW950" i="108"/>
  <c r="BV950" i="108"/>
  <c r="BX950" i="108"/>
  <c r="CA933" i="108"/>
  <c r="CB933" i="108"/>
  <c r="CD933" i="108"/>
  <c r="CC933" i="108"/>
  <c r="CE933" i="108"/>
  <c r="BU899" i="108"/>
  <c r="BW899" i="108"/>
  <c r="BY899" i="108"/>
  <c r="BX899" i="108"/>
  <c r="BV899" i="108"/>
  <c r="CD954" i="108"/>
  <c r="CE954" i="108"/>
  <c r="CC954" i="108"/>
  <c r="CA954" i="108"/>
  <c r="CB954" i="108"/>
  <c r="BW971" i="108"/>
  <c r="BX971" i="108"/>
  <c r="BU971" i="108"/>
  <c r="BV971" i="108"/>
  <c r="BY971" i="108"/>
  <c r="BU914" i="108"/>
  <c r="BX914" i="108"/>
  <c r="BV914" i="108"/>
  <c r="BY914" i="108"/>
  <c r="BW914" i="108"/>
  <c r="CA847" i="108"/>
  <c r="CB847" i="108"/>
  <c r="CE847" i="108"/>
  <c r="CD847" i="108"/>
  <c r="CC847" i="108"/>
  <c r="CC833" i="108"/>
  <c r="CA833" i="108"/>
  <c r="CB833" i="108"/>
  <c r="CE833" i="108"/>
  <c r="CD833" i="108"/>
  <c r="BW937" i="108"/>
  <c r="BY937" i="108"/>
  <c r="BX937" i="108"/>
  <c r="BV937" i="108"/>
  <c r="BU937" i="108"/>
  <c r="CA823" i="108"/>
  <c r="CE823" i="108"/>
  <c r="CD823" i="108"/>
  <c r="CB823" i="108"/>
  <c r="CC823" i="108"/>
  <c r="BY889" i="108"/>
  <c r="BW889" i="108"/>
  <c r="BV889" i="108"/>
  <c r="BU889" i="108"/>
  <c r="BX889" i="108"/>
  <c r="BU778" i="108"/>
  <c r="BW778" i="108"/>
  <c r="BY778" i="108"/>
  <c r="BX778" i="108"/>
  <c r="BV778" i="108"/>
  <c r="BY753" i="108"/>
  <c r="BX753" i="108"/>
  <c r="BU753" i="108"/>
  <c r="BV753" i="108"/>
  <c r="BW753" i="108"/>
  <c r="BY890" i="108"/>
  <c r="BW890" i="108"/>
  <c r="BV890" i="108"/>
  <c r="BU890" i="108"/>
  <c r="BX890" i="108"/>
  <c r="BY853" i="108"/>
  <c r="BX853" i="108"/>
  <c r="BW853" i="108"/>
  <c r="BV853" i="108"/>
  <c r="BU853" i="108"/>
  <c r="BW780" i="108"/>
  <c r="BV780" i="108"/>
  <c r="BY780" i="108"/>
  <c r="BX780" i="108"/>
  <c r="BU780" i="108"/>
  <c r="BU714" i="108"/>
  <c r="BY714" i="108"/>
  <c r="BX714" i="108"/>
  <c r="BV714" i="108"/>
  <c r="BW714" i="108"/>
  <c r="BY703" i="108"/>
  <c r="BW703" i="108"/>
  <c r="BX703" i="108"/>
  <c r="BU703" i="108"/>
  <c r="BV703" i="108"/>
  <c r="BY689" i="108"/>
  <c r="BX689" i="108"/>
  <c r="BV689" i="108"/>
  <c r="BU689" i="108"/>
  <c r="BW689" i="108"/>
  <c r="CE656" i="108"/>
  <c r="CA656" i="108"/>
  <c r="CD656" i="108"/>
  <c r="CB656" i="108"/>
  <c r="CC656" i="108"/>
  <c r="BW772" i="108"/>
  <c r="BU772" i="108"/>
  <c r="BY772" i="108"/>
  <c r="BV772" i="108"/>
  <c r="BX772" i="108"/>
  <c r="BY649" i="108"/>
  <c r="BX649" i="108"/>
  <c r="BW649" i="108"/>
  <c r="BV649" i="108"/>
  <c r="BU649" i="108"/>
  <c r="BY814" i="108"/>
  <c r="BX814" i="108"/>
  <c r="BW814" i="108"/>
  <c r="BV814" i="108"/>
  <c r="BU814" i="108"/>
  <c r="BW698" i="108"/>
  <c r="BV698" i="108"/>
  <c r="BU698" i="108"/>
  <c r="BX698" i="108"/>
  <c r="BY698" i="108"/>
  <c r="BV748" i="108"/>
  <c r="BY748" i="108"/>
  <c r="BX748" i="108"/>
  <c r="BU748" i="108"/>
  <c r="BW748" i="108"/>
  <c r="CB674" i="108"/>
  <c r="CE674" i="108"/>
  <c r="CD674" i="108"/>
  <c r="CC674" i="108"/>
  <c r="CA674" i="108"/>
  <c r="BY666" i="108"/>
  <c r="BX666" i="108"/>
  <c r="BW666" i="108"/>
  <c r="BV666" i="108"/>
  <c r="BU666" i="108"/>
  <c r="BU659" i="108"/>
  <c r="BY659" i="108"/>
  <c r="BX659" i="108"/>
  <c r="BW659" i="108"/>
  <c r="BV659" i="108"/>
  <c r="CB650" i="108"/>
  <c r="CE650" i="108"/>
  <c r="CD650" i="108"/>
  <c r="CC650" i="108"/>
  <c r="CA650" i="108"/>
  <c r="BY641" i="108"/>
  <c r="BU641" i="108"/>
  <c r="BX641" i="108"/>
  <c r="BW641" i="108"/>
  <c r="BV641" i="108"/>
  <c r="CA624" i="108"/>
  <c r="CE624" i="108"/>
  <c r="CC624" i="108"/>
  <c r="CB624" i="108"/>
  <c r="CD624" i="108"/>
  <c r="BV617" i="108"/>
  <c r="BU617" i="108"/>
  <c r="BW617" i="108"/>
  <c r="BX617" i="108"/>
  <c r="BY617" i="108"/>
  <c r="CA592" i="108"/>
  <c r="CC592" i="108"/>
  <c r="CE592" i="108"/>
  <c r="CB592" i="108"/>
  <c r="CD592" i="108"/>
  <c r="BV585" i="108"/>
  <c r="BU585" i="108"/>
  <c r="BY585" i="108"/>
  <c r="BW585" i="108"/>
  <c r="BX585" i="108"/>
  <c r="BY735" i="108"/>
  <c r="BW735" i="108"/>
  <c r="BX735" i="108"/>
  <c r="BV735" i="108"/>
  <c r="BU735" i="108"/>
  <c r="CC667" i="108"/>
  <c r="CA667" i="108"/>
  <c r="CD667" i="108"/>
  <c r="CB667" i="108"/>
  <c r="CE667" i="108"/>
  <c r="CB916" i="108"/>
  <c r="CA916" i="108"/>
  <c r="CC916" i="108"/>
  <c r="CD916" i="108"/>
  <c r="CE916" i="108"/>
  <c r="CD742" i="108"/>
  <c r="CB742" i="108"/>
  <c r="CA742" i="108"/>
  <c r="CE742" i="108"/>
  <c r="CC742" i="108"/>
  <c r="CB593" i="108"/>
  <c r="CA593" i="108"/>
  <c r="CC593" i="108"/>
  <c r="CD593" i="108"/>
  <c r="CE593" i="108"/>
  <c r="BV740" i="108"/>
  <c r="BY740" i="108"/>
  <c r="BX740" i="108"/>
  <c r="BW740" i="108"/>
  <c r="BU740" i="108"/>
  <c r="BV834" i="108"/>
  <c r="BY834" i="108"/>
  <c r="BX834" i="108"/>
  <c r="BW834" i="108"/>
  <c r="BU834" i="108"/>
  <c r="BW827" i="108"/>
  <c r="BV827" i="108"/>
  <c r="BY827" i="108"/>
  <c r="BU827" i="108"/>
  <c r="BX827" i="108"/>
  <c r="CD732" i="108"/>
  <c r="CB732" i="108"/>
  <c r="CE732" i="108"/>
  <c r="CC732" i="108"/>
  <c r="CA732" i="108"/>
  <c r="BY729" i="108"/>
  <c r="BX729" i="108"/>
  <c r="BW729" i="108"/>
  <c r="BU729" i="108"/>
  <c r="BV729" i="108"/>
  <c r="BV563" i="108"/>
  <c r="BY563" i="108"/>
  <c r="BW563" i="108"/>
  <c r="BX563" i="108"/>
  <c r="BU563" i="108"/>
  <c r="CA689" i="108"/>
  <c r="CC689" i="108"/>
  <c r="CB689" i="108"/>
  <c r="CE689" i="108"/>
  <c r="CD689" i="108"/>
  <c r="CC731" i="108"/>
  <c r="CA731" i="108"/>
  <c r="CD731" i="108"/>
  <c r="CB731" i="108"/>
  <c r="CE731" i="108"/>
  <c r="BY560" i="108"/>
  <c r="BU560" i="108"/>
  <c r="BX560" i="108"/>
  <c r="BW560" i="108"/>
  <c r="BV560" i="108"/>
  <c r="CC786" i="108"/>
  <c r="CD786" i="108"/>
  <c r="CA786" i="108"/>
  <c r="CE786" i="108"/>
  <c r="CB786" i="108"/>
  <c r="BY508" i="108"/>
  <c r="BW508" i="108"/>
  <c r="BV508" i="108"/>
  <c r="BU508" i="108"/>
  <c r="BX508" i="108"/>
  <c r="CB503" i="108"/>
  <c r="CC503" i="108"/>
  <c r="CD503" i="108"/>
  <c r="CA503" i="108"/>
  <c r="CE503" i="108"/>
  <c r="CA461" i="108"/>
  <c r="CB461" i="108"/>
  <c r="CD461" i="108"/>
  <c r="CE461" i="108"/>
  <c r="CC461" i="108"/>
  <c r="BX767" i="108"/>
  <c r="BV767" i="108"/>
  <c r="BU767" i="108"/>
  <c r="BY767" i="108"/>
  <c r="BW767" i="108"/>
  <c r="BV676" i="108"/>
  <c r="BY676" i="108"/>
  <c r="BX676" i="108"/>
  <c r="BW676" i="108"/>
  <c r="BU676" i="108"/>
  <c r="CC485" i="108"/>
  <c r="CA485" i="108"/>
  <c r="CE485" i="108"/>
  <c r="CD485" i="108"/>
  <c r="CB485" i="108"/>
  <c r="CD539" i="108"/>
  <c r="CE539" i="108"/>
  <c r="CC539" i="108"/>
  <c r="CB539" i="108"/>
  <c r="CA539" i="108"/>
  <c r="CC500" i="108"/>
  <c r="CA500" i="108"/>
  <c r="CD500" i="108"/>
  <c r="CB500" i="108"/>
  <c r="CE500" i="108"/>
  <c r="BV494" i="108"/>
  <c r="BW494" i="108"/>
  <c r="BU494" i="108"/>
  <c r="BY494" i="108"/>
  <c r="BX494" i="108"/>
  <c r="BV462" i="108"/>
  <c r="BU462" i="108"/>
  <c r="BY462" i="108"/>
  <c r="BX462" i="108"/>
  <c r="BW462" i="108"/>
  <c r="BU511" i="108"/>
  <c r="BW511" i="108"/>
  <c r="BY511" i="108"/>
  <c r="BX511" i="108"/>
  <c r="BV511" i="108"/>
  <c r="BY452" i="108"/>
  <c r="BX452" i="108"/>
  <c r="BV452" i="108"/>
  <c r="BU452" i="108"/>
  <c r="BW452" i="108"/>
  <c r="BX447" i="108"/>
  <c r="BV447" i="108"/>
  <c r="BU447" i="108"/>
  <c r="BW447" i="108"/>
  <c r="BY447" i="108"/>
  <c r="BV441" i="108"/>
  <c r="BY441" i="108"/>
  <c r="BX441" i="108"/>
  <c r="BW441" i="108"/>
  <c r="BU441" i="108"/>
  <c r="BY316" i="108"/>
  <c r="BW316" i="108"/>
  <c r="BX316" i="108"/>
  <c r="BV316" i="108"/>
  <c r="BU316" i="108"/>
  <c r="BV449" i="108"/>
  <c r="BX449" i="108"/>
  <c r="BY449" i="108"/>
  <c r="BW449" i="108"/>
  <c r="BU449" i="108"/>
  <c r="CD505" i="108"/>
  <c r="CB505" i="108"/>
  <c r="CE505" i="108"/>
  <c r="CC505" i="108"/>
  <c r="CA505" i="108"/>
  <c r="CB413" i="108"/>
  <c r="CE413" i="108"/>
  <c r="CD413" i="108"/>
  <c r="CC413" i="108"/>
  <c r="CA413" i="108"/>
  <c r="BV391" i="108"/>
  <c r="BY391" i="108"/>
  <c r="BX391" i="108"/>
  <c r="BW391" i="108"/>
  <c r="BU391" i="108"/>
  <c r="CE459" i="108"/>
  <c r="CD459" i="108"/>
  <c r="CC459" i="108"/>
  <c r="CB459" i="108"/>
  <c r="CA459" i="108"/>
  <c r="BV350" i="108"/>
  <c r="BU350" i="108"/>
  <c r="BY350" i="108"/>
  <c r="BX350" i="108"/>
  <c r="BW350" i="108"/>
  <c r="CA365" i="108"/>
  <c r="CC365" i="108"/>
  <c r="CE365" i="108"/>
  <c r="CD365" i="108"/>
  <c r="CB365" i="108"/>
  <c r="CC336" i="108"/>
  <c r="CD336" i="108"/>
  <c r="CB336" i="108"/>
  <c r="CE336" i="108"/>
  <c r="CA336" i="108"/>
  <c r="CE341" i="108"/>
  <c r="CD341" i="108"/>
  <c r="CB341" i="108"/>
  <c r="CC341" i="108"/>
  <c r="CA341" i="108"/>
  <c r="BW330" i="108"/>
  <c r="BU330" i="108"/>
  <c r="BX330" i="108"/>
  <c r="BV330" i="108"/>
  <c r="BY330" i="108"/>
  <c r="CD377" i="108"/>
  <c r="CE377" i="108"/>
  <c r="CB377" i="108"/>
  <c r="CA377" i="108"/>
  <c r="CC377" i="108"/>
  <c r="CA318" i="108"/>
  <c r="CC318" i="108"/>
  <c r="CB318" i="108"/>
  <c r="CD318" i="108"/>
  <c r="CE318" i="108"/>
  <c r="CE257" i="108"/>
  <c r="CD257" i="108"/>
  <c r="CC257" i="108"/>
  <c r="CB257" i="108"/>
  <c r="CA257" i="108"/>
  <c r="BV337" i="108"/>
  <c r="BX337" i="108"/>
  <c r="BY337" i="108"/>
  <c r="BW337" i="108"/>
  <c r="BU337" i="108"/>
  <c r="BX326" i="108"/>
  <c r="BY326" i="108"/>
  <c r="BW326" i="108"/>
  <c r="BV326" i="108"/>
  <c r="BU326" i="108"/>
  <c r="CC328" i="108"/>
  <c r="CB328" i="108"/>
  <c r="CE328" i="108"/>
  <c r="CD328" i="108"/>
  <c r="CA328" i="108"/>
  <c r="BU304" i="108"/>
  <c r="BY304" i="108"/>
  <c r="BX304" i="108"/>
  <c r="BW304" i="108"/>
  <c r="BV304" i="108"/>
  <c r="CD281" i="108"/>
  <c r="CC281" i="108"/>
  <c r="CA281" i="108"/>
  <c r="CB281" i="108"/>
  <c r="CE281" i="108"/>
  <c r="BW309" i="108"/>
  <c r="BV309" i="108"/>
  <c r="BY309" i="108"/>
  <c r="BX309" i="108"/>
  <c r="BU309" i="108"/>
  <c r="BW314" i="108"/>
  <c r="BY314" i="108"/>
  <c r="BX314" i="108"/>
  <c r="BV314" i="108"/>
  <c r="BU314" i="108"/>
  <c r="CA302" i="108"/>
  <c r="CD302" i="108"/>
  <c r="CC302" i="108"/>
  <c r="CE302" i="108"/>
  <c r="CB302" i="108"/>
  <c r="BW254" i="108"/>
  <c r="BY254" i="108"/>
  <c r="BX254" i="108"/>
  <c r="BV254" i="108"/>
  <c r="BU254" i="108"/>
  <c r="BY217" i="108"/>
  <c r="BW217" i="108"/>
  <c r="BX217" i="108"/>
  <c r="BV217" i="108"/>
  <c r="BU217" i="108"/>
  <c r="CB212" i="108"/>
  <c r="CD212" i="108"/>
  <c r="CC212" i="108"/>
  <c r="CE212" i="108"/>
  <c r="CA212" i="108"/>
  <c r="BY87" i="108"/>
  <c r="BX87" i="108"/>
  <c r="BU87" i="108"/>
  <c r="BW87" i="108"/>
  <c r="BV87" i="108"/>
  <c r="BY23" i="108"/>
  <c r="BX23" i="108"/>
  <c r="BU23" i="108"/>
  <c r="BV23" i="108"/>
  <c r="BW23" i="108"/>
  <c r="CD242" i="108"/>
  <c r="CC242" i="108"/>
  <c r="CB242" i="108"/>
  <c r="CA242" i="108"/>
  <c r="CE242" i="108"/>
  <c r="BW159" i="108"/>
  <c r="BU159" i="108"/>
  <c r="BV159" i="108"/>
  <c r="BY159" i="108"/>
  <c r="BX159" i="108"/>
  <c r="CD146" i="108"/>
  <c r="CC146" i="108"/>
  <c r="CA146" i="108"/>
  <c r="CB146" i="108"/>
  <c r="CE146" i="108"/>
  <c r="BV134" i="108"/>
  <c r="BX134" i="108"/>
  <c r="BW134" i="108"/>
  <c r="BU134" i="108"/>
  <c r="BY134" i="108"/>
  <c r="BY122" i="108"/>
  <c r="BW122" i="108"/>
  <c r="BV122" i="108"/>
  <c r="BU122" i="108"/>
  <c r="BX122" i="108"/>
  <c r="CB287" i="108"/>
  <c r="CD287" i="108"/>
  <c r="CA287" i="108"/>
  <c r="CE287" i="108"/>
  <c r="CC287" i="108"/>
  <c r="BY193" i="108"/>
  <c r="BW193" i="108"/>
  <c r="BU193" i="108"/>
  <c r="BV193" i="108"/>
  <c r="BX193" i="108"/>
  <c r="CB188" i="108"/>
  <c r="CA188" i="108"/>
  <c r="CE188" i="108"/>
  <c r="CD188" i="108"/>
  <c r="CC188" i="108"/>
  <c r="BY161" i="108"/>
  <c r="BW161" i="108"/>
  <c r="BU161" i="108"/>
  <c r="BX161" i="108"/>
  <c r="BV161" i="108"/>
  <c r="CB156" i="108"/>
  <c r="CA156" i="108"/>
  <c r="CE156" i="108"/>
  <c r="CC156" i="108"/>
  <c r="CD156" i="108"/>
  <c r="BX319" i="108"/>
  <c r="BV319" i="108"/>
  <c r="BW319" i="108"/>
  <c r="BU319" i="108"/>
  <c r="BY319" i="108"/>
  <c r="BY201" i="108"/>
  <c r="BW201" i="108"/>
  <c r="BX201" i="108"/>
  <c r="BV201" i="108"/>
  <c r="BU201" i="108"/>
  <c r="CB196" i="108"/>
  <c r="CD196" i="108"/>
  <c r="CC196" i="108"/>
  <c r="CA196" i="108"/>
  <c r="CE196" i="108"/>
  <c r="BU83" i="108"/>
  <c r="BY83" i="108"/>
  <c r="BX83" i="108"/>
  <c r="BW83" i="108"/>
  <c r="BV83" i="108"/>
  <c r="CC372" i="108"/>
  <c r="CA372" i="108"/>
  <c r="CD372" i="108"/>
  <c r="CB372" i="108"/>
  <c r="CE372" i="108"/>
  <c r="BV313" i="108"/>
  <c r="BX313" i="108"/>
  <c r="BW313" i="108"/>
  <c r="BY313" i="108"/>
  <c r="BU313" i="108"/>
  <c r="CA279" i="108"/>
  <c r="CE279" i="108"/>
  <c r="CC279" i="108"/>
  <c r="CB279" i="108"/>
  <c r="CD279" i="108"/>
  <c r="BU237" i="108"/>
  <c r="BW237" i="108"/>
  <c r="BV237" i="108"/>
  <c r="BY237" i="108"/>
  <c r="BX237" i="108"/>
  <c r="CD224" i="108"/>
  <c r="CE224" i="108"/>
  <c r="CC224" i="108"/>
  <c r="CA224" i="108"/>
  <c r="CB224" i="108"/>
  <c r="CD144" i="108"/>
  <c r="CA144" i="108"/>
  <c r="CE144" i="108"/>
  <c r="CC144" i="108"/>
  <c r="CB144" i="108"/>
  <c r="BU43" i="108"/>
  <c r="BY43" i="108"/>
  <c r="BX43" i="108"/>
  <c r="BW43" i="108"/>
  <c r="BV43" i="108"/>
  <c r="BW33" i="108"/>
  <c r="BX33" i="108"/>
  <c r="BV33" i="108"/>
  <c r="BU33" i="108"/>
  <c r="BY33" i="108"/>
  <c r="BV108" i="108"/>
  <c r="BU108" i="108"/>
  <c r="BY108" i="108"/>
  <c r="BX108" i="108"/>
  <c r="BW108" i="108"/>
  <c r="BW65" i="108"/>
  <c r="BV65" i="108"/>
  <c r="BX65" i="108"/>
  <c r="BU65" i="108"/>
  <c r="BY65" i="108"/>
  <c r="BV377" i="108"/>
  <c r="BU377" i="108"/>
  <c r="BY377" i="108"/>
  <c r="BX377" i="108"/>
  <c r="BW377" i="108"/>
  <c r="CD208" i="108"/>
  <c r="CA208" i="108"/>
  <c r="CE208" i="108"/>
  <c r="CC208" i="108"/>
  <c r="CB208" i="108"/>
  <c r="CE234" i="108"/>
  <c r="CD234" i="108"/>
  <c r="CB234" i="108"/>
  <c r="CA234" i="108"/>
  <c r="CC234" i="108"/>
  <c r="CD160" i="108"/>
  <c r="CE160" i="108"/>
  <c r="CC160" i="108"/>
  <c r="CA160" i="108"/>
  <c r="CB160" i="108"/>
  <c r="BV150" i="108"/>
  <c r="BX150" i="108"/>
  <c r="BW150" i="108"/>
  <c r="BY150" i="108"/>
  <c r="BU150" i="108"/>
  <c r="BW289" i="108"/>
  <c r="BV289" i="108"/>
  <c r="BY289" i="108"/>
  <c r="BX289" i="108"/>
  <c r="BU289" i="108"/>
  <c r="CD216" i="108"/>
  <c r="CC216" i="108"/>
  <c r="CB216" i="108"/>
  <c r="CA216" i="108"/>
  <c r="CE216" i="108"/>
  <c r="CE170" i="108"/>
  <c r="CD170" i="108"/>
  <c r="CB170" i="108"/>
  <c r="CA170" i="108"/>
  <c r="CC170" i="108"/>
  <c r="BV68" i="108"/>
  <c r="BU68" i="108"/>
  <c r="BY68" i="108"/>
  <c r="BX68" i="108"/>
  <c r="BW68" i="108"/>
  <c r="BW25" i="108"/>
  <c r="BY25" i="108"/>
  <c r="BX25" i="108"/>
  <c r="BV25" i="108"/>
  <c r="BU25" i="108"/>
  <c r="BU35" i="108"/>
  <c r="BY35" i="108"/>
  <c r="BV35" i="108"/>
  <c r="BX35" i="108"/>
  <c r="BW35" i="108"/>
  <c r="BY209" i="108"/>
  <c r="BW209" i="108"/>
  <c r="BX209" i="108"/>
  <c r="BU209" i="108"/>
  <c r="BV209" i="108"/>
  <c r="BY72" i="108"/>
  <c r="BV72" i="108"/>
  <c r="BU72" i="108"/>
  <c r="BX72" i="108"/>
  <c r="BW72" i="108"/>
  <c r="CE804" i="108"/>
  <c r="CC804" i="108"/>
  <c r="CA804" i="108"/>
  <c r="CD804" i="108"/>
  <c r="CB804" i="108"/>
  <c r="CD559" i="108"/>
  <c r="CB559" i="108"/>
  <c r="CE559" i="108"/>
  <c r="CA559" i="108"/>
  <c r="CC559" i="108"/>
  <c r="BU561" i="108"/>
  <c r="BX561" i="108"/>
  <c r="BW561" i="108"/>
  <c r="BY561" i="108"/>
  <c r="BV561" i="108"/>
  <c r="BW445" i="108"/>
  <c r="BU445" i="108"/>
  <c r="BX445" i="108"/>
  <c r="BY445" i="108"/>
  <c r="BV445" i="108"/>
  <c r="BY404" i="108"/>
  <c r="BX404" i="108"/>
  <c r="BV404" i="108"/>
  <c r="BU404" i="108"/>
  <c r="BW404" i="108"/>
  <c r="BV437" i="108"/>
  <c r="BY437" i="108"/>
  <c r="BW437" i="108"/>
  <c r="BX437" i="108"/>
  <c r="BU437" i="108"/>
  <c r="BY356" i="108"/>
  <c r="BX356" i="108"/>
  <c r="BU356" i="108"/>
  <c r="BV356" i="108"/>
  <c r="BW356" i="108"/>
  <c r="BY153" i="108"/>
  <c r="BW153" i="108"/>
  <c r="BX153" i="108"/>
  <c r="BV153" i="108"/>
  <c r="BU153" i="108"/>
  <c r="BV172" i="108"/>
  <c r="BU172" i="108"/>
  <c r="BY172" i="108"/>
  <c r="BX172" i="108"/>
  <c r="BW172" i="108"/>
  <c r="CE307" i="108"/>
  <c r="CD307" i="108"/>
  <c r="CC307" i="108"/>
  <c r="CB307" i="108"/>
  <c r="CA307" i="108"/>
  <c r="CE930" i="108"/>
  <c r="CC930" i="108"/>
  <c r="CA930" i="108"/>
  <c r="CD930" i="108"/>
  <c r="CB930" i="108"/>
  <c r="BW911" i="108"/>
  <c r="BY911" i="108"/>
  <c r="BX911" i="108"/>
  <c r="BV911" i="108"/>
  <c r="BU911" i="108"/>
  <c r="BV802" i="108"/>
  <c r="BU802" i="108"/>
  <c r="BW802" i="108"/>
  <c r="BY802" i="108"/>
  <c r="BX802" i="108"/>
  <c r="BV775" i="108"/>
  <c r="BU775" i="108"/>
  <c r="BW775" i="108"/>
  <c r="BY775" i="108"/>
  <c r="BX775" i="108"/>
  <c r="CE720" i="108"/>
  <c r="CD720" i="108"/>
  <c r="CC720" i="108"/>
  <c r="CB720" i="108"/>
  <c r="CA720" i="108"/>
  <c r="BY622" i="108"/>
  <c r="BX622" i="108"/>
  <c r="BW622" i="108"/>
  <c r="BV622" i="108"/>
  <c r="BU622" i="108"/>
  <c r="BY760" i="108"/>
  <c r="BW760" i="108"/>
  <c r="BV760" i="108"/>
  <c r="BX760" i="108"/>
  <c r="BU760" i="108"/>
  <c r="CB746" i="108"/>
  <c r="CA746" i="108"/>
  <c r="CD746" i="108"/>
  <c r="CC746" i="108"/>
  <c r="CE746" i="108"/>
  <c r="BY713" i="108"/>
  <c r="BX713" i="108"/>
  <c r="BW713" i="108"/>
  <c r="BV713" i="108"/>
  <c r="BU713" i="108"/>
  <c r="CE766" i="108"/>
  <c r="CD766" i="108"/>
  <c r="CC766" i="108"/>
  <c r="CB766" i="108"/>
  <c r="CA766" i="108"/>
  <c r="CC747" i="108"/>
  <c r="CA747" i="108"/>
  <c r="CD747" i="108"/>
  <c r="CB747" i="108"/>
  <c r="CE747" i="108"/>
  <c r="CA713" i="108"/>
  <c r="CD713" i="108"/>
  <c r="CC713" i="108"/>
  <c r="CB713" i="108"/>
  <c r="CE713" i="108"/>
  <c r="BY695" i="108"/>
  <c r="BW695" i="108"/>
  <c r="BX695" i="108"/>
  <c r="BV695" i="108"/>
  <c r="BU695" i="108"/>
  <c r="BY682" i="108"/>
  <c r="BX682" i="108"/>
  <c r="BW682" i="108"/>
  <c r="BV682" i="108"/>
  <c r="BU682" i="108"/>
  <c r="CE672" i="108"/>
  <c r="CD672" i="108"/>
  <c r="CC672" i="108"/>
  <c r="CB672" i="108"/>
  <c r="CA672" i="108"/>
  <c r="CA665" i="108"/>
  <c r="CB665" i="108"/>
  <c r="CC665" i="108"/>
  <c r="CD665" i="108"/>
  <c r="CE665" i="108"/>
  <c r="BW604" i="108"/>
  <c r="BV604" i="108"/>
  <c r="BU604" i="108"/>
  <c r="BY604" i="108"/>
  <c r="BX604" i="108"/>
  <c r="BW572" i="108"/>
  <c r="BV572" i="108"/>
  <c r="BU572" i="108"/>
  <c r="BY572" i="108"/>
  <c r="BX572" i="108"/>
  <c r="BV684" i="108"/>
  <c r="BU684" i="108"/>
  <c r="BY684" i="108"/>
  <c r="BW684" i="108"/>
  <c r="BX684" i="108"/>
  <c r="BW693" i="108"/>
  <c r="BU693" i="108"/>
  <c r="BY693" i="108"/>
  <c r="BX693" i="108"/>
  <c r="BV693" i="108"/>
  <c r="CB738" i="108"/>
  <c r="CE738" i="108"/>
  <c r="CD738" i="108"/>
  <c r="CC738" i="108"/>
  <c r="CA738" i="108"/>
  <c r="BW701" i="108"/>
  <c r="BU701" i="108"/>
  <c r="BY701" i="108"/>
  <c r="BX701" i="108"/>
  <c r="BV701" i="108"/>
  <c r="CC806" i="108"/>
  <c r="CA806" i="108"/>
  <c r="CE806" i="108"/>
  <c r="CD806" i="108"/>
  <c r="CB806" i="108"/>
  <c r="CA643" i="108"/>
  <c r="CD643" i="108"/>
  <c r="CC643" i="108"/>
  <c r="CB643" i="108"/>
  <c r="CE643" i="108"/>
  <c r="BY600" i="108"/>
  <c r="BX600" i="108"/>
  <c r="BW600" i="108"/>
  <c r="BV600" i="108"/>
  <c r="BU600" i="108"/>
  <c r="BY608" i="108"/>
  <c r="BW608" i="108"/>
  <c r="BV608" i="108"/>
  <c r="BU608" i="108"/>
  <c r="BX608" i="108"/>
  <c r="BW596" i="108"/>
  <c r="BV596" i="108"/>
  <c r="BU596" i="108"/>
  <c r="BY596" i="108"/>
  <c r="BX596" i="108"/>
  <c r="BV487" i="108"/>
  <c r="BW487" i="108"/>
  <c r="BU487" i="108"/>
  <c r="BY487" i="108"/>
  <c r="BX487" i="108"/>
  <c r="BV473" i="108"/>
  <c r="BU473" i="108"/>
  <c r="BW473" i="108"/>
  <c r="BY473" i="108"/>
  <c r="BX473" i="108"/>
  <c r="CB535" i="108"/>
  <c r="CC535" i="108"/>
  <c r="CD535" i="108"/>
  <c r="CA535" i="108"/>
  <c r="CE535" i="108"/>
  <c r="BY518" i="108"/>
  <c r="BW518" i="108"/>
  <c r="BU518" i="108"/>
  <c r="BX518" i="108"/>
  <c r="BV518" i="108"/>
  <c r="BY420" i="108"/>
  <c r="BX420" i="108"/>
  <c r="BV420" i="108"/>
  <c r="BU420" i="108"/>
  <c r="BW420" i="108"/>
  <c r="BV638" i="108"/>
  <c r="BY638" i="108"/>
  <c r="BX638" i="108"/>
  <c r="BW638" i="108"/>
  <c r="BU638" i="108"/>
  <c r="BU548" i="108"/>
  <c r="BY548" i="108"/>
  <c r="BW548" i="108"/>
  <c r="BX548" i="108"/>
  <c r="BV548" i="108"/>
  <c r="BY492" i="108"/>
  <c r="BV492" i="108"/>
  <c r="BX492" i="108"/>
  <c r="BU492" i="108"/>
  <c r="BW492" i="108"/>
  <c r="BY526" i="108"/>
  <c r="BW526" i="108"/>
  <c r="BV526" i="108"/>
  <c r="BU526" i="108"/>
  <c r="BX526" i="108"/>
  <c r="BU456" i="108"/>
  <c r="BY456" i="108"/>
  <c r="BX456" i="108"/>
  <c r="BW456" i="108"/>
  <c r="BV456" i="108"/>
  <c r="BV505" i="108"/>
  <c r="BW505" i="108"/>
  <c r="BU505" i="108"/>
  <c r="BY505" i="108"/>
  <c r="BX505" i="108"/>
  <c r="BU488" i="108"/>
  <c r="BY488" i="108"/>
  <c r="BW488" i="108"/>
  <c r="BX488" i="108"/>
  <c r="BV488" i="108"/>
  <c r="CD433" i="108"/>
  <c r="CE433" i="108"/>
  <c r="CC433" i="108"/>
  <c r="CA433" i="108"/>
  <c r="CB433" i="108"/>
  <c r="BY527" i="108"/>
  <c r="BW527" i="108"/>
  <c r="BV527" i="108"/>
  <c r="BU527" i="108"/>
  <c r="BX527" i="108"/>
  <c r="CA502" i="108"/>
  <c r="CC502" i="108"/>
  <c r="CD502" i="108"/>
  <c r="CE502" i="108"/>
  <c r="CB502" i="108"/>
  <c r="CD467" i="108"/>
  <c r="CC467" i="108"/>
  <c r="CA467" i="108"/>
  <c r="CE467" i="108"/>
  <c r="CB467" i="108"/>
  <c r="CB407" i="108"/>
  <c r="CC407" i="108"/>
  <c r="CA407" i="108"/>
  <c r="CE407" i="108"/>
  <c r="CD407" i="108"/>
  <c r="CA430" i="108"/>
  <c r="CC430" i="108"/>
  <c r="CB430" i="108"/>
  <c r="CD430" i="108"/>
  <c r="CE430" i="108"/>
  <c r="BX423" i="108"/>
  <c r="BW423" i="108"/>
  <c r="BV423" i="108"/>
  <c r="BY423" i="108"/>
  <c r="BU423" i="108"/>
  <c r="CB375" i="108"/>
  <c r="CD375" i="108"/>
  <c r="CA375" i="108"/>
  <c r="CE375" i="108"/>
  <c r="CC375" i="108"/>
  <c r="BW410" i="108"/>
  <c r="BV410" i="108"/>
  <c r="BX410" i="108"/>
  <c r="BU410" i="108"/>
  <c r="BY410" i="108"/>
  <c r="CA333" i="108"/>
  <c r="CC333" i="108"/>
  <c r="CE333" i="108"/>
  <c r="CD333" i="108"/>
  <c r="CB333" i="108"/>
  <c r="BY308" i="108"/>
  <c r="BV308" i="108"/>
  <c r="BX308" i="108"/>
  <c r="BW308" i="108"/>
  <c r="BU308" i="108"/>
  <c r="BW362" i="108"/>
  <c r="BU362" i="108"/>
  <c r="BY362" i="108"/>
  <c r="BX362" i="108"/>
  <c r="BV362" i="108"/>
  <c r="BY311" i="108"/>
  <c r="BX311" i="108"/>
  <c r="BW311" i="108"/>
  <c r="BU311" i="108"/>
  <c r="BV311" i="108"/>
  <c r="BU284" i="108"/>
  <c r="BY284" i="108"/>
  <c r="BX284" i="108"/>
  <c r="BW284" i="108"/>
  <c r="BV284" i="108"/>
  <c r="CD305" i="108"/>
  <c r="CE305" i="108"/>
  <c r="CC305" i="108"/>
  <c r="CA305" i="108"/>
  <c r="CB305" i="108"/>
  <c r="CA294" i="108"/>
  <c r="CE294" i="108"/>
  <c r="CC294" i="108"/>
  <c r="CB294" i="108"/>
  <c r="CD294" i="108"/>
  <c r="BY399" i="108"/>
  <c r="BV399" i="108"/>
  <c r="BW399" i="108"/>
  <c r="BU399" i="108"/>
  <c r="BX399" i="108"/>
  <c r="BX383" i="108"/>
  <c r="BV383" i="108"/>
  <c r="BW383" i="108"/>
  <c r="BU383" i="108"/>
  <c r="BY383" i="108"/>
  <c r="BY79" i="108"/>
  <c r="BX79" i="108"/>
  <c r="BU79" i="108"/>
  <c r="BW79" i="108"/>
  <c r="BV79" i="108"/>
  <c r="BY16" i="108"/>
  <c r="BX16" i="108"/>
  <c r="BU16" i="108"/>
  <c r="BV16" i="108"/>
  <c r="BW16" i="108"/>
  <c r="BV204" i="108"/>
  <c r="BU204" i="108"/>
  <c r="BY204" i="108"/>
  <c r="BX204" i="108"/>
  <c r="BW204" i="108"/>
  <c r="BV345" i="108"/>
  <c r="BU345" i="108"/>
  <c r="BX345" i="108"/>
  <c r="BW345" i="108"/>
  <c r="BY345" i="108"/>
  <c r="BW278" i="108"/>
  <c r="BV278" i="108"/>
  <c r="BY278" i="108"/>
  <c r="BU278" i="108"/>
  <c r="BX278" i="108"/>
  <c r="BY121" i="108"/>
  <c r="BW121" i="108"/>
  <c r="BV121" i="108"/>
  <c r="BU121" i="108"/>
  <c r="BX121" i="108"/>
  <c r="CA219" i="108"/>
  <c r="CB219" i="108"/>
  <c r="CE219" i="108"/>
  <c r="CD219" i="108"/>
  <c r="CC219" i="108"/>
  <c r="CD184" i="108"/>
  <c r="CC184" i="108"/>
  <c r="CB184" i="108"/>
  <c r="CA184" i="108"/>
  <c r="CE184" i="108"/>
  <c r="CD142" i="108"/>
  <c r="CB142" i="108"/>
  <c r="CE142" i="108"/>
  <c r="CC142" i="108"/>
  <c r="CA142" i="108"/>
  <c r="BY105" i="108"/>
  <c r="BW105" i="108"/>
  <c r="BV105" i="108"/>
  <c r="BX105" i="108"/>
  <c r="BU105" i="108"/>
  <c r="BW81" i="108"/>
  <c r="BV81" i="108"/>
  <c r="BX81" i="108"/>
  <c r="BU81" i="108"/>
  <c r="BY81" i="108"/>
  <c r="BY56" i="108"/>
  <c r="BV56" i="108"/>
  <c r="BW56" i="108"/>
  <c r="BU56" i="108"/>
  <c r="BX56" i="108"/>
  <c r="CC271" i="108"/>
  <c r="CA271" i="108"/>
  <c r="CE271" i="108"/>
  <c r="CD271" i="108"/>
  <c r="CB271" i="108"/>
  <c r="BY177" i="108"/>
  <c r="BW177" i="108"/>
  <c r="BX177" i="108"/>
  <c r="BU177" i="108"/>
  <c r="BV177" i="108"/>
  <c r="BW127" i="108"/>
  <c r="BY127" i="108"/>
  <c r="BX127" i="108"/>
  <c r="BV127" i="108"/>
  <c r="BU127" i="108"/>
  <c r="BY96" i="108"/>
  <c r="BV96" i="108"/>
  <c r="BU96" i="108"/>
  <c r="BX96" i="108"/>
  <c r="BW96" i="108"/>
  <c r="BW109" i="108"/>
  <c r="BV109" i="108"/>
  <c r="BU109" i="108"/>
  <c r="BY109" i="108"/>
  <c r="BX109" i="108"/>
  <c r="BV52" i="108"/>
  <c r="BU52" i="108"/>
  <c r="BY52" i="108"/>
  <c r="BX52" i="108"/>
  <c r="BW52" i="108"/>
  <c r="CC244" i="108"/>
  <c r="CA244" i="108"/>
  <c r="CE244" i="108"/>
  <c r="CD244" i="108"/>
  <c r="CB244" i="108"/>
  <c r="BY17" i="108"/>
  <c r="BV17" i="108"/>
  <c r="BX17" i="108"/>
  <c r="BW17" i="108"/>
  <c r="BU17" i="108"/>
  <c r="BU19" i="108"/>
  <c r="BY19" i="108"/>
  <c r="BX19" i="108"/>
  <c r="BW19" i="108"/>
  <c r="BV19" i="108"/>
  <c r="BY48" i="108"/>
  <c r="BV48" i="108"/>
  <c r="BW48" i="108"/>
  <c r="BU48" i="108"/>
  <c r="BX48" i="108"/>
  <c r="CD200" i="108"/>
  <c r="CC200" i="108"/>
  <c r="CB200" i="108"/>
  <c r="CE200" i="108"/>
  <c r="CA200" i="108"/>
  <c r="CE151" i="108"/>
  <c r="CC151" i="108"/>
  <c r="CD151" i="108"/>
  <c r="CB151" i="108"/>
  <c r="CA151" i="108"/>
  <c r="BY219" i="108"/>
  <c r="BX219" i="108"/>
  <c r="BV219" i="108"/>
  <c r="BU219" i="108"/>
  <c r="BW219" i="108"/>
  <c r="BW875" i="108"/>
  <c r="BU875" i="108"/>
  <c r="BX875" i="108"/>
  <c r="BV875" i="108"/>
  <c r="BY875" i="108"/>
  <c r="BY837" i="108"/>
  <c r="BU837" i="108"/>
  <c r="BX837" i="108"/>
  <c r="BW837" i="108"/>
  <c r="BV837" i="108"/>
  <c r="BU825" i="108"/>
  <c r="BX825" i="108"/>
  <c r="BW825" i="108"/>
  <c r="BY825" i="108"/>
  <c r="BV825" i="108"/>
  <c r="BY598" i="108"/>
  <c r="BX598" i="108"/>
  <c r="BW598" i="108"/>
  <c r="BV598" i="108"/>
  <c r="BU598" i="108"/>
  <c r="BY808" i="108"/>
  <c r="BU808" i="108"/>
  <c r="BX808" i="108"/>
  <c r="BW808" i="108"/>
  <c r="BV808" i="108"/>
  <c r="BY495" i="108"/>
  <c r="BU495" i="108"/>
  <c r="BX495" i="108"/>
  <c r="BV495" i="108"/>
  <c r="BW495" i="108"/>
  <c r="BX120" i="108"/>
  <c r="BY120" i="108"/>
  <c r="BV120" i="108"/>
  <c r="BU120" i="108"/>
  <c r="BW120" i="108"/>
  <c r="BU67" i="108"/>
  <c r="BY67" i="108"/>
  <c r="BX67" i="108"/>
  <c r="BW67" i="108"/>
  <c r="BV67" i="108"/>
  <c r="CA984" i="108"/>
  <c r="CE984" i="108"/>
  <c r="CD984" i="108"/>
  <c r="CC984" i="108"/>
  <c r="CB984" i="108"/>
  <c r="BY929" i="108"/>
  <c r="BX929" i="108"/>
  <c r="BW929" i="108"/>
  <c r="BV929" i="108"/>
  <c r="BU929" i="108"/>
  <c r="BW851" i="108"/>
  <c r="BY851" i="108"/>
  <c r="BX851" i="108"/>
  <c r="BV851" i="108"/>
  <c r="BU851" i="108"/>
  <c r="BV824" i="108"/>
  <c r="BU824" i="108"/>
  <c r="BY824" i="108"/>
  <c r="BX824" i="108"/>
  <c r="BW824" i="108"/>
  <c r="BY774" i="108"/>
  <c r="BV774" i="108"/>
  <c r="BW774" i="108"/>
  <c r="BX774" i="108"/>
  <c r="BU774" i="108"/>
  <c r="CD829" i="108"/>
  <c r="CC829" i="108"/>
  <c r="CB829" i="108"/>
  <c r="CA829" i="108"/>
  <c r="CE829" i="108"/>
  <c r="CB985" i="108"/>
  <c r="CC985" i="108"/>
  <c r="CE985" i="108"/>
  <c r="CA985" i="108"/>
  <c r="CD985" i="108"/>
  <c r="CA981" i="108"/>
  <c r="CE981" i="108"/>
  <c r="CD981" i="108"/>
  <c r="CB981" i="108"/>
  <c r="CC981" i="108"/>
  <c r="BV954" i="108"/>
  <c r="BW954" i="108"/>
  <c r="BU954" i="108"/>
  <c r="BY954" i="108"/>
  <c r="BX954" i="108"/>
  <c r="BY921" i="108"/>
  <c r="BX921" i="108"/>
  <c r="BV921" i="108"/>
  <c r="BU921" i="108"/>
  <c r="BW921" i="108"/>
  <c r="BY982" i="108"/>
  <c r="BV982" i="108"/>
  <c r="BX982" i="108"/>
  <c r="BW982" i="108"/>
  <c r="BU982" i="108"/>
  <c r="CD914" i="108"/>
  <c r="CC914" i="108"/>
  <c r="CB914" i="108"/>
  <c r="CA914" i="108"/>
  <c r="CE914" i="108"/>
  <c r="CA830" i="108"/>
  <c r="CE830" i="108"/>
  <c r="CD830" i="108"/>
  <c r="CC830" i="108"/>
  <c r="CB830" i="108"/>
  <c r="BY905" i="108"/>
  <c r="BW905" i="108"/>
  <c r="BX905" i="108"/>
  <c r="BV905" i="108"/>
  <c r="BU905" i="108"/>
  <c r="CA883" i="108"/>
  <c r="CB883" i="108"/>
  <c r="CC883" i="108"/>
  <c r="CE883" i="108"/>
  <c r="CD883" i="108"/>
  <c r="CA815" i="108"/>
  <c r="CC815" i="108"/>
  <c r="CB815" i="108"/>
  <c r="CE815" i="108"/>
  <c r="CD815" i="108"/>
  <c r="BV799" i="108"/>
  <c r="BU799" i="108"/>
  <c r="BX799" i="108"/>
  <c r="BW799" i="108"/>
  <c r="BY799" i="108"/>
  <c r="BY897" i="108"/>
  <c r="BU897" i="108"/>
  <c r="BX897" i="108"/>
  <c r="BV897" i="108"/>
  <c r="BW897" i="108"/>
  <c r="BY830" i="108"/>
  <c r="BW830" i="108"/>
  <c r="BV830" i="108"/>
  <c r="BX830" i="108"/>
  <c r="BU830" i="108"/>
  <c r="BU809" i="108"/>
  <c r="BY809" i="108"/>
  <c r="BX809" i="108"/>
  <c r="BV809" i="108"/>
  <c r="BW809" i="108"/>
  <c r="CA792" i="108"/>
  <c r="CB792" i="108"/>
  <c r="CE792" i="108"/>
  <c r="CD792" i="108"/>
  <c r="CC792" i="108"/>
  <c r="BW777" i="108"/>
  <c r="BU777" i="108"/>
  <c r="BV777" i="108"/>
  <c r="BY777" i="108"/>
  <c r="BX777" i="108"/>
  <c r="BV818" i="108"/>
  <c r="BU818" i="108"/>
  <c r="BY818" i="108"/>
  <c r="BW818" i="108"/>
  <c r="BX818" i="108"/>
  <c r="BW756" i="108"/>
  <c r="BV756" i="108"/>
  <c r="BY756" i="108"/>
  <c r="BX756" i="108"/>
  <c r="BU756" i="108"/>
  <c r="BU739" i="108"/>
  <c r="BW739" i="108"/>
  <c r="BV739" i="108"/>
  <c r="BY739" i="108"/>
  <c r="BX739" i="108"/>
  <c r="CB706" i="108"/>
  <c r="CA706" i="108"/>
  <c r="CE706" i="108"/>
  <c r="CC706" i="108"/>
  <c r="CD706" i="108"/>
  <c r="BV826" i="108"/>
  <c r="BU826" i="108"/>
  <c r="BX826" i="108"/>
  <c r="BY826" i="108"/>
  <c r="BW826" i="108"/>
  <c r="BY782" i="108"/>
  <c r="BU782" i="108"/>
  <c r="BX782" i="108"/>
  <c r="BW782" i="108"/>
  <c r="BV782" i="108"/>
  <c r="BU747" i="108"/>
  <c r="BY747" i="108"/>
  <c r="BX747" i="108"/>
  <c r="BW747" i="108"/>
  <c r="BV747" i="108"/>
  <c r="BW653" i="108"/>
  <c r="BU653" i="108"/>
  <c r="BY653" i="108"/>
  <c r="BX653" i="108"/>
  <c r="BV653" i="108"/>
  <c r="BU901" i="108"/>
  <c r="BY901" i="108"/>
  <c r="BX901" i="108"/>
  <c r="BV901" i="108"/>
  <c r="BW901" i="108"/>
  <c r="CC683" i="108"/>
  <c r="CA683" i="108"/>
  <c r="CE683" i="108"/>
  <c r="CD683" i="108"/>
  <c r="CB683" i="108"/>
  <c r="CB577" i="108"/>
  <c r="CA577" i="108"/>
  <c r="CC577" i="108"/>
  <c r="CE577" i="108"/>
  <c r="CD577" i="108"/>
  <c r="CE788" i="108"/>
  <c r="CC788" i="108"/>
  <c r="CA788" i="108"/>
  <c r="CD788" i="108"/>
  <c r="CB788" i="108"/>
  <c r="CE764" i="108"/>
  <c r="CB764" i="108"/>
  <c r="CD764" i="108"/>
  <c r="CC764" i="108"/>
  <c r="CA764" i="108"/>
  <c r="CD789" i="108"/>
  <c r="CB789" i="108"/>
  <c r="CA789" i="108"/>
  <c r="CE789" i="108"/>
  <c r="CC789" i="108"/>
  <c r="BY745" i="108"/>
  <c r="BX745" i="108"/>
  <c r="BW745" i="108"/>
  <c r="BV745" i="108"/>
  <c r="BU745" i="108"/>
  <c r="BY647" i="108"/>
  <c r="BW647" i="108"/>
  <c r="BV647" i="108"/>
  <c r="BU647" i="108"/>
  <c r="BX647" i="108"/>
  <c r="CE575" i="108"/>
  <c r="CD575" i="108"/>
  <c r="CC575" i="108"/>
  <c r="CA575" i="108"/>
  <c r="CB575" i="108"/>
  <c r="BY743" i="108"/>
  <c r="BW743" i="108"/>
  <c r="BX743" i="108"/>
  <c r="BU743" i="108"/>
  <c r="BV743" i="108"/>
  <c r="CB617" i="108"/>
  <c r="CA617" i="108"/>
  <c r="CE617" i="108"/>
  <c r="CD617" i="108"/>
  <c r="CC617" i="108"/>
  <c r="BX792" i="108"/>
  <c r="BY792" i="108"/>
  <c r="BW792" i="108"/>
  <c r="BV792" i="108"/>
  <c r="BU792" i="108"/>
  <c r="BY534" i="108"/>
  <c r="BX534" i="108"/>
  <c r="BW534" i="108"/>
  <c r="BV534" i="108"/>
  <c r="BU534" i="108"/>
  <c r="BW519" i="108"/>
  <c r="BU519" i="108"/>
  <c r="BY519" i="108"/>
  <c r="BX519" i="108"/>
  <c r="BV519" i="108"/>
  <c r="BV513" i="108"/>
  <c r="BY513" i="108"/>
  <c r="BW513" i="108"/>
  <c r="BU513" i="108"/>
  <c r="BX513" i="108"/>
  <c r="BY502" i="108"/>
  <c r="BU502" i="108"/>
  <c r="BW502" i="108"/>
  <c r="BV502" i="108"/>
  <c r="BX502" i="108"/>
  <c r="BV455" i="108"/>
  <c r="BX455" i="108"/>
  <c r="BY455" i="108"/>
  <c r="BW455" i="108"/>
  <c r="BU455" i="108"/>
  <c r="BY540" i="108"/>
  <c r="BW540" i="108"/>
  <c r="BV540" i="108"/>
  <c r="BU540" i="108"/>
  <c r="BX540" i="108"/>
  <c r="CC586" i="108"/>
  <c r="CB586" i="108"/>
  <c r="CA586" i="108"/>
  <c r="CE586" i="108"/>
  <c r="CD586" i="108"/>
  <c r="BY552" i="108"/>
  <c r="BX552" i="108"/>
  <c r="BW552" i="108"/>
  <c r="BV552" i="108"/>
  <c r="BU552" i="108"/>
  <c r="BY535" i="108"/>
  <c r="BX535" i="108"/>
  <c r="BW535" i="108"/>
  <c r="BV535" i="108"/>
  <c r="BU535" i="108"/>
  <c r="BV579" i="108"/>
  <c r="BU579" i="108"/>
  <c r="BW579" i="108"/>
  <c r="BY579" i="108"/>
  <c r="BX579" i="108"/>
  <c r="BY558" i="108"/>
  <c r="BW558" i="108"/>
  <c r="BV558" i="108"/>
  <c r="BX558" i="108"/>
  <c r="BU558" i="108"/>
  <c r="BY544" i="108"/>
  <c r="BU544" i="108"/>
  <c r="BX544" i="108"/>
  <c r="BV544" i="108"/>
  <c r="BW544" i="108"/>
  <c r="BY516" i="108"/>
  <c r="BW516" i="108"/>
  <c r="BV516" i="108"/>
  <c r="BU516" i="108"/>
  <c r="BX516" i="108"/>
  <c r="BX493" i="108"/>
  <c r="BW493" i="108"/>
  <c r="BV493" i="108"/>
  <c r="BU493" i="108"/>
  <c r="BY493" i="108"/>
  <c r="BX438" i="108"/>
  <c r="BV438" i="108"/>
  <c r="BU438" i="108"/>
  <c r="BY438" i="108"/>
  <c r="BW438" i="108"/>
  <c r="CA422" i="108"/>
  <c r="CE422" i="108"/>
  <c r="CC422" i="108"/>
  <c r="CB422" i="108"/>
  <c r="CD422" i="108"/>
  <c r="BU528" i="108"/>
  <c r="BX528" i="108"/>
  <c r="BW528" i="108"/>
  <c r="BV528" i="108"/>
  <c r="BY528" i="108"/>
  <c r="CB519" i="108"/>
  <c r="CE519" i="108"/>
  <c r="CD519" i="108"/>
  <c r="CC519" i="108"/>
  <c r="CA519" i="108"/>
  <c r="CC445" i="108"/>
  <c r="CE445" i="108"/>
  <c r="CB445" i="108"/>
  <c r="CA445" i="108"/>
  <c r="CD445" i="108"/>
  <c r="BW490" i="108"/>
  <c r="BU490" i="108"/>
  <c r="BY490" i="108"/>
  <c r="BX490" i="108"/>
  <c r="BV490" i="108"/>
  <c r="BV425" i="108"/>
  <c r="BU425" i="108"/>
  <c r="BY425" i="108"/>
  <c r="BW425" i="108"/>
  <c r="BX425" i="108"/>
  <c r="CA470" i="108"/>
  <c r="CC470" i="108"/>
  <c r="CD470" i="108"/>
  <c r="CE470" i="108"/>
  <c r="CB470" i="108"/>
  <c r="BX461" i="108"/>
  <c r="BW461" i="108"/>
  <c r="BV461" i="108"/>
  <c r="BU461" i="108"/>
  <c r="BY461" i="108"/>
  <c r="BY389" i="108"/>
  <c r="BX389" i="108"/>
  <c r="BW389" i="108"/>
  <c r="BV389" i="108"/>
  <c r="BU389" i="108"/>
  <c r="BX382" i="108"/>
  <c r="BY382" i="108"/>
  <c r="BW382" i="108"/>
  <c r="BV382" i="108"/>
  <c r="BU382" i="108"/>
  <c r="BX333" i="108"/>
  <c r="BW333" i="108"/>
  <c r="BY333" i="108"/>
  <c r="BV333" i="108"/>
  <c r="BU333" i="108"/>
  <c r="BW394" i="108"/>
  <c r="BU394" i="108"/>
  <c r="BX394" i="108"/>
  <c r="BV394" i="108"/>
  <c r="BY394" i="108"/>
  <c r="CD425" i="108"/>
  <c r="CB425" i="108"/>
  <c r="CE425" i="108"/>
  <c r="CC425" i="108"/>
  <c r="CA425" i="108"/>
  <c r="BX397" i="108"/>
  <c r="BW397" i="108"/>
  <c r="BY397" i="108"/>
  <c r="BV397" i="108"/>
  <c r="BU397" i="108"/>
  <c r="BY374" i="108"/>
  <c r="BW374" i="108"/>
  <c r="BV374" i="108"/>
  <c r="BU374" i="108"/>
  <c r="BX374" i="108"/>
  <c r="BY335" i="108"/>
  <c r="BX335" i="108"/>
  <c r="BW335" i="108"/>
  <c r="BV335" i="108"/>
  <c r="BU335" i="108"/>
  <c r="BV305" i="108"/>
  <c r="BW305" i="108"/>
  <c r="BU305" i="108"/>
  <c r="BY305" i="108"/>
  <c r="BX305" i="108"/>
  <c r="BY364" i="108"/>
  <c r="BV364" i="108"/>
  <c r="BX364" i="108"/>
  <c r="BW364" i="108"/>
  <c r="BU364" i="108"/>
  <c r="BY340" i="108"/>
  <c r="BW340" i="108"/>
  <c r="BV340" i="108"/>
  <c r="BX340" i="108"/>
  <c r="BU340" i="108"/>
  <c r="BV361" i="108"/>
  <c r="BY361" i="108"/>
  <c r="BU361" i="108"/>
  <c r="BX361" i="108"/>
  <c r="BW361" i="108"/>
  <c r="CC296" i="108"/>
  <c r="CE296" i="108"/>
  <c r="CA296" i="108"/>
  <c r="CD296" i="108"/>
  <c r="CB296" i="108"/>
  <c r="BU197" i="108"/>
  <c r="BY197" i="108"/>
  <c r="BX197" i="108"/>
  <c r="BV197" i="108"/>
  <c r="BW197" i="108"/>
  <c r="BU165" i="108"/>
  <c r="BY165" i="108"/>
  <c r="BX165" i="108"/>
  <c r="BW165" i="108"/>
  <c r="BV165" i="108"/>
  <c r="BU133" i="108"/>
  <c r="BY133" i="108"/>
  <c r="BX133" i="108"/>
  <c r="BV133" i="108"/>
  <c r="BW133" i="108"/>
  <c r="BY71" i="108"/>
  <c r="BX71" i="108"/>
  <c r="BU71" i="108"/>
  <c r="BW71" i="108"/>
  <c r="BV71" i="108"/>
  <c r="CE356" i="108"/>
  <c r="CC356" i="108"/>
  <c r="CB356" i="108"/>
  <c r="CA356" i="108"/>
  <c r="CD356" i="108"/>
  <c r="CD269" i="108"/>
  <c r="CC269" i="108"/>
  <c r="CA269" i="108"/>
  <c r="CE269" i="108"/>
  <c r="CB269" i="108"/>
  <c r="BW223" i="108"/>
  <c r="BU223" i="108"/>
  <c r="BV223" i="108"/>
  <c r="BY223" i="108"/>
  <c r="BX223" i="108"/>
  <c r="CD210" i="108"/>
  <c r="CC210" i="108"/>
  <c r="CE210" i="108"/>
  <c r="CB210" i="108"/>
  <c r="CA210" i="108"/>
  <c r="BV198" i="108"/>
  <c r="BX198" i="108"/>
  <c r="BW198" i="108"/>
  <c r="BU198" i="108"/>
  <c r="BY198" i="108"/>
  <c r="BY163" i="108"/>
  <c r="BX163" i="108"/>
  <c r="BW163" i="108"/>
  <c r="BV163" i="108"/>
  <c r="BU163" i="108"/>
  <c r="BV293" i="108"/>
  <c r="BY293" i="108"/>
  <c r="BX293" i="108"/>
  <c r="BW293" i="108"/>
  <c r="BU293" i="108"/>
  <c r="BU260" i="108"/>
  <c r="BW260" i="108"/>
  <c r="BV260" i="108"/>
  <c r="BY260" i="108"/>
  <c r="BX260" i="108"/>
  <c r="BU213" i="108"/>
  <c r="BY213" i="108"/>
  <c r="BX213" i="108"/>
  <c r="BW213" i="108"/>
  <c r="BV213" i="108"/>
  <c r="BY137" i="108"/>
  <c r="BW137" i="108"/>
  <c r="BX137" i="108"/>
  <c r="BV137" i="108"/>
  <c r="BU137" i="108"/>
  <c r="CB132" i="108"/>
  <c r="CD132" i="108"/>
  <c r="CC132" i="108"/>
  <c r="CA132" i="108"/>
  <c r="CE132" i="108"/>
  <c r="BU91" i="108"/>
  <c r="BY91" i="108"/>
  <c r="BX91" i="108"/>
  <c r="BW91" i="108"/>
  <c r="BV91" i="108"/>
  <c r="BW426" i="108"/>
  <c r="BX426" i="108"/>
  <c r="BY426" i="108"/>
  <c r="BU426" i="108"/>
  <c r="BV426" i="108"/>
  <c r="CD240" i="108"/>
  <c r="CA240" i="108"/>
  <c r="CE240" i="108"/>
  <c r="CC240" i="108"/>
  <c r="CB240" i="108"/>
  <c r="CD192" i="108"/>
  <c r="CE192" i="108"/>
  <c r="CC192" i="108"/>
  <c r="CA192" i="108"/>
  <c r="CB192" i="108"/>
  <c r="BV182" i="108"/>
  <c r="BX182" i="108"/>
  <c r="BW182" i="108"/>
  <c r="BY182" i="108"/>
  <c r="BU182" i="108"/>
  <c r="BW97" i="108"/>
  <c r="BV97" i="108"/>
  <c r="BX97" i="108"/>
  <c r="BU97" i="108"/>
  <c r="BY97" i="108"/>
  <c r="BY80" i="108"/>
  <c r="BV80" i="108"/>
  <c r="BU80" i="108"/>
  <c r="BX80" i="108"/>
  <c r="BW80" i="108"/>
  <c r="CB204" i="108"/>
  <c r="CE204" i="108"/>
  <c r="CD204" i="108"/>
  <c r="CA204" i="108"/>
  <c r="CC204" i="108"/>
  <c r="BY188" i="108"/>
  <c r="BX188" i="108"/>
  <c r="BV188" i="108"/>
  <c r="BU188" i="108"/>
  <c r="BW188" i="108"/>
  <c r="BY156" i="108"/>
  <c r="BX156" i="108"/>
  <c r="BV156" i="108"/>
  <c r="BU156" i="108"/>
  <c r="BW156" i="108"/>
  <c r="BW61" i="108"/>
  <c r="BV61" i="108"/>
  <c r="BX61" i="108"/>
  <c r="BU61" i="108"/>
  <c r="BY61" i="108"/>
  <c r="BW73" i="108"/>
  <c r="BV73" i="108"/>
  <c r="BX73" i="108"/>
  <c r="BU73" i="108"/>
  <c r="BY73" i="108"/>
  <c r="BV13" i="108"/>
  <c r="BU13" i="108"/>
  <c r="BY13" i="108"/>
  <c r="BX13" i="108"/>
  <c r="BW13" i="108"/>
  <c r="CD40" i="108"/>
  <c r="CE40" i="108"/>
  <c r="CC40" i="108"/>
  <c r="CB40" i="108"/>
  <c r="CA40" i="108"/>
  <c r="BY235" i="108"/>
  <c r="BV235" i="108"/>
  <c r="BU235" i="108"/>
  <c r="BX235" i="108"/>
  <c r="BW235" i="108"/>
  <c r="A16" i="105" l="1"/>
  <c r="AV16" i="105" s="1"/>
  <c r="A17" i="105"/>
  <c r="AT17" i="105" s="1"/>
  <c r="A18" i="105"/>
  <c r="AU18" i="105" s="1"/>
  <c r="A19" i="105"/>
  <c r="A20" i="105"/>
  <c r="A21" i="105"/>
  <c r="AT21" i="105" s="1"/>
  <c r="A22" i="105"/>
  <c r="AT22" i="105" s="1"/>
  <c r="A23" i="105"/>
  <c r="AV23" i="105" s="1"/>
  <c r="A24" i="105"/>
  <c r="AU24" i="105" s="1"/>
  <c r="A25" i="105"/>
  <c r="A26" i="105"/>
  <c r="A27" i="105"/>
  <c r="A28" i="105"/>
  <c r="A29" i="105"/>
  <c r="AT29" i="105" s="1"/>
  <c r="A30" i="105"/>
  <c r="AR30" i="105" s="1"/>
  <c r="A31" i="105"/>
  <c r="A32" i="105"/>
  <c r="AT32" i="105" s="1"/>
  <c r="A33" i="105"/>
  <c r="A34" i="105"/>
  <c r="AV34" i="105" s="1"/>
  <c r="A35" i="105"/>
  <c r="AT35" i="105" s="1"/>
  <c r="A36" i="105"/>
  <c r="A37" i="105"/>
  <c r="AT37" i="105" s="1"/>
  <c r="A38" i="105"/>
  <c r="AT38" i="105" s="1"/>
  <c r="A39" i="105"/>
  <c r="A40" i="105"/>
  <c r="AV40" i="105" s="1"/>
  <c r="A41" i="105"/>
  <c r="AR41" i="105" s="1"/>
  <c r="B16" i="105"/>
  <c r="M16" i="105" s="1"/>
  <c r="B17" i="105"/>
  <c r="M17" i="105" s="1"/>
  <c r="B18" i="105"/>
  <c r="M18" i="105" s="1"/>
  <c r="B19" i="105"/>
  <c r="B20" i="105"/>
  <c r="M20" i="105" s="1"/>
  <c r="B21" i="105"/>
  <c r="M21" i="105" s="1"/>
  <c r="B22" i="105"/>
  <c r="M22" i="105" s="1"/>
  <c r="B23" i="105"/>
  <c r="M23" i="105" s="1"/>
  <c r="B24" i="105"/>
  <c r="M24" i="105" s="1"/>
  <c r="B25" i="105"/>
  <c r="M25" i="105" s="1"/>
  <c r="B26" i="105"/>
  <c r="M26" i="105" s="1"/>
  <c r="B27" i="105"/>
  <c r="M27" i="105" s="1"/>
  <c r="B28" i="105"/>
  <c r="M28" i="105" s="1"/>
  <c r="B29" i="105"/>
  <c r="M29" i="105" s="1"/>
  <c r="B30" i="105"/>
  <c r="M30" i="105" s="1"/>
  <c r="B31" i="105"/>
  <c r="M31" i="105" s="1"/>
  <c r="B32" i="105"/>
  <c r="B33" i="105"/>
  <c r="M33" i="105" s="1"/>
  <c r="B34" i="105"/>
  <c r="M34" i="105" s="1"/>
  <c r="B35" i="105"/>
  <c r="B36" i="105"/>
  <c r="M36" i="105" s="1"/>
  <c r="B37" i="105"/>
  <c r="M37" i="105" s="1"/>
  <c r="B38" i="105"/>
  <c r="M38" i="105" s="1"/>
  <c r="B39" i="105"/>
  <c r="M39" i="105" s="1"/>
  <c r="B40" i="105"/>
  <c r="M40" i="105" s="1"/>
  <c r="B41" i="105"/>
  <c r="B15" i="105"/>
  <c r="M15" i="105" s="1"/>
  <c r="AU16" i="105"/>
  <c r="AR19" i="105"/>
  <c r="AS19" i="105"/>
  <c r="AT19" i="105"/>
  <c r="AU19" i="105"/>
  <c r="AV19" i="105"/>
  <c r="AR21" i="105"/>
  <c r="AR25" i="105"/>
  <c r="AS25" i="105"/>
  <c r="AT25" i="105"/>
  <c r="AU25" i="105"/>
  <c r="AV25" i="105"/>
  <c r="AR26" i="105"/>
  <c r="AS26" i="105"/>
  <c r="AT26" i="105"/>
  <c r="AU26" i="105"/>
  <c r="AV26" i="105"/>
  <c r="AR27" i="105"/>
  <c r="AS27" i="105"/>
  <c r="AT27" i="105"/>
  <c r="AU27" i="105"/>
  <c r="AV27" i="105"/>
  <c r="AS32" i="105"/>
  <c r="AR33" i="105"/>
  <c r="AS33" i="105"/>
  <c r="AT33" i="105"/>
  <c r="AU33" i="105"/>
  <c r="AV33" i="105"/>
  <c r="AS34" i="105"/>
  <c r="AT34" i="105"/>
  <c r="AU34" i="105"/>
  <c r="AU35" i="105"/>
  <c r="AV35" i="105"/>
  <c r="AR37" i="105"/>
  <c r="AT40" i="105"/>
  <c r="M19" i="105"/>
  <c r="M32" i="105"/>
  <c r="M35" i="105"/>
  <c r="M41" i="105"/>
  <c r="D19" i="105"/>
  <c r="D25" i="105"/>
  <c r="D26" i="105"/>
  <c r="D27" i="105"/>
  <c r="D33" i="105"/>
  <c r="D34" i="105"/>
  <c r="D35" i="105"/>
  <c r="A15" i="105"/>
  <c r="F9" i="95"/>
  <c r="AI9" i="95" s="1"/>
  <c r="F10" i="95"/>
  <c r="AI10" i="95" s="1"/>
  <c r="F11" i="95"/>
  <c r="AI11" i="95" s="1"/>
  <c r="F12" i="95"/>
  <c r="AI12" i="95" s="1"/>
  <c r="F13" i="95"/>
  <c r="AI13" i="95" s="1"/>
  <c r="F14" i="95"/>
  <c r="AI14" i="95" s="1"/>
  <c r="F15" i="95"/>
  <c r="AI15" i="95" s="1"/>
  <c r="F16" i="95"/>
  <c r="AI16" i="95" s="1"/>
  <c r="F17" i="95"/>
  <c r="AI17" i="95" s="1"/>
  <c r="F18" i="95"/>
  <c r="AI18" i="95" s="1"/>
  <c r="F19" i="95"/>
  <c r="AI19" i="95" s="1"/>
  <c r="F20" i="95"/>
  <c r="AI20" i="95" s="1"/>
  <c r="F21" i="95"/>
  <c r="AI21" i="95" s="1"/>
  <c r="F22" i="95"/>
  <c r="AI22" i="95" s="1"/>
  <c r="F23" i="95"/>
  <c r="AI23" i="95" s="1"/>
  <c r="F24" i="95"/>
  <c r="AI24" i="95" s="1"/>
  <c r="F25" i="95"/>
  <c r="AI25" i="95" s="1"/>
  <c r="F26" i="95"/>
  <c r="AI26" i="95" s="1"/>
  <c r="F27" i="95"/>
  <c r="AI27" i="95" s="1"/>
  <c r="F28" i="95"/>
  <c r="AI28" i="95" s="1"/>
  <c r="F29" i="95"/>
  <c r="AI29" i="95" s="1"/>
  <c r="F30" i="95"/>
  <c r="AI30" i="95" s="1"/>
  <c r="F31" i="95"/>
  <c r="AI31" i="95" s="1"/>
  <c r="F32" i="95"/>
  <c r="AI32" i="95" s="1"/>
  <c r="F33" i="95"/>
  <c r="AI33" i="95" s="1"/>
  <c r="F34" i="95"/>
  <c r="AI34" i="95" s="1"/>
  <c r="F35" i="95"/>
  <c r="AI35" i="95" s="1"/>
  <c r="F36" i="95"/>
  <c r="AI36" i="95" s="1"/>
  <c r="F37" i="95"/>
  <c r="AI37" i="95" s="1"/>
  <c r="F38" i="95"/>
  <c r="AI38" i="95" s="1"/>
  <c r="F39" i="95"/>
  <c r="AI39" i="95" s="1"/>
  <c r="F40" i="95"/>
  <c r="AI40" i="95" s="1"/>
  <c r="F41" i="95"/>
  <c r="AI41" i="95" s="1"/>
  <c r="F42" i="95"/>
  <c r="AI42" i="95" s="1"/>
  <c r="F43" i="95"/>
  <c r="AI43" i="95" s="1"/>
  <c r="F44" i="95"/>
  <c r="AI44" i="95" s="1"/>
  <c r="F45" i="95"/>
  <c r="AI45" i="95" s="1"/>
  <c r="F46" i="95"/>
  <c r="AI46" i="95" s="1"/>
  <c r="F47" i="95"/>
  <c r="AI47" i="95" s="1"/>
  <c r="F48" i="95"/>
  <c r="AI48" i="95" s="1"/>
  <c r="F49" i="95"/>
  <c r="AI49" i="95" s="1"/>
  <c r="F50" i="95"/>
  <c r="AI50" i="95" s="1"/>
  <c r="F8" i="95"/>
  <c r="AI8" i="95" s="1"/>
  <c r="E9" i="95"/>
  <c r="H9" i="95" s="1"/>
  <c r="E10" i="95"/>
  <c r="H10" i="95" s="1"/>
  <c r="E11" i="95"/>
  <c r="H11" i="95" s="1"/>
  <c r="E12" i="95"/>
  <c r="H12" i="95" s="1"/>
  <c r="E13" i="95"/>
  <c r="H13" i="95" s="1"/>
  <c r="E14" i="95"/>
  <c r="H14" i="95" s="1"/>
  <c r="E15" i="95"/>
  <c r="H15" i="95" s="1"/>
  <c r="E16" i="95"/>
  <c r="H16" i="95" s="1"/>
  <c r="E17" i="95"/>
  <c r="H17" i="95" s="1"/>
  <c r="E18" i="95"/>
  <c r="H18" i="95" s="1"/>
  <c r="E19" i="95"/>
  <c r="H19" i="95" s="1"/>
  <c r="E20" i="95"/>
  <c r="H20" i="95" s="1"/>
  <c r="E21" i="95"/>
  <c r="H21" i="95" s="1"/>
  <c r="E22" i="95"/>
  <c r="H22" i="95" s="1"/>
  <c r="E23" i="95"/>
  <c r="H23" i="95" s="1"/>
  <c r="E24" i="95"/>
  <c r="H24" i="95" s="1"/>
  <c r="E25" i="95"/>
  <c r="H25" i="95" s="1"/>
  <c r="E26" i="95"/>
  <c r="H26" i="95" s="1"/>
  <c r="E27" i="95"/>
  <c r="H27" i="95" s="1"/>
  <c r="E28" i="95"/>
  <c r="H28" i="95" s="1"/>
  <c r="E29" i="95"/>
  <c r="H29" i="95" s="1"/>
  <c r="E30" i="95"/>
  <c r="H30" i="95" s="1"/>
  <c r="E31" i="95"/>
  <c r="H31" i="95" s="1"/>
  <c r="E32" i="95"/>
  <c r="H32" i="95" s="1"/>
  <c r="E33" i="95"/>
  <c r="H33" i="95" s="1"/>
  <c r="E34" i="95"/>
  <c r="H34" i="95" s="1"/>
  <c r="E35" i="95"/>
  <c r="H35" i="95" s="1"/>
  <c r="E36" i="95"/>
  <c r="H36" i="95" s="1"/>
  <c r="E37" i="95"/>
  <c r="H37" i="95" s="1"/>
  <c r="E38" i="95"/>
  <c r="H38" i="95" s="1"/>
  <c r="E39" i="95"/>
  <c r="H39" i="95" s="1"/>
  <c r="E40" i="95"/>
  <c r="H40" i="95" s="1"/>
  <c r="E41" i="95"/>
  <c r="H41" i="95" s="1"/>
  <c r="E42" i="95"/>
  <c r="H42" i="95" s="1"/>
  <c r="E43" i="95"/>
  <c r="H43" i="95" s="1"/>
  <c r="E44" i="95"/>
  <c r="H44" i="95" s="1"/>
  <c r="E45" i="95"/>
  <c r="H45" i="95" s="1"/>
  <c r="E46" i="95"/>
  <c r="H46" i="95" s="1"/>
  <c r="E47" i="95"/>
  <c r="H47" i="95" s="1"/>
  <c r="E48" i="95"/>
  <c r="H48" i="95" s="1"/>
  <c r="E49" i="95"/>
  <c r="H49" i="95" s="1"/>
  <c r="E50" i="95"/>
  <c r="H50" i="95" s="1"/>
  <c r="E8" i="95"/>
  <c r="H8" i="95" s="1"/>
  <c r="C9" i="95"/>
  <c r="W9" i="95" s="1"/>
  <c r="C10" i="95"/>
  <c r="C11" i="95"/>
  <c r="BI11" i="95" s="1"/>
  <c r="C12" i="95"/>
  <c r="C13" i="95"/>
  <c r="C14" i="95"/>
  <c r="C15" i="95"/>
  <c r="C16" i="95"/>
  <c r="C17" i="95"/>
  <c r="W17" i="95" s="1"/>
  <c r="C18" i="95"/>
  <c r="C19" i="95"/>
  <c r="C20" i="95"/>
  <c r="C21" i="95"/>
  <c r="W21" i="95" s="1"/>
  <c r="C22" i="95"/>
  <c r="BL22" i="95" s="1"/>
  <c r="C23" i="95"/>
  <c r="BJ23" i="95" s="1"/>
  <c r="C24" i="95"/>
  <c r="W24" i="95" s="1"/>
  <c r="C25" i="95"/>
  <c r="W25" i="95" s="1"/>
  <c r="C26" i="95"/>
  <c r="C27" i="95"/>
  <c r="C28" i="95"/>
  <c r="C29" i="95"/>
  <c r="C30" i="95"/>
  <c r="C31" i="95"/>
  <c r="BJ31" i="95" s="1"/>
  <c r="C32" i="95"/>
  <c r="C33" i="95"/>
  <c r="W33" i="95" s="1"/>
  <c r="C34" i="95"/>
  <c r="C35" i="95"/>
  <c r="C36" i="95"/>
  <c r="C37" i="95"/>
  <c r="C38" i="95"/>
  <c r="C39" i="95"/>
  <c r="C40" i="95"/>
  <c r="C41" i="95"/>
  <c r="W41" i="95" s="1"/>
  <c r="C42" i="95"/>
  <c r="C43" i="95"/>
  <c r="BI43" i="95" s="1"/>
  <c r="C44" i="95"/>
  <c r="C45" i="95"/>
  <c r="C46" i="95"/>
  <c r="C47" i="95"/>
  <c r="BJ47" i="95" s="1"/>
  <c r="C48" i="95"/>
  <c r="C49" i="95"/>
  <c r="W49" i="95" s="1"/>
  <c r="C50" i="95"/>
  <c r="C8" i="95"/>
  <c r="BH13" i="95" l="1"/>
  <c r="D40" i="105"/>
  <c r="D32" i="105"/>
  <c r="AS40" i="105"/>
  <c r="AV32" i="105"/>
  <c r="AR32" i="105"/>
  <c r="BH37" i="95"/>
  <c r="BH29" i="95"/>
  <c r="AU32" i="105"/>
  <c r="AU40" i="105"/>
  <c r="BH50" i="95"/>
  <c r="BH42" i="95"/>
  <c r="BH34" i="95"/>
  <c r="BH26" i="95"/>
  <c r="BH18" i="95"/>
  <c r="BH10" i="95"/>
  <c r="BH40" i="95"/>
  <c r="BL44" i="95"/>
  <c r="BL36" i="95"/>
  <c r="BL28" i="95"/>
  <c r="BL20" i="95"/>
  <c r="BL12" i="95"/>
  <c r="AV17" i="105"/>
  <c r="AU17" i="105"/>
  <c r="AT16" i="105"/>
  <c r="D16" i="105"/>
  <c r="W29" i="95"/>
  <c r="BI47" i="95"/>
  <c r="BK40" i="95"/>
  <c r="BL34" i="95"/>
  <c r="BH28" i="95"/>
  <c r="BJ13" i="95"/>
  <c r="AU38" i="105"/>
  <c r="AU22" i="105"/>
  <c r="BL48" i="95"/>
  <c r="BL40" i="95"/>
  <c r="BL32" i="95"/>
  <c r="BL24" i="95"/>
  <c r="BL16" i="95"/>
  <c r="BK12" i="95"/>
  <c r="W48" i="95"/>
  <c r="BH48" i="95"/>
  <c r="W40" i="95"/>
  <c r="W16" i="95"/>
  <c r="BK44" i="95"/>
  <c r="BJ37" i="95"/>
  <c r="BI31" i="95"/>
  <c r="BH24" i="95"/>
  <c r="BK16" i="95"/>
  <c r="BL10" i="95"/>
  <c r="AV41" i="105"/>
  <c r="AR40" i="105"/>
  <c r="AS35" i="105"/>
  <c r="AR34" i="105"/>
  <c r="AR29" i="105"/>
  <c r="AT24" i="105"/>
  <c r="AT18" i="105"/>
  <c r="W37" i="95"/>
  <c r="W13" i="95"/>
  <c r="BL50" i="95"/>
  <c r="BH44" i="95"/>
  <c r="BK36" i="95"/>
  <c r="BJ29" i="95"/>
  <c r="BI23" i="95"/>
  <c r="BH16" i="95"/>
  <c r="D18" i="105"/>
  <c r="AT41" i="105"/>
  <c r="AR35" i="105"/>
  <c r="AS24" i="105"/>
  <c r="AS18" i="105"/>
  <c r="BH45" i="95"/>
  <c r="BJ39" i="95"/>
  <c r="BI27" i="95"/>
  <c r="BH21" i="95"/>
  <c r="BJ15" i="95"/>
  <c r="W32" i="95"/>
  <c r="BK48" i="95"/>
  <c r="BL42" i="95"/>
  <c r="BH36" i="95"/>
  <c r="BK28" i="95"/>
  <c r="BJ21" i="95"/>
  <c r="BI15" i="95"/>
  <c r="D41" i="105"/>
  <c r="D17" i="105"/>
  <c r="AR24" i="105"/>
  <c r="AR18" i="105"/>
  <c r="BK20" i="95"/>
  <c r="BK32" i="95"/>
  <c r="BL26" i="95"/>
  <c r="BH20" i="95"/>
  <c r="AV24" i="105"/>
  <c r="AV18" i="105"/>
  <c r="W45" i="95"/>
  <c r="BJ45" i="95"/>
  <c r="BI39" i="95"/>
  <c r="BH32" i="95"/>
  <c r="BK24" i="95"/>
  <c r="BL18" i="95"/>
  <c r="BH12" i="95"/>
  <c r="D24" i="105"/>
  <c r="AU30" i="105"/>
  <c r="AR31" i="105"/>
  <c r="AS31" i="105"/>
  <c r="AT31" i="105"/>
  <c r="AU31" i="105"/>
  <c r="D31" i="105"/>
  <c r="BH38" i="95"/>
  <c r="BI38" i="95"/>
  <c r="BJ38" i="95"/>
  <c r="BK38" i="95"/>
  <c r="W38" i="95"/>
  <c r="BJ49" i="95"/>
  <c r="BL38" i="95"/>
  <c r="BJ33" i="95"/>
  <c r="BJ17" i="95"/>
  <c r="AR39" i="105"/>
  <c r="AS39" i="105"/>
  <c r="AT39" i="105"/>
  <c r="AU39" i="105"/>
  <c r="AV39" i="105"/>
  <c r="AV31" i="105"/>
  <c r="AR36" i="105"/>
  <c r="AS36" i="105"/>
  <c r="AT36" i="105"/>
  <c r="D36" i="105"/>
  <c r="AV36" i="105"/>
  <c r="AR28" i="105"/>
  <c r="AS28" i="105"/>
  <c r="AT28" i="105"/>
  <c r="AV28" i="105"/>
  <c r="D28" i="105"/>
  <c r="AR20" i="105"/>
  <c r="AS20" i="105"/>
  <c r="AT20" i="105"/>
  <c r="AV20" i="105"/>
  <c r="BH46" i="95"/>
  <c r="BI46" i="95"/>
  <c r="BJ46" i="95"/>
  <c r="BK46" i="95"/>
  <c r="W46" i="95"/>
  <c r="BH22" i="95"/>
  <c r="BI22" i="95"/>
  <c r="BJ22" i="95"/>
  <c r="BK22" i="95"/>
  <c r="W22" i="95"/>
  <c r="BJ43" i="95"/>
  <c r="BK43" i="95"/>
  <c r="BL43" i="95"/>
  <c r="W43" i="95"/>
  <c r="BH43" i="95"/>
  <c r="BJ35" i="95"/>
  <c r="BK35" i="95"/>
  <c r="BL35" i="95"/>
  <c r="W35" i="95"/>
  <c r="BH35" i="95"/>
  <c r="BJ27" i="95"/>
  <c r="BK27" i="95"/>
  <c r="BL27" i="95"/>
  <c r="W27" i="95"/>
  <c r="BH27" i="95"/>
  <c r="BJ19" i="95"/>
  <c r="BK19" i="95"/>
  <c r="BL19" i="95"/>
  <c r="W19" i="95"/>
  <c r="BH19" i="95"/>
  <c r="BJ11" i="95"/>
  <c r="BK11" i="95"/>
  <c r="BL11" i="95"/>
  <c r="W11" i="95"/>
  <c r="BH11" i="95"/>
  <c r="AR23" i="105"/>
  <c r="D23" i="105"/>
  <c r="AS23" i="105"/>
  <c r="AT23" i="105"/>
  <c r="AU23" i="105"/>
  <c r="BH30" i="95"/>
  <c r="BI30" i="95"/>
  <c r="BJ30" i="95"/>
  <c r="BK30" i="95"/>
  <c r="W30" i="95"/>
  <c r="BH14" i="95"/>
  <c r="BI14" i="95"/>
  <c r="BJ14" i="95"/>
  <c r="BK14" i="95"/>
  <c r="W14" i="95"/>
  <c r="BL46" i="95"/>
  <c r="BJ41" i="95"/>
  <c r="BL30" i="95"/>
  <c r="BJ25" i="95"/>
  <c r="BL14" i="95"/>
  <c r="BJ9" i="95"/>
  <c r="D39" i="105"/>
  <c r="AU36" i="105"/>
  <c r="AU28" i="105"/>
  <c r="AU20" i="105"/>
  <c r="BI35" i="95"/>
  <c r="BI19" i="95"/>
  <c r="D20" i="105"/>
  <c r="W47" i="95"/>
  <c r="W39" i="95"/>
  <c r="W31" i="95"/>
  <c r="W23" i="95"/>
  <c r="W15" i="95"/>
  <c r="BL49" i="95"/>
  <c r="BJ48" i="95"/>
  <c r="BH47" i="95"/>
  <c r="BL45" i="95"/>
  <c r="BJ44" i="95"/>
  <c r="BL41" i="95"/>
  <c r="BJ40" i="95"/>
  <c r="BH39" i="95"/>
  <c r="BL37" i="95"/>
  <c r="BJ36" i="95"/>
  <c r="BL33" i="95"/>
  <c r="BJ32" i="95"/>
  <c r="BH31" i="95"/>
  <c r="BL29" i="95"/>
  <c r="BJ28" i="95"/>
  <c r="BL25" i="95"/>
  <c r="BJ24" i="95"/>
  <c r="BH23" i="95"/>
  <c r="BL21" i="95"/>
  <c r="BJ20" i="95"/>
  <c r="BL17" i="95"/>
  <c r="BJ16" i="95"/>
  <c r="BH15" i="95"/>
  <c r="BL13" i="95"/>
  <c r="BJ12" i="95"/>
  <c r="BL9" i="95"/>
  <c r="BK49" i="95"/>
  <c r="BI48" i="95"/>
  <c r="BK45" i="95"/>
  <c r="BI44" i="95"/>
  <c r="BK41" i="95"/>
  <c r="BI40" i="95"/>
  <c r="BK37" i="95"/>
  <c r="BI36" i="95"/>
  <c r="BK33" i="95"/>
  <c r="BI32" i="95"/>
  <c r="BK29" i="95"/>
  <c r="BI28" i="95"/>
  <c r="BK25" i="95"/>
  <c r="BI24" i="95"/>
  <c r="BK21" i="95"/>
  <c r="BI20" i="95"/>
  <c r="BK17" i="95"/>
  <c r="BI16" i="95"/>
  <c r="BK13" i="95"/>
  <c r="BI12" i="95"/>
  <c r="BK9" i="95"/>
  <c r="AU41" i="105"/>
  <c r="W44" i="95"/>
  <c r="W36" i="95"/>
  <c r="W28" i="95"/>
  <c r="W20" i="95"/>
  <c r="W12" i="95"/>
  <c r="BK50" i="95"/>
  <c r="BI49" i="95"/>
  <c r="BI45" i="95"/>
  <c r="BK42" i="95"/>
  <c r="BI41" i="95"/>
  <c r="BI37" i="95"/>
  <c r="BK34" i="95"/>
  <c r="BI33" i="95"/>
  <c r="BI29" i="95"/>
  <c r="BK26" i="95"/>
  <c r="BI25" i="95"/>
  <c r="BI21" i="95"/>
  <c r="BK18" i="95"/>
  <c r="BI17" i="95"/>
  <c r="BI13" i="95"/>
  <c r="BK10" i="95"/>
  <c r="BI9" i="95"/>
  <c r="AS41" i="105"/>
  <c r="BJ50" i="95"/>
  <c r="BH49" i="95"/>
  <c r="BL47" i="95"/>
  <c r="BJ42" i="95"/>
  <c r="BH41" i="95"/>
  <c r="BL39" i="95"/>
  <c r="BJ34" i="95"/>
  <c r="BH33" i="95"/>
  <c r="BL31" i="95"/>
  <c r="BJ26" i="95"/>
  <c r="BH25" i="95"/>
  <c r="BL23" i="95"/>
  <c r="BJ18" i="95"/>
  <c r="BH17" i="95"/>
  <c r="BL15" i="95"/>
  <c r="BJ10" i="95"/>
  <c r="BH9" i="95"/>
  <c r="W50" i="95"/>
  <c r="W42" i="95"/>
  <c r="W34" i="95"/>
  <c r="W26" i="95"/>
  <c r="W18" i="95"/>
  <c r="W10" i="95"/>
  <c r="BI50" i="95"/>
  <c r="BK47" i="95"/>
  <c r="BI42" i="95"/>
  <c r="BK39" i="95"/>
  <c r="BI34" i="95"/>
  <c r="BK31" i="95"/>
  <c r="BI26" i="95"/>
  <c r="BK23" i="95"/>
  <c r="BI18" i="95"/>
  <c r="BK15" i="95"/>
  <c r="BI10" i="95"/>
  <c r="AT30" i="105"/>
  <c r="AV38" i="105"/>
  <c r="AS37" i="105"/>
  <c r="AV30" i="105"/>
  <c r="AS29" i="105"/>
  <c r="AV22" i="105"/>
  <c r="AS21" i="105"/>
  <c r="AS38" i="105"/>
  <c r="AS30" i="105"/>
  <c r="AS22" i="105"/>
  <c r="D38" i="105"/>
  <c r="D30" i="105"/>
  <c r="D22" i="105"/>
  <c r="AR38" i="105"/>
  <c r="AR22" i="105"/>
  <c r="D37" i="105"/>
  <c r="D29" i="105"/>
  <c r="D21" i="105"/>
  <c r="AV37" i="105"/>
  <c r="AV29" i="105"/>
  <c r="AV21" i="105"/>
  <c r="AU37" i="105"/>
  <c r="AU29" i="105"/>
  <c r="AU21" i="105"/>
  <c r="AV15" i="105"/>
  <c r="AT15" i="105"/>
  <c r="D15" i="105"/>
  <c r="AU15" i="105"/>
  <c r="BL8" i="95"/>
  <c r="BJ8" i="95"/>
  <c r="BK8" i="95"/>
  <c r="W8" i="95"/>
  <c r="BH8" i="95"/>
  <c r="BI8" i="95"/>
  <c r="E4182" i="103" l="1"/>
  <c r="E4181" i="103"/>
  <c r="E4180" i="103"/>
  <c r="E4179" i="103"/>
  <c r="E4178" i="103"/>
  <c r="E4157" i="103"/>
  <c r="E4156" i="103"/>
  <c r="E4155" i="103"/>
  <c r="E4154" i="103"/>
  <c r="E4153" i="103"/>
  <c r="E4152" i="103"/>
  <c r="E4151" i="103"/>
  <c r="E4150" i="103"/>
  <c r="E4149" i="103"/>
  <c r="E4148" i="103"/>
  <c r="E4147" i="103"/>
  <c r="E4146" i="103"/>
  <c r="E4145" i="103"/>
  <c r="E4144" i="103"/>
  <c r="E4143" i="103"/>
  <c r="E4142" i="103"/>
  <c r="E4141" i="103"/>
  <c r="E4140" i="103"/>
  <c r="E4139" i="103"/>
  <c r="E4138" i="103"/>
  <c r="E4137" i="103"/>
  <c r="E4136" i="103"/>
  <c r="E4135" i="103"/>
  <c r="E4134" i="103"/>
  <c r="E4133" i="103"/>
  <c r="E4132" i="103"/>
  <c r="E4131" i="103"/>
  <c r="E4130" i="103"/>
  <c r="E4129" i="103"/>
  <c r="E4128" i="103"/>
  <c r="E4127" i="103"/>
  <c r="E4126" i="103"/>
  <c r="E4125" i="103"/>
  <c r="E4124" i="103"/>
  <c r="E4123" i="103"/>
  <c r="E4122" i="103"/>
  <c r="E4121" i="103"/>
  <c r="E4120" i="103"/>
  <c r="E4119" i="103"/>
  <c r="E4118" i="103"/>
  <c r="E4117" i="103"/>
  <c r="E4116" i="103"/>
  <c r="E4115" i="103"/>
  <c r="E4114" i="103"/>
  <c r="E4113" i="103"/>
  <c r="E4112" i="103"/>
  <c r="E4111" i="103"/>
  <c r="E4110" i="103"/>
  <c r="E4109" i="103"/>
  <c r="E4108" i="103"/>
  <c r="E4107" i="103"/>
  <c r="E4106" i="103"/>
  <c r="E4105" i="103"/>
  <c r="E4104" i="103"/>
  <c r="E4103" i="103"/>
  <c r="E4102" i="103"/>
  <c r="E4101" i="103"/>
  <c r="E4100" i="103"/>
  <c r="E4099" i="103"/>
  <c r="E4098" i="103"/>
  <c r="E4097" i="103"/>
  <c r="E4096" i="103"/>
  <c r="E4095" i="103"/>
  <c r="E4094" i="103"/>
  <c r="E4093" i="103"/>
  <c r="E4092" i="103"/>
  <c r="E4091" i="103"/>
  <c r="E4090" i="103"/>
  <c r="E4089" i="103"/>
  <c r="E4088" i="103"/>
  <c r="E4087" i="103"/>
  <c r="E4086" i="103"/>
  <c r="E4085" i="103"/>
  <c r="E4084" i="103"/>
  <c r="E4082" i="103"/>
  <c r="E4081" i="103"/>
  <c r="E4080" i="103"/>
  <c r="E4079" i="103"/>
  <c r="E4078" i="103"/>
  <c r="E4077" i="103"/>
  <c r="E4076" i="103"/>
  <c r="E4075" i="103"/>
  <c r="E4074" i="103"/>
  <c r="E4073" i="103"/>
  <c r="E4072" i="103"/>
  <c r="E4071" i="103"/>
  <c r="E4070" i="103"/>
  <c r="E4069" i="103"/>
  <c r="E4068" i="103"/>
  <c r="E4067" i="103"/>
  <c r="E4066" i="103"/>
  <c r="E4065" i="103"/>
  <c r="E4064" i="103"/>
  <c r="E4063" i="103"/>
  <c r="E4062" i="103"/>
  <c r="E4061" i="103"/>
  <c r="E4060" i="103"/>
  <c r="E4059" i="103"/>
  <c r="E4058" i="103"/>
  <c r="E4057" i="103"/>
  <c r="E4056" i="103"/>
  <c r="E4055" i="103"/>
  <c r="E4054" i="103"/>
  <c r="E4053" i="103"/>
  <c r="E4052" i="103"/>
  <c r="E4051" i="103"/>
  <c r="E4050" i="103"/>
  <c r="E4049" i="103"/>
  <c r="E4048" i="103"/>
  <c r="E4047" i="103"/>
  <c r="E4046" i="103"/>
  <c r="E4045" i="103"/>
  <c r="E4044" i="103"/>
  <c r="E4043" i="103"/>
  <c r="E4042" i="103"/>
  <c r="E4041" i="103"/>
  <c r="E4040" i="103"/>
  <c r="E4039" i="103"/>
  <c r="E4038" i="103"/>
  <c r="E4037" i="103"/>
  <c r="E4036" i="103"/>
  <c r="E4035" i="103"/>
  <c r="E4034" i="103"/>
  <c r="E4033" i="103"/>
  <c r="E4032" i="103"/>
  <c r="E4031" i="103"/>
  <c r="E4030" i="103"/>
  <c r="E4029" i="103"/>
  <c r="E4028" i="103"/>
  <c r="E4027" i="103"/>
  <c r="E4026" i="103"/>
  <c r="E4025" i="103"/>
  <c r="E4024" i="103"/>
  <c r="E4023" i="103"/>
  <c r="E4022" i="103"/>
  <c r="E4021" i="103"/>
  <c r="E4020" i="103"/>
  <c r="E4019" i="103"/>
  <c r="E4018" i="103"/>
  <c r="E4017" i="103"/>
  <c r="E4016" i="103"/>
  <c r="E4015" i="103"/>
  <c r="E4014" i="103"/>
  <c r="E4013" i="103"/>
  <c r="E4012" i="103"/>
  <c r="E4011" i="103"/>
  <c r="E4010" i="103"/>
  <c r="E4009" i="103"/>
  <c r="E4008" i="103"/>
  <c r="E4007" i="103"/>
  <c r="E4006" i="103"/>
  <c r="E4005" i="103"/>
  <c r="E4004" i="103"/>
  <c r="E4003" i="103"/>
  <c r="E4002" i="103"/>
  <c r="E4001" i="103"/>
  <c r="E4000" i="103"/>
  <c r="E3999" i="103"/>
  <c r="E3998" i="103"/>
  <c r="E3997" i="103"/>
  <c r="E3996" i="103"/>
  <c r="E3995" i="103"/>
  <c r="E3994" i="103"/>
  <c r="E3993" i="103"/>
  <c r="E3992" i="103"/>
  <c r="E3991" i="103"/>
  <c r="E3990" i="103"/>
  <c r="E3989" i="103"/>
  <c r="E3988" i="103"/>
  <c r="E3987" i="103"/>
  <c r="E3986" i="103"/>
  <c r="E3985" i="103"/>
  <c r="E3984" i="103"/>
  <c r="E3983" i="103"/>
  <c r="E3982" i="103"/>
  <c r="E3981" i="103"/>
  <c r="E3980" i="103"/>
  <c r="E3979" i="103"/>
  <c r="E3978" i="103"/>
  <c r="E3977" i="103"/>
  <c r="E3976" i="103"/>
  <c r="E3975" i="103"/>
  <c r="E3974" i="103"/>
  <c r="E3973" i="103"/>
  <c r="E3972" i="103"/>
  <c r="E3971" i="103"/>
  <c r="E3970" i="103"/>
  <c r="E3969" i="103"/>
  <c r="E3968" i="103"/>
  <c r="E3967" i="103"/>
  <c r="E3966" i="103"/>
  <c r="E3965" i="103"/>
  <c r="E3964" i="103"/>
  <c r="E3963" i="103"/>
  <c r="E3962" i="103"/>
  <c r="E3961" i="103"/>
  <c r="E3960" i="103"/>
  <c r="E3959" i="103"/>
  <c r="E3958" i="103"/>
  <c r="E3957" i="103"/>
  <c r="E3956" i="103"/>
  <c r="E3955" i="103"/>
  <c r="E3954" i="103"/>
  <c r="E3953" i="103"/>
  <c r="E3952" i="103"/>
  <c r="E3951" i="103"/>
  <c r="E3950" i="103"/>
  <c r="E3949" i="103"/>
  <c r="E3948" i="103"/>
  <c r="E3947" i="103"/>
  <c r="E3945" i="103"/>
  <c r="E3944" i="103"/>
  <c r="E3943" i="103"/>
  <c r="E3942" i="103"/>
  <c r="E3941" i="103"/>
  <c r="E3940" i="103"/>
  <c r="E3939" i="103"/>
  <c r="E3938" i="103"/>
  <c r="E3937" i="103"/>
  <c r="E3936" i="103"/>
  <c r="E3935" i="103"/>
  <c r="E3934" i="103"/>
  <c r="E3933" i="103"/>
  <c r="E3932" i="103"/>
  <c r="E3931" i="103"/>
  <c r="E3930" i="103"/>
  <c r="E3929" i="103"/>
  <c r="E3928" i="103"/>
  <c r="E3927" i="103"/>
  <c r="E3926" i="103"/>
  <c r="E3925" i="103"/>
  <c r="E3924" i="103"/>
  <c r="E3923" i="103"/>
  <c r="E3922" i="103"/>
  <c r="E3921" i="103"/>
  <c r="E3920" i="103"/>
  <c r="E3919" i="103"/>
  <c r="E3918" i="103"/>
  <c r="E3917" i="103"/>
  <c r="E3916" i="103"/>
  <c r="E3915" i="103"/>
  <c r="E3914" i="103"/>
  <c r="E3913" i="103"/>
  <c r="E3912" i="103"/>
  <c r="E3911" i="103"/>
  <c r="E3910" i="103"/>
  <c r="E3909" i="103"/>
  <c r="E3908" i="103"/>
  <c r="E3907" i="103"/>
  <c r="E3906" i="103"/>
  <c r="E3905" i="103"/>
  <c r="E3904" i="103"/>
  <c r="E3903" i="103"/>
  <c r="E3902" i="103"/>
  <c r="E3901" i="103"/>
  <c r="E3900" i="103"/>
  <c r="E3899" i="103"/>
  <c r="E3898" i="103"/>
  <c r="E3897" i="103"/>
  <c r="E3896" i="103"/>
  <c r="E3895" i="103"/>
  <c r="E3894" i="103"/>
  <c r="E3893" i="103"/>
  <c r="E3892" i="103"/>
  <c r="E3891" i="103"/>
  <c r="E3890" i="103"/>
  <c r="E3889" i="103"/>
  <c r="E3888" i="103"/>
  <c r="E3887" i="103"/>
  <c r="E3886" i="103"/>
  <c r="E3885" i="103"/>
  <c r="E3884" i="103"/>
  <c r="E3883" i="103"/>
  <c r="E3882" i="103"/>
  <c r="E3879" i="103"/>
  <c r="E3878" i="103"/>
  <c r="E3877" i="103"/>
  <c r="E3876" i="103"/>
  <c r="E3875" i="103"/>
  <c r="E3874" i="103"/>
  <c r="E3873" i="103"/>
  <c r="E3872" i="103"/>
  <c r="E3871" i="103"/>
  <c r="E3870" i="103"/>
  <c r="E3869" i="103"/>
  <c r="E3868" i="103"/>
  <c r="E3867" i="103"/>
  <c r="E3866" i="103"/>
  <c r="E3865" i="103"/>
  <c r="E3864" i="103"/>
  <c r="E3863" i="103"/>
  <c r="E3862" i="103"/>
  <c r="E3861" i="103"/>
  <c r="E3860" i="103"/>
  <c r="E3859" i="103"/>
  <c r="E3858" i="103"/>
  <c r="E3857" i="103"/>
  <c r="E3856" i="103"/>
  <c r="E3855" i="103"/>
  <c r="E3854" i="103"/>
  <c r="E3853" i="103"/>
  <c r="E3852" i="103"/>
  <c r="E3851" i="103"/>
  <c r="E3850" i="103"/>
  <c r="E3849" i="103"/>
  <c r="E3848" i="103"/>
  <c r="E3847" i="103"/>
  <c r="E3846" i="103"/>
  <c r="E3845" i="103"/>
  <c r="E3844" i="103"/>
  <c r="E3843" i="103"/>
  <c r="E3842" i="103"/>
  <c r="E3841" i="103"/>
  <c r="E3840" i="103"/>
  <c r="E3839" i="103"/>
  <c r="E3838" i="103"/>
  <c r="E3837" i="103"/>
  <c r="E3836" i="103"/>
  <c r="E3835" i="103"/>
  <c r="E3834" i="103"/>
  <c r="E3833" i="103"/>
  <c r="E3832" i="103"/>
  <c r="E3831" i="103"/>
  <c r="E3830" i="103"/>
  <c r="E3829" i="103"/>
  <c r="E3828" i="103"/>
  <c r="E3827" i="103"/>
  <c r="E3826" i="103"/>
  <c r="E3825" i="103"/>
  <c r="E3824" i="103"/>
  <c r="E3823" i="103"/>
  <c r="E3822" i="103"/>
  <c r="E3821" i="103"/>
  <c r="E3820" i="103"/>
  <c r="E3819" i="103"/>
  <c r="E3818" i="103"/>
  <c r="E3817" i="103"/>
  <c r="E3816" i="103"/>
  <c r="E3815" i="103"/>
  <c r="E3814" i="103"/>
  <c r="E3813" i="103"/>
  <c r="E3812" i="103"/>
  <c r="E3811" i="103"/>
  <c r="E3810" i="103"/>
  <c r="E3809" i="103"/>
  <c r="E3808" i="103"/>
  <c r="E3807" i="103"/>
  <c r="E3806" i="103"/>
  <c r="E3805" i="103"/>
  <c r="E3804" i="103"/>
  <c r="E3803" i="103"/>
  <c r="E3802" i="103"/>
  <c r="E3801" i="103"/>
  <c r="E3800" i="103"/>
  <c r="E3799" i="103"/>
  <c r="E3798" i="103"/>
  <c r="E3797" i="103"/>
  <c r="E3796" i="103"/>
  <c r="E3795" i="103"/>
  <c r="E3794" i="103"/>
  <c r="E3793" i="103"/>
  <c r="E3792" i="103"/>
  <c r="E3791" i="103"/>
  <c r="E3790" i="103"/>
  <c r="E3789" i="103"/>
  <c r="E3788" i="103"/>
  <c r="E3787" i="103"/>
  <c r="E3786" i="103"/>
  <c r="E3785" i="103"/>
  <c r="E3784" i="103"/>
  <c r="E3783" i="103"/>
  <c r="E3782" i="103"/>
  <c r="E3781" i="103"/>
  <c r="E3780" i="103"/>
  <c r="E3779" i="103"/>
  <c r="E3778" i="103"/>
  <c r="E3777" i="103"/>
  <c r="E3776" i="103"/>
  <c r="E3775" i="103"/>
  <c r="E3774" i="103"/>
  <c r="E3773" i="103"/>
  <c r="E3772" i="103"/>
  <c r="E3771" i="103"/>
  <c r="E3770" i="103"/>
  <c r="E3769" i="103"/>
  <c r="E3768" i="103"/>
  <c r="E3767" i="103"/>
  <c r="E3766" i="103"/>
  <c r="E3765" i="103"/>
  <c r="E3764" i="103"/>
  <c r="E3763" i="103"/>
  <c r="E3762" i="103"/>
  <c r="E3761" i="103"/>
  <c r="E3760" i="103"/>
  <c r="E3759" i="103"/>
  <c r="E3758" i="103"/>
  <c r="E3757" i="103"/>
  <c r="E3756" i="103"/>
  <c r="E3755" i="103"/>
  <c r="E3754" i="103"/>
  <c r="E3753" i="103"/>
  <c r="E3752" i="103"/>
  <c r="E3751" i="103"/>
  <c r="E3750" i="103"/>
  <c r="E3749" i="103"/>
  <c r="E3748" i="103"/>
  <c r="E3747" i="103"/>
  <c r="E3746" i="103"/>
  <c r="E3745" i="103"/>
  <c r="E3744" i="103"/>
  <c r="E3743" i="103"/>
  <c r="E3742" i="103"/>
  <c r="E3741" i="103"/>
  <c r="E3740" i="103"/>
  <c r="E3739" i="103"/>
  <c r="E3738" i="103"/>
  <c r="E3737" i="103"/>
  <c r="E3736" i="103"/>
  <c r="E3735" i="103"/>
  <c r="E3734" i="103"/>
  <c r="E3733" i="103"/>
  <c r="E3732" i="103"/>
  <c r="E3731" i="103"/>
  <c r="E3730" i="103"/>
  <c r="E3729" i="103"/>
  <c r="E3728" i="103"/>
  <c r="E3727" i="103"/>
  <c r="E3726" i="103"/>
  <c r="E3725" i="103"/>
  <c r="E3724" i="103"/>
  <c r="E3723" i="103"/>
  <c r="E3722" i="103"/>
  <c r="E3721" i="103"/>
  <c r="E3720" i="103"/>
  <c r="E3719" i="103"/>
  <c r="E3718" i="103"/>
  <c r="E3717" i="103"/>
  <c r="E3716" i="103"/>
  <c r="E3715" i="103"/>
  <c r="E3714" i="103"/>
  <c r="E3713" i="103"/>
  <c r="E3712" i="103"/>
  <c r="E3711" i="103"/>
  <c r="E3710" i="103"/>
  <c r="E3709" i="103"/>
  <c r="E3708" i="103"/>
  <c r="E3707" i="103"/>
  <c r="E3706" i="103"/>
  <c r="E3705" i="103"/>
  <c r="E3704" i="103"/>
  <c r="E3703" i="103"/>
  <c r="E3702" i="103"/>
  <c r="E3701" i="103"/>
  <c r="E3700" i="103"/>
  <c r="E3699" i="103"/>
  <c r="E3698" i="103"/>
  <c r="E3697" i="103"/>
  <c r="E3696" i="103"/>
  <c r="E3695" i="103"/>
  <c r="E3694" i="103"/>
  <c r="E3693" i="103"/>
  <c r="E3692" i="103"/>
  <c r="E3691" i="103"/>
  <c r="E3690" i="103"/>
  <c r="E3689" i="103"/>
  <c r="E3688" i="103"/>
  <c r="E3687" i="103"/>
  <c r="E3686" i="103"/>
  <c r="E3685" i="103"/>
  <c r="E3684" i="103"/>
  <c r="E3683" i="103"/>
  <c r="E3682" i="103"/>
  <c r="E3681" i="103"/>
  <c r="E3680" i="103"/>
  <c r="E3679" i="103"/>
  <c r="E3678" i="103"/>
  <c r="E3677" i="103"/>
  <c r="E3676" i="103"/>
  <c r="E3675" i="103"/>
  <c r="E3674" i="103"/>
  <c r="E3673" i="103"/>
  <c r="E3672" i="103"/>
  <c r="E3671" i="103"/>
  <c r="E3670" i="103"/>
  <c r="E3669" i="103"/>
  <c r="E3668" i="103"/>
  <c r="E3667" i="103"/>
  <c r="E3666" i="103"/>
  <c r="E3665" i="103"/>
  <c r="E3664" i="103"/>
  <c r="E3663" i="103"/>
  <c r="E3662" i="103"/>
  <c r="E3661" i="103"/>
  <c r="E3660" i="103"/>
  <c r="E3659" i="103"/>
  <c r="E3658" i="103"/>
  <c r="E3657" i="103"/>
  <c r="E3656" i="103"/>
  <c r="E3655" i="103"/>
  <c r="E3654" i="103"/>
  <c r="E3653" i="103"/>
  <c r="E3652" i="103"/>
  <c r="E3651" i="103"/>
  <c r="E3650" i="103"/>
  <c r="E3649" i="103"/>
  <c r="E3648" i="103"/>
  <c r="E3647" i="103"/>
  <c r="E3646" i="103"/>
  <c r="E3645" i="103"/>
  <c r="E3644" i="103"/>
  <c r="E3643" i="103"/>
  <c r="E3642" i="103"/>
  <c r="E3641" i="103"/>
  <c r="E3640" i="103"/>
  <c r="E3639" i="103"/>
  <c r="E3638" i="103"/>
  <c r="E3637" i="103"/>
  <c r="E3636" i="103"/>
  <c r="E3635" i="103"/>
  <c r="E3634" i="103"/>
  <c r="E3633" i="103"/>
  <c r="E3632" i="103"/>
  <c r="E3631" i="103"/>
  <c r="E3630" i="103"/>
  <c r="E3629" i="103"/>
  <c r="E3628" i="103"/>
  <c r="E3627" i="103"/>
  <c r="E3626" i="103"/>
  <c r="E3625" i="103"/>
  <c r="E3624" i="103"/>
  <c r="E3623" i="103"/>
  <c r="E3622" i="103"/>
  <c r="E3621" i="103"/>
  <c r="E3620" i="103"/>
  <c r="E3619" i="103"/>
  <c r="E3618" i="103"/>
  <c r="E3617" i="103"/>
  <c r="E3616" i="103"/>
  <c r="E3615" i="103"/>
  <c r="E3614" i="103"/>
  <c r="E3613" i="103"/>
  <c r="E3612" i="103"/>
  <c r="E3611" i="103"/>
  <c r="E3610" i="103"/>
  <c r="E3609" i="103"/>
  <c r="E3608" i="103"/>
  <c r="E3607" i="103"/>
  <c r="E3606" i="103"/>
  <c r="E3605" i="103"/>
  <c r="E3604" i="103"/>
  <c r="E3603" i="103"/>
  <c r="E3602" i="103"/>
  <c r="E3601" i="103"/>
  <c r="E3600" i="103"/>
  <c r="E3599" i="103"/>
  <c r="E3598" i="103"/>
  <c r="E3597" i="103"/>
  <c r="E3596" i="103"/>
  <c r="E3595" i="103"/>
  <c r="E3594" i="103"/>
  <c r="E3593" i="103"/>
  <c r="E3592" i="103"/>
  <c r="E3591" i="103"/>
  <c r="E3590" i="103"/>
  <c r="E3589" i="103"/>
  <c r="E3588" i="103"/>
  <c r="E3587" i="103"/>
  <c r="E3586" i="103"/>
  <c r="E3585" i="103"/>
  <c r="E3584" i="103"/>
  <c r="E3583" i="103"/>
  <c r="E3582" i="103"/>
  <c r="E3581" i="103"/>
  <c r="E3580" i="103"/>
  <c r="E3579" i="103"/>
  <c r="E3578" i="103"/>
  <c r="E3577" i="103"/>
  <c r="E3576" i="103"/>
  <c r="E3575" i="103"/>
  <c r="E3574" i="103"/>
  <c r="E3573" i="103"/>
  <c r="E3572" i="103"/>
  <c r="E3571" i="103"/>
  <c r="E3570" i="103"/>
  <c r="E3569" i="103"/>
  <c r="E3568" i="103"/>
  <c r="E3567" i="103"/>
  <c r="E3566" i="103"/>
  <c r="E3565" i="103"/>
  <c r="E3564" i="103"/>
  <c r="E3563" i="103"/>
  <c r="E3562" i="103"/>
  <c r="E3561" i="103"/>
  <c r="E3560" i="103"/>
  <c r="E3559" i="103"/>
  <c r="E3558" i="103"/>
  <c r="E3557" i="103"/>
  <c r="E3556" i="103"/>
  <c r="E3555" i="103"/>
  <c r="E3554" i="103"/>
  <c r="E3553" i="103"/>
  <c r="E3552" i="103"/>
  <c r="E3551" i="103"/>
  <c r="E3550" i="103"/>
  <c r="E3549" i="103"/>
  <c r="E3548" i="103"/>
  <c r="E3547" i="103"/>
  <c r="E3546" i="103"/>
  <c r="E3545" i="103"/>
  <c r="E3544" i="103"/>
  <c r="E3543" i="103"/>
  <c r="E3542" i="103"/>
  <c r="E3541" i="103"/>
  <c r="E3540" i="103"/>
  <c r="E3539" i="103"/>
  <c r="E3538" i="103"/>
  <c r="E3537" i="103"/>
  <c r="E3536" i="103"/>
  <c r="E3535" i="103"/>
  <c r="E3534" i="103"/>
  <c r="E3533" i="103"/>
  <c r="E3532" i="103"/>
  <c r="E3531" i="103"/>
  <c r="E3530" i="103"/>
  <c r="E3529" i="103"/>
  <c r="E3528" i="103"/>
  <c r="E3527" i="103"/>
  <c r="E3526" i="103"/>
  <c r="E3525" i="103"/>
  <c r="E3524" i="103"/>
  <c r="E3523" i="103"/>
  <c r="E3522" i="103"/>
  <c r="E3521" i="103"/>
  <c r="E3520" i="103"/>
  <c r="E3519" i="103"/>
  <c r="E3518" i="103"/>
  <c r="E3517" i="103"/>
  <c r="E3516" i="103"/>
  <c r="E3515" i="103"/>
  <c r="E3514" i="103"/>
  <c r="E3513" i="103"/>
  <c r="E3512" i="103"/>
  <c r="E3511" i="103"/>
  <c r="E3510" i="103"/>
  <c r="E3509" i="103"/>
  <c r="E3508" i="103"/>
  <c r="E3507" i="103"/>
  <c r="E3506" i="103"/>
  <c r="E3505" i="103"/>
  <c r="E3504" i="103"/>
  <c r="E3503" i="103"/>
  <c r="E3502" i="103"/>
  <c r="E3501" i="103"/>
  <c r="E3500" i="103"/>
  <c r="E3499" i="103"/>
  <c r="E3498" i="103"/>
  <c r="E3497" i="103"/>
  <c r="E3496" i="103"/>
  <c r="E3495" i="103"/>
  <c r="E3494" i="103"/>
  <c r="E3493" i="103"/>
  <c r="E3492" i="103"/>
  <c r="E3491" i="103"/>
  <c r="E3490" i="103"/>
  <c r="E3489" i="103"/>
  <c r="E3488" i="103"/>
  <c r="E3487" i="103"/>
  <c r="E3486" i="103"/>
  <c r="E3485" i="103"/>
  <c r="E3484" i="103"/>
  <c r="E3483" i="103"/>
  <c r="E3482" i="103"/>
  <c r="E3481" i="103"/>
  <c r="E3480" i="103"/>
  <c r="E3479" i="103"/>
  <c r="E3478" i="103"/>
  <c r="E3477" i="103"/>
  <c r="E3476" i="103"/>
  <c r="E3475" i="103"/>
  <c r="E3474" i="103"/>
  <c r="E3473" i="103"/>
  <c r="E3472" i="103"/>
  <c r="E3471" i="103"/>
  <c r="E3470" i="103"/>
  <c r="E3469" i="103"/>
  <c r="E3468" i="103"/>
  <c r="E3467" i="103"/>
  <c r="E3466" i="103"/>
  <c r="E3465" i="103"/>
  <c r="E3464" i="103"/>
  <c r="E3463" i="103"/>
  <c r="E3462" i="103"/>
  <c r="E3461" i="103"/>
  <c r="E3460" i="103"/>
  <c r="E3459" i="103"/>
  <c r="E3458" i="103"/>
  <c r="E3457" i="103"/>
  <c r="E3456" i="103"/>
  <c r="E3455" i="103"/>
  <c r="E3454" i="103"/>
  <c r="E3453" i="103"/>
  <c r="E3452" i="103"/>
  <c r="E3451" i="103"/>
  <c r="E3450" i="103"/>
  <c r="E3449" i="103"/>
  <c r="E3448" i="103"/>
  <c r="E3447" i="103"/>
  <c r="E3446" i="103"/>
  <c r="E3445" i="103"/>
  <c r="E3444" i="103"/>
  <c r="E3443" i="103"/>
  <c r="E3442" i="103"/>
  <c r="E3441" i="103"/>
  <c r="E3440" i="103"/>
  <c r="E3439" i="103"/>
  <c r="E3438" i="103"/>
  <c r="E3437" i="103"/>
  <c r="E3436" i="103"/>
  <c r="E3435" i="103"/>
  <c r="E3434" i="103"/>
  <c r="E3433" i="103"/>
  <c r="E3432" i="103"/>
  <c r="E3431" i="103"/>
  <c r="E3430" i="103"/>
  <c r="E3429" i="103"/>
  <c r="E3428" i="103"/>
  <c r="E3427" i="103"/>
  <c r="E3426" i="103"/>
  <c r="E3425" i="103"/>
  <c r="E3424" i="103"/>
  <c r="E3423" i="103"/>
  <c r="E3422" i="103"/>
  <c r="E3421" i="103"/>
  <c r="E3420" i="103"/>
  <c r="E3419" i="103"/>
  <c r="E3418" i="103"/>
  <c r="E3417" i="103"/>
  <c r="E3416" i="103"/>
  <c r="E3415" i="103"/>
  <c r="E3414" i="103"/>
  <c r="E3413" i="103"/>
  <c r="E3412" i="103"/>
  <c r="E3411" i="103"/>
  <c r="E3410" i="103"/>
  <c r="E3409" i="103"/>
  <c r="E3408" i="103"/>
  <c r="E3407" i="103"/>
  <c r="E3406" i="103"/>
  <c r="E3405" i="103"/>
  <c r="E3404" i="103"/>
  <c r="E3403" i="103"/>
  <c r="E3402" i="103"/>
  <c r="E3401" i="103"/>
  <c r="E3400" i="103"/>
  <c r="E3399" i="103"/>
  <c r="E3398" i="103"/>
  <c r="E3397" i="103"/>
  <c r="E3396" i="103"/>
  <c r="E3395" i="103"/>
  <c r="E3394" i="103"/>
  <c r="E3393" i="103"/>
  <c r="E3392" i="103"/>
  <c r="E3391" i="103"/>
  <c r="E3390" i="103"/>
  <c r="E3389" i="103"/>
  <c r="E3388" i="103"/>
  <c r="E3387" i="103"/>
  <c r="E3386" i="103"/>
  <c r="E3385" i="103"/>
  <c r="E3384" i="103"/>
  <c r="E3383" i="103"/>
  <c r="E3382" i="103"/>
  <c r="E3381" i="103"/>
  <c r="E3380" i="103"/>
  <c r="E3379" i="103"/>
  <c r="E3378" i="103"/>
  <c r="E3377" i="103"/>
  <c r="E3376" i="103"/>
  <c r="E3375" i="103"/>
  <c r="E3374" i="103"/>
  <c r="E3373" i="103"/>
  <c r="E3372" i="103"/>
  <c r="E3371" i="103"/>
  <c r="E3369" i="103"/>
  <c r="E3368" i="103"/>
  <c r="E3367" i="103"/>
  <c r="E3366" i="103"/>
  <c r="E3365" i="103"/>
  <c r="E3364" i="103"/>
  <c r="E3363" i="103"/>
  <c r="E3362" i="103"/>
  <c r="E3361" i="103"/>
  <c r="E3360" i="103"/>
  <c r="E3359" i="103"/>
  <c r="E3358" i="103"/>
  <c r="E3357" i="103"/>
  <c r="E3356" i="103"/>
  <c r="E3355" i="103"/>
  <c r="E3354" i="103"/>
  <c r="E3353" i="103"/>
  <c r="E3352" i="103"/>
  <c r="E3351" i="103"/>
  <c r="E3350" i="103"/>
  <c r="E3349" i="103"/>
  <c r="E3348" i="103"/>
  <c r="E3347" i="103"/>
  <c r="E3346" i="103"/>
  <c r="E3345" i="103"/>
  <c r="E3344" i="103"/>
  <c r="E3343" i="103"/>
  <c r="E3342" i="103"/>
  <c r="E3341" i="103"/>
  <c r="E3340" i="103"/>
  <c r="E3339" i="103"/>
  <c r="E3338" i="103"/>
  <c r="E3337" i="103"/>
  <c r="E3336" i="103"/>
  <c r="E3335" i="103"/>
  <c r="AS16" i="105" l="1"/>
  <c r="AS15" i="105"/>
  <c r="AR16" i="105"/>
  <c r="AS17" i="105"/>
  <c r="AR17" i="105"/>
  <c r="AR15" i="105"/>
  <c r="U39" i="105"/>
  <c r="T39" i="105"/>
  <c r="S39" i="105"/>
  <c r="R39" i="105"/>
  <c r="Q39" i="105"/>
  <c r="U38" i="105"/>
  <c r="T38" i="105"/>
  <c r="S38" i="105"/>
  <c r="R38" i="105"/>
  <c r="Q38" i="105"/>
  <c r="U37" i="105"/>
  <c r="T37" i="105"/>
  <c r="S37" i="105"/>
  <c r="R37" i="105"/>
  <c r="Q37" i="105"/>
  <c r="U36" i="105"/>
  <c r="T36" i="105"/>
  <c r="S36" i="105"/>
  <c r="R36" i="105"/>
  <c r="Q36" i="105"/>
  <c r="U35" i="105"/>
  <c r="T35" i="105"/>
  <c r="S35" i="105"/>
  <c r="R35" i="105"/>
  <c r="Q35" i="105"/>
  <c r="U34" i="105"/>
  <c r="T34" i="105"/>
  <c r="S34" i="105"/>
  <c r="R34" i="105"/>
  <c r="Q34" i="105"/>
  <c r="U33" i="105"/>
  <c r="T33" i="105"/>
  <c r="S33" i="105"/>
  <c r="R33" i="105"/>
  <c r="Q33" i="105"/>
  <c r="U32" i="105"/>
  <c r="T32" i="105"/>
  <c r="S32" i="105"/>
  <c r="R32" i="105"/>
  <c r="Q32" i="105"/>
  <c r="U31" i="105"/>
  <c r="T31" i="105"/>
  <c r="S31" i="105"/>
  <c r="R31" i="105"/>
  <c r="Q31" i="105"/>
  <c r="U30" i="105"/>
  <c r="T30" i="105"/>
  <c r="S30" i="105"/>
  <c r="R30" i="105"/>
  <c r="Q30" i="105"/>
  <c r="U29" i="105"/>
  <c r="T29" i="105"/>
  <c r="S29" i="105"/>
  <c r="R29" i="105"/>
  <c r="Q29" i="105"/>
  <c r="U28" i="105"/>
  <c r="T28" i="105"/>
  <c r="S28" i="105"/>
  <c r="R28" i="105"/>
  <c r="Q28" i="105"/>
  <c r="U27" i="105"/>
  <c r="T27" i="105"/>
  <c r="S27" i="105"/>
  <c r="R27" i="105"/>
  <c r="Q27" i="105"/>
  <c r="U26" i="105"/>
  <c r="T26" i="105"/>
  <c r="S26" i="105"/>
  <c r="R26" i="105"/>
  <c r="Q26" i="105"/>
  <c r="U25" i="105"/>
  <c r="T25" i="105"/>
  <c r="S25" i="105"/>
  <c r="R25" i="105"/>
  <c r="Q25" i="105"/>
  <c r="U24" i="105"/>
  <c r="T24" i="105"/>
  <c r="S24" i="105"/>
  <c r="R24" i="105"/>
  <c r="Q24" i="105"/>
  <c r="U23" i="105"/>
  <c r="T23" i="105"/>
  <c r="S23" i="105"/>
  <c r="R23" i="105"/>
  <c r="Q23" i="105"/>
  <c r="U22" i="105"/>
  <c r="T22" i="105"/>
  <c r="S22" i="105"/>
  <c r="R22" i="105"/>
  <c r="Q22" i="105"/>
  <c r="U21" i="105"/>
  <c r="T21" i="105"/>
  <c r="S21" i="105"/>
  <c r="R21" i="105"/>
  <c r="Q21" i="105"/>
  <c r="U20" i="105"/>
  <c r="T20" i="105"/>
  <c r="S20" i="105"/>
  <c r="R20" i="105"/>
  <c r="Q20" i="105"/>
  <c r="U19" i="105"/>
  <c r="T19" i="105"/>
  <c r="S19" i="105"/>
  <c r="R19" i="105"/>
  <c r="Q19" i="105"/>
  <c r="U18" i="105"/>
  <c r="T18" i="105"/>
  <c r="S18" i="105"/>
  <c r="R18" i="105"/>
  <c r="Q18" i="105"/>
  <c r="Q17" i="105"/>
  <c r="Q16" i="105"/>
  <c r="Q15" i="105"/>
  <c r="AQ48" i="95"/>
  <c r="AP48" i="95"/>
  <c r="AO48" i="95"/>
  <c r="AN48" i="95"/>
  <c r="AM48" i="95"/>
  <c r="BM48" i="95" s="1"/>
  <c r="B48" i="95"/>
  <c r="A48" i="95"/>
  <c r="AQ47" i="95"/>
  <c r="AP47" i="95"/>
  <c r="AO47" i="95"/>
  <c r="AN47" i="95"/>
  <c r="AM47" i="95"/>
  <c r="BM47" i="95" s="1"/>
  <c r="B47" i="95"/>
  <c r="A47" i="95"/>
  <c r="AQ46" i="95"/>
  <c r="AP46" i="95"/>
  <c r="AO46" i="95"/>
  <c r="AN46" i="95"/>
  <c r="AM46" i="95"/>
  <c r="BM46" i="95" s="1"/>
  <c r="B46" i="95"/>
  <c r="A46" i="95"/>
  <c r="AQ45" i="95"/>
  <c r="AP45" i="95"/>
  <c r="AO45" i="95"/>
  <c r="AN45" i="95"/>
  <c r="AM45" i="95"/>
  <c r="BM45" i="95" s="1"/>
  <c r="B45" i="95"/>
  <c r="A45" i="95"/>
  <c r="AQ44" i="95"/>
  <c r="AP44" i="95"/>
  <c r="AO44" i="95"/>
  <c r="AN44" i="95"/>
  <c r="AM44" i="95"/>
  <c r="BM44" i="95" s="1"/>
  <c r="B44" i="95"/>
  <c r="A44" i="95"/>
  <c r="AQ43" i="95"/>
  <c r="AP43" i="95"/>
  <c r="AO43" i="95"/>
  <c r="AN43" i="95"/>
  <c r="AM43" i="95"/>
  <c r="BM43" i="95" s="1"/>
  <c r="B43" i="95"/>
  <c r="A43" i="95"/>
  <c r="AQ42" i="95"/>
  <c r="AP42" i="95"/>
  <c r="AO42" i="95"/>
  <c r="AN42" i="95"/>
  <c r="AM42" i="95"/>
  <c r="BM42" i="95" s="1"/>
  <c r="B42" i="95"/>
  <c r="A42" i="95"/>
  <c r="AQ41" i="95"/>
  <c r="AP41" i="95"/>
  <c r="AO41" i="95"/>
  <c r="AN41" i="95"/>
  <c r="AM41" i="95"/>
  <c r="BM41" i="95" s="1"/>
  <c r="B41" i="95"/>
  <c r="A41" i="95"/>
  <c r="AQ40" i="95"/>
  <c r="AP40" i="95"/>
  <c r="AO40" i="95"/>
  <c r="AN40" i="95"/>
  <c r="AM40" i="95"/>
  <c r="BM40" i="95" s="1"/>
  <c r="B40" i="95"/>
  <c r="A40" i="95"/>
  <c r="AQ39" i="95"/>
  <c r="AP39" i="95"/>
  <c r="AO39" i="95"/>
  <c r="AN39" i="95"/>
  <c r="AM39" i="95"/>
  <c r="BM39" i="95" s="1"/>
  <c r="B39" i="95"/>
  <c r="A39" i="95"/>
  <c r="AQ38" i="95"/>
  <c r="AP38" i="95"/>
  <c r="AO38" i="95"/>
  <c r="AN38" i="95"/>
  <c r="AM38" i="95"/>
  <c r="BM38" i="95" s="1"/>
  <c r="B38" i="95"/>
  <c r="A38" i="95"/>
  <c r="AQ37" i="95"/>
  <c r="AP37" i="95"/>
  <c r="AO37" i="95"/>
  <c r="AN37" i="95"/>
  <c r="AM37" i="95"/>
  <c r="BM37" i="95" s="1"/>
  <c r="B37" i="95"/>
  <c r="A37" i="95"/>
  <c r="AQ36" i="95"/>
  <c r="AP36" i="95"/>
  <c r="AO36" i="95"/>
  <c r="AN36" i="95"/>
  <c r="AM36" i="95"/>
  <c r="BM36" i="95" s="1"/>
  <c r="B36" i="95"/>
  <c r="A36" i="95"/>
  <c r="AQ35" i="95"/>
  <c r="AP35" i="95"/>
  <c r="AO35" i="95"/>
  <c r="AN35" i="95"/>
  <c r="AM35" i="95"/>
  <c r="BM35" i="95" s="1"/>
  <c r="B35" i="95"/>
  <c r="A35" i="95"/>
  <c r="AQ34" i="95"/>
  <c r="AP34" i="95"/>
  <c r="AO34" i="95"/>
  <c r="AN34" i="95"/>
  <c r="AM34" i="95"/>
  <c r="BM34" i="95" s="1"/>
  <c r="B34" i="95"/>
  <c r="A34" i="95"/>
  <c r="AQ33" i="95"/>
  <c r="AP33" i="95"/>
  <c r="AO33" i="95"/>
  <c r="AN33" i="95"/>
  <c r="AM33" i="95"/>
  <c r="BM33" i="95" s="1"/>
  <c r="B33" i="95"/>
  <c r="A33" i="95"/>
  <c r="AQ32" i="95"/>
  <c r="AP32" i="95"/>
  <c r="AO32" i="95"/>
  <c r="AN32" i="95"/>
  <c r="AM32" i="95"/>
  <c r="BM32" i="95" s="1"/>
  <c r="B32" i="95"/>
  <c r="A32" i="95"/>
  <c r="AQ31" i="95"/>
  <c r="AP31" i="95"/>
  <c r="AO31" i="95"/>
  <c r="AN31" i="95"/>
  <c r="AM31" i="95"/>
  <c r="BM31" i="95" s="1"/>
  <c r="B31" i="95"/>
  <c r="A31" i="95"/>
  <c r="AQ30" i="95"/>
  <c r="AP30" i="95"/>
  <c r="AO30" i="95"/>
  <c r="AN30" i="95"/>
  <c r="AM30" i="95"/>
  <c r="BM30" i="95" s="1"/>
  <c r="B30" i="95"/>
  <c r="A30" i="95"/>
  <c r="AQ29" i="95"/>
  <c r="AP29" i="95"/>
  <c r="AO29" i="95"/>
  <c r="AN29" i="95"/>
  <c r="AM29" i="95"/>
  <c r="BM29" i="95" s="1"/>
  <c r="B29" i="95"/>
  <c r="A29" i="95"/>
  <c r="AQ28" i="95"/>
  <c r="AP28" i="95"/>
  <c r="AO28" i="95"/>
  <c r="AN28" i="95"/>
  <c r="AM28" i="95"/>
  <c r="BM28" i="95" s="1"/>
  <c r="B28" i="95"/>
  <c r="A28" i="95"/>
  <c r="AQ27" i="95"/>
  <c r="AP27" i="95"/>
  <c r="AO27" i="95"/>
  <c r="AN27" i="95"/>
  <c r="AM27" i="95"/>
  <c r="BM27" i="95" s="1"/>
  <c r="B27" i="95"/>
  <c r="A27" i="95"/>
  <c r="AQ26" i="95"/>
  <c r="AP26" i="95"/>
  <c r="AO26" i="95"/>
  <c r="AN26" i="95"/>
  <c r="AM26" i="95"/>
  <c r="BM26" i="95" s="1"/>
  <c r="B26" i="95"/>
  <c r="A26" i="95"/>
  <c r="AQ25" i="95"/>
  <c r="AP25" i="95"/>
  <c r="AO25" i="95"/>
  <c r="AN25" i="95"/>
  <c r="AM25" i="95"/>
  <c r="BM25" i="95" s="1"/>
  <c r="B25" i="95"/>
  <c r="A25" i="95"/>
  <c r="AQ24" i="95"/>
  <c r="AP24" i="95"/>
  <c r="AO24" i="95"/>
  <c r="AN24" i="95"/>
  <c r="AM24" i="95"/>
  <c r="BM24" i="95" s="1"/>
  <c r="B24" i="95"/>
  <c r="A24" i="95"/>
  <c r="AQ23" i="95"/>
  <c r="AP23" i="95"/>
  <c r="AO23" i="95"/>
  <c r="AN23" i="95"/>
  <c r="AM23" i="95"/>
  <c r="BM23" i="95" s="1"/>
  <c r="B23" i="95"/>
  <c r="A23" i="95"/>
  <c r="AQ22" i="95"/>
  <c r="AP22" i="95"/>
  <c r="AO22" i="95"/>
  <c r="AN22" i="95"/>
  <c r="AM22" i="95"/>
  <c r="BM22" i="95" s="1"/>
  <c r="B22" i="95"/>
  <c r="A22" i="95"/>
  <c r="AQ21" i="95"/>
  <c r="AP21" i="95"/>
  <c r="AO21" i="95"/>
  <c r="AN21" i="95"/>
  <c r="AM21" i="95"/>
  <c r="BM21" i="95" s="1"/>
  <c r="B21" i="95"/>
  <c r="A21" i="95"/>
  <c r="AQ20" i="95"/>
  <c r="AP20" i="95"/>
  <c r="AO20" i="95"/>
  <c r="AN20" i="95"/>
  <c r="AM20" i="95"/>
  <c r="BM20" i="95" s="1"/>
  <c r="B20" i="95"/>
  <c r="A20" i="95"/>
  <c r="AQ19" i="95"/>
  <c r="AP19" i="95"/>
  <c r="AO19" i="95"/>
  <c r="AN19" i="95"/>
  <c r="AM19" i="95"/>
  <c r="BM19" i="95" s="1"/>
  <c r="B19" i="95"/>
  <c r="A19" i="95"/>
  <c r="AQ18" i="95"/>
  <c r="AP18" i="95"/>
  <c r="AO18" i="95"/>
  <c r="AN18" i="95"/>
  <c r="AM18" i="95"/>
  <c r="BM18" i="95" s="1"/>
  <c r="B18" i="95"/>
  <c r="A18" i="95"/>
  <c r="AQ17" i="95"/>
  <c r="AP17" i="95"/>
  <c r="AO17" i="95"/>
  <c r="AN17" i="95"/>
  <c r="AM17" i="95"/>
  <c r="BM17" i="95" s="1"/>
  <c r="B17" i="95"/>
  <c r="A17" i="95"/>
  <c r="AQ16" i="95"/>
  <c r="AP16" i="95"/>
  <c r="AO16" i="95"/>
  <c r="AN16" i="95"/>
  <c r="AM16" i="95"/>
  <c r="BM16" i="95" s="1"/>
  <c r="B16" i="95"/>
  <c r="A16" i="95"/>
  <c r="AQ15" i="95"/>
  <c r="AP15" i="95"/>
  <c r="AO15" i="95"/>
  <c r="AN15" i="95"/>
  <c r="AM15" i="95"/>
  <c r="BM15" i="95" s="1"/>
  <c r="B15" i="95"/>
  <c r="A15" i="95"/>
  <c r="AQ14" i="95"/>
  <c r="AP14" i="95"/>
  <c r="AO14" i="95"/>
  <c r="AN14" i="95"/>
  <c r="AM14" i="95"/>
  <c r="BM14" i="95" s="1"/>
  <c r="B14" i="95"/>
  <c r="A14" i="95"/>
  <c r="AQ13" i="95"/>
  <c r="AP13" i="95"/>
  <c r="AO13" i="95"/>
  <c r="AN13" i="95"/>
  <c r="AM13" i="95"/>
  <c r="BM13" i="95" s="1"/>
  <c r="B13" i="95"/>
  <c r="A13" i="95"/>
  <c r="AQ12" i="95"/>
  <c r="AP12" i="95"/>
  <c r="AO12" i="95"/>
  <c r="AN12" i="95"/>
  <c r="AM12" i="95"/>
  <c r="BM12" i="95" s="1"/>
  <c r="B12" i="95"/>
  <c r="A12" i="95"/>
  <c r="AQ11" i="95"/>
  <c r="AP11" i="95"/>
  <c r="AO11" i="95"/>
  <c r="AN11" i="95"/>
  <c r="AM11" i="95"/>
  <c r="BM11" i="95" s="1"/>
  <c r="B11" i="95"/>
  <c r="A11" i="95"/>
  <c r="AQ10" i="95"/>
  <c r="AP10" i="95"/>
  <c r="AO10" i="95"/>
  <c r="AN10" i="95"/>
  <c r="AM10" i="95"/>
  <c r="BM10" i="95" s="1"/>
  <c r="B10" i="95"/>
  <c r="A10" i="95"/>
  <c r="AQ9" i="95"/>
  <c r="AP9" i="95"/>
  <c r="AO9" i="95"/>
  <c r="AN9" i="95"/>
  <c r="AM9" i="95"/>
  <c r="BM9" i="95" s="1"/>
  <c r="B9" i="95"/>
  <c r="A9" i="95"/>
  <c r="BN30" i="95" l="1"/>
  <c r="BO30" i="95"/>
  <c r="BP30" i="95"/>
  <c r="BR30" i="95"/>
  <c r="BQ30" i="95"/>
  <c r="BR13" i="95"/>
  <c r="BO13" i="95"/>
  <c r="BP13" i="95"/>
  <c r="BN13" i="95"/>
  <c r="BQ13" i="95"/>
  <c r="BO12" i="95"/>
  <c r="BP12" i="95"/>
  <c r="BQ12" i="95"/>
  <c r="BR12" i="95"/>
  <c r="BN12" i="95"/>
  <c r="BO20" i="95"/>
  <c r="BP20" i="95"/>
  <c r="BQ20" i="95"/>
  <c r="BR20" i="95"/>
  <c r="BN20" i="95"/>
  <c r="BO28" i="95"/>
  <c r="BP28" i="95"/>
  <c r="BQ28" i="95"/>
  <c r="BR28" i="95"/>
  <c r="BN28" i="95"/>
  <c r="BO36" i="95"/>
  <c r="BP36" i="95"/>
  <c r="BQ36" i="95"/>
  <c r="BR36" i="95"/>
  <c r="BN36" i="95"/>
  <c r="BO44" i="95"/>
  <c r="BP44" i="95"/>
  <c r="BQ44" i="95"/>
  <c r="BR44" i="95"/>
  <c r="BN44" i="95"/>
  <c r="BN14" i="95"/>
  <c r="BO14" i="95"/>
  <c r="BP14" i="95"/>
  <c r="BR14" i="95"/>
  <c r="BQ14" i="95"/>
  <c r="BQ10" i="95"/>
  <c r="BR10" i="95"/>
  <c r="BN10" i="95"/>
  <c r="BO10" i="95"/>
  <c r="BP10" i="95"/>
  <c r="BQ18" i="95"/>
  <c r="BR18" i="95"/>
  <c r="BN18" i="95"/>
  <c r="BO18" i="95"/>
  <c r="BP18" i="95"/>
  <c r="BQ26" i="95"/>
  <c r="BR26" i="95"/>
  <c r="BN26" i="95"/>
  <c r="BO26" i="95"/>
  <c r="BP26" i="95"/>
  <c r="BQ34" i="95"/>
  <c r="BR34" i="95"/>
  <c r="BN34" i="95"/>
  <c r="BO34" i="95"/>
  <c r="BP34" i="95"/>
  <c r="BQ42" i="95"/>
  <c r="BR42" i="95"/>
  <c r="BN42" i="95"/>
  <c r="BO42" i="95"/>
  <c r="BP42" i="95"/>
  <c r="BN11" i="95"/>
  <c r="BO11" i="95"/>
  <c r="BQ11" i="95"/>
  <c r="BR11" i="95"/>
  <c r="BP11" i="95"/>
  <c r="BN43" i="95"/>
  <c r="BO43" i="95"/>
  <c r="BQ43" i="95"/>
  <c r="BR43" i="95"/>
  <c r="BP43" i="95"/>
  <c r="BN9" i="95"/>
  <c r="BO9" i="95"/>
  <c r="BP9" i="95"/>
  <c r="BQ9" i="95"/>
  <c r="BR9" i="95"/>
  <c r="BN17" i="95"/>
  <c r="BO17" i="95"/>
  <c r="BP17" i="95"/>
  <c r="BQ17" i="95"/>
  <c r="BR17" i="95"/>
  <c r="BN25" i="95"/>
  <c r="BO25" i="95"/>
  <c r="BP25" i="95"/>
  <c r="BQ25" i="95"/>
  <c r="BR25" i="95"/>
  <c r="BN33" i="95"/>
  <c r="BO33" i="95"/>
  <c r="BP33" i="95"/>
  <c r="BQ33" i="95"/>
  <c r="BR33" i="95"/>
  <c r="BN41" i="95"/>
  <c r="BO41" i="95"/>
  <c r="BP41" i="95"/>
  <c r="BQ41" i="95"/>
  <c r="BR41" i="95"/>
  <c r="BN19" i="95"/>
  <c r="BO19" i="95"/>
  <c r="BQ19" i="95"/>
  <c r="BR19" i="95"/>
  <c r="BP19" i="95"/>
  <c r="BN27" i="95"/>
  <c r="BO27" i="95"/>
  <c r="BQ27" i="95"/>
  <c r="BR27" i="95"/>
  <c r="BP27" i="95"/>
  <c r="BN35" i="95"/>
  <c r="BO35" i="95"/>
  <c r="BQ35" i="95"/>
  <c r="BR35" i="95"/>
  <c r="BP35" i="95"/>
  <c r="BN16" i="95"/>
  <c r="BP16" i="95"/>
  <c r="BQ16" i="95"/>
  <c r="BR16" i="95"/>
  <c r="BO16" i="95"/>
  <c r="BN24" i="95"/>
  <c r="BP24" i="95"/>
  <c r="BQ24" i="95"/>
  <c r="BR24" i="95"/>
  <c r="BO24" i="95"/>
  <c r="BN32" i="95"/>
  <c r="BP32" i="95"/>
  <c r="BQ32" i="95"/>
  <c r="BO32" i="95"/>
  <c r="BR32" i="95"/>
  <c r="BN40" i="95"/>
  <c r="BP40" i="95"/>
  <c r="BQ40" i="95"/>
  <c r="BO40" i="95"/>
  <c r="BR40" i="95"/>
  <c r="BN48" i="95"/>
  <c r="BP48" i="95"/>
  <c r="BQ48" i="95"/>
  <c r="BO48" i="95"/>
  <c r="BR48" i="95"/>
  <c r="BP15" i="95"/>
  <c r="BQ15" i="95"/>
  <c r="BR15" i="95"/>
  <c r="BN15" i="95"/>
  <c r="BO15" i="95"/>
  <c r="BP23" i="95"/>
  <c r="BQ23" i="95"/>
  <c r="BR23" i="95"/>
  <c r="BN23" i="95"/>
  <c r="BO23" i="95"/>
  <c r="BP31" i="95"/>
  <c r="BQ31" i="95"/>
  <c r="BR31" i="95"/>
  <c r="BN31" i="95"/>
  <c r="BO31" i="95"/>
  <c r="BP39" i="95"/>
  <c r="BQ39" i="95"/>
  <c r="BR39" i="95"/>
  <c r="BN39" i="95"/>
  <c r="BO39" i="95"/>
  <c r="BP47" i="95"/>
  <c r="BQ47" i="95"/>
  <c r="BR47" i="95"/>
  <c r="BN47" i="95"/>
  <c r="BO47" i="95"/>
  <c r="BN22" i="95"/>
  <c r="BO22" i="95"/>
  <c r="BP22" i="95"/>
  <c r="BR22" i="95"/>
  <c r="BQ22" i="95"/>
  <c r="BN38" i="95"/>
  <c r="BO38" i="95"/>
  <c r="BP38" i="95"/>
  <c r="BR38" i="95"/>
  <c r="BQ38" i="95"/>
  <c r="BN46" i="95"/>
  <c r="BO46" i="95"/>
  <c r="BP46" i="95"/>
  <c r="BR46" i="95"/>
  <c r="BQ46" i="95"/>
  <c r="BR21" i="95"/>
  <c r="BO21" i="95"/>
  <c r="BP21" i="95"/>
  <c r="BN21" i="95"/>
  <c r="BQ21" i="95"/>
  <c r="BR29" i="95"/>
  <c r="BO29" i="95"/>
  <c r="BP29" i="95"/>
  <c r="BQ29" i="95"/>
  <c r="BN29" i="95"/>
  <c r="BR37" i="95"/>
  <c r="BO37" i="95"/>
  <c r="BP37" i="95"/>
  <c r="BQ37" i="95"/>
  <c r="BN37" i="95"/>
  <c r="BR45" i="95"/>
  <c r="BO45" i="95"/>
  <c r="BP45" i="95"/>
  <c r="BN45" i="95"/>
  <c r="BQ45" i="95"/>
  <c r="C23" i="105"/>
  <c r="V23" i="105" s="1"/>
  <c r="C28" i="105"/>
  <c r="V28" i="105" s="1"/>
  <c r="C20" i="105"/>
  <c r="V20" i="105" s="1"/>
  <c r="AW24" i="105"/>
  <c r="C29" i="105"/>
  <c r="V29" i="105" s="1"/>
  <c r="AW32" i="105"/>
  <c r="AW36" i="105"/>
  <c r="C34" i="105"/>
  <c r="V34" i="105" s="1"/>
  <c r="C35" i="105"/>
  <c r="V35" i="105" s="1"/>
  <c r="C22" i="105"/>
  <c r="V22" i="105" s="1"/>
  <c r="G29" i="95"/>
  <c r="AR29" i="95" s="1"/>
  <c r="AW17" i="105"/>
  <c r="G10" i="95"/>
  <c r="AR10" i="95" s="1"/>
  <c r="AW30" i="105"/>
  <c r="C15" i="105"/>
  <c r="V15" i="105" s="1"/>
  <c r="C21" i="105"/>
  <c r="V21" i="105" s="1"/>
  <c r="C32" i="105"/>
  <c r="V32" i="105" s="1"/>
  <c r="C38" i="105"/>
  <c r="V38" i="105" s="1"/>
  <c r="G33" i="95"/>
  <c r="AR33" i="95" s="1"/>
  <c r="G36" i="95"/>
  <c r="AR36" i="95" s="1"/>
  <c r="C17" i="105"/>
  <c r="V17" i="105" s="1"/>
  <c r="AW26" i="105"/>
  <c r="C30" i="105"/>
  <c r="V30" i="105" s="1"/>
  <c r="AW33" i="105"/>
  <c r="AW37" i="105"/>
  <c r="C19" i="105"/>
  <c r="V19" i="105" s="1"/>
  <c r="AW20" i="105"/>
  <c r="AW22" i="105"/>
  <c r="C24" i="105"/>
  <c r="V24" i="105" s="1"/>
  <c r="C26" i="105"/>
  <c r="V26" i="105" s="1"/>
  <c r="AW29" i="105"/>
  <c r="C37" i="105"/>
  <c r="V37" i="105" s="1"/>
  <c r="C39" i="105"/>
  <c r="V39" i="105" s="1"/>
  <c r="G37" i="95"/>
  <c r="AR37" i="95" s="1"/>
  <c r="AW16" i="105"/>
  <c r="AW25" i="105"/>
  <c r="C33" i="105"/>
  <c r="V33" i="105" s="1"/>
  <c r="AW18" i="105"/>
  <c r="AW21" i="105"/>
  <c r="C25" i="105"/>
  <c r="V25" i="105" s="1"/>
  <c r="AW28" i="105"/>
  <c r="C31" i="105"/>
  <c r="V31" i="105" s="1"/>
  <c r="AW38" i="105"/>
  <c r="G21" i="95"/>
  <c r="AR21" i="95" s="1"/>
  <c r="G31" i="95"/>
  <c r="AR31" i="95" s="1"/>
  <c r="C16" i="105"/>
  <c r="V16" i="105" s="1"/>
  <c r="C18" i="105"/>
  <c r="V18" i="105" s="1"/>
  <c r="C27" i="105"/>
  <c r="V27" i="105" s="1"/>
  <c r="AW34" i="105"/>
  <c r="C36" i="105"/>
  <c r="V36" i="105" s="1"/>
  <c r="G30" i="95"/>
  <c r="AR30" i="95" s="1"/>
  <c r="G42" i="95"/>
  <c r="AR42" i="95" s="1"/>
  <c r="G26" i="95"/>
  <c r="AR26" i="95" s="1"/>
  <c r="G14" i="95"/>
  <c r="AR14" i="95" s="1"/>
  <c r="G15" i="95"/>
  <c r="AR15" i="95" s="1"/>
  <c r="G45" i="95"/>
  <c r="AR45" i="95" s="1"/>
  <c r="G13" i="95"/>
  <c r="AR13" i="95" s="1"/>
  <c r="G18" i="95"/>
  <c r="AR18" i="95" s="1"/>
  <c r="AW15" i="105"/>
  <c r="AW19" i="105"/>
  <c r="AW23" i="105"/>
  <c r="AW27" i="105"/>
  <c r="AW31" i="105"/>
  <c r="AW35" i="105"/>
  <c r="AW39" i="105"/>
  <c r="G19" i="95"/>
  <c r="AR19" i="95" s="1"/>
  <c r="G34" i="95"/>
  <c r="AR34" i="95" s="1"/>
  <c r="G48" i="95"/>
  <c r="AR48" i="95" s="1"/>
  <c r="G24" i="95"/>
  <c r="AR24" i="95" s="1"/>
  <c r="G28" i="95"/>
  <c r="AR28" i="95" s="1"/>
  <c r="G41" i="95"/>
  <c r="AR41" i="95" s="1"/>
  <c r="G16" i="95"/>
  <c r="AR16" i="95" s="1"/>
  <c r="G20" i="95"/>
  <c r="AR20" i="95" s="1"/>
  <c r="G43" i="95"/>
  <c r="AR43" i="95" s="1"/>
  <c r="G11" i="95"/>
  <c r="AR11" i="95" s="1"/>
  <c r="G22" i="95"/>
  <c r="AR22" i="95" s="1"/>
  <c r="G25" i="95"/>
  <c r="AR25" i="95" s="1"/>
  <c r="G35" i="95"/>
  <c r="AR35" i="95" s="1"/>
  <c r="G47" i="95"/>
  <c r="AR47" i="95" s="1"/>
  <c r="G12" i="95"/>
  <c r="AR12" i="95" s="1"/>
  <c r="G39" i="95"/>
  <c r="AR39" i="95" s="1"/>
  <c r="G44" i="95"/>
  <c r="AR44" i="95" s="1"/>
  <c r="G17" i="95"/>
  <c r="AR17" i="95" s="1"/>
  <c r="G27" i="95"/>
  <c r="AR27" i="95" s="1"/>
  <c r="G40" i="95"/>
  <c r="AR40" i="95" s="1"/>
  <c r="G32" i="95"/>
  <c r="AR32" i="95" s="1"/>
  <c r="G46" i="95"/>
  <c r="AR46" i="95" s="1"/>
  <c r="G9" i="95"/>
  <c r="AR9" i="95" s="1"/>
  <c r="G23" i="95"/>
  <c r="AR23" i="95" s="1"/>
  <c r="G38" i="95"/>
  <c r="AR38" i="95" s="1"/>
  <c r="AY23" i="105" l="1"/>
  <c r="BA23" i="105"/>
  <c r="AZ23" i="105"/>
  <c r="AX23" i="105"/>
  <c r="BA19" i="105"/>
  <c r="AY19" i="105"/>
  <c r="AZ19" i="105"/>
  <c r="AX19" i="105"/>
  <c r="BA27" i="105"/>
  <c r="AY27" i="105"/>
  <c r="AZ27" i="105"/>
  <c r="AX27" i="105"/>
  <c r="AZ18" i="105"/>
  <c r="AX18" i="105"/>
  <c r="AY18" i="105"/>
  <c r="BA18" i="105"/>
  <c r="AX26" i="105"/>
  <c r="AY26" i="105"/>
  <c r="AZ26" i="105"/>
  <c r="BA26" i="105"/>
  <c r="AZ30" i="105"/>
  <c r="AX30" i="105"/>
  <c r="AY30" i="105"/>
  <c r="BA30" i="105"/>
  <c r="AX32" i="105"/>
  <c r="BA32" i="105"/>
  <c r="AY32" i="105"/>
  <c r="AZ32" i="105"/>
  <c r="AZ22" i="105"/>
  <c r="AX22" i="105"/>
  <c r="BA22" i="105"/>
  <c r="AY22" i="105"/>
  <c r="AX16" i="105"/>
  <c r="BA16" i="105"/>
  <c r="AY16" i="105"/>
  <c r="AZ16" i="105"/>
  <c r="BB20" i="105"/>
  <c r="BA20" i="105"/>
  <c r="AX20" i="105"/>
  <c r="AY20" i="105"/>
  <c r="AZ20" i="105"/>
  <c r="BA24" i="105"/>
  <c r="AX24" i="105"/>
  <c r="AY24" i="105"/>
  <c r="AZ24" i="105"/>
  <c r="AZ38" i="105"/>
  <c r="AX38" i="105"/>
  <c r="BA38" i="105"/>
  <c r="AY38" i="105"/>
  <c r="AY39" i="105"/>
  <c r="AZ39" i="105"/>
  <c r="BA39" i="105"/>
  <c r="AX39" i="105"/>
  <c r="BA28" i="105"/>
  <c r="AX28" i="105"/>
  <c r="AY28" i="105"/>
  <c r="AZ28" i="105"/>
  <c r="BA37" i="105"/>
  <c r="AX37" i="105"/>
  <c r="AZ37" i="105"/>
  <c r="AY37" i="105"/>
  <c r="AZ25" i="105"/>
  <c r="AX25" i="105"/>
  <c r="AY25" i="105"/>
  <c r="BA25" i="105"/>
  <c r="AZ34" i="105"/>
  <c r="AX34" i="105"/>
  <c r="AY34" i="105"/>
  <c r="BA34" i="105"/>
  <c r="BA35" i="105"/>
  <c r="AY35" i="105"/>
  <c r="AZ35" i="105"/>
  <c r="AX35" i="105"/>
  <c r="AZ33" i="105"/>
  <c r="AX33" i="105"/>
  <c r="AY33" i="105"/>
  <c r="BA33" i="105"/>
  <c r="AZ17" i="105"/>
  <c r="BA17" i="105"/>
  <c r="AX17" i="105"/>
  <c r="AY17" i="105"/>
  <c r="AY31" i="105"/>
  <c r="AZ31" i="105"/>
  <c r="BA31" i="105"/>
  <c r="AX31" i="105"/>
  <c r="BA21" i="105"/>
  <c r="AX21" i="105"/>
  <c r="AZ21" i="105"/>
  <c r="AY21" i="105"/>
  <c r="BA29" i="105"/>
  <c r="AX29" i="105"/>
  <c r="AZ29" i="105"/>
  <c r="AY29" i="105"/>
  <c r="BA36" i="105"/>
  <c r="AX36" i="105"/>
  <c r="AY36" i="105"/>
  <c r="AZ36" i="105"/>
  <c r="BA15" i="105"/>
  <c r="AZ15" i="105"/>
  <c r="BB17" i="105"/>
  <c r="BB26" i="105"/>
  <c r="BB24" i="105"/>
  <c r="BB18" i="105"/>
  <c r="BB29" i="105"/>
  <c r="BB30" i="105"/>
  <c r="BB21" i="105"/>
  <c r="BB32" i="105"/>
  <c r="BB36" i="105"/>
  <c r="BB22" i="105"/>
  <c r="BB28" i="105"/>
  <c r="BB16" i="105"/>
  <c r="BB38" i="105"/>
  <c r="BB25" i="105"/>
  <c r="BB37" i="105"/>
  <c r="BB34" i="105"/>
  <c r="BB33" i="105"/>
  <c r="BB39" i="105"/>
  <c r="BB23" i="105"/>
  <c r="BB35" i="105"/>
  <c r="BB19" i="105"/>
  <c r="BB31" i="105"/>
  <c r="BB15" i="105"/>
  <c r="AY15" i="105"/>
  <c r="AX15" i="105"/>
  <c r="BB27" i="105"/>
  <c r="B49" i="95" l="1"/>
  <c r="B50" i="95"/>
  <c r="B8" i="95"/>
  <c r="AL1" i="95" l="1"/>
  <c r="AA1" i="95"/>
  <c r="AQ49" i="95"/>
  <c r="AP49" i="95"/>
  <c r="AO49" i="95"/>
  <c r="AN49" i="95"/>
  <c r="AM49" i="95"/>
  <c r="BM49" i="95" s="1"/>
  <c r="A49" i="95"/>
  <c r="BN49" i="95" l="1"/>
  <c r="BO49" i="95"/>
  <c r="BP49" i="95"/>
  <c r="BQ49" i="95"/>
  <c r="BR49" i="95"/>
  <c r="G49" i="95"/>
  <c r="AR49" i="95" s="1"/>
  <c r="R40" i="105"/>
  <c r="S40" i="105"/>
  <c r="T40" i="105"/>
  <c r="U40" i="105"/>
  <c r="R41" i="105"/>
  <c r="S41" i="105"/>
  <c r="T41" i="105"/>
  <c r="U41" i="105"/>
  <c r="P42" i="105"/>
  <c r="P1" i="105" s="1"/>
  <c r="Q41" i="105"/>
  <c r="Q40" i="105"/>
  <c r="AW41" i="105" l="1"/>
  <c r="C40" i="105"/>
  <c r="V40" i="105" s="1"/>
  <c r="C41" i="105"/>
  <c r="V41" i="105" s="1"/>
  <c r="AW40" i="105"/>
  <c r="AZ41" i="105" l="1"/>
  <c r="BA41" i="105"/>
  <c r="AX41" i="105"/>
  <c r="AY41" i="105"/>
  <c r="BA40" i="105"/>
  <c r="AX40" i="105"/>
  <c r="AY40" i="105"/>
  <c r="AZ40" i="105"/>
  <c r="BB41" i="105"/>
  <c r="BB40" i="105"/>
  <c r="AN50" i="95"/>
  <c r="AO50" i="95"/>
  <c r="AP50" i="95"/>
  <c r="AQ50" i="95"/>
  <c r="G50" i="95" l="1"/>
  <c r="AR50" i="95" s="1"/>
  <c r="AQ8" i="95" l="1"/>
  <c r="AP8" i="95"/>
  <c r="AO8" i="95"/>
  <c r="AN8" i="95"/>
  <c r="AM50" i="95" l="1"/>
  <c r="BM50" i="95" s="1"/>
  <c r="A50" i="95"/>
  <c r="AM8" i="95"/>
  <c r="G8" i="95"/>
  <c r="AR8" i="95" s="1"/>
  <c r="A8" i="95"/>
  <c r="BQ50" i="95" l="1"/>
  <c r="BR50" i="95"/>
  <c r="BN50" i="95"/>
  <c r="BO50" i="95"/>
  <c r="BP50" i="95"/>
  <c r="BM8" i="95"/>
  <c r="AL2" i="95"/>
  <c r="BQ8" i="95" l="1"/>
  <c r="BO8" i="95"/>
  <c r="BP8" i="95"/>
  <c r="BN8" i="95"/>
  <c r="BR8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yudiastri</author>
    <author>tc={5C92E634-182B-49A4-99A1-EAC80CED0138}</author>
  </authors>
  <commentList>
    <comment ref="I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yudiastri:</t>
        </r>
        <r>
          <rPr>
            <sz val="9"/>
            <color indexed="81"/>
            <rFont val="Tahoma"/>
            <family val="2"/>
          </rPr>
          <t xml:space="preserve">
Isikan dengan kode UPB masing masing OPD. Sebagai referensi lihat pada Sheet OPD
</t>
        </r>
      </text>
    </comment>
    <comment ref="CL7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Jika kapitalisasi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yudiastri</author>
  </authors>
  <commentList>
    <comment ref="I1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yudiastri:</t>
        </r>
        <r>
          <rPr>
            <sz val="9"/>
            <color indexed="81"/>
            <rFont val="Tahoma"/>
            <family val="2"/>
          </rPr>
          <t xml:space="preserve">
Isikan dengan kode UPB masing masing OPD. Sebagai referensi lihat pada Sheet OPD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yudiastri</author>
  </authors>
  <commentList>
    <comment ref="E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Tahoma"/>
            <family val="2"/>
          </rPr>
          <t xml:space="preserve">
Isikan dengan kode UPB masing masing OPD. Sebagai referensi lihat pada Sheet OPD
</t>
        </r>
      </text>
    </comment>
    <comment ref="F1" authorId="0" shapeId="0" xr:uid="{00000000-0006-0000-0800-000002000000}">
      <text>
        <r>
          <rPr>
            <sz val="9"/>
            <color indexed="81"/>
            <rFont val="Tahoma"/>
            <family val="2"/>
          </rPr>
          <t xml:space="preserve">
Isikan dengan kode UPB masing masing OPD. Sebagai referensi lihat pada Sheet OPD
</t>
        </r>
      </text>
    </comment>
  </commentList>
</comments>
</file>

<file path=xl/sharedStrings.xml><?xml version="1.0" encoding="utf-8"?>
<sst xmlns="http://schemas.openxmlformats.org/spreadsheetml/2006/main" count="48690" uniqueCount="42941">
  <si>
    <t>Aset Renovasi</t>
  </si>
  <si>
    <t>Nilai</t>
  </si>
  <si>
    <t>Uraian</t>
  </si>
  <si>
    <t>Tanah Kampung</t>
  </si>
  <si>
    <t>1.1.1.1</t>
  </si>
  <si>
    <t>Tanah Tegalan</t>
  </si>
  <si>
    <t>Tanah Perkebunan</t>
  </si>
  <si>
    <t>Tanah Rawa</t>
  </si>
  <si>
    <t>Tanah Tandus</t>
  </si>
  <si>
    <t>Tanah Padang Rumput</t>
  </si>
  <si>
    <t>Tanah Bangunan Perumahan/Gedung Tempat Tinggal</t>
  </si>
  <si>
    <t>Tanah Pertambangan</t>
  </si>
  <si>
    <t>Tanah Lapangan Parkir</t>
  </si>
  <si>
    <t>Tanah Lapangan Pemancar dan Studio Alam</t>
  </si>
  <si>
    <t>Tanah Lapangan Pengujian/Pengolahan</t>
  </si>
  <si>
    <t>Tanah Lapangan Terbang</t>
  </si>
  <si>
    <t>Grader</t>
  </si>
  <si>
    <t>Feeder</t>
  </si>
  <si>
    <t>Kendaraan Dinas Bermotor Perorangan</t>
  </si>
  <si>
    <t>Kendaraan Bermotor Penumpang</t>
  </si>
  <si>
    <t>Kendaraan Bermotor Angkutan Barang</t>
  </si>
  <si>
    <t>Kendaraan Bermotor Khusus</t>
  </si>
  <si>
    <t>Kendaraan Bermotor Beroda Dua</t>
  </si>
  <si>
    <t>Kendaraan Bermotor Beroda Tiga</t>
  </si>
  <si>
    <t>Kapal Terbang</t>
  </si>
  <si>
    <t>Perkakas Bengkel Listrik</t>
  </si>
  <si>
    <t>Perkakas Bengkel Service</t>
  </si>
  <si>
    <t>Perkakas Pengangkat Bermesin</t>
  </si>
  <si>
    <t>Perkakas Bengkel Kayu</t>
  </si>
  <si>
    <t>Perkakas Bengkel Khusus</t>
  </si>
  <si>
    <t>Peralatan Las</t>
  </si>
  <si>
    <t>Perkakas Pabrik Es</t>
  </si>
  <si>
    <t>Perkakas Bengkel Konstruksi Logam</t>
  </si>
  <si>
    <t>Perkakas Pengangkat</t>
  </si>
  <si>
    <t>Perkakas Bengkel Kerja</t>
  </si>
  <si>
    <t>Peralatan Tukang Kayu</t>
  </si>
  <si>
    <t>Alat Ukur/Pembanding</t>
  </si>
  <si>
    <t>Alat Ukur Lainnya</t>
  </si>
  <si>
    <t>Takaran Kering</t>
  </si>
  <si>
    <t>Takaran Latex/Getah Susu</t>
  </si>
  <si>
    <t>Alat-Alat Peternakan</t>
  </si>
  <si>
    <t>Alat Laboratorium Pertanian</t>
  </si>
  <si>
    <t>Alat Produksi Perikanan</t>
  </si>
  <si>
    <t>Alat Panen</t>
  </si>
  <si>
    <t>Alat Kantor Lainnya</t>
  </si>
  <si>
    <t>Alat Pengukur Waktu</t>
  </si>
  <si>
    <t>Alat Pembersih</t>
  </si>
  <si>
    <t>Alat Pendingin</t>
  </si>
  <si>
    <t>Alat Dapur</t>
  </si>
  <si>
    <t>Alat Rumah Tangga Lainnya (Home Use)</t>
  </si>
  <si>
    <t>Alat Pemadam Kebakaran</t>
  </si>
  <si>
    <t>Peralatan Jaringan</t>
  </si>
  <si>
    <t>Meja Kerja Pejabat</t>
  </si>
  <si>
    <t>Meja Rapat Pejabat</t>
  </si>
  <si>
    <t>Kursi Kerja Pejabat</t>
  </si>
  <si>
    <t>Kursi Rapat Pejabat</t>
  </si>
  <si>
    <t>Kursi Hadap Depan Meja Kerja Pejabat</t>
  </si>
  <si>
    <t>Kursi Tamu di Ruangan Pejabat</t>
  </si>
  <si>
    <t>Lemari dan Arsip Pejabat</t>
  </si>
  <si>
    <t>Peralatan Studio Video dan Film</t>
  </si>
  <si>
    <t>Peralatan Cetak</t>
  </si>
  <si>
    <t>Alat Komunikasi Telephone</t>
  </si>
  <si>
    <t>Alat Komunikasi Radio SSB</t>
  </si>
  <si>
    <t>Alat Komunikasi Radio HF/FM</t>
  </si>
  <si>
    <t>Alat Komunikasi Radio VHF</t>
  </si>
  <si>
    <t>Alat Komunikasi Radio UHF</t>
  </si>
  <si>
    <t>Alat Komunikasi Sosial</t>
  </si>
  <si>
    <t>Peralatan Pemancar MF/MW</t>
  </si>
  <si>
    <t>Peralatan Pemancar HF/SW</t>
  </si>
  <si>
    <t>Peralatan Pemancar VHF/FM</t>
  </si>
  <si>
    <t>Peralatan Pemancar UHF</t>
  </si>
  <si>
    <t>Peralatan Pemancar SHF</t>
  </si>
  <si>
    <t>Peralatan Antena MF/MW</t>
  </si>
  <si>
    <t>Peralatan Antena HF/SW</t>
  </si>
  <si>
    <t>Peralatan Antena VHF/FM</t>
  </si>
  <si>
    <t>Peralatan Antena UHF</t>
  </si>
  <si>
    <t>Peralatan Antena SHF/Parabola</t>
  </si>
  <si>
    <t>Peralatan Translator VHF/VHF</t>
  </si>
  <si>
    <t>Peralatan Translator UHF/UHF</t>
  </si>
  <si>
    <t>Peralatan Translator VHF/UHF</t>
  </si>
  <si>
    <t>Peralatan Translator UHF/VHF</t>
  </si>
  <si>
    <t>Peralatan Dummy Load</t>
  </si>
  <si>
    <t>Switcher Antena</t>
  </si>
  <si>
    <t>Switcher/Menara Antena</t>
  </si>
  <si>
    <t>Program Input Equipment</t>
  </si>
  <si>
    <t>Peralatan Antena Penerima VHF</t>
  </si>
  <si>
    <t>Alat Kedokteran Umum</t>
  </si>
  <si>
    <t>Alat Kedokteran Gigi</t>
  </si>
  <si>
    <t>Alat Kedokteran Keluarga Berencana</t>
  </si>
  <si>
    <t>Alat Kedokteran Mata</t>
  </si>
  <si>
    <t>Alat Kedokteran Bedah</t>
  </si>
  <si>
    <t>Alat Kesehatan Kebidanan dan Penyakit Kandungan</t>
  </si>
  <si>
    <t>Alat Kedokteran Jantung</t>
  </si>
  <si>
    <t>Alat Kedokteran Nuklir</t>
  </si>
  <si>
    <t>Alat Kedokteran Kulit dan Kelamin</t>
  </si>
  <si>
    <t>Alat Kedokteran Gawat Darurat</t>
  </si>
  <si>
    <t>Alat Kedokteran Jiwa</t>
  </si>
  <si>
    <t>Alat Kesehatan Rehabilitasi Medis</t>
  </si>
  <si>
    <t>Alat Kesehatan Matra Laut</t>
  </si>
  <si>
    <t>Alat Kesehatan Matra Udara</t>
  </si>
  <si>
    <t>Alat Kesehatan Olahraga</t>
  </si>
  <si>
    <t>Alat Laboratorium Bahan Bangunan Konstruksi</t>
  </si>
  <si>
    <t>Alat Laboratorium Cocok Tanam</t>
  </si>
  <si>
    <t>Alat Laboratorium Umum</t>
  </si>
  <si>
    <t>Alat Laboratorium Kimia</t>
  </si>
  <si>
    <t>Alat Laboratorium Patologi</t>
  </si>
  <si>
    <t>Alat Laboratorium Immunologi</t>
  </si>
  <si>
    <t>Alat Laboratorium Hematologi</t>
  </si>
  <si>
    <t>Alat Laboratorium Film</t>
  </si>
  <si>
    <t>Alat Laboratorium Makanan</t>
  </si>
  <si>
    <t>Alat Laboratorium Farmasi</t>
  </si>
  <si>
    <t>Alat Laboratorium Fisika</t>
  </si>
  <si>
    <t>Alat Laboratorium Hidrodinamika</t>
  </si>
  <si>
    <t>Alat Laboratorium Klimatologi</t>
  </si>
  <si>
    <t>Alat Laboratorium Proses Peleburan</t>
  </si>
  <si>
    <t>Alat Laboratorium Pasir</t>
  </si>
  <si>
    <t>Alat Laboratorium Proses Pengelasan</t>
  </si>
  <si>
    <t>Alat Laboratorium Uji Proses Pengelasan</t>
  </si>
  <si>
    <t>Alat Laboratorium Proses Pembuatan Logam</t>
  </si>
  <si>
    <t>Alat Laboratorium Proses Pengolahan Panas</t>
  </si>
  <si>
    <t>Alat Laboratorium Proses Teknologi Keramik</t>
  </si>
  <si>
    <t>Alat Laboratorium Uji Keramik</t>
  </si>
  <si>
    <t>Alat Laboratorium Proses Teknologi Selulosa</t>
  </si>
  <si>
    <t>Alat Laboratorium Elektronika dan Daya</t>
  </si>
  <si>
    <t>Alat Laboratorium Energi Surya</t>
  </si>
  <si>
    <t>Alat Laboratorium Konversi Batubara dan Biomas</t>
  </si>
  <si>
    <t>Alat Laboratorium Lingkungan Perairan</t>
  </si>
  <si>
    <t>Alat Laboratorium Biologi</t>
  </si>
  <si>
    <t>Alat Laboratorium Geofisika</t>
  </si>
  <si>
    <t>Alat Laboratorium Tambang</t>
  </si>
  <si>
    <t>Alat Laboratorium Proses/Teknik Kimia</t>
  </si>
  <si>
    <t>Alat Laboratorium Proses Industri</t>
  </si>
  <si>
    <t>Alat Laboratorium Kesehatan Kerja</t>
  </si>
  <si>
    <t>Proteksi Lingkungan</t>
  </si>
  <si>
    <t>Radiation Application Equipment</t>
  </si>
  <si>
    <t>Non Destructive Test (NDT) Device</t>
  </si>
  <si>
    <t>Peralatan Hidrologi</t>
  </si>
  <si>
    <t>Alat Laboratorium Kualitas Udara</t>
  </si>
  <si>
    <t>Alat Laboratorium Kebisingan dan Getaran</t>
  </si>
  <si>
    <t>Kavaleri</t>
  </si>
  <si>
    <t>Bangunan Gedung Kantor</t>
  </si>
  <si>
    <t>Bangunan Gudang</t>
  </si>
  <si>
    <t>Bangunan Gedung Instalasi</t>
  </si>
  <si>
    <t>Bangunan Gedung Laboratorium</t>
  </si>
  <si>
    <t>Bangunan Kesehatan</t>
  </si>
  <si>
    <t>Bangunan Gedung Tempat Ibadah</t>
  </si>
  <si>
    <t>Bangunan Gedung Tempat Pertemuan</t>
  </si>
  <si>
    <t>Bangunan Gedung Tempat Pendidikan</t>
  </si>
  <si>
    <t>Bangunan Gedung Pertokoan/Koperasi/Pasar</t>
  </si>
  <si>
    <t>Bangunan Gedung Garasi/Pool</t>
  </si>
  <si>
    <t>Bangunan Gedung Pabrik</t>
  </si>
  <si>
    <t>Bangunan Stasiun Bus</t>
  </si>
  <si>
    <t>Bangunan Gedung Perpustakaan</t>
  </si>
  <si>
    <t>Bangunan Gedung Museum</t>
  </si>
  <si>
    <t>Bangunan Pengujian Kelaikan</t>
  </si>
  <si>
    <t>Bangunan Rumah Tahanan</t>
  </si>
  <si>
    <t>Bangunan Pembakaran Bangkai Hewan</t>
  </si>
  <si>
    <t>Bangunan Gedung Tempat Kerja Lainnya</t>
  </si>
  <si>
    <t>Rumah Negara Golongan I</t>
  </si>
  <si>
    <t>Rumah Negara Golongan II</t>
  </si>
  <si>
    <t>Rumah Negara Golongan III</t>
  </si>
  <si>
    <t>Mess/Wisma/Bungalow/Tempat Peristirahatan</t>
  </si>
  <si>
    <t>Asrama</t>
  </si>
  <si>
    <t>Hotel</t>
  </si>
  <si>
    <t>Motel</t>
  </si>
  <si>
    <t>Flat/Rumah Susun</t>
  </si>
  <si>
    <t>Bangunan Menara Telekomunikasi</t>
  </si>
  <si>
    <t>Rumah Adat</t>
  </si>
  <si>
    <t>Rumah Peninggalan Sejarah</t>
  </si>
  <si>
    <t>Bangunan  Tempat Ibadah Bersejarah</t>
  </si>
  <si>
    <t>Tugu Kemerdekaan</t>
  </si>
  <si>
    <t>Tugu Pembangunan</t>
  </si>
  <si>
    <t>Tugu Peringatan Lainnya</t>
  </si>
  <si>
    <t>Rambu Tidak Bersuar</t>
  </si>
  <si>
    <t>Jalan Desa</t>
  </si>
  <si>
    <t>Jalan Khusus</t>
  </si>
  <si>
    <t>Jalan Tol</t>
  </si>
  <si>
    <t>Landasan Pacu Pesawat Terbang</t>
  </si>
  <si>
    <t>Jembatan Pada Jalan Tol</t>
  </si>
  <si>
    <t>Jembatan Penyeberangan</t>
  </si>
  <si>
    <t>Bangunan Waduk Irigasi</t>
  </si>
  <si>
    <t>Bangunan Waduk</t>
  </si>
  <si>
    <t>Bangunan Pengambilan Irigasi</t>
  </si>
  <si>
    <t>Bangunan Pembawa Irigasi</t>
  </si>
  <si>
    <t>Bangunan Pembuang Irigasi</t>
  </si>
  <si>
    <t>Bangunan Pengaman Irigasi</t>
  </si>
  <si>
    <t>Bangunan Pelengkap Irigasi</t>
  </si>
  <si>
    <t>Bangunan Waduk Pasang Surut</t>
  </si>
  <si>
    <t>Bangunan Pengambilan Pasang Surut</t>
  </si>
  <si>
    <t>Bangunan Pembawa Pasang Surut</t>
  </si>
  <si>
    <t>Bangunan Pelengkap Pasang Surut</t>
  </si>
  <si>
    <t>Bangunan Sawah Pasang Surut</t>
  </si>
  <si>
    <t>Bangunan Sawah Pengembangan Rawa</t>
  </si>
  <si>
    <t>Bangunan Pengambilan Pengamanan Sungai</t>
  </si>
  <si>
    <t>Bangunan Pembuang Pengaman Sungai</t>
  </si>
  <si>
    <t>Bangunan Waduk Pengembangan Sumber Air</t>
  </si>
  <si>
    <t>Bangunan Pengambilan Pengembangan Sumber Air</t>
  </si>
  <si>
    <t>Bangunan Pembawa Pengembangan Sumber Air</t>
  </si>
  <si>
    <t>Bangunan Pembuang Pengembangan Sumber Air</t>
  </si>
  <si>
    <t>Bangunan Pelengkap Pengembangan Sumber Air</t>
  </si>
  <si>
    <t>Bangunan Waduk Air Bersih/Air Baku</t>
  </si>
  <si>
    <t>Bangunan Pembuang Air Bersih/Air Baku</t>
  </si>
  <si>
    <t>Bangunan Pelengkap Air Bersih/Air Baku</t>
  </si>
  <si>
    <t>Bangunan Pembawa Air Kotor</t>
  </si>
  <si>
    <t>Bangunan Waduk Air Kotor</t>
  </si>
  <si>
    <t>Bangunan Pengaman Air Kotor</t>
  </si>
  <si>
    <t>Bangunan Pelengkap Air Kotor</t>
  </si>
  <si>
    <t>Instalasi Air Tanah Dalam</t>
  </si>
  <si>
    <t>Instalasi Air Tanah Dangkal</t>
  </si>
  <si>
    <t>Instalasi Air Bersih/Air Baku Lainnya</t>
  </si>
  <si>
    <t>Instalasi Air Buangan Industri</t>
  </si>
  <si>
    <t>Instalasi Air Buangan Pertanian</t>
  </si>
  <si>
    <t>Instalasi Pengolahan Sampah Organik</t>
  </si>
  <si>
    <t>Instalasi Pengolahan Sampah Non Organik</t>
  </si>
  <si>
    <t>Instalasi Gardu Listrik Induk</t>
  </si>
  <si>
    <t>Instalasi Gardu Listrik Distribusi</t>
  </si>
  <si>
    <t>Instalasi Pusat Pengatur Listrik</t>
  </si>
  <si>
    <t>Instalasi Gardu Gas</t>
  </si>
  <si>
    <t>Instalasi Jaringan Pipa Gas</t>
  </si>
  <si>
    <t>Instalasi Pengaman Penangkal Petir</t>
  </si>
  <si>
    <t>Jaringan Induk Distribusi</t>
  </si>
  <si>
    <t>Jaringan Cabang Distribusi</t>
  </si>
  <si>
    <t>Jaringan Transmisi</t>
  </si>
  <si>
    <t>Jaringan Distribusi</t>
  </si>
  <si>
    <t>Jaringan Pipa Gas Transmisi</t>
  </si>
  <si>
    <t>Jaringan Pipa Distribusi</t>
  </si>
  <si>
    <t>Jaringan Pipa Dinas</t>
  </si>
  <si>
    <t>Jaringan BBM</t>
  </si>
  <si>
    <t>Buku Umum</t>
  </si>
  <si>
    <t>Umum</t>
  </si>
  <si>
    <t>Buku Filsafat</t>
  </si>
  <si>
    <t>Buku Agama</t>
  </si>
  <si>
    <t>Buku Ilmu Sosial</t>
  </si>
  <si>
    <t>Buku Ilmu Bahasa</t>
  </si>
  <si>
    <t>Buku Ilmu Pengetahuan Praktis</t>
  </si>
  <si>
    <t>Peta</t>
  </si>
  <si>
    <t>Hewan Kebun Binatang</t>
  </si>
  <si>
    <t>Tanaman Perkebunan</t>
  </si>
  <si>
    <t>Tanaman Hias</t>
  </si>
  <si>
    <t>Belanja</t>
  </si>
  <si>
    <t>Kode</t>
  </si>
  <si>
    <t>Pengurus Barang</t>
  </si>
  <si>
    <t>UPB</t>
  </si>
  <si>
    <t>Bendahara Pengeluaran</t>
  </si>
  <si>
    <t>Tanah Bangunan Rumah Penjaga</t>
  </si>
  <si>
    <t>Tanah Bangunan Pasar</t>
  </si>
  <si>
    <t>Tanah Bangunan Gudang</t>
  </si>
  <si>
    <t>Tanah Bangunan Bioskop</t>
  </si>
  <si>
    <t>Tanah Bangunan Apotik</t>
  </si>
  <si>
    <t>Tanah Bangunan Karantina</t>
  </si>
  <si>
    <t>Tanah Waduk</t>
  </si>
  <si>
    <t>Intan</t>
  </si>
  <si>
    <t>Timah</t>
  </si>
  <si>
    <t>Uranium</t>
  </si>
  <si>
    <t>Tembaga</t>
  </si>
  <si>
    <t>Minyak Bumi</t>
  </si>
  <si>
    <t>Batu Bara</t>
  </si>
  <si>
    <t>Koslin</t>
  </si>
  <si>
    <t>Tanah Lapangan Tenis</t>
  </si>
  <si>
    <t>Tanah Lapangan Basket</t>
  </si>
  <si>
    <t>Tanah Lapangan Golf</t>
  </si>
  <si>
    <t>Tanah Lapangan Sepak Bola</t>
  </si>
  <si>
    <t>Tanah Lapangan Bola Volly</t>
  </si>
  <si>
    <t>Tanah Lapangan Hockey</t>
  </si>
  <si>
    <t>Tanah Lapangan Atletik</t>
  </si>
  <si>
    <t>Tanah Lapangan Softball</t>
  </si>
  <si>
    <t>Tanah Untuk Jalan Desa</t>
  </si>
  <si>
    <t>Tanah Untuk Jalan Tol</t>
  </si>
  <si>
    <t>Tanah Untuk Monumen</t>
  </si>
  <si>
    <t>Tanah Untuk Candi</t>
  </si>
  <si>
    <t>Grader Towed Type</t>
  </si>
  <si>
    <t>Draiglines</t>
  </si>
  <si>
    <t>Self Propelled Scraper</t>
  </si>
  <si>
    <t>Towed Scraper</t>
  </si>
  <si>
    <t>Dump Truck</t>
  </si>
  <si>
    <t>Stamper</t>
  </si>
  <si>
    <t>Mesh Roller</t>
  </si>
  <si>
    <t>Vibration Roller</t>
  </si>
  <si>
    <t>Tyre Roller</t>
  </si>
  <si>
    <t>Stone Crushing Plant</t>
  </si>
  <si>
    <t>Screening Classifier</t>
  </si>
  <si>
    <t>Stone Crusher</t>
  </si>
  <si>
    <t>Concrete Finisher</t>
  </si>
  <si>
    <t>Concrete Mixer</t>
  </si>
  <si>
    <t>Concrete Pump</t>
  </si>
  <si>
    <t>Concrete Lift</t>
  </si>
  <si>
    <t>Concrete Vibrator</t>
  </si>
  <si>
    <t>Concrete Breaker</t>
  </si>
  <si>
    <t>Grauting Machine</t>
  </si>
  <si>
    <t>Concrete Mould</t>
  </si>
  <si>
    <t>Pipe Plant Equipment</t>
  </si>
  <si>
    <t>Concrete Mixer Tandem</t>
  </si>
  <si>
    <t>Onion Head Machine</t>
  </si>
  <si>
    <t>Pan Mixer</t>
  </si>
  <si>
    <t>Asbuton Mixer</t>
  </si>
  <si>
    <t>Paddle Mixer</t>
  </si>
  <si>
    <t>Asphalt Buton Crusher</t>
  </si>
  <si>
    <t>Tower Crane</t>
  </si>
  <si>
    <t>Truck Mounted Crane</t>
  </si>
  <si>
    <t>Truck Crane</t>
  </si>
  <si>
    <t>Wheel Crane</t>
  </si>
  <si>
    <t>Forklift</t>
  </si>
  <si>
    <t>Fortal Crane</t>
  </si>
  <si>
    <t>Crawler Crane</t>
  </si>
  <si>
    <t>Mesin Pembuat Pellet</t>
  </si>
  <si>
    <t>Mesin Pembuat Es</t>
  </si>
  <si>
    <t>Mesin Penghancur Es</t>
  </si>
  <si>
    <t>Sea Water Treatment</t>
  </si>
  <si>
    <t>Suction Dredger</t>
  </si>
  <si>
    <t>Bucket Dredger</t>
  </si>
  <si>
    <t>Plain Suction</t>
  </si>
  <si>
    <t>Kapal Tarik</t>
  </si>
  <si>
    <t>Alat Penarik Kapal</t>
  </si>
  <si>
    <t>Alat Penarik Jaring</t>
  </si>
  <si>
    <t>Escalator</t>
  </si>
  <si>
    <t>Gandola</t>
  </si>
  <si>
    <t>Transportable Compressor</t>
  </si>
  <si>
    <t>Stationary Compressor</t>
  </si>
  <si>
    <t>Portable Generating Set</t>
  </si>
  <si>
    <t>Stationary Generating Set</t>
  </si>
  <si>
    <t>Transportable Water Pump</t>
  </si>
  <si>
    <t>Portable Water Pump</t>
  </si>
  <si>
    <t>Stationary Water Pump</t>
  </si>
  <si>
    <t>Pompa Lumpur</t>
  </si>
  <si>
    <t>Sumersible Pump</t>
  </si>
  <si>
    <t>Pompa Tangan</t>
  </si>
  <si>
    <t>Pompa Air</t>
  </si>
  <si>
    <t>Mesin Bor Batu</t>
  </si>
  <si>
    <t>Mesin Bor Tanah</t>
  </si>
  <si>
    <t>Mesin Bor Beton</t>
  </si>
  <si>
    <t>Service Car</t>
  </si>
  <si>
    <t>Floating Workshop</t>
  </si>
  <si>
    <t>Road Maintenance Truck</t>
  </si>
  <si>
    <t>Sweeper Truck</t>
  </si>
  <si>
    <t>Wreck Car</t>
  </si>
  <si>
    <t>Pipe Locator</t>
  </si>
  <si>
    <t>Metal Locator</t>
  </si>
  <si>
    <t>Unit Pengolahan Air Kotor</t>
  </si>
  <si>
    <t>Sedan</t>
  </si>
  <si>
    <t>Jeep</t>
  </si>
  <si>
    <t>Station Wagon</t>
  </si>
  <si>
    <t>Pick Up</t>
  </si>
  <si>
    <t>Trailer</t>
  </si>
  <si>
    <t>Semi Trailer</t>
  </si>
  <si>
    <t>Mobil Ambulance</t>
  </si>
  <si>
    <t>Mobil Jenazah</t>
  </si>
  <si>
    <t>Mobil Pemadam Kebakaran</t>
  </si>
  <si>
    <t>Mobil Tinja</t>
  </si>
  <si>
    <t>Mobil Unit Panggung</t>
  </si>
  <si>
    <t>Mobil Unit Pameran</t>
  </si>
  <si>
    <t>Mobil Unit Produksi Film</t>
  </si>
  <si>
    <t>Mobil Unit Tahanan</t>
  </si>
  <si>
    <t>Sepeda Motor</t>
  </si>
  <si>
    <t>Scooter</t>
  </si>
  <si>
    <t>Bemo</t>
  </si>
  <si>
    <t>Gerobak Tarik</t>
  </si>
  <si>
    <t>Gerobak Dorong</t>
  </si>
  <si>
    <t>Caravan</t>
  </si>
  <si>
    <t>Sepeda</t>
  </si>
  <si>
    <t>Tongkang Bermotor</t>
  </si>
  <si>
    <t>Tug Boat + Attachment</t>
  </si>
  <si>
    <t>Hidrofoil</t>
  </si>
  <si>
    <t>Kapal Motor</t>
  </si>
  <si>
    <t>Motor Boat</t>
  </si>
  <si>
    <t>Klotok</t>
  </si>
  <si>
    <t>Ferry</t>
  </si>
  <si>
    <t>Jetfoil</t>
  </si>
  <si>
    <t>Long Boat</t>
  </si>
  <si>
    <t>Surver Boat</t>
  </si>
  <si>
    <t>Kapal Anti Polusi</t>
  </si>
  <si>
    <t>Kapal Perambuan</t>
  </si>
  <si>
    <t>Out Boat Motor</t>
  </si>
  <si>
    <t>Kapal Hydrografi</t>
  </si>
  <si>
    <t>Kapal Unit Penerangan Air</t>
  </si>
  <si>
    <t>Kapal Visual Mini</t>
  </si>
  <si>
    <t>Kapal Penangkap Ikan</t>
  </si>
  <si>
    <t>Kapal Pengangkut Hewan</t>
  </si>
  <si>
    <t>Kapal Patroli Pantai</t>
  </si>
  <si>
    <t>Tongkang</t>
  </si>
  <si>
    <t>Perahu Barang</t>
  </si>
  <si>
    <t>Perahu Penumpang</t>
  </si>
  <si>
    <t>Ponton</t>
  </si>
  <si>
    <t>Ponton Rumah</t>
  </si>
  <si>
    <t>Helycopter</t>
  </si>
  <si>
    <t>Amphibi</t>
  </si>
  <si>
    <t>Mesin Bubut</t>
  </si>
  <si>
    <t>Mesin Bor</t>
  </si>
  <si>
    <t>Mesin Gergaji Logam</t>
  </si>
  <si>
    <t>Mesin Gerinda</t>
  </si>
  <si>
    <t>Mesin Rol</t>
  </si>
  <si>
    <t>Mesin Bor Cylinder</t>
  </si>
  <si>
    <t>Mesin Skrup</t>
  </si>
  <si>
    <t>Mesin Purel</t>
  </si>
  <si>
    <t>Mesin Perapen</t>
  </si>
  <si>
    <t>Mesin Sikat Kulit</t>
  </si>
  <si>
    <t>Mesin Pemotong Kulit</t>
  </si>
  <si>
    <t>Mesin Jahit Kulit</t>
  </si>
  <si>
    <t>Mesin Pengepres Kulit</t>
  </si>
  <si>
    <t>Mesin Kompresor</t>
  </si>
  <si>
    <t>Mesin Las Listrik</t>
  </si>
  <si>
    <t>Mesin Dynamo Kron</t>
  </si>
  <si>
    <t>Mesin Sikat Besi Kron</t>
  </si>
  <si>
    <t>Mesin Gulung Listrik</t>
  </si>
  <si>
    <t>Mesin Gunting Plat</t>
  </si>
  <si>
    <t>Mesin Pembengkok Uni</t>
  </si>
  <si>
    <t>Mesin Amplas Plat</t>
  </si>
  <si>
    <t>Mesin Pemotong Plat</t>
  </si>
  <si>
    <t>Mesin Gerinda Tangan</t>
  </si>
  <si>
    <t>Mesin Bor Tangan</t>
  </si>
  <si>
    <t>Mesin Cylinder</t>
  </si>
  <si>
    <t>Mesin Gulung Manual</t>
  </si>
  <si>
    <t>Mesin Ampelas Tangan</t>
  </si>
  <si>
    <t>Mesin Ampelas Rol Kecil</t>
  </si>
  <si>
    <t>Winder</t>
  </si>
  <si>
    <t>Transformator</t>
  </si>
  <si>
    <t>Solder Listrik</t>
  </si>
  <si>
    <t>Auto Lift</t>
  </si>
  <si>
    <t>Car Washer</t>
  </si>
  <si>
    <t>Steam Cleaner</t>
  </si>
  <si>
    <t>Pengasah Lubang Stang Piston</t>
  </si>
  <si>
    <t>Overhead Crane</t>
  </si>
  <si>
    <t>Mesin Gergaji</t>
  </si>
  <si>
    <t>Mesin Penghalus</t>
  </si>
  <si>
    <t>Mesin Jahit Terpal</t>
  </si>
  <si>
    <t>Peralatan Las Listrik</t>
  </si>
  <si>
    <t>Peralatan Las Karbit</t>
  </si>
  <si>
    <t>Evaporator</t>
  </si>
  <si>
    <t>Air Blower</t>
  </si>
  <si>
    <t>Filling Divice</t>
  </si>
  <si>
    <t>Pipping Tank Divice</t>
  </si>
  <si>
    <t>Thawing Tank</t>
  </si>
  <si>
    <t>Can Frame</t>
  </si>
  <si>
    <t>Bring Tank Cover</t>
  </si>
  <si>
    <t>Condensor</t>
  </si>
  <si>
    <t>Agitator</t>
  </si>
  <si>
    <t>Bak Air</t>
  </si>
  <si>
    <t>Perkakas Dapur Tempa</t>
  </si>
  <si>
    <t>Perkakas Pengukur</t>
  </si>
  <si>
    <t>Perkakas Pengecoran Logam</t>
  </si>
  <si>
    <t>Perkakas Press Hidrolik</t>
  </si>
  <si>
    <t>Armature Drying Oven</t>
  </si>
  <si>
    <t>Mica Undercutter</t>
  </si>
  <si>
    <t>Commutator Turning Tool</t>
  </si>
  <si>
    <t>Dongkrak Mekanik</t>
  </si>
  <si>
    <t>Dongkrak Hidrolik</t>
  </si>
  <si>
    <t>Tripod</t>
  </si>
  <si>
    <t>Tool Kit Set</t>
  </si>
  <si>
    <t>Tool Cabinet Set</t>
  </si>
  <si>
    <t>Kunci Pipa</t>
  </si>
  <si>
    <t>Tap Dies</t>
  </si>
  <si>
    <t>Engine Stand</t>
  </si>
  <si>
    <t>Kunci Moment</t>
  </si>
  <si>
    <t>Kunci Khusus Untuk Engine</t>
  </si>
  <si>
    <t>Kunci Khusus Alat Besar Udara</t>
  </si>
  <si>
    <t>Gergaji</t>
  </si>
  <si>
    <t>Ketam</t>
  </si>
  <si>
    <t>Bor</t>
  </si>
  <si>
    <t>Pahat</t>
  </si>
  <si>
    <t>Kakak Tua</t>
  </si>
  <si>
    <t>Water Pas</t>
  </si>
  <si>
    <t>Siku</t>
  </si>
  <si>
    <t>Palu</t>
  </si>
  <si>
    <t>Tang</t>
  </si>
  <si>
    <t>Gunting Plat</t>
  </si>
  <si>
    <t>Landasan Kenteng</t>
  </si>
  <si>
    <t>Kunci Kaul</t>
  </si>
  <si>
    <t>Gunting Plat Tangan</t>
  </si>
  <si>
    <t>Tang Kombinasi</t>
  </si>
  <si>
    <t>Pukul Lengkung</t>
  </si>
  <si>
    <t>Pukul Sabit</t>
  </si>
  <si>
    <t>Seket Mat</t>
  </si>
  <si>
    <t>Jangka Besi</t>
  </si>
  <si>
    <t>Kaota</t>
  </si>
  <si>
    <t>Petel</t>
  </si>
  <si>
    <t>Patar</t>
  </si>
  <si>
    <t>Pisau Kulit</t>
  </si>
  <si>
    <t>Pandokan Sepatu</t>
  </si>
  <si>
    <t>Cokro</t>
  </si>
  <si>
    <t>Catut</t>
  </si>
  <si>
    <t>Pukul Sepatu</t>
  </si>
  <si>
    <t>Gunting Kulit</t>
  </si>
  <si>
    <t>Gunting Kain</t>
  </si>
  <si>
    <t>Drek Mata Ayam</t>
  </si>
  <si>
    <t>Jarum Kulit Satu Set</t>
  </si>
  <si>
    <t>Uncek</t>
  </si>
  <si>
    <t>Dipan Ukur</t>
  </si>
  <si>
    <t>Meteran Kain</t>
  </si>
  <si>
    <t>Rol Meter</t>
  </si>
  <si>
    <t>Patar Gip</t>
  </si>
  <si>
    <t>Pisau Gip</t>
  </si>
  <si>
    <t>Tangga Latihan</t>
  </si>
  <si>
    <t>Trap Latihan</t>
  </si>
  <si>
    <t>Audio Signal Source</t>
  </si>
  <si>
    <t>Audio Test Set</t>
  </si>
  <si>
    <t>Independence Meter</t>
  </si>
  <si>
    <t>Crt Tester</t>
  </si>
  <si>
    <t>Illumino Meter</t>
  </si>
  <si>
    <t>Multisester Digital</t>
  </si>
  <si>
    <t>Photo Illumination Meter</t>
  </si>
  <si>
    <t>Volt Meter Elektronik</t>
  </si>
  <si>
    <t>Volt Meter Digital</t>
  </si>
  <si>
    <t>Volt Meter Higt Tension</t>
  </si>
  <si>
    <t>Widw Band Level Meter</t>
  </si>
  <si>
    <t>Quasi Peak Meter</t>
  </si>
  <si>
    <t>Thruline Watt Meter</t>
  </si>
  <si>
    <t>Multi Meter</t>
  </si>
  <si>
    <t>Meter Calibrator</t>
  </si>
  <si>
    <t>Moise Figure Meter</t>
  </si>
  <si>
    <t>Distortion Analyzer</t>
  </si>
  <si>
    <t>Spektrum Analyzer</t>
  </si>
  <si>
    <t>Thermistor</t>
  </si>
  <si>
    <t>Frekquency Wave Meter</t>
  </si>
  <si>
    <t>Megger</t>
  </si>
  <si>
    <t>Pin Modulator</t>
  </si>
  <si>
    <t>Memori Programmer</t>
  </si>
  <si>
    <t>Universal Bridge</t>
  </si>
  <si>
    <t>Noise</t>
  </si>
  <si>
    <t>Phase Meter</t>
  </si>
  <si>
    <t>Moisteur Meter</t>
  </si>
  <si>
    <t>Rota Meter</t>
  </si>
  <si>
    <t>Vidio Measurement</t>
  </si>
  <si>
    <t>Consoroting Tester</t>
  </si>
  <si>
    <t>Cord Briding Tester</t>
  </si>
  <si>
    <t>Modulation/Jumping Meter</t>
  </si>
  <si>
    <t>Channel Conventer</t>
  </si>
  <si>
    <t>Color Bar Generator</t>
  </si>
  <si>
    <t>Grating Generator Unit</t>
  </si>
  <si>
    <t>Sign Wave Generator Unit</t>
  </si>
  <si>
    <t>Test Generator</t>
  </si>
  <si>
    <t>Test Line Generator</t>
  </si>
  <si>
    <t>Standard Level Generator</t>
  </si>
  <si>
    <t>Interval Test Generator</t>
  </si>
  <si>
    <t>Video Generator</t>
  </si>
  <si>
    <t>Test Signal Generator</t>
  </si>
  <si>
    <t>Oscilloscope Main Frame</t>
  </si>
  <si>
    <t>Oscilloscope Envelope</t>
  </si>
  <si>
    <t>Synchronoscope</t>
  </si>
  <si>
    <t>Vectorscope</t>
  </si>
  <si>
    <t>Insulation Res Meter Mod</t>
  </si>
  <si>
    <t>Noise &amp; Distortion Meter</t>
  </si>
  <si>
    <t>Oscilator Widw Band</t>
  </si>
  <si>
    <t>Oscilator Sweep</t>
  </si>
  <si>
    <t>Precision Encoder Monitor</t>
  </si>
  <si>
    <t>Time Interval Unit</t>
  </si>
  <si>
    <t>Video Noise Meter</t>
  </si>
  <si>
    <t>Psycometer</t>
  </si>
  <si>
    <t>Barometer Logam</t>
  </si>
  <si>
    <t>Barometer Mercury</t>
  </si>
  <si>
    <t>Manometer Untuk Mesin</t>
  </si>
  <si>
    <t>Monotor Precisi</t>
  </si>
  <si>
    <t>Alat Pemeriksaan Zat Cair</t>
  </si>
  <si>
    <t>Termometer Standar</t>
  </si>
  <si>
    <t>Jam Ukur ( Meet Lock )</t>
  </si>
  <si>
    <t>Hardnes Tester</t>
  </si>
  <si>
    <t>Microscope</t>
  </si>
  <si>
    <t>Loup</t>
  </si>
  <si>
    <t>Micro Meter</t>
  </si>
  <si>
    <t>Lemari Baja Pengering</t>
  </si>
  <si>
    <t>Sanblas Unit</t>
  </si>
  <si>
    <t>Trappo 1.000 Watt</t>
  </si>
  <si>
    <t>Tool Set</t>
  </si>
  <si>
    <t>Landasan Cap Lengkap</t>
  </si>
  <si>
    <t>Tang Plombir / Segel</t>
  </si>
  <si>
    <t>Exicator Besar</t>
  </si>
  <si>
    <t>Exicator Kecil</t>
  </si>
  <si>
    <t>Desicator ( Size ) 3</t>
  </si>
  <si>
    <t>Desicator ( Size ) 4</t>
  </si>
  <si>
    <t>Picnometer</t>
  </si>
  <si>
    <t>Lifter Capasitas 500 Kg</t>
  </si>
  <si>
    <t>Taximeter Tester</t>
  </si>
  <si>
    <t>Spedometer Tester</t>
  </si>
  <si>
    <t>Venier Caliver</t>
  </si>
  <si>
    <t>Komparator</t>
  </si>
  <si>
    <t>Ban Ukur</t>
  </si>
  <si>
    <t>Diameter Tape</t>
  </si>
  <si>
    <t>Ukuran Tinggi Orang</t>
  </si>
  <si>
    <t>Bejana Ukur</t>
  </si>
  <si>
    <t>Timbangan Gula Gaveka</t>
  </si>
  <si>
    <t>Neraca Parama E</t>
  </si>
  <si>
    <t>Neraca Tera E</t>
  </si>
  <si>
    <t>Moister Meter</t>
  </si>
  <si>
    <t>Kilogram Standar</t>
  </si>
  <si>
    <t>Anak Timbangan Miligram</t>
  </si>
  <si>
    <t>Anak Timbangan Bidur</t>
  </si>
  <si>
    <t>Anak Timbangan Dari Besi</t>
  </si>
  <si>
    <t>Botol Uji Berbagai Ukuran</t>
  </si>
  <si>
    <t>Bajak Kayu</t>
  </si>
  <si>
    <t>Bajak Muara</t>
  </si>
  <si>
    <t>Pacul</t>
  </si>
  <si>
    <t>Linggis</t>
  </si>
  <si>
    <t>Garpu Pacul</t>
  </si>
  <si>
    <t>Garpu Kayu</t>
  </si>
  <si>
    <t>Garpu Besi</t>
  </si>
  <si>
    <t>Madula</t>
  </si>
  <si>
    <t>Skap</t>
  </si>
  <si>
    <t>Garu</t>
  </si>
  <si>
    <t>Alat Panen Lainnya</t>
  </si>
  <si>
    <t>Tang Pemasang/Kar Tang</t>
  </si>
  <si>
    <t>Stick Pengukur Sapi</t>
  </si>
  <si>
    <t>Borduzzo Tang</t>
  </si>
  <si>
    <t>Cap Bakar</t>
  </si>
  <si>
    <t>Kar Punch (Pelobang Telinga)</t>
  </si>
  <si>
    <t>Container</t>
  </si>
  <si>
    <t>Conister</t>
  </si>
  <si>
    <t>Qoblet</t>
  </si>
  <si>
    <t>Vagina Buatan</t>
  </si>
  <si>
    <t>Alat Pemotong Kuku</t>
  </si>
  <si>
    <t>Tabung Tempat Susu</t>
  </si>
  <si>
    <t>Pemotong Bulu</t>
  </si>
  <si>
    <t>Eastrator (Pemotong Ekor)</t>
  </si>
  <si>
    <t>Milcooling Tang</t>
  </si>
  <si>
    <t>Mesin Penetas Telur</t>
  </si>
  <si>
    <t>Oven</t>
  </si>
  <si>
    <t>Alat Pengukur Curah Hujan</t>
  </si>
  <si>
    <t>Alat Pengukur Cahaya</t>
  </si>
  <si>
    <t>Alat Pengukur Temperatur</t>
  </si>
  <si>
    <t>Unit Pengaduk</t>
  </si>
  <si>
    <t>Alat Pencabut Bulu Ayam</t>
  </si>
  <si>
    <t>Alat Pengasapan</t>
  </si>
  <si>
    <t>Alat Pembekuan</t>
  </si>
  <si>
    <t>Alat Penggiling Padi</t>
  </si>
  <si>
    <t>Alat Pencacah Hijauan</t>
  </si>
  <si>
    <t>Pukat</t>
  </si>
  <si>
    <t>Jaring Angkat Lainnya</t>
  </si>
  <si>
    <t>Perangkap Lainnya</t>
  </si>
  <si>
    <t>Pancing Lainnya</t>
  </si>
  <si>
    <t>Jala</t>
  </si>
  <si>
    <t>Garpu</t>
  </si>
  <si>
    <t>Sea Water Reservoir</t>
  </si>
  <si>
    <t>Bak Pengendapan</t>
  </si>
  <si>
    <t>Kored</t>
  </si>
  <si>
    <t>Arit</t>
  </si>
  <si>
    <t>Pacul Dangir</t>
  </si>
  <si>
    <t>Ani-Ani</t>
  </si>
  <si>
    <t>Karung</t>
  </si>
  <si>
    <t>Alat Pengukur Kadar Air</t>
  </si>
  <si>
    <t>Mesin Phromosons</t>
  </si>
  <si>
    <t>Mesin Hitung Manual</t>
  </si>
  <si>
    <t>Mesin Kas Register</t>
  </si>
  <si>
    <t>Mesin Pembukuan</t>
  </si>
  <si>
    <t>Mesin Penghitung Uang</t>
  </si>
  <si>
    <t>Rak Kayu</t>
  </si>
  <si>
    <t>Brandkas</t>
  </si>
  <si>
    <t>Rotary Filling</t>
  </si>
  <si>
    <t>Lemari Sorok</t>
  </si>
  <si>
    <t>Lemari Kaca</t>
  </si>
  <si>
    <t>Lemari Makan</t>
  </si>
  <si>
    <t>Buffet</t>
  </si>
  <si>
    <t>Alat Penghancur Kertas</t>
  </si>
  <si>
    <t>Papan Nama Instansi</t>
  </si>
  <si>
    <t>Papan Pengumuman</t>
  </si>
  <si>
    <t>Papan Tulis</t>
  </si>
  <si>
    <t>Papan Absen</t>
  </si>
  <si>
    <t>White Board</t>
  </si>
  <si>
    <t>Alat Detektor Uang Palsu</t>
  </si>
  <si>
    <t>Alat Detektor Barang Terlarang</t>
  </si>
  <si>
    <t>Globe</t>
  </si>
  <si>
    <t>Mesin Absensi</t>
  </si>
  <si>
    <t>Dry Seal</t>
  </si>
  <si>
    <t>Fergulator</t>
  </si>
  <si>
    <t>Check Writer</t>
  </si>
  <si>
    <t>Numerator</t>
  </si>
  <si>
    <t>Alat Pemotong Kertas</t>
  </si>
  <si>
    <t>Perforator Besar</t>
  </si>
  <si>
    <t>Alat Pencetak Label</t>
  </si>
  <si>
    <t>Overhead Projector</t>
  </si>
  <si>
    <t>Walkman Detector</t>
  </si>
  <si>
    <t>Panel Pameran</t>
  </si>
  <si>
    <t>Board Modulux</t>
  </si>
  <si>
    <t>Porto Safe Travel Cose</t>
  </si>
  <si>
    <t>Disk Prime</t>
  </si>
  <si>
    <t>Megashow</t>
  </si>
  <si>
    <t>White Board Electronic</t>
  </si>
  <si>
    <t>Laser Pointer</t>
  </si>
  <si>
    <t>Lemari Kayu</t>
  </si>
  <si>
    <t>Tempat Tidur Kayu</t>
  </si>
  <si>
    <t>Meja Rapat</t>
  </si>
  <si>
    <t>Meja Telepon</t>
  </si>
  <si>
    <t>Meja Podium</t>
  </si>
  <si>
    <t>Meja Ketik</t>
  </si>
  <si>
    <t>Meja Resepsionis</t>
  </si>
  <si>
    <t>Meja Tambahan</t>
  </si>
  <si>
    <t>Meja Panjang</t>
  </si>
  <si>
    <t>Meja Bundar</t>
  </si>
  <si>
    <t>Meja Periksa Pasien</t>
  </si>
  <si>
    <t>Meja Obat</t>
  </si>
  <si>
    <t>Meja Kartu</t>
  </si>
  <si>
    <t>Meja Bayi</t>
  </si>
  <si>
    <t>Meja Sekolah</t>
  </si>
  <si>
    <t>Kursi Rapat</t>
  </si>
  <si>
    <t>Kursi Tamu</t>
  </si>
  <si>
    <t>Kursi Putar</t>
  </si>
  <si>
    <t>Kursi Biasa</t>
  </si>
  <si>
    <t>Bangku Sekolah</t>
  </si>
  <si>
    <t>Bangku Tunggu</t>
  </si>
  <si>
    <t>Kursi Lipat</t>
  </si>
  <si>
    <t>Bangku Injak</t>
  </si>
  <si>
    <t>Meja Cetakan</t>
  </si>
  <si>
    <t>Meja Komputer</t>
  </si>
  <si>
    <t>Tenda</t>
  </si>
  <si>
    <t>Meja 1/2 Biro</t>
  </si>
  <si>
    <t>Sofa</t>
  </si>
  <si>
    <t>Karpet</t>
  </si>
  <si>
    <t>Tandu</t>
  </si>
  <si>
    <t>Jam Mekanis</t>
  </si>
  <si>
    <t>Jam Listrik</t>
  </si>
  <si>
    <t>Alat Pengukur Waktu lainnya</t>
  </si>
  <si>
    <t>Mesin Cuci</t>
  </si>
  <si>
    <t>Alat Pembersih lainnya</t>
  </si>
  <si>
    <t>Lemari Es</t>
  </si>
  <si>
    <t>Kipas Angin</t>
  </si>
  <si>
    <t>Reach In Frezzer</t>
  </si>
  <si>
    <t>Up Right Chiller/Frezzer</t>
  </si>
  <si>
    <t>Cold Room Frezzer</t>
  </si>
  <si>
    <t>Kompor Minyak</t>
  </si>
  <si>
    <t>Teko Listrik</t>
  </si>
  <si>
    <t>Oven Listrik</t>
  </si>
  <si>
    <t>Kitchen Set</t>
  </si>
  <si>
    <t>Tabung Gas</t>
  </si>
  <si>
    <t>Mesin Giling Bumbu</t>
  </si>
  <si>
    <t>Kompor Kompresor</t>
  </si>
  <si>
    <t>Alat Pemanas</t>
  </si>
  <si>
    <t>Radio</t>
  </si>
  <si>
    <t>Televisi</t>
  </si>
  <si>
    <t>Amplifier</t>
  </si>
  <si>
    <t>Equalizer</t>
  </si>
  <si>
    <t>Sound System</t>
  </si>
  <si>
    <t>Laser Disc</t>
  </si>
  <si>
    <t>Karaoke</t>
  </si>
  <si>
    <t>Megaphone</t>
  </si>
  <si>
    <t>Microphone</t>
  </si>
  <si>
    <t>Microphone Floor Stand</t>
  </si>
  <si>
    <t>Microphone Table Stand</t>
  </si>
  <si>
    <t>Mic Conference</t>
  </si>
  <si>
    <t>Unit Power Supply</t>
  </si>
  <si>
    <t>Stabilizer</t>
  </si>
  <si>
    <t>Camera Video</t>
  </si>
  <si>
    <t>Camera Film</t>
  </si>
  <si>
    <t>Tustel</t>
  </si>
  <si>
    <t>Mesin Jahit</t>
  </si>
  <si>
    <t>Timbangan Orang</t>
  </si>
  <si>
    <t>Timbangan Barang</t>
  </si>
  <si>
    <t>Alat Hiasan</t>
  </si>
  <si>
    <t>Lambang Garuda Pancasila</t>
  </si>
  <si>
    <t>Tiang Bendera</t>
  </si>
  <si>
    <t>Pataka</t>
  </si>
  <si>
    <t>Water Filter</t>
  </si>
  <si>
    <t>Kaca Hias</t>
  </si>
  <si>
    <t>Dispencer</t>
  </si>
  <si>
    <t>Gucci</t>
  </si>
  <si>
    <t>Tangga Hidrolik</t>
  </si>
  <si>
    <t>Palu Sidang</t>
  </si>
  <si>
    <t>Mesin Pengering Pakaian</t>
  </si>
  <si>
    <t>Lambang Instansi</t>
  </si>
  <si>
    <t>Mesin Pemotong Keramik</t>
  </si>
  <si>
    <t>Handy Cam</t>
  </si>
  <si>
    <t>Generator Busa</t>
  </si>
  <si>
    <t>Detektor Kebakaran</t>
  </si>
  <si>
    <t>Hidran Kebakaran</t>
  </si>
  <si>
    <t>Lemari Slang</t>
  </si>
  <si>
    <t>Lonceng Kebakaran</t>
  </si>
  <si>
    <t>Mini Komputer</t>
  </si>
  <si>
    <t>Internet</t>
  </si>
  <si>
    <t>Lap Top</t>
  </si>
  <si>
    <t>Note Book</t>
  </si>
  <si>
    <t>Palm Top</t>
  </si>
  <si>
    <t>Hard Copy Console</t>
  </si>
  <si>
    <t>Serial Printer</t>
  </si>
  <si>
    <t>Line Printer</t>
  </si>
  <si>
    <t>Monitor</t>
  </si>
  <si>
    <t>External</t>
  </si>
  <si>
    <t>Server</t>
  </si>
  <si>
    <t>Router</t>
  </si>
  <si>
    <t>Modem</t>
  </si>
  <si>
    <t>Acces Point</t>
  </si>
  <si>
    <t>Software</t>
  </si>
  <si>
    <t>Meja Kerja Pejabat Eselon V</t>
  </si>
  <si>
    <t>Meja Tamu Biasa</t>
  </si>
  <si>
    <t>Meja Maket/Peta</t>
  </si>
  <si>
    <t>Meja Operator</t>
  </si>
  <si>
    <t>Kursi Rapat Ruangan Data</t>
  </si>
  <si>
    <t>Kursi Rapat Ruangan Rapat Staf</t>
  </si>
  <si>
    <t>Buffet Kayu</t>
  </si>
  <si>
    <t>Photo Processing Set</t>
  </si>
  <si>
    <t>Audio Attenuator</t>
  </si>
  <si>
    <t>Audio Amplifier</t>
  </si>
  <si>
    <t>Audio Erase Unit</t>
  </si>
  <si>
    <t>Audio Monitor Active</t>
  </si>
  <si>
    <t>Audio Monitor Passive</t>
  </si>
  <si>
    <t>Audio Reverberation</t>
  </si>
  <si>
    <t>Audio Patch Panel</t>
  </si>
  <si>
    <t>Audio Distribution</t>
  </si>
  <si>
    <t>Audio Tone Generator</t>
  </si>
  <si>
    <t>Audio Catridge Recorder</t>
  </si>
  <si>
    <t>Audio Logging Recorder</t>
  </si>
  <si>
    <t>Compact Disc Player</t>
  </si>
  <si>
    <t>Cassette Duplicator</t>
  </si>
  <si>
    <t>Disc Record Player</t>
  </si>
  <si>
    <t>Multitrack Recorder</t>
  </si>
  <si>
    <t>Reel Tape Duplicator</t>
  </si>
  <si>
    <t>Telephone Hybrid</t>
  </si>
  <si>
    <t>Audio Phone In</t>
  </si>
  <si>
    <t>Profanity Delay System</t>
  </si>
  <si>
    <t>Audio Filter</t>
  </si>
  <si>
    <t>Audio Limiter</t>
  </si>
  <si>
    <t>Turn Table</t>
  </si>
  <si>
    <t>Talk Back Unit</t>
  </si>
  <si>
    <t>Intercom Unit</t>
  </si>
  <si>
    <t>Buzzer</t>
  </si>
  <si>
    <t>Set Studio Light Signal</t>
  </si>
  <si>
    <t>Microphone Connector Box</t>
  </si>
  <si>
    <t>Power Supply Microphone</t>
  </si>
  <si>
    <t>Professional Sound System</t>
  </si>
  <si>
    <t>Audio Master Control Unit</t>
  </si>
  <si>
    <t>Time Indetification Unit</t>
  </si>
  <si>
    <t>Audio Command Desk</t>
  </si>
  <si>
    <t>Master Control Desk</t>
  </si>
  <si>
    <t>Head Compensator</t>
  </si>
  <si>
    <t>Battery Changer</t>
  </si>
  <si>
    <t>Blank Panel</t>
  </si>
  <si>
    <t>Delay Unit</t>
  </si>
  <si>
    <t>Power Amplifier</t>
  </si>
  <si>
    <t>Paging Mic</t>
  </si>
  <si>
    <t>Pistol Grip</t>
  </si>
  <si>
    <t>Mounting Breaken</t>
  </si>
  <si>
    <t>Terminal Board</t>
  </si>
  <si>
    <t>Audio Tape Reel Recorder</t>
  </si>
  <si>
    <t>Audio Cassette Recorder</t>
  </si>
  <si>
    <t>Compact Disc Recorder</t>
  </si>
  <si>
    <t>Pulse Delay Line</t>
  </si>
  <si>
    <t>Caption Generator</t>
  </si>
  <si>
    <t>Telecine</t>
  </si>
  <si>
    <t>Video Monitor</t>
  </si>
  <si>
    <t>Video Mixer</t>
  </si>
  <si>
    <t>Video Switcher</t>
  </si>
  <si>
    <t>Video Equalizer Amplifier</t>
  </si>
  <si>
    <t>Video Color Bar Generator</t>
  </si>
  <si>
    <t>Video Cross Bar Switch</t>
  </si>
  <si>
    <t>Video Corrector</t>
  </si>
  <si>
    <t>Video Caption Adder</t>
  </si>
  <si>
    <t>Video Hum Compensator</t>
  </si>
  <si>
    <t>Video Processor</t>
  </si>
  <si>
    <t>Video Patch Panel</t>
  </si>
  <si>
    <t>Video Delay Unit</t>
  </si>
  <si>
    <t>Video Equalizer</t>
  </si>
  <si>
    <t>Video Tape Evaluator</t>
  </si>
  <si>
    <t>Video Effect Generator</t>
  </si>
  <si>
    <t>Camera Wall Box</t>
  </si>
  <si>
    <t>Teleprompter</t>
  </si>
  <si>
    <t>Time Base Corrector</t>
  </si>
  <si>
    <t>Gun Smoke</t>
  </si>
  <si>
    <t>Editing Electronic</t>
  </si>
  <si>
    <t>Rectifier Unit</t>
  </si>
  <si>
    <t>Remote Control Unit</t>
  </si>
  <si>
    <t>Rak Peralatan</t>
  </si>
  <si>
    <t>Stabilizing Amplifier</t>
  </si>
  <si>
    <t>Tripod Camera</t>
  </si>
  <si>
    <t>Dimmer</t>
  </si>
  <si>
    <t>Chiller</t>
  </si>
  <si>
    <t>Teledyne</t>
  </si>
  <si>
    <t>Black Burst Generator</t>
  </si>
  <si>
    <t>Lighting Stand Tripod</t>
  </si>
  <si>
    <t>Film Projector</t>
  </si>
  <si>
    <t>Slide Projector</t>
  </si>
  <si>
    <t>Command Desk</t>
  </si>
  <si>
    <t>Announcer Desk</t>
  </si>
  <si>
    <t>Lensa Kamera</t>
  </si>
  <si>
    <t>Film Magazine</t>
  </si>
  <si>
    <t>Changing Bag</t>
  </si>
  <si>
    <t>Conditioner</t>
  </si>
  <si>
    <t>Colour Film Analyzer</t>
  </si>
  <si>
    <t>Film Sound Recorder</t>
  </si>
  <si>
    <t>Tele Recorder</t>
  </si>
  <si>
    <t>Camera View Finder</t>
  </si>
  <si>
    <t>Servo Zoom Lens</t>
  </si>
  <si>
    <t>Camera Adaptor</t>
  </si>
  <si>
    <t>Micro Film</t>
  </si>
  <si>
    <t>Manual Film Rewinder</t>
  </si>
  <si>
    <t>Mesin Film Color Analyzer</t>
  </si>
  <si>
    <t>Magnetic Stip</t>
  </si>
  <si>
    <t>Digital Tbc</t>
  </si>
  <si>
    <t>Gear Box Sun Assy</t>
  </si>
  <si>
    <t>Chiller Water Complet</t>
  </si>
  <si>
    <t>Automatic Emergency Light</t>
  </si>
  <si>
    <t>Film Chain Multiplier</t>
  </si>
  <si>
    <t>Photo Tustel</t>
  </si>
  <si>
    <t>Camera Tune Simulator</t>
  </si>
  <si>
    <t>Dry Splitzer Film</t>
  </si>
  <si>
    <t>Video Tone Cleaner</t>
  </si>
  <si>
    <t>Mini Viewer</t>
  </si>
  <si>
    <t>Push Button Control Panel</t>
  </si>
  <si>
    <t>Rak Terminal Vencing</t>
  </si>
  <si>
    <t>Motor Driver</t>
  </si>
  <si>
    <t>Head Set</t>
  </si>
  <si>
    <t>Lighting Head Body</t>
  </si>
  <si>
    <t>Lighting Mechanic</t>
  </si>
  <si>
    <t>Mesin Cetak Listrik Sheet</t>
  </si>
  <si>
    <t>Mesin Cetak Listrik Roll</t>
  </si>
  <si>
    <t>Mesin Cetak Offset Sheet</t>
  </si>
  <si>
    <t>Mesin Cetak Offset Roll</t>
  </si>
  <si>
    <t>Mesin Cetak Offset Mini</t>
  </si>
  <si>
    <t>Mesin Pemotong Biasa</t>
  </si>
  <si>
    <t>Mesin Jilid Bundar</t>
  </si>
  <si>
    <t>Mesin Jilid Besar</t>
  </si>
  <si>
    <t>Mesin Jilid</t>
  </si>
  <si>
    <t>Mesin Lipat</t>
  </si>
  <si>
    <t>Mesin Pembuat Huruf</t>
  </si>
  <si>
    <t>Mesin Proof</t>
  </si>
  <si>
    <t>Camera Vertical</t>
  </si>
  <si>
    <t>Mesin Pres</t>
  </si>
  <si>
    <t>Mesin Jahit Kawat</t>
  </si>
  <si>
    <t>Mesin Jahit Benang</t>
  </si>
  <si>
    <t>Mesin Pilung</t>
  </si>
  <si>
    <t>Mesin Garis</t>
  </si>
  <si>
    <t>Mesin Plate Maker Folio</t>
  </si>
  <si>
    <t>Mesin Handpress</t>
  </si>
  <si>
    <t>Mesin Kertas</t>
  </si>
  <si>
    <t>Kacip Potong Sudut</t>
  </si>
  <si>
    <t>Alat Pembuat Vormstand</t>
  </si>
  <si>
    <t>Mesin Paset</t>
  </si>
  <si>
    <t>Mesin Prasise Klise</t>
  </si>
  <si>
    <t>Mesin Cetak Mas</t>
  </si>
  <si>
    <t>Mesin Cetak Stereo Typer</t>
  </si>
  <si>
    <t>Mesin Fonds</t>
  </si>
  <si>
    <t>Mesin Folding</t>
  </si>
  <si>
    <t>Mesin Cacah</t>
  </si>
  <si>
    <t>Planitop</t>
  </si>
  <si>
    <t>Sketch Master</t>
  </si>
  <si>
    <t>Optical Pantograph</t>
  </si>
  <si>
    <t>Contact Printer</t>
  </si>
  <si>
    <t>Coordinatograph</t>
  </si>
  <si>
    <t>Waterpas</t>
  </si>
  <si>
    <t>Theodolit</t>
  </si>
  <si>
    <t>Level</t>
  </si>
  <si>
    <t>Jalon</t>
  </si>
  <si>
    <t>Meet Band</t>
  </si>
  <si>
    <t>Jembatan Timbang</t>
  </si>
  <si>
    <t>Kompas</t>
  </si>
  <si>
    <t>Loudspeaker</t>
  </si>
  <si>
    <t>Mixer</t>
  </si>
  <si>
    <t>Handy Talky (HT)</t>
  </si>
  <si>
    <t>Selective Colling</t>
  </si>
  <si>
    <t>Peralatan Spech Plas</t>
  </si>
  <si>
    <t>Facsimile</t>
  </si>
  <si>
    <t>Local Battery Telephone</t>
  </si>
  <si>
    <t>Publik Address (Lapangan)</t>
  </si>
  <si>
    <t>Wireless Amplifier</t>
  </si>
  <si>
    <t>Morse Keyer</t>
  </si>
  <si>
    <t>Alat Semboyan</t>
  </si>
  <si>
    <t>Portable Reporter Link</t>
  </si>
  <si>
    <t>Dummy Load Pendingin Air</t>
  </si>
  <si>
    <t>Dummy Load Pendingin Gas</t>
  </si>
  <si>
    <t>Switcher Combination</t>
  </si>
  <si>
    <t>Switcher Manual</t>
  </si>
  <si>
    <t>Switcher Automatic Motor</t>
  </si>
  <si>
    <t>Self Supporting Tower</t>
  </si>
  <si>
    <t>Guy Tower</t>
  </si>
  <si>
    <t>Mast Tower</t>
  </si>
  <si>
    <t>Concrete Tower</t>
  </si>
  <si>
    <t>Open Wire</t>
  </si>
  <si>
    <t>Coaxial Feeder</t>
  </si>
  <si>
    <t>Dehydrator</t>
  </si>
  <si>
    <t>Line Amplifier</t>
  </si>
  <si>
    <t>Line Equalizer</t>
  </si>
  <si>
    <t>Automatic Gain Control</t>
  </si>
  <si>
    <t>Compressor Amplifier</t>
  </si>
  <si>
    <t>Expander Amplifier</t>
  </si>
  <si>
    <t>Attenuator</t>
  </si>
  <si>
    <t>Stereo Generator Fm</t>
  </si>
  <si>
    <t>Distributor Amplifier</t>
  </si>
  <si>
    <t>Audio Monitor</t>
  </si>
  <si>
    <t>Power Distribution Board</t>
  </si>
  <si>
    <t>Lightning Protector</t>
  </si>
  <si>
    <t>All Band Receiver</t>
  </si>
  <si>
    <t>Change Over Switch</t>
  </si>
  <si>
    <t>Sterilisator</t>
  </si>
  <si>
    <t>Diagnostik Set</t>
  </si>
  <si>
    <t>Wickham</t>
  </si>
  <si>
    <t>Waskom</t>
  </si>
  <si>
    <t>Timbangan Bayi</t>
  </si>
  <si>
    <t>Kocher</t>
  </si>
  <si>
    <t>Metal Catheter</t>
  </si>
  <si>
    <t>Gunting Bengkok</t>
  </si>
  <si>
    <t>Gunting Lurus</t>
  </si>
  <si>
    <t>Needle Holder</t>
  </si>
  <si>
    <t>Weighing Scale</t>
  </si>
  <si>
    <t>Measuring Tape</t>
  </si>
  <si>
    <t>Probe</t>
  </si>
  <si>
    <t>Senter</t>
  </si>
  <si>
    <t>Dental Chair</t>
  </si>
  <si>
    <t>Dental Unit</t>
  </si>
  <si>
    <t>Oral Surgical Set</t>
  </si>
  <si>
    <t>Apdent Juster</t>
  </si>
  <si>
    <t>Operating Chair</t>
  </si>
  <si>
    <t>Infra Red</t>
  </si>
  <si>
    <t>Sendok Cetak</t>
  </si>
  <si>
    <t>Clinical Chair</t>
  </si>
  <si>
    <t>Dosator</t>
  </si>
  <si>
    <t>Polish Motor</t>
  </si>
  <si>
    <t>Bein</t>
  </si>
  <si>
    <t>Burnisher</t>
  </si>
  <si>
    <t>Speculum</t>
  </si>
  <si>
    <t>Instrument Tray</t>
  </si>
  <si>
    <t>Dressing Forceps</t>
  </si>
  <si>
    <t>Tuning Fork</t>
  </si>
  <si>
    <t>Suction Pump</t>
  </si>
  <si>
    <t>Laryngoscope</t>
  </si>
  <si>
    <t>Film Dryer</t>
  </si>
  <si>
    <t>Interval Timer</t>
  </si>
  <si>
    <t>Counter Balance</t>
  </si>
  <si>
    <t>Dial Balance</t>
  </si>
  <si>
    <t>Analistic Balance</t>
  </si>
  <si>
    <t>Seives All Sizes</t>
  </si>
  <si>
    <t>Medicine Can</t>
  </si>
  <si>
    <t>Spoon Set</t>
  </si>
  <si>
    <t>Wrapping Machine</t>
  </si>
  <si>
    <t>Graduated Cylinder</t>
  </si>
  <si>
    <t>Cylinder Rack</t>
  </si>
  <si>
    <t>Spatula</t>
  </si>
  <si>
    <t>Ointment Plate</t>
  </si>
  <si>
    <t>Paste Pot</t>
  </si>
  <si>
    <t>Ointment Can</t>
  </si>
  <si>
    <t>Ointment Pan</t>
  </si>
  <si>
    <t>Ointment Jar</t>
  </si>
  <si>
    <t>Bottle Washer</t>
  </si>
  <si>
    <t>Rotary Bottle Rack</t>
  </si>
  <si>
    <t>Capsule Filling Machine</t>
  </si>
  <si>
    <t>Stirer</t>
  </si>
  <si>
    <t>Minor Surgeri Set</t>
  </si>
  <si>
    <t>Mayor Surgeri Set</t>
  </si>
  <si>
    <t>Circumsision Set</t>
  </si>
  <si>
    <t>Orthopedy Set</t>
  </si>
  <si>
    <t>Tractheotomy Set</t>
  </si>
  <si>
    <t>Gastro Instestinal Set</t>
  </si>
  <si>
    <t>Thyroidectomy Set</t>
  </si>
  <si>
    <t>Anaesthesi App</t>
  </si>
  <si>
    <t>Operating Lamp</t>
  </si>
  <si>
    <t>Temperatur Monitor</t>
  </si>
  <si>
    <t>Infusion Pump</t>
  </si>
  <si>
    <t>Cryo Surgery</t>
  </si>
  <si>
    <t>Ultra Sound Cleaner</t>
  </si>
  <si>
    <t>Autoclave Table</t>
  </si>
  <si>
    <t>Echotonometer</t>
  </si>
  <si>
    <t>Spectrophotometer</t>
  </si>
  <si>
    <t>Dry Oven</t>
  </si>
  <si>
    <t>Laser Coagulator</t>
  </si>
  <si>
    <t>Refrigerator</t>
  </si>
  <si>
    <t>Electrolyte Analyzer</t>
  </si>
  <si>
    <t>Polygraph</t>
  </si>
  <si>
    <t>Caesarean Section Set</t>
  </si>
  <si>
    <t>Embryotomy Set</t>
  </si>
  <si>
    <t>Curetage And Dilation Set</t>
  </si>
  <si>
    <t>Basic Obstetric Set</t>
  </si>
  <si>
    <t>Trubes Stethoscop</t>
  </si>
  <si>
    <t>Irrigator Stand Single</t>
  </si>
  <si>
    <t>Baby Bath Tub</t>
  </si>
  <si>
    <t>Oxygen Regulator</t>
  </si>
  <si>
    <t>Hiswivery Cufit Bag</t>
  </si>
  <si>
    <t>Braun Uterine Syringe</t>
  </si>
  <si>
    <t>Schroder Vulselum Forceps</t>
  </si>
  <si>
    <t>Foetal Monitoring</t>
  </si>
  <si>
    <t>Cardiotocography</t>
  </si>
  <si>
    <t>Neonatal Resuscitation</t>
  </si>
  <si>
    <t>Examination Table</t>
  </si>
  <si>
    <t>Examination Lamp</t>
  </si>
  <si>
    <t>Film Viewer</t>
  </si>
  <si>
    <t>Cholera Set With Cup</t>
  </si>
  <si>
    <t>Meja Suntik Beroda</t>
  </si>
  <si>
    <t>Urometer</t>
  </si>
  <si>
    <t>Spatel Lidah</t>
  </si>
  <si>
    <t>Mag Sonde Rubber</t>
  </si>
  <si>
    <t>Stool Fixed Height</t>
  </si>
  <si>
    <t>Nebulizer</t>
  </si>
  <si>
    <t>Ultrasonic Nebulizer</t>
  </si>
  <si>
    <t>Co2 &amp; O2 Monitor</t>
  </si>
  <si>
    <t>Stool Fixed Hight</t>
  </si>
  <si>
    <t>Opthalmoscope</t>
  </si>
  <si>
    <t>Autopsy Table</t>
  </si>
  <si>
    <t>Motuary Refrigerator</t>
  </si>
  <si>
    <t>Suction Hand Pump</t>
  </si>
  <si>
    <t>Diagnostic Set</t>
  </si>
  <si>
    <t>Pecusion Hammer</t>
  </si>
  <si>
    <t>Premature Infant Incubator</t>
  </si>
  <si>
    <t>Urinoir Salbuminometer</t>
  </si>
  <si>
    <t>Blood Donor Set</t>
  </si>
  <si>
    <t>Liver Biopsy Needle</t>
  </si>
  <si>
    <t>Alcohol Cotton Case</t>
  </si>
  <si>
    <t>Rubber Gloves 7-7,5</t>
  </si>
  <si>
    <t>Vaccination Needle Set</t>
  </si>
  <si>
    <t>Vacinating Instrumen Kit</t>
  </si>
  <si>
    <t>Anuscope</t>
  </si>
  <si>
    <t>Stomach Evacuator</t>
  </si>
  <si>
    <t>Stomach Irrigator</t>
  </si>
  <si>
    <t>Basis Solution</t>
  </si>
  <si>
    <t>Suture Needle</t>
  </si>
  <si>
    <t>Stirilizer For Syringe</t>
  </si>
  <si>
    <t>Burning Tongue Pressure</t>
  </si>
  <si>
    <t>Knife Handle</t>
  </si>
  <si>
    <t>Scalpels Blades</t>
  </si>
  <si>
    <t>Foster Sponge Holding</t>
  </si>
  <si>
    <t>Scissors Gips</t>
  </si>
  <si>
    <t>Universal Scissors</t>
  </si>
  <si>
    <t>Retractor Langeback</t>
  </si>
  <si>
    <t>Retractor Volkman</t>
  </si>
  <si>
    <t>Retractor Farabeuf</t>
  </si>
  <si>
    <t>Retractor Roux</t>
  </si>
  <si>
    <t>Cheron Sponge Forceps</t>
  </si>
  <si>
    <t>Dissecting Forceps</t>
  </si>
  <si>
    <t>Suture Mochel Set</t>
  </si>
  <si>
    <t>Tape Measure</t>
  </si>
  <si>
    <t>Brush</t>
  </si>
  <si>
    <t>Suture Cotton Sice</t>
  </si>
  <si>
    <t>Scissors Bandage</t>
  </si>
  <si>
    <t>Charst Vision Testing</t>
  </si>
  <si>
    <t>Head Mirror</t>
  </si>
  <si>
    <t>Crude</t>
  </si>
  <si>
    <t>Artetis</t>
  </si>
  <si>
    <t>Ringen</t>
  </si>
  <si>
    <t>Hardstock</t>
  </si>
  <si>
    <t>Electro Myograph</t>
  </si>
  <si>
    <t>Patient Monitor</t>
  </si>
  <si>
    <t>Electrocardiograph</t>
  </si>
  <si>
    <t>Bed Side Monitor</t>
  </si>
  <si>
    <t>Central Gas</t>
  </si>
  <si>
    <t>Suction Thorax</t>
  </si>
  <si>
    <t>Electrolyt Analyzer</t>
  </si>
  <si>
    <t>Holter Monitor</t>
  </si>
  <si>
    <t>Cardiac Resuscitator</t>
  </si>
  <si>
    <t>Cardiac Massage Unit</t>
  </si>
  <si>
    <t>Pace Maker</t>
  </si>
  <si>
    <t>Oxator Head Complete</t>
  </si>
  <si>
    <t>Cardiac Recorder</t>
  </si>
  <si>
    <t>Gamma Cammera</t>
  </si>
  <si>
    <t>Ria Equipment</t>
  </si>
  <si>
    <t>Renograph</t>
  </si>
  <si>
    <t>Basic Radiography System</t>
  </si>
  <si>
    <t>General Examination</t>
  </si>
  <si>
    <t>Mass Chest Unit</t>
  </si>
  <si>
    <t>Zonography Unit</t>
  </si>
  <si>
    <t>Digital Subtract Angiong</t>
  </si>
  <si>
    <t>Dental Panaromic</t>
  </si>
  <si>
    <t>Automatic Film Processing</t>
  </si>
  <si>
    <t>Film Pass Box</t>
  </si>
  <si>
    <t>X-Ray Superficial Therapy</t>
  </si>
  <si>
    <t>Deep Therapy</t>
  </si>
  <si>
    <t>Medium Voltage Therapy</t>
  </si>
  <si>
    <t>Cobalt 60</t>
  </si>
  <si>
    <t>Linier Accelerator</t>
  </si>
  <si>
    <t>After Loading</t>
  </si>
  <si>
    <t>Treatment Plan Computer</t>
  </si>
  <si>
    <t>Tissue Incubator</t>
  </si>
  <si>
    <t>Emergency Kit</t>
  </si>
  <si>
    <t>Electro Shock Therapy</t>
  </si>
  <si>
    <t>Defibrilator</t>
  </si>
  <si>
    <t>Short Wave Diathermy</t>
  </si>
  <si>
    <t>Micro Wave Diathermy</t>
  </si>
  <si>
    <t>L.F. Electro Therapy</t>
  </si>
  <si>
    <t>Laser Therapy</t>
  </si>
  <si>
    <t>Infra Red &amp; Ultraviolet</t>
  </si>
  <si>
    <t>Compression Therapy</t>
  </si>
  <si>
    <t>Acupunture Therapy</t>
  </si>
  <si>
    <t>Traction Unit</t>
  </si>
  <si>
    <t>Hydro Therapy</t>
  </si>
  <si>
    <t>Pulsa Erator Unit</t>
  </si>
  <si>
    <t>Isostations For Accurate</t>
  </si>
  <si>
    <t>Rowing Machine</t>
  </si>
  <si>
    <t>Ergo Cycle</t>
  </si>
  <si>
    <t>Monoplane Chamber</t>
  </si>
  <si>
    <t>Walk In</t>
  </si>
  <si>
    <t>Walk In Chamb Monocomp</t>
  </si>
  <si>
    <t>Walk In Chamb Multicomp</t>
  </si>
  <si>
    <t>Spirometer Bmr</t>
  </si>
  <si>
    <t>Telemeter</t>
  </si>
  <si>
    <t>Vision Screneer</t>
  </si>
  <si>
    <t>Alat-Alat Mikroklimat</t>
  </si>
  <si>
    <t>Diving Tank</t>
  </si>
  <si>
    <t>Bubble Nitrogen Detector</t>
  </si>
  <si>
    <t>Fire Extinghuizer</t>
  </si>
  <si>
    <t>Scuba Closed Circuit</t>
  </si>
  <si>
    <t>Audimeter Computerized</t>
  </si>
  <si>
    <t>Vestibulator Test Equip</t>
  </si>
  <si>
    <t>Human Centrifuge</t>
  </si>
  <si>
    <t>Decompression Chamber</t>
  </si>
  <si>
    <t>Ejection Seat Trainter</t>
  </si>
  <si>
    <t>Boneka</t>
  </si>
  <si>
    <t>Boneka Anatomi</t>
  </si>
  <si>
    <t>Boneka Resucitasi Anne</t>
  </si>
  <si>
    <t>Emergency Adult</t>
  </si>
  <si>
    <t>Forensic Odontology Set</t>
  </si>
  <si>
    <t>Infition Trainer</t>
  </si>
  <si>
    <t>Intubation Trainer</t>
  </si>
  <si>
    <t>Track Sendo</t>
  </si>
  <si>
    <t>Sepeda Statis</t>
  </si>
  <si>
    <t>Spectro Photo Meter</t>
  </si>
  <si>
    <t>Discicator/Eksicator</t>
  </si>
  <si>
    <t>Timbangan Elektronik</t>
  </si>
  <si>
    <t>Alat Pengukur Kelembaban</t>
  </si>
  <si>
    <t>Alat Penguji Tembus Udara</t>
  </si>
  <si>
    <t>Blender</t>
  </si>
  <si>
    <t>Plate Count Chambre</t>
  </si>
  <si>
    <t>Alat Pengambil Sample Air</t>
  </si>
  <si>
    <t>Water Test</t>
  </si>
  <si>
    <t>Ecosonder</t>
  </si>
  <si>
    <t>Pott Maker</t>
  </si>
  <si>
    <t>Sediment Sampler</t>
  </si>
  <si>
    <t>Crosible Cours</t>
  </si>
  <si>
    <t>Rechbock</t>
  </si>
  <si>
    <t>Cipoletti</t>
  </si>
  <si>
    <t>Thompson</t>
  </si>
  <si>
    <t>Water Level Meter</t>
  </si>
  <si>
    <t>Afsluiter</t>
  </si>
  <si>
    <t>Water Level Recorder</t>
  </si>
  <si>
    <t>Tools</t>
  </si>
  <si>
    <t>Diamond Rock Saw</t>
  </si>
  <si>
    <t>Geological Hammer</t>
  </si>
  <si>
    <t>Tripod Compass</t>
  </si>
  <si>
    <t>Car Compass</t>
  </si>
  <si>
    <t>Stereoscope</t>
  </si>
  <si>
    <t>Photo Micrograph Camera</t>
  </si>
  <si>
    <t>Rock Toughness Tester</t>
  </si>
  <si>
    <t>Rock Masonry Felker</t>
  </si>
  <si>
    <t>Polishing Grinder</t>
  </si>
  <si>
    <t>Seive Shaker Ass</t>
  </si>
  <si>
    <t>Micrometer Eyefece</t>
  </si>
  <si>
    <t>Plane Machine For Wood</t>
  </si>
  <si>
    <t>Pulling Power Test</t>
  </si>
  <si>
    <t>Drill Machine</t>
  </si>
  <si>
    <t>Hot Press</t>
  </si>
  <si>
    <t>Cold Press</t>
  </si>
  <si>
    <t>Crusher Saw Dust</t>
  </si>
  <si>
    <t>Smooth Machine</t>
  </si>
  <si>
    <t>Speading Machine</t>
  </si>
  <si>
    <t>Hardness Test Machine</t>
  </si>
  <si>
    <t>Frais Machine</t>
  </si>
  <si>
    <t>Cell Unit</t>
  </si>
  <si>
    <t>Direcshear Unit</t>
  </si>
  <si>
    <t>Atterberg</t>
  </si>
  <si>
    <t>Compaction</t>
  </si>
  <si>
    <t>Zondering Machine Unit</t>
  </si>
  <si>
    <t>Water Impermeability</t>
  </si>
  <si>
    <t>Stressing &amp; Manometer</t>
  </si>
  <si>
    <t>Grooting</t>
  </si>
  <si>
    <t>Mesin Penumbuk</t>
  </si>
  <si>
    <t>Vibrating Unit</t>
  </si>
  <si>
    <t>Abration Machine</t>
  </si>
  <si>
    <t>Vicat Apparatur</t>
  </si>
  <si>
    <t>Alat Pemeriksa Beton</t>
  </si>
  <si>
    <t>Slump Test Set</t>
  </si>
  <si>
    <t>Tempat Benda Uji</t>
  </si>
  <si>
    <t>Beaker Low</t>
  </si>
  <si>
    <t>Dial Flow</t>
  </si>
  <si>
    <t>Lantai Uji</t>
  </si>
  <si>
    <t>Rig Uji Universal</t>
  </si>
  <si>
    <t>Sumber Daya Hydrolik</t>
  </si>
  <si>
    <t>Mesin Uji Getar</t>
  </si>
  <si>
    <t>Mesin Uji Hidrolik</t>
  </si>
  <si>
    <t>Mesin Uji Listrik</t>
  </si>
  <si>
    <t>Mesin Uji Mekanik(Manual)</t>
  </si>
  <si>
    <t>Aktuator</t>
  </si>
  <si>
    <t>Pompa Hidrolik</t>
  </si>
  <si>
    <t>Oven Loss Onheating</t>
  </si>
  <si>
    <t>Visibility Yar Bath</t>
  </si>
  <si>
    <t>Ring Ball Sparepart</t>
  </si>
  <si>
    <t>Hand Operated Extrator</t>
  </si>
  <si>
    <t>Pesawat Kip</t>
  </si>
  <si>
    <t>Pinggan Uap</t>
  </si>
  <si>
    <t>Destilasi Aspal</t>
  </si>
  <si>
    <t>Corong Pemisah</t>
  </si>
  <si>
    <t>Hand Extraction</t>
  </si>
  <si>
    <t>Cylinder</t>
  </si>
  <si>
    <t>Extraction Filter</t>
  </si>
  <si>
    <t>Sieve</t>
  </si>
  <si>
    <t>Konsolidasi</t>
  </si>
  <si>
    <t>Safe Card</t>
  </si>
  <si>
    <t>Soil Test</t>
  </si>
  <si>
    <t>Comodifier</t>
  </si>
  <si>
    <t>Modified Mold</t>
  </si>
  <si>
    <t>Allon Box</t>
  </si>
  <si>
    <t>Propping Ring</t>
  </si>
  <si>
    <t>Thermolyne</t>
  </si>
  <si>
    <t>Drilling</t>
  </si>
  <si>
    <t>Auger Machine</t>
  </si>
  <si>
    <t>Visibility Jarbath</t>
  </si>
  <si>
    <t>Matrial (Warna Kuning)</t>
  </si>
  <si>
    <t>Electric Stop Watch</t>
  </si>
  <si>
    <t>Harvard Tripple Balance</t>
  </si>
  <si>
    <t>Stability Mold</t>
  </si>
  <si>
    <t>Versa Tester</t>
  </si>
  <si>
    <t>Mechanical Leading Press</t>
  </si>
  <si>
    <t>Vicat Apparatus</t>
  </si>
  <si>
    <t>Stump Test T</t>
  </si>
  <si>
    <t>Asphalt Density Recorder</t>
  </si>
  <si>
    <t>Switch Backer</t>
  </si>
  <si>
    <t>Vacum Pump</t>
  </si>
  <si>
    <t>Hydrometer Jarbath</t>
  </si>
  <si>
    <t>Test For Temperature</t>
  </si>
  <si>
    <t>Test For Pressure</t>
  </si>
  <si>
    <t>Speed Meter Tester</t>
  </si>
  <si>
    <t>Engine Dinamo Meter</t>
  </si>
  <si>
    <t>Head Light Tester</t>
  </si>
  <si>
    <t>Rough Load Tester</t>
  </si>
  <si>
    <t>Tilting Tester</t>
  </si>
  <si>
    <t>Axle Load Tester</t>
  </si>
  <si>
    <t>Steering Angle Tester</t>
  </si>
  <si>
    <t>Engine Running In Tester</t>
  </si>
  <si>
    <t>Hidraulik System Tester</t>
  </si>
  <si>
    <t>Valve Spring Tester</t>
  </si>
  <si>
    <t>Generator Test</t>
  </si>
  <si>
    <t>Auto Analyser Unit</t>
  </si>
  <si>
    <t>Cam Angle Tester</t>
  </si>
  <si>
    <t>Combustion Tester</t>
  </si>
  <si>
    <t>Plug Scope</t>
  </si>
  <si>
    <t>Volt Ampere Tester</t>
  </si>
  <si>
    <t>Distributor Tester</t>
  </si>
  <si>
    <t>Voltage Regulator Tester</t>
  </si>
  <si>
    <t>Altenator Scope</t>
  </si>
  <si>
    <t>Alat Penguji Keretakan</t>
  </si>
  <si>
    <t>Alat Penguji Jenis Logam</t>
  </si>
  <si>
    <t>Sastra Adhesion Tester</t>
  </si>
  <si>
    <t>Adhesion Of Finish Tester</t>
  </si>
  <si>
    <t>Stiff Ness Tester</t>
  </si>
  <si>
    <t>Folding Endurance Tester</t>
  </si>
  <si>
    <t>Tearing Tester</t>
  </si>
  <si>
    <t>Rubber Compresion Tester</t>
  </si>
  <si>
    <t>Starain Tester</t>
  </si>
  <si>
    <t>Drop Test</t>
  </si>
  <si>
    <t>Finish Fastness</t>
  </si>
  <si>
    <t>Alat Tera Sastra</t>
  </si>
  <si>
    <t>Shobury Corumeter</t>
  </si>
  <si>
    <t>Dinamic Signal Analizer</t>
  </si>
  <si>
    <t>Extenso Meter</t>
  </si>
  <si>
    <t>Thermocouple</t>
  </si>
  <si>
    <t>Dial &amp; Test Indikator</t>
  </si>
  <si>
    <t>Alat Ukur Kelurusan</t>
  </si>
  <si>
    <t>Alat Ukur Ketegaklurusan</t>
  </si>
  <si>
    <t>Alat Ukur Sudut</t>
  </si>
  <si>
    <t>Data Processor</t>
  </si>
  <si>
    <t>Mesin Bubut Presisi</t>
  </si>
  <si>
    <t>60 Mesin Milling Precesi</t>
  </si>
  <si>
    <t>Low Level Scanner</t>
  </si>
  <si>
    <t>High Voltage Meter</t>
  </si>
  <si>
    <t>Cutting &amp; Welding Kit</t>
  </si>
  <si>
    <t>Esab Tig Welding Machine</t>
  </si>
  <si>
    <t>Acoustic Emmission</t>
  </si>
  <si>
    <t>Level Recorder</t>
  </si>
  <si>
    <t>Alat Electrolisa</t>
  </si>
  <si>
    <t>Hand Roll</t>
  </si>
  <si>
    <t>Iron Tester</t>
  </si>
  <si>
    <t>Perspiration</t>
  </si>
  <si>
    <t>Compressor Unit</t>
  </si>
  <si>
    <t>Tabung Reaksi</t>
  </si>
  <si>
    <t>Burette</t>
  </si>
  <si>
    <t>Stop Watch</t>
  </si>
  <si>
    <t>Support Sheet Round</t>
  </si>
  <si>
    <t>Manometer</t>
  </si>
  <si>
    <t>Hydrometer</t>
  </si>
  <si>
    <t>Counter Meter</t>
  </si>
  <si>
    <t>Lampu Natrium</t>
  </si>
  <si>
    <t>Corong</t>
  </si>
  <si>
    <t>Tensimeter</t>
  </si>
  <si>
    <t>Anak Timbangan</t>
  </si>
  <si>
    <t>Alat Uji Korosi</t>
  </si>
  <si>
    <t>Vacum Coating</t>
  </si>
  <si>
    <t>Reflection Polariscope</t>
  </si>
  <si>
    <t>Lateral Extensometer</t>
  </si>
  <si>
    <t>Proyektion Polariscope</t>
  </si>
  <si>
    <t>Ultrasonic Testes</t>
  </si>
  <si>
    <t>Parker Magnetic Yoke</t>
  </si>
  <si>
    <t>Crack Depth Detector</t>
  </si>
  <si>
    <t>Respirometer</t>
  </si>
  <si>
    <t>Flask</t>
  </si>
  <si>
    <t>Desicator</t>
  </si>
  <si>
    <t>Anatomi</t>
  </si>
  <si>
    <t>Jepitan Kulit Untuk Togle</t>
  </si>
  <si>
    <t>Montle Heater</t>
  </si>
  <si>
    <t>Standard Klem Burete</t>
  </si>
  <si>
    <t>Alat Pengukur Luas Kulit</t>
  </si>
  <si>
    <t>Tangki Bahan Baku</t>
  </si>
  <si>
    <t>Autograph</t>
  </si>
  <si>
    <t>Air Permeability Tester</t>
  </si>
  <si>
    <t>Penguji Titik Leleh</t>
  </si>
  <si>
    <t>Pengukur Derajat Putih</t>
  </si>
  <si>
    <t>Alat Sampling Gas Buang</t>
  </si>
  <si>
    <t>Hydrolic Hand Press</t>
  </si>
  <si>
    <t>Titration Apparatus</t>
  </si>
  <si>
    <t>Multi Unit Extraction</t>
  </si>
  <si>
    <t>Plat Pemanas</t>
  </si>
  <si>
    <t>Alat Pengukur Tebal</t>
  </si>
  <si>
    <t>Vergeot Apparat</t>
  </si>
  <si>
    <t>Alat Tembus Udara</t>
  </si>
  <si>
    <t>Alat Uji Kelembaban Udara</t>
  </si>
  <si>
    <t>Laminar Air Flow</t>
  </si>
  <si>
    <t>Spray Dryer</t>
  </si>
  <si>
    <t>Electrik Thermometer</t>
  </si>
  <si>
    <t>Flour Photometer</t>
  </si>
  <si>
    <t>Microscope Dengan Camera</t>
  </si>
  <si>
    <t>Mesin Potong Jerami</t>
  </si>
  <si>
    <t>Mesin Pres Jerami</t>
  </si>
  <si>
    <t>Microskop</t>
  </si>
  <si>
    <t>Alat Poleshing</t>
  </si>
  <si>
    <t>Alat Gerinda</t>
  </si>
  <si>
    <t>Lampu Spirtus</t>
  </si>
  <si>
    <t>Autocleve</t>
  </si>
  <si>
    <t>Pipette Washer</t>
  </si>
  <si>
    <t>Santrifuge Biasa</t>
  </si>
  <si>
    <t>Fluricent Microscope</t>
  </si>
  <si>
    <t>Balance Electric</t>
  </si>
  <si>
    <t>Aquadestilator</t>
  </si>
  <si>
    <t>Pinn Filter</t>
  </si>
  <si>
    <t>Tube Container</t>
  </si>
  <si>
    <t>Wire Basket</t>
  </si>
  <si>
    <t>Discard Pan</t>
  </si>
  <si>
    <t>Anerobic Jar</t>
  </si>
  <si>
    <t>Pipette Jar Container</t>
  </si>
  <si>
    <t>Silicagel Desicator</t>
  </si>
  <si>
    <t>Tube For Centrifuge</t>
  </si>
  <si>
    <t>Test Tube Mixer</t>
  </si>
  <si>
    <t>Microscope Binocular</t>
  </si>
  <si>
    <t>Photo Microscope</t>
  </si>
  <si>
    <t>Electrogravimetri</t>
  </si>
  <si>
    <t>Precisions Balance</t>
  </si>
  <si>
    <t>Microscope Fluoronsence</t>
  </si>
  <si>
    <t>Petri Dish</t>
  </si>
  <si>
    <t>Loop Sterilizer</t>
  </si>
  <si>
    <t>Reader Petri Dishas</t>
  </si>
  <si>
    <t>Reader Antibiotic</t>
  </si>
  <si>
    <t>Sub Marine Gel System</t>
  </si>
  <si>
    <t>Microcentrifuge</t>
  </si>
  <si>
    <t>Stiring Hot Plat</t>
  </si>
  <si>
    <t>Micro Pippettes</t>
  </si>
  <si>
    <t>Electronic Current Meter</t>
  </si>
  <si>
    <t>Vector Aritmatic</t>
  </si>
  <si>
    <t>Wave Height Meter</t>
  </si>
  <si>
    <t>Detector</t>
  </si>
  <si>
    <t>Pressure Transacer</t>
  </si>
  <si>
    <t>Balance Trip</t>
  </si>
  <si>
    <t>Balance Gram</t>
  </si>
  <si>
    <t>Balance Miligram</t>
  </si>
  <si>
    <t>Fotometer</t>
  </si>
  <si>
    <t>Flame Fotometer</t>
  </si>
  <si>
    <t>Conductometer</t>
  </si>
  <si>
    <t>Tintometer Kid</t>
  </si>
  <si>
    <t>Comparator</t>
  </si>
  <si>
    <t>Aqua Bidest Apparatus</t>
  </si>
  <si>
    <t>Aquadest Apparatus</t>
  </si>
  <si>
    <t>Electrophorese</t>
  </si>
  <si>
    <t>Diyer</t>
  </si>
  <si>
    <t>Micro Burret</t>
  </si>
  <si>
    <t>Aqua Analyzer</t>
  </si>
  <si>
    <t>Netrogin Analyzer</t>
  </si>
  <si>
    <t>Preasure Sterilizer</t>
  </si>
  <si>
    <t>Brannock</t>
  </si>
  <si>
    <t>Homogin Mixer</t>
  </si>
  <si>
    <t>Dry Blending</t>
  </si>
  <si>
    <t>Experimental Tanning Drum</t>
  </si>
  <si>
    <t>Spec Tonic</t>
  </si>
  <si>
    <t>Laboratory Spry Dryer</t>
  </si>
  <si>
    <t>Lacto Meter</t>
  </si>
  <si>
    <t>Road Coater</t>
  </si>
  <si>
    <t>Alat Pembuat Pelet</t>
  </si>
  <si>
    <t>Gas Orsat Apparatus</t>
  </si>
  <si>
    <t>Reaktor Anaerobic</t>
  </si>
  <si>
    <t>Hydrolic Lab Press</t>
  </si>
  <si>
    <t>Air Sampler</t>
  </si>
  <si>
    <t>Freenes Tester</t>
  </si>
  <si>
    <t>Spineret</t>
  </si>
  <si>
    <t>Ink Huber Tester</t>
  </si>
  <si>
    <t>Hydropulper</t>
  </si>
  <si>
    <t>Niagara Beater</t>
  </si>
  <si>
    <t>Oil Peneration Tester</t>
  </si>
  <si>
    <t>Packing Test</t>
  </si>
  <si>
    <t>Concora Unit</t>
  </si>
  <si>
    <t>Hygrometer Ruang Round</t>
  </si>
  <si>
    <t>Hydrolic Pump</t>
  </si>
  <si>
    <t>Densitometer For Protein</t>
  </si>
  <si>
    <t>Chloridemeter</t>
  </si>
  <si>
    <t>Blood Cell Counter</t>
  </si>
  <si>
    <t>Hemaglobine Photometer</t>
  </si>
  <si>
    <t>Iso Enzym Electrophoresis</t>
  </si>
  <si>
    <t>Imono Electrophoresis</t>
  </si>
  <si>
    <t>Imono Chemistry</t>
  </si>
  <si>
    <t>Precicion Balance</t>
  </si>
  <si>
    <t>Trombelastograph</t>
  </si>
  <si>
    <t>Calcium Analyzer</t>
  </si>
  <si>
    <t>Glucosa Analyzer</t>
  </si>
  <si>
    <t>Hematology Analyzer</t>
  </si>
  <si>
    <t>Microscope Monoculair</t>
  </si>
  <si>
    <t>Microscope Binoculair</t>
  </si>
  <si>
    <t>Microslide Warmer</t>
  </si>
  <si>
    <t>Slide Warmer</t>
  </si>
  <si>
    <t>Flotation Bath</t>
  </si>
  <si>
    <t>Rotator</t>
  </si>
  <si>
    <t>Plasma Extrator</t>
  </si>
  <si>
    <t>Coagulation Meter</t>
  </si>
  <si>
    <t>Platelet Mixer</t>
  </si>
  <si>
    <t>Blood Pipet Shaker</t>
  </si>
  <si>
    <t>Billirubinometer</t>
  </si>
  <si>
    <t>Automatic Dispencer</t>
  </si>
  <si>
    <t>Hematology Staining Set</t>
  </si>
  <si>
    <t>Rh Typing Box</t>
  </si>
  <si>
    <t>Microgasometer</t>
  </si>
  <si>
    <t>Cryostat Microtome</t>
  </si>
  <si>
    <t>Electrophoresis Market</t>
  </si>
  <si>
    <t>Sample Aplicator</t>
  </si>
  <si>
    <t>Capillary Tubes</t>
  </si>
  <si>
    <t>Immunodiffusion System</t>
  </si>
  <si>
    <t>Immunodiffusion Puch Set</t>
  </si>
  <si>
    <t>Consist Of</t>
  </si>
  <si>
    <t>Holder</t>
  </si>
  <si>
    <t>Immuno Frames</t>
  </si>
  <si>
    <t>Immuno Frame Holder</t>
  </si>
  <si>
    <t>Stainless Steel Tongs</t>
  </si>
  <si>
    <t>Staining And Rising Tanks</t>
  </si>
  <si>
    <t>Micromixer</t>
  </si>
  <si>
    <t>Microtiter Kit</t>
  </si>
  <si>
    <t>Titration Plates U Wells</t>
  </si>
  <si>
    <t>Tape Dispencer</t>
  </si>
  <si>
    <t>Support Plates</t>
  </si>
  <si>
    <t>Suction Bulb</t>
  </si>
  <si>
    <t>Carrying Case</t>
  </si>
  <si>
    <t>Test Reading Mirror</t>
  </si>
  <si>
    <t>Centrifuge Carries</t>
  </si>
  <si>
    <t>Shaking Waterbath</t>
  </si>
  <si>
    <t>Staining Jar</t>
  </si>
  <si>
    <t>Waterbath With Thermostat</t>
  </si>
  <si>
    <t>Voltmeter</t>
  </si>
  <si>
    <t>Stripping Cutting Device</t>
  </si>
  <si>
    <t>Albuminometer</t>
  </si>
  <si>
    <t>Differential Cell Counter</t>
  </si>
  <si>
    <t>Haemocytometer</t>
  </si>
  <si>
    <t>Mikroskop Monokuler</t>
  </si>
  <si>
    <t>Mikroskop Binokuler</t>
  </si>
  <si>
    <t>Sentrifus Elektrik</t>
  </si>
  <si>
    <t>Sentrifus Hematokrit</t>
  </si>
  <si>
    <t>Westergren Apparatus</t>
  </si>
  <si>
    <t>Tips Pipet Sesuai Ukuran</t>
  </si>
  <si>
    <t>Mesin Cetak Color</t>
  </si>
  <si>
    <t>Chemical Analisa</t>
  </si>
  <si>
    <t>Fotografic Analisa</t>
  </si>
  <si>
    <t>Lemari Asam</t>
  </si>
  <si>
    <t>Tensitometer</t>
  </si>
  <si>
    <t>Motor Mixer</t>
  </si>
  <si>
    <t>Tangki Meter</t>
  </si>
  <si>
    <t>Silver Recovery</t>
  </si>
  <si>
    <t>Mesin Scanning</t>
  </si>
  <si>
    <t>Video Printer</t>
  </si>
  <si>
    <t>Gilingan Mile</t>
  </si>
  <si>
    <t>Wajan Teflon</t>
  </si>
  <si>
    <t>Freeze Dryer</t>
  </si>
  <si>
    <t>Alat Pembuat Mie</t>
  </si>
  <si>
    <t>Timbangan Kue</t>
  </si>
  <si>
    <t>Slicer</t>
  </si>
  <si>
    <t>Rotary Evaporator</t>
  </si>
  <si>
    <t>Protein Analyzer</t>
  </si>
  <si>
    <t>Penghalus Es</t>
  </si>
  <si>
    <t>Thermos Es</t>
  </si>
  <si>
    <t>Cooking Range</t>
  </si>
  <si>
    <t>Frying Pan</t>
  </si>
  <si>
    <t>Boiling Pan</t>
  </si>
  <si>
    <t>Rice Washer</t>
  </si>
  <si>
    <t>Food Processor</t>
  </si>
  <si>
    <t>Food Trolley</t>
  </si>
  <si>
    <t>Kompor Minyak Tanah</t>
  </si>
  <si>
    <t>Alat Uji Audit System</t>
  </si>
  <si>
    <t>Rochet Draver Vesse</t>
  </si>
  <si>
    <t>Mechanical Balance</t>
  </si>
  <si>
    <t>Tang Ampere</t>
  </si>
  <si>
    <t>Thermohygraph</t>
  </si>
  <si>
    <t>Electromotor</t>
  </si>
  <si>
    <t>Tranducer</t>
  </si>
  <si>
    <t>Amolifier Pengukuran</t>
  </si>
  <si>
    <t>Data Loger</t>
  </si>
  <si>
    <t>Magnetic Tape Recorder</t>
  </si>
  <si>
    <t>Load Cell</t>
  </si>
  <si>
    <t>Deadweight Tester</t>
  </si>
  <si>
    <t>Temperatur Probe</t>
  </si>
  <si>
    <t>Paralel Control Network</t>
  </si>
  <si>
    <t>Logic Analizer</t>
  </si>
  <si>
    <t>Kalibrator Strain Gauge</t>
  </si>
  <si>
    <t>Micro Analytical Balance</t>
  </si>
  <si>
    <t>Mortars &amp; Pastle</t>
  </si>
  <si>
    <t>Tablet Press Machine</t>
  </si>
  <si>
    <t>Strip Packing Machine</t>
  </si>
  <si>
    <t>Adaptor</t>
  </si>
  <si>
    <t>Kaca Plan Paralel</t>
  </si>
  <si>
    <t>Rangkaian Hukum</t>
  </si>
  <si>
    <t>Garpu Tala</t>
  </si>
  <si>
    <t>Timer Switch</t>
  </si>
  <si>
    <t>Magnet U</t>
  </si>
  <si>
    <t>Kaca Prisma</t>
  </si>
  <si>
    <t>Lensa Cembung</t>
  </si>
  <si>
    <t>Bangku Optik</t>
  </si>
  <si>
    <t>Pipa Resonansi</t>
  </si>
  <si>
    <t>Audio Generator</t>
  </si>
  <si>
    <t>Galvanometer</t>
  </si>
  <si>
    <t>Carbatec Portable</t>
  </si>
  <si>
    <t>Filter Press</t>
  </si>
  <si>
    <t>Multi Shihet Filter Press</t>
  </si>
  <si>
    <t>Multi Sheet Filter Press</t>
  </si>
  <si>
    <t>Cupola</t>
  </si>
  <si>
    <t>Shot Blast</t>
  </si>
  <si>
    <t>Shake Out</t>
  </si>
  <si>
    <t>Fual Pump</t>
  </si>
  <si>
    <t>Ladle Heating</t>
  </si>
  <si>
    <t>Grinding Machine</t>
  </si>
  <si>
    <t>Gantry Crane</t>
  </si>
  <si>
    <t>Pyrometer Digital</t>
  </si>
  <si>
    <t>Digital Ce Meter</t>
  </si>
  <si>
    <t>Steel Analysis Digital</t>
  </si>
  <si>
    <t>Jolt Aqueeze App</t>
  </si>
  <si>
    <t>Central Controler</t>
  </si>
  <si>
    <t>Testing App</t>
  </si>
  <si>
    <t>Cheking Device</t>
  </si>
  <si>
    <t>Rammer</t>
  </si>
  <si>
    <t>Permeability Tester</t>
  </si>
  <si>
    <t>Infra Red Rapid Dryer</t>
  </si>
  <si>
    <t>Stereoscopic Microopic</t>
  </si>
  <si>
    <t>Mettler Balance</t>
  </si>
  <si>
    <t>Flow Ability Test</t>
  </si>
  <si>
    <t>Labo Mixer</t>
  </si>
  <si>
    <t>Continous Clay Washer</t>
  </si>
  <si>
    <t>Turbo Mixer</t>
  </si>
  <si>
    <t>Ditato Meter</t>
  </si>
  <si>
    <t>Green Tensile Strength</t>
  </si>
  <si>
    <t>Core Hardness Tester</t>
  </si>
  <si>
    <t>Sand Preparation</t>
  </si>
  <si>
    <t>Moulding Machine</t>
  </si>
  <si>
    <t>Ribon Flow Mixer</t>
  </si>
  <si>
    <t>Core Making Machine</t>
  </si>
  <si>
    <t>Core Work Banch</t>
  </si>
  <si>
    <t>Sand Drying</t>
  </si>
  <si>
    <t>Circulair Saw</t>
  </si>
  <si>
    <t>Movable Dust Colector</t>
  </si>
  <si>
    <t>Automatic Grinding</t>
  </si>
  <si>
    <t>Drawing Equipment</t>
  </si>
  <si>
    <t>Vertical Abrasive</t>
  </si>
  <si>
    <t>Hot Melt Hand Gun</t>
  </si>
  <si>
    <t>Wood Lathe Machine</t>
  </si>
  <si>
    <t>Hand Drill</t>
  </si>
  <si>
    <t>Electric Band Saw</t>
  </si>
  <si>
    <t>Grinder Band Saw</t>
  </si>
  <si>
    <t>Orsat Analisa Gas</t>
  </si>
  <si>
    <t>Water Still</t>
  </si>
  <si>
    <t>Electro Analysis App</t>
  </si>
  <si>
    <t>Carbon Determinator</t>
  </si>
  <si>
    <t>Metallspectroskop</t>
  </si>
  <si>
    <t>Probensammlung</t>
  </si>
  <si>
    <t>Defectometer</t>
  </si>
  <si>
    <t>Micrometer Messokuler</t>
  </si>
  <si>
    <t>Carbon Sulfur</t>
  </si>
  <si>
    <t>Drumeter</t>
  </si>
  <si>
    <t>Hot Win</t>
  </si>
  <si>
    <t>Scanning Microskop</t>
  </si>
  <si>
    <t>Stereo Microskop</t>
  </si>
  <si>
    <t>Welding Tranformat</t>
  </si>
  <si>
    <t>Cercomatic Automatic</t>
  </si>
  <si>
    <t>Vertomatic Automatic</t>
  </si>
  <si>
    <t>Spot Welding Machine</t>
  </si>
  <si>
    <t>Stud Welding Machine</t>
  </si>
  <si>
    <t>Plasma Cutting</t>
  </si>
  <si>
    <t>Plate Bending Machine</t>
  </si>
  <si>
    <t>Portal Press</t>
  </si>
  <si>
    <t>Hand Putch Machine</t>
  </si>
  <si>
    <t>Hand Plate Ahear</t>
  </si>
  <si>
    <t>Hand Whear Cutting</t>
  </si>
  <si>
    <t>Hand Roll Machine</t>
  </si>
  <si>
    <t>Impact Test</t>
  </si>
  <si>
    <t>Flourecence Test</t>
  </si>
  <si>
    <t>Gear Hobbing Machine</t>
  </si>
  <si>
    <t>Boring &amp; Milling Machine</t>
  </si>
  <si>
    <t>Hydroulic Hand Press</t>
  </si>
  <si>
    <t>Surface Grinding Machine</t>
  </si>
  <si>
    <t>Jig Boring Machine</t>
  </si>
  <si>
    <t>Tool Grinder Machine</t>
  </si>
  <si>
    <t>Band Saw Machine</t>
  </si>
  <si>
    <t>Hack Sawing Machine</t>
  </si>
  <si>
    <t>Abrasive Cut Off Wheele</t>
  </si>
  <si>
    <t>Linear Measuring Tools</t>
  </si>
  <si>
    <t>Miscellaneous</t>
  </si>
  <si>
    <t>Ticknes Tester</t>
  </si>
  <si>
    <t>Baumeter</t>
  </si>
  <si>
    <t>Rectifiler</t>
  </si>
  <si>
    <t>Burner</t>
  </si>
  <si>
    <t>Dapur Pengerasan Induksi</t>
  </si>
  <si>
    <t>Dapur Pemanas Garam</t>
  </si>
  <si>
    <t>Dapur Kamar</t>
  </si>
  <si>
    <t>Sand Blasting</t>
  </si>
  <si>
    <t>Dapur Temper</t>
  </si>
  <si>
    <t>Bak Pendingin</t>
  </si>
  <si>
    <t>Exhaust Fan</t>
  </si>
  <si>
    <t>Penyisir Serat Rami</t>
  </si>
  <si>
    <t>Dekortikasi</t>
  </si>
  <si>
    <t>Mesin Vernekel</t>
  </si>
  <si>
    <t>Mesin Selection Sutera</t>
  </si>
  <si>
    <t>Mesin Hani Tangan</t>
  </si>
  <si>
    <t>Alat Kebut</t>
  </si>
  <si>
    <t>Mesin Dobby</t>
  </si>
  <si>
    <t>Mesin Jacguard</t>
  </si>
  <si>
    <t>Mesin Pelubang Karton</t>
  </si>
  <si>
    <t>Mesin Panding</t>
  </si>
  <si>
    <t>Pinstenter</t>
  </si>
  <si>
    <t>Mesin Bleaching</t>
  </si>
  <si>
    <t>Mesin Spreding Cut</t>
  </si>
  <si>
    <t>Mesin Jahit Lockstitich</t>
  </si>
  <si>
    <t>Mesin Overdeck</t>
  </si>
  <si>
    <t>Mesin Potong Tegak</t>
  </si>
  <si>
    <t>Mesin Bundar</t>
  </si>
  <si>
    <t>Mesin Jahit Chain Stitch</t>
  </si>
  <si>
    <t>Feed Of The Arm</t>
  </si>
  <si>
    <t>Mesin Press Kain</t>
  </si>
  <si>
    <t>Mesin Strika Uap</t>
  </si>
  <si>
    <t>Mesin Blowing</t>
  </si>
  <si>
    <t>Mesin Carding</t>
  </si>
  <si>
    <t>Mesin Drawing</t>
  </si>
  <si>
    <t>Mesin Spinning</t>
  </si>
  <si>
    <t>Mesin Winding</t>
  </si>
  <si>
    <t>Mesin Silver Lap</t>
  </si>
  <si>
    <t>Mesin Ribbon Lap</t>
  </si>
  <si>
    <t>Mesin Combing</t>
  </si>
  <si>
    <t>Mesin Hroving</t>
  </si>
  <si>
    <t>Mesin Gintir</t>
  </si>
  <si>
    <t>Mesin Ginning</t>
  </si>
  <si>
    <t>Mesin Tali</t>
  </si>
  <si>
    <t>Mesin Packing Benang</t>
  </si>
  <si>
    <t>Mesin Kanji</t>
  </si>
  <si>
    <t>Mesin Sambung</t>
  </si>
  <si>
    <t>Mesin Cucuk</t>
  </si>
  <si>
    <t>Mesin Cucuk Tangan</t>
  </si>
  <si>
    <t>Mesin Inspeksi Kain</t>
  </si>
  <si>
    <t>Mesin Jahit Dial Lingking</t>
  </si>
  <si>
    <t>Mesin Jahit Locksitik</t>
  </si>
  <si>
    <t>Mesin Bordir Highspeed</t>
  </si>
  <si>
    <t>Mesin Jahit Bartacking</t>
  </si>
  <si>
    <t>Mesin Knife Clath Cutting</t>
  </si>
  <si>
    <t>Mesin Printing</t>
  </si>
  <si>
    <t>Mesin Steam Rol</t>
  </si>
  <si>
    <t>Mesin Gulung Kaos</t>
  </si>
  <si>
    <t>Mesin Lipat Kain</t>
  </si>
  <si>
    <t>Mesin Kalender</t>
  </si>
  <si>
    <t>Mesin Spannram</t>
  </si>
  <si>
    <t>Mesin Jigger</t>
  </si>
  <si>
    <t>Ketel Pemasakan</t>
  </si>
  <si>
    <t>Mesin Curring</t>
  </si>
  <si>
    <t>Mesin Haspel</t>
  </si>
  <si>
    <t>Mesin Peras</t>
  </si>
  <si>
    <t>Mesin Pengering</t>
  </si>
  <si>
    <t>Mesin Bakar Bulu Kain</t>
  </si>
  <si>
    <t>Exomat Hydro Extrator</t>
  </si>
  <si>
    <t>Alat Pembuka Serat Kelapa</t>
  </si>
  <si>
    <t>Mesin Rami</t>
  </si>
  <si>
    <t>Mesin Pemotong Serat</t>
  </si>
  <si>
    <t>Twist Tester</t>
  </si>
  <si>
    <t>Alat Uji Serat Sintetik</t>
  </si>
  <si>
    <t>Rulling Machine Honeybear</t>
  </si>
  <si>
    <t>Incline Plane Tester</t>
  </si>
  <si>
    <t>Rabbing Machine</t>
  </si>
  <si>
    <t>Alat Uji Grade Kain</t>
  </si>
  <si>
    <t>Kringle Facto Meter</t>
  </si>
  <si>
    <t>Alat Crimp Tester</t>
  </si>
  <si>
    <t>Evennes Tester</t>
  </si>
  <si>
    <t>Alat Uji Siram Air</t>
  </si>
  <si>
    <t>Alat Uji Sobek Kain</t>
  </si>
  <si>
    <t>Crease Recovery</t>
  </si>
  <si>
    <t>Bear Sorter</t>
  </si>
  <si>
    <t>Alat Uji Tarik Benang</t>
  </si>
  <si>
    <t>Alat Ukur Suhu Kain</t>
  </si>
  <si>
    <t>Rabbing Tester</t>
  </si>
  <si>
    <t>Gloss Meter</t>
  </si>
  <si>
    <t>Tensio Meter</t>
  </si>
  <si>
    <t>Ion Meter</t>
  </si>
  <si>
    <t>Weather Meter</t>
  </si>
  <si>
    <t>Rain Tester</t>
  </si>
  <si>
    <t>Tumble Dryer</t>
  </si>
  <si>
    <t>Autometic Shive Sheker</t>
  </si>
  <si>
    <t>Brusting Tester</t>
  </si>
  <si>
    <t>Hygro Thermograph</t>
  </si>
  <si>
    <t>Alat Penomoran Benang</t>
  </si>
  <si>
    <t>Shirley Stifness Tester</t>
  </si>
  <si>
    <t>Thermogravimetri</t>
  </si>
  <si>
    <t>Line Test</t>
  </si>
  <si>
    <t>Alat Uji Beda Warna</t>
  </si>
  <si>
    <t>Sinco Thermocontroller</t>
  </si>
  <si>
    <t>Electric Roeder</t>
  </si>
  <si>
    <t>Alat Pintal Sabut Kelapa</t>
  </si>
  <si>
    <t>Tergotometer</t>
  </si>
  <si>
    <t>Waskator</t>
  </si>
  <si>
    <t>Knit Shrinkage Gauge</t>
  </si>
  <si>
    <t>Flammeability Tester</t>
  </si>
  <si>
    <t>Pilling Tester</t>
  </si>
  <si>
    <t>Fafegraph M</t>
  </si>
  <si>
    <t>Micronair</t>
  </si>
  <si>
    <t>Rotary Static Tester</t>
  </si>
  <si>
    <t>Hairiness Tester</t>
  </si>
  <si>
    <t>Elemendorf Testing Tester</t>
  </si>
  <si>
    <t>Alat Uji Sudut Kain</t>
  </si>
  <si>
    <t>Double Sharp Mixer</t>
  </si>
  <si>
    <t>Momen Mixer</t>
  </si>
  <si>
    <t>Purometer Optik</t>
  </si>
  <si>
    <t>Alat Pemadam Kapur</t>
  </si>
  <si>
    <t>Plaster Extentiometer</t>
  </si>
  <si>
    <t>Pogmill Machine</t>
  </si>
  <si>
    <t>Pengatur Tahanan Resistor</t>
  </si>
  <si>
    <t>Magnetic Ferofilter</t>
  </si>
  <si>
    <t>Alat Slip Kaolin</t>
  </si>
  <si>
    <t>Electric Boiler</t>
  </si>
  <si>
    <t>Law Crusher</t>
  </si>
  <si>
    <t>Edge Runner Mill</t>
  </si>
  <si>
    <t>Rall Chrusher</t>
  </si>
  <si>
    <t>Grinding Mill</t>
  </si>
  <si>
    <t>Saringan Magnet</t>
  </si>
  <si>
    <t>Perpurated Ball Mill</t>
  </si>
  <si>
    <t>Sand Washing Machine</t>
  </si>
  <si>
    <t>Friction Press</t>
  </si>
  <si>
    <t>Hydrolic Press</t>
  </si>
  <si>
    <t>Semi Automatic Cam Press</t>
  </si>
  <si>
    <t>Ban Berjalan</t>
  </si>
  <si>
    <t>Mesin Bubut Isolator</t>
  </si>
  <si>
    <t>Mesin Bor Pembuat Ulir</t>
  </si>
  <si>
    <t>Pot Mill</t>
  </si>
  <si>
    <t>Table Wheel</t>
  </si>
  <si>
    <t>Manual Kick Wheel</t>
  </si>
  <si>
    <t>Mesin Drum Pemasak Kulit</t>
  </si>
  <si>
    <t>Mesin Setrika Kulit</t>
  </si>
  <si>
    <t>Mesin Setol</t>
  </si>
  <si>
    <t>Mesin Perah</t>
  </si>
  <si>
    <t>Mesin Skrep</t>
  </si>
  <si>
    <t>Mesin Shaving</t>
  </si>
  <si>
    <t>Mesin Flashing</t>
  </si>
  <si>
    <t>Mesin Molding Vulkanisasi</t>
  </si>
  <si>
    <t>Mesin Molding Injection</t>
  </si>
  <si>
    <t>Mesin Shoes Flashing</t>
  </si>
  <si>
    <t>Mesin Ukur Kulit</t>
  </si>
  <si>
    <t>Mesin Staking Wheel</t>
  </si>
  <si>
    <t>Mesin Seser</t>
  </si>
  <si>
    <t>Mesin Domai</t>
  </si>
  <si>
    <t>Mesin Alur Jahitan</t>
  </si>
  <si>
    <t>Mesin Split</t>
  </si>
  <si>
    <t>Mesin Potong Kulit</t>
  </si>
  <si>
    <t>Mesin Pemanas</t>
  </si>
  <si>
    <t>Tunning Drum Experiment</t>
  </si>
  <si>
    <t>Alat Press Sol Listrik</t>
  </si>
  <si>
    <t>Alat Pembelah Sol</t>
  </si>
  <si>
    <t>Alat Kembang Pita</t>
  </si>
  <si>
    <t>Alat Pelonggar Sepatu</t>
  </si>
  <si>
    <t>Alat Potong Sol</t>
  </si>
  <si>
    <t>Alat Pressol Tangan</t>
  </si>
  <si>
    <t>Mesin Finishing Combinasi</t>
  </si>
  <si>
    <t>Mesin Roughing</t>
  </si>
  <si>
    <t>Mesin Aflap Sol</t>
  </si>
  <si>
    <t>Mesin Press Sol</t>
  </si>
  <si>
    <t>Mesin Roll Press</t>
  </si>
  <si>
    <t>Mesin Aflap Sepatu</t>
  </si>
  <si>
    <t>Alat Press Angin</t>
  </si>
  <si>
    <t>Mesin Paku Sol Dalam</t>
  </si>
  <si>
    <t>Mesin Paku Open</t>
  </si>
  <si>
    <t>Mesin Lem Open Samping</t>
  </si>
  <si>
    <t>Mesin Trimming</t>
  </si>
  <si>
    <t>Mesin Open Sepatu</t>
  </si>
  <si>
    <t>Mesin Gergaji Pola Acuan</t>
  </si>
  <si>
    <t>Leather Finishing Machine</t>
  </si>
  <si>
    <t>Satyluk Trening Machine</t>
  </si>
  <si>
    <t>Mesin Two Roll Mill</t>
  </si>
  <si>
    <t>Mesin Compouding</t>
  </si>
  <si>
    <t>Alat Press Laminasi</t>
  </si>
  <si>
    <t>Alat Potong Plastik</t>
  </si>
  <si>
    <t>Mesin Hide Progesser</t>
  </si>
  <si>
    <t>Alat Mensolfinasi Minyak</t>
  </si>
  <si>
    <t>Mesin Bending</t>
  </si>
  <si>
    <t>Mesin Grending Acuan</t>
  </si>
  <si>
    <t>Mesin Tanda / Cap</t>
  </si>
  <si>
    <t>Mesin Bording</t>
  </si>
  <si>
    <t>Tensile Strength Tester</t>
  </si>
  <si>
    <t>Contilever Tensiometer</t>
  </si>
  <si>
    <t>Alat Uji Pengaduk</t>
  </si>
  <si>
    <t>Constant Load Deftiction</t>
  </si>
  <si>
    <t>Stress Cracking Tester</t>
  </si>
  <si>
    <t>Presure Stillser</t>
  </si>
  <si>
    <t>Cross Beather Mill</t>
  </si>
  <si>
    <t>Compression Set Apparatus</t>
  </si>
  <si>
    <t>Alat Uji Keretakan Kulit</t>
  </si>
  <si>
    <t>Alat Pelubang Mata Ayam</t>
  </si>
  <si>
    <t>Electric Mointure Tester</t>
  </si>
  <si>
    <t>Alat Uji Falling Weight</t>
  </si>
  <si>
    <t>Ross Plexing Machine</t>
  </si>
  <si>
    <t>Punthing Machine</t>
  </si>
  <si>
    <t>Smaal Mixing Test Roll</t>
  </si>
  <si>
    <t>Alat Uji Pampart</t>
  </si>
  <si>
    <t>Alat Uji Pantul Bola</t>
  </si>
  <si>
    <t>Lestometer</t>
  </si>
  <si>
    <t>Deal Tickness Gauge</t>
  </si>
  <si>
    <t>Pompa Airasil</t>
  </si>
  <si>
    <t>Weather Station</t>
  </si>
  <si>
    <t>Disolved Open Meter</t>
  </si>
  <si>
    <t>Shoubury Curometer</t>
  </si>
  <si>
    <t>Dilatometer</t>
  </si>
  <si>
    <t>Alat Uji Kejut Suhu</t>
  </si>
  <si>
    <t>Alat Uji Keplostisam</t>
  </si>
  <si>
    <t>Plastisimeter</t>
  </si>
  <si>
    <t>Alat Uji Deviasi Optik</t>
  </si>
  <si>
    <t>Alat Uji Viscositas Gelas</t>
  </si>
  <si>
    <t>Increment Presure Tester</t>
  </si>
  <si>
    <t>Alat Uji Ketepatan Bentuk</t>
  </si>
  <si>
    <t>Alat Uji Tembus Listrik</t>
  </si>
  <si>
    <t>Alat Pengukur Eflorisen</t>
  </si>
  <si>
    <t>Alat Uji Refleksi Kaca</t>
  </si>
  <si>
    <t>Alat Uji Kekentalan Bahan</t>
  </si>
  <si>
    <t>Hend Help Uv Lamp</t>
  </si>
  <si>
    <t>Mesin Karton</t>
  </si>
  <si>
    <t>Mesin Auxyliary Service</t>
  </si>
  <si>
    <t>Mesin Rayon</t>
  </si>
  <si>
    <t>Mesin Pulp</t>
  </si>
  <si>
    <t>Mesin Cetak Karton</t>
  </si>
  <si>
    <t>Calender</t>
  </si>
  <si>
    <t>Poros Transmisi</t>
  </si>
  <si>
    <t>Air Compresor</t>
  </si>
  <si>
    <t>Anaerobic Jar Oxide</t>
  </si>
  <si>
    <t>Auto Still</t>
  </si>
  <si>
    <t>Block Digester</t>
  </si>
  <si>
    <t>Bomb Calorimeter</t>
  </si>
  <si>
    <t>Buckard Apparatus</t>
  </si>
  <si>
    <t>Cabinet Drier</t>
  </si>
  <si>
    <t>Can Closing Mesin</t>
  </si>
  <si>
    <t>Canning Unit</t>
  </si>
  <si>
    <t>Carburator</t>
  </si>
  <si>
    <t>Cervix Dilatator</t>
  </si>
  <si>
    <t>Climatic Chamber</t>
  </si>
  <si>
    <t>Cod Monitor</t>
  </si>
  <si>
    <t>Cooker Bak Terbuka</t>
  </si>
  <si>
    <t>Cooker Stainlessteel</t>
  </si>
  <si>
    <t>Cross Blaser</t>
  </si>
  <si>
    <t>Cryogenic Container</t>
  </si>
  <si>
    <t>Culture Dish</t>
  </si>
  <si>
    <t>Data Recorder</t>
  </si>
  <si>
    <t>Digital Preassure Gauge</t>
  </si>
  <si>
    <t>Dna Sequezing</t>
  </si>
  <si>
    <t>Dredge</t>
  </si>
  <si>
    <t>Dringking Monitor</t>
  </si>
  <si>
    <t>Drying Test</t>
  </si>
  <si>
    <t>Dynamometer Car</t>
  </si>
  <si>
    <t>Electric Meat San</t>
  </si>
  <si>
    <t>Elisa Reader</t>
  </si>
  <si>
    <t>Embrio Filter</t>
  </si>
  <si>
    <t>Embrio Manipulator</t>
  </si>
  <si>
    <t>Ergonomic Tester</t>
  </si>
  <si>
    <t>Exhouse Gas Analyzer</t>
  </si>
  <si>
    <t>Feed Mixer</t>
  </si>
  <si>
    <t>Fibertec System</t>
  </si>
  <si>
    <t>Fish Moisture Tester</t>
  </si>
  <si>
    <t>Fluorence Dektor</t>
  </si>
  <si>
    <t>Frequency Generator</t>
  </si>
  <si>
    <t>Fuel Flow Meter</t>
  </si>
  <si>
    <t>Gamma Counter</t>
  </si>
  <si>
    <t>Gas Chamber</t>
  </si>
  <si>
    <t>Generator</t>
  </si>
  <si>
    <t>Glass Dryer</t>
  </si>
  <si>
    <t>Grain Counter</t>
  </si>
  <si>
    <t>Grain Crack Inspector</t>
  </si>
  <si>
    <t>Grain Devider</t>
  </si>
  <si>
    <t>Grain Sorter</t>
  </si>
  <si>
    <t>Green Meter</t>
  </si>
  <si>
    <t>Grinder</t>
  </si>
  <si>
    <t>Growth Chamber</t>
  </si>
  <si>
    <t>Haematocrit Reader</t>
  </si>
  <si>
    <t>Haemoglobin Meter</t>
  </si>
  <si>
    <t>Hand Counter</t>
  </si>
  <si>
    <t>Hand Penetrometer</t>
  </si>
  <si>
    <t>Heating Air Incubator</t>
  </si>
  <si>
    <t>Higro Thermograph</t>
  </si>
  <si>
    <t>Hot Plate Stirer</t>
  </si>
  <si>
    <t>Infra Red Gas Analyzer</t>
  </si>
  <si>
    <t>Insemination Device</t>
  </si>
  <si>
    <t>Instron Food Tester</t>
  </si>
  <si>
    <t>Janet Ketel</t>
  </si>
  <si>
    <t>Kjeltec</t>
  </si>
  <si>
    <t>Kompor Distilasi</t>
  </si>
  <si>
    <t>Laparascopi</t>
  </si>
  <si>
    <t>Liminar Flow Cabinet</t>
  </si>
  <si>
    <t>Liquid N2 Container</t>
  </si>
  <si>
    <t>Macro Balance</t>
  </si>
  <si>
    <t>Meat Grinder</t>
  </si>
  <si>
    <t>Mesin Pencuci Sayuran</t>
  </si>
  <si>
    <t>Mesin Pengepres Buah</t>
  </si>
  <si>
    <t>Mesin Pengolahan Susu</t>
  </si>
  <si>
    <t>Metal Hadness Tester</t>
  </si>
  <si>
    <t>Microfuge</t>
  </si>
  <si>
    <t>Microscope Discecting</t>
  </si>
  <si>
    <t>Microscope Electron</t>
  </si>
  <si>
    <t>Microscope Flourescence</t>
  </si>
  <si>
    <t>Microscope Inverted</t>
  </si>
  <si>
    <t>Microscope Light</t>
  </si>
  <si>
    <t>Microscope Phase Contras</t>
  </si>
  <si>
    <t>Microtone Cryostat</t>
  </si>
  <si>
    <t>Microwave Oven</t>
  </si>
  <si>
    <t>Milling Test</t>
  </si>
  <si>
    <t>Model Pilot Plant</t>
  </si>
  <si>
    <t>Multi Channel Thermometer</t>
  </si>
  <si>
    <t>Near Infrared Reflectance</t>
  </si>
  <si>
    <t>Nematoda Separator</t>
  </si>
  <si>
    <t>Neubeur Chamber</t>
  </si>
  <si>
    <t>Orifice</t>
  </si>
  <si>
    <t>Oxigenmeter</t>
  </si>
  <si>
    <t>Pasteurisasi Unit</t>
  </si>
  <si>
    <t>Pelleting Machine</t>
  </si>
  <si>
    <t>Penggilingan Buah</t>
  </si>
  <si>
    <t>Penggilingan Tepung</t>
  </si>
  <si>
    <t>Penutup Botol</t>
  </si>
  <si>
    <t>Personal Computer</t>
  </si>
  <si>
    <t>Physicrometer Potensial</t>
  </si>
  <si>
    <t>Phytotron</t>
  </si>
  <si>
    <t>Pilot Tube</t>
  </si>
  <si>
    <t>Pippet Machine</t>
  </si>
  <si>
    <t>Polihon</t>
  </si>
  <si>
    <t>Portable Pen Recorder</t>
  </si>
  <si>
    <t>Pressure Bomb</t>
  </si>
  <si>
    <t>Pull Tipe Dinamometer</t>
  </si>
  <si>
    <t>Pulper</t>
  </si>
  <si>
    <t>Pump Testing Apparatus</t>
  </si>
  <si>
    <t>Ruang Aklimatisasi</t>
  </si>
  <si>
    <t>Rubber Hardness Tester</t>
  </si>
  <si>
    <t>Rubber Moisture Tester</t>
  </si>
  <si>
    <t>Seechi Disk</t>
  </si>
  <si>
    <t>Seed Divider</t>
  </si>
  <si>
    <t>Sharp Knife</t>
  </si>
  <si>
    <t>Siever</t>
  </si>
  <si>
    <t>Siro Kent Lamp</t>
  </si>
  <si>
    <t>Sistem Boiler</t>
  </si>
  <si>
    <t>Soil Hardness Tester</t>
  </si>
  <si>
    <t>Soil Hydrometer</t>
  </si>
  <si>
    <t>Soil Moisture Tester</t>
  </si>
  <si>
    <t>Sosis Maker</t>
  </si>
  <si>
    <t>Soxtec</t>
  </si>
  <si>
    <t>Soxtec System</t>
  </si>
  <si>
    <t>Spark Tes For Steel</t>
  </si>
  <si>
    <t>Spora Trap</t>
  </si>
  <si>
    <t>Spyral Probe</t>
  </si>
  <si>
    <t>Steam Boiler</t>
  </si>
  <si>
    <t>Steam Generator</t>
  </si>
  <si>
    <t>Steel Ruller</t>
  </si>
  <si>
    <t>Stick Thermometer</t>
  </si>
  <si>
    <t>Stomacher</t>
  </si>
  <si>
    <t>Strain Amplifier</t>
  </si>
  <si>
    <t>Strain Gauge</t>
  </si>
  <si>
    <t>Superporometer</t>
  </si>
  <si>
    <t>Tape Meter</t>
  </si>
  <si>
    <t>Tendero Meter</t>
  </si>
  <si>
    <t>Test Road</t>
  </si>
  <si>
    <t>Thermohidrometer</t>
  </si>
  <si>
    <t>Thermostatic Box</t>
  </si>
  <si>
    <t>Tintometer</t>
  </si>
  <si>
    <t>Tissue Block</t>
  </si>
  <si>
    <t>Tissue Processor</t>
  </si>
  <si>
    <t>Tissue Tek</t>
  </si>
  <si>
    <t>Tlc Scanner</t>
  </si>
  <si>
    <t>Toploading Balance</t>
  </si>
  <si>
    <t>Torque Sensor</t>
  </si>
  <si>
    <t>Transiluminator</t>
  </si>
  <si>
    <t>Ultrasonic Cell Disrupter</t>
  </si>
  <si>
    <t>Unit Ekstraksi</t>
  </si>
  <si>
    <t>Unit Pengalengan</t>
  </si>
  <si>
    <t>Unit Pengering</t>
  </si>
  <si>
    <t>Unit Penggilingan</t>
  </si>
  <si>
    <t>Uv-Vis Spectrophotometer</t>
  </si>
  <si>
    <t>Vaccum Tester</t>
  </si>
  <si>
    <t>Vacum Evaporator</t>
  </si>
  <si>
    <t>Variable Resistor</t>
  </si>
  <si>
    <t>Variable Speed</t>
  </si>
  <si>
    <t>Warburgh Apparatus</t>
  </si>
  <si>
    <t>Water Analysis Test Kitt</t>
  </si>
  <si>
    <t>Water Deinozer</t>
  </si>
  <si>
    <t>Water Distilation Unit</t>
  </si>
  <si>
    <t>Water Inspector</t>
  </si>
  <si>
    <t>Water Pressure Pump Test</t>
  </si>
  <si>
    <t>Watt Meter</t>
  </si>
  <si>
    <t>Whiteness Meter</t>
  </si>
  <si>
    <t>Whiteness Tester</t>
  </si>
  <si>
    <t>Willey Mill</t>
  </si>
  <si>
    <t>Alat Ukur</t>
  </si>
  <si>
    <t>Perkakas</t>
  </si>
  <si>
    <t>Fotovol (Sel Surya)</t>
  </si>
  <si>
    <t>Alat Pemanas Surya</t>
  </si>
  <si>
    <t>Alat Pembakaran</t>
  </si>
  <si>
    <t>Alat Pencairan</t>
  </si>
  <si>
    <t>Alat Glasifikasi</t>
  </si>
  <si>
    <t>Salinometer</t>
  </si>
  <si>
    <t>Turbidity Meter</t>
  </si>
  <si>
    <t>Flow Analysis Sistem</t>
  </si>
  <si>
    <t>Protector</t>
  </si>
  <si>
    <t>Meter Whell</t>
  </si>
  <si>
    <t>Alidade Plane Table</t>
  </si>
  <si>
    <t>Panthograph</t>
  </si>
  <si>
    <t>Tidal Gauge</t>
  </si>
  <si>
    <t>Thermometer Unprotected</t>
  </si>
  <si>
    <t>Thermometer Protected</t>
  </si>
  <si>
    <t>Angel Meter</t>
  </si>
  <si>
    <t>Tabung Nansen</t>
  </si>
  <si>
    <t>Hand Auger Kit</t>
  </si>
  <si>
    <t>Tabung Nisken</t>
  </si>
  <si>
    <t>Stainless Steel Wire</t>
  </si>
  <si>
    <t>Hot Plate Stirrer</t>
  </si>
  <si>
    <t>Cutting Machine</t>
  </si>
  <si>
    <t>Diamond Saw</t>
  </si>
  <si>
    <t>Flourometer</t>
  </si>
  <si>
    <t>Water Quality Checker</t>
  </si>
  <si>
    <t>Disolved Oksigen Analyzer</t>
  </si>
  <si>
    <t>Under Water Irradiameter</t>
  </si>
  <si>
    <t>Liqor Light Meter</t>
  </si>
  <si>
    <t>Productivity Kit</t>
  </si>
  <si>
    <t>Bak Aquarium</t>
  </si>
  <si>
    <t>Bak Porselin</t>
  </si>
  <si>
    <t>Bak Kultivasi</t>
  </si>
  <si>
    <t>Cage Net</t>
  </si>
  <si>
    <t>Six Place Hydromanifolds</t>
  </si>
  <si>
    <t>Laminar Air Flow Cabinet</t>
  </si>
  <si>
    <t>Rod Blower</t>
  </si>
  <si>
    <t>Rotation Evaporating</t>
  </si>
  <si>
    <t>Triple Beam Balance</t>
  </si>
  <si>
    <t>Under Water Camera</t>
  </si>
  <si>
    <t>Grab Bottom Sampler</t>
  </si>
  <si>
    <t>Alat Selam</t>
  </si>
  <si>
    <t>N2 Distalation Unit</t>
  </si>
  <si>
    <t>Ultra Data System</t>
  </si>
  <si>
    <t>Tromol Herbarium</t>
  </si>
  <si>
    <t>Alat Perangkap Binatang</t>
  </si>
  <si>
    <t>Counting Cel</t>
  </si>
  <si>
    <t>Licht Back</t>
  </si>
  <si>
    <t>Area Meter</t>
  </si>
  <si>
    <t>Automatic Absor Spection</t>
  </si>
  <si>
    <t>Desaltor</t>
  </si>
  <si>
    <t>Automatic Area Meter</t>
  </si>
  <si>
    <t>Land Gravity Meter</t>
  </si>
  <si>
    <t>Self Potensial</t>
  </si>
  <si>
    <t>Physical Property</t>
  </si>
  <si>
    <t>Automatic Point Counter</t>
  </si>
  <si>
    <t>Abem Sounding Cable</t>
  </si>
  <si>
    <t>Densitylog Module</t>
  </si>
  <si>
    <t>Digital Thermometer</t>
  </si>
  <si>
    <t>Tester Kit</t>
  </si>
  <si>
    <t>Vane Tester</t>
  </si>
  <si>
    <t>Moisture Content Tester</t>
  </si>
  <si>
    <t>Magnetometer</t>
  </si>
  <si>
    <t>Geolistrik</t>
  </si>
  <si>
    <t>Meicrobarometer</t>
  </si>
  <si>
    <t>Abem Terrain Meter</t>
  </si>
  <si>
    <t>Portable Baoreholelogger</t>
  </si>
  <si>
    <t>Flotasion Machine</t>
  </si>
  <si>
    <t>Lab. Selective Mineral</t>
  </si>
  <si>
    <t>Lab. Jar Mill</t>
  </si>
  <si>
    <t>Magn. Tube Test</t>
  </si>
  <si>
    <t>Sparator High</t>
  </si>
  <si>
    <t>Pulvarezer</t>
  </si>
  <si>
    <t>Slurry Mixer</t>
  </si>
  <si>
    <t>Speciment Mount Press</t>
  </si>
  <si>
    <t>Graverkit</t>
  </si>
  <si>
    <t>Sample Holder</t>
  </si>
  <si>
    <t>Coper Wheel</t>
  </si>
  <si>
    <t>Strain Gouge Indicator</t>
  </si>
  <si>
    <t>Gas Scruber</t>
  </si>
  <si>
    <t>Milling Unit</t>
  </si>
  <si>
    <t>Bucket Elevator</t>
  </si>
  <si>
    <t>Silo</t>
  </si>
  <si>
    <t>Extruder Cooker</t>
  </si>
  <si>
    <t>Bin Outlet Feeding</t>
  </si>
  <si>
    <t>Rotary Dryer</t>
  </si>
  <si>
    <t>Rotary Coler</t>
  </si>
  <si>
    <t>Tungku</t>
  </si>
  <si>
    <t>Cyclon</t>
  </si>
  <si>
    <t>Disk Mill</t>
  </si>
  <si>
    <t>Flavour Apikator</t>
  </si>
  <si>
    <t>Bagging Conveyor</t>
  </si>
  <si>
    <t>Macerator</t>
  </si>
  <si>
    <t>Bag Closer</t>
  </si>
  <si>
    <t>Packaging Machine</t>
  </si>
  <si>
    <t>Cracking Machine</t>
  </si>
  <si>
    <t>Dehuling Machine</t>
  </si>
  <si>
    <t>Gentong Plastik</t>
  </si>
  <si>
    <t>Drum Stainless Steel</t>
  </si>
  <si>
    <t>Wash Bak</t>
  </si>
  <si>
    <t>Tangki Pemanas</t>
  </si>
  <si>
    <t>Polarograph</t>
  </si>
  <si>
    <t>Actuator</t>
  </si>
  <si>
    <t>Controller Tekanan</t>
  </si>
  <si>
    <t>Controller Level</t>
  </si>
  <si>
    <t>Controller Temperature</t>
  </si>
  <si>
    <t>Controller Flow</t>
  </si>
  <si>
    <t>Converter / Transducer</t>
  </si>
  <si>
    <t>Indicator</t>
  </si>
  <si>
    <t>Recorder</t>
  </si>
  <si>
    <t>Transmitter</t>
  </si>
  <si>
    <t>Mobile Lab. Grab Sampler</t>
  </si>
  <si>
    <t>Mobile Lab. Well Bailer</t>
  </si>
  <si>
    <t>Mobile Lab. Boiler Water</t>
  </si>
  <si>
    <t>Laboratory Incubator</t>
  </si>
  <si>
    <t>Laboratory Bench Stand</t>
  </si>
  <si>
    <t>Laboratory Safety Manual</t>
  </si>
  <si>
    <t>Mangkok Porselin</t>
  </si>
  <si>
    <t>Cawan Porselin</t>
  </si>
  <si>
    <t>Lumpang Keramik</t>
  </si>
  <si>
    <t>Elektrode</t>
  </si>
  <si>
    <t>Filter Photo Meter</t>
  </si>
  <si>
    <t>Vacum Destilator</t>
  </si>
  <si>
    <t>Kaki Tiga</t>
  </si>
  <si>
    <t>Rustrak Recorders</t>
  </si>
  <si>
    <t>Petri Dishes</t>
  </si>
  <si>
    <t>Bulb</t>
  </si>
  <si>
    <t>Statip</t>
  </si>
  <si>
    <t>Tempat Prepara</t>
  </si>
  <si>
    <t>Time Control</t>
  </si>
  <si>
    <t>Eye Wash</t>
  </si>
  <si>
    <t>Visco Meter Tubes</t>
  </si>
  <si>
    <t>Elemen</t>
  </si>
  <si>
    <t>Kawat Kasa</t>
  </si>
  <si>
    <t>Centrifuge Heamatocrite</t>
  </si>
  <si>
    <t>Prothombin Meter</t>
  </si>
  <si>
    <t>Laboratory Refrigerator</t>
  </si>
  <si>
    <t>Hb. Meter</t>
  </si>
  <si>
    <t>Dry Sterilizer</t>
  </si>
  <si>
    <t>Cystology Centrifuge</t>
  </si>
  <si>
    <t>Micro Plate Reader</t>
  </si>
  <si>
    <t>Multi Glass Meter</t>
  </si>
  <si>
    <t>Mesin Penghilang Tinta</t>
  </si>
  <si>
    <t>Alat Pengukur Massa Jenis</t>
  </si>
  <si>
    <t>Alat Uji Kuat Lentur</t>
  </si>
  <si>
    <t>Alat Tangki Pengapungan</t>
  </si>
  <si>
    <t>Alat Pengolah Air Limbah</t>
  </si>
  <si>
    <t>Handy Pump</t>
  </si>
  <si>
    <t>Funce And Die Cutter</t>
  </si>
  <si>
    <t>Beach Funcure Tester</t>
  </si>
  <si>
    <t>Directional Pendulum</t>
  </si>
  <si>
    <t>Extractrion Heater</t>
  </si>
  <si>
    <t>Desintegrator</t>
  </si>
  <si>
    <t>Stable Fibre Classifier</t>
  </si>
  <si>
    <t>Smoothness Tester</t>
  </si>
  <si>
    <t>Denso Meter</t>
  </si>
  <si>
    <t>Expantion Contra Tester</t>
  </si>
  <si>
    <t>Paper Scale</t>
  </si>
  <si>
    <t>Thecness Strengts</t>
  </si>
  <si>
    <t>Bursting Tester Molen</t>
  </si>
  <si>
    <t>Fibre Clasifier</t>
  </si>
  <si>
    <t>Methylation Celulosa</t>
  </si>
  <si>
    <t>Aparatus Dan Stirer</t>
  </si>
  <si>
    <t>Alat Box Compresion Test</t>
  </si>
  <si>
    <t>Ultra Filter Cell</t>
  </si>
  <si>
    <t>Geer Type Drying Coaster</t>
  </si>
  <si>
    <t>Chip Clasifier</t>
  </si>
  <si>
    <t>Alat Fraksinasi Serat</t>
  </si>
  <si>
    <t>Disseting Set</t>
  </si>
  <si>
    <t>Multiflax</t>
  </si>
  <si>
    <t>Prooper Coater Alt</t>
  </si>
  <si>
    <t>Flowing Film</t>
  </si>
  <si>
    <t>Elecyric Stabilizer</t>
  </si>
  <si>
    <t>Set Up</t>
  </si>
  <si>
    <t>Alat Uji Komperator</t>
  </si>
  <si>
    <t>Gas Detector</t>
  </si>
  <si>
    <t>Fibre Clasfier</t>
  </si>
  <si>
    <t>Granulator</t>
  </si>
  <si>
    <t>New Quart Thermohygroraph</t>
  </si>
  <si>
    <t>Meja Kerja</t>
  </si>
  <si>
    <t>Screen Pembaras</t>
  </si>
  <si>
    <t>Tempat Air Suling</t>
  </si>
  <si>
    <t>Alat Penyaring</t>
  </si>
  <si>
    <t>Automatic Pipet Dispenser</t>
  </si>
  <si>
    <t>Exicator</t>
  </si>
  <si>
    <t>Extraction Heater</t>
  </si>
  <si>
    <t>Faden Thermometer</t>
  </si>
  <si>
    <t>Mental Heater</t>
  </si>
  <si>
    <t>Mechanic Heater</t>
  </si>
  <si>
    <t>Tabung Detruksi</t>
  </si>
  <si>
    <t>Altifity Water Meter</t>
  </si>
  <si>
    <t>Oxigen Meter</t>
  </si>
  <si>
    <t>Alat Reasifikasi</t>
  </si>
  <si>
    <t>Sample Consetrator</t>
  </si>
  <si>
    <t>Alat Detruksi</t>
  </si>
  <si>
    <t>Grindet Ciclotek</t>
  </si>
  <si>
    <t>Handy Aspirator</t>
  </si>
  <si>
    <t>Tabung Centrifugal</t>
  </si>
  <si>
    <t>Kolom Fraksinasi</t>
  </si>
  <si>
    <t>Electric Counter Fryer</t>
  </si>
  <si>
    <t>Testoterm</t>
  </si>
  <si>
    <t>Conmotector</t>
  </si>
  <si>
    <t>Hallow Cathode Lamp</t>
  </si>
  <si>
    <t>Destilasi Bertingkat</t>
  </si>
  <si>
    <t>Waste Water Tester</t>
  </si>
  <si>
    <t>Cawan Kwarsa</t>
  </si>
  <si>
    <t>Scuber Unit</t>
  </si>
  <si>
    <t>Gambar Total</t>
  </si>
  <si>
    <t>Kartu Kalimat Huruf Cetak</t>
  </si>
  <si>
    <t>Papan Alfabet</t>
  </si>
  <si>
    <t>Kain Panel</t>
  </si>
  <si>
    <t>Kit Matematika</t>
  </si>
  <si>
    <t>Roda Motor</t>
  </si>
  <si>
    <t>Muka Jam</t>
  </si>
  <si>
    <t>Rak Bilangan Dua Ruang</t>
  </si>
  <si>
    <t>Rak Bilangan Tiga Ruang</t>
  </si>
  <si>
    <t>Papan Planel</t>
  </si>
  <si>
    <t>Papan Berpaku</t>
  </si>
  <si>
    <t>Papan Pasak</t>
  </si>
  <si>
    <t>Pengukur Luas</t>
  </si>
  <si>
    <t>Blok Untuk Bilangan</t>
  </si>
  <si>
    <t>Pola Bangun Ruang</t>
  </si>
  <si>
    <t>Aritmatika Jam</t>
  </si>
  <si>
    <t>Pengukur Panjang Kurva</t>
  </si>
  <si>
    <t>Pipa Plastik</t>
  </si>
  <si>
    <t>Simetri Cermin</t>
  </si>
  <si>
    <t>Blok Simetri Putar</t>
  </si>
  <si>
    <t>Kubus Satuan</t>
  </si>
  <si>
    <t>Jangka</t>
  </si>
  <si>
    <t>Model Kubus</t>
  </si>
  <si>
    <t>Model Balok</t>
  </si>
  <si>
    <t>Bidang Delapan Beraturan</t>
  </si>
  <si>
    <t>Papan Paku Kecil</t>
  </si>
  <si>
    <t>Gawang Penghitung</t>
  </si>
  <si>
    <t>Gawang Angka</t>
  </si>
  <si>
    <t>Bola Gelinding</t>
  </si>
  <si>
    <t>Lempar Galang</t>
  </si>
  <si>
    <t>Papan Tulis Berkotak</t>
  </si>
  <si>
    <t>Model Bangun Ruang</t>
  </si>
  <si>
    <t>Alat Peraga Matematika</t>
  </si>
  <si>
    <t>Kotak Peti Lengkap</t>
  </si>
  <si>
    <t>Pembakar Spirtus</t>
  </si>
  <si>
    <t>Gelas Kimia</t>
  </si>
  <si>
    <t>Pemegang</t>
  </si>
  <si>
    <t>Langan Neraca</t>
  </si>
  <si>
    <t>Poros Neraca</t>
  </si>
  <si>
    <t>Mangkok Neraca</t>
  </si>
  <si>
    <t>Kubus Plastik</t>
  </si>
  <si>
    <t>Kubus Kayu</t>
  </si>
  <si>
    <t>Bola Baja</t>
  </si>
  <si>
    <t>Katrol Ganda</t>
  </si>
  <si>
    <t>Pegas</t>
  </si>
  <si>
    <t>Volume Konstan</t>
  </si>
  <si>
    <t>Turbin Air</t>
  </si>
  <si>
    <t>Magnet</t>
  </si>
  <si>
    <t>Tutup Penyimpanan 21415</t>
  </si>
  <si>
    <t>Tutup Penyimpanan 3</t>
  </si>
  <si>
    <t>Tutup Penyimpanan 7</t>
  </si>
  <si>
    <t>Kerangka Karet</t>
  </si>
  <si>
    <t>Model Jantung</t>
  </si>
  <si>
    <t>Model Rahang Gigi</t>
  </si>
  <si>
    <t>Model Mata</t>
  </si>
  <si>
    <t>Model Kuda</t>
  </si>
  <si>
    <t>Model Lembu</t>
  </si>
  <si>
    <t>Model Torso Mini</t>
  </si>
  <si>
    <t>Gelas Ukur</t>
  </si>
  <si>
    <t>Pipet Tetes</t>
  </si>
  <si>
    <t>Batu Timbangan</t>
  </si>
  <si>
    <t>Labu Erlen Mayer</t>
  </si>
  <si>
    <t>Thermometer Kamar</t>
  </si>
  <si>
    <t>Pengaduk</t>
  </si>
  <si>
    <t>Thermometer Badan</t>
  </si>
  <si>
    <t>Balok Berkait</t>
  </si>
  <si>
    <t>Silinder Berkait</t>
  </si>
  <si>
    <t>Sumbat Pipa Runcing</t>
  </si>
  <si>
    <t>Pipet Isap</t>
  </si>
  <si>
    <t>Jembatan</t>
  </si>
  <si>
    <t>Batang Logam</t>
  </si>
  <si>
    <t>Batang Kuningan</t>
  </si>
  <si>
    <t>Landasan Segi Tiga</t>
  </si>
  <si>
    <t>Pemberat</t>
  </si>
  <si>
    <t>Statip Lilin</t>
  </si>
  <si>
    <t>Layar</t>
  </si>
  <si>
    <t>Lensa</t>
  </si>
  <si>
    <t>Kunci Sinyal</t>
  </si>
  <si>
    <t>Bel Listrik</t>
  </si>
  <si>
    <t>Cawan Patri</t>
  </si>
  <si>
    <t>Pot Plastik</t>
  </si>
  <si>
    <t>Pipa Karet</t>
  </si>
  <si>
    <t>Pipa Kaca Lurus</t>
  </si>
  <si>
    <t>Statip Tabung Reaksi</t>
  </si>
  <si>
    <t>Botol Spesiman</t>
  </si>
  <si>
    <t>Sumbat Karet</t>
  </si>
  <si>
    <t>Pinset Bengkok</t>
  </si>
  <si>
    <t>Pipa Bentuk Y</t>
  </si>
  <si>
    <t>Bejana Berhubungan</t>
  </si>
  <si>
    <t>Galangan Kapal</t>
  </si>
  <si>
    <t>Manometer Terbuka</t>
  </si>
  <si>
    <t>Manometer Tertutup</t>
  </si>
  <si>
    <t>Pompa Karet</t>
  </si>
  <si>
    <t>Katrol</t>
  </si>
  <si>
    <t>Penahan Ban</t>
  </si>
  <si>
    <t>Garpu Penala</t>
  </si>
  <si>
    <t>Lempeng Gelas</t>
  </si>
  <si>
    <t>Pipa Pendingin/Penyuling</t>
  </si>
  <si>
    <t>Sumber Cahaya</t>
  </si>
  <si>
    <t>Rangka Penjepit</t>
  </si>
  <si>
    <t>Klem Pegas</t>
  </si>
  <si>
    <t>Celah Lima Horisontal</t>
  </si>
  <si>
    <t>Inti Kumparan 300 Lilitan</t>
  </si>
  <si>
    <t>Lensa Tangan</t>
  </si>
  <si>
    <t>Papan Perentang</t>
  </si>
  <si>
    <t>Gelas Objek</t>
  </si>
  <si>
    <t>Gelas Penutup</t>
  </si>
  <si>
    <t>Mikroskop</t>
  </si>
  <si>
    <t>Belyar</t>
  </si>
  <si>
    <t>Pipa Gelas</t>
  </si>
  <si>
    <t>Sepit Kayu</t>
  </si>
  <si>
    <t>Sumbat Karet Berpipa</t>
  </si>
  <si>
    <t>Thermos Kecil</t>
  </si>
  <si>
    <t>Pot Besar</t>
  </si>
  <si>
    <t>Model Kulit</t>
  </si>
  <si>
    <t>Model Telinga</t>
  </si>
  <si>
    <t>Model Gigi</t>
  </si>
  <si>
    <t>Model Lambung</t>
  </si>
  <si>
    <t>Model Ginjal</t>
  </si>
  <si>
    <t>Alat Hartle</t>
  </si>
  <si>
    <t>Motor Listrik</t>
  </si>
  <si>
    <t>Ticker Limer</t>
  </si>
  <si>
    <t>Conductivity App</t>
  </si>
  <si>
    <t>Foto Meter</t>
  </si>
  <si>
    <t>Kotak Kaca Obyek</t>
  </si>
  <si>
    <t>Tabung Penyuling</t>
  </si>
  <si>
    <t>Jepitan Tabung Reaksi</t>
  </si>
  <si>
    <t>Spatula Tanduk</t>
  </si>
  <si>
    <t>Pipa T</t>
  </si>
  <si>
    <t>Papan Peraga</t>
  </si>
  <si>
    <t>Sekop</t>
  </si>
  <si>
    <t>Panci</t>
  </si>
  <si>
    <t>Piano</t>
  </si>
  <si>
    <t>Pianika</t>
  </si>
  <si>
    <t>Harmonika</t>
  </si>
  <si>
    <t>Gamelan</t>
  </si>
  <si>
    <t>Angklung</t>
  </si>
  <si>
    <t>Kecapi</t>
  </si>
  <si>
    <t>Rebab</t>
  </si>
  <si>
    <t>Gendang</t>
  </si>
  <si>
    <t>Kayu Pemukul</t>
  </si>
  <si>
    <t>Start Blok</t>
  </si>
  <si>
    <t>Bendera Merah Putih</t>
  </si>
  <si>
    <t>Conduktimeter</t>
  </si>
  <si>
    <t>Coulometer</t>
  </si>
  <si>
    <t>Potentiometer</t>
  </si>
  <si>
    <t>Titralyzer</t>
  </si>
  <si>
    <t>Lon Analyzer</t>
  </si>
  <si>
    <t>Lectrolytic</t>
  </si>
  <si>
    <t>C-H-N Analyzer</t>
  </si>
  <si>
    <t>Merz Automatic N-Analyzer</t>
  </si>
  <si>
    <t>Fluorimeter</t>
  </si>
  <si>
    <t>Polarimeter/Refractometer</t>
  </si>
  <si>
    <t>X-Ray Diffractometer</t>
  </si>
  <si>
    <t>Uranium Ore Analyzer</t>
  </si>
  <si>
    <t>Amilograph Meter</t>
  </si>
  <si>
    <t>Mass Spectrometer</t>
  </si>
  <si>
    <t>Calorimeter</t>
  </si>
  <si>
    <t>Thermogravimeter</t>
  </si>
  <si>
    <t>Thermo Analyzer</t>
  </si>
  <si>
    <t>Fraction Colector</t>
  </si>
  <si>
    <t>Dial Reading Thermometer</t>
  </si>
  <si>
    <t>Procesion Thermometer</t>
  </si>
  <si>
    <t>Resistance Thermometer</t>
  </si>
  <si>
    <t>Bimetal Thermometer</t>
  </si>
  <si>
    <t>Temperature Indicator</t>
  </si>
  <si>
    <t>Temperature Recorder</t>
  </si>
  <si>
    <t>Thermoregulator</t>
  </si>
  <si>
    <t>Immersion Pyrometer</t>
  </si>
  <si>
    <t>Bourdan Vacuum Gauge</t>
  </si>
  <si>
    <t>Well Type Manometer</t>
  </si>
  <si>
    <t>Specific Gravitometer</t>
  </si>
  <si>
    <t>Densitometer General</t>
  </si>
  <si>
    <t>Surface Tensometer</t>
  </si>
  <si>
    <t>Viscometer Viscosimeter</t>
  </si>
  <si>
    <t>Kinematic Viscosety Bath</t>
  </si>
  <si>
    <t>Gasmeter</t>
  </si>
  <si>
    <t>Anemometer Flowmeter</t>
  </si>
  <si>
    <t>Venturumeter Flowmeter</t>
  </si>
  <si>
    <t>Areameter Flowmeter</t>
  </si>
  <si>
    <t>Onfice Meter Flowmeter</t>
  </si>
  <si>
    <t>Massmeter Flowmeter</t>
  </si>
  <si>
    <t>Elbowimeter Flowmeter</t>
  </si>
  <si>
    <t>Flash Point Tester</t>
  </si>
  <si>
    <t>Electronic Microbalance</t>
  </si>
  <si>
    <t>Remote Bader</t>
  </si>
  <si>
    <t>Telecope Scale</t>
  </si>
  <si>
    <t>Sprong Scale</t>
  </si>
  <si>
    <t>Table Balance</t>
  </si>
  <si>
    <t>Rotator Heater Control</t>
  </si>
  <si>
    <t>Stop Clock</t>
  </si>
  <si>
    <t>Wall Clock</t>
  </si>
  <si>
    <t>Stroboscope Flash</t>
  </si>
  <si>
    <t>Coloni Holder</t>
  </si>
  <si>
    <t>Battle Holder</t>
  </si>
  <si>
    <t>Team Heated Water Bath</t>
  </si>
  <si>
    <t>Sand Bath</t>
  </si>
  <si>
    <t>Thermostatic Water Bath</t>
  </si>
  <si>
    <t>Shaking Water Bath</t>
  </si>
  <si>
    <t>Test Tube Dry Bath</t>
  </si>
  <si>
    <t>Cleaning Bath</t>
  </si>
  <si>
    <t>Lab Eva Porator</t>
  </si>
  <si>
    <t>Vice Jig U 235 Proses</t>
  </si>
  <si>
    <t>Dauble Ended Bottle Case</t>
  </si>
  <si>
    <t>Bunsen Gas Bumer</t>
  </si>
  <si>
    <t>Blow Lamp (Brander)</t>
  </si>
  <si>
    <t>Aw Bottle Case</t>
  </si>
  <si>
    <t>Rfw Bottle Case</t>
  </si>
  <si>
    <t>Cold Plate</t>
  </si>
  <si>
    <t>Rotating Jig</t>
  </si>
  <si>
    <t>Heating Mantle</t>
  </si>
  <si>
    <t>Heating Tape</t>
  </si>
  <si>
    <t>Infrared Lamp</t>
  </si>
  <si>
    <t>Tube Fumace</t>
  </si>
  <si>
    <t>Vibrating Micro Shaker</t>
  </si>
  <si>
    <t>Shaking Machine</t>
  </si>
  <si>
    <t>Test Tube Shaker</t>
  </si>
  <si>
    <t>Sterrer Motor</t>
  </si>
  <si>
    <t>Multiple Stining Unit</t>
  </si>
  <si>
    <t>Magnetic Sterrer</t>
  </si>
  <si>
    <t>Revalution Counter</t>
  </si>
  <si>
    <t>Ultrasonic Sceaner</t>
  </si>
  <si>
    <t>Siffer &amp; Rotatop</t>
  </si>
  <si>
    <t>Ball Mill</t>
  </si>
  <si>
    <t>Hand Centrifuge</t>
  </si>
  <si>
    <t>Distilation Equipment</t>
  </si>
  <si>
    <t>Electrolytic Hr Generator</t>
  </si>
  <si>
    <t>Room Dehudifier</t>
  </si>
  <si>
    <t>Plating System</t>
  </si>
  <si>
    <t>Cambustion Tube</t>
  </si>
  <si>
    <t>Vacuum System</t>
  </si>
  <si>
    <t>Dewar</t>
  </si>
  <si>
    <t>Regulator Pemanas</t>
  </si>
  <si>
    <t>Pemanas Jaket</t>
  </si>
  <si>
    <t>Pipetter Epperdort</t>
  </si>
  <si>
    <t>Water Chiller</t>
  </si>
  <si>
    <t>Dessiccator</t>
  </si>
  <si>
    <t>Soxhlel Extractor</t>
  </si>
  <si>
    <t>Beaker</t>
  </si>
  <si>
    <t>Bottle Aspirator</t>
  </si>
  <si>
    <t>Funnel</t>
  </si>
  <si>
    <t>Safety Can</t>
  </si>
  <si>
    <t>Safety Container/Jerrican</t>
  </si>
  <si>
    <t>Safety Container</t>
  </si>
  <si>
    <t>Tank</t>
  </si>
  <si>
    <t>Generator Set (Lab Scale)</t>
  </si>
  <si>
    <t>Ear (Protecting) Muff</t>
  </si>
  <si>
    <t>Eye Goggles</t>
  </si>
  <si>
    <t>Eyewash Station</t>
  </si>
  <si>
    <t>Hot Cell</t>
  </si>
  <si>
    <t>Fire Extinguisher</t>
  </si>
  <si>
    <t>Fire Extinguisher Carlage</t>
  </si>
  <si>
    <t>Isotop Stringer</t>
  </si>
  <si>
    <t>Fume Alert Napor Detector</t>
  </si>
  <si>
    <t>Electronic Controls</t>
  </si>
  <si>
    <t>High Volume Air Sampler</t>
  </si>
  <si>
    <t>Assesories Ni Liq + Ln2</t>
  </si>
  <si>
    <t>Detector Alpha</t>
  </si>
  <si>
    <t>Vacuum Chamber</t>
  </si>
  <si>
    <t>Delay Amplifier</t>
  </si>
  <si>
    <t>Biased Amplifier</t>
  </si>
  <si>
    <t>Timming Filter Amplifier</t>
  </si>
  <si>
    <t>Sum-Invert Amplifier</t>
  </si>
  <si>
    <t>Universal Coincidence</t>
  </si>
  <si>
    <t>Coincidence Analyzer</t>
  </si>
  <si>
    <t>Logic Shaper And Delay</t>
  </si>
  <si>
    <t>Namosec Delay</t>
  </si>
  <si>
    <t>Linear Gate</t>
  </si>
  <si>
    <t>Linear Gate And Streteher</t>
  </si>
  <si>
    <t>Mixer Rauter</t>
  </si>
  <si>
    <t>Linear Ratemeter</t>
  </si>
  <si>
    <t>Blind Scaler</t>
  </si>
  <si>
    <t>Data Input</t>
  </si>
  <si>
    <t>Teletype Scanner</t>
  </si>
  <si>
    <t>Blind Timer</t>
  </si>
  <si>
    <t>Serial Scanner/Printer</t>
  </si>
  <si>
    <t>Preamp Power Supply</t>
  </si>
  <si>
    <t>Bin/Power Supply</t>
  </si>
  <si>
    <t>System Fower</t>
  </si>
  <si>
    <t>Oscilator Modula</t>
  </si>
  <si>
    <t>Low Distorsion Oscillator</t>
  </si>
  <si>
    <t>Reference Pulser</t>
  </si>
  <si>
    <t>Logic Pulser</t>
  </si>
  <si>
    <t>Multi Parameter System</t>
  </si>
  <si>
    <t>Quod Alpha Spectometer</t>
  </si>
  <si>
    <t>Scintillometer</t>
  </si>
  <si>
    <t>Logger</t>
  </si>
  <si>
    <t>Gas Flow Counter</t>
  </si>
  <si>
    <t>Neutron Counter</t>
  </si>
  <si>
    <t>Single Channel Recorder</t>
  </si>
  <si>
    <t>Dual Channel Recorder</t>
  </si>
  <si>
    <t>Camera Scope</t>
  </si>
  <si>
    <t>Hybrid Recorder</t>
  </si>
  <si>
    <t>Line Voltage Transformer</t>
  </si>
  <si>
    <t>Sliding Riostats</t>
  </si>
  <si>
    <t>Cable Drum</t>
  </si>
  <si>
    <t>Altenator</t>
  </si>
  <si>
    <t>Helium Liquifier</t>
  </si>
  <si>
    <t>N2 Dewars + Tabung</t>
  </si>
  <si>
    <t>Sample Changer</t>
  </si>
  <si>
    <t>Magnetic Coil</t>
  </si>
  <si>
    <t>Dry Ice Unit</t>
  </si>
  <si>
    <t>Amperemeter</t>
  </si>
  <si>
    <t>Ohmmeter</t>
  </si>
  <si>
    <t>Frequency Meter</t>
  </si>
  <si>
    <t>Vector/Z/Meter</t>
  </si>
  <si>
    <t>Milliohm</t>
  </si>
  <si>
    <t>Semiconductor Tester</t>
  </si>
  <si>
    <t>Power Meter</t>
  </si>
  <si>
    <t>Gauss Meter</t>
  </si>
  <si>
    <t>Gain Phase Meter</t>
  </si>
  <si>
    <t>Curve Tacer</t>
  </si>
  <si>
    <t>Differential Volt Meter</t>
  </si>
  <si>
    <t>Differential Comparator</t>
  </si>
  <si>
    <t>Cryfob Dewars</t>
  </si>
  <si>
    <t>Transister Tester</t>
  </si>
  <si>
    <t>Distotion Analyzer</t>
  </si>
  <si>
    <t>Component Tester</t>
  </si>
  <si>
    <t>Tranceiver Test Equipment</t>
  </si>
  <si>
    <t>Laser Correlator</t>
  </si>
  <si>
    <t>Laser Power Motor</t>
  </si>
  <si>
    <t>Laser Spectrum Annalyzer</t>
  </si>
  <si>
    <t>Laser Nitrogen</t>
  </si>
  <si>
    <t>Laser Argon</t>
  </si>
  <si>
    <t>Ion Impator</t>
  </si>
  <si>
    <t>Linear Accelerator</t>
  </si>
  <si>
    <t>Neotron Generator</t>
  </si>
  <si>
    <t>Van Dan Graof Generator</t>
  </si>
  <si>
    <t>Neutron (Beam) Chopper</t>
  </si>
  <si>
    <t>Reactor Bridge</t>
  </si>
  <si>
    <t>Fool Viewing Glass</t>
  </si>
  <si>
    <t>Hand Monitor</t>
  </si>
  <si>
    <t>Hand And Foot Monitor</t>
  </si>
  <si>
    <t>B.Y. Whole Body Monitor</t>
  </si>
  <si>
    <t>Radiation Area Monitor</t>
  </si>
  <si>
    <t>Xenon Area Monitor</t>
  </si>
  <si>
    <t>Dosimeter Charge</t>
  </si>
  <si>
    <t>Dosimeter Storage Case</t>
  </si>
  <si>
    <t>Neutron Surveymeter</t>
  </si>
  <si>
    <t>Sample Counting Probe</t>
  </si>
  <si>
    <t>Radon Gas Monitor</t>
  </si>
  <si>
    <t>Neutron Dosmeter</t>
  </si>
  <si>
    <t>Dose Calibrator</t>
  </si>
  <si>
    <t>Isotop Calibrator</t>
  </si>
  <si>
    <t>Cloth Monitor</t>
  </si>
  <si>
    <t>Gate/Protal Monitor</t>
  </si>
  <si>
    <t>Lead Container</t>
  </si>
  <si>
    <t>Lead Veal</t>
  </si>
  <si>
    <t>Lead Waster Container</t>
  </si>
  <si>
    <t>Lead Aperon</t>
  </si>
  <si>
    <t>Lead Spectacles</t>
  </si>
  <si>
    <t>Lead Glove</t>
  </si>
  <si>
    <t>Mini Monitor</t>
  </si>
  <si>
    <t>Master Slave</t>
  </si>
  <si>
    <t>Electronic Robot</t>
  </si>
  <si>
    <t>Radiarm</t>
  </si>
  <si>
    <t>Beam Shutter Lock</t>
  </si>
  <si>
    <t>Specimen Lifting Davice</t>
  </si>
  <si>
    <t>Gamma Pool Shef</t>
  </si>
  <si>
    <t>Prymary Tongs</t>
  </si>
  <si>
    <t>Remote Wire Cutter</t>
  </si>
  <si>
    <t>Transfer Bucket 4</t>
  </si>
  <si>
    <t>Transfer Bucket 6</t>
  </si>
  <si>
    <t>Top Barier Lead Shield</t>
  </si>
  <si>
    <t>Noise Level Meter</t>
  </si>
  <si>
    <t>Sirine</t>
  </si>
  <si>
    <t>Unit Siementasi</t>
  </si>
  <si>
    <t>Rainfall Recorder</t>
  </si>
  <si>
    <t>Rainfall Sensor</t>
  </si>
  <si>
    <t>Meteotower</t>
  </si>
  <si>
    <t>Wind Sensor Set</t>
  </si>
  <si>
    <t>Electric</t>
  </si>
  <si>
    <t>Hand Cup Animometer</t>
  </si>
  <si>
    <t>Vene Animometer</t>
  </si>
  <si>
    <t>Wind Telemeter</t>
  </si>
  <si>
    <t>Rain Gange</t>
  </si>
  <si>
    <t>Seismograph Recorder</t>
  </si>
  <si>
    <t>Meteo Set Portable</t>
  </si>
  <si>
    <t>Meteometer Set Recorder</t>
  </si>
  <si>
    <t>Meteometer Panel</t>
  </si>
  <si>
    <t>Solar Radiator Recorder</t>
  </si>
  <si>
    <t>Gamma Camera</t>
  </si>
  <si>
    <t>X-Ray Machine &amp; Control</t>
  </si>
  <si>
    <t>X-Ray Penetration</t>
  </si>
  <si>
    <t>X-Ray Transiumminiscence</t>
  </si>
  <si>
    <t>Neutron Source</t>
  </si>
  <si>
    <t>Ultrasonic Testing Device</t>
  </si>
  <si>
    <t>Portable Testing Magnet</t>
  </si>
  <si>
    <t>Film Image Viewer</t>
  </si>
  <si>
    <t>Accustic Emmisim Device</t>
  </si>
  <si>
    <t>Helium Leak Detector</t>
  </si>
  <si>
    <t>Hydraulic Tester</t>
  </si>
  <si>
    <t>Alat Uji Taktik</t>
  </si>
  <si>
    <t>Frofilometer</t>
  </si>
  <si>
    <t>Hand Microtome</t>
  </si>
  <si>
    <t>Rotary Microtome</t>
  </si>
  <si>
    <t>Hot Air Sterilizer</t>
  </si>
  <si>
    <t>Growth Chanber</t>
  </si>
  <si>
    <t>Air Flow Incubator</t>
  </si>
  <si>
    <t>Hand Tally Counter</t>
  </si>
  <si>
    <t>Blood Investigation Set</t>
  </si>
  <si>
    <t>Urine Meter</t>
  </si>
  <si>
    <t>Whole Bode Scanner</t>
  </si>
  <si>
    <t>Syringe</t>
  </si>
  <si>
    <t>Lead Syringe</t>
  </si>
  <si>
    <t>Sutine Reedle</t>
  </si>
  <si>
    <t>Sutine</t>
  </si>
  <si>
    <t>Urology Set</t>
  </si>
  <si>
    <t>Soil Permeameter</t>
  </si>
  <si>
    <t>Consolidation Tester</t>
  </si>
  <si>
    <t>Penetrograph</t>
  </si>
  <si>
    <t>Hand Penetro Meter</t>
  </si>
  <si>
    <t>Pocket Altimeter</t>
  </si>
  <si>
    <t>Optical Clinometer</t>
  </si>
  <si>
    <t>Table Techeometer</t>
  </si>
  <si>
    <t>Water Pass</t>
  </si>
  <si>
    <t>Geological Compass</t>
  </si>
  <si>
    <t>Scoop</t>
  </si>
  <si>
    <t>Salino Meter</t>
  </si>
  <si>
    <t>Oil Analyzer</t>
  </si>
  <si>
    <t>Klorin Meter</t>
  </si>
  <si>
    <t>Test Kit</t>
  </si>
  <si>
    <t>Bacteria Test Paper</t>
  </si>
  <si>
    <t>Water Sample</t>
  </si>
  <si>
    <t>Core Sampler</t>
  </si>
  <si>
    <t>Jar Tester</t>
  </si>
  <si>
    <t>Autoclay</t>
  </si>
  <si>
    <t>Automatic Ozon Analyzer</t>
  </si>
  <si>
    <t>Air Polution Tester</t>
  </si>
  <si>
    <t>Mini Pump Air Tester</t>
  </si>
  <si>
    <t>Hight Volume Air Sampler</t>
  </si>
  <si>
    <t>Deposit Gauge</t>
  </si>
  <si>
    <t>Dust Jar</t>
  </si>
  <si>
    <t>Portable Wind System</t>
  </si>
  <si>
    <t>Thermo-Hygrigraph</t>
  </si>
  <si>
    <t>Precition Gas Detector</t>
  </si>
  <si>
    <t>Solar Radiation Meter</t>
  </si>
  <si>
    <t>Gas Sampler</t>
  </si>
  <si>
    <t>Stack Sampler</t>
  </si>
  <si>
    <t>Zero Gas Generator</t>
  </si>
  <si>
    <t>Gas Cylinder</t>
  </si>
  <si>
    <t>Oil Pump</t>
  </si>
  <si>
    <t>Dry Type Gas Meter</t>
  </si>
  <si>
    <t>Wet Type Gas Meter</t>
  </si>
  <si>
    <t>Ozone Gas Generator</t>
  </si>
  <si>
    <t>Hydrogen Gas Generator</t>
  </si>
  <si>
    <t>Piston Phone</t>
  </si>
  <si>
    <t>Octave Band Filter</t>
  </si>
  <si>
    <t>Vibration Level Meter</t>
  </si>
  <si>
    <t>Tunable Filter</t>
  </si>
  <si>
    <t>Calibration Exiter</t>
  </si>
  <si>
    <t>Transceiver</t>
  </si>
  <si>
    <t>Compact Balance</t>
  </si>
  <si>
    <t>Hot Air Drying Oven</t>
  </si>
  <si>
    <t>Copper Corrosion Tester</t>
  </si>
  <si>
    <t>Kromatografi Gas</t>
  </si>
  <si>
    <t>Ion Selective Electrode</t>
  </si>
  <si>
    <t>Biological Microscope</t>
  </si>
  <si>
    <t>Gas Regulator</t>
  </si>
  <si>
    <t>Electric Oven</t>
  </si>
  <si>
    <t>Bod Incubator</t>
  </si>
  <si>
    <t>Water Circulation Bath</t>
  </si>
  <si>
    <t>Thermistor Water Bath</t>
  </si>
  <si>
    <t>Fraction Collector</t>
  </si>
  <si>
    <t>Rotary Culti-Shaker</t>
  </si>
  <si>
    <t>Multi Labo Shaker</t>
  </si>
  <si>
    <t>Pengaduk Magnet</t>
  </si>
  <si>
    <t>Peralatan Distilasi</t>
  </si>
  <si>
    <t>Ice Cube Maker</t>
  </si>
  <si>
    <t>Refrigerator/Freezer</t>
  </si>
  <si>
    <t>Towing Carriage</t>
  </si>
  <si>
    <t>Rails 234,5 M</t>
  </si>
  <si>
    <t>Current Conductor Busbars</t>
  </si>
  <si>
    <t>Resistance Dynamometer</t>
  </si>
  <si>
    <t>Clamp Apparatus</t>
  </si>
  <si>
    <t>Line Pump</t>
  </si>
  <si>
    <t>Cavitation Tunnel</t>
  </si>
  <si>
    <t>Flow Generator</t>
  </si>
  <si>
    <t>Pressure Control System</t>
  </si>
  <si>
    <t>Control Panel</t>
  </si>
  <si>
    <t>Propeller Dynamometer</t>
  </si>
  <si>
    <t>Oxigene Contents Meter</t>
  </si>
  <si>
    <t>Towing Crane</t>
  </si>
  <si>
    <t>Caviation Tunnel</t>
  </si>
  <si>
    <t>Ship Model Workshop</t>
  </si>
  <si>
    <t>Digital Multi Tester</t>
  </si>
  <si>
    <t>Circular Saw</t>
  </si>
  <si>
    <t>Thicknessing Planer</t>
  </si>
  <si>
    <t>Wood Lather</t>
  </si>
  <si>
    <t>Spindle Shaper</t>
  </si>
  <si>
    <t>Band Saw</t>
  </si>
  <si>
    <t>Dust Exhaust System</t>
  </si>
  <si>
    <t>Complete Set Of Handtools</t>
  </si>
  <si>
    <t>Propeller Forming Unit</t>
  </si>
  <si>
    <t>Drying Chamber</t>
  </si>
  <si>
    <t>Vertical Bandsaw</t>
  </si>
  <si>
    <t>Sheet Metal Grinder</t>
  </si>
  <si>
    <t>Sheet Metal Roller</t>
  </si>
  <si>
    <t>Laver Shear</t>
  </si>
  <si>
    <t>Welding Table</t>
  </si>
  <si>
    <t>Exhaust System</t>
  </si>
  <si>
    <t>Lifting Table</t>
  </si>
  <si>
    <t>Mobile Exhaust System</t>
  </si>
  <si>
    <t>Spray Painting Cabin</t>
  </si>
  <si>
    <t>Eart Tester</t>
  </si>
  <si>
    <t>Wave Generator</t>
  </si>
  <si>
    <t>Cooling Tower</t>
  </si>
  <si>
    <t>Wave Absorber</t>
  </si>
  <si>
    <t>Wind Generator</t>
  </si>
  <si>
    <t>Interface</t>
  </si>
  <si>
    <t>Rail Carriage</t>
  </si>
  <si>
    <t>Rails</t>
  </si>
  <si>
    <t>MOB</t>
  </si>
  <si>
    <t>Photo Equipment</t>
  </si>
  <si>
    <t>Darkroom Equipment</t>
  </si>
  <si>
    <t>Film Equipment</t>
  </si>
  <si>
    <t>Lighting Equipment</t>
  </si>
  <si>
    <t>Revolver</t>
  </si>
  <si>
    <t>Pistol</t>
  </si>
  <si>
    <t>Pistol Isyarat</t>
  </si>
  <si>
    <t>Senapan Semi Otomatis</t>
  </si>
  <si>
    <t>Slide Action Rifle</t>
  </si>
  <si>
    <t>Senapan Mesin Otomatis</t>
  </si>
  <si>
    <t>Mortir Ringan</t>
  </si>
  <si>
    <t>Mortir Sedang</t>
  </si>
  <si>
    <t>Mortir Berat</t>
  </si>
  <si>
    <t>Anti Tank</t>
  </si>
  <si>
    <t>Canon</t>
  </si>
  <si>
    <t>Pistol Pelempar Tali</t>
  </si>
  <si>
    <t>Penyembur Api</t>
  </si>
  <si>
    <t>Senapan Gas</t>
  </si>
  <si>
    <t>Pistol Gas</t>
  </si>
  <si>
    <t>Shoot Gun</t>
  </si>
  <si>
    <t>Sten Gun</t>
  </si>
  <si>
    <t>Senapan Angin</t>
  </si>
  <si>
    <t>Smoke Gun</t>
  </si>
  <si>
    <t>Water Gun</t>
  </si>
  <si>
    <t>Bomb Rack</t>
  </si>
  <si>
    <t>Light Twin</t>
  </si>
  <si>
    <t>T.E.R A/A</t>
  </si>
  <si>
    <t>Peluncur</t>
  </si>
  <si>
    <t>Pelempar Bom Laut</t>
  </si>
  <si>
    <t>Peluncur Rudal</t>
  </si>
  <si>
    <t>Simulator</t>
  </si>
  <si>
    <t>Sub Kaliber</t>
  </si>
  <si>
    <t>Insert Barrel</t>
  </si>
  <si>
    <t>Teropong Bidik Malam</t>
  </si>
  <si>
    <t>Alat Khusus Kepolisian</t>
  </si>
  <si>
    <t>Alat Khusus Bahari</t>
  </si>
  <si>
    <t>Alat Khusus Penerbangan</t>
  </si>
  <si>
    <t>Alat Khusus Meteorologi</t>
  </si>
  <si>
    <t>Alat Khusus Optik</t>
  </si>
  <si>
    <t>Alat Khusus Payung Udara</t>
  </si>
  <si>
    <t>Alat Khusus Keamanan Lainnya</t>
  </si>
  <si>
    <t>Tameng</t>
  </si>
  <si>
    <t>Borgol</t>
  </si>
  <si>
    <t>Celurit</t>
  </si>
  <si>
    <t>Keris</t>
  </si>
  <si>
    <t>Rencong</t>
  </si>
  <si>
    <t>Kelewang</t>
  </si>
  <si>
    <t>Golok</t>
  </si>
  <si>
    <t>Samurai</t>
  </si>
  <si>
    <t>Sangkur</t>
  </si>
  <si>
    <t>Pentung</t>
  </si>
  <si>
    <t>Bumerang</t>
  </si>
  <si>
    <t>Pisau Belati</t>
  </si>
  <si>
    <t>Tongkat Kejut</t>
  </si>
  <si>
    <t>Sinyal</t>
  </si>
  <si>
    <t>Asrama Darurat</t>
  </si>
  <si>
    <t>Asrama Permanen</t>
  </si>
  <si>
    <t>Asrama Semi Permanen</t>
  </si>
  <si>
    <t>Hotel Permanen</t>
  </si>
  <si>
    <t>Hotel Semi Permanen</t>
  </si>
  <si>
    <t>Anak Pelampung</t>
  </si>
  <si>
    <t>Bangunan Menara Telpon</t>
  </si>
  <si>
    <t>Bangunan Menara Radio</t>
  </si>
  <si>
    <t>Bangunan Menara Televisi</t>
  </si>
  <si>
    <t>Makam Bersejarah</t>
  </si>
  <si>
    <t>Traffic Light</t>
  </si>
  <si>
    <t>Signal Kereta Api</t>
  </si>
  <si>
    <t>Rambu Jalan</t>
  </si>
  <si>
    <t>Rambu Papan Tambahan</t>
  </si>
  <si>
    <t>Rambu Cermin</t>
  </si>
  <si>
    <t>Rambu Jembatan</t>
  </si>
  <si>
    <t>Medium Intensity</t>
  </si>
  <si>
    <t>High Intensity</t>
  </si>
  <si>
    <t>Taxi Way Light</t>
  </si>
  <si>
    <t>Sequence Flashing Light</t>
  </si>
  <si>
    <t>Rotating Beacon</t>
  </si>
  <si>
    <t>Illuminated Landing T</t>
  </si>
  <si>
    <t>Illuminated Windcone</t>
  </si>
  <si>
    <t>Obstruction Light</t>
  </si>
  <si>
    <t>Run Way Traffic Light</t>
  </si>
  <si>
    <t>Hazzard Beacon</t>
  </si>
  <si>
    <t>Mercury Flood Light</t>
  </si>
  <si>
    <t>Flood Light</t>
  </si>
  <si>
    <t>Jalan Propinsi Arteri</t>
  </si>
  <si>
    <t>Jalan Propinsi Kolektor</t>
  </si>
  <si>
    <t>Jalan Propinsi Lokal</t>
  </si>
  <si>
    <t>Jalan Kabupaten Arteri</t>
  </si>
  <si>
    <t>Jalan Kabupaten Kolektor</t>
  </si>
  <si>
    <t>Jalan Kabupaten Lokal</t>
  </si>
  <si>
    <t>Jalan Khusus Inspeksi</t>
  </si>
  <si>
    <t>Jalan Khusus Kompleks</t>
  </si>
  <si>
    <t>Jalan Khusus Proyek</t>
  </si>
  <si>
    <t>Jalan Khusus Quarry</t>
  </si>
  <si>
    <t>Jalan Khusus Badan Hukum</t>
  </si>
  <si>
    <t>Jalan Khusus Perorangan</t>
  </si>
  <si>
    <t>Jalan Khusus Lainnya</t>
  </si>
  <si>
    <t>Bendung</t>
  </si>
  <si>
    <t>Saluran Kwarter</t>
  </si>
  <si>
    <t>Saluran Suplesi</t>
  </si>
  <si>
    <t>Bangunan Pengukur</t>
  </si>
  <si>
    <t>Bangunan Mandi Hewan</t>
  </si>
  <si>
    <t>Saluran Pengumpul Air</t>
  </si>
  <si>
    <t>Kolam Pasang</t>
  </si>
  <si>
    <t>Bangunan Penutup Sungai</t>
  </si>
  <si>
    <t>Tanggul Keliling</t>
  </si>
  <si>
    <t>Saluran Banjir</t>
  </si>
  <si>
    <t>Pintu Pengatur Banjir</t>
  </si>
  <si>
    <t>Klep Pengatur Banjir</t>
  </si>
  <si>
    <t>Bangunan Pelimpah Banjir</t>
  </si>
  <si>
    <t>Dam Konsolidasi</t>
  </si>
  <si>
    <t>Warning System</t>
  </si>
  <si>
    <t>Bangunan Dermaga</t>
  </si>
  <si>
    <t>Sumur Artetis</t>
  </si>
  <si>
    <t>Sumur Pengamatan</t>
  </si>
  <si>
    <t>Bendung Dengan Pompa</t>
  </si>
  <si>
    <t>Bangunan Hidran Umum</t>
  </si>
  <si>
    <t>Instalasi Radar</t>
  </si>
  <si>
    <t>Instalasi Perkubuan</t>
  </si>
  <si>
    <t>Jaringan Pipa Baja</t>
  </si>
  <si>
    <t>Ilmu Pengetahuan Umum</t>
  </si>
  <si>
    <t>Bibliografi, Katalog</t>
  </si>
  <si>
    <t>Berkala</t>
  </si>
  <si>
    <t>Harian</t>
  </si>
  <si>
    <t>Metafisika</t>
  </si>
  <si>
    <t>Sistem Filsafat</t>
  </si>
  <si>
    <t>Ilmu Jiwa</t>
  </si>
  <si>
    <t>Logika</t>
  </si>
  <si>
    <t>Etika</t>
  </si>
  <si>
    <t>Agama Islam</t>
  </si>
  <si>
    <t>Agama Kristen</t>
  </si>
  <si>
    <t>Agama Budha</t>
  </si>
  <si>
    <t>Agama Hindu</t>
  </si>
  <si>
    <t>Sosiologi</t>
  </si>
  <si>
    <t>Statistik</t>
  </si>
  <si>
    <t>Ilmu Politik</t>
  </si>
  <si>
    <t>Ekonomi</t>
  </si>
  <si>
    <t>Hukum</t>
  </si>
  <si>
    <t>Perdagangan</t>
  </si>
  <si>
    <t>Etnografi, Cerita Rakyat</t>
  </si>
  <si>
    <t>Matematika</t>
  </si>
  <si>
    <t>Astronomi, Geodesi</t>
  </si>
  <si>
    <t>Kimia</t>
  </si>
  <si>
    <t>Geologi, Metrologi</t>
  </si>
  <si>
    <t>Palaentologi</t>
  </si>
  <si>
    <t>Biologi, Antropologi</t>
  </si>
  <si>
    <t>Zoologi (Ilmu Hewan)</t>
  </si>
  <si>
    <t>Ilmu Kedokteran</t>
  </si>
  <si>
    <t>Teknologi</t>
  </si>
  <si>
    <t>Industri Kimia</t>
  </si>
  <si>
    <t>Arsitektur</t>
  </si>
  <si>
    <t>Seni Pahat</t>
  </si>
  <si>
    <t>Seni Lukis, Ukir</t>
  </si>
  <si>
    <t>Seni Gambar, Grafika</t>
  </si>
  <si>
    <t>Musik</t>
  </si>
  <si>
    <t>Biografi</t>
  </si>
  <si>
    <t>Sejarah</t>
  </si>
  <si>
    <t>Majalah</t>
  </si>
  <si>
    <t>Buku Laporan Penyelidikan</t>
  </si>
  <si>
    <t>Buku Laporan Penggalangan</t>
  </si>
  <si>
    <t>Buku Laporan Pengamanan</t>
  </si>
  <si>
    <t>Buku Laporan Penelitian</t>
  </si>
  <si>
    <t>Bagan, Gambar (Diagram)</t>
  </si>
  <si>
    <t>Bola Dunia (Globe)</t>
  </si>
  <si>
    <t>Peta (Map)</t>
  </si>
  <si>
    <t>Peta Udara</t>
  </si>
  <si>
    <t>Peta Hidrografi</t>
  </si>
  <si>
    <t>Peta Imaginer</t>
  </si>
  <si>
    <t>Peta Gambar Penampang</t>
  </si>
  <si>
    <t>Peta Ruang Angkasa</t>
  </si>
  <si>
    <t>Gambar Tipografi</t>
  </si>
  <si>
    <t>Model Relief</t>
  </si>
  <si>
    <t>Photo Mozaik</t>
  </si>
  <si>
    <t>View</t>
  </si>
  <si>
    <t>Peta Kemampuan Tanah</t>
  </si>
  <si>
    <t>Peta Lokasi</t>
  </si>
  <si>
    <t>Peta Jaringan</t>
  </si>
  <si>
    <t>Peta Citra Sport</t>
  </si>
  <si>
    <t>Peta Citra Radar</t>
  </si>
  <si>
    <t>Peta Citra Satelit</t>
  </si>
  <si>
    <t>Partitur Piano</t>
  </si>
  <si>
    <t>Partitur</t>
  </si>
  <si>
    <t>Lembaran Film</t>
  </si>
  <si>
    <t>Slide</t>
  </si>
  <si>
    <t>Karya Seni Asli</t>
  </si>
  <si>
    <t>Reproduksi</t>
  </si>
  <si>
    <t>Diaroma</t>
  </si>
  <si>
    <t>Kartu Celah</t>
  </si>
  <si>
    <t>Mikrolograp</t>
  </si>
  <si>
    <t>Kaset Suara</t>
  </si>
  <si>
    <t>Pasangan Suara</t>
  </si>
  <si>
    <t>Pita Suara</t>
  </si>
  <si>
    <t>Runut Suara</t>
  </si>
  <si>
    <t>Tarscalt</t>
  </si>
  <si>
    <t>Pahatan Kayu</t>
  </si>
  <si>
    <t>Pahatan Logam</t>
  </si>
  <si>
    <t>Lukisan Cat Air</t>
  </si>
  <si>
    <t>Alat Golf</t>
  </si>
  <si>
    <t>Alat Tenis Meja</t>
  </si>
  <si>
    <t>Alat Badminton</t>
  </si>
  <si>
    <t>Piala</t>
  </si>
  <si>
    <t>Medali</t>
  </si>
  <si>
    <t>Piagam</t>
  </si>
  <si>
    <t>Foto Dokumen</t>
  </si>
  <si>
    <t>Lukisan Bersejarah</t>
  </si>
  <si>
    <t>Benda-Benda Purbakala</t>
  </si>
  <si>
    <t>Dokumentasi Bersejarah</t>
  </si>
  <si>
    <t>Logam (Gong, Mandau)</t>
  </si>
  <si>
    <t>Kayu (Sampit, Telabang)</t>
  </si>
  <si>
    <t>Anyaman (Tikar, Rotan)</t>
  </si>
  <si>
    <t>Tenunan Sutra</t>
  </si>
  <si>
    <t>Anyaman Purun</t>
  </si>
  <si>
    <t>Anyaman Bambu</t>
  </si>
  <si>
    <t>Palang Sejajar</t>
  </si>
  <si>
    <t>Palang Kuda</t>
  </si>
  <si>
    <t>Matras</t>
  </si>
  <si>
    <t>Ski Air</t>
  </si>
  <si>
    <t>Ski Diving</t>
  </si>
  <si>
    <t>Perahu Layar</t>
  </si>
  <si>
    <t>Alat Arung Jeram</t>
  </si>
  <si>
    <t>Alat Dayung</t>
  </si>
  <si>
    <t>Gantole</t>
  </si>
  <si>
    <t>Balon Udara</t>
  </si>
  <si>
    <t>Alat Terbang Layang</t>
  </si>
  <si>
    <t>Catur</t>
  </si>
  <si>
    <t>Sarung Tinju</t>
  </si>
  <si>
    <t>Kerbau</t>
  </si>
  <si>
    <t>Babi</t>
  </si>
  <si>
    <t>Kambing</t>
  </si>
  <si>
    <t>Ayam</t>
  </si>
  <si>
    <t>Itik</t>
  </si>
  <si>
    <t>Gajah</t>
  </si>
  <si>
    <t>Badak</t>
  </si>
  <si>
    <t>Jerapah</t>
  </si>
  <si>
    <t>Banteng</t>
  </si>
  <si>
    <t>Zebra</t>
  </si>
  <si>
    <t>Anoa</t>
  </si>
  <si>
    <t>Babirusa</t>
  </si>
  <si>
    <t>Rusa</t>
  </si>
  <si>
    <t>Tapir</t>
  </si>
  <si>
    <t>Kancil</t>
  </si>
  <si>
    <t>Beruang</t>
  </si>
  <si>
    <t>Onta</t>
  </si>
  <si>
    <t>Keledai</t>
  </si>
  <si>
    <t>Landak</t>
  </si>
  <si>
    <t>Bangsa Monyet</t>
  </si>
  <si>
    <t>Bangsa Binatang Melata</t>
  </si>
  <si>
    <t>Bangsa Binatang Unggas</t>
  </si>
  <si>
    <t>Anjing Pelacak</t>
  </si>
  <si>
    <t>Anjing Penjaga</t>
  </si>
  <si>
    <t>Taman</t>
  </si>
  <si>
    <t>7.1.1.1</t>
  </si>
  <si>
    <t>Hak Cipta</t>
  </si>
  <si>
    <t>Belanja Paket/Pengiriman</t>
  </si>
  <si>
    <t>Belanja Pakaian Sipil Harian (PSH)</t>
  </si>
  <si>
    <t>Belanja Pakaian Sipil Lengkap (PSL)</t>
  </si>
  <si>
    <t>Belanja Pakaian Dinas Harian (PDH)</t>
  </si>
  <si>
    <t>Belanja Pakaian Dinas Upacara (PDU)</t>
  </si>
  <si>
    <t>Belanja Pakaian KORPRI</t>
  </si>
  <si>
    <t>Belanja Pakaian Adat Daerah</t>
  </si>
  <si>
    <t>Belanja Pakaian Batik Tradisional</t>
  </si>
  <si>
    <t>Belanja Pakaian Olahraga</t>
  </si>
  <si>
    <t>Belanja Beasiswa Tugas Belajar S1</t>
  </si>
  <si>
    <t>Belanja Beasiswa Tugas Belajar S2</t>
  </si>
  <si>
    <t>Belanja Beasiswa Tugas Belajar S3</t>
  </si>
  <si>
    <t>Belanja Sosialisasi</t>
  </si>
  <si>
    <t>Belanja Bimbingan Teknis</t>
  </si>
  <si>
    <t>Rekening Belanja</t>
  </si>
  <si>
    <t>Kd1</t>
  </si>
  <si>
    <t>Kd2</t>
  </si>
  <si>
    <t>Kd3</t>
  </si>
  <si>
    <t>Kd4</t>
  </si>
  <si>
    <t>Kd5</t>
  </si>
  <si>
    <t>Nama Rekening</t>
  </si>
  <si>
    <t>Total</t>
  </si>
  <si>
    <t xml:space="preserve">Uraian </t>
  </si>
  <si>
    <t>Jml</t>
  </si>
  <si>
    <t>Debit</t>
  </si>
  <si>
    <t>Uraian Debit</t>
  </si>
  <si>
    <t>Kredit</t>
  </si>
  <si>
    <t>Uraian Kredit</t>
  </si>
  <si>
    <t>Otomatis</t>
  </si>
  <si>
    <t>Harga Satuan</t>
  </si>
  <si>
    <t>Sekretariat Daerah</t>
  </si>
  <si>
    <t>Belanja Pegawai BLUD</t>
  </si>
  <si>
    <t>Belanja Jasa Kalibrasi</t>
  </si>
  <si>
    <t>Belanja Sewa Alat Musik</t>
  </si>
  <si>
    <t>Belanja Pakaian Sipil Resmi (PSR)</t>
  </si>
  <si>
    <t>Belanja Jasa Tenaga Ahli</t>
  </si>
  <si>
    <t>Program Kegiatan</t>
  </si>
  <si>
    <t>Goodwill</t>
  </si>
  <si>
    <t>Kajian</t>
  </si>
  <si>
    <t>Akumulasi Amortisasi Goodwill</t>
  </si>
  <si>
    <t>Akumulasi Amortisasi Hak Cipta</t>
  </si>
  <si>
    <t>Belanja Subsidi kepada BUMN</t>
  </si>
  <si>
    <t>Belanja Subsidi kepada BUMD</t>
  </si>
  <si>
    <t>Lain-lain</t>
  </si>
  <si>
    <t>Beban Jasa Kalibrasi</t>
  </si>
  <si>
    <t>Beban Sewa Alat Musik</t>
  </si>
  <si>
    <t>Beban Pakaian Sipil Harian (PSH)</t>
  </si>
  <si>
    <t>Beban Pakaian Dinas Harian (PDH)</t>
  </si>
  <si>
    <t>Beban Pakaian Dinas Upacara (PDU)</t>
  </si>
  <si>
    <t>Beban Pakaian Sipil Resmi (PSR)</t>
  </si>
  <si>
    <t>Beban Pakaian KORPRI</t>
  </si>
  <si>
    <t>Beban Pakaian Adat Daerah</t>
  </si>
  <si>
    <t>Beban Pakaian Batik Tradisional</t>
  </si>
  <si>
    <t>Beban Pakaian Olahraga</t>
  </si>
  <si>
    <t>Beban Beasiswa Tugas Belajar S1</t>
  </si>
  <si>
    <t>Beban Beasiswa Tugas Belajar S2</t>
  </si>
  <si>
    <t>Beban Beasiswa Tugas Belajar S3</t>
  </si>
  <si>
    <t>Beban Sosialisasi</t>
  </si>
  <si>
    <t>Beban Subsidi kepada BUMN</t>
  </si>
  <si>
    <t>Beban Subsidi kepada BUMD</t>
  </si>
  <si>
    <t>Merk</t>
  </si>
  <si>
    <t>Type</t>
  </si>
  <si>
    <t>CC</t>
  </si>
  <si>
    <t>Bahan</t>
  </si>
  <si>
    <t>Keterangan</t>
  </si>
  <si>
    <t>Urusan</t>
  </si>
  <si>
    <t>Bidang</t>
  </si>
  <si>
    <t>Unit</t>
  </si>
  <si>
    <t>Sub Unit</t>
  </si>
  <si>
    <t>Bukti</t>
  </si>
  <si>
    <t>Nomor</t>
  </si>
  <si>
    <t>Tanggal</t>
  </si>
  <si>
    <t>Nama Barang</t>
  </si>
  <si>
    <t>OPD</t>
  </si>
  <si>
    <t>Sekretariat DPRD</t>
  </si>
  <si>
    <t>4.1.1.1</t>
  </si>
  <si>
    <t>5.1.1.1</t>
  </si>
  <si>
    <t>5.2.1.1</t>
  </si>
  <si>
    <t>Dinas Kebersihan dan Pertamanan</t>
  </si>
  <si>
    <t>Dinas Kesehatan</t>
  </si>
  <si>
    <t>7.1.2.1</t>
  </si>
  <si>
    <t>Puskesmas Karanganyar</t>
  </si>
  <si>
    <t>7.1.3.1</t>
  </si>
  <si>
    <t>Puskesmas Tasikmadu</t>
  </si>
  <si>
    <t>7.1.4.1</t>
  </si>
  <si>
    <t>Puskesmas Jaten I</t>
  </si>
  <si>
    <t>7.1.5.1</t>
  </si>
  <si>
    <t>Puskesmas Jaten II</t>
  </si>
  <si>
    <t>7.1.6.1</t>
  </si>
  <si>
    <t>Puskesmas Kebakkramat I</t>
  </si>
  <si>
    <t>7.1.7.1</t>
  </si>
  <si>
    <t>Puskesmas Kebakkramat II</t>
  </si>
  <si>
    <t>7.1.8.1</t>
  </si>
  <si>
    <t>Puskesmas Mojogedang I</t>
  </si>
  <si>
    <t>7.1.9.1</t>
  </si>
  <si>
    <t>Puskesmas Mojogedang II</t>
  </si>
  <si>
    <t>7.1.10.1</t>
  </si>
  <si>
    <t>Puskesmas Karangpandan</t>
  </si>
  <si>
    <t>7.1.11.1</t>
  </si>
  <si>
    <t>Puskesmas Matesih</t>
  </si>
  <si>
    <t>7.1.12.1</t>
  </si>
  <si>
    <t>Puskesmas Tawangmangu</t>
  </si>
  <si>
    <t>7.1.13.1</t>
  </si>
  <si>
    <t>Puskesmas Ngargoyoso</t>
  </si>
  <si>
    <t>7.1.14.1</t>
  </si>
  <si>
    <t>Puskesmas Jenawi</t>
  </si>
  <si>
    <t>7.1.15.1</t>
  </si>
  <si>
    <t>Puskesmas Kerjo</t>
  </si>
  <si>
    <t>7.1.16.1</t>
  </si>
  <si>
    <t>Puskesmas Colomadu I</t>
  </si>
  <si>
    <t>7.1.17.1</t>
  </si>
  <si>
    <t>Puskesmas Colomadu II</t>
  </si>
  <si>
    <t>7.1.18.1</t>
  </si>
  <si>
    <t>Puskesmas Gondangrejo</t>
  </si>
  <si>
    <t>7.1.19.1</t>
  </si>
  <si>
    <t>Puskesmas Jumapolo</t>
  </si>
  <si>
    <t>7.1.20.1</t>
  </si>
  <si>
    <t>Puskesmas Jatipuro</t>
  </si>
  <si>
    <t>7.1.21.1</t>
  </si>
  <si>
    <t>Puskesmas Jatiyoso</t>
  </si>
  <si>
    <t>7.1.22.1</t>
  </si>
  <si>
    <t>Puskesmas Jumantono</t>
  </si>
  <si>
    <t>7.1.23.1</t>
  </si>
  <si>
    <t>7.2.1.1</t>
  </si>
  <si>
    <t>Rumah Sakit Umum Daerah</t>
  </si>
  <si>
    <t>8.1.1.1</t>
  </si>
  <si>
    <t>Dinas Pendidikan dan Kebudayaan</t>
  </si>
  <si>
    <t>8.1.2.1</t>
  </si>
  <si>
    <t>8.1.2.2</t>
  </si>
  <si>
    <t>SDN 1 Karanganyar</t>
  </si>
  <si>
    <t>8.1.2.3</t>
  </si>
  <si>
    <t>SDN 2 Karanganyar</t>
  </si>
  <si>
    <t>8.1.2.4</t>
  </si>
  <si>
    <t>SDN 3 Karanganyar</t>
  </si>
  <si>
    <t>8.1.2.5</t>
  </si>
  <si>
    <t>SDN 4 Karanganyar</t>
  </si>
  <si>
    <t>8.1.2.6</t>
  </si>
  <si>
    <t>SDN 1 Tegalgede</t>
  </si>
  <si>
    <t>8.1.2.7</t>
  </si>
  <si>
    <t>SDN 2 Tegalgede</t>
  </si>
  <si>
    <t>8.1.2.8</t>
  </si>
  <si>
    <t>SDN 4 Tegalgede</t>
  </si>
  <si>
    <t>8.1.2.9</t>
  </si>
  <si>
    <t>SDN 1 Popongan</t>
  </si>
  <si>
    <t>8.1.2.10</t>
  </si>
  <si>
    <t>SDN 2 Popongan</t>
  </si>
  <si>
    <t>8.1.2.11</t>
  </si>
  <si>
    <t>SDN 3 Popongan</t>
  </si>
  <si>
    <t>8.1.2.12</t>
  </si>
  <si>
    <t>SDN 4 Popongan</t>
  </si>
  <si>
    <t>8.1.2.13</t>
  </si>
  <si>
    <t>SDN 1 Bejen</t>
  </si>
  <si>
    <t>8.1.2.14</t>
  </si>
  <si>
    <t>SDN 2 Bejen</t>
  </si>
  <si>
    <t>8.1.2.15</t>
  </si>
  <si>
    <t>SDN 3 Bejen</t>
  </si>
  <si>
    <t>8.1.2.16</t>
  </si>
  <si>
    <t>SDN 4 Bejen</t>
  </si>
  <si>
    <t>8.1.2.17</t>
  </si>
  <si>
    <t>SDN 1 Cangakan</t>
  </si>
  <si>
    <t>8.1.2.18</t>
  </si>
  <si>
    <t>SDN 2 Cangakan</t>
  </si>
  <si>
    <t>8.1.2.19</t>
  </si>
  <si>
    <t>SDN 1 Lalung</t>
  </si>
  <si>
    <t>8.1.2.20</t>
  </si>
  <si>
    <t>SDN 2 Lalung</t>
  </si>
  <si>
    <t>8.1.2.21</t>
  </si>
  <si>
    <t>SDN 3 Lalung</t>
  </si>
  <si>
    <t>8.1.2.22</t>
  </si>
  <si>
    <t>SDN 1 Gedong</t>
  </si>
  <si>
    <t>8.1.2.23</t>
  </si>
  <si>
    <t>SDN 2 Gedong</t>
  </si>
  <si>
    <t>8.1.2.24</t>
  </si>
  <si>
    <t>SDN 3 Gedong</t>
  </si>
  <si>
    <t>8.1.2.25</t>
  </si>
  <si>
    <t>SDN 1 Delingan</t>
  </si>
  <si>
    <t>8.1.2.26</t>
  </si>
  <si>
    <t>SDN 2 Delingan</t>
  </si>
  <si>
    <t>8.1.2.27</t>
  </si>
  <si>
    <t>SDN 3 Delingan</t>
  </si>
  <si>
    <t>8.1.2.28</t>
  </si>
  <si>
    <t>SDN 1 Gayamdompo</t>
  </si>
  <si>
    <t>8.1.2.29</t>
  </si>
  <si>
    <t>SDN 2 Gayamdompo</t>
  </si>
  <si>
    <t>8.1.2.30</t>
  </si>
  <si>
    <t>SDN 1 Jantiharjo</t>
  </si>
  <si>
    <t>8.1.2.31</t>
  </si>
  <si>
    <t>SDN 2 Jantiharjo</t>
  </si>
  <si>
    <t>8.1.2.32</t>
  </si>
  <si>
    <t>SDN 1 Jungke</t>
  </si>
  <si>
    <t>8.1.2.33</t>
  </si>
  <si>
    <t>SDN 2 Jungke</t>
  </si>
  <si>
    <t>8.1.2.34</t>
  </si>
  <si>
    <t>SDN 1 Bolong</t>
  </si>
  <si>
    <t>8.1.2.35</t>
  </si>
  <si>
    <t>SDN 2 Bolong</t>
  </si>
  <si>
    <t>8.1.2.36</t>
  </si>
  <si>
    <t>SDLB Cangakan</t>
  </si>
  <si>
    <t>8.1.2.37</t>
  </si>
  <si>
    <t>SDN Cadangaan</t>
  </si>
  <si>
    <t>8.1.2.38</t>
  </si>
  <si>
    <t>TK Negeri Pembina Karanganyar</t>
  </si>
  <si>
    <t>8.1.3.1</t>
  </si>
  <si>
    <t>8.1.3.2</t>
  </si>
  <si>
    <t>SDN 1 Ngijo</t>
  </si>
  <si>
    <t>8.1.3.3</t>
  </si>
  <si>
    <t>SDN 2 Ngijo</t>
  </si>
  <si>
    <t>8.1.3.4</t>
  </si>
  <si>
    <t>SDN 1 Papahan</t>
  </si>
  <si>
    <t>8.1.3.5</t>
  </si>
  <si>
    <t>SDN 2 Papahan</t>
  </si>
  <si>
    <t>8.1.3.6</t>
  </si>
  <si>
    <t>SDN 3 Papahan</t>
  </si>
  <si>
    <t>8.1.3.7</t>
  </si>
  <si>
    <t>SDN 1 Buran</t>
  </si>
  <si>
    <t>8.1.3.8</t>
  </si>
  <si>
    <t>SDN 3 Buran</t>
  </si>
  <si>
    <t>8.1.3.9</t>
  </si>
  <si>
    <t>SDN 1 Gaum</t>
  </si>
  <si>
    <t>8.1.3.10</t>
  </si>
  <si>
    <t>SDN 2 Gaum</t>
  </si>
  <si>
    <t>8.1.3.11</t>
  </si>
  <si>
    <t>SDN 1 Suruh</t>
  </si>
  <si>
    <t>8.1.3.12</t>
  </si>
  <si>
    <t>SDN 3 Suruh</t>
  </si>
  <si>
    <t>8.1.3.13</t>
  </si>
  <si>
    <t>SDN 1 Pandeyan</t>
  </si>
  <si>
    <t>8.1.3.14</t>
  </si>
  <si>
    <t>SDN 2 Pandeyan</t>
  </si>
  <si>
    <t>8.1.3.15</t>
  </si>
  <si>
    <t>SDN 3 Pandeyan</t>
  </si>
  <si>
    <t>8.1.3.16</t>
  </si>
  <si>
    <t>SDN 1 Wonolopo</t>
  </si>
  <si>
    <t>8.1.3.17</t>
  </si>
  <si>
    <t>SDN 2 Wonolopo</t>
  </si>
  <si>
    <t>8.1.3.18</t>
  </si>
  <si>
    <t>SDN 3 Wonolopo</t>
  </si>
  <si>
    <t>8.1.3.19</t>
  </si>
  <si>
    <t>SDN 1 Kaling</t>
  </si>
  <si>
    <t>8.1.3.20</t>
  </si>
  <si>
    <t>SDN 2 Kaling</t>
  </si>
  <si>
    <t>8.1.3.21</t>
  </si>
  <si>
    <t>SDN 3 Kaling</t>
  </si>
  <si>
    <t>8.1.3.22</t>
  </si>
  <si>
    <t>SDN 1 Kalijirak</t>
  </si>
  <si>
    <t>8.1.3.23</t>
  </si>
  <si>
    <t>SDN 2 Kalijirak</t>
  </si>
  <si>
    <t>8.1.3.24</t>
  </si>
  <si>
    <t>SDN 3 Kalijirak</t>
  </si>
  <si>
    <t>8.1.3.25</t>
  </si>
  <si>
    <t>SDN 1 Karangmojo</t>
  </si>
  <si>
    <t>8.1.3.26</t>
  </si>
  <si>
    <t>SDN 2 Karangmojo</t>
  </si>
  <si>
    <t>8.1.3.27</t>
  </si>
  <si>
    <t>SDN 3 Karangmojo</t>
  </si>
  <si>
    <t>8.1.3.29</t>
  </si>
  <si>
    <t>SDN Cadangan</t>
  </si>
  <si>
    <t>8.1.3.30</t>
  </si>
  <si>
    <t>TK Negeri Pembina Tasikmadu</t>
  </si>
  <si>
    <t>8.1.4.1</t>
  </si>
  <si>
    <t>8.1.4.2</t>
  </si>
  <si>
    <t>SDN 1 Suruhkalang</t>
  </si>
  <si>
    <t>8.1.4.3</t>
  </si>
  <si>
    <t>SDN 2 Suruhkalang</t>
  </si>
  <si>
    <t>8.1.4.4</t>
  </si>
  <si>
    <t>SDN 3 Suruhkalang</t>
  </si>
  <si>
    <t>8.1.4.5</t>
  </si>
  <si>
    <t>SDN 1 Jati</t>
  </si>
  <si>
    <t>8.1.4.6</t>
  </si>
  <si>
    <t>SDN 2 Jati</t>
  </si>
  <si>
    <t>8.1.4.7</t>
  </si>
  <si>
    <t>SDN 3 Jati</t>
  </si>
  <si>
    <t>8.1.4.8</t>
  </si>
  <si>
    <t>SDN 1 Jaten</t>
  </si>
  <si>
    <t>8.1.4.9</t>
  </si>
  <si>
    <t>SDN 2 Jaten</t>
  </si>
  <si>
    <t>8.1.4.10</t>
  </si>
  <si>
    <t>SDN 3 Jaten</t>
  </si>
  <si>
    <t>8.1.4.11</t>
  </si>
  <si>
    <t>SDN 4 Jaten</t>
  </si>
  <si>
    <t>8.1.4.12</t>
  </si>
  <si>
    <t>SDN 5 Jaten</t>
  </si>
  <si>
    <t>8.1.4.13</t>
  </si>
  <si>
    <t>SDN 1 Dagen</t>
  </si>
  <si>
    <t>8.1.4.14</t>
  </si>
  <si>
    <t>SDN 2 Dagen</t>
  </si>
  <si>
    <t>8.1.4.15</t>
  </si>
  <si>
    <t>SDN 1 Jetis</t>
  </si>
  <si>
    <t>8.1.4.16</t>
  </si>
  <si>
    <t>SDN 2 Jetis</t>
  </si>
  <si>
    <t>8.1.4.17</t>
  </si>
  <si>
    <t>SDN 3 Jetis</t>
  </si>
  <si>
    <t>8.1.4.18</t>
  </si>
  <si>
    <t>SDN 1 Brujul</t>
  </si>
  <si>
    <t>8.1.4.19</t>
  </si>
  <si>
    <t>SDN 2 Brujul</t>
  </si>
  <si>
    <t>8.1.4.20</t>
  </si>
  <si>
    <t>SDN 3 Brujul</t>
  </si>
  <si>
    <t>8.1.4.21</t>
  </si>
  <si>
    <t>SDN 1 Ngringo</t>
  </si>
  <si>
    <t>8.1.4.22</t>
  </si>
  <si>
    <t>SDN 2 Ngringo</t>
  </si>
  <si>
    <t>8.1.4.23</t>
  </si>
  <si>
    <t>SDN 3 Ngringo</t>
  </si>
  <si>
    <t>8.1.4.24</t>
  </si>
  <si>
    <t>SDN 4 Ngringo</t>
  </si>
  <si>
    <t>8.1.4.25</t>
  </si>
  <si>
    <t>SDN 5 Ngringo</t>
  </si>
  <si>
    <t>8.1.4.26</t>
  </si>
  <si>
    <t>SDN 6 Ngringo</t>
  </si>
  <si>
    <t>8.1.4.27</t>
  </si>
  <si>
    <t>SDN 7 Ngringo</t>
  </si>
  <si>
    <t>8.1.4.28</t>
  </si>
  <si>
    <t>SDN 9 Ngringo</t>
  </si>
  <si>
    <t>8.1.4.29</t>
  </si>
  <si>
    <t>SDN 11 Ngringo</t>
  </si>
  <si>
    <t>8.1.4.30</t>
  </si>
  <si>
    <t>SDN 1 Sroyo</t>
  </si>
  <si>
    <t>8.1.4.31</t>
  </si>
  <si>
    <t>SDN 2 Sroyo</t>
  </si>
  <si>
    <t>8.1.4.32</t>
  </si>
  <si>
    <t>SDN 3 Sroyo</t>
  </si>
  <si>
    <t>8.1.4.33</t>
  </si>
  <si>
    <t>8.1.4.34</t>
  </si>
  <si>
    <t>TK Negeri Pembina Jaten</t>
  </si>
  <si>
    <t>8.1.5.1</t>
  </si>
  <si>
    <t>8.1.5.2</t>
  </si>
  <si>
    <t>SDN 1 Kemiri</t>
  </si>
  <si>
    <t>8.1.5.3</t>
  </si>
  <si>
    <t>SDN 2 Kemiri</t>
  </si>
  <si>
    <t>8.1.5.4</t>
  </si>
  <si>
    <t>SDN 3 Kemiri</t>
  </si>
  <si>
    <t>8.1.5.5</t>
  </si>
  <si>
    <t>SDN 4 Kemiri</t>
  </si>
  <si>
    <t>8.1.5.6</t>
  </si>
  <si>
    <t>SDN 1 Kebak</t>
  </si>
  <si>
    <t>8.1.5.7</t>
  </si>
  <si>
    <t>SDN 2 Kebak</t>
  </si>
  <si>
    <t>8.1.5.8</t>
  </si>
  <si>
    <t>SDN 3 Kebak</t>
  </si>
  <si>
    <t>8.1.5.9</t>
  </si>
  <si>
    <t>SDN 1 Nangsri</t>
  </si>
  <si>
    <t>8.1.5.10</t>
  </si>
  <si>
    <t>SDN 3 Nangsri</t>
  </si>
  <si>
    <t>8.1.5.11</t>
  </si>
  <si>
    <t>SDN 1 Macanan</t>
  </si>
  <si>
    <t>8.1.5.12</t>
  </si>
  <si>
    <t>SDN 2 Macanan</t>
  </si>
  <si>
    <t>8.1.5.13</t>
  </si>
  <si>
    <t>SDN 3 Macanan</t>
  </si>
  <si>
    <t>8.1.5.14</t>
  </si>
  <si>
    <t>SDN 1 Pulosari</t>
  </si>
  <si>
    <t>8.1.5.15</t>
  </si>
  <si>
    <t>SDN 2 Pulosari</t>
  </si>
  <si>
    <t>8.1.5.16</t>
  </si>
  <si>
    <t>SDN 1 Malanggaten</t>
  </si>
  <si>
    <t>8.1.5.17</t>
  </si>
  <si>
    <t>SDN 2 Malanggaten</t>
  </si>
  <si>
    <t>8.1.5.18</t>
  </si>
  <si>
    <t>SDN 3 Malanggaten</t>
  </si>
  <si>
    <t>8.1.5.19</t>
  </si>
  <si>
    <t>SDN 1 Waru</t>
  </si>
  <si>
    <t>8.1.5.20</t>
  </si>
  <si>
    <t>SDN 2 Waru</t>
  </si>
  <si>
    <t>8.1.5.21</t>
  </si>
  <si>
    <t>SDN 3 Waru</t>
  </si>
  <si>
    <t>8.1.5.22</t>
  </si>
  <si>
    <t>SDN 1 Kaliwuluh</t>
  </si>
  <si>
    <t>8.1.5.23</t>
  </si>
  <si>
    <t>SDN 2 Kaliwuluh</t>
  </si>
  <si>
    <t>8.1.5.24</t>
  </si>
  <si>
    <t>SDN 3 Kaliwuluh</t>
  </si>
  <si>
    <t>8.1.5.25</t>
  </si>
  <si>
    <t>SDN 4 Kaliwuluh</t>
  </si>
  <si>
    <t>8.1.5.26</t>
  </si>
  <si>
    <t>SDN 1 Banjarharjo</t>
  </si>
  <si>
    <t>8.1.5.27</t>
  </si>
  <si>
    <t>SDN 2 Banjarharjo</t>
  </si>
  <si>
    <t>8.1.5.28</t>
  </si>
  <si>
    <t>SDN 3 Banjarharjo</t>
  </si>
  <si>
    <t>8.1.5.29</t>
  </si>
  <si>
    <t>SDN 1 Alastuwo</t>
  </si>
  <si>
    <t>8.1.5.30</t>
  </si>
  <si>
    <t>SDN 2 Alastuwo</t>
  </si>
  <si>
    <t>8.1.5.31</t>
  </si>
  <si>
    <t>SDN 3 Alastuwo</t>
  </si>
  <si>
    <t>8.1.5.32</t>
  </si>
  <si>
    <t>SDN 4 Alastuwo</t>
  </si>
  <si>
    <t>8.1.5.33</t>
  </si>
  <si>
    <t>8.1.6.1</t>
  </si>
  <si>
    <t>8.1.6.2</t>
  </si>
  <si>
    <t>SDN 1 Mojogedang</t>
  </si>
  <si>
    <t>8.1.6.3</t>
  </si>
  <si>
    <t>SDN 3 Mojogedang</t>
  </si>
  <si>
    <t>8.1.6.4</t>
  </si>
  <si>
    <t>SDN 4 Mojogedang</t>
  </si>
  <si>
    <t>8.1.6.5</t>
  </si>
  <si>
    <t>SDN 1 Munggur</t>
  </si>
  <si>
    <t>8.1.6.6</t>
  </si>
  <si>
    <t>SDN 2 Munggur</t>
  </si>
  <si>
    <t>8.1.6.7</t>
  </si>
  <si>
    <t>SDN 3 Munggur</t>
  </si>
  <si>
    <t>8.1.6.8</t>
  </si>
  <si>
    <t>SDN 1 Pereng</t>
  </si>
  <si>
    <t>8.1.6.9</t>
  </si>
  <si>
    <t>SDN 2 Pereng</t>
  </si>
  <si>
    <t>8.1.6.10</t>
  </si>
  <si>
    <t>SDN 3 Pereng</t>
  </si>
  <si>
    <t>8.1.6.11</t>
  </si>
  <si>
    <t>SDN 1 Pojok</t>
  </si>
  <si>
    <t>8.1.6.12</t>
  </si>
  <si>
    <t>SDN 2 Pojok</t>
  </si>
  <si>
    <t>8.1.6.13</t>
  </si>
  <si>
    <t>SDN 3 Pojok</t>
  </si>
  <si>
    <t>8.1.6.14</t>
  </si>
  <si>
    <t>SDN 1 Ngadirejo</t>
  </si>
  <si>
    <t>8.1.6.15</t>
  </si>
  <si>
    <t>SDN 2 Ngadirejo</t>
  </si>
  <si>
    <t>8.1.6.16</t>
  </si>
  <si>
    <t>SDN 3 Ngadirejo</t>
  </si>
  <si>
    <t>8.1.6.17</t>
  </si>
  <si>
    <t>SDN 1 Pendem</t>
  </si>
  <si>
    <t>8.1.6.18</t>
  </si>
  <si>
    <t>SDN 2 Pendem</t>
  </si>
  <si>
    <t>8.1.6.19</t>
  </si>
  <si>
    <t>SDN 3 Pendem</t>
  </si>
  <si>
    <t>8.1.6.20</t>
  </si>
  <si>
    <t>SDN 1 Kaliboto</t>
  </si>
  <si>
    <t>8.1.6.21</t>
  </si>
  <si>
    <t>SDN 2 Kaliboto</t>
  </si>
  <si>
    <t>8.1.6.22</t>
  </si>
  <si>
    <t>SDN 3 Kaliboto</t>
  </si>
  <si>
    <t>8.1.6.23</t>
  </si>
  <si>
    <t>SDN 1 Gentungan</t>
  </si>
  <si>
    <t>8.1.6.24</t>
  </si>
  <si>
    <t>SDN 2 Gentungan</t>
  </si>
  <si>
    <t>8.1.6.25</t>
  </si>
  <si>
    <t>SDN 3 Gentungan</t>
  </si>
  <si>
    <t>8.1.6.26</t>
  </si>
  <si>
    <t>SDN 1 Kedungjeruk</t>
  </si>
  <si>
    <t>8.1.6.27</t>
  </si>
  <si>
    <t>SDN 2 Kedungjeruk</t>
  </si>
  <si>
    <t>8.1.6.28</t>
  </si>
  <si>
    <t>SDN 1 Sewurejo</t>
  </si>
  <si>
    <t>8.1.6.29</t>
  </si>
  <si>
    <t>SDN 2 Sewurejo</t>
  </si>
  <si>
    <t>8.1.6.30</t>
  </si>
  <si>
    <t>SDN 3 Sewurejo</t>
  </si>
  <si>
    <t>8.1.6.31</t>
  </si>
  <si>
    <t>SDN 4 Sewurejo</t>
  </si>
  <si>
    <t>8.1.6.32</t>
  </si>
  <si>
    <t>8.1.6.33</t>
  </si>
  <si>
    <t>8.1.6.34</t>
  </si>
  <si>
    <t>SDN 1 Buntar</t>
  </si>
  <si>
    <t>8.1.6.35</t>
  </si>
  <si>
    <t>SDN 2 Buntar</t>
  </si>
  <si>
    <t>8.1.6.36</t>
  </si>
  <si>
    <t>SDN 1 Mojoroto</t>
  </si>
  <si>
    <t>8.1.6.37</t>
  </si>
  <si>
    <t>SDN 2 Mojoroto</t>
  </si>
  <si>
    <t>8.1.6.38</t>
  </si>
  <si>
    <t>8.1.7.1</t>
  </si>
  <si>
    <t>8.1.7.2</t>
  </si>
  <si>
    <t>SDN 1 Karangpandan</t>
  </si>
  <si>
    <t>8.1.7.3</t>
  </si>
  <si>
    <t>SDN 2 Karangpandan</t>
  </si>
  <si>
    <t>8.1.7.4</t>
  </si>
  <si>
    <t>SDN 1 Dayu</t>
  </si>
  <si>
    <t>8.1.7.5</t>
  </si>
  <si>
    <t>SDN 3 Dayu</t>
  </si>
  <si>
    <t>8.1.7.6</t>
  </si>
  <si>
    <t>SDN 1 Bangsri</t>
  </si>
  <si>
    <t>8.1.7.7</t>
  </si>
  <si>
    <t>SDN 2 Bangsri</t>
  </si>
  <si>
    <t>8.1.7.8</t>
  </si>
  <si>
    <t>SDN 3 Bangsri</t>
  </si>
  <si>
    <t>8.1.7.9</t>
  </si>
  <si>
    <t>SDN 1 Salam</t>
  </si>
  <si>
    <t>8.1.7.10</t>
  </si>
  <si>
    <t>SDN 2 Salam</t>
  </si>
  <si>
    <t>8.1.7.11</t>
  </si>
  <si>
    <t>SDN 1 Karang</t>
  </si>
  <si>
    <t>8.1.7.12</t>
  </si>
  <si>
    <t>SDN 2 Karang</t>
  </si>
  <si>
    <t>8.1.7.13</t>
  </si>
  <si>
    <t>SDN 3 Karang</t>
  </si>
  <si>
    <t>8.1.7.14</t>
  </si>
  <si>
    <t>SDN 1 Tohkuning</t>
  </si>
  <si>
    <t>8.1.7.15</t>
  </si>
  <si>
    <t>SDN 2 Tohkuning</t>
  </si>
  <si>
    <t>8.1.7.16</t>
  </si>
  <si>
    <t>SDN 3 Tohkuning</t>
  </si>
  <si>
    <t>8.1.7.17</t>
  </si>
  <si>
    <t>SDN 1 Gondangmanis</t>
  </si>
  <si>
    <t>8.1.7.18</t>
  </si>
  <si>
    <t>SDN 2 Gondangmanis</t>
  </si>
  <si>
    <t>8.1.7.19</t>
  </si>
  <si>
    <t>SDN 1 Ngemplak</t>
  </si>
  <si>
    <t>8.1.7.20</t>
  </si>
  <si>
    <t>SDN 2 Ngemplak</t>
  </si>
  <si>
    <t>8.1.7.21</t>
  </si>
  <si>
    <t>SDN 3 Ngemplak</t>
  </si>
  <si>
    <t>8.1.7.22</t>
  </si>
  <si>
    <t>SDN 1 Harjosari</t>
  </si>
  <si>
    <t>8.1.7.23</t>
  </si>
  <si>
    <t>SDN 2 Harjosari</t>
  </si>
  <si>
    <t>8.1.7.24</t>
  </si>
  <si>
    <t>SDN 1 Gerdu</t>
  </si>
  <si>
    <t>8.1.7.25</t>
  </si>
  <si>
    <t>SDN 2 Gerdu</t>
  </si>
  <si>
    <t>8.1.7.26</t>
  </si>
  <si>
    <t>SDN 1 Doplang</t>
  </si>
  <si>
    <t>8.1.7.27</t>
  </si>
  <si>
    <t>SDN 2 Doplang</t>
  </si>
  <si>
    <t>8.1.7.28</t>
  </si>
  <si>
    <t>8.1.8.1</t>
  </si>
  <si>
    <t>8.1.8.2</t>
  </si>
  <si>
    <t>SDN 1 Matesih</t>
  </si>
  <si>
    <t>8.1.8.3</t>
  </si>
  <si>
    <t>SDN 2 Matesih</t>
  </si>
  <si>
    <t>8.1.8.4</t>
  </si>
  <si>
    <t>SDN 3 Matesih</t>
  </si>
  <si>
    <t>8.1.8.5</t>
  </si>
  <si>
    <t>SDN 4 Matesih</t>
  </si>
  <si>
    <t>8.1.8.6</t>
  </si>
  <si>
    <t>SDN 5 Matesih</t>
  </si>
  <si>
    <t>8.1.8.7</t>
  </si>
  <si>
    <t>SDN 1 Dawung</t>
  </si>
  <si>
    <t>8.1.8.8</t>
  </si>
  <si>
    <t>SDN 2 Dawung</t>
  </si>
  <si>
    <t>8.1.8.9</t>
  </si>
  <si>
    <t>SDN 3 Dawung</t>
  </si>
  <si>
    <t>8.1.8.10</t>
  </si>
  <si>
    <t>SDN 1 Koripan</t>
  </si>
  <si>
    <t>8.1.8.11</t>
  </si>
  <si>
    <t>SDN 2 Koripan</t>
  </si>
  <si>
    <t>8.1.8.12</t>
  </si>
  <si>
    <t>SDN 3 Koripan</t>
  </si>
  <si>
    <t>8.1.8.13</t>
  </si>
  <si>
    <t>SDN 1 Girilayu</t>
  </si>
  <si>
    <t>8.1.8.14</t>
  </si>
  <si>
    <t>SDN 3 Girilayu</t>
  </si>
  <si>
    <t>8.1.8.15</t>
  </si>
  <si>
    <t>SDN 1 Pablengan</t>
  </si>
  <si>
    <t>8.1.8.16</t>
  </si>
  <si>
    <t>SDN 2 Pablengan</t>
  </si>
  <si>
    <t>8.1.8.17</t>
  </si>
  <si>
    <t>SDN 3 Pablengan</t>
  </si>
  <si>
    <t>8.1.8.18</t>
  </si>
  <si>
    <t>SDN 1 Plosorejo</t>
  </si>
  <si>
    <t>8.1.8.19</t>
  </si>
  <si>
    <t>SDN 2 Plosorejo</t>
  </si>
  <si>
    <t>8.1.8.20</t>
  </si>
  <si>
    <t>SDN 3 Plosorejo</t>
  </si>
  <si>
    <t>8.1.8.21</t>
  </si>
  <si>
    <t>SDN 1 Ngadiluwih</t>
  </si>
  <si>
    <t>8.1.8.22</t>
  </si>
  <si>
    <t>SDN 2 Ngadiluwih</t>
  </si>
  <si>
    <t>8.1.8.23</t>
  </si>
  <si>
    <t>SDN 3 Ngadiluwih</t>
  </si>
  <si>
    <t>8.1.8.24</t>
  </si>
  <si>
    <t>SDN 1 Gantiwarno</t>
  </si>
  <si>
    <t>8.1.8.25</t>
  </si>
  <si>
    <t>SDN 3 Gantiwarno</t>
  </si>
  <si>
    <t>8.1.8.26</t>
  </si>
  <si>
    <t>SDN 2 Karangbangun</t>
  </si>
  <si>
    <t>8.1.8.27</t>
  </si>
  <si>
    <t>SDN 3 Karangbangun</t>
  </si>
  <si>
    <t>8.1.8.28</t>
  </si>
  <si>
    <t>SDN 4 Karangbangun</t>
  </si>
  <si>
    <t>8.1.8.29</t>
  </si>
  <si>
    <t>8.1.9.1</t>
  </si>
  <si>
    <t>8.1.9.2</t>
  </si>
  <si>
    <t>SDN 1 Tawangmangu</t>
  </si>
  <si>
    <t>8.1.9.3</t>
  </si>
  <si>
    <t>SDN 3 Tawangmangu</t>
  </si>
  <si>
    <t>8.1.9.4</t>
  </si>
  <si>
    <t>SDN 4 Tawangmangu</t>
  </si>
  <si>
    <t>8.1.9.5</t>
  </si>
  <si>
    <t>SDN 5 Tawangmangu</t>
  </si>
  <si>
    <t>8.1.9.6</t>
  </si>
  <si>
    <t>SDN 6 Tawangmangu</t>
  </si>
  <si>
    <t>8.1.9.7</t>
  </si>
  <si>
    <t>SDN 1 Sepanjang</t>
  </si>
  <si>
    <t>8.1.9.8</t>
  </si>
  <si>
    <t>SDN 3 Sepanjang</t>
  </si>
  <si>
    <t>8.1.9.9</t>
  </si>
  <si>
    <t>SDN 1 Karanglo</t>
  </si>
  <si>
    <t>8.1.9.10</t>
  </si>
  <si>
    <t>SDN 3 Karanglo</t>
  </si>
  <si>
    <t>8.1.9.11</t>
  </si>
  <si>
    <t>SDN 1 Bandardawung</t>
  </si>
  <si>
    <t>8.1.9.12</t>
  </si>
  <si>
    <t>SDN 3 Bandardawung</t>
  </si>
  <si>
    <t>8.1.9.13</t>
  </si>
  <si>
    <t>SDN 1 Nglebak</t>
  </si>
  <si>
    <t>8.1.9.14</t>
  </si>
  <si>
    <t>SDN 2 Nglebak</t>
  </si>
  <si>
    <t>8.1.9.15</t>
  </si>
  <si>
    <t>SDN 3 Nglebak</t>
  </si>
  <si>
    <t>8.1.9.16</t>
  </si>
  <si>
    <t>SDN 1 Plumbon</t>
  </si>
  <si>
    <t>8.1.9.17</t>
  </si>
  <si>
    <t>SDN 2 Plumbon</t>
  </si>
  <si>
    <t>8.1.9.18</t>
  </si>
  <si>
    <t>SDN 3 Plumbon</t>
  </si>
  <si>
    <t>8.1.9.19</t>
  </si>
  <si>
    <t>SDN 4 Plumbon</t>
  </si>
  <si>
    <t>8.1.9.20</t>
  </si>
  <si>
    <t>SDN 1 Tengklik</t>
  </si>
  <si>
    <t>8.1.9.21</t>
  </si>
  <si>
    <t>SDN 2 Tengklik</t>
  </si>
  <si>
    <t>8.1.9.22</t>
  </si>
  <si>
    <t>SDN 1 Kalisoro</t>
  </si>
  <si>
    <t>8.1.9.23</t>
  </si>
  <si>
    <t>SDN 2 Kalisoro</t>
  </si>
  <si>
    <t>8.1.9.24</t>
  </si>
  <si>
    <t>SDN 3 Kalisoro</t>
  </si>
  <si>
    <t>8.1.9.25</t>
  </si>
  <si>
    <t>SDN 1 Blumbang</t>
  </si>
  <si>
    <t>8.1.9.26</t>
  </si>
  <si>
    <t>SDN 2 Blumbang</t>
  </si>
  <si>
    <t>8.1.9.27</t>
  </si>
  <si>
    <t>SDN 3 Blumbang</t>
  </si>
  <si>
    <t>8.1.9.28</t>
  </si>
  <si>
    <t>SDN 1 Gondosuli</t>
  </si>
  <si>
    <t>8.1.9.29</t>
  </si>
  <si>
    <t>SDN 2 Gondosuli</t>
  </si>
  <si>
    <t>8.1.9.30</t>
  </si>
  <si>
    <t>SDN 3 Gondosuli</t>
  </si>
  <si>
    <t>8.1.9.31</t>
  </si>
  <si>
    <t>8.1.10.1</t>
  </si>
  <si>
    <t>8.1.10.2</t>
  </si>
  <si>
    <t>SDN 1 Girimulyo</t>
  </si>
  <si>
    <t>8.1.10.3</t>
  </si>
  <si>
    <t>SDN 3 Girimulyo</t>
  </si>
  <si>
    <t>8.1.10.4</t>
  </si>
  <si>
    <t>SDN 1 Berjo</t>
  </si>
  <si>
    <t>8.1.10.5</t>
  </si>
  <si>
    <t>SDN 3 Berjo</t>
  </si>
  <si>
    <t>8.1.10.6</t>
  </si>
  <si>
    <t>SDN 1 Kemuning</t>
  </si>
  <si>
    <t>8.1.10.7</t>
  </si>
  <si>
    <t>SDN 2 Kemuning</t>
  </si>
  <si>
    <t>8.1.10.8</t>
  </si>
  <si>
    <t>SDN 3 Kemuning</t>
  </si>
  <si>
    <t>8.1.10.9</t>
  </si>
  <si>
    <t>SDN 4 Kemuning</t>
  </si>
  <si>
    <t>8.1.10.10</t>
  </si>
  <si>
    <t>SDN 5 Kemuning</t>
  </si>
  <si>
    <t>8.1.10.11</t>
  </si>
  <si>
    <t>SDN 1 Segorogunung</t>
  </si>
  <si>
    <t>8.1.10.12</t>
  </si>
  <si>
    <t>SDN 2 Segorogunung</t>
  </si>
  <si>
    <t>8.1.10.13</t>
  </si>
  <si>
    <t>SDN 1 Puntukrejo</t>
  </si>
  <si>
    <t>8.1.10.14</t>
  </si>
  <si>
    <t>SDN 2 Puntukrejo</t>
  </si>
  <si>
    <t>8.1.10.15</t>
  </si>
  <si>
    <t>SDN 3 Puntukrejo</t>
  </si>
  <si>
    <t>8.1.10.16</t>
  </si>
  <si>
    <t>SDN 1 Nglegok</t>
  </si>
  <si>
    <t>8.1.10.17</t>
  </si>
  <si>
    <t>SDN 2 Nglegok</t>
  </si>
  <si>
    <t>8.1.10.18</t>
  </si>
  <si>
    <t>SDN 1 Ngargoyoso</t>
  </si>
  <si>
    <t>8.1.10.19</t>
  </si>
  <si>
    <t>SDN 2 Ngargoyoso</t>
  </si>
  <si>
    <t>8.1.10.20</t>
  </si>
  <si>
    <t>SDN 3 Ngargoyoso</t>
  </si>
  <si>
    <t>8.1.10.21</t>
  </si>
  <si>
    <t>SDN 1 Dukuh</t>
  </si>
  <si>
    <t>8.1.10.22</t>
  </si>
  <si>
    <t>SDN 2 Dukuh</t>
  </si>
  <si>
    <t>8.1.10.23</t>
  </si>
  <si>
    <t>SDN Jatirejo</t>
  </si>
  <si>
    <t>8.1.10.24</t>
  </si>
  <si>
    <t>8.1.11.1</t>
  </si>
  <si>
    <t>8.1.11.2</t>
  </si>
  <si>
    <t>SDN 1 Balong</t>
  </si>
  <si>
    <t>8.1.11.3</t>
  </si>
  <si>
    <t>SDN 2 Balong</t>
  </si>
  <si>
    <t>8.1.11.4</t>
  </si>
  <si>
    <t>SDN 3 Balong</t>
  </si>
  <si>
    <t>8.1.11.5</t>
  </si>
  <si>
    <t>SDN 1 Jenawi</t>
  </si>
  <si>
    <t>8.1.11.6</t>
  </si>
  <si>
    <t>SDN 2 Jenawi</t>
  </si>
  <si>
    <t>8.1.11.7</t>
  </si>
  <si>
    <t>SDN 1 Menjing</t>
  </si>
  <si>
    <t>8.1.11.8</t>
  </si>
  <si>
    <t>SDN 2 Menjing</t>
  </si>
  <si>
    <t>8.1.11.9</t>
  </si>
  <si>
    <t>SDN 1 Lempong</t>
  </si>
  <si>
    <t>8.1.11.10</t>
  </si>
  <si>
    <t>SDN 2 Lempong</t>
  </si>
  <si>
    <t>8.1.11.11</t>
  </si>
  <si>
    <t>SDN 3 Lempong</t>
  </si>
  <si>
    <t>8.1.11.12</t>
  </si>
  <si>
    <t>SDN 4 Lempong</t>
  </si>
  <si>
    <t>8.1.11.13</t>
  </si>
  <si>
    <t>SDN 1 Sidomukti</t>
  </si>
  <si>
    <t>8.1.11.14</t>
  </si>
  <si>
    <t>SDN 2 Sidomukti</t>
  </si>
  <si>
    <t>8.1.11.15</t>
  </si>
  <si>
    <t>SDN 3 Sidomukti</t>
  </si>
  <si>
    <t>8.1.11.16</t>
  </si>
  <si>
    <t>8.1.11.17</t>
  </si>
  <si>
    <t>8.1.11.18</t>
  </si>
  <si>
    <t>8.1.11.19</t>
  </si>
  <si>
    <t>8.1.11.20</t>
  </si>
  <si>
    <t>SDN 1 Trengguli</t>
  </si>
  <si>
    <t>8.1.11.21</t>
  </si>
  <si>
    <t>SDN 2 Trengguli</t>
  </si>
  <si>
    <t>8.1.11.22</t>
  </si>
  <si>
    <t>SDN 1 Gumeng</t>
  </si>
  <si>
    <t>8.1.11.23</t>
  </si>
  <si>
    <t>SDN 3 Gumeng</t>
  </si>
  <si>
    <t>8.1.11.24</t>
  </si>
  <si>
    <t>SDN 1 Anggrasmanis</t>
  </si>
  <si>
    <t>8.1.11.25</t>
  </si>
  <si>
    <t>SDN 2 Anggrasmanis</t>
  </si>
  <si>
    <t>8.1.11.26</t>
  </si>
  <si>
    <t>8.1.12.1</t>
  </si>
  <si>
    <t>8.1.12.2</t>
  </si>
  <si>
    <t>SDN 1 Karangrejo</t>
  </si>
  <si>
    <t>8.1.12.3</t>
  </si>
  <si>
    <t>SDN 2 Karangrejo</t>
  </si>
  <si>
    <t>8.1.12.4</t>
  </si>
  <si>
    <t>SDN 3 Karangrejo</t>
  </si>
  <si>
    <t>8.1.12.5</t>
  </si>
  <si>
    <t>SDN 4 Karangrejo</t>
  </si>
  <si>
    <t>8.1.12.6</t>
  </si>
  <si>
    <t>SDN 5 Karangrejo</t>
  </si>
  <si>
    <t>8.1.12.7</t>
  </si>
  <si>
    <t>8.1.12.8</t>
  </si>
  <si>
    <t>8.1.12.9</t>
  </si>
  <si>
    <t>8.1.12.10</t>
  </si>
  <si>
    <t>SDN 1 Tawangsari</t>
  </si>
  <si>
    <t>8.1.12.11</t>
  </si>
  <si>
    <t>SDN 2 Tawangsari</t>
  </si>
  <si>
    <t>8.1.12.12</t>
  </si>
  <si>
    <t>SDN 3 Tawangsari</t>
  </si>
  <si>
    <t>8.1.12.13</t>
  </si>
  <si>
    <t>SDN 1 Tamansari</t>
  </si>
  <si>
    <t>8.1.12.14</t>
  </si>
  <si>
    <t>SDN 2 Tamansari</t>
  </si>
  <si>
    <t>8.1.12.15</t>
  </si>
  <si>
    <t>SDN 1 Kwadungan</t>
  </si>
  <si>
    <t>8.1.12.16</t>
  </si>
  <si>
    <t>SDN 2 Kwadungan</t>
  </si>
  <si>
    <t>8.1.12.17</t>
  </si>
  <si>
    <t>SDN 1 Ganten</t>
  </si>
  <si>
    <t>8.1.12.18</t>
  </si>
  <si>
    <t>SDN 2 Ganten</t>
  </si>
  <si>
    <t>8.1.12.19</t>
  </si>
  <si>
    <t>SDN 1 Kuto</t>
  </si>
  <si>
    <t>8.1.12.20</t>
  </si>
  <si>
    <t>SDN 2 Kuto</t>
  </si>
  <si>
    <t>8.1.12.21</t>
  </si>
  <si>
    <t>SDN 3 Kuto</t>
  </si>
  <si>
    <t>8.1.12.22</t>
  </si>
  <si>
    <t>SDN 4 Kuto</t>
  </si>
  <si>
    <t>8.1.12.23</t>
  </si>
  <si>
    <t>SDN 5 Kuto</t>
  </si>
  <si>
    <t>8.1.12.24</t>
  </si>
  <si>
    <t>SDN 1 Botok</t>
  </si>
  <si>
    <t>8.1.12.25</t>
  </si>
  <si>
    <t>SDN 2 Botok</t>
  </si>
  <si>
    <t>8.1.12.26</t>
  </si>
  <si>
    <t>SDN Plosorejo</t>
  </si>
  <si>
    <t>8.1.12.27</t>
  </si>
  <si>
    <t>SDN 1 Gempolan</t>
  </si>
  <si>
    <t>8.1.12.28</t>
  </si>
  <si>
    <t>SDN 2 Gempolan</t>
  </si>
  <si>
    <t>8.1.12.29</t>
  </si>
  <si>
    <t>8.1.13.1</t>
  </si>
  <si>
    <t>8.1.13.2</t>
  </si>
  <si>
    <t>SDN 1 Malangjiwan</t>
  </si>
  <si>
    <t>8.1.13.3</t>
  </si>
  <si>
    <t>SDN 2 Malangjiwan</t>
  </si>
  <si>
    <t>8.1.13.4</t>
  </si>
  <si>
    <t>SDN 3 Malangjiwan</t>
  </si>
  <si>
    <t>8.1.13.5</t>
  </si>
  <si>
    <t>SDN 6 Malangjiwan</t>
  </si>
  <si>
    <t>8.1.13.6</t>
  </si>
  <si>
    <t>SDN 5 Malangjiwan</t>
  </si>
  <si>
    <t>8.1.13.7</t>
  </si>
  <si>
    <t>SDN Paulan</t>
  </si>
  <si>
    <t>8.1.13.8</t>
  </si>
  <si>
    <t>SDN 1 Bolon</t>
  </si>
  <si>
    <t>8.1.13.9</t>
  </si>
  <si>
    <t>SDN 2 Bolon</t>
  </si>
  <si>
    <t>8.1.13.10</t>
  </si>
  <si>
    <t>SDN 3 Bolon</t>
  </si>
  <si>
    <t>8.1.13.11</t>
  </si>
  <si>
    <t>SDN 1 Ngasem</t>
  </si>
  <si>
    <t>8.1.13.12</t>
  </si>
  <si>
    <t>SDN 2 Ngasem</t>
  </si>
  <si>
    <t>8.1.13.13</t>
  </si>
  <si>
    <t>SDN 1 Gawanan</t>
  </si>
  <si>
    <t>8.1.13.14</t>
  </si>
  <si>
    <t>SDN 2 Gawanan</t>
  </si>
  <si>
    <t>8.1.13.15</t>
  </si>
  <si>
    <t>SDN 1 Tohudan</t>
  </si>
  <si>
    <t>8.1.13.16</t>
  </si>
  <si>
    <t>SDN 3 Tohudan</t>
  </si>
  <si>
    <t>8.1.13.17</t>
  </si>
  <si>
    <t>SDN 1 Gedongan</t>
  </si>
  <si>
    <t>8.1.13.18</t>
  </si>
  <si>
    <t>SDN 2 Gedongan</t>
  </si>
  <si>
    <t>8.1.13.19</t>
  </si>
  <si>
    <t>SDN 1 Klodran</t>
  </si>
  <si>
    <t>8.1.13.20</t>
  </si>
  <si>
    <t>SDN 2 Klodran</t>
  </si>
  <si>
    <t>8.1.13.21</t>
  </si>
  <si>
    <t>SDN 1 Blulukan</t>
  </si>
  <si>
    <t>8.1.13.22</t>
  </si>
  <si>
    <t>SDN 2 Blulukan</t>
  </si>
  <si>
    <t>8.1.13.23</t>
  </si>
  <si>
    <t>SDN Gajahan</t>
  </si>
  <si>
    <t>8.1.13.24</t>
  </si>
  <si>
    <t>SDN Baturan</t>
  </si>
  <si>
    <t>8.1.13.25</t>
  </si>
  <si>
    <t>SDLB Colomadu</t>
  </si>
  <si>
    <t>8.1.13.26</t>
  </si>
  <si>
    <t>8.1.14.1</t>
  </si>
  <si>
    <t>8.1.14.2</t>
  </si>
  <si>
    <t>SDN 1 Tuban</t>
  </si>
  <si>
    <t>8.1.14.3</t>
  </si>
  <si>
    <t>SDN 2 Tuban</t>
  </si>
  <si>
    <t>8.1.14.4</t>
  </si>
  <si>
    <t>SDN 3 Tuban</t>
  </si>
  <si>
    <t>8.1.14.5</t>
  </si>
  <si>
    <t>SDN 4 Tuban</t>
  </si>
  <si>
    <t>8.1.14.6</t>
  </si>
  <si>
    <t>8.1.14.7</t>
  </si>
  <si>
    <t>SDN 2 Dayu</t>
  </si>
  <si>
    <t>8.1.14.8</t>
  </si>
  <si>
    <t>SDN 1 Wonosari</t>
  </si>
  <si>
    <t>8.1.14.9</t>
  </si>
  <si>
    <t>SDN 2 Wonosari</t>
  </si>
  <si>
    <t>8.1.14.10</t>
  </si>
  <si>
    <t>SDN 1 Jeruksawit</t>
  </si>
  <si>
    <t>8.1.14.11</t>
  </si>
  <si>
    <t>SDN 2 Jeruksawit</t>
  </si>
  <si>
    <t>8.1.14.12</t>
  </si>
  <si>
    <t>SDN 1 Selokaton</t>
  </si>
  <si>
    <t>8.1.14.13</t>
  </si>
  <si>
    <t>SDN 2 Selokaton</t>
  </si>
  <si>
    <t>8.1.14.14</t>
  </si>
  <si>
    <t>SDN 1 Rejosari</t>
  </si>
  <si>
    <t>8.1.14.15</t>
  </si>
  <si>
    <t>SDN 2 Rejosari</t>
  </si>
  <si>
    <t>8.1.14.16</t>
  </si>
  <si>
    <t>SDN 1 Wonorejo</t>
  </si>
  <si>
    <t>8.1.14.17</t>
  </si>
  <si>
    <t>SDN 2 Wonorejo</t>
  </si>
  <si>
    <t>8.1.14.18</t>
  </si>
  <si>
    <t>SDN 3 Wonorejo</t>
  </si>
  <si>
    <t>8.1.14.19</t>
  </si>
  <si>
    <t>SDN 4 Wonorejo</t>
  </si>
  <si>
    <t>8.1.14.20</t>
  </si>
  <si>
    <t>SDN 1 Kragan</t>
  </si>
  <si>
    <t>8.1.14.21</t>
  </si>
  <si>
    <t>SDN 2 Kragan</t>
  </si>
  <si>
    <t>8.1.14.22</t>
  </si>
  <si>
    <t>SDN 1 Karangturi</t>
  </si>
  <si>
    <t>8.1.14.23</t>
  </si>
  <si>
    <t>SDN 2 Karangturi</t>
  </si>
  <si>
    <t>8.1.14.24</t>
  </si>
  <si>
    <t>SDN 1 Plesungan</t>
  </si>
  <si>
    <t>8.1.14.25</t>
  </si>
  <si>
    <t>SDN 2 Plesungan</t>
  </si>
  <si>
    <t>8.1.14.26</t>
  </si>
  <si>
    <t>SDN 3 Plesungan</t>
  </si>
  <si>
    <t>8.1.14.27</t>
  </si>
  <si>
    <t>SDN 1 Jatikuwung</t>
  </si>
  <si>
    <t>8.1.14.28</t>
  </si>
  <si>
    <t>SDN 2 Jatikuwung</t>
  </si>
  <si>
    <t>8.1.14.29</t>
  </si>
  <si>
    <t>SDN 1 Krendowahono</t>
  </si>
  <si>
    <t>8.1.14.30</t>
  </si>
  <si>
    <t>SDN 2 Krendowahono</t>
  </si>
  <si>
    <t>8.1.14.31</t>
  </si>
  <si>
    <t>SDN 1 Bulurejo</t>
  </si>
  <si>
    <t>8.1.14.32</t>
  </si>
  <si>
    <t>SDN 2 Bulurejo</t>
  </si>
  <si>
    <t>8.1.14.33</t>
  </si>
  <si>
    <t>8.1.15.1</t>
  </si>
  <si>
    <t>8.1.15.2</t>
  </si>
  <si>
    <t>SDN 1 Jumapolo</t>
  </si>
  <si>
    <t>8.1.15.3</t>
  </si>
  <si>
    <t>SDN 3 Jumapolo</t>
  </si>
  <si>
    <t>8.1.15.4</t>
  </si>
  <si>
    <t>SDN 1 Ploso</t>
  </si>
  <si>
    <t>8.1.15.5</t>
  </si>
  <si>
    <t>SDN 2 Ploso</t>
  </si>
  <si>
    <t>8.1.15.6</t>
  </si>
  <si>
    <t>SDN 1 Giriwondo</t>
  </si>
  <si>
    <t>8.1.15.7</t>
  </si>
  <si>
    <t>SDN 2 Giriwondo</t>
  </si>
  <si>
    <t>8.1.15.8</t>
  </si>
  <si>
    <t>SDN 1 Kwangsan</t>
  </si>
  <si>
    <t>8.1.15.9</t>
  </si>
  <si>
    <t>SDN 2 Kwangsan</t>
  </si>
  <si>
    <t>8.1.15.10</t>
  </si>
  <si>
    <t>SDN 3 Kwangsan</t>
  </si>
  <si>
    <t>8.1.15.11</t>
  </si>
  <si>
    <t>SDN 1 Bakalan</t>
  </si>
  <si>
    <t>8.1.15.12</t>
  </si>
  <si>
    <t>SDN 2 Bakalan</t>
  </si>
  <si>
    <t>8.1.15.13</t>
  </si>
  <si>
    <t>SDN 1 Lemahbang</t>
  </si>
  <si>
    <t>8.1.15.14</t>
  </si>
  <si>
    <t>SDN 2 Lemahbang</t>
  </si>
  <si>
    <t>8.1.15.15</t>
  </si>
  <si>
    <t>SDN 1 Paseban</t>
  </si>
  <si>
    <t>8.1.15.16</t>
  </si>
  <si>
    <t>SDN 2 Paseban</t>
  </si>
  <si>
    <t>8.1.15.17</t>
  </si>
  <si>
    <t>SDN 1 Jatirejo</t>
  </si>
  <si>
    <t>8.1.15.18</t>
  </si>
  <si>
    <t>SDN 2 Jatirejo</t>
  </si>
  <si>
    <t>8.1.15.19</t>
  </si>
  <si>
    <t>SDN 3 Jatirejo</t>
  </si>
  <si>
    <t>8.1.15.20</t>
  </si>
  <si>
    <t>SDN 1 Jumantoro</t>
  </si>
  <si>
    <t>8.1.15.21</t>
  </si>
  <si>
    <t>SDN 2 Jumantoro</t>
  </si>
  <si>
    <t>8.1.15.22</t>
  </si>
  <si>
    <t>SDN 3 Jumantoro</t>
  </si>
  <si>
    <t>8.1.15.23</t>
  </si>
  <si>
    <t>SDN 1 Kadipiro</t>
  </si>
  <si>
    <t>8.1.15.24</t>
  </si>
  <si>
    <t>SDN 2 Kadipiro</t>
  </si>
  <si>
    <t>8.1.15.25</t>
  </si>
  <si>
    <t>SDN Karangbangun</t>
  </si>
  <si>
    <t>8.1.15.26</t>
  </si>
  <si>
    <t>SDN Kedawung</t>
  </si>
  <si>
    <t>8.1.15.27</t>
  </si>
  <si>
    <t>8.1.16.1</t>
  </si>
  <si>
    <t>8.1.16.2</t>
  </si>
  <si>
    <t>SDN 1 Jatipuro</t>
  </si>
  <si>
    <t>8.1.16.3</t>
  </si>
  <si>
    <t>SDN 2 Jatipuro</t>
  </si>
  <si>
    <t>8.1.16.4</t>
  </si>
  <si>
    <t>SDN 3 Jatipuro</t>
  </si>
  <si>
    <t>8.1.16.5</t>
  </si>
  <si>
    <t>SDN 1 Jatiharjo</t>
  </si>
  <si>
    <t>8.1.16.6</t>
  </si>
  <si>
    <t>SDN 2 Jatiharjo</t>
  </si>
  <si>
    <t>8.1.16.7</t>
  </si>
  <si>
    <t>SDN 1 Jatisobo</t>
  </si>
  <si>
    <t>8.1.16.8</t>
  </si>
  <si>
    <t>SDN 2 Jatisobo</t>
  </si>
  <si>
    <t>8.1.16.9</t>
  </si>
  <si>
    <t>SDN 3 Jatisobo</t>
  </si>
  <si>
    <t>8.1.16.10</t>
  </si>
  <si>
    <t>SDN 4 Jatisobo</t>
  </si>
  <si>
    <t>8.1.16.11</t>
  </si>
  <si>
    <t>SDN 1 Ngepungsari</t>
  </si>
  <si>
    <t>8.1.16.12</t>
  </si>
  <si>
    <t>SDN 2 Ngepungsari</t>
  </si>
  <si>
    <t>8.1.16.13</t>
  </si>
  <si>
    <t>SDN 3 Ngepungsari</t>
  </si>
  <si>
    <t>8.1.16.14</t>
  </si>
  <si>
    <t>8.1.16.15</t>
  </si>
  <si>
    <t>8.1.16.16</t>
  </si>
  <si>
    <t>SDN 1 Jatimulyo</t>
  </si>
  <si>
    <t>8.1.16.17</t>
  </si>
  <si>
    <t>SDN 3 Jatimulyo</t>
  </si>
  <si>
    <t>8.1.16.18</t>
  </si>
  <si>
    <t>SDN 1 Jatisuko</t>
  </si>
  <si>
    <t>8.1.16.19</t>
  </si>
  <si>
    <t>SDN 2 Jatisuko</t>
  </si>
  <si>
    <t>8.1.16.20</t>
  </si>
  <si>
    <t>SDN 3 Jatisuko</t>
  </si>
  <si>
    <t>8.1.16.21</t>
  </si>
  <si>
    <t>SDN 1 Jatiroyo</t>
  </si>
  <si>
    <t>8.1.16.22</t>
  </si>
  <si>
    <t>SDN 2 Jatiroyo</t>
  </si>
  <si>
    <t>8.1.16.23</t>
  </si>
  <si>
    <t>SDN 3 Jatiroyo</t>
  </si>
  <si>
    <t>8.1.16.24</t>
  </si>
  <si>
    <t>SDN 1 Jatipurwo</t>
  </si>
  <si>
    <t>8.1.16.25</t>
  </si>
  <si>
    <t>SDN 2 Jatipurwo</t>
  </si>
  <si>
    <t>8.1.16.26</t>
  </si>
  <si>
    <t>SDN 3 Jatipurwo</t>
  </si>
  <si>
    <t>8.1.16.27</t>
  </si>
  <si>
    <t>SDN 1 Jatiwarno</t>
  </si>
  <si>
    <t>8.1.16.28</t>
  </si>
  <si>
    <t>SDN 2 Jatiwarno</t>
  </si>
  <si>
    <t>8.1.16.29</t>
  </si>
  <si>
    <t>SDN 3 Jatiwarno</t>
  </si>
  <si>
    <t>8.1.16.30</t>
  </si>
  <si>
    <t>8.1.17.1</t>
  </si>
  <si>
    <t>8.1.17.2</t>
  </si>
  <si>
    <t>SDN 1 Tunggulrejo</t>
  </si>
  <si>
    <t>8.1.17.3</t>
  </si>
  <si>
    <t>SDN 2 Tunggulrejo</t>
  </si>
  <si>
    <t>8.1.17.4</t>
  </si>
  <si>
    <t>SDN 3 Tunggulrejo</t>
  </si>
  <si>
    <t>8.1.17.5</t>
  </si>
  <si>
    <t>SDN 4 Tunggulrejo</t>
  </si>
  <si>
    <t>8.1.17.6</t>
  </si>
  <si>
    <t>SDN 1 Gemantar</t>
  </si>
  <si>
    <t>8.1.17.7</t>
  </si>
  <si>
    <t>SDN 2 Gemantar</t>
  </si>
  <si>
    <t>8.1.17.8</t>
  </si>
  <si>
    <t>8.1.17.9</t>
  </si>
  <si>
    <t>8.1.17.10</t>
  </si>
  <si>
    <t>8.1.17.11</t>
  </si>
  <si>
    <t>SDN 4 Kebak</t>
  </si>
  <si>
    <t>8.1.17.12</t>
  </si>
  <si>
    <t>SDN 1 Sringin</t>
  </si>
  <si>
    <t>8.1.17.13</t>
  </si>
  <si>
    <t>SDN 2 Sringin</t>
  </si>
  <si>
    <t>8.1.17.14</t>
  </si>
  <si>
    <t>SDN 3 Sringin</t>
  </si>
  <si>
    <t>8.1.17.15</t>
  </si>
  <si>
    <t>SDN 1 Blorong</t>
  </si>
  <si>
    <t>8.1.17.16</t>
  </si>
  <si>
    <t>SDN 2 Blorong</t>
  </si>
  <si>
    <t>8.1.17.17</t>
  </si>
  <si>
    <t>SDN 3 Blorong</t>
  </si>
  <si>
    <t>8.1.17.18</t>
  </si>
  <si>
    <t>SDN 1 Genengan</t>
  </si>
  <si>
    <t>8.1.17.19</t>
  </si>
  <si>
    <t>SDN 2 Genengan</t>
  </si>
  <si>
    <t>8.1.17.20</t>
  </si>
  <si>
    <t>SDN 1 Sambirejo</t>
  </si>
  <si>
    <t>8.1.17.21</t>
  </si>
  <si>
    <t>SDN 2 Sambirejo</t>
  </si>
  <si>
    <t>8.1.17.22</t>
  </si>
  <si>
    <t>SDN 1 Sukosari</t>
  </si>
  <si>
    <t>8.1.17.23</t>
  </si>
  <si>
    <t>SDN 2 Sukosari</t>
  </si>
  <si>
    <t>8.1.17.24</t>
  </si>
  <si>
    <t>SDN 1 Tugu</t>
  </si>
  <si>
    <t>8.1.17.25</t>
  </si>
  <si>
    <t>SDN 2 Tugu</t>
  </si>
  <si>
    <t>8.1.17.26</t>
  </si>
  <si>
    <t>SDN 3 Tugu</t>
  </si>
  <si>
    <t>8.1.17.27</t>
  </si>
  <si>
    <t>SDN 1 Sedayu</t>
  </si>
  <si>
    <t>8.1.17.28</t>
  </si>
  <si>
    <t>SDN 2 Sedayu</t>
  </si>
  <si>
    <t>8.1.17.29</t>
  </si>
  <si>
    <t>SDN 1 Ngunut</t>
  </si>
  <si>
    <t>8.1.17.30</t>
  </si>
  <si>
    <t>SDN 2 Ngunut</t>
  </si>
  <si>
    <t>8.1.17.31</t>
  </si>
  <si>
    <t>8.1.18.1</t>
  </si>
  <si>
    <t>8.1.18.2</t>
  </si>
  <si>
    <t>SDN 1 Tlobo</t>
  </si>
  <si>
    <t>8.1.18.3</t>
  </si>
  <si>
    <t>SDN 2 Tlobo</t>
  </si>
  <si>
    <t>8.1.18.4</t>
  </si>
  <si>
    <t>SDN 3 Tlobo</t>
  </si>
  <si>
    <t>8.1.18.5</t>
  </si>
  <si>
    <t>SDN 1 Jatiyoso</t>
  </si>
  <si>
    <t>8.1.18.6</t>
  </si>
  <si>
    <t>SDN 2 Jatiyoso</t>
  </si>
  <si>
    <t>8.1.18.7</t>
  </si>
  <si>
    <t>SDN 2 Petung</t>
  </si>
  <si>
    <t>8.1.18.8</t>
  </si>
  <si>
    <t>SDN 3 Petung</t>
  </si>
  <si>
    <t>8.1.18.9</t>
  </si>
  <si>
    <t>SDN 1 Jatisawit</t>
  </si>
  <si>
    <t>8.1.18.10</t>
  </si>
  <si>
    <t>SDN 2 Jatisawit</t>
  </si>
  <si>
    <t>8.1.18.11</t>
  </si>
  <si>
    <t>8.1.18.12</t>
  </si>
  <si>
    <t>8.1.18.13</t>
  </si>
  <si>
    <t>8.1.18.14</t>
  </si>
  <si>
    <t>8.1.18.15</t>
  </si>
  <si>
    <t>SDN 1 Wonokeling</t>
  </si>
  <si>
    <t>8.1.18.16</t>
  </si>
  <si>
    <t>SDN 2 Wonokeling</t>
  </si>
  <si>
    <t>8.1.18.17</t>
  </si>
  <si>
    <t>SDN 3 Wonokeling</t>
  </si>
  <si>
    <t>8.1.18.18</t>
  </si>
  <si>
    <t>SDN 1 Karangsari</t>
  </si>
  <si>
    <t>8.1.18.19</t>
  </si>
  <si>
    <t>SDN 2 Karangsari</t>
  </si>
  <si>
    <t>8.1.18.20</t>
  </si>
  <si>
    <t>SDN 3 Karangsari</t>
  </si>
  <si>
    <t>8.1.18.21</t>
  </si>
  <si>
    <t>SDN 4 Karangsari</t>
  </si>
  <si>
    <t>8.1.18.22</t>
  </si>
  <si>
    <t>SDN 1 Wukirsawit</t>
  </si>
  <si>
    <t>8.1.18.23</t>
  </si>
  <si>
    <t>SDN 2 Wukirsawit</t>
  </si>
  <si>
    <t>8.1.18.24</t>
  </si>
  <si>
    <t>SDN 3 Wukirsawit</t>
  </si>
  <si>
    <t>8.1.18.25</t>
  </si>
  <si>
    <t>SDN 4 Wukirsawit</t>
  </si>
  <si>
    <t>8.1.18.26</t>
  </si>
  <si>
    <t>SDN 1 Beruk</t>
  </si>
  <si>
    <t>8.1.18.27</t>
  </si>
  <si>
    <t>SDN 3 Beruk</t>
  </si>
  <si>
    <t>8.1.18.28</t>
  </si>
  <si>
    <t>SD Cadangan</t>
  </si>
  <si>
    <t>8.1.19.1</t>
  </si>
  <si>
    <t>SMPN 1 Karanganyar</t>
  </si>
  <si>
    <t>8.1.19.2</t>
  </si>
  <si>
    <t>SMPN 2 Karanganyar</t>
  </si>
  <si>
    <t>8.1.19.3</t>
  </si>
  <si>
    <t>SMPN 3 Karanganyar</t>
  </si>
  <si>
    <t>8.1.19.4</t>
  </si>
  <si>
    <t>SMPN 4 Karanganyar</t>
  </si>
  <si>
    <t>8.1.19.5</t>
  </si>
  <si>
    <t>SMPN 5 Karanganyar</t>
  </si>
  <si>
    <t>8.1.19.6</t>
  </si>
  <si>
    <t>SMPN 1 Tasikmadu</t>
  </si>
  <si>
    <t>8.1.19.7</t>
  </si>
  <si>
    <t>SMPN 2 Tasikmadu</t>
  </si>
  <si>
    <t>8.1.19.8</t>
  </si>
  <si>
    <t>SMPN 3 Tasikmadu</t>
  </si>
  <si>
    <t>8.1.19.9</t>
  </si>
  <si>
    <t>SMPN 1 Jaten</t>
  </si>
  <si>
    <t>8.1.19.10</t>
  </si>
  <si>
    <t>SMPN 2 Jaten</t>
  </si>
  <si>
    <t>8.1.19.11</t>
  </si>
  <si>
    <t>SMPN 1 Kebakkramat</t>
  </si>
  <si>
    <t>8.1.19.12</t>
  </si>
  <si>
    <t>SMPN 2 Kebakkramat</t>
  </si>
  <si>
    <t>8.1.19.13</t>
  </si>
  <si>
    <t>SMPN 3 Kebakkramat</t>
  </si>
  <si>
    <t>8.1.19.14</t>
  </si>
  <si>
    <t>SMPN 1 Mojogedang</t>
  </si>
  <si>
    <t>8.1.19.15</t>
  </si>
  <si>
    <t>SMPN 2 Mojogedang</t>
  </si>
  <si>
    <t>8.1.19.16</t>
  </si>
  <si>
    <t>SMPN 3 Mojogedang</t>
  </si>
  <si>
    <t>8.1.19.17</t>
  </si>
  <si>
    <t>SMPN 1 Karangpandan</t>
  </si>
  <si>
    <t>8.1.19.18</t>
  </si>
  <si>
    <t>SMPN 2 Karangpandan</t>
  </si>
  <si>
    <t>8.1.19.19</t>
  </si>
  <si>
    <t>SMPN 3 Karangpandan</t>
  </si>
  <si>
    <t>8.1.19.20</t>
  </si>
  <si>
    <t>SMPN 1 Matesih</t>
  </si>
  <si>
    <t>8.1.19.21</t>
  </si>
  <si>
    <t>SMPN 2 Matesih</t>
  </si>
  <si>
    <t>8.1.19.22</t>
  </si>
  <si>
    <t>SMPN 1 Tawangmangu</t>
  </si>
  <si>
    <t>8.1.19.23</t>
  </si>
  <si>
    <t>SMPN 2 Tawangmangu</t>
  </si>
  <si>
    <t>8.1.19.24</t>
  </si>
  <si>
    <t>SMPN 1 Ngargoyoso</t>
  </si>
  <si>
    <t>8.1.19.25</t>
  </si>
  <si>
    <t>SMPN 2 Ngargoyoso</t>
  </si>
  <si>
    <t>8.1.19.26</t>
  </si>
  <si>
    <t>SMPN 3 Ngargoyoso</t>
  </si>
  <si>
    <t>8.1.19.27</t>
  </si>
  <si>
    <t>SMPN 1 Jenawi</t>
  </si>
  <si>
    <t>8.1.19.28</t>
  </si>
  <si>
    <t>SMPN 2 Jenawi</t>
  </si>
  <si>
    <t>8.1.19.29</t>
  </si>
  <si>
    <t>SMPN 3 Jenawi (Satu Atap)</t>
  </si>
  <si>
    <t>8.1.19.30</t>
  </si>
  <si>
    <t>SMPN 1 Kerjo</t>
  </si>
  <si>
    <t>8.1.19.31</t>
  </si>
  <si>
    <t>SMPN 2 Kerjo</t>
  </si>
  <si>
    <t>8.1.19.32</t>
  </si>
  <si>
    <t>SMPN 3 Kerjo (Satu Atap)</t>
  </si>
  <si>
    <t>8.1.19.33</t>
  </si>
  <si>
    <t>SMPN 1 Colomadu</t>
  </si>
  <si>
    <t>8.1.19.34</t>
  </si>
  <si>
    <t>SMPN 2 Colomadu</t>
  </si>
  <si>
    <t>8.1.19.35</t>
  </si>
  <si>
    <t>SMPN 3 Colomadu</t>
  </si>
  <si>
    <t>8.1.19.36</t>
  </si>
  <si>
    <t>SMPN 1 Gondangrejo</t>
  </si>
  <si>
    <t>8.1.19.37</t>
  </si>
  <si>
    <t>SMPN 2 Gondangrejo</t>
  </si>
  <si>
    <t>8.1.19.38</t>
  </si>
  <si>
    <t>SMPN 3 Gondangrejo</t>
  </si>
  <si>
    <t>8.1.19.39</t>
  </si>
  <si>
    <t>SMPN 1 Jumapolo</t>
  </si>
  <si>
    <t>8.1.19.40</t>
  </si>
  <si>
    <t>SMPN 2 Jumapolo</t>
  </si>
  <si>
    <t>8.1.19.41</t>
  </si>
  <si>
    <t>SMPN 3 Jumapolo</t>
  </si>
  <si>
    <t>8.1.19.42</t>
  </si>
  <si>
    <t>SMPN 1 Jatipuro</t>
  </si>
  <si>
    <t>8.1.19.43</t>
  </si>
  <si>
    <t>SMPN 2 Jatipuro</t>
  </si>
  <si>
    <t>8.1.19.44</t>
  </si>
  <si>
    <t>SMPN 3 Jatipuro</t>
  </si>
  <si>
    <t>8.1.19.45</t>
  </si>
  <si>
    <t>SMPN 1 Jumantono</t>
  </si>
  <si>
    <t>8.1.19.46</t>
  </si>
  <si>
    <t>SMPN 2 Jumantono</t>
  </si>
  <si>
    <t>8.1.19.47</t>
  </si>
  <si>
    <t>SMPN 3 Jumantono</t>
  </si>
  <si>
    <t>8.1.19.48</t>
  </si>
  <si>
    <t>SMPN 1 Jatiyoso</t>
  </si>
  <si>
    <t>8.1.19.49</t>
  </si>
  <si>
    <t>SMPN 2 Jatiyoso</t>
  </si>
  <si>
    <t>8.1.19.50</t>
  </si>
  <si>
    <t>SMPN 3 Jatiyoso</t>
  </si>
  <si>
    <t>8.1.19.51</t>
  </si>
  <si>
    <t>SMPN 4 Jatiyoso</t>
  </si>
  <si>
    <t>8.1.19.52</t>
  </si>
  <si>
    <t>SMPN 5 Jatiyoso</t>
  </si>
  <si>
    <t>8.1.20.1</t>
  </si>
  <si>
    <t>SMAN 1 Karanganyar</t>
  </si>
  <si>
    <t>8.1.20.2</t>
  </si>
  <si>
    <t>SMAN 2 Karanganyar</t>
  </si>
  <si>
    <t>8.1.20.3</t>
  </si>
  <si>
    <t>SMKN 1 Karanganyar</t>
  </si>
  <si>
    <t>8.1.20.4</t>
  </si>
  <si>
    <t>SMKN 2 Karanganyar</t>
  </si>
  <si>
    <t>8.1.20.5</t>
  </si>
  <si>
    <t>SMAN Kebakkramat</t>
  </si>
  <si>
    <t>8.1.20.6</t>
  </si>
  <si>
    <t>SMAN Mojogedang</t>
  </si>
  <si>
    <t>8.1.20.7</t>
  </si>
  <si>
    <t>SMAN Karangpandan</t>
  </si>
  <si>
    <t>8.1.20.8</t>
  </si>
  <si>
    <t>SMKN Jenawi</t>
  </si>
  <si>
    <t>8.1.20.9</t>
  </si>
  <si>
    <t>SMAN Kerjo</t>
  </si>
  <si>
    <t>8.1.20.10</t>
  </si>
  <si>
    <t>SMAN Colomadu</t>
  </si>
  <si>
    <t>8.1.20.11</t>
  </si>
  <si>
    <t>SMAN Gondangrejo</t>
  </si>
  <si>
    <t>8.1.20.12</t>
  </si>
  <si>
    <t>SMAN Jumapolo</t>
  </si>
  <si>
    <t>8.1.20.13</t>
  </si>
  <si>
    <t>SMAN Jatipuro</t>
  </si>
  <si>
    <t>8.1.20.14</t>
  </si>
  <si>
    <t>SMKN Jumantono</t>
  </si>
  <si>
    <t>8.1.20.15</t>
  </si>
  <si>
    <t>SMKN Matesih</t>
  </si>
  <si>
    <t>8.1.20.16</t>
  </si>
  <si>
    <t>SMKN Ngargoyoso</t>
  </si>
  <si>
    <t>8.1.21.1</t>
  </si>
  <si>
    <t>SKB Karanganyar</t>
  </si>
  <si>
    <t>9.1.1.1</t>
  </si>
  <si>
    <t>Dinas Sosial</t>
  </si>
  <si>
    <t>9.1.2.1</t>
  </si>
  <si>
    <t>UPT Balai Latihan Kerja</t>
  </si>
  <si>
    <t>9.2.1.1</t>
  </si>
  <si>
    <t>Dinas Pemberdayaan Masyarakat dan Desa</t>
  </si>
  <si>
    <t>10.1.1.1</t>
  </si>
  <si>
    <t>Dinas Kependudukan dan Pencatatan Sipil</t>
  </si>
  <si>
    <t>10.2.1.1</t>
  </si>
  <si>
    <t>Dinas Pemberdayaan Perempuan, Perlindungan Anak, Pengendalian Penduduk dan KB</t>
  </si>
  <si>
    <t>11.1.1.1</t>
  </si>
  <si>
    <t>11.2.1.1</t>
  </si>
  <si>
    <t>Dinas Perikanan dan Peternakan</t>
  </si>
  <si>
    <t>11.3.1.1</t>
  </si>
  <si>
    <t>Badan Pelaksana Penyuluh Pertanian Perkebunan dan Kehutanan</t>
  </si>
  <si>
    <t>11.4.1.1</t>
  </si>
  <si>
    <t>Kantor Ketahanan Pangan</t>
  </si>
  <si>
    <t>12.1.1.1</t>
  </si>
  <si>
    <t>Dinas Perdagangan, Tenaga Kerja, Koperasi dan UKM</t>
  </si>
  <si>
    <t>12.1.1.2</t>
  </si>
  <si>
    <t>Pengelolaan Pasar Tegalgede</t>
  </si>
  <si>
    <t>12.1.1.3</t>
  </si>
  <si>
    <t>Pengelolaan Pasar Nglano</t>
  </si>
  <si>
    <t>12.1.1.4</t>
  </si>
  <si>
    <t>Pengelolaan Pasar Palur</t>
  </si>
  <si>
    <t>12.1.1.5</t>
  </si>
  <si>
    <t>Pengelolaan Pasar Kebakkramat</t>
  </si>
  <si>
    <t>12.1.1.6</t>
  </si>
  <si>
    <t>Pengelolaan Pasar Mojogedang</t>
  </si>
  <si>
    <t>12.1.1.7</t>
  </si>
  <si>
    <t>Pengelolaan Pasar Jambangan</t>
  </si>
  <si>
    <t>12.1.1.8</t>
  </si>
  <si>
    <t>Pengelolaan Pasar Karangpandan</t>
  </si>
  <si>
    <t>12.1.1.9</t>
  </si>
  <si>
    <t>Pengelolaan Pasar Matesih</t>
  </si>
  <si>
    <t>12.1.1.10</t>
  </si>
  <si>
    <t>Pengelolaan Pasar Punukan</t>
  </si>
  <si>
    <t>12.1.1.11</t>
  </si>
  <si>
    <t>Pengelolaan Pasar Tawangmangu</t>
  </si>
  <si>
    <t>12.1.1.12</t>
  </si>
  <si>
    <t>Pengelolaan Pasar Kemuning</t>
  </si>
  <si>
    <t>12.1.1.13</t>
  </si>
  <si>
    <t>Pengelolaan Pasar Kwadungan</t>
  </si>
  <si>
    <t>12.1.1.14</t>
  </si>
  <si>
    <t>Pengelolaan Pasar Malangjiwan</t>
  </si>
  <si>
    <t>12.1.1.15</t>
  </si>
  <si>
    <t>Pengelolaan Pasar Gondang</t>
  </si>
  <si>
    <t>12.1.1.16</t>
  </si>
  <si>
    <t>Pengelolaan Pasar Jumapolo</t>
  </si>
  <si>
    <t>12.1.1.17</t>
  </si>
  <si>
    <t>Pengelolaan Pasar Jatipuro</t>
  </si>
  <si>
    <t>12.1.1.18</t>
  </si>
  <si>
    <t>Pengelolaan Pasar Belang/Jatiyoso</t>
  </si>
  <si>
    <t>12.1.1.19</t>
  </si>
  <si>
    <t>Pengelolaan Pasar Jungke</t>
  </si>
  <si>
    <t>13.1.1.1</t>
  </si>
  <si>
    <t>Badan Keuangan Daerah</t>
  </si>
  <si>
    <t>13.1.1.2</t>
  </si>
  <si>
    <t>Badan Keuangan Daerah (Pengelola)</t>
  </si>
  <si>
    <t>13.2.1.1</t>
  </si>
  <si>
    <t>Dinas Penamaman Modal dan Pelayanan Terpadu Satu Pintu</t>
  </si>
  <si>
    <t>14.1.1.1</t>
  </si>
  <si>
    <t>15.1.1.1</t>
  </si>
  <si>
    <t>Badan Perencanaan, Penelitian dan Pengembangan</t>
  </si>
  <si>
    <t>16.1.1.1</t>
  </si>
  <si>
    <t>Dinas Lingkungan Hidup</t>
  </si>
  <si>
    <t>17.1.1.1</t>
  </si>
  <si>
    <t>Dinas Pariwisata, Pemuda dan Olahraga</t>
  </si>
  <si>
    <t>18.1.1.1</t>
  </si>
  <si>
    <t>Badan Kesatuan Bangsa dan Politik</t>
  </si>
  <si>
    <t>18.2.1.1</t>
  </si>
  <si>
    <t>Satuan Polisi Pamong Praja</t>
  </si>
  <si>
    <t>18.3.1.1</t>
  </si>
  <si>
    <t>Badan Penanggulangan Bencana Daerah</t>
  </si>
  <si>
    <t>19.1.1.1</t>
  </si>
  <si>
    <t>Badan Kepegawaian dan Pengembangan Sumber Daya Manusia</t>
  </si>
  <si>
    <t>21.1.1.1</t>
  </si>
  <si>
    <t>21.2.1.1</t>
  </si>
  <si>
    <t>Dinas Kearsipan dan Perpustakaan</t>
  </si>
  <si>
    <t>21.3.1.1</t>
  </si>
  <si>
    <t>Dinas Komunikasi dan Informatika</t>
  </si>
  <si>
    <t>22.1.1.1</t>
  </si>
  <si>
    <t>Bank Pembangunan Daerah</t>
  </si>
  <si>
    <t>22.2.1.1</t>
  </si>
  <si>
    <t>PDAM</t>
  </si>
  <si>
    <t>22.3.1.1</t>
  </si>
  <si>
    <t>BKK Kecamatan Karanganyar</t>
  </si>
  <si>
    <t>22.3.2.1</t>
  </si>
  <si>
    <t>BPR BKK Kecamatan Tasikmadu</t>
  </si>
  <si>
    <t>22.3.3.1</t>
  </si>
  <si>
    <t>BKK Kecamatan Kebakkramat</t>
  </si>
  <si>
    <t>22.3.4.1</t>
  </si>
  <si>
    <t>BKK Kecamatan Mojogedang</t>
  </si>
  <si>
    <t>22.3.5.1</t>
  </si>
  <si>
    <t>BKK Kecamatan Kerjo</t>
  </si>
  <si>
    <t>22.3.6.1</t>
  </si>
  <si>
    <t>BKK Kecamatan Gondangrejo</t>
  </si>
  <si>
    <t>22.3.7.1</t>
  </si>
  <si>
    <t>BKK Kecamatan Jatipuro</t>
  </si>
  <si>
    <t>22.4.1.1</t>
  </si>
  <si>
    <t>PD BPR BKD</t>
  </si>
  <si>
    <t>22.5.1.1</t>
  </si>
  <si>
    <t>Apotik Sukowati</t>
  </si>
  <si>
    <t>22.6.1.1</t>
  </si>
  <si>
    <t>Kolam Renang Intan Pari</t>
  </si>
  <si>
    <t>50.1.1.1</t>
  </si>
  <si>
    <t>Kecamatan Karanganyar</t>
  </si>
  <si>
    <t>50.1.1.2</t>
  </si>
  <si>
    <t>Kelurahan Jungke</t>
  </si>
  <si>
    <t>50.1.1.3</t>
  </si>
  <si>
    <t>Kelurahan Bejen</t>
  </si>
  <si>
    <t>50.1.1.4</t>
  </si>
  <si>
    <t>Kelurahan Lalung</t>
  </si>
  <si>
    <t>50.1.1.5</t>
  </si>
  <si>
    <t>Kelurahan Delingan</t>
  </si>
  <si>
    <t>50.1.1.6</t>
  </si>
  <si>
    <t>Kelurahan Popongan</t>
  </si>
  <si>
    <t>50.1.1.7</t>
  </si>
  <si>
    <t>Kelurahan Bolong</t>
  </si>
  <si>
    <t>50.1.1.8</t>
  </si>
  <si>
    <t>Kelurahan Jantiharjo</t>
  </si>
  <si>
    <t>50.1.1.9</t>
  </si>
  <si>
    <t>Kelurahan Cangakan</t>
  </si>
  <si>
    <t>50.1.1.10</t>
  </si>
  <si>
    <t>Kelurahan Tegalgede</t>
  </si>
  <si>
    <t>50.1.1.11</t>
  </si>
  <si>
    <t>Kelurahan Gayamdompo</t>
  </si>
  <si>
    <t>50.1.1.12</t>
  </si>
  <si>
    <t>Kelurahan Gedong</t>
  </si>
  <si>
    <t>50.1.1.13</t>
  </si>
  <si>
    <t>Kelurahan Karanganyar</t>
  </si>
  <si>
    <t>50.2.1.1</t>
  </si>
  <si>
    <t>Kecamatan Tasikmadu</t>
  </si>
  <si>
    <t>50.3.1.1</t>
  </si>
  <si>
    <t>Kecamatan Jaten</t>
  </si>
  <si>
    <t>50.4.1.1</t>
  </si>
  <si>
    <t>Kecamatan Kebakkramat</t>
  </si>
  <si>
    <t>50.5.1.1</t>
  </si>
  <si>
    <t>Kecamatan Mojogedang</t>
  </si>
  <si>
    <t>50.6.1.1</t>
  </si>
  <si>
    <t>Kecamatan Karangpandan</t>
  </si>
  <si>
    <t>50.7.1.1</t>
  </si>
  <si>
    <t>Kecamatan Matesih</t>
  </si>
  <si>
    <t>50.8.1.1</t>
  </si>
  <si>
    <t>Kecamatan Tawangmangu</t>
  </si>
  <si>
    <t>50.8.1.2</t>
  </si>
  <si>
    <t>Kelurahan Tawangmangu</t>
  </si>
  <si>
    <t>50.8.1.3</t>
  </si>
  <si>
    <t>Kelurahan Kalisoro</t>
  </si>
  <si>
    <t>50.8.1.4</t>
  </si>
  <si>
    <t>Kelurahan Blumbang</t>
  </si>
  <si>
    <t>50.9.1.1</t>
  </si>
  <si>
    <t>Kecamatan Ngargoyoso</t>
  </si>
  <si>
    <t>50.10.1.1</t>
  </si>
  <si>
    <t>Kecamatan Jenawi</t>
  </si>
  <si>
    <t>50.11.1.1</t>
  </si>
  <si>
    <t>Kecamatan Kerjo</t>
  </si>
  <si>
    <t>50.12.1.1</t>
  </si>
  <si>
    <t>Kecamatan Colomadu</t>
  </si>
  <si>
    <t>50.13.1.1</t>
  </si>
  <si>
    <t>Kecamatan Gondangrejo</t>
  </si>
  <si>
    <t>50.14.1.1</t>
  </si>
  <si>
    <t>Kecamatan Jumapolo</t>
  </si>
  <si>
    <t>50.15.1.1</t>
  </si>
  <si>
    <t>Kecamatan Jatipuro</t>
  </si>
  <si>
    <t>50.16.1.1</t>
  </si>
  <si>
    <t>Kecamatan Jatiyoso</t>
  </si>
  <si>
    <t>50.17.1.1</t>
  </si>
  <si>
    <t>Kecamatan Jumantono</t>
  </si>
  <si>
    <t>51.1.1.1</t>
  </si>
  <si>
    <t>51.2.1.1</t>
  </si>
  <si>
    <t>51.3.1.1</t>
  </si>
  <si>
    <t>51.4.1.1</t>
  </si>
  <si>
    <t>51.5.1.1</t>
  </si>
  <si>
    <t>51.6.1.1</t>
  </si>
  <si>
    <t>51.7.1.1</t>
  </si>
  <si>
    <t>51.8.1.1</t>
  </si>
  <si>
    <t>51.9.1.1</t>
  </si>
  <si>
    <t>51.10.1.1</t>
  </si>
  <si>
    <t>51.11.1.1</t>
  </si>
  <si>
    <t>51.12.1.1</t>
  </si>
  <si>
    <t>51.13.1.1</t>
  </si>
  <si>
    <t>51.14.1.1</t>
  </si>
  <si>
    <t>51.15.1.1</t>
  </si>
  <si>
    <t>Nama</t>
  </si>
  <si>
    <t>KIB B</t>
  </si>
  <si>
    <t>Lokasi</t>
  </si>
  <si>
    <t>Luas Lantai</t>
  </si>
  <si>
    <t>KIB C</t>
  </si>
  <si>
    <t>KIB D</t>
  </si>
  <si>
    <t>KIB E</t>
  </si>
  <si>
    <t>Judul</t>
  </si>
  <si>
    <t>Pencipta</t>
  </si>
  <si>
    <t>Ekstra / Intra</t>
  </si>
  <si>
    <t>B</t>
  </si>
  <si>
    <t>U</t>
  </si>
  <si>
    <t>S</t>
  </si>
  <si>
    <t>Unit Keu</t>
  </si>
  <si>
    <t>Prog Keg Keu</t>
  </si>
  <si>
    <t>Kode Aset 4 BMD Tuju</t>
  </si>
  <si>
    <t>Kode Aset 5 BMD Tuju</t>
  </si>
  <si>
    <t>Batas</t>
  </si>
  <si>
    <t>Tanggal BAST</t>
  </si>
  <si>
    <t>Kode Aset Tuju</t>
  </si>
  <si>
    <t>Kd Aset Asal</t>
  </si>
  <si>
    <t>TANAH KAMPUNG</t>
  </si>
  <si>
    <t>EMPLASMENT</t>
  </si>
  <si>
    <t>TANAH UNTUK MAKAM</t>
  </si>
  <si>
    <t>TANAH PERTANIAN</t>
  </si>
  <si>
    <t>TANAH PERKEBUNAN</t>
  </si>
  <si>
    <t>TANAH KERING</t>
  </si>
  <si>
    <t>TANAH HUTAN</t>
  </si>
  <si>
    <t>TANAH BASAH</t>
  </si>
  <si>
    <t>TANAH TANDUS</t>
  </si>
  <si>
    <t>TANAH PADANG ALANG-ALANG/RUMPUT</t>
  </si>
  <si>
    <t>TANAH BANGUNAN PERUMAHAN/G.TEMPAT TINGGAL</t>
  </si>
  <si>
    <t>TANAH UNTUK BANGUNAN GED.PERDAGANGAN/PERUSAHAAN</t>
  </si>
  <si>
    <t>TANAH UNTUK BANGUNAN INDUSTRI</t>
  </si>
  <si>
    <t>TANAH UNTUK BANGUNAN TEMPAT KERJA</t>
  </si>
  <si>
    <t>TANAH UNTUK BANGUNAN GEDUNG SARANA OLAH RAGA</t>
  </si>
  <si>
    <t>TANAH UNTUK BANGUNAN TEMPAT IBADAH</t>
  </si>
  <si>
    <t>TANAH UNTUK TAMAN</t>
  </si>
  <si>
    <t>TANAH UNTUK BANGUNAN AIR</t>
  </si>
  <si>
    <t>TANAH UNTUK JALAN</t>
  </si>
  <si>
    <t>TANAH PERSIL LAINNYA</t>
  </si>
  <si>
    <t>TANAH PERTAMBANGAN</t>
  </si>
  <si>
    <t>TANAH LAPANGAN OLAH RAGA</t>
  </si>
  <si>
    <t>TANAH LAPANGAN PARKIR</t>
  </si>
  <si>
    <t>TANAH LAPANGAN PENIMBUNAN BARANG</t>
  </si>
  <si>
    <t>TANAH LAPANGAN PEMANCAR DAN STUDIO ALAM</t>
  </si>
  <si>
    <t>TANAH LAPANGAN PENGUJIAN/PENGOLAHAN</t>
  </si>
  <si>
    <t>TANAH LAPANGAN TERBANG</t>
  </si>
  <si>
    <t>TANAH UNTUK BANGUNAN INSTALASI</t>
  </si>
  <si>
    <t>TANAH UNTUK BANGUNAN JARINGAN</t>
  </si>
  <si>
    <t>TANAH UNTUK BANGUNAN BERSEJARAH</t>
  </si>
  <si>
    <t>TRACTOR</t>
  </si>
  <si>
    <t>GRADER</t>
  </si>
  <si>
    <t>EXCAVATOR</t>
  </si>
  <si>
    <t>PILE DRIVER</t>
  </si>
  <si>
    <t>HAULER</t>
  </si>
  <si>
    <t>ASPHALT EQUIPMENT</t>
  </si>
  <si>
    <t>COMPACTING EQUIPMENT</t>
  </si>
  <si>
    <t>AGGREGATE AND CONCRETE EQUIPMENT</t>
  </si>
  <si>
    <t>LOADER</t>
  </si>
  <si>
    <t>ALAT PENGANGKAT</t>
  </si>
  <si>
    <t>MESIN PROSES</t>
  </si>
  <si>
    <t>DREDGER</t>
  </si>
  <si>
    <t>FLOATING EXCAVATOR</t>
  </si>
  <si>
    <t>AMPHIBI DREDGER</t>
  </si>
  <si>
    <t>KAPAL TARIK</t>
  </si>
  <si>
    <t>MESIN PROSES APUNG</t>
  </si>
  <si>
    <t>ALAT PENARIK</t>
  </si>
  <si>
    <t>FEEDER</t>
  </si>
  <si>
    <t>COMPRESSOR</t>
  </si>
  <si>
    <t>ELECTRIC GENERATING SET</t>
  </si>
  <si>
    <t>POMPA</t>
  </si>
  <si>
    <t xml:space="preserve">MESIN BOR </t>
  </si>
  <si>
    <t xml:space="preserve">UNIT PEMELIHARAAN LAPANGAN </t>
  </si>
  <si>
    <t xml:space="preserve">ALAT PENGOLAHAN AIR KOTOR </t>
  </si>
  <si>
    <t xml:space="preserve">PEMBANGKIT UAP AIR PANAS/STEAM GENERATOR </t>
  </si>
  <si>
    <t xml:space="preserve">KENDARAAN DINAS BERMOTOR PERORANGAN </t>
  </si>
  <si>
    <t xml:space="preserve">KENDARAAN BERMOTOR PENUMPANG </t>
  </si>
  <si>
    <t xml:space="preserve">KENDARAAN BERMOTOR ANGKUTAN BARANG </t>
  </si>
  <si>
    <t xml:space="preserve">KENDARAAN BERMOTOR KHUSUS </t>
  </si>
  <si>
    <t xml:space="preserve">KENDARAAN BERMOTOR BERODA DUA </t>
  </si>
  <si>
    <t>KENDARAAN BERMOTOR BERODA TIGA</t>
  </si>
  <si>
    <t xml:space="preserve">ALAT ANGKUTAN DARAT BERMOTOR LAINNYA </t>
  </si>
  <si>
    <t xml:space="preserve">KENDARAAN TAK BERMOTOR ANGKUTAN BARANG </t>
  </si>
  <si>
    <t xml:space="preserve">KENDARAAN TAK BERMOTOR PENUMPANG </t>
  </si>
  <si>
    <t xml:space="preserve">ALAT ANGKUTAN APUNG BERMOTOR UNTUK BARANG </t>
  </si>
  <si>
    <t xml:space="preserve">ALAT ANGKUTAN APUNG BERMOTOR UNTUK PENUMPANG </t>
  </si>
  <si>
    <t xml:space="preserve">ALAT ANGKUTAN APUNG BERMOTOR KHUSUS </t>
  </si>
  <si>
    <t xml:space="preserve">ALAT ANGKUTAN APUNG TAK BERMOTOR UNTUK BARANG </t>
  </si>
  <si>
    <t xml:space="preserve">ALAT ANGKUTAN APUNG TAK BERMOTOR UNTUK PENUMPANG </t>
  </si>
  <si>
    <t xml:space="preserve">ALAT ANGKUTAN APUNG TAK BERMOTOR LAINNYA </t>
  </si>
  <si>
    <t>KAPAL TERBANG</t>
  </si>
  <si>
    <t xml:space="preserve">PERKAKAS KONSTRUKSI LOGAM TERPASANG PADA PONDASI </t>
  </si>
  <si>
    <t>PERKAKAS KONSTRUKSI LOGAM YANG TRANSPORTABLE (BERPINDAH)</t>
  </si>
  <si>
    <t xml:space="preserve">PERKAKAS BENGKEL LISTRIK </t>
  </si>
  <si>
    <t xml:space="preserve">PERKAKAS BENGKEL SERVICE </t>
  </si>
  <si>
    <t xml:space="preserve">PERKAKAS PENGANGKAT BERMESIN </t>
  </si>
  <si>
    <t xml:space="preserve">PERKAKAS BENGKEL KAYU </t>
  </si>
  <si>
    <t xml:space="preserve">PERKAKAS BENGKEL KHUSUS </t>
  </si>
  <si>
    <t xml:space="preserve">PERALATAN LAS </t>
  </si>
  <si>
    <t>PERKAKAS PABRIK ES</t>
  </si>
  <si>
    <t xml:space="preserve">PERKAKAS BENGKEL KONSTRUKSI LOGAM </t>
  </si>
  <si>
    <t xml:space="preserve">PERKAKAS STANDARD (STANDARD TOOLS) </t>
  </si>
  <si>
    <t>PERKAKAS KHUSUS (SPECIAL TOOLS)</t>
  </si>
  <si>
    <t xml:space="preserve">PERKAKAS BENGKEL KERJA </t>
  </si>
  <si>
    <t xml:space="preserve">PERALATAN TUKANG BESI </t>
  </si>
  <si>
    <t xml:space="preserve">PERALATAN TUKANG KAYU </t>
  </si>
  <si>
    <t xml:space="preserve">PERALATAN UKUR, GIP DAN FEETING </t>
  </si>
  <si>
    <t xml:space="preserve">ALAT UKUR UNIVERSAL </t>
  </si>
  <si>
    <t xml:space="preserve">ALAT UKUR/TEST INTELEGENSIA </t>
  </si>
  <si>
    <t xml:space="preserve">ALAT UKUR/TEST ALAT KEPRIBADIAN </t>
  </si>
  <si>
    <t xml:space="preserve">ALAT UKUR/TEST KLINIS LAIN </t>
  </si>
  <si>
    <t xml:space="preserve">ALAT KALIBRASI </t>
  </si>
  <si>
    <t xml:space="preserve">OSCILLOSCOPE </t>
  </si>
  <si>
    <t xml:space="preserve">UNIVERSAL TESTER </t>
  </si>
  <si>
    <t xml:space="preserve">ALAT UKUR/PEMBANDING </t>
  </si>
  <si>
    <t xml:space="preserve">ALAT PENDINGIN </t>
  </si>
  <si>
    <t xml:space="preserve">ALAT LABORATORIUM UMUM </t>
  </si>
  <si>
    <t xml:space="preserve">ALAT LABORATORIUM PERTANIAN </t>
  </si>
  <si>
    <t xml:space="preserve">ALAT UKUR LAIN-LAIN </t>
  </si>
  <si>
    <t xml:space="preserve">ALAT TIMBANGAN/BIARA </t>
  </si>
  <si>
    <t xml:space="preserve">ANAK TIMBANGAN/BIARA </t>
  </si>
  <si>
    <t xml:space="preserve">TAKARAN KERING </t>
  </si>
  <si>
    <t xml:space="preserve">TAKARAN BAHAN BANGUNAN </t>
  </si>
  <si>
    <t xml:space="preserve">TAKARAN LAINNYA </t>
  </si>
  <si>
    <t xml:space="preserve">ALAT PENGOLAHAN TANAH DAN TANAMAN </t>
  </si>
  <si>
    <t>TERNAK LAINNYA</t>
  </si>
  <si>
    <t xml:space="preserve">ALAT PENGOLAHAN LAINNYA </t>
  </si>
  <si>
    <t>ALAT-ALAT PETERNAKAN</t>
  </si>
  <si>
    <t xml:space="preserve">GLASSWARE PLASTIC/UTENSILS </t>
  </si>
  <si>
    <t xml:space="preserve">ALAT PENYIMPAN HASIL PERCOBAAN PERTANIAN </t>
  </si>
  <si>
    <t xml:space="preserve">ALAT PROSESING </t>
  </si>
  <si>
    <t xml:space="preserve">ALAT PASCA PANEN </t>
  </si>
  <si>
    <t xml:space="preserve">ALAT PRODUKSI PERIKANAN </t>
  </si>
  <si>
    <t xml:space="preserve">ALAT PEMELIHARAAN TANAMAN/IKAN/TERNAK </t>
  </si>
  <si>
    <t xml:space="preserve">ALAT PANEN </t>
  </si>
  <si>
    <t xml:space="preserve">ALAT KANTOR LAINNYA </t>
  </si>
  <si>
    <t>BANGUNAN GUDANG</t>
  </si>
  <si>
    <t xml:space="preserve">ALAT PENGUKUR PENGLIHATAN </t>
  </si>
  <si>
    <t xml:space="preserve">MESIN KETIK </t>
  </si>
  <si>
    <t xml:space="preserve">MESIN HITUNG/MESIN JUMLAH </t>
  </si>
  <si>
    <t xml:space="preserve">ALAT REPRODUKSI (PENGGANDAAN) </t>
  </si>
  <si>
    <t xml:space="preserve">ALAT PENYIMPAN PERLENGKAPAN KANTOR </t>
  </si>
  <si>
    <t xml:space="preserve">MEUBELAIR </t>
  </si>
  <si>
    <t xml:space="preserve">ALAT DAPUR </t>
  </si>
  <si>
    <t xml:space="preserve">ALAT RUMAH TANGGA LAINNYA (HOME USE) </t>
  </si>
  <si>
    <t xml:space="preserve">PERALATAN STUDIO VIDEO DAN FILM </t>
  </si>
  <si>
    <t xml:space="preserve">PERALATAN CETAK </t>
  </si>
  <si>
    <t xml:space="preserve">ALAT KEDOKTERAN UMUM </t>
  </si>
  <si>
    <t xml:space="preserve">ALAT PENDUKUNG PENCARIAN </t>
  </si>
  <si>
    <t xml:space="preserve">ALAT PENGUKUR WAKTU </t>
  </si>
  <si>
    <t>RAMBU BERSUAR</t>
  </si>
  <si>
    <t xml:space="preserve">ALAT PEMBERSIH </t>
  </si>
  <si>
    <t>ALAT PEMADAM KEBAKARAN</t>
  </si>
  <si>
    <t xml:space="preserve">KOMPUTER JARINGAN </t>
  </si>
  <si>
    <t>PERSONAL KOMPUTER</t>
  </si>
  <si>
    <t xml:space="preserve">PERALATAN MAINFRAME </t>
  </si>
  <si>
    <t xml:space="preserve">PERALATAN MINI KOMPUTER </t>
  </si>
  <si>
    <t xml:space="preserve">PERALATAN PERSONAL KOMPUTER </t>
  </si>
  <si>
    <t xml:space="preserve">PERALATAN JARINGAN </t>
  </si>
  <si>
    <t xml:space="preserve">PERALATAN KOMPUTER LAINNYA </t>
  </si>
  <si>
    <t>MEJA KERJA PEJABAT</t>
  </si>
  <si>
    <t>MEJA RAPAT PEJABAT</t>
  </si>
  <si>
    <t>KURSI TAMU DI RUANGAN PEJABAT</t>
  </si>
  <si>
    <t>KURSI KERJA PEJABAT</t>
  </si>
  <si>
    <t>KURSI RAPAT PEJABAT</t>
  </si>
  <si>
    <t>KURSI HADAP DEPAN MEJA KERJA PEJABAT</t>
  </si>
  <si>
    <t>LEMARI DAN ARSIP PEJABAT</t>
  </si>
  <si>
    <t xml:space="preserve">PERALATAN STUDIO AUDIO </t>
  </si>
  <si>
    <t xml:space="preserve">ALAT LABORATORIUM FILM </t>
  </si>
  <si>
    <t xml:space="preserve">KOMPUTER UNIT LAINNYA </t>
  </si>
  <si>
    <t xml:space="preserve">PERALATAN STUDIO PEMETAAN/PERALATAN UKUR TANAH </t>
  </si>
  <si>
    <t>JEMBATAN PENGUKUR</t>
  </si>
  <si>
    <t xml:space="preserve">ALAT KOMUNIKASI TELEPHONE </t>
  </si>
  <si>
    <t xml:space="preserve">ALAT KOMUNIKASI RADIO HF/FM </t>
  </si>
  <si>
    <t xml:space="preserve">ALAT KOMUNIKASI RADIO VHF </t>
  </si>
  <si>
    <t xml:space="preserve">ALAT KOMUNIKASI RADIO UHF </t>
  </si>
  <si>
    <t xml:space="preserve">ALAT KOMUNIKASI RADIO SSB </t>
  </si>
  <si>
    <t xml:space="preserve">ALAT KOMUNIKASI SOSIAL </t>
  </si>
  <si>
    <t xml:space="preserve">ALAT-ALAT SANDI </t>
  </si>
  <si>
    <t xml:space="preserve">PERALATAN PEMANCAR MF/MW </t>
  </si>
  <si>
    <t xml:space="preserve">PERALATAN PEMANCAR HF/SW </t>
  </si>
  <si>
    <t xml:space="preserve">PERALATAN PEMANCAR VHF/FM </t>
  </si>
  <si>
    <t xml:space="preserve">PERALATAN PEMANCAR UHF </t>
  </si>
  <si>
    <t xml:space="preserve">PERALATAN PEMANCAR SHF </t>
  </si>
  <si>
    <t xml:space="preserve">PERALATAN ANTENA MF/MW </t>
  </si>
  <si>
    <t xml:space="preserve">PERALATAN ANTENA HF/SW </t>
  </si>
  <si>
    <t xml:space="preserve">PERALATAN ANTENA VHF/FM </t>
  </si>
  <si>
    <t xml:space="preserve">PERALATAN ANTENA UHF </t>
  </si>
  <si>
    <t xml:space="preserve">PEERALATAN ANTENA SHF/PARABOLA </t>
  </si>
  <si>
    <t xml:space="preserve">PERALATAN TRANSLATOR VHF/VHF </t>
  </si>
  <si>
    <t xml:space="preserve">PERALATAN TRANSLATOR UHF/UHF </t>
  </si>
  <si>
    <t xml:space="preserve">PERALATAN TRANSLATOR VHF/UHF </t>
  </si>
  <si>
    <t xml:space="preserve">PERALATAN TRANSLATOR UHF/VHF </t>
  </si>
  <si>
    <t xml:space="preserve">PERALATAN MICROWAVE F P U </t>
  </si>
  <si>
    <t xml:space="preserve">PERALATAN MICROWAVE TERESTRIAL </t>
  </si>
  <si>
    <t xml:space="preserve">PERALATAN MICROWAVE TVRO </t>
  </si>
  <si>
    <t xml:space="preserve">PERALATAN DUMMY LOAD </t>
  </si>
  <si>
    <t xml:space="preserve">SWITCHER ANTENA </t>
  </si>
  <si>
    <t xml:space="preserve">SWITCHER/MENARA ANTENA </t>
  </si>
  <si>
    <t xml:space="preserve">FEEDER </t>
  </si>
  <si>
    <t xml:space="preserve">HUMIDITY CONTROL </t>
  </si>
  <si>
    <t xml:space="preserve">PROGRAM INPUT EQUIPMENT </t>
  </si>
  <si>
    <t xml:space="preserve">PERALATAN ANTENA PENERIMA VHF </t>
  </si>
  <si>
    <t xml:space="preserve">ALAT KEDOKTERAN GAWAT DARURAT </t>
  </si>
  <si>
    <t xml:space="preserve">ALAT KEDOKTERAN GIGI </t>
  </si>
  <si>
    <t xml:space="preserve">ALAT KEDOKTERAN KELUARGA BERENCANA </t>
  </si>
  <si>
    <t xml:space="preserve">ALAT KEDOKTERAN MATA </t>
  </si>
  <si>
    <t xml:space="preserve">ALAT KEDOKTERAN THT </t>
  </si>
  <si>
    <t xml:space="preserve">ALAT KEDOKTERAN RADIODIAGNOSTIC </t>
  </si>
  <si>
    <t xml:space="preserve">GENERAL LABORATORY TOOL </t>
  </si>
  <si>
    <t xml:space="preserve">ALAT KEDOKTERAN LAINNYA </t>
  </si>
  <si>
    <t xml:space="preserve">ALAT KEDOKTERAN BEDAH </t>
  </si>
  <si>
    <t xml:space="preserve">ALAT KESEHATAN KEBIDANAN DAN PENYAKIT KANDUNGAN </t>
  </si>
  <si>
    <t xml:space="preserve">ALAT KEDOKTERAN BAGIAN PENYAKIT DALAM </t>
  </si>
  <si>
    <t xml:space="preserve">ALAT KEDOKTERAN NEUROLOGI (SYARAF) </t>
  </si>
  <si>
    <t xml:space="preserve">ALAT KEDOKTERAN JANTUNG </t>
  </si>
  <si>
    <t xml:space="preserve">ALAT KEDOKTERAN NUKLIR </t>
  </si>
  <si>
    <t xml:space="preserve">ALAT KEDOKTERAN I C U </t>
  </si>
  <si>
    <t xml:space="preserve">ALAT LABORATORIUM PATOLOGI </t>
  </si>
  <si>
    <t xml:space="preserve">ALAT KEDOKTERAN ANAK </t>
  </si>
  <si>
    <t xml:space="preserve">ALAT KEDOKTERAN POLIKLINIK </t>
  </si>
  <si>
    <t>ALAT KEDOKTERAN KAMAR JENASAH/MORTUARY</t>
  </si>
  <si>
    <t xml:space="preserve">ALAT KESEHATAN REHABILITASI MEDIS </t>
  </si>
  <si>
    <t xml:space="preserve">ALAT KEDOKTERAN RADIOTERAPY </t>
  </si>
  <si>
    <t xml:space="preserve">ALAT KEDOKTERAN KULIT DAN KELAMIN </t>
  </si>
  <si>
    <t xml:space="preserve">ALAT NUKLIR, BIOLOGI DAN KIMIA </t>
  </si>
  <si>
    <t xml:space="preserve">ALAT KEDOKTERAN JIWA </t>
  </si>
  <si>
    <t xml:space="preserve">ALAT KESEHATAN UMUM LAINNYA </t>
  </si>
  <si>
    <t xml:space="preserve">ALAT KESEHATAN MATRA LAUT </t>
  </si>
  <si>
    <t xml:space="preserve">ALAT KESEHATAN MATRA UDARA </t>
  </si>
  <si>
    <t xml:space="preserve">ALAT KESEHATAN KEPOLISIAN </t>
  </si>
  <si>
    <t xml:space="preserve">ALAT KESEHATAN OLAH RAGA </t>
  </si>
  <si>
    <t xml:space="preserve">ALAT LABORATORIUM KIMIA AIR TEKNIK PENYEHATAN </t>
  </si>
  <si>
    <t xml:space="preserve">ALAT LABORATORIUM MICRO BIOLOGI TEKNIK PENYEHATAN </t>
  </si>
  <si>
    <t>ALAT PERAGA PRAKTEK SEKOLAH BIDANG STUDI : IPA LANJUTAN</t>
  </si>
  <si>
    <t xml:space="preserve">ALAT LABORATORIUM HIDROKIMIA </t>
  </si>
  <si>
    <t xml:space="preserve">ALAT LABORATORIUM MODEL HIDROLIKA </t>
  </si>
  <si>
    <t xml:space="preserve">ALAT LABORATORIUM BATUAN/GEOLOGI </t>
  </si>
  <si>
    <t xml:space="preserve">ALAT LABORATORIUM OCEANOGRAFI </t>
  </si>
  <si>
    <t xml:space="preserve">ALAT LABORATORIUM BAHAN BANGUNAN KONSTRUKSI </t>
  </si>
  <si>
    <t xml:space="preserve">ALAT LABORATORIUM MEKANIKA TANAH DAN BATUAN </t>
  </si>
  <si>
    <t xml:space="preserve">ALAT LABORATORIUM ASPAL, CAT DAN KIMIA </t>
  </si>
  <si>
    <t xml:space="preserve">ALAT LABORATORIUM KIMIA </t>
  </si>
  <si>
    <t xml:space="preserve">ALAT LABORATORIUM HEMATOLOGI </t>
  </si>
  <si>
    <t xml:space="preserve">ALAT LABORATORIUM COCOK TANAM </t>
  </si>
  <si>
    <t xml:space="preserve">ALAT LABORATORIUM LOGAM, MESIN DAN LISTRIK </t>
  </si>
  <si>
    <t xml:space="preserve">ALAT LABORATORIUM TEKNOLOGI PROSES ENZYM </t>
  </si>
  <si>
    <t xml:space="preserve">ALAT LABORATORIUM PROSES/TEKNIK KIMIA </t>
  </si>
  <si>
    <t xml:space="preserve">ALAT LABORATORIUM MICROBIOLOGI </t>
  </si>
  <si>
    <t xml:space="preserve">UNIT ALAT LABORATORIUM LAINNYA </t>
  </si>
  <si>
    <t xml:space="preserve">ALAT LABORATORIUM IMMUNOLOGI </t>
  </si>
  <si>
    <t xml:space="preserve">ALAT LABORATORIUM MAKANAN </t>
  </si>
  <si>
    <t xml:space="preserve">ALAT LABORATORIUM STANDARISASI KALIBRASI DAN INSTRUMENTASI LAIN  </t>
  </si>
  <si>
    <t xml:space="preserve">ALAT LABORATORIUM FARMASI </t>
  </si>
  <si>
    <t xml:space="preserve">ALAT LABORATORIUM FISIKA </t>
  </si>
  <si>
    <t xml:space="preserve">ALAT LABORATORIUM HIDRODINAMIKA </t>
  </si>
  <si>
    <t xml:space="preserve">ALAT LABORATORIUM KLIMATOLOGI </t>
  </si>
  <si>
    <t xml:space="preserve">ALAT LABORATORIUM PROSES PELEBURAN </t>
  </si>
  <si>
    <t xml:space="preserve">ALAT LABORATORIUM PASIR </t>
  </si>
  <si>
    <t xml:space="preserve">ALAT LABORATORIUM PROSES PEMBUATAN CEKATAN </t>
  </si>
  <si>
    <t xml:space="preserve">ALAT LABORATORIUM PEMBUATAN POLA </t>
  </si>
  <si>
    <t xml:space="preserve">ALAT LABORATORIUM METALOGRAPHY </t>
  </si>
  <si>
    <t xml:space="preserve">ALAT LABORATORIUM PROSES PENGELASAN </t>
  </si>
  <si>
    <t xml:space="preserve">ALAT LABORATORIUM UJI PROSES PENGELASAN </t>
  </si>
  <si>
    <t xml:space="preserve">ALAT LABORATORIUM PROSES PEMBUATAN LOGAM </t>
  </si>
  <si>
    <t xml:space="preserve">ALAT LABORATORIUM METROLOGIE </t>
  </si>
  <si>
    <t xml:space="preserve">ALAT LABORATORIUM PELAPISAN LOGAM </t>
  </si>
  <si>
    <t xml:space="preserve">ALAT LABORATORIUM PROSES PENGOLAHAN PANAS </t>
  </si>
  <si>
    <t xml:space="preserve">ALAT LABORATORIUM PROSES TEKNOLOGI TEKSTIL </t>
  </si>
  <si>
    <t xml:space="preserve">ALAT LABORATORIUM UJI TEKSTIL </t>
  </si>
  <si>
    <t xml:space="preserve">ALAT LABORATORIUM PROSES TEKNOLOGI KERAMIK </t>
  </si>
  <si>
    <t xml:space="preserve">ALAT LABORATORIUM PROSES TEKNOLOGI KULIT, KARET DAN PLASTIK </t>
  </si>
  <si>
    <t xml:space="preserve">ALAT LABORATORIUM UJI KULIT, KARET DAN PLASTIK </t>
  </si>
  <si>
    <t xml:space="preserve">ALAT LABORATORIUM UJI KERAMIK </t>
  </si>
  <si>
    <t xml:space="preserve">ALAT LABORATORIUM PROSES TEKNOLOGI SELULOSA </t>
  </si>
  <si>
    <t xml:space="preserve">ALAT LABORATORIUM ELEKTRONIKA DAN DAYA </t>
  </si>
  <si>
    <t xml:space="preserve">ALAT LABORATORIUM ENERGI SURYA </t>
  </si>
  <si>
    <t xml:space="preserve">ALAT LABORATORIUM KONVERSI BATUBARA DAN BIOMAS </t>
  </si>
  <si>
    <t xml:space="preserve">ALAT LABORATORIUM KWALITAS AIR DAN TANAH </t>
  </si>
  <si>
    <t xml:space="preserve">ALAT LABORATORIUM LINGKUNGAN PERAIRAN </t>
  </si>
  <si>
    <t xml:space="preserve">ALAT LABORATORIUM BIOLOGI PERAIRAN </t>
  </si>
  <si>
    <t xml:space="preserve">ALAT LABORATORIUM BIOLOGI </t>
  </si>
  <si>
    <t xml:space="preserve">ALAT LABORATORIUM GEOFISIKA </t>
  </si>
  <si>
    <t xml:space="preserve">ALAT LABORATORIUM TAMBANG </t>
  </si>
  <si>
    <t xml:space="preserve">ALAT LABORATORIUM PROSES INDUSTRI </t>
  </si>
  <si>
    <t xml:space="preserve">ALAT LABORATORIUM KESEHATAN KERJA </t>
  </si>
  <si>
    <t xml:space="preserve">LABORATORIUM KEARSIPAN </t>
  </si>
  <si>
    <t xml:space="preserve">LABORATORIUM HEMATOLOGI DAN URINALISIS  </t>
  </si>
  <si>
    <t xml:space="preserve">ALAT LABORATORIUM LAIN </t>
  </si>
  <si>
    <t xml:space="preserve">ALAT PERAGA PRAKTEK SEKOLAH BIDANG STUDI : BAHASA INDONESIA </t>
  </si>
  <si>
    <t>ALAT PERAGA PRAKTEK SEKOLAH BIDANG STUDI : MATEMATIKA</t>
  </si>
  <si>
    <t>ALAT PERAGA PRAKTEK SEKOLAH BIDANG STUDI : IPA DASAR</t>
  </si>
  <si>
    <t>ALAT PERAGA PRAKTEK SEKOLAH BIDANG STUDI : IPA MENENGAH</t>
  </si>
  <si>
    <t>ALAT PERAGA PRAKTEK SEKOLAH BIDANG STUDI : IPA ATAS</t>
  </si>
  <si>
    <t>ALAT PERAGA PRAKTEK SEKOLAH BIDANG STUDI : IPS</t>
  </si>
  <si>
    <t xml:space="preserve">ALAT PERAGA PRAKTEK SEKOLAH BIDANG STUDI : AGAMA </t>
  </si>
  <si>
    <t>ALAT PERAGA PRAKTEK SEKOLAH BIDANG STUDI : KETERAMPILAN</t>
  </si>
  <si>
    <t>ALAT PERAGA PRAKTEK SEKOLAH BIDANG STUDI : KESENIAN</t>
  </si>
  <si>
    <t>ALAT PERAGA PRAKTEK SEKOLAH BIDANG STUDI : OLAH RAGA</t>
  </si>
  <si>
    <t>ALAT PERAGA PRAKTEK SEKOLAH BIDANG STUDI : PKN</t>
  </si>
  <si>
    <t xml:space="preserve">ANALYTICAL INSTRUMENT </t>
  </si>
  <si>
    <t xml:space="preserve">INSTRUMENT PROBE/SENSOR </t>
  </si>
  <si>
    <t xml:space="preserve">LABORATORY SAFETY EQUIPMENT </t>
  </si>
  <si>
    <t xml:space="preserve">RADIATION DETECTOR </t>
  </si>
  <si>
    <t xml:space="preserve">MODULAR COUNTING AND SCIENTIFIC ELECTRONIC </t>
  </si>
  <si>
    <t xml:space="preserve">ASSEMBLY/COUNTING SYSTEM </t>
  </si>
  <si>
    <t xml:space="preserve">RECORDER DISPLAY </t>
  </si>
  <si>
    <t xml:space="preserve">SYSTEM/POWER SUPPLY </t>
  </si>
  <si>
    <t xml:space="preserve">MEASURING/TESTING DEVICE </t>
  </si>
  <si>
    <t xml:space="preserve">OPTO ELECTRONICS </t>
  </si>
  <si>
    <t xml:space="preserve">ACCELERATOR </t>
  </si>
  <si>
    <t xml:space="preserve">REACTOR EXPERIMENTAL SYSTEM </t>
  </si>
  <si>
    <t xml:space="preserve">ALAT UKUR FISIKA KESEHATAN </t>
  </si>
  <si>
    <t xml:space="preserve">ALAT KESEHATAN KERJA </t>
  </si>
  <si>
    <t xml:space="preserve">PROTEKSI LINGKUNGAN </t>
  </si>
  <si>
    <t xml:space="preserve">METEOROLOGICAL EQUIPMENT </t>
  </si>
  <si>
    <t xml:space="preserve">SUMBER RADIASI </t>
  </si>
  <si>
    <t xml:space="preserve">RADIATION APPLICATION EQUIPMENT </t>
  </si>
  <si>
    <t xml:space="preserve">NON DESTRUCTIVE TEST (NDT) DEVICE </t>
  </si>
  <si>
    <t xml:space="preserve">UNIT ALAT LABORATORIUM KIMIA NUKLIR LAINNYA </t>
  </si>
  <si>
    <t xml:space="preserve">PERALATAN HIDROLOGI </t>
  </si>
  <si>
    <t xml:space="preserve">ALAT LABORATORIUM KWALITAS UDARA </t>
  </si>
  <si>
    <t xml:space="preserve">ALAT LABORATORIUM KEBISINGAN DAN GETARAN </t>
  </si>
  <si>
    <t xml:space="preserve">LABORATORIUM LINGKUNGAN </t>
  </si>
  <si>
    <t xml:space="preserve">ALAT LABORATORIUM PENUNJANG </t>
  </si>
  <si>
    <t xml:space="preserve">TOWING CARRIAGE </t>
  </si>
  <si>
    <t xml:space="preserve">WAVE GENERATOR AND ABSORBER </t>
  </si>
  <si>
    <t xml:space="preserve">DATA ACCQUISITION AND ANALYZING SYSTEM </t>
  </si>
  <si>
    <t xml:space="preserve">CAVITATION TUNNEL </t>
  </si>
  <si>
    <t xml:space="preserve">OVERHEAD CRANES </t>
  </si>
  <si>
    <t xml:space="preserve">PERALATAN UMUM </t>
  </si>
  <si>
    <t xml:space="preserve">PEMESINAN : MODEL SHIP WORKSHOP </t>
  </si>
  <si>
    <t xml:space="preserve">PEMESINAN : PROPELLER MODEL WORKSHOP </t>
  </si>
  <si>
    <t xml:space="preserve">PEMESINAN : MECHANICAL WORKSHOP </t>
  </si>
  <si>
    <t xml:space="preserve">PEMESINAN : PRECISION MECHANICAL WORKSHOP </t>
  </si>
  <si>
    <t xml:space="preserve">PEMESINAN : PAINTING SHOP </t>
  </si>
  <si>
    <t xml:space="preserve">PEMESINAN : SHIP MODEL PREPARATION SHOP </t>
  </si>
  <si>
    <t xml:space="preserve">PEMESINAN : ELECTICAL WORKSHOP </t>
  </si>
  <si>
    <t xml:space="preserve">PHOTO AND FILM EQUIPMENT </t>
  </si>
  <si>
    <t>SENJATA GENGGAM</t>
  </si>
  <si>
    <t>SENJATA PINGGANG</t>
  </si>
  <si>
    <t xml:space="preserve">SENJATA BAHU/SENJATA LARAS PANJANG </t>
  </si>
  <si>
    <t xml:space="preserve">SENAPAN MESIN </t>
  </si>
  <si>
    <t>M O R T I R</t>
  </si>
  <si>
    <t xml:space="preserve">ANTI LAPIS BAJA </t>
  </si>
  <si>
    <t xml:space="preserve">ARTILERI MEDAN (ARMED) </t>
  </si>
  <si>
    <t xml:space="preserve">ARTILERI PERTAHANAN UDARA (ARHANUD) </t>
  </si>
  <si>
    <t xml:space="preserve">KAVALERI </t>
  </si>
  <si>
    <t xml:space="preserve">SENJATA LAIN-LAIN </t>
  </si>
  <si>
    <t xml:space="preserve">ALAT KEAMANAN </t>
  </si>
  <si>
    <t xml:space="preserve">ALAT DALMAS/ALAT DAKHURA </t>
  </si>
  <si>
    <t xml:space="preserve">NON SENJATA API </t>
  </si>
  <si>
    <t>LASER</t>
  </si>
  <si>
    <t>BANGUNAN GEDUNG KANTOR</t>
  </si>
  <si>
    <t>BANGUNAN GEDUNG UNTUK BENGKEL/HANGGAR</t>
  </si>
  <si>
    <t>BANGUNAN GEDUNG INSTALASI</t>
  </si>
  <si>
    <t>BANGUNAN GEDUNG LABORATORIUM</t>
  </si>
  <si>
    <t>BANGUNAN KESEHATAN</t>
  </si>
  <si>
    <t>BANGUNAN OCEANARIUM/OBSERVATORIUM</t>
  </si>
  <si>
    <t>BANGUNAN GEDUNG TEMPAT IBADAH</t>
  </si>
  <si>
    <t>BANGUNAN GEDUNG TEMPAT PERTEMUAN</t>
  </si>
  <si>
    <t>BANGUNAN GEDUNG TEMPAT PENDIDIKAN</t>
  </si>
  <si>
    <t>BANGUNAN GEDUNG TEMPAT OLAH RAGA</t>
  </si>
  <si>
    <t>BANGUNAN GEDUNG PERTOKOAN/KOPERASI/PASAR</t>
  </si>
  <si>
    <t>BANGUNAN GEDUNG UNTUK POS JAGA</t>
  </si>
  <si>
    <t>BANGUNAN GEDUNG GARASI/POOL</t>
  </si>
  <si>
    <t>BANGUNAN GEDUNG PEMOTONG HEWAN</t>
  </si>
  <si>
    <t>BANGUNAN GEDUNG PABRIK</t>
  </si>
  <si>
    <t>BANGUNAN STASIUN BUS</t>
  </si>
  <si>
    <t>BANGUNAN PETERNAKAN/PERIKANAN</t>
  </si>
  <si>
    <t>BANGUNAN GEDUNG PERPUSTAKAAN</t>
  </si>
  <si>
    <t>BANGUNAN GEDUNG MUSIUM</t>
  </si>
  <si>
    <t>BANGUNAN GEDUNG TERMINAL/PELABUHAN/BANDARA</t>
  </si>
  <si>
    <t>BANGUNAN PENGUJIAN KELAIKAN</t>
  </si>
  <si>
    <t>BANGUNAN GEDUNG LEMBAGA PEMASYARAKATAN</t>
  </si>
  <si>
    <t>BANGUNAN RUMAH TAHANAN</t>
  </si>
  <si>
    <t>BANGUNAN GEDUNG KREMATORIUM</t>
  </si>
  <si>
    <t>BANGUNAN PEMBAKARAN BANGKAI HEWAN</t>
  </si>
  <si>
    <t>BANGUNAN GEDUNG TEMPAT KERJA LAINNYA</t>
  </si>
  <si>
    <t>BANGUNAN FASILITAS UMUM</t>
  </si>
  <si>
    <t>PAGAR</t>
  </si>
  <si>
    <t>RUMAH NEGARA GOLONGAN I</t>
  </si>
  <si>
    <t>RUMAH NEGARA GOLONGAN II</t>
  </si>
  <si>
    <t>RUMAH NEGARA GOLONGAN III</t>
  </si>
  <si>
    <t>MESS/WISMA/BUNGALOW/TEMPAT PERISTIRAHATAN</t>
  </si>
  <si>
    <t>ASRAMA</t>
  </si>
  <si>
    <t>HOTEL</t>
  </si>
  <si>
    <t>MOTEL</t>
  </si>
  <si>
    <t>FLAT/RUMAH SUSUN</t>
  </si>
  <si>
    <t>BANGUNAN MENARA PERAMBUAN PENERANGAN PANTAI</t>
  </si>
  <si>
    <t>BANGUNAN PERAMBUAN PENERANGAN PANTAI</t>
  </si>
  <si>
    <t>BANGUNAN MENARA TELEKOMUNIKASI</t>
  </si>
  <si>
    <t>BANGUNAN PENINGGALAN</t>
  </si>
  <si>
    <t>TUGU</t>
  </si>
  <si>
    <t>CANDI</t>
  </si>
  <si>
    <t>CANDI/TUGU PERINGATAN/PRASASTI LAINNYA</t>
  </si>
  <si>
    <t>TUGU/TANDA BATAS ADMINISTRASI</t>
  </si>
  <si>
    <t>RAMBU-RAMBU LALU LINTAS DARAT LAINNYA</t>
  </si>
  <si>
    <t>RAMBU TIDAK BERSUAR</t>
  </si>
  <si>
    <t>RUNWAY/THRESHOLD LIGHT</t>
  </si>
  <si>
    <t>VISUAL APPROACH SLOPE INDICATOR (VASI)</t>
  </si>
  <si>
    <t>APPROACH LIGHT</t>
  </si>
  <si>
    <t>RUNWAY IDENTIFICATION LIGHT (REILS)</t>
  </si>
  <si>
    <t>SIGNAL</t>
  </si>
  <si>
    <t>FLOOD LIGHTS</t>
  </si>
  <si>
    <t>JALAN NASIONAL</t>
  </si>
  <si>
    <t>JALAN PROPINSI</t>
  </si>
  <si>
    <t>JALAN KABUPATEN</t>
  </si>
  <si>
    <t>JALAN DESA</t>
  </si>
  <si>
    <t>JALAN KHUSUS</t>
  </si>
  <si>
    <t>JALAN TOL</t>
  </si>
  <si>
    <t>JALAN KERETA API</t>
  </si>
  <si>
    <t>LANDASAN PACU PESAWAT TERBANG</t>
  </si>
  <si>
    <t>JEMBATAN PADA JALAN NASIONAL</t>
  </si>
  <si>
    <t>JEMBATAN PADA JALAN PROPINSI</t>
  </si>
  <si>
    <t>JEMBATAN PADA JALAN KABUPATEN</t>
  </si>
  <si>
    <t>JEMBATAN PADA JALAN DESA</t>
  </si>
  <si>
    <t>JEMBATAN PADA JALAN KHUSUS</t>
  </si>
  <si>
    <t>JEMBATAN PENYEBERANGAN</t>
  </si>
  <si>
    <t>JEMBATAN PADA JALAN TOL</t>
  </si>
  <si>
    <t>JEMBATAN PADA JALAN KERETA API</t>
  </si>
  <si>
    <t>JEMBATAN PADA LANDASAN PACU PESAWAT TERBANG</t>
  </si>
  <si>
    <t>BANGUNAN WADUK IRIGASI</t>
  </si>
  <si>
    <t>BANGUNAN PENGAMBILAN IRIGASI</t>
  </si>
  <si>
    <t>BANGUNAN PEMBAWA IRIGASI</t>
  </si>
  <si>
    <t>BANGUNAN PEMBUANG IRIGASI</t>
  </si>
  <si>
    <t>BANGUNAN PENGAMAN IRIGASI</t>
  </si>
  <si>
    <t>BANGUNAN PELENGKAP IRIGASI</t>
  </si>
  <si>
    <t>BANGUNAN WADUK PASANG SURUT</t>
  </si>
  <si>
    <t>BANGUNAN PENGAMBILAN PASANG SURUT</t>
  </si>
  <si>
    <t>BANGUNAN PEMBAWA PASANG SURUT</t>
  </si>
  <si>
    <t>SALURAN PEMBUANG PASANG SURUT</t>
  </si>
  <si>
    <t>BANGUNAN PENGAMAN PASANG SURUT</t>
  </si>
  <si>
    <t>BANGUNAN PELENGKAP PASANG SURUT</t>
  </si>
  <si>
    <t>BANGUNAN SAWAH PASANG SURUT</t>
  </si>
  <si>
    <t>BANGUNAN WADUK PENGEMBANGAN RAWA</t>
  </si>
  <si>
    <t>BANGUNAN PENGAMBILAN PENGEMBANGAN RAWA</t>
  </si>
  <si>
    <t>BANGUNAN PEMBAWA PENGEMBANGAN RAWA</t>
  </si>
  <si>
    <t>BANGUNAN PEMBUANG PENGEMBANGAN RAWA</t>
  </si>
  <si>
    <t>BANGUNAN PENGAMAN PENGEMBANGAN RAWA</t>
  </si>
  <si>
    <t>BANGUNAN PELENGKAP PENGEMBANGAN RAWA</t>
  </si>
  <si>
    <t>BANGUNAN SAWAH PENGEMBANGAN RAWA</t>
  </si>
  <si>
    <t>BANGUNAN PENGAMAN SUNGAI/PANTAI &amp; PENANGGULANGAN BENCANA ALAM</t>
  </si>
  <si>
    <t>BANGUNAN PENGAMBILAN PENGAMAN SUNGAI/PANTAI</t>
  </si>
  <si>
    <t>BANGUNAN PEMBAWA PENGAMAN SUNGAI/PANTAI</t>
  </si>
  <si>
    <t>BANGUNAN PEMBUANG PENGAMAN SUNGAI</t>
  </si>
  <si>
    <t>BANGUNAN PENGAMAN PENGAMANAN SUNGAI/PANTAI</t>
  </si>
  <si>
    <t>BANGUNAN PELENGKAP PENGAMAN SUNGAI</t>
  </si>
  <si>
    <t>BANGUNAN WADUK PENGEMBANGAN SUMBER AIR</t>
  </si>
  <si>
    <t>BANGUNAN PENGAMBILAN PENGEMBANGAN SUMBER AIR</t>
  </si>
  <si>
    <t>BANGUNAN PEMBAWA PENGEMBANGAN SUMBER AIR</t>
  </si>
  <si>
    <t>BANGUNAN PEMBUANG PENGEMBANGAN SUMBER AIR</t>
  </si>
  <si>
    <t>BANGUNAN PENGAMAN PENGEMBANGAN SUMBER AIR</t>
  </si>
  <si>
    <t>BANGUNAN PELENGKAP PENGEMBANGAN SUMBER AIR</t>
  </si>
  <si>
    <t>BANGUNAN WADUK AIR BERSIH/AIR BAKU</t>
  </si>
  <si>
    <t>BANGUNAN PENGAMBILAN AIR BERSIH/AIR BAKU</t>
  </si>
  <si>
    <t>BANGUNAN PEMBAWA AIR BERSIH/AIR BAKU</t>
  </si>
  <si>
    <t>BANGUNAN PEMBUANG AIR BERSIH/AIR BAKU</t>
  </si>
  <si>
    <t>BANGUNAN PELENGKAP AIR BERSIH/AIR BAKU</t>
  </si>
  <si>
    <t>BANGUNAN PEMBAWA AIR KOTOR</t>
  </si>
  <si>
    <t>BANGUNAN WADUK AIR KOTOR</t>
  </si>
  <si>
    <t>BANGUNAN PEMBUANG AIR KOTOR</t>
  </si>
  <si>
    <t>BANGUNAN AIR KOTOR LAINNYA</t>
  </si>
  <si>
    <t>BANGUNAN PENGAMAN AIR KOTOR</t>
  </si>
  <si>
    <t>BANGUNAN PELENGKAP AIR KOTOR</t>
  </si>
  <si>
    <t>BANGUNAN AIR BERSIH/AIR BAKU LAINNYA</t>
  </si>
  <si>
    <t>INSTALASI AIR PERMUKAAN</t>
  </si>
  <si>
    <t>INSTALASI AIR SUMBER / MATA AIR</t>
  </si>
  <si>
    <t>INSTALASI AIR TANAH DALAM</t>
  </si>
  <si>
    <t>INSTALASI AIR TANAH DANGKAL</t>
  </si>
  <si>
    <t>INSTALASI AIR BERSIH / AIR BAKU LAINNYA</t>
  </si>
  <si>
    <t>INSTALASI AIR BUANGAN DOMESTIK</t>
  </si>
  <si>
    <t>INSTALASI AIR BUANGAN INDUSTRI</t>
  </si>
  <si>
    <t>INSTALASI AIR BUANGAN PERTANIAN</t>
  </si>
  <si>
    <t>INSTALASI PENGOLAHAN SAMPAH ORGANIK</t>
  </si>
  <si>
    <t>INSTALASI PENGOLAHAN SAMPAH NON ORGANIK</t>
  </si>
  <si>
    <t>INSTALASI PENGOLAHAN BAHAN BANGUNAN PERINTIS</t>
  </si>
  <si>
    <t>INSTALASI PEMBANGKIT LISTRIK TENAGA AIR (PLTA)</t>
  </si>
  <si>
    <t>INSTALASI PEMBANGKIT LISTRIK TENAGA DIESEL (PLTD)</t>
  </si>
  <si>
    <t>INSTALASI PEMBANGKIT LISTRIK TENAGA MIKRO HIDRO (PLTM)</t>
  </si>
  <si>
    <t>INSTALASI PEMBANGKIT LISTRIK TENAGA ANGIN (PLTAN)</t>
  </si>
  <si>
    <t>INSTALASI PEMBANGKIT LISTRIK TENAGA UAP (PLTU)</t>
  </si>
  <si>
    <t>INSTALASI PEMBANGKIT LISTRIK TENAGA NUKLIR (PLTN)</t>
  </si>
  <si>
    <t>INSTALASI PEMBANGKIT LISTRIK TENAGA GAS (PLTG)</t>
  </si>
  <si>
    <t>INSTALASI PEMBANGKIT LISTRIK TENAGA PANAS BUMI (PLTP)</t>
  </si>
  <si>
    <t>INSTALASI PEMBANGKIT LISTRIK TENAGA SURYA (PLTS)</t>
  </si>
  <si>
    <t>INSTALASI PEMBANGKIT LISTRIK TENAGA BIOGAS (PLTB)</t>
  </si>
  <si>
    <t>INSTALASI PEMBANGKIT LISTRIK TENAGA SAMUDERA / GELOMBANG SAMUDERA</t>
  </si>
  <si>
    <t>INSTALASI GARDU LISTRIK INDUK</t>
  </si>
  <si>
    <t>INSTALASI GARDU LISTRIK DISTRIBUSI</t>
  </si>
  <si>
    <t>INSTALASI PUSAT PENGATUR LISTRIK</t>
  </si>
  <si>
    <t>INSTALASI PERTAHANAN DI DARAT</t>
  </si>
  <si>
    <t>INSTALASI GARDU GAS</t>
  </si>
  <si>
    <t>INSTALASI JARINGAN PIPA GAS</t>
  </si>
  <si>
    <t>INSTALASI PENGAMAN PENANGKAL PETIR</t>
  </si>
  <si>
    <t>JARINGAN PEMBAWA</t>
  </si>
  <si>
    <t>JARINGAN INDUK DISTRIBUSI</t>
  </si>
  <si>
    <t>JARINGAN CABANG DISTRIBUSI</t>
  </si>
  <si>
    <t>JARINGAN SAMBUNGAN KE RUMAH</t>
  </si>
  <si>
    <t>JARINGAN TRANSMISI</t>
  </si>
  <si>
    <t>JARINGAN DISTRIBUSI</t>
  </si>
  <si>
    <t>JARINGAN TELEPON DIATAS TANAH</t>
  </si>
  <si>
    <t>JARINGAN TELEPON DIBAWAH TANAH</t>
  </si>
  <si>
    <t>JARINGAN TELEPON DIDALAM AIR</t>
  </si>
  <si>
    <t>JARINGAN PIPA GAS TRANSMISI</t>
  </si>
  <si>
    <t>JARINGAN PIPA DISTRIBUSI</t>
  </si>
  <si>
    <t>JARINGAN PIPA DINAS</t>
  </si>
  <si>
    <t>JARINGAN BBM</t>
  </si>
  <si>
    <t xml:space="preserve">BUKU UMUM </t>
  </si>
  <si>
    <t>BUKU FILSAFAT</t>
  </si>
  <si>
    <t>BUKU AGAMA</t>
  </si>
  <si>
    <t>BUKU ILMU SOSIAL</t>
  </si>
  <si>
    <t>BUKU ILMU BAHASA</t>
  </si>
  <si>
    <t>BUKU MATEMATIKA DAN PENGETAHUAN ALAM</t>
  </si>
  <si>
    <t>BUKU ILMU PENGETAHUAN PRAKTIS</t>
  </si>
  <si>
    <t>BUKU ARSITEKTUR, KESENIAN, OLAH RAGA</t>
  </si>
  <si>
    <t>BUKU GEOGRAFI, BIOGRAFI, SEJARAH</t>
  </si>
  <si>
    <t>SERIAL</t>
  </si>
  <si>
    <t>BUKU LAPORAN</t>
  </si>
  <si>
    <t>BAHAN KARTOGRAFI</t>
  </si>
  <si>
    <t>NASKAH (MANUSKRIP) / ASLI</t>
  </si>
  <si>
    <t>KARYA MUSIK</t>
  </si>
  <si>
    <t>KARYA GRAFIKA (GRAPHIC MATERIAL)</t>
  </si>
  <si>
    <t>THREE DIMENSIONAL ARTEFACS AND REALITA</t>
  </si>
  <si>
    <t>BENTUK MIKRO (MICROFORM)</t>
  </si>
  <si>
    <t>AUDIO VISUAL</t>
  </si>
  <si>
    <t>TARSCALT</t>
  </si>
  <si>
    <t>PAHATAN</t>
  </si>
  <si>
    <t>LUKISAN</t>
  </si>
  <si>
    <t>ALAT MUSIK</t>
  </si>
  <si>
    <t>PERALATAN PERMAINAN</t>
  </si>
  <si>
    <t>PERALATAN SENAM</t>
  </si>
  <si>
    <t>TANDA PENGHARGAAN BIDANG OLAH RAGA</t>
  </si>
  <si>
    <t>MAKET, MINIATUR, REPLIKA, FOTO DOKUMEN DAN BENDA BERSEJARAH</t>
  </si>
  <si>
    <t>BARANG KERAJINAN</t>
  </si>
  <si>
    <t>PARALATAN OLAH RAGA AIR</t>
  </si>
  <si>
    <t>PERALATAN OLAH RAGA UDARA</t>
  </si>
  <si>
    <t>PERALATAN OLAH RAGA LAINNYA</t>
  </si>
  <si>
    <t>HEWAN PENGANGKUT</t>
  </si>
  <si>
    <t>TERNAK POTONG</t>
  </si>
  <si>
    <t>TERNAK UNGGAS</t>
  </si>
  <si>
    <t>REPTILIA BUDIDAYA (BUAYA, PENYU, KURA-KURA, BIAWAK, ULAR AIR, DAN SEBANGSANYA)</t>
  </si>
  <si>
    <t>IKAN BUDIDAYA</t>
  </si>
  <si>
    <t xml:space="preserve">HEWAN KEBUN BINATANG </t>
  </si>
  <si>
    <t>HEWAN PENGAMAN</t>
  </si>
  <si>
    <t>TANAMAN</t>
  </si>
  <si>
    <t>ASET TETAP DALAM RENOVASI</t>
  </si>
  <si>
    <t>SOFTWARE</t>
  </si>
  <si>
    <t xml:space="preserve">LISENSI DAN FRENCHISE </t>
  </si>
  <si>
    <t>HAK CIPTA</t>
  </si>
  <si>
    <t>KAJIAN</t>
  </si>
  <si>
    <t>ASET TIDAK BERWUJUD YANG MEMPUNYAI NILAI SEJARAH/BUDAYA</t>
  </si>
  <si>
    <t>TANAH NON PERSIL LAINNYA</t>
  </si>
  <si>
    <t>TANAH UNTUK LATIHAN</t>
  </si>
  <si>
    <t>TANAH DAERAH PERTAHANAN</t>
  </si>
  <si>
    <t>TANAH LAPANGAN PBB</t>
  </si>
  <si>
    <t>LAPANGAN LAINNYA</t>
  </si>
  <si>
    <t>ALAT BESAR DARAT LAINNYA</t>
  </si>
  <si>
    <t>ALAT BESAR APUNG LAINNYA</t>
  </si>
  <si>
    <t xml:space="preserve">AIR PORT MAINTENANCE EQUIPMENT/ALAT BANTU PENERBANGAN </t>
  </si>
  <si>
    <t xml:space="preserve">MESIN TATOO </t>
  </si>
  <si>
    <t xml:space="preserve">PERLENGKAPAN KEBAKARAN HUTAN </t>
  </si>
  <si>
    <t xml:space="preserve">PERALATAN SELAM </t>
  </si>
  <si>
    <t xml:space="preserve">PERALATAN SAR MOUNTENERING </t>
  </si>
  <si>
    <t xml:space="preserve">PERALATAN INTELEJEN </t>
  </si>
  <si>
    <t xml:space="preserve">ALAT BANTU LAINNYA </t>
  </si>
  <si>
    <t xml:space="preserve">KENDARAAN TEMPUR </t>
  </si>
  <si>
    <t xml:space="preserve">ALAT ANGKUTAN KERETA REL </t>
  </si>
  <si>
    <t xml:space="preserve">ALAT ANGKUTAN KERETA REL TAK BERMOTOR </t>
  </si>
  <si>
    <t xml:space="preserve">ALAT ANGKUTAN DARAT TAK BEMOTOR LAINNYA </t>
  </si>
  <si>
    <t xml:space="preserve">ALAT ANGKUTAN APUNG BERMOTOR MILITER </t>
  </si>
  <si>
    <t xml:space="preserve">ALAT ANGKUTAN APUNG BERMOTOR LAINNYA </t>
  </si>
  <si>
    <t>ALAT ANGKUTAN APUNG TAK BERMOTOR KHUSUS</t>
  </si>
  <si>
    <t xml:space="preserve">ALAT ANGKUTAN TAK BERMOTOR UDARA LAINNYA </t>
  </si>
  <si>
    <t xml:space="preserve">ALAT BENGKEL BERMESIN LAINNYA </t>
  </si>
  <si>
    <t xml:space="preserve">PERKAKAS PENGANGKAT </t>
  </si>
  <si>
    <t xml:space="preserve">PERALATAN BENGKEL KHUSUS PELADAM </t>
  </si>
  <si>
    <t xml:space="preserve">ALAT BENGKEL TAK BERMESIN LAINNYA </t>
  </si>
  <si>
    <t xml:space="preserve">ALAT PENGUJI KENDARAAN BERMOTOR </t>
  </si>
  <si>
    <t xml:space="preserve">SPECIFIC SET </t>
  </si>
  <si>
    <t xml:space="preserve">ALAT PENGUKUR KEADAAN ALAM </t>
  </si>
  <si>
    <t xml:space="preserve">ALAT PENGUKUR KETEPATAN DAN KOREKSI WAKTU </t>
  </si>
  <si>
    <t xml:space="preserve">ALAT UKUR INSTRUMENT WORKSHOP </t>
  </si>
  <si>
    <t xml:space="preserve">ALAT UKUR LAINNYA </t>
  </si>
  <si>
    <t xml:space="preserve">PERALATAN STUDIO GAMBAR </t>
  </si>
  <si>
    <t xml:space="preserve">ALAT STUDIO LAINNYA </t>
  </si>
  <si>
    <t xml:space="preserve">ALAT KOMUNIKASI KHUSUS </t>
  </si>
  <si>
    <t xml:space="preserve">ALAT KOMUNIKASI DIGITAL DAN KONVENSIONAL </t>
  </si>
  <si>
    <t xml:space="preserve">ALAT KOMUNIKASI SATELIT </t>
  </si>
  <si>
    <t xml:space="preserve">ALAT KOMUNIKASI LAINNYA </t>
  </si>
  <si>
    <t xml:space="preserve">PERALATAN PEMANCAR LF </t>
  </si>
  <si>
    <t xml:space="preserve">UNIT PEMANCAR MF+HF </t>
  </si>
  <si>
    <t xml:space="preserve">PERALATAN ANTENA PEMANCAR MF+HF </t>
  </si>
  <si>
    <t xml:space="preserve">PERALATAN PENERIMA </t>
  </si>
  <si>
    <t xml:space="preserve">PERALATAN PEMANCAR DAN PENERIMA LF </t>
  </si>
  <si>
    <t xml:space="preserve">PERALATAN PEMANCAR DAN PENERIMA MF </t>
  </si>
  <si>
    <t xml:space="preserve">PERALATAN PEMANCAR DAN PENERIMA HF </t>
  </si>
  <si>
    <t xml:space="preserve">PERALATAN PEMANCAR DAN PENERIMA MF+HF </t>
  </si>
  <si>
    <t xml:space="preserve">PERALATAN PEMANCAR DAN PENERIMA VHF </t>
  </si>
  <si>
    <t xml:space="preserve">PERALATAN PEMANCAR DAN PENERIMA UHF </t>
  </si>
  <si>
    <t xml:space="preserve">PERALATAN PEMANCAR DAN PENERIMA SHF </t>
  </si>
  <si>
    <t xml:space="preserve">PERALATAN ANTENA PEMANCAR DAN PENERIMA LF </t>
  </si>
  <si>
    <t xml:space="preserve">PERALATAN ANTENA PEMANCAR DAN PENERIMA MF </t>
  </si>
  <si>
    <t xml:space="preserve">PERALATAN ANTENA PEMANCAR DAN PENERIMA HF </t>
  </si>
  <si>
    <t xml:space="preserve">PERALATAN ANTENA PEMANCAR DAN PENERIMA MF+HF </t>
  </si>
  <si>
    <t xml:space="preserve">PERALATAN ANTENA PEMANCAR DAN PENERIMA VHF </t>
  </si>
  <si>
    <t xml:space="preserve">PERALATAN ANTENA PEMANCAR DAN PENERIMA UHF </t>
  </si>
  <si>
    <t xml:space="preserve">PERALATAN ANTENA PEMANCAR DAN PENERIMASHF </t>
  </si>
  <si>
    <t xml:space="preserve">PERALATAN PENERIMA CUACA CITRA SATELITE RESOLUSI RENDAH </t>
  </si>
  <si>
    <t xml:space="preserve">PERALATAN PENERIMA CUACA CITRA SATELITE RESOLUSI TINGGI </t>
  </si>
  <si>
    <t xml:space="preserve">PERALATAN PENERIMA DAN PENGIRIM GAMBAR KE PERMUKAAN </t>
  </si>
  <si>
    <t xml:space="preserve">PERALATAN PERLENGKAPAN RADIO </t>
  </si>
  <si>
    <t xml:space="preserve">SUMBER TENAGA </t>
  </si>
  <si>
    <t xml:space="preserve">PERALATAN PEMANCAR LAINNYA </t>
  </si>
  <si>
    <t xml:space="preserve">PERALATAN KOMUNIKASI NAVIGASI INSTRUMEN LANDING SYSTEM  </t>
  </si>
  <si>
    <t xml:space="preserve">VERY HIGH FREQUENCE OMNI RANGE (VOR) </t>
  </si>
  <si>
    <t xml:space="preserve">DISTANCE MEASURING EQUIPMENT (DME) </t>
  </si>
  <si>
    <t xml:space="preserve">RADAR </t>
  </si>
  <si>
    <t xml:space="preserve">ALAT PANGATUR TELEKOMUNIKASI </t>
  </si>
  <si>
    <t xml:space="preserve">PERALATAN KOMUNIKASI UNTUK DOKUMENTASI </t>
  </si>
  <si>
    <t>PERALATAN KOMUNIKASI NAVIGASI LAINNYA</t>
  </si>
  <si>
    <t xml:space="preserve">ALAT KEDOKTERAN PATALOGI ANATOMY </t>
  </si>
  <si>
    <t xml:space="preserve">ALAT KEDOKTERAN TRANSFUSI DARAH </t>
  </si>
  <si>
    <t xml:space="preserve">ALAT KEDOKTERAN BEDAH ORTHOPEDI </t>
  </si>
  <si>
    <t xml:space="preserve">ALAT KEDOKTERAN I C C U </t>
  </si>
  <si>
    <t xml:space="preserve">ALAT KEDOKTERAN BEDAH JANTUNG </t>
  </si>
  <si>
    <t xml:space="preserve">ALAT KEDOKTERAN TRADITIONAL MEDICINE </t>
  </si>
  <si>
    <t xml:space="preserve">ALAT KEDOKTERAN ANAESTHESI </t>
  </si>
  <si>
    <t xml:space="preserve">ALAT LABORATORIUM HERMODINAMIKA MOTOR DAN SISTEM PROPULASI  </t>
  </si>
  <si>
    <t xml:space="preserve">ALAT LABORATORIUM PENDIDIKAN </t>
  </si>
  <si>
    <t xml:space="preserve">ALAT LABORATORIUM TEKNIK PANTAI </t>
  </si>
  <si>
    <t xml:space="preserve">ALAT LABORATORIUM SUMBER DAYA DAN ENERGI </t>
  </si>
  <si>
    <t xml:space="preserve">ALAT LABORATORIUM POPULASI </t>
  </si>
  <si>
    <t xml:space="preserve">ALAT PENGUKUR GELOMBANG </t>
  </si>
  <si>
    <t>ALAT PERAGA LUAR BIASA (TUNA NETRA, TERAPI FISIK, TUNA DAKSA, TUNA RUNGU)</t>
  </si>
  <si>
    <t>ALAT PERAGA KEJURUAN</t>
  </si>
  <si>
    <t>ALAT PERAGA PAUD/TK</t>
  </si>
  <si>
    <t>ALAT PERAGA PRAKTEK SEKOLAH LAINNYA</t>
  </si>
  <si>
    <t xml:space="preserve">ALAT LABORATORIUM FISIKA NUKLIR/ELEKTRONIKA LAINNYA </t>
  </si>
  <si>
    <t xml:space="preserve">ALAT PROTEKSI RADIASI/PROTEKSI LINGKUNGAN LAINNYA </t>
  </si>
  <si>
    <t xml:space="preserve">RADIATION APPLICATION AND NON DESTRUCTIVE TESTING LABORATORY LAINNYA </t>
  </si>
  <si>
    <t xml:space="preserve">ALAT LABORATORIUM LINGKUNGAN HIDUP LAINNYA </t>
  </si>
  <si>
    <t xml:space="preserve">PERALATAN LABORATORIUM HYDRODINAMICA LAINNYA </t>
  </si>
  <si>
    <t xml:space="preserve">ALAT LABORATORIUM KALIBRASI ELECTROMEDIK DAN BIOMEDIK </t>
  </si>
  <si>
    <t xml:space="preserve">ALAT LABORATORIUM STANDARD DAN KALIBRATOR </t>
  </si>
  <si>
    <t xml:space="preserve">ALAT LABORATORIUM CAHAYA, OPTIK DAN AKUSTIK </t>
  </si>
  <si>
    <t xml:space="preserve">ALAT LABORATORIUM LISTRIK DAN MEKANIK </t>
  </si>
  <si>
    <t xml:space="preserve">ALAT LABORATORIUM TEKANAN DAN SUHU </t>
  </si>
  <si>
    <t xml:space="preserve">ALAT LABORATORIUM NATIUS </t>
  </si>
  <si>
    <t xml:space="preserve">ALAT LABORATORIUM ELEKTRONIKA DAN TELEKOMUNIKASI PELAYARAN </t>
  </si>
  <si>
    <t xml:space="preserve">ALAT LABORATORIUM SARANA BANTU NAVIGASI PELAYARAN </t>
  </si>
  <si>
    <t xml:space="preserve">ALAT LABORATORIUM UJI PERANGKAT </t>
  </si>
  <si>
    <t xml:space="preserve">ALAT LABORATORIUM STANDARISASI KALIBRASI DAN INSTRUMENTASI LAINNYA </t>
  </si>
  <si>
    <t xml:space="preserve">ALAT PENJINAK BAHAN PELEDAK (ALJIHANDAK) </t>
  </si>
  <si>
    <t xml:space="preserve">PERSENJATAAN NON SENJATA API LAINNYA </t>
  </si>
  <si>
    <t xml:space="preserve">SENJATA SINAR LAINNYA </t>
  </si>
  <si>
    <t xml:space="preserve">ALAT KHUSUS KEPOLISIAN </t>
  </si>
  <si>
    <t xml:space="preserve">ALAT WANTEROR (PERLAWANAN TEROR) </t>
  </si>
  <si>
    <t xml:space="preserve">PERALATAN DETEKSI INTEL </t>
  </si>
  <si>
    <t xml:space="preserve">ALSUS LANTAS </t>
  </si>
  <si>
    <t xml:space="preserve">ALSUS RESERSE </t>
  </si>
  <si>
    <t xml:space="preserve">ALSUS FOTOGRAFI KEPOLISIAN </t>
  </si>
  <si>
    <t xml:space="preserve">ALSUS DAKTILOSKOPI </t>
  </si>
  <si>
    <t xml:space="preserve">INSTRUMEN ANALISIS LABORATORIUM FORENSIK </t>
  </si>
  <si>
    <t>ALAT KHUSUS KEPOLISIAN LAINNYA</t>
  </si>
  <si>
    <t xml:space="preserve">OPTIK </t>
  </si>
  <si>
    <t xml:space="preserve">UKUR/INSTRUMENT </t>
  </si>
  <si>
    <t xml:space="preserve">ALAT EKSPLORASI TOPOGRAFI LAINNYA </t>
  </si>
  <si>
    <t xml:space="preserve">MEKANIK </t>
  </si>
  <si>
    <t xml:space="preserve">ELEKTRONIK/ELECTRIC </t>
  </si>
  <si>
    <t xml:space="preserve">MANUAL </t>
  </si>
  <si>
    <t xml:space="preserve">ALAT EKSPLORASI GEOFISIKA LAINNYA </t>
  </si>
  <si>
    <t xml:space="preserve">BOR MESIN TUMBUK </t>
  </si>
  <si>
    <t xml:space="preserve">BOR MESIN PUTAR </t>
  </si>
  <si>
    <t xml:space="preserve">ALAT PENGEBORAN MESIN LAINNYA </t>
  </si>
  <si>
    <t xml:space="preserve">BANGKA </t>
  </si>
  <si>
    <t xml:space="preserve">PANTEK </t>
  </si>
  <si>
    <t xml:space="preserve">PUTAR </t>
  </si>
  <si>
    <t xml:space="preserve">PERALATAN BANTU </t>
  </si>
  <si>
    <t xml:space="preserve">ALAT PENGEBORAN NON MESIN LAINNYA </t>
  </si>
  <si>
    <t xml:space="preserve">PERALATAN SUMUR MINYAK </t>
  </si>
  <si>
    <t xml:space="preserve">SUMUR PEMBORAN </t>
  </si>
  <si>
    <t xml:space="preserve">SUMUR LAINNYA </t>
  </si>
  <si>
    <t>R I G</t>
  </si>
  <si>
    <t xml:space="preserve">PRODUKSI LAINNYA </t>
  </si>
  <si>
    <t xml:space="preserve">ALAT PENGOLAHAN MINYAK </t>
  </si>
  <si>
    <t xml:space="preserve">ALAT PENGOLAHAN AIR </t>
  </si>
  <si>
    <t>ALAT PENGOLAHAN STEAM</t>
  </si>
  <si>
    <t xml:space="preserve">ALAT PENGOLAHAN WAX </t>
  </si>
  <si>
    <t xml:space="preserve">PENGOLAHAN DAN PEMURNIAN LAINNYA </t>
  </si>
  <si>
    <t>MEKANIK</t>
  </si>
  <si>
    <t>EEKTRIC</t>
  </si>
  <si>
    <t>ALAT BANTU EKPLORASI LAINNYA</t>
  </si>
  <si>
    <t>PERAWATAN SUMUR</t>
  </si>
  <si>
    <t>TEST UNIT</t>
  </si>
  <si>
    <t xml:space="preserve">ALAT BANTU PRODUKSI LAINNYA </t>
  </si>
  <si>
    <t>RADIASI</t>
  </si>
  <si>
    <t>SUARA</t>
  </si>
  <si>
    <t>ALAT DETEKSI LAINNYA</t>
  </si>
  <si>
    <t>BAJU PENGAMAN</t>
  </si>
  <si>
    <t>MASKER</t>
  </si>
  <si>
    <t>TOPI KERJA</t>
  </si>
  <si>
    <t>SABUK PENGAMAN</t>
  </si>
  <si>
    <t>SEPATU LAPANGAN</t>
  </si>
  <si>
    <t>ALAT PELINDUNG LAINNYA</t>
  </si>
  <si>
    <t>ALAT PENOLONG</t>
  </si>
  <si>
    <t>ALAT KERJA BAWAH AIR</t>
  </si>
  <si>
    <t xml:space="preserve">ALAT SAR LAINNYA </t>
  </si>
  <si>
    <t xml:space="preserve">PERALATAN FASILITAS KOMUNIKASI PENERBANGAN </t>
  </si>
  <si>
    <t xml:space="preserve">PERALATAN FASILITAS NAVIGASI DAN PENGAMATAN PENERBANGAN </t>
  </si>
  <si>
    <t xml:space="preserve">PERALATAN FASILITAS BANTU PENDARATAN </t>
  </si>
  <si>
    <t xml:space="preserve">PERALATAN FASILITAS BANTU PELAYANAN DAN PENGAMANAN BANDAR UDARA </t>
  </si>
  <si>
    <t xml:space="preserve">PERALATAN FASILITAS LISTRIK BANDAR UDARA </t>
  </si>
  <si>
    <t xml:space="preserve">ALAT UKUR PERALATAN FASLEKTRIK </t>
  </si>
  <si>
    <t xml:space="preserve">ALAT KERJA PENERBANGAN LAINNYA </t>
  </si>
  <si>
    <t xml:space="preserve">ALAT PERAGA PELATIHAN </t>
  </si>
  <si>
    <t xml:space="preserve">ALAT PERAGA PERCONTOHAN </t>
  </si>
  <si>
    <t xml:space="preserve">ALAT PERAGA PELATIHAN DAN PERCONTOHAN LAINNYA </t>
  </si>
  <si>
    <t xml:space="preserve">LIQUID-LIQUID CONTRACTOR EQUIPMENT </t>
  </si>
  <si>
    <t xml:space="preserve">SOLID-SOLID MIXING EQUIPMENT </t>
  </si>
  <si>
    <t xml:space="preserve">SOLID-SOLID SCREENING EQUIPMENT </t>
  </si>
  <si>
    <t xml:space="preserve">SOLID-SOLID CLASSIFIER </t>
  </si>
  <si>
    <t xml:space="preserve">SOLID-LIQUID MIXING EQUIPMENT </t>
  </si>
  <si>
    <t xml:space="preserve">SOLID LIQUID CRYSTALLIZATION EQUIPMENT </t>
  </si>
  <si>
    <t xml:space="preserve">ION EXCHANGE ABSORTION EQUIPMENT </t>
  </si>
  <si>
    <t xml:space="preserve">LEACHING EQUIPMENT </t>
  </si>
  <si>
    <t xml:space="preserve">GRAVITY SEDIMENTATION EQUIPMENT </t>
  </si>
  <si>
    <t xml:space="preserve">SOLID LIQUID FILTERING EQUIPMENT </t>
  </si>
  <si>
    <t xml:space="preserve">CENTRIFUGE FOR SOLID LIQUID </t>
  </si>
  <si>
    <t>LIQUID FROM SOLID EXPELLING (EXPRESSOR)-EQUIPMENT</t>
  </si>
  <si>
    <t>GAS-SOLID DRYING EQUIPMENT</t>
  </si>
  <si>
    <t>GAS - SOLID FLUIDISED BED EQUIPMENT</t>
  </si>
  <si>
    <t>GAS - SOLID SEPARATION EQUIPMENT</t>
  </si>
  <si>
    <t>GAS - LIQUID DISTILLATION EQUIPMENT</t>
  </si>
  <si>
    <t>GAS - LIQUID SEPARITION EQUIPMENT</t>
  </si>
  <si>
    <t>ISOTOPE SEPARATION EQUIPMENT</t>
  </si>
  <si>
    <t>TRANSPORT AND STORAGE EQUIPMENT FOR LIQUID</t>
  </si>
  <si>
    <t>SOLID MATERIAL HANDLING EQUIPMENT</t>
  </si>
  <si>
    <t>SIZE REDUCTION SIZE BALARGEMENT EQUIPMENT</t>
  </si>
  <si>
    <t>HEAT GENERATING EQUIPMENT</t>
  </si>
  <si>
    <t>HEAT TRANSFER EQUIPMENT</t>
  </si>
  <si>
    <t>MECHANICAL PROCES</t>
  </si>
  <si>
    <t>CHEMICAL REAKTION EQUIPMENT</t>
  </si>
  <si>
    <t>UNIT PERALATAN PROSES/PRODUKSI LAINNYA</t>
  </si>
  <si>
    <t>RAMBU-RAMBU LALU LINTAS UDARA LAINNYA</t>
  </si>
  <si>
    <t>RAMBU-RAMBU LALU LINTAS LAUT</t>
  </si>
  <si>
    <t>RAMBU-RAMBU LALU LINTAS LAUT LAINNYA</t>
  </si>
  <si>
    <t>PERALATAN OLAH RAGA ATLETIK</t>
  </si>
  <si>
    <t>BANGUNAN TEMPAT PERSIDANGAN</t>
  </si>
  <si>
    <t>BANGUNAN TERBUKA</t>
  </si>
  <si>
    <t>BANGUNAN PENAMPUNG SEKAM</t>
  </si>
  <si>
    <t>BANGUNAN TEMPAT PELELANGAN IKAN (TPI)</t>
  </si>
  <si>
    <t>BANGUNAN INDUSTRI</t>
  </si>
  <si>
    <t>BANGUNAN PERALATAN GEOFISIKA</t>
  </si>
  <si>
    <t>BANGUNAN PARKIR</t>
  </si>
  <si>
    <t>TAMAN</t>
  </si>
  <si>
    <t>RUMAH NEGARA DALAM PROSES PENGGOLONGAN</t>
  </si>
  <si>
    <t>PANTI ASUHAN</t>
  </si>
  <si>
    <t>APARTEMEN</t>
  </si>
  <si>
    <t>RUMAH TIDAK BERSUSUN</t>
  </si>
  <si>
    <t>BANGUNAN GEDUNG TEMPAT TINGGAL LAINNYA</t>
  </si>
  <si>
    <t>BANGUNAN MENARA PENGAWAS</t>
  </si>
  <si>
    <t>BANGUNAN MENARA PERAMBUAN LAINNYA</t>
  </si>
  <si>
    <t>TUGU/TANDA JARING KONTROL GEODESI</t>
  </si>
  <si>
    <t>PILAR/TUGU/TANDA LAINNYA</t>
  </si>
  <si>
    <t>TUGU/TANDA BATAS LAINNYA</t>
  </si>
  <si>
    <t>JALAN KOTA</t>
  </si>
  <si>
    <t>JALAN LAINNYA</t>
  </si>
  <si>
    <t>JEMBATAN PADA JALAN KOTA</t>
  </si>
  <si>
    <t>JEMBATAN LABUH/SANDAR PADA TERMINAL</t>
  </si>
  <si>
    <t>JEMBATAN LAINNYA</t>
  </si>
  <si>
    <t>BANGUNAN SAWAH IRIGASI</t>
  </si>
  <si>
    <t>BANGUNAN AIR IRIGASI LAINNYA</t>
  </si>
  <si>
    <t>BANGUNAN PENGAIRAN PASANG SURUT LAINNYA</t>
  </si>
  <si>
    <t>BANGUNAN PENGEMBANGAN RAWA DAN POLDER LAINNYA</t>
  </si>
  <si>
    <t>BANGUNAN PENGAMAN SUNGAI/PANTAI &amp; PENANGGULANGAN BENCANA ALAM LAINNYA</t>
  </si>
  <si>
    <t>BANGUNAN SAWAH IRIGASI AIR TANAH</t>
  </si>
  <si>
    <t>BANGUNAN PENGEMBANGAN SUMBER AIR DAN AIR TANAH LAINNYA</t>
  </si>
  <si>
    <t>INSTALASI AIR KOTOR LAINNYA</t>
  </si>
  <si>
    <t>BANGUNAN PENAMPUNG SAMPAH</t>
  </si>
  <si>
    <t>INSTALASI PENGOLAHAN SAMPAH LAINNYA</t>
  </si>
  <si>
    <t>INSTALASI PENGOLAHAN BAHAN BANGUNAN PERCONTOHAN</t>
  </si>
  <si>
    <t>INSTALASI PENGOLAHAN BAHAN BANGUNAN TERAPAN</t>
  </si>
  <si>
    <t>INSTALASI PENGOLAHAN BAHAN BANGUNAN LAINNYA</t>
  </si>
  <si>
    <t>INSTALASI PEMBANGKIT LISTRIK LAINNYA</t>
  </si>
  <si>
    <t>INSTALASI GARDU LISTRIK LAINNYA</t>
  </si>
  <si>
    <t>INSTALASI PERTAHANAN LAINNYA</t>
  </si>
  <si>
    <t>INSTALASI PENGOLAHAN GAS</t>
  </si>
  <si>
    <t>INSTALASI GAS LAINNYA</t>
  </si>
  <si>
    <t>INSTALASI REAKTOR NUKLIR</t>
  </si>
  <si>
    <t>INSTALASI PENGOLAHAN LIMBAH RADIO AKTIF</t>
  </si>
  <si>
    <t>INSTALASI PENGAMAN LAINNYA</t>
  </si>
  <si>
    <t>INSTALASI LAIN</t>
  </si>
  <si>
    <t>JARINGAN AIR MINUM LAINNYA</t>
  </si>
  <si>
    <t>JARINGAN LISTRIK LAINNYA</t>
  </si>
  <si>
    <t>JARINGAN DENGAN MEDIA UDARA</t>
  </si>
  <si>
    <t>JARINGAN TELEPON LAINNYA</t>
  </si>
  <si>
    <t>JARINGAN GAS LAINNYA</t>
  </si>
  <si>
    <t>BAHAN PERPUSTAKAAN TERCETAK LAINNYA</t>
  </si>
  <si>
    <t>TEREKAM DAN BENTUK MIKRO LAINNYA</t>
  </si>
  <si>
    <t>LUKISAN DAN UKIRAN</t>
  </si>
  <si>
    <t>KARTOGRAFI, NASKAH DAN LUKISAN LAINNYA</t>
  </si>
  <si>
    <t>MUSIK LAINNYA</t>
  </si>
  <si>
    <t>KARYA GRAFIKA (GRAPHIC MATERIAL) LAINNYA</t>
  </si>
  <si>
    <t>THREE DIMENSIONAL ARTEFACS AND REALITA LAINNYA</t>
  </si>
  <si>
    <t>TARSCALT LAINNYA</t>
  </si>
  <si>
    <t>ALAT PERAGA KESENIAN</t>
  </si>
  <si>
    <t>BARANG BERCORAK KESENIAN LAINNYA</t>
  </si>
  <si>
    <t>ALAT BERCORAK KEBUDAYAAN LAINNYA</t>
  </si>
  <si>
    <t>TANDA PENGHARGAAN BIDANG LAINNYA</t>
  </si>
  <si>
    <t>HEWAN PIARAAN LAINNYA</t>
  </si>
  <si>
    <t>TERNAK PERAH</t>
  </si>
  <si>
    <t>HEWAN LAINNYA</t>
  </si>
  <si>
    <t>CRUSTEA BUDIDAYA (UDANG, RAJUNGAN, KEPITING, DAN SEBANGSANYA)</t>
  </si>
  <si>
    <t>MOLLUSCA BUDIDAYA (KERANG, TIRAM, CUMI-CUMI, GURITA, SIPUT, DAN SEBANGSANYA)</t>
  </si>
  <si>
    <t>COELENTERATA BUDIDAYA (UBUR-UBUR DAN SEBANGSANYA)</t>
  </si>
  <si>
    <t>ECHINODERMATA BUDIDAYA (TRIPANG, BULU BABI, DAN SEBANGSANYA)</t>
  </si>
  <si>
    <t>AMPHIBIA BUDIDAYA (KODOK DAN SEBANGSANYA)</t>
  </si>
  <si>
    <t>MAMMALIA BUDIDAYA (PAUS, LUMBA-LUMBA, PESUT, DUYUNG, DAN SEBANGSANYA)</t>
  </si>
  <si>
    <t>ALGAE BUDIDAYA (RUMPUT LAUT DAN TUMBUH-TUMBUHAN LAIN YANG HIDUP DI DALAM AIR)</t>
  </si>
  <si>
    <t>BUDIDAYA BIOTA PERAIRAN LAINNYA</t>
  </si>
  <si>
    <t>HEWAN KOLEKSI</t>
  </si>
  <si>
    <t>BIOTA PERAIRAN KOLEKSI</t>
  </si>
  <si>
    <t>TANAMAN KOLEKSI</t>
  </si>
  <si>
    <t xml:space="preserve">MIKROBA KOLEKSI </t>
  </si>
  <si>
    <t xml:space="preserve">BATUAN KOLEKSI </t>
  </si>
  <si>
    <t xml:space="preserve">FOSIL </t>
  </si>
  <si>
    <t xml:space="preserve">BARANG KOLEKSI NON BUDAYA LAINNYA </t>
  </si>
  <si>
    <t>Kd_Belanja_Akrual</t>
  </si>
  <si>
    <t>Nm_Belanja_Akrual</t>
  </si>
  <si>
    <t>Dinas Pekerjaan Umum dan Perumahan Rakyat</t>
  </si>
  <si>
    <t>Koordinator Wilayah Kecamatan Bidang Pendidikan Karanganyar</t>
  </si>
  <si>
    <t>Koordinator Wilayah Kecamatan Bidang Pendidikan Tasikmadu</t>
  </si>
  <si>
    <t>Koordinator Wilayah Kecamatan Bidang Pendidikan Jaten</t>
  </si>
  <si>
    <t>Koordinator Wilayah Kecamatan Bidang Pendidikan Kebakkramat</t>
  </si>
  <si>
    <t>Koordinator Wilayah Kecamatan Bidang Pendidikan Mojogedang</t>
  </si>
  <si>
    <t>SDN 1 Gebyog</t>
  </si>
  <si>
    <t>SDN 2 Gebyog</t>
  </si>
  <si>
    <t>Koordinator Wilayah Kecamatan Bidang Pendidikan Karangpandan</t>
  </si>
  <si>
    <t>Koordinator Wilayah Kecamatan Bidang Pendidikan Matesih</t>
  </si>
  <si>
    <t>Koordinator Wilayah Kecamatan Bidang Pendidikan Tawangmangu</t>
  </si>
  <si>
    <t>Koordinator Wilayah Kecamatan Bidang Pendidikan Ngargoyoso</t>
  </si>
  <si>
    <t>Koordinator Wilayah Kecamatan Bidang Pendidikan Jenawi</t>
  </si>
  <si>
    <t>SDN 1 Seloromo</t>
  </si>
  <si>
    <t>SDN 2 Seloromo</t>
  </si>
  <si>
    <t>SDN 3 Seloromo</t>
  </si>
  <si>
    <t>SDN 4 Seloromo</t>
  </si>
  <si>
    <t>Koordinator Wilayah Kecamatan Bidang Pendidikan Kerjo</t>
  </si>
  <si>
    <t>SDN 1 Sumberejo</t>
  </si>
  <si>
    <t>SDN 2 Sumberejo</t>
  </si>
  <si>
    <t>SDN 3 Sumberejo</t>
  </si>
  <si>
    <t>Koordinator Wilayah Kecamatan Bidang Pendidikan Colomadu</t>
  </si>
  <si>
    <t>Koordinator Wilayah Kecamatan Bidang Pendidikan Gondangrejo</t>
  </si>
  <si>
    <t>Koordinator Wilayah Kecamatan Bidang Pendidikan Jumapolo</t>
  </si>
  <si>
    <t>Koordinator Wilayah Kecamatan Bidang Pendidikan Jatipuro</t>
  </si>
  <si>
    <t>Koordinator Wilayah Kecamatan Bidang Pendidikan Jumantono</t>
  </si>
  <si>
    <t>Koordinator Wilayah Kecamatan Bidang Pendidikan Jatiyoso</t>
  </si>
  <si>
    <t>Dinas Pertanian, Pangan dan Perikanan</t>
  </si>
  <si>
    <t>Inspektorat Daerah</t>
  </si>
  <si>
    <t>Dinas Perhubungan</t>
  </si>
  <si>
    <t>Kd</t>
  </si>
  <si>
    <t>Kd0</t>
  </si>
  <si>
    <t>Kd 0</t>
  </si>
  <si>
    <t>BAHAN BANGUNAN DAN KONSTRUKSI</t>
  </si>
  <si>
    <t>BAHAN KIMIA</t>
  </si>
  <si>
    <t>BAHAN PELEDAK</t>
  </si>
  <si>
    <t>BAHAN BAKAR DAN PELUMAS</t>
  </si>
  <si>
    <t>BAHAN BAKU</t>
  </si>
  <si>
    <t>BAHAN KIMIA NUKLIR</t>
  </si>
  <si>
    <t>BARANG DALAM PROSES</t>
  </si>
  <si>
    <t>BAHAN/BIBIT TANAMAN</t>
  </si>
  <si>
    <t>ISI TABUNG PEMADAM KEBAKARAN</t>
  </si>
  <si>
    <t>ISI TABUNG GAS</t>
  </si>
  <si>
    <t>BAHAN/BIBIT TERNAK/BIBIT IKAN</t>
  </si>
  <si>
    <t>BAHAN LAINNYA</t>
  </si>
  <si>
    <t>SUKU CADANG ALAT ANGKUTAN</t>
  </si>
  <si>
    <t>SUKU CADANG ALAT BESAR</t>
  </si>
  <si>
    <t>SUKU CADANG ALAT KEDOKTERAN</t>
  </si>
  <si>
    <t>SUKU CADANG ALAT LABORATORIUM</t>
  </si>
  <si>
    <t>SUKU CADANG ALAT PEMANCAR</t>
  </si>
  <si>
    <t>SUKU CADANG ALAT STUDIO DAN KOMUNIKASI</t>
  </si>
  <si>
    <t>SUKU CADANG ALAT PERTANIAN</t>
  </si>
  <si>
    <t>SUKU CADANG ALAT BENGKEL</t>
  </si>
  <si>
    <t>SUKU CADANG ALAT PERSENJATAAN</t>
  </si>
  <si>
    <t>PERSEDIAAN DARI BELANJA BANTUAN SOSIAL</t>
  </si>
  <si>
    <t>SUKU CADANG LAINNYA</t>
  </si>
  <si>
    <t>ALAT TULIS KANTOR</t>
  </si>
  <si>
    <t>KERTAS DAN COVER</t>
  </si>
  <si>
    <t>BAHAN CETAK</t>
  </si>
  <si>
    <t xml:space="preserve">BENDA POS </t>
  </si>
  <si>
    <t>PERSEDIAAN DOKUMEN/ADMINISTRASI TENDER</t>
  </si>
  <si>
    <t>BAHAN KOMPUTER</t>
  </si>
  <si>
    <t>PERABOT KANTOR</t>
  </si>
  <si>
    <t>ALAT LISTRIK</t>
  </si>
  <si>
    <t>PERLENGKAPAN DINAS</t>
  </si>
  <si>
    <t>KAPORLAP DAN PERLENGKAPAN SATWA</t>
  </si>
  <si>
    <t>PERLENGKAPAN PENDUNGKUNG OLAH RAGA</t>
  </si>
  <si>
    <t>SUVENIR/CENDERA MATA</t>
  </si>
  <si>
    <t>ALAT/BAHAN UNTUK KEGIATAN KANTOR LAINNYA</t>
  </si>
  <si>
    <t>OBAT</t>
  </si>
  <si>
    <t>OBAT-OBATAN LAINNYA</t>
  </si>
  <si>
    <t>PERSEDIAAN UNTUK DIJUAL/DISERAHKAN KEPADA MASYARAKAT</t>
  </si>
  <si>
    <t>PERSEDIAAN UNTUK DIJUAL/DISERAHKAN LAINNYA</t>
  </si>
  <si>
    <t>PERSEDIAAN UNTUK TUJUAN STRATEGIS/BERJAGA-JAGA</t>
  </si>
  <si>
    <t>PERSEDIAAN UNTUK TUJUAN STRATEGIS/BERJAGA-JAGA LAINNYA</t>
  </si>
  <si>
    <t>NATURA</t>
  </si>
  <si>
    <t>PAKAN</t>
  </si>
  <si>
    <t>NATURA DAN PAKAN LAINNYA</t>
  </si>
  <si>
    <t>PERSEDIAAN PENELITIAN BIOLOGI</t>
  </si>
  <si>
    <t>PERSEDIAAN PENELITIAN BIOLOGI LAINNYA</t>
  </si>
  <si>
    <t>PERSEDIAAN PENELITIAN TEKNOLOGI</t>
  </si>
  <si>
    <t>PERSEDIAAN PENELITIAN LAINNYA</t>
  </si>
  <si>
    <t>PERSEDIAAN DALAM PROSES</t>
  </si>
  <si>
    <t>PERSEDIAAN DALAM PROSES LAINNYA</t>
  </si>
  <si>
    <t>KOMPONEN JEMBATAN BAJA</t>
  </si>
  <si>
    <t>KOMPONEN JEMBATAN PRATEKAN</t>
  </si>
  <si>
    <t>KOMPONEN PERALATAN</t>
  </si>
  <si>
    <t>KOMPONEN RAMBU-RAMBU</t>
  </si>
  <si>
    <t>ATTACHMENT</t>
  </si>
  <si>
    <t>KOMPONEN LAINNYA</t>
  </si>
  <si>
    <t>PIPA AIR BESI TUANG (DCI)</t>
  </si>
  <si>
    <t>PIPA ASBES SEMEN (ACP)</t>
  </si>
  <si>
    <t>PIPA BAJA</t>
  </si>
  <si>
    <t>PIPA BETON PRATEKAN</t>
  </si>
  <si>
    <t>PIPA FIBER GLASS</t>
  </si>
  <si>
    <t>PIPA PLASTIK PVC (UPVC)</t>
  </si>
  <si>
    <t>P I P A LAINNYA</t>
  </si>
  <si>
    <t>KOMPONEN BEKAS</t>
  </si>
  <si>
    <t>PIPA BEKAS</t>
  </si>
  <si>
    <t>KOMPONEN BEKAS DAN PIPA BEKAS LAINNYA</t>
  </si>
  <si>
    <t>KONSTRUKSI DALAM PENGERJAAN</t>
  </si>
  <si>
    <t>AKUMULASI PENYUSUTAN ALAT BESAR DARAT</t>
  </si>
  <si>
    <t>AKUMULASI PENYUSUTAN ALAT BESAR APUNG</t>
  </si>
  <si>
    <t>AKUMULASI PENYUSUTAN ALAT BANTU</t>
  </si>
  <si>
    <t>AKUMULASI PENYUSUTAN ALAT ANGKUTAN DARAT BERMOTOR</t>
  </si>
  <si>
    <t>AKUMULASI PENYUSUTAN ALAT ANGKUTAN DARAT TAK BERMOTOR</t>
  </si>
  <si>
    <t>AKUMULASI PENYUSUTAN ALAT APUNG BERMOTOR</t>
  </si>
  <si>
    <t>AKUMULASI PENYUSUTAN ALAT ANGKUTAN APUNG TAK BERMOTOR</t>
  </si>
  <si>
    <t>AKUMULASI PENYUSUTAN ALAT ANGKUTAN BERMOTOR UDARA</t>
  </si>
  <si>
    <t>AKUMULASI PENYUSUTAN ALAT BENGKEL BERMESIN</t>
  </si>
  <si>
    <t>AKUMULASI PENYUSUTAN ALAT BENGKEL TAK BERMESIN</t>
  </si>
  <si>
    <t>AKUMULASI PENYUSUTAN ALAT UKUR</t>
  </si>
  <si>
    <t>AKUMULASI PENYUSUTAN ALAT PENGOLAHAN</t>
  </si>
  <si>
    <t>AKUMULASI PENYUSUTAN ALAT KANTOR</t>
  </si>
  <si>
    <t>AKUMULASI PENYUSUTAN ALAT RUMAH TANGGA</t>
  </si>
  <si>
    <t>MEJA DAN KURSI KERJA/RAPAT PEJABAT</t>
  </si>
  <si>
    <t>AKUMULASI PENYUSUTAN ALAT STUDIO</t>
  </si>
  <si>
    <t>AKUMULASI PENYUSUTAN ALAT KOMUNIKASI</t>
  </si>
  <si>
    <t>AKUMULASI PENYUSUTAN PERALATAN PEMANCAR</t>
  </si>
  <si>
    <t>AKUMULASI PENYUSUTAN PERALATAN KOMUNIKASI NAVIGASI</t>
  </si>
  <si>
    <t>AKUMULASI PENYUSUTAN ALAT KEDOKTERAN</t>
  </si>
  <si>
    <t>AKUMULASI PENYUSUTAN ALAT KESEHATAN UMUM</t>
  </si>
  <si>
    <t>AKUMULASI PENYUSUTAN UNIT ALAT LABORATORIUM</t>
  </si>
  <si>
    <t>AKUMULASI PENYUSUTAN UNIT ALAT LABORATORIUM KIMIA NUKLIR</t>
  </si>
  <si>
    <t>AKUMULASI PENYUSUTAN ALAT PERAGA PRAKTEK SEKOLAH</t>
  </si>
  <si>
    <t>AKUMULASI PENYUSUTAN ALAT LABORATORIUM FISIKA NUKLIR/ELEKTRONIKA</t>
  </si>
  <si>
    <t>AKUMULASI PENYUSUTAN ALAT PROTEKSI RADIASI/PROTEKSI LINGKUNGAN</t>
  </si>
  <si>
    <t>AKUMULASI PENYUSUTAN RADIATION APPLICATION AND NON DESTRUCTIVE TESTING LABORATORY</t>
  </si>
  <si>
    <t>AKUMULASI PENYUSUTAN ALAT LABORATORIUM LINGKUNGAN HIDUP</t>
  </si>
  <si>
    <t>AKUMULASI PENYUSUTAN PERALATAN LABORATORIUM HYDRODINAMICA</t>
  </si>
  <si>
    <t>AKUMULASI PENYUSUTAN ALAT LABORATORIUM STANDARISASI KALIBRASI DAN INSTRUMENTASI</t>
  </si>
  <si>
    <t>AKUMULASI PENYUSUTAN SENJATA API</t>
  </si>
  <si>
    <t>AKUMULASI PENYUSUTAN PERSENJATAAN NON SENJATA API</t>
  </si>
  <si>
    <t>AKUMULASI PENYUSUTAN SENJATA SINAR</t>
  </si>
  <si>
    <t>AKUMULASI PENYUSUTAN ALAT KHUSUS KEPOLISIAN</t>
  </si>
  <si>
    <t>AKUMULASI PENYUSUTAN KOMPUTER UNIT</t>
  </si>
  <si>
    <t>AKUMULASI PENYUSUTAN PERALATAN KOMPUTER</t>
  </si>
  <si>
    <t>AKUMULASI PENYUSUTAN ALAT EKSPLORASI TOPOGRAFI</t>
  </si>
  <si>
    <t>AKUMULASI PENYUSUTAN ALAT EKSPLORASI GEOFISIKA</t>
  </si>
  <si>
    <t>AKUMULASI PENYUSUTAN ALAT PENGEBORAN MESIN</t>
  </si>
  <si>
    <t>AKUMULASI PENYUSUTAN ALAT PENGEBORAN NON MESIN</t>
  </si>
  <si>
    <t>AKUMULASI PENYUSUTAN SUMUR</t>
  </si>
  <si>
    <t>AKUMULASI PENYUSUTAN PRODUKSI</t>
  </si>
  <si>
    <t>AKUMULASI PENYUSUTAN PENGOLAHAN DAN PEMURNIAN</t>
  </si>
  <si>
    <t>AKUMULASI PENYUSUTAN  ALAT BANTU EKSPLORASI</t>
  </si>
  <si>
    <t>AKUMULASI PENYUSUTAN ALAT BANTU PRODUKSI</t>
  </si>
  <si>
    <t>AKUMULASI PENYUSUTAN ALAT DETEKSI</t>
  </si>
  <si>
    <t>AKUMULASI PENYUSUTAN ALAT PELINDUNG</t>
  </si>
  <si>
    <t>AKUMULASI PENYUSUTAN ALAT SAR</t>
  </si>
  <si>
    <t>AKUMULASI PENYUSUTAN KERJA PENERBANGAN</t>
  </si>
  <si>
    <t>AKUMULASI PENYUSUTAN  ALAT PERAGA PELATIHAN DAN PERCONTOHAN</t>
  </si>
  <si>
    <t>AKUMULASI PENYUSUTAN PERALATAN PROSES/PRODUKSI</t>
  </si>
  <si>
    <t>AKUMULASI PENYUSUTAN RAMBU-RAMBU LALU LINTAS DARAT</t>
  </si>
  <si>
    <t>AKUMULASI PENYUSUTAN RAMBU-RAMBU LALU LINTAS UDARA</t>
  </si>
  <si>
    <t>AKUMULASI PENYUSUTAN RAMBU-RAMBU LALU LINTAS LAUT</t>
  </si>
  <si>
    <t>AKUMULASI PENYUSUTAN PERALATAN OLAH RAGA</t>
  </si>
  <si>
    <t>AKUMULASI PENYUSUTAN BANGUNAN GEDUNG TEMPAT KERJA</t>
  </si>
  <si>
    <t>AKUMULASI PENYUSUTAN BANGUNAN GEDUNG TEMPAT TINGGAL</t>
  </si>
  <si>
    <t>AKUMULASI PENYUSUTAN CANDI/TUGU PERINGATAN/PRASASTI</t>
  </si>
  <si>
    <t xml:space="preserve">AKUMULASI PENYUSUTAN BANGUNAN MENARA PERAMBUAN </t>
  </si>
  <si>
    <t>AKUMULASI PENYUSUTAN TUGU/TANDA BATAS</t>
  </si>
  <si>
    <t xml:space="preserve">AKUMULASI PENYUSUTAN JALAN </t>
  </si>
  <si>
    <t>AKUMULASI PENYUSUTAN JEMBATAN</t>
  </si>
  <si>
    <t xml:space="preserve">AKUMULASI PENYUSUTAN BANGUNAN AIR IRIGASI </t>
  </si>
  <si>
    <t>AKUMULASI PENYUSUTAN BANGUNAN PENGAIRAN PASANG SURUT</t>
  </si>
  <si>
    <t>AKUMULASI PENYUSUTAN BANGUNAN PENGEMBANGAN RAWA DAN POLDER</t>
  </si>
  <si>
    <t>AKUMULASI PENYUSUTAN BANGUNAN PENGAMAN SUNGAI/PANTAI &amp; PENANGGULANGAN BENCANA ALAM</t>
  </si>
  <si>
    <t>AKUMULASI PENYUSUTAN BANGUNAN PENGEMBANGAN SUMBER AIR DAN AIR TANAH</t>
  </si>
  <si>
    <t>AKUMULASI PENYUSUTAN BANGUNAN AIR BERSIH/AIR BAKU</t>
  </si>
  <si>
    <t>AKUMULASI PENYUSUTAN BANGUNAN AIR KOTOR</t>
  </si>
  <si>
    <t>AKUMULASI PENYUSUTAN INSTALASI AIR BERSIH/AIR BAKU</t>
  </si>
  <si>
    <t>AKUMULASI PENYUSUTAN INSTALASI AIR KOTOR</t>
  </si>
  <si>
    <t>AKUMULASI PENYUSUTAN INSTALASI PENGOLAHAN SAMPAH</t>
  </si>
  <si>
    <t>AKUMULASI PENYUSUTAN INSTALASI PENGOLAHAN BAHAN BANGUNAN</t>
  </si>
  <si>
    <t>AKUMULASI PENYUSUTAN INSTALASI PEMBANGKIT LISTRIK</t>
  </si>
  <si>
    <t>AKUMULASI PENYUSUTAN INSTALASI GARDU LISTRIK</t>
  </si>
  <si>
    <t>AKUMULASI PENYUSUTAN INSTALASI PERTAHANAN</t>
  </si>
  <si>
    <t>AKUMULASI PENYUSUTAN INSTALASI GAS</t>
  </si>
  <si>
    <t>AKUMULASI PENYUSUTAN INSTALASI PENGAMAN</t>
  </si>
  <si>
    <t>AKUMULASI PENYUSUTAN INSTALASI LAIN</t>
  </si>
  <si>
    <t>AKUMULASI JARINGAN AIR MINUM</t>
  </si>
  <si>
    <t>AKUMULASI PENYUSUTAN JARINGAN LISTRIK</t>
  </si>
  <si>
    <t>AKUMULASI PENYUSUTAN JARINGAN TELEPON</t>
  </si>
  <si>
    <t xml:space="preserve">AKUMULASI PENYUSUTAN JARINGAN GAS </t>
  </si>
  <si>
    <t>AKUMULASI PENYUSUTAN ASET TETAP LAINNYA</t>
  </si>
  <si>
    <t>SEWA</t>
  </si>
  <si>
    <t>KERJASAMA PEMANFAATAN</t>
  </si>
  <si>
    <t>BANGUN GUNA SERAH/BANGUN SERAH GUNA (BGS/BSG)</t>
  </si>
  <si>
    <t>KERJA SAMA PENYEDIAAN INFRASTRUKTUR</t>
  </si>
  <si>
    <t>PINJAM PAKAI</t>
  </si>
  <si>
    <t>GOODWILL</t>
  </si>
  <si>
    <t>HAK PATEN</t>
  </si>
  <si>
    <t>ASET TIDAK BERWUJUD DALAM PENGERJAAN</t>
  </si>
  <si>
    <t>ASET TIDAK BERWUJUD LAINNYA</t>
  </si>
  <si>
    <t>ASET RUSAK BERAT/USANG</t>
  </si>
  <si>
    <t>ASET TETAP  YANG TIDAK DIGUNAKAN DALAM OPERASIONAL PEMERINTAH</t>
  </si>
  <si>
    <t>ASET LAIN-LAIN LAINYA</t>
  </si>
  <si>
    <t>AKUMULASI AMORTISASI ASET TIDAK BERWUJUD</t>
  </si>
  <si>
    <t>AKUMULASI PENYUSUTAN KEMITRAAN DENGAN PIHAK KETIGA</t>
  </si>
  <si>
    <t>AKUMULASI PENYUSUTAN ASET LAIN-LAIN</t>
  </si>
  <si>
    <t>USB/Flash Disk</t>
  </si>
  <si>
    <t>Tanah Bangunan Rumah Negara Golongan I</t>
  </si>
  <si>
    <t>Tanah Bangunan Rumah Negara Golongan II</t>
  </si>
  <si>
    <t>Tanah Bangunan Rumah Negara Golongan III</t>
  </si>
  <si>
    <t>Tanah Bangunan Rumah Negara Tanpa Golongan</t>
  </si>
  <si>
    <t>Tanah Bangunan Mess/Wisma/Asrama</t>
  </si>
  <si>
    <t>Tanah Bangunan Peristirahatan/Bungalaow/Cottage</t>
  </si>
  <si>
    <t>Tanah Bangunan Rumah LP</t>
  </si>
  <si>
    <t>Tanah Bangunan Rumah Tahanan/Rutan</t>
  </si>
  <si>
    <t>Tanah Bangunan Flat/Rumah Susun</t>
  </si>
  <si>
    <t>Tanah Kaveling Tanah Matang</t>
  </si>
  <si>
    <t>Tanah Kaveling (dst)</t>
  </si>
  <si>
    <t>Tanah Bangunan Pertokoan/Rumah Toko/Koperasi</t>
  </si>
  <si>
    <t>Tanah Bangunan Stasiun Kereta Api</t>
  </si>
  <si>
    <t>Tanah Bangunan Hotel/Penginapan/Motel</t>
  </si>
  <si>
    <t>Tanah Bangunan Terminal Darat</t>
  </si>
  <si>
    <t>Tanah Bangunan Terminal Laut</t>
  </si>
  <si>
    <t>Tanah Bangunan Terminal Udara</t>
  </si>
  <si>
    <t>Tanah Bangunan Gedung Kesenian</t>
  </si>
  <si>
    <t>Tanah Bangunan Gedung Pameran</t>
  </si>
  <si>
    <t>Tanah Bangunan Gedung Pusat Perbelanjaan</t>
  </si>
  <si>
    <t>Tanah Bangunan Garasi/Pool</t>
  </si>
  <si>
    <t>Tanah Bangunan Perdagangan lainnya (dst)</t>
  </si>
  <si>
    <t>Tanah Bangunan Industri Makanan</t>
  </si>
  <si>
    <t>Tanah Bangunan Industri Minuman</t>
  </si>
  <si>
    <t>Tanah Bangunan Industri Alat RT</t>
  </si>
  <si>
    <t>Tanah Bangunan Industri Pakaian/Garment</t>
  </si>
  <si>
    <t>Tanah Bangunan Industri Baja/Besi/Logam</t>
  </si>
  <si>
    <t>Tanah Bangunan Industri Pengemasan</t>
  </si>
  <si>
    <t>Tanah Bangunan Industri Bengkel</t>
  </si>
  <si>
    <t>Tanah Bangunan Industri Penyulingan Minyak</t>
  </si>
  <si>
    <t>Tanah Bangunan Industri Kimia Dan Pupuk</t>
  </si>
  <si>
    <t>Tanah Bangunan Industri Obat-Obatan</t>
  </si>
  <si>
    <t>Tanah Bangunan Industri Semen</t>
  </si>
  <si>
    <t>Tanah Bangunan Industri Batu-Bata/Batako</t>
  </si>
  <si>
    <t>Tanah Bangunan Industri Genteng</t>
  </si>
  <si>
    <t>Tanah Bangunan Industri Percetakan</t>
  </si>
  <si>
    <t>Tanah Bangunan Industri Tekstil</t>
  </si>
  <si>
    <t>Tanah Bangunan Industri Alat Olah Raga</t>
  </si>
  <si>
    <t>Tanah Bangunan Industri Kendaraan/Otomotif</t>
  </si>
  <si>
    <t>Tanah Bangunan Industri Persenjataan</t>
  </si>
  <si>
    <t>Tanah Bangunan Industri Kapal Udara</t>
  </si>
  <si>
    <t>Tanah Bangunan Industri Kapal Laut</t>
  </si>
  <si>
    <t>Tanah Bangunan Industri Kereta Api</t>
  </si>
  <si>
    <t>Tanah Bangunan Industri Keramik/Marmer</t>
  </si>
  <si>
    <t>Tanah Untuk Bangunan Pabrik Es</t>
  </si>
  <si>
    <t>Tanah Bangunan Industri lainnya (dst)</t>
  </si>
  <si>
    <t>Tanah Bangunan Kantor Pemerintah</t>
  </si>
  <si>
    <t>Tanah Bangunan Pendidikan Dan Latihan</t>
  </si>
  <si>
    <t>Tanah Bangunan Rumah Sakit</t>
  </si>
  <si>
    <t>Tanah Bangunan Balai Sidang/Pertemuan</t>
  </si>
  <si>
    <t>Tanah Bangunan Balai Nikah</t>
  </si>
  <si>
    <t>Tanah Bangunan Puskesmas/Posyandu</t>
  </si>
  <si>
    <t>Tanah Bangunan Poliklinik</t>
  </si>
  <si>
    <t>Tanah Bangunan Laboratorium</t>
  </si>
  <si>
    <t>Tanah Bangunan Fumigasi/Sterilisasi</t>
  </si>
  <si>
    <t>Tanah Bangunan Bangsal Pengolahan/Pondok Kerja</t>
  </si>
  <si>
    <t>Tanah Bangunan Kandang Hewan</t>
  </si>
  <si>
    <t>Tanah Bangunan Bangunan Pembibitan</t>
  </si>
  <si>
    <t>Tanah Bangunan Rumah Pendingin</t>
  </si>
  <si>
    <t>Tanah Bangunan Rumah Pengeringan</t>
  </si>
  <si>
    <t>Tanah Bangunan Stasiun Penelitian</t>
  </si>
  <si>
    <t>Tanah Bangunan Gedung Pelelangan Ikan</t>
  </si>
  <si>
    <t>Tanah Bangunan Pos Jaga/Menara Jaga</t>
  </si>
  <si>
    <t>Tanah Bangunan Menara Pengawas/Tower/Lalu Lintas Darat,Laut,Udara</t>
  </si>
  <si>
    <t>Tanah Bangunan Gedung Perpustakaan</t>
  </si>
  <si>
    <t>Tanah Bangunan Gedung Pengujian Kelaikan</t>
  </si>
  <si>
    <t>Tanah Bangunan Gedung Oceanorium/Ebservatorium</t>
  </si>
  <si>
    <t>Tanah Bangunan Gedung Pemotongan Hewan</t>
  </si>
  <si>
    <t>Tanah Bangunan Gedung Pembakaran Bangkai Hewan</t>
  </si>
  <si>
    <t>Tanah Bangunan Perawatan Kereta Api (Depo)</t>
  </si>
  <si>
    <t>Tanah Bangunan Tempat Kerja Lainnya (dst)</t>
  </si>
  <si>
    <t>Tanah Untuk Bangunan Sarana Olah Raga Tertutup</t>
  </si>
  <si>
    <t>Tanah Untuk Bangunan Gedung Sarana Olah Raga Terbuka</t>
  </si>
  <si>
    <t>Tanah Untuk Bangunan Gedung Sarana Olah Raga Lainnya (dst)</t>
  </si>
  <si>
    <t>Tanah Untuk Bangunan Masjid</t>
  </si>
  <si>
    <t>Tanah Untuk Bangunan Gereja</t>
  </si>
  <si>
    <t>Tanah Untuk Bangunan Pura</t>
  </si>
  <si>
    <t>Tanah Untuk Bangunan Vihara</t>
  </si>
  <si>
    <t>Tanah Untuk Bangunan Klenteng/Kuil</t>
  </si>
  <si>
    <t>Tanah Untuk Bangunan Krematorium</t>
  </si>
  <si>
    <t>Tanah Untuk Bangunan Ibadah Lainnya</t>
  </si>
  <si>
    <t>Tanah Persil Lainnya</t>
  </si>
  <si>
    <t>Tanah Danau/Situ/Embung</t>
  </si>
  <si>
    <t>Tanah Tambak/Empang/Kolam Ikan/Akuarium</t>
  </si>
  <si>
    <t>Tanah Sawah Irigasi</t>
  </si>
  <si>
    <t>Tanah Aliran Sungai</t>
  </si>
  <si>
    <t>Tanah Muara</t>
  </si>
  <si>
    <t>Daerah Aliran Sungai (DAS)</t>
  </si>
  <si>
    <t>Daerah Sempadan Sumber Air</t>
  </si>
  <si>
    <t xml:space="preserve">Tanah Basah Lainnya </t>
  </si>
  <si>
    <t>Tanah Kosong Yang Sudah Diperuntukkan</t>
  </si>
  <si>
    <t>Tanah Hasil Reklamasi</t>
  </si>
  <si>
    <t>Tanah Kering Lainnya</t>
  </si>
  <si>
    <t>Tanah Kebun Entres</t>
  </si>
  <si>
    <t>Tanah Kebun Induk</t>
  </si>
  <si>
    <t>Tanah Kebun Percobaan</t>
  </si>
  <si>
    <t>Tanah Perkebunan Lainnya</t>
  </si>
  <si>
    <t>Tanah Hutan Produksi</t>
  </si>
  <si>
    <t>Tanah Hutan Cadangan</t>
  </si>
  <si>
    <t>Tanah Hutan Lindung</t>
  </si>
  <si>
    <t>Tanah Hutan Cagar Alam</t>
  </si>
  <si>
    <t>Tanah Hutan Wisata</t>
  </si>
  <si>
    <t>Tanah Hutan Taman Burung</t>
  </si>
  <si>
    <t>Tanah Hutan Suaka Marga Satwa</t>
  </si>
  <si>
    <t>Tanah Hutan Taman Nasional</t>
  </si>
  <si>
    <t>Tanah Hutan Diklat</t>
  </si>
  <si>
    <t>Tanah Hutan lainnya</t>
  </si>
  <si>
    <t>Tanah Tandus Berbatu-Batu</t>
  </si>
  <si>
    <t>Tanah Tandus Bekas Tambang/Galian</t>
  </si>
  <si>
    <t>Tanah Tandus Berpasir/Pasir</t>
  </si>
  <si>
    <t>Tanah Tandus Pengambilan/Kuari</t>
  </si>
  <si>
    <t>Tanah Tandus lainnya</t>
  </si>
  <si>
    <t>Tanah Padang Alang-Alang</t>
  </si>
  <si>
    <t>Tanah Padang Semak Belukar</t>
  </si>
  <si>
    <t>Tanah Padang lainnya</t>
  </si>
  <si>
    <t>Tanah Usaha</t>
  </si>
  <si>
    <t>Tanah Pertanian lainnya</t>
  </si>
  <si>
    <t xml:space="preserve">Emas </t>
  </si>
  <si>
    <t xml:space="preserve">Perak </t>
  </si>
  <si>
    <t>Nikel</t>
  </si>
  <si>
    <t>Batu Bara Berharga</t>
  </si>
  <si>
    <t>Pasir Berharga</t>
  </si>
  <si>
    <t>Tanah tambang lainnya</t>
  </si>
  <si>
    <t>tanah non persil lainnya lainnya (dst)</t>
  </si>
  <si>
    <t>Tanah Lapangan Badminton/Bulutangkis</t>
  </si>
  <si>
    <t>Tanah Lapangan Sepak Takraw</t>
  </si>
  <si>
    <t>Tanah Lapangan Pacuan Kuda</t>
  </si>
  <si>
    <t>Tanah Lapangan Balap Sepeda</t>
  </si>
  <si>
    <t>Tanah Lapangan Balap Mobil</t>
  </si>
  <si>
    <t>Tanah Lapangan Balap Motor</t>
  </si>
  <si>
    <t>Tanah Lapangan Renang</t>
  </si>
  <si>
    <t>Tanah Lapangan Futsal</t>
  </si>
  <si>
    <t>Tanah Lapangan Senam</t>
  </si>
  <si>
    <t>Tanah Lapangan Bela  Diri</t>
  </si>
  <si>
    <t>Tanah Lapangan Polo Air</t>
  </si>
  <si>
    <t>Tanah Lapangan Hokki</t>
  </si>
  <si>
    <t>Tanah Lapangan Tembak</t>
  </si>
  <si>
    <t>Tanah Lapangan Halang Rintang</t>
  </si>
  <si>
    <t>Tanah Lapangan Tembak Senjata Berat</t>
  </si>
  <si>
    <t>Tanah Lapangan Tembak Darat ke Udara</t>
  </si>
  <si>
    <t>Tanah Lapangan Lainnya</t>
  </si>
  <si>
    <t>Tanah Lapangan Parkir Konstruksi Beton</t>
  </si>
  <si>
    <t>Tanah Lapangan Parkir Konstruksi Aspal</t>
  </si>
  <si>
    <t>Tanah Lapangan Parkir Sirtu (Pasir Batu)</t>
  </si>
  <si>
    <t>Tanah Lapangan Parkir Konblok</t>
  </si>
  <si>
    <t>Tanah Lapangan Parkir Tanah Keras</t>
  </si>
  <si>
    <t>Tanah Lapangan Apel/Upacara</t>
  </si>
  <si>
    <t>Tanah Lapangan lainnya</t>
  </si>
  <si>
    <t>Tanah Lapangan Penimbunan Barang Belum Diolah</t>
  </si>
  <si>
    <t>Tanah Lapangan Penimbunan Barang Jadi</t>
  </si>
  <si>
    <t>Tanah Lapangan Penimbunan Pembuangan Sampah</t>
  </si>
  <si>
    <t>Tanah Lapangan Penimbunan Bahan Bangunan</t>
  </si>
  <si>
    <t>Tanah Lapangan Penimbunan Barang Bukti</t>
  </si>
  <si>
    <t>Tanah Lapangan Penimbunan Barang Lainnya</t>
  </si>
  <si>
    <t>Tanah Lapangan Penimbunan Barang Konstruksi Beton</t>
  </si>
  <si>
    <t>Tanah Lapangan Penimbunan Barang Konstruksi Aspal</t>
  </si>
  <si>
    <t>Tanah Lapangan Penimbunan Barang Konstruksi Tanah</t>
  </si>
  <si>
    <t>tanah lapangan penimbunan barang lainnya (dst)</t>
  </si>
  <si>
    <t>Tanah Lapangan Pemancar TV/Radio/Radar</t>
  </si>
  <si>
    <t>Tanah Lapangan Studio Alam</t>
  </si>
  <si>
    <t>Tanah lapangan pemancar dan studio alam Lainnya</t>
  </si>
  <si>
    <t>Tanah Lapangan Pengujian Kendaraan Bermotor</t>
  </si>
  <si>
    <t>Tanah Lapangan Pengolahan Bahan Bangunan</t>
  </si>
  <si>
    <t>tanah lapangan pengujian/pengolahan lainnya (dst)</t>
  </si>
  <si>
    <t>Tanah Lapangan Terbang Perintis</t>
  </si>
  <si>
    <t>Tanah Lapangan Terbang Komersial</t>
  </si>
  <si>
    <t>Tanah Lapangan Terbang Khusus/Militer</t>
  </si>
  <si>
    <t>Tanah Lapangan Terbang Olah Raga</t>
  </si>
  <si>
    <t>Tanah Lapangan Terbang Pendidikan</t>
  </si>
  <si>
    <t>Tanah Lapangan Terbang Latihan Penerjunan</t>
  </si>
  <si>
    <t>Tanah Lapangan Tembak Udara (Air Weapon Range/AWR)</t>
  </si>
  <si>
    <t>Tanah Lapangan Terbang lainnya</t>
  </si>
  <si>
    <t>Tanah Untuk Jalan Nasional</t>
  </si>
  <si>
    <t>Tanah Untuk Jalan Propinsi</t>
  </si>
  <si>
    <t>Tanah Untuk Jalan Kabupaten</t>
  </si>
  <si>
    <t>Tanah Untuk Jalan Kotamadya</t>
  </si>
  <si>
    <t>Tanah Untuk Jalan Kereta Api/Lori</t>
  </si>
  <si>
    <t>Tanah Untuk Jalan Landasan Pacu Pesawat Terbang</t>
  </si>
  <si>
    <t>Tanah Untuk Jalan Khusus/Komplek</t>
  </si>
  <si>
    <t>Tanah Untuk Jembatan</t>
  </si>
  <si>
    <t>Tanah untuk Jalan lainnya</t>
  </si>
  <si>
    <t>Tanah Untuk Bangunan Air Irigasi</t>
  </si>
  <si>
    <t>Tanah Untuk Bangunan Pengairan Pasang Surut</t>
  </si>
  <si>
    <t>Tanah Untuk Bangunan Pengembangan Rawa Dan Polder</t>
  </si>
  <si>
    <t>Tanah Untuk Bangunan Pengaman Sungai Dan Penanggulangan Bencana Alam</t>
  </si>
  <si>
    <t>Tanah Untuk Bangunan Pengembangan Sumber Air Dan Air Tanah</t>
  </si>
  <si>
    <t>Tanah Untuk Bangunan Air Bersih/Air Baku</t>
  </si>
  <si>
    <t>Tanah Untuk Bangunan Air Kotor</t>
  </si>
  <si>
    <t>Tanah Untuk Bangunan Hatchery</t>
  </si>
  <si>
    <t>Tanah Bangunan Air lainnya</t>
  </si>
  <si>
    <t>Tanah Untuk Bangunan Instalasi Air Bersih/Air Baku</t>
  </si>
  <si>
    <t>Tanah Untuk Bangunan Instalasi Air Kotor/Air Limbah</t>
  </si>
  <si>
    <t>Tanah Untuk Bangunan Instalasi Pengolahan Sampah</t>
  </si>
  <si>
    <t>Tanah Untuk Bangunan Instalasi Pengolahan Bahan Bangunan</t>
  </si>
  <si>
    <t>Tanah Untuk Bangunan Instalasi Listrik</t>
  </si>
  <si>
    <t>Tanah Untuk Bangunan Instalasi Gardu Listrik</t>
  </si>
  <si>
    <t>Tanah Untuk Bangunan Instalasi Pengolahan Limbah</t>
  </si>
  <si>
    <t>Tanah Untuk Bangunan Instalasi Pertahanan</t>
  </si>
  <si>
    <t>Tanah Untuk Bangunan Instalasi lainnya</t>
  </si>
  <si>
    <t>Tanah Untuk Bangunan Jaringan Air Bersih/Air Baku</t>
  </si>
  <si>
    <t>Tanah Untuk Bangunan Jaringan Komunikasi</t>
  </si>
  <si>
    <t>Tanah Untuk Bangunan Jaringan Listrik</t>
  </si>
  <si>
    <t>Tanah Untuk Bangunan Jaringan Gas/BBM</t>
  </si>
  <si>
    <t>tanah untuk bangunan jaringan lainnya (dst)</t>
  </si>
  <si>
    <t>Tanah Untuk Tugu Peringatan</t>
  </si>
  <si>
    <t>Tanah Untuk Tugu Batas Wilayah</t>
  </si>
  <si>
    <t>Tanah Untuk Bangunan Museum</t>
  </si>
  <si>
    <t>Tanah Untuk Bangunan Rumah Adat</t>
  </si>
  <si>
    <t>Tanah Bangunan Bersejarah lainnya</t>
  </si>
  <si>
    <t>Tanah Untuk Makam Pahlawan</t>
  </si>
  <si>
    <t>Tanah Untuk Makam Muslim</t>
  </si>
  <si>
    <t>Tanah Untuk Makam Kristen</t>
  </si>
  <si>
    <t>Tanah Untuk Makam Hindu/Budha/China</t>
  </si>
  <si>
    <t>Tanah Untuk Makam Umum</t>
  </si>
  <si>
    <t>Tanah Untuk Makam Bersejarah</t>
  </si>
  <si>
    <t>Tanah Untuk Makam lainnya</t>
  </si>
  <si>
    <t>Tanah Lapangan Taman Peralatan Perambuan Pantai</t>
  </si>
  <si>
    <t>Tanah Lapangan Taman Peralatan Meteo dan Geofisika</t>
  </si>
  <si>
    <t>Tanah Lapangan Taman lainnya</t>
  </si>
  <si>
    <t>Tanah Untuk Latihan Tempur</t>
  </si>
  <si>
    <t>Tanah untuk latihan lainnya</t>
  </si>
  <si>
    <t>Tanah Untuk Pertahanan Pantai</t>
  </si>
  <si>
    <t>Tanah Untuk Benteng Pertahanan</t>
  </si>
  <si>
    <t>Tanah Daerah Pertahanan Pos PAMTAS</t>
  </si>
  <si>
    <t>tanah daerah pertahanan lainnya (dst)</t>
  </si>
  <si>
    <t>Tanah Lapangan Untuk Parade / Devile</t>
  </si>
  <si>
    <t>tanah lapangan pbb lainnya (dst)</t>
  </si>
  <si>
    <t>tanah kampung lainnya (dst)</t>
  </si>
  <si>
    <t>Emplasment</t>
  </si>
  <si>
    <t>emplasment lainnya (dst)</t>
  </si>
  <si>
    <t>lapangan lainnya lainnya (dst)</t>
  </si>
  <si>
    <t>Crawler Tractor + Attachment</t>
  </si>
  <si>
    <t>Wheel Tractor + Attachment</t>
  </si>
  <si>
    <t>Swamp Tractor + Attachment</t>
  </si>
  <si>
    <t>Prime Mower</t>
  </si>
  <si>
    <t>Aircraft Towing Tractor</t>
  </si>
  <si>
    <t>Towing Bar</t>
  </si>
  <si>
    <t>Bulldozer</t>
  </si>
  <si>
    <t>Wheel Dozer</t>
  </si>
  <si>
    <t>tractor lainnya (dst)</t>
  </si>
  <si>
    <t>Grader + Attachment</t>
  </si>
  <si>
    <t>Buldozer</t>
  </si>
  <si>
    <t>SlovelDozer</t>
  </si>
  <si>
    <t>Crawler Excavator + Attachment</t>
  </si>
  <si>
    <t>Wheel Excavator + Attachment</t>
  </si>
  <si>
    <t>excavator lainnya (dst)</t>
  </si>
  <si>
    <t>Diesel Pile Driver</t>
  </si>
  <si>
    <t>Pneumatic Pile Driver</t>
  </si>
  <si>
    <t>Vibration Pile Driver</t>
  </si>
  <si>
    <t>Dump Wagon</t>
  </si>
  <si>
    <t>Lori</t>
  </si>
  <si>
    <t>hauler lainnya (dst)</t>
  </si>
  <si>
    <t>Asphalt Mixing Plant</t>
  </si>
  <si>
    <t>Asphalt Finisher</t>
  </si>
  <si>
    <t>Asphalt Distributor</t>
  </si>
  <si>
    <t>Asphalt Heater</t>
  </si>
  <si>
    <t>Asphalt Tanker</t>
  </si>
  <si>
    <t>Asphalt Sprayer</t>
  </si>
  <si>
    <t>Asbuton Dryer</t>
  </si>
  <si>
    <t>Asphalt Recycle</t>
  </si>
  <si>
    <t>Cold Milling Machine</t>
  </si>
  <si>
    <t>Asphalt Mixer</t>
  </si>
  <si>
    <t>Bitumen / Asphalt Test</t>
  </si>
  <si>
    <t>asphalt equipment lainnya (dst)</t>
  </si>
  <si>
    <t>Macadan Roller/Three Wheel Roler</t>
  </si>
  <si>
    <t>Tandam Roller</t>
  </si>
  <si>
    <t>Soil Stabilizer</t>
  </si>
  <si>
    <t>Sheepfoot/Tamping Roller</t>
  </si>
  <si>
    <t>Vibration Plate</t>
  </si>
  <si>
    <t>Pemadat Sampah</t>
  </si>
  <si>
    <t>Truck &amp; Bush Tyre</t>
  </si>
  <si>
    <t>compacting equipment lainnya (dst)</t>
  </si>
  <si>
    <t>Stone Chuser</t>
  </si>
  <si>
    <t>Aggregate Washer</t>
  </si>
  <si>
    <t>Batching Plant</t>
  </si>
  <si>
    <t>Concrete Prestres</t>
  </si>
  <si>
    <t>Concrete Cutter</t>
  </si>
  <si>
    <t>Aggregate/Chip Spreader</t>
  </si>
  <si>
    <t>Rock Drill</t>
  </si>
  <si>
    <t>aggregate and concrete equipment lainnya (dst)</t>
  </si>
  <si>
    <t>Track Loader + Attachment</t>
  </si>
  <si>
    <t>Wheel Loader + Attachment</t>
  </si>
  <si>
    <t>Main Deck Loader</t>
  </si>
  <si>
    <t>Conveyor Belt Truck</t>
  </si>
  <si>
    <t>High Lift Loader</t>
  </si>
  <si>
    <t>Backhoe Loader</t>
  </si>
  <si>
    <t>loader lainnya (dst)</t>
  </si>
  <si>
    <t>Container Crane</t>
  </si>
  <si>
    <t>Transtainer</t>
  </si>
  <si>
    <t>Travelt Container Stacker</t>
  </si>
  <si>
    <t>Top Loader</t>
  </si>
  <si>
    <t>Rail Lifter</t>
  </si>
  <si>
    <t>Track Motor Car</t>
  </si>
  <si>
    <t>Salvage Pesawat Udara</t>
  </si>
  <si>
    <t>Hand Palet Truck</t>
  </si>
  <si>
    <t>Crane Shovel 20 T</t>
  </si>
  <si>
    <t>Shop Wood Working Crane Shovel 20 T</t>
  </si>
  <si>
    <t>alat pengangkat lainnya (dst)</t>
  </si>
  <si>
    <t>Water Treatment (Mesin Proses)</t>
  </si>
  <si>
    <t>Mesin Pengolah Dodol</t>
  </si>
  <si>
    <t>mesin proses lainnya (dst)</t>
  </si>
  <si>
    <t>alat besar darat lainnya lainnya (dst)</t>
  </si>
  <si>
    <t>Cutter Suction Dredger</t>
  </si>
  <si>
    <t>dredger lainnya (dst)</t>
  </si>
  <si>
    <t>Floating Excavator + Attachment</t>
  </si>
  <si>
    <t>Floating Crane</t>
  </si>
  <si>
    <t>Floating Pump</t>
  </si>
  <si>
    <t>floating excavator lainnya (dst)</t>
  </si>
  <si>
    <t>Cutter (Amphibi Dredger)</t>
  </si>
  <si>
    <t>Clamshell / Dragline</t>
  </si>
  <si>
    <t>amphibi dredger lainnya (dst)</t>
  </si>
  <si>
    <t>kapal tarik lainnya (dst)</t>
  </si>
  <si>
    <t>Water Treatment (Mesin Proses Apung)</t>
  </si>
  <si>
    <t>mesin proses apung lainnya (dst)</t>
  </si>
  <si>
    <t>Alat Besar Apung lainnya</t>
  </si>
  <si>
    <t>alat penarik lainnya (dst)</t>
  </si>
  <si>
    <t>Elevator /Lift</t>
  </si>
  <si>
    <t>Belt Conveyor (Feeder)</t>
  </si>
  <si>
    <t>Screw Conveyor (Feeder)</t>
  </si>
  <si>
    <t>Elevator (Feeder)</t>
  </si>
  <si>
    <t>Gangway</t>
  </si>
  <si>
    <t>feeder lainnya (dst)</t>
  </si>
  <si>
    <t>Portable Compressor</t>
  </si>
  <si>
    <t>Compressor Pneumatic Tool 25 GMP</t>
  </si>
  <si>
    <t>compressor lainnya (dst)</t>
  </si>
  <si>
    <t>Transportable Generating Set</t>
  </si>
  <si>
    <t>Dynamo Electric</t>
  </si>
  <si>
    <t>electric generating set lainnya (dst)</t>
  </si>
  <si>
    <t>Pompa Angin</t>
  </si>
  <si>
    <t>Pompa Bensin/Minyak Stationery</t>
  </si>
  <si>
    <t>Pompa Bensin/Minyak Transportable</t>
  </si>
  <si>
    <t>Water Distributor</t>
  </si>
  <si>
    <t>Water Purification</t>
  </si>
  <si>
    <t>pompa lainnya (dst)</t>
  </si>
  <si>
    <t>mesin bor  lainnya (dst)</t>
  </si>
  <si>
    <t>Mobil Workshop</t>
  </si>
  <si>
    <t>Leak Detector (Unit Pemeliharaan Lapangan)</t>
  </si>
  <si>
    <t>Mesin Diesel</t>
  </si>
  <si>
    <t>Ketle Heating</t>
  </si>
  <si>
    <t>Sweeper Penghisap Oli</t>
  </si>
  <si>
    <t>Fuel Tank</t>
  </si>
  <si>
    <t>Grass Colector</t>
  </si>
  <si>
    <t>Mesin Pemotong Aspal (Draging)</t>
  </si>
  <si>
    <t>Sweeper Rotary</t>
  </si>
  <si>
    <t>Earth Vager Truck</t>
  </si>
  <si>
    <t>Scrapper</t>
  </si>
  <si>
    <t>Roster</t>
  </si>
  <si>
    <t>Shop Truck Equipment</t>
  </si>
  <si>
    <t>unit pemeliharaan lapangan  lainnya (dst)</t>
  </si>
  <si>
    <t>alat pengolahan air kotor  lainnya (dst)</t>
  </si>
  <si>
    <t>Unit Pembangkit Uap Air Panas</t>
  </si>
  <si>
    <t>pembangkit uap air panas/steam generator  lainnya (dst)</t>
  </si>
  <si>
    <t>Ground Power Unit</t>
  </si>
  <si>
    <t>Rotarry Movers Soneca K.38</t>
  </si>
  <si>
    <t>Air Start Unit/Air Pressure Unit</t>
  </si>
  <si>
    <t>Heavy Duty Electric Drill Capacity</t>
  </si>
  <si>
    <t>A/C Towing Car</t>
  </si>
  <si>
    <t>Runway Sweeper</t>
  </si>
  <si>
    <t>Hanggar Sweeper</t>
  </si>
  <si>
    <t>Bomb Lift Truck</t>
  </si>
  <si>
    <t>Engine Washer Water Spray</t>
  </si>
  <si>
    <t>Hydraulic Test Stand</t>
  </si>
  <si>
    <t>Rectifier (Air Port Maintenance Equipment/alat Bantu Penerbangan)</t>
  </si>
  <si>
    <t>Early Warning.&gt;300Nm</t>
  </si>
  <si>
    <t>Surveilance/Iff 250-300 Nm</t>
  </si>
  <si>
    <t>Ground Control INT</t>
  </si>
  <si>
    <t>Jack</t>
  </si>
  <si>
    <t>Cradle</t>
  </si>
  <si>
    <t>Dolly</t>
  </si>
  <si>
    <t>Stand</t>
  </si>
  <si>
    <t>Towing Bar Univeral</t>
  </si>
  <si>
    <t>Nitrogen Servicing</t>
  </si>
  <si>
    <t>Botol Angine</t>
  </si>
  <si>
    <t>Leak Bak</t>
  </si>
  <si>
    <t>Wheel Chock (Air Port Maintenance Equipment/alat Bantu Penerbangan</t>
  </si>
  <si>
    <t>Engine Screen</t>
  </si>
  <si>
    <t>air port maintenance equipment/alat bantu penerbangan  lainnya (dst)</t>
  </si>
  <si>
    <t>Mesin Tatoo Hewan</t>
  </si>
  <si>
    <t>mesin tatoo  lainnya (dst)</t>
  </si>
  <si>
    <t>Backpack Pump (Pompa Punggung Besar)</t>
  </si>
  <si>
    <t>Floating Fire Pump (Pompa Punggung Kecil)</t>
  </si>
  <si>
    <t>Pompa Portable</t>
  </si>
  <si>
    <t>Jet Shooter</t>
  </si>
  <si>
    <t>Golok Pemadam</t>
  </si>
  <si>
    <t>Blade Shovel (Sekop Pemadam)</t>
  </si>
  <si>
    <t>Sumbut</t>
  </si>
  <si>
    <t>Veld Bed</t>
  </si>
  <si>
    <t>Ransel Pemadam</t>
  </si>
  <si>
    <t>Full Body Harness</t>
  </si>
  <si>
    <t>Sit Harness</t>
  </si>
  <si>
    <t>Figure</t>
  </si>
  <si>
    <t>Ascender</t>
  </si>
  <si>
    <t>Scroll Lock</t>
  </si>
  <si>
    <t>Perlengkapan Rescue</t>
  </si>
  <si>
    <t>Automatic Snap Hook</t>
  </si>
  <si>
    <t>Tangga Tali</t>
  </si>
  <si>
    <t>Nozel Tabir Alumunium</t>
  </si>
  <si>
    <t>Nozel Kuningan Pernekel</t>
  </si>
  <si>
    <t>Selang Air</t>
  </si>
  <si>
    <t>Breathing Aparatus (Tabung 10 kg)</t>
  </si>
  <si>
    <t>Gepyok Pemadam</t>
  </si>
  <si>
    <t>Fire Rake (Garu Tajam)</t>
  </si>
  <si>
    <t>Pulaski Axe (Kapak Dua Fungsi)</t>
  </si>
  <si>
    <t>Fire Tool (Garu Pacul/ Cangkul)</t>
  </si>
  <si>
    <t>Sabit Semak</t>
  </si>
  <si>
    <t>Flapper (Pemukul Api)</t>
  </si>
  <si>
    <t>Drip Torch (Obor Sulut Tetes)</t>
  </si>
  <si>
    <t>Files (Kikir Baja)</t>
  </si>
  <si>
    <t>Kaca Mata (Lensa Tahan Panas)</t>
  </si>
  <si>
    <t>Kopel Rem</t>
  </si>
  <si>
    <t>Felpes</t>
  </si>
  <si>
    <t>Kantong Air</t>
  </si>
  <si>
    <t>Batang Pompa</t>
  </si>
  <si>
    <t>perlengkapan kebakaran hutan  lainnya (dst)</t>
  </si>
  <si>
    <t>Tanks (Tabung Selam)</t>
  </si>
  <si>
    <t>Sepatu Karang</t>
  </si>
  <si>
    <t>Knives (Pisau Selam)</t>
  </si>
  <si>
    <t>Dive Lights (Senter Selam)</t>
  </si>
  <si>
    <t>Regulator Instruments</t>
  </si>
  <si>
    <t>Bouyancy Compensator Device (BCD)</t>
  </si>
  <si>
    <t>Belt (Sabuk Pemberat)</t>
  </si>
  <si>
    <t>Weight (Pemberat)</t>
  </si>
  <si>
    <t>Diving Gloves (Sarung Tangan Selam)</t>
  </si>
  <si>
    <t>Kompresor Selam</t>
  </si>
  <si>
    <t>Pelampung Life Jacket</t>
  </si>
  <si>
    <t>Tas Selam</t>
  </si>
  <si>
    <t>Baju Selam</t>
  </si>
  <si>
    <t>peralatan selam  lainnya (dst)</t>
  </si>
  <si>
    <t>Tali Kamantel Static</t>
  </si>
  <si>
    <t>Tali Kamantel Dinamic</t>
  </si>
  <si>
    <t>Raincoat (Ponco)</t>
  </si>
  <si>
    <t>Seat Harness</t>
  </si>
  <si>
    <t>Prusik</t>
  </si>
  <si>
    <t>Jummar</t>
  </si>
  <si>
    <t>Pulley</t>
  </si>
  <si>
    <t>Descender Figure og Eight</t>
  </si>
  <si>
    <t>Carabiner Non Screw</t>
  </si>
  <si>
    <t>Webbing</t>
  </si>
  <si>
    <t>Tandu Lipat</t>
  </si>
  <si>
    <t>peralatan sar mountenering  lainnya (dst)</t>
  </si>
  <si>
    <t>Voice Recorder Watch (DAS W 007)</t>
  </si>
  <si>
    <t>Spy Hidden Camera</t>
  </si>
  <si>
    <t>Spy Camera Type Springkle</t>
  </si>
  <si>
    <t>Detector Camera Scanner</t>
  </si>
  <si>
    <t>peralatan intelejen  lainnya (dst)</t>
  </si>
  <si>
    <t>alat bantu lainnya  lainnya (dst)</t>
  </si>
  <si>
    <t>Multi Purpose Vehicle (MPV)</t>
  </si>
  <si>
    <t>Sport Utility Vehicle (SUV)</t>
  </si>
  <si>
    <t>kendaraan dinas bermotor perorangan  lainnya (dst)</t>
  </si>
  <si>
    <t>Bus ( Penumpang 30 Orang Keatas )</t>
  </si>
  <si>
    <t>Micro Bus ( Penumpang 15 S/D 29 Orang )</t>
  </si>
  <si>
    <t>Mini Bus ( Penumpang 14 Orang Kebawah )</t>
  </si>
  <si>
    <t>Kendaraan Lapis Baja</t>
  </si>
  <si>
    <t>kendaraan bermotor penumpang  lainnya (dst)</t>
  </si>
  <si>
    <t>Truck + Attachment</t>
  </si>
  <si>
    <t>Yeengler/Trailer</t>
  </si>
  <si>
    <t>Truck Ponton dengan Trailler</t>
  </si>
  <si>
    <t>Dalhura</t>
  </si>
  <si>
    <t>kendaraan bermotor angkutan barang  lainnya (dst)</t>
  </si>
  <si>
    <t>Sepeda Motor Perpustakaan Keliling</t>
  </si>
  <si>
    <t>Sepeda Motor Patroli</t>
  </si>
  <si>
    <t>Sepeda Motor Pengawalan</t>
  </si>
  <si>
    <t>kendaraan bermotor beroda dua  lainnya (dst)</t>
  </si>
  <si>
    <t>Mobil Unit Penerangan Darat</t>
  </si>
  <si>
    <t>Mobil Tangki Air</t>
  </si>
  <si>
    <t>Mobil Unit Monitoring Frekwensi</t>
  </si>
  <si>
    <t>Mobil Unit Perpustakaan Keliling</t>
  </si>
  <si>
    <t>Mobil Unit Visual Mini (MUVIANI)</t>
  </si>
  <si>
    <t>Mobil Unit Satelite Link Van</t>
  </si>
  <si>
    <t>Out Side Broad Cast Van Radio</t>
  </si>
  <si>
    <t>Out Side Broad Cast Van Televisi</t>
  </si>
  <si>
    <t>Mobil Unit Produksi Televisi</t>
  </si>
  <si>
    <t>Mobil Unit Produksi Cinerama</t>
  </si>
  <si>
    <t>Mobil Unit Kesehatan Masyarakat</t>
  </si>
  <si>
    <t>Mobil Unit Kesehatan Hewan</t>
  </si>
  <si>
    <t>Mobil Unit Pengangkut Uang</t>
  </si>
  <si>
    <t>Truck Sampah</t>
  </si>
  <si>
    <t>Mobil Tangki Bahan Bakar</t>
  </si>
  <si>
    <t>Mobil Unit Rontgen</t>
  </si>
  <si>
    <t>Mobil Unit Rehabilitasi Sosial Keliling</t>
  </si>
  <si>
    <t>Bomp Trailer</t>
  </si>
  <si>
    <t>Kendaraan Klinik</t>
  </si>
  <si>
    <t>Mobil Unit Pengangkut Limbah Radio Aktif</t>
  </si>
  <si>
    <t>Mobil Tranfusi Darah</t>
  </si>
  <si>
    <t>Kendaraan Tim Pemeliharaan</t>
  </si>
  <si>
    <t>Mobil Penarik (UNIMOG)</t>
  </si>
  <si>
    <t>Kendaraan Satmobek/Satmobeng/Satmomas</t>
  </si>
  <si>
    <t>Mobil Work Shop/Services</t>
  </si>
  <si>
    <t>Kendaraan Derek</t>
  </si>
  <si>
    <t>Mobil Unit Khusus Aljihandak</t>
  </si>
  <si>
    <t>Aircraft Air Conditioning</t>
  </si>
  <si>
    <t>Kendaraan Girafle Radar</t>
  </si>
  <si>
    <t>Mobil Pers Van</t>
  </si>
  <si>
    <t>Kendaraan Unit Bedah</t>
  </si>
  <si>
    <t>Mobile Floodlight</t>
  </si>
  <si>
    <t>Kendaraan Pengangkut Tank</t>
  </si>
  <si>
    <t>Crash Car</t>
  </si>
  <si>
    <t>Kendaraan Water Canon</t>
  </si>
  <si>
    <t>Foam Vehicle</t>
  </si>
  <si>
    <t>Kendaraan Toilet</t>
  </si>
  <si>
    <t>Rapid Invention Vehicle</t>
  </si>
  <si>
    <t>Kendaraan Gas Airmata</t>
  </si>
  <si>
    <t>Kendaraan Taktis</t>
  </si>
  <si>
    <t>Kendaraan VIP (Anti Peluru)</t>
  </si>
  <si>
    <t>Kendaraan Tangga Pesawat</t>
  </si>
  <si>
    <t>Kendaraan Meteo</t>
  </si>
  <si>
    <t>Kendaraan Sweeper</t>
  </si>
  <si>
    <t>Kendaraan Kamar Sandi</t>
  </si>
  <si>
    <t>Kendaraan Jamming Frekuensi</t>
  </si>
  <si>
    <t>Kendaraan Monitoring Sinyal</t>
  </si>
  <si>
    <t>Mobil Dapur Lapangan</t>
  </si>
  <si>
    <t>Mobil Penarik Barrier</t>
  </si>
  <si>
    <t>Mobil Operasional PJR</t>
  </si>
  <si>
    <t>Automatic Unguided Vehicle (AuGV)</t>
  </si>
  <si>
    <t>Rescue Car</t>
  </si>
  <si>
    <t>Rapid Deployment Land SAR</t>
  </si>
  <si>
    <t>Rescue Truck</t>
  </si>
  <si>
    <t>Monilog (Mobil Logistik/ Personil)</t>
  </si>
  <si>
    <t>Mobil Latih</t>
  </si>
  <si>
    <t>Ran Switch Wagon</t>
  </si>
  <si>
    <t>Ran Cacdri Wagon</t>
  </si>
  <si>
    <t>Ran Traktor</t>
  </si>
  <si>
    <t>Ran Tangki</t>
  </si>
  <si>
    <t>Ran Zat Asam</t>
  </si>
  <si>
    <t>Ran Penyapu Landasan</t>
  </si>
  <si>
    <t>Ran Pandu Pesawat</t>
  </si>
  <si>
    <t>Ran Penarik Pesawat</t>
  </si>
  <si>
    <t>Ran Penyapu Hanggar</t>
  </si>
  <si>
    <t>Ran Drug Chute</t>
  </si>
  <si>
    <t>Ran Pembangkit Tenaga</t>
  </si>
  <si>
    <t>Ran Crime Squid</t>
  </si>
  <si>
    <t>Ran Weapon Carrier</t>
  </si>
  <si>
    <t>Ran Laboratorium / Uji Coba</t>
  </si>
  <si>
    <t>Ran Kantin</t>
  </si>
  <si>
    <t>Ran Patroli</t>
  </si>
  <si>
    <t>Ran Jeep Kommab</t>
  </si>
  <si>
    <t>Ran Recovery</t>
  </si>
  <si>
    <t>Ran Pengisi BB Pesawat</t>
  </si>
  <si>
    <t>Ran Wrecker</t>
  </si>
  <si>
    <t>Ran Forklip</t>
  </si>
  <si>
    <t>Mobil Patroli</t>
  </si>
  <si>
    <t>Kendaraan APC</t>
  </si>
  <si>
    <t>Kendaraan Dare V</t>
  </si>
  <si>
    <t>Kendaraan/Mobil Pengawalan</t>
  </si>
  <si>
    <t>Mobil Irup</t>
  </si>
  <si>
    <t>Mobil Komlek Polri</t>
  </si>
  <si>
    <t>Mobil Unit TKP</t>
  </si>
  <si>
    <t>Mobil Unit Laka Lantas</t>
  </si>
  <si>
    <t>Mobil Unit Identifikasi</t>
  </si>
  <si>
    <t>Mobil Unit Labfor</t>
  </si>
  <si>
    <t>Mobil Unit Penerangan Polri</t>
  </si>
  <si>
    <t>Mobil Unit Derek</t>
  </si>
  <si>
    <t>Mobil Unit Satwa</t>
  </si>
  <si>
    <t>Rantis PHH</t>
  </si>
  <si>
    <t>Kendaraan Pos Polisi Mobile</t>
  </si>
  <si>
    <t>Mobil Unit Alsus Jihandak</t>
  </si>
  <si>
    <t>Mobil Golfcar</t>
  </si>
  <si>
    <t>Rantis Rescue Samapta</t>
  </si>
  <si>
    <t>Ransus Satwa Anjing Type Kecil</t>
  </si>
  <si>
    <t>Ransus Satwa Anjing Type Sedang</t>
  </si>
  <si>
    <t>Ransus Satwa Anjing Type Besar</t>
  </si>
  <si>
    <t>Ransus Satwa Kuda Type Sedang</t>
  </si>
  <si>
    <t>Ransus Satwa Kuda Type Besar</t>
  </si>
  <si>
    <t>Trailer Kuda</t>
  </si>
  <si>
    <t>kendaraan bermotor khusus  lainnya (dst)</t>
  </si>
  <si>
    <t>Kendaraan Tempur Roda Ban</t>
  </si>
  <si>
    <t>Kendaraan Tempur Roda Rantai</t>
  </si>
  <si>
    <t>Saladin</t>
  </si>
  <si>
    <t>Saracen</t>
  </si>
  <si>
    <t>Ferret</t>
  </si>
  <si>
    <t>V-150</t>
  </si>
  <si>
    <t>BTR</t>
  </si>
  <si>
    <t>CO. Ranger</t>
  </si>
  <si>
    <t>CO. Scout</t>
  </si>
  <si>
    <t>BRDM</t>
  </si>
  <si>
    <t>A. Yani</t>
  </si>
  <si>
    <t>Panhard</t>
  </si>
  <si>
    <t>VAB-NG</t>
  </si>
  <si>
    <t>APR1 -V1</t>
  </si>
  <si>
    <t>APS1 -V1</t>
  </si>
  <si>
    <t>BVP</t>
  </si>
  <si>
    <t>VPV / Recovery</t>
  </si>
  <si>
    <t>Tank AMX 13 APC</t>
  </si>
  <si>
    <t>Scorpion</t>
  </si>
  <si>
    <t>Stormer (Kel Scorpion</t>
  </si>
  <si>
    <t>PT-76</t>
  </si>
  <si>
    <t>KAFA - 61</t>
  </si>
  <si>
    <t>BMP - 2</t>
  </si>
  <si>
    <t>Miclic/Giant Viper</t>
  </si>
  <si>
    <t>kendaraan tempur  lainnya (dst)</t>
  </si>
  <si>
    <t>Lokomotif Diesel Hidraulic</t>
  </si>
  <si>
    <t>Lokomotif Diesel Listrik</t>
  </si>
  <si>
    <t>Lokomotif Uap</t>
  </si>
  <si>
    <t>Kereta Rel Listrik</t>
  </si>
  <si>
    <t>Kereta Rel Diesel</t>
  </si>
  <si>
    <t>Trolly Car/Lori</t>
  </si>
  <si>
    <t>alat angkutan kereta rel  lainnya (dst)</t>
  </si>
  <si>
    <t>alat angkutan darat bermotor lainnya  lainnya (dst)</t>
  </si>
  <si>
    <t>Lori Dorong</t>
  </si>
  <si>
    <t>Container Dolly</t>
  </si>
  <si>
    <t>Pallet Dolly</t>
  </si>
  <si>
    <t>Baggage And Mail Cart</t>
  </si>
  <si>
    <t>Baggage Trolly</t>
  </si>
  <si>
    <t>Meja Dorong Saji/Trolley Saji</t>
  </si>
  <si>
    <t>Roda Dua Berinsulasi</t>
  </si>
  <si>
    <t>Roda Tiga/ Gerobak Kayuh Berinsulasi</t>
  </si>
  <si>
    <t>kendaraan tak bermotor angkutan barang  lainnya (dst)</t>
  </si>
  <si>
    <t>Dokar/Kuda (Kendaraan Tak Bermotor Penumpang)</t>
  </si>
  <si>
    <t>Tandu dorong</t>
  </si>
  <si>
    <t>kendaraan tak bermotor penumpang  lainnya (dst)</t>
  </si>
  <si>
    <t>Kereta Penumpang</t>
  </si>
  <si>
    <t>Kereta Makan</t>
  </si>
  <si>
    <t>Power Car</t>
  </si>
  <si>
    <t>Gerbong Barang Tertutup</t>
  </si>
  <si>
    <t>Gerbong Barang Terbuka</t>
  </si>
  <si>
    <t>alat angkutan kereta rel tak bermotor  lainnya (dst)</t>
  </si>
  <si>
    <t>alat angkutan darat tak bemotor lainnya  lainnya (dst)</t>
  </si>
  <si>
    <t>Kapal Minyak (Tanker)</t>
  </si>
  <si>
    <t>Landing Ship Transportation( L.S.T )</t>
  </si>
  <si>
    <t>Kapal Hidrofoli</t>
  </si>
  <si>
    <t>Kapal Cargo (Kapal Barang)</t>
  </si>
  <si>
    <t>Truck Air</t>
  </si>
  <si>
    <t>alat angkutan apung bermotor untuk barang  lainnya (dst)</t>
  </si>
  <si>
    <t>Speed Boat / Motor Tempel</t>
  </si>
  <si>
    <t>Kapal Passanger (Kapal Penumpang)</t>
  </si>
  <si>
    <t>Perahu Kayu</t>
  </si>
  <si>
    <t>alat angkutan apung bermotor untuk penumpang  lainnya (dst)</t>
  </si>
  <si>
    <t>Kapal Motor Perpustakaan Keliling</t>
  </si>
  <si>
    <t>Floating Work Shop/Dock</t>
  </si>
  <si>
    <t>Moring Boat/Kepil</t>
  </si>
  <si>
    <t>Suction Dredger/Keruk Hisap</t>
  </si>
  <si>
    <t>Qutter Dredger/Keruk Bor</t>
  </si>
  <si>
    <t>Bucket Dredger/Keruk Timba</t>
  </si>
  <si>
    <t>Clampshel Dredger/Keruk Cakram</t>
  </si>
  <si>
    <t>Alat Angkutan Apung Untuk Mancing</t>
  </si>
  <si>
    <t>Floating Pile + Attachment (Alat Angkutan Apung Bermotor Khusus)</t>
  </si>
  <si>
    <t>Sekoci Motor Tempel</t>
  </si>
  <si>
    <t>Perahu Motor Tempel</t>
  </si>
  <si>
    <t>Kapal Oseanografi</t>
  </si>
  <si>
    <t>Perahu Tradisional</t>
  </si>
  <si>
    <t>Sea Rider</t>
  </si>
  <si>
    <t>Hover Craft</t>
  </si>
  <si>
    <t>Kapal Pengangkut Ikan</t>
  </si>
  <si>
    <t>Kapal Pengolah Ikan</t>
  </si>
  <si>
    <t>Kapal Penelitian/ Eksplorasi Perikanan</t>
  </si>
  <si>
    <t>Kapal Pendukung Operasi Penangkapan Ikan</t>
  </si>
  <si>
    <t>Kapal Pendukung Operasi Pembudidayaan Ikan</t>
  </si>
  <si>
    <t>Kapal Pengawas Perikanan</t>
  </si>
  <si>
    <t>Perahu Intai 3 orang</t>
  </si>
  <si>
    <t>Perahu Serbu 15 orang</t>
  </si>
  <si>
    <t>Kapal Patroli Polisi</t>
  </si>
  <si>
    <t>Jet Sky</t>
  </si>
  <si>
    <t>alat angkutan apung bermotor khusus  lainnya (dst)</t>
  </si>
  <si>
    <t>Kapal Perusak Kawat (PK/PKR)</t>
  </si>
  <si>
    <t>Kapal Penyapu Ranjau</t>
  </si>
  <si>
    <t>Kapal Cepat Rudal</t>
  </si>
  <si>
    <t>Kapal Cepat Torpedo</t>
  </si>
  <si>
    <t>Kapal Selam Samudra</t>
  </si>
  <si>
    <t>Landing Ship Tank (LST)</t>
  </si>
  <si>
    <t>Markas Apung</t>
  </si>
  <si>
    <t>Kapal Bantu Cair Minyak (BCM)</t>
  </si>
  <si>
    <t>Kapal Bantu Angkut Personel (BAP)</t>
  </si>
  <si>
    <t>Kapal Angkut Sebaguna</t>
  </si>
  <si>
    <t>Kapal Bantu Umum</t>
  </si>
  <si>
    <t>Kapal Patroli Cepat</t>
  </si>
  <si>
    <t>Kal 22 s.d. 25 ton, 16 s.d. 30 ton, 31 s.d. 100 ton</t>
  </si>
  <si>
    <t>Kapal Latih</t>
  </si>
  <si>
    <t>Bengkel Apung (BA)</t>
  </si>
  <si>
    <t>Bantu Hidro Oceanologi (BHO)</t>
  </si>
  <si>
    <t>Kapal Tundra Samudra</t>
  </si>
  <si>
    <t>Kapal Pendarat</t>
  </si>
  <si>
    <t>alat angkutan apung bermotor militer  lainnya (dst)</t>
  </si>
  <si>
    <t>alat angkutan apung bermotor lainnya  lainnya (dst)</t>
  </si>
  <si>
    <t>alat angkutan apung tak bermotor untuk barang  lainnya (dst)</t>
  </si>
  <si>
    <t>Perahu Penyeberangan</t>
  </si>
  <si>
    <t>alat angkutan apung tak bermotor untuk penumpang  lainnya (dst)</t>
  </si>
  <si>
    <t>Perahu Karet (Alat Angkutan Apung Tak Bermotor Khusus)</t>
  </si>
  <si>
    <t>Floating Platform/Rakit</t>
  </si>
  <si>
    <t>alat angkutan apung tak bermotor khusus lainnya (dst)</t>
  </si>
  <si>
    <t>alat angkutan apung tak bermotor lainnya  lainnya (dst)</t>
  </si>
  <si>
    <t>Kapal Terbang Sayap Tetap Mesin Turbin ( Fuel Jet )</t>
  </si>
  <si>
    <t>Kapal Terbang Sayap Tetap Mesin Turbo Prop</t>
  </si>
  <si>
    <t>Kapal Terbang Sayap Tetap Mesin Torak</t>
  </si>
  <si>
    <t>Kapal Terbang Sayap Putar Mesin Turbin</t>
  </si>
  <si>
    <t>Kapal Terbang Sayap Putar Mesin Turbo</t>
  </si>
  <si>
    <t>Kapal Terbang SayapPutar Mesin Torak</t>
  </si>
  <si>
    <t>Kapal Terbang Angkut Taktis</t>
  </si>
  <si>
    <t>Kapal Terbang Baling-baling</t>
  </si>
  <si>
    <t>Intai Maritim</t>
  </si>
  <si>
    <t>Kapal Terbang Latih</t>
  </si>
  <si>
    <t>Pesawat Ringan (Track Flight)</t>
  </si>
  <si>
    <t>Pesawat Tempur</t>
  </si>
  <si>
    <t>Pesawat Angkut</t>
  </si>
  <si>
    <t>Pesawat Amphibi</t>
  </si>
  <si>
    <t>Pesawat Latih</t>
  </si>
  <si>
    <t>Pesawat Olah Raga</t>
  </si>
  <si>
    <t>Helycopter Tanpa Awak</t>
  </si>
  <si>
    <t>Pesawat Intai</t>
  </si>
  <si>
    <t>Turbo Prop</t>
  </si>
  <si>
    <t>kapal terbang lainnya (dst)</t>
  </si>
  <si>
    <t>alat angkutan tak bermotor udara lainnya  lainnya (dst)</t>
  </si>
  <si>
    <t>Mesin Frais</t>
  </si>
  <si>
    <t>Mesin Ketam (Perkakas Konstruksi Logam Terpasang Pada Pondasi)</t>
  </si>
  <si>
    <t>Mesin Press Hidrolik &amp; Punch</t>
  </si>
  <si>
    <t>Mesin Meiling</t>
  </si>
  <si>
    <t>Mesin Pemotong Fiberglas/Poliyster</t>
  </si>
  <si>
    <t>Mesin Pelubang (Perkakas Konstruksi Logam Terpasang Pada Pondasi)</t>
  </si>
  <si>
    <t>Mesin Penekuk/Lipat Plat</t>
  </si>
  <si>
    <t>Mesin Transmission Automotive</t>
  </si>
  <si>
    <t>Mesin Pembengkok Logam</t>
  </si>
  <si>
    <t>Mesin Crystal Growing</t>
  </si>
  <si>
    <t>Mesin Laser Cutting</t>
  </si>
  <si>
    <t>Mesin Laser Welding</t>
  </si>
  <si>
    <t>Mesin Lipat Plat</t>
  </si>
  <si>
    <t>Mesin Briket</t>
  </si>
  <si>
    <t>Univ. Grinder Seting Valve</t>
  </si>
  <si>
    <t>Univ. Grinder Valve Repair</t>
  </si>
  <si>
    <t>Mesin Serut</t>
  </si>
  <si>
    <t>Mesin Profile Kayu</t>
  </si>
  <si>
    <t>perkakas konstruksi logam terpasang pada pondasi  lainnya (dst)</t>
  </si>
  <si>
    <t>Riveting Machine</t>
  </si>
  <si>
    <t>Mesin Gergaji Besi</t>
  </si>
  <si>
    <t>perkakas konstruksi logam yang transportable (berpindah) lainnya (dst)</t>
  </si>
  <si>
    <t>Battery Charge</t>
  </si>
  <si>
    <t>Sedotan Timah Listrik</t>
  </si>
  <si>
    <t>Electrical Discharge</t>
  </si>
  <si>
    <t>Vertical machining Centre</t>
  </si>
  <si>
    <t>Copy Milling</t>
  </si>
  <si>
    <t>Surface Grinding Proth</t>
  </si>
  <si>
    <t>Cydrical Grinder Yam</t>
  </si>
  <si>
    <t>Capacity Die Casting</t>
  </si>
  <si>
    <t>Hmc Cintinati Milacron</t>
  </si>
  <si>
    <t>Engine Cylinder Research Engine</t>
  </si>
  <si>
    <t>Valve Sensor</t>
  </si>
  <si>
    <t>Coordinate Measuring Machines</t>
  </si>
  <si>
    <t>Engine Cooling System</t>
  </si>
  <si>
    <t>Outlet Manifodld Pressure</t>
  </si>
  <si>
    <t>Impulse Orbital Welder</t>
  </si>
  <si>
    <t>AVL DIGAS</t>
  </si>
  <si>
    <t>Electric Wire Rope</t>
  </si>
  <si>
    <t>Steam Pressure Gauge</t>
  </si>
  <si>
    <t>Savetuy Valve</t>
  </si>
  <si>
    <t>Tresher Statis</t>
  </si>
  <si>
    <t>Variac</t>
  </si>
  <si>
    <t>Mixer (Perkakas Bengkel Listrik)</t>
  </si>
  <si>
    <t>Stepping Motor</t>
  </si>
  <si>
    <t>Cylinder Pressure Tranducer</t>
  </si>
  <si>
    <t>Engine Simulation Software Package</t>
  </si>
  <si>
    <t>Axhaust Gas Analizer</t>
  </si>
  <si>
    <t>Tester Listrik/Telepon/Internet</t>
  </si>
  <si>
    <t>perkakas bengkel listrik  lainnya (dst)</t>
  </si>
  <si>
    <t>Lubriacating Equipment</t>
  </si>
  <si>
    <t>Mesin Spooring</t>
  </si>
  <si>
    <t>Mesin Balancer</t>
  </si>
  <si>
    <t>Brake Drum Lathe/Mesin Perata Tromol</t>
  </si>
  <si>
    <t>Lubricating Set (Perkakas Bengkel Service)</t>
  </si>
  <si>
    <t>Air Filter Regulator</t>
  </si>
  <si>
    <t>Diamond Care Drill Care</t>
  </si>
  <si>
    <t>AC Motor Control</t>
  </si>
  <si>
    <t>perkakas bengkel service  lainnya (dst)</t>
  </si>
  <si>
    <t>Hoist</t>
  </si>
  <si>
    <t>Winch/LIR</t>
  </si>
  <si>
    <t>perkakas pengangkat bermesin  lainnya (dst)</t>
  </si>
  <si>
    <t>Mesin Ketam (Perkakas Bengkel Kayu)</t>
  </si>
  <si>
    <t>Mesin Bor Kayu</t>
  </si>
  <si>
    <t>Mesin Penyambung Papan</t>
  </si>
  <si>
    <t>Tatah Listrik Oscar MK 361</t>
  </si>
  <si>
    <t>Pasah Listrik MKC</t>
  </si>
  <si>
    <t>Profile Listrik MKC</t>
  </si>
  <si>
    <t>Grendo Duduk</t>
  </si>
  <si>
    <t>Gergaji Bengkok ATS</t>
  </si>
  <si>
    <t>Amplas Listrik GMT</t>
  </si>
  <si>
    <t>Gergaji Chain Saw</t>
  </si>
  <si>
    <t>Table Saw 10 Eastco</t>
  </si>
  <si>
    <t>perkakas bengkel kayu  lainnya (dst)</t>
  </si>
  <si>
    <t>Perkakas Vulkanisir Ban</t>
  </si>
  <si>
    <t>Perkakas Bongkar/Pasang Ban</t>
  </si>
  <si>
    <t>Mesin Tenun Tekstil</t>
  </si>
  <si>
    <t>Mesin Celup (Perkakas Bengkel Khusus)</t>
  </si>
  <si>
    <t>Pemasang Baru</t>
  </si>
  <si>
    <t>Mesin Tenun Jahit</t>
  </si>
  <si>
    <t>perkakas bengkel khusus  lainnya (dst)</t>
  </si>
  <si>
    <t>Peralatan Las Gas</t>
  </si>
  <si>
    <t>peralatan las  lainnya (dst)</t>
  </si>
  <si>
    <t>Brine Tank</t>
  </si>
  <si>
    <t>Clear Ice Equitment</t>
  </si>
  <si>
    <t>Reciver</t>
  </si>
  <si>
    <t>Elektrik Panel Cintrol</t>
  </si>
  <si>
    <t>Trafo Stater</t>
  </si>
  <si>
    <t>Tabung NH3</t>
  </si>
  <si>
    <t>Pompa Oliiez Compresor</t>
  </si>
  <si>
    <t>Ice Cam</t>
  </si>
  <si>
    <t>perkakas pabrik es lainnya (dst)</t>
  </si>
  <si>
    <t>alat bengkel bermesin lainnya  lainnya (dst)</t>
  </si>
  <si>
    <t>Perkakas Bangku Kerja</t>
  </si>
  <si>
    <t>R O L</t>
  </si>
  <si>
    <t>Perkakas Pemotong Plat</t>
  </si>
  <si>
    <t>Perkakas Pemotong Kabel Sling</t>
  </si>
  <si>
    <t>Perkakas Pengecatan Kendaraan</t>
  </si>
  <si>
    <t>perkakas bengkel konstruksi logam  lainnya (dst)</t>
  </si>
  <si>
    <t>Armature Crowler</t>
  </si>
  <si>
    <t>Solid State Soldering Gun</t>
  </si>
  <si>
    <t>Jembatan Service Hidrolik</t>
  </si>
  <si>
    <t>Perlengkapan Bengkel Mekanik</t>
  </si>
  <si>
    <t>T A K E L</t>
  </si>
  <si>
    <t>G A N T R Y</t>
  </si>
  <si>
    <t>T R I P O D</t>
  </si>
  <si>
    <t>Floor Crane</t>
  </si>
  <si>
    <t>perkakas pengangkat  lainnya (dst)</t>
  </si>
  <si>
    <t>Tool Kit Box</t>
  </si>
  <si>
    <t>Puller Set</t>
  </si>
  <si>
    <t>Greeper</t>
  </si>
  <si>
    <t>Pembuat Fisik (DIESS)</t>
  </si>
  <si>
    <t>Tungku Non Ferrous</t>
  </si>
  <si>
    <t>Wheel Chock (Perkakas Standard (standard Tools)</t>
  </si>
  <si>
    <t>Maintenance Step</t>
  </si>
  <si>
    <t>Crimping Tolls</t>
  </si>
  <si>
    <t>Toolkit Tukang Kayu Ton</t>
  </si>
  <si>
    <t>Toolkit Tukang Batu Ton</t>
  </si>
  <si>
    <t>Toolkit Tukang Listrik</t>
  </si>
  <si>
    <t>Toolkit Pemeliharaan</t>
  </si>
  <si>
    <t>Toolkit Perbengkelan</t>
  </si>
  <si>
    <t>Toolkit Perpipaan</t>
  </si>
  <si>
    <t>Tool Outfit Pioner Electric</t>
  </si>
  <si>
    <t>Tool General Mechanic Set</t>
  </si>
  <si>
    <t>Toolkit Tukang Besi</t>
  </si>
  <si>
    <t>Tool Electrical Set</t>
  </si>
  <si>
    <t>Sawmil</t>
  </si>
  <si>
    <t>Unit Pelumas Portable</t>
  </si>
  <si>
    <t>Scafolding Set &amp; Tool</t>
  </si>
  <si>
    <t>Hand Fallet</t>
  </si>
  <si>
    <t>Paron</t>
  </si>
  <si>
    <t>Cylinder Bearing</t>
  </si>
  <si>
    <t>Perlengkapan Bengkel Pengecatan</t>
  </si>
  <si>
    <t>perkakas standard (standard tools)  lainnya (dst)</t>
  </si>
  <si>
    <t>Kunci Khusus Alat Besar Darat</t>
  </si>
  <si>
    <t>Kunci Khusus Alat Besar Apung</t>
  </si>
  <si>
    <t>Kunci Khusus Casis Alat Angkut Darat</t>
  </si>
  <si>
    <t>Kunci Khusus Casis</t>
  </si>
  <si>
    <t>Kunci Khusus Alat Angkut Apung</t>
  </si>
  <si>
    <t>Kunci Khusus Pembuka Mur/Baut</t>
  </si>
  <si>
    <t>Kunci Khusus Moment</t>
  </si>
  <si>
    <t>Kunci Khusus Casis Alat Besar Udara</t>
  </si>
  <si>
    <t>Digital Tang Ampere</t>
  </si>
  <si>
    <t>Digital Tachometer</t>
  </si>
  <si>
    <t>Foot Klep</t>
  </si>
  <si>
    <t>Cincin/Kopling Slang Hydrant</t>
  </si>
  <si>
    <t>Kunci L</t>
  </si>
  <si>
    <t>TBA</t>
  </si>
  <si>
    <t>perkakas khusus (special tools) lainnya (dst)</t>
  </si>
  <si>
    <t>perkakas bengkel kerja  lainnya (dst)</t>
  </si>
  <si>
    <t>Tanggem</t>
  </si>
  <si>
    <t>Tang Potong</t>
  </si>
  <si>
    <t>Betel, Seter, Drip, Dreg, Sneper</t>
  </si>
  <si>
    <t>Pukul Konde</t>
  </si>
  <si>
    <t>Kikir</t>
  </si>
  <si>
    <t>Kunci Pas</t>
  </si>
  <si>
    <t>Tang Senai &amp; Tap</t>
  </si>
  <si>
    <t>Drei Biasa (Obeng)</t>
  </si>
  <si>
    <t>Drei Kembang (Obeng)</t>
  </si>
  <si>
    <t>Drei Ketok (Obeng)</t>
  </si>
  <si>
    <t>Kunci Stang</t>
  </si>
  <si>
    <t>peralatan tukang besi  lainnya (dst)</t>
  </si>
  <si>
    <t>Tatah Biasa</t>
  </si>
  <si>
    <t>Tatah Lengkung</t>
  </si>
  <si>
    <t>Bor Engkol</t>
  </si>
  <si>
    <t>Perlengkapan Bengkel Kayu</t>
  </si>
  <si>
    <t>peralatan tukang kayu  lainnya (dst)</t>
  </si>
  <si>
    <t>Lis Sepatu</t>
  </si>
  <si>
    <t>Plong Kulit</t>
  </si>
  <si>
    <t>Jangka Berkaki</t>
  </si>
  <si>
    <t>Pararel Bar</t>
  </si>
  <si>
    <t>Cermin Besar</t>
  </si>
  <si>
    <t>peralatan ukur, gip dan feeting  lainnya (dst)</t>
  </si>
  <si>
    <t>Mesin CNC</t>
  </si>
  <si>
    <t>Dynamo Tungku</t>
  </si>
  <si>
    <t>Mesin Skraf</t>
  </si>
  <si>
    <t>Mesin Bor Meja / Kaki Listrik</t>
  </si>
  <si>
    <t>Palu Besar</t>
  </si>
  <si>
    <t>Mesin Korter</t>
  </si>
  <si>
    <t>Palu Kecil</t>
  </si>
  <si>
    <t>Mesin Gerinda Duduk (Bench Gerinda)</t>
  </si>
  <si>
    <t>Gegep Pemotong Kuku</t>
  </si>
  <si>
    <t>Gegep Pemotong Paku</t>
  </si>
  <si>
    <t>Pisau Renet</t>
  </si>
  <si>
    <t>Pelobang Tapel</t>
  </si>
  <si>
    <t>Tang Buaya</t>
  </si>
  <si>
    <t>Mesin Battery Set / Pengisi Accu</t>
  </si>
  <si>
    <t>Peralatan Bengkel Lainnya</t>
  </si>
  <si>
    <t>Mesin Blower Listrik / Mekanik</t>
  </si>
  <si>
    <t>Mesin Sikat / Brush Machine</t>
  </si>
  <si>
    <t>Mesin Pembuka Ban</t>
  </si>
  <si>
    <t>Mesin Slep Kruk As</t>
  </si>
  <si>
    <t>Mesin Asah Silider Cop</t>
  </si>
  <si>
    <t>Mesin Gulung Spool</t>
  </si>
  <si>
    <t>Mesin Gulung Plat</t>
  </si>
  <si>
    <t>Mesin Pompa air PMK</t>
  </si>
  <si>
    <t>Mesin Asah Klep</t>
  </si>
  <si>
    <t>Mesin Tusuk / Stik</t>
  </si>
  <si>
    <t>Mesin Bor Listrik Tangan</t>
  </si>
  <si>
    <t>Mesin Nimbling</t>
  </si>
  <si>
    <t>Mesin Gerinda tangan Listrik</t>
  </si>
  <si>
    <t>Mesin Potong plat bentuk / hand nimbler</t>
  </si>
  <si>
    <t>Unit Cat</t>
  </si>
  <si>
    <t>Cut Off Saw</t>
  </si>
  <si>
    <t>Mesin Analisa System</t>
  </si>
  <si>
    <t>Blender Las Potong</t>
  </si>
  <si>
    <t>Mesin Cuci kendaraan/ Car Washer</t>
  </si>
  <si>
    <t>Perkakas AC</t>
  </si>
  <si>
    <t>peralatan bengkel khusus peladam  lainnya (dst)</t>
  </si>
  <si>
    <t>alat bengkel tak bermesin lainnya  lainnya (dst)</t>
  </si>
  <si>
    <t>Af Generator Tone Generator</t>
  </si>
  <si>
    <t>Audio Morse &amp; Distributor Meter</t>
  </si>
  <si>
    <t>Audio Sweep Osilator</t>
  </si>
  <si>
    <t>VTVM Volt</t>
  </si>
  <si>
    <t>Decible Meter</t>
  </si>
  <si>
    <t>Circuit Tester (Alat Ukur Universal)</t>
  </si>
  <si>
    <t>Electronic Capasitor Tester</t>
  </si>
  <si>
    <t>IC Tester Semi Test IV</t>
  </si>
  <si>
    <t>IC Meter</t>
  </si>
  <si>
    <t>Mihvolt Meter</t>
  </si>
  <si>
    <t>Multitester &amp; Accessorie</t>
  </si>
  <si>
    <t>Transistor Tester Semitest I</t>
  </si>
  <si>
    <t>Transistor Tester Semitest II</t>
  </si>
  <si>
    <t>Transistor Tester Semitest V</t>
  </si>
  <si>
    <t>Transistor Tester AVO</t>
  </si>
  <si>
    <t>Automatic Distrotion Meter</t>
  </si>
  <si>
    <t>Power Meter And Accessories</t>
  </si>
  <si>
    <t>PH Meter (Alat Ukur Universal)</t>
  </si>
  <si>
    <t>Digital Multimeter (Alat Ukur Universal)</t>
  </si>
  <si>
    <t>Vector Volt Meter (Alat Ukur Universal)</t>
  </si>
  <si>
    <t>Pulse Generator (Alat Ukur Universal)</t>
  </si>
  <si>
    <t>DME Ground Station Test Set (Alat Ukur Universal)</t>
  </si>
  <si>
    <t>UHF Signal Generator</t>
  </si>
  <si>
    <t>Sweep Oscillator (Alat Ukur Universal)</t>
  </si>
  <si>
    <t>VHF Signal Generator</t>
  </si>
  <si>
    <t>Tube Tester (Alat Ukur Universal)</t>
  </si>
  <si>
    <t>Dosimeter &amp; Accesories</t>
  </si>
  <si>
    <t>Survey Meter (Alat Ukur Universal)</t>
  </si>
  <si>
    <t>Sound Detector</t>
  </si>
  <si>
    <t>Vidicon Quick Tester</t>
  </si>
  <si>
    <t>Pattern For TV Adjustment</t>
  </si>
  <si>
    <t>Power Meter Cillibrator</t>
  </si>
  <si>
    <t>Signal Generator Audio VHF, UHF</t>
  </si>
  <si>
    <t>X - Tal Detector</t>
  </si>
  <si>
    <t>CO - Axial Slot Line</t>
  </si>
  <si>
    <t>RF Volt Meter</t>
  </si>
  <si>
    <t>CO Axial Attenuator</t>
  </si>
  <si>
    <t>Variabel CO Axial Attenuator</t>
  </si>
  <si>
    <t>Directional Coupler (Alat Ukur Universal)</t>
  </si>
  <si>
    <t>Logig Trouble Shoting Kit</t>
  </si>
  <si>
    <t>SWR Meter</t>
  </si>
  <si>
    <t>Logig Statc Analyzer</t>
  </si>
  <si>
    <t>Frequency Cuonter</t>
  </si>
  <si>
    <t>FB Meter</t>
  </si>
  <si>
    <t>Radiation Monitor Isotropic</t>
  </si>
  <si>
    <t>Global Positioning System</t>
  </si>
  <si>
    <t>ILS. Calibration RX.</t>
  </si>
  <si>
    <t>DCP ( Alat Control ) Sensor</t>
  </si>
  <si>
    <t>Mini Phasec View</t>
  </si>
  <si>
    <t>Frequency Inverter</t>
  </si>
  <si>
    <t>Accumeter</t>
  </si>
  <si>
    <t>Temperatur Digital</t>
  </si>
  <si>
    <t>Argometer</t>
  </si>
  <si>
    <t>Dial Test Indicator</t>
  </si>
  <si>
    <t>Speed Meter</t>
  </si>
  <si>
    <t>Oil Bath, Hart Scientific</t>
  </si>
  <si>
    <t>Speed Detector</t>
  </si>
  <si>
    <t>Thermohygrometer (Alat Ukur Universal)</t>
  </si>
  <si>
    <t>Traffic Counter</t>
  </si>
  <si>
    <t>Standar Test Gauge</t>
  </si>
  <si>
    <t>Sigma Meter</t>
  </si>
  <si>
    <t>Ionisasi Meter</t>
  </si>
  <si>
    <t>Rotan Sampler Spliter</t>
  </si>
  <si>
    <t>Henry Meter</t>
  </si>
  <si>
    <t>Mesin Kocok Horisontal</t>
  </si>
  <si>
    <t>Capasitor Meter</t>
  </si>
  <si>
    <t>Microprocessor Conductivity</t>
  </si>
  <si>
    <t>UHF Out Pusttessting Equipment</t>
  </si>
  <si>
    <t>Shrangkage Limit Apparatus</t>
  </si>
  <si>
    <t>R.F. Signal Generator</t>
  </si>
  <si>
    <t>Dewmeter Print</t>
  </si>
  <si>
    <t>Orbital Shaker</t>
  </si>
  <si>
    <t>VHF/UHF Dummy Load</t>
  </si>
  <si>
    <t>Ozonizer</t>
  </si>
  <si>
    <t>Psophometric Weighting Network</t>
  </si>
  <si>
    <t>Personal CDT</t>
  </si>
  <si>
    <t>Portable Test Reck</t>
  </si>
  <si>
    <t>Radio Meter (Alat Ukur Universal)</t>
  </si>
  <si>
    <t>Nmotor Drive Wire Wropper</t>
  </si>
  <si>
    <t>Salinity Temp Depth Analizer</t>
  </si>
  <si>
    <t>Digital Circuit Tester</t>
  </si>
  <si>
    <t>Field Strength Meter</t>
  </si>
  <si>
    <t>Acientific Soundeer System</t>
  </si>
  <si>
    <t>Alterneatur</t>
  </si>
  <si>
    <t>Senter Bawah Air</t>
  </si>
  <si>
    <t>Mega Ohm Tester</t>
  </si>
  <si>
    <t>Six Place Hidromanifold</t>
  </si>
  <si>
    <t>Insulation Tester (Alat Ukur Universal)</t>
  </si>
  <si>
    <t>Sonicator Virsoic Call Disluptor</t>
  </si>
  <si>
    <t>Electric Bench</t>
  </si>
  <si>
    <t>Sweep Function Generator</t>
  </si>
  <si>
    <t>Loadmeter</t>
  </si>
  <si>
    <t>System UV Sterelisasi dan Sirkulasi AI</t>
  </si>
  <si>
    <t>Counter Tester</t>
  </si>
  <si>
    <t>System For Chemical Oxygen Demond</t>
  </si>
  <si>
    <t>The Dacor Seasprint Under Water Vehicle</t>
  </si>
  <si>
    <t>Titration Unit</t>
  </si>
  <si>
    <t>Ultrasonic Cleaner (Alat Ukur Universal)</t>
  </si>
  <si>
    <t>Water Analysis Kit</t>
  </si>
  <si>
    <t>Wheel Meter</t>
  </si>
  <si>
    <t>Proyection Polariscope</t>
  </si>
  <si>
    <t>CDMA/GSM Test</t>
  </si>
  <si>
    <t>Antenna Selector</t>
  </si>
  <si>
    <t>Log Periodic Antenna</t>
  </si>
  <si>
    <t>Alat Ukur Sigmat</t>
  </si>
  <si>
    <t>Alat ukur Air Aki</t>
  </si>
  <si>
    <t xml:space="preserve">True Root Mean Square (RMS) Multimeter </t>
  </si>
  <si>
    <t>alat ukur universal  lainnya (dst)</t>
  </si>
  <si>
    <t>Test Intelegensia WPPS</t>
  </si>
  <si>
    <t>Test Intelegensia WISC</t>
  </si>
  <si>
    <t>Test Intelegensia WB</t>
  </si>
  <si>
    <t>Test Intelegensia WB Advence</t>
  </si>
  <si>
    <t>Test Intelegensia Progresive Matricaral</t>
  </si>
  <si>
    <t>Test Intelegensia Vineland</t>
  </si>
  <si>
    <t>Test Intelegensia Black Passalon</t>
  </si>
  <si>
    <t>alat ukur/test intelegensia  lainnya (dst)</t>
  </si>
  <si>
    <t>Alat Ukur / Test Alat Kepribadian Dotcita</t>
  </si>
  <si>
    <t>Alat Ukur / Test Alat Kepribadian Zat</t>
  </si>
  <si>
    <t>Alat Ukur / Test Alat Kepribadian Warna</t>
  </si>
  <si>
    <t>Alat Ukur / Test Alat Kepribadian Zondi</t>
  </si>
  <si>
    <t>Alat Ukur / Test Alat Kepribadian Cat</t>
  </si>
  <si>
    <t>Alat Ukur / Test Alat Kepribadian WPPZ</t>
  </si>
  <si>
    <t>Alat Ukur / Test Alat Kepribadian Woinaa</t>
  </si>
  <si>
    <t>Alat Ukur / Test Alat Kepribadian Kudu</t>
  </si>
  <si>
    <t>alat ukur/test alat kepribadian  lainnya (dst)</t>
  </si>
  <si>
    <t>Binder Aestalt</t>
  </si>
  <si>
    <t>General Vocationalanpunde Tester</t>
  </si>
  <si>
    <t>Meroding Tester</t>
  </si>
  <si>
    <t>Meroding Brinding Tester</t>
  </si>
  <si>
    <t>Grip Diagnannonnuter</t>
  </si>
  <si>
    <t>Black Anolig Muscle Dinamo Meter Jumping Meter</t>
  </si>
  <si>
    <t>RF Analyzer</t>
  </si>
  <si>
    <t>Meronding Vacational Lanpunde Tester</t>
  </si>
  <si>
    <t>Kekuatan Otot Pinggang</t>
  </si>
  <si>
    <t>alat ukur/test klinis lain  lainnya (dst)</t>
  </si>
  <si>
    <t>Calibration Level Generator</t>
  </si>
  <si>
    <t>Grid Pattem Generator</t>
  </si>
  <si>
    <t>Insection Signal Generator</t>
  </si>
  <si>
    <t>Insection Test Signal Generator</t>
  </si>
  <si>
    <t>Multiburst Generator Unit</t>
  </si>
  <si>
    <t>Pattem Generator</t>
  </si>
  <si>
    <t>Stair Stope Generator Unit</t>
  </si>
  <si>
    <t>TV Test Signal Generator</t>
  </si>
  <si>
    <t>TV IF Signal Generator</t>
  </si>
  <si>
    <t>PAL Test Generator</t>
  </si>
  <si>
    <t>Monochrome Test Generator</t>
  </si>
  <si>
    <t>Station Identification Generator</t>
  </si>
  <si>
    <t>Character Generator (Alat Kalibrasi)</t>
  </si>
  <si>
    <t>Waveform Generator Special Efect</t>
  </si>
  <si>
    <t>Special Effect</t>
  </si>
  <si>
    <t>Dead Weight Tester</t>
  </si>
  <si>
    <t>Fuel Injection Test</t>
  </si>
  <si>
    <t>Mater Calibrator</t>
  </si>
  <si>
    <t>Pulse Generator (Alat Kalibrasi)</t>
  </si>
  <si>
    <t>Autometic Syntheisizer</t>
  </si>
  <si>
    <t>Pattern TV adjusment</t>
  </si>
  <si>
    <t>RC Generator</t>
  </si>
  <si>
    <t>Bantam Air Sampler</t>
  </si>
  <si>
    <t>Combined Vacum Pump</t>
  </si>
  <si>
    <t>Class Meter II</t>
  </si>
  <si>
    <t>Lend Brich (Timah Hitam)</t>
  </si>
  <si>
    <t>Air Partical Tape Sampler</t>
  </si>
  <si>
    <t>Universal Spectometer</t>
  </si>
  <si>
    <t>GM Preamplifier P31</t>
  </si>
  <si>
    <t>Crytal for D 200</t>
  </si>
  <si>
    <t>Window For F 200</t>
  </si>
  <si>
    <t>Seintication Detector</t>
  </si>
  <si>
    <t>Radio Arsipe Sounde Groun</t>
  </si>
  <si>
    <t>Radio Arsipe Sounde Meter</t>
  </si>
  <si>
    <t>Regullating Transformator</t>
  </si>
  <si>
    <t>Radio Active Source</t>
  </si>
  <si>
    <t>Aloka Nuclear Instrument</t>
  </si>
  <si>
    <t>Electron Calculator Hewlet</t>
  </si>
  <si>
    <t>Packard Mini Komplit</t>
  </si>
  <si>
    <t>Mica Window, Griger Tube</t>
  </si>
  <si>
    <t>Time Up</t>
  </si>
  <si>
    <t>Tehnical Drawing Machine</t>
  </si>
  <si>
    <t>Slide Resister</t>
  </si>
  <si>
    <t>Tracerlab</t>
  </si>
  <si>
    <t>Rapid Reading Balance</t>
  </si>
  <si>
    <t>Versamatic II Scaler</t>
  </si>
  <si>
    <t>Alpha Seintilation</t>
  </si>
  <si>
    <t>Field Balance</t>
  </si>
  <si>
    <t>Sorterak</t>
  </si>
  <si>
    <t>Precicheh Grainer Electronic</t>
  </si>
  <si>
    <t>Micromat Grainer Electonic</t>
  </si>
  <si>
    <t>Sun Photo Meter</t>
  </si>
  <si>
    <t>Epidiascome</t>
  </si>
  <si>
    <t>Regullating Transformator Radio Active Sound</t>
  </si>
  <si>
    <t>Radio Active Sound Antenna TD-2</t>
  </si>
  <si>
    <t>Control Verity</t>
  </si>
  <si>
    <t>Mechanic Setter</t>
  </si>
  <si>
    <t>Epanics</t>
  </si>
  <si>
    <t>Electronic Spear</t>
  </si>
  <si>
    <t>Transmitting Vacuum</t>
  </si>
  <si>
    <t>Automatic Emergency Lighting</t>
  </si>
  <si>
    <t>Preccision Laboratory Balance</t>
  </si>
  <si>
    <t>Moisture Determination Balance</t>
  </si>
  <si>
    <t>Loud And Large Converter</t>
  </si>
  <si>
    <t>Prim Apparat</t>
  </si>
  <si>
    <t>Thermostat</t>
  </si>
  <si>
    <t>Thermohygrostat</t>
  </si>
  <si>
    <t>Barostat</t>
  </si>
  <si>
    <t>Alat Tera Radiasi Matahari</t>
  </si>
  <si>
    <t>Alat Tera Kecepatan Angin</t>
  </si>
  <si>
    <t>Amplifier Micro Thermometer</t>
  </si>
  <si>
    <t>Visilight Recorder</t>
  </si>
  <si>
    <t>Vibrometer (Alat Kalibrasi)</t>
  </si>
  <si>
    <t>Refracsion Seismograph</t>
  </si>
  <si>
    <t>Radio Sonde</t>
  </si>
  <si>
    <t>Hand Vibrstion Test</t>
  </si>
  <si>
    <t>Flaw Detector</t>
  </si>
  <si>
    <t>Multigas Detector</t>
  </si>
  <si>
    <t>Softeware Multigas Retector</t>
  </si>
  <si>
    <t>Caoting Thicknes Gauge</t>
  </si>
  <si>
    <t>Wet Film Thicknes Gauge</t>
  </si>
  <si>
    <t>Dual Scape Electrinic Coating Thicknes</t>
  </si>
  <si>
    <t>Ultrasonic Thicknes Test</t>
  </si>
  <si>
    <t>Oil Test Kit</t>
  </si>
  <si>
    <t>Coolant Test Kit</t>
  </si>
  <si>
    <t>Baretey Charger Test</t>
  </si>
  <si>
    <t>High Teck Full Face Mask</t>
  </si>
  <si>
    <t>Hadled Printer</t>
  </si>
  <si>
    <t>Colour Spectrophotometer</t>
  </si>
  <si>
    <t>Positest (Banana) Gauge</t>
  </si>
  <si>
    <t>Concrette Thickness Gauge</t>
  </si>
  <si>
    <t>Temperature Bath</t>
  </si>
  <si>
    <t>Temperature Chamber</t>
  </si>
  <si>
    <t>High Volume Air Sampler (HVAS) Calibration Kit</t>
  </si>
  <si>
    <t>Alat Kalibrator Kelistrikan</t>
  </si>
  <si>
    <t>Gravimeter Calibrator</t>
  </si>
  <si>
    <t>Calibration Table</t>
  </si>
  <si>
    <t>Magnetometer Kalibrator</t>
  </si>
  <si>
    <t xml:space="preserve">Shaking Table </t>
  </si>
  <si>
    <t>alat kalibrasi  lainnya (dst)</t>
  </si>
  <si>
    <t>Oscilloscope Main Frame With Variable Persistnce Strorage Tube</t>
  </si>
  <si>
    <t>Oscilloscope Special</t>
  </si>
  <si>
    <t>Waveform Monitor Set With Level And Vector Display</t>
  </si>
  <si>
    <t>Analyzer FN Side Band</t>
  </si>
  <si>
    <t>Analyzer Spektrum Display</t>
  </si>
  <si>
    <t>Plyscope</t>
  </si>
  <si>
    <t>Videoscope With Side Band Adaptor</t>
  </si>
  <si>
    <t>oscilloscope  lainnya (dst)</t>
  </si>
  <si>
    <t>Frequency Counter (Universal Tester)</t>
  </si>
  <si>
    <t>Oscilator Distortion Meter</t>
  </si>
  <si>
    <t>Oscilator Test Signal</t>
  </si>
  <si>
    <t>Plambicon Test Unit</t>
  </si>
  <si>
    <t>Scanner (Universal Tester)</t>
  </si>
  <si>
    <t>Universal Counter (Universal Tester)</t>
  </si>
  <si>
    <t>Admintance Meter</t>
  </si>
  <si>
    <t>Admintance Bride</t>
  </si>
  <si>
    <t>Fieldstrength Meter</t>
  </si>
  <si>
    <t>RF Bridge</t>
  </si>
  <si>
    <t>RF Push Button Attenuator</t>
  </si>
  <si>
    <t>Vision And Sound Nyquist Demodulator AMF</t>
  </si>
  <si>
    <t>V.S.W.R Standing Review</t>
  </si>
  <si>
    <t>Digital Frequence Meter</t>
  </si>
  <si>
    <t>Vindicam Quick Tester</t>
  </si>
  <si>
    <t>Coaxial ATT</t>
  </si>
  <si>
    <t>Variable Coaxial ATT</t>
  </si>
  <si>
    <t>Logic Probe (Universal Tester)</t>
  </si>
  <si>
    <t>Survey Meter (Universal Tester)</t>
  </si>
  <si>
    <t>Logic Comparator</t>
  </si>
  <si>
    <t>universal tester  lainnya (dst)</t>
  </si>
  <si>
    <t>Ukuran Johanson (Alat Pembanding Standar Ukuran Panjang)</t>
  </si>
  <si>
    <t>Micro Indicator (Dengan Perlengkapan Suparto Pointers Dan Revol</t>
  </si>
  <si>
    <t>Perlengkapan Micro Indicator</t>
  </si>
  <si>
    <t>Psycometer Van lambrecht</t>
  </si>
  <si>
    <t>Alat Pemeriksa Manometer ( Dengan Perlengkapan )</t>
  </si>
  <si>
    <t>Termometer Govermen Tester 0 Derajat Sampai Dengan 100 Derajat C</t>
  </si>
  <si>
    <t>Thermostat ( Penguji Pemeriksaan Termometer )</t>
  </si>
  <si>
    <t>Stopwatch</t>
  </si>
  <si>
    <t>Planimeter (Alat Ukur/pembanding)</t>
  </si>
  <si>
    <t>Metra Block</t>
  </si>
  <si>
    <t>Alat Pemeriksaan Timbangan Tekanan Beroda</t>
  </si>
  <si>
    <t>Stelan Instrumen Bourje</t>
  </si>
  <si>
    <t>Lampu Untuk Menerangi Skala Neraca Pakai Standar</t>
  </si>
  <si>
    <t>Avometer Su 20 - 20 K</t>
  </si>
  <si>
    <t>Kaki Tiga Gantungan Dacin</t>
  </si>
  <si>
    <t>Alat Pendatar Takaran Bensin</t>
  </si>
  <si>
    <t>Botol Air Saling Dari 25 Liter</t>
  </si>
  <si>
    <t>Desimeter ( Hidrometer )</t>
  </si>
  <si>
    <t>Telescope Tile Varieble</t>
  </si>
  <si>
    <t>Optical Strean ( Untuk Pemeriksaan Kaca )</t>
  </si>
  <si>
    <t>Optocal Teknis Gange ( Pengukur Tebal Dinding )</t>
  </si>
  <si>
    <t>Standard Guage Blocks</t>
  </si>
  <si>
    <t>Finest Direct Reading Intern Micrometer Of Varios Range Up To 10</t>
  </si>
  <si>
    <t>Constant Temperature Combined Bridge Thermostat</t>
  </si>
  <si>
    <t>Transparan Plastic Rack Insert For 20 Test Test Tubes 75 X 17</t>
  </si>
  <si>
    <t>Water Bath Plexiglass Capasity 71</t>
  </si>
  <si>
    <t>Test Tube Rack Stainlesstel With 10 Holes 18 mm DIA</t>
  </si>
  <si>
    <t>Calorimeter Thermometer Aceto Bestmen Certificate</t>
  </si>
  <si>
    <t>Sit Of Gauge Pretition Lands Berger Thermometer</t>
  </si>
  <si>
    <t>Set Of 14 Hight Precision Ameral Thermometer</t>
  </si>
  <si>
    <t>Addition Tuner Stop Watch</t>
  </si>
  <si>
    <t>Universal Clamp, Clamping Range 6 To 12 mm</t>
  </si>
  <si>
    <t>Universal Clamp, Clamping Range 6 To 75 mm</t>
  </si>
  <si>
    <t>Propile Proyektor Toyo Serie</t>
  </si>
  <si>
    <t>Tool Maker Microscope Magnification 30 X</t>
  </si>
  <si>
    <t>Microscope Multiview</t>
  </si>
  <si>
    <t>Stop Watch Printer</t>
  </si>
  <si>
    <t>alat ukur/pembanding  lainnya (dst)</t>
  </si>
  <si>
    <t>Meter X - 27 Dari Platina Tridium</t>
  </si>
  <si>
    <t>H - Meter Dari Baja Nikel</t>
  </si>
  <si>
    <t>Alat Pengukur Garis Tengah</t>
  </si>
  <si>
    <t>Schuifmaat ( Ukuran Ingsut )</t>
  </si>
  <si>
    <t>Lifter Standard ( 1 Liter )</t>
  </si>
  <si>
    <t>Alat Ukur Kadar Air (Alat Ukur Lainnya)</t>
  </si>
  <si>
    <t>Alat Ukur Pemecah Kulit Gabah</t>
  </si>
  <si>
    <t>Rain Gauge</t>
  </si>
  <si>
    <t>Needle Lift Sensor</t>
  </si>
  <si>
    <t>Isolab</t>
  </si>
  <si>
    <t>Laser Ace</t>
  </si>
  <si>
    <t>Mistar Rambu</t>
  </si>
  <si>
    <t>alat ukur lain-lain  lainnya (dst)</t>
  </si>
  <si>
    <t>Timbangan Jembatan Capasitas 10 Ton</t>
  </si>
  <si>
    <t>Timbangan Meja Capasitas 10 Kg</t>
  </si>
  <si>
    <t>Timbangan Meja Capasitas 5 Kg</t>
  </si>
  <si>
    <t>Timbangan Bbi Capasitas 100 Kg</t>
  </si>
  <si>
    <t>Timbangan Bbi Capasitas 25 Kg</t>
  </si>
  <si>
    <t>Timbangan Bbi Capasitas 15 Kg ( Timbangan Bayi )</t>
  </si>
  <si>
    <t>Timbangan Bbi Capasitas 10 Kg</t>
  </si>
  <si>
    <t>Timbangan Cepat Capasitas 10 Kg</t>
  </si>
  <si>
    <t>Timbangan Cepat Capasitas 25 Kg</t>
  </si>
  <si>
    <t>Timbangan Cepat Capasitas 200 Kg</t>
  </si>
  <si>
    <t>Timbangan Pegas Capasitas 10 Kg</t>
  </si>
  <si>
    <t>Timbangan Pegas Capasitas 50 Kg (Alat Timbangan/biara)</t>
  </si>
  <si>
    <t>Timbangan Surat Capasitas 100 Kg</t>
  </si>
  <si>
    <t>Timbangan Kwadran Capasitas 100 Kg</t>
  </si>
  <si>
    <t>Timbangan Sentisimal Dacin Kuningan</t>
  </si>
  <si>
    <t>Timbangan Gantung Capasitas 50 Gram</t>
  </si>
  <si>
    <t>Neraca Halus + Lemari Capasitas 500 Gram</t>
  </si>
  <si>
    <t>Neraca Parama D Capasitas 5 Gram</t>
  </si>
  <si>
    <t>Neraca Percisi Elektronik Capasitas 1 Kg.</t>
  </si>
  <si>
    <t>Neraca Percisi ( Single Pan ) Capasitas 20 Kg.</t>
  </si>
  <si>
    <t>Neraca Percisi ( Elektronik Vacum Me )</t>
  </si>
  <si>
    <t>Neraca Percisi 30 Kg ( Micro Balance )</t>
  </si>
  <si>
    <t>Neraca Percisi Capasitas 50 Gram</t>
  </si>
  <si>
    <t>Neraca Percisi Capasitas 1 Kg.</t>
  </si>
  <si>
    <t>Neraca Tera A Capasitas 75 Kg.</t>
  </si>
  <si>
    <t>Neraca Tera B Capasitas 10 Kg.</t>
  </si>
  <si>
    <t>Neraca Torsion Balance Capasitas 500 Gram</t>
  </si>
  <si>
    <t>Neraca Analisa Capasitas 1000 Gram</t>
  </si>
  <si>
    <t>Neraca Analisa Capasitas 20 Kg</t>
  </si>
  <si>
    <t>Neraca Capasitas 1 Kg.</t>
  </si>
  <si>
    <t>Neraca Capasitas 20 Kg.</t>
  </si>
  <si>
    <t>Neraca Dengan Digital Display</t>
  </si>
  <si>
    <t>alat timbangan/biara  lainnya (dst)</t>
  </si>
  <si>
    <t>Kilogram Tembaga Nasional Platina</t>
  </si>
  <si>
    <t>Kilogram Tembaga Bentuk Tong Bersadur Mas Murni 1 Kg.</t>
  </si>
  <si>
    <t>Kilogram Sepuh Mas 1 Kg. Pakai Tombol</t>
  </si>
  <si>
    <t>Kilogram Baja Berbentuk Tong Bersadur Croom</t>
  </si>
  <si>
    <t>Kilogram Dari Baja Berbentuk Slinder</t>
  </si>
  <si>
    <t>Kilogram Kerja Standar Tk.II</t>
  </si>
  <si>
    <t>Anak Timbangan Tembaga Kantor Tk.III</t>
  </si>
  <si>
    <t>Anak Timbangan Miligram Platina</t>
  </si>
  <si>
    <t>Anak Timbangan Miligram Aluminium</t>
  </si>
  <si>
    <t>Anak Timbangan Gram Standar 1 Gram</t>
  </si>
  <si>
    <t>Anak Timbangan Halus Dari 1.000 - 1 Gram</t>
  </si>
  <si>
    <t>Anak Timbangan Biasa Dari 1.000 - 1 Gram</t>
  </si>
  <si>
    <t>Anak Timbangan Keping ( Mulut Kecil )</t>
  </si>
  <si>
    <t>Anak Timbangan Keping ( Mulut Besar )</t>
  </si>
  <si>
    <t>anak timbangan/biara  lainnya (dst)</t>
  </si>
  <si>
    <t>Takaran Kering Dari 100 - 50 - 20 Liter</t>
  </si>
  <si>
    <t>Takaran Kering Dari 10 S/D 0,5 Liter</t>
  </si>
  <si>
    <t>takaran kering  lainnya (dst)</t>
  </si>
  <si>
    <t>Takaran Bahan Bangunan 2 HL Berbentuk Tong</t>
  </si>
  <si>
    <t>takaran bahan bangunan  lainnya (dst)</t>
  </si>
  <si>
    <t>Takaran Buah Kopi Dari 0,5 HL</t>
  </si>
  <si>
    <t>Takaran Kapuk Dari Kayu 2 Dan 1 HL</t>
  </si>
  <si>
    <t>Takaran Minyak Dari Besi 0,5 HL</t>
  </si>
  <si>
    <t>Takaran Gandum 0,5 HL</t>
  </si>
  <si>
    <t>Labu Takar (Volumetrik) berbagai capasitas</t>
  </si>
  <si>
    <t>takaran lainnya  lainnya (dst)</t>
  </si>
  <si>
    <t>Alat Penguji Kendaraan Bermotor</t>
  </si>
  <si>
    <t>Flow Watch</t>
  </si>
  <si>
    <t>Loadsimulator</t>
  </si>
  <si>
    <t>Brake Efficiency Recorder</t>
  </si>
  <si>
    <t>Noise Tester</t>
  </si>
  <si>
    <t>Nozzle Tester</t>
  </si>
  <si>
    <t>Smoke Tester</t>
  </si>
  <si>
    <t>Heat Light Tester</t>
  </si>
  <si>
    <t>Brake Tester</t>
  </si>
  <si>
    <t>Side Sleep tester</t>
  </si>
  <si>
    <t>Carlift/Ptlift</t>
  </si>
  <si>
    <t>Axle Weight Beam</t>
  </si>
  <si>
    <t>Chasis Lubricator</t>
  </si>
  <si>
    <t>Tune Up Tester (Alat Penguji Kendaraan Bermotor)</t>
  </si>
  <si>
    <t>Compression Gauge</t>
  </si>
  <si>
    <t>Diesel Timing Tachometer</t>
  </si>
  <si>
    <t>Vernier Caliper</t>
  </si>
  <si>
    <t>Sound Scope</t>
  </si>
  <si>
    <t>Temperature Gauge</t>
  </si>
  <si>
    <t>Whitsone Brigg</t>
  </si>
  <si>
    <t>Tire Pressure Gauge</t>
  </si>
  <si>
    <t>Service Lift</t>
  </si>
  <si>
    <t>Tachometer (Mechanical)</t>
  </si>
  <si>
    <t>Tachometer (electric)</t>
  </si>
  <si>
    <t>Spark Plug Cleaner</t>
  </si>
  <si>
    <t>Spark Plug Quick Tester</t>
  </si>
  <si>
    <t>Injection Pump Tester</t>
  </si>
  <si>
    <t>Chassis Analyzer</t>
  </si>
  <si>
    <t>Chassis Dynamometer</t>
  </si>
  <si>
    <t>Engine Analyzer</t>
  </si>
  <si>
    <t>Engine Dynamometer</t>
  </si>
  <si>
    <t>Brinell Hardness Tester</t>
  </si>
  <si>
    <t>specific set  lainnya (dst)</t>
  </si>
  <si>
    <t>Transmission Measuring Set Modulator</t>
  </si>
  <si>
    <t>DME Ground Station Test Set (Specific Set)</t>
  </si>
  <si>
    <t>Communication Receiver Set</t>
  </si>
  <si>
    <t>ILS Calibration</t>
  </si>
  <si>
    <t>Measuring Set</t>
  </si>
  <si>
    <t>Sangkar Meteorologi</t>
  </si>
  <si>
    <t>Thermometer Max</t>
  </si>
  <si>
    <t>Thermometer Min</t>
  </si>
  <si>
    <t>Thermometer Apung</t>
  </si>
  <si>
    <t>Thermometer Tanah</t>
  </si>
  <si>
    <t>Thermometer Suhu Air Laut</t>
  </si>
  <si>
    <t>Portable Weather Season</t>
  </si>
  <si>
    <t>Psychrometer Assman</t>
  </si>
  <si>
    <t>Automatic Weather Station (AWS)</t>
  </si>
  <si>
    <t>Ground Rason Receiver</t>
  </si>
  <si>
    <t>Automatic Weather Observing Station (AWOS)</t>
  </si>
  <si>
    <t>Intensity Meter</t>
  </si>
  <si>
    <t>Sistem Informasi Meteorologi Otomatis (SIMO)</t>
  </si>
  <si>
    <t>Seismic Borehole</t>
  </si>
  <si>
    <t>Low Level Wind Shear Alert System</t>
  </si>
  <si>
    <t>Tide Gauge Tsunami</t>
  </si>
  <si>
    <t>Wind Profiler</t>
  </si>
  <si>
    <t>Alat Monitoring Tsunami</t>
  </si>
  <si>
    <t>Light Detecting and Ranging (LIDAR)</t>
  </si>
  <si>
    <t>Alat Deteksi Getaran Tanah</t>
  </si>
  <si>
    <t>Infrasound Meter</t>
  </si>
  <si>
    <t>Radiosonde</t>
  </si>
  <si>
    <t>Magnetograph</t>
  </si>
  <si>
    <t>Lightning Detector</t>
  </si>
  <si>
    <t>Refraksi Meter</t>
  </si>
  <si>
    <t>Resistivity Meter</t>
  </si>
  <si>
    <t>Handheld Teropong</t>
  </si>
  <si>
    <t>Digital Soil Thermometer</t>
  </si>
  <si>
    <t>Thermometer Minimum Rumput</t>
  </si>
  <si>
    <t>Handheld Digital Soil Moisture</t>
  </si>
  <si>
    <t>Wind Tunnel</t>
  </si>
  <si>
    <t>Alat Penakar Hujan</t>
  </si>
  <si>
    <t>Automatic Rain Gauge (ARG)</t>
  </si>
  <si>
    <t>Actinograph</t>
  </si>
  <si>
    <t>Handheld Digital Pyranometer</t>
  </si>
  <si>
    <t>Solar Monitoring Station</t>
  </si>
  <si>
    <t>Digital Evaporimeter</t>
  </si>
  <si>
    <t>Precursor Gempa Bumi</t>
  </si>
  <si>
    <t>Digital Multi-Weather Sensors</t>
  </si>
  <si>
    <t>Handheld Weather Station</t>
  </si>
  <si>
    <t>Mobile Automatic Weather Station (MAWS)</t>
  </si>
  <si>
    <t>Agroclimate Automatic Weather Station (AAWS)</t>
  </si>
  <si>
    <t>Automatic Rain Water Sampler (ARWS)</t>
  </si>
  <si>
    <t>Betha-Rays Attenuation Monitoring (BAM)</t>
  </si>
  <si>
    <t>Air Kit Flask Sampling</t>
  </si>
  <si>
    <t>Green House Gas (GHG) Analyzer</t>
  </si>
  <si>
    <t>Aerosol Sampler</t>
  </si>
  <si>
    <t>Passive Air Sampler</t>
  </si>
  <si>
    <t>Active Air Sampler</t>
  </si>
  <si>
    <t>Portable Gas Sampling</t>
  </si>
  <si>
    <t>Pagar Taman Alat</t>
  </si>
  <si>
    <t>Hydrogen Generator</t>
  </si>
  <si>
    <t>Humidity Meter</t>
  </si>
  <si>
    <t>alat pengukur keadaan alam  lainnya (dst)</t>
  </si>
  <si>
    <t>Sunshine Recorder</t>
  </si>
  <si>
    <t>Solarimeter (Alat Pengukur Keadaan Alam)</t>
  </si>
  <si>
    <t>Pyranometer</t>
  </si>
  <si>
    <t>Pyrheliometer</t>
  </si>
  <si>
    <t>Net Radiometer</t>
  </si>
  <si>
    <t>Digital Radiometer</t>
  </si>
  <si>
    <t>Actinometer</t>
  </si>
  <si>
    <t>Integrating Actino Meter</t>
  </si>
  <si>
    <t>Albedometer</t>
  </si>
  <si>
    <t>Gun Belani</t>
  </si>
  <si>
    <t>Angstroom Pyrheliometer</t>
  </si>
  <si>
    <t>Solarigraph</t>
  </si>
  <si>
    <t>Pyrheliograph</t>
  </si>
  <si>
    <t>Actiongraph</t>
  </si>
  <si>
    <t>Pyranograph</t>
  </si>
  <si>
    <t>X-Y Recorder (Alat Pengukur Keadaan Alam)</t>
  </si>
  <si>
    <t>Penakar Hujan</t>
  </si>
  <si>
    <t>Reinfall Recorder Type Bucket</t>
  </si>
  <si>
    <t>Leaf Area Meter</t>
  </si>
  <si>
    <t>Planimeter (Alat Pengukur Keadaan Alam)</t>
  </si>
  <si>
    <t>Ceilometer</t>
  </si>
  <si>
    <t>Ceilograph</t>
  </si>
  <si>
    <t>Weather Radar</t>
  </si>
  <si>
    <t>Open Pan Evaporimeter</t>
  </si>
  <si>
    <t>Piche Evaporimeter</t>
  </si>
  <si>
    <t>Lysimeter</t>
  </si>
  <si>
    <t>Tubing Pump Drive</t>
  </si>
  <si>
    <t>Keshner Evaporimeter</t>
  </si>
  <si>
    <t>Evaporigraph</t>
  </si>
  <si>
    <t>Dew Recorder</t>
  </si>
  <si>
    <t>Dew Gauge</t>
  </si>
  <si>
    <t>Blue M Oven</t>
  </si>
  <si>
    <t>Neutron Probe</t>
  </si>
  <si>
    <t>Decimeter Charge</t>
  </si>
  <si>
    <t>Pocket Decimeter</t>
  </si>
  <si>
    <t>Tensiometer (Alat Pengukur Keadaan Alam)</t>
  </si>
  <si>
    <t>Accessoris Tube</t>
  </si>
  <si>
    <t>Survey Meter (Alat Pengukur Keadaan Alam)</t>
  </si>
  <si>
    <t>Percolasi Meter</t>
  </si>
  <si>
    <t>Bor Sample Tanah</t>
  </si>
  <si>
    <t>Laboratorium Cort</t>
  </si>
  <si>
    <t>Soil Moisture Meter</t>
  </si>
  <si>
    <t>Sea Water Current Meter</t>
  </si>
  <si>
    <t>Wave Recorder</t>
  </si>
  <si>
    <t>Tide Recorder</t>
  </si>
  <si>
    <t>Radio Winsode</t>
  </si>
  <si>
    <t>Radio Thedolite</t>
  </si>
  <si>
    <t>Optic Theodolite</t>
  </si>
  <si>
    <t>Radio Wind</t>
  </si>
  <si>
    <t>Thermometer (Alat Pengukur Keadaan Alam)</t>
  </si>
  <si>
    <t>Barometer (Alat Pengukur Keadaan Alam)</t>
  </si>
  <si>
    <t>Altimeter (Alat Pengukur Keadaan Alam)</t>
  </si>
  <si>
    <t>Barograph (Alat Pengukur Keadaan Alam)</t>
  </si>
  <si>
    <t>Surveying Barograph</t>
  </si>
  <si>
    <t>Anemometer (Alat Pengukur Keadaan Alam)</t>
  </si>
  <si>
    <t>Wind Force</t>
  </si>
  <si>
    <t>Anemograph</t>
  </si>
  <si>
    <t>Vertikal Wind Speed</t>
  </si>
  <si>
    <t>Mechanical Wind Recorder (Alat Pengukur Keadaan Alam)</t>
  </si>
  <si>
    <t>Wind Snear</t>
  </si>
  <si>
    <t>Psychometer Sling/Wherling</t>
  </si>
  <si>
    <t>Assman Psychrodial</t>
  </si>
  <si>
    <t>Hygrograph (Alat Pengukur Keadaan Alam)</t>
  </si>
  <si>
    <t>Persentage Humidity</t>
  </si>
  <si>
    <t>Psychrometer Slide Rule</t>
  </si>
  <si>
    <t>Gas Generator</t>
  </si>
  <si>
    <t>Ploatting Board</t>
  </si>
  <si>
    <t>Fillter Ballon</t>
  </si>
  <si>
    <t>Pressure Ceck Box</t>
  </si>
  <si>
    <t>Evaluation Suhu</t>
  </si>
  <si>
    <t>Evaluation Titik Embun</t>
  </si>
  <si>
    <t>Pressure Scale</t>
  </si>
  <si>
    <t>Kop Gas Generator</t>
  </si>
  <si>
    <t>Pengukur Ketebalan Dinding</t>
  </si>
  <si>
    <t>Soil Heat Fluxplate</t>
  </si>
  <si>
    <t>Fog Visiometer</t>
  </si>
  <si>
    <t>Seismograph (Alat Pengukur Keadaan Alam)</t>
  </si>
  <si>
    <t>Strongmation Accelograph</t>
  </si>
  <si>
    <t>Seismocope</t>
  </si>
  <si>
    <t>Vibration Monitor</t>
  </si>
  <si>
    <t>Signal Conditioner</t>
  </si>
  <si>
    <t>Tranducer Microtermometer</t>
  </si>
  <si>
    <t>Magnetograph Adz</t>
  </si>
  <si>
    <t>Digital Analog Magnetograph</t>
  </si>
  <si>
    <t>Deklinometer</t>
  </si>
  <si>
    <t>Inklinometer</t>
  </si>
  <si>
    <t>QHN Instrument</t>
  </si>
  <si>
    <t>BMZ Instrument</t>
  </si>
  <si>
    <t>Proton Magnetograph</t>
  </si>
  <si>
    <t>Portable Variograph</t>
  </si>
  <si>
    <t>Stationary Variograph</t>
  </si>
  <si>
    <t>Potential Gradient Meter</t>
  </si>
  <si>
    <t>Conductivity Meter (Alat Pengukur Keadaan Alam)</t>
  </si>
  <si>
    <t>Air Aerth Current Meter</t>
  </si>
  <si>
    <t>Ligthing Counter</t>
  </si>
  <si>
    <t>Ionosode</t>
  </si>
  <si>
    <t>Satellite Positioning</t>
  </si>
  <si>
    <t>Transit Thedolite</t>
  </si>
  <si>
    <t>Astrolebe</t>
  </si>
  <si>
    <t>La Coste And Remberg 6523</t>
  </si>
  <si>
    <t>Microtremor</t>
  </si>
  <si>
    <t>Portable Seismograph</t>
  </si>
  <si>
    <t>Digital Accelerograph</t>
  </si>
  <si>
    <t>Digital Broadband Seismograph</t>
  </si>
  <si>
    <t>PC Drum</t>
  </si>
  <si>
    <t>Tribrach</t>
  </si>
  <si>
    <t>alat pengukur penglihatan  lainnya (dst)</t>
  </si>
  <si>
    <t>Transmissimeter</t>
  </si>
  <si>
    <t>Teropong Hilal</t>
  </si>
  <si>
    <t>Jam Atom</t>
  </si>
  <si>
    <t>alat pengukur ketepatan dan koreksi waktu  lainnya (dst)</t>
  </si>
  <si>
    <t>Lonceng Bandul</t>
  </si>
  <si>
    <t>Lonceng Cecium Beam Frequence</t>
  </si>
  <si>
    <t>Time Transmitter</t>
  </si>
  <si>
    <t>Jam Waktu Bintang</t>
  </si>
  <si>
    <t>Lonceng Tabung Hampa</t>
  </si>
  <si>
    <t>Tabung Hampa, Free Pendulum</t>
  </si>
  <si>
    <t>Onggo Coder Electric</t>
  </si>
  <si>
    <t>Chronograph</t>
  </si>
  <si>
    <t>Chronometer (Alat Pengukur Ketepatan Dan Koreksi Waktu)</t>
  </si>
  <si>
    <t>Teropong Bintang Transit</t>
  </si>
  <si>
    <t>Time Code</t>
  </si>
  <si>
    <t>Alat Pengukur Ketepatan Dan Koreksi Waktu Lainnya</t>
  </si>
  <si>
    <t>Digital RF Watt Meter</t>
  </si>
  <si>
    <t>Time Dmain Reffloctometer</t>
  </si>
  <si>
    <t>Phone Test Set</t>
  </si>
  <si>
    <t>Fiber Optic Test Set</t>
  </si>
  <si>
    <t>Communication Analyzer</t>
  </si>
  <si>
    <t>Technical Toolkit</t>
  </si>
  <si>
    <t>RF Load Resistor</t>
  </si>
  <si>
    <t>Digital Spectrum Analyzer</t>
  </si>
  <si>
    <t>Solder IC</t>
  </si>
  <si>
    <t>alat ukur instrument workshop  lainnya (dst)</t>
  </si>
  <si>
    <t>alat ukur lainnya  lainnya (dst)</t>
  </si>
  <si>
    <t>Tractor Four Wheel (Dengan Kelengkapannya)</t>
  </si>
  <si>
    <t>Tractor Tangan Dengan Perlengkapannya</t>
  </si>
  <si>
    <t>alat pengolahan tanah dan tanaman  lainnya (dst)</t>
  </si>
  <si>
    <t>Babatan</t>
  </si>
  <si>
    <t>Penyemprot Otomatis (Automatic Sprayer)</t>
  </si>
  <si>
    <t>Penyemprot Mesin (Power Sprayer)</t>
  </si>
  <si>
    <t>Penyemprot Tangan (Hand Sprayer)</t>
  </si>
  <si>
    <t>Alat Penyiang Tanaman</t>
  </si>
  <si>
    <t>alat pemeliharaan tanaman/ikan/ternak  lainnya (dst)</t>
  </si>
  <si>
    <t>Alat Perontokan (Thresser Pedal)</t>
  </si>
  <si>
    <t>Alat Perontokan Mesin (Power Thresser)</t>
  </si>
  <si>
    <t>Alat Pemipil Jagung</t>
  </si>
  <si>
    <t>Alat Pengering (Dryer)</t>
  </si>
  <si>
    <t>Alat Pengukur Kadar Air (Moisture Tester)</t>
  </si>
  <si>
    <t>Alat Penggiling Kopi</t>
  </si>
  <si>
    <t>Alat Pengolah Tepung</t>
  </si>
  <si>
    <t>Alat Bantu Uji Tumbuh</t>
  </si>
  <si>
    <t>Alat Penampi</t>
  </si>
  <si>
    <t>Cold Storage (Kamar Pendingin)</t>
  </si>
  <si>
    <t>Selo (Kotak Penyimpanan) Dengan Pengatur Temperatur</t>
  </si>
  <si>
    <t>Rak-Rak Penyimpan</t>
  </si>
  <si>
    <t>Lemari Penyimpan</t>
  </si>
  <si>
    <t>Alat Penyimpanan Hasil Pertanian lainnya</t>
  </si>
  <si>
    <t>Alat Pengukur Intensitas Cahaya</t>
  </si>
  <si>
    <t>Alat Pengukur P.H. Tanah (Soil Tester)</t>
  </si>
  <si>
    <t>Alat Pengambil Sample Tanah</t>
  </si>
  <si>
    <t>Rice</t>
  </si>
  <si>
    <t>Grindding Mill</t>
  </si>
  <si>
    <t>Volume Test</t>
  </si>
  <si>
    <t>Weight</t>
  </si>
  <si>
    <t>Straw Facture</t>
  </si>
  <si>
    <t>Falling Number</t>
  </si>
  <si>
    <t>Electrode Ph Meter</t>
  </si>
  <si>
    <t>Alat Penurun Kadar Air Madu</t>
  </si>
  <si>
    <t>Alat Laboratorium lainnya</t>
  </si>
  <si>
    <t>Alat Pembuat Pelet/Makanan Ternak</t>
  </si>
  <si>
    <t>Alat Pembuat Molase Blok</t>
  </si>
  <si>
    <t>Mesin Tetas</t>
  </si>
  <si>
    <t>Mesin Perah Susu</t>
  </si>
  <si>
    <t>Milk Can</t>
  </si>
  <si>
    <t>Pengupas Kulit Ari Kedelai</t>
  </si>
  <si>
    <t>Pemarut Serat Serba Guna</t>
  </si>
  <si>
    <t>Penyawut Singkong</t>
  </si>
  <si>
    <t>Gilingan Beras</t>
  </si>
  <si>
    <t>Salina Injector</t>
  </si>
  <si>
    <t>Scaller Motor</t>
  </si>
  <si>
    <t>ULV Cabinet</t>
  </si>
  <si>
    <t>TLC Drayer</t>
  </si>
  <si>
    <t>Mesin Pencuci Alat (Miele)</t>
  </si>
  <si>
    <t>Hydrolic Pieces</t>
  </si>
  <si>
    <t>Reaper</t>
  </si>
  <si>
    <t>Electric Disk Cutter</t>
  </si>
  <si>
    <t>Ragum /Catok</t>
  </si>
  <si>
    <t>Diesel Eggane</t>
  </si>
  <si>
    <t>Alat Prosesing Daging</t>
  </si>
  <si>
    <t>Alat Prosesing Telur</t>
  </si>
  <si>
    <t>Ice Cream Maker</t>
  </si>
  <si>
    <t>Hand Separator</t>
  </si>
  <si>
    <t>Mesin Penepung Beras</t>
  </si>
  <si>
    <t>Alat Penggiling Jagung</t>
  </si>
  <si>
    <t>Mesin Pengayak Tepung</t>
  </si>
  <si>
    <t>Pengolahan Produk Kering</t>
  </si>
  <si>
    <t>Penyawut Besar dan Kecil</t>
  </si>
  <si>
    <t>Processing Multiguna</t>
  </si>
  <si>
    <t>Pump for HPLC and Accessories</t>
  </si>
  <si>
    <t>Sausage Feeler Machine</t>
  </si>
  <si>
    <t>Twin Paper Roller Bearing</t>
  </si>
  <si>
    <t>Skinning Cradle</t>
  </si>
  <si>
    <t>Head Restrainer</t>
  </si>
  <si>
    <t>Stuning Device</t>
  </si>
  <si>
    <t>Penyodok Kotoran</t>
  </si>
  <si>
    <t>Pengarah Kepala</t>
  </si>
  <si>
    <t>Offal Wash</t>
  </si>
  <si>
    <t>Beef Splitter</t>
  </si>
  <si>
    <t>Alat Pengupas Biji Mete</t>
  </si>
  <si>
    <t>Alat Pencacah Daun</t>
  </si>
  <si>
    <t>Alat Prosesing lainnya</t>
  </si>
  <si>
    <t>Alat Pemecah Tapioka</t>
  </si>
  <si>
    <t>alat pasca panen  lainnya (dst)</t>
  </si>
  <si>
    <t>Double Rig Shrimp Trawl/Pukat Udang Ganda</t>
  </si>
  <si>
    <t>Payang ( Termasuk Lampara )</t>
  </si>
  <si>
    <t>Danish Seine ( Dogol )</t>
  </si>
  <si>
    <t>Beach Seine ( Pukat Pantai )</t>
  </si>
  <si>
    <t>Drift Gill Net ( Jaring Insang Hanyut )</t>
  </si>
  <si>
    <t>Encircling Gill Net ( Jaring Insang Lingkar )</t>
  </si>
  <si>
    <t>Shrimp Gill Net ( Jaring Klitik )</t>
  </si>
  <si>
    <t>Set Gill Net ( Jaring Insang Tetap )</t>
  </si>
  <si>
    <t>Boat Raft Lift Net ( Bagan Perahu/Rakit )</t>
  </si>
  <si>
    <t>Bagan Tancap Berikut Kelong</t>
  </si>
  <si>
    <t>Scoop Net ( Serok )</t>
  </si>
  <si>
    <t>Guiding Barrier ( Serok )</t>
  </si>
  <si>
    <t>Stow Net ( Jermal Termasuk Togo )</t>
  </si>
  <si>
    <t>Portable Traps ( Bubu )</t>
  </si>
  <si>
    <t>Tuna Long Line ( Rawai Tuna )</t>
  </si>
  <si>
    <t>Set Long Line ( Rawai Tetap )</t>
  </si>
  <si>
    <t>Skipjack Pole And Lines ( Huhate )</t>
  </si>
  <si>
    <t>Trool Line ( Pancing Tonda )</t>
  </si>
  <si>
    <t>Muroami Inc. Mallalugis</t>
  </si>
  <si>
    <t xml:space="preserve"> Tombak</t>
  </si>
  <si>
    <t>Bak Pemeliharaan Sementara</t>
  </si>
  <si>
    <t>Keramba ( Jaring Apung )</t>
  </si>
  <si>
    <t>Jaring Lingkar</t>
  </si>
  <si>
    <t>Pukat Tarik Berkapal</t>
  </si>
  <si>
    <t>Pukat Hela</t>
  </si>
  <si>
    <t>Pukat Dorong</t>
  </si>
  <si>
    <t>Penggaruk</t>
  </si>
  <si>
    <t>Jaring Angkat Menetap</t>
  </si>
  <si>
    <t>Jaring Angkat Tidak Menetap</t>
  </si>
  <si>
    <t>Alat yang Dijatuhkan</t>
  </si>
  <si>
    <t>Alat Penjepit dan Melukai</t>
  </si>
  <si>
    <t>Alat Produksi Perikanan lainnya</t>
  </si>
  <si>
    <t>Waight Band</t>
  </si>
  <si>
    <t>Insemination Gun</t>
  </si>
  <si>
    <t>Termos A.J</t>
  </si>
  <si>
    <t>Debeaker (Alat Pemotong Panah)</t>
  </si>
  <si>
    <t xml:space="preserve">Milik Gam </t>
  </si>
  <si>
    <t>Dehamer (Pemotong Tanduk)</t>
  </si>
  <si>
    <t>Alat Peternakan lainnya</t>
  </si>
  <si>
    <t>Alat Pengolahan lainnya</t>
  </si>
  <si>
    <t>Mesin Ketik Manual Portable (11-13 Inci)</t>
  </si>
  <si>
    <t>Mesin Ketik Manual Standard (14-16 Inci)</t>
  </si>
  <si>
    <t>Mesin Ketik Manual Langewagon (18-27 Inci)</t>
  </si>
  <si>
    <t>Mesin Ketik Listrik</t>
  </si>
  <si>
    <t>Mesin Ketik Listrik Potable (11-13 Inci)</t>
  </si>
  <si>
    <t>Mesin Ketik Listrik Standard (14-16 Inci)</t>
  </si>
  <si>
    <t>Mesin Ketik Listrik Langewagon (18-27 Inci)</t>
  </si>
  <si>
    <t>Mesin Ketik Elektronik/Selektrik</t>
  </si>
  <si>
    <t>Mesin Ketik Braille</t>
  </si>
  <si>
    <t>Mesin Cetak Stereo Piper (Braille)</t>
  </si>
  <si>
    <t>mesin ketik  lainnya (dst)</t>
  </si>
  <si>
    <t>Mesin Hitung Listrik</t>
  </si>
  <si>
    <t>Mesin Hitung Elektronik/Calculator</t>
  </si>
  <si>
    <t>Abakus (Alat Hitung)</t>
  </si>
  <si>
    <t>Blokycs (Mesin Hitung Braille)</t>
  </si>
  <si>
    <t>Mesin Penghitung Kertas/Pita Cukai</t>
  </si>
  <si>
    <t>Mesin Absen (Time Recorder)</t>
  </si>
  <si>
    <t>Mesin Kontrol Jaga</t>
  </si>
  <si>
    <t>mesin hitung/mesin jumlah  lainnya (dst)</t>
  </si>
  <si>
    <t>Mesin Stensil Manual Folio</t>
  </si>
  <si>
    <t>Mesin Stensil Manual Double Folio</t>
  </si>
  <si>
    <t>Mesin Stensil Listrik Folio</t>
  </si>
  <si>
    <t>Mesin Stensil Listrik Double Folio</t>
  </si>
  <si>
    <t>Mesin Stensil Spiritus Manual</t>
  </si>
  <si>
    <t>Mesin Stensil Spiritus Listrik</t>
  </si>
  <si>
    <t>Mesin Fotocopy Folio</t>
  </si>
  <si>
    <t>Mesin Fotocopy Double Folio</t>
  </si>
  <si>
    <t>Mesin Fotocopy Electronic</t>
  </si>
  <si>
    <t>Mesin Thermoforn</t>
  </si>
  <si>
    <t>Mesin Fotocopy Lainnya</t>
  </si>
  <si>
    <t>Risograf</t>
  </si>
  <si>
    <t>Mesin Perekam Stensil Folio</t>
  </si>
  <si>
    <t>Mesin Perekam Stensil Double Folio</t>
  </si>
  <si>
    <t>Mesin Plate Folio</t>
  </si>
  <si>
    <t>Mesin Plate Double Folio</t>
  </si>
  <si>
    <t>Alat Reproduksi lainnya</t>
  </si>
  <si>
    <t>Lemari Besi/Metal</t>
  </si>
  <si>
    <t>Rak Besi</t>
  </si>
  <si>
    <t>Filing Cabinet Besi</t>
  </si>
  <si>
    <t>Filing Cabinet Kayu</t>
  </si>
  <si>
    <t>Peti Uang/Cash Box/Coin Box</t>
  </si>
  <si>
    <t>Kardex Besi</t>
  </si>
  <si>
    <t>Kardex Kayu</t>
  </si>
  <si>
    <t>Compact Rolling</t>
  </si>
  <si>
    <t>Mobile File</t>
  </si>
  <si>
    <t>Locker</t>
  </si>
  <si>
    <t>Roll Opek</t>
  </si>
  <si>
    <t>Tempat Menyimpan Gambar</t>
  </si>
  <si>
    <t>Kontainer</t>
  </si>
  <si>
    <t>Coin Box</t>
  </si>
  <si>
    <t>Lemari Display</t>
  </si>
  <si>
    <t>Water Proof Box</t>
  </si>
  <si>
    <t>Folding Container Box</t>
  </si>
  <si>
    <t>Box Truck</t>
  </si>
  <si>
    <t>Laci Box</t>
  </si>
  <si>
    <t>Lemari Katalog</t>
  </si>
  <si>
    <t>Alat Penyimpanan Kantor lainnya</t>
  </si>
  <si>
    <t>Narkotik Test</t>
  </si>
  <si>
    <t>CCTV - Camera Control Television System</t>
  </si>
  <si>
    <t>Papan Visual/Papan Nama</t>
  </si>
  <si>
    <t>Movitex Board</t>
  </si>
  <si>
    <t>Alat Detektor Barang Terlarang/X Ray</t>
  </si>
  <si>
    <t>Copy Board/Elektric White Board</t>
  </si>
  <si>
    <t>Cream Polisher</t>
  </si>
  <si>
    <t>Mesin Perangko</t>
  </si>
  <si>
    <t>Headmachine Besar</t>
  </si>
  <si>
    <t>Hand Metal Detector</t>
  </si>
  <si>
    <t>Alat Pengaman / Sinyal</t>
  </si>
  <si>
    <t>Display</t>
  </si>
  <si>
    <t>Exhauster Form</t>
  </si>
  <si>
    <t>Rubu Mujayyab</t>
  </si>
  <si>
    <t>Electric Dumper</t>
  </si>
  <si>
    <t>Mesin Teraan</t>
  </si>
  <si>
    <t>Mesin Laminating</t>
  </si>
  <si>
    <t>Penangkal Petir</t>
  </si>
  <si>
    <t>Stempel Timbul/Bulat</t>
  </si>
  <si>
    <t>Lampu-lampu Kristal</t>
  </si>
  <si>
    <t>LCD Projector/Infocus</t>
  </si>
  <si>
    <t>Flip Chart</t>
  </si>
  <si>
    <t>Binding Machine</t>
  </si>
  <si>
    <t>Softboard</t>
  </si>
  <si>
    <t>Alat Perekam Suara (Voice Pen)</t>
  </si>
  <si>
    <t>Acces Control System</t>
  </si>
  <si>
    <t>Intruction Detector</t>
  </si>
  <si>
    <t>Monitor Panel With Mimic Board</t>
  </si>
  <si>
    <t>Panic Button System, Alarm Indicator</t>
  </si>
  <si>
    <t>Pintu Elektrik (yang Memakai Akses)</t>
  </si>
  <si>
    <t>Focusing Screen/Layar LCD Projector</t>
  </si>
  <si>
    <t>Proyector Spider Bracket</t>
  </si>
  <si>
    <t>Papan Gambar</t>
  </si>
  <si>
    <t>Bel</t>
  </si>
  <si>
    <t>Electric Pressing Machine</t>
  </si>
  <si>
    <t>Encapsulator (Jarasonic welder)</t>
  </si>
  <si>
    <t>Deacidificator Unit (Non Aquas)</t>
  </si>
  <si>
    <t>Full Automatic Leaf Caster</t>
  </si>
  <si>
    <t>Conservation Tools</t>
  </si>
  <si>
    <t>Board Stan</t>
  </si>
  <si>
    <t>Vacum Freeze Dry Chamber</t>
  </si>
  <si>
    <t>Kotak Surat</t>
  </si>
  <si>
    <t>Gembok</t>
  </si>
  <si>
    <t>Compact Hand Projector</t>
  </si>
  <si>
    <t>Alat Sidik Jari</t>
  </si>
  <si>
    <t>Alat Penghancur Jarum</t>
  </si>
  <si>
    <t>Walkthrough/ Portal Metal Detector</t>
  </si>
  <si>
    <t>Handheld Trace Detector</t>
  </si>
  <si>
    <t>Alat Deteksi Pita Cukai Palsu/ Video Spectral Comparator</t>
  </si>
  <si>
    <t>Mesin Packing/ Starpping Machine</t>
  </si>
  <si>
    <t>Television Control Operasional Lift</t>
  </si>
  <si>
    <t>Mesin Antrian</t>
  </si>
  <si>
    <t>Mesin Fogging</t>
  </si>
  <si>
    <t>Teralis</t>
  </si>
  <si>
    <t>Alat Penerjemah</t>
  </si>
  <si>
    <t>Alat Penghancur Plastik</t>
  </si>
  <si>
    <t>Proteksi Petir Terpadu</t>
  </si>
  <si>
    <t>Pakaian Toga</t>
  </si>
  <si>
    <t>Tongkat Pedel</t>
  </si>
  <si>
    <t>Meja Kerja Besi/Metal</t>
  </si>
  <si>
    <t>Meja Kerja Kayu</t>
  </si>
  <si>
    <t>Kursi Besi/Metal</t>
  </si>
  <si>
    <t>Kursi Kayu</t>
  </si>
  <si>
    <t>Sice</t>
  </si>
  <si>
    <t>Bangku Panjang Besi/Metal</t>
  </si>
  <si>
    <t>Bangku Panjang Kayu</t>
  </si>
  <si>
    <t>Tempat Tidur Besi</t>
  </si>
  <si>
    <t>Meja Marmer</t>
  </si>
  <si>
    <t>Kasur/Spring Bed</t>
  </si>
  <si>
    <t>Sketsel</t>
  </si>
  <si>
    <t>Meja Makan Besi</t>
  </si>
  <si>
    <t>Meja Makan Kayu</t>
  </si>
  <si>
    <t>Kursi Fiber Glas/Plastik</t>
  </si>
  <si>
    <t>Pot Bunga</t>
  </si>
  <si>
    <t>Partisi</t>
  </si>
  <si>
    <t>Publik Astari (Pembatas Antrian)</t>
  </si>
  <si>
    <t>Rak Sepatu ( Almunium )</t>
  </si>
  <si>
    <t>Gantungan Jas</t>
  </si>
  <si>
    <t>Nakas</t>
  </si>
  <si>
    <t>Cubikal</t>
  </si>
  <si>
    <t>Workstation</t>
  </si>
  <si>
    <t>Meja Rias</t>
  </si>
  <si>
    <t>Meubeleur lainnya</t>
  </si>
  <si>
    <t>Jam Elektronik</t>
  </si>
  <si>
    <t>Control Clock</t>
  </si>
  <si>
    <t>Mesin Penghisap Debu/Vacuum Cleaner</t>
  </si>
  <si>
    <t>Mesin Pel/Poles</t>
  </si>
  <si>
    <t>Mesin Pemotong Rumput</t>
  </si>
  <si>
    <t>Air Cleaner</t>
  </si>
  <si>
    <t>Alat Pembersih Salju</t>
  </si>
  <si>
    <t>A.C. Sentral</t>
  </si>
  <si>
    <t>A.C. Window</t>
  </si>
  <si>
    <t>A.C. Split</t>
  </si>
  <si>
    <t>Portable Air Conditioner (Alat Pendingin)</t>
  </si>
  <si>
    <t>Exhause Fan</t>
  </si>
  <si>
    <t>Cold Storage (Alat Pendingin)</t>
  </si>
  <si>
    <t>Reach In Chiller</t>
  </si>
  <si>
    <t>Air Curtain</t>
  </si>
  <si>
    <t>Air Handling Unit</t>
  </si>
  <si>
    <t>Alat Pendingin lainnya</t>
  </si>
  <si>
    <t>Kompor Listrik (Alat Dapur)</t>
  </si>
  <si>
    <t>Kompor Gas (Alat Dapur)</t>
  </si>
  <si>
    <t>Rice Cooker (Alat Dapur)</t>
  </si>
  <si>
    <t>Rice Warmer</t>
  </si>
  <si>
    <t>Treng Air/Tandon Air</t>
  </si>
  <si>
    <t>Mesin Parutan Kelapa</t>
  </si>
  <si>
    <t>Alat Pemanggang Roti/Sate</t>
  </si>
  <si>
    <t>Rak Piring Alumunium</t>
  </si>
  <si>
    <t>Alat Penyimpan Beras</t>
  </si>
  <si>
    <t>Oven Gas</t>
  </si>
  <si>
    <t>Presto Cooker</t>
  </si>
  <si>
    <t>Wonder Pan</t>
  </si>
  <si>
    <t>Mesin Giling Daging</t>
  </si>
  <si>
    <t>Heating Set</t>
  </si>
  <si>
    <t>Thermos Air</t>
  </si>
  <si>
    <t>Alat Dapur lainnya</t>
  </si>
  <si>
    <t>Video Cassette</t>
  </si>
  <si>
    <t>Tape Recorder (Alat Rumah Tangga Lainnya ( Home Use )</t>
  </si>
  <si>
    <t>Compact Disc</t>
  </si>
  <si>
    <t>Wireless</t>
  </si>
  <si>
    <t>Step Up/Down (Alat Rumah Tangga Lainnya ( Home Use )</t>
  </si>
  <si>
    <t>Stabilisator</t>
  </si>
  <si>
    <t>Camera film</t>
  </si>
  <si>
    <t>Gambar Presiden/Wakil Presiden</t>
  </si>
  <si>
    <t>Lambang Korpri/Dharma Wanita</t>
  </si>
  <si>
    <t>Aquarium (Alat Rumah Tangga Lainnya ( Home Use )</t>
  </si>
  <si>
    <t>Seterika</t>
  </si>
  <si>
    <t>Tangga Aluminium</t>
  </si>
  <si>
    <t>Dispenser</t>
  </si>
  <si>
    <t>Mimbar/Podium</t>
  </si>
  <si>
    <t>Lonceng/Genta</t>
  </si>
  <si>
    <t>Coffee Maker</t>
  </si>
  <si>
    <t>Mesin Obras</t>
  </si>
  <si>
    <t>Mesin Potong Kain</t>
  </si>
  <si>
    <t>Mesin Pelubang Kancing</t>
  </si>
  <si>
    <t>Meja Potong</t>
  </si>
  <si>
    <t>Rader</t>
  </si>
  <si>
    <t>Manequin (Boneka)</t>
  </si>
  <si>
    <t>Mini Compo</t>
  </si>
  <si>
    <t>Heater (Alat Rumah Tangga Lainnya ( Home Use )</t>
  </si>
  <si>
    <t>Vertikal Blind</t>
  </si>
  <si>
    <t>Gordyin/Kray</t>
  </si>
  <si>
    <t>Asbak Tinggi</t>
  </si>
  <si>
    <t>Sun Screen</t>
  </si>
  <si>
    <t>Alat Pemanas Ruangan</t>
  </si>
  <si>
    <t>Lemari Plastik</t>
  </si>
  <si>
    <t>Mesin Pengering Tangan</t>
  </si>
  <si>
    <t>Panggung</t>
  </si>
  <si>
    <t>Mesin Pedding</t>
  </si>
  <si>
    <t>DVD Player</t>
  </si>
  <si>
    <t>Tangga</t>
  </si>
  <si>
    <t>Lampu</t>
  </si>
  <si>
    <t>Jemuran</t>
  </si>
  <si>
    <t>Patung Peraga Pakaian</t>
  </si>
  <si>
    <t>Gendola</t>
  </si>
  <si>
    <t>Alat Pangkas Rambut Listrik</t>
  </si>
  <si>
    <t>Bracket Standing Peralatan</t>
  </si>
  <si>
    <t>Tangki Air</t>
  </si>
  <si>
    <t>Home Theater</t>
  </si>
  <si>
    <t>Alat Rumah Tangga Lain-lain</t>
  </si>
  <si>
    <t>Alat Pemadam/Portable</t>
  </si>
  <si>
    <t>Pompa Kebakaran/Portable</t>
  </si>
  <si>
    <t xml:space="preserve">Alat Spinker </t>
  </si>
  <si>
    <t>Panel Pengontrol Kebakaran</t>
  </si>
  <si>
    <t>Tombol Kebakaran/Alarm</t>
  </si>
  <si>
    <t>Pipa Pemancar Kebakaran</t>
  </si>
  <si>
    <t>Pakaian Panas/Lengkap</t>
  </si>
  <si>
    <t>Topeng (masker) Oxigen</t>
  </si>
  <si>
    <t>Topeng (masker) Gas</t>
  </si>
  <si>
    <t>Alat Pelencur Kebakaran</t>
  </si>
  <si>
    <t>Alat Pembantu Kebakaran</t>
  </si>
  <si>
    <t>Alat Pemadam Kebakaran lainnya</t>
  </si>
  <si>
    <t>Meja Kerja Menteri/Gubernur/Bupati/Walikota</t>
  </si>
  <si>
    <t>Meja Kerja Pejabat Eselon I/Wakil Gubernur/Wakil Bupati/Wakil Walikota</t>
  </si>
  <si>
    <t>Meja Kerja Ketua/Wakil Ketua DPRD</t>
  </si>
  <si>
    <t>Meja Kerja Pejabat Eselon II</t>
  </si>
  <si>
    <t>Meja Kerja Pejabat Eselon III</t>
  </si>
  <si>
    <t>Meja Kerja Pejabat Eselon IV</t>
  </si>
  <si>
    <t>Meja Kerja Pegawai Non Struktural</t>
  </si>
  <si>
    <t>Meja Kerja Pejabat lain-lain</t>
  </si>
  <si>
    <t>Meja Rapat Menteri/Gubernur/Bupati/Walikota</t>
  </si>
  <si>
    <t>Meja Rapat Pejabat Eselon I/Wakil Gubernur/Wakil Bupati/Wakil Walikota</t>
  </si>
  <si>
    <t>Meja Rapat Ketua/Wakil Ketua DPRD</t>
  </si>
  <si>
    <t>Meja Rapat Pejabat Eselon II</t>
  </si>
  <si>
    <t>Meja Rapat Pejabat Eselon III</t>
  </si>
  <si>
    <t>Meja Tamu Ruangan Tunggu Menteri/Gubernur/Bupati/Walikota</t>
  </si>
  <si>
    <t>Meja Tamu Ruangan Tunggu Pejabat Eselon I/Wakil Gubernur/Wakil Bupati/Wakil Walikota</t>
  </si>
  <si>
    <t>Meja Tamu Ruangan Tunggu Ketua/Wakil Ketua DPRD</t>
  </si>
  <si>
    <t>Meja Tamu Ruangan Tunggu Pejabat Eselon II</t>
  </si>
  <si>
    <t>Meja Tamu Ruangan Tunggu Pejabat Eselon III</t>
  </si>
  <si>
    <t>Meja Rapat Pejabat lainnya</t>
  </si>
  <si>
    <t>Kursi Kerja Menteri/Gubernur/Bupati/Walikota</t>
  </si>
  <si>
    <t>Kursi Kerja Pejabat Eselon I/Wakil Gubernur/Wakil Bupati/Wakil Walikota</t>
  </si>
  <si>
    <t>Kursi Kerja Ketua/Wakil Ketua DPRD</t>
  </si>
  <si>
    <t>Kursi Kerja Pejabat Eselon II</t>
  </si>
  <si>
    <t>Kursi Kerja Pejabat Eselon III</t>
  </si>
  <si>
    <t>Kursi Kerja Pejabat Eselon IV</t>
  </si>
  <si>
    <t>Kursi Kerja Pejabat Eselon V</t>
  </si>
  <si>
    <t>Kursi Kerja Pegawai Non Struktural</t>
  </si>
  <si>
    <t>Kursi Kerja Pejabat lainnya</t>
  </si>
  <si>
    <t>Kursi Rapat Menteri/Gubernur/Bupati/Walikota</t>
  </si>
  <si>
    <t>Kursi Rapat Ruangan Rapat Pejabat Eselon I/Wakil Gubernur/Wakil Bupati/Wakil Walikota</t>
  </si>
  <si>
    <t>Kursi Rapat Ruangan Rapat Ketua/Wakil Ketua DPRD</t>
  </si>
  <si>
    <t>Kursi Rapat Ruangan Rapat Pejabat Eselon II</t>
  </si>
  <si>
    <t>Kursi Rapat Ruangan Rapat Pejabat Eselon III</t>
  </si>
  <si>
    <t>Kursi Rapat Pejabat lainnya</t>
  </si>
  <si>
    <t>Kursi Hadap Depan Meja Kerja Menteri/Gubernur/Bupati/Walikota</t>
  </si>
  <si>
    <t>Kursi Hadap Depan Meja Kerja Pejabat Eselon I/Wakil Gubernur/Wakil Bupati/Wakil Walikota</t>
  </si>
  <si>
    <t>Kursi Hadap Depan Meja Kerja Ketua/Wakil Ketua DPRD</t>
  </si>
  <si>
    <t>Kursi Hadap Depan Meja Kerja Pejabat Eselon II</t>
  </si>
  <si>
    <t>Kursi Hadap Depan Meja Kerja Pejabat Eselon III</t>
  </si>
  <si>
    <t>Kursi Hadap Depan Meja Kerja Pejabat Eselon IV</t>
  </si>
  <si>
    <t>Kursi Hadap Depan Meja Kerja Pejabat Eselon V</t>
  </si>
  <si>
    <t>Kursi Hadap Depan Meja Kerja lainnya</t>
  </si>
  <si>
    <t>Kursi Tamu di Ruangan Menteri/Gubernur/Bupati/Walikota</t>
  </si>
  <si>
    <t>Kursi Tamu di Ruangan Eselon I/Wakil Gubernur/Wakil Bupati/Wakil Walikota</t>
  </si>
  <si>
    <t>Kursi Tamu di Ruangan Ketua/Wakil Ketua DPRD</t>
  </si>
  <si>
    <t>Kursi Tamu di Ruangan Pejabat Eselon II</t>
  </si>
  <si>
    <t>Kursi Tamu di Ruangan Pejabat Eselon III</t>
  </si>
  <si>
    <t>Kursi Tamu di Ruangan Tunggu Menteri/Gubernur/Bupati/Walikota</t>
  </si>
  <si>
    <t>Kursi Tamu di Ruangan Tunggu Ketua/Wakil Ketua DPRD</t>
  </si>
  <si>
    <t>Kursi Tamu di Ruangan Tunggu Pejabat Eselon I</t>
  </si>
  <si>
    <t>Kursi Tamu di Ruangan Tunggu Pejabat Eselon II</t>
  </si>
  <si>
    <t>Kursi Tamu di Depan Ajudan Menteri/Gubernur/Bupati/Walikota</t>
  </si>
  <si>
    <t>Kursi Tamu di Depan Ajudan Eselon I/Wakil Gubernur/Wakil Bupati/Wakil Walikota</t>
  </si>
  <si>
    <t>Kursi Tamu di Ruangan Pejabat lainnya</t>
  </si>
  <si>
    <t>Lemari Buku Untuk Menteri/Gubernur/Bupati/Walikota</t>
  </si>
  <si>
    <t>Lemari Buku Untuk Pejabat Eselon I/Wakil Gubernur/Wakil Bupati/Wakil Walikota</t>
  </si>
  <si>
    <t>Lemari Buku Untuk Ketua/Wakil Ketua DPRD</t>
  </si>
  <si>
    <t>Lemari Buku Untuk Pejabat Eselon II</t>
  </si>
  <si>
    <t>Lemari Buku Untuk Pejabat Eselon III</t>
  </si>
  <si>
    <t>Lemari Buku Untuk Perpustakaan</t>
  </si>
  <si>
    <t>Lemari Buku Arsip Untuk Arsip Dinamis</t>
  </si>
  <si>
    <t>Buffet Kaca</t>
  </si>
  <si>
    <t>Lemari Arsip Pejabat lainnya</t>
  </si>
  <si>
    <t>Audio Mixing Console</t>
  </si>
  <si>
    <t>Audio Mixing Portable</t>
  </si>
  <si>
    <t>Audio Mixing Stationer</t>
  </si>
  <si>
    <t>Audio Video Selector (Peralatan Studio Audio)</t>
  </si>
  <si>
    <t>Compact Disc Juke Box System</t>
  </si>
  <si>
    <t>Audio Visual</t>
  </si>
  <si>
    <t>Audio Compressor</t>
  </si>
  <si>
    <t>Dolby Noise Reduction</t>
  </si>
  <si>
    <t>Modulation Monitor Speaker Kabaret</t>
  </si>
  <si>
    <t>Microphone/Wireless MIC</t>
  </si>
  <si>
    <t>Microphone/Boom Stand</t>
  </si>
  <si>
    <t>Light Signal</t>
  </si>
  <si>
    <t>Audio Announcer Desk</t>
  </si>
  <si>
    <t>Master Clock (Peralatan Studio Audio)</t>
  </si>
  <si>
    <t>Slave Clock (Peralatan Studio Audio)</t>
  </si>
  <si>
    <t>Uninterruptible Power Supply (UPS)</t>
  </si>
  <si>
    <t>Automatic Voltage Regulator (AVR)</t>
  </si>
  <si>
    <t>HUM/Cable Conpensator</t>
  </si>
  <si>
    <t>Editing &amp; Dubbing System</t>
  </si>
  <si>
    <t>Analog Delay (Peralatan Studio Audio)</t>
  </si>
  <si>
    <t>Battery Charger (Peralatan Studio Audio)</t>
  </si>
  <si>
    <t>Control Unit HF</t>
  </si>
  <si>
    <t>Compact Monitor Panel For Stereo</t>
  </si>
  <si>
    <t>Chairman/Audio Conference</t>
  </si>
  <si>
    <t>Time Switching</t>
  </si>
  <si>
    <t>Encoder/Decoder</t>
  </si>
  <si>
    <t>Wind Shield</t>
  </si>
  <si>
    <t>Receiver HF/LF</t>
  </si>
  <si>
    <t>Receiver VHF/FM</t>
  </si>
  <si>
    <t>Digital Audio Storage System</t>
  </si>
  <si>
    <t>Digital Audio Taperecorder</t>
  </si>
  <si>
    <t>Blitzzer</t>
  </si>
  <si>
    <t>Audio Maximizer</t>
  </si>
  <si>
    <t>Microphone Cable</t>
  </si>
  <si>
    <t>Signal Instrument Switcer</t>
  </si>
  <si>
    <t>Celling Mount Bracket</t>
  </si>
  <si>
    <t>Interfaceboard</t>
  </si>
  <si>
    <t>Video Presenter</t>
  </si>
  <si>
    <t>Multiscan Proyector</t>
  </si>
  <si>
    <t>Cable</t>
  </si>
  <si>
    <t>Scanner Coir, Presst</t>
  </si>
  <si>
    <t>Komp. Interface Boar</t>
  </si>
  <si>
    <t>Voice Recorder</t>
  </si>
  <si>
    <t>AM/FM Measurement</t>
  </si>
  <si>
    <t>Signal On Air</t>
  </si>
  <si>
    <t>Digital LED Running Text</t>
  </si>
  <si>
    <t>Analog/Digital Receiver</t>
  </si>
  <si>
    <t>Digital Keyboard Technics</t>
  </si>
  <si>
    <t>Explorist 600</t>
  </si>
  <si>
    <t>Paging System</t>
  </si>
  <si>
    <t>Stand Partitur</t>
  </si>
  <si>
    <t>peralatan studio audio  lainnya (dst)</t>
  </si>
  <si>
    <t>Assignment Switcher</t>
  </si>
  <si>
    <t>Off Air TV Monitor</t>
  </si>
  <si>
    <t>Camera Electronic</t>
  </si>
  <si>
    <t>Pulse Generator (Peralatan Studio Video Dan Film)</t>
  </si>
  <si>
    <t>Pulse Distribution Amplifier</t>
  </si>
  <si>
    <t>Pulse Switcher</t>
  </si>
  <si>
    <t>Character Generator (Peralatan Studio Video Dan Film)</t>
  </si>
  <si>
    <t>Video Distribution Amplifier</t>
  </si>
  <si>
    <t>Video Tape Recorder Portable</t>
  </si>
  <si>
    <t>Video Tape Recorder Stationer</t>
  </si>
  <si>
    <t>Video Test Signal Generator</t>
  </si>
  <si>
    <t>Video Station Id Generator</t>
  </si>
  <si>
    <t>Video Processing Amplifier</t>
  </si>
  <si>
    <t>VITS Inserter Generator</t>
  </si>
  <si>
    <t>Automatic Editing Control (Peralatan Studio Video Dan Film)</t>
  </si>
  <si>
    <t>Power Supply (Peralatan Studio Video Dan Film)</t>
  </si>
  <si>
    <t>Digital Video Effect</t>
  </si>
  <si>
    <t>Slave Clock (Peralatan Studio Video Dan Film)</t>
  </si>
  <si>
    <t>Master Clock (Peralatan Studio Video Dan Film)</t>
  </si>
  <si>
    <t>Flying Spot Scanner</t>
  </si>
  <si>
    <t>Synchronizing Pulse Generator</t>
  </si>
  <si>
    <t>DC Converter</t>
  </si>
  <si>
    <t>Claper</t>
  </si>
  <si>
    <t>Mixer PVC</t>
  </si>
  <si>
    <t>Unit Replenieser Tank</t>
  </si>
  <si>
    <t>Horizontal Motorized Film Rewinder</t>
  </si>
  <si>
    <t>Vertical Motorized Film Rewinder</t>
  </si>
  <si>
    <t>Mesin Prosesing Film Negatif</t>
  </si>
  <si>
    <t>Mesin Prosesing Film Positif</t>
  </si>
  <si>
    <t>Mesin Prosesing Film Warna Negatif (ECN)</t>
  </si>
  <si>
    <t>Mesin Prosesing Film Warna Positif (ECP)</t>
  </si>
  <si>
    <t>Analitical Balance (Peralatan Studio Video Dan Film)</t>
  </si>
  <si>
    <t>Alat Pemanas Prosesing ( Water Heater )</t>
  </si>
  <si>
    <t>Stapler Film</t>
  </si>
  <si>
    <t>Splitzer Tape</t>
  </si>
  <si>
    <t>Meja Editing Film</t>
  </si>
  <si>
    <t>Titanium Tank Single Shaft</t>
  </si>
  <si>
    <t>Temperatur Control C/W</t>
  </si>
  <si>
    <t>Tacho Generator For Drive Motor Raching</t>
  </si>
  <si>
    <t>Circulation System Complet</t>
  </si>
  <si>
    <t>Video Audio Jack Panel</t>
  </si>
  <si>
    <t>Photo Tustel Polaroid</t>
  </si>
  <si>
    <t>Betacam Recorder/Player</t>
  </si>
  <si>
    <t>Slide Rail</t>
  </si>
  <si>
    <t>Weapon &amp; Metal Detector ( Check Gate )</t>
  </si>
  <si>
    <t>Layar Film/Projector</t>
  </si>
  <si>
    <t>Standard True Signal/Master Rack</t>
  </si>
  <si>
    <t>Analog Delay (Peralatan Studio Video Dan Film)</t>
  </si>
  <si>
    <t>Standard Point Animation</t>
  </si>
  <si>
    <t>Character Effect Interface</t>
  </si>
  <si>
    <t>Alos 321 Fiche Reader</t>
  </si>
  <si>
    <t>Alos 321 Alos Reader</t>
  </si>
  <si>
    <t>Inserter Jacket Filmnes Model Frf-160 &amp; 3500</t>
  </si>
  <si>
    <t>Diaso Printer, 404</t>
  </si>
  <si>
    <t>Diaso Processor 404 dan 404 D</t>
  </si>
  <si>
    <t>Camera Under Water</t>
  </si>
  <si>
    <t>Camera Digital</t>
  </si>
  <si>
    <t>Tas Kamera</t>
  </si>
  <si>
    <t>Lampu Blitz Kamera</t>
  </si>
  <si>
    <t>Lensa Filter</t>
  </si>
  <si>
    <t>Video Conference</t>
  </si>
  <si>
    <t>Turbo IDDR (Intelligent Digital Disk Recorder)</t>
  </si>
  <si>
    <t>Video Router</t>
  </si>
  <si>
    <t>LCD Monitor</t>
  </si>
  <si>
    <t>Sdi Rasteriser</t>
  </si>
  <si>
    <t>Audio Monitoring Unit</t>
  </si>
  <si>
    <t>Frame Synchronizer</t>
  </si>
  <si>
    <t>Audio Transcoder</t>
  </si>
  <si>
    <t>Audio Converter</t>
  </si>
  <si>
    <t>Automation Main</t>
  </si>
  <si>
    <t>Recording Workstation</t>
  </si>
  <si>
    <t>Editor Workstation</t>
  </si>
  <si>
    <t>On Air Recording</t>
  </si>
  <si>
    <t>Connectors</t>
  </si>
  <si>
    <t>Patch Cord</t>
  </si>
  <si>
    <t>Audio Embedder</t>
  </si>
  <si>
    <t>VTR Recorder</t>
  </si>
  <si>
    <t>Analog Video Router</t>
  </si>
  <si>
    <t>Broadband Amlifier</t>
  </si>
  <si>
    <t>Splitter</t>
  </si>
  <si>
    <t>RF Cable</t>
  </si>
  <si>
    <t>F Connector</t>
  </si>
  <si>
    <t>TV Connector</t>
  </si>
  <si>
    <t>Thermo Bind Machine</t>
  </si>
  <si>
    <t>Kamera Stile</t>
  </si>
  <si>
    <t>Mini DV</t>
  </si>
  <si>
    <t>Monopod</t>
  </si>
  <si>
    <t>Clipp On</t>
  </si>
  <si>
    <t>Computer Editing</t>
  </si>
  <si>
    <t>Cut Editing</t>
  </si>
  <si>
    <t>Duplicator VCD</t>
  </si>
  <si>
    <t>Duplicator DVD</t>
  </si>
  <si>
    <t>Video Splitter</t>
  </si>
  <si>
    <t>Camera Conference</t>
  </si>
  <si>
    <t>Alat Studio Video Lainnya</t>
  </si>
  <si>
    <t>Meja Gambar</t>
  </si>
  <si>
    <t>Lichdruck Apparaat</t>
  </si>
  <si>
    <t>Sablon Set</t>
  </si>
  <si>
    <t>Alat Tulis Gambar</t>
  </si>
  <si>
    <t>Busur Gambar</t>
  </si>
  <si>
    <t>Jangka Gambar</t>
  </si>
  <si>
    <t>peralatan studio gambar  lainnya (dst)</t>
  </si>
  <si>
    <t>Meja Membuat Klise</t>
  </si>
  <si>
    <t>Meja Cetak Tangan</t>
  </si>
  <si>
    <t>Mesin Cetak Elektronik</t>
  </si>
  <si>
    <t>Mesin Cetak</t>
  </si>
  <si>
    <t>Mesin Pemotong Biasa Tiga Pisau</t>
  </si>
  <si>
    <t>Mesin Penyusun Huruf Biasa</t>
  </si>
  <si>
    <t>Mesin Penyusun Huruf Foto (Foto Type Setting)</t>
  </si>
  <si>
    <t>Mesin Pelubang (Peralatan Cetak)</t>
  </si>
  <si>
    <t>Mesin Plate Maker Double Folio</t>
  </si>
  <si>
    <t>Mesin Potong</t>
  </si>
  <si>
    <t>Mesin Stahd</t>
  </si>
  <si>
    <t>Mesin Pembolong Film Setengah Plano</t>
  </si>
  <si>
    <t>Mesin Cetak Braille</t>
  </si>
  <si>
    <t>Mesin Barcode</t>
  </si>
  <si>
    <t>Mesin Profesional Velobinder</t>
  </si>
  <si>
    <t>Image Setter</t>
  </si>
  <si>
    <t>Mesin Sparasi</t>
  </si>
  <si>
    <t>Camera Horizontal</t>
  </si>
  <si>
    <t>Alat Cover Creasing</t>
  </si>
  <si>
    <t>Mesin Pembuat ID Card</t>
  </si>
  <si>
    <t>Peralatan Cetak lainnya</t>
  </si>
  <si>
    <t>Autograph Unit</t>
  </si>
  <si>
    <t>Aviograph Plus Ploting Table</t>
  </si>
  <si>
    <t>Point Tranter Device</t>
  </si>
  <si>
    <t>Trestirial Camera</t>
  </si>
  <si>
    <t>Slohed Temlet</t>
  </si>
  <si>
    <t>Rectifier (Peralatan Studio Pemetaan/peralatan Ukur Tanah)</t>
  </si>
  <si>
    <t>Pengering Photo</t>
  </si>
  <si>
    <t>Vacum Frame</t>
  </si>
  <si>
    <t>Pemotong Film</t>
  </si>
  <si>
    <t>Streoscope Tanah</t>
  </si>
  <si>
    <t>Theodolite (Peralatan Studio Pemetaan/peralatan Ukur Tanah)</t>
  </si>
  <si>
    <t>Distomat</t>
  </si>
  <si>
    <t>B.T.M</t>
  </si>
  <si>
    <t>Rambu/Bak Ukur</t>
  </si>
  <si>
    <t>Kompas Geologi</t>
  </si>
  <si>
    <t>Clinometer</t>
  </si>
  <si>
    <t>Altimeter (Peralatan Studio Pemetaan/peralatan Ukur Tanah)</t>
  </si>
  <si>
    <t>Holiometer</t>
  </si>
  <si>
    <t>Telescope (Peralatan Studio Pemetaan/peralatan Ukur Tanah)</t>
  </si>
  <si>
    <t>Passer Doss</t>
  </si>
  <si>
    <t>Curvermeter</t>
  </si>
  <si>
    <t>Rollmeter</t>
  </si>
  <si>
    <t>Busur Derajat</t>
  </si>
  <si>
    <t>Chronometer (Peralatan Studio Pemetaan/peralatan Ukur Tanah)</t>
  </si>
  <si>
    <t>Gawang Lokasi</t>
  </si>
  <si>
    <t>Kompas (Peralatan Studio Pemetaan/peralatan Ukur Tanah)</t>
  </si>
  <si>
    <t>Sextant</t>
  </si>
  <si>
    <t>Teropong/Keker</t>
  </si>
  <si>
    <t>GPS Receiver</t>
  </si>
  <si>
    <t>Ground Paretrating Radar</t>
  </si>
  <si>
    <t>Teken Schaal/Jangka Tusuk</t>
  </si>
  <si>
    <t>Pantograph</t>
  </si>
  <si>
    <t>Plani Meter</t>
  </si>
  <si>
    <t>Prisma Roelak</t>
  </si>
  <si>
    <t>Prisma Meter</t>
  </si>
  <si>
    <t>Prisma Ukur</t>
  </si>
  <si>
    <t>Ruiter Plaat</t>
  </si>
  <si>
    <t>Kamera Udara</t>
  </si>
  <si>
    <t>Stereoplotter</t>
  </si>
  <si>
    <t>Planicomp</t>
  </si>
  <si>
    <t>Meja Sinar</t>
  </si>
  <si>
    <t>Graver</t>
  </si>
  <si>
    <t>Pen Holder</t>
  </si>
  <si>
    <t>Alat Studio Pemetaan lainnya</t>
  </si>
  <si>
    <t>Alat Studio Lainnya</t>
  </si>
  <si>
    <t>Telephone (PABX)</t>
  </si>
  <si>
    <t>Intermediate Telephone/Key Telephone</t>
  </si>
  <si>
    <t>Pesawat Telephone</t>
  </si>
  <si>
    <t>Telephone Mobile</t>
  </si>
  <si>
    <t>Pager</t>
  </si>
  <si>
    <t>Telex</t>
  </si>
  <si>
    <t>Bidding Pit</t>
  </si>
  <si>
    <t>Senhub Fixed</t>
  </si>
  <si>
    <t>Senhub Mobile</t>
  </si>
  <si>
    <t>Telepon Lapangan</t>
  </si>
  <si>
    <t>Sentral Telepon Lapangan</t>
  </si>
  <si>
    <t>Telepon Satelit</t>
  </si>
  <si>
    <t>Kom Data</t>
  </si>
  <si>
    <t>PDA</t>
  </si>
  <si>
    <t>Telepon Digital</t>
  </si>
  <si>
    <t>Telepon Analog</t>
  </si>
  <si>
    <t>alat komunikasi telephone  lainnya (dst)</t>
  </si>
  <si>
    <t>Unit Tranceiver Ssb Portable</t>
  </si>
  <si>
    <t>Unit Tranceiver Ssb Transportable</t>
  </si>
  <si>
    <t>Unit Tranceiver Ssb Stationery</t>
  </si>
  <si>
    <t>alat komunikasi radio ssb  lainnya (dst)</t>
  </si>
  <si>
    <t>Unit Tranceiver HF Portable</t>
  </si>
  <si>
    <t>Unit Tranceiver HF Transportable</t>
  </si>
  <si>
    <t>Unit Tranceiver HF Stationery</t>
  </si>
  <si>
    <t>Unit Tranceiver FM</t>
  </si>
  <si>
    <t>alat komunikasi radio hf/fm  lainnya (dst)</t>
  </si>
  <si>
    <t>Unit Tranceiver VHF Portable</t>
  </si>
  <si>
    <t>Unit Tranceiver VHF Transportable</t>
  </si>
  <si>
    <t>Unit Tranceiver VHF Stationary</t>
  </si>
  <si>
    <t>alat komunikasi radio vhf  lainnya (dst)</t>
  </si>
  <si>
    <t>Unit Tranceiver UHF Portable</t>
  </si>
  <si>
    <t>Unit Tranceiver UHF Transportable</t>
  </si>
  <si>
    <t>Unit Tranceiver UHF Stationary</t>
  </si>
  <si>
    <t>alat komunikasi radio uhf  lainnya (dst)</t>
  </si>
  <si>
    <t>Slide Projector (Lapangan)</t>
  </si>
  <si>
    <t>Multiplex System</t>
  </si>
  <si>
    <t>Frequency Systhesizer Unit</t>
  </si>
  <si>
    <t>Patching Board</t>
  </si>
  <si>
    <t>alat komunikasi sosial  lainnya (dst)</t>
  </si>
  <si>
    <t>Automatic Deorse Keyer</t>
  </si>
  <si>
    <t>Mesin Sandi dan Kelengkapannya</t>
  </si>
  <si>
    <t>Finger Printer Time and Attandance Acces Control System</t>
  </si>
  <si>
    <t>Mesin Sandi Teks</t>
  </si>
  <si>
    <t>Mesin Sandi Suara</t>
  </si>
  <si>
    <t>Mesin Sandi Data</t>
  </si>
  <si>
    <t>Mesin Sandi Berbasis Software</t>
  </si>
  <si>
    <t>Mesin Sandi Berbasis Hardware</t>
  </si>
  <si>
    <t>Mesin Sandi Berbasis Software dan Hardware</t>
  </si>
  <si>
    <t>Alat Pembangkit Kunci</t>
  </si>
  <si>
    <t>Alat Pendistribusi Kunci</t>
  </si>
  <si>
    <t>Crypthopone</t>
  </si>
  <si>
    <t>Crytofax</t>
  </si>
  <si>
    <t>Server Encription</t>
  </si>
  <si>
    <t>Handphone Encription</t>
  </si>
  <si>
    <t>GSM Jammer</t>
  </si>
  <si>
    <t>CDMA Jammer</t>
  </si>
  <si>
    <t>alat-alat sandi  lainnya (dst)</t>
  </si>
  <si>
    <t>Alat DF Radio SSB</t>
  </si>
  <si>
    <t>Super Broom</t>
  </si>
  <si>
    <t>Alat DF Radio HF/FM</t>
  </si>
  <si>
    <t>Scanlock Plus Ceberus</t>
  </si>
  <si>
    <t>Alat DF Radio VHF</t>
  </si>
  <si>
    <t>Stelath Digital Repeater</t>
  </si>
  <si>
    <t>Alat DF Radio UHF</t>
  </si>
  <si>
    <t>Tranking</t>
  </si>
  <si>
    <t>Telepon Taping</t>
  </si>
  <si>
    <t>Stelath</t>
  </si>
  <si>
    <t>Visatelit</t>
  </si>
  <si>
    <t>Mainframe (Alat Komunikasi Khusus)</t>
  </si>
  <si>
    <t>Safe Light Filter</t>
  </si>
  <si>
    <t>Anti Sadap Telepon (Scanbler)</t>
  </si>
  <si>
    <t>Billinf System</t>
  </si>
  <si>
    <t>Room Monitoring MC06</t>
  </si>
  <si>
    <t>Watch Transmiter</t>
  </si>
  <si>
    <t>Ashtray</t>
  </si>
  <si>
    <t>Non Direction Beacon (NDB)</t>
  </si>
  <si>
    <t>Radio Link</t>
  </si>
  <si>
    <t>Localizer</t>
  </si>
  <si>
    <t>Glade Path</t>
  </si>
  <si>
    <t>Midle Marker</t>
  </si>
  <si>
    <t>Radio Communication Matching Switch (RCMS)</t>
  </si>
  <si>
    <t>Direction Very Omni Range (DVOR)</t>
  </si>
  <si>
    <t>Integrated Ground Caommunication System (SGRS)</t>
  </si>
  <si>
    <t>Switching Ground Receiver System (SGRS)</t>
  </si>
  <si>
    <t>Alat Rx Radio SSb</t>
  </si>
  <si>
    <t>Alat Rx Radio HF/FM</t>
  </si>
  <si>
    <t>Alat Rx Radio VHF</t>
  </si>
  <si>
    <t>Alat Rx Radio UHF</t>
  </si>
  <si>
    <t>Alat Jamming Radio SSB</t>
  </si>
  <si>
    <t>Alat Jamming Radio HF/FM</t>
  </si>
  <si>
    <t>Alat Jamming Radio VHF</t>
  </si>
  <si>
    <t>Alat Jamming Radio UHF</t>
  </si>
  <si>
    <t>Alat Spektrum Frek Monitor SSB</t>
  </si>
  <si>
    <t>Alat Spektrum Frek Monitor HF/FM</t>
  </si>
  <si>
    <t>Alat Spektrum Frek Monitor VHF</t>
  </si>
  <si>
    <t>Alat Spektrum Frek Monitor UHF</t>
  </si>
  <si>
    <t>Alat Traffic Analysis</t>
  </si>
  <si>
    <t>Alat Countersurveillance</t>
  </si>
  <si>
    <t>Alat Surveillance</t>
  </si>
  <si>
    <t>Alat Jamming Frekuensi</t>
  </si>
  <si>
    <t>Alat Pengendali Pancaran Gelombang Elektromagnetik (Tempest)</t>
  </si>
  <si>
    <t>Maritim Communication (Marcom)</t>
  </si>
  <si>
    <t>Navigation Telex (NAVTEX)</t>
  </si>
  <si>
    <t>alat komunikasi khusus  lainnya (dst)</t>
  </si>
  <si>
    <t>System Control Node Multi Site System</t>
  </si>
  <si>
    <t>Site Base stataion Multi Site System</t>
  </si>
  <si>
    <t>Controll Center</t>
  </si>
  <si>
    <t>E2EEncryption Management Tools</t>
  </si>
  <si>
    <t>Network Monitoring System</t>
  </si>
  <si>
    <t>Switching Matrix and Server</t>
  </si>
  <si>
    <t>Digital Recording System</t>
  </si>
  <si>
    <t>Official Pheripheral</t>
  </si>
  <si>
    <t>Mobile Unit</t>
  </si>
  <si>
    <t>Mobile Gateway</t>
  </si>
  <si>
    <t>Convert Body</t>
  </si>
  <si>
    <t>Repeater RX/TX</t>
  </si>
  <si>
    <t>Repeater Multiband Combiner 4 in 4out</t>
  </si>
  <si>
    <t>Repeater Multiband Combiner 4 in 2out</t>
  </si>
  <si>
    <t>Repeater Multiband Combiner 2 in 2out</t>
  </si>
  <si>
    <t>Repeater CDMA 80PO MHz</t>
  </si>
  <si>
    <t>Repeater CDS 1800 MHz</t>
  </si>
  <si>
    <t>alat komunikasi digital dan konvensional  lainnya (dst)</t>
  </si>
  <si>
    <t>Fully System HUB</t>
  </si>
  <si>
    <t>VSAT System for Remote Terminal</t>
  </si>
  <si>
    <t>Commob (Communication Mobile) VSAT</t>
  </si>
  <si>
    <t>Wireless Base Station + Surveillance Manpack Kit</t>
  </si>
  <si>
    <t>Flyaway</t>
  </si>
  <si>
    <t>Encryption</t>
  </si>
  <si>
    <t>Remote Data Connection Distribution</t>
  </si>
  <si>
    <t>Remote VoIP Gateway E1 Card Interface</t>
  </si>
  <si>
    <t>Spectrum Analyzer for HUB Station</t>
  </si>
  <si>
    <t>Spectrum Analyzer Portable for Field Use</t>
  </si>
  <si>
    <t>UPS 15 KVA for HUB Station</t>
  </si>
  <si>
    <t>UPS 1 KVA for Remote Station</t>
  </si>
  <si>
    <t>alat komunikasi satelit  lainnya (dst)</t>
  </si>
  <si>
    <t>alat komunikasi lainnya  lainnya (dst)</t>
  </si>
  <si>
    <t>Unit Pemancar MF/MW Portable</t>
  </si>
  <si>
    <t>Unit Pemancar MF/MW Transportable</t>
  </si>
  <si>
    <t>Unit Pemancar MF/MW Stationary</t>
  </si>
  <si>
    <t>peralatan pemancar mf/mw  lainnya (dst)</t>
  </si>
  <si>
    <t>Unit Pemancar HF/SW Portable</t>
  </si>
  <si>
    <t>Unit Pemancar HF/SW Transportable</t>
  </si>
  <si>
    <t>Unit Pemancar HF/SW Stationary</t>
  </si>
  <si>
    <t>peralatan pemancar hf/sw  lainnya (dst)</t>
  </si>
  <si>
    <t>Unit Pemancar VHF/FM Portable</t>
  </si>
  <si>
    <t>Unit Pemancar VHF/FM Transportable</t>
  </si>
  <si>
    <t>Unit Pemancar VHF/FM Stationary</t>
  </si>
  <si>
    <t>peralatan pemancar vhf/fm  lainnya (dst)</t>
  </si>
  <si>
    <t>Unit Pemancar UHF Portable</t>
  </si>
  <si>
    <t>Unit Pemancar UHF Transportable</t>
  </si>
  <si>
    <t>Unit Pemancar UHF Stationary</t>
  </si>
  <si>
    <t>peralatan pemancar uhf  lainnya (dst)</t>
  </si>
  <si>
    <t>Unit Pemancar SHF Portable</t>
  </si>
  <si>
    <t>Unit Pemancar SHF Transportable</t>
  </si>
  <si>
    <t>Unit Pemancar SHF Stationary</t>
  </si>
  <si>
    <t>Satellite Link ( Up/Down Link )</t>
  </si>
  <si>
    <t>peralatan pemancar shf  lainnya (dst)</t>
  </si>
  <si>
    <t>Antene MF/MW Portable</t>
  </si>
  <si>
    <t>Antene MF/MW Transportable</t>
  </si>
  <si>
    <t>Antene MF/MW Stationary</t>
  </si>
  <si>
    <t>peralatan antena mf/mw  lainnya (dst)</t>
  </si>
  <si>
    <t>Antene HF/SW Portable</t>
  </si>
  <si>
    <t>Antene HF/SW Transportable</t>
  </si>
  <si>
    <t>Antene HF/SW Stationary</t>
  </si>
  <si>
    <t>peralatan antena hf/sw  lainnya (dst)</t>
  </si>
  <si>
    <t>Antene VHF/FM Portable</t>
  </si>
  <si>
    <t>Antene VHF/FM Transportable</t>
  </si>
  <si>
    <t>Antene VHF/FM Stationary</t>
  </si>
  <si>
    <t>peralatan antena vhf/fm  lainnya (dst)</t>
  </si>
  <si>
    <t>Antene UHF Portable</t>
  </si>
  <si>
    <t>Antene UHF Transportable</t>
  </si>
  <si>
    <t>Antene UHF Stationary</t>
  </si>
  <si>
    <t>peralatan antena uhf  lainnya (dst)</t>
  </si>
  <si>
    <t>Antene SHF Portable</t>
  </si>
  <si>
    <t>Antene SHF Transportable</t>
  </si>
  <si>
    <t>Antene SHF Stationary</t>
  </si>
  <si>
    <t>Antena All Band</t>
  </si>
  <si>
    <t>Antena SSB</t>
  </si>
  <si>
    <t>peeralatan antena shf/parabola  lainnya (dst)</t>
  </si>
  <si>
    <t>Translator VHF/VHF Portable</t>
  </si>
  <si>
    <t>Translator VHF/VHF Transportable</t>
  </si>
  <si>
    <t>Translator VHF/VHF Stationary</t>
  </si>
  <si>
    <t>peralatan translator vhf/vhf  lainnya (dst)</t>
  </si>
  <si>
    <t>Translator UHF/UHF Portable</t>
  </si>
  <si>
    <t>Translator UHF/UHF Transportable</t>
  </si>
  <si>
    <t>Translator UHF/UHF Stationary</t>
  </si>
  <si>
    <t>peralatan translator uhf/uhf  lainnya (dst)</t>
  </si>
  <si>
    <t>Translator VHF/UHF Portable</t>
  </si>
  <si>
    <t>Translator VHF/UHF Transportable</t>
  </si>
  <si>
    <t>Translator VHF/UHF Stationary</t>
  </si>
  <si>
    <t>peralatan translator vhf/uhf  lainnya (dst)</t>
  </si>
  <si>
    <t>Translator UHF/VHF Portable</t>
  </si>
  <si>
    <t>Translator UHF/VHF Transportable</t>
  </si>
  <si>
    <t>Translator UHF/VHF Stationary</t>
  </si>
  <si>
    <t>peralatan translator uhf/vhf  lainnya (dst)</t>
  </si>
  <si>
    <t>Microwave F P U Portable</t>
  </si>
  <si>
    <t>Microwave F P U Transportable</t>
  </si>
  <si>
    <t>Microwave F P U Stationary</t>
  </si>
  <si>
    <t>peralatan microwave f p u  lainnya (dst)</t>
  </si>
  <si>
    <t>Microwave Terestrial Portable</t>
  </si>
  <si>
    <t>Microwave Terestrial Transportable</t>
  </si>
  <si>
    <t>Microwave Terestrial Stationary</t>
  </si>
  <si>
    <t>peralatan microwave terestrial  lainnya (dst)</t>
  </si>
  <si>
    <t>Microwave TVRO Portable</t>
  </si>
  <si>
    <t>Microwave TVRO Transportable</t>
  </si>
  <si>
    <t>Microwave TVRO Stationary</t>
  </si>
  <si>
    <t>peralatan microwave tvro  lainnya (dst)</t>
  </si>
  <si>
    <t>Dummy Load Pendingin Udara</t>
  </si>
  <si>
    <t>Dummy Load Pendingin Minyak</t>
  </si>
  <si>
    <t>peralatan dummy load  lainnya (dst)</t>
  </si>
  <si>
    <t>switcher antena  lainnya (dst)</t>
  </si>
  <si>
    <t>switcher/menara antena  lainnya (dst)</t>
  </si>
  <si>
    <t>Antenna Tuning Unit</t>
  </si>
  <si>
    <t>feeder  lainnya (dst)</t>
  </si>
  <si>
    <t>Dehumidifier (Humidity Control)</t>
  </si>
  <si>
    <t>humidity control  lainnya (dst)</t>
  </si>
  <si>
    <t>Receiver STL/VHF ( FM)</t>
  </si>
  <si>
    <t>Receiver STL/UHF</t>
  </si>
  <si>
    <t>Receiver STL/SHF</t>
  </si>
  <si>
    <t>TVRO</t>
  </si>
  <si>
    <t>S R O</t>
  </si>
  <si>
    <t>Audio Processor Am</t>
  </si>
  <si>
    <t>Switcher/Patch Panel</t>
  </si>
  <si>
    <t>AM Monitor</t>
  </si>
  <si>
    <t>FM Monitor</t>
  </si>
  <si>
    <t>program input equipment  lainnya (dst)</t>
  </si>
  <si>
    <t>Antene Penerima VHF</t>
  </si>
  <si>
    <t>Peralatan Antena Penerima LF</t>
  </si>
  <si>
    <t>Peralatan Antena Penerima MF</t>
  </si>
  <si>
    <t>Peralatan Antena Penerima HF</t>
  </si>
  <si>
    <t>Peralatan Antena Penerima MF+HF</t>
  </si>
  <si>
    <t>Peralatan Antena Penerima UHF</t>
  </si>
  <si>
    <t>Peralatan Antena Penerima SSHF</t>
  </si>
  <si>
    <t>peralatan antena penerima vhf  lainnya (dst)</t>
  </si>
  <si>
    <t>Peralatan Pemancar LF Transportable</t>
  </si>
  <si>
    <t>Peralatan Pemancar LF Portable</t>
  </si>
  <si>
    <t>Peralatan Pemancar LF Stationary</t>
  </si>
  <si>
    <t>peralatan pemancar lf  lainnya (dst)</t>
  </si>
  <si>
    <t>Unit Pemancar MF+HF Transportable</t>
  </si>
  <si>
    <t>Unit Pemancar MF+HF Portable</t>
  </si>
  <si>
    <t>Unit Pemancar MF+HF Stationary</t>
  </si>
  <si>
    <t>unit pemancar mf+hf  lainnya (dst)</t>
  </si>
  <si>
    <t>Peralatan Antena Pemancar MF+HF Transportable</t>
  </si>
  <si>
    <t>Peralatan Antena Pemancar MF+HF Portable</t>
  </si>
  <si>
    <t>Peralatan Antena Pemancar MF+HF Stationary</t>
  </si>
  <si>
    <t>peralatan antena pemancar mf+hf  lainnya (dst)</t>
  </si>
  <si>
    <t>Peralatan Penerima LF</t>
  </si>
  <si>
    <t>Peralatan Penerima MF</t>
  </si>
  <si>
    <t>Peralatan Penerima HF</t>
  </si>
  <si>
    <t>Peralatan Penerima MF+HF</t>
  </si>
  <si>
    <t>Peralatan Penerima UHF</t>
  </si>
  <si>
    <t>Peralatan Penerima SHF</t>
  </si>
  <si>
    <t>peralatan penerima  lainnya (dst)</t>
  </si>
  <si>
    <t>Unit Transceiver LF Transportable</t>
  </si>
  <si>
    <t>Unit Transceiver LF Portable</t>
  </si>
  <si>
    <t>Unit Transceiver LF Stationary</t>
  </si>
  <si>
    <t>peralatan pemancar dan penerima lf  lainnya (dst)</t>
  </si>
  <si>
    <t>Unit Transceiver MF Transportable</t>
  </si>
  <si>
    <t>Unit Transceiver MF Portable</t>
  </si>
  <si>
    <t>Unit Transceiver MF Stationary</t>
  </si>
  <si>
    <t>peralatan pemancar dan penerima mf  lainnya (dst)</t>
  </si>
  <si>
    <t>Unit Transceiver HF Transportable</t>
  </si>
  <si>
    <t>Unit Transceiver HF Portable</t>
  </si>
  <si>
    <t>Unit Transceiver HF Stationary</t>
  </si>
  <si>
    <t>Rs Ssb Tranciever</t>
  </si>
  <si>
    <t>Mini Ranger</t>
  </si>
  <si>
    <t>Artemis</t>
  </si>
  <si>
    <t>Telerometer</t>
  </si>
  <si>
    <t>peralatan pemancar dan penerima hf  lainnya (dst)</t>
  </si>
  <si>
    <t>Unit Transceiver MF+HF Transportable</t>
  </si>
  <si>
    <t>Unit Transceiver MF+HF Portable</t>
  </si>
  <si>
    <t>Unit Transceiver MF+HF Stationary</t>
  </si>
  <si>
    <t>Differential Omega (Peralatan Pemancar Dan Penerima Mf+hf)</t>
  </si>
  <si>
    <t>peralatan pemancar dan penerima mf+hf  lainnya (dst)</t>
  </si>
  <si>
    <t>Unit Transceiver VHF Transportable</t>
  </si>
  <si>
    <t>Unit Transceiver VHF Portable</t>
  </si>
  <si>
    <t>Unit Transceiver VHF Stationary</t>
  </si>
  <si>
    <t>peralatan pemancar dan penerima vhf  lainnya (dst)</t>
  </si>
  <si>
    <t>Unit Transceiver UHF Transportable</t>
  </si>
  <si>
    <t>Unit Transceiver UHF Portable</t>
  </si>
  <si>
    <t>Unit Transceiver UHF Stationary</t>
  </si>
  <si>
    <t>Ultra Hight Frequence Link</t>
  </si>
  <si>
    <t>Auto Alarm Tustel (AAT)</t>
  </si>
  <si>
    <t>Distribution Board and Signal Unit</t>
  </si>
  <si>
    <t>Remote Terminal Unit</t>
  </si>
  <si>
    <t>Multiplex Terminal Equipment</t>
  </si>
  <si>
    <t>Signal Velvoger Grounding</t>
  </si>
  <si>
    <t>Bridge Merger Testing</t>
  </si>
  <si>
    <t>Message Repeater</t>
  </si>
  <si>
    <t>Electric Cleaner</t>
  </si>
  <si>
    <t>Aotomatic Aerlale</t>
  </si>
  <si>
    <t>Power and Awr Meter Round</t>
  </si>
  <si>
    <t>Voltage Regulator</t>
  </si>
  <si>
    <t>Gyro Compass</t>
  </si>
  <si>
    <t>Frequence Synthesizer Unit</t>
  </si>
  <si>
    <t>Vodas (Voice Devise Anti Singing)</t>
  </si>
  <si>
    <t>Anemometer (Peralatan Pemancar Dan Penerima UHF)</t>
  </si>
  <si>
    <t>Clear View Screen</t>
  </si>
  <si>
    <t>Arq unit</t>
  </si>
  <si>
    <t>Radio Direction Finder</t>
  </si>
  <si>
    <t>Power transmitter</t>
  </si>
  <si>
    <t>Tele Controller</t>
  </si>
  <si>
    <t>Local Terminal</t>
  </si>
  <si>
    <t>Digital Selective Calling (DSC)</t>
  </si>
  <si>
    <t>peralatan pemancar dan penerima uhf  lainnya (dst)</t>
  </si>
  <si>
    <t>Unit Transceiver SHF Transportable</t>
  </si>
  <si>
    <t>Unit Transceiver SHF Portable</t>
  </si>
  <si>
    <t>Unit Transceiver SHF Stationary</t>
  </si>
  <si>
    <t>peralatan pemancar dan penerima shf  lainnya (dst)</t>
  </si>
  <si>
    <t>Unit Antena Transceiver LF Transportable</t>
  </si>
  <si>
    <t>Unit Antena Transceiver LF Portable</t>
  </si>
  <si>
    <t>Unit Antena Transceiver LF Stationary</t>
  </si>
  <si>
    <t>peralatan antena pemancar dan penerima lf  lainnya (dst)</t>
  </si>
  <si>
    <t>Unit Antena Transceiver MF Transportable</t>
  </si>
  <si>
    <t>Unit Antena Transceiver MF Portable</t>
  </si>
  <si>
    <t>Unit Antena Transceiver MF Stationary</t>
  </si>
  <si>
    <t>peralatan antena pemancar dan penerima mf  lainnya (dst)</t>
  </si>
  <si>
    <t>Unit Antena Transceiver HF Transportable</t>
  </si>
  <si>
    <t>Unit Antena Transceiver HF Portable</t>
  </si>
  <si>
    <t>Unit Antena Transceiver HF Stationary</t>
  </si>
  <si>
    <t>peralatan antena pemancar dan penerima hf  lainnya (dst)</t>
  </si>
  <si>
    <t>Unit Antena Transceiver MF+ HF Transportable</t>
  </si>
  <si>
    <t>Unit Antena Transceiver MF+HF Portable</t>
  </si>
  <si>
    <t>Unit Antena Transceiver MF+HF Stationary</t>
  </si>
  <si>
    <t>peralatan antena pemancar dan penerima mf+hf  lainnya (dst)</t>
  </si>
  <si>
    <t>Unit Antena Transceiver VHF Transportable</t>
  </si>
  <si>
    <t>Unit Antena Transceiver VHF Portable</t>
  </si>
  <si>
    <t>Unit Antena Transceiver VHF Stationary</t>
  </si>
  <si>
    <t>peralatan antena pemancar dan penerima vhf  lainnya (dst)</t>
  </si>
  <si>
    <t>Unit Antena Transceiver UHF Transportable</t>
  </si>
  <si>
    <t>Unit Antena Transceiver UHF Portable</t>
  </si>
  <si>
    <t>Unit Antena Transceiver UHF Stationary</t>
  </si>
  <si>
    <t>peralatan antena pemancar dan penerima uhf  lainnya (dst)</t>
  </si>
  <si>
    <t>Unit Antena Transceiver SHF Transportable</t>
  </si>
  <si>
    <t>Unit Antena Transceiver SHF Portable</t>
  </si>
  <si>
    <t>Unit Antena Transceiver SHF Stationary</t>
  </si>
  <si>
    <t>peralatan antena pemancar dan penerimashf  lainnya (dst)</t>
  </si>
  <si>
    <t>Alat Penerima Satelite Cuaca</t>
  </si>
  <si>
    <t>peralatan penerima cuaca citra satelite resolusi rendah  lainnya (dst)</t>
  </si>
  <si>
    <t>Alat Penerima Satelite Cuaca Geo Stasimeter</t>
  </si>
  <si>
    <t>Alat Penerima Satelite Cuaca Orbit Polar</t>
  </si>
  <si>
    <t>peralatan penerima cuaca citra satelite resolusi tinggi  lainnya (dst)</t>
  </si>
  <si>
    <t>Scanner Facsimile</t>
  </si>
  <si>
    <t>Alden Minifax Recorder</t>
  </si>
  <si>
    <t>Universal Graphic Recorder</t>
  </si>
  <si>
    <t>Weather Chart Recorder</t>
  </si>
  <si>
    <t>peralatan penerima dan pengirim gambar ke permukaan  lainnya (dst)</t>
  </si>
  <si>
    <t>Box Battery</t>
  </si>
  <si>
    <t>Cutton Duck</t>
  </si>
  <si>
    <t>Carring Case</t>
  </si>
  <si>
    <t>Hand Set</t>
  </si>
  <si>
    <t>Conecctor</t>
  </si>
  <si>
    <t>peralatan perlengkapan radio  lainnya (dst)</t>
  </si>
  <si>
    <t>BA-30</t>
  </si>
  <si>
    <t>Genset</t>
  </si>
  <si>
    <t>Solar Cell</t>
  </si>
  <si>
    <t>Charger</t>
  </si>
  <si>
    <t>sumber tenaga  lainnya (dst)</t>
  </si>
  <si>
    <t>peralatan pemancar lainnya  lainnya (dst)</t>
  </si>
  <si>
    <t>Standard Instrumen Landing System</t>
  </si>
  <si>
    <t>Microwave Landing System</t>
  </si>
  <si>
    <t>peralatan komunikasi navigasi instrumen landing system   lainnya (dst)</t>
  </si>
  <si>
    <t>Conventional VOR (CVOR)</t>
  </si>
  <si>
    <t>Doople VOR (DVOR)</t>
  </si>
  <si>
    <t>very high frequence omni range (vor)  lainnya (dst)</t>
  </si>
  <si>
    <t>Transponder DME</t>
  </si>
  <si>
    <t>Antena DME</t>
  </si>
  <si>
    <t>BEACON</t>
  </si>
  <si>
    <t>NDB</t>
  </si>
  <si>
    <t>DB</t>
  </si>
  <si>
    <t>Radar Beacon</t>
  </si>
  <si>
    <t>Differential Omega (Distance Measuring Equipment (dme))</t>
  </si>
  <si>
    <t>Differential GPS</t>
  </si>
  <si>
    <t>GPS Khusus Geofisika</t>
  </si>
  <si>
    <t>distance measuring equipment (dme)  lainnya (dst)</t>
  </si>
  <si>
    <t>Primary Surveillance Radar</t>
  </si>
  <si>
    <t>Secondary Surveillance Radar</t>
  </si>
  <si>
    <t>radar  lainnya (dst)</t>
  </si>
  <si>
    <t>Message Switching Center (MSC)</t>
  </si>
  <si>
    <t>Automatic Message Switching Center (AMSC)</t>
  </si>
  <si>
    <t>Current Console Regulator</t>
  </si>
  <si>
    <t>Controller Console PVC</t>
  </si>
  <si>
    <t>No Break Casinet</t>
  </si>
  <si>
    <t>Telegraphic Frame</t>
  </si>
  <si>
    <t>Morden</t>
  </si>
  <si>
    <t>Radio Console</t>
  </si>
  <si>
    <t>Supervisori Console</t>
  </si>
  <si>
    <t>alat pangatur telekomunikasi  lainnya (dst)</t>
  </si>
  <si>
    <t>Unit Tape Recorder</t>
  </si>
  <si>
    <t>Unit Time Announcing</t>
  </si>
  <si>
    <t>Unit Master Clock</t>
  </si>
  <si>
    <t>Unit Reproducer</t>
  </si>
  <si>
    <t>Unit Remote Control</t>
  </si>
  <si>
    <t>peralatan komunikasi untuk dokumentasi  lainnya (dst)</t>
  </si>
  <si>
    <t>peralatan komunikasi navigasi lainnya lainnya (dst)</t>
  </si>
  <si>
    <t>Minor Surgical Set (Alat Kedokteran Umum)</t>
  </si>
  <si>
    <t>Stetoscope (Alat Kedokteran Umum)</t>
  </si>
  <si>
    <t>Head Lamp (Alat Kedokteran Umum)</t>
  </si>
  <si>
    <t>Timbangan Badan (Alat Kedokteran Umum)</t>
  </si>
  <si>
    <t>Metal Chatheeter</t>
  </si>
  <si>
    <t>Sluf Zone</t>
  </si>
  <si>
    <t>Anaromische Pinset</t>
  </si>
  <si>
    <t>Chirurgical Pinset</t>
  </si>
  <si>
    <t>Naalvoeder</t>
  </si>
  <si>
    <t>Arteriklem</t>
  </si>
  <si>
    <t>Instrumen Cabinet</t>
  </si>
  <si>
    <t>Agraat</t>
  </si>
  <si>
    <t>Lemari Steriil</t>
  </si>
  <si>
    <t>Air Viva</t>
  </si>
  <si>
    <t>Alat Ganti YKBS</t>
  </si>
  <si>
    <t>Ambubag</t>
  </si>
  <si>
    <t>Tabung 02</t>
  </si>
  <si>
    <t>Aplanation Termometer</t>
  </si>
  <si>
    <t>Automatic Chart Proyektor</t>
  </si>
  <si>
    <t>Automatic Spray Gonometer</t>
  </si>
  <si>
    <t>Bak Catheter</t>
  </si>
  <si>
    <t>Bak Instrument (Stainles,Kaca,Email)</t>
  </si>
  <si>
    <t>Bak Korentang (Stainles)</t>
  </si>
  <si>
    <t>Bak Spuit</t>
  </si>
  <si>
    <t>Balon Spray</t>
  </si>
  <si>
    <t>Bantal Angin/Wind Ring</t>
  </si>
  <si>
    <t>Basic Diagnostic Kit (Alat Kedokteran Umum)</t>
  </si>
  <si>
    <t>Bed Skreen/Sherm</t>
  </si>
  <si>
    <t>Blass Spuit (Glass,Metal)</t>
  </si>
  <si>
    <t>Blood Exchange Set (Alat Kedokteran Umum)</t>
  </si>
  <si>
    <t>Brancard</t>
  </si>
  <si>
    <t>Buli-Buli Panas</t>
  </si>
  <si>
    <t>Butomous P 02 Modul</t>
  </si>
  <si>
    <t>Canula Rectal</t>
  </si>
  <si>
    <t>Capagati 3 L</t>
  </si>
  <si>
    <t>Centrifuge (Alat Kedokteran Umum)</t>
  </si>
  <si>
    <t>Chytologi Bantal</t>
  </si>
  <si>
    <t>Clinical Thermometer (Alat Kedokteran Umum)</t>
  </si>
  <si>
    <t>Co2 Analyzer (Alat Kedokteran Umum)</t>
  </si>
  <si>
    <t>Colonofibers Cape</t>
  </si>
  <si>
    <t>Combilag</t>
  </si>
  <si>
    <t>Corn Image Interserver</t>
  </si>
  <si>
    <t>Dale Dagion (Alat Kedokteran Umum)</t>
  </si>
  <si>
    <t>Defision Sehafulla Telector</t>
  </si>
  <si>
    <t>Desk Suction System</t>
  </si>
  <si>
    <t>Digital Oscamolis</t>
  </si>
  <si>
    <t>Direct Reading Desimeter</t>
  </si>
  <si>
    <t>Dressing Card</t>
  </si>
  <si>
    <t>Electro Cardiography (Alat Kedokteran Umum)</t>
  </si>
  <si>
    <t>Elektro Counter</t>
  </si>
  <si>
    <t>Ergometer Sensor</t>
  </si>
  <si>
    <t>Esche Palce</t>
  </si>
  <si>
    <t>Fantex Mark</t>
  </si>
  <si>
    <t>Flow Meter (Alat Kedokteran Umum)</t>
  </si>
  <si>
    <t>Flow Meter 02</t>
  </si>
  <si>
    <t>Flurecent Lamp Komplit</t>
  </si>
  <si>
    <t>Forcep Neagle/Kieland/Piper</t>
  </si>
  <si>
    <t>Freakter EF 502</t>
  </si>
  <si>
    <t>Gantungan Urin Bag</t>
  </si>
  <si>
    <t>Gilycerin Spuit</t>
  </si>
  <si>
    <t>Giving Set (Alat Kedokteran Umum)</t>
  </si>
  <si>
    <t>Groses Shalt Mogoglo Pamator</t>
  </si>
  <si>
    <t>Hypeal Carter</t>
  </si>
  <si>
    <t>Ice Crag</t>
  </si>
  <si>
    <t>Ice Cup</t>
  </si>
  <si>
    <t>IPPO</t>
  </si>
  <si>
    <t>Irrigator</t>
  </si>
  <si>
    <t>Kariek Half Lazer</t>
  </si>
  <si>
    <t>Kom Kompres (Alat Kedokteran Umum)</t>
  </si>
  <si>
    <t>Kom Stainles (Drain,Gaas,Tampon)</t>
  </si>
  <si>
    <t>Korentang</t>
  </si>
  <si>
    <t>Laundry Tuch</t>
  </si>
  <si>
    <t>Laser Unit</t>
  </si>
  <si>
    <t>Lono Premansi Stimulator Adi</t>
  </si>
  <si>
    <t>Low Presure Continous</t>
  </si>
  <si>
    <t>Magil Tang (Dewasa,Anak)</t>
  </si>
  <si>
    <t>Mangkok/Kom Betadin (Stainless,Keramik/China)</t>
  </si>
  <si>
    <t>Mark Biotazer</t>
  </si>
  <si>
    <t>Lemari Obat (Kaca)</t>
  </si>
  <si>
    <t>Module Parabeden Trandezer</t>
  </si>
  <si>
    <t>Nasal Clip</t>
  </si>
  <si>
    <t>Natrilisangfas Fas Instal</t>
  </si>
  <si>
    <t>Nebulizer Perimeter (Anesthesi)</t>
  </si>
  <si>
    <t>Netlin</t>
  </si>
  <si>
    <t>Nichulis</t>
  </si>
  <si>
    <t>Nierbekhen</t>
  </si>
  <si>
    <t>Neonatal Monitor (Alat Kedokteran Umum)</t>
  </si>
  <si>
    <t>One Compartement Warrobe (Alat Kedokteran Umum)</t>
  </si>
  <si>
    <t>Oxygen Therapy Set Lengkap</t>
  </si>
  <si>
    <t>Pathologi Equipment</t>
  </si>
  <si>
    <t>Pereksimea Fondus</t>
  </si>
  <si>
    <t>Perfin Disposseri</t>
  </si>
  <si>
    <t>Pispot Anak</t>
  </si>
  <si>
    <t>Pispot Dewasa</t>
  </si>
  <si>
    <t>Plase Phone Doples</t>
  </si>
  <si>
    <t>Prape For Memory Dan Typloid</t>
  </si>
  <si>
    <t>Presatre Module</t>
  </si>
  <si>
    <t>Primatik Nidel</t>
  </si>
  <si>
    <t>Pulse Oximeter</t>
  </si>
  <si>
    <t>Reflex Hammer (Alat Kedokteran Umum)</t>
  </si>
  <si>
    <t>Respirator (Alat Kedokteran Umum)</t>
  </si>
  <si>
    <t>Resusitasi Dewasa</t>
  </si>
  <si>
    <t>Resusitasi Anak</t>
  </si>
  <si>
    <t>Resusitasi Bayi</t>
  </si>
  <si>
    <t>Rinnon Miliable Resaftor</t>
  </si>
  <si>
    <t>Rolling Seal Type</t>
  </si>
  <si>
    <t>Kursi Dorong</t>
  </si>
  <si>
    <t>R-HER Coacgulator</t>
  </si>
  <si>
    <t>Saeperingsystem</t>
  </si>
  <si>
    <t>Schates</t>
  </si>
  <si>
    <t>Screm Holder Red</t>
  </si>
  <si>
    <t>Setum Adrenalin</t>
  </si>
  <si>
    <t>Seven Solar Duble Midel</t>
  </si>
  <si>
    <t>Sonde Uterus (Alat Kedokteran Umum)</t>
  </si>
  <si>
    <t>Spoon Oxigen Correction</t>
  </si>
  <si>
    <t>Sputum Bak/Pot</t>
  </si>
  <si>
    <t>Standar Infus</t>
  </si>
  <si>
    <t>Standar Waskom</t>
  </si>
  <si>
    <t>Standard Colector For Table</t>
  </si>
  <si>
    <t>Steritionoscope Transpometer</t>
  </si>
  <si>
    <t>Stimulator (Alat Kedokteran Umum)</t>
  </si>
  <si>
    <t>Syringe Pump (Alat Kedokteran Umum)</t>
  </si>
  <si>
    <t>Termometer Mercury Untuk Suhu Badan</t>
  </si>
  <si>
    <t>The Newsillerstration Of Acpint</t>
  </si>
  <si>
    <t>Timer Ekolo</t>
  </si>
  <si>
    <t>Tre Chanel Extra Cardiografi</t>
  </si>
  <si>
    <t>Trigatus</t>
  </si>
  <si>
    <t>Tromol Has</t>
  </si>
  <si>
    <t>Urinal</t>
  </si>
  <si>
    <t>U S G</t>
  </si>
  <si>
    <t>Utility Trolly</t>
  </si>
  <si>
    <t>UV Sterilizer</t>
  </si>
  <si>
    <t>Cool Light</t>
  </si>
  <si>
    <t>Vegdes Labry Splyt Genotpone</t>
  </si>
  <si>
    <t>Vena Sectie Set</t>
  </si>
  <si>
    <t>Wall Rail System</t>
  </si>
  <si>
    <t>Holter Panthon (RM)</t>
  </si>
  <si>
    <t>Went Allyn Apthacape</t>
  </si>
  <si>
    <t>Refloton</t>
  </si>
  <si>
    <t>Meja Fisiotherapie</t>
  </si>
  <si>
    <t>Aeskular</t>
  </si>
  <si>
    <t>Pinset Anatomi</t>
  </si>
  <si>
    <t>Fris Ard</t>
  </si>
  <si>
    <t>Tong Spatel</t>
  </si>
  <si>
    <t>The Sun Ancom Oxigen Exer</t>
  </si>
  <si>
    <t>Alat Kedokteran umum lainnya</t>
  </si>
  <si>
    <t>Dental X-Ray Unit</t>
  </si>
  <si>
    <t>Air Set Airomatik</t>
  </si>
  <si>
    <t>Dental Hand Instruments Set</t>
  </si>
  <si>
    <t>Aero Sterisator</t>
  </si>
  <si>
    <t>Minor Surgical Set (Alat Kedokteran Gigi)</t>
  </si>
  <si>
    <t>Detal Sergion Set</t>
  </si>
  <si>
    <t>Gavitron Generator</t>
  </si>
  <si>
    <t>Niva Lite</t>
  </si>
  <si>
    <t>Portable Dental Unit</t>
  </si>
  <si>
    <t>Dental Ultra Sonic</t>
  </si>
  <si>
    <t>U.V. Lamp (Alat Kedokteran Gigi)</t>
  </si>
  <si>
    <t>Amalgamator</t>
  </si>
  <si>
    <t>Terminator</t>
  </si>
  <si>
    <t>Airimatik 205 Dental Unit</t>
  </si>
  <si>
    <t>Amalgam Pistol/Stoper (Alat Kedokteran Gigi)</t>
  </si>
  <si>
    <t>Articulator Free Place</t>
  </si>
  <si>
    <t>Bend Pusher</t>
  </si>
  <si>
    <t>Berge Fail</t>
  </si>
  <si>
    <t>Bistal End Cutter</t>
  </si>
  <si>
    <t>Bond Seater</t>
  </si>
  <si>
    <t>Boor Gigi</t>
  </si>
  <si>
    <t>Bracket Holder</t>
  </si>
  <si>
    <t>Hand Piece</t>
  </si>
  <si>
    <t>Chisel</t>
  </si>
  <si>
    <t>Cirto Jec</t>
  </si>
  <si>
    <t>Contra Angel</t>
  </si>
  <si>
    <t>Crown Remover</t>
  </si>
  <si>
    <t>Cryer</t>
  </si>
  <si>
    <t>Curret Gigi</t>
  </si>
  <si>
    <t>Curret Lurus/Bengkok</t>
  </si>
  <si>
    <t>Cuvert</t>
  </si>
  <si>
    <t>Dillarosa</t>
  </si>
  <si>
    <t>Electro Lyte Polisher</t>
  </si>
  <si>
    <t>Engine Machine</t>
  </si>
  <si>
    <t>Engine Portable Lengkap</t>
  </si>
  <si>
    <t>Exkavator</t>
  </si>
  <si>
    <t>Finger Protector</t>
  </si>
  <si>
    <t>Hand Stuk/Hand Pice</t>
  </si>
  <si>
    <t>Handel Miss</t>
  </si>
  <si>
    <t>Heliosit - Heliomat</t>
  </si>
  <si>
    <t>Hendpiece Airbin 400.000 Rpm</t>
  </si>
  <si>
    <t>Hoestuk (Mikrometer)</t>
  </si>
  <si>
    <t>How Flier Bengkok Lurus</t>
  </si>
  <si>
    <t>Intra Olral</t>
  </si>
  <si>
    <t>Jelenko Colid Bath</t>
  </si>
  <si>
    <t>Kaca Mulut/Spigel</t>
  </si>
  <si>
    <t>Kikir Gigi</t>
  </si>
  <si>
    <t>Knabel Tang (Alat Kedokteran Gigi)</t>
  </si>
  <si>
    <t>Knope Sonda</t>
  </si>
  <si>
    <t>Laboratorium Hathe</t>
  </si>
  <si>
    <t>Laring Suprane Dental Unit Shimatic 20 cc/Fontell</t>
  </si>
  <si>
    <t>Laring Supreme Dental Unit</t>
  </si>
  <si>
    <t>Light Curing Unit</t>
  </si>
  <si>
    <t>LIP Retraktor</t>
  </si>
  <si>
    <t>Mouth Piece</t>
  </si>
  <si>
    <t>Motor Gigi Fora Tanpa Handpiece</t>
  </si>
  <si>
    <t>Mouth Retraktor</t>
  </si>
  <si>
    <t>Mouth Speder</t>
  </si>
  <si>
    <t>Odner Bending</t>
  </si>
  <si>
    <t>Okludator</t>
  </si>
  <si>
    <t>Palishing Motor</t>
  </si>
  <si>
    <t>Pengukur Bracket</t>
  </si>
  <si>
    <t>Physiodispenser Implant + Microsurgery</t>
  </si>
  <si>
    <t>PIK Hak Gigi</t>
  </si>
  <si>
    <t>Pinset Dental</t>
  </si>
  <si>
    <t>Pisau Lilin/Wasmess/Wax Knife</t>
  </si>
  <si>
    <t>Plastik Instrument</t>
  </si>
  <si>
    <t>Press Untuk Dua Kafet</t>
  </si>
  <si>
    <t>Press Untuk Satu Kapet</t>
  </si>
  <si>
    <t>Prostetic Engine</t>
  </si>
  <si>
    <t>Raspatorium</t>
  </si>
  <si>
    <t>Semen Stoper</t>
  </si>
  <si>
    <t>Shade Guide</t>
  </si>
  <si>
    <t>Slip Join</t>
  </si>
  <si>
    <t>Spatel Gips</t>
  </si>
  <si>
    <t>Speculum Gigi</t>
  </si>
  <si>
    <t>Spoot Welder</t>
  </si>
  <si>
    <t>Tang Clamer</t>
  </si>
  <si>
    <t>Tang Ektrasi (Dewasa,Anak)</t>
  </si>
  <si>
    <t>Tang Omega</t>
  </si>
  <si>
    <t>Tang Pengukur Bracket Depan/Belakang</t>
  </si>
  <si>
    <t>Tang Rahang Bawah</t>
  </si>
  <si>
    <t>Tang Removable Appliance</t>
  </si>
  <si>
    <t>Tang Serba Guna</t>
  </si>
  <si>
    <t>Tang Set</t>
  </si>
  <si>
    <t>Tang Spatel/Kawat</t>
  </si>
  <si>
    <t>Tang Sporasi</t>
  </si>
  <si>
    <t>Tang Tulang</t>
  </si>
  <si>
    <t>Tastim Instrument Manual</t>
  </si>
  <si>
    <t>Vacuum Mixer</t>
  </si>
  <si>
    <t>Wang Hak</t>
  </si>
  <si>
    <t>Yudir Klem</t>
  </si>
  <si>
    <t>Zuig Kanule</t>
  </si>
  <si>
    <t>Infus Standard Mac High 2 M</t>
  </si>
  <si>
    <t>Kompresor Jun Air</t>
  </si>
  <si>
    <t>Prisma Life System (Sinar Halogen)</t>
  </si>
  <si>
    <t>Compresor Gigi</t>
  </si>
  <si>
    <t>Scaller</t>
  </si>
  <si>
    <t>Scaller Callat Scalling</t>
  </si>
  <si>
    <t>Matrix</t>
  </si>
  <si>
    <t>Mortir and B Stamper</t>
  </si>
  <si>
    <t>Pisau Operasi/Scapel</t>
  </si>
  <si>
    <t>Pisau Crown/Lecron</t>
  </si>
  <si>
    <t>Alat Ra Foto</t>
  </si>
  <si>
    <t>Tang Incicivus Atas Susu</t>
  </si>
  <si>
    <t>Tang Molare Atas Susu</t>
  </si>
  <si>
    <t>Tang Radix Atas Susu</t>
  </si>
  <si>
    <t>Tang Radix Bawah Susu</t>
  </si>
  <si>
    <t>Tang Incicivus Atas</t>
  </si>
  <si>
    <t>Tang Radix Posterior Atas</t>
  </si>
  <si>
    <t>Tang Radix Anterior Atas</t>
  </si>
  <si>
    <t>Tang Molar Atas Kiri</t>
  </si>
  <si>
    <t>Tang Molar Atas Kanan</t>
  </si>
  <si>
    <t>Tang Molar Bawah</t>
  </si>
  <si>
    <t>Tang Incicivus/Anterir Bawah</t>
  </si>
  <si>
    <t>Tang Radix Bawah</t>
  </si>
  <si>
    <t>Tang Molar Tiga Atas/Modifikasi</t>
  </si>
  <si>
    <t>Alat Espe Eliper</t>
  </si>
  <si>
    <t>Rasparaxtium</t>
  </si>
  <si>
    <t>Carving Amalgam</t>
  </si>
  <si>
    <t>Needle Halder</t>
  </si>
  <si>
    <t>alat kedokteran gigi  lainnya (dst)</t>
  </si>
  <si>
    <t>Genekologi Tabel</t>
  </si>
  <si>
    <t>Tromol Gaas</t>
  </si>
  <si>
    <t>Service Model Kit</t>
  </si>
  <si>
    <t>Speculum Model Kit</t>
  </si>
  <si>
    <t>Uterin Dressing</t>
  </si>
  <si>
    <t>Instrumen Tray</t>
  </si>
  <si>
    <t>Uterin Zone</t>
  </si>
  <si>
    <t>Extraktur IUD</t>
  </si>
  <si>
    <t>Model Implan</t>
  </si>
  <si>
    <t>Pengait IUD</t>
  </si>
  <si>
    <t>Trocar Implan</t>
  </si>
  <si>
    <t>Vasektomi Dissecting Clam</t>
  </si>
  <si>
    <t>Vasektomi Kit Fix Ing Clam</t>
  </si>
  <si>
    <t>alat kedokteran keluarga berencana  lainnya (dst)</t>
  </si>
  <si>
    <t>Nephrectomy Set</t>
  </si>
  <si>
    <t>Rectum Set</t>
  </si>
  <si>
    <t>Blas And Urology Set</t>
  </si>
  <si>
    <t>Operating Table Bedah</t>
  </si>
  <si>
    <t>Electro Surgery Unit</t>
  </si>
  <si>
    <t>Endoscopy Unit</t>
  </si>
  <si>
    <t>Operating Microscope (Alat Kedokteran Bedah)</t>
  </si>
  <si>
    <t>Colposcope (Alat Kedokteran Bedah)</t>
  </si>
  <si>
    <t>Instalasi Gas Medik</t>
  </si>
  <si>
    <t>Mobile Operating Lamp</t>
  </si>
  <si>
    <t>Mobile X-Ray C-Arm</t>
  </si>
  <si>
    <t>Abdomal Surgery Set</t>
  </si>
  <si>
    <t>Abdominal Spatulas</t>
  </si>
  <si>
    <t>Instrument Bedah Syaraf</t>
  </si>
  <si>
    <t>Allis Klem</t>
  </si>
  <si>
    <t>Amputation Surgery Set</t>
  </si>
  <si>
    <t>Anuscope (Anak,Dewasa)</t>
  </si>
  <si>
    <t>Anuscopy Set</t>
  </si>
  <si>
    <t>Operating Teaches Light Strestes</t>
  </si>
  <si>
    <t>Appendectomy Instrumen Set</t>
  </si>
  <si>
    <t>Approach Sinator</t>
  </si>
  <si>
    <t>Arthroscopy</t>
  </si>
  <si>
    <t>Basic Surgical Instrument</t>
  </si>
  <si>
    <t>Biopsi Forceps TB.100 (Olympus)</t>
  </si>
  <si>
    <t>Biopsi Tang</t>
  </si>
  <si>
    <t>Boor Listrik</t>
  </si>
  <si>
    <t>Bougie (Higar, Metal,Urethra)</t>
  </si>
  <si>
    <t>Buldog</t>
  </si>
  <si>
    <t>Burn Tang Lengkap Dengan Lift</t>
  </si>
  <si>
    <t>Busteustinal Clam Curved</t>
  </si>
  <si>
    <t>C B D</t>
  </si>
  <si>
    <t>Canule</t>
  </si>
  <si>
    <t>Ceiling Operating Lamp 7 M Halogen</t>
  </si>
  <si>
    <t>Child Basic Instrument Set</t>
  </si>
  <si>
    <t>Choledofiberscope</t>
  </si>
  <si>
    <t>Chromovision</t>
  </si>
  <si>
    <t>Clips Forcep</t>
  </si>
  <si>
    <t>Colone Fiberscope</t>
  </si>
  <si>
    <t>Comiatun Set</t>
  </si>
  <si>
    <t>Curve Long Rirtonal</t>
  </si>
  <si>
    <t>Cusa Cover</t>
  </si>
  <si>
    <t>Cutting Mikro Spacement</t>
  </si>
  <si>
    <t>Cystoscopy</t>
  </si>
  <si>
    <t>Czerny Gall Stone Forceps</t>
  </si>
  <si>
    <t>Deaver Rectraktor</t>
  </si>
  <si>
    <t>Debaky Aortile Aneorysm Clamp</t>
  </si>
  <si>
    <t>Debaky Cardiovascular Scissors</t>
  </si>
  <si>
    <t>Debaky Pean Forceps Cun</t>
  </si>
  <si>
    <t>Deower Retractor</t>
  </si>
  <si>
    <t>Desjardin Galls T Scoop Fig</t>
  </si>
  <si>
    <t>Dopscan</t>
  </si>
  <si>
    <t>Dual Temperature Steam Stirilizer</t>
  </si>
  <si>
    <t>Duck Klem (Besar,Kecil)</t>
  </si>
  <si>
    <t>Dupal</t>
  </si>
  <si>
    <t>Electric Suction Pump</t>
  </si>
  <si>
    <t>Electric Table</t>
  </si>
  <si>
    <t>Electric Cauter</t>
  </si>
  <si>
    <t>Emergency Trolley</t>
  </si>
  <si>
    <t>Endophare</t>
  </si>
  <si>
    <t>Examination Light</t>
  </si>
  <si>
    <t>Fuged Air Lig And Diss Pcs</t>
  </si>
  <si>
    <t>Gagang Bisturi/Handput Pisau/Scapel</t>
  </si>
  <si>
    <t>Garpu/Rectractor</t>
  </si>
  <si>
    <t>Gayon Renal Pedicle Clam</t>
  </si>
  <si>
    <t>Gergaji Gips Biasa</t>
  </si>
  <si>
    <t>Gergaji Gips Listrik</t>
  </si>
  <si>
    <t>Gynaecologi Operating Set</t>
  </si>
  <si>
    <t>Hak Langen Beck</t>
  </si>
  <si>
    <t>Hak Pembuka Otot</t>
  </si>
  <si>
    <t>Heacting Set</t>
  </si>
  <si>
    <t>Hend Surgical Set</t>
  </si>
  <si>
    <t>Herniotomi Set</t>
  </si>
  <si>
    <t>Hernia Instrumen Set</t>
  </si>
  <si>
    <t>Hoesel</t>
  </si>
  <si>
    <t>Instrument Pin</t>
  </si>
  <si>
    <t>Instrument Lany</t>
  </si>
  <si>
    <t>Intestinal Instrument</t>
  </si>
  <si>
    <t>Israel Retractor</t>
  </si>
  <si>
    <t>Jacob Yuls Forceps</t>
  </si>
  <si>
    <t>Jening Mouth</t>
  </si>
  <si>
    <t>Kien Nail</t>
  </si>
  <si>
    <t>Kikir Osteotomi (Lengkung,Lurus)</t>
  </si>
  <si>
    <t>Klem Jaringan</t>
  </si>
  <si>
    <t>Klem Pangkal</t>
  </si>
  <si>
    <t>Knabel Tang (Alat Kedokteran Bedah)</t>
  </si>
  <si>
    <t>Kocher Atizu Intest Foceps</t>
  </si>
  <si>
    <t>Kocher Rectraktor</t>
  </si>
  <si>
    <t>Kocherpis Sonde</t>
  </si>
  <si>
    <t>Kom Kompres (Alat Kedokteran Bedah)</t>
  </si>
  <si>
    <t>Kom Novocain</t>
  </si>
  <si>
    <t>Kursi Zeis</t>
  </si>
  <si>
    <t>Laminectomy Set</t>
  </si>
  <si>
    <t>Langen Back Retractor</t>
  </si>
  <si>
    <t>Laparatomi Set</t>
  </si>
  <si>
    <t>Laparoscopy Cholecystectomy</t>
  </si>
  <si>
    <t>Laringecetomi Set</t>
  </si>
  <si>
    <t>Lawrece Disecting Forceps</t>
  </si>
  <si>
    <t>Life Care Pump</t>
  </si>
  <si>
    <t>Mainzlo Scisor</t>
  </si>
  <si>
    <t>Manual Amprytation Set</t>
  </si>
  <si>
    <t>Marinus Intstimal And Stomah Fcps</t>
  </si>
  <si>
    <t>Masquito Klem</t>
  </si>
  <si>
    <t>Mayo Blake Galls Tone Forceps</t>
  </si>
  <si>
    <t>Mayo Table Stand Mobile, Stainles Steel</t>
  </si>
  <si>
    <t>Mayo Vaginal Ugosit Set</t>
  </si>
  <si>
    <t>Meeker Disection Clamp</t>
  </si>
  <si>
    <t>Meja Gynokologie</t>
  </si>
  <si>
    <t>Meja Opel Model Recal 700</t>
  </si>
  <si>
    <t>Meja Operasi Minor</t>
  </si>
  <si>
    <t>Mesh Graft Dermatome</t>
  </si>
  <si>
    <t>Micro E Controller</t>
  </si>
  <si>
    <t>Micro Surgery Set</t>
  </si>
  <si>
    <t>Miiddledorff Rectraktor</t>
  </si>
  <si>
    <t>Mikulit</t>
  </si>
  <si>
    <t>Milculica Pertal Full Cvd</t>
  </si>
  <si>
    <t>Minor Anesthetic Apparatus</t>
  </si>
  <si>
    <t>Minor Basic Set</t>
  </si>
  <si>
    <t>Mixter Disecting Forceps</t>
  </si>
  <si>
    <t>Multipurpose Operating Table With Standard Accessories</t>
  </si>
  <si>
    <t>Mytle Prube (LEAP)</t>
  </si>
  <si>
    <t>O HAAK</t>
  </si>
  <si>
    <t>Operating Tekvation</t>
  </si>
  <si>
    <t>Orthopedi Instrument Set</t>
  </si>
  <si>
    <t>Osteotomi Knife (Lengkung,Lurus)</t>
  </si>
  <si>
    <t>Park Rectractor</t>
  </si>
  <si>
    <t>Part Director</t>
  </si>
  <si>
    <t>Perforator 50 Electric</t>
  </si>
  <si>
    <t>Pinset Bayonet (Alat Kedokteran Bedah)</t>
  </si>
  <si>
    <t>Pinset Klem</t>
  </si>
  <si>
    <t>Pistol (Ramratial Szannor)</t>
  </si>
  <si>
    <t>Plastic Surgery</t>
  </si>
  <si>
    <t>Rectal Apuraty Set</t>
  </si>
  <si>
    <t>Rectasiguwi Tescophy</t>
  </si>
  <si>
    <t>Rectum Canule</t>
  </si>
  <si>
    <t>Resectoscope Set</t>
  </si>
  <si>
    <t>Retractor</t>
  </si>
  <si>
    <t>Rige Led Mixer</t>
  </si>
  <si>
    <t>Roux Rectraktor</t>
  </si>
  <si>
    <t>Set Haemoroid</t>
  </si>
  <si>
    <t>Set Kidney</t>
  </si>
  <si>
    <t>Set Klem Hepar</t>
  </si>
  <si>
    <t>Set Laparoscope</t>
  </si>
  <si>
    <t>Set Sonde Urologi</t>
  </si>
  <si>
    <t>Set Statuisky</t>
  </si>
  <si>
    <t>Set Thoracotomy</t>
  </si>
  <si>
    <t>Set Vasculer</t>
  </si>
  <si>
    <t>Sigmoid Clam</t>
  </si>
  <si>
    <t>Skin Hook</t>
  </si>
  <si>
    <t>Sponge Holding</t>
  </si>
  <si>
    <t>Star Fand</t>
  </si>
  <si>
    <t>Stright Long Rirtonal</t>
  </si>
  <si>
    <t>STSG</t>
  </si>
  <si>
    <t>Surgery For Cancer Of The Oeskoplesus</t>
  </si>
  <si>
    <t>Surgical Forsep</t>
  </si>
  <si>
    <t>Surgical Instrument Basic</t>
  </si>
  <si>
    <t>Surgical Instrument</t>
  </si>
  <si>
    <t>Surgical Siazes</t>
  </si>
  <si>
    <t>Surgical Slym</t>
  </si>
  <si>
    <t>Syringe Pump (Alat Kedokteran Bedah)</t>
  </si>
  <si>
    <t>Tang Mazeuk</t>
  </si>
  <si>
    <t>TC Stexidord SCS BL-BL STRr</t>
  </si>
  <si>
    <t>Thoracotomy Set</t>
  </si>
  <si>
    <t>Thorasic Orthopedi Surgery Set</t>
  </si>
  <si>
    <t>Tracheotomy Set (Alat Kedokteran Bedah)</t>
  </si>
  <si>
    <t>Trapomation Set</t>
  </si>
  <si>
    <t>Tricar Jarum</t>
  </si>
  <si>
    <t>Troicart (Alat Kedokteran Bedah)</t>
  </si>
  <si>
    <t>Turner Warwick Gall Ston Fcf</t>
  </si>
  <si>
    <t>Urological Surgery Set</t>
  </si>
  <si>
    <t>Vaginal Hytrectomy</t>
  </si>
  <si>
    <t>Vena Sectic Set</t>
  </si>
  <si>
    <t>Verband Set</t>
  </si>
  <si>
    <t>Vesual Caesar</t>
  </si>
  <si>
    <t>Wound Hak</t>
  </si>
  <si>
    <t>Zeis</t>
  </si>
  <si>
    <t>alat kedokteran bedah  lainnya (dst)</t>
  </si>
  <si>
    <t>Normal Delevey Set</t>
  </si>
  <si>
    <t>Hysterectomy Set</t>
  </si>
  <si>
    <t>Pathologikal Delivery Set</t>
  </si>
  <si>
    <t>Vaginal Sterilization</t>
  </si>
  <si>
    <t>Perinatologi Set</t>
  </si>
  <si>
    <t>Vaginal Repair Set</t>
  </si>
  <si>
    <t>Gynecological Examining Table</t>
  </si>
  <si>
    <t>Operating Table For Gynecologi</t>
  </si>
  <si>
    <t>Irrigator Botlo Complete With Irrigating Tube</t>
  </si>
  <si>
    <t>Blader Syringe Complete</t>
  </si>
  <si>
    <t>Nelaton Chateter Urethal Ruber Catheter 12-14-16-18FR</t>
  </si>
  <si>
    <t>Metal Catheter For Female No.8.9.10.11 Depan Bengkok</t>
  </si>
  <si>
    <t>Umbilical Clam</t>
  </si>
  <si>
    <t>Umbilical Soissor 16 Cm Stainless Steel</t>
  </si>
  <si>
    <t>Umbilical Cord Replaiting Set Instrumens</t>
  </si>
  <si>
    <t>Plasenta Basis Stainless Steel</t>
  </si>
  <si>
    <t>Scale For New Born Baby Capasity 15 Kgs</t>
  </si>
  <si>
    <t>Indewaling Catheter Infan Feading</t>
  </si>
  <si>
    <t>Premature Infans Incubator</t>
  </si>
  <si>
    <t>Oxygen Recisitator For Infans</t>
  </si>
  <si>
    <t>Intravenous Giving Set</t>
  </si>
  <si>
    <t>Cusco Vaginal Speculum Size L.S.M</t>
  </si>
  <si>
    <t>Crages Vaginal Speculum Size L.S.M</t>
  </si>
  <si>
    <t>Kresteler Vaginal Speculum</t>
  </si>
  <si>
    <t>Sinson Vaginal Retractor Size L.S.M</t>
  </si>
  <si>
    <t>Dilator For Eclamsia Set Of 8 Pcs</t>
  </si>
  <si>
    <t>Uterine Catheter Dilating &amp; Irrigating Steel</t>
  </si>
  <si>
    <t>Sinon Uterine Scoope 24 Cm Stainless Steel</t>
  </si>
  <si>
    <t>Bosemen Tampon Forceps 25 Cm Stainless Steel</t>
  </si>
  <si>
    <t>Schroder Vulselum Forceps 13 Cm Stainless</t>
  </si>
  <si>
    <t>Plasenta Forceps 28 Cm Stainless Steel</t>
  </si>
  <si>
    <t>Sim Utarine Currete Blunt Sharp No.1 No.425 Cm SS</t>
  </si>
  <si>
    <t>Uterine Scoope With Burts 24 Cm SS</t>
  </si>
  <si>
    <t>Uterine Biopsy Punc 24 Cm Stainless Steel</t>
  </si>
  <si>
    <t>Thom Geylor Specement 22 Cm Stainless Steel</t>
  </si>
  <si>
    <t>Siebold Uterine Scissor 24,5 Cm Stainless Steel</t>
  </si>
  <si>
    <t>Naegle Obsterical Forceps 35,5 Cm Stainless Steel</t>
  </si>
  <si>
    <t>Kielland Obsterical Forceps 38 Cm Stainless Steel</t>
  </si>
  <si>
    <t>Piper Obsterical Forceps 44 Cm Stainless Steel</t>
  </si>
  <si>
    <t>Naegle Perferator 27 Cm Stainless Steel</t>
  </si>
  <si>
    <t>Vacuum Extractor (Alat Kesehatan Kebidanan Dan Penyakit Kandungan</t>
  </si>
  <si>
    <t>Kymograhy Hydro/Co2</t>
  </si>
  <si>
    <t>Electro Cardiography (Alat Kes. Kebidanan &amp; Penyakit Kandungan)</t>
  </si>
  <si>
    <t>Baby Incubator (Alat Kesehatan Kebidanan Dan Penyakit Kandungan)</t>
  </si>
  <si>
    <t>Abortus Tang</t>
  </si>
  <si>
    <t>Adult Volume Ventilator</t>
  </si>
  <si>
    <t>Alat Partus Set</t>
  </si>
  <si>
    <t>Aligator</t>
  </si>
  <si>
    <t>Angkat Agraf Set</t>
  </si>
  <si>
    <t>Automatic Blood Cheminaryan Analizer (Hitachi)</t>
  </si>
  <si>
    <t>Basto Vaginal Instrument Set</t>
  </si>
  <si>
    <t>Bois Pump</t>
  </si>
  <si>
    <t>Bone Cutting Forcep Roger</t>
  </si>
  <si>
    <t>Bone Holder Forcep Regular</t>
  </si>
  <si>
    <t>Bongil Cosophagles/Sewart</t>
  </si>
  <si>
    <t>Born Curret</t>
  </si>
  <si>
    <t>Born Retektor</t>
  </si>
  <si>
    <t>Breast Pump</t>
  </si>
  <si>
    <t>Buslo Nasinal Instrument</t>
  </si>
  <si>
    <t>Calpohaply Set</t>
  </si>
  <si>
    <t>Canule Vaccum Curret</t>
  </si>
  <si>
    <t>Cardiotocography Unit</t>
  </si>
  <si>
    <t>Colposcope (Alat Kesehatan Kebidanan Dan Penyakit Kandungan)</t>
  </si>
  <si>
    <t>Combined Vacuum Estractor &amp; Curetage</t>
  </si>
  <si>
    <t>Cryosurgery</t>
  </si>
  <si>
    <t>Cup Vaccum Ektraksi</t>
  </si>
  <si>
    <t>Dopler (Fetal Heart Sound Detector)</t>
  </si>
  <si>
    <t>Dikapitasi Hak</t>
  </si>
  <si>
    <t>Flash Monted Box 54 Demision</t>
  </si>
  <si>
    <t>Foethal Phone</t>
  </si>
  <si>
    <t>Forcep Fulture</t>
  </si>
  <si>
    <t>Forceps Neagle/Kieland/Piper</t>
  </si>
  <si>
    <t>Granid Clas</t>
  </si>
  <si>
    <t>Gynecology Examination Set</t>
  </si>
  <si>
    <t>HPP Set</t>
  </si>
  <si>
    <t>Hysteroscope</t>
  </si>
  <si>
    <t>Instrument Boiler</t>
  </si>
  <si>
    <t>Instrument Trolley, Stainless Steel</t>
  </si>
  <si>
    <t>Kogel Tang</t>
  </si>
  <si>
    <t>Kymograhic Tubal Insufpaltiang</t>
  </si>
  <si>
    <t>Lampu Gynaecologi</t>
  </si>
  <si>
    <t>Lead Sit With Recable Electric Mell</t>
  </si>
  <si>
    <t>Longtissu Forcep</t>
  </si>
  <si>
    <t>Mayor Vaginal</t>
  </si>
  <si>
    <t>Minilaparatomy Instrument Set</t>
  </si>
  <si>
    <t>Miswivery Outfitbag</t>
  </si>
  <si>
    <t>More Lip Protesis</t>
  </si>
  <si>
    <t>Nasinal Hytrektomi</t>
  </si>
  <si>
    <t>Obstetric Diagnostic Kit</t>
  </si>
  <si>
    <t>Oxygen Therapy Set</t>
  </si>
  <si>
    <t>Partus Instrument Set</t>
  </si>
  <si>
    <t>Pemecah Ketuban</t>
  </si>
  <si>
    <t>Pengait Brawn</t>
  </si>
  <si>
    <t>Pengukur Panggul</t>
  </si>
  <si>
    <t>Resusitator Untuk Baby Ambu</t>
  </si>
  <si>
    <t>Retractor (Simon Vaginal Retractor)</t>
  </si>
  <si>
    <t>Sendok Curret</t>
  </si>
  <si>
    <t>Sonde Lurus</t>
  </si>
  <si>
    <t>Sonde Uterus (Alat Kesehatan Kebidanan Dan Penyakit Kandungan)</t>
  </si>
  <si>
    <t>Stainless Steel Ware Set</t>
  </si>
  <si>
    <t>Stretur Wira</t>
  </si>
  <si>
    <t>Sutere Episiotomi Set</t>
  </si>
  <si>
    <t>Tampon Tang</t>
  </si>
  <si>
    <t>Toraxis Catheter</t>
  </si>
  <si>
    <t>U S G For Obsgyn</t>
  </si>
  <si>
    <t>Uterial Clamp</t>
  </si>
  <si>
    <t>Uterine Dressing Forceps 23 Cm Stainless Steel</t>
  </si>
  <si>
    <t>Vasikal Vaginal Petrolarepair Set</t>
  </si>
  <si>
    <t>Visical Vaginal Futula Repair Set</t>
  </si>
  <si>
    <t>Alat Periksa Kehamilan</t>
  </si>
  <si>
    <t>Scherm</t>
  </si>
  <si>
    <t>Toples</t>
  </si>
  <si>
    <t>Pinset Chirurigris</t>
  </si>
  <si>
    <t>Nalfolder</t>
  </si>
  <si>
    <t>Klem (Alat Kesehatan Kebidanan Dan Penyakit Kandungan)</t>
  </si>
  <si>
    <t>Cardio Aid</t>
  </si>
  <si>
    <t>Tabung Periksa Uric</t>
  </si>
  <si>
    <t>Koher Tang</t>
  </si>
  <si>
    <t>Ekg Manual</t>
  </si>
  <si>
    <t>alat kesehatan kebidanan dan penyakit kandungan  lainnya (dst)</t>
  </si>
  <si>
    <t>Ear Diagnosis Set</t>
  </si>
  <si>
    <t>Nose Diagnosis Set</t>
  </si>
  <si>
    <t>Throat Diagnosis Set</t>
  </si>
  <si>
    <t>Mastoidectomy Set</t>
  </si>
  <si>
    <t>Tonsilectomy Set</t>
  </si>
  <si>
    <t>Audiometer (Alat Kedokteran Tht)</t>
  </si>
  <si>
    <t>Portable Diagnostic (Alat Kedokteran THT)</t>
  </si>
  <si>
    <t>Soundprocibox (Alat Kedokteran Tht)</t>
  </si>
  <si>
    <t>Diagnostic Lamp (Alat Kedokteran Tht)</t>
  </si>
  <si>
    <t>Othoscope</t>
  </si>
  <si>
    <t>ENT Treatment</t>
  </si>
  <si>
    <t>Sinuscope</t>
  </si>
  <si>
    <t>Rhinoscope</t>
  </si>
  <si>
    <t>Pharyngoscope</t>
  </si>
  <si>
    <t>Nasofaringoscope</t>
  </si>
  <si>
    <t>Respiration Apparatus</t>
  </si>
  <si>
    <t>Minor Electro Surgery</t>
  </si>
  <si>
    <t>Evoke Response Potensial (Alat Kedokteran THT)</t>
  </si>
  <si>
    <t>Adenoid Curretes</t>
  </si>
  <si>
    <t>Applicator Farrel</t>
  </si>
  <si>
    <t>Atrum Sonden</t>
  </si>
  <si>
    <t>Audiometer Unit</t>
  </si>
  <si>
    <t>Othoscope Maching Haline</t>
  </si>
  <si>
    <t>Basic Ent Instrument Set</t>
  </si>
  <si>
    <t>Beitel Cekung/Datar</t>
  </si>
  <si>
    <t>Binocular Loupe</t>
  </si>
  <si>
    <t>Bond Curetage</t>
  </si>
  <si>
    <t>Bronchoscoop</t>
  </si>
  <si>
    <t>Bugie Sinus</t>
  </si>
  <si>
    <t>Cold Light Sumuk</t>
  </si>
  <si>
    <t>Cold Well Luc</t>
  </si>
  <si>
    <t>Canule Hidung</t>
  </si>
  <si>
    <t>Canule Falif Tang</t>
  </si>
  <si>
    <t>Canule Mulut</t>
  </si>
  <si>
    <t>Canule Sachen Hidung</t>
  </si>
  <si>
    <t>Canule Sachen Mulut</t>
  </si>
  <si>
    <t>Canule Telinga</t>
  </si>
  <si>
    <t>Cap Forcep</t>
  </si>
  <si>
    <t>Cerumen Haak</t>
  </si>
  <si>
    <t>Comunicidal Protex</t>
  </si>
  <si>
    <t>Corong Telinga</t>
  </si>
  <si>
    <t>Corpus Alienum Hak</t>
  </si>
  <si>
    <t>Cerumen Hak</t>
  </si>
  <si>
    <t>Desektor</t>
  </si>
  <si>
    <t>Desopagus Cape</t>
  </si>
  <si>
    <t>Dessecting Forceps Standar</t>
  </si>
  <si>
    <t>Diagnostic Audio Meter</t>
  </si>
  <si>
    <t>E N G</t>
  </si>
  <si>
    <t>Ear Curretes</t>
  </si>
  <si>
    <t>Ear Dresing Forcep</t>
  </si>
  <si>
    <t>Ear Hook Jensen</t>
  </si>
  <si>
    <t>Ear Spoon</t>
  </si>
  <si>
    <t>Ear Syring Kaca</t>
  </si>
  <si>
    <t>Echeel Cair (Englau) (PPM)</t>
  </si>
  <si>
    <t>Elevator-Langenbeck</t>
  </si>
  <si>
    <t>Endaural Curretes</t>
  </si>
  <si>
    <t>Endoscopy Set</t>
  </si>
  <si>
    <t>Entradmen Mint U 402/Yasju (PPM)</t>
  </si>
  <si>
    <t>Entreatmen Unit Pretty Model (Daichi)</t>
  </si>
  <si>
    <t>Excophagual Disposible Stetescope</t>
  </si>
  <si>
    <t>Galibrator</t>
  </si>
  <si>
    <t>Haak Hidung</t>
  </si>
  <si>
    <t>Hand Dail Foat With 6 Pers Bumr 220 Volt</t>
  </si>
  <si>
    <t>Head Lamp (Alat Kedokteran THT)</t>
  </si>
  <si>
    <t>Impedance Meter</t>
  </si>
  <si>
    <t>Irrigating Trocar</t>
  </si>
  <si>
    <t>Kaca Larynx</t>
  </si>
  <si>
    <t>Kidney Tary Inok</t>
  </si>
  <si>
    <t>Kikir Tulang Nasal</t>
  </si>
  <si>
    <t>Killian</t>
  </si>
  <si>
    <t>Knife Hand</t>
  </si>
  <si>
    <t>Laringos 4 Beadeomin Lookzeeter</t>
  </si>
  <si>
    <t>Laringos Spatale 5380 And 133/mm</t>
  </si>
  <si>
    <t>Mansifeder Defis</t>
  </si>
  <si>
    <t>Meadlight Halogen/Welak Allyn Usa (PPM)</t>
  </si>
  <si>
    <t>Mikro Curitage</t>
  </si>
  <si>
    <t>Mikro Laringoscopy</t>
  </si>
  <si>
    <t>Mikro Respatorium</t>
  </si>
  <si>
    <t>Modulas Monitoring System</t>
  </si>
  <si>
    <t>Mough Gags/With Head</t>
  </si>
  <si>
    <t>Mouth Speder (Devis)</t>
  </si>
  <si>
    <t>Muadiatias Cape Benatoal (Loka)</t>
  </si>
  <si>
    <t>Myringotomy Set</t>
  </si>
  <si>
    <t>Nasal Canule Adsen</t>
  </si>
  <si>
    <t>Nasal Polypus Snare</t>
  </si>
  <si>
    <t>Nasal Specula Sederhana</t>
  </si>
  <si>
    <t>Nasal Speculum</t>
  </si>
  <si>
    <t>Nashopharynx Spigel</t>
  </si>
  <si>
    <t>Nosofaringoscope</t>
  </si>
  <si>
    <t>Neus Speculum</t>
  </si>
  <si>
    <t>Oesephaguscopy</t>
  </si>
  <si>
    <t>Operating Theter Light Antsrshi</t>
  </si>
  <si>
    <t>Otoscope Halogen Lamp</t>
  </si>
  <si>
    <t>Patologie Eqmopmanet</t>
  </si>
  <si>
    <t>Perios Patorium</t>
  </si>
  <si>
    <t>Pinset Hidung</t>
  </si>
  <si>
    <t>Pinset Telinga</t>
  </si>
  <si>
    <t>Polyplis</t>
  </si>
  <si>
    <t>Portable Microwave Therapy</t>
  </si>
  <si>
    <t>Repatorium</t>
  </si>
  <si>
    <t>Respatorium Dipal Lurus/Lengkung</t>
  </si>
  <si>
    <t>Retractor Opula</t>
  </si>
  <si>
    <t>Rhinos Plastik</t>
  </si>
  <si>
    <t>Rhinoscopy Mirror</t>
  </si>
  <si>
    <t>Rinaural Stetoscope</t>
  </si>
  <si>
    <t>Set Canule Besar</t>
  </si>
  <si>
    <t>Septo Plastik</t>
  </si>
  <si>
    <t>Septo Respetorium</t>
  </si>
  <si>
    <t>Septum Forcep</t>
  </si>
  <si>
    <t>Septum Respetorium</t>
  </si>
  <si>
    <t>Septum Straightening</t>
  </si>
  <si>
    <t>Single Famier Hapares Cape</t>
  </si>
  <si>
    <t>Sinoscopy Trocar</t>
  </si>
  <si>
    <t>Sluder Balinger</t>
  </si>
  <si>
    <t>Specullum Retractor Nasal</t>
  </si>
  <si>
    <t>Speculum Klian</t>
  </si>
  <si>
    <t>Speculum Telinga</t>
  </si>
  <si>
    <t>Spoon Telinga</t>
  </si>
  <si>
    <t>Stroboscopy Unit</t>
  </si>
  <si>
    <t>Tang Bright</t>
  </si>
  <si>
    <t>Teaching Cape M 12 M</t>
  </si>
  <si>
    <t>Telescope (Alat Kedokteran Tht)</t>
  </si>
  <si>
    <t>THT Examination Set For Tl Hindra Laringos Cape 847635</t>
  </si>
  <si>
    <t>Mangisco 445057 Sicope Biner 845901 (Walf)</t>
  </si>
  <si>
    <t>Tonsil Artery Forcep</t>
  </si>
  <si>
    <t>Tonsil Dissecting</t>
  </si>
  <si>
    <t>Tonsil Dissector/Henke</t>
  </si>
  <si>
    <t>Tonsil Klem/Mess/Biasa</t>
  </si>
  <si>
    <t>Tonsil Knife</t>
  </si>
  <si>
    <t>Tonsil Seizing Forcep</t>
  </si>
  <si>
    <t>Tonsil Snare/EVES</t>
  </si>
  <si>
    <t>Tonsil Suction Tube</t>
  </si>
  <si>
    <t>Tounge Depressor</t>
  </si>
  <si>
    <t>Trachea Canula (Alat Kedokteran Tht)</t>
  </si>
  <si>
    <t>Trachea Retractor Bergigi (1,2,3,4,5,6)</t>
  </si>
  <si>
    <t>Tracheal Tubes Luer</t>
  </si>
  <si>
    <t>Tracheotomy Set (Alat Kedokteran Tht)</t>
  </si>
  <si>
    <t>Troeitsch</t>
  </si>
  <si>
    <t>Troicart (Alat Kedokteran Tht)</t>
  </si>
  <si>
    <t>Tuning Fork Set</t>
  </si>
  <si>
    <t>Tympanogram</t>
  </si>
  <si>
    <t>Tympanum Perdrotors Saver</t>
  </si>
  <si>
    <t>Water Drages</t>
  </si>
  <si>
    <t>X-Ray Viewer</t>
  </si>
  <si>
    <t>alat kedokteran tht  lainnya (dst)</t>
  </si>
  <si>
    <t>Eye Operation Set</t>
  </si>
  <si>
    <t>Skiascopy Lamp</t>
  </si>
  <si>
    <t>Aplanation Tonometer</t>
  </si>
  <si>
    <t>Ophthalmometer</t>
  </si>
  <si>
    <t>Three Mirror Contact Lenses</t>
  </si>
  <si>
    <t>Opthalmoscope Suppy 220 V And Transformer</t>
  </si>
  <si>
    <t>Double Convaxoconcave Skiascope</t>
  </si>
  <si>
    <t>Keeler Retinoscope</t>
  </si>
  <si>
    <t>Lens Magnifier 15 DPTR</t>
  </si>
  <si>
    <t>Set Of Trial Lensess In Case With Trial Frame</t>
  </si>
  <si>
    <t>Lensometer</t>
  </si>
  <si>
    <t>Bio Microscope (Slit Lamp)</t>
  </si>
  <si>
    <t>Bailiart Dynamometer</t>
  </si>
  <si>
    <t>Esthesiometer</t>
  </si>
  <si>
    <t>Campimeter And Lancaster Screen With 4 Striks</t>
  </si>
  <si>
    <t>Holmes Steres Cope</t>
  </si>
  <si>
    <t>Amsler Chart</t>
  </si>
  <si>
    <t>Ishiaras Atlas</t>
  </si>
  <si>
    <t>Stereo Tes From Holmes</t>
  </si>
  <si>
    <t>Berens Prima Set</t>
  </si>
  <si>
    <t>Eye Occulder</t>
  </si>
  <si>
    <t>Maddox With Handle</t>
  </si>
  <si>
    <t>Schuman Magnet Handtype</t>
  </si>
  <si>
    <t>Examination Table Adjustable Headrest</t>
  </si>
  <si>
    <t>Cautery Light Transformer With Handle And 3 Cautery Needles.</t>
  </si>
  <si>
    <t>Two Step Stand</t>
  </si>
  <si>
    <t>Maddox Crass</t>
  </si>
  <si>
    <t>Opthalmoscope Binocyular Indirect Vision</t>
  </si>
  <si>
    <t>Gonioscope Complete In Case</t>
  </si>
  <si>
    <t>Refractometer (Alat Kedokteran Mata)</t>
  </si>
  <si>
    <t>Retinoscope</t>
  </si>
  <si>
    <t>Slit Lamp (Alat Kedokteran Mata)</t>
  </si>
  <si>
    <t>Lensa Meter</t>
  </si>
  <si>
    <t>Trial Lens &amp; Frame Set</t>
  </si>
  <si>
    <t>Opthalmic Laser (Alat Kedokteran Mata)</t>
  </si>
  <si>
    <t>Argonphoto Coagulator (Alat Kedokteran Mata)</t>
  </si>
  <si>
    <t>Opthalmic Coagulator (Alat Kedokteran Mata)</t>
  </si>
  <si>
    <t>Operating Microscope (Alat Kedokteran Mata)</t>
  </si>
  <si>
    <t>Photo Fundus Unit (Alat Kedokteran Mata)</t>
  </si>
  <si>
    <t>Synoptophore (Alat Kedokteran Mata)</t>
  </si>
  <si>
    <t>Eye Magnet</t>
  </si>
  <si>
    <t>Keratometer</t>
  </si>
  <si>
    <t>Kampimeter</t>
  </si>
  <si>
    <t>Tonometer</t>
  </si>
  <si>
    <t>Tonograph</t>
  </si>
  <si>
    <t>Kaca Mata Frenzel</t>
  </si>
  <si>
    <t>Alat Enoscope Persipan Lazer</t>
  </si>
  <si>
    <t>Alloca Camera Multioristhal Swaner With Digital Concane Venteven</t>
  </si>
  <si>
    <t>Allyn 69-695 Coloscope Fiber Optic</t>
  </si>
  <si>
    <t>Arhtimula Modul</t>
  </si>
  <si>
    <t>Aryttonia Control Diting System</t>
  </si>
  <si>
    <t>Binoculair Loupe</t>
  </si>
  <si>
    <t>Cataract Instrument Set</t>
  </si>
  <si>
    <t>Chalazion Instrument Set</t>
  </si>
  <si>
    <t>Chartprojector</t>
  </si>
  <si>
    <t>Chinrest For Above</t>
  </si>
  <si>
    <t>Compact Refraction Unit</t>
  </si>
  <si>
    <t>Curve Catarac Fraco</t>
  </si>
  <si>
    <t>Echoscan, Usg Mata</t>
  </si>
  <si>
    <t>Fiber Optic Molary Autroscope</t>
  </si>
  <si>
    <t>Fiber Optic Operating</t>
  </si>
  <si>
    <t>Fibral Optic Coacial</t>
  </si>
  <si>
    <t>Finohito Reb Pataktor</t>
  </si>
  <si>
    <t>Grate Meter Opter</t>
  </si>
  <si>
    <t>Handle Recor Cable Battery + Charge</t>
  </si>
  <si>
    <t>Head Loupe Halogen</t>
  </si>
  <si>
    <t>Heberat Indu Optimalmik Photo Cucglator Hazer 930</t>
  </si>
  <si>
    <t>Hertel</t>
  </si>
  <si>
    <t>Iridectomy Instrument Set</t>
  </si>
  <si>
    <t>Ishihara Blind Test Plate</t>
  </si>
  <si>
    <t>Keratoplasty Instrument Set</t>
  </si>
  <si>
    <t>Laser Diode Photocoagulator</t>
  </si>
  <si>
    <t>Laser Yag Opthamic System</t>
  </si>
  <si>
    <t>Medication Trally</t>
  </si>
  <si>
    <t>Ocutome Basic System</t>
  </si>
  <si>
    <t>Direct Optalmoscope (Allyn)</t>
  </si>
  <si>
    <t>In Direct Optamoscope (Allyn)</t>
  </si>
  <si>
    <t>Opthalmic Micro Dia Therimy</t>
  </si>
  <si>
    <t>Opthalmic Operating Set (Alat Kedokteran Mata)</t>
  </si>
  <si>
    <t>Perimeter</t>
  </si>
  <si>
    <t>Phacoemulsi Fication</t>
  </si>
  <si>
    <t>Pterium Instrument Set</t>
  </si>
  <si>
    <t>Rethina Dethamen Prable</t>
  </si>
  <si>
    <t>Saver Roksib Hara</t>
  </si>
  <si>
    <t>Simotion Cardiac Autput Halogen Fibal Optic (USA)</t>
  </si>
  <si>
    <t>Snellen Chard</t>
  </si>
  <si>
    <t>Sonometri</t>
  </si>
  <si>
    <t>Straketion Cope</t>
  </si>
  <si>
    <t>Suche Optical Wregtrontone</t>
  </si>
  <si>
    <t>S.80 Catarac Knife</t>
  </si>
  <si>
    <t>Trial Frastine Type 46</t>
  </si>
  <si>
    <t>Trial Heus</t>
  </si>
  <si>
    <t>Trial Heus Set Coranted Curen SPA</t>
  </si>
  <si>
    <t>Vitrectomy Unit</t>
  </si>
  <si>
    <t>Walter Monitoring Complete Resaring</t>
  </si>
  <si>
    <t>alat kedokteran mata  lainnya (dst)</t>
  </si>
  <si>
    <t>Cardiologi Bed Uk 200X60X90</t>
  </si>
  <si>
    <t>Giving Set (Alat Kedokteran Bagian Penyakit Dalam)</t>
  </si>
  <si>
    <t>Solution Administration Set</t>
  </si>
  <si>
    <t>Venasectie Set In Metal Case</t>
  </si>
  <si>
    <t>Oxygen Therapy</t>
  </si>
  <si>
    <t>Mehnigine Biopay Medle</t>
  </si>
  <si>
    <t>Needle Punction Sternal/Spinal</t>
  </si>
  <si>
    <t>Pengukur Blood Plasma With Droper Sulfat Methode</t>
  </si>
  <si>
    <t>Catheter Urine Rubber</t>
  </si>
  <si>
    <t>Ice Cup Import Rubber</t>
  </si>
  <si>
    <t>Pneumathorax Set Complete</t>
  </si>
  <si>
    <t>Elektrocardiograph (ECG) 1 Chanel</t>
  </si>
  <si>
    <t>Reflek Hammer Stainless Steel</t>
  </si>
  <si>
    <t>Sterelisator For Instrument Portable</t>
  </si>
  <si>
    <t>Couch Examination (Alat Kedokteran Bagian Penyakit Dalam)</t>
  </si>
  <si>
    <t>Spirometer (Alat Kedokteran Bagian Penyakit Dalam)</t>
  </si>
  <si>
    <t>Bronchoscope (Alat Kedokteran Bagian Penyakit Dalam)</t>
  </si>
  <si>
    <t>Pleural Biopsy</t>
  </si>
  <si>
    <t>Transtorakal Jarum</t>
  </si>
  <si>
    <t>Biopsy Pieure</t>
  </si>
  <si>
    <t>Endotracheal Tube</t>
  </si>
  <si>
    <t>Ultra Sono Graphy (USG) Internal Medicine</t>
  </si>
  <si>
    <t>Endoscopy, With Cold Light Source</t>
  </si>
  <si>
    <t>Electro Nystagmograph</t>
  </si>
  <si>
    <t>Ventilator Internal Medicine</t>
  </si>
  <si>
    <t>Amnioscope (Alat Kedokteran Bagian Penyakit Dalam)</t>
  </si>
  <si>
    <t>Ultrasonic Pachymeter (Alat Kedokteran Bagian Penyakit Dalam)</t>
  </si>
  <si>
    <t>Duadeno Fiberscope</t>
  </si>
  <si>
    <t>Couch Examination Urology (Alat Kedokteran Bagian Penyakit Dalam)</t>
  </si>
  <si>
    <t>Rectal Almometer (Alat Kedokteran Bagian Penyakit Dalam)</t>
  </si>
  <si>
    <t>Suction Unit For Endoscopy</t>
  </si>
  <si>
    <t>ESWL</t>
  </si>
  <si>
    <t>Automatic Hack</t>
  </si>
  <si>
    <t>Automatic Kaweneter</t>
  </si>
  <si>
    <t>Bed Side Monitor Complete</t>
  </si>
  <si>
    <t>Biopsy Pleure</t>
  </si>
  <si>
    <t>Bonk Cenapagus</t>
  </si>
  <si>
    <t>Camtopraf One Chanel</t>
  </si>
  <si>
    <t>Canel Recorder Siarocus 400</t>
  </si>
  <si>
    <t>Capnograph Mark III</t>
  </si>
  <si>
    <t>Centure/Sonic</t>
  </si>
  <si>
    <t>Chair For Treadment Unit 4417 Taiju</t>
  </si>
  <si>
    <t>Clase Sungint Kit</t>
  </si>
  <si>
    <t>Cold Light Fontain</t>
  </si>
  <si>
    <t>Coaxial Head Light</t>
  </si>
  <si>
    <t>Cold Light Suply Model CFV</t>
  </si>
  <si>
    <t>Combibag</t>
  </si>
  <si>
    <t>Compagati 3 L</t>
  </si>
  <si>
    <t>Complit Test Mark III</t>
  </si>
  <si>
    <t>Cumasis Aparatus Focaemodulys Unit</t>
  </si>
  <si>
    <t>Cut Aucona P 02-Modul Asesories</t>
  </si>
  <si>
    <t>Cuting Micro Sparment</t>
  </si>
  <si>
    <t>Cyto Urethe Cape</t>
  </si>
  <si>
    <t>Dale Dagion (Alat Kedokteran Bagian Penyakit Dalam)</t>
  </si>
  <si>
    <t>Defrision Test Mark III</t>
  </si>
  <si>
    <t>Depriksi Monitoring</t>
  </si>
  <si>
    <t>Desinfction Unit</t>
  </si>
  <si>
    <t>Digital Oscamalir</t>
  </si>
  <si>
    <t>Duadeno Fiberscope Therpy</t>
  </si>
  <si>
    <t>Electro Nystogmograph</t>
  </si>
  <si>
    <t>Elektrik Sity Protektation Rach</t>
  </si>
  <si>
    <t>Endoscope Masker</t>
  </si>
  <si>
    <t>Endoscope P A Vidio Optima</t>
  </si>
  <si>
    <t>Endoscope Trolly</t>
  </si>
  <si>
    <t>Endotracheal Set</t>
  </si>
  <si>
    <t>External Coneprometer</t>
  </si>
  <si>
    <t>External Pacemazer 146</t>
  </si>
  <si>
    <t>Fereksine Fandus Anggrafie</t>
  </si>
  <si>
    <t>Find Aid Resusisater For Table Type</t>
  </si>
  <si>
    <t>Finger Exercise</t>
  </si>
  <si>
    <t>Flesible Disogatro Bulbescape</t>
  </si>
  <si>
    <t>Forcep Pyesiesis 556</t>
  </si>
  <si>
    <t>Fountek Mark</t>
  </si>
  <si>
    <t>Gadomatic Godor</t>
  </si>
  <si>
    <t>Galary Meter</t>
  </si>
  <si>
    <t>Galuminasi</t>
  </si>
  <si>
    <t>Gastrocape For Wech Allyn Vidio Endoscope</t>
  </si>
  <si>
    <t>Gastroscope &amp; Light Source</t>
  </si>
  <si>
    <t>Gawer Shalt Mogeglo Pomater</t>
  </si>
  <si>
    <t>Glucometer Complete With Glucostic</t>
  </si>
  <si>
    <t>Golmen Compimeter Resic Sep 20 (Tappem)</t>
  </si>
  <si>
    <t>Gredesan</t>
  </si>
  <si>
    <t>Hear Station With Corder</t>
  </si>
  <si>
    <t>Hemodialisis Unit</t>
  </si>
  <si>
    <t>High Speed Stater Type ZS-SUS</t>
  </si>
  <si>
    <t>Himediker</t>
  </si>
  <si>
    <t>Hyper Hypothermia System (Alat Kedokteran Bagian Penyakit Dalam)</t>
  </si>
  <si>
    <t>Iluminator</t>
  </si>
  <si>
    <t>Infusion Warmer For Blood</t>
  </si>
  <si>
    <t>Inter Feretial Turafik</t>
  </si>
  <si>
    <t>Kag Steat Aplimation Thermometer</t>
  </si>
  <si>
    <t>Lano Premansi Sitimulator Adipraktek EF 502</t>
  </si>
  <si>
    <t>Law Frequensi Aparatus</t>
  </si>
  <si>
    <t>Lenon Light Service</t>
  </si>
  <si>
    <t>Load Rulerator Scart</t>
  </si>
  <si>
    <t>Manual Influmation Aparatus</t>
  </si>
  <si>
    <t>Matronik Model 5375</t>
  </si>
  <si>
    <t>Medical TV System Welch Allyn Vidio</t>
  </si>
  <si>
    <t>Microwafe Therapy Apparatus</t>
  </si>
  <si>
    <t>Mitrigen Athemet</t>
  </si>
  <si>
    <t>Mobile Endoscope Table</t>
  </si>
  <si>
    <t>NVS Vital Sign Monitor (Alat Kedokteran Bagian Penyakit Dalam)</t>
  </si>
  <si>
    <t>One Compartement Warrobe (Alat Kedokteran Bagian Penyakit Dalam)</t>
  </si>
  <si>
    <t>Operating Stak Bir</t>
  </si>
  <si>
    <t>Pasien Cable Monitoring Kecil Sistem Siscan BST</t>
  </si>
  <si>
    <t>Pendatya Water Proof</t>
  </si>
  <si>
    <t>Pental Heart Montas</t>
  </si>
  <si>
    <t>Pleural Biopsy Needle</t>
  </si>
  <si>
    <t>Positive Negative Honcoat Set</t>
  </si>
  <si>
    <t>Pratitionary Battray Handle</t>
  </si>
  <si>
    <t>Prector Prable Model Ust 507 EP 35</t>
  </si>
  <si>
    <t>Presteatik Infusion Pump/Lac Bielyto Binometer</t>
  </si>
  <si>
    <t>Presual Modul</t>
  </si>
  <si>
    <t>Proyektor Romad Complet</t>
  </si>
  <si>
    <t>Pulmonary Exercise Computerized</t>
  </si>
  <si>
    <t>Pulse Oxymetry</t>
  </si>
  <si>
    <t>Putision Incubator Bm</t>
  </si>
  <si>
    <t>Re-Her Coagulator</t>
  </si>
  <si>
    <t>Rollyng Soal Type</t>
  </si>
  <si>
    <t>Safe Ruber Elektrode</t>
  </si>
  <si>
    <t>Sarus Stemal Saur</t>
  </si>
  <si>
    <t>Senaker</t>
  </si>
  <si>
    <t>Sherum Holder Red</t>
  </si>
  <si>
    <t>Starmunsuar</t>
  </si>
  <si>
    <t>Static/Kinetik Projection Perimeter</t>
  </si>
  <si>
    <t>Stertes System</t>
  </si>
  <si>
    <t>Steten Card Electric</t>
  </si>
  <si>
    <t>Style Stetescope Bomopaculain</t>
  </si>
  <si>
    <t>Syringe Pump (Alat Kedokteran Bagian Penyakit Dalam)</t>
  </si>
  <si>
    <t>S.314 Forcep Dressing</t>
  </si>
  <si>
    <t>Tampion Tempromoridior/Pancing</t>
  </si>
  <si>
    <t>Temperatur Modul</t>
  </si>
  <si>
    <t>The Salingan Galmore Intalumialier Antriper</t>
  </si>
  <si>
    <t>Tixtiser</t>
  </si>
  <si>
    <t>TP.1000 Turbotanti Dehabitas ER 2-Bcr Resies Cateter Set +</t>
  </si>
  <si>
    <t>TP.9900Rj - 9900 Trolly Emergency</t>
  </si>
  <si>
    <t>Tranformen</t>
  </si>
  <si>
    <t>Vital Sign Monitor</t>
  </si>
  <si>
    <t>Two Baul Standard</t>
  </si>
  <si>
    <t>T.2529 Foto Turapith</t>
  </si>
  <si>
    <t>T.2670 Forcep Trauma</t>
  </si>
  <si>
    <t>Vacum Ectrator (AB)</t>
  </si>
  <si>
    <t>Vrisur Gerg Mt 600 X 3 Pzola</t>
  </si>
  <si>
    <t>Walker Polding</t>
  </si>
  <si>
    <t>Wall Rail Unit</t>
  </si>
  <si>
    <t>Wright Respirometer</t>
  </si>
  <si>
    <t>alat kedokteran bagian penyakit dalam  lainnya (dst)</t>
  </si>
  <si>
    <t>Autopsi Set</t>
  </si>
  <si>
    <t>Mortuary Racks</t>
  </si>
  <si>
    <t>alat kedokteran kamar jenasah/mortuary lainnya (dst)</t>
  </si>
  <si>
    <t>Intravenous &amp; Transfusion Needle</t>
  </si>
  <si>
    <t>Wing Needle Scalpvem Needle</t>
  </si>
  <si>
    <t>Hypodermic Needle (Alat Kedokteran Anak)</t>
  </si>
  <si>
    <t>Syrnge Case-Syringe Container 2Cc/5cc</t>
  </si>
  <si>
    <t>Sliim Zuiger Elektric Suction 110-220 Vilt/50Hz</t>
  </si>
  <si>
    <t>Tangue Depressor Stainless Steel</t>
  </si>
  <si>
    <t>Waskom 400 Meter Stainless</t>
  </si>
  <si>
    <t>Neirbekken Stainless Steel</t>
  </si>
  <si>
    <t>Thorax Puncture</t>
  </si>
  <si>
    <t>Water Seal Drainage Set</t>
  </si>
  <si>
    <t>Pleural Byopsy Puncture Set</t>
  </si>
  <si>
    <t>Lumbal Puncture Needle</t>
  </si>
  <si>
    <t>Vanasectie Set</t>
  </si>
  <si>
    <t>Syringe 2cc, 5cc, 10cc, 100cc</t>
  </si>
  <si>
    <t>Insrumen Tray Stainless Steel 36X30X5 cm</t>
  </si>
  <si>
    <t>Transilumination Lamp</t>
  </si>
  <si>
    <t>Tuberculine Syringe 1 cc</t>
  </si>
  <si>
    <t>Tuberculine Needle</t>
  </si>
  <si>
    <t>Ice Compress Cup</t>
  </si>
  <si>
    <t>Tracheotomi Set In Case</t>
  </si>
  <si>
    <t>Portable ECG AC/DC 1 Chanel</t>
  </si>
  <si>
    <t>Pulscoxy Meter</t>
  </si>
  <si>
    <t>Blood Sedimentation Rate Count Set</t>
  </si>
  <si>
    <t>Test Tube Box</t>
  </si>
  <si>
    <t>Gastric Juice Examining Set</t>
  </si>
  <si>
    <t>Trachea Canula (Alat Kedokteran Anak)</t>
  </si>
  <si>
    <t>Urinometer (Alat Kedokteran Anak)</t>
  </si>
  <si>
    <t>Es Bach' Salbuminometer</t>
  </si>
  <si>
    <t>HB Meter</t>
  </si>
  <si>
    <t>Bone Narrow Puncture Needle</t>
  </si>
  <si>
    <t>Measuring Rods Infat With Rail</t>
  </si>
  <si>
    <t>Weight Scale Capacity 120 Kg</t>
  </si>
  <si>
    <t>Ascites Trocar</t>
  </si>
  <si>
    <t>Blood Type Viewer Illuminated</t>
  </si>
  <si>
    <t>Blood Visiting Kit</t>
  </si>
  <si>
    <t>3-Way Coeks</t>
  </si>
  <si>
    <t>Doek Klem-Towel Forceps</t>
  </si>
  <si>
    <t>Small Instrument Sterelizes</t>
  </si>
  <si>
    <t>Stethoscope Duplex Untuk Anak</t>
  </si>
  <si>
    <t>Meja Periksa 200X90X100 cc</t>
  </si>
  <si>
    <t>Pocket Lamp Complete With Battery</t>
  </si>
  <si>
    <t>Combination Weight And Height Scale</t>
  </si>
  <si>
    <t>Measuring Infant Baby With Rail</t>
  </si>
  <si>
    <t>Pneumatic Torniquite</t>
  </si>
  <si>
    <t>Tubercolusis Diagnostic Kit</t>
  </si>
  <si>
    <t>Ear Speculum Set</t>
  </si>
  <si>
    <t>Nasal Speculum Set</t>
  </si>
  <si>
    <t>Rectal Magnifier With Lamp</t>
  </si>
  <si>
    <t>Rectal Tougies Hegar Dilatator Set</t>
  </si>
  <si>
    <t>Tuberculosis Diagnostic Outfit</t>
  </si>
  <si>
    <t>Baby Incubator (Alat Kedokteran Anak)</t>
  </si>
  <si>
    <t>Blue Light</t>
  </si>
  <si>
    <t>Pediatric/Infant Ventilator (Alat Kedokteran Anak)</t>
  </si>
  <si>
    <t>Pediatric Surveillance Monitor (Alat Kedokteran Anak)</t>
  </si>
  <si>
    <t>Baby Examination</t>
  </si>
  <si>
    <t>Baby Measuring Device</t>
  </si>
  <si>
    <t>Ecg Recorder Single Channel</t>
  </si>
  <si>
    <t>Electric Sterilisator</t>
  </si>
  <si>
    <t>Hi-Flow Antibiotic Nebulizer Solution Unit</t>
  </si>
  <si>
    <t>Incubator Transport</t>
  </si>
  <si>
    <t>Infant Care Unit With Servocontrole</t>
  </si>
  <si>
    <t>Infant Incubator Mobile</t>
  </si>
  <si>
    <t>Infantcare Centre</t>
  </si>
  <si>
    <t>Maag Sonde Premature For Baby</t>
  </si>
  <si>
    <t>Mercurial Sphymamometer With Baby Cuff</t>
  </si>
  <si>
    <t>Pulseoxy Meter</t>
  </si>
  <si>
    <t>Rectan Origator</t>
  </si>
  <si>
    <t>Refflex Hammer</t>
  </si>
  <si>
    <t>Stethoscope For Infant/Baby</t>
  </si>
  <si>
    <t>Swaddling Table</t>
  </si>
  <si>
    <t>alat kedokteran anak  lainnya (dst)</t>
  </si>
  <si>
    <t>Basin Kidly, Stainless, Length 25 cm</t>
  </si>
  <si>
    <t>Bed Pan For Child</t>
  </si>
  <si>
    <t>Bed Pan For Adult 310 mm Complete</t>
  </si>
  <si>
    <t>Hammer Reffex</t>
  </si>
  <si>
    <t>Thermometer Oral, Air Raksa</t>
  </si>
  <si>
    <t>Thermometer Rectal, Air Raksa</t>
  </si>
  <si>
    <t>Diagnostic Set In Case Metal Stainless Steel</t>
  </si>
  <si>
    <t>Blood Pressure Meter With Pump Raksa</t>
  </si>
  <si>
    <t>Hypodermic Needle (Alat Kedokteran Poliklinik)</t>
  </si>
  <si>
    <t>Michel Wound Clips Steel To Container Record</t>
  </si>
  <si>
    <t>Syringe Container Stainless</t>
  </si>
  <si>
    <t>Syringe Tuberculine 1 ml</t>
  </si>
  <si>
    <t>Case With Closing Handles 500X200X60 mm</t>
  </si>
  <si>
    <t>Leather Case For Metal Container</t>
  </si>
  <si>
    <t>Container For Tuberculine Syringe</t>
  </si>
  <si>
    <t>Container For Syringe</t>
  </si>
  <si>
    <t>Spiritus Burner</t>
  </si>
  <si>
    <t>Sterilizer For Spirit Heating</t>
  </si>
  <si>
    <t>Kelly Heam Forceps 14 cm</t>
  </si>
  <si>
    <t>Khocer Heam Forceps 10,5 cm</t>
  </si>
  <si>
    <t>Halsread Mosquito Forceps 12,5 cm</t>
  </si>
  <si>
    <t>Rocherter Pean Forceps 10,5 cm</t>
  </si>
  <si>
    <t>Probes 14,5 cm</t>
  </si>
  <si>
    <t>Hegar Mayo'S Needle Holder 15 cm</t>
  </si>
  <si>
    <t>Operating Scissors Blunt Sharp</t>
  </si>
  <si>
    <t>Tray Plain 250X1 30X30 Ml</t>
  </si>
  <si>
    <t>Mayo Hegar'S Holder</t>
  </si>
  <si>
    <t>Bowl Solution</t>
  </si>
  <si>
    <t>Sheating Plastic</t>
  </si>
  <si>
    <t>Forceps Sterilizer Cheattles</t>
  </si>
  <si>
    <t>Clips And Applying And Removing</t>
  </si>
  <si>
    <t>Paratus (cc)</t>
  </si>
  <si>
    <t>Tabung Periksa HB</t>
  </si>
  <si>
    <t>Dressing Jar</t>
  </si>
  <si>
    <t>Lodin Cup</t>
  </si>
  <si>
    <t>alat kedokteran poliklinik  lainnya (dst)</t>
  </si>
  <si>
    <t>Wheel Chair (Alat Kesehatan Rehabilitasi Medis)</t>
  </si>
  <si>
    <t>Trade Sandow</t>
  </si>
  <si>
    <t>Tiang Keseimbangan</t>
  </si>
  <si>
    <t>Audio Treater Portable</t>
  </si>
  <si>
    <t>Balance Beam Set</t>
  </si>
  <si>
    <t>Bath Wirl Pool</t>
  </si>
  <si>
    <t>Electro Stimulation &amp; Analgesia</t>
  </si>
  <si>
    <t>Electro Tilt Table</t>
  </si>
  <si>
    <t>Ergocycle</t>
  </si>
  <si>
    <t>Exercise Bicysles</t>
  </si>
  <si>
    <t>Exercise Equipment</t>
  </si>
  <si>
    <t>Exercise Pulley Weight</t>
  </si>
  <si>
    <t>Exercise Treadmil</t>
  </si>
  <si>
    <t>Faradic-Galvanic Therapy</t>
  </si>
  <si>
    <t>Faradisasi</t>
  </si>
  <si>
    <t>Finger Exercise Table</t>
  </si>
  <si>
    <t>Finger Muscle Therapy</t>
  </si>
  <si>
    <t>Lymphatic Physiotherapy</t>
  </si>
  <si>
    <t>Modular Electro Therapy</t>
  </si>
  <si>
    <t>Parafin Bath</t>
  </si>
  <si>
    <t>Quadricerps Table</t>
  </si>
  <si>
    <t>Rotary Wrist Exercise</t>
  </si>
  <si>
    <t>Shoulder Whell Exercise</t>
  </si>
  <si>
    <t>Suspension &amp; Pulley Equipment</t>
  </si>
  <si>
    <t>Therapeutical Nerve &amp; Muscle Situmulation</t>
  </si>
  <si>
    <t>Tread Mill Treatment</t>
  </si>
  <si>
    <t>Ultra Saound Theraphy</t>
  </si>
  <si>
    <t>Ultrasonic Theraphy Unit</t>
  </si>
  <si>
    <t>alat kesehatan rehabilitasi medis  lainnya (dst)</t>
  </si>
  <si>
    <t>Electro Encephalograph (Alat Kedokteran Neurologi (syaraf))</t>
  </si>
  <si>
    <t>Echo Encephalograph</t>
  </si>
  <si>
    <t>Electro Stimulator (Alat Kedokteran Neurologi (syaraf))</t>
  </si>
  <si>
    <t>Brain Mapping</t>
  </si>
  <si>
    <t>Electro Surgery (Alat Kedokteran Neurologi (syaraf))</t>
  </si>
  <si>
    <t>Evoked Potensial System</t>
  </si>
  <si>
    <t>alat kedokteran neurologi (syaraf)  lainnya (dst)</t>
  </si>
  <si>
    <t>Operating Table Jantung</t>
  </si>
  <si>
    <t>Oxygen Tank</t>
  </si>
  <si>
    <t>Central Suction (Alat Kedokteran Jantung)</t>
  </si>
  <si>
    <t>Heart Rate Monitor</t>
  </si>
  <si>
    <t>Repiration Monitor (Alat Kedokteran Jantung)</t>
  </si>
  <si>
    <t>Blood Pressure Monitor (Alat Kedokteran Jantung)</t>
  </si>
  <si>
    <t>Temperature Monitor (Alat Kedokteran Jantung)</t>
  </si>
  <si>
    <t>Arrytmia Monitor</t>
  </si>
  <si>
    <t>Blood Gas Analyzer (Alat Kedokteran Jantung)</t>
  </si>
  <si>
    <t>Cabinet AC &amp; DC Defibrilator Cardioc And Recorder Seward</t>
  </si>
  <si>
    <t>Cabinet Untuk EKG</t>
  </si>
  <si>
    <t>Capugraph Modul</t>
  </si>
  <si>
    <t>Cardiac Output Modul</t>
  </si>
  <si>
    <t>Cardiac Chair</t>
  </si>
  <si>
    <t>Cardiac Output</t>
  </si>
  <si>
    <t>Defibrilator Phisiocontrol</t>
  </si>
  <si>
    <t>ECG 3 Channel</t>
  </si>
  <si>
    <t>Echo Cardiograph System</t>
  </si>
  <si>
    <t>Echo Cateter Isolation</t>
  </si>
  <si>
    <t>Echocolor Doppler</t>
  </si>
  <si>
    <t>EKG Elektro Photo Cardiograph For Recording Elektro And</t>
  </si>
  <si>
    <t>EKG Monitor</t>
  </si>
  <si>
    <t>EKG Simulation</t>
  </si>
  <si>
    <t>Exercise Treadmil Test</t>
  </si>
  <si>
    <t>Haemodyalisis Unit</t>
  </si>
  <si>
    <t>Kg Sol - B III Japan</t>
  </si>
  <si>
    <t>Master Test (Jepang)</t>
  </si>
  <si>
    <t>Mobile X-Ray &amp; Image Int.</t>
  </si>
  <si>
    <t>Phonocardiograph</t>
  </si>
  <si>
    <t>Survase 45,7 X 13</t>
  </si>
  <si>
    <t>S.9910 Cardiomonitor AC/SC Seward</t>
  </si>
  <si>
    <t>Temporay Fase Maker</t>
  </si>
  <si>
    <t>Treadmill Spedroge 2-4 16 KMA Elektrical System Walking</t>
  </si>
  <si>
    <t>Treadmill/On (Giken)</t>
  </si>
  <si>
    <t>Tunturi Sepeda</t>
  </si>
  <si>
    <t>alat kedokteran jantung  lainnya (dst)</t>
  </si>
  <si>
    <t>Angiography Unit</t>
  </si>
  <si>
    <t>Apron</t>
  </si>
  <si>
    <t>Automatic Film Processing Unit</t>
  </si>
  <si>
    <t>Bucky Table/Tomography</t>
  </si>
  <si>
    <t>Bucky Stand</t>
  </si>
  <si>
    <t>Cassete Film (Alat Kedokteran Radiodiagnostic)</t>
  </si>
  <si>
    <t>Film Processing Tank</t>
  </si>
  <si>
    <t>General Purpose X-Ray Unit</t>
  </si>
  <si>
    <t>X-Ray Tomography Unit</t>
  </si>
  <si>
    <t>Grid</t>
  </si>
  <si>
    <t>Inten Sifying Screen</t>
  </si>
  <si>
    <t>MRI (Magnitic Resonanse/Imaging)</t>
  </si>
  <si>
    <t>Spect</t>
  </si>
  <si>
    <t>X-Ray Mobile Unit</t>
  </si>
  <si>
    <t>Radiology Unit (Rongent)</t>
  </si>
  <si>
    <t>Skul Unit (Cranio)</t>
  </si>
  <si>
    <t>Mamography X-Ray Unit</t>
  </si>
  <si>
    <t>Tomograph Unit</t>
  </si>
  <si>
    <t>Angiography</t>
  </si>
  <si>
    <t>CT-Scan</t>
  </si>
  <si>
    <t>Magnetic Resonanie Imaging</t>
  </si>
  <si>
    <t>X-Ray Contect Therapy</t>
  </si>
  <si>
    <t>Linier Accelarator</t>
  </si>
  <si>
    <t>Localizer/Stimulator</t>
  </si>
  <si>
    <t>alat kedokteran radiodiagnostic  lainnya (dst)</t>
  </si>
  <si>
    <t>Automatic Rotary Microtome</t>
  </si>
  <si>
    <t>Automatic Tisue Prosessor</t>
  </si>
  <si>
    <t>Autopsi Set (Post Mortem Dissectiong Set)</t>
  </si>
  <si>
    <t>Binoculer Microscope (Alat Kedokteran Patologi Anatomy)</t>
  </si>
  <si>
    <t>Cytopsin 2</t>
  </si>
  <si>
    <t>Fluoeresenci Microscope</t>
  </si>
  <si>
    <t>Histoblok</t>
  </si>
  <si>
    <t>Hotplate</t>
  </si>
  <si>
    <t>Inverteed Microscope</t>
  </si>
  <si>
    <t>Laminari Air Flow</t>
  </si>
  <si>
    <t>Magnetic Stifer Termolyne</t>
  </si>
  <si>
    <t>Minimash Millipore</t>
  </si>
  <si>
    <t>Timbangan Halus</t>
  </si>
  <si>
    <t>Universal Microscope</t>
  </si>
  <si>
    <t>Microtome (Alat Kedokteran Patologi Anatomy)</t>
  </si>
  <si>
    <t>Sonography Unit</t>
  </si>
  <si>
    <t>Pediatric Unit</t>
  </si>
  <si>
    <t>CT Scanner</t>
  </si>
  <si>
    <t>alat kedokteran patalogi anatomy  lainnya (dst)</t>
  </si>
  <si>
    <t>Blood Bank</t>
  </si>
  <si>
    <t>Centrifuge MLA</t>
  </si>
  <si>
    <t>Centrifuge Sera</t>
  </si>
  <si>
    <t>Centrifuge Sorval</t>
  </si>
  <si>
    <t>alat kedokteran transfusi darah  lainnya (dst)</t>
  </si>
  <si>
    <t>Bed Instrubator</t>
  </si>
  <si>
    <t>Blitz Lamp</t>
  </si>
  <si>
    <t>Blood Irradiator</t>
  </si>
  <si>
    <t>Cassete Film (Alat Kedokteran Radioterapy)</t>
  </si>
  <si>
    <t>Cineting Cable For Recorder Light 0,8 mm</t>
  </si>
  <si>
    <t>Conection Cable 23 Linght 3 mm</t>
  </si>
  <si>
    <t>Counetring Cable</t>
  </si>
  <si>
    <t>Stimulator (Alat Kedokteran Radioterapy)</t>
  </si>
  <si>
    <t>Data Catridge</t>
  </si>
  <si>
    <t>Dosimeter</t>
  </si>
  <si>
    <t>Film Hanger</t>
  </si>
  <si>
    <t>Film Marker</t>
  </si>
  <si>
    <t>Flaw Directic Pacing Cathasen</t>
  </si>
  <si>
    <t>Flush Immanted (Siemens)</t>
  </si>
  <si>
    <t>Head Hunidifier</t>
  </si>
  <si>
    <t>Lead Apron</t>
  </si>
  <si>
    <t>Lisholm Grid</t>
  </si>
  <si>
    <t>Lisholm Ukuran 30 X 45</t>
  </si>
  <si>
    <t>Lisholm Ukuran 35 X 35</t>
  </si>
  <si>
    <t>Mediscape Star (USA)</t>
  </si>
  <si>
    <t>Minitor 44 cm 625 Lines Siemens</t>
  </si>
  <si>
    <t>Minitor Carese Siemens</t>
  </si>
  <si>
    <t>X-Ray Medium Therapy</t>
  </si>
  <si>
    <t>Monographie Device</t>
  </si>
  <si>
    <t>Mould Room</t>
  </si>
  <si>
    <t>Peac Flw Mater Imniright</t>
  </si>
  <si>
    <t>Selectron</t>
  </si>
  <si>
    <t>Survey Meter (Alat Kedokteran Radioterapy)</t>
  </si>
  <si>
    <t>Telegama Therapy</t>
  </si>
  <si>
    <t>alat kedokteran radioterapy  lainnya (dst)</t>
  </si>
  <si>
    <t>Auto Bed Washer</t>
  </si>
  <si>
    <t>Auto Well Gamma System</t>
  </si>
  <si>
    <t>Calibrator DST Kit</t>
  </si>
  <si>
    <t>Complete Stese Test System With Bicyele</t>
  </si>
  <si>
    <t>Contaminator Monitor</t>
  </si>
  <si>
    <t>CS 137 Chank Source 10 Micro</t>
  </si>
  <si>
    <t>Currie Pie Survey Meter</t>
  </si>
  <si>
    <t>Deep Freezer (Alat Kedokteran Nuklir)</t>
  </si>
  <si>
    <t>Dehumidifier (Alat Kedokteran Nuklir)</t>
  </si>
  <si>
    <t>Film Formator</t>
  </si>
  <si>
    <t>Generator TC</t>
  </si>
  <si>
    <t>Glove Box (Alat Kedokteran Nuklir)</t>
  </si>
  <si>
    <t>Hand Foot And Clotes Monitor</t>
  </si>
  <si>
    <t>Hand Foot + Cloth Monitor</t>
  </si>
  <si>
    <t>Lab.Equipmen Techne Shaker</t>
  </si>
  <si>
    <t>Low Energy Hight Resolution Collimator</t>
  </si>
  <si>
    <t>Mobil Unit Ditector System</t>
  </si>
  <si>
    <t>Multi Format Cammera</t>
  </si>
  <si>
    <t>Nuclear Medicine Data Processor</t>
  </si>
  <si>
    <t>Optical Disk 800 Mb Front Loading Cartridge</t>
  </si>
  <si>
    <t>Personal Digital Dosimeter</t>
  </si>
  <si>
    <t>Qurimeter + Printer</t>
  </si>
  <si>
    <t>Refrigated Centrifuge</t>
  </si>
  <si>
    <t>Serosym</t>
  </si>
  <si>
    <t>Shaker Bath</t>
  </si>
  <si>
    <t>Cammera DST</t>
  </si>
  <si>
    <t>Spect Genesys + Accesoires</t>
  </si>
  <si>
    <t>Surver Meter/Dosirate Meter</t>
  </si>
  <si>
    <t>Therminal Transfer Color Printer</t>
  </si>
  <si>
    <t>Thyroid Up Take</t>
  </si>
  <si>
    <t>Uninterupted Power System</t>
  </si>
  <si>
    <t>Scinlation Scanner</t>
  </si>
  <si>
    <t>Varios Collimatror</t>
  </si>
  <si>
    <t>Well Type Scintillatoin Counter Scale+Ratemate</t>
  </si>
  <si>
    <t>Whole Body Cough</t>
  </si>
  <si>
    <t>Freezy Microtome (Cry Cut Microtome)</t>
  </si>
  <si>
    <t>Microtomr Knife Sharpener</t>
  </si>
  <si>
    <t>Automatic Tissue Processor (Alat Kedokteran Nuklir)</t>
  </si>
  <si>
    <t>Fisher Bridge Warmer</t>
  </si>
  <si>
    <t>Lamianir Air Flo</t>
  </si>
  <si>
    <t>Steam Sterilizer (Alat Kedokteran Nuklir)</t>
  </si>
  <si>
    <t>Instrument Sterilizer</t>
  </si>
  <si>
    <t>radiation Sterilizer</t>
  </si>
  <si>
    <t>High Pressure Sterilizer</t>
  </si>
  <si>
    <t>Microwave Cleaning Bath</t>
  </si>
  <si>
    <t>ultrasonic Cleaning Bath</t>
  </si>
  <si>
    <t>Sereologi Bath</t>
  </si>
  <si>
    <t>Roller Tube Culture Apparatus</t>
  </si>
  <si>
    <t>Roller Tube Incubator</t>
  </si>
  <si>
    <t>Reffigerated Incubator</t>
  </si>
  <si>
    <t>Anaerobic Culture Incubator</t>
  </si>
  <si>
    <t>Cell Culture Incubator</t>
  </si>
  <si>
    <t>Shaking incubator</t>
  </si>
  <si>
    <t>Isotemp Dry Heat Incubator</t>
  </si>
  <si>
    <t>Gravity Convection Incubator</t>
  </si>
  <si>
    <t>Bacterial Colony Counter</t>
  </si>
  <si>
    <t>Blood Conting Instrument</t>
  </si>
  <si>
    <t>Blood Sedimentation Apparatus</t>
  </si>
  <si>
    <t>Sahli Haemometer</t>
  </si>
  <si>
    <t>Blood Presure Meter/Tensimeter</t>
  </si>
  <si>
    <t>Haemachyto Meter</t>
  </si>
  <si>
    <t>Blood Gas Analyzer (Alat Kedokteran Nuklir)</t>
  </si>
  <si>
    <t>Blood Calcium Analyzer</t>
  </si>
  <si>
    <t>Blood ClorineAnalyzer</t>
  </si>
  <si>
    <t>Blood Sodium Potasium Analyzer</t>
  </si>
  <si>
    <t>Haemotology Analyzer</t>
  </si>
  <si>
    <t>Erithroyte Sedimentation Pate (ESR) Recorder</t>
  </si>
  <si>
    <t>Defferential Blood Cell Counter</t>
  </si>
  <si>
    <t>Electro Cardiograph</t>
  </si>
  <si>
    <t>Electro Encephalograph (Alat Kedokteran Nuklir)</t>
  </si>
  <si>
    <t>Cardio Vascular Instrument</t>
  </si>
  <si>
    <t>Stetoscope (Alat Kedokteran Nuklir)</t>
  </si>
  <si>
    <t>Reflex Hammer (Alat Kedokteran Nuklir)</t>
  </si>
  <si>
    <t>Ben Pan (For Child Adult)</t>
  </si>
  <si>
    <t>Head Lamp (Alat Kedokteran Nuklir)</t>
  </si>
  <si>
    <t>Geneocology Table</t>
  </si>
  <si>
    <t>Thyroid Uptake System</t>
  </si>
  <si>
    <t>Renography Sistem</t>
  </si>
  <si>
    <t>Wellytype Gamma Scanner</t>
  </si>
  <si>
    <t>Micro Tic Kit</t>
  </si>
  <si>
    <t>Minor Sugry Set</t>
  </si>
  <si>
    <t>Major Sugry Set</t>
  </si>
  <si>
    <t>Nephecto Set</t>
  </si>
  <si>
    <t>Circumcion Set</t>
  </si>
  <si>
    <t>Orthopae Set</t>
  </si>
  <si>
    <t>Pectum Set</t>
  </si>
  <si>
    <t>Tracheotr Set</t>
  </si>
  <si>
    <t>Gastorlistinal Set</t>
  </si>
  <si>
    <t>Metal Catcher</t>
  </si>
  <si>
    <t>Blood Exchange Set (Alat Kedokteran Nuklir)</t>
  </si>
  <si>
    <t>Thyroid Set</t>
  </si>
  <si>
    <t>Operation Lamp</t>
  </si>
  <si>
    <t>alat kedokteran nuklir  lainnya (dst)</t>
  </si>
  <si>
    <t>Dermatology Laser</t>
  </si>
  <si>
    <t>Electro Surgery Treatment</t>
  </si>
  <si>
    <t>Skin Drafting</t>
  </si>
  <si>
    <t>Air Jacketed Dry C02 Incubator</t>
  </si>
  <si>
    <t>Anuscope &amp; Rectoscope</t>
  </si>
  <si>
    <t>Fluorescense Mikroscope</t>
  </si>
  <si>
    <t>High Resolution Stereoscopic Documentation - Colposcopy Lengkap</t>
  </si>
  <si>
    <t>Ice Cryostat Microtome</t>
  </si>
  <si>
    <t>Kursi Gynecologi</t>
  </si>
  <si>
    <t>Kasur Anti Decubitus</t>
  </si>
  <si>
    <t>Mikroscope Labophot</t>
  </si>
  <si>
    <t>alat kedokteran kulit dan kelamin  lainnya (dst)</t>
  </si>
  <si>
    <t>Amnioscope (Alat Kedokteran Gawat Darurat)</t>
  </si>
  <si>
    <t>Automatic Film Processor</t>
  </si>
  <si>
    <t>Basic Appendectomy Set</t>
  </si>
  <si>
    <t>Basic Craniotomy Set</t>
  </si>
  <si>
    <t>Basic Diagnostic Kit (Alat Kedokteran Gawat Darurat)</t>
  </si>
  <si>
    <t>Basic Thoracic Set</t>
  </si>
  <si>
    <t>Bath Tub For Hydrotherapy</t>
  </si>
  <si>
    <t>Blanket Roll</t>
  </si>
  <si>
    <t>Blood Bank Refrigerator (Alat Kedokteran Gawat Darurat)</t>
  </si>
  <si>
    <t>Blood Pressure Monitor (Alat Kedokteran Gawat Darurat)</t>
  </si>
  <si>
    <t>Bronshoscope</t>
  </si>
  <si>
    <t>Centrifuge Haematocrit</t>
  </si>
  <si>
    <t>Colposcopy</t>
  </si>
  <si>
    <t>Crystoscope</t>
  </si>
  <si>
    <t>Cyto Urethroscope</t>
  </si>
  <si>
    <t>Deionizing Unit</t>
  </si>
  <si>
    <t>Dermatome And Mesh</t>
  </si>
  <si>
    <t>Differential Leucocyte Counter</t>
  </si>
  <si>
    <t>Electro Surgery (Alat Kedokteran Gawat Darurat)</t>
  </si>
  <si>
    <t>Electronic Reading Balance (Alat Kedokteran Gawat Darurat)</t>
  </si>
  <si>
    <t>ENT Operating Set</t>
  </si>
  <si>
    <t>ENT Treatment Unit</t>
  </si>
  <si>
    <t>Hemacyrometer</t>
  </si>
  <si>
    <t>Hemorrhage Detection Unit</t>
  </si>
  <si>
    <t>Hysteroscope &amp; Light Source</t>
  </si>
  <si>
    <t>Infant Ventilator</t>
  </si>
  <si>
    <t>Inhalation Unit</t>
  </si>
  <si>
    <t>Laparotomy Set</t>
  </si>
  <si>
    <t>Manual Resuscitatian Set Adult &amp; Child</t>
  </si>
  <si>
    <t>Microcell Counter</t>
  </si>
  <si>
    <t>Neonatal Monitor (Alat Kedokteran Gawat Darurat)</t>
  </si>
  <si>
    <t>Neurosurgery Operating Set</t>
  </si>
  <si>
    <t>Obsgyn Operating Set</t>
  </si>
  <si>
    <t>Obstetric Stethoscope</t>
  </si>
  <si>
    <t>Opthalmic Operating Set (Alat Kedokteran Gawat Darurat)</t>
  </si>
  <si>
    <t>Opthalmic Set</t>
  </si>
  <si>
    <t>Osmometer (Alat Kedokteran Gawat Darurat)</t>
  </si>
  <si>
    <t>Othalpaedic Set</t>
  </si>
  <si>
    <t>Patient Strecher</t>
  </si>
  <si>
    <t>Rectoscope</t>
  </si>
  <si>
    <t>Slit Lamp (Alat Kedokteran Gawat Darurat)</t>
  </si>
  <si>
    <t>Suture Episiotomy Set</t>
  </si>
  <si>
    <t>Temperature Monitor (Alat Kedokteran Gawat Darurat)</t>
  </si>
  <si>
    <t>Tracheotomy Instrument Set</t>
  </si>
  <si>
    <t>Verban Set</t>
  </si>
  <si>
    <t>Wheel Chair (Alat Kedokteran Gawat Darurat)</t>
  </si>
  <si>
    <t>alat kedokteran gawat darurat  lainnya (dst)</t>
  </si>
  <si>
    <t>Electro Stimulator (Alat Kedokteran Jiwa)</t>
  </si>
  <si>
    <t>EMG</t>
  </si>
  <si>
    <t>Stroboscope (Alat Kedokteran Jiwa)</t>
  </si>
  <si>
    <t>alat kedokteran jiwa  lainnya (dst)</t>
  </si>
  <si>
    <t>Amputating Knife</t>
  </si>
  <si>
    <t>Bone</t>
  </si>
  <si>
    <t>Boor Reamer</t>
  </si>
  <si>
    <t>Brown Spalk</t>
  </si>
  <si>
    <t>Chisel And Tounges Obteotomi</t>
  </si>
  <si>
    <t>Dispector</t>
  </si>
  <si>
    <t>Elevator (Alat Kedokteran Bedah Orthopedi)</t>
  </si>
  <si>
    <t>Gunting Gips</t>
  </si>
  <si>
    <t>Hand Driil Feet Contrak</t>
  </si>
  <si>
    <t>Osteotomi Knife</t>
  </si>
  <si>
    <t>Pemotong Tulang</t>
  </si>
  <si>
    <t>Reduction Forceps</t>
  </si>
  <si>
    <t>Respatories</t>
  </si>
  <si>
    <t>Set AO</t>
  </si>
  <si>
    <t>Set Countering Bonef</t>
  </si>
  <si>
    <t>Set Stepper</t>
  </si>
  <si>
    <t>Srwo Driver</t>
  </si>
  <si>
    <t>Stille/Pemotong Gip</t>
  </si>
  <si>
    <t>Tissue Prosessor</t>
  </si>
  <si>
    <t>Traksi Set + Gantungan Beban</t>
  </si>
  <si>
    <t>Wire Lighting Plier</t>
  </si>
  <si>
    <t>alat kedokteran bedah orthopedi  lainnya (dst)</t>
  </si>
  <si>
    <t>Automatic Blood Pressure</t>
  </si>
  <si>
    <t>Blood Gas Analyzer (Alat Kedokteran I C U)</t>
  </si>
  <si>
    <t>Co2 Analyzer (Alat Kedokteran I C U)</t>
  </si>
  <si>
    <t>Icu Bed Electric</t>
  </si>
  <si>
    <t>alat kedokteran i c u  lainnya (dst)</t>
  </si>
  <si>
    <t>Bedside Monitor</t>
  </si>
  <si>
    <t>Central Oxygen</t>
  </si>
  <si>
    <t>Central Suction (Alat Kedokteran I C C U)</t>
  </si>
  <si>
    <t>Pulseoxymeter</t>
  </si>
  <si>
    <t>alat kedokteran i c c u  lainnya (dst)</t>
  </si>
  <si>
    <t>Continous Suction Unit</t>
  </si>
  <si>
    <t>Diathermy Valley Lab</t>
  </si>
  <si>
    <t>Gergaji Sternum</t>
  </si>
  <si>
    <t>Hyper Hypothermia System (Alat Kedokteran Bedah Jantung)</t>
  </si>
  <si>
    <t>Mesin Jantung Paru</t>
  </si>
  <si>
    <t>Multi Purpose Operating Table</t>
  </si>
  <si>
    <t>NVS Vital Sign Monitor (Alat Kedokteran Bedah Jantung)</t>
  </si>
  <si>
    <t>Pressure Transducer For NIBP</t>
  </si>
  <si>
    <t>Pulse Oxymeter</t>
  </si>
  <si>
    <t>Video Asisted Throcoscope Surgery</t>
  </si>
  <si>
    <t>alat kedokteran bedah jantung  lainnya (dst)</t>
  </si>
  <si>
    <t>DF 22 Multipurpose Akupuntur Aparatus</t>
  </si>
  <si>
    <t>Eav Dermatron With Variopit</t>
  </si>
  <si>
    <t>Model W 10 A Multiple Electrik Akupuntur</t>
  </si>
  <si>
    <t>Timer (Alat Kedokteran Traditional Medicine)</t>
  </si>
  <si>
    <t>alat kedokteran traditional medicine  lainnya (dst)</t>
  </si>
  <si>
    <t>Anesthesi Apparatus</t>
  </si>
  <si>
    <t>alat kedokteran anaesthesi  lainnya (dst)</t>
  </si>
  <si>
    <t>Alat Kedokteran lainnya</t>
  </si>
  <si>
    <t>Audio/Vidio Comunication</t>
  </si>
  <si>
    <t>Chiller System Equipment</t>
  </si>
  <si>
    <t>Compressor</t>
  </si>
  <si>
    <t>Compressor High Pressure</t>
  </si>
  <si>
    <t>Compressor Low Pressure</t>
  </si>
  <si>
    <t>Mixed Gas Central Equipment</t>
  </si>
  <si>
    <t>O 2, N 2 Blood Analyzer</t>
  </si>
  <si>
    <t>O 2 Gas Analyzer</t>
  </si>
  <si>
    <t>O 2 Masker</t>
  </si>
  <si>
    <t>Scrubber Equipment</t>
  </si>
  <si>
    <t>Sound Level Meter (Alat Kesehatan Matra Laut)</t>
  </si>
  <si>
    <t>Spirometer VO Max</t>
  </si>
  <si>
    <t>Superlife 17B</t>
  </si>
  <si>
    <t>alat kesehatan matra laut  lainnya (dst)</t>
  </si>
  <si>
    <t>Auto Spirometer</t>
  </si>
  <si>
    <t>alat kesehatan matra udara  lainnya (dst)</t>
  </si>
  <si>
    <t>Airpolution Test Equip</t>
  </si>
  <si>
    <t>Anthropometer Set</t>
  </si>
  <si>
    <t>Boneka Resucitasi Anne Rec</t>
  </si>
  <si>
    <t>alat kesehatan kepolisian  lainnya (dst)</t>
  </si>
  <si>
    <t>Alat Kesehatan olahraga lainnya</t>
  </si>
  <si>
    <t>Alat Vacasional Asessment IGVAT)</t>
  </si>
  <si>
    <t>Aim Tester</t>
  </si>
  <si>
    <t>Coordination Tester</t>
  </si>
  <si>
    <t>Ring Inserting Tester</t>
  </si>
  <si>
    <t>Block Assembly Tester</t>
  </si>
  <si>
    <t>Form Board Tester</t>
  </si>
  <si>
    <t>Mental Reaction Tester</t>
  </si>
  <si>
    <t>Verbal Discrimination Tester</t>
  </si>
  <si>
    <t>Vacational Aptitude Examination Tester</t>
  </si>
  <si>
    <t>Coin Sorting Sortir</t>
  </si>
  <si>
    <t>Digital Bach Muscle Dynamometer</t>
  </si>
  <si>
    <t>Tapping Tester</t>
  </si>
  <si>
    <t>Reaction Time Tester</t>
  </si>
  <si>
    <t>Block Chaos Tester</t>
  </si>
  <si>
    <t>Buku Buta Warna</t>
  </si>
  <si>
    <t>Genaral Aptitude Tester Battery (MNOP)</t>
  </si>
  <si>
    <t>Wais</t>
  </si>
  <si>
    <t>Timbangan Badan (Alat Kesehatan Umum Lain)</t>
  </si>
  <si>
    <t>Grip Dinamo Meter</t>
  </si>
  <si>
    <t>Ukur Tinggi Badan</t>
  </si>
  <si>
    <t>Ketajaman Mata</t>
  </si>
  <si>
    <t>Audiometer (Alat Kesehatan Umum Lain)</t>
  </si>
  <si>
    <t>Vital Lapacity</t>
  </si>
  <si>
    <t>Alat Jarak Pandang</t>
  </si>
  <si>
    <t>Alat Kesehatan Umum lainnya</t>
  </si>
  <si>
    <t>Conductivity Meter (Alat Laboratorium Kimia Air Teknik Penyehatan</t>
  </si>
  <si>
    <t>Hellege Comperator</t>
  </si>
  <si>
    <t>Hellege Turbidity Meter</t>
  </si>
  <si>
    <t>Roffluk Bottle &amp; Standar</t>
  </si>
  <si>
    <t>In Off, Cone &amp; Standar</t>
  </si>
  <si>
    <t>Yart Test</t>
  </si>
  <si>
    <t>Alat Penguji Daya Tembus Air</t>
  </si>
  <si>
    <t>Alat Penguji Penerapan Udara Air</t>
  </si>
  <si>
    <t>Kjedhli Digestion APP</t>
  </si>
  <si>
    <t>Drat Chamber</t>
  </si>
  <si>
    <t>alat laboratorium kimia air teknik penyehatan  lainnya (dst)</t>
  </si>
  <si>
    <t>Autoclave Unit (Alat Lab. Micro Biologi Tehnik Penyehatan)</t>
  </si>
  <si>
    <t>Alat Dekantansi</t>
  </si>
  <si>
    <t>Sistem Quinching</t>
  </si>
  <si>
    <t>Alat Pelarut Pengendapan</t>
  </si>
  <si>
    <t>Alat Dekantasi</t>
  </si>
  <si>
    <t>alat laboratorium micro biologi teknik penyehatan  lainnya (dst)</t>
  </si>
  <si>
    <t>Portable Elektro Sounding Test</t>
  </si>
  <si>
    <t>Elektronik Thermometer</t>
  </si>
  <si>
    <t>Mikroscop Dengan Camera</t>
  </si>
  <si>
    <t>Macnetic Stiner</t>
  </si>
  <si>
    <t>Bacteri Colorimeter</t>
  </si>
  <si>
    <t>Fitting Plat</t>
  </si>
  <si>
    <t>Rin Meter Unit</t>
  </si>
  <si>
    <t>Visuil Acumulation Jump</t>
  </si>
  <si>
    <t>Circulation Tank</t>
  </si>
  <si>
    <t>Fire Lab Turbidity</t>
  </si>
  <si>
    <t>D.O. Meter</t>
  </si>
  <si>
    <t>Destiling Apparaat</t>
  </si>
  <si>
    <t>Delf Bottler</t>
  </si>
  <si>
    <t>Water Current Meter (Alat Laboratorium Hidrokimia)</t>
  </si>
  <si>
    <t>Carbon Rod Auto Meter</t>
  </si>
  <si>
    <t>N A C C O L</t>
  </si>
  <si>
    <t>E L E K T R O D A</t>
  </si>
  <si>
    <t>Automatic Burete</t>
  </si>
  <si>
    <t>Mechanical Mortar</t>
  </si>
  <si>
    <t>Conedrop Test (Alat Laboratorium Hidrokimia)</t>
  </si>
  <si>
    <t>Standar Warna Gardner</t>
  </si>
  <si>
    <t>Fisher Arst Gas Apparatus</t>
  </si>
  <si>
    <t>alat laboratorium hidrokimia  lainnya (dst)</t>
  </si>
  <si>
    <t>Ground Water Anologous</t>
  </si>
  <si>
    <t>Maal Profil</t>
  </si>
  <si>
    <t>Water Supplier</t>
  </si>
  <si>
    <t>Disk Agrometer</t>
  </si>
  <si>
    <t>alat laboratorium model hidrolika  lainnya (dst)</t>
  </si>
  <si>
    <t>Geological Hammert</t>
  </si>
  <si>
    <t>Pocket Steroscope</t>
  </si>
  <si>
    <t>Camero Photo Micrograph</t>
  </si>
  <si>
    <t>Curve Meter/MAO Measure</t>
  </si>
  <si>
    <t>Polarizing Micrograph</t>
  </si>
  <si>
    <t>Slede Rules Duplex</t>
  </si>
  <si>
    <t>Rock Squareness Gough</t>
  </si>
  <si>
    <t>Rock Clasification</t>
  </si>
  <si>
    <t>Rock Speciment Holder</t>
  </si>
  <si>
    <t>FX Rock Grade</t>
  </si>
  <si>
    <t>Hand Compression Falker</t>
  </si>
  <si>
    <t>Electrik Compression Tester</t>
  </si>
  <si>
    <t>Soft Rock Compression Machine</t>
  </si>
  <si>
    <t>Rock Stress Ass Gauge</t>
  </si>
  <si>
    <t>Safety Goggles</t>
  </si>
  <si>
    <t>Rock Coulor Chart</t>
  </si>
  <si>
    <t>Rock Masonry Saw</t>
  </si>
  <si>
    <t>alat laboratorium batuan/geologi  lainnya (dst)</t>
  </si>
  <si>
    <t>Removal Rell</t>
  </si>
  <si>
    <t>Dutring Wood Machine</t>
  </si>
  <si>
    <t>Felsh Steam Boiler</t>
  </si>
  <si>
    <t>Test Press/Strenght Test</t>
  </si>
  <si>
    <t>Therme P.A.C</t>
  </si>
  <si>
    <t>Heater Sprayklin</t>
  </si>
  <si>
    <t>Saw Machine For Concret</t>
  </si>
  <si>
    <t>Cinva Ran</t>
  </si>
  <si>
    <t>Bamboo Machine</t>
  </si>
  <si>
    <t>Line Machine</t>
  </si>
  <si>
    <t>Wolding Range</t>
  </si>
  <si>
    <t>Block Making Machine</t>
  </si>
  <si>
    <t>Batako Press Test</t>
  </si>
  <si>
    <t>Stroler Apparoat</t>
  </si>
  <si>
    <t>Sticle Apparoat</t>
  </si>
  <si>
    <t>Bending Press</t>
  </si>
  <si>
    <t>Universal Test Machine (Alat Laboratorium Bahan Bangunan Konstruksi)</t>
  </si>
  <si>
    <t>Cancrete Boring</t>
  </si>
  <si>
    <t>Concreta Mixer/Penumbuk Beton</t>
  </si>
  <si>
    <t>Greep Appraat</t>
  </si>
  <si>
    <t>Instrument Strain Gauge</t>
  </si>
  <si>
    <t>Alat Pemeriksa Semen</t>
  </si>
  <si>
    <t>Mortar (Alat Laboratorium Bahan Bangunan Konstruksi)</t>
  </si>
  <si>
    <t>Termometer For Coumpound</t>
  </si>
  <si>
    <t>Alat Pemeriksa Agrigat</t>
  </si>
  <si>
    <t>Sample Splitter Set</t>
  </si>
  <si>
    <t>Weight Percopit Yield &amp; Air Content</t>
  </si>
  <si>
    <t>Alat Pemeriksa SP Gavity Air</t>
  </si>
  <si>
    <t>Prganic Impuris Test Set</t>
  </si>
  <si>
    <t>Soundeness Apparatus</t>
  </si>
  <si>
    <t>Straight Edge</t>
  </si>
  <si>
    <t>Air Content Of Freckly Miced Concrette</t>
  </si>
  <si>
    <t>Standard Spesial Spatula</t>
  </si>
  <si>
    <t>Basic Cylinder Capping Set</t>
  </si>
  <si>
    <t>Calibration Anvil For Concrette</t>
  </si>
  <si>
    <t>Concrette Hammer Set</t>
  </si>
  <si>
    <t>Asbes Cosst</t>
  </si>
  <si>
    <t>Beaker Toll From Graduates</t>
  </si>
  <si>
    <t>Bottle Wighing High</t>
  </si>
  <si>
    <t>Biling Flash</t>
  </si>
  <si>
    <t>Static With Rechtangular Base</t>
  </si>
  <si>
    <t>Trianle With Vorcelen Pipe Stems</t>
  </si>
  <si>
    <t>Burrete &amp; Standres</t>
  </si>
  <si>
    <t>Volume Metric Flash</t>
  </si>
  <si>
    <t>Analytical Balance (Alat Laboratorium Bahan Bangunan Konstruksi)</t>
  </si>
  <si>
    <t>Aggregate Scale</t>
  </si>
  <si>
    <t>Cylinde Vorcelen</t>
  </si>
  <si>
    <t>Extensic Meter</t>
  </si>
  <si>
    <t>Le Chatelier Flash</t>
  </si>
  <si>
    <t>Flash Filtering</t>
  </si>
  <si>
    <t>Organic Impuriestest Set</t>
  </si>
  <si>
    <t>alat laboratorium bahan bangunan konstruksi  lainnya (dst)</t>
  </si>
  <si>
    <t>Viscosimeter (Alat Laboratorium Aspal,cat Dan Kimia)</t>
  </si>
  <si>
    <t>Dustility Engler</t>
  </si>
  <si>
    <t>Penctrometer</t>
  </si>
  <si>
    <t>Surface Tension</t>
  </si>
  <si>
    <t>Polarimeter (Alat Laboratorium Aspal,cat Dan Kimia)</t>
  </si>
  <si>
    <t>Microskop Binacular</t>
  </si>
  <si>
    <t>Rectitice</t>
  </si>
  <si>
    <t>Mantel Destilasi</t>
  </si>
  <si>
    <t>Fitter</t>
  </si>
  <si>
    <t>Destilasi Flux</t>
  </si>
  <si>
    <t>Labu Syabolt Furol</t>
  </si>
  <si>
    <t>Rubber Mallet Atgentyler</t>
  </si>
  <si>
    <t>Linongeless</t>
  </si>
  <si>
    <t>Density Basket</t>
  </si>
  <si>
    <t>Sand Equivalent</t>
  </si>
  <si>
    <t>Talang CBR</t>
  </si>
  <si>
    <t>Dial Gauge LC.13</t>
  </si>
  <si>
    <t>Cbr Lab. Set Cl.284</t>
  </si>
  <si>
    <t>Sample Spliter Set Cl.284</t>
  </si>
  <si>
    <t>Centriguge Hemsine Eq.App</t>
  </si>
  <si>
    <t>Stability Mold Ap. 169</t>
  </si>
  <si>
    <t>Filed Leveset Cl.320</t>
  </si>
  <si>
    <t>Swimming Ginding Mils</t>
  </si>
  <si>
    <t>Wet Test Analysis</t>
  </si>
  <si>
    <t>Strohlen Aas For Rafid Determination</t>
  </si>
  <si>
    <t>Poetable Glass Meter</t>
  </si>
  <si>
    <t>Sybro/Thermolyne</t>
  </si>
  <si>
    <t>Flash Point Bay Pensky Martens Closed Tester</t>
  </si>
  <si>
    <t>Tag Closed Tester</t>
  </si>
  <si>
    <t>Wet Film Trickness Gege Dan Keona Tator Surface Profit</t>
  </si>
  <si>
    <t>Dew Point Calculator</t>
  </si>
  <si>
    <t>Surface Steel Temperature</t>
  </si>
  <si>
    <t>Flaw Cup</t>
  </si>
  <si>
    <t>Dip Viscosity Cup</t>
  </si>
  <si>
    <t>Grindometer</t>
  </si>
  <si>
    <t>Bending Tester (Alat Laboratorium Aspal,cat Dan Kimia)</t>
  </si>
  <si>
    <t>Fund Cryptometer</t>
  </si>
  <si>
    <t>Demulsibility Chracter Labricating Oils</t>
  </si>
  <si>
    <t>Dase Rate Measuring Device Graets</t>
  </si>
  <si>
    <t>Bendix Personal Monitoring</t>
  </si>
  <si>
    <t>Pycnometer</t>
  </si>
  <si>
    <t>alat laboratorium aspal, cat dan kimia  lainnya (dst)</t>
  </si>
  <si>
    <t>Unconfinet Soil Test</t>
  </si>
  <si>
    <t>Linear Shikage</t>
  </si>
  <si>
    <t>Barntand &amp; Termometer</t>
  </si>
  <si>
    <t>Triaxal For Sample</t>
  </si>
  <si>
    <t>Exstoder/Extruder</t>
  </si>
  <si>
    <t>Unconfined Air &amp; Manometer</t>
  </si>
  <si>
    <t>Jack CBR</t>
  </si>
  <si>
    <t>Triaxal CBR</t>
  </si>
  <si>
    <t>Diract Shear</t>
  </si>
  <si>
    <t>Swell Pressure App</t>
  </si>
  <si>
    <t>Dial Propping Ring</t>
  </si>
  <si>
    <t>Dispersion Cups</t>
  </si>
  <si>
    <t>Proctor Standard</t>
  </si>
  <si>
    <t>Proctor Modified</t>
  </si>
  <si>
    <t>Wash Bottle Purex</t>
  </si>
  <si>
    <t>Walton Humidifier</t>
  </si>
  <si>
    <t>Camera Atterberg</t>
  </si>
  <si>
    <t>Mobile Laboratorium Set</t>
  </si>
  <si>
    <t>Liquid Limit</t>
  </si>
  <si>
    <t>Gravity Oven</t>
  </si>
  <si>
    <t>Triple Beam Balance Cent Gram</t>
  </si>
  <si>
    <t>Heavy Duty Solution Balance</t>
  </si>
  <si>
    <t>Balance (Alat Laboratorium Mekanika Tanah Dan Batuan)</t>
  </si>
  <si>
    <t>Torab Sieve Shaker</t>
  </si>
  <si>
    <t>Modified Field Compaction Mold</t>
  </si>
  <si>
    <t>C E N C</t>
  </si>
  <si>
    <t>Cenc Meinzer Sieve Shaker</t>
  </si>
  <si>
    <t>Aggregates</t>
  </si>
  <si>
    <t>Deluxe Asphalt</t>
  </si>
  <si>
    <t>Lightweight Concrete Test Hammer</t>
  </si>
  <si>
    <t>Asphalt Stability Testing Machine</t>
  </si>
  <si>
    <t>Penetrasi Asphalt (Universal Penetrometer)</t>
  </si>
  <si>
    <t>Air Circulationpan</t>
  </si>
  <si>
    <t>Unci Fined Apparatus</t>
  </si>
  <si>
    <t>Flow Table (Alat Laboratorium Mekanika Tanah Dan Batuan)</t>
  </si>
  <si>
    <t>Field Scale</t>
  </si>
  <si>
    <t>Analytical Balance (Alat Laboratorium Mekanika Tanah Dan Batuan)</t>
  </si>
  <si>
    <t>Air Compressor (Alat Laboratorium Mekanika Tanah Dan Batuan)</t>
  </si>
  <si>
    <t>Gravity Core Sediment Sampler</t>
  </si>
  <si>
    <t>alat laboratorium mekanika tanah dan batuan  lainnya (dst)</t>
  </si>
  <si>
    <t>Test For Hunmudity</t>
  </si>
  <si>
    <t>Test For Wind/Flow</t>
  </si>
  <si>
    <t>Test Presipitation</t>
  </si>
  <si>
    <t>Test Evaporation</t>
  </si>
  <si>
    <t>Test Sunshine</t>
  </si>
  <si>
    <t>Micronaire (Alat Laboratorium Cocok Tanam)</t>
  </si>
  <si>
    <t>alat laboratorium cocok tanam  lainnya (dst)</t>
  </si>
  <si>
    <t>Wheel Balancer</t>
  </si>
  <si>
    <t>Speed Band Tester</t>
  </si>
  <si>
    <t>Wheel Aligment Tester</t>
  </si>
  <si>
    <t>Camber Caster King Pin Gauge</t>
  </si>
  <si>
    <t>Toe In Gauge</t>
  </si>
  <si>
    <t>Diesel Injection Pump Tester</t>
  </si>
  <si>
    <t>Nozle Tester</t>
  </si>
  <si>
    <t>Diesel Smoke Tester</t>
  </si>
  <si>
    <t>Tune Up Tester (Alat Laboratorium Logam, Mesin Dan Listrik)</t>
  </si>
  <si>
    <t>Universal Test</t>
  </si>
  <si>
    <t>Timing Advancetester</t>
  </si>
  <si>
    <t>Coil Condeser Tester</t>
  </si>
  <si>
    <t>Diode Tester</t>
  </si>
  <si>
    <t>L.P Gas Detector</t>
  </si>
  <si>
    <t>Alat Penguji Tegangan (Tarik Tekan)</t>
  </si>
  <si>
    <t>Alat Penguji Kekerasan (Hardness Tester)</t>
  </si>
  <si>
    <t>Abrations Srength Tester (Alat Penguji Tahan Aus)</t>
  </si>
  <si>
    <t>Bursting Srength Tester (Alat Penguji Letup)</t>
  </si>
  <si>
    <t>Upper Leather Water Proff Ness Tester</t>
  </si>
  <si>
    <t>Finish Head Resistance Tester</t>
  </si>
  <si>
    <t>Falling Dart Impact Tester</t>
  </si>
  <si>
    <t>BOD Tester</t>
  </si>
  <si>
    <t>Alat Penguji Kekuatan Pengeras Depan Sepatu</t>
  </si>
  <si>
    <t>Upper Meterial Flexing</t>
  </si>
  <si>
    <t>Alfa Laboratory Sample Cutter</t>
  </si>
  <si>
    <t>Handle Strenght</t>
  </si>
  <si>
    <t>Alat Pelobang (Cork Borer)</t>
  </si>
  <si>
    <t>Tensile Head Distortion (Alat Laboratorium Logam, Mesin Dan Listrik)</t>
  </si>
  <si>
    <t>Ultrasonic Flow Detector (Alat Laboratorium Logam, Mesin Dan Listrik)</t>
  </si>
  <si>
    <t>Pressure Gauge (Alat Laboratorium Logam, Mesin Dan Listrik)</t>
  </si>
  <si>
    <t>Torsimeter</t>
  </si>
  <si>
    <t>Thermohygrometer (Alat Laboratorium Logam, Mesin Dan Listrik)</t>
  </si>
  <si>
    <t>Fatique Tester (Alat Laboratorium Logam, Mesin Dan Listrik)</t>
  </si>
  <si>
    <t>Thickness Tester For Metal</t>
  </si>
  <si>
    <t>Thickness Tester For Coating</t>
  </si>
  <si>
    <t>Vierner &amp; Micrometer</t>
  </si>
  <si>
    <t>Schoper Folding Enduranche</t>
  </si>
  <si>
    <t>Heavy Duty Hidraulic Cylender</t>
  </si>
  <si>
    <t>Alat Uji Bakteri</t>
  </si>
  <si>
    <t>Portable Polishing Equipment</t>
  </si>
  <si>
    <t>Specimen Mount Press</t>
  </si>
  <si>
    <t>Magnetic Particle (Alat Laboratorium Logam, Mesin Dan Listrik)</t>
  </si>
  <si>
    <t>Radiographis Equipment</t>
  </si>
  <si>
    <t>Alat Uji Tekan Hydrotastic</t>
  </si>
  <si>
    <t>Yarn Friction &amp; Rubbing Tester</t>
  </si>
  <si>
    <t>Coloumetric Planting</t>
  </si>
  <si>
    <t>Alat Uji Pukul Bola Bulutangkis</t>
  </si>
  <si>
    <t>Temperatur &amp; Humudity Tester</t>
  </si>
  <si>
    <t>Alat Uji Diameter</t>
  </si>
  <si>
    <t>Digital Melting Point</t>
  </si>
  <si>
    <t>Alat Uji Gas Buang</t>
  </si>
  <si>
    <t>Xyclo Crack Detector Kit</t>
  </si>
  <si>
    <t>Digital Indicator (Alat Laboratorium Logam, Mesin Dan Listrik)</t>
  </si>
  <si>
    <t>Techometer Digital Multimeter</t>
  </si>
  <si>
    <t>Uniterup Tible Supply</t>
  </si>
  <si>
    <t>Ultrasonic Thickness Meter</t>
  </si>
  <si>
    <t>Torque Wrench With Socket Head</t>
  </si>
  <si>
    <t>Mega Ohm Meter</t>
  </si>
  <si>
    <t>Vernier Caliper Height Gauge</t>
  </si>
  <si>
    <t>Precicion Bevel Protector</t>
  </si>
  <si>
    <t>Engineers Combination Square Set</t>
  </si>
  <si>
    <t>Drying Oven</t>
  </si>
  <si>
    <t>Vibrating Test Equipment</t>
  </si>
  <si>
    <t>Measuring Instrument</t>
  </si>
  <si>
    <t>Permanent Magnet Kit</t>
  </si>
  <si>
    <t>Refletance</t>
  </si>
  <si>
    <t>Bondet Searing Jig For Disk Pad</t>
  </si>
  <si>
    <t>Sperometer For Mirror</t>
  </si>
  <si>
    <t>Pressure Relaxtion For Iror</t>
  </si>
  <si>
    <t>Shook Relaction Jig For Brake Linning</t>
  </si>
  <si>
    <t>Pressurizing Jig For Brake Linning</t>
  </si>
  <si>
    <t>Peeling Force For Disk Pads</t>
  </si>
  <si>
    <t>Disturtion Factor Tester For Mirror</t>
  </si>
  <si>
    <t>Probe Mwb 704 Nbb</t>
  </si>
  <si>
    <t>Cole Palmers Immersion Calculator</t>
  </si>
  <si>
    <t>Step Up/Down (Alat Laboratorium Logam, Mesin Dan Listrik)</t>
  </si>
  <si>
    <t>Xray Unit</t>
  </si>
  <si>
    <t>Hot Water Hosty Type 50</t>
  </si>
  <si>
    <t>Mufle Furnace</t>
  </si>
  <si>
    <t>Cylotex Sample Min</t>
  </si>
  <si>
    <t>Anemometer Portable Digital</t>
  </si>
  <si>
    <t>Tensile Tester</t>
  </si>
  <si>
    <t>Transpol</t>
  </si>
  <si>
    <t>Alat Uji Untuk Kerja Radiator</t>
  </si>
  <si>
    <t>Alat Uji Tekan Hidrostatic Impact Test</t>
  </si>
  <si>
    <t>Alat Uji Tarik Sederhana</t>
  </si>
  <si>
    <t>Boresscope</t>
  </si>
  <si>
    <t>Electrometer (Alat Laboratorium Logam, Mesin Dan Listrik)</t>
  </si>
  <si>
    <t>Preccision Thermocouple Calibration Standard</t>
  </si>
  <si>
    <t>Constat Temperatur Calibration Ice Batth</t>
  </si>
  <si>
    <t>Probe Calibrating Gas</t>
  </si>
  <si>
    <t>Vioce Grioppe</t>
  </si>
  <si>
    <t>Rochhet Driver Vessel</t>
  </si>
  <si>
    <t>Mosses Oiml</t>
  </si>
  <si>
    <t>Alat Uji Perendam Gas Buang</t>
  </si>
  <si>
    <t>Alat Uji Crack</t>
  </si>
  <si>
    <t>Alat Uji Ultrasonic</t>
  </si>
  <si>
    <t>Alat Uji Struktur Kimia Logam</t>
  </si>
  <si>
    <t>Scattered Light Polariscope</t>
  </si>
  <si>
    <t>Magnetic Powder Crack Detector</t>
  </si>
  <si>
    <t>Electro Plating/Pelapisan Metal</t>
  </si>
  <si>
    <t>Perangkat CAD/CAE/Cam</t>
  </si>
  <si>
    <t>Vertical Stang For Bernouli And Losestest</t>
  </si>
  <si>
    <t>Vernier Calliper (Alat Laboratorium Logam, Mesin Dan Listrik)</t>
  </si>
  <si>
    <t>Flow Table (Alat Laboratorium Logam, Mesin Dan Listrik)</t>
  </si>
  <si>
    <t>Surface Plate/Graplate</t>
  </si>
  <si>
    <t>Variale Gradient Chn</t>
  </si>
  <si>
    <t>Out Side Micrometer (ratchel Stop)</t>
  </si>
  <si>
    <t>Adjustable Bel Flw Channel</t>
  </si>
  <si>
    <t>Dial Indicator</t>
  </si>
  <si>
    <t>Explotion Engine</t>
  </si>
  <si>
    <t>Digimatic Callipers</t>
  </si>
  <si>
    <t>Diesel Engine</t>
  </si>
  <si>
    <t>Bech Work</t>
  </si>
  <si>
    <t>Ward Leonard Motor</t>
  </si>
  <si>
    <t>PLC</t>
  </si>
  <si>
    <t>D'Alhendred Motor</t>
  </si>
  <si>
    <t>Motor Induksi</t>
  </si>
  <si>
    <t>Electric Network</t>
  </si>
  <si>
    <t>Universal Programmer and Testor</t>
  </si>
  <si>
    <t>Emergency Supply</t>
  </si>
  <si>
    <t>Anc Milling Machine</t>
  </si>
  <si>
    <t>Boat Light</t>
  </si>
  <si>
    <t>Surface And Pore Size Analyzer</t>
  </si>
  <si>
    <t>Echo Sonder Trenduser</t>
  </si>
  <si>
    <t>Steam House Mala</t>
  </si>
  <si>
    <t>Buoysmoke Similar</t>
  </si>
  <si>
    <t>Stering Compac Baltic</t>
  </si>
  <si>
    <t>Programmable AC/DC Power Source</t>
  </si>
  <si>
    <t>alat laboratorium logam, mesin dan listrik  lainnya (dst)</t>
  </si>
  <si>
    <t>Centrifuge (Alat Laboratorium Umum)</t>
  </si>
  <si>
    <t>Water Bath (Alat Laboratorium Umum)</t>
  </si>
  <si>
    <t>Incubator (Alat Laboratorium Umum)</t>
  </si>
  <si>
    <t>Mortar (Alat Laboratorium Umum)</t>
  </si>
  <si>
    <t>Oven (Alat Laboratorium Umum)</t>
  </si>
  <si>
    <t>Nessler</t>
  </si>
  <si>
    <t>Penagas</t>
  </si>
  <si>
    <t>Burete</t>
  </si>
  <si>
    <t>Autoclave (Alat Laboratorium Umum)</t>
  </si>
  <si>
    <t>Timbangan/Neraca</t>
  </si>
  <si>
    <t>Axial Plunger Pump</t>
  </si>
  <si>
    <t>Dry Klim</t>
  </si>
  <si>
    <t>Universal Test Machine (Alat Laboratorium Umum)</t>
  </si>
  <si>
    <t>Engenerring Test Equipment</t>
  </si>
  <si>
    <t>Bearing Stand</t>
  </si>
  <si>
    <t>S C R E E N</t>
  </si>
  <si>
    <t>Alat Destilasi Air</t>
  </si>
  <si>
    <t>Bunson Burner</t>
  </si>
  <si>
    <t>Caliper &amp; Micrometer</t>
  </si>
  <si>
    <t>M I X E R</t>
  </si>
  <si>
    <t>Thermometer (Alat Laboratorium Umum)</t>
  </si>
  <si>
    <t>Container Gas Chlorine</t>
  </si>
  <si>
    <t>Raw Water Kit</t>
  </si>
  <si>
    <t>Brightness Tester</t>
  </si>
  <si>
    <t>Water Absorb Tester</t>
  </si>
  <si>
    <t>B O D Meter</t>
  </si>
  <si>
    <t>Biologikal Oxigen Demand</t>
  </si>
  <si>
    <t>Tabung Gas Ho</t>
  </si>
  <si>
    <t>Tabung Gas N2</t>
  </si>
  <si>
    <t>Boume Meter</t>
  </si>
  <si>
    <t>Bak Fiberglass</t>
  </si>
  <si>
    <t>Crusible Penyaring</t>
  </si>
  <si>
    <t>Iodine Plass</t>
  </si>
  <si>
    <t>Thermostate</t>
  </si>
  <si>
    <t>Spray Gun</t>
  </si>
  <si>
    <t>Furnace</t>
  </si>
  <si>
    <t>Condensor (Alat Laboratorium Umum)</t>
  </si>
  <si>
    <t>Lumpang Pengeram</t>
  </si>
  <si>
    <t>Lampu Spritus</t>
  </si>
  <si>
    <t>M E S T A R</t>
  </si>
  <si>
    <t>Pipa U</t>
  </si>
  <si>
    <t>Lempeng Tetes</t>
  </si>
  <si>
    <t>Stirer/Pengocok</t>
  </si>
  <si>
    <t>Alat Penyari Koch</t>
  </si>
  <si>
    <t>Alat Penyari Procter</t>
  </si>
  <si>
    <t>Dean Starek</t>
  </si>
  <si>
    <t>Sun Shine Recorder</t>
  </si>
  <si>
    <t>Crock Meter (Alat Laboratorium Umum)</t>
  </si>
  <si>
    <t>Kipps</t>
  </si>
  <si>
    <t>Crusses Tang</t>
  </si>
  <si>
    <t>Pendingin Lurus</t>
  </si>
  <si>
    <t>T O G L E</t>
  </si>
  <si>
    <t>Four Position Flask Heaster</t>
  </si>
  <si>
    <t>Motor Complit Bioxidation System</t>
  </si>
  <si>
    <t>Stress Cracking Tester With Thermometer Water Bath</t>
  </si>
  <si>
    <t>Boll Mill / Boll Press</t>
  </si>
  <si>
    <t>PH Meter (Alat Laboratorium Umum)</t>
  </si>
  <si>
    <t>Tangki Pembuat Sheet</t>
  </si>
  <si>
    <t>Kjeldahl Set</t>
  </si>
  <si>
    <t>Salt Spray Test Chamber</t>
  </si>
  <si>
    <t>Corrosion Tester (Alat Laboratorium Umum)</t>
  </si>
  <si>
    <t>Electrolytic Equipment</t>
  </si>
  <si>
    <t>S E M</t>
  </si>
  <si>
    <t>Soun Level Meter Tester</t>
  </si>
  <si>
    <t>Dialcaliter</t>
  </si>
  <si>
    <t>Hair Dryer/Spray Dryer/Dryer</t>
  </si>
  <si>
    <t>Aqua Guard</t>
  </si>
  <si>
    <t>Alat Ukur Kadar Air (Alat Laboratorium Umum)</t>
  </si>
  <si>
    <t>Microtome (Alat Laboratorium Umum)</t>
  </si>
  <si>
    <t>Spi Flame Ability (Alat Laboratorium Umum)</t>
  </si>
  <si>
    <t>Autoclave Unit (Alat Laboratorium Umum)</t>
  </si>
  <si>
    <t>System Pengendali Derajat Asam</t>
  </si>
  <si>
    <t>Bak Flukulator</t>
  </si>
  <si>
    <t>Refractometer (Alat Laboratorium Umum)</t>
  </si>
  <si>
    <t>Vacuum Oven</t>
  </si>
  <si>
    <t>Higromoter</t>
  </si>
  <si>
    <t>Termocouple</t>
  </si>
  <si>
    <t>Steroscop</t>
  </si>
  <si>
    <t>Desitometer</t>
  </si>
  <si>
    <t>Epron eraser</t>
  </si>
  <si>
    <t>Induction Totor</t>
  </si>
  <si>
    <t>Container N2 Cair (Alat Laboratorium Umum)</t>
  </si>
  <si>
    <t>Ionisator</t>
  </si>
  <si>
    <t>Helc and Flow</t>
  </si>
  <si>
    <t>Plamscope</t>
  </si>
  <si>
    <t>Remote Terminal Limit</t>
  </si>
  <si>
    <t>Ignation Wire Nickel</t>
  </si>
  <si>
    <t>Digital Signal Procesor</t>
  </si>
  <si>
    <t>Hand Saw Machine</t>
  </si>
  <si>
    <t>Fire Assay Furnace</t>
  </si>
  <si>
    <t>Function Generator (Alat Laboratorium Umum)</t>
  </si>
  <si>
    <t>Process Calibrator Fluke</t>
  </si>
  <si>
    <t>Semi Automatic Penetometer</t>
  </si>
  <si>
    <t>Multizer Plate</t>
  </si>
  <si>
    <t>Cnc Milling Machine</t>
  </si>
  <si>
    <t>Mesin Pengayak</t>
  </si>
  <si>
    <t>Cyclone 2 Hall</t>
  </si>
  <si>
    <t>Variable Speed Transmission</t>
  </si>
  <si>
    <t>Bottle Regen</t>
  </si>
  <si>
    <t>Rock Cutting Machine</t>
  </si>
  <si>
    <t>Rock Strength Index</t>
  </si>
  <si>
    <t>Plate Pulveriser</t>
  </si>
  <si>
    <t>Core Bit</t>
  </si>
  <si>
    <t>Low Fristian Pressure</t>
  </si>
  <si>
    <t>Universal Coring Machine</t>
  </si>
  <si>
    <t>Test Set For Water Well</t>
  </si>
  <si>
    <t>Ayakan Gantung</t>
  </si>
  <si>
    <t>Earth Resistivity Meter</t>
  </si>
  <si>
    <t>Elektroda Spesifik</t>
  </si>
  <si>
    <t>Spectrometric Mode</t>
  </si>
  <si>
    <t>Cuvet Cadangan Metachylate</t>
  </si>
  <si>
    <t>Digital Indicator LCD/Metric</t>
  </si>
  <si>
    <t>Orsat</t>
  </si>
  <si>
    <t>Ultra Pure Water Chemistreat</t>
  </si>
  <si>
    <t>Molser Content Tester</t>
  </si>
  <si>
    <t>Peralatan Sampler Spliter</t>
  </si>
  <si>
    <t>Peralatan Homogenisasi</t>
  </si>
  <si>
    <t>Peralatan Petroscope</t>
  </si>
  <si>
    <t>Peralatan Palomagnetic</t>
  </si>
  <si>
    <t>Shear Strength</t>
  </si>
  <si>
    <t>Mesin Gerus Tanah</t>
  </si>
  <si>
    <t>Schimdt Hammer</t>
  </si>
  <si>
    <t>Jack Mill</t>
  </si>
  <si>
    <t>Termolline Pyrometer</t>
  </si>
  <si>
    <t>Gelinding</t>
  </si>
  <si>
    <t>Alat Procesing rumput</t>
  </si>
  <si>
    <t>Bacteriological Colony Counter</t>
  </si>
  <si>
    <t>Bacthythermograph</t>
  </si>
  <si>
    <t>Biocounter</t>
  </si>
  <si>
    <t>Closing Gear</t>
  </si>
  <si>
    <t>Complete Cyanida Distallation Apparatus</t>
  </si>
  <si>
    <t>Cooling Water Circulator</t>
  </si>
  <si>
    <t>Coulter Counter (Alat Laboratorium Umum)</t>
  </si>
  <si>
    <t>Delux Two Speed Horizontal Lapidary</t>
  </si>
  <si>
    <t>Disecting Apparatus (Alat Laboratorium Umum)</t>
  </si>
  <si>
    <t>Dive tank</t>
  </si>
  <si>
    <t>Dry Ice Storage Shest</t>
  </si>
  <si>
    <t>Electric Measuring Tape</t>
  </si>
  <si>
    <t>Elektrophoresis</t>
  </si>
  <si>
    <t>Enlarge</t>
  </si>
  <si>
    <t>Extraction Mantle 6 Hole</t>
  </si>
  <si>
    <t>Fibre Glass Fume Hood</t>
  </si>
  <si>
    <t>Filtration Apparatus</t>
  </si>
  <si>
    <t>Fluid Contamination Analysis Kit</t>
  </si>
  <si>
    <t>Gene Amp Pcr System</t>
  </si>
  <si>
    <t>Hand Wunch With Boom</t>
  </si>
  <si>
    <t>Hygrometer (Alat Laboratorium Umum)</t>
  </si>
  <si>
    <t>Ice Maker (Alat Laboratorium Umum)</t>
  </si>
  <si>
    <t>Jars Anaerobic System</t>
  </si>
  <si>
    <t>Jelly Strength Tester</t>
  </si>
  <si>
    <t>Laminair Flow Cabinet</t>
  </si>
  <si>
    <t>Linomat</t>
  </si>
  <si>
    <t>Liquid Extractor</t>
  </si>
  <si>
    <t>Liquid Scientilation Counter</t>
  </si>
  <si>
    <t>Mechanical Homogenenizer</t>
  </si>
  <si>
    <t>Mesokome</t>
  </si>
  <si>
    <t>Meterology Kit</t>
  </si>
  <si>
    <t>Micro Continuous Flow Analyzer</t>
  </si>
  <si>
    <t>Micro Hammer Mil Culiati</t>
  </si>
  <si>
    <t>alat laboratorium umum  lainnya (dst)</t>
  </si>
  <si>
    <t>Oven/Hot Air Sterilizer</t>
  </si>
  <si>
    <t>Pipette Dryer</t>
  </si>
  <si>
    <t>Binoculer Microscope (Alat Laboratorium Microbiologi)</t>
  </si>
  <si>
    <t>Sentrifuge Untuk Microplate</t>
  </si>
  <si>
    <t>Stereo Microscope (Alat Laboratorium Microbiologi)</t>
  </si>
  <si>
    <t>Magnetic Stirer &amp; Rod With Hot Plate</t>
  </si>
  <si>
    <t>Demineralizer (Alat Laboratorium Microbiologi)</t>
  </si>
  <si>
    <t>Millipore Filter</t>
  </si>
  <si>
    <t>Pipette Filter</t>
  </si>
  <si>
    <t>Propipette</t>
  </si>
  <si>
    <t>Pipette Container</t>
  </si>
  <si>
    <t>Boolling Pan</t>
  </si>
  <si>
    <t>Freezer 70 Derajat C Centrifuge With Accesories</t>
  </si>
  <si>
    <t>Retrigerated</t>
  </si>
  <si>
    <t>Analytic Balancer</t>
  </si>
  <si>
    <t>Bursen Burner</t>
  </si>
  <si>
    <t>Ice Crusher</t>
  </si>
  <si>
    <t>Inculating Supplies</t>
  </si>
  <si>
    <t>Peristalitic Pump</t>
  </si>
  <si>
    <t>Caps For Centrifuge Tube</t>
  </si>
  <si>
    <t>RES</t>
  </si>
  <si>
    <t>Krucut In Hoff</t>
  </si>
  <si>
    <t>Rotator Shaker (Alat Laboratorium Microbiologi)</t>
  </si>
  <si>
    <t>Microscope Monocular</t>
  </si>
  <si>
    <t>Atomic Absorption Spectro</t>
  </si>
  <si>
    <t>Tl Chromatograph</t>
  </si>
  <si>
    <t>Chromatography Injection</t>
  </si>
  <si>
    <t>Device (Alat Laboratorium Microbiologi)</t>
  </si>
  <si>
    <t>Tissue Processor Unit</t>
  </si>
  <si>
    <t>Microtome Unit</t>
  </si>
  <si>
    <t>Analitical Balance (Alat Laboratorium Microbiologi)</t>
  </si>
  <si>
    <t>Washing Instrument (Alat Laboratorium Microbiologi)</t>
  </si>
  <si>
    <t>Microscope Phase Contrast Light Field</t>
  </si>
  <si>
    <t>Microscope Phase Contrast Dark Field</t>
  </si>
  <si>
    <t>Microtitation Plate Incubator</t>
  </si>
  <si>
    <t>Automatic Micro Plate Laser</t>
  </si>
  <si>
    <t>French Pressure Cell &amp; Laboratory Press Motor Driven Laobatory</t>
  </si>
  <si>
    <t>Standard French Presure Cell 35 Ml Capasity, Presure Up To 40.00</t>
  </si>
  <si>
    <t>Miniature French Presure Cell 3,7 Ml Capasity, Presure Up To 20.</t>
  </si>
  <si>
    <t>Tissue Homogenizer</t>
  </si>
  <si>
    <t>Hematology Analyzer ( Blood Cell Counter )</t>
  </si>
  <si>
    <t>Electromagnetic Current Meter</t>
  </si>
  <si>
    <t>Sandy Surface Meter</t>
  </si>
  <si>
    <t>Digital Storage Oscilloscope</t>
  </si>
  <si>
    <t>Microscope Tringular</t>
  </si>
  <si>
    <t>Vacuum Manifold</t>
  </si>
  <si>
    <t>Dispensing Pump</t>
  </si>
  <si>
    <t>DNA Analyzer</t>
  </si>
  <si>
    <t>alat laboratorium microbiologi  lainnya (dst)</t>
  </si>
  <si>
    <t>Analytical Balance Electric</t>
  </si>
  <si>
    <t>Analytical Balance Non Electric</t>
  </si>
  <si>
    <t>Balance Kodek/Kilogram</t>
  </si>
  <si>
    <t>Mercury Analyzer (Alat Laboratorium Kimia)</t>
  </si>
  <si>
    <t>Automatic Adsorption Spectrofotometer</t>
  </si>
  <si>
    <t>Turbidimeter (Alat Laboratorium Kimia)</t>
  </si>
  <si>
    <t>Khromatographi Kertas</t>
  </si>
  <si>
    <t>Khromatographi Tabung</t>
  </si>
  <si>
    <t>Khromatographi Lapisan Tipis (TLG)</t>
  </si>
  <si>
    <t>Khromatograhi Gas Cair (GLS)-GC</t>
  </si>
  <si>
    <t>Sohxlet</t>
  </si>
  <si>
    <t>Thiel Apparatus</t>
  </si>
  <si>
    <t>Buret/Peralatan Titrasi</t>
  </si>
  <si>
    <t>Deep Freezer (Alat Laboratorium Kimia)</t>
  </si>
  <si>
    <t>Kyldahl Apparatus</t>
  </si>
  <si>
    <t>U.V. Lamp (Alat Laboratorium Kimia)</t>
  </si>
  <si>
    <t>Seperate Funnel</t>
  </si>
  <si>
    <t>Nephelmeter</t>
  </si>
  <si>
    <t>Destilator (Alat Laboratorium Kimia)</t>
  </si>
  <si>
    <t>High Performance Liquid Diromatography (HPLG)</t>
  </si>
  <si>
    <t>Hot Plate (Alat Laboratorium Kimia)</t>
  </si>
  <si>
    <t>Tabung Nessler Pembanding Warna</t>
  </si>
  <si>
    <t>Chromato Jar</t>
  </si>
  <si>
    <t>Chromatography Oven</t>
  </si>
  <si>
    <t>Chromatogram Developping Apparatus/Chambler</t>
  </si>
  <si>
    <t>TLC Reagent Sprayer</t>
  </si>
  <si>
    <t>TLC Drying Rachs</t>
  </si>
  <si>
    <t>Melt Indexer (Alat Laboratorium Kimia)</t>
  </si>
  <si>
    <t>Westover Type Frioctono Meter</t>
  </si>
  <si>
    <t>Water Distilation Apparatus (Alat Laboratorium Kimia)</t>
  </si>
  <si>
    <t>E N T K A S</t>
  </si>
  <si>
    <t>Hide Prosessor</t>
  </si>
  <si>
    <t>Tannox Drum</t>
  </si>
  <si>
    <t>Plat Aluminium Untuk Out Set</t>
  </si>
  <si>
    <t>Alat Untuk Mensol Fenasi Minyak Pelumas</t>
  </si>
  <si>
    <t>SPI Flame Ability (Alat Laboratorium Kimia)</t>
  </si>
  <si>
    <t>Infrared Spectro Foto Meter</t>
  </si>
  <si>
    <t>Filtration System</t>
  </si>
  <si>
    <t>Water Distiling</t>
  </si>
  <si>
    <t>Aqua Meter/Titrator</t>
  </si>
  <si>
    <t>Alat Pemisah Buih(Foam Seperator)</t>
  </si>
  <si>
    <t>Mini Mil Computerized Laboratory Digester</t>
  </si>
  <si>
    <t>Peralatan Chlorine Injector</t>
  </si>
  <si>
    <t>Peralatan Pencampur Kompos &amp; Bio Stabilizer</t>
  </si>
  <si>
    <t>Alat Ultra Filtrasi</t>
  </si>
  <si>
    <t>Kjeltec Auto System II</t>
  </si>
  <si>
    <t>Melting Point Apparatus Thermolyn</t>
  </si>
  <si>
    <t>Portable Oil Counter Meter</t>
  </si>
  <si>
    <t>Soxtec System (TECATOR)</t>
  </si>
  <si>
    <t>Salinity Conductivity/Temperaturemeter/STC</t>
  </si>
  <si>
    <t>T I T R A T O R</t>
  </si>
  <si>
    <t>Wild Zoom Stereo Microscope</t>
  </si>
  <si>
    <t>TV Monitor</t>
  </si>
  <si>
    <t>Mini Pump Air Sample Flow Meter</t>
  </si>
  <si>
    <t>Air Sampler (Alat Laboratorium Kimia)</t>
  </si>
  <si>
    <t>Multi Purpose</t>
  </si>
  <si>
    <t>HCL Burner</t>
  </si>
  <si>
    <t>Phase Conterase</t>
  </si>
  <si>
    <t>Electrophoresis (Alat Laboratorium Kimia)</t>
  </si>
  <si>
    <t>Blood Gas Analyzer (Alat Laboratorium Kimia)</t>
  </si>
  <si>
    <t>Coagulation Timer (Alat Laboratorium Kimia)</t>
  </si>
  <si>
    <t>Micro Hematocrite Centrifuge</t>
  </si>
  <si>
    <t>Ph Blood Gas Analyzer</t>
  </si>
  <si>
    <t>Water Destillator</t>
  </si>
  <si>
    <t>Washing Instrument (Alat Laboratorium Kimia)</t>
  </si>
  <si>
    <t>Blood Chemistry Analysis</t>
  </si>
  <si>
    <t>Monitor For Diro Matograph</t>
  </si>
  <si>
    <t>Tangki Liquid Nitrogen</t>
  </si>
  <si>
    <t>Pengukur Dissolution</t>
  </si>
  <si>
    <t>Detection (Alat Uni Katalis dan Bio katalis)</t>
  </si>
  <si>
    <t>Pengukur Penguapan</t>
  </si>
  <si>
    <t>Automatic Thin-Layer Chromatography (TLC) Sampler</t>
  </si>
  <si>
    <t>Atomic Absorption Spectofotometer</t>
  </si>
  <si>
    <t>alat laboratorium kimia  lainnya (dst)</t>
  </si>
  <si>
    <t>Electrophoresis System</t>
  </si>
  <si>
    <t>Gas Liquid Chromatography Apparatus</t>
  </si>
  <si>
    <t>Thin Layer Chromatography Apparatus</t>
  </si>
  <si>
    <t>Freezer (Alat Laboratorium Patologi)</t>
  </si>
  <si>
    <t>Blood Bank Refrigerator (Alat Laboratorium Patologi)</t>
  </si>
  <si>
    <t>Refrigerator Centrifuge</t>
  </si>
  <si>
    <t>Refrigerator Bath</t>
  </si>
  <si>
    <t>Centrifuge Hematocrit</t>
  </si>
  <si>
    <t>Clorida Meter</t>
  </si>
  <si>
    <t>Blood Bank Incubator</t>
  </si>
  <si>
    <t>Automatic Tissue Processor (Alat Laboratorium Patologi)</t>
  </si>
  <si>
    <t>Automatic Microtome Knife Sharpener</t>
  </si>
  <si>
    <t>Automatic Slide Staining Machine</t>
  </si>
  <si>
    <t>Automatic Tissue Embedding Appatarus</t>
  </si>
  <si>
    <t>Cryout Microtoma</t>
  </si>
  <si>
    <t>Shaker (Alat Laboratorium Patologi)</t>
  </si>
  <si>
    <t>Prothrombin Timer</t>
  </si>
  <si>
    <t>Automatic Dilluter Complete</t>
  </si>
  <si>
    <t>Automatic Pipet Set</t>
  </si>
  <si>
    <t>Magnetic Stirer (Alat Laboratorium Patologi)</t>
  </si>
  <si>
    <t>Hemathologi</t>
  </si>
  <si>
    <t>B.U.N. Analyzer</t>
  </si>
  <si>
    <t>Enzim Analyzer</t>
  </si>
  <si>
    <t>Heating Bloet/Test Tube Heaters</t>
  </si>
  <si>
    <t>alat laboratorium patologi  lainnya (dst)</t>
  </si>
  <si>
    <t>Autosil (Double Distiled And Demineralized</t>
  </si>
  <si>
    <t>Centrifuge Electric</t>
  </si>
  <si>
    <t>Dry Heat Oven Electrophoresis Kit, Consist Of</t>
  </si>
  <si>
    <t>Electrophoresis Chamber</t>
  </si>
  <si>
    <t>Power Supply (Alat Laboratorium Immunologi)</t>
  </si>
  <si>
    <t>Staining Trays</t>
  </si>
  <si>
    <t>Absorbant Pads And Trips</t>
  </si>
  <si>
    <t>Non Serrated Forceps</t>
  </si>
  <si>
    <t>Freezer - 30 Derajat Celcius</t>
  </si>
  <si>
    <t>Punch</t>
  </si>
  <si>
    <t>Dye Set And 2,5 mm Wrech</t>
  </si>
  <si>
    <t>Immuno Leveling Table Set</t>
  </si>
  <si>
    <t>Suction Needless (2,6 mm dia)</t>
  </si>
  <si>
    <t>Magnetic Stirles &amp; Bars</t>
  </si>
  <si>
    <t>Measuring Magnifier</t>
  </si>
  <si>
    <t>Measuring Magnifier Microtiterkit</t>
  </si>
  <si>
    <t>Titration Plates V Wells</t>
  </si>
  <si>
    <t>Sealing Tape 72 yl, 50 ul</t>
  </si>
  <si>
    <t>Filter Cartigges</t>
  </si>
  <si>
    <t>Microdituter 25 ul, 50 ul</t>
  </si>
  <si>
    <t>Deliveri Tester25 ul</t>
  </si>
  <si>
    <t>Stand, Diluter/Pipet</t>
  </si>
  <si>
    <t>Rack, Diluter/Pipet</t>
  </si>
  <si>
    <t>Carrying/Storage Case</t>
  </si>
  <si>
    <t>Viewer (Alat Laboratorium Immunologi)</t>
  </si>
  <si>
    <t>Reagent Aplication Device (Micro And Linier Stripper)</t>
  </si>
  <si>
    <t>Laminating Module With 4 Reels</t>
  </si>
  <si>
    <t>Staining Set</t>
  </si>
  <si>
    <t>alat laboratorium immunologi  lainnya (dst)</t>
  </si>
  <si>
    <t>Bunsen Burner &amp; Kelengkapannya</t>
  </si>
  <si>
    <t>Dispencer Adjustable</t>
  </si>
  <si>
    <t>Timer (Alat Laboratorium Hematologi)</t>
  </si>
  <si>
    <t>Urinometer (Alat Laboratorium Hematologi)</t>
  </si>
  <si>
    <t>Water Distilation Apparatus (Alat Laboratorium Hematologi)</t>
  </si>
  <si>
    <t>Washer And Dryer,Pipet</t>
  </si>
  <si>
    <t>alat laboratorium hematologi  lainnya (dst)</t>
  </si>
  <si>
    <t>Mesin Cuci B.W Negatif</t>
  </si>
  <si>
    <t>Mesin Cuci B.W Positif</t>
  </si>
  <si>
    <t>Mesin Cuci Color ECA</t>
  </si>
  <si>
    <t>Mesin Cuci Color ECP</t>
  </si>
  <si>
    <t>Mesin Cuci Color CRI</t>
  </si>
  <si>
    <t>Mesin Vidio Color Analyzer</t>
  </si>
  <si>
    <t>Mesin Spesial Optical Effek Printer</t>
  </si>
  <si>
    <t>Chemical Mixing</t>
  </si>
  <si>
    <t>Ultrasonic Cleaner (Alat Laboratorium Film)</t>
  </si>
  <si>
    <t>Destilasi</t>
  </si>
  <si>
    <t>B.D. Meter</t>
  </si>
  <si>
    <t>PC-Based UV Gel Documentation System</t>
  </si>
  <si>
    <t>Phospor Image</t>
  </si>
  <si>
    <t>Tranmision Electorn Microscope</t>
  </si>
  <si>
    <t>alat laboratorium film  lainnya (dst)</t>
  </si>
  <si>
    <t>Kompor LPG</t>
  </si>
  <si>
    <t>Colony Counter (Alat Laboratorium Makanan)</t>
  </si>
  <si>
    <t>Rotary Evaporator (Alat Laboratorium Makanan)</t>
  </si>
  <si>
    <t>Kompor Gas (Alat Laboratorium Makanan)</t>
  </si>
  <si>
    <t>Cooler (Alat Laboratorium Makanan)</t>
  </si>
  <si>
    <t>Cold Storage (Alat Laboratorium Makanan)</t>
  </si>
  <si>
    <t>Ice Maker (Alat Laboratorium Makanan)</t>
  </si>
  <si>
    <t>Rice Cooker (Alat Laboratorium Makanan)</t>
  </si>
  <si>
    <t>Scale (Alat Laboratorium Makanan)</t>
  </si>
  <si>
    <t>Work Bench (Alat Laboratorium Makanan)</t>
  </si>
  <si>
    <t>Meja Kerja Stainless</t>
  </si>
  <si>
    <t>Alat Pelecet Kedelai</t>
  </si>
  <si>
    <t>Alat Pembuat Keripik</t>
  </si>
  <si>
    <t>Alat Pembuat Coklat</t>
  </si>
  <si>
    <t>Alat Penjernih Air</t>
  </si>
  <si>
    <t>Loyang Susun</t>
  </si>
  <si>
    <t>Alat Perajang Kerupuk</t>
  </si>
  <si>
    <t>Alat Penggiling Tahu</t>
  </si>
  <si>
    <t>Chopper</t>
  </si>
  <si>
    <t>Alat Penutup Botol</t>
  </si>
  <si>
    <t>Alat Penyangray Kopi</t>
  </si>
  <si>
    <t>Alat Kukus</t>
  </si>
  <si>
    <t>Alat Pembuka Sabut Kelapa</t>
  </si>
  <si>
    <t>Alat Perajang Pisang</t>
  </si>
  <si>
    <t>Alat Pencuci Botol</t>
  </si>
  <si>
    <t>Tangki Penyimpan</t>
  </si>
  <si>
    <t>Tempering</t>
  </si>
  <si>
    <t>alat laboratorium makanan  lainnya (dst)</t>
  </si>
  <si>
    <t>Analytical Balance (Alat Laboratorium Farmasi)</t>
  </si>
  <si>
    <t>Top Loading Balance (Alat Laboratorium Farmasi)</t>
  </si>
  <si>
    <t>Water Distilling Apparatus</t>
  </si>
  <si>
    <t>Viscometer (Alat Laboratorium Farmasi)</t>
  </si>
  <si>
    <t>U V Sterilizer</t>
  </si>
  <si>
    <t>Pengukur Kekerasan Tablet</t>
  </si>
  <si>
    <t>Mesin Campur Bubuk</t>
  </si>
  <si>
    <t>Mesin Campur Emulsi</t>
  </si>
  <si>
    <t>Mesin Pengahalus Salep</t>
  </si>
  <si>
    <t>Mesin Pengisi Salep</t>
  </si>
  <si>
    <t>Mesin Pengisi Cairan</t>
  </si>
  <si>
    <t>Disintegrator</t>
  </si>
  <si>
    <t>Friability Tester</t>
  </si>
  <si>
    <t>Mesin Penutup Botol</t>
  </si>
  <si>
    <t>Mesin Penuyalut/Coating</t>
  </si>
  <si>
    <t>Deduster tablet</t>
  </si>
  <si>
    <t>Mesin Pencuci Wadah/Botol</t>
  </si>
  <si>
    <t>Mesin Pencampur Salep</t>
  </si>
  <si>
    <t>Lemari Pengering Botol</t>
  </si>
  <si>
    <t>Mesin Penghitung Tablet</t>
  </si>
  <si>
    <t>Mesin Film Coating</t>
  </si>
  <si>
    <t>Mesin Pembersih Kapsul</t>
  </si>
  <si>
    <t>Mesin Pengisi Bubuk</t>
  </si>
  <si>
    <t>Mesin Pengisi dan Penutup Ampul</t>
  </si>
  <si>
    <t>Mesin Penutup Vial</t>
  </si>
  <si>
    <t>Mesin Pencampur Cairan</t>
  </si>
  <si>
    <t>Mesin Pencampur Suspens</t>
  </si>
  <si>
    <t>Anastistic Balance</t>
  </si>
  <si>
    <t>Medicine Spoon Steinless</t>
  </si>
  <si>
    <t>Medicine Spoon Horfr</t>
  </si>
  <si>
    <t>Medice Bottle</t>
  </si>
  <si>
    <t>Liquid Medicine Bottle</t>
  </si>
  <si>
    <t>Steril Bottle Witt, Cup</t>
  </si>
  <si>
    <t>Droping Bottle</t>
  </si>
  <si>
    <t>Presceription Botle</t>
  </si>
  <si>
    <t>Medicine Cup</t>
  </si>
  <si>
    <t>Lig Medis Bottle Rak</t>
  </si>
  <si>
    <t>Presciption Counter</t>
  </si>
  <si>
    <t>Capsule Container</t>
  </si>
  <si>
    <t>Power Mixer</t>
  </si>
  <si>
    <t>Tablet  Machine</t>
  </si>
  <si>
    <t>Pump Fiter</t>
  </si>
  <si>
    <t>alat laboratorium farmasi  lainnya (dst)</t>
  </si>
  <si>
    <t>Signal Generator (Alat Laboratorium Fisika)</t>
  </si>
  <si>
    <t>VU Meter</t>
  </si>
  <si>
    <t>Rangkaian Hambatan Jembatan Seri</t>
  </si>
  <si>
    <t>Hambatan Jembatan Wheatstome</t>
  </si>
  <si>
    <t>Power Supply (Alat Laboratorium Fisika)</t>
  </si>
  <si>
    <t>alat laboratorium fisika  lainnya (dst)</t>
  </si>
  <si>
    <t>Gas Analysis Apparatus (Alat Laboratorium Hidrodinamika)</t>
  </si>
  <si>
    <t>Law Volume Dust Sampler (Alat Laboratorium Hidrodinamika)</t>
  </si>
  <si>
    <t>Middle Volume Air Sampler (Alat Laboratorium Hidrodinamika)</t>
  </si>
  <si>
    <t>Thin Layer Chromatography (Alat Laboratorium Hidrodinamika)</t>
  </si>
  <si>
    <t>Bench Scale/Biooxidation System</t>
  </si>
  <si>
    <t>Disolved Solid Mater Por (Alat Laboratorium Hidrodinamika)</t>
  </si>
  <si>
    <t>Hydrothermograph (Alat Laboratorium Hidrodinamika)</t>
  </si>
  <si>
    <t>Thermohigrograph (Alat Laboratorium Hidrodinamika)</t>
  </si>
  <si>
    <t>Martindale Wear And Abration Tester (Alat Laboratorium Hidrodinam</t>
  </si>
  <si>
    <t>alat laboratorium hidrodinamika  lainnya (dst)</t>
  </si>
  <si>
    <t>Carbotec Portable</t>
  </si>
  <si>
    <t>Gas Analysis Apparatus (Alat Laboratorium Klimatologi)</t>
  </si>
  <si>
    <t>Law Volume Dust Sampler (Alat Laboratorium Klimatologi)</t>
  </si>
  <si>
    <t>Middle Volume Air Sampler (Alat Laboratorium Klimatologi)</t>
  </si>
  <si>
    <t>Thin Layer Chromatography (Alat Laboratorium Klimatologi)</t>
  </si>
  <si>
    <t>Bench Scale/Bioxidation System</t>
  </si>
  <si>
    <t>Disolved Solid Mater Por (Alat Laboratorium Klimatologi)</t>
  </si>
  <si>
    <t>Hydrothermograph (Alat Laboratorium Klimatologi)</t>
  </si>
  <si>
    <t>Thermohigrograph (Alat Laboratorium Klimatologi)</t>
  </si>
  <si>
    <t>Martindale Wear And Abration Tester (Alat Laboratorium Klimatolog</t>
  </si>
  <si>
    <t>Rain Gauge Transfer Calibrator</t>
  </si>
  <si>
    <t>Pressure Chamber</t>
  </si>
  <si>
    <t>Rain Gauge Laboratorium Calibrator</t>
  </si>
  <si>
    <t>Ion Chromatography</t>
  </si>
  <si>
    <t>Humidity Meter Standard</t>
  </si>
  <si>
    <t>Zero Air Supply</t>
  </si>
  <si>
    <t>Humidity Chamber</t>
  </si>
  <si>
    <t>alat laboratorium klimatologi  lainnya (dst)</t>
  </si>
  <si>
    <t>Induction Furnace (Alat Laboratorium Proses Peleburan)</t>
  </si>
  <si>
    <t>Bale Out Furnace</t>
  </si>
  <si>
    <t>Tilting Furnace</t>
  </si>
  <si>
    <t>Ghanematic Grinding Machine</t>
  </si>
  <si>
    <t>Work Bench (Alat Laboratorium Proses Peleburan)</t>
  </si>
  <si>
    <t>Rotary Furnace</t>
  </si>
  <si>
    <t>Small Grinding Machine</t>
  </si>
  <si>
    <t>Hand Grinding Machine</t>
  </si>
  <si>
    <t>Carbon Aquipment Metic</t>
  </si>
  <si>
    <t>Tentip/Tectip</t>
  </si>
  <si>
    <t>alat laboratorium proses peleburan  lainnya (dst)</t>
  </si>
  <si>
    <t>Lab Sifter</t>
  </si>
  <si>
    <t>Wet Tensile Strength</t>
  </si>
  <si>
    <t>Compresive Stress</t>
  </si>
  <si>
    <t>Universal Strenght Machine</t>
  </si>
  <si>
    <t>Assesories Universal Strength</t>
  </si>
  <si>
    <t>Sintering Furnace</t>
  </si>
  <si>
    <t>Assesories Sand Rammer</t>
  </si>
  <si>
    <t>Mould Hardness Tester</t>
  </si>
  <si>
    <t>Labo Firniture</t>
  </si>
  <si>
    <t>Sand Sample &amp; Sand Container</t>
  </si>
  <si>
    <t>Foundry Sand Pycnometer</t>
  </si>
  <si>
    <t>alat laboratorium pasir  lainnya (dst)</t>
  </si>
  <si>
    <t>Mixer Zarnic</t>
  </si>
  <si>
    <t>Pneumatic</t>
  </si>
  <si>
    <t>alat laboratorium proses pembuatan cekatan  lainnya (dst)</t>
  </si>
  <si>
    <t>Universal Milling Machine (Alat Laboratorium Proses Pembuatan Pola)</t>
  </si>
  <si>
    <t>Combined Planning Machine</t>
  </si>
  <si>
    <t>Wood Lathe</t>
  </si>
  <si>
    <t>Portable Router</t>
  </si>
  <si>
    <t>Spidle Sander</t>
  </si>
  <si>
    <t>Small Bore Machines</t>
  </si>
  <si>
    <t>Abrasive Band Machines</t>
  </si>
  <si>
    <t>Tools Grinding</t>
  </si>
  <si>
    <t>Work Bench (Alat Laboratorium Proses Pembuatan Pola)</t>
  </si>
  <si>
    <t>alat laboratorium pembuatan pola  lainnya (dst)</t>
  </si>
  <si>
    <t>C.S Strochlein</t>
  </si>
  <si>
    <t>Heating Furnace</t>
  </si>
  <si>
    <t>Polisishing Machine</t>
  </si>
  <si>
    <t>Electro Lyseur</t>
  </si>
  <si>
    <t>Sulphur Determinaor</t>
  </si>
  <si>
    <t>Polasation Aurustung Fur Mikroskop</t>
  </si>
  <si>
    <t>Isomet Wiedertourensage Mit Zubehor Buehler</t>
  </si>
  <si>
    <t>Portable Ultrasonic Non Destruktive Digital (Pundit)</t>
  </si>
  <si>
    <t>Flashlight Stroboscope</t>
  </si>
  <si>
    <t>Mess Telescope Spectrophotometer</t>
  </si>
  <si>
    <t>Portable Coorrosometer Instrument</t>
  </si>
  <si>
    <t>High Temperatur Furnace Contor</t>
  </si>
  <si>
    <t>alat laboratorium metalography  lainnya (dst)</t>
  </si>
  <si>
    <t>Welding Rectifier (Alat Laboratorium Proses Pengelasan)</t>
  </si>
  <si>
    <t>TIG Welding Machine</t>
  </si>
  <si>
    <t>NIG/MAG Welding Machine</t>
  </si>
  <si>
    <t>Oxy Acetileng Copier Cutting</t>
  </si>
  <si>
    <t>Manual Pipe Cutter Oxy Acetilence</t>
  </si>
  <si>
    <t>Hydroulic Prosses Brake Machine</t>
  </si>
  <si>
    <t>Nimbling Machine/Mesin Nimbling</t>
  </si>
  <si>
    <t>alat laboratorium proses pengelasan  lainnya (dst)</t>
  </si>
  <si>
    <t>Universal Testing Machine (Alat Laboratorium Uji Proses Pengelasan)</t>
  </si>
  <si>
    <t>Magnetic Particle (Alat Laboratorium Uji Proses Pengelasan)</t>
  </si>
  <si>
    <t>alat laboratorium uji proses pengelasan  lainnya (dst)</t>
  </si>
  <si>
    <t>Converntion Lathe</t>
  </si>
  <si>
    <t>Cnc - Lathe</t>
  </si>
  <si>
    <t>Press Machine</t>
  </si>
  <si>
    <t>Precission Filling Machine</t>
  </si>
  <si>
    <t>Cylindrical Grinding Machine</t>
  </si>
  <si>
    <t>Puch Electrode Shaping Machine</t>
  </si>
  <si>
    <t>The Spark Erosion Machine Toll (EDM)</t>
  </si>
  <si>
    <t>Optical Profile Grinding Machine</t>
  </si>
  <si>
    <t>Milling Machine (Alat Laboratorium Proses Pembuatan Logam)</t>
  </si>
  <si>
    <t>Hydraulic Handling Equipment</t>
  </si>
  <si>
    <t>alat laboratorium proses pembuatan logam  lainnya (dst)</t>
  </si>
  <si>
    <t>Measuring Standard And Calibers</t>
  </si>
  <si>
    <t>Angle Measuring Tools (Jangka Sorong)</t>
  </si>
  <si>
    <t>Surface Roughnes Instrument</t>
  </si>
  <si>
    <t>Rougness Tester</t>
  </si>
  <si>
    <t>Flatness Instrument And Tools Geare &amp; Acrewa Threec</t>
  </si>
  <si>
    <t>Profil Measuring Instrument</t>
  </si>
  <si>
    <t>Treching &amp; Leveling Instrument</t>
  </si>
  <si>
    <t>Meusuring Machine</t>
  </si>
  <si>
    <t>alat laboratorium metrologie  lainnya (dst)</t>
  </si>
  <si>
    <t>Bak Electronic</t>
  </si>
  <si>
    <t>Heater (Alat Laboratorium Proses Pelapisan Logam)</t>
  </si>
  <si>
    <t>alat laboratorium pelapisan logam  lainnya (dst)</t>
  </si>
  <si>
    <t>Crane (500 Kg)</t>
  </si>
  <si>
    <t>Tempat Peyimpanan Garam</t>
  </si>
  <si>
    <t>Penetral Cyanida</t>
  </si>
  <si>
    <t>Cleaning Instalation</t>
  </si>
  <si>
    <t>alat laboratorium proses pengolahan panas  lainnya (dst)</t>
  </si>
  <si>
    <t>HT Drying</t>
  </si>
  <si>
    <t>Mesin Celup (Alat Laboratorium Proses Teknologi Tekstil)</t>
  </si>
  <si>
    <t>Mesin Blindstitch</t>
  </si>
  <si>
    <t>Thread Overadge Stitch</t>
  </si>
  <si>
    <t>matter half</t>
  </si>
  <si>
    <t>Alat Tenun Reeling</t>
  </si>
  <si>
    <t>Mesin Jahit Elastik 5 Benang 3 Jarum</t>
  </si>
  <si>
    <t>Mesin Jahit Pasang Kancing</t>
  </si>
  <si>
    <t>Mesin Jahit Overlock</t>
  </si>
  <si>
    <t>Mesin Collarettes Tape Cutting</t>
  </si>
  <si>
    <t>Mesin Pemasang Kain Screen</t>
  </si>
  <si>
    <t>alat laboratorium proses teknologi tekstil  lainnya (dst)</t>
  </si>
  <si>
    <t>Alat Uji Kekuatan Tarik Kain</t>
  </si>
  <si>
    <t>Chemical Mixing Charton</t>
  </si>
  <si>
    <t>Stelo Meter (Alat Laboratorium Uji Tekstil)</t>
  </si>
  <si>
    <t>Gaschromatograph</t>
  </si>
  <si>
    <t>Scanning Electron Microscope (Alat Laboratorium Uji Tekstil)</t>
  </si>
  <si>
    <t>Conedrop Test (Alat Laboratorium Uji Tekstil)</t>
  </si>
  <si>
    <t>Psychrometer (Alat Laboratorium Uji Tekstil)</t>
  </si>
  <si>
    <t>Martindale Wear And Arbartion Tester</t>
  </si>
  <si>
    <t>Stollflax /Gosok Tekuk</t>
  </si>
  <si>
    <t>Melting Point</t>
  </si>
  <si>
    <t>Presslay Fiber Strengh Tester</t>
  </si>
  <si>
    <t>Crock Meter (Alat Laboratorium Uji Tekstil)</t>
  </si>
  <si>
    <t>Scorch Tester</t>
  </si>
  <si>
    <t>Sliver Reel</t>
  </si>
  <si>
    <t>Fibrograph (Alat Laboratorium Uji Tekstil)</t>
  </si>
  <si>
    <t>Yern Abratrion Tester</t>
  </si>
  <si>
    <t>Instron Tensile Streng Tester</t>
  </si>
  <si>
    <t>alat laboratorium uji tekstil  lainnya (dst)</t>
  </si>
  <si>
    <t>Air Sifler</t>
  </si>
  <si>
    <t>Extruder (Alat Laboratorium Proses Teknologi Keramik)</t>
  </si>
  <si>
    <t>Pyrometer Radiasi</t>
  </si>
  <si>
    <t>Hammer Mill (Alat Laboratorium Proses Teknologi Keramik)</t>
  </si>
  <si>
    <t>Cyclon Tupe Sparating Machine</t>
  </si>
  <si>
    <t>Press Angka Roda Gila</t>
  </si>
  <si>
    <t>Motorized Kick Well</t>
  </si>
  <si>
    <t>Tunnel Kiln (Solar)</t>
  </si>
  <si>
    <t>Tunnel Kiln (Gas Elpiji)</t>
  </si>
  <si>
    <t>Tunnel Kiln (Listrik)</t>
  </si>
  <si>
    <t>alat laboratorium proses teknologi keramik  lainnya (dst)</t>
  </si>
  <si>
    <t>Mesin Glandstot</t>
  </si>
  <si>
    <t>Mesin Pengaktif Lem</t>
  </si>
  <si>
    <t>Hydrolic Oven Camant Lasting</t>
  </si>
  <si>
    <t>Mesin Vacum Trockner Dryne</t>
  </si>
  <si>
    <t>Mesin Potong Atasan Sepatu</t>
  </si>
  <si>
    <t>Mesin Enjeksi Bakalan Acuan</t>
  </si>
  <si>
    <t>Hydrolic Ironing Embossing Press</t>
  </si>
  <si>
    <t>Vibration Stacking Machine</t>
  </si>
  <si>
    <t>Alat Pengering Sistem Tonggle</t>
  </si>
  <si>
    <t>Mesin Takar Abration Tester</t>
  </si>
  <si>
    <t>Mesin Tannox Drum</t>
  </si>
  <si>
    <t>Mesin Potong Hardboard</t>
  </si>
  <si>
    <t>Mesin Kikir Hardboard</t>
  </si>
  <si>
    <t>Mesin Granding Super Lince</t>
  </si>
  <si>
    <t>Mesin Mixer Coumpond</t>
  </si>
  <si>
    <t>alat laboratorium proses teknologi kulit, karet dan plastik  lainnya (dst)</t>
  </si>
  <si>
    <t>Alat Uji Penyerapan Air / Udara</t>
  </si>
  <si>
    <t>Vacum Filtration Funil</t>
  </si>
  <si>
    <t>Refter KS Condensor</t>
  </si>
  <si>
    <t>Alat Uji Kebocoran Air Untuk Glove</t>
  </si>
  <si>
    <t>Westhover Type Frictiometer</t>
  </si>
  <si>
    <t>Melt Indexer (Alat Laboratorium Uji Kulit, Karet Dan Plastik)</t>
  </si>
  <si>
    <t>Tensile Head Distortion (Alat Laboratorium Uji Kulit, Karet Dan Plastik)</t>
  </si>
  <si>
    <t>Super Type Thickness Tester</t>
  </si>
  <si>
    <t>Mixer Drum Experiment Machine</t>
  </si>
  <si>
    <t>Mercury Mix KIM</t>
  </si>
  <si>
    <t>Top Loading Balance (Alat Laboratorium Uji Kulit, Karet Dan Plastik)</t>
  </si>
  <si>
    <t>Alat Uji Kebocoran Udara Untuk Glove</t>
  </si>
  <si>
    <t>alat laboratorium uji kulit, karet dan plastik  lainnya (dst)</t>
  </si>
  <si>
    <t>Alat Uji Tegangan Dalam Gelas</t>
  </si>
  <si>
    <t>Alat Pemeriksaan Ukuran Kaca</t>
  </si>
  <si>
    <t>Alat Uji Keausan Pasir Jatuh</t>
  </si>
  <si>
    <t>X Ray Apparatus Defraction</t>
  </si>
  <si>
    <t>Alat Uji Kekuatan Glasir (Glaze Strength Tester)</t>
  </si>
  <si>
    <t>Alat Uji Analisa Oksida Logam-Logam (Spektofotometer)</t>
  </si>
  <si>
    <t>Alat Uji Analisa Butiran Bahan (Laboratory Testing Screen)</t>
  </si>
  <si>
    <t>alat laboratorium uji keramik  lainnya (dst)</t>
  </si>
  <si>
    <t>Alat Pemutih Pulp Dengan Oxygen</t>
  </si>
  <si>
    <t>Mesin PCB</t>
  </si>
  <si>
    <t>Mesin Waste Water Purification</t>
  </si>
  <si>
    <t>Mesin Chorine Alkali Electrolysis</t>
  </si>
  <si>
    <t>Mesin Repair And Maintenance Shop</t>
  </si>
  <si>
    <t>Mesin Power Station White Emergency Diesel Generating</t>
  </si>
  <si>
    <t>Mesin Water Softering Plant</t>
  </si>
  <si>
    <t>Deflaker</t>
  </si>
  <si>
    <t>Beater Unit (Mesin Penggiling)</t>
  </si>
  <si>
    <t>Alat Deteksi Ketebalan Kertas</t>
  </si>
  <si>
    <t>alat laboratorium proses teknologi selulosa  lainnya (dst)</t>
  </si>
  <si>
    <t>AAS Multi Lamp</t>
  </si>
  <si>
    <t>AI Apparatus</t>
  </si>
  <si>
    <t>Air Compressor (Alat Laboratorium Pertanian)</t>
  </si>
  <si>
    <t>Alat Degreening Jeruk Kap 100 Kg</t>
  </si>
  <si>
    <t>Alat Penanggulangan Penyakit Pasca Panen Dg Air Panas</t>
  </si>
  <si>
    <t>Alat Pengering Sederhana Dng Kompor</t>
  </si>
  <si>
    <t>Alat Pengering (Force Draught)</t>
  </si>
  <si>
    <t>Alat Precooling Buah Dng Es Secara Sirmulasi</t>
  </si>
  <si>
    <t>Alat Simulasi Transportasi</t>
  </si>
  <si>
    <t>Amino Acid Analyzer (AAA)</t>
  </si>
  <si>
    <t>Amylograph</t>
  </si>
  <si>
    <t>Anaerobic Jar</t>
  </si>
  <si>
    <t>Analitycal Balance</t>
  </si>
  <si>
    <t>Anemometer (Alat Laboratorium Pertanian)</t>
  </si>
  <si>
    <t>Atomic Absorption Spectrophotometer (AAS) (Alat Lab. Pertanian)</t>
  </si>
  <si>
    <t>Auto Anylyzer</t>
  </si>
  <si>
    <t>Autoclave (Alat Laboratorium Pertanian)</t>
  </si>
  <si>
    <t>AW Meter</t>
  </si>
  <si>
    <t>Balance (Alat Laboratorium Pertanian)</t>
  </si>
  <si>
    <t>Battery Charger (Alat Laboratorium Pertanian)</t>
  </si>
  <si>
    <t>Biofreezer</t>
  </si>
  <si>
    <t>Bod Monitor</t>
  </si>
  <si>
    <t>Centrifuge (Alat Laboratorium Pertanian)</t>
  </si>
  <si>
    <t>Cold Chamber/Cabinet</t>
  </si>
  <si>
    <t>Cold Handling Cabinet</t>
  </si>
  <si>
    <t>Cold Storage (Alat Laboratorium Pertanian)</t>
  </si>
  <si>
    <t>Colony Counter (Alat Laboratorium Pertanian)</t>
  </si>
  <si>
    <t>Coloumn Chromatography</t>
  </si>
  <si>
    <t>Conductivity Meter (Alat Laboratorium Pertanian)</t>
  </si>
  <si>
    <t>Container N2 Cair (Alat Laboratorium Pertanian)</t>
  </si>
  <si>
    <t>Cosmotektor</t>
  </si>
  <si>
    <t>Coulter Counter (Alat Laboratorium Pertanian)</t>
  </si>
  <si>
    <t>Crusher/Mixer</t>
  </si>
  <si>
    <t>Current Meter (Alat Laboratorium Pertanian)</t>
  </si>
  <si>
    <t>Data Assignation (Polycorder)</t>
  </si>
  <si>
    <t>Data Logger (Alat Laboratorium Pertanian)</t>
  </si>
  <si>
    <t>Dead Weight Press.Gauge Tester</t>
  </si>
  <si>
    <t>Deep Freezer (Alat Laboratorium Pertanian)</t>
  </si>
  <si>
    <t>Dehumidifier (Alat Laboratorium Pertanian)</t>
  </si>
  <si>
    <t>Demineralizer (Alat Laboratorium Pertanian)</t>
  </si>
  <si>
    <t>Digital Multimeter (Alat Laboratorium Pertanian)</t>
  </si>
  <si>
    <t>Dispenser &amp; Diluter</t>
  </si>
  <si>
    <t>Distiling Apparatus</t>
  </si>
  <si>
    <t>Distiling Unit For TMA</t>
  </si>
  <si>
    <t>Distiling Unit For VRS</t>
  </si>
  <si>
    <t>DO Meter (Alat Laboratorium Pertanian)</t>
  </si>
  <si>
    <t>Echo Sounder (Alat Laboratorium Pertanian)</t>
  </si>
  <si>
    <t>Electrophoresis (Alat Laboratorium Pertanian)</t>
  </si>
  <si>
    <t>Elisa Reader(Computerized,Semi Manual)</t>
  </si>
  <si>
    <t>Extruder (Alat Laboratorium Pertanian)</t>
  </si>
  <si>
    <t>Fermentor (Alat Laboratorium Pertanian)</t>
  </si>
  <si>
    <t>Fibrograph (Alat Laboratorium Pertanian)</t>
  </si>
  <si>
    <t>Filter Holder (Stainless Steel 1000 Ml)</t>
  </si>
  <si>
    <t>Filtration Unit</t>
  </si>
  <si>
    <t>Flamephotometer</t>
  </si>
  <si>
    <t>Flow Meter (Alat Laboratorium Pertanian)</t>
  </si>
  <si>
    <t>Fractional Distilation</t>
  </si>
  <si>
    <t>Freezer (Alat Laboratorium Pertanian)</t>
  </si>
  <si>
    <t>Fumehood</t>
  </si>
  <si>
    <t>Gas Chromatography (Alat Laboratorium Pertanian)</t>
  </si>
  <si>
    <t>Gas Cylinder(-N2,Co2,Udara)</t>
  </si>
  <si>
    <t>Germinator</t>
  </si>
  <si>
    <t>Grain Moisture Tester</t>
  </si>
  <si>
    <t>Hammer Mill (Alat Laboratorium Pertanian)</t>
  </si>
  <si>
    <t>Hardness Tester</t>
  </si>
  <si>
    <t>Hating Mantle</t>
  </si>
  <si>
    <t>Hematocrit Reader</t>
  </si>
  <si>
    <t>High Perfomance Liquid Chromatography (HPLC)</t>
  </si>
  <si>
    <t>Homogenizer (Alat Laboratorium Pertanian)</t>
  </si>
  <si>
    <t>Hot Plate (Alat Laboratorium Pertanian)</t>
  </si>
  <si>
    <t>Humidified Chamber</t>
  </si>
  <si>
    <t>Ice Maker (Alat Laboratorium Pertanian)</t>
  </si>
  <si>
    <t>Incinerator (Alat Laboratorium Pertanian)</t>
  </si>
  <si>
    <t>Incubator (Alat Laboratorium Pertanian)</t>
  </si>
  <si>
    <t>Inductively Coupled Plasma (ICP)</t>
  </si>
  <si>
    <t>Instron Machine</t>
  </si>
  <si>
    <t>Integrating Quantum Radiometer</t>
  </si>
  <si>
    <t>Ion Analyzer</t>
  </si>
  <si>
    <t>IRGA</t>
  </si>
  <si>
    <t>Kompor Gas (Alat Laboratorium Pertanian)</t>
  </si>
  <si>
    <t>Laminar Flow</t>
  </si>
  <si>
    <t>Leaf Area Meter (LAM)</t>
  </si>
  <si>
    <t>Low Temperature Incubator</t>
  </si>
  <si>
    <t>Magnetic Stirer (Alat Laboratorium Pertanian)</t>
  </si>
  <si>
    <t>Metabolisme Cages+Spirometer</t>
  </si>
  <si>
    <t>Metal Crack/Roughness Detector</t>
  </si>
  <si>
    <t>Micrometer</t>
  </si>
  <si>
    <t>Micronaire (Alat Laboratorium Pertanian)</t>
  </si>
  <si>
    <t>Microscope Photomicrograph</t>
  </si>
  <si>
    <t>Mixer (Alat Laboratorium Pertanian)</t>
  </si>
  <si>
    <t>Moisture Tester (Alat Laboratorium Pertanian)</t>
  </si>
  <si>
    <t>Muffle Furnace</t>
  </si>
  <si>
    <t>Multichannel Pippete Dispenser</t>
  </si>
  <si>
    <t>Neuber Chamber (Cell Counter)</t>
  </si>
  <si>
    <t>Oilbath</t>
  </si>
  <si>
    <t>Operating Table+Overhead Light</t>
  </si>
  <si>
    <t>Oscilloscope</t>
  </si>
  <si>
    <t>Oven (Alat Laboratorium Pertanian)</t>
  </si>
  <si>
    <t>Penetrometer (Alat Laboratorium Pertanian)</t>
  </si>
  <si>
    <t>PH Meter Digital</t>
  </si>
  <si>
    <t>PH Meter Portable</t>
  </si>
  <si>
    <t>Physicrometer</t>
  </si>
  <si>
    <t>Planimeter (Alat Laboratorium Pertanian)</t>
  </si>
  <si>
    <t>Plankton Net (Alat Laboratorium Pertanian)</t>
  </si>
  <si>
    <t>Platform Ballance</t>
  </si>
  <si>
    <t>Polarimeter (Alat Laboratorium Pertanian)</t>
  </si>
  <si>
    <t>Portable Spectroradiometic Research System</t>
  </si>
  <si>
    <t>Power Conditioner (Alat Laboratorium Pertanian)</t>
  </si>
  <si>
    <t>Precooling Apparatus Froced Air</t>
  </si>
  <si>
    <t>Pressure Gauge (Alat Laboratorium Pertanian)</t>
  </si>
  <si>
    <t>Prony Brake For Axle</t>
  </si>
  <si>
    <t>Prony Brake For PTO</t>
  </si>
  <si>
    <t>Pyrometer (Alat Laboratorium Pertanian)</t>
  </si>
  <si>
    <t>Radiotrackin Micro Applycator</t>
  </si>
  <si>
    <t>Respirator (Alat Laboratorium Pertanian)</t>
  </si>
  <si>
    <t>Roll Meter</t>
  </si>
  <si>
    <t>Rotary Evaporator (Alat Laboratorium Pertanian)</t>
  </si>
  <si>
    <t>Scale (Alat Laboratorium Pertanian)</t>
  </si>
  <si>
    <t>Scanning Electron Microscope (SEM)/(TEM)</t>
  </si>
  <si>
    <t>Semen Dan Embrio Collection Device</t>
  </si>
  <si>
    <t>Shaker (Alat Laboratorium Pertanian)</t>
  </si>
  <si>
    <t>Soil Bin</t>
  </si>
  <si>
    <t>Solarimeter (Alat Laboratorium Pertanian)</t>
  </si>
  <si>
    <t>Sound Level Meter (Alat Laboratorium Pertanian)</t>
  </si>
  <si>
    <t>Sprayer</t>
  </si>
  <si>
    <t>Spring Ballance</t>
  </si>
  <si>
    <t>Stabilizer/UPS</t>
  </si>
  <si>
    <t>Stelo Meter (Alat Laboratorium Pertanian)</t>
  </si>
  <si>
    <t>Stereo Microscope (Alat Laboratorium Pertanian)</t>
  </si>
  <si>
    <t>Sterilisator Kecil</t>
  </si>
  <si>
    <t>Tachometer (Alat Laboratorium Pertanian)</t>
  </si>
  <si>
    <t>Tensiometer (Alat Laboratorium Pertanian)</t>
  </si>
  <si>
    <t>Theodolite (Alat Laboratorium Pertanian)</t>
  </si>
  <si>
    <t>Thermocycle</t>
  </si>
  <si>
    <t>Thermometer Digital (Alat Laboratorium Pertanian)</t>
  </si>
  <si>
    <t>Thermometer Glass (Gelas)</t>
  </si>
  <si>
    <t>Thermostatic Cabinet</t>
  </si>
  <si>
    <t>Timer Lab.</t>
  </si>
  <si>
    <t>Tissue Grinder (Alat Laboratorium Pertanian)</t>
  </si>
  <si>
    <t>Transducer Strain Indicator</t>
  </si>
  <si>
    <t>TS. Detektor</t>
  </si>
  <si>
    <t>Turbidimeter (Alat Laboratorium Pertanian)</t>
  </si>
  <si>
    <t>UIV-VIS Spectrophotometer</t>
  </si>
  <si>
    <t>Ultra Centrifuge (Alat Laboratorium Pertanian)</t>
  </si>
  <si>
    <t>Ultra-X Moisture Meter</t>
  </si>
  <si>
    <t>Unit Filtrasi</t>
  </si>
  <si>
    <t>Unit Sterilisasi</t>
  </si>
  <si>
    <t>Universal Counter (Alat Laboratorium Pertanian)</t>
  </si>
  <si>
    <t>Vernier Calliper (Alat Laboratorium Pertanian)</t>
  </si>
  <si>
    <t>Vibrometer (Alat Laboratorium Pertanian)</t>
  </si>
  <si>
    <t>Viscometer (Alat Laboratorium Pertanian)</t>
  </si>
  <si>
    <t>Volumetric Glass</t>
  </si>
  <si>
    <t>Vortex Mixer</t>
  </si>
  <si>
    <t>Water Chiller Bath</t>
  </si>
  <si>
    <t>Water Distilation Apparatus (Alat Laboratorium Pertanian)</t>
  </si>
  <si>
    <t>Water Distillation Purifier</t>
  </si>
  <si>
    <t>Water Sampler (Alat Laboratorium Pertanian)</t>
  </si>
  <si>
    <t>Waterbath (Shake,Still)</t>
  </si>
  <si>
    <t>Winnowing Test</t>
  </si>
  <si>
    <t>Juicer</t>
  </si>
  <si>
    <t>Acid Bench</t>
  </si>
  <si>
    <t>Angle Rotor</t>
  </si>
  <si>
    <t>Aspirator</t>
  </si>
  <si>
    <t>Bio Mixer</t>
  </si>
  <si>
    <t>Boster</t>
  </si>
  <si>
    <t>Center Well</t>
  </si>
  <si>
    <t>Clean Bench</t>
  </si>
  <si>
    <t>Clean Both</t>
  </si>
  <si>
    <t>Deionized Water Purified</t>
  </si>
  <si>
    <t>Digestor Heating</t>
  </si>
  <si>
    <t>Dispenting Pressure Vessel</t>
  </si>
  <si>
    <t>Distulasi Pretreatment</t>
  </si>
  <si>
    <t>Electron Capture Detector</t>
  </si>
  <si>
    <t>Filling Sealing</t>
  </si>
  <si>
    <t>Inseminasi Gun</t>
  </si>
  <si>
    <t>Maxidigest</t>
  </si>
  <si>
    <t>New Tawing Kit</t>
  </si>
  <si>
    <t>Penyedot Asap Nitrogen</t>
  </si>
  <si>
    <t>Polymerase Chain Reactor</t>
  </si>
  <si>
    <t>Printing Machine</t>
  </si>
  <si>
    <t>Rostranning Stal</t>
  </si>
  <si>
    <t>Roller Tissue Culture Apparatus</t>
  </si>
  <si>
    <t>Stainless Steel Unline Filter</t>
  </si>
  <si>
    <t>The Nara Pulvirizing System</t>
  </si>
  <si>
    <t>Ultrapure Water Prod</t>
  </si>
  <si>
    <t>Ultrapure Water Making</t>
  </si>
  <si>
    <t>Ultra Turax</t>
  </si>
  <si>
    <t>Ultrasonic Probe Guide</t>
  </si>
  <si>
    <t>Ultrasonic Scanner</t>
  </si>
  <si>
    <t>Ultrasonic Washer</t>
  </si>
  <si>
    <t>Multi Drop</t>
  </si>
  <si>
    <t>Moisture Content Apparatus</t>
  </si>
  <si>
    <t>Alat CS2</t>
  </si>
  <si>
    <t>ultrasonic Generator</t>
  </si>
  <si>
    <t>Sieving Shaker</t>
  </si>
  <si>
    <t>Vaccum Filter Soloent</t>
  </si>
  <si>
    <t>Gas Controller</t>
  </si>
  <si>
    <t>Grafic Printer PR-1</t>
  </si>
  <si>
    <t>PH Eter</t>
  </si>
  <si>
    <t>Meter Toledo</t>
  </si>
  <si>
    <t>Filter Compressor</t>
  </si>
  <si>
    <t>Removal</t>
  </si>
  <si>
    <t>TLC Spreading Template</t>
  </si>
  <si>
    <t>Diagram Pump Single</t>
  </si>
  <si>
    <t>Multi Purpose Template</t>
  </si>
  <si>
    <t>Stage With 4 Independent</t>
  </si>
  <si>
    <t>Solid Carbon Biooxyde Dry Ice Producing</t>
  </si>
  <si>
    <t>Lab Jack Laboratory Supoet</t>
  </si>
  <si>
    <t>Multi Purpose Stand, Light 100 Cm</t>
  </si>
  <si>
    <t>Dymo Laber Maker Kit</t>
  </si>
  <si>
    <t>Dry Ice Countiner</t>
  </si>
  <si>
    <t>Vin Intercol Timer With Alarm</t>
  </si>
  <si>
    <t>Heating Coil</t>
  </si>
  <si>
    <t>Timbangan O Dial</t>
  </si>
  <si>
    <t>Specify Gravity Balance System</t>
  </si>
  <si>
    <t>Direct reading Balance</t>
  </si>
  <si>
    <t>Electronic Reading Balance (Alat Laboratorium Pertanian)</t>
  </si>
  <si>
    <t>Electronic Moisture Balance</t>
  </si>
  <si>
    <t>Electronic Analytical Balance (Alat Laboratorium Pertanian)</t>
  </si>
  <si>
    <t>Multi Function Balance</t>
  </si>
  <si>
    <t>Spring Electronic Analis Balance</t>
  </si>
  <si>
    <t>Laboratory Sleving Machine</t>
  </si>
  <si>
    <t>Recorder Model Single Pen</t>
  </si>
  <si>
    <t>Grinder Machine</t>
  </si>
  <si>
    <t>Cutter Blender With 1000 Ml Gas jar</t>
  </si>
  <si>
    <t>Sera Moisture</t>
  </si>
  <si>
    <t>Blander SS</t>
  </si>
  <si>
    <t>Alat Pengolahan Pupuk Organik</t>
  </si>
  <si>
    <t>Peralatan Ubinan</t>
  </si>
  <si>
    <t>Rak Pengering</t>
  </si>
  <si>
    <t>Pengukur Kekerasan Biji</t>
  </si>
  <si>
    <t>Alat Pengepres Pengolahan Hasil Laut</t>
  </si>
  <si>
    <t>Mesin Pengering Rumput Laut</t>
  </si>
  <si>
    <t>Vertical Continue Sealing Machine</t>
  </si>
  <si>
    <t>alat laboratorium pertanian  lainnya (dst)</t>
  </si>
  <si>
    <t>alat laboratorium elektronika dan daya  lainnya (dst)</t>
  </si>
  <si>
    <t>alat laboratorium energi surya  lainnya (dst)</t>
  </si>
  <si>
    <t>alat laboratorium konversi batubara dan biomas  lainnya (dst)</t>
  </si>
  <si>
    <t>Radio Activity Demonstrator</t>
  </si>
  <si>
    <t>Saliniti Temperatir Depth Analyzer (STDA)</t>
  </si>
  <si>
    <t>Soil Tester</t>
  </si>
  <si>
    <t>Echo Sounder (Alat Laboratorium Oceanografi)</t>
  </si>
  <si>
    <t>Bathytermograph</t>
  </si>
  <si>
    <t>Towing Depth Distance Recorder</t>
  </si>
  <si>
    <t>Temperature Salinity Deph Recorder</t>
  </si>
  <si>
    <t>Current Meter (Alat Laboratorium Oceanografi)</t>
  </si>
  <si>
    <t>Automatic Level</t>
  </si>
  <si>
    <t>Balance Analitical Electric</t>
  </si>
  <si>
    <t>Wave Height Recoeder</t>
  </si>
  <si>
    <t>Kompas (Alat Laboratorium Oceanografi)</t>
  </si>
  <si>
    <t>Phleger Correr</t>
  </si>
  <si>
    <t>Point Integrated Suspended Sampler</t>
  </si>
  <si>
    <t>Sieve Shaker (Alat Laboratorium Oceanografi)</t>
  </si>
  <si>
    <t>Distilling Aquametri Apparatus</t>
  </si>
  <si>
    <t>De Lux 2 Speed Horizontal Lapidary</t>
  </si>
  <si>
    <t>Combination Lapidary</t>
  </si>
  <si>
    <t>Direct Shear Test Set</t>
  </si>
  <si>
    <t>alat laboratorium oceanografi  lainnya (dst)</t>
  </si>
  <si>
    <t>Atomic Absorption Spectrophotometer (AAS) (Alat Lab. L. Perairan)</t>
  </si>
  <si>
    <t>Liquid Scantilation Counter</t>
  </si>
  <si>
    <t>Conductivity Salinity Analyzer</t>
  </si>
  <si>
    <t>Radio Meter (Alat Laboratorium Lingkungan Perairan)</t>
  </si>
  <si>
    <t>Gas Chromatograph Mass Spectrometer System (GCMSS)</t>
  </si>
  <si>
    <t>Gas Chromatograph (GC)</t>
  </si>
  <si>
    <t>Deph Flow Temperature Continous Recorder (DFTCR)</t>
  </si>
  <si>
    <t>Lux Meter (Alat Laboratorium Lingkungan Perairan)</t>
  </si>
  <si>
    <t>Spiegel Relascope</t>
  </si>
  <si>
    <t>Zoo Bell Sampler Bacteriological</t>
  </si>
  <si>
    <t>Tabung Van Dorn</t>
  </si>
  <si>
    <t>Light Weight Hand Winch With Boom</t>
  </si>
  <si>
    <t>Tissue Grinder (Alat Laboratorium Lingkungan Perairan)</t>
  </si>
  <si>
    <t>Liquid Dispenser</t>
  </si>
  <si>
    <t>alat laboratorium lingkungan perairan  lainnya (dst)</t>
  </si>
  <si>
    <t>Disecting Apparatus (Alat Laboratorium Biologi Perairan)</t>
  </si>
  <si>
    <t>alat laboratorium biologi perairan  lainnya (dst)</t>
  </si>
  <si>
    <t>Aquarium (Alat Laboratorium Biologi)</t>
  </si>
  <si>
    <t>Alat Perekat Alumunium Foil</t>
  </si>
  <si>
    <t>Emulsifier</t>
  </si>
  <si>
    <t>alat laboratorium biologi  lainnya (dst)</t>
  </si>
  <si>
    <t>Electric Current Meter</t>
  </si>
  <si>
    <t>Portable Digital Fluxgate Magnetometer</t>
  </si>
  <si>
    <t>Circuit Tester (Alat Laboratorium Geofisika)</t>
  </si>
  <si>
    <t>Seismograph (Alat Laboratorium Geofisika)</t>
  </si>
  <si>
    <t>Proton Magnetometer Geometric</t>
  </si>
  <si>
    <t>alat laboratorium geofisika  lainnya (dst)</t>
  </si>
  <si>
    <t>Iron M. Wheel</t>
  </si>
  <si>
    <t>Shear Strenght</t>
  </si>
  <si>
    <t>alat laboratorium tambang  lainnya (dst)</t>
  </si>
  <si>
    <t>S I L O</t>
  </si>
  <si>
    <t>Vibrating Screen (Alat Laboratorium Proses/teknik Kimia)</t>
  </si>
  <si>
    <t>Sterilizer (Alat Laboratorium Proses/teknik Kimia)</t>
  </si>
  <si>
    <t>Homogenizer (Alat Laboratorium Proses/teknik Kimia)</t>
  </si>
  <si>
    <t>Crystallizer</t>
  </si>
  <si>
    <t>Fermentor (Alat Laboratorium Proses/teknik Kimia)</t>
  </si>
  <si>
    <t>Humadity Chamber (Alat Laboratorium Proses/teknik Kimia)</t>
  </si>
  <si>
    <t>Pressure Vessel (Alat Laboratorium Proses/teknik Kimia)</t>
  </si>
  <si>
    <t>Retort (Alat Laboratorium Proses/teknik Kimia)</t>
  </si>
  <si>
    <t>Economical Wiley Cutting Mill</t>
  </si>
  <si>
    <t>BIN Modul</t>
  </si>
  <si>
    <t>alat laboratorium proses/teknik kimia  lainnya (dst)</t>
  </si>
  <si>
    <t>Controller PH</t>
  </si>
  <si>
    <t>Linier Actuator</t>
  </si>
  <si>
    <t>alat laboratorium proses industri  lainnya (dst)</t>
  </si>
  <si>
    <t>Mobile Lab. Met System Data Logger</t>
  </si>
  <si>
    <t>Mobile Lab. Met System Software Start</t>
  </si>
  <si>
    <t>Mobile Lab. Met System Software Ramgen</t>
  </si>
  <si>
    <t>Mobile Lab. Met System Instrumen Stand</t>
  </si>
  <si>
    <t>Mobile Lab. Met System Lockable Housing</t>
  </si>
  <si>
    <t>Mobile Lab. Met System Sands Shelter &amp; Test Book</t>
  </si>
  <si>
    <t>Mobile Lab. Met System Solar Power Panel</t>
  </si>
  <si>
    <t>Mobile Lab. Met System Barometrik Pressure Sens</t>
  </si>
  <si>
    <t>Mobile Lab. Met System Solar Radiation Sensor</t>
  </si>
  <si>
    <t>Mobile Lab. Met System Air Temp. Sensor</t>
  </si>
  <si>
    <t>Mobile Lab. Met System Wind Direction Sensor</t>
  </si>
  <si>
    <t>Mobile Lab. Met System Wind Speed Sensor</t>
  </si>
  <si>
    <t>Mobile Lab. Met System UV Radiation Sensor</t>
  </si>
  <si>
    <t>Mobile Lab. Met System Consumables</t>
  </si>
  <si>
    <t>Mobile Lab. High Volume Air Sampler</t>
  </si>
  <si>
    <t>Mobile Lab. High Volume Air Sampler Filter</t>
  </si>
  <si>
    <t>Mobile Lab. High Volume Air Sampler Calibrator</t>
  </si>
  <si>
    <t>Mobile Lab. High Volume Air Sampler Consumabler</t>
  </si>
  <si>
    <t>Mobile Lab. Source Sampling System</t>
  </si>
  <si>
    <t>Mobile Lab. S. S. S. Accerosies</t>
  </si>
  <si>
    <t>Mobile Lab. S. S. S. Method 5 Glassawer</t>
  </si>
  <si>
    <t>Mobile Lab. S. S. S. Transport Case</t>
  </si>
  <si>
    <t>Mobile Lab. S. S. S. Manuals</t>
  </si>
  <si>
    <t>Mobile Lab. Dust Respirator (Sepatu Safety)</t>
  </si>
  <si>
    <t>Mobile Lab. Safety Hard Hats (Topi Safety)</t>
  </si>
  <si>
    <t>Mobile Lab. Safety Footwear</t>
  </si>
  <si>
    <t>Mobile Lab. Safety Goggles, Gloves</t>
  </si>
  <si>
    <t>Mobile Lab. Temperature Meter Field</t>
  </si>
  <si>
    <t>Mobile Lab. Conduct/Salinity/Temp. Meter Field</t>
  </si>
  <si>
    <t>Mobile Lab. Conduct/Salinity/Temp. Meter Consumable</t>
  </si>
  <si>
    <t>Mobile Lab. Ph Meter Field</t>
  </si>
  <si>
    <t>Mobile Lab. Tubidity Meter Field</t>
  </si>
  <si>
    <t>Mobile Lab. Dissolved Oxygen Meter Field</t>
  </si>
  <si>
    <t>Mobile Lab. Dissolved Oxygen And Temp. Electrode</t>
  </si>
  <si>
    <t>Mobile Lab. Dissolved Oxygen Meter Consumable</t>
  </si>
  <si>
    <t>Mobile Lab. Bod Bottle Whith Stop 300 ml</t>
  </si>
  <si>
    <t>Mobile Lab. Portable Refrigerator</t>
  </si>
  <si>
    <t>Mobile Lab. Spare Bottles For Grab Samplers</t>
  </si>
  <si>
    <t>Mobile Lab. Suspension Cord. Well Bailer Teflon</t>
  </si>
  <si>
    <t>Mobile Lab. Schott Bottels 1 Litre</t>
  </si>
  <si>
    <t>Mobile Lab. Polytethylene Sample Bottles</t>
  </si>
  <si>
    <t>Mobile Lab. Power Generator</t>
  </si>
  <si>
    <t>Mobile Lab. Instrument Transport Cases</t>
  </si>
  <si>
    <t>Mobile Lab. Horizontal Sampler</t>
  </si>
  <si>
    <t>Mobile Lab. Vertical Sampler</t>
  </si>
  <si>
    <t>Mobile Lab. Laboratory Vehicle</t>
  </si>
  <si>
    <t>Laboratory Benching Regionals</t>
  </si>
  <si>
    <t>Laboratory Instrument Cabinet</t>
  </si>
  <si>
    <t>Laboratory Air Conditioner 1 HP</t>
  </si>
  <si>
    <t>Laboratory Air Conditioner 1,50 HP</t>
  </si>
  <si>
    <t>Laboratory Water Pressurising Systems</t>
  </si>
  <si>
    <t>Laboratory Emergency Shower/Eyewash</t>
  </si>
  <si>
    <t>Laboratory Fridge/Freezer</t>
  </si>
  <si>
    <t>Laboratory Flammable Storage Cabinets</t>
  </si>
  <si>
    <t>Laboratory Acid Storage Cupboard</t>
  </si>
  <si>
    <t>Laboratory Blender Warning</t>
  </si>
  <si>
    <t>Laboratory Hardware-General Items Standards Pack</t>
  </si>
  <si>
    <t>Laboratory Chemical Pack Standards</t>
  </si>
  <si>
    <t>alat laboratorium kesehatan kerja  lainnya (dst)</t>
  </si>
  <si>
    <t>Gogglas</t>
  </si>
  <si>
    <t>Respirator (Laboratorium Kearsipan)</t>
  </si>
  <si>
    <t>Thermograph (Laboratorium Kearsipan)</t>
  </si>
  <si>
    <t>Timer (Laboratorium Kearsipan)</t>
  </si>
  <si>
    <t>Klem (Laboratorium Kearsipan)</t>
  </si>
  <si>
    <t>laboratorium kearsipan  lainnya (dst)</t>
  </si>
  <si>
    <t>Haemocitometer</t>
  </si>
  <si>
    <t>Heamtology Analyzer</t>
  </si>
  <si>
    <t>Chemistry Analyzer</t>
  </si>
  <si>
    <t>Coagulation Timer (Laboratorium Hematologi &amp; Urinalisis)</t>
  </si>
  <si>
    <t>Rotator Shaker (Laboratorium Hematologi &amp; Urinalisis)</t>
  </si>
  <si>
    <t>Washing Instrument (Laboratorium Hematologi &amp; Urinalisis)</t>
  </si>
  <si>
    <t>Steam Sterilizer (Laboratorium Hematologi &amp; Urinalisis)</t>
  </si>
  <si>
    <t>Ultrasonic Cleaner (Laboratorium Hematologi &amp; Urinalisis)</t>
  </si>
  <si>
    <t>Outomatic Microplate Laser</t>
  </si>
  <si>
    <t>Osmometer (Laboratorium Hematologi &amp; Urinalisis)</t>
  </si>
  <si>
    <t>Universal Noister Tesater</t>
  </si>
  <si>
    <t>Grinder Ciclotek</t>
  </si>
  <si>
    <t>Detector HPLC</t>
  </si>
  <si>
    <t>Testtoterm</t>
  </si>
  <si>
    <t>Wastle Water Terster</t>
  </si>
  <si>
    <t>Alat Kalibrasi Thermometer</t>
  </si>
  <si>
    <t>laboratorium hematologi dan urinalisis   lainnya (dst)</t>
  </si>
  <si>
    <t>Electrostatic Tester</t>
  </si>
  <si>
    <t>Seiz Filter Lengkap Dengan Vacum Pump Dan Blender</t>
  </si>
  <si>
    <t>L And W Billerud</t>
  </si>
  <si>
    <t>Instron Bend Flucture</t>
  </si>
  <si>
    <t>Electro Analysis Apparatus</t>
  </si>
  <si>
    <t>Alat Pengolah Lumpur Aktif</t>
  </si>
  <si>
    <t>Pola Pemotong Karton Dari Stainless Steel</t>
  </si>
  <si>
    <t>Alat Pengukur Kadar Air Dengan Electrode</t>
  </si>
  <si>
    <t>Alat Pengolah Lumpur Hasil Pengolahan Limbah (Dewa Tearing)</t>
  </si>
  <si>
    <t>Alat Uji Koefisien Gesek Kertas</t>
  </si>
  <si>
    <t>Instron Bending Tester Attachment</t>
  </si>
  <si>
    <t>Bendseen Smoothness And Porosity Tester</t>
  </si>
  <si>
    <t>William Standard Sheet (TMI)</t>
  </si>
  <si>
    <t>Colony Counter &amp; Automatic Tally</t>
  </si>
  <si>
    <t>IGT Tester</t>
  </si>
  <si>
    <t>Digital Pocket Oxygen Meter</t>
  </si>
  <si>
    <t>Presision Yarn Reel</t>
  </si>
  <si>
    <t>Perata Ink Pernis</t>
  </si>
  <si>
    <t>Tensile Strength Tester For Rayon</t>
  </si>
  <si>
    <t>Alat Press Kertas</t>
  </si>
  <si>
    <t>PFI Mill</t>
  </si>
  <si>
    <t>Refiner (Mesin Giling Pulp)</t>
  </si>
  <si>
    <t>PAT Attachment Bc Phase Drainage Jar With Thermos Control</t>
  </si>
  <si>
    <t>Mecanical Compresion Gauge</t>
  </si>
  <si>
    <t>Peeler Gauge</t>
  </si>
  <si>
    <t>Alat Pembuat Lembaran Kertas</t>
  </si>
  <si>
    <t>Alat Uji Pembentuk Contoh Uji Pulff Pulp</t>
  </si>
  <si>
    <t>Dreging And Sampling Equipment Complit</t>
  </si>
  <si>
    <t>Fermentor (Alat Laboratorium Lainnya)</t>
  </si>
  <si>
    <t>Noise Tester / DB Tester</t>
  </si>
  <si>
    <t>AAS Attachment For HG Determination And 16 Lamp</t>
  </si>
  <si>
    <t>Parker Print Siuf Tester (PPS Tester)</t>
  </si>
  <si>
    <t>Reed Nui Meter Mk II Formtion</t>
  </si>
  <si>
    <t>Prototip Pengolahan Air Limbah</t>
  </si>
  <si>
    <t>Coefisient Of Erection Tester</t>
  </si>
  <si>
    <t>Dynamic Hand Sheet</t>
  </si>
  <si>
    <t>Bioflo Fermentor</t>
  </si>
  <si>
    <t>Alat Uji Permanensi Kertas</t>
  </si>
  <si>
    <t>Portable Comperasit Sample</t>
  </si>
  <si>
    <t>Laboratory Sewage Tream Plase</t>
  </si>
  <si>
    <t>Head Lamp (Alat Laboratorium Lainnya)</t>
  </si>
  <si>
    <t>Aneroid Barometerjar</t>
  </si>
  <si>
    <t>Thermometer Digital (Alat Laboratorium Lainnya)</t>
  </si>
  <si>
    <t>Aneroid Jar</t>
  </si>
  <si>
    <t>Furne Hood</t>
  </si>
  <si>
    <t>Neraca Analitis Kalibrator</t>
  </si>
  <si>
    <t>Standar Masa</t>
  </si>
  <si>
    <t>Karl Fiher</t>
  </si>
  <si>
    <t>Cosmotector</t>
  </si>
  <si>
    <t>Destilasi Bertngkat</t>
  </si>
  <si>
    <t>Heating Mantle (Alat Laboratorium Lainnya)</t>
  </si>
  <si>
    <t>HPLC Isocratic System</t>
  </si>
  <si>
    <t>Logic Probe (Alat Laboratorium Lainnya)</t>
  </si>
  <si>
    <t>Sero Motor</t>
  </si>
  <si>
    <t>Sensor Proxinity</t>
  </si>
  <si>
    <t>handy Digital IC Tester</t>
  </si>
  <si>
    <t>Rom/Ram Emulator</t>
  </si>
  <si>
    <t>Hand Held Logic Analyzer</t>
  </si>
  <si>
    <t>alat laboratorium lain  lainnya (dst)</t>
  </si>
  <si>
    <t>Swagin Machine/Morgan R</t>
  </si>
  <si>
    <t>Hydraulic Press/AC</t>
  </si>
  <si>
    <t>Vertex Flown Motor</t>
  </si>
  <si>
    <t>Hygrometer (Alat Lab. Hermodinamika Motor Dan Sistem Propulasi)</t>
  </si>
  <si>
    <t>Thermo Hygrograph</t>
  </si>
  <si>
    <t>Burograph</t>
  </si>
  <si>
    <t>alat laboratorium hermodinamika motor dan sistem propulasi   lainnya (dst)</t>
  </si>
  <si>
    <t>Teleprinter Sencieper, Teleprinter Receiver</t>
  </si>
  <si>
    <t>Harmoni Generator</t>
  </si>
  <si>
    <t>Standard Signal Generator</t>
  </si>
  <si>
    <t>Am Signal Generator</t>
  </si>
  <si>
    <t>Timing Unit</t>
  </si>
  <si>
    <t>Heterodyne Unit</t>
  </si>
  <si>
    <t>Electronic Counter</t>
  </si>
  <si>
    <t>General Radio Frequence Standard</t>
  </si>
  <si>
    <t>Redipon Transciever NDB</t>
  </si>
  <si>
    <t>Receiber SSB FM</t>
  </si>
  <si>
    <t>Transciever Recall</t>
  </si>
  <si>
    <t>Fuse Generator</t>
  </si>
  <si>
    <t>Low Frequent Generator</t>
  </si>
  <si>
    <t>Magnetic Amplifiere</t>
  </si>
  <si>
    <t>Freuquence Meter Instrument</t>
  </si>
  <si>
    <t>Valve Caracteristic</t>
  </si>
  <si>
    <t>Transistor Analyzer</t>
  </si>
  <si>
    <t>Antenna Landing</t>
  </si>
  <si>
    <t>Antenna Tunig Unit</t>
  </si>
  <si>
    <t>Radio Control BBC</t>
  </si>
  <si>
    <t>Antenna Relay</t>
  </si>
  <si>
    <t>Valve Tester Avo</t>
  </si>
  <si>
    <t>Txorx Marconi Out Put</t>
  </si>
  <si>
    <t>Rc Motor Uniscope</t>
  </si>
  <si>
    <t>Alternator Variable</t>
  </si>
  <si>
    <t>Auto Meter Stabilizer</t>
  </si>
  <si>
    <t>SSR Control</t>
  </si>
  <si>
    <t>Instrucure Control Display Unit</t>
  </si>
  <si>
    <t>Target Generator Unit</t>
  </si>
  <si>
    <t>Control Procesing Unit</t>
  </si>
  <si>
    <t>Target Control Unit</t>
  </si>
  <si>
    <t>Ssr Decode Lition System</t>
  </si>
  <si>
    <t>Flight Strips Standard</t>
  </si>
  <si>
    <t>Maket Kapal</t>
  </si>
  <si>
    <t>Maket Kemudi Kapal</t>
  </si>
  <si>
    <t>Maket Mesin Kapal</t>
  </si>
  <si>
    <t>Panggung Master</t>
  </si>
  <si>
    <t>Radio Penduga Arah</t>
  </si>
  <si>
    <t>Perum Gempa</t>
  </si>
  <si>
    <t>Lifeboat Tranciever</t>
  </si>
  <si>
    <t>Titor Amplifiere Kit</t>
  </si>
  <si>
    <t>Giroscpe</t>
  </si>
  <si>
    <t>Tube Checker</t>
  </si>
  <si>
    <t>Morse T Mitter</t>
  </si>
  <si>
    <t>Penggulung Pita Morse</t>
  </si>
  <si>
    <t>Brno Traditional</t>
  </si>
  <si>
    <t>Demonstration Vernier Callypear</t>
  </si>
  <si>
    <t>Scrow Micrometer</t>
  </si>
  <si>
    <t>Sperometer</t>
  </si>
  <si>
    <t>Eye Picci Micro Meter</t>
  </si>
  <si>
    <t>Diselogeram</t>
  </si>
  <si>
    <t>Venier Calliter</t>
  </si>
  <si>
    <t>Demonstration Spring Scalemetric</t>
  </si>
  <si>
    <t>Dial Spring Scale</t>
  </si>
  <si>
    <t>Hockeys Low Apparatus</t>
  </si>
  <si>
    <t>Energy Transformation Apparatus</t>
  </si>
  <si>
    <t>Deep and Diclination Noodle</t>
  </si>
  <si>
    <t>Alat Percobaan Archimedes</t>
  </si>
  <si>
    <t>Gby Free Fall Apparatus G Griffin</t>
  </si>
  <si>
    <t>Griffin Contiscond Timer</t>
  </si>
  <si>
    <t>Photo Transistor</t>
  </si>
  <si>
    <t>Photo Transistor Coupler Unit</t>
  </si>
  <si>
    <t>Griffin Dinamic Trolley</t>
  </si>
  <si>
    <t>Mass Newton Slotted</t>
  </si>
  <si>
    <t>Mass Hanger</t>
  </si>
  <si>
    <t>Mass Sloated</t>
  </si>
  <si>
    <t>Maxwell Needly Apparatus</t>
  </si>
  <si>
    <t>Pully Set</t>
  </si>
  <si>
    <t>Univer Fraze</t>
  </si>
  <si>
    <t>Boyle's Law Apparatus</t>
  </si>
  <si>
    <t>Force Pump Mauted Glass</t>
  </si>
  <si>
    <t>Spineres Steel</t>
  </si>
  <si>
    <t>Calory Meter Vessel</t>
  </si>
  <si>
    <t>Expansion Of Liquid Apparatus</t>
  </si>
  <si>
    <t>Nickel Crufdible</t>
  </si>
  <si>
    <t>Thermo Electrics pair</t>
  </si>
  <si>
    <t>Biconvec Block Plastic Curvatura 98 Mm</t>
  </si>
  <si>
    <t>Biconvec Lock Radius</t>
  </si>
  <si>
    <t>alat laboratorium pendidikan  lainnya (dst)</t>
  </si>
  <si>
    <t>TOC Analizer</t>
  </si>
  <si>
    <t>Ionn Selective Electrode</t>
  </si>
  <si>
    <t>Magnetic Vacuum</t>
  </si>
  <si>
    <t>Dessicator Vacuum</t>
  </si>
  <si>
    <t>UV Intensitomotor</t>
  </si>
  <si>
    <t>Wet Gas Test Meter</t>
  </si>
  <si>
    <t>Refrigenerator Water Bar Horizontal</t>
  </si>
  <si>
    <t>Vibrating Stevos Steam</t>
  </si>
  <si>
    <t>Sieke Shaker Mesh</t>
  </si>
  <si>
    <t>Electric Steam Generator</t>
  </si>
  <si>
    <t>Cool Chamber</t>
  </si>
  <si>
    <t>Dessicator Cainet</t>
  </si>
  <si>
    <t>Acrylic</t>
  </si>
  <si>
    <t>alat laboratorium teknologi proses enzym  lainnya (dst)</t>
  </si>
  <si>
    <t>Exmuster</t>
  </si>
  <si>
    <t>Plastic Binding System</t>
  </si>
  <si>
    <t>Novos</t>
  </si>
  <si>
    <t>Pressure Gun</t>
  </si>
  <si>
    <t>Cetak Kubus Beton</t>
  </si>
  <si>
    <t>Alat Pengukur Gelombang Laut</t>
  </si>
  <si>
    <t>Saringan Besi</t>
  </si>
  <si>
    <t>Set Packard Paper Recorded</t>
  </si>
  <si>
    <t>GHM</t>
  </si>
  <si>
    <t>alat laboratorium teknik pantai  lainnya (dst)</t>
  </si>
  <si>
    <t>Power Harmonic Analizer Fluke</t>
  </si>
  <si>
    <t>Multi Meter Fluke 37</t>
  </si>
  <si>
    <t>Unitest Euro Expert Cut No. 9020L</t>
  </si>
  <si>
    <t>Scope Meter Fluke 105 B 103</t>
  </si>
  <si>
    <t>Panel Slogging Bailor Simulator</t>
  </si>
  <si>
    <t>Process Simulator Winsim Design</t>
  </si>
  <si>
    <t>Power Line Multi Tranducer</t>
  </si>
  <si>
    <t>Digital Anemometer</t>
  </si>
  <si>
    <t>Portable Staek Emission Analizer</t>
  </si>
  <si>
    <t>Air Less Painting Wagner</t>
  </si>
  <si>
    <t>Infra Red Exhaust Gas Analizer</t>
  </si>
  <si>
    <t>Instalasi Fiber Optic LCD Projector Multimedia</t>
  </si>
  <si>
    <t>alat laboratorium sumber daya dan energi  lainnya (dst)</t>
  </si>
  <si>
    <t>Decitating Cabinet</t>
  </si>
  <si>
    <t>Digital Analitical Balance</t>
  </si>
  <si>
    <t>Long Back Ground Beta Counter</t>
  </si>
  <si>
    <t>Oil Content Analizer</t>
  </si>
  <si>
    <t>Boom Oil</t>
  </si>
  <si>
    <t>Scimmer Crane</t>
  </si>
  <si>
    <t>alat laboratorium populasi  lainnya (dst)</t>
  </si>
  <si>
    <t>GPS Insight</t>
  </si>
  <si>
    <t>Board Display</t>
  </si>
  <si>
    <t>Standard Compact</t>
  </si>
  <si>
    <t>alat pengukur gelombang  lainnya (dst)</t>
  </si>
  <si>
    <t>unit alat laboratorium lainnya  lainnya (dst)</t>
  </si>
  <si>
    <t>Karl Fisher Water Tritator</t>
  </si>
  <si>
    <t>C-H-O Analytical Microcombustion Equipment</t>
  </si>
  <si>
    <t>C&amp;S In Soild Combustion Analyzer</t>
  </si>
  <si>
    <t>Amino Acid Carbohydrate Analyzer</t>
  </si>
  <si>
    <t>Electrophoresis Analysis Equipment</t>
  </si>
  <si>
    <t>Moisture Tester (Analytical Instrument)</t>
  </si>
  <si>
    <t>Kjeldahi Degestion Block (For N-Deteminator)</t>
  </si>
  <si>
    <t>Leak Detector (Analytical Instrument)</t>
  </si>
  <si>
    <t>Ultraviolet Spectrophotometer</t>
  </si>
  <si>
    <t>Visible Light Spectrophotometer</t>
  </si>
  <si>
    <t>Infrared Spectrophotometer</t>
  </si>
  <si>
    <t>Flame Spectrophotometer</t>
  </si>
  <si>
    <t>Atomic Absorption(Flame) Spectrophotometer</t>
  </si>
  <si>
    <t>Emmision Spectrophotometer</t>
  </si>
  <si>
    <t>X-Ray Fluorescence(XRP)</t>
  </si>
  <si>
    <t>Turbidimeter/Nephelometer</t>
  </si>
  <si>
    <t>Thermoluminiscence Dosimeter (TLD) Reader</t>
  </si>
  <si>
    <t>Mass Spectrograph</t>
  </si>
  <si>
    <t>Magnetic Resonance Spectrometer</t>
  </si>
  <si>
    <t>Melting Point Detemination Apparatus</t>
  </si>
  <si>
    <t>Differential Thermal Analyzer</t>
  </si>
  <si>
    <t>Chromatography Developing Chamber</t>
  </si>
  <si>
    <t>Thin Layer Chromatography(TLC) Drying Rack/ Desiccarator</t>
  </si>
  <si>
    <t>Gas Chromatograph(GC)</t>
  </si>
  <si>
    <t>Radio Chromatografic Scaner</t>
  </si>
  <si>
    <t>Surface Arcameter(BET Method)</t>
  </si>
  <si>
    <t>Porosimeter/Permeameter</t>
  </si>
  <si>
    <t>ICPMS (Inductively Complete Plasma Mass Spectometer)</t>
  </si>
  <si>
    <t>Kolimator</t>
  </si>
  <si>
    <t>Shileding</t>
  </si>
  <si>
    <t>Digital KVP Meter</t>
  </si>
  <si>
    <t>Digital K-Ray Timer</t>
  </si>
  <si>
    <t>Digital Mas</t>
  </si>
  <si>
    <t>Portable Multi Chanel Analisys</t>
  </si>
  <si>
    <t>Low Energy Survey Meter</t>
  </si>
  <si>
    <t>Check Source</t>
  </si>
  <si>
    <t>Personal Dose Meter</t>
  </si>
  <si>
    <t>Apron Dual Side</t>
  </si>
  <si>
    <t>Peralatan Pencacah Radiasi (Carrier Insert)</t>
  </si>
  <si>
    <t>Peralatan Gerusan Keramik</t>
  </si>
  <si>
    <t>Ratemeter</t>
  </si>
  <si>
    <t>Scintiliation Monitor For Contamination</t>
  </si>
  <si>
    <t>Magnifier #7540</t>
  </si>
  <si>
    <t>Senter Mini Standar Safety</t>
  </si>
  <si>
    <t>Decontamination Kit</t>
  </si>
  <si>
    <t>Flexible Waste Water Dam</t>
  </si>
  <si>
    <t>Decontamination Backpack</t>
  </si>
  <si>
    <t>analytical instrument  lainnya (dst)</t>
  </si>
  <si>
    <t>Generalporpose Giass Thermometer</t>
  </si>
  <si>
    <t>Clinical Thermometer (Instrument Probe/sensor)</t>
  </si>
  <si>
    <t>Maximum-Minimum Thermometer</t>
  </si>
  <si>
    <t>Temperatur Recorder</t>
  </si>
  <si>
    <t>Spectral-Optical Pyrometer</t>
  </si>
  <si>
    <t>UV/UV-VIS Radiometer</t>
  </si>
  <si>
    <t>PH Meter/Indicator And Lon Meter</t>
  </si>
  <si>
    <t>Ater Puryti Meter (Specific Resistance Meter)</t>
  </si>
  <si>
    <t>Dissolvel Oxygen Meter(DO)</t>
  </si>
  <si>
    <t>Biologikal Oxygen Demand Monitor(BOD)</t>
  </si>
  <si>
    <t>Diaphragm Pressure/Vacuum Gauge</t>
  </si>
  <si>
    <t>Thermocouple Vacuum Gauge</t>
  </si>
  <si>
    <t>Incline Tube Manometer</t>
  </si>
  <si>
    <t>Portable Flectronic Manometer</t>
  </si>
  <si>
    <t>Pirani High Vacuum Gauge</t>
  </si>
  <si>
    <t>Vacuummeter</t>
  </si>
  <si>
    <t>Liquid Column Pressure Indicator</t>
  </si>
  <si>
    <t>Electrec Element Pressure Indicator</t>
  </si>
  <si>
    <t>Piezoresistive Pressure Indicator</t>
  </si>
  <si>
    <t>Piezoelectric Pressure Indicator</t>
  </si>
  <si>
    <t>Straningases Pressure Indicator</t>
  </si>
  <si>
    <t>Whestphalt Balance Densitometer</t>
  </si>
  <si>
    <t>Chain Balance Densitometer</t>
  </si>
  <si>
    <t>Du Nuoy Interfacial Tensiometer</t>
  </si>
  <si>
    <t>Orsat-Fischer Gas Analyzer</t>
  </si>
  <si>
    <t>Orsat-Klei Gas Analyzer</t>
  </si>
  <si>
    <t>Koehler Gas Analyzer</t>
  </si>
  <si>
    <t>Dust Analyzer</t>
  </si>
  <si>
    <t>Dust Sampler (Instrument Probe/sensor)</t>
  </si>
  <si>
    <t>Nozzlemeter Flowmeter</t>
  </si>
  <si>
    <t>Gage Glass Level Indicator</t>
  </si>
  <si>
    <t>Tape Fioat Gage Level Indicator</t>
  </si>
  <si>
    <t>Level Shaft Gage Level Indicator</t>
  </si>
  <si>
    <t>Bubble Tube Level Measumy System</t>
  </si>
  <si>
    <t>instrument probe/sensor  lainnya (dst)</t>
  </si>
  <si>
    <t>Electronic Top Loading Balance</t>
  </si>
  <si>
    <t>Electronic Analytical Balance (General Laboratory Tool)</t>
  </si>
  <si>
    <t>Mechanical Analytical Balance</t>
  </si>
  <si>
    <t>Platform Scale (General Laboratory Tool)</t>
  </si>
  <si>
    <t>Electronic Control (General Laboratory Tool)</t>
  </si>
  <si>
    <t>Balance Weight Set</t>
  </si>
  <si>
    <t>UWFP Control Panel With HR</t>
  </si>
  <si>
    <t>Water Sampler (General Laboratory Tool)</t>
  </si>
  <si>
    <t>Automatic On/Off Time Switch</t>
  </si>
  <si>
    <t>Tachometer (General Laboratory Tool)</t>
  </si>
  <si>
    <t>Rpm-Meter</t>
  </si>
  <si>
    <t>Electrically Heated Water Bath</t>
  </si>
  <si>
    <t>Electrically Heated Oil Bath</t>
  </si>
  <si>
    <t>Cooling/Refregerating Bath</t>
  </si>
  <si>
    <t>Thermostatic Water Cerculator</t>
  </si>
  <si>
    <t>Thermostatic Oil Cerculator</t>
  </si>
  <si>
    <t>Thermostatic Refrigerating Cerculator</t>
  </si>
  <si>
    <t>Maker Gas Burner</t>
  </si>
  <si>
    <t>Hot Plate (General Laboratory Tool)</t>
  </si>
  <si>
    <t>Immersion Heating Coil</t>
  </si>
  <si>
    <t>Immersion Heating Rod Coil</t>
  </si>
  <si>
    <t>Immersion Refrigerating Coil</t>
  </si>
  <si>
    <t>Hot Plate With Magnetic Stiring (General Laboratory Tool)</t>
  </si>
  <si>
    <t>Automatic Laboratory Steam Generator</t>
  </si>
  <si>
    <t>Water Percolator (Boiler)</t>
  </si>
  <si>
    <t>Heat Gun</t>
  </si>
  <si>
    <t>Heating Mantle (General Laboratory Tool)</t>
  </si>
  <si>
    <t>Table Model Heating Mantle</t>
  </si>
  <si>
    <t>Kompor Listrik (General Laboratory Tool)</t>
  </si>
  <si>
    <t>High Pressure Autoclave (W/Wo) Stirrer</t>
  </si>
  <si>
    <t>High Pressure Shaking Autoclave</t>
  </si>
  <si>
    <t>Pressure Vessel (General Laboratory Tool)</t>
  </si>
  <si>
    <t>Special Tube Furnace</t>
  </si>
  <si>
    <t>Universal Shaking Apparatus</t>
  </si>
  <si>
    <t>Lab Stirred Reaction Vessel</t>
  </si>
  <si>
    <t>Laboratory Sieving Machine Shaker</t>
  </si>
  <si>
    <t>Laboratory Sieve Set</t>
  </si>
  <si>
    <t>Vibrating Screen (General Laboratory Tool)</t>
  </si>
  <si>
    <t>Laboratory Cylender Centrifuge</t>
  </si>
  <si>
    <t>Laboratory Basket Centrifuge</t>
  </si>
  <si>
    <t>Laboratory Bench Centrifuge</t>
  </si>
  <si>
    <t>Laboratory High Speed Centrifuge</t>
  </si>
  <si>
    <t>Ultra Centrifuge (General Laboratory Tool)</t>
  </si>
  <si>
    <t>Muffie Furnace</t>
  </si>
  <si>
    <t>Transformer</t>
  </si>
  <si>
    <t>Distilation Air Berat</t>
  </si>
  <si>
    <t>Lab Water Purifier/Demmeralizer</t>
  </si>
  <si>
    <t>Lab Water Destiling /Bio Sistiling Apparatus</t>
  </si>
  <si>
    <t>Kepp'S Gas Generator</t>
  </si>
  <si>
    <t>Pickiing System</t>
  </si>
  <si>
    <t>Room Humidifier</t>
  </si>
  <si>
    <t>Humadity Chamber (General Laboratory Tool)</t>
  </si>
  <si>
    <t>Laboratory /Service Wagon/Cart</t>
  </si>
  <si>
    <t>Herliac Welder &amp; Special Ws</t>
  </si>
  <si>
    <t>Speed Dyna Mixer</t>
  </si>
  <si>
    <t>Crystal Growing+Cutter Mach</t>
  </si>
  <si>
    <t>Kandang Logam Untuk Penelitian</t>
  </si>
  <si>
    <t>Kandang Non Logam Untuk Penelitian</t>
  </si>
  <si>
    <t>Rak Kandang Logam Untuk Penelitian</t>
  </si>
  <si>
    <t>Rak Kandang Non Logam Untuk Penelitian</t>
  </si>
  <si>
    <t>Electric Digital</t>
  </si>
  <si>
    <t>Imtri tugal Screen</t>
  </si>
  <si>
    <t>Manual Screen</t>
  </si>
  <si>
    <t>Durham Rubes</t>
  </si>
  <si>
    <t>Panel Uto Power</t>
  </si>
  <si>
    <t>Panel Elevator</t>
  </si>
  <si>
    <t>Test Tube Holder</t>
  </si>
  <si>
    <t>Holder Contact Thermometer</t>
  </si>
  <si>
    <t>Holder Beverance Thermo</t>
  </si>
  <si>
    <t>general laboratory tool  lainnya (dst)</t>
  </si>
  <si>
    <t>Autometic Birelle</t>
  </si>
  <si>
    <t>Mikrolitre Piperdort</t>
  </si>
  <si>
    <t>Large Glass Vessel (Kataslitye Low Ex-Change)</t>
  </si>
  <si>
    <t>Cendensor (Liebig Davis,Dimrot,Spiral Allhm)</t>
  </si>
  <si>
    <t>Crucible (Quartz,Porcelain)</t>
  </si>
  <si>
    <t>Curcible (Nickel. Etc)</t>
  </si>
  <si>
    <t>Mortar Porcelain</t>
  </si>
  <si>
    <t>Integrated Circuit Taster (IC Taster)</t>
  </si>
  <si>
    <t>Retort (Glassware Plastic/utensils)</t>
  </si>
  <si>
    <t>Flat Bottom Flask</t>
  </si>
  <si>
    <t>Round Bottom Flask</t>
  </si>
  <si>
    <t>Kjadahi Flash</t>
  </si>
  <si>
    <t>Distilling Flask</t>
  </si>
  <si>
    <t>glassware plastic/utensils  lainnya (dst)</t>
  </si>
  <si>
    <t>Face Shield (From Radiant Heat Spork)</t>
  </si>
  <si>
    <t>Anti Dust &amp; Toxic Fume Respirator</t>
  </si>
  <si>
    <t>Lead Glass Window</t>
  </si>
  <si>
    <t>FPM Target Holder Assembly</t>
  </si>
  <si>
    <t>WNP Hook</t>
  </si>
  <si>
    <t>Capsule Handlling Toll &amp; LA</t>
  </si>
  <si>
    <t>In Pool Holder For Stringer</t>
  </si>
  <si>
    <t>Smoke Detecting System &amp; Alarm</t>
  </si>
  <si>
    <t>Fume/Gas Leak Detector (Laboratory Safety Equipment)</t>
  </si>
  <si>
    <t>Fission Product Csb. TILIEC</t>
  </si>
  <si>
    <t>Glove Box (Laboratory Safety Equipment)</t>
  </si>
  <si>
    <t>Fume Hood (Laboratory Safety Equipment)</t>
  </si>
  <si>
    <t>Acid Hood (Laboratory Safety Equipment)</t>
  </si>
  <si>
    <t>Special Support Equip (Laboratory Safety Equipment)</t>
  </si>
  <si>
    <t>Gamma Monitor (Laboratory Safety Equipment)</t>
  </si>
  <si>
    <t>laboratory safety equipment  lainnya (dst)</t>
  </si>
  <si>
    <t>unit alat laboratorium kimia nuklir lainnya  lainnya (dst)</t>
  </si>
  <si>
    <t>Alat Peraga Praktek Sekolah Bidang Studi : Bahasa Indonesia</t>
  </si>
  <si>
    <t xml:space="preserve">Kit Bahasa A </t>
  </si>
  <si>
    <t>Papan Panel</t>
  </si>
  <si>
    <t>Kit SAS Individual</t>
  </si>
  <si>
    <t>Kotak Alat-alat Peraga Metode SAS</t>
  </si>
  <si>
    <t>Gambar Analitik</t>
  </si>
  <si>
    <t>Kotak Bahasa Untuk Kartu Kalimat Huruf Cetak dan Kartu Kalimat Huruf Tulis (nomor 66 dan nomor 6)</t>
  </si>
  <si>
    <t>Kartu Kalimat Dengan Huruf Cetak</t>
  </si>
  <si>
    <t>Kotak Bahasa Untuk Kartu Kata Dan Kartu Suku Kata dan Kartu Huruf</t>
  </si>
  <si>
    <t>Kartu Kata dengan Huruf Cetak</t>
  </si>
  <si>
    <t>Kartu Suku Kata dengan Huruf Cetak</t>
  </si>
  <si>
    <t>Kartu Huruf dengan Huruf Cetak</t>
  </si>
  <si>
    <t>alat peraga praktek sekolah bidang studi : bahasa indonesia  lainnya (dst)</t>
  </si>
  <si>
    <t>Papan Bergerak</t>
  </si>
  <si>
    <t>Kubus Untuk Bilangan Berbaris Sepuluh</t>
  </si>
  <si>
    <t>Abakus Untuk Bilangan Berbaris</t>
  </si>
  <si>
    <t>Bangun-bangun Ruang</t>
  </si>
  <si>
    <t>Kerangka Benda Ruang</t>
  </si>
  <si>
    <t>Garis dan Bangun Ruang</t>
  </si>
  <si>
    <t>Blok Untuk Bilangan Berbaris</t>
  </si>
  <si>
    <t>Blok Untuk Bilangan Berbaris Dua</t>
  </si>
  <si>
    <t>Blok Untuk Bilangan Berbaris Lima</t>
  </si>
  <si>
    <t>Bangunan dan Daerah Bangun Datar</t>
  </si>
  <si>
    <t>Miter Ceser B</t>
  </si>
  <si>
    <t>Blok Pytheagroras</t>
  </si>
  <si>
    <t>Blok Logica</t>
  </si>
  <si>
    <t>Blok Segitiga ABC</t>
  </si>
  <si>
    <t>Pengukur Sudut Elevansi</t>
  </si>
  <si>
    <t>Model Prisma Segitiga Siku-siku</t>
  </si>
  <si>
    <t>Model Prima Tegak Segi Tiga</t>
  </si>
  <si>
    <t>Model Bidang Dua Belas Beraturan</t>
  </si>
  <si>
    <t>Model Tabung Jaring-jaring</t>
  </si>
  <si>
    <t>Model Bola dan Setengah Bola</t>
  </si>
  <si>
    <t>Model Jam Bentuk Dasar</t>
  </si>
  <si>
    <t>Detak-detak Tiang</t>
  </si>
  <si>
    <t>alat peraga praktek sekolah bidang studi : matematika lainnya (dst)</t>
  </si>
  <si>
    <t>Kaca/Skala</t>
  </si>
  <si>
    <t>Batang Muai</t>
  </si>
  <si>
    <t>Pipa Intai Bias</t>
  </si>
  <si>
    <t>Kontrol Tunggal</t>
  </si>
  <si>
    <t>Kontrol Ganda</t>
  </si>
  <si>
    <t>Sistem Optik</t>
  </si>
  <si>
    <t>Isi Golongan Penyimpanan 1</t>
  </si>
  <si>
    <t>Isi Golongan Penyimpanan 2</t>
  </si>
  <si>
    <t>Isi Golongan Penyimpanan 3</t>
  </si>
  <si>
    <t>Isi Golongan Penyimpanan 4</t>
  </si>
  <si>
    <t>Isi Golongan Penyimpanan 5</t>
  </si>
  <si>
    <t>Isi Golongan Penyimpanan 6</t>
  </si>
  <si>
    <t>Isi Golongan Penyimpanan 7</t>
  </si>
  <si>
    <t>Kelompok Penyimpanan/Laci 8</t>
  </si>
  <si>
    <t>alat peraga praktek sekolah bidang studi : ipa dasar lainnya (dst)</t>
  </si>
  <si>
    <t>Model Tengkarong</t>
  </si>
  <si>
    <t xml:space="preserve">Model Lidah </t>
  </si>
  <si>
    <t>Model Tarso Wanita</t>
  </si>
  <si>
    <t>Model Pencernaan Makanan</t>
  </si>
  <si>
    <t>Model mata</t>
  </si>
  <si>
    <t>Sumbat Erlemenyer</t>
  </si>
  <si>
    <t>Bendera dan Gabus</t>
  </si>
  <si>
    <t>Cawan Alumunium</t>
  </si>
  <si>
    <t>Thermometer 0.0 - 100.0 C</t>
  </si>
  <si>
    <t>Sumbat-Sumbat Pipa Gelas</t>
  </si>
  <si>
    <t>Penjepit Tabung Reaksi Jembatan</t>
  </si>
  <si>
    <t>Batang Bambu/Besi</t>
  </si>
  <si>
    <t>Batang Gelas</t>
  </si>
  <si>
    <t>Gelas Horizontal</t>
  </si>
  <si>
    <t>Stetip Film</t>
  </si>
  <si>
    <t>Alas Dengan Lampu + Kontak</t>
  </si>
  <si>
    <t>Pasangan Batu Baterai Seri</t>
  </si>
  <si>
    <t>Pasangan Batu Baterai Paralel</t>
  </si>
  <si>
    <t>Pensil Kaca</t>
  </si>
  <si>
    <t>Gelas Piala</t>
  </si>
  <si>
    <t>Sumbat Berlubang 2 (dua)</t>
  </si>
  <si>
    <t>Alat Demonstrasi Pernapasan</t>
  </si>
  <si>
    <t>alat peraga praktek sekolah bidang studi : ipa lanjutan lainnya (dst)</t>
  </si>
  <si>
    <t>Pipa Kapiter</t>
  </si>
  <si>
    <t>Ember S'Gravesandre</t>
  </si>
  <si>
    <t xml:space="preserve">2 Pipa Gelas + Karet Penyumbat </t>
  </si>
  <si>
    <t>Pipa Bengkok + Sumbat</t>
  </si>
  <si>
    <t>Batu Timbangan Berkait</t>
  </si>
  <si>
    <t>Alas Jungkitan</t>
  </si>
  <si>
    <t>Desimeter</t>
  </si>
  <si>
    <t>Alat Untuk Menunjukan Tekanan Dalam Kelema</t>
  </si>
  <si>
    <t>Tabung Resonansi</t>
  </si>
  <si>
    <t>Galang Sandaran/Ring</t>
  </si>
  <si>
    <t>Alat Menunjukan Aliran Zat Cair</t>
  </si>
  <si>
    <t>Rol Optik</t>
  </si>
  <si>
    <t>Celah Satu Horisontal</t>
  </si>
  <si>
    <t>Cermin Datar Dan Skala</t>
  </si>
  <si>
    <t>Lempeng Perpeks 1/2 Lingkaran</t>
  </si>
  <si>
    <t>Prisma (Lempeng)</t>
  </si>
  <si>
    <t>Lempeng Plane Paralel</t>
  </si>
  <si>
    <t>Lensa Pepeku Bikonfeks</t>
  </si>
  <si>
    <t>Lensa Perpeku Konkaf</t>
  </si>
  <si>
    <t>Lensa F+15</t>
  </si>
  <si>
    <t>Lensa F+10</t>
  </si>
  <si>
    <t>Lensa F+5</t>
  </si>
  <si>
    <t>Lensa F+30</t>
  </si>
  <si>
    <t>Lensa F+12</t>
  </si>
  <si>
    <t>Magnit Batang</t>
  </si>
  <si>
    <t>Sebuk Besi</t>
  </si>
  <si>
    <t>Tombok Tekan</t>
  </si>
  <si>
    <t>Kumparan 300</t>
  </si>
  <si>
    <t>Ampermeter</t>
  </si>
  <si>
    <t>Batang Gelas/Plastik</t>
  </si>
  <si>
    <t>Beberapa Tahan</t>
  </si>
  <si>
    <t>Papan Pengempres</t>
  </si>
  <si>
    <t>Bronthymol Biru</t>
  </si>
  <si>
    <t>Pipa Manometer</t>
  </si>
  <si>
    <t>Mortir/Alu</t>
  </si>
  <si>
    <t>Rak Tabung Reaksi</t>
  </si>
  <si>
    <t>Sumbat Erlemeyer Berpipa</t>
  </si>
  <si>
    <t>Sumbat Tabung Reaksi + Pipa Lurus</t>
  </si>
  <si>
    <t>alat peraga praktek sekolah bidang studi : ipa menengah lainnya (dst)</t>
  </si>
  <si>
    <t>Model Kepala dan Otak</t>
  </si>
  <si>
    <t>Model Hati dan Ginjal</t>
  </si>
  <si>
    <t>Slotted Weight Dan Hanger 250 Gram</t>
  </si>
  <si>
    <t>Slotted Weight Dan Hanger 10-00 Gram</t>
  </si>
  <si>
    <t>Elektroda Tembaga (Voltameter)</t>
  </si>
  <si>
    <t>Hygrometer Basah dan Kering</t>
  </si>
  <si>
    <t>Silinder Materi</t>
  </si>
  <si>
    <t>Pascal Syirine</t>
  </si>
  <si>
    <t>Alat Difusi Zat Cair (Liquit Diff App)</t>
  </si>
  <si>
    <t>Alat Ukur Takanan Air (Poot Presure App)</t>
  </si>
  <si>
    <t>Snaper For Crok BererTabung Penyuling</t>
  </si>
  <si>
    <t>Segitiga Porselin</t>
  </si>
  <si>
    <t>Spatula Stenless Steel</t>
  </si>
  <si>
    <t>Sikat Tabung Reaksi Besar Kecil</t>
  </si>
  <si>
    <t>Pipa Y dari Kaca</t>
  </si>
  <si>
    <t>Pipa Ukuran 5 ml</t>
  </si>
  <si>
    <t>Pipa Ukuran 10 ml</t>
  </si>
  <si>
    <t>Pipa Ukuran 25 ml</t>
  </si>
  <si>
    <t>alat peraga praktek sekolah bidang studi : ipa atas lainnya (dst)</t>
  </si>
  <si>
    <t>Alat Peraga Praktek Sekolah Bidang Studi : IPS</t>
  </si>
  <si>
    <t>alat peraga praktek sekolah bidang studi : ips lainnya (dst)</t>
  </si>
  <si>
    <t>Alat Peraga Membaca Dan Menulis Al-Qur'an</t>
  </si>
  <si>
    <t>alat peraga praktek sekolah bidang studi : agama  lainnya (dst)</t>
  </si>
  <si>
    <t>Lumpang Besi</t>
  </si>
  <si>
    <t>alat peraga praktek sekolah bidang studi : keterampilan lainnya (dst)</t>
  </si>
  <si>
    <t>Gitar Sopanish</t>
  </si>
  <si>
    <t>Gitar Elastrik</t>
  </si>
  <si>
    <t>Orgen/Electrone</t>
  </si>
  <si>
    <t>Stem Fluid</t>
  </si>
  <si>
    <t>Gambar Didinding Notasi Musik</t>
  </si>
  <si>
    <t>Suling/Seruling</t>
  </si>
  <si>
    <t>alat peraga praktek sekolah bidang studi : kesenian lainnya (dst)</t>
  </si>
  <si>
    <t>Pita Ukuran (Meteran)</t>
  </si>
  <si>
    <t>alat peraga praktek sekolah bidang studi : olah raga lainnya (dst)</t>
  </si>
  <si>
    <t>Lambang Negara (Garuda)</t>
  </si>
  <si>
    <t>ALat Peraga PMP Lain-lain Dst-.</t>
  </si>
  <si>
    <t>ALat Peraga PMP Lain-lain Dst...</t>
  </si>
  <si>
    <t>ALat Peraga PMP Lain-lain Dst....</t>
  </si>
  <si>
    <t>Struktur Bumi 3 Dimensi Braille</t>
  </si>
  <si>
    <t>Alat Peraga Tuna Netra Abakus</t>
  </si>
  <si>
    <t>Alat Peraga Tuna Netra Blokis</t>
  </si>
  <si>
    <t>Alat Peraga Tuna Netra Bola Kaki Bunyi</t>
  </si>
  <si>
    <t>Alat Peraga Tuna Netra Braille Text</t>
  </si>
  <si>
    <t>Alat Peraga Tuna Netra Busur Derajat Braille</t>
  </si>
  <si>
    <t>Alat Peraga Tuna Netra Catur Tunanetra</t>
  </si>
  <si>
    <t>Alat Peraga Tuna Netra Globe Timbul</t>
  </si>
  <si>
    <t>alat peraga luar biasa (tuna netra, terapi fisik, tuna daksa, tuna rungu) lainnya (dst)</t>
  </si>
  <si>
    <t>Alat Peraga Autotronik Actuators Of Engine Management System</t>
  </si>
  <si>
    <t>Alat Peraga Autotronik Anti Lock Brake System (ABS)</t>
  </si>
  <si>
    <t>Alat Peraga Autotronik Digital Electronic Fundamental Trainer For Automotive</t>
  </si>
  <si>
    <t>Alat Peraga Autotronik Electrical Fundamental Trainer For Automotive</t>
  </si>
  <si>
    <t>alat peraga kejuruan lainnya (dst)</t>
  </si>
  <si>
    <t>Magnetik Angka</t>
  </si>
  <si>
    <t>Magnetic Angka First Classroom</t>
  </si>
  <si>
    <t>Magnetic Angka Plastik</t>
  </si>
  <si>
    <t>Magnetic Learning Set</t>
  </si>
  <si>
    <t>alat peraga paud/tk lainnya (dst)</t>
  </si>
  <si>
    <t>alat peraga praktek sekolah lainnya lainnya (dst)</t>
  </si>
  <si>
    <t>Ge Detector (Planer + Coaxlal)</t>
  </si>
  <si>
    <t>SI (LI) Detector</t>
  </si>
  <si>
    <t>GE (LI) Coakxial Detector</t>
  </si>
  <si>
    <t>Thin Windaw Ge (Li) Coakxial Detector</t>
  </si>
  <si>
    <t>LN2 Detector</t>
  </si>
  <si>
    <t>Vertical Dispstick Cryostat</t>
  </si>
  <si>
    <t>Horisontal Dispstick Cryostat</t>
  </si>
  <si>
    <t>45 Dispstick Cryostat</t>
  </si>
  <si>
    <t>Sillicon Surfase Barrier Detector (SSB)</t>
  </si>
  <si>
    <t>Gos Filled Detector (He,3 Bf3)</t>
  </si>
  <si>
    <t>Nal Scintillation Detector</t>
  </si>
  <si>
    <t>Fast Neutron Scintillation Detector</t>
  </si>
  <si>
    <t>Monitor Kontaminasi</t>
  </si>
  <si>
    <t>Fume Alert Detector</t>
  </si>
  <si>
    <t>Detector Nal TI</t>
  </si>
  <si>
    <t>Smoke Detecting System and Alarm</t>
  </si>
  <si>
    <t>Monitor Radiasi</t>
  </si>
  <si>
    <t>Fume/gas Leak Detector (Radiation Detector)</t>
  </si>
  <si>
    <t>Fission Product Csb. Tillec</t>
  </si>
  <si>
    <t>Electronic Control (Radiation Detector)</t>
  </si>
  <si>
    <t>Glove Box (Radiation Detector)</t>
  </si>
  <si>
    <t>Fume Hood (Radiation Detector)</t>
  </si>
  <si>
    <t>Acid Hood (Radiation Detector)</t>
  </si>
  <si>
    <t>Special Support Equip (Radiation Detector)</t>
  </si>
  <si>
    <t>Gamma Monitor (Radiation Detector)</t>
  </si>
  <si>
    <t>Walkthrough/Radiation Portal Monitor</t>
  </si>
  <si>
    <t>Dose Area Product/Kerma Area Product</t>
  </si>
  <si>
    <t>radiation detector  lainnya (dst)</t>
  </si>
  <si>
    <t>Preamplifier Proportional Couter</t>
  </si>
  <si>
    <t>Preamplifier GE (LI) Detactor</t>
  </si>
  <si>
    <t>Preamplifier SSB Detactor</t>
  </si>
  <si>
    <t>Preamplifier Semi Conductor Detactor</t>
  </si>
  <si>
    <t>Preamplifier Scietillation Detactor</t>
  </si>
  <si>
    <t>Preamplifier PM Tube Bose</t>
  </si>
  <si>
    <t>Spectroscopy Amplifier</t>
  </si>
  <si>
    <t>Double Delay Line Amplifier</t>
  </si>
  <si>
    <t>Preamp/Amp/Disc (PAD)</t>
  </si>
  <si>
    <t>Time Analyzer</t>
  </si>
  <si>
    <t>Constant Fraction Deseriminator</t>
  </si>
  <si>
    <t>Fast/Slow Coincidence</t>
  </si>
  <si>
    <t>Analog To Digital Converter (ADC)</t>
  </si>
  <si>
    <t>Live-Time Counector Pile Up Rejector</t>
  </si>
  <si>
    <t>Spectrum Stabilyzer</t>
  </si>
  <si>
    <t>Logic Analyzer (Modular Counting And Scentific Electronic)</t>
  </si>
  <si>
    <t>Linear Logarithmic Ratemeter</t>
  </si>
  <si>
    <t>Multi-Input -Multi Scaler</t>
  </si>
  <si>
    <t>Paralel To Serial Converter</t>
  </si>
  <si>
    <t>Paper Tape Scanner</t>
  </si>
  <si>
    <t>Timer/Scaler/Counter</t>
  </si>
  <si>
    <t>Chronometer (Modular Counting And Scentific Electronic)</t>
  </si>
  <si>
    <t>HV Power Supply</t>
  </si>
  <si>
    <t>HV Bias Supply</t>
  </si>
  <si>
    <t>DC Power Supply</t>
  </si>
  <si>
    <t>Line Square Wave Oscillator</t>
  </si>
  <si>
    <t>Pulse Generator /Pulser</t>
  </si>
  <si>
    <t>Frequency Synthatizer</t>
  </si>
  <si>
    <t>Function Generator (Modular Counting And Scentific Electronic)</t>
  </si>
  <si>
    <t>Signal Generator (Modular Counting And Scentific Electronic)</t>
  </si>
  <si>
    <t>Sweep Oscillator (Modular Counting And Scentific Electronic)</t>
  </si>
  <si>
    <t>Precision Pulser</t>
  </si>
  <si>
    <t>Nuclear Counter</t>
  </si>
  <si>
    <t>modular counting and scientific electronic  lainnya (dst)</t>
  </si>
  <si>
    <t>Liquid/Scintillation Counter</t>
  </si>
  <si>
    <t>Multi Channel Analyzer</t>
  </si>
  <si>
    <t>Scanner (Assembly/counting System)</t>
  </si>
  <si>
    <t>Ultra Low Level / Counting System</t>
  </si>
  <si>
    <t>Single Channel Analyzer Counter</t>
  </si>
  <si>
    <t>GM Counter</t>
  </si>
  <si>
    <t>Coincidence Counter</t>
  </si>
  <si>
    <t>Gamma Ray Spectiometer</t>
  </si>
  <si>
    <t>Gamma Ionzation Chamber</t>
  </si>
  <si>
    <t>assembly/counting system  lainnya (dst)</t>
  </si>
  <si>
    <t>XY - YT Recorder</t>
  </si>
  <si>
    <t>Cathode Ray Osciloscope</t>
  </si>
  <si>
    <t>GO Recorder</t>
  </si>
  <si>
    <t>recorder display  lainnya (dst)</t>
  </si>
  <si>
    <t>Generator Set(Lab Scale)</t>
  </si>
  <si>
    <t>Uninterupted Power Supply (UPS)</t>
  </si>
  <si>
    <t>Single Phase Transformer Step Up/Down</t>
  </si>
  <si>
    <t>Three Phase Transformer Step Up/Down</t>
  </si>
  <si>
    <t>Constant Voltage Transformer</t>
  </si>
  <si>
    <t>Helium Liquifler</t>
  </si>
  <si>
    <t>Liquid N2 Productions System</t>
  </si>
  <si>
    <t>LN2 Container</t>
  </si>
  <si>
    <t>Auto Pcb Processor</t>
  </si>
  <si>
    <t>Airport lightning System</t>
  </si>
  <si>
    <t>Soldering and Desoldering</t>
  </si>
  <si>
    <t>Neutron Transmutation Doped Liquid Nitrogen (NTD LN2)</t>
  </si>
  <si>
    <t>system/power supply  lainnya (dst)</t>
  </si>
  <si>
    <t>Analog Volmeter</t>
  </si>
  <si>
    <t>Digital Volmeter</t>
  </si>
  <si>
    <t>Multifrequency LCR Meter</t>
  </si>
  <si>
    <t>LCZ Meter</t>
  </si>
  <si>
    <t>RF Impedance Analyzer</t>
  </si>
  <si>
    <t>LF Impedance Analyzer</t>
  </si>
  <si>
    <t>Digital LCR Meter</t>
  </si>
  <si>
    <t>Meter</t>
  </si>
  <si>
    <t>High Resistence Meter</t>
  </si>
  <si>
    <t>Universal Bidge</t>
  </si>
  <si>
    <t>Semiconductor Parameter Analyzer</t>
  </si>
  <si>
    <t>Integrater Ciscuit Tester</t>
  </si>
  <si>
    <t>AC Ammeter</t>
  </si>
  <si>
    <t>Tachometer (Measuring/testing Device)</t>
  </si>
  <si>
    <t>Phase Seguence Indicator</t>
  </si>
  <si>
    <t>Electrometer (Measuring/testing Device)</t>
  </si>
  <si>
    <t>Tube Tester (Measuring/testing Device)</t>
  </si>
  <si>
    <t>Microsystem Trouble Shooter</t>
  </si>
  <si>
    <t>DC Calibration Set</t>
  </si>
  <si>
    <t>AC Calibration Set</t>
  </si>
  <si>
    <t>Vibration Analitis System</t>
  </si>
  <si>
    <t>Infrared Thermometer</t>
  </si>
  <si>
    <t>Mobile Spectroscopy Monitoring Radiation</t>
  </si>
  <si>
    <t>Fixed Spectroscopy Monitoring Radiation</t>
  </si>
  <si>
    <t>Block Calibration</t>
  </si>
  <si>
    <t>Portable HPGe Based Radionuclide Identifinder</t>
  </si>
  <si>
    <t>Cat Phantom</t>
  </si>
  <si>
    <t>Phantom Computed Tomography Dose Index (CTDI)</t>
  </si>
  <si>
    <t>Phantom Abdomen</t>
  </si>
  <si>
    <t>Phantom Perspex</t>
  </si>
  <si>
    <t>Focal Spot Test Tool</t>
  </si>
  <si>
    <t>Half-Value Layer (HVL) Filter</t>
  </si>
  <si>
    <t>Kolimator Test Tool</t>
  </si>
  <si>
    <t>Test Object Image</t>
  </si>
  <si>
    <t>measuring/testing device  lainnya (dst)</t>
  </si>
  <si>
    <t>Scanning Electron Microscope(SEM)</t>
  </si>
  <si>
    <t>Transmission Electron Microscope (TEM)</t>
  </si>
  <si>
    <t>Scanning Transmission Electron Microscope(STEM)</t>
  </si>
  <si>
    <t>Wiede Matric L-4060 Pathfinder Lasser Culting Machine</t>
  </si>
  <si>
    <t>Laser CO2</t>
  </si>
  <si>
    <t>Laser HE NE</t>
  </si>
  <si>
    <t>Piranti Optik</t>
  </si>
  <si>
    <t>opto electronics  lainnya (dst)</t>
  </si>
  <si>
    <t>Electron Irradiator</t>
  </si>
  <si>
    <t>Clyclotron</t>
  </si>
  <si>
    <t>Synchrotron</t>
  </si>
  <si>
    <t>Ion Counting System</t>
  </si>
  <si>
    <t>Pneumatic Transfer</t>
  </si>
  <si>
    <t>Mesin Bekas Elektron (MBE)</t>
  </si>
  <si>
    <t>accelerator  lainnya (dst)</t>
  </si>
  <si>
    <t>Subcritical Assembly</t>
  </si>
  <si>
    <t>In-Pile Loop</t>
  </si>
  <si>
    <t>Out-Pile Loop/Engineering Loop</t>
  </si>
  <si>
    <t>Neutron Deffraction System</t>
  </si>
  <si>
    <t>In Bean (Fast) Neutron Analysis System</t>
  </si>
  <si>
    <t>Alat Pengahmbur Neutron</t>
  </si>
  <si>
    <t>Pneumatic Transfer System</t>
  </si>
  <si>
    <t>Digital Cerenkov Viewing Device</t>
  </si>
  <si>
    <t>reactor experimental system  lainnya (dst)</t>
  </si>
  <si>
    <t>Alpha Spectroscopy</t>
  </si>
  <si>
    <t>Beta Spectroscopy</t>
  </si>
  <si>
    <t>Alpha Beta Low Background Counter</t>
  </si>
  <si>
    <t>Low Background Chamber (Pb)</t>
  </si>
  <si>
    <t>alat laboratorium fisika nuklir/elektronika lainnya  lainnya (dst)</t>
  </si>
  <si>
    <t>Survey Meter (X B Y D )</t>
  </si>
  <si>
    <t>Pocket Dosimeter (For X,Y, Thermain)</t>
  </si>
  <si>
    <t>Geiger Probe</t>
  </si>
  <si>
    <t>Scintilation Probe</t>
  </si>
  <si>
    <t>Ionisation Chambar/Tabung Ionisasi Device</t>
  </si>
  <si>
    <t>Air Sampler (Alat Ukur Fisika Kesehatan)</t>
  </si>
  <si>
    <t>Regulated Alt Gampiar</t>
  </si>
  <si>
    <t>Total Body Monitor</t>
  </si>
  <si>
    <t>alat ukur fisika kesehatan  lainnya (dst)</t>
  </si>
  <si>
    <t>Lead Fase Sheald</t>
  </si>
  <si>
    <t>Radio Chemical Lead GWL</t>
  </si>
  <si>
    <t>Griptong /Niptong</t>
  </si>
  <si>
    <t>Control Rod Guide Tube Lock</t>
  </si>
  <si>
    <t>Junior Lave Glass Window &amp; L</t>
  </si>
  <si>
    <t>Radio Pharmacenticai &amp; GW</t>
  </si>
  <si>
    <t>Countaiment Boxes (Single C)</t>
  </si>
  <si>
    <t>Countaiment Boxes (Double C)</t>
  </si>
  <si>
    <t>Electronichamical M System</t>
  </si>
  <si>
    <t>Intercell Conveyor System CE</t>
  </si>
  <si>
    <t>alat kesehatan kerja  lainnya (dst)</t>
  </si>
  <si>
    <t>Sound Monitor/ Sirine</t>
  </si>
  <si>
    <t>Sirine (Proteksi Lingkungan)</t>
  </si>
  <si>
    <t>proteksi lingkungan  lainnya (dst)</t>
  </si>
  <si>
    <t>Barometer (Meteorological Equipment)</t>
  </si>
  <si>
    <t>Barograph (Meteorological Equipment)</t>
  </si>
  <si>
    <t>Hygrograph (Meteorological Equipment)</t>
  </si>
  <si>
    <t>Thermograph (Meteorological Equipment)</t>
  </si>
  <si>
    <t>Thermo- Hygrograph</t>
  </si>
  <si>
    <t>Thermo- Hygro- Barograph</t>
  </si>
  <si>
    <t>Psychrometer (Meteorological Equipment)</t>
  </si>
  <si>
    <t>Ralative Humadity Sensor Set</t>
  </si>
  <si>
    <t>Temperature Sensor Set</t>
  </si>
  <si>
    <t>Thermal Apemometer</t>
  </si>
  <si>
    <t>Mechanical Wind Recorder (Meteorological Equipment)</t>
  </si>
  <si>
    <t>Seismeter Sensor</t>
  </si>
  <si>
    <t>RVR</t>
  </si>
  <si>
    <t>Cellometer</t>
  </si>
  <si>
    <t>Aviation Metereologi Observasing System</t>
  </si>
  <si>
    <t>meteorological equipment  lainnya (dst)</t>
  </si>
  <si>
    <t>Standar AM-2411</t>
  </si>
  <si>
    <t>Standar RA-226</t>
  </si>
  <si>
    <t>Standar SR-90</t>
  </si>
  <si>
    <t>Standar CO-60</t>
  </si>
  <si>
    <t>Standar PU-239</t>
  </si>
  <si>
    <t>Standar AM-CS-137</t>
  </si>
  <si>
    <t>sumber radiasi  lainnya (dst)</t>
  </si>
  <si>
    <t>alat proteksi radiasi/proteksi lingkungan lainnya  lainnya (dst)</t>
  </si>
  <si>
    <t>Device (Radiation Application Equipment)</t>
  </si>
  <si>
    <t>Gamma Irradiation Equipment</t>
  </si>
  <si>
    <t>Positioning Sensing</t>
  </si>
  <si>
    <t>Silphat Line</t>
  </si>
  <si>
    <t>Sulphur Line</t>
  </si>
  <si>
    <t>X Ray Micro Analizer For Scanning</t>
  </si>
  <si>
    <t>radiation application equipment  lainnya (dst)</t>
  </si>
  <si>
    <t>Eddy Current Testing Device</t>
  </si>
  <si>
    <t>Depth Crack Meter</t>
  </si>
  <si>
    <t>Hardnes Tester (Hardmeter)</t>
  </si>
  <si>
    <t>Fatique Tester (Non Destructive Test (ndt) Device)</t>
  </si>
  <si>
    <t>Creep Tester And Stree Rupme Tester</t>
  </si>
  <si>
    <t>Hydraulic Ester</t>
  </si>
  <si>
    <t>Tansile Strenght Tester</t>
  </si>
  <si>
    <t>Corrosion Tester (Non Destructive Test (ndt) Device)</t>
  </si>
  <si>
    <t>Bending Tester (Non Destructive Test (ndt) Device)</t>
  </si>
  <si>
    <t>Surface Rounghnes Measuring Device</t>
  </si>
  <si>
    <t>High Resolution Pressure Difractometer</t>
  </si>
  <si>
    <t>Tas (Triple Axis Spectometer)</t>
  </si>
  <si>
    <t>non destructive test (ndt) device  lainnya (dst)</t>
  </si>
  <si>
    <t>Earth Conductivity Probe</t>
  </si>
  <si>
    <t>Earth Resistivity Device</t>
  </si>
  <si>
    <t>Electromagnetic Prospecting Device</t>
  </si>
  <si>
    <t>Induced Polariza Tion Soil Resislivity Meter</t>
  </si>
  <si>
    <t>Trio Multichannel Saismic Refraction System</t>
  </si>
  <si>
    <t>Soil Moinsture And Density Gauge</t>
  </si>
  <si>
    <t>Field Pore-Pressure Measuring Device</t>
  </si>
  <si>
    <t>Falling Cone Panatro Meter</t>
  </si>
  <si>
    <t>PF-Meter</t>
  </si>
  <si>
    <t>Soil PH Meter</t>
  </si>
  <si>
    <t>Vacuum Air Picnometer</t>
  </si>
  <si>
    <t>Range Finder (Peralatan Hidrologi)</t>
  </si>
  <si>
    <t>Theodolite (Peralatan Hidrologi)</t>
  </si>
  <si>
    <t>Geological Compas</t>
  </si>
  <si>
    <t>Tripod Compas</t>
  </si>
  <si>
    <t>Car Compas</t>
  </si>
  <si>
    <t>Water Current Meter (Peralatan Hidrologi)</t>
  </si>
  <si>
    <t>Horizontal/Vertical Water Level Recorder</t>
  </si>
  <si>
    <t>Tape Water Lavel Indicator</t>
  </si>
  <si>
    <t>Water Electrolysys For Tritium Analysis</t>
  </si>
  <si>
    <t>Gamma Logging Unit</t>
  </si>
  <si>
    <t>peralatan hidrologi  lainnya (dst)</t>
  </si>
  <si>
    <t>radiation application and non destructive testing laboratory lainnya  lainnya (dst)</t>
  </si>
  <si>
    <t>DO Meter (Alat Laboratorium Kwalitas Air Dan Tanah)</t>
  </si>
  <si>
    <t>Conductivity Meter (Alat Laboratorium Kwalitas Air Dan Tanah)</t>
  </si>
  <si>
    <t>TOC Analyzer</t>
  </si>
  <si>
    <t>Water Quality Analyzer System</t>
  </si>
  <si>
    <t>Mercury Analyzer (Alat Laboratorium Kwalitas Air Dan Tanah)</t>
  </si>
  <si>
    <t>Plankton Net (Alat Laboratorium Kwalitas Air Dan Tanah)</t>
  </si>
  <si>
    <t>Eckman - Berge Dredge</t>
  </si>
  <si>
    <t>Current Meter (Alat Laboratorium Kwalitas Air Dan Tanah)</t>
  </si>
  <si>
    <t>Colony Counter (Alat Laboratorium Kwalitas Air Dan Tanah)</t>
  </si>
  <si>
    <t>Sterilizer (Alat Laboratorium Kwalitas Air Dan Tanah)</t>
  </si>
  <si>
    <t>AOX Analyzer</t>
  </si>
  <si>
    <t>COD Reaktor</t>
  </si>
  <si>
    <t>alat laboratorium kwalitas air dan tanah  lainnya (dst)</t>
  </si>
  <si>
    <t>Portable SO2 Analyzer</t>
  </si>
  <si>
    <t>Portable NOX Analyzer</t>
  </si>
  <si>
    <t>Portable CO Analyzer</t>
  </si>
  <si>
    <t>Portable HC Analyzer</t>
  </si>
  <si>
    <t>Data Logger (Alat Laboratorium Kwalitas Udara)</t>
  </si>
  <si>
    <t>Automatic SO2 Analyzer</t>
  </si>
  <si>
    <t>Automatic NOX Analyzer</t>
  </si>
  <si>
    <t>Automatic CO Analyzer</t>
  </si>
  <si>
    <t>Automatic SPM Analyzer</t>
  </si>
  <si>
    <t>Automatic HC Analyzer</t>
  </si>
  <si>
    <t>Dust Sampler (Alat Laboratorium Kwalitas Udara)</t>
  </si>
  <si>
    <t>Automatic Oxidant Analyzer</t>
  </si>
  <si>
    <t>Weather Observation Instruments</t>
  </si>
  <si>
    <t>Vehicle Emission Gas Analyzer</t>
  </si>
  <si>
    <t>Automatic Gas Burner Exhaust Gas Analyzer</t>
  </si>
  <si>
    <t>Higt Volume Air Sampler</t>
  </si>
  <si>
    <t>Low Valume Air Sampler</t>
  </si>
  <si>
    <t>Anderson Particle Fractioning Sampler</t>
  </si>
  <si>
    <t>Syphon Type Recording Rain Gauge</t>
  </si>
  <si>
    <t>Portable Blck Fume Meter</t>
  </si>
  <si>
    <t>Gas Diluter</t>
  </si>
  <si>
    <t>Standard Gas Generator</t>
  </si>
  <si>
    <t>Vacuum Sampler</t>
  </si>
  <si>
    <t>Air Compressor (Alat Laboratorium Kwalitas Udara)</t>
  </si>
  <si>
    <t>Standard Voltage Generator</t>
  </si>
  <si>
    <t>Handy Sampler For Gas Sampling</t>
  </si>
  <si>
    <t>Air Purlier</t>
  </si>
  <si>
    <t>Electric Desicator</t>
  </si>
  <si>
    <t>Sequential Timer</t>
  </si>
  <si>
    <t>Oxygen Analyzer</t>
  </si>
  <si>
    <t>Alat Sampling Emisi Sumber Tidak Bergerak</t>
  </si>
  <si>
    <t>Alat Uji Emisi Sumber Bergerak</t>
  </si>
  <si>
    <t>Air Quality Monitoring System</t>
  </si>
  <si>
    <t>Gent Sampler</t>
  </si>
  <si>
    <t>Particulate Sampler/Analyzer/Counter</t>
  </si>
  <si>
    <t>alat laboratorium kwalitas udara  lainnya (dst)</t>
  </si>
  <si>
    <t>Tape Recorder (Alat Laboratorium Kebisingan Dan Getaran)</t>
  </si>
  <si>
    <t>Precition Integrating Sound Level Meter</t>
  </si>
  <si>
    <t>1/3 Octave Band Real Time Analyzer</t>
  </si>
  <si>
    <t>Data Processing Unit</t>
  </si>
  <si>
    <t>Extention Code (10M)</t>
  </si>
  <si>
    <t>Extention Code (30M)</t>
  </si>
  <si>
    <t>Portable Noise Monitoring</t>
  </si>
  <si>
    <t>Hand Held Sound Intensity System</t>
  </si>
  <si>
    <t>Vehicle Pass By Noise System</t>
  </si>
  <si>
    <t>Automated Calibration System</t>
  </si>
  <si>
    <t>Advanced Vibration and Overpressure Monitor</t>
  </si>
  <si>
    <t>Noise Dosimeter</t>
  </si>
  <si>
    <t>Acoustic Calibrator</t>
  </si>
  <si>
    <t>Acoustic Analyzer</t>
  </si>
  <si>
    <t>alat laboratorium kebisingan dan getaran  lainnya (dst)</t>
  </si>
  <si>
    <t>Milling Machine (Laboratorium Lingkungan)</t>
  </si>
  <si>
    <t>Sieve Shaker (Laboratorium Lingkungan)</t>
  </si>
  <si>
    <t>Platform Scale (Laboratorium Lingkungan)</t>
  </si>
  <si>
    <t>Pensky-Martens Closed Cup Flash Point Tester</t>
  </si>
  <si>
    <t>Elemental Analysis Instrument (CHN)</t>
  </si>
  <si>
    <t>KD Evaporator</t>
  </si>
  <si>
    <t>Micro Kjeldahl Distiller</t>
  </si>
  <si>
    <t>Kjedahl Nitrogen Digestion &amp; Distilling Apparatus</t>
  </si>
  <si>
    <t>Gas Chromatography High Resolution Time of Flight Mass Spectometer</t>
  </si>
  <si>
    <t>Oxoid Air Sampler</t>
  </si>
  <si>
    <t>laboratorium lingkungan  lainnya (dst)</t>
  </si>
  <si>
    <t>High Performance Liquid Cramotograph</t>
  </si>
  <si>
    <t>Ion Crhomatograph</t>
  </si>
  <si>
    <t>UV/VIS Spectrophotometer</t>
  </si>
  <si>
    <t>IR Spectrophotometer</t>
  </si>
  <si>
    <t>Fluorescence Spectrophotometer</t>
  </si>
  <si>
    <t>Spectrophotometr Serapan Atom</t>
  </si>
  <si>
    <t>Quadrupole Spectrometer</t>
  </si>
  <si>
    <t>Scanning Electron Microscope (Alat Laboratorium Penunjang)</t>
  </si>
  <si>
    <t>X-Ray Fluorrescence Analyzer</t>
  </si>
  <si>
    <t>Mercury Analyzer (Alat Laboratorium Penunjang)</t>
  </si>
  <si>
    <t>Metallurgical Electrode</t>
  </si>
  <si>
    <t>Stereo Microscope (Alat Laboratorium Penunjang)</t>
  </si>
  <si>
    <t>Centrifuge (Alat Laboratorium Penunjang)</t>
  </si>
  <si>
    <t>Multi Furnace</t>
  </si>
  <si>
    <t>Vacuum Drying Oven</t>
  </si>
  <si>
    <t>Homogenizer (Alat Laboratorium Penunjang)</t>
  </si>
  <si>
    <t>Ultrasonic Cleaner (Alat Laboratorium Penunjang)</t>
  </si>
  <si>
    <t>Utra Sonic Cleaner For Pippete</t>
  </si>
  <si>
    <t>Perlatan Extraksi Sochlet</t>
  </si>
  <si>
    <t>Automatic Dispenser</t>
  </si>
  <si>
    <t>Automatic Pure Water System</t>
  </si>
  <si>
    <t>Pompa Peristaltik</t>
  </si>
  <si>
    <t>Evaporating Dishi</t>
  </si>
  <si>
    <t>Autoclave Draine Pump</t>
  </si>
  <si>
    <t>alat laboratorium penunjang  lainnya (dst)</t>
  </si>
  <si>
    <t>alat laboratorium lingkungan hidup lainnya  lainnya (dst)</t>
  </si>
  <si>
    <t>towing carriage  lainnya (dst)</t>
  </si>
  <si>
    <t>Towing Guide With Trim Meter</t>
  </si>
  <si>
    <t>Self Propulsion Motor</t>
  </si>
  <si>
    <t>Self Propulsion Dynamometer</t>
  </si>
  <si>
    <t>Propeller Openg Water Dynamometer</t>
  </si>
  <si>
    <t>Universal Primary Calibrator/Weights</t>
  </si>
  <si>
    <t>App.For Meas.Ship Model Pitch Inertia Moment</t>
  </si>
  <si>
    <t>Wave Height Meter, Resistance Type</t>
  </si>
  <si>
    <t>Wave Height Meter, Special Type</t>
  </si>
  <si>
    <t>Wave Measurrament Apparaatus</t>
  </si>
  <si>
    <t>Ship Movement Mater</t>
  </si>
  <si>
    <t>Pressure Tranduce For Press Variation</t>
  </si>
  <si>
    <t>Pressure Tranduce For Slamming Meas</t>
  </si>
  <si>
    <t>Horizontal Planar Motion Mechaanism (HPMM)</t>
  </si>
  <si>
    <t>Accelerometers</t>
  </si>
  <si>
    <t>wave generator and absorber  lainnya (dst)</t>
  </si>
  <si>
    <t>DAAS Mob Tanpa Software</t>
  </si>
  <si>
    <t>DAAS Towing Tank Tanpa Software</t>
  </si>
  <si>
    <t>DAAS Cav. Tunnel Tanpa Software</t>
  </si>
  <si>
    <t>Software DAAS MOD</t>
  </si>
  <si>
    <t>Software DAAS Towing Tank</t>
  </si>
  <si>
    <t>Software DAAS Cav. Tunnel</t>
  </si>
  <si>
    <t>Hardware Conf Off-Line Computer</t>
  </si>
  <si>
    <t>Software Conf Off-Line Computer</t>
  </si>
  <si>
    <t>data accquisition and analyzing system  lainnya (dst)</t>
  </si>
  <si>
    <t>Water Supply And Drainage System</t>
  </si>
  <si>
    <t>Deaeration And Filtering System</t>
  </si>
  <si>
    <t>Stroboscope (Cavitation Tunnel)</t>
  </si>
  <si>
    <t>Wake Field Measuring Apparatus</t>
  </si>
  <si>
    <t>Pressure Tranducer</t>
  </si>
  <si>
    <t>Diffrential Pressure Tranducer</t>
  </si>
  <si>
    <t>Temperatur Measuring Instrument</t>
  </si>
  <si>
    <t>cavitation tunnel  lainnya (dst)</t>
  </si>
  <si>
    <t>Model Preparation And Storage</t>
  </si>
  <si>
    <t>Machanical Workshop</t>
  </si>
  <si>
    <t>Manoeuvring Tank</t>
  </si>
  <si>
    <t>overhead cranes  lainnya (dst)</t>
  </si>
  <si>
    <t>Oscillograph Recorder</t>
  </si>
  <si>
    <t>Frequency Counter (Peralatan Umum)</t>
  </si>
  <si>
    <t>Multi Tester</t>
  </si>
  <si>
    <t>peralatan umum  lainnya (dst)</t>
  </si>
  <si>
    <t>Marking Plate; 3D Meas &amp; Mark Out Machine</t>
  </si>
  <si>
    <t>Model Ship Milling Machine</t>
  </si>
  <si>
    <t>Press For Glueing Of Model Ship</t>
  </si>
  <si>
    <t>Cross Cutting Circular Saw</t>
  </si>
  <si>
    <t>High Precision Surface Planer Aang Jointer</t>
  </si>
  <si>
    <t>Slot Mortise And Boring Machine</t>
  </si>
  <si>
    <t>Mobile Disc And Belt Sanding Machine</t>
  </si>
  <si>
    <t>Table Drilling Machine (Pemesinan : Model Ship Workshop)</t>
  </si>
  <si>
    <t>Working Table For Ship Model</t>
  </si>
  <si>
    <t>Hoistbeam With 2 Rollable Rubber Bands</t>
  </si>
  <si>
    <t>Model Transport Car With Drawbar ( 5 M )</t>
  </si>
  <si>
    <t>Model Transport Car With Drawbar ( 3 M )</t>
  </si>
  <si>
    <t>pemesinan : model ship workshop  lainnya (dst)</t>
  </si>
  <si>
    <t>Molding Boxes ( 3 Sizes )</t>
  </si>
  <si>
    <t>Melting Furnace</t>
  </si>
  <si>
    <t>Centrifuge (Pemesinan: Propeller Model Workshop)</t>
  </si>
  <si>
    <t>Electronic Balancing Machine</t>
  </si>
  <si>
    <t>Propeller Measuring And Drilling Machine</t>
  </si>
  <si>
    <t>Workshop Ascessories (Hand And Electronic Tools)</t>
  </si>
  <si>
    <t>pemesinan : propeller model workshop  lainnya (dst)</t>
  </si>
  <si>
    <t>Precision Lather ( 165 mm Centre Height )</t>
  </si>
  <si>
    <t>Precision Lather ( 250 mm Centre Height )</t>
  </si>
  <si>
    <t>Universal Milling Machine (Pemesinan: Mechanical Workshop)</t>
  </si>
  <si>
    <t>Column Drilling Machine</t>
  </si>
  <si>
    <t>Table Drilling Machine (Pemesinan: Mechanical Workshop)</t>
  </si>
  <si>
    <t>Hacksawing Mwchine</t>
  </si>
  <si>
    <t>Double End Grinder</t>
  </si>
  <si>
    <t>Turning Tool Grinding Machine</t>
  </si>
  <si>
    <t>Tool Grinding For Woodworking Knives</t>
  </si>
  <si>
    <t>Automatic Sharpening Machine</t>
  </si>
  <si>
    <t>Welding Rectifier (Pemesinan: Mechanical Workshop)</t>
  </si>
  <si>
    <t>MIC/MAG Welding Unit</t>
  </si>
  <si>
    <t>Gas Welding Unit (Acetylene)</t>
  </si>
  <si>
    <t>pemesinan : mechanical workshop  lainnya (dst)</t>
  </si>
  <si>
    <t>Universal Turining And Milling Machine</t>
  </si>
  <si>
    <t>Precision Bench Drilling Machine</t>
  </si>
  <si>
    <t>Double Ended Pedestal Grinder</t>
  </si>
  <si>
    <t>Set Of Measuring Equipment And Handtools</t>
  </si>
  <si>
    <t>pemesinan : precision mechanical workshop  lainnya (dst)</t>
  </si>
  <si>
    <t>Apray Painting And Drying Cabin</t>
  </si>
  <si>
    <t>Airless Spray Painting Unit</t>
  </si>
  <si>
    <t>pemesinan : painting shop  lainnya (dst)</t>
  </si>
  <si>
    <t>pemesinan : ship model preparation shop  lainnya (dst)</t>
  </si>
  <si>
    <t>Table Drilling Machine (Pemesinan: Electical Workshop)</t>
  </si>
  <si>
    <t>Electrical Handdrilling Machine</t>
  </si>
  <si>
    <t>Battery Operated Handdrilling Machine</t>
  </si>
  <si>
    <t>Rangeof Handstools</t>
  </si>
  <si>
    <t>pemesinan : electical workshop  lainnya (dst)</t>
  </si>
  <si>
    <t>Hydraulic Power Units</t>
  </si>
  <si>
    <t>Wireless Control System For Ship Model</t>
  </si>
  <si>
    <t>Wireless Data Tranmission System</t>
  </si>
  <si>
    <t>Model Posistion Measuring Unit And Cadmes</t>
  </si>
  <si>
    <t>Current Collector, Busbars</t>
  </si>
  <si>
    <t>mob lainnya (dst)</t>
  </si>
  <si>
    <t>Video Anf Vedeo Editing Equipment</t>
  </si>
  <si>
    <t>photo and film equipment  lainnya (dst)</t>
  </si>
  <si>
    <t>peralatan laboratorium hydrodinamica lainnya  lainnya (dst)</t>
  </si>
  <si>
    <t>Electrical Safety Analyzer</t>
  </si>
  <si>
    <t>Ventilator Tester</t>
  </si>
  <si>
    <t>Infus Device Analyzer</t>
  </si>
  <si>
    <t>Defibrillator And Pacer Analyzer / Tester</t>
  </si>
  <si>
    <t>Diathermy Analyzer</t>
  </si>
  <si>
    <t>Ultra Sound Wattmeter</t>
  </si>
  <si>
    <t>Ultrasounograph Phantom</t>
  </si>
  <si>
    <t>Kilo Volt Peak Meter</t>
  </si>
  <si>
    <t>Mili Ampere / Mili Ampere Second Meter</t>
  </si>
  <si>
    <t>Blood Pressure Calibrator</t>
  </si>
  <si>
    <t>Bio Pressure Meter</t>
  </si>
  <si>
    <t>Electrocardiograph Simulator</t>
  </si>
  <si>
    <t>Multi Parameter / Patient Simulator</t>
  </si>
  <si>
    <t>Ultra Violet / Visible Spectrometers Standards</t>
  </si>
  <si>
    <t>Anaesthetic Monitor / Analyzer</t>
  </si>
  <si>
    <t>Fluorosence Meter</t>
  </si>
  <si>
    <t>Full Function Meter</t>
  </si>
  <si>
    <t>Universal Biometer</t>
  </si>
  <si>
    <t>Oxygen Monitor</t>
  </si>
  <si>
    <t>Exposure Time Meter</t>
  </si>
  <si>
    <t>Photo Theraphy Radiometer</t>
  </si>
  <si>
    <t>Universal Isotester</t>
  </si>
  <si>
    <t>Syringe Pump Calibrator</t>
  </si>
  <si>
    <t>Parabolic Flow Adaptor</t>
  </si>
  <si>
    <t>U V Radiometer</t>
  </si>
  <si>
    <t>alat laboratorium kalibrasi electromedik dan biomedik  lainnya (dst)</t>
  </si>
  <si>
    <t>Electroparameter Calibrator</t>
  </si>
  <si>
    <t>AC/DC Volt &amp; Current Amplifier</t>
  </si>
  <si>
    <t>Oscillascope Calibrator</t>
  </si>
  <si>
    <t>Signal / Frequency Generator</t>
  </si>
  <si>
    <t>Cell Standard</t>
  </si>
  <si>
    <t>Resistance Standard</t>
  </si>
  <si>
    <t>Milli Ohm Meter Test Standard</t>
  </si>
  <si>
    <t>DC / AC Standard</t>
  </si>
  <si>
    <t>Milli Ohm Meter</t>
  </si>
  <si>
    <t>Electro &amp; Pneumatic Calibrator</t>
  </si>
  <si>
    <t>Sensitive Digital Volt Meter</t>
  </si>
  <si>
    <t>Programmable Automatic RCL Meter</t>
  </si>
  <si>
    <t>Logic Analyzer (Alat Laboratorium Standard Dan Kalibrator)</t>
  </si>
  <si>
    <t>Digital Trouble Shooter</t>
  </si>
  <si>
    <t>Board Analyzer &amp; Diagnostic System</t>
  </si>
  <si>
    <t>Digital &amp; Analog Oscilloscope</t>
  </si>
  <si>
    <t>Micro Weight Sets</t>
  </si>
  <si>
    <t>Sound Level Calibrator</t>
  </si>
  <si>
    <t>Digital Caliper</t>
  </si>
  <si>
    <t>Thermocouple Calibrator</t>
  </si>
  <si>
    <t>alat laboratorium standard dan kalibrator  lainnya (dst)</t>
  </si>
  <si>
    <t>Lux Meter (Alat Laboratorium Cahaya, Optik Dan Akustik)</t>
  </si>
  <si>
    <t>Optical Power Meter</t>
  </si>
  <si>
    <t>Photo Meter</t>
  </si>
  <si>
    <t>Sound Level Meter (Alat Laboratorium Cahaya, Optik Dan Akustik)</t>
  </si>
  <si>
    <t>Fuction / Frequency Generator</t>
  </si>
  <si>
    <t>Frequency Counter (Alat Laboratorium Cahaya, Optik Dan Akustik)</t>
  </si>
  <si>
    <t>alat laboratorium cahaya, optik dan akustik  lainnya (dst)</t>
  </si>
  <si>
    <t>Multi Meter / AVO Meter</t>
  </si>
  <si>
    <t>Ampere Meter / Clamp Meter</t>
  </si>
  <si>
    <t>Tacho Meter</t>
  </si>
  <si>
    <t>Phase Detector</t>
  </si>
  <si>
    <t>Earth / Ground Tester</t>
  </si>
  <si>
    <t>Westone Bridge</t>
  </si>
  <si>
    <t>Cable Tester</t>
  </si>
  <si>
    <t>Insulation Tester (Alat Laboratorium Listrik Dan Mekanik)</t>
  </si>
  <si>
    <t>DC / AC Power Supply</t>
  </si>
  <si>
    <t>Mega Ohm / Giga Ohm Meter</t>
  </si>
  <si>
    <t>Electric Measuring</t>
  </si>
  <si>
    <t>Line Resistance Meter</t>
  </si>
  <si>
    <t>Pipe And Cable Locator</t>
  </si>
  <si>
    <t>Fault Finder</t>
  </si>
  <si>
    <t>Vibration Meter</t>
  </si>
  <si>
    <t>Multi Function Counter</t>
  </si>
  <si>
    <t>LCR Meter</t>
  </si>
  <si>
    <t>Wind Flow / Speed Meter</t>
  </si>
  <si>
    <t>Power Harmonic Meter</t>
  </si>
  <si>
    <t>Scope Meter</t>
  </si>
  <si>
    <t>alat laboratorium listrik dan mekanik  lainnya (dst)</t>
  </si>
  <si>
    <t>Temperature Tester</t>
  </si>
  <si>
    <t>Milli Kelvin Thermometer</t>
  </si>
  <si>
    <t>Thermometer Simulator</t>
  </si>
  <si>
    <t>Thermometer Analog / Digital</t>
  </si>
  <si>
    <t>Thermocouple Switch Box</t>
  </si>
  <si>
    <t>Water Bath (Alat Laboratorium Tekanan Dan Suhu)</t>
  </si>
  <si>
    <t>Pressure Gauge (Alat Laboratorium Tekanan Dan Suhu)</t>
  </si>
  <si>
    <t>alat laboratorium tekanan dan suhu  lainnya (dst)</t>
  </si>
  <si>
    <t>COD Meter</t>
  </si>
  <si>
    <t>Precision Thermocople Calibration Standard</t>
  </si>
  <si>
    <t>Constant Temperatur Calibration Ice Bath</t>
  </si>
  <si>
    <t>Portable Calibrating Immersion</t>
  </si>
  <si>
    <t>Vice Grippe USA</t>
  </si>
  <si>
    <t>Mosses OILML</t>
  </si>
  <si>
    <t>X-Y Recorder (Alat Laboratorium Standarisasi Kalibrasi &amp; Instrumenstasi Lainnya)</t>
  </si>
  <si>
    <t>Kontrol Elektronik</t>
  </si>
  <si>
    <t>Digital Multimeter (Alat Lab. Standarisasi Kalibrasi &amp; Instrumenstasi Lainnya)</t>
  </si>
  <si>
    <t>Ossllographic Recorder</t>
  </si>
  <si>
    <t>Digital Indicator (Alat Lab. Standarisasi Kalibrasi &amp; Instrumenstasi Lainnya)</t>
  </si>
  <si>
    <t>Risslangen Mess System Fractomat</t>
  </si>
  <si>
    <t>Kalibrator Induktif Tranducer</t>
  </si>
  <si>
    <t>alat laboratorium standarisasi kalibrasi dan instrumentasi lain   lainnya (dst)</t>
  </si>
  <si>
    <t>Test Tower</t>
  </si>
  <si>
    <t>Hydro Statistic Melease Tester</t>
  </si>
  <si>
    <t>Salino Tester</t>
  </si>
  <si>
    <t>Current Signal Meter</t>
  </si>
  <si>
    <t>Tide Gauge</t>
  </si>
  <si>
    <t>Oxtant</t>
  </si>
  <si>
    <t>Tellumometer</t>
  </si>
  <si>
    <t>Choronometer</t>
  </si>
  <si>
    <t>echo Sounder Portable</t>
  </si>
  <si>
    <t>Altimeter (Alat Laboratorium Natius)</t>
  </si>
  <si>
    <t>Trisponder</t>
  </si>
  <si>
    <t>Bearing Compass</t>
  </si>
  <si>
    <t>Alat Baring</t>
  </si>
  <si>
    <t>Test Bar</t>
  </si>
  <si>
    <t>Navigation Tables Complete</t>
  </si>
  <si>
    <t>Drawing RD</t>
  </si>
  <si>
    <t>Satelitte Navigation</t>
  </si>
  <si>
    <t>Parralel Rules</t>
  </si>
  <si>
    <t>Pelorus</t>
  </si>
  <si>
    <t>Perum Tangan</t>
  </si>
  <si>
    <t>Topdal</t>
  </si>
  <si>
    <t>Viscocity Meter</t>
  </si>
  <si>
    <t>Batu Penitis Peta</t>
  </si>
  <si>
    <t>Ratham Plate</t>
  </si>
  <si>
    <t>alat laboratorium natius  lainnya (dst)</t>
  </si>
  <si>
    <t>Transmitter And Receiver Tester</t>
  </si>
  <si>
    <t>Lux Metter</t>
  </si>
  <si>
    <t>Diode Light Tester</t>
  </si>
  <si>
    <t>Multi Channel Radio Tester</t>
  </si>
  <si>
    <t>Merge Test Instrument</t>
  </si>
  <si>
    <t>Frequence Meter Range</t>
  </si>
  <si>
    <t>Signal Generator (Alat Lab. Elektronika &amp; Telekomunikasi Pelayaran)</t>
  </si>
  <si>
    <t>Deep Meter</t>
  </si>
  <si>
    <t>Oscipuscope</t>
  </si>
  <si>
    <t>Densimeter</t>
  </si>
  <si>
    <t>Standing Wave Ratio</t>
  </si>
  <si>
    <t>alat laboratorium elektronika dan telekomunikasi pelayaran  lainnya (dst)</t>
  </si>
  <si>
    <t>Chain Sterngth Test</t>
  </si>
  <si>
    <t>Light Intensity Tester</t>
  </si>
  <si>
    <t>Gas Leakage And Comsumtion Test</t>
  </si>
  <si>
    <t>Lantern Gast Test Set</t>
  </si>
  <si>
    <t>Concerate Test Instrument</t>
  </si>
  <si>
    <t>Laser Tester For Lenses</t>
  </si>
  <si>
    <t>Colobar Illumination Tester</t>
  </si>
  <si>
    <t>Test Bench For Optical Instrument</t>
  </si>
  <si>
    <t>Lens Focus Tester</t>
  </si>
  <si>
    <t>Hygrometer Tester</t>
  </si>
  <si>
    <t>Strength Material Tester</t>
  </si>
  <si>
    <t>Annealing Instrument</t>
  </si>
  <si>
    <t>Viscosity Test Set</t>
  </si>
  <si>
    <t>alat laboratorium sarana bantu navigasi pelayaran  lainnya (dst)</t>
  </si>
  <si>
    <t>Callibraion And Metrology</t>
  </si>
  <si>
    <t>Standard Resistors Set</t>
  </si>
  <si>
    <t>Rubudium Standard</t>
  </si>
  <si>
    <t>Standalone Hpip Interface Board</t>
  </si>
  <si>
    <t>Measurement Coprocessor Board Pc</t>
  </si>
  <si>
    <t>Type Approval Laboratorium</t>
  </si>
  <si>
    <t>Power Sensor</t>
  </si>
  <si>
    <t>Vibration Testing Controller</t>
  </si>
  <si>
    <t>Emi Receiver</t>
  </si>
  <si>
    <t>Pre Amp Field Meas</t>
  </si>
  <si>
    <t>RF Power Amp</t>
  </si>
  <si>
    <t>Positionong Controller</t>
  </si>
  <si>
    <t>Foot Pedal</t>
  </si>
  <si>
    <t>alat laboratorium uji perangkat  lainnya (dst)</t>
  </si>
  <si>
    <t>alat laboratorium standarisasi kalibrasi dan instrumentasi lainnya  lainnya (dst)</t>
  </si>
  <si>
    <t>senjata genggam lainnya (dst)</t>
  </si>
  <si>
    <t>Pistol Mitraliur (Sub Machine Gun)</t>
  </si>
  <si>
    <t>senjata pinggang lainnya (dst)</t>
  </si>
  <si>
    <t>Senapan Grendel (Bolt Action Figle)</t>
  </si>
  <si>
    <t>Senapan Otomatis (Assault Rifle/Otomatic Rifle)</t>
  </si>
  <si>
    <t>Lever Action Rifle</t>
  </si>
  <si>
    <t>Senapan Runduk</t>
  </si>
  <si>
    <t>senjata bahu/senjata laras panjang  lainnya (dst)</t>
  </si>
  <si>
    <t>Senapan Mesin Ringan (Automatic Rifle/Light Machine Gun)</t>
  </si>
  <si>
    <t>Senapan Mesin Sedang (Machine Gun)</t>
  </si>
  <si>
    <t>Senapan Mesin Berat (Heavy Machine Gun)</t>
  </si>
  <si>
    <t>senapan mesin  lainnya (dst)</t>
  </si>
  <si>
    <t>m o r t i r lainnya (dst)</t>
  </si>
  <si>
    <t>Peluncur Roket (Anti Lapis Baja)</t>
  </si>
  <si>
    <t>Senjata Tangan Tekanan Balik (STTB)</t>
  </si>
  <si>
    <t>Pelontar Geranat (Anti Lapis Baja)</t>
  </si>
  <si>
    <t>Senjata Tanpa Tolak Balik (STTB)</t>
  </si>
  <si>
    <t>Senjata Lawan Balik (SLT)</t>
  </si>
  <si>
    <t>anti lapis baja  lainnya (dst)</t>
  </si>
  <si>
    <t>Meriam (Artileri Medan ( Armed )</t>
  </si>
  <si>
    <t>Howitzer (Artileri Medan ( Armed )</t>
  </si>
  <si>
    <t>Peluncur Roket (Artileri Medan ( Armed ))</t>
  </si>
  <si>
    <t>Alat Peralatan Khusus (ALPALSUS) (Artileri Medan ( Armed ))</t>
  </si>
  <si>
    <t>artileri medan (armed)  lainnya (dst)</t>
  </si>
  <si>
    <t>Meriam (Artileri Pertahanan Udara ( Arhanud ))</t>
  </si>
  <si>
    <t>Alat Peralatan Khusus (ALPALSUS) (Artileri Pertahanan Udara)</t>
  </si>
  <si>
    <t>artileri pertahanan udara (arhanud)  lainnya (dst)</t>
  </si>
  <si>
    <t>kavaleri  lainnya (dst)</t>
  </si>
  <si>
    <t>Howitzer (Kavaleri)</t>
  </si>
  <si>
    <t>Peluncur Roket (Kavaleri)</t>
  </si>
  <si>
    <t>Kavaleri Lainnya</t>
  </si>
  <si>
    <t>Pelontar Geranat (Senjata Lain - Lain)</t>
  </si>
  <si>
    <t>M.E.R. A/A</t>
  </si>
  <si>
    <t>BMB II</t>
  </si>
  <si>
    <t>Teropong (Senjata Lain - Lain)</t>
  </si>
  <si>
    <t>Night Vission Googles/Kaca Mata Malam</t>
  </si>
  <si>
    <t>Automatic Grenade Launcher</t>
  </si>
  <si>
    <t>Solution Gun</t>
  </si>
  <si>
    <t>Toolkit Senjata</t>
  </si>
  <si>
    <t>Pengarahan Sasaran</t>
  </si>
  <si>
    <t>Teropong Optonik</t>
  </si>
  <si>
    <t>Mesin Sasaran Tembak</t>
  </si>
  <si>
    <t>senjata lain-lain  lainnya (dst)</t>
  </si>
  <si>
    <t>L A S E R</t>
  </si>
  <si>
    <t>Alat Khusus Surta ( Survey Dan Pemetaan )</t>
  </si>
  <si>
    <t>Alat Khusus SAR ( Search And Resque )</t>
  </si>
  <si>
    <t>Target Drone (Simulasi Pesawat Sasaran Tembak Udara)</t>
  </si>
  <si>
    <t>Alat Khusus Penindak Huru-hara</t>
  </si>
  <si>
    <t>Tali Sandang</t>
  </si>
  <si>
    <t>Alat Penyelam</t>
  </si>
  <si>
    <t>Rocket Impulse</t>
  </si>
  <si>
    <t>Exlpoder</t>
  </si>
  <si>
    <t>Piket Pagar Lapju</t>
  </si>
  <si>
    <t>Lin Freezing System</t>
  </si>
  <si>
    <t>Deamer</t>
  </si>
  <si>
    <t>Halogen Electric</t>
  </si>
  <si>
    <t>Under Vehicle Miror Set</t>
  </si>
  <si>
    <t>Comset Body Armour</t>
  </si>
  <si>
    <t>PD Vapour Detector</t>
  </si>
  <si>
    <t>Meider Set</t>
  </si>
  <si>
    <t>Rool Hormonika Baja</t>
  </si>
  <si>
    <t>Tanki Bensin OBM</t>
  </si>
  <si>
    <t>Unit Comunication System</t>
  </si>
  <si>
    <t>Lins Throwing Device</t>
  </si>
  <si>
    <t>Explosive Test</t>
  </si>
  <si>
    <t>Dinamo Exploder</t>
  </si>
  <si>
    <t>Breacker</t>
  </si>
  <si>
    <t>Piket Rambu Besi</t>
  </si>
  <si>
    <t>Ketam Listrik</t>
  </si>
  <si>
    <t>Pengusut dan Pemasang Ranjau</t>
  </si>
  <si>
    <t>Piket Besi</t>
  </si>
  <si>
    <t>Pita Ranjau</t>
  </si>
  <si>
    <t>Pita Rambu Blacu</t>
  </si>
  <si>
    <t>Demountor Dinamic</t>
  </si>
  <si>
    <t>Klem Kawat</t>
  </si>
  <si>
    <t>Katrol Mata Satu</t>
  </si>
  <si>
    <t>Impulse</t>
  </si>
  <si>
    <t>Explosive Blanket</t>
  </si>
  <si>
    <t>Save Quard</t>
  </si>
  <si>
    <t>Surface Contimination Monitor</t>
  </si>
  <si>
    <t>Standart Binocular</t>
  </si>
  <si>
    <t>Mesin Compression ASTM</t>
  </si>
  <si>
    <t>Concrete Cylinder Mold</t>
  </si>
  <si>
    <t>Concrete Cube Mold</t>
  </si>
  <si>
    <t>Diamond Bit Dio 4</t>
  </si>
  <si>
    <t>Copping Compount</t>
  </si>
  <si>
    <t>Gas Cromotograf Mas</t>
  </si>
  <si>
    <t>High Pressure Liquid Chromatograph Fourier Transform Infra Red</t>
  </si>
  <si>
    <t>Kit Analisa Kimia</t>
  </si>
  <si>
    <t>Water Testing Kit</t>
  </si>
  <si>
    <t>Geiger Muller Counter</t>
  </si>
  <si>
    <t>Souce Radioactive Container</t>
  </si>
  <si>
    <t>Alat Surveilance Telekomunikasi Mobile</t>
  </si>
  <si>
    <t>Alat Deteksi Paket Bom dan Bom Surat</t>
  </si>
  <si>
    <t>Jammer</t>
  </si>
  <si>
    <t>Alat Deteksi Keaslian Dokumen</t>
  </si>
  <si>
    <t>Alat Sadap Percakapan</t>
  </si>
  <si>
    <t>Alat Surveilance Penyelidikan</t>
  </si>
  <si>
    <t>Alat Deteksi Kejahatan Cyber</t>
  </si>
  <si>
    <t>Probe Stick</t>
  </si>
  <si>
    <t>Piket Pagar Lap Ranjau</t>
  </si>
  <si>
    <t>Tanda Ranjau Blacu</t>
  </si>
  <si>
    <t>Penusuk Ranjau Pendek</t>
  </si>
  <si>
    <t>Overal</t>
  </si>
  <si>
    <t>Helm Teknik</t>
  </si>
  <si>
    <t>Penusuk Ranjau Panjang</t>
  </si>
  <si>
    <t>Tanda Lapangan Ranjau</t>
  </si>
  <si>
    <t>Kawat Duri Baja</t>
  </si>
  <si>
    <t>Kawat Duri Lokal</t>
  </si>
  <si>
    <t>Rope Lighting</t>
  </si>
  <si>
    <t>General Evacuation Tool</t>
  </si>
  <si>
    <t>Baju Tahan Api</t>
  </si>
  <si>
    <t>Communication Set</t>
  </si>
  <si>
    <t>Walk Through Metal Detector</t>
  </si>
  <si>
    <t>PDS</t>
  </si>
  <si>
    <t>Jaring Samaran 3 x 4</t>
  </si>
  <si>
    <t>Jaring Samaran 4 x 6</t>
  </si>
  <si>
    <t>Stasioner Radio</t>
  </si>
  <si>
    <t>Alat Deteksi Frequensi Radio</t>
  </si>
  <si>
    <t>Pita Pengaman</t>
  </si>
  <si>
    <t>Ferex Detector</t>
  </si>
  <si>
    <t>Bomb Vehicle</t>
  </si>
  <si>
    <t>Kipas Penggerak Air</t>
  </si>
  <si>
    <t>Portable Real</t>
  </si>
  <si>
    <t>Search Light</t>
  </si>
  <si>
    <t>Tas Masker</t>
  </si>
  <si>
    <t>Burek Automatic</t>
  </si>
  <si>
    <t>Carcer</t>
  </si>
  <si>
    <t>Casualty Half Bag</t>
  </si>
  <si>
    <t>CBRN Suits</t>
  </si>
  <si>
    <t>Charger Blower P. Pelindung</t>
  </si>
  <si>
    <t>Corong Kaca</t>
  </si>
  <si>
    <t>DMC 2000 XB Reader Desimeter</t>
  </si>
  <si>
    <t>Drager CDS</t>
  </si>
  <si>
    <t>Fragma Reader</t>
  </si>
  <si>
    <t>Furmance Derajat Celcius</t>
  </si>
  <si>
    <t>Interface Cable</t>
  </si>
  <si>
    <t>Kaca Timbang</t>
  </si>
  <si>
    <t>NAVD</t>
  </si>
  <si>
    <t>Pancake Meter</t>
  </si>
  <si>
    <t>Peples Topeng Pelindung</t>
  </si>
  <si>
    <t>alat keamanan  lainnya (dst)</t>
  </si>
  <si>
    <t>Pisau Lempar</t>
  </si>
  <si>
    <t>Gunting Kawat</t>
  </si>
  <si>
    <t>Whell Borow</t>
  </si>
  <si>
    <t>Condensator</t>
  </si>
  <si>
    <t>Helmet</t>
  </si>
  <si>
    <t>Rocket Wrench</t>
  </si>
  <si>
    <t>Disruptor Cartridge</t>
  </si>
  <si>
    <t>Endoscope Set</t>
  </si>
  <si>
    <t>non senjata api  lainnya (dst)</t>
  </si>
  <si>
    <t>EOD Shield</t>
  </si>
  <si>
    <t>Robot Vehicle</t>
  </si>
  <si>
    <t>Magnetic File Test</t>
  </si>
  <si>
    <t>Electronic Letter Bomb</t>
  </si>
  <si>
    <t>Vibre Optic Viewing</t>
  </si>
  <si>
    <t>Demolition Set</t>
  </si>
  <si>
    <t>Mine Detector Metal SA-40</t>
  </si>
  <si>
    <t>Road Barrier External</t>
  </si>
  <si>
    <t>Desktop X-Ray</t>
  </si>
  <si>
    <t>Cover Survensace CCTV System</t>
  </si>
  <si>
    <t>Explosive Detector</t>
  </si>
  <si>
    <t>Hunter Remote Control Robot</t>
  </si>
  <si>
    <t>Portable X-Ray dan Film</t>
  </si>
  <si>
    <t>Eod Switch And Helmet/Body</t>
  </si>
  <si>
    <t>Body Armour</t>
  </si>
  <si>
    <t>Special Tool/Anti Magnet</t>
  </si>
  <si>
    <t>Eod Toolkit + Generator</t>
  </si>
  <si>
    <t>Inspection Mirror</t>
  </si>
  <si>
    <t>Pigstic Distruptor</t>
  </si>
  <si>
    <t>Bomb Basket</t>
  </si>
  <si>
    <t>Unscruwing Puse/Roket</t>
  </si>
  <si>
    <t>Bomb Blanket/Selimut</t>
  </si>
  <si>
    <t>Eor Set Search Kit</t>
  </si>
  <si>
    <t>Trawing Anchor</t>
  </si>
  <si>
    <t>Diagnosa Robot Vehicle</t>
  </si>
  <si>
    <t>Portable Amature Detector</t>
  </si>
  <si>
    <t>Ran 3/4 Ton SUV</t>
  </si>
  <si>
    <t>Metal Detector</t>
  </si>
  <si>
    <t>Bomb Trailler</t>
  </si>
  <si>
    <t>Hook And Line Set</t>
  </si>
  <si>
    <t>Rapped Fused Opening</t>
  </si>
  <si>
    <t>Spooting Telescope</t>
  </si>
  <si>
    <t>Mountenering Rope Set</t>
  </si>
  <si>
    <t>Discruptor</t>
  </si>
  <si>
    <t>Hand Held Gama Scope</t>
  </si>
  <si>
    <t>Unsscruwing Fuse (Rocket Wrench)</t>
  </si>
  <si>
    <t>Special Purpose EOD Vehicle</t>
  </si>
  <si>
    <t>Radset</t>
  </si>
  <si>
    <t>Unit Alins Alsus</t>
  </si>
  <si>
    <t>Automatic Telephone Monitoring System</t>
  </si>
  <si>
    <t>Tanki Minyak</t>
  </si>
  <si>
    <t>alat penjinak bahan peledak (aljihandak)  lainnya (dst)</t>
  </si>
  <si>
    <t>Topeng Pelindung</t>
  </si>
  <si>
    <t>Cadangan Filter</t>
  </si>
  <si>
    <t>Breathing Apparatus</t>
  </si>
  <si>
    <t>Hood</t>
  </si>
  <si>
    <t>Pakaian Pelindung</t>
  </si>
  <si>
    <t>Kit Dekontamination Perorangan</t>
  </si>
  <si>
    <t>Detektor Peraorangan</t>
  </si>
  <si>
    <t>Pen Bedge Dosimeter</t>
  </si>
  <si>
    <t>Radiac/Dosimeter</t>
  </si>
  <si>
    <t>Pendosimeter</t>
  </si>
  <si>
    <t>Charging Unit Pendosimeter</t>
  </si>
  <si>
    <t>Source 5 Microcury</t>
  </si>
  <si>
    <t>Tang Penjepit</t>
  </si>
  <si>
    <t>Piring Hitung Taktis</t>
  </si>
  <si>
    <t>Sanlon Pola Penyebaran Nuklir, Biologi, dan Kimia</t>
  </si>
  <si>
    <t>Pen Bedge Fag Size 0-20 Mm, Leght Approx 150 Mm</t>
  </si>
  <si>
    <t>Kit Samping Biologis</t>
  </si>
  <si>
    <t>Cawan Tetes</t>
  </si>
  <si>
    <t>Loepe</t>
  </si>
  <si>
    <t>Obyek Gelas</t>
  </si>
  <si>
    <t>Alas Tempat Seksi</t>
  </si>
  <si>
    <t>Detektor Kimia</t>
  </si>
  <si>
    <t>Detektor Gas Kimia</t>
  </si>
  <si>
    <t>Water Testing Chemagent</t>
  </si>
  <si>
    <t>Tabung Detektor Kitagawa</t>
  </si>
  <si>
    <t>Tabung Gas Detektor</t>
  </si>
  <si>
    <t>Field Shower</t>
  </si>
  <si>
    <t>Collapsible Water Tank</t>
  </si>
  <si>
    <t>Training Emulsion</t>
  </si>
  <si>
    <t>Alins Traner NBS</t>
  </si>
  <si>
    <t>Removing Maerial</t>
  </si>
  <si>
    <t>Swing Fog SN 50</t>
  </si>
  <si>
    <t>Stainless Steel Sprayer</t>
  </si>
  <si>
    <t>Charge Battery Dry Fit</t>
  </si>
  <si>
    <t>Battery Dry Fit</t>
  </si>
  <si>
    <t>Set Slang Las and Spray</t>
  </si>
  <si>
    <t>Fire Gun</t>
  </si>
  <si>
    <t>Tabung Acetillen</t>
  </si>
  <si>
    <t>Derajat Celcius Termoline</t>
  </si>
  <si>
    <t>PenghitunG Bakteri</t>
  </si>
  <si>
    <t>NyCounter Digital Stuart</t>
  </si>
  <si>
    <t>Test Nitrit dan Besi</t>
  </si>
  <si>
    <t>Dissecting Set</t>
  </si>
  <si>
    <t>Container Field Work</t>
  </si>
  <si>
    <t>Baker Glass</t>
  </si>
  <si>
    <t>Biological Sampling Kit</t>
  </si>
  <si>
    <t>Bunsen Burner (Alat Nuklir, Biologi Dan Kimia)</t>
  </si>
  <si>
    <t>Coloni Counter</t>
  </si>
  <si>
    <t>Destilator (Alat Nuklir, Biologi Dan Kimia)</t>
  </si>
  <si>
    <t>Dissecting Board</t>
  </si>
  <si>
    <t>Erlenmeyer</t>
  </si>
  <si>
    <t>Haemocytemeter Improved Nebaver Pattern</t>
  </si>
  <si>
    <t>Heamometer</t>
  </si>
  <si>
    <t>Kotak Preparat</t>
  </si>
  <si>
    <t>Live Cell For 35 Mm Projector</t>
  </si>
  <si>
    <t>Live Cell For Projection Microscope</t>
  </si>
  <si>
    <t>Medical Dissecting Set</t>
  </si>
  <si>
    <t>Sedgewick Rafter</t>
  </si>
  <si>
    <t>Tubing For Blood Dilutting Pipet</t>
  </si>
  <si>
    <t>Ultra Violet Viewing Box and Lampu Ultraviolet</t>
  </si>
  <si>
    <t>Faces Field Fischer</t>
  </si>
  <si>
    <t>Masker 5000 Series Dual Catridge Respirator</t>
  </si>
  <si>
    <t>Alat Destilasi</t>
  </si>
  <si>
    <t>Atomic Absortion Spectro Photometer</t>
  </si>
  <si>
    <t>Botol Bod</t>
  </si>
  <si>
    <t>Botol Reagent</t>
  </si>
  <si>
    <t>Buret Biasa</t>
  </si>
  <si>
    <t>Calcium Chloride Tower</t>
  </si>
  <si>
    <t>Filter Funnel</t>
  </si>
  <si>
    <t>Gas Chormatography</t>
  </si>
  <si>
    <t>Infra Red Spectometer</t>
  </si>
  <si>
    <t>Krus Porcelain</t>
  </si>
  <si>
    <t>Liquid Chormatography</t>
  </si>
  <si>
    <t>Mortas and Fistle Porcelain</t>
  </si>
  <si>
    <t>Neraca Analitis</t>
  </si>
  <si>
    <t>Penjepit Krus</t>
  </si>
  <si>
    <t>Specifionografity Bottle As Justed</t>
  </si>
  <si>
    <t>Spectronic 20</t>
  </si>
  <si>
    <t>Statif and Clemp</t>
  </si>
  <si>
    <t>Tubidimeter Hach</t>
  </si>
  <si>
    <t>Ultrasonic Cleaner (Alat Nuklir, Biologi Dan Kimia)</t>
  </si>
  <si>
    <t>UV-VIS Spestrohotometer</t>
  </si>
  <si>
    <t>Vacuum Filter Flask</t>
  </si>
  <si>
    <t>Vacuum Microfilter Holder</t>
  </si>
  <si>
    <t>Viscosimeter (Alat Nuklir, Biologi Dan Kimia)</t>
  </si>
  <si>
    <t>Portable Tubidimeter</t>
  </si>
  <si>
    <t>Micro Filter All Glass Vacuum Filter Holder 47 Mm</t>
  </si>
  <si>
    <t>Set Nubika Perorangan</t>
  </si>
  <si>
    <t>Sepatu Pelindung</t>
  </si>
  <si>
    <t>Sarung Tangan Pelindung</t>
  </si>
  <si>
    <t>Tablet + Dilter Penjernih Air</t>
  </si>
  <si>
    <t>Set Detektor Nuklir</t>
  </si>
  <si>
    <t>Set Detektor Biologi</t>
  </si>
  <si>
    <t>Set Meteorologi Lapangan</t>
  </si>
  <si>
    <t>Ransus Deco Jeep</t>
  </si>
  <si>
    <t>Decon Trailler</t>
  </si>
  <si>
    <t>Mobil Unit Decon Trailler</t>
  </si>
  <si>
    <t>Mobil Unit Laboratorium Nubika</t>
  </si>
  <si>
    <t>Truck Alsus Nubika</t>
  </si>
  <si>
    <t>Film Dosimeter</t>
  </si>
  <si>
    <t>Alat Pemroses Film Desimeter</t>
  </si>
  <si>
    <t>Alat Pengisi Pen Dosimeter / Charger</t>
  </si>
  <si>
    <t>Ransel Breathing Aparatus</t>
  </si>
  <si>
    <t>Masker Breathing Aparatus</t>
  </si>
  <si>
    <t>Compressor Breathing Aparatus</t>
  </si>
  <si>
    <t>Tabung Breathing Aparatus</t>
  </si>
  <si>
    <t>Unit Pengisi Oksigen Tabung Aparatus</t>
  </si>
  <si>
    <t>Unit Alpal Lab. Lapangan Nuklir</t>
  </si>
  <si>
    <t>Unit Alpal Lab. Lapangan Biologi</t>
  </si>
  <si>
    <t>Unit Alpal Lab. Lapangan Kimia</t>
  </si>
  <si>
    <t>Set Lidik Meteo</t>
  </si>
  <si>
    <t>Set Lidik Nuklir</t>
  </si>
  <si>
    <t>Set Lidik Biologi</t>
  </si>
  <si>
    <t>Set Lidik Kimia</t>
  </si>
  <si>
    <t>Set Alpal PAP</t>
  </si>
  <si>
    <t>Set Bahan Dekontaminasi Nubika</t>
  </si>
  <si>
    <t>Unit Alins Latihan Nubika</t>
  </si>
  <si>
    <t>Set Kamar Gas</t>
  </si>
  <si>
    <t>Unit Alpal Bengkel Torsin</t>
  </si>
  <si>
    <t>Unit Alpal Bengkel Torsel</t>
  </si>
  <si>
    <t>Set Dapur Lapangan</t>
  </si>
  <si>
    <t>alat nuklir, biologi dan kimia  lainnya (dst)</t>
  </si>
  <si>
    <t>persenjataan non senjata api lainnya  lainnya (dst)</t>
  </si>
  <si>
    <t>laser lainnya (dst)</t>
  </si>
  <si>
    <t>senjata sinar lainnya  lainnya (dst)</t>
  </si>
  <si>
    <t>NCS (Network Control System)</t>
  </si>
  <si>
    <t>Satelit Base Station</t>
  </si>
  <si>
    <t>Intelegent Interconnect System</t>
  </si>
  <si>
    <t>HP Satelite</t>
  </si>
  <si>
    <t>Pusdalsis</t>
  </si>
  <si>
    <t>Fly Away VSAT</t>
  </si>
  <si>
    <t>GSP MAP 60 CSX</t>
  </si>
  <si>
    <t>Iradium Satelite Mobil Phone</t>
  </si>
  <si>
    <t>Iradium Satelite Fixed Phone</t>
  </si>
  <si>
    <t>alat khusus kepolisian  lainnya (dst)</t>
  </si>
  <si>
    <t>Helmet With Neck Cover</t>
  </si>
  <si>
    <t>Gas Masker</t>
  </si>
  <si>
    <t>Canester</t>
  </si>
  <si>
    <t>Anti Riot Shiled/Tameng PHH</t>
  </si>
  <si>
    <t>Anti Riot Uniform/Rompi PHH</t>
  </si>
  <si>
    <t>Public Adress</t>
  </si>
  <si>
    <t>Tongkat POLRI</t>
  </si>
  <si>
    <t>Mobile Barrier</t>
  </si>
  <si>
    <t>Rompi dan Pelindung Kaki/Tangan</t>
  </si>
  <si>
    <t>Louncer</t>
  </si>
  <si>
    <t>Rifle Granade</t>
  </si>
  <si>
    <t>Air Teser</t>
  </si>
  <si>
    <t>Recharging System</t>
  </si>
  <si>
    <t>Tongkat Listrik</t>
  </si>
  <si>
    <t>Alat Kejut</t>
  </si>
  <si>
    <t>Reming Super - 7</t>
  </si>
  <si>
    <t>Super - 7</t>
  </si>
  <si>
    <t>Tongkat Panjang</t>
  </si>
  <si>
    <t>Tongkat Panjang Lecut</t>
  </si>
  <si>
    <t>Launcher TAC 700</t>
  </si>
  <si>
    <t>Adaptor PA-FA</t>
  </si>
  <si>
    <t>Scuba Tank</t>
  </si>
  <si>
    <t>Red Rounds</t>
  </si>
  <si>
    <t>Purple Rounds</t>
  </si>
  <si>
    <t>Green Rounds</t>
  </si>
  <si>
    <t>Paper Spray</t>
  </si>
  <si>
    <t>Helm Dalmas</t>
  </si>
  <si>
    <t>Alkom Dalmas</t>
  </si>
  <si>
    <t>Kamera Digital</t>
  </si>
  <si>
    <t>Flash Ball</t>
  </si>
  <si>
    <t>Tali Dalmas</t>
  </si>
  <si>
    <t>Multi Louncher</t>
  </si>
  <si>
    <t>Catching Net</t>
  </si>
  <si>
    <t>alat dalmas/alat dakhura  lainnya (dst)</t>
  </si>
  <si>
    <t>Kacamata Pelindung</t>
  </si>
  <si>
    <t>Pakaian Khusus Wanteror</t>
  </si>
  <si>
    <t>NVG-10</t>
  </si>
  <si>
    <t>GPS</t>
  </si>
  <si>
    <t>Thermal Image Intensifier</t>
  </si>
  <si>
    <t>Mini Transmitter and Recivier</t>
  </si>
  <si>
    <t>Camoflage Paste</t>
  </si>
  <si>
    <t>Escape Belt</t>
  </si>
  <si>
    <t>Dehidrate</t>
  </si>
  <si>
    <t>Field Dressing Tape To Webbing</t>
  </si>
  <si>
    <t>Helm Tempur</t>
  </si>
  <si>
    <t>Rompi Anti Peluru</t>
  </si>
  <si>
    <t>Teropong Siang</t>
  </si>
  <si>
    <t>Mask Gogle</t>
  </si>
  <si>
    <t>Knee Protection</t>
  </si>
  <si>
    <t>Ilbow Protection</t>
  </si>
  <si>
    <t>Sarung Tangan Kulit</t>
  </si>
  <si>
    <t>Sebo Warna Hitam</t>
  </si>
  <si>
    <t>15 Passanger Van</t>
  </si>
  <si>
    <t>Terrano CommandVehicle</t>
  </si>
  <si>
    <t>Surefire951-Light</t>
  </si>
  <si>
    <t>Laser Range Finder</t>
  </si>
  <si>
    <t>Binoculars, Armored 7x35 (Rubber Coated) Blk or Gurn</t>
  </si>
  <si>
    <t>Spotting Scopes, 25x Power W/Mil Dot Reticle and Tripood</t>
  </si>
  <si>
    <t>Shaarpshooter Drag Bag, Blackhawk</t>
  </si>
  <si>
    <t>Clening Rods/Oil, Solvent, Brushesfor308 Cal</t>
  </si>
  <si>
    <t>Utility Brush</t>
  </si>
  <si>
    <t>Chamber Brushfor All Calibers</t>
  </si>
  <si>
    <t>Solvent, Copper</t>
  </si>
  <si>
    <t>Gun Scrub, Can</t>
  </si>
  <si>
    <t>Bore Solvent MC#7, Shooter'sChice Bottle</t>
  </si>
  <si>
    <t>Lubricant FP-10. Quick Scrub, Bottle</t>
  </si>
  <si>
    <t>Camo Compacts</t>
  </si>
  <si>
    <t>Type 'A' Sharpshooter's Completti Data Book System</t>
  </si>
  <si>
    <t>Mini-Mag Light and Batteries (Police3 Marks Man)</t>
  </si>
  <si>
    <t>Armalite Ar10T (308cal) W2x20rd. Mag's, bead blaster SS Barel</t>
  </si>
  <si>
    <t>Mounting Rings For Scope</t>
  </si>
  <si>
    <t>Harris Bi-pod</t>
  </si>
  <si>
    <t>Pelican Casses for AR10-T</t>
  </si>
  <si>
    <t>Rifle Slings, for AR10-T</t>
  </si>
  <si>
    <t>M4A1 Carbine, Plus 1 Magazine</t>
  </si>
  <si>
    <t>ARMS Flip-Up Sight</t>
  </si>
  <si>
    <t>M4A1 Rifle Slings</t>
  </si>
  <si>
    <t>M4A1, Extra Magazines</t>
  </si>
  <si>
    <t>Aimpoint (M4A1 Weapon Sights)</t>
  </si>
  <si>
    <t>Glock 17 (Live Fire)</t>
  </si>
  <si>
    <t>Remmington 870, Shotgun</t>
  </si>
  <si>
    <t>Londobridges, Radio Pouch</t>
  </si>
  <si>
    <t>Londobridges, Molle Vest</t>
  </si>
  <si>
    <t>Londobridges, Magazines Poch Adapted For Pistol</t>
  </si>
  <si>
    <t>Pouch Magazines Horizontal</t>
  </si>
  <si>
    <t>Pack.Buttmolle LBT 2282C</t>
  </si>
  <si>
    <t>Tactical Ballistic Plate Carier</t>
  </si>
  <si>
    <t>Ballistic Plates, Level III + Protektion</t>
  </si>
  <si>
    <t>Ballistic Ladder Sheild</t>
  </si>
  <si>
    <t>Handcuffs</t>
  </si>
  <si>
    <t>Flex Cuffs</t>
  </si>
  <si>
    <t>Tactical Breaching Backpack</t>
  </si>
  <si>
    <t>Gp 338 Radio, Charger Belt Clip, Antena</t>
  </si>
  <si>
    <t>NiMH High Cap Baterey</t>
  </si>
  <si>
    <t>Remote Speaker Mikropone</t>
  </si>
  <si>
    <t>TEA Tile II Headset, With PTT</t>
  </si>
  <si>
    <t>GM338 Mobil Radio, Select 5, UHF (450-527MHz)</t>
  </si>
  <si>
    <t>Wire Stripper/Cutter (Breacing)</t>
  </si>
  <si>
    <t>M-2 Crimper (Breacing)</t>
  </si>
  <si>
    <t>Bolt Cutter 36' (Breacing)</t>
  </si>
  <si>
    <t>Bolt Cutter 18' (Breacing)</t>
  </si>
  <si>
    <t>Hacksaw (Breacing)</t>
  </si>
  <si>
    <t>Handsaw Wood, Rip, 26-32</t>
  </si>
  <si>
    <t>Qiicke saw - 14</t>
  </si>
  <si>
    <t>Exothermic Fourch Set</t>
  </si>
  <si>
    <t>Storage Container, Pastic 3'x2'x2'</t>
  </si>
  <si>
    <t>Breacing Too; Pouch</t>
  </si>
  <si>
    <t>EOD Pouch</t>
  </si>
  <si>
    <t>Internal Door Charge Satchels (Breacher's Satchels)</t>
  </si>
  <si>
    <t>Dual Shock Tube Initiator</t>
  </si>
  <si>
    <t>Singgle Shock tube Initiator</t>
  </si>
  <si>
    <t>Handy Blaster Electric Fiting Device</t>
  </si>
  <si>
    <t>Omni Single Strand (Cooper) Duplex 20gauge Firing Wire</t>
  </si>
  <si>
    <t>Gloves, Pair, Kevlar Heavy Duty, Work</t>
  </si>
  <si>
    <t>UV/A&amp;Bprotective Eye Goggles</t>
  </si>
  <si>
    <t>Router (Porter-Cable Trimmer)</t>
  </si>
  <si>
    <t>Fireman's Axe</t>
  </si>
  <si>
    <t>Hammer (Claw)</t>
  </si>
  <si>
    <t>Ladder (One 12') Lighet Weight</t>
  </si>
  <si>
    <t>Spray Glue</t>
  </si>
  <si>
    <t>Nylon Cord (100')</t>
  </si>
  <si>
    <t>One Large Oxygen Bottle, Full, Complete W/Cart</t>
  </si>
  <si>
    <t>Stopwatches</t>
  </si>
  <si>
    <t>TEES Walblaster</t>
  </si>
  <si>
    <t>Polythene Strips 1'x1/2'x8'</t>
  </si>
  <si>
    <t>Thunderbolt Ram</t>
  </si>
  <si>
    <t>Strick On Tape</t>
  </si>
  <si>
    <t>Hearing N Listening</t>
  </si>
  <si>
    <t>Scure Foto Tranvia</t>
  </si>
  <si>
    <t>Write Blocking Device</t>
  </si>
  <si>
    <t>Intelgent Audio Kit</t>
  </si>
  <si>
    <t>Basic G 1.2 Bundle</t>
  </si>
  <si>
    <t>alat wanteror (perlawanan teror)  lainnya (dst)</t>
  </si>
  <si>
    <t>Explosive Tector 6VD-04</t>
  </si>
  <si>
    <t>Camera Jam Tangan</t>
  </si>
  <si>
    <t>Celluler Interceptor</t>
  </si>
  <si>
    <t>Digital Camera</t>
  </si>
  <si>
    <t>Digital Voice Rec S-1 330</t>
  </si>
  <si>
    <t>Telepon Line Rec</t>
  </si>
  <si>
    <t>Digital Handycam VHSC</t>
  </si>
  <si>
    <t>Scan Mail Letter Bomb Detector</t>
  </si>
  <si>
    <t>Visiscope Remote Viewingsys Optic</t>
  </si>
  <si>
    <t>Searchkit Fiberscope Non Conductive</t>
  </si>
  <si>
    <t>Tustel Camera</t>
  </si>
  <si>
    <t>Pinhole Camera WA</t>
  </si>
  <si>
    <t>Pinhole Camera WD</t>
  </si>
  <si>
    <t>Camera Dasi</t>
  </si>
  <si>
    <t>Camera Rokok</t>
  </si>
  <si>
    <t>Long Range Receiver TV-201</t>
  </si>
  <si>
    <t>Reciever Audio/Video</t>
  </si>
  <si>
    <t>Throught Wall Listening Equipment</t>
  </si>
  <si>
    <t>Video Survallence and Ice Glass</t>
  </si>
  <si>
    <t>Penyadap Telepon</t>
  </si>
  <si>
    <t>Watch Camera Transmitter</t>
  </si>
  <si>
    <t>Taping Telephone</t>
  </si>
  <si>
    <t>Pocket Camera AF-230</t>
  </si>
  <si>
    <t>Snake Camera</t>
  </si>
  <si>
    <t>Pen Transmitter</t>
  </si>
  <si>
    <t>Button Camera</t>
  </si>
  <si>
    <t>Transmitter Reciever</t>
  </si>
  <si>
    <t>Cigarret Pac Camera</t>
  </si>
  <si>
    <t>Screw Head Camera</t>
  </si>
  <si>
    <t>Cellphone Video Camera</t>
  </si>
  <si>
    <t>Pen Camera</t>
  </si>
  <si>
    <t>Sun Glasses Camera</t>
  </si>
  <si>
    <t>Reciever System PRS 5000, 3000</t>
  </si>
  <si>
    <t>Bom Detector Rad-2</t>
  </si>
  <si>
    <t>Explosive and Contra Band Detector</t>
  </si>
  <si>
    <t>Anel Metal Detec Ajustable</t>
  </si>
  <si>
    <t>Celluler Blocker MTB</t>
  </si>
  <si>
    <t>Bug Allert</t>
  </si>
  <si>
    <t>Letter Bomb Wood, Black</t>
  </si>
  <si>
    <t>Interfiring</t>
  </si>
  <si>
    <t>Critical Spares For</t>
  </si>
  <si>
    <t>Optional Capabilities</t>
  </si>
  <si>
    <t>G 1.2. DF Verint</t>
  </si>
  <si>
    <t>peralatan deteksi intel  lainnya (dst)</t>
  </si>
  <si>
    <t>Distometer</t>
  </si>
  <si>
    <t>Simulator Alat Klinik Mengemudi</t>
  </si>
  <si>
    <t>Emergency Hidroclinik Power</t>
  </si>
  <si>
    <t>Alat Ukur Kecepatan Ranmor</t>
  </si>
  <si>
    <t>Alat Ukur Timbangan Ranmor</t>
  </si>
  <si>
    <t>Alat Uji Kaca Gelap</t>
  </si>
  <si>
    <t>Alat Traffic Control and Monitoring</t>
  </si>
  <si>
    <t>Alat Pembuka Pintu/Kunci Mobil</t>
  </si>
  <si>
    <t>alsus lantas  lainnya (dst)</t>
  </si>
  <si>
    <t>TKP Kit</t>
  </si>
  <si>
    <t>Police Line</t>
  </si>
  <si>
    <t>Vallon Defender 2000</t>
  </si>
  <si>
    <t>Handwriting Analysis Instrument HC 100</t>
  </si>
  <si>
    <t>Document Examiner Mic 940 Master</t>
  </si>
  <si>
    <t>Questioned Document Kit</t>
  </si>
  <si>
    <t>Portable Survilance System</t>
  </si>
  <si>
    <t>Video Camera Surveilance</t>
  </si>
  <si>
    <t>Linen Tester</t>
  </si>
  <si>
    <t>Money Scanner</t>
  </si>
  <si>
    <t>Komputer Phantombild</t>
  </si>
  <si>
    <t>Endoscope</t>
  </si>
  <si>
    <t>Tes Kit Narkoba</t>
  </si>
  <si>
    <t>GSM Tracknet System</t>
  </si>
  <si>
    <t>alsus reserse  lainnya (dst)</t>
  </si>
  <si>
    <t>Bateray Handycam</t>
  </si>
  <si>
    <t>Lampu Handycam + Bateray</t>
  </si>
  <si>
    <t>Mesin Enlarger</t>
  </si>
  <si>
    <t>Bak Cuci Cetak</t>
  </si>
  <si>
    <t>Lemari Camera</t>
  </si>
  <si>
    <t>Payung Flash Lamp</t>
  </si>
  <si>
    <t>Background</t>
  </si>
  <si>
    <t>Bateray D70S</t>
  </si>
  <si>
    <t>Bateray Pack Camera</t>
  </si>
  <si>
    <t>Nomor BB TKP</t>
  </si>
  <si>
    <t>Roll Meter 10 m</t>
  </si>
  <si>
    <t>Zoom Lens</t>
  </si>
  <si>
    <t>Standard Lens</t>
  </si>
  <si>
    <t>Micro Lens</t>
  </si>
  <si>
    <t>Macro Lens</t>
  </si>
  <si>
    <t>Lemari Suhu</t>
  </si>
  <si>
    <t>Bak Pencuci Film</t>
  </si>
  <si>
    <t>Tempat Slide</t>
  </si>
  <si>
    <t>Wide Angle Lens</t>
  </si>
  <si>
    <t>Blitz Yashica Pro 100</t>
  </si>
  <si>
    <t>Enlarger Reproduksi</t>
  </si>
  <si>
    <t>Layar Proyektor</t>
  </si>
  <si>
    <t>Blitz Popular</t>
  </si>
  <si>
    <t>Alat Pengering Foto</t>
  </si>
  <si>
    <t>Ukuran Cahaya</t>
  </si>
  <si>
    <t>Blower Brush</t>
  </si>
  <si>
    <t>Blitz Mamiya</t>
  </si>
  <si>
    <t>Roll Holder</t>
  </si>
  <si>
    <t>Enlarger Lucky</t>
  </si>
  <si>
    <t>Tripot Background</t>
  </si>
  <si>
    <t>Background / Kertas Background</t>
  </si>
  <si>
    <t>Reprovit</t>
  </si>
  <si>
    <t>Processing Film</t>
  </si>
  <si>
    <t>Negative Film Driyer Cabinet</t>
  </si>
  <si>
    <t>Finger Print Camera</t>
  </si>
  <si>
    <t>alsus fotografi kepolisian  lainnya (dst)</t>
  </si>
  <si>
    <t>Stamping Kit</t>
  </si>
  <si>
    <t>Professional Fp. Magnifier / Loop</t>
  </si>
  <si>
    <t>Forensic Light Source</t>
  </si>
  <si>
    <t>Fp. Ink Roller</t>
  </si>
  <si>
    <t>Pocket Size Magnifying Lens/Ps.600</t>
  </si>
  <si>
    <t>Portable Ultra Violet Rays Lamp</t>
  </si>
  <si>
    <t>Type Electric Iodine Fumer Kit/Ps.46</t>
  </si>
  <si>
    <t>Steel Classifying Table/Ps.148</t>
  </si>
  <si>
    <t>Wide Magnetic &amp; Duster/Ps.113</t>
  </si>
  <si>
    <t>Laboratory Type Fuming Cabinet</t>
  </si>
  <si>
    <t>Evidence Camera</t>
  </si>
  <si>
    <t>Fingerprint Magnifier/Henry Disk</t>
  </si>
  <si>
    <t>Traffic Identification Kit/Ps.511</t>
  </si>
  <si>
    <t>Fingerprint Sprayer Gun Kit/Ps.135</t>
  </si>
  <si>
    <t>Anti Petrefacton Mask</t>
  </si>
  <si>
    <t>Regular Magnetic Latent Print Kit</t>
  </si>
  <si>
    <t>Retrac Table Maxi Latent Print Brush</t>
  </si>
  <si>
    <t>Comparator Cat PC-28</t>
  </si>
  <si>
    <t>Latent Print Spesialis Kit Cat-303</t>
  </si>
  <si>
    <t>Iodine Print Eshenter Cat-Dca 1-6</t>
  </si>
  <si>
    <t>Bulgary Squad Kit/Ps.117</t>
  </si>
  <si>
    <t>Latent Print Kit Cat LP 304</t>
  </si>
  <si>
    <t>Ransel Kit</t>
  </si>
  <si>
    <t>Profesional Fingerprint Magnifer/Loop</t>
  </si>
  <si>
    <t>Compact Folding Fp. Kit/CFP 600</t>
  </si>
  <si>
    <t>Wide Magnetic Brush</t>
  </si>
  <si>
    <t>Fp Field Kit</t>
  </si>
  <si>
    <t>Magnetic Latent Print Kit</t>
  </si>
  <si>
    <t>Poly View</t>
  </si>
  <si>
    <t>Polylight</t>
  </si>
  <si>
    <t>Laser Print Finger Detector</t>
  </si>
  <si>
    <t>Finger Print Laboratories</t>
  </si>
  <si>
    <t>AC Purpose Fuming Cabinet</t>
  </si>
  <si>
    <t>Forensik Optical Comperator</t>
  </si>
  <si>
    <t>Patroid Compositor</t>
  </si>
  <si>
    <t>FP Development Station</t>
  </si>
  <si>
    <t>alsus daktiloskopi  lainnya (dst)</t>
  </si>
  <si>
    <t>Gas Cromatography (GC)</t>
  </si>
  <si>
    <t>Ion Cromatography</t>
  </si>
  <si>
    <t>FTIR</t>
  </si>
  <si>
    <t>UV-VIS Spectrometer</t>
  </si>
  <si>
    <t>GC MS</t>
  </si>
  <si>
    <t>GC-IRD MS</t>
  </si>
  <si>
    <t>Elementer Analizer</t>
  </si>
  <si>
    <t>Emit Solaris</t>
  </si>
  <si>
    <t>Vioce Analizer</t>
  </si>
  <si>
    <t>Universal Testing</t>
  </si>
  <si>
    <t>DNA Analizer</t>
  </si>
  <si>
    <t>UV-VIS Scanning Spectrometer</t>
  </si>
  <si>
    <t>Solaris Aoutomatic Analyser</t>
  </si>
  <si>
    <t>Microdigest</t>
  </si>
  <si>
    <t>Video Spectral Comparator (VSC)</t>
  </si>
  <si>
    <t>Lab X-300</t>
  </si>
  <si>
    <t>Ion Scan</t>
  </si>
  <si>
    <t>Sabre 2000</t>
  </si>
  <si>
    <t>Lie Detector</t>
  </si>
  <si>
    <t>ESDA</t>
  </si>
  <si>
    <t>Gas Emission Analyser</t>
  </si>
  <si>
    <t>Explosive Vapour Detector</t>
  </si>
  <si>
    <t>Gas Detection Instruments Hand Held Detectors</t>
  </si>
  <si>
    <t>Gas Combustible Detector</t>
  </si>
  <si>
    <t>Flas Point Tester</t>
  </si>
  <si>
    <t>Radiation Checker</t>
  </si>
  <si>
    <t>Ultraviolet Box</t>
  </si>
  <si>
    <t>Bank Note Checker</t>
  </si>
  <si>
    <t>Hand Held Gas Detection Instruments</t>
  </si>
  <si>
    <t>Auto Flash Point Apparatus</t>
  </si>
  <si>
    <t>Melting Point Apparatus</t>
  </si>
  <si>
    <t>Ph Meter Bench</t>
  </si>
  <si>
    <t>Ph Meter Corning Delta</t>
  </si>
  <si>
    <t>Tinto Meter</t>
  </si>
  <si>
    <t>Emission Analyzer</t>
  </si>
  <si>
    <t>Computing Noise Doosimeter</t>
  </si>
  <si>
    <t>Organic Gas Sampling Kit (SKC)</t>
  </si>
  <si>
    <t>Laminar Air Low</t>
  </si>
  <si>
    <t>Digital Multimeter (Fluke 97)</t>
  </si>
  <si>
    <t>The Russel Comparator</t>
  </si>
  <si>
    <t>Fofessional Trimmer</t>
  </si>
  <si>
    <t>Flow Meter Water</t>
  </si>
  <si>
    <t>Flow Meter Gas</t>
  </si>
  <si>
    <t>Mettler AT 201 Analytical Balance</t>
  </si>
  <si>
    <t>Density Balance For Liquids</t>
  </si>
  <si>
    <t>Viscometer Portable</t>
  </si>
  <si>
    <t>Micrometer and Capiler</t>
  </si>
  <si>
    <t>PH Meter Digital Portable</t>
  </si>
  <si>
    <t>Conductivity Meter Portable</t>
  </si>
  <si>
    <t>Conductivity Meter Bench</t>
  </si>
  <si>
    <t>Thermometer Digital Portable</t>
  </si>
  <si>
    <t>Kinetic Viscosity Bath</t>
  </si>
  <si>
    <t>Multi Role Metal Detection Equipment</t>
  </si>
  <si>
    <t>Light Meter</t>
  </si>
  <si>
    <t>Dissolved Oxygen Meter Portable</t>
  </si>
  <si>
    <t>Determination of Vapour Pressure</t>
  </si>
  <si>
    <t>Determination of Freezing Poin</t>
  </si>
  <si>
    <t>Clorine and Sulphur Determination</t>
  </si>
  <si>
    <t>Determination of Hydrocarbon Types</t>
  </si>
  <si>
    <t>Determination of Insolube Matters</t>
  </si>
  <si>
    <t>Determination of Free Acidic</t>
  </si>
  <si>
    <t>Determination of Smoke Point</t>
  </si>
  <si>
    <t>Detection of Copper Corrosion</t>
  </si>
  <si>
    <t>Determination of Coud and Pour Point</t>
  </si>
  <si>
    <t>Digital Hygrometer/Thermometer</t>
  </si>
  <si>
    <t>Ultrasonic Thickness Gauge</t>
  </si>
  <si>
    <t>Friction Tester</t>
  </si>
  <si>
    <t>Coat Thickness Measurement</t>
  </si>
  <si>
    <t>Questioned Document Plate Set</t>
  </si>
  <si>
    <t>Scopemen</t>
  </si>
  <si>
    <t>Mikroskop Metalogri</t>
  </si>
  <si>
    <t>Comparison Microscope</t>
  </si>
  <si>
    <t>Trinoc Microscope Fluorescence</t>
  </si>
  <si>
    <t>Through Light Box</t>
  </si>
  <si>
    <t>Illuminated Magnifier</t>
  </si>
  <si>
    <t>Refractometer Abbe Mark II Plus</t>
  </si>
  <si>
    <t>Thermal Analysis System</t>
  </si>
  <si>
    <t>Fisher Micromaster</t>
  </si>
  <si>
    <t>X-Ray Fluorences Spectrometry (XRF)</t>
  </si>
  <si>
    <t>X-Ray Diffractometry (XRD)</t>
  </si>
  <si>
    <t>Leica Vector IV</t>
  </si>
  <si>
    <t>Draeger Multi Gas Detector</t>
  </si>
  <si>
    <t>Furnace Neytech</t>
  </si>
  <si>
    <t>X-Met 3000 TX &amp; Portable X-Ray</t>
  </si>
  <si>
    <t>Hot Plate With Stirrer</t>
  </si>
  <si>
    <t>Micro Distilation Oven</t>
  </si>
  <si>
    <t>Reprostar</t>
  </si>
  <si>
    <t>Magnifier</t>
  </si>
  <si>
    <t>Resin Coated Paper Dryer</t>
  </si>
  <si>
    <t>Vortex Genie</t>
  </si>
  <si>
    <t>Refrigerator Laboratory Spark Free</t>
  </si>
  <si>
    <t>Lab Start Up Plus Chemicals</t>
  </si>
  <si>
    <t>High Speed Centrifuge</t>
  </si>
  <si>
    <t>Microcentaur</t>
  </si>
  <si>
    <t>Eppendort Thermomixer</t>
  </si>
  <si>
    <t>Russel Comparator</t>
  </si>
  <si>
    <t>Stavol</t>
  </si>
  <si>
    <t>Exploranium Gamma Neutron Ray Spectrometer</t>
  </si>
  <si>
    <t>Exploranium Radiation Detection Pager Unit</t>
  </si>
  <si>
    <t>Electrik Executive</t>
  </si>
  <si>
    <t>Fisher Oven</t>
  </si>
  <si>
    <t>Automatic Titrator For TBN Determination</t>
  </si>
  <si>
    <t>Pensky Marten Closed Up Flash Point</t>
  </si>
  <si>
    <t>Polaroghapy/Voltammetry</t>
  </si>
  <si>
    <t>Fisher Refrigerator Circulator</t>
  </si>
  <si>
    <t>Personal Dust Sampler</t>
  </si>
  <si>
    <t>Mistral 6000 Refrigerated Centrifuge</t>
  </si>
  <si>
    <t>Heating Mantle With Stirrer</t>
  </si>
  <si>
    <t>Vortex Genie Mixer</t>
  </si>
  <si>
    <t>Shooting Box Normal</t>
  </si>
  <si>
    <t>Autoclave, Omega Sterilising System</t>
  </si>
  <si>
    <t>Horizontal Agarore Electrophoresis</t>
  </si>
  <si>
    <t>Isco Automatic Waste Water Sampler</t>
  </si>
  <si>
    <t>Genarator</t>
  </si>
  <si>
    <t>Digital Flow Detector</t>
  </si>
  <si>
    <t>Adhesion Tester</t>
  </si>
  <si>
    <t>Eppendorf Thermonis</t>
  </si>
  <si>
    <t>Ultrasonic Bath</t>
  </si>
  <si>
    <t>Copy Stand and Lights</t>
  </si>
  <si>
    <t>Quarterly Gradient Semi Preparative</t>
  </si>
  <si>
    <t>DNA System on Forensic</t>
  </si>
  <si>
    <t>Automatic Cleveland Open Cup Flash</t>
  </si>
  <si>
    <t>Baths Ultrasonic</t>
  </si>
  <si>
    <t>Arson Collection Tool Kit</t>
  </si>
  <si>
    <t>Chest Freezer</t>
  </si>
  <si>
    <t>Hot Box Oven</t>
  </si>
  <si>
    <t>Colour Film Processing Mini Lab</t>
  </si>
  <si>
    <t>Auto Slide Projector</t>
  </si>
  <si>
    <t>Combustible Gas Detector</t>
  </si>
  <si>
    <t>CSL Computerized Snech Workstation</t>
  </si>
  <si>
    <t>Drugs Standards</t>
  </si>
  <si>
    <t>Velocity Measuring Device</t>
  </si>
  <si>
    <t>Photographic Enlarger With Colour Analyzer</t>
  </si>
  <si>
    <t>Set of Studio Lights</t>
  </si>
  <si>
    <t>Mettler Delta 320</t>
  </si>
  <si>
    <t>Colour Film Processing System</t>
  </si>
  <si>
    <t>Cod Apparatus</t>
  </si>
  <si>
    <t>Bod Apparatus</t>
  </si>
  <si>
    <t>Aerosol Monitoring System</t>
  </si>
  <si>
    <t>Sem (X-Ray Scanning Electron Microscope)</t>
  </si>
  <si>
    <t>Viscosimeter Bath</t>
  </si>
  <si>
    <t>Cooper Coration</t>
  </si>
  <si>
    <t>Flas/Fire Point Test</t>
  </si>
  <si>
    <t>Cloud Point</t>
  </si>
  <si>
    <t>Autoflash</t>
  </si>
  <si>
    <t>Pour Point</t>
  </si>
  <si>
    <t>Smoke Point Lamp</t>
  </si>
  <si>
    <t>Water Destilation System</t>
  </si>
  <si>
    <t>Amino Acid Tetration</t>
  </si>
  <si>
    <t>Termo Mixer</t>
  </si>
  <si>
    <t>Bolling Bath</t>
  </si>
  <si>
    <t>Mofile Furnace</t>
  </si>
  <si>
    <t>Oil Distolation System</t>
  </si>
  <si>
    <t>Stirer Methrom</t>
  </si>
  <si>
    <t>Autimatic Refractometer</t>
  </si>
  <si>
    <t>UV-Cabinet</t>
  </si>
  <si>
    <t>Nano Pure</t>
  </si>
  <si>
    <t>Micro Centrifuge</t>
  </si>
  <si>
    <t>Volta Meter</t>
  </si>
  <si>
    <t>Automatic Water Sampler</t>
  </si>
  <si>
    <t>Flash Shaker</t>
  </si>
  <si>
    <t>Magnetic Stirrer Hot Plate</t>
  </si>
  <si>
    <t>Portable Combo Media Player</t>
  </si>
  <si>
    <t>Genescane</t>
  </si>
  <si>
    <t>Syntesizer</t>
  </si>
  <si>
    <t>Autotransformer</t>
  </si>
  <si>
    <t>Portable Infra Red Viewer</t>
  </si>
  <si>
    <t>Field Emission</t>
  </si>
  <si>
    <t>Profile Projector</t>
  </si>
  <si>
    <t>Mesin Uji Tarik</t>
  </si>
  <si>
    <t>Alat Re-etching</t>
  </si>
  <si>
    <t>Mesin Mounting</t>
  </si>
  <si>
    <t>instrumen analisis laboratorium forensik  lainnya (dst)</t>
  </si>
  <si>
    <t>alat khusus kepolisian lainnya lainnya (dst)</t>
  </si>
  <si>
    <t>Mainframe (Komputer Jaringan)</t>
  </si>
  <si>
    <t>Local Area Network (LAN)</t>
  </si>
  <si>
    <t>Komputer Wedis</t>
  </si>
  <si>
    <t>Komputer Synergie</t>
  </si>
  <si>
    <t>PC Workstation</t>
  </si>
  <si>
    <t>Komputer Jaringan lainnya</t>
  </si>
  <si>
    <t>P.C Unit</t>
  </si>
  <si>
    <t>Code Breaker Super Komputer</t>
  </si>
  <si>
    <t>Thinclient</t>
  </si>
  <si>
    <t>Net Book</t>
  </si>
  <si>
    <t>Ultra Mobile P.C.</t>
  </si>
  <si>
    <t>Tablet PC</t>
  </si>
  <si>
    <t>Personal Komputer lainnya</t>
  </si>
  <si>
    <t>Komputer Unit Lainnya</t>
  </si>
  <si>
    <t>Card Reader (Peralatan Mainframe)</t>
  </si>
  <si>
    <t>Magnetic Tape Unit (Peralatan Mainframe)</t>
  </si>
  <si>
    <t>Floppy Disk Unit (Peralatan Mainframe)</t>
  </si>
  <si>
    <t>Storage Modul Disk (Peralatan Mainframe)</t>
  </si>
  <si>
    <t>Console Unit (Peralatan Mainframe)</t>
  </si>
  <si>
    <t>CPU (Peralatan Mainframe)</t>
  </si>
  <si>
    <t>Disk Pack (Peralatan Mainframe)</t>
  </si>
  <si>
    <t>Plotter (Peralatan Mainframe)</t>
  </si>
  <si>
    <t>Hard Disk</t>
  </si>
  <si>
    <t>Keyboard (Peralatan Mainframe)</t>
  </si>
  <si>
    <t>Steamer</t>
  </si>
  <si>
    <t>Data Patch Panel</t>
  </si>
  <si>
    <t>Paper Tape Reader</t>
  </si>
  <si>
    <t>Panaboard</t>
  </si>
  <si>
    <t>peralatan mainframe  lainnya (dst)</t>
  </si>
  <si>
    <t>Card Reader (Peralatan Mini Komputer)</t>
  </si>
  <si>
    <t>Magnetic Tape Unit (Peralatan Mini Komputer)</t>
  </si>
  <si>
    <t>Floppy Disk Unit (Peralatan Mini Komputer)</t>
  </si>
  <si>
    <t>Storage Modul Disk (Peralatan Mini Komputer)</t>
  </si>
  <si>
    <t>Console Unit (Peralatan Mini Komputer)</t>
  </si>
  <si>
    <t>CPU (Peralatan Mini Komputer)</t>
  </si>
  <si>
    <t>Disk Pack (Peralatan Mini Komputer)</t>
  </si>
  <si>
    <t>Plotter (Peralatan Mini Komputer)</t>
  </si>
  <si>
    <t>Scanner (Peralatan Mini Komputer)</t>
  </si>
  <si>
    <t>Computer Compatible</t>
  </si>
  <si>
    <t>Viewer (Peralatan Mini Komputer)</t>
  </si>
  <si>
    <t>Digitizer (Peralatan Mini Komputer)</t>
  </si>
  <si>
    <t>Keyboard (Peralatan Mini Komputer)</t>
  </si>
  <si>
    <t>Auto Switch/Data Switch</t>
  </si>
  <si>
    <t>Cut Sheet Feeder</t>
  </si>
  <si>
    <t>Speaker Komputer</t>
  </si>
  <si>
    <t>Peralatan Minikomputer lainnya</t>
  </si>
  <si>
    <t>CPU (Peralatan Personal Komputer)</t>
  </si>
  <si>
    <t>Printer (Peralatan Personal Komputer)</t>
  </si>
  <si>
    <t>Scanner (Peralatan Personal Komputer)</t>
  </si>
  <si>
    <t>Plotter (Peralatan Personal Komputer)</t>
  </si>
  <si>
    <t>Viewer (Peralatan Personal Komputer)</t>
  </si>
  <si>
    <t>Digitizer (Peralatan Personal Komputer)</t>
  </si>
  <si>
    <t>Keyboard (Peralatan Personal Komputer)</t>
  </si>
  <si>
    <t>CD Writter</t>
  </si>
  <si>
    <t>DVD Writer</t>
  </si>
  <si>
    <t>Firewire Card</t>
  </si>
  <si>
    <t>Capture Card</t>
  </si>
  <si>
    <t>LAN Card</t>
  </si>
  <si>
    <t>External CD/ DVD Drive (ROM)</t>
  </si>
  <si>
    <t>External Floppy Disk Drive</t>
  </si>
  <si>
    <t>External/ Portable Hardisk</t>
  </si>
  <si>
    <t>Peralatan Personal Komputer lainnya</t>
  </si>
  <si>
    <t>Hub</t>
  </si>
  <si>
    <t>Netware Interface External</t>
  </si>
  <si>
    <t>Repeater and Transciever</t>
  </si>
  <si>
    <t>Head Copy Terminal</t>
  </si>
  <si>
    <t>rack Modem</t>
  </si>
  <si>
    <t>Card Punch</t>
  </si>
  <si>
    <t>Head Copy Printer</t>
  </si>
  <si>
    <t>Character Terminal</t>
  </si>
  <si>
    <t>Graphic Terminal</t>
  </si>
  <si>
    <t>Terminal</t>
  </si>
  <si>
    <t>Rak Server</t>
  </si>
  <si>
    <t>Firewall</t>
  </si>
  <si>
    <t>Switch Rak</t>
  </si>
  <si>
    <t>Wanscaller</t>
  </si>
  <si>
    <t>E-Mail Security</t>
  </si>
  <si>
    <t>Client Clearing House</t>
  </si>
  <si>
    <t>CAT 6 Cable</t>
  </si>
  <si>
    <t>Kabel UTP</t>
  </si>
  <si>
    <t>Wireless PCI Card</t>
  </si>
  <si>
    <t>Wireless Access Point</t>
  </si>
  <si>
    <t>Switch</t>
  </si>
  <si>
    <t>Hubbel UTP</t>
  </si>
  <si>
    <t>Rackmount</t>
  </si>
  <si>
    <t>KVM Keyboard Video Monitor</t>
  </si>
  <si>
    <t>Mobile Modem GSM/ CDMA</t>
  </si>
  <si>
    <t>Network Cable Tester</t>
  </si>
  <si>
    <t>Jaringan Satpas</t>
  </si>
  <si>
    <t>NComputing</t>
  </si>
  <si>
    <t>Peralatan Jaringan lainnya</t>
  </si>
  <si>
    <t>Peralatan Komputer lainnya</t>
  </si>
  <si>
    <t>Teropong (Optik)</t>
  </si>
  <si>
    <t>Comperator</t>
  </si>
  <si>
    <t>Mineral Light 15</t>
  </si>
  <si>
    <t>optik  lainnya (dst)</t>
  </si>
  <si>
    <t>Planimeter (Ukur/instrument)</t>
  </si>
  <si>
    <t>Pesawat Bih</t>
  </si>
  <si>
    <t>Current Meter (Ukur/instrument)</t>
  </si>
  <si>
    <t>Pyrometer (Ukur/instrument)</t>
  </si>
  <si>
    <t>Barografh</t>
  </si>
  <si>
    <t>Water Level Indicator</t>
  </si>
  <si>
    <t>Step Counter (Ukur/instrument)</t>
  </si>
  <si>
    <t>Hermo Hydrograph</t>
  </si>
  <si>
    <t>Range Finder (Ukur/instrument)</t>
  </si>
  <si>
    <t>Synchono Meter</t>
  </si>
  <si>
    <t>Stereo Elevation</t>
  </si>
  <si>
    <t>Fieldmeter</t>
  </si>
  <si>
    <t>Combination Parameter</t>
  </si>
  <si>
    <t>Pieso Meter</t>
  </si>
  <si>
    <t>Telurometer</t>
  </si>
  <si>
    <t>Distance Meter Electronic</t>
  </si>
  <si>
    <t>Penetrometer (Ukur/instrument)</t>
  </si>
  <si>
    <t>Vertical Spectrometer</t>
  </si>
  <si>
    <t>Roulof</t>
  </si>
  <si>
    <t>Chronograf</t>
  </si>
  <si>
    <t>Mounting Kamera</t>
  </si>
  <si>
    <t>ukur/instrument  lainnya (dst)</t>
  </si>
  <si>
    <t>alat eksplorasi topografi lainnya  lainnya (dst)</t>
  </si>
  <si>
    <t>Faller Horizontal</t>
  </si>
  <si>
    <t>Precission Sample</t>
  </si>
  <si>
    <t>Side Scan Sonar</t>
  </si>
  <si>
    <t>Step Counter (Mekanik)</t>
  </si>
  <si>
    <t>Converter</t>
  </si>
  <si>
    <t>Portable CDP Cable</t>
  </si>
  <si>
    <t>Enconder Model Eng-200</t>
  </si>
  <si>
    <t>Ratalong Ris 1007</t>
  </si>
  <si>
    <t>Decoder/DE 200</t>
  </si>
  <si>
    <t>EFC Graphic Recorder</t>
  </si>
  <si>
    <t>Polirization And Possitivity</t>
  </si>
  <si>
    <t>Density Grahet Saunce Cobat</t>
  </si>
  <si>
    <t>Neutron Succe Aniricium Brium 100 Milicuric</t>
  </si>
  <si>
    <t>mekanik  lainnya (dst)</t>
  </si>
  <si>
    <t>Iso Dinamic</t>
  </si>
  <si>
    <t>Seismometer</t>
  </si>
  <si>
    <t>Gravimeter</t>
  </si>
  <si>
    <t>Pesawat Geolistrik</t>
  </si>
  <si>
    <t>Pesawat Penampang Logging</t>
  </si>
  <si>
    <t>Pesawat Radio Meter</t>
  </si>
  <si>
    <t>Pesawat Potensial Instrument</t>
  </si>
  <si>
    <t>Vertical Sketsmaster</t>
  </si>
  <si>
    <t>Deferentialthermal</t>
  </si>
  <si>
    <t>Turam</t>
  </si>
  <si>
    <t>Shallow Seismic</t>
  </si>
  <si>
    <t>Resistensivity Meter</t>
  </si>
  <si>
    <t>Electric Log</t>
  </si>
  <si>
    <t>Ultrasonic Tester</t>
  </si>
  <si>
    <t>Geiger Counter</t>
  </si>
  <si>
    <t>Continuous Seismic</t>
  </si>
  <si>
    <t>Sis System</t>
  </si>
  <si>
    <t>Transducer</t>
  </si>
  <si>
    <t>Metorolla Mini</t>
  </si>
  <si>
    <t>Perekam Seismik</t>
  </si>
  <si>
    <t>Echosounder</t>
  </si>
  <si>
    <t>Transponder</t>
  </si>
  <si>
    <t>Hard Copy Printer Mini Ranger</t>
  </si>
  <si>
    <t>Air Gun</t>
  </si>
  <si>
    <t>Graphic Recorder</t>
  </si>
  <si>
    <t>Krohn-Hits Variable Band Pass</t>
  </si>
  <si>
    <t>Time Variated Gain Amplifier</t>
  </si>
  <si>
    <t>Swell Filter</t>
  </si>
  <si>
    <t>Tape Reply Unit</t>
  </si>
  <si>
    <t>Record Annotator</t>
  </si>
  <si>
    <t>Staching Unit</t>
  </si>
  <si>
    <t>Navigasi Via Satelite (Magnavox)</t>
  </si>
  <si>
    <t>Air Compressor (Alat Eksplorasi Geofisika Elektronik/electric)</t>
  </si>
  <si>
    <t>TSS</t>
  </si>
  <si>
    <t>Senour</t>
  </si>
  <si>
    <t>Capasitor Bank</t>
  </si>
  <si>
    <t>Unbon Sound Sours</t>
  </si>
  <si>
    <t>Spark Array</t>
  </si>
  <si>
    <t>Ukur/Instumen</t>
  </si>
  <si>
    <t>Electronic/Electric</t>
  </si>
  <si>
    <t>IP Unit</t>
  </si>
  <si>
    <t>elektronik/electric  lainnya (dst)</t>
  </si>
  <si>
    <t>Alat Pengambilan Contoh Dasar Laut Piston Corner</t>
  </si>
  <si>
    <t>Gravity Corer</t>
  </si>
  <si>
    <t>Free Fall Corer</t>
  </si>
  <si>
    <t>Grab Sampler</t>
  </si>
  <si>
    <t>Box Corer</t>
  </si>
  <si>
    <t>PH Leger Corer</t>
  </si>
  <si>
    <t>manual  lainnya (dst)</t>
  </si>
  <si>
    <t>alat eksplorasi geofisika lainnya  lainnya (dst)</t>
  </si>
  <si>
    <t>Bor Mesin Tumbuk Pakai Kabel</t>
  </si>
  <si>
    <t>Bor Mesin Tumbuk Pakai Setang Bor</t>
  </si>
  <si>
    <t>Bor Mesin Tumbuk Kombinasi 01 &amp; 02</t>
  </si>
  <si>
    <t>bor mesin tumbuk  lainnya (dst)</t>
  </si>
  <si>
    <t>Rotary Table (Bor Mesin Putar)</t>
  </si>
  <si>
    <t>Spindle</t>
  </si>
  <si>
    <t>Kombinasi 01 &amp; 02</t>
  </si>
  <si>
    <t>Top Drive</t>
  </si>
  <si>
    <t>Wikie Drill</t>
  </si>
  <si>
    <t>bor mesin putar  lainnya (dst)</t>
  </si>
  <si>
    <t>alat pengeboran mesin lainnya  lainnya (dst)</t>
  </si>
  <si>
    <t>Bangka</t>
  </si>
  <si>
    <t>bangka  lainnya (dst)</t>
  </si>
  <si>
    <t>Pantek</t>
  </si>
  <si>
    <t>Sondir</t>
  </si>
  <si>
    <t>pantek  lainnya (dst)</t>
  </si>
  <si>
    <t>Putar</t>
  </si>
  <si>
    <t>Band Hidrolik</t>
  </si>
  <si>
    <t>putar  lainnya (dst)</t>
  </si>
  <si>
    <t>Drawwork</t>
  </si>
  <si>
    <t>Drill Pipe</t>
  </si>
  <si>
    <t>Drill Cillar</t>
  </si>
  <si>
    <t>Kelly</t>
  </si>
  <si>
    <t>Cemeting Unit</t>
  </si>
  <si>
    <t>Rotary Table (Peralatan Bantu)</t>
  </si>
  <si>
    <t>Tubing Slip</t>
  </si>
  <si>
    <t>Tubing Spinder</t>
  </si>
  <si>
    <t>Alat Pancing</t>
  </si>
  <si>
    <t>Swivel</t>
  </si>
  <si>
    <t>Mud Tank</t>
  </si>
  <si>
    <t>peralatan bantu  lainnya (dst)</t>
  </si>
  <si>
    <t>alat pengeboran non mesin lainnya  lainnya (dst)</t>
  </si>
  <si>
    <t>Alat Perawat Sumur</t>
  </si>
  <si>
    <t>Amerada Test</t>
  </si>
  <si>
    <t>Sonolog</t>
  </si>
  <si>
    <t>Performing Unit</t>
  </si>
  <si>
    <t>Logging Unit</t>
  </si>
  <si>
    <t>Sand Pump</t>
  </si>
  <si>
    <t>peralatan sumur minyak  lainnya (dst)</t>
  </si>
  <si>
    <t>Sumur Pemboran Panas Bumi</t>
  </si>
  <si>
    <t>Sumur Pemboran Gas</t>
  </si>
  <si>
    <t>Sumur Pemboran Air</t>
  </si>
  <si>
    <t>sumur pemboran  lainnya (dst)</t>
  </si>
  <si>
    <t>sumur lainnya  lainnya (dst)</t>
  </si>
  <si>
    <t>Stang Bor</t>
  </si>
  <si>
    <t>r i g lainnya (dst)</t>
  </si>
  <si>
    <t>Alat Pencetak Genteng</t>
  </si>
  <si>
    <t>produksi lainnya  lainnya (dst)</t>
  </si>
  <si>
    <t>Kapasitas Kecil (Alat Pengolahan Minyak)</t>
  </si>
  <si>
    <t>Kapasitas Sedang (Alat Pengolahan Minyak)</t>
  </si>
  <si>
    <t>Kapasitas Besar (Alat Pengolahan Minyak)</t>
  </si>
  <si>
    <t>Calon Evaporator</t>
  </si>
  <si>
    <t>Condensor (Alat Pengolahan Minyak)</t>
  </si>
  <si>
    <t>Cooler (Alat Pengolahan Minyak)</t>
  </si>
  <si>
    <t>Pompa Proso</t>
  </si>
  <si>
    <t>Turbine</t>
  </si>
  <si>
    <t>Air Dryer</t>
  </si>
  <si>
    <t>Boiler</t>
  </si>
  <si>
    <t>alat pengolahan minyak  lainnya (dst)</t>
  </si>
  <si>
    <t>Kapasitas Kecil (Alat Pengolahan Air)</t>
  </si>
  <si>
    <t>Kapasitas Sedang (Alat Pengolahan Air)</t>
  </si>
  <si>
    <t>Kapasitas Besar (Alat Pengolahan Air)</t>
  </si>
  <si>
    <t>alat pengolahan air  lainnya (dst)</t>
  </si>
  <si>
    <t>Kapasitas Kecil (Alat Pengolahan Steam)</t>
  </si>
  <si>
    <t>Kapasitas Sedang (Alat Pengolahan Steam)</t>
  </si>
  <si>
    <t>Kapasitas Besar (Alat Pengolahan Steam)</t>
  </si>
  <si>
    <t>alat pengolahan steam lainnya (dst)</t>
  </si>
  <si>
    <t>Kapasitas Kecil (Alat Pengolahan Wax)</t>
  </si>
  <si>
    <t>Kapasitas Sedang (Alat Pengolahan Wax)</t>
  </si>
  <si>
    <t>Kapasitas Besar (Alat Pengolahan Wax)</t>
  </si>
  <si>
    <t>alat pengolahan wax  lainnya (dst)</t>
  </si>
  <si>
    <t>pengolahan dan pemurnian lainnya  lainnya (dst)</t>
  </si>
  <si>
    <t>Blow Out Presentor (Alat Bantu Eksplorasi Mekanik)</t>
  </si>
  <si>
    <t>Fishing</t>
  </si>
  <si>
    <t>mekanik lainnya (dst)</t>
  </si>
  <si>
    <t>Mud Unit</t>
  </si>
  <si>
    <t>Comenting Unit</t>
  </si>
  <si>
    <t>Blow Out Presentor (Alat Bantu Eksplorasi Elektric)</t>
  </si>
  <si>
    <t>Mixer Oil</t>
  </si>
  <si>
    <t>eektric lainnya (dst)</t>
  </si>
  <si>
    <t>alat bantu ekplorasi lainnya lainnya (dst)</t>
  </si>
  <si>
    <t>Woll Servise/Woll Pulling Unit</t>
  </si>
  <si>
    <t>Aciditzing</t>
  </si>
  <si>
    <t>perawatan sumur lainnya (dst)</t>
  </si>
  <si>
    <t>Perforating Unit</t>
  </si>
  <si>
    <t>Bottom Holesimpler</t>
  </si>
  <si>
    <t>Coring Unit</t>
  </si>
  <si>
    <t>test unit lainnya (dst)</t>
  </si>
  <si>
    <t>alat bantu produksi lainnya  lainnya (dst)</t>
  </si>
  <si>
    <t>Radiasi Panas</t>
  </si>
  <si>
    <t>Radiasi Radioaktif</t>
  </si>
  <si>
    <t>Radiasi Medan Magnit</t>
  </si>
  <si>
    <t>radiasi lainnya (dst)</t>
  </si>
  <si>
    <t>Penutup Telinga</t>
  </si>
  <si>
    <t>suara lainnya (dst)</t>
  </si>
  <si>
    <t>alat deteksi lainnya lainnya (dst)</t>
  </si>
  <si>
    <t>Baju Anti Panas</t>
  </si>
  <si>
    <t>Baju Anti Radiasi</t>
  </si>
  <si>
    <t>baju pengaman lainnya (dst)</t>
  </si>
  <si>
    <t>Masker Gas</t>
  </si>
  <si>
    <t>Masker Debu</t>
  </si>
  <si>
    <t>Masker Cahaya</t>
  </si>
  <si>
    <t>masker lainnya (dst)</t>
  </si>
  <si>
    <t>Tambang Dalam</t>
  </si>
  <si>
    <t>Tambang Terbuka</t>
  </si>
  <si>
    <t>Sipil</t>
  </si>
  <si>
    <t>topi kerja lainnya (dst)</t>
  </si>
  <si>
    <t>Duduk</t>
  </si>
  <si>
    <t>Memanjat</t>
  </si>
  <si>
    <t>sabuk pengaman lainnya (dst)</t>
  </si>
  <si>
    <t>Sepatu Lumpur</t>
  </si>
  <si>
    <t>Sepatu Tahan Tekanan</t>
  </si>
  <si>
    <t>Sepatu Anti Arus Listrik</t>
  </si>
  <si>
    <t>Sepatu Anti Licin</t>
  </si>
  <si>
    <t>Sepatu Boot</t>
  </si>
  <si>
    <t>sepatu lapangan lainnya (dst)</t>
  </si>
  <si>
    <t>alat pelindung lainnya lainnya (dst)</t>
  </si>
  <si>
    <t>Rescue Seat/Winch</t>
  </si>
  <si>
    <t>Rescue Jaring?harnes</t>
  </si>
  <si>
    <t>Parachute Barang</t>
  </si>
  <si>
    <t>Life Jacket</t>
  </si>
  <si>
    <t>Lifebuoy</t>
  </si>
  <si>
    <t>Inflatable Life Craft</t>
  </si>
  <si>
    <t>Sea Resque Kit</t>
  </si>
  <si>
    <t>Tree escape</t>
  </si>
  <si>
    <t>Chemical Light</t>
  </si>
  <si>
    <t>Nylon Rope</t>
  </si>
  <si>
    <t>Braiden Nylon Rope</t>
  </si>
  <si>
    <t>Carabiner Besar</t>
  </si>
  <si>
    <t>Bright Descender</t>
  </si>
  <si>
    <t>Carabiner Kecil</t>
  </si>
  <si>
    <t>Ranger Boots</t>
  </si>
  <si>
    <t>Carument Kuret</t>
  </si>
  <si>
    <t>Granulum Tang</t>
  </si>
  <si>
    <t>Pinset Bayonet (Alat Penolong)</t>
  </si>
  <si>
    <t>Cilojet Bayer</t>
  </si>
  <si>
    <t>Back Pack/Ransel</t>
  </si>
  <si>
    <t>alat penolong lainnya (dst)</t>
  </si>
  <si>
    <t>Survival Pack</t>
  </si>
  <si>
    <t>Survival Kit</t>
  </si>
  <si>
    <t>Survival Pack Kit</t>
  </si>
  <si>
    <t>Sleeping Bag</t>
  </si>
  <si>
    <t>Fire Starter</t>
  </si>
  <si>
    <t>Alat Pendaki/Mountainering</t>
  </si>
  <si>
    <t>Emersion Suit</t>
  </si>
  <si>
    <t>Topi Pengaman</t>
  </si>
  <si>
    <t>Aqua Note</t>
  </si>
  <si>
    <t>Scuba</t>
  </si>
  <si>
    <t>Tenda Pleton</t>
  </si>
  <si>
    <t>Tenda Sangga</t>
  </si>
  <si>
    <t>Tenda Pelampang</t>
  </si>
  <si>
    <t>Marine Detection</t>
  </si>
  <si>
    <t>Peralatan Outbond</t>
  </si>
  <si>
    <t>Thermal Imaging Camera</t>
  </si>
  <si>
    <t>Peralatan Life Detector</t>
  </si>
  <si>
    <t>alat pendukung pencarian  lainnya (dst)</t>
  </si>
  <si>
    <t>Alat Selam Seet</t>
  </si>
  <si>
    <t>Wet Suit</t>
  </si>
  <si>
    <t>Mesh Bag</t>
  </si>
  <si>
    <t>Fins</t>
  </si>
  <si>
    <t>Snorkel</t>
  </si>
  <si>
    <t>Regulator</t>
  </si>
  <si>
    <t>Dept Pressure Gauge</t>
  </si>
  <si>
    <t>Masker</t>
  </si>
  <si>
    <t>Regulator Gauge</t>
  </si>
  <si>
    <t>Navy Knife</t>
  </si>
  <si>
    <t>Dive Boots</t>
  </si>
  <si>
    <t>Dive Cloves</t>
  </si>
  <si>
    <t>Under Water Light</t>
  </si>
  <si>
    <t>Deather Cloves</t>
  </si>
  <si>
    <t>Aqualung</t>
  </si>
  <si>
    <t>Compass Under Water</t>
  </si>
  <si>
    <t>Compressor Udara</t>
  </si>
  <si>
    <t>Typical Total Air DI Vebduration Table</t>
  </si>
  <si>
    <t>Portable Dept. Air</t>
  </si>
  <si>
    <t>Scuba Watch</t>
  </si>
  <si>
    <t>Alat Las Bawah Air</t>
  </si>
  <si>
    <t>Residual Nitrogen Tmes Slide Role</t>
  </si>
  <si>
    <t>Sabuk Pemberat (IST)</t>
  </si>
  <si>
    <t>Kapal 27 Kaki Boston Whaler 2004</t>
  </si>
  <si>
    <t>Tabung Udara dg K Valve (Luxfer AL 80 cft)</t>
  </si>
  <si>
    <t>Tabung Udara Tangki Cadangan (Bail Out) K Valve</t>
  </si>
  <si>
    <t>Pemberat Satu Kilo</t>
  </si>
  <si>
    <t>Fingerprint Kits</t>
  </si>
  <si>
    <t>Evidence Kits</t>
  </si>
  <si>
    <t>Pelampung Pribadi (PFD)</t>
  </si>
  <si>
    <t>PFD Kecil</t>
  </si>
  <si>
    <t>OHP 3 M</t>
  </si>
  <si>
    <t>IPOD 80 GB</t>
  </si>
  <si>
    <t>Back Pack and Miller Harnes U/Tabung Udara</t>
  </si>
  <si>
    <t>Tas, Peralatan (Oceanic)</t>
  </si>
  <si>
    <t>Sabuk Pengikat, Tabung Cadangan Kecil,/Bail Out (Scuba Pro Knighthawk)</t>
  </si>
  <si>
    <t>Alas, Tabung Udara Tangki 80 cft</t>
  </si>
  <si>
    <t>Burs Discs</t>
  </si>
  <si>
    <t>Kamera/Video dengan tempatnya U/ Bawah Air (Sea &amp; Sea)</t>
  </si>
  <si>
    <t>Tas untuk Kamera Bawah Air</t>
  </si>
  <si>
    <t>Tas Laptop, Kedap Air Untuk Membawa Laptop</t>
  </si>
  <si>
    <t>Clip, Selang &amp; Octopus</t>
  </si>
  <si>
    <t>Overhaul Compresor</t>
  </si>
  <si>
    <t>Komputer Selam ditempatkan pada Pergelangan Tangan</t>
  </si>
  <si>
    <t>Console dg SPG, Penunjuk Kedalaman dan Kompas dengan HP Hose</t>
  </si>
  <si>
    <t>Kateplak/Overall (dari Lokal)</t>
  </si>
  <si>
    <t>Skuter Penyelam (Sea Doo)</t>
  </si>
  <si>
    <t>Buku Catatan Penyelam, Dijilid dengan Entry untuk Minimum 50</t>
  </si>
  <si>
    <t>Baju Dalam Dry Suite, Loong 'T' dan Jhon (Whites MK 1)</t>
  </si>
  <si>
    <t>Penutup Debu Untuk Regulator First Stage</t>
  </si>
  <si>
    <t>Tube Sinyal Darurat</t>
  </si>
  <si>
    <t>Bantal Filter, Cadangan untuk Kompresor Bauner</t>
  </si>
  <si>
    <t>Filter, Carbon 500 gr untuk Kompresor Bauner</t>
  </si>
  <si>
    <t>Sabuk Pengikat &amp; Kepala untuk Sepatu Katak, Tusa</t>
  </si>
  <si>
    <t>Ban Pengikat Sepatu Katak, Jet</t>
  </si>
  <si>
    <t>Sepatu Katak, Baju Selam Kering / Dry Suite</t>
  </si>
  <si>
    <t>P3K, Advanced / Extended Care</t>
  </si>
  <si>
    <t>Senter, Under Water Kinetic</t>
  </si>
  <si>
    <t>Gauge Set dg SPG Penunjuk Kedalaman</t>
  </si>
  <si>
    <t>Guage, Intermediate Presure, IST</t>
  </si>
  <si>
    <t>Sarung Tangan (Tusa)</t>
  </si>
  <si>
    <t>Harness, Safty (NZ Safety)</t>
  </si>
  <si>
    <t>Alat Untuk Memasang Hose Protector</t>
  </si>
  <si>
    <t>Hose Protectors (Pelindung Selam)</t>
  </si>
  <si>
    <t>Selang 65 cm LP</t>
  </si>
  <si>
    <t>Selang 95 cm LP Ocy</t>
  </si>
  <si>
    <t>Selang AGA Tekanan Rendah</t>
  </si>
  <si>
    <t>Selang Power Inflator Tekanan Rendah</t>
  </si>
  <si>
    <t>Selang Tekanan Tinggi</t>
  </si>
  <si>
    <t>Pisau Selam Mata Pisau Bergigi</t>
  </si>
  <si>
    <t>Ban Pergelangan Tangan</t>
  </si>
  <si>
    <t>Tas Untuk Angkat Benda Dalam Air</t>
  </si>
  <si>
    <t>Sepatu Katak Baju Selam Basah (Wet Suite)</t>
  </si>
  <si>
    <t>Manifol Bail - Out Block (PCDS)</t>
  </si>
  <si>
    <t>Masker (Tusa Liberator)</t>
  </si>
  <si>
    <t>Masker Full Face AGA Whit Poseidon</t>
  </si>
  <si>
    <t>Masker Strap Cadangan</t>
  </si>
  <si>
    <t>Mouth Piece Dengan Cadangannya</t>
  </si>
  <si>
    <t>O-Ring Flaslight Underwater</t>
  </si>
  <si>
    <t>O-Ring Standard for DIN Connection</t>
  </si>
  <si>
    <t>O-Ring for HP Hose</t>
  </si>
  <si>
    <t>O-Ring for Standart LP Hose</t>
  </si>
  <si>
    <t>O-Ring for Standart Tank Neck</t>
  </si>
  <si>
    <t>O-Ring for Standart Tank Valve Face</t>
  </si>
  <si>
    <t>Gulungan Tali Penetrasi 45 M</t>
  </si>
  <si>
    <t>Power Inflator Untuk BCD Scuba Pro</t>
  </si>
  <si>
    <t>Regulator DIN Thread Protective Cap</t>
  </si>
  <si>
    <t>Regulator Set (Scuba Pro MK 17/R)</t>
  </si>
  <si>
    <t>Regulator Fist Stage Annual</t>
  </si>
  <si>
    <t>Pelumas Silikon 16 oz (Packet of 20)</t>
  </si>
  <si>
    <t>Spray Silikon 8 oz</t>
  </si>
  <si>
    <t>Slate Bawah Air (IST)</t>
  </si>
  <si>
    <t>Snorkel Keeper</t>
  </si>
  <si>
    <t>Swivel Universal HP</t>
  </si>
  <si>
    <t>Perkakas Scuba Pro Uni</t>
  </si>
  <si>
    <t>Katup Tank 'K'</t>
  </si>
  <si>
    <t>Stiker Tangki VIP</t>
  </si>
  <si>
    <t>Jam Tangan Penyelam</t>
  </si>
  <si>
    <t>Kepala Sabuk Pemberat</t>
  </si>
  <si>
    <t>Penjepit Sabuk Pemberat</t>
  </si>
  <si>
    <t>Sabuk Pemberat Roll Web Material</t>
  </si>
  <si>
    <t>alat kerja bawah air lainnya (dst)</t>
  </si>
  <si>
    <t>alat sar lainnya  lainnya (dst)</t>
  </si>
  <si>
    <t>Automatic Message Switching Centre (AMSC)</t>
  </si>
  <si>
    <t>High Frequency -Single Side Band (HF-SSB)</t>
  </si>
  <si>
    <t>Teleprinter</t>
  </si>
  <si>
    <t>Direct Speech (DS)</t>
  </si>
  <si>
    <t>Sistem Transmisi (Radio Link, VSAT)</t>
  </si>
  <si>
    <t>Voice Switching Communication System (VSCS)</t>
  </si>
  <si>
    <t>VHF Data Link</t>
  </si>
  <si>
    <t>Integrated Remote Control and Monitoring System (IRCMS)</t>
  </si>
  <si>
    <t>Very High Frequency Air Ground Communication (VHF-A/G)</t>
  </si>
  <si>
    <t>Automatic Terminal Information Service (ATIS)</t>
  </si>
  <si>
    <t>High Frequency Air Ground Communication (HF-A/G)</t>
  </si>
  <si>
    <t>Aeronautical Fixed Telecommunication Network (AFTN)</t>
  </si>
  <si>
    <t>peralatan fasilitas komunikasi penerbangan  lainnya (dst)</t>
  </si>
  <si>
    <t>Non Directional Beacon (NDB)</t>
  </si>
  <si>
    <t>Very High Frequency Omni Directional Range (VOR)</t>
  </si>
  <si>
    <t>Distance Measuring Equipmnet (DME)</t>
  </si>
  <si>
    <t>Instrument Landing System (ILS)</t>
  </si>
  <si>
    <t>Primary Surveillance Radar (PSR)</t>
  </si>
  <si>
    <t>Secondary Surveillance Radar/Monopulse Secondary Surveillance Radar (SSR/MSSR)</t>
  </si>
  <si>
    <t>Automatic Dependent Surveillance/ADS</t>
  </si>
  <si>
    <t>Controller Pilot Data Link Communication/CPDLC Processing</t>
  </si>
  <si>
    <t>Radar Data Processing System/RDPS</t>
  </si>
  <si>
    <t>Flight Data Processing System/FPDS</t>
  </si>
  <si>
    <t>Aeronautical Information System/AIS</t>
  </si>
  <si>
    <t>peralatan fasilitas navigasi dan pengamatan penerbangan  lainnya (dst)</t>
  </si>
  <si>
    <t>Runway Visual Range</t>
  </si>
  <si>
    <t>Approach Lightig System</t>
  </si>
  <si>
    <t>Precision Approach Path Indicator (PAPI) / Visual Approach Slope</t>
  </si>
  <si>
    <t>Runway Lead-in Lighting System/Runway Guard Light</t>
  </si>
  <si>
    <t>Runway Edge Light / Threshold Light/Runway End Light</t>
  </si>
  <si>
    <t>Runway Center Line Light / Taxiway Center Line Light /Touch Down</t>
  </si>
  <si>
    <t>Taxiway Edge Light / Turning Area Light</t>
  </si>
  <si>
    <t>Taxi Guidance Sign</t>
  </si>
  <si>
    <t>Constant Current Regulator (CCR)</t>
  </si>
  <si>
    <t>AFL Control Desk</t>
  </si>
  <si>
    <t>Wind Cone</t>
  </si>
  <si>
    <t>Aircraft Docking Guidance System (ADGS)</t>
  </si>
  <si>
    <t>peralatan fasilitas bantu pendaratan  lainnya (dst)</t>
  </si>
  <si>
    <t>X-Ray Inspection Machine</t>
  </si>
  <si>
    <t>Walk Through Metal Detector (WTMD)</t>
  </si>
  <si>
    <t>Public Address Branch Exchange (PABX)</t>
  </si>
  <si>
    <t>Closed Circuit Television (CCTV)</t>
  </si>
  <si>
    <t>Integrated Ground Communication System (IGCS)</t>
  </si>
  <si>
    <t>Flight Information Display System (FIDS)</t>
  </si>
  <si>
    <t>Public Address System</t>
  </si>
  <si>
    <t>Fire Alarm System</t>
  </si>
  <si>
    <t>peralatan fasilitas bantu pelayanan dan pengamanan bandar udara  lainnya (dst)</t>
  </si>
  <si>
    <t>Automatic Transfer Switch (ATS) dan Automatic Change Oer Swi</t>
  </si>
  <si>
    <t>Power Control System</t>
  </si>
  <si>
    <t>Transmission and Distribution</t>
  </si>
  <si>
    <t>Integrated Lighting Protection</t>
  </si>
  <si>
    <t>Air Conditioning (AC)</t>
  </si>
  <si>
    <t>Traction Equipments (Elevator, Escalator, Conveyor, Garbarata)</t>
  </si>
  <si>
    <t>Airport Electrical Installation (Flood Light, Building / Road Lighting, Sirene)</t>
  </si>
  <si>
    <t>Solar cell</t>
  </si>
  <si>
    <t>peralatan fasilitas listrik bandar udara  lainnya (dst)</t>
  </si>
  <si>
    <t>RF Field Strenght analyzer</t>
  </si>
  <si>
    <t>Power Meter untuk LF, HF, VHF, UHF</t>
  </si>
  <si>
    <t>Portable Spektrum Analizer</t>
  </si>
  <si>
    <t>Portable ILS Receiver and VOR Receiver</t>
  </si>
  <si>
    <t>Osciloscope 400 Mhz</t>
  </si>
  <si>
    <t>Air band VHF Transceiver</t>
  </si>
  <si>
    <t>DV meter with HV Probe</t>
  </si>
  <si>
    <t>Combine Test Piece (CTP)</t>
  </si>
  <si>
    <t>Object Test Piece (OTP)</t>
  </si>
  <si>
    <t>Digital Sound Level</t>
  </si>
  <si>
    <t>Digital Arrester Test</t>
  </si>
  <si>
    <t>Laser Beam Temperature Meter</t>
  </si>
  <si>
    <t>Earth Meter</t>
  </si>
  <si>
    <t>Digital LUX Meter + Acc</t>
  </si>
  <si>
    <t>ILS / VOR Analyzer</t>
  </si>
  <si>
    <t>Nav Analyzer</t>
  </si>
  <si>
    <t>Portable Nav Analyzer Receiver</t>
  </si>
  <si>
    <t>Airband Nav-com Transceiver</t>
  </si>
  <si>
    <t>GPS Survey</t>
  </si>
  <si>
    <t>GPS Mapper Counter</t>
  </si>
  <si>
    <t>Compass Magnetic</t>
  </si>
  <si>
    <t>SWR Measurement-L</t>
  </si>
  <si>
    <t>SWR Measurement-H</t>
  </si>
  <si>
    <t>Power Quality Analyzer-Plus Measurement</t>
  </si>
  <si>
    <t>Teropong Observasi</t>
  </si>
  <si>
    <t>Electronic Altimeter - Barometer</t>
  </si>
  <si>
    <t>Altimeter-Clinometer</t>
  </si>
  <si>
    <t>Clinometer-Compas</t>
  </si>
  <si>
    <t>Earth Resistance and installation Test for Multipurpose Measurement</t>
  </si>
  <si>
    <t>alat ukur peralatan faslektrik  lainnya (dst)</t>
  </si>
  <si>
    <t>alat kerja penerbangan lainnya  lainnya (dst)</t>
  </si>
  <si>
    <t>Aid Hearing</t>
  </si>
  <si>
    <t>Alat Simulator Pendidikan</t>
  </si>
  <si>
    <t>Alat Simulator Tempur</t>
  </si>
  <si>
    <t>Simulator Gempa Bumi</t>
  </si>
  <si>
    <t>alat peraga pelatihan  lainnya (dst)</t>
  </si>
  <si>
    <t>Miniatur</t>
  </si>
  <si>
    <t>alat peraga percontohan  lainnya (dst)</t>
  </si>
  <si>
    <t>alat peraga pelatihan dan percontohan lainnya  lainnya (dst)</t>
  </si>
  <si>
    <t>Mexer Setller Extractor</t>
  </si>
  <si>
    <t>Packed Extraction</t>
  </si>
  <si>
    <t>Plate Extraction Colomm</t>
  </si>
  <si>
    <t>Pulset Plate Extraction Colomm</t>
  </si>
  <si>
    <t>Pulset Packed Extraction</t>
  </si>
  <si>
    <t>Rotary Disk Contector</t>
  </si>
  <si>
    <t>Centrifuge Extractor</t>
  </si>
  <si>
    <t>Spray Extraction Colomm</t>
  </si>
  <si>
    <t>liquid-liquid contractor equipment  lainnya (dst)</t>
  </si>
  <si>
    <t>Tumbler Mixer Without Internal Breaker</t>
  </si>
  <si>
    <t>Tumbler Mixer With Internal Breaker</t>
  </si>
  <si>
    <t>Stationary Shell Or Trough Mixer</t>
  </si>
  <si>
    <t>Impact Hammer Mill</t>
  </si>
  <si>
    <t>Impact Cage Mill</t>
  </si>
  <si>
    <t>Impact Attrition Mill</t>
  </si>
  <si>
    <t>solid-solid mixing equipment  lainnya (dst)</t>
  </si>
  <si>
    <t>Grizzy Screen</t>
  </si>
  <si>
    <t>Revolving Screen ( Trommel Screen )</t>
  </si>
  <si>
    <t>Mecanical Shaking Screen</t>
  </si>
  <si>
    <t>Vibrating Screen (Solid-solid Screening Equipment)</t>
  </si>
  <si>
    <t>Mechanically Vibrated Screen</t>
  </si>
  <si>
    <t>Electricaly Vibrated Screen</t>
  </si>
  <si>
    <t>Oscillating Screen</t>
  </si>
  <si>
    <t>Reciprocating Screen</t>
  </si>
  <si>
    <t>Gyratory Screen</t>
  </si>
  <si>
    <t>Sleve Shaker as Screen</t>
  </si>
  <si>
    <t>solid-solid screening equipment  lainnya (dst)</t>
  </si>
  <si>
    <t>Cone Type Classifior</t>
  </si>
  <si>
    <t>Liquid Cyclone Classifier</t>
  </si>
  <si>
    <t>Rake-Spiral Classifier</t>
  </si>
  <si>
    <t>Drag Classifier</t>
  </si>
  <si>
    <t>Bowl Classifier</t>
  </si>
  <si>
    <t>Hydroseparator</t>
  </si>
  <si>
    <t>Solid Bowl Centrifuge</t>
  </si>
  <si>
    <t>Countercurrent Classifion</t>
  </si>
  <si>
    <t>Hadraulic Classifier</t>
  </si>
  <si>
    <t>Magnetic Separator Wet</t>
  </si>
  <si>
    <t>Magnetic Separator Dry</t>
  </si>
  <si>
    <t>Electrostatic Classifier</t>
  </si>
  <si>
    <t>Floatation Machine</t>
  </si>
  <si>
    <t>solid-solid classifier  lainnya (dst)</t>
  </si>
  <si>
    <t>Mixing Vessel With Impeller Agitator</t>
  </si>
  <si>
    <t>Mixing Vessel With Air Agitator</t>
  </si>
  <si>
    <t>Mixing Vessel With External Pump</t>
  </si>
  <si>
    <t>Change - Chan Viscous Mixing Vessel</t>
  </si>
  <si>
    <t>Helcal Ribbon Mixing Vessel</t>
  </si>
  <si>
    <t>Continuous Single Screw Extruder</t>
  </si>
  <si>
    <t>Continuous Twin Crew Mixer</t>
  </si>
  <si>
    <t>solid-liquid mixing equipment  lainnya (dst)</t>
  </si>
  <si>
    <t>Mixed Suspension Crystallizer</t>
  </si>
  <si>
    <t>Forced Circulation Evaporative Crystallizer</t>
  </si>
  <si>
    <t>Magma Crystallizer</t>
  </si>
  <si>
    <t>Draf Tube Crystallizer</t>
  </si>
  <si>
    <t>Surface Cooled Crystallizer</t>
  </si>
  <si>
    <t>Direct Contact Refrigerating Crystallizer</t>
  </si>
  <si>
    <t>Agitated Tank Crystallizer</t>
  </si>
  <si>
    <t>solid liquid crystallization equipment  lainnya (dst)</t>
  </si>
  <si>
    <t>Fixed Bed Ion Exchange Column</t>
  </si>
  <si>
    <t>Mixed Bed Ion Exchange Column</t>
  </si>
  <si>
    <t>Fludized Bed Ion Exchange Equipment</t>
  </si>
  <si>
    <t>Demineratilized Cooling WS</t>
  </si>
  <si>
    <t>Fixed Bed Adsorption Column</t>
  </si>
  <si>
    <t>Mixer Settler Type Adsorption Equipment</t>
  </si>
  <si>
    <t>ion exchange absortion equipment  lainnya (dst)</t>
  </si>
  <si>
    <t>Bacth Percolator</t>
  </si>
  <si>
    <t>Continuous Perculator</t>
  </si>
  <si>
    <t>Continuous Dispersed Solid Leaching Contactor</t>
  </si>
  <si>
    <t>Screw - Conveyor Leaching Contactor</t>
  </si>
  <si>
    <t>Air Mixing Leaching Ressel/Pachuca</t>
  </si>
  <si>
    <t>Degreasing Bath</t>
  </si>
  <si>
    <t>Leaching Equipment</t>
  </si>
  <si>
    <t>Ultrasonic Pallet</t>
  </si>
  <si>
    <t>Ultrasonic Cleaning</t>
  </si>
  <si>
    <t>Alat Uji Pelucutan</t>
  </si>
  <si>
    <t>leaching equipment  lainnya (dst)</t>
  </si>
  <si>
    <t>Continuous Thickener</t>
  </si>
  <si>
    <t>Circular Clarifier</t>
  </si>
  <si>
    <t>Reactor Clarifier</t>
  </si>
  <si>
    <t>gravity sedimentation equipment  lainnya (dst)</t>
  </si>
  <si>
    <t>Cake Filter</t>
  </si>
  <si>
    <t>Gravity ( Hydrostatic Headh ) Filter</t>
  </si>
  <si>
    <t>Batch Filter Press</t>
  </si>
  <si>
    <t>Continuous Rotary Filter Press</t>
  </si>
  <si>
    <t>Batch Vacuum Filter</t>
  </si>
  <si>
    <t>Rotary Drum Vacuum Filter</t>
  </si>
  <si>
    <t>Continuous Disk Vacuum Filter</t>
  </si>
  <si>
    <t>Horizontal Continuous Vacuum Filter</t>
  </si>
  <si>
    <t>Horizontal Belt Filter</t>
  </si>
  <si>
    <t>Centrifugal Filter</t>
  </si>
  <si>
    <t>solid liquid filtering equipment  lainnya (dst)</t>
  </si>
  <si>
    <t>Batch Laboratory Centrifuge</t>
  </si>
  <si>
    <t>Tubular - Bowl Centrifuge</t>
  </si>
  <si>
    <t>Multichamber Centrifuge</t>
  </si>
  <si>
    <t>Disk Centrifuge</t>
  </si>
  <si>
    <t>Continuous Decanter Centrifuge</t>
  </si>
  <si>
    <t>Basket Centrifuge</t>
  </si>
  <si>
    <t>Graduate Centrifuge</t>
  </si>
  <si>
    <t>centrifuge for solid liquid  lainnya (dst)</t>
  </si>
  <si>
    <t>Bacth Press</t>
  </si>
  <si>
    <t>Continuous Press</t>
  </si>
  <si>
    <t>liquid from solid expelling (expressor)-equipment lainnya (dst)</t>
  </si>
  <si>
    <t>Batch Trought Circulation Dryer</t>
  </si>
  <si>
    <t>Batch Tray Compartment Dryer</t>
  </si>
  <si>
    <t>Batch Fluid Bet Dryer</t>
  </si>
  <si>
    <t>Batch Agigated Dryer</t>
  </si>
  <si>
    <t>Batch Freeze Dryer</t>
  </si>
  <si>
    <t>Batch Vacuum Rotary Dryer</t>
  </si>
  <si>
    <t>Batch Vacuum Try Dryer</t>
  </si>
  <si>
    <t>Continuous Tray Dryer</t>
  </si>
  <si>
    <t>Continuous Sheeting Dryer</t>
  </si>
  <si>
    <t>Pneomatic Conveying Dryer</t>
  </si>
  <si>
    <t>Rotary Dryer Continuous</t>
  </si>
  <si>
    <t>Spray Dryer Continuous</t>
  </si>
  <si>
    <t>Continuous Trough Circulation Dryer</t>
  </si>
  <si>
    <t>Continuous Tunnel Dryer</t>
  </si>
  <si>
    <t>Continuous Fluid Bed Dryer</t>
  </si>
  <si>
    <t>Cylender Continuous</t>
  </si>
  <si>
    <t>Drum Dryer Continuous</t>
  </si>
  <si>
    <t>Screw Conveyer Dryer Continuous</t>
  </si>
  <si>
    <t>Continuous Steam-Tube Rotary Dryer</t>
  </si>
  <si>
    <t>Continuous Vibrating Tray Dryer</t>
  </si>
  <si>
    <t>Continuous Belt Dryer</t>
  </si>
  <si>
    <t>Rotary Kiln</t>
  </si>
  <si>
    <t>Heat Gun Dryer (Hair Dryer)</t>
  </si>
  <si>
    <t>gas-solid drying equipment lainnya (dst)</t>
  </si>
  <si>
    <t>Fluidized Solid-Solid Mixer</t>
  </si>
  <si>
    <t>Fluidized Bed Gas Mixer</t>
  </si>
  <si>
    <t>Fluidized Bed Annealling Furnace</t>
  </si>
  <si>
    <t>Fluidized Bed Catalytic Reactor</t>
  </si>
  <si>
    <t>Fluidized Bed Non Catalytic Reactor</t>
  </si>
  <si>
    <t>gas - solid fluidised bed equipment lainnya (dst)</t>
  </si>
  <si>
    <t>Gravity Settling Chamber</t>
  </si>
  <si>
    <t>Impingement Separator</t>
  </si>
  <si>
    <t>Cyclone Separator</t>
  </si>
  <si>
    <t>Mechanical Centrifugal Dust Separator</t>
  </si>
  <si>
    <t>Beg Filter</t>
  </si>
  <si>
    <t>Dust/Mist Scrubber Spray Type</t>
  </si>
  <si>
    <t>Dust/Mist Scrubber Cyclone Type</t>
  </si>
  <si>
    <t>Air Filter Viscous</t>
  </si>
  <si>
    <t>Air Filter Dry</t>
  </si>
  <si>
    <t>Air Filter Automatically Ragenrated</t>
  </si>
  <si>
    <t>Electrostauc Precipitator</t>
  </si>
  <si>
    <t>gas - solid separation equipment lainnya (dst)</t>
  </si>
  <si>
    <t>Plate Distillation Column</t>
  </si>
  <si>
    <t>Packed Distillation Column</t>
  </si>
  <si>
    <t>gas - liquid distillation equipment lainnya (dst)</t>
  </si>
  <si>
    <t>Plate Absorption Column</t>
  </si>
  <si>
    <t>Packed Absorption Column</t>
  </si>
  <si>
    <t>Spray Absorption Column</t>
  </si>
  <si>
    <t>Watted Wall Absorption Column</t>
  </si>
  <si>
    <t>Aerator</t>
  </si>
  <si>
    <t>Mist Separator / Eliminator</t>
  </si>
  <si>
    <t>gas - liquid separition equipment lainnya (dst)</t>
  </si>
  <si>
    <t>Gas Diffusion Isotope Separator</t>
  </si>
  <si>
    <t>Thermal Diffusion Isotope Separator</t>
  </si>
  <si>
    <t>Centrifuge Isotope Separator</t>
  </si>
  <si>
    <t>Mess Diffusion Isotope Separator</t>
  </si>
  <si>
    <t>Laser Isotope Separator</t>
  </si>
  <si>
    <t>Xe Despencing Manifold Syst</t>
  </si>
  <si>
    <t>Xe Lushing Manifold</t>
  </si>
  <si>
    <t>isotope separation equipment lainnya (dst)</t>
  </si>
  <si>
    <t>Centrifugal Pump</t>
  </si>
  <si>
    <t>Prpeler &amp; Turbine Pump</t>
  </si>
  <si>
    <t>Positive Displacement Pump</t>
  </si>
  <si>
    <t>Jet Pump</t>
  </si>
  <si>
    <t>Electro Magnetic Pump</t>
  </si>
  <si>
    <t>Vacuum Diffusion Pump</t>
  </si>
  <si>
    <t>Rotary Vacuum Pump</t>
  </si>
  <si>
    <t>Centrivugal Vacuum Pump</t>
  </si>
  <si>
    <t>Reciprocating Vacuum Pump</t>
  </si>
  <si>
    <t>Air Lift Pump</t>
  </si>
  <si>
    <t>Diaphragm Vacuum Pump</t>
  </si>
  <si>
    <t>Diaphragm Air Pump</t>
  </si>
  <si>
    <t>Submersible Pump</t>
  </si>
  <si>
    <t>Target Vacuum Target Holder</t>
  </si>
  <si>
    <t>Fan</t>
  </si>
  <si>
    <t>Centrifugal And Axial Compressor</t>
  </si>
  <si>
    <t>Rotary Compressor</t>
  </si>
  <si>
    <t>Reciprocating Compressor</t>
  </si>
  <si>
    <t>Blower</t>
  </si>
  <si>
    <t>Diaphragm Compresor</t>
  </si>
  <si>
    <t>Peristatic Pump</t>
  </si>
  <si>
    <t>Steam Jet Ejector</t>
  </si>
  <si>
    <t>Water Jet Ejector</t>
  </si>
  <si>
    <t>Cage Washer</t>
  </si>
  <si>
    <t>Dish Washer</t>
  </si>
  <si>
    <t>Label Storage Cabinet</t>
  </si>
  <si>
    <t>Pompa Sand Piper (Transport And Storage Equipment For Liquid)</t>
  </si>
  <si>
    <t>Atmosferic Tank For Liquid W/WO Stirer</t>
  </si>
  <si>
    <t>Pressure Tank For Liquid /Dewar</t>
  </si>
  <si>
    <t>Gas Holder</t>
  </si>
  <si>
    <t>Gas Pressure Vessel</t>
  </si>
  <si>
    <t>Crygenic Storage Equipment</t>
  </si>
  <si>
    <t>Tank Car</t>
  </si>
  <si>
    <t>Tank Truck</t>
  </si>
  <si>
    <t>Portable Tank</t>
  </si>
  <si>
    <t>Drum</t>
  </si>
  <si>
    <t>Barrel</t>
  </si>
  <si>
    <t>Can</t>
  </si>
  <si>
    <t>Carboy</t>
  </si>
  <si>
    <t>Container Ship</t>
  </si>
  <si>
    <t>Tanker</t>
  </si>
  <si>
    <t>Geared Pump+Assesoris</t>
  </si>
  <si>
    <t>transport and storage equipment for liquid lainnya (dst)</t>
  </si>
  <si>
    <t>Screw Conveyor (Solid Material Handling Equipment)</t>
  </si>
  <si>
    <t>Belt Conveyor (Solid Material Handling Equipment)</t>
  </si>
  <si>
    <t>Bicket Elsyator</t>
  </si>
  <si>
    <t>Vibrating/Oscilating Conveyor</t>
  </si>
  <si>
    <t>Coxinous Flow Conveyor</t>
  </si>
  <si>
    <t>Pneumatic Conveyor</t>
  </si>
  <si>
    <t>Storage Pile</t>
  </si>
  <si>
    <t>Bin</t>
  </si>
  <si>
    <t>Hopper</t>
  </si>
  <si>
    <t>Screw Feeder</t>
  </si>
  <si>
    <t>Belt/Apron Feeder</t>
  </si>
  <si>
    <t>Star Feeder</t>
  </si>
  <si>
    <t>Automatic Weighing Equipment</t>
  </si>
  <si>
    <t>Batch Weighing Equipment</t>
  </si>
  <si>
    <t>Continuous Weighing Equipment</t>
  </si>
  <si>
    <t>Pallet</t>
  </si>
  <si>
    <t>Bulk Container</t>
  </si>
  <si>
    <t>Bopper Truck</t>
  </si>
  <si>
    <t>Bopper Trailer</t>
  </si>
  <si>
    <t>Handling Hood</t>
  </si>
  <si>
    <t>Alat Pemotong Stringe (Solid Material Handling Equipment)</t>
  </si>
  <si>
    <t>Electric Scruw Driver</t>
  </si>
  <si>
    <t>Staple Gun (Solid Material Handling Equipment)</t>
  </si>
  <si>
    <t>Box Sealing Dispencer</t>
  </si>
  <si>
    <t>Dispencer &amp; Control</t>
  </si>
  <si>
    <t>solid material handling equipment lainnya (dst)</t>
  </si>
  <si>
    <t>Jaw Crusher</t>
  </si>
  <si>
    <t>Dryrotary Crusher</t>
  </si>
  <si>
    <t>Heavy Duty Crusher</t>
  </si>
  <si>
    <t>Roll Crusher</t>
  </si>
  <si>
    <t>Dry Pan-Chaser Mill</t>
  </si>
  <si>
    <t>Shredder</t>
  </si>
  <si>
    <t>Rotary Cutter And Dicer</t>
  </si>
  <si>
    <t>Media (Ball Rod Pebble)Mill</t>
  </si>
  <si>
    <t>Vibrating(Up) Mill</t>
  </si>
  <si>
    <t>Alat Pemotong Stringe (Size Reduction Size Balargement Equipment)</t>
  </si>
  <si>
    <t>Electric Seruw Driver</t>
  </si>
  <si>
    <t>Staple Gun (Size Reduction Size Balargement Equipment)</t>
  </si>
  <si>
    <t>Box Sealing Dispenser</t>
  </si>
  <si>
    <t>Dispenser &amp; Control</t>
  </si>
  <si>
    <t>Drum Agglomerator</t>
  </si>
  <si>
    <t>Tumbling Agglomerator</t>
  </si>
  <si>
    <t>Prilling Tower</t>
  </si>
  <si>
    <t>Traveling Gate Sintering Machine</t>
  </si>
  <si>
    <t>Mortar Chrusher Grinder</t>
  </si>
  <si>
    <t>Stearing Machine</t>
  </si>
  <si>
    <t>Elementary Mill</t>
  </si>
  <si>
    <t>Mortar Crusher Grinder</t>
  </si>
  <si>
    <t>Flomentary Mill</t>
  </si>
  <si>
    <t>size reduction size balargement equipment lainnya (dst)</t>
  </si>
  <si>
    <t>Underfeed Stoker</t>
  </si>
  <si>
    <t>Crossfeet Stoker</t>
  </si>
  <si>
    <t>Overfeed Stoker</t>
  </si>
  <si>
    <t>Fluidzed Bed Combustor</t>
  </si>
  <si>
    <t>Heat Seater</t>
  </si>
  <si>
    <t>Liquid Fuel Vaporizing Bumer</t>
  </si>
  <si>
    <t>Liquid Fuel Atomizing</t>
  </si>
  <si>
    <t>Gaseous Fuel Preemix Bumer</t>
  </si>
  <si>
    <t>Gaseous Fuel Nozzle Bumer</t>
  </si>
  <si>
    <t>Under Vacuum Dryer (Heat Generating Equipment)</t>
  </si>
  <si>
    <t>Resistance Heating Furnace</t>
  </si>
  <si>
    <t>Induction Furnace (Heat Generating Equipment)</t>
  </si>
  <si>
    <t>Dielectric Heating Furnace</t>
  </si>
  <si>
    <t>Microwave Heater</t>
  </si>
  <si>
    <t>Electric Are (Plasma) Furnace</t>
  </si>
  <si>
    <t>Air Circulation Resistance Furnace</t>
  </si>
  <si>
    <t>Direct-Fired Liquid Heater</t>
  </si>
  <si>
    <t>Direct-Fired Solid Heater</t>
  </si>
  <si>
    <t>Direct-Fired Chemical Reactor</t>
  </si>
  <si>
    <t>Indirect-Fired Vaporizer</t>
  </si>
  <si>
    <t>Fire Tube Steam Boiler</t>
  </si>
  <si>
    <t>Water Tube Steam Boiler</t>
  </si>
  <si>
    <t>Electrically Heated Boiler/Steam Generator</t>
  </si>
  <si>
    <t>Incinerator (Heat Generating Equipment)</t>
  </si>
  <si>
    <t>Macnetic Force War</t>
  </si>
  <si>
    <t>Sintering Furuace</t>
  </si>
  <si>
    <t>Pellet Drying &amp; Element</t>
  </si>
  <si>
    <t>Graphic Coated Sheat</t>
  </si>
  <si>
    <t>Wendeatic Unit</t>
  </si>
  <si>
    <t>Auto Clave Unit</t>
  </si>
  <si>
    <t>Welding Machine</t>
  </si>
  <si>
    <t>heat generating equipment lainnya (dst)</t>
  </si>
  <si>
    <t>Fized Tube Shell Tube HE</t>
  </si>
  <si>
    <t>U- Tube Shell Tube HE</t>
  </si>
  <si>
    <t>Floating Heat Shell Tube HE</t>
  </si>
  <si>
    <t>Bayonet Tube Tube HE</t>
  </si>
  <si>
    <t>Spiral Tube Sell Tube HE</t>
  </si>
  <si>
    <t>Falling Film Shell Tube HE</t>
  </si>
  <si>
    <t>Bent Tube Shell Tube HE</t>
  </si>
  <si>
    <t>Doble Pipe HE</t>
  </si>
  <si>
    <t>Plate Type HE</t>
  </si>
  <si>
    <t>Air Cooled HE</t>
  </si>
  <si>
    <t>Colled Tank</t>
  </si>
  <si>
    <t>Ectemally Colled Tank</t>
  </si>
  <si>
    <t>Jackete Vessel</t>
  </si>
  <si>
    <t>Voeced Circulaton Evaporator</t>
  </si>
  <si>
    <t>Proppeller Calandria Evaporator</t>
  </si>
  <si>
    <t>Natural Circulation Evaporator</t>
  </si>
  <si>
    <t>Horizontal Tube Evaporator</t>
  </si>
  <si>
    <t>Mechanical Draft Cooling Tower</t>
  </si>
  <si>
    <t>Atmosferic Cooling Tower</t>
  </si>
  <si>
    <t>Natural Draft Cooling Tower</t>
  </si>
  <si>
    <t>Spray Pond</t>
  </si>
  <si>
    <t>Cooling Pond</t>
  </si>
  <si>
    <t>Repregeration Machine</t>
  </si>
  <si>
    <t>heat transfer equipment lainnya (dst)</t>
  </si>
  <si>
    <t>Rolling Machine</t>
  </si>
  <si>
    <t>Rolling Leveler Machine</t>
  </si>
  <si>
    <t>Brushing Machine</t>
  </si>
  <si>
    <t>Polishing Machine/Mesin Poles</t>
  </si>
  <si>
    <t>Milling Machine (Mechanical Proces)</t>
  </si>
  <si>
    <t>Powder Press Machine</t>
  </si>
  <si>
    <t>Puching Machine</t>
  </si>
  <si>
    <t>Scissoring Machine</t>
  </si>
  <si>
    <t>Number Stemping Machine</t>
  </si>
  <si>
    <t>Roll Swaning Machine</t>
  </si>
  <si>
    <t>Drilling Machine</t>
  </si>
  <si>
    <t>Engrawing Machine</t>
  </si>
  <si>
    <t>Tuming Lathe (Centre Cambling)</t>
  </si>
  <si>
    <t>Disc Cutting Machine</t>
  </si>
  <si>
    <t>Lever Shear</t>
  </si>
  <si>
    <t>Parallel Shear</t>
  </si>
  <si>
    <t>Rotary Saw</t>
  </si>
  <si>
    <t>Fue Element Machining Equipment</t>
  </si>
  <si>
    <t>Sand Blasting Machine</t>
  </si>
  <si>
    <t>Beryllium Coating Equipment</t>
  </si>
  <si>
    <t>Shearing Machine</t>
  </si>
  <si>
    <t>Brazing Unit</t>
  </si>
  <si>
    <t>Centerlees Grindung Machine</t>
  </si>
  <si>
    <t>Scoabling Lathe</t>
  </si>
  <si>
    <t>Press</t>
  </si>
  <si>
    <t>Survace Grinder</t>
  </si>
  <si>
    <t>Drum Elivator</t>
  </si>
  <si>
    <t>Diel Grinding Machine</t>
  </si>
  <si>
    <t>Equipt For Changing Furace Sin</t>
  </si>
  <si>
    <t>Elektromagnetic Agit</t>
  </si>
  <si>
    <t>Testrollmachine</t>
  </si>
  <si>
    <t>Flow Index Machine</t>
  </si>
  <si>
    <t>Driving Machine</t>
  </si>
  <si>
    <t>mechanical proces lainnya (dst)</t>
  </si>
  <si>
    <t>Slap Reaktor</t>
  </si>
  <si>
    <t>Chilindical Reactor</t>
  </si>
  <si>
    <t>Tubular Reactor</t>
  </si>
  <si>
    <t>Parallepiped Reactor</t>
  </si>
  <si>
    <t>Spherical Reactor</t>
  </si>
  <si>
    <t>chemical reaktion equipment lainnya (dst)</t>
  </si>
  <si>
    <t>Compressed Natural Gas (CNG) Conversion Kit</t>
  </si>
  <si>
    <t>Peralatan Proses lainnya</t>
  </si>
  <si>
    <t>rambu bersuar lainnya (dst)</t>
  </si>
  <si>
    <t>Rambu Tanda Ling Delimeter</t>
  </si>
  <si>
    <t>Rambu-rambu Larangan</t>
  </si>
  <si>
    <t>Rambu-rambu Wajib</t>
  </si>
  <si>
    <t>Rambu-rambu Peringatan</t>
  </si>
  <si>
    <t>Rambu-rambu Petunjuk/Penuntun</t>
  </si>
  <si>
    <t>Guardrail</t>
  </si>
  <si>
    <t>rambu tidak bersuar lainnya (dst)</t>
  </si>
  <si>
    <t>Rambu-rambu Lalin Darat lainnya</t>
  </si>
  <si>
    <t>Run Way Light</t>
  </si>
  <si>
    <t>Goose Neck</t>
  </si>
  <si>
    <t>runway/threshold light lainnya (dst)</t>
  </si>
  <si>
    <t>2 Bar VASI</t>
  </si>
  <si>
    <t>3 Bar VASI</t>
  </si>
  <si>
    <t>P.A.P.I.S ( Precesion Approach Path Indicator System )</t>
  </si>
  <si>
    <t>visual approach slope indicator (vasi) lainnya (dst)</t>
  </si>
  <si>
    <t>High Intensity Approach Light</t>
  </si>
  <si>
    <t>Medium Intensity Approach Light</t>
  </si>
  <si>
    <t>Low Intensity Approach Light</t>
  </si>
  <si>
    <t>approach light lainnya (dst)</t>
  </si>
  <si>
    <t>REILS Master Unit</t>
  </si>
  <si>
    <t>REILS Slave Unit</t>
  </si>
  <si>
    <t>runway identification light (reils) lainnya (dst)</t>
  </si>
  <si>
    <t>Sirine (Signal)</t>
  </si>
  <si>
    <t>signal lainnya (dst)</t>
  </si>
  <si>
    <t>Tungsten Halogen Flood Light</t>
  </si>
  <si>
    <t>Sodium High Pressure Flood Light</t>
  </si>
  <si>
    <t>flood lights lainnya (dst)</t>
  </si>
  <si>
    <t>Rambu Lalin Udara lainnya</t>
  </si>
  <si>
    <t>Rambu-Rambu Lalu Lintas Laut</t>
  </si>
  <si>
    <t>rambu-rambu lalu lintas laut lainnya (dst)</t>
  </si>
  <si>
    <t>Rambu Lalin Laut lainnya</t>
  </si>
  <si>
    <t>Lempar Cakram</t>
  </si>
  <si>
    <t>Lempar Lembing</t>
  </si>
  <si>
    <t>Tolak Peluru</t>
  </si>
  <si>
    <t>Alat Lari Gawang</t>
  </si>
  <si>
    <t>Galah</t>
  </si>
  <si>
    <t>Martil</t>
  </si>
  <si>
    <t>Mistar Lompat Tinggi</t>
  </si>
  <si>
    <t>Matras Lari</t>
  </si>
  <si>
    <t>Start Block</t>
  </si>
  <si>
    <t>Meter Line</t>
  </si>
  <si>
    <t>Pull Master</t>
  </si>
  <si>
    <t>Bak Lompat Tinggi</t>
  </si>
  <si>
    <t>Bak Lompat Jauh</t>
  </si>
  <si>
    <t>Peralatan Olahraga Atletik lainnya</t>
  </si>
  <si>
    <t>Alat Volley</t>
  </si>
  <si>
    <t>Alat Bilyard</t>
  </si>
  <si>
    <t>Sepatu Roda</t>
  </si>
  <si>
    <t>Alat Basket</t>
  </si>
  <si>
    <t>Keranjang Bola/Ring</t>
  </si>
  <si>
    <t>Raket Tenis</t>
  </si>
  <si>
    <t>Net Tenis</t>
  </si>
  <si>
    <t>Root</t>
  </si>
  <si>
    <t>Peralatan Permainan lainnya</t>
  </si>
  <si>
    <t>Gelang-Gelang</t>
  </si>
  <si>
    <t>Peralatan Fitnes</t>
  </si>
  <si>
    <t>Kuda Pelana</t>
  </si>
  <si>
    <t>Balance Beem</t>
  </si>
  <si>
    <t>Multi Station</t>
  </si>
  <si>
    <t>Argocycle</t>
  </si>
  <si>
    <t>Treadmill</t>
  </si>
  <si>
    <t>Orbitrek</t>
  </si>
  <si>
    <t>Heng Up Board</t>
  </si>
  <si>
    <t>Sit Up Board</t>
  </si>
  <si>
    <t>Beck Up Board</t>
  </si>
  <si>
    <t>Damble Set</t>
  </si>
  <si>
    <t>Barble Set</t>
  </si>
  <si>
    <t>Rak Damble Set</t>
  </si>
  <si>
    <t>Rak Darble Set</t>
  </si>
  <si>
    <t>Massage Chair</t>
  </si>
  <si>
    <t>Massage Foot</t>
  </si>
  <si>
    <t>Peralatan Senam lainnya</t>
  </si>
  <si>
    <t>Selancar</t>
  </si>
  <si>
    <t>Perahu Karet (Paralatan Olah Raga Air)</t>
  </si>
  <si>
    <t>Kaca Mata Air</t>
  </si>
  <si>
    <t>Full Foot Fin</t>
  </si>
  <si>
    <t>Alat Ukur Kedalaman</t>
  </si>
  <si>
    <t>Bouyance Kompensator</t>
  </si>
  <si>
    <t>HP Kompressor</t>
  </si>
  <si>
    <t>Kompas Selam</t>
  </si>
  <si>
    <t>Pisau Selam</t>
  </si>
  <si>
    <t>Perayu Kayak 1</t>
  </si>
  <si>
    <t>Perayu Kayak 2</t>
  </si>
  <si>
    <t>Perahu Cano Canadian 1</t>
  </si>
  <si>
    <t>Perahu Cano Canadian 2</t>
  </si>
  <si>
    <t>Perahu Tradisional/Perahu Naga</t>
  </si>
  <si>
    <t>Roowing/Single Scool</t>
  </si>
  <si>
    <t>Roowing/Double Scool</t>
  </si>
  <si>
    <t>Papan Jumping + Tali + Helm</t>
  </si>
  <si>
    <t>Papan Slalom + Tali + Helm</t>
  </si>
  <si>
    <t>Papan Trick + Tali + Helm</t>
  </si>
  <si>
    <t>Jamping Track</t>
  </si>
  <si>
    <t>Motor penarik/Speed Boat</t>
  </si>
  <si>
    <t>Pelampung Lintasan</t>
  </si>
  <si>
    <t>Optimist</t>
  </si>
  <si>
    <t>Enterprise</t>
  </si>
  <si>
    <t>Kelas 420</t>
  </si>
  <si>
    <t>Kelas 470</t>
  </si>
  <si>
    <t>Fireball</t>
  </si>
  <si>
    <t>Selancar Angin</t>
  </si>
  <si>
    <t>Hobby Cat</t>
  </si>
  <si>
    <t>Kiil Boat</t>
  </si>
  <si>
    <t>Peralatan Olahraga Air lainnya</t>
  </si>
  <si>
    <t>Payung Udara (Parasut)</t>
  </si>
  <si>
    <t>Peralatan Olahraga Udara lainnya</t>
  </si>
  <si>
    <t>Sepeda Olah Raga</t>
  </si>
  <si>
    <t>Alat Samapta</t>
  </si>
  <si>
    <t>Peralatan Olahraga lainnya (dst)</t>
  </si>
  <si>
    <t>Bangunan Gedung Kantor Permanen</t>
  </si>
  <si>
    <t>Bangunan Gedung Kantor Semi Permanen</t>
  </si>
  <si>
    <t>Bangunan Gedung Kantor Darurat</t>
  </si>
  <si>
    <t>Rumah Panel</t>
  </si>
  <si>
    <t>Bangunan Gedung Kantor Lain-lain</t>
  </si>
  <si>
    <t>Bangunan Gudang Tertutup Permanen</t>
  </si>
  <si>
    <t>Bangunan Gudang Tertutup Semi Permanen</t>
  </si>
  <si>
    <t>Bangunan Gudang Tertutup Darurat</t>
  </si>
  <si>
    <t>Bangunan Gudang Terbuka Permanen</t>
  </si>
  <si>
    <t>Bangunan Gudang Terbuka Semi Permanen</t>
  </si>
  <si>
    <t>Bangunan Gudang Terbuka Darurat</t>
  </si>
  <si>
    <t>Bangunan Gudang Penyimpanan Limbah Radioaktif Sementara (Intern Storage)</t>
  </si>
  <si>
    <t>Bangunan Gudang Penyimpanan Limbah Radioaktif Permanen</t>
  </si>
  <si>
    <t>Bangunan Gudang Penyimpanan Limbah Radioaktif Aktivitas Tinggi</t>
  </si>
  <si>
    <t>Bangunan Gudang Penyimpanan Limbah Radioaktif Cair</t>
  </si>
  <si>
    <t>Bangunan Gudang Penyimpanan Limbah Radioaktif Padat</t>
  </si>
  <si>
    <t>Bangunan Gudang Penyimpanan Limbah Radioaktif Gas</t>
  </si>
  <si>
    <t>Bangunan Gudang Penyimpanan Limbah Radioaktif Lainnya</t>
  </si>
  <si>
    <t>Bangunan Gudang Lain-lain (dst)</t>
  </si>
  <si>
    <t>Bangunan Bengkel/Hanggar Permanen</t>
  </si>
  <si>
    <t>Bangunan Bengkel /Hanggar Semi Permanen</t>
  </si>
  <si>
    <t>Bangunan Bengkel /Hanggar Darurat</t>
  </si>
  <si>
    <t>Bangunan Depo Kereta Api</t>
  </si>
  <si>
    <t>Bangunan Gudang Untuk Bengkel Lain-lain</t>
  </si>
  <si>
    <t>Gedung Instalasi Studio</t>
  </si>
  <si>
    <t>Gedung Instalasi Pemancar</t>
  </si>
  <si>
    <t>Bangunan Gedung Instalasi Radar</t>
  </si>
  <si>
    <t>Bangunan Gedung Reaktor Nuklir</t>
  </si>
  <si>
    <t>Bangunan Gedung Instalasi Pertahanan dan Keamanan</t>
  </si>
  <si>
    <t>Bangunan Gedung Instalasi lain-lain</t>
  </si>
  <si>
    <t>Bangunan Gedung Instalasi Permanen</t>
  </si>
  <si>
    <t>Bangunan Gedung Instalasi Semi Permanen</t>
  </si>
  <si>
    <t>Bangunan Gedung Instalasi Darurat</t>
  </si>
  <si>
    <t>Bangunan Gedung Laboratorium Permanen</t>
  </si>
  <si>
    <t>Bangunan Gedung Laboratorium Semi Permanen</t>
  </si>
  <si>
    <t>Bangunan Gedung Laboratorium Darurat</t>
  </si>
  <si>
    <t>Bangunan Gedung Laboratorium Lain-lain (dst)</t>
  </si>
  <si>
    <t>Bangunan Rumah Sakit Umum</t>
  </si>
  <si>
    <t>Bangunan Rumah Sakit Khusus</t>
  </si>
  <si>
    <t>Bangunan Rumah Sakit Kusta</t>
  </si>
  <si>
    <t>Bangunan Rumah Sakit Jiwa</t>
  </si>
  <si>
    <t>Bangunan Rumah Sakit Paru-Paru</t>
  </si>
  <si>
    <t>Bangunan Rumah Sakit Gigi</t>
  </si>
  <si>
    <t>Bangunan Rumah Sakit Jantung</t>
  </si>
  <si>
    <t>Bangunan Rumah Sakit Kanker</t>
  </si>
  <si>
    <t>Bangunan Rumah Sakit Bersalin Dan Lain-Lain</t>
  </si>
  <si>
    <t>Bangunan Klinik/Puskesmas</t>
  </si>
  <si>
    <t>Bangunan Rumah Sakit Hewan</t>
  </si>
  <si>
    <t>Bangunan Puskesmas Pembantu</t>
  </si>
  <si>
    <t>Bangunan Tempat Praktek Dokter</t>
  </si>
  <si>
    <t>Bangunan Tempat Praktek Bidan</t>
  </si>
  <si>
    <t>Bangunan Posyandu</t>
  </si>
  <si>
    <t>Bangunan Polindes (Pondok Bersalin Desa)</t>
  </si>
  <si>
    <t>Banguan Apotik</t>
  </si>
  <si>
    <t>Bangunan Toko khusus obat/jamu</t>
  </si>
  <si>
    <t>Bangunan Rumah Sakit Lain-lain dst</t>
  </si>
  <si>
    <t>Bangunan Oceanarium/Observatorium Permanen</t>
  </si>
  <si>
    <t>Bangunan Oceanarium/Observatorium Semi Permanen</t>
  </si>
  <si>
    <t>Bangunan Oceanarium/Observatorium Darurat</t>
  </si>
  <si>
    <t>Bangunan Oceanarium Lain-lain (dst)</t>
  </si>
  <si>
    <t>Bangunan Gedung Tempat Ibadah Permanen</t>
  </si>
  <si>
    <t>Bangunan Gedung Tempat Ibadah Semi Permanen</t>
  </si>
  <si>
    <t>Bangunan Gedung Tempat Ibadah Darurat</t>
  </si>
  <si>
    <t>Bangunan Tempat Ibadah Lain-lain (dst)</t>
  </si>
  <si>
    <t>Bangunan Gedung Pertemuan Permanen</t>
  </si>
  <si>
    <t>Bangunan Gedung Pertemuan Semi Permanen</t>
  </si>
  <si>
    <t>Bangunan Gedung Pertemuan Darurat</t>
  </si>
  <si>
    <t>Bangunan Gedung Hiburan/Kesenian Permanen</t>
  </si>
  <si>
    <t>Bangunan Gedung Hiburan/Kesenian Semi Permanen</t>
  </si>
  <si>
    <t>Bangunan Gedung Hiburan/Kesenian Darurat</t>
  </si>
  <si>
    <t>Bangunan Tempat Pertemuan Lain-lain (dst)</t>
  </si>
  <si>
    <t>Bangunan Gedung Pendidikan Permanen</t>
  </si>
  <si>
    <t>Bangunan Gedung Pendidikan Semi Permanen</t>
  </si>
  <si>
    <t>Bangunan Gedung Pendidikan Darurat</t>
  </si>
  <si>
    <t>Bangunan Gedung Pendidikan dan Latihan</t>
  </si>
  <si>
    <t>Bangunan Tmpt Pendidikan Lain-lain (dst)</t>
  </si>
  <si>
    <t>Gedung Olah Raga Tetutup Permanen</t>
  </si>
  <si>
    <t>Gedung Olah Raga Tertutup Semi Permanen</t>
  </si>
  <si>
    <t>Gedung Olah Raga Tertutup Darurat</t>
  </si>
  <si>
    <t>Bangunan Olah Raga Terbuka Permanen</t>
  </si>
  <si>
    <t>Bangunan Olah Raga Terbuka Semi Permanen</t>
  </si>
  <si>
    <t>Bangunan Olah Raga Terbuka Darurat</t>
  </si>
  <si>
    <t>Bangunan Gedung Olah Raga Kolam Renang</t>
  </si>
  <si>
    <t>Bangunan Gedung Tempat OR Lain-lain (dst)</t>
  </si>
  <si>
    <t>Gedung Pertokoan/Koperasi/Pasar Permanen</t>
  </si>
  <si>
    <t>Gedung Pertokoan/Koperasi/Pasar Semi Permanen</t>
  </si>
  <si>
    <t>Gedung Pertokoan/Koperasi/Pasar Darurat</t>
  </si>
  <si>
    <t>Bangunan Gedung Pertokoan Lain-lain (dst)</t>
  </si>
  <si>
    <t>Gedung Pos Jaga Permanen</t>
  </si>
  <si>
    <t>Gedung Pos Jaga Semi Permanen</t>
  </si>
  <si>
    <t>Gedung Pos Jaga Darurat</t>
  </si>
  <si>
    <t>Gedung Menara Peninjau Permanen</t>
  </si>
  <si>
    <t>Gedung Menara Peninjau Semi Permanen</t>
  </si>
  <si>
    <t>Gedung Menara Peninjau Darurat</t>
  </si>
  <si>
    <t>Gedung Pos Pamtas Permanen</t>
  </si>
  <si>
    <t>Gedung Pos Pamtas Semi Permanen</t>
  </si>
  <si>
    <t>Gedung Pos Pamtas Darurat</t>
  </si>
  <si>
    <t>Bangunan Gedung untuk Pos Jaga Lain-lain (dst)</t>
  </si>
  <si>
    <t>Gedung Garasi/Pool Permanen</t>
  </si>
  <si>
    <t>Gedung Garasi/Pool Semi Permanen</t>
  </si>
  <si>
    <t>Gedung Garasi/Pool Darurat</t>
  </si>
  <si>
    <t>Bangunan Gedung Garasi/Pool Lain-lain (dst)</t>
  </si>
  <si>
    <t>Gedung Pemotong Hewan Permanen</t>
  </si>
  <si>
    <t>Gedung Pemotong Hewan Semi Permanen</t>
  </si>
  <si>
    <t>Gedung Pemotong Hewan Darurat</t>
  </si>
  <si>
    <t>Bangunan Gedung Pemotongan Hewan Lain-lain (dst)</t>
  </si>
  <si>
    <t>Bangunan Gedung Perpustakaan Permanen</t>
  </si>
  <si>
    <t>Bangunan Gedung Perpustakaan Semi Permanen</t>
  </si>
  <si>
    <t>Bangunan Gedung Perpustakaan Darurat</t>
  </si>
  <si>
    <t>Bangunan Gedung Perpustakaan Lain-lain (dst)</t>
  </si>
  <si>
    <t>Bangunan Gedung Musium Permanen</t>
  </si>
  <si>
    <t>Bangunan Gedung Musium Semi Permanen</t>
  </si>
  <si>
    <t>Bangunan Gedung Musium Darurat</t>
  </si>
  <si>
    <t>Bangunan Gedung Museum Lain-lain (dst)</t>
  </si>
  <si>
    <t>Bangunan Gedung Terminal/Pelabuhan/Bandara Permanen</t>
  </si>
  <si>
    <t>Bangunan Gedung Terminal/Pelabuhan/Bandara Semi Permanen</t>
  </si>
  <si>
    <t>Bangunan Gedung Terminal/Pelabuhan/Bandara Darurat</t>
  </si>
  <si>
    <t>Bangunan Halte/Shelter</t>
  </si>
  <si>
    <t>Bangunan Gedung Terminal Lain-lain (dst)</t>
  </si>
  <si>
    <t>Bangunan Pengujian Kelaikan Permanen</t>
  </si>
  <si>
    <t>Bangunan Pengujian Kelaikan Semi Permanen</t>
  </si>
  <si>
    <t>Bangunan Pengujian Kelaikan Darurat</t>
  </si>
  <si>
    <t>Bangunan Pengujian Kelaikan Lain-lain (dst)</t>
  </si>
  <si>
    <t>Bangunan Gedung L P Kelas I</t>
  </si>
  <si>
    <t>Bangunan Gedung L P Kelas II</t>
  </si>
  <si>
    <t>Bangunan LP Lain-lain</t>
  </si>
  <si>
    <t>Bangunan Gedung Rutan Kelas I</t>
  </si>
  <si>
    <t>Bangunan Gedung Rutan Kelas II</t>
  </si>
  <si>
    <t>Gedung Tahanan Karantina</t>
  </si>
  <si>
    <t>Bangunan Rutan Lain-lain (dst)</t>
  </si>
  <si>
    <t>Bangunan Gedung Krematorium Permanen</t>
  </si>
  <si>
    <t>Bangunan Gedung Krematorium Semi Permanen</t>
  </si>
  <si>
    <t>Bangunan Gedung Krematorium Darurat</t>
  </si>
  <si>
    <t>Bangunan Gedung Krematorium Lain-lain (dst)</t>
  </si>
  <si>
    <t>Bangunan Pembakaran Bangkai Hewan Permanen</t>
  </si>
  <si>
    <t>Bangunan Pembakaran Bangkai Hewan Semi Permanen</t>
  </si>
  <si>
    <t>Bangunan Pembakaran Bangkai Hewan Darurat</t>
  </si>
  <si>
    <t>Bangunan Pembakaran Bangkai Lain-lain (dst)</t>
  </si>
  <si>
    <t>Bangunan Tempat Sidang/Zitting Plaat</t>
  </si>
  <si>
    <t>Bangunan Tempat Sidang/Zitting Plaat Lain-lain (dst)</t>
  </si>
  <si>
    <t>Bangunan Lantai Jemur Permanen</t>
  </si>
  <si>
    <t>Bangunan Lantai Jemur Semi Permanen</t>
  </si>
  <si>
    <t>Bangunan Lantai Jemur Jalur Darurat</t>
  </si>
  <si>
    <t>Selasar</t>
  </si>
  <si>
    <t>Bangunan Lantai Jemur Lain-lain (dst)</t>
  </si>
  <si>
    <t>Bangunan Penampung Sekam Permanen</t>
  </si>
  <si>
    <t>Bangunan Penampung Sekam Semi Permanen</t>
  </si>
  <si>
    <t>Bangunan Penampung Sekam Darurat</t>
  </si>
  <si>
    <t>Bangunan Penampung Sekam lain-lain (dst)</t>
  </si>
  <si>
    <t>Bangunan TPI Permanen</t>
  </si>
  <si>
    <t>Bangunan TPI Semi Permanen</t>
  </si>
  <si>
    <t>Bangunan TPI Darurat</t>
  </si>
  <si>
    <t>Bangunan TPI Lain-lain</t>
  </si>
  <si>
    <t>Bangunan Industri Makanan</t>
  </si>
  <si>
    <t>Bangunan Industri Minuman</t>
  </si>
  <si>
    <t>Bangunan Industri alat RT</t>
  </si>
  <si>
    <t>Bangunan Industri Pakaian/Garment</t>
  </si>
  <si>
    <t>Bangunan Industri Baja/Besi/Logam</t>
  </si>
  <si>
    <t>Bangunan Industri Pengemasan</t>
  </si>
  <si>
    <t>Bangunan Industri Bengkel</t>
  </si>
  <si>
    <t>Bangunan Industri Penyulingan Minyak</t>
  </si>
  <si>
    <t>Bangunan Industri Kimia Dan Pupuk</t>
  </si>
  <si>
    <t>Bangunan Industri Obat-Obatan</t>
  </si>
  <si>
    <t>Bangunan Industri Semen</t>
  </si>
  <si>
    <t>Bangunan Industri Batu-Bata/Batako</t>
  </si>
  <si>
    <t>Bangunan Industri Genteng</t>
  </si>
  <si>
    <t>Bangunan Industri Percetakan</t>
  </si>
  <si>
    <t>Bangunan Industri Tekstil</t>
  </si>
  <si>
    <t>Bangunan Industri Alat Olah Raga</t>
  </si>
  <si>
    <t>Bangunan Industri Kendaraan/Otomotif</t>
  </si>
  <si>
    <t>Bangunan Industri Persenjataan</t>
  </si>
  <si>
    <t>Bangunan Industri Kapal Udara</t>
  </si>
  <si>
    <t>Bangunan Industri Kapal Laut</t>
  </si>
  <si>
    <t>Bangunan Industri Kereta Api</t>
  </si>
  <si>
    <t>Bangunan Industri Keramik/Marmer</t>
  </si>
  <si>
    <t>Bangunan Pabrik Es</t>
  </si>
  <si>
    <t>Bangunan Pasar Ikan Higienis/ PIH</t>
  </si>
  <si>
    <t>Bangunan Depo Pasar Ikan</t>
  </si>
  <si>
    <t>Bangunan Pasar/ Raiser Ikan Hias</t>
  </si>
  <si>
    <t>Bangunan Pasar lain-lain (dst)</t>
  </si>
  <si>
    <t>Bangunan Untuk Kandang</t>
  </si>
  <si>
    <t>Bangunan Kolam/Bak Ikan</t>
  </si>
  <si>
    <t>Bangunan Pembesar Ikan</t>
  </si>
  <si>
    <t>Bangunan Peternakan/Perikanan Lain-lain (dst)</t>
  </si>
  <si>
    <t>Bangunan Gedung Tempat Kerja Lainnya Permanen</t>
  </si>
  <si>
    <t>Bangunan Gedung Tempat Kerja Lainnya Semi Permanen</t>
  </si>
  <si>
    <t>Bangunan Gedung Tempat Kerja Lainnya Darurat</t>
  </si>
  <si>
    <t>Gedung Pengujian Kendaraan Lainnya</t>
  </si>
  <si>
    <t>Bangunan Tempat Kerja Lain-lain (dst)</t>
  </si>
  <si>
    <t>Bunker Seismik Vault</t>
  </si>
  <si>
    <t>Bangunan Seismik Vault di Atas Tanah</t>
  </si>
  <si>
    <t>Bangunan Magnet Bumi</t>
  </si>
  <si>
    <t>Bangunan Pilar Gaya Berat</t>
  </si>
  <si>
    <t>Bangunan Teropong Bintang Transit</t>
  </si>
  <si>
    <t>Bangunan Rukyat Hilal</t>
  </si>
  <si>
    <t>Bangunan Peralatan Geofisika Lain-lain (dst)</t>
  </si>
  <si>
    <t>Bangunan Tempat Parkir</t>
  </si>
  <si>
    <t>Bangunan Tempat Bermain Anak</t>
  </si>
  <si>
    <t>Bangunan Penerangan Jalan</t>
  </si>
  <si>
    <t>Bangunan Penerangan Taman</t>
  </si>
  <si>
    <t>Bangunan Fasilitas Umum lainnya</t>
  </si>
  <si>
    <t>Bangunan Parkir Terbuka Permanen</t>
  </si>
  <si>
    <t>Bangunan Parkir Terbuka Semi Permanen</t>
  </si>
  <si>
    <t>Bangunan Parkir Terbuka Darurat</t>
  </si>
  <si>
    <t>Bangunan Parkir Tertutup Permanen</t>
  </si>
  <si>
    <t>Bangunan Parkir Tertutup Semi Permanen</t>
  </si>
  <si>
    <t>Bangunan Parkir Tertutup Darurat</t>
  </si>
  <si>
    <t>Bangunan Parkir lainnya (dst)</t>
  </si>
  <si>
    <t>Bangunan Gedung Pabrik Permanen</t>
  </si>
  <si>
    <t>Bangunan Gedung Pabrik Semi Permanen</t>
  </si>
  <si>
    <t>Bangunan Gedung Pabrik Darurat</t>
  </si>
  <si>
    <t>Bangunan Gedung Pabrik Lain-lain (dst)</t>
  </si>
  <si>
    <t>Bangunan Stasiun Permanen</t>
  </si>
  <si>
    <t>Bangunan Stasiun Semi Permanen</t>
  </si>
  <si>
    <t>Bangunan Stasiun Darurat</t>
  </si>
  <si>
    <t>Bangunan Stasiun Bus Lain-lain (dst)</t>
  </si>
  <si>
    <t>Taman Permanen</t>
  </si>
  <si>
    <t>Taman Semi Permanen</t>
  </si>
  <si>
    <t>Taman lainnya</t>
  </si>
  <si>
    <t>Bangunan gedung Tempat Kerja Lainnya</t>
  </si>
  <si>
    <t>Rumah Negara Golongan I Tipe A Permanen</t>
  </si>
  <si>
    <t>Rumah Negara Golongan I Tipe A Semi Permanen</t>
  </si>
  <si>
    <t>Rumah Negara Golongan I Tipe A Darurat</t>
  </si>
  <si>
    <t>Rumah Negara Golongan I Tipe B Permanen</t>
  </si>
  <si>
    <t>Rumah Negara Golongan I Tipe B Semi Permanen</t>
  </si>
  <si>
    <t>Rumah Negara Golongan I Tipe B Darurat</t>
  </si>
  <si>
    <t>Rumah Negara Golongan I Tipe C Permanen</t>
  </si>
  <si>
    <t>Rumah Negara Golongan I Tipe C Semi Permanen</t>
  </si>
  <si>
    <t>Rumah Negara Golongan I Tipe C Darurat</t>
  </si>
  <si>
    <t>Rumah Negara Golongan I Tipe D Permanen</t>
  </si>
  <si>
    <t>Rumah Negara Golongan I Tipe D Semi Permanen</t>
  </si>
  <si>
    <t>Rumah Negara Golongan I Tipe D Darurat</t>
  </si>
  <si>
    <t>Rumah Negara Golongan I Tipe E Permanen</t>
  </si>
  <si>
    <t>Rumah Negara Golongan I Tipe E Semi Permanen</t>
  </si>
  <si>
    <t>Rumah Negara Golongan I Tipe E Darurat</t>
  </si>
  <si>
    <t>Rumah Negara Gol I Lain-lain (dst)</t>
  </si>
  <si>
    <t>Rumah Negara Golongan II Tipe A Permanen</t>
  </si>
  <si>
    <t>Rumah Negara Golongan II Tipe A Semi Permanen</t>
  </si>
  <si>
    <t>Rumah Negara Golongan II Tipe A Darurat</t>
  </si>
  <si>
    <t>Rumah Negara Golongan II Tipe B Permanen</t>
  </si>
  <si>
    <t>Rumah Negara Golongan II Tipe B Semi Permanen</t>
  </si>
  <si>
    <t>Rumah Negara Golongan II Tipe B Darurat</t>
  </si>
  <si>
    <t>Rumah Negara Golongan II Tipe C Permanen</t>
  </si>
  <si>
    <t>Rumah Negara Golongan II Tipe C Semi Permanen</t>
  </si>
  <si>
    <t>Rumah Negara Golongan II Tipe C Darurat</t>
  </si>
  <si>
    <t>Rumah Negara Golongan II Tipe D Permanen</t>
  </si>
  <si>
    <t>Rumah Negara Golongan II Tipe D Semi Permanen</t>
  </si>
  <si>
    <t>Rumah Negara Golongan II Tipe D Darurat</t>
  </si>
  <si>
    <t>Rumah Negara Golongan II Tipe E Permanen</t>
  </si>
  <si>
    <t>Rumah Negara Golongan II Tipe E Semi Permanen</t>
  </si>
  <si>
    <t>Rumah Negara Golongan II Tipe E Darurat</t>
  </si>
  <si>
    <t>Rumah Negara Gol II Lain-lain</t>
  </si>
  <si>
    <t>Rumah Negara Golongan III Tipe A Permanen</t>
  </si>
  <si>
    <t>Rumah Negara Golongan III Tipe A Semi Permanen</t>
  </si>
  <si>
    <t>Rumah Negara Golongan III Tipe A Darurat</t>
  </si>
  <si>
    <t>Rumah Negara Golongan III Tipe B Permanen</t>
  </si>
  <si>
    <t>Rumah Negara Golongan III Tipe B Semi Permanen</t>
  </si>
  <si>
    <t>Rumah Negara Golongan III Tipe B Darurat</t>
  </si>
  <si>
    <t>Rumah Negara Golongan III Tipe C Permanen</t>
  </si>
  <si>
    <t>Rumah Negara Golongan III Tipe C Semi Permanen</t>
  </si>
  <si>
    <t>Rumah Negara Golongan III Tipe C Darurat</t>
  </si>
  <si>
    <t>Rumah Negara Golongan III Tipe D Permanen</t>
  </si>
  <si>
    <t>Rumah Negara Golongan III Tipe D Semi Permanen</t>
  </si>
  <si>
    <t>Rumah Negara Golongan III Tipe D Darurat</t>
  </si>
  <si>
    <t>Rumah Negara Golongan III Tipe E Permanen</t>
  </si>
  <si>
    <t>Rumah Negara Golongan III Tipe E Semi Permanen</t>
  </si>
  <si>
    <t>Rumah Negara Golongan III Tipe E Darurat</t>
  </si>
  <si>
    <t>Rumah Negara Golongan III Lain-lain</t>
  </si>
  <si>
    <t>Mess/Wisma/Bungalow/Tempat Peristirahatan Permanen</t>
  </si>
  <si>
    <t>Mess/Wisma/Bungalow/Tempat Peristirahatan Semi Permanen</t>
  </si>
  <si>
    <t>Mess/Wisma/Bungalow/Tempat Peristirahatan Darurat</t>
  </si>
  <si>
    <t>Mess/Wisma/Bungalow/Tempat Peristirahatan Darurat Lain-lain (dst)</t>
  </si>
  <si>
    <t>Bangunan Ramah Bencana</t>
  </si>
  <si>
    <t>Asrama Lain-lain (dst)</t>
  </si>
  <si>
    <t>Hotel Lainnya (dst)</t>
  </si>
  <si>
    <t>Motel Permanen</t>
  </si>
  <si>
    <t>Motel Semi Permanen</t>
  </si>
  <si>
    <t>Motel Lainnya (dst)</t>
  </si>
  <si>
    <t>Flat/Rumah Susun Permanen</t>
  </si>
  <si>
    <t>Flat/Rumah Susun Semi Permanen</t>
  </si>
  <si>
    <t>Flat/rumah Lain-lain (dst)</t>
  </si>
  <si>
    <t>Rumah negara dalam proses penggolongan</t>
  </si>
  <si>
    <t>Rumah Negara dalam proses penggolongan B</t>
  </si>
  <si>
    <t>Rumah Negara dalam proses penggolongan C</t>
  </si>
  <si>
    <t>Rumah Negara dalam proses penggolongan D</t>
  </si>
  <si>
    <t>Rumah Negara dalam proses penggolongan E</t>
  </si>
  <si>
    <t>Rumah Negara dalam proses penggolongan Lain-lain (dst)</t>
  </si>
  <si>
    <t>Panti asuhan</t>
  </si>
  <si>
    <t>Panti Asuhan Lain-lain (dst)</t>
  </si>
  <si>
    <t>Apartemen</t>
  </si>
  <si>
    <t>Apartemen Lain-lain (dst)</t>
  </si>
  <si>
    <t>Rumah tidak bersusun</t>
  </si>
  <si>
    <t>Rumah Sederhana</t>
  </si>
  <si>
    <t>Rumah Khusus</t>
  </si>
  <si>
    <t>Rumah Tidak Bersusun Lain-lain (dst)</t>
  </si>
  <si>
    <t>Bangunan Tempat Tinggal Lainnya</t>
  </si>
  <si>
    <t>Candi</t>
  </si>
  <si>
    <t>candi lainnya (dst)</t>
  </si>
  <si>
    <t>tugu lainnya (dst)</t>
  </si>
  <si>
    <t>Istana Peninggalan</t>
  </si>
  <si>
    <t>Monomen/Bangunan Bersejarah Lainnya</t>
  </si>
  <si>
    <t>Menara Suar Listrik Diesel</t>
  </si>
  <si>
    <t>Menara Suar Listrik Non Diesel</t>
  </si>
  <si>
    <t>Rambu Suar</t>
  </si>
  <si>
    <t>Pelampung Suar</t>
  </si>
  <si>
    <t>Rambu Tanda Silang</t>
  </si>
  <si>
    <t>Bangunan Menara Perambuan Penerang Pantai Lain-lain</t>
  </si>
  <si>
    <t>Rambu Berpuncak</t>
  </si>
  <si>
    <t>Bangunan Perambut Lain-lain (dst)</t>
  </si>
  <si>
    <t>Bangunan Menara Pengatur Lalulintas Udara</t>
  </si>
  <si>
    <t>Bangunan Menara Antena Microwave/Parabolic</t>
  </si>
  <si>
    <t>Bangunan Menara Telekomunikasi Lain-lain (dst)</t>
  </si>
  <si>
    <t>Bangunan Menara Pengawas Permanen</t>
  </si>
  <si>
    <t>Bangunan Menara Pengawas Semi Permanen</t>
  </si>
  <si>
    <t>Bangunan Menara Pengawas Semi Darurat</t>
  </si>
  <si>
    <t>Bangunan Menara Pengawas Lain-lain (dst)</t>
  </si>
  <si>
    <t>Bangunan menara perambuan lainnya</t>
  </si>
  <si>
    <t>Tugu/Tanda Batas Administrasi Negara</t>
  </si>
  <si>
    <t>Tugu/Tanda Batas Administrasi Propinsi</t>
  </si>
  <si>
    <t>Tugu/Tanda Batas Administrasi Kabupaten</t>
  </si>
  <si>
    <t>Tugu/Tanda Batas Administrasi Kotamadya</t>
  </si>
  <si>
    <t>Tugu/Tanda Batas Administrasi Kota Administratif</t>
  </si>
  <si>
    <t>Tugu/Tanda Batas Administrasi Kecamatan</t>
  </si>
  <si>
    <t>Tugu/Tanda Batas Administrasi Desa</t>
  </si>
  <si>
    <t>Tugu/Tanda Batas Administrasi Kelurahan</t>
  </si>
  <si>
    <t>Tugu/Tanda Batas Administrasi Kepemilikan</t>
  </si>
  <si>
    <t>Tugu/Tanda Batas Damija (Daerah Milik Jalan)</t>
  </si>
  <si>
    <t>Tugu/Tanda Batas Damaja (Daerah Manfaat Jalan)</t>
  </si>
  <si>
    <t>Tugu/Tanda Batas Lain-lain (dst)</t>
  </si>
  <si>
    <t>Tugu/tanda jaring kontrol geodesi</t>
  </si>
  <si>
    <t>Jaring Kontrol Vertikal</t>
  </si>
  <si>
    <t>Jaring Kontrol Gaya Berat</t>
  </si>
  <si>
    <t>Jaring Kontrol Pasang Surut Paras Muka Laut</t>
  </si>
  <si>
    <t>Jaring Kontrol Pasang Surut Sungai Dan Danau</t>
  </si>
  <si>
    <t>Jaring Kontrol Pasang Surut Bumi</t>
  </si>
  <si>
    <t>Jaring Kontrol Navigasi</t>
  </si>
  <si>
    <t>Tugu/Tanda Jaring Kontrol Geodesi Lain-lain (dst)</t>
  </si>
  <si>
    <t>Pilar/tugu/tanda lainnya</t>
  </si>
  <si>
    <t>Kerangka Dasar Kadastral Orde 3</t>
  </si>
  <si>
    <t>Kerangka Dasar Kadastral Orde 4</t>
  </si>
  <si>
    <t>Pilar/Tugu/Tanda Lainnya Lain-lain (dst)</t>
  </si>
  <si>
    <t>Pagar Permanen</t>
  </si>
  <si>
    <t>Pagar Semi Permanen</t>
  </si>
  <si>
    <t>Pagar Darurat</t>
  </si>
  <si>
    <t>Pagar Lain-lain (dst)</t>
  </si>
  <si>
    <t>Tugu/tanda batas lainnya</t>
  </si>
  <si>
    <t>Jalan Nasional Arteri</t>
  </si>
  <si>
    <t>Jalan Nasional Kolektor</t>
  </si>
  <si>
    <t>Jalan Nasional Bernilai Strategis Nasional</t>
  </si>
  <si>
    <t>Jalan Nasional Kelas I Lain-lain</t>
  </si>
  <si>
    <t>Jalan Propinsi Bernilai Strategis Propinsi</t>
  </si>
  <si>
    <t>Jalan Propinsi Lain-lain</t>
  </si>
  <si>
    <t>Jalan Kabupaten Bernilai Strategis Kabupaten</t>
  </si>
  <si>
    <t>Jalan Kabupaten Lain-lain</t>
  </si>
  <si>
    <t>Jalan kota</t>
  </si>
  <si>
    <t>Jalan Kota Kolektor</t>
  </si>
  <si>
    <t>Jalan Kota Lokal</t>
  </si>
  <si>
    <t>Jalan Kota Lain-lain (dst)</t>
  </si>
  <si>
    <t>Jalan Desa Lain-lain</t>
  </si>
  <si>
    <t>Jalan Tol Lain-lain</t>
  </si>
  <si>
    <t>Jalan Kereta Api Bantalan Besi</t>
  </si>
  <si>
    <t>Jalan Kereta Api Bantalan Beton</t>
  </si>
  <si>
    <t>Jalan Kereta Api Bantalan Kayu</t>
  </si>
  <si>
    <t>Jalan Kereta Api Bantalan Beton untuk Lengkung</t>
  </si>
  <si>
    <t>Jalan Kereta Api Bantalan Beton untuk Wesel</t>
  </si>
  <si>
    <t>Jalan Kereta Api Bantalan Kayu Standar</t>
  </si>
  <si>
    <t>Jalan Kereta Api Bantalan Kayu Wesel</t>
  </si>
  <si>
    <t>Jalan Kereta Api Bantalan Kayu Jembatan</t>
  </si>
  <si>
    <t>Jalan Kereta Lain-lain</t>
  </si>
  <si>
    <t>Landasan Pacu (Runway) Pesawat Terbang Permukaan Beton</t>
  </si>
  <si>
    <t>Landasan Pacu (Runway) Pesawat Terbang Permukaan Aspal</t>
  </si>
  <si>
    <t>Landasan Pacu (Runway) Pesawat Terbang Permukaan Batu Karang</t>
  </si>
  <si>
    <t>Landasan Pacu (Runway) Pesawat Terbang Permukaan Rumput</t>
  </si>
  <si>
    <t>Helipad</t>
  </si>
  <si>
    <t>Landasan Pasu Pswt Terbang Lain-lain</t>
  </si>
  <si>
    <t>Jalan Khusus Lori</t>
  </si>
  <si>
    <t>Jalan Khusus Pejalan Kaki (Trotoar)</t>
  </si>
  <si>
    <t>Jalan Khusus Lain-lain</t>
  </si>
  <si>
    <t>Jalan lainnya</t>
  </si>
  <si>
    <t>Jembatan Pada Jalan Nasional Arteri</t>
  </si>
  <si>
    <t>Jembatan Pada Jalan Nasional Kolektor</t>
  </si>
  <si>
    <t>Jembatan Pada Jalan Nasional Bernilai Strategis Nasional</t>
  </si>
  <si>
    <t>Jalan Negara/Nasional Lain-lain</t>
  </si>
  <si>
    <t>Jembatan Pada Jalan Propinsi Arteri</t>
  </si>
  <si>
    <t>Jembatan Pada Jalan Propinsi Kolektor</t>
  </si>
  <si>
    <t>Jembatan Pada Jalan Propinsi Lokal</t>
  </si>
  <si>
    <t>Jembatan Pada Jalan Propinsi Bernilai Strategis Propinsi</t>
  </si>
  <si>
    <t>Jembatan Propinsi lain-lain</t>
  </si>
  <si>
    <t>Jembatan Pada Jalan Kabupaten Arteri</t>
  </si>
  <si>
    <t>Jembatan Pada Jalan Kabupaten Kolektor</t>
  </si>
  <si>
    <t>Jembatan Pada Jalan Kabupaten Lokal</t>
  </si>
  <si>
    <t>Jembatan Pada Jalan Kabupaten Strategis Kabupaten</t>
  </si>
  <si>
    <t>Jembatan Kabupaten/kota Lain-lain</t>
  </si>
  <si>
    <t>Jembatan pada jalan kota</t>
  </si>
  <si>
    <t>Jembatan Pada Jalan Kota Kolektor</t>
  </si>
  <si>
    <t>Jembatan Pada Jalan Kota Lokal</t>
  </si>
  <si>
    <t>Jembatan Pada Jalan Kota Lain-lain (dst)</t>
  </si>
  <si>
    <t>Jembatan Pada Jalan Desa</t>
  </si>
  <si>
    <t>Jembatan Desa Lain-lain</t>
  </si>
  <si>
    <t>Jembatan Jalan Tol Lain-lain</t>
  </si>
  <si>
    <t>Jembatan Pada Jalan Kereta Api Bantalan Besi</t>
  </si>
  <si>
    <t>Jembatan Pada Jalan Kereta Api Bantalan Beton</t>
  </si>
  <si>
    <t>Jembatan Pada Jalan Kereta Api Bantalan Kayu</t>
  </si>
  <si>
    <t>Jembatan pada Jln Kereta Api Lain-lain</t>
  </si>
  <si>
    <t>Jembatan Pada Landasan Pacu Pesawat Terbang Permukaan Beton</t>
  </si>
  <si>
    <t>Jembatan Pada Landasan Pacu Pesawat Terbang Permukaan Aspal</t>
  </si>
  <si>
    <t>Jembatan Pada Landasan Pacu Pesawat Terbang Permukaan Rumput</t>
  </si>
  <si>
    <t>Jembatan pd Landasan Pacu pesawat Lain-lain</t>
  </si>
  <si>
    <t>Jembatan Pada Jalan Khusus Inspeksi</t>
  </si>
  <si>
    <t>Jembatan Pada Jalan Khusus Kompleks</t>
  </si>
  <si>
    <t>Jembatan Pada Jalan Khusus Proyek</t>
  </si>
  <si>
    <t>Jembatan Pada Jalan Khusus Quarry</t>
  </si>
  <si>
    <t>Jembatan Pada Jalan Khusus Lori</t>
  </si>
  <si>
    <t>Jembatan Pada Jalan Khusus Badan Hukum</t>
  </si>
  <si>
    <t>Jembatan Pada Jalan Khusus Perorangan</t>
  </si>
  <si>
    <t>Jembatan Khusus Lain-lain</t>
  </si>
  <si>
    <t>Jembatan Penyeberangan Orang</t>
  </si>
  <si>
    <t>Jembatan Penyeberangan Kendaraan</t>
  </si>
  <si>
    <t>Jembatan Fly Over</t>
  </si>
  <si>
    <t>Jembatan Inter Change</t>
  </si>
  <si>
    <t>Jembatan Gantung</t>
  </si>
  <si>
    <t>Jembatan Penyebrangan Lain-lain</t>
  </si>
  <si>
    <t xml:space="preserve">Jembatan Labuh/Sandar pada Terminal </t>
  </si>
  <si>
    <t>Kade</t>
  </si>
  <si>
    <t>Embarkasi/Debarkasi</t>
  </si>
  <si>
    <t>Jembatan Pantai</t>
  </si>
  <si>
    <t>Jembatan Labuh/Sandar pada Terminal Lain-lain (dst)</t>
  </si>
  <si>
    <t>Jembatan KIR/Pengujian</t>
  </si>
  <si>
    <t>Jembatan Pengukur Lain-lain (dst)</t>
  </si>
  <si>
    <t>Jembatan lainnya</t>
  </si>
  <si>
    <t>Waduk Dengan Bendungan, Tanggul, Menara Pengambilan Pelimpah Ban</t>
  </si>
  <si>
    <t>Waduk Dengan Bendungan, Tanggul Dan Menara Pengambilan</t>
  </si>
  <si>
    <t>Waduk Dengan Menara Pengambilan</t>
  </si>
  <si>
    <t>Waduk Dengan Tanggul, Dan Pintu Air/Menara Pengambilan</t>
  </si>
  <si>
    <t>Waduk Dengan Tanggul Dan Pintu Pengukur Waduk Lapangan</t>
  </si>
  <si>
    <t>Bangunan Waduk a Lain-lain</t>
  </si>
  <si>
    <t>Bendung Dengan Pintu Bilas</t>
  </si>
  <si>
    <t>Bangunan Pengambilan Bebas</t>
  </si>
  <si>
    <t>Bangunan Pengambilan Bebas Dengan Pompa (Bangunan Pengambilan Irigasi)</t>
  </si>
  <si>
    <t>Sumur Dengan Pompa (Bangunan Pengambilan Irigasi)</t>
  </si>
  <si>
    <t>Bangunan Pengambilan Irigasi Lain-lain</t>
  </si>
  <si>
    <t>Saluran Muka (Bangunan Pembawa Irigasi)</t>
  </si>
  <si>
    <t>Saluran Induk (Bangunan Pembawa Irigasi)</t>
  </si>
  <si>
    <t>Saluran Sekunder (Bangunan Pembawa Irigasi)</t>
  </si>
  <si>
    <t>Saluran Tersier (Bangunan Pembawa Irigasi)</t>
  </si>
  <si>
    <t>Saluran Pasang Tertutup/Terowongan</t>
  </si>
  <si>
    <t>Bangunan Pembawa Irigasi Lain-lain</t>
  </si>
  <si>
    <t>Saluran Induk Pembuang (Bangunan Pembuang Irigasi)</t>
  </si>
  <si>
    <t>Saluran Sekunder Pembuang (Bangunan Pembuang Irigasi)</t>
  </si>
  <si>
    <t>Saluran Tersier Pembuang (Bangunan Pembuang Irigasi)</t>
  </si>
  <si>
    <t>bangunan pembuang irigasi lainnya (dst)</t>
  </si>
  <si>
    <t>Tanggul Banjir (Bangunan Pengaman Irigasi)</t>
  </si>
  <si>
    <t>Bangunan Pintu Air/Klep (Bangunan Pengaman Irigasi)</t>
  </si>
  <si>
    <t>Bangunan Pengaman Irigasi Lain-lain</t>
  </si>
  <si>
    <t>Bangunan Bagi</t>
  </si>
  <si>
    <t>Bangunan Bagi Dan Sadap (Bangunan Pelengkap Irigasi)</t>
  </si>
  <si>
    <t>Bangunan Sadap (Bangunan Pelengkap Irigasi)</t>
  </si>
  <si>
    <t>Bangunan Got Miring</t>
  </si>
  <si>
    <t>Bangunan Terjun (Bangunan Pelengkap Irigasi)</t>
  </si>
  <si>
    <t>Bangunan Talang (Bangunan Pelengkap Irigasi)</t>
  </si>
  <si>
    <t>Bangunan Syphon (Bangunan Pelengkap Irigasi)</t>
  </si>
  <si>
    <t>Bangunan Gorong-Gorong (Bangunan Pelengkap Irigasi)</t>
  </si>
  <si>
    <t>Bangunan Pelimpah Sampah</t>
  </si>
  <si>
    <t>Bangunan Pengeluaran/Pintu</t>
  </si>
  <si>
    <t>Bangunan Box Tersier (Bangunan Pelengkap Irigasi)</t>
  </si>
  <si>
    <t>Bangunan Pertemuan Saluran</t>
  </si>
  <si>
    <t>Bangunan Pelengkap Dalam Petak Tersier</t>
  </si>
  <si>
    <t>Bangunan Jembatan (Bangunan Pelengkap Irigasi)</t>
  </si>
  <si>
    <t>Bangunan Pelengkap Irigasi Lain-lain</t>
  </si>
  <si>
    <t>Bangunan sawah irigasi</t>
  </si>
  <si>
    <t>Bangunan Sawah Irigasi Semi Tehnis</t>
  </si>
  <si>
    <t>Bangunan Sawah Irigasi Non Tehnis</t>
  </si>
  <si>
    <t>Bangunan Sawah Irigasi Lain-lain (dst)</t>
  </si>
  <si>
    <t>Bangunan air irigasi lainnya</t>
  </si>
  <si>
    <t>Waduk Pasang Surut</t>
  </si>
  <si>
    <t>Bangunan Waduk Lain-lain</t>
  </si>
  <si>
    <t>Bangunan Bendung Dengan Pompa</t>
  </si>
  <si>
    <t>Bangunan Pengambilan Bebas Dengan Pompa (Bangunan Pengambilan Pasang Surut</t>
  </si>
  <si>
    <t>Bangunan Pengambilan Pasang Surat  Lain-lain</t>
  </si>
  <si>
    <t>Saluran Muka (Bangunan Pembawa Pasang Surut)</t>
  </si>
  <si>
    <t>Saluran Induk (Bangunan Pembawa Pasang Surut)</t>
  </si>
  <si>
    <t>Saluran Sekunder (Bangunan Pembawa Pasang Surut)</t>
  </si>
  <si>
    <t>Saluran Tersier (Bangunan Pembawa Pasang Surut)</t>
  </si>
  <si>
    <t>Saluran Penyimpan Air</t>
  </si>
  <si>
    <t>Saluran Lalu Lintas Air</t>
  </si>
  <si>
    <t>Bangunan Pembawa Pasang Surut Lain-lain (dst)</t>
  </si>
  <si>
    <t>Saluran Induk Pembuang (Saluran Pembuang Pasang Surut)</t>
  </si>
  <si>
    <t>Saluran Sekunder Pembuang (Saluran Pembuang Pasang Surut)</t>
  </si>
  <si>
    <t>Saluran Tersier Pembuang (Saluran Pembuang Pasang Surut)</t>
  </si>
  <si>
    <t>Bangunan Saluran lain-lain</t>
  </si>
  <si>
    <t>Bangunan Pintu Air/Klep (Bangunan Pengaman Pasang Surut)</t>
  </si>
  <si>
    <t>Bangunan Pemasukan/Pembuang</t>
  </si>
  <si>
    <t>Bangunan Pengamanan Pasang Surut lain-lain</t>
  </si>
  <si>
    <t>Bangunan Jembatan (Bangunan Pelengkap Pasang Surut)</t>
  </si>
  <si>
    <t>Bangunan Jembatan Penghalang (Bangunan Pelengkap Pasang Surut)</t>
  </si>
  <si>
    <t>Bangunan Penutup Penangkis Kotoran</t>
  </si>
  <si>
    <t>Bangunan Pengukur Muka Air (Bangunan Pelengkap Pasang Surut)</t>
  </si>
  <si>
    <t>Bangunan Pengukur Curah Hujan (Bangunan Pelengkap Pasang Surut)</t>
  </si>
  <si>
    <t>Bangunan Pelengkap Pasang Surut Lain-lain</t>
  </si>
  <si>
    <t>Bangunan Sawah Pasang Surut Teknis</t>
  </si>
  <si>
    <t>Bangunan Sawah Pasang Surut Semi Teknis</t>
  </si>
  <si>
    <t>Bangunan Sawah Pasang Surut Non Teknis</t>
  </si>
  <si>
    <t>Bangunan Sawah Pasang Surut Lain-lain</t>
  </si>
  <si>
    <t>Bangunan pengairan pasang surut lainnya</t>
  </si>
  <si>
    <t>Bangunan Waduk Pengembangan Rawa Lain-lain (dst)</t>
  </si>
  <si>
    <t>Waduk Pengambilan Rawa</t>
  </si>
  <si>
    <t>Bangunan Pengambilan Pengembangan Rawa Lain-lain (dst)</t>
  </si>
  <si>
    <t>Saluran Muka (Bangunan Pembawa Pengembangan Rawa)</t>
  </si>
  <si>
    <t>Saluran Induk (Bangunan Pembawa Pengembangan Rawa)</t>
  </si>
  <si>
    <t>Saluran Sekunder (Bangunan Pembawa Pengembangan Rawa)</t>
  </si>
  <si>
    <t>Saluran Tersier (Bangunan Pembawa Pengembangan Rawa)</t>
  </si>
  <si>
    <t>Bangunan Pembawa Pasang Rawa Lain-lain</t>
  </si>
  <si>
    <t>Saluran Induk Pembuang (Bangunan Pembuang Pengembangan Rawa)</t>
  </si>
  <si>
    <t>Saluran Sekunder Pembuang (Bangunan Pembuang Pengembangan Rawa)</t>
  </si>
  <si>
    <t>Saluran Tersier Pembuang (Bangunan Pembuang Pengembangan Rawa)</t>
  </si>
  <si>
    <t>Bangunan Pembuang Pasang Rawa Lain-lain</t>
  </si>
  <si>
    <t>Bangunan Pintu Air/Klep (Bangunan Pengaman Pengembangan Rawa)</t>
  </si>
  <si>
    <t>Bangunan Pengaman Pengembangan Rawa Lain-lain (dst)</t>
  </si>
  <si>
    <t>Bangunan Bagi Dan Sadap (Bangunan Pelengkap Pengembangan Rawa)</t>
  </si>
  <si>
    <t>Bangunan Sadap (Bangunan Pelengkap Pengembangan Rawa)</t>
  </si>
  <si>
    <t>Bangunan Terjun (Bangunan Pelengkap Pengembangan Rawa)</t>
  </si>
  <si>
    <t>Bangunan Syphon (Bangunan Pelengkap Pengembangan Rawa)</t>
  </si>
  <si>
    <t>Bangunan Gorong-Gorong (Bangunan Pelengkap Pengembangan Rawa)</t>
  </si>
  <si>
    <t>Bangunan Jembatan (Bangunan Pelengkap Pengembangan Rawa)</t>
  </si>
  <si>
    <t>Bangunan Jembatan Penghalang (Bangunan Pelengkap Pengembangan Rawa)</t>
  </si>
  <si>
    <t>Bangunan Pengukur Muka Air (Bangunan Pelengkap Pengembangan Rawa)</t>
  </si>
  <si>
    <t>Bangunan Pengukur Curah Hujan (Bangunan Pelengkap Pengembangan Rawa)</t>
  </si>
  <si>
    <t>Bangunan Stasiun Pompa Pemasukan/Pembuang</t>
  </si>
  <si>
    <t>Bangunan Pelengkap Pasang/Rawa Lain-lain</t>
  </si>
  <si>
    <t>Bangunan Sawah Rawa Teknis</t>
  </si>
  <si>
    <t>Bangunan Sawah Rawa Semi Teknis</t>
  </si>
  <si>
    <t>Bangunan Sawah Rawa Non Teknis</t>
  </si>
  <si>
    <t>Bangunan Sawah Pengembang Rawa Lain-lain</t>
  </si>
  <si>
    <t>Bangunan pengembangan rawa dan polder lainnya</t>
  </si>
  <si>
    <t>Banguna Wasuk Pengaman Sungai/Pantai</t>
  </si>
  <si>
    <t>Waduk Dengan Tanggul, Dan Pintu Pembuang (Bangunan Pengaman Sungai/Pantai &amp; Penanggulangan Bencana Alam)</t>
  </si>
  <si>
    <t>Bangunan Pengaman Sungai/Pantai &amp; Penanggulangan Bencana Alam Lain-lain (dst)</t>
  </si>
  <si>
    <t>Bangunan Pengambilan Pengamanan Pantai</t>
  </si>
  <si>
    <t>Bangunan Pengambilan Pengaman Sungai/Pantai Lain-lain (dst)</t>
  </si>
  <si>
    <t>Bangunan Pembawa Pengaman Sungai</t>
  </si>
  <si>
    <t>Bangunan Pembawa Pengaman Pantai</t>
  </si>
  <si>
    <t>Bangunan Pembawa Pengaman Sungai/Pantai Lain-lain (dst)</t>
  </si>
  <si>
    <t>Saluran Drainage</t>
  </si>
  <si>
    <t>Bangunan Pembuang Pengaman Sungai Lain-lain</t>
  </si>
  <si>
    <t>Tanggul Banjir (Bangunan Pengaman Pengamanan Sungai/pantai)</t>
  </si>
  <si>
    <t>Coupure/Sodetan</t>
  </si>
  <si>
    <t>Kantong Pasir/Lahar/Lumpur</t>
  </si>
  <si>
    <t>Chekdam/Penahan Sedimen</t>
  </si>
  <si>
    <t>Krib Pengaman Sungai/Pantai</t>
  </si>
  <si>
    <t>Bangunan Penguat Tebing/Pantai</t>
  </si>
  <si>
    <t>Peralatan Saringan Sampah ( Pond Screen )</t>
  </si>
  <si>
    <t>Bangunan Pemecah Gelombang</t>
  </si>
  <si>
    <t>Bangunan Pelantaran Pantai</t>
  </si>
  <si>
    <t>Bangunan Pengaman Pengamanan Sungai/Pantai Lain-lain (dst)</t>
  </si>
  <si>
    <t>Bangunan Syphon (Bangunan Pelengkap Pengaman Sungai)</t>
  </si>
  <si>
    <t>Bangunan Gorong-Gorong (Bangunan Pelengkap Pengaman Sungai)</t>
  </si>
  <si>
    <t>Bangunan Jembatan (Bangunan Pelengkap Pengaman Sungai)</t>
  </si>
  <si>
    <t>Bangunan Pengukur Muka Air (Bangunan Pelengkap Pengaman Sungai)</t>
  </si>
  <si>
    <t>Bangunan Pengukur Curah Hujan (Bangunan Pelengkap Pengaman Sungai)</t>
  </si>
  <si>
    <t>Stasiun Pos Penjaga/Pengamat</t>
  </si>
  <si>
    <t>Bangunan Stasiun Pompa Pembuang</t>
  </si>
  <si>
    <t>Bangunan Pengaman Sungai Lainnya</t>
  </si>
  <si>
    <t>Bangunan pengaman sungai/pantai &amp; penanggulangan bencana alam lainnya</t>
  </si>
  <si>
    <t>Embung/Waduk Lapangan</t>
  </si>
  <si>
    <t>Bangunan Waduk Lapangan Pembuang Lain-lain</t>
  </si>
  <si>
    <t>Sumur Dengan Pompa (Bangunan Pengambilan Pengembangan Sumber Air)</t>
  </si>
  <si>
    <t>Bangunan Pengambilan Pengemb. Lain-lain</t>
  </si>
  <si>
    <t>Saluran Tersier (Bangunan Pembawa Pengembangan Sumber Air)</t>
  </si>
  <si>
    <t>Saluran Kuartier</t>
  </si>
  <si>
    <t>Bangunan Pembawa Pengembangan Lain-lain</t>
  </si>
  <si>
    <t>Saluran Pembuang</t>
  </si>
  <si>
    <t>Bangunan Pembuang Pengembangan Lain-lain</t>
  </si>
  <si>
    <t>Bak Penampung/Kolam/ Menara Penampungan</t>
  </si>
  <si>
    <t>Bangunan Klimatologi</t>
  </si>
  <si>
    <t>Bangunan Hidrometri</t>
  </si>
  <si>
    <t>Bangunan Pengaman Pengembangan Lain-lain</t>
  </si>
  <si>
    <t>Bangunan Terjun (Bangunan Pelengkap Pengembangan Sumber Air)</t>
  </si>
  <si>
    <t>Bangunan Talang (Bangunan Pelengkap Pengembangan Sumber Air)</t>
  </si>
  <si>
    <t>Bangunan Syphon (Bangunan Pelengkap Pengembangan Sumber Air)</t>
  </si>
  <si>
    <t>Bangunan Gorong-Gorong (Bangnnan Pelengkap Pengembangan Sumber Air)</t>
  </si>
  <si>
    <t>Bangunan Box Tersier (Bangunan Pelengkap Pengembangan Sumber Air)</t>
  </si>
  <si>
    <t>Bangunan Jembatan (Bangunan Pelengkap Pengembangan Sumber Air)</t>
  </si>
  <si>
    <t>Bangunan Pelengkap Pengembangan Lain-lain</t>
  </si>
  <si>
    <t>Bangunan sawah irigasi air tanah</t>
  </si>
  <si>
    <t>Bangunan Sawah Irigasi Air Tanah Semi Teknis</t>
  </si>
  <si>
    <t>Bangunan Sawah Irigasi Air Tanah Non Teknis</t>
  </si>
  <si>
    <t>Bangunan Sawah Irigasi Air Tanah Lain-lain (dst)</t>
  </si>
  <si>
    <t>Bangunan pengembangan sumber air dan air tanah lainnya</t>
  </si>
  <si>
    <t>Waduk Penyimpanan Air Baku</t>
  </si>
  <si>
    <t>Waduk Penyimpanan Air Hujan</t>
  </si>
  <si>
    <t>Bak Penyimpanan/Tower Air Baku</t>
  </si>
  <si>
    <t>Bangunan Waduk Air Bersih/Air Baku Lain-lain (dst)</t>
  </si>
  <si>
    <t>Bangunan Pengambilan Dari Waduk</t>
  </si>
  <si>
    <t>Bangunan Pengambilan Dari Sungai</t>
  </si>
  <si>
    <t>Bangunan Pengambilan Dari Danau</t>
  </si>
  <si>
    <t>Bangunan Pengambilan Dari Rawa</t>
  </si>
  <si>
    <t>Bangunan Pengambilan Dari Air Laut</t>
  </si>
  <si>
    <t>Bangunan Pengambilan Dari Sumber Air</t>
  </si>
  <si>
    <t>Bangunan Pengambilan Dari Sumur Artetis</t>
  </si>
  <si>
    <t>Bangunan Pengambilan Air Bersih Lain-lain</t>
  </si>
  <si>
    <t>Saluran Pembawa Air Baku Terbuka</t>
  </si>
  <si>
    <t>Saluran Pembawa Air Baku Tertutup</t>
  </si>
  <si>
    <t>Bangunan Pembawa Air Bersih Lain-lain</t>
  </si>
  <si>
    <t>Saluran Pembuang Air Cucian Air Baku</t>
  </si>
  <si>
    <t>Saluran Pembuang Air Cucian Instalasi</t>
  </si>
  <si>
    <t>Bangunan Pembuang Air Bersih Lain-lain</t>
  </si>
  <si>
    <t>Bangunan Talang (Bangunan Pelengkap Air Bersih/air Baku)</t>
  </si>
  <si>
    <t>Bangunan Syphon (Bangunan Pelengkap Air Bersih/air Baku)</t>
  </si>
  <si>
    <t>Bangunan Gorong-Gorong (Bangunan Pelengkap Air Bersih/air Baku)</t>
  </si>
  <si>
    <t>Bangunan Jembatan (Bangunan Pelengkap Air Bersih/air Baku)</t>
  </si>
  <si>
    <t>Bangunan Penampung Air Baku</t>
  </si>
  <si>
    <t>Bangunan Mandi Cuci Kakus (MCK)</t>
  </si>
  <si>
    <t>Bangunan Menara/Bak Penampung/Reservoir Air Minum</t>
  </si>
  <si>
    <t>Bangunan Buster Pump</t>
  </si>
  <si>
    <t>Bangunan Pelengkap Air Bersih/Air Baku Lain-lain (dst)</t>
  </si>
  <si>
    <t>Bangunan Air Bersih/Air Baku Lainnya</t>
  </si>
  <si>
    <t>Saluran Pengumpul Air Hujan</t>
  </si>
  <si>
    <t>Saluran Pengumpul Air Buangan Domestik</t>
  </si>
  <si>
    <t>Saluran Pengumpul Air Buangan Industri</t>
  </si>
  <si>
    <t>Saluran Pengumpul Air Buangan Pertanian</t>
  </si>
  <si>
    <t>Bangunan Pembawa Air KOtor Lain-lain</t>
  </si>
  <si>
    <t>Waduk Air Hujan</t>
  </si>
  <si>
    <t>Waduk Air Buangan Domestik</t>
  </si>
  <si>
    <t>Waduk Air Buangan Industri</t>
  </si>
  <si>
    <t>Waduk Air Buangan Pertanian</t>
  </si>
  <si>
    <t>Bangunan Waduk Air Kotor Lain-lain</t>
  </si>
  <si>
    <t>Saluran Pembuang Air Buangan Air Hujan</t>
  </si>
  <si>
    <t>Saluran Pembuang Air Buangan Domestik</t>
  </si>
  <si>
    <t>Saluran Pembuang Air Buangan Air Industri</t>
  </si>
  <si>
    <t>Saluran Pembuang Air Buangan Air Pertanian</t>
  </si>
  <si>
    <t>Bangunan Pembuang Air Kotor Lain-lain (dst)</t>
  </si>
  <si>
    <t>Bangunan Pompa Air Hujan</t>
  </si>
  <si>
    <t>Bangunan Pompa Air Buangan Domestik</t>
  </si>
  <si>
    <t>Bangunan Pompa Air Buangan Industri</t>
  </si>
  <si>
    <t>Bangunan Pompa Air Buangan Pertanian</t>
  </si>
  <si>
    <t>Bangunan Pengamanan Air Kotor Lain-lain</t>
  </si>
  <si>
    <t>Bangunan Talang (Bangunan Pelengkap Air Kotor)</t>
  </si>
  <si>
    <t>Bangunan Syphon (Bangunan Pelengkap Air Kotor)</t>
  </si>
  <si>
    <t>Bangunan Gorong-Gorong (Bangunan Pelengkap Air Kotor)</t>
  </si>
  <si>
    <t>Bangunan Jembatan (Bangunan Pelengkap Air Kotor)</t>
  </si>
  <si>
    <t>Bangunan Bak Kontrol/Man Hole</t>
  </si>
  <si>
    <t>Saluran Air Kotor Sambungan Dari Rumah</t>
  </si>
  <si>
    <t>Bangunan (Box) Culvert</t>
  </si>
  <si>
    <t>Multiple Pipa Arches</t>
  </si>
  <si>
    <t>Bangunan Plat Deker</t>
  </si>
  <si>
    <t>Bangunan Pelengkap Air Kotor Lain-lain (dst)</t>
  </si>
  <si>
    <t>Bangunan air kotor lainnya</t>
  </si>
  <si>
    <t>Instalasi Air Permukaan Kapasitas Kecil</t>
  </si>
  <si>
    <t>Instalasi Air Permukaan Kapasitas Sedang</t>
  </si>
  <si>
    <t>Instalasi Air Permukaan Kapasitas Besar</t>
  </si>
  <si>
    <t>Air Muka Tanah Lain-lain</t>
  </si>
  <si>
    <t>Instalasi Air Sumber / Mata Air Kapasitas Kecil</t>
  </si>
  <si>
    <t>Instalasi Air Sumber / Mata Air Kapasitas Sedang</t>
  </si>
  <si>
    <t>Instalasi Air Sumber / Mata Air Kapasitas Besar</t>
  </si>
  <si>
    <t>Air Sumber/Mata Air Lain-lain</t>
  </si>
  <si>
    <t>Instalasi Air Tanah Dalam Kapasitas Kecil</t>
  </si>
  <si>
    <t>Instalasi Air Tanah Dalam Kapasitas Sedang</t>
  </si>
  <si>
    <t>Instalasi Air Tanah Dalam Kapasitas Besar</t>
  </si>
  <si>
    <t>Air Tanah Dalam Lain-lain</t>
  </si>
  <si>
    <t>Instalasi Air Tanah Dangkal Kapasitas Kecil</t>
  </si>
  <si>
    <t>Instalasi Air Tanah Dangkal Kapasitas Sedang</t>
  </si>
  <si>
    <t>Instalasi Air Tanah Dangkal Kapasitas Besar</t>
  </si>
  <si>
    <t>Instalasi Air Tanah Dangkal Lain-lain</t>
  </si>
  <si>
    <t>Sistem Pengolahan Air Sederhana (SIPAS)</t>
  </si>
  <si>
    <t>Jaringan Rumah Tangga (JARUT)</t>
  </si>
  <si>
    <t>Penampungan Air Hujan (PAH)</t>
  </si>
  <si>
    <t>Sumur Gali (SGL)</t>
  </si>
  <si>
    <t>Sumur Resapan</t>
  </si>
  <si>
    <t>Instalasi Air Bersih/Air Baku Lainnya Lain-lain (dst)</t>
  </si>
  <si>
    <t>Instalasi Air Buangan Domestik Kapasitas Kecil</t>
  </si>
  <si>
    <t>Instalasi Air Buangan Domestik Kapasitas Sedang</t>
  </si>
  <si>
    <t>Instalasi Air Buangan Domestik Kapasitas Besar</t>
  </si>
  <si>
    <t>Instalasi Air Kotor Lain-lain</t>
  </si>
  <si>
    <t>Instalasi Air Buangan Industri Kapasitas Kecil</t>
  </si>
  <si>
    <t>Instalasi Air Buangan Industri Kapasitas Sedang</t>
  </si>
  <si>
    <t>Instalasi Air Buangan Industri Kapasitas Besar</t>
  </si>
  <si>
    <t>Instalasi Air Buangan Industri Lain-lain</t>
  </si>
  <si>
    <t>Instalasi Air Buangan Pertanian Kapasitas Kecil</t>
  </si>
  <si>
    <t>Instalasi Air Buangan Pertanian Kapasitas Sedang</t>
  </si>
  <si>
    <t>Instalasi Air Buangan Pertanian Kapasitas Besar</t>
  </si>
  <si>
    <t>Instalasi Air Buangan Pertanian Lain-lain</t>
  </si>
  <si>
    <t>Instalasi air kotor lainnya</t>
  </si>
  <si>
    <t>Instalasi Pengolahan Sampah Organik Sistem Pembakaran</t>
  </si>
  <si>
    <t>Instalasi Pengolahan Sampah Organik Sistem Kompos</t>
  </si>
  <si>
    <t>Instalasi Pengolahan Sampah Organik Sistem Penimbunan</t>
  </si>
  <si>
    <t>Instalasi Pengolahan Sampah Organik Lain-lain</t>
  </si>
  <si>
    <t>Instalasi Pengolahan Sampah Non Organik Daur Ulang Logam</t>
  </si>
  <si>
    <t>Instalasi Pengolahan Sampah Non Organik Daur Ulang Non Logam</t>
  </si>
  <si>
    <t>Instalasi Pengolahan Sampah Non Organik Lain-lain</t>
  </si>
  <si>
    <t>Bangunan penampung sampah</t>
  </si>
  <si>
    <t>Bangunan Tempat Menampung Sampah Lingkungan</t>
  </si>
  <si>
    <t>Bangunan Penampung Sampah Lain-lain (dst)</t>
  </si>
  <si>
    <t>Instalasi pengolahan sampah lainnya</t>
  </si>
  <si>
    <t>Instalasi pengolahan bahan bangunan percontohan</t>
  </si>
  <si>
    <t>Instalasi Pengolahan Bahan Bangunan Percontohan Pengeringan Kayu</t>
  </si>
  <si>
    <t>Instalasi Pengolahan Bahan Bangunan Percontohan Pengerjaan Kayu</t>
  </si>
  <si>
    <t>Instalasi Pengolahan Bahan Bangunan Percontohan Perkapuran</t>
  </si>
  <si>
    <t>Instalasi Pengolahan Bahan Bangunan Percontohan Pembuatan Batu</t>
  </si>
  <si>
    <t>Instalasi Pengolahan Bahan Bangunan Percontohan Pembuatan Agrega</t>
  </si>
  <si>
    <t>Instalasi Pengolahan Bahan Bangunan Percontohan Lain-lain (dst)</t>
  </si>
  <si>
    <t>Instalasi Pengolahan Bahan Bangunan Perintis Pengawetan Kayu</t>
  </si>
  <si>
    <t>Instalasi Pengolahan Bahan Bangunan Perintis Pengeringan Kayu</t>
  </si>
  <si>
    <t>Instalasi Pengolahan Bahan Bangunan Perintis Pengerjaan Kayu</t>
  </si>
  <si>
    <t>Instalasi Pengolahan Bahan Bangunan Perintis Perkapuran</t>
  </si>
  <si>
    <t>Instalasi Pengolahan Bahan Bangunan Perintis Pembuatan Batu Ceta</t>
  </si>
  <si>
    <t>Instalasi Pengolahan Bahan Bangunan Perintis Pembuatan Agregat</t>
  </si>
  <si>
    <t>Instalasi Pengolahan Bahan Bangunan Lain-lain</t>
  </si>
  <si>
    <t>Instalasi pengolahan bahan bangunan terapan</t>
  </si>
  <si>
    <t>Instalasi Pengolahan Bahan Bangunan Terapan Lain-lain (dst)</t>
  </si>
  <si>
    <t>Instalasi pengolahan bahan bangunan lainnya</t>
  </si>
  <si>
    <t>Instalasi PLTA Kapasitas Kecil</t>
  </si>
  <si>
    <t>Instalasi PLTA Kapasitas Sedang</t>
  </si>
  <si>
    <t>Instalasi PLTA Kapasitas Besar</t>
  </si>
  <si>
    <t>Instalasi Listrik Tenaga Air Lain-lain</t>
  </si>
  <si>
    <t>Instalasi PLTD Kapasitas Kecil</t>
  </si>
  <si>
    <t>Instalasi PLTD Kapasitas Sedang</t>
  </si>
  <si>
    <t>Instalasi PLTD Kapasitas Besar</t>
  </si>
  <si>
    <t>Pembangkit Listrik Tenaga Diesel Lain-lain</t>
  </si>
  <si>
    <t>Instalasi PLTM Kapasitas Kecil</t>
  </si>
  <si>
    <t>Instalasi PLTM Kapasitas Sedang</t>
  </si>
  <si>
    <t>Instalasi PLTM Kapasitas Besar</t>
  </si>
  <si>
    <t>Pembangkit Listrik Tenaga Mikro Lain-lain</t>
  </si>
  <si>
    <t>Instalasi PLTAN Kapasitas Kecil</t>
  </si>
  <si>
    <t>Instalasi PLTAN Kapasitas Sedang</t>
  </si>
  <si>
    <t>Instalasi PLTAN Kapasitas Besar</t>
  </si>
  <si>
    <t>PLTA Lain-lain</t>
  </si>
  <si>
    <t>Instalasi PLTU Kapasitas Kecil</t>
  </si>
  <si>
    <t>Instalasi PLTU Kapasitas Sedang</t>
  </si>
  <si>
    <t>Instalasi PLTU Kapasitas Besar</t>
  </si>
  <si>
    <t>PLTU Lain-lain</t>
  </si>
  <si>
    <t>Instalasi PLTN Kapasitas Kecil</t>
  </si>
  <si>
    <t>Instalasi PLTN Kapasitas Sedang</t>
  </si>
  <si>
    <t>Instalasi PLTN Kapasitas Besar</t>
  </si>
  <si>
    <t>PLTN Lain-lain</t>
  </si>
  <si>
    <t>Instalasi PLTG Kapasitas Kecil</t>
  </si>
  <si>
    <t>Instalasi PLTG Kapasitas Sedang</t>
  </si>
  <si>
    <t>Instalasi PLTG Kapasitas Besar</t>
  </si>
  <si>
    <t>PLTG Lain-lain</t>
  </si>
  <si>
    <t>Instalasi PLTP Kapasitas Kecil</t>
  </si>
  <si>
    <t>Instalasi PLTP Kapasitas Sedang</t>
  </si>
  <si>
    <t>Instalasi PLTP Kapasitas Besar</t>
  </si>
  <si>
    <t>Pembangkit Listrik Tenaga Panas Bumi Lain-lain</t>
  </si>
  <si>
    <t>Instalasi PLTS Kapasitas Kecil</t>
  </si>
  <si>
    <t>Instalasi PLTS Kapasitas Sedang</t>
  </si>
  <si>
    <t>Instalasi PLTS Kapasitas Besar</t>
  </si>
  <si>
    <t>Instalasi Pembangkit Listrik Tenaga SuryaLain-lain</t>
  </si>
  <si>
    <t>Instalasi PLTB Kapasitas Kecil</t>
  </si>
  <si>
    <t>Instalasi PLTB Kapasitas Sedang</t>
  </si>
  <si>
    <t>Instalasi PLTB Kapasitas Besar</t>
  </si>
  <si>
    <t>Instalasi Listrik Tenaga Biogas Lain-lain</t>
  </si>
  <si>
    <t>Instalasi PLTSM Kapasitas Kecil</t>
  </si>
  <si>
    <t>Instalasi PLTSM Kapasitas Sedang</t>
  </si>
  <si>
    <t>Instalasi PLTSM Kapasitas Besar</t>
  </si>
  <si>
    <t>Instalasi PLTSm Lain-lain</t>
  </si>
  <si>
    <t>Instalasi pembangkit listrik lainnya</t>
  </si>
  <si>
    <t>Instalasi Gardu Listrik Induk Kapasitas Kecil</t>
  </si>
  <si>
    <t>Instalasi Gardu Listrik Induk Kapasitas Sedang</t>
  </si>
  <si>
    <t>Instalasi Gardu Listrik Induk Kapasitas Besar</t>
  </si>
  <si>
    <t>Instalasi Gardu Listrik Induk Lain-lain</t>
  </si>
  <si>
    <t>Instalasi Gardu Listrik Distribusi Kapasitas Kecil</t>
  </si>
  <si>
    <t>Instalasi Gardu Listrik Distribusi Kapasitas Sedang</t>
  </si>
  <si>
    <t>Instalasi Gardu Listrik Distribusi Kapasitas Besar</t>
  </si>
  <si>
    <t>Instalasi Gardu Listrik Distribusi Lain-lain</t>
  </si>
  <si>
    <t>Instalasi Pusat Pengatur Listrik Kapasitas Kecil</t>
  </si>
  <si>
    <t>Instalasi Pusat Pengatur Listrik Kapasitas Sedang</t>
  </si>
  <si>
    <t>Instalasi Pusat Pengatur Listrik Kapasitas Besar</t>
  </si>
  <si>
    <t>Instalsi Pusat Pengatur Listrik Lain-lain</t>
  </si>
  <si>
    <t>Instalasi gardu listrik lainnya</t>
  </si>
  <si>
    <t>Instalasi Peluru Kendali (Rudal)</t>
  </si>
  <si>
    <t>Instalasi Komunikasi Elektronik (KOMLEK)</t>
  </si>
  <si>
    <t>Instalasi Benteng</t>
  </si>
  <si>
    <t>Instalasi Radar Lain-lain</t>
  </si>
  <si>
    <t>Instalasi pertahanan lainnya</t>
  </si>
  <si>
    <t>Instalasi Gardu Gas LPG</t>
  </si>
  <si>
    <t>Instalasi Gardu Gas LNG</t>
  </si>
  <si>
    <t>Instalsi Gardu Gas Lain-lain</t>
  </si>
  <si>
    <t>Instalasi Jaringan Pipa Gas Primer</t>
  </si>
  <si>
    <t>Instalasi Jaringan Pipa Gas Sekunder</t>
  </si>
  <si>
    <t>Instalasi Jaringan Pipa gas Lain-lain</t>
  </si>
  <si>
    <t>Instalasi pengolahan gas</t>
  </si>
  <si>
    <t>Instalasi Pengolahan Gas Propax</t>
  </si>
  <si>
    <t>Instalasi Pengolahan Gas Lain-lain (dst)</t>
  </si>
  <si>
    <t>Instalasi gas lainnya</t>
  </si>
  <si>
    <t>Instalasi Penangkal Petir Manual</t>
  </si>
  <si>
    <t>Instalasi Penangkal Petir Komputerisasi</t>
  </si>
  <si>
    <t>Instalasi reaktor nuklir</t>
  </si>
  <si>
    <t>Instalasi Produksi Elemen Bahan Reaktor Nuklir</t>
  </si>
  <si>
    <t>Instalasi Elemen Bakar Eksperimental</t>
  </si>
  <si>
    <t>Instalasi Radio Metalurgi</t>
  </si>
  <si>
    <t>Instalasi Pemurnian Uranium</t>
  </si>
  <si>
    <t>Instalasi Electron Beam Machine</t>
  </si>
  <si>
    <t>Instalasi Irradiator</t>
  </si>
  <si>
    <t>Instalasi Reaktor Nuklir Lain-lain (dst)</t>
  </si>
  <si>
    <t>Instalasi pengolahan limbah radio aktif</t>
  </si>
  <si>
    <t>Instalasi Pengolahan Limbah Radio Aktif Padat</t>
  </si>
  <si>
    <t>Instalasi Pengolahan Limbah Radio Aktif Gas</t>
  </si>
  <si>
    <t>Instalasi Pengolahan Limbah Radio Aktif Lain-lain (dst)</t>
  </si>
  <si>
    <t>Instalasi pengaman lainnya</t>
  </si>
  <si>
    <t>Instalasi Generating Set</t>
  </si>
  <si>
    <t>Instalasi AC</t>
  </si>
  <si>
    <t>Instalasi Building Automation System (BAS)</t>
  </si>
  <si>
    <t>Instalasi Komputer</t>
  </si>
  <si>
    <t>Instalasi JaringanTelevisi</t>
  </si>
  <si>
    <t>Jaringan Pembawa Kapasitas Kecil</t>
  </si>
  <si>
    <t>Jaringan Pembawa Kapasitas Sedang</t>
  </si>
  <si>
    <t>Jaringan Pembawa Kapasitas Besar</t>
  </si>
  <si>
    <t>Jaringan Pembawa Lain-lain</t>
  </si>
  <si>
    <t>Jaringan Induk Distribusi Kapasitas Kecil</t>
  </si>
  <si>
    <t>Jaringan Induk Distribusi Kapasitas Sedang</t>
  </si>
  <si>
    <t>Jaringan Induk Distribusi Kapasitas Besar</t>
  </si>
  <si>
    <t>Jaringan Induk Distribusi Lain-lain</t>
  </si>
  <si>
    <t>Jaringan Cabang Distribusi Kapasitas Kecil</t>
  </si>
  <si>
    <t>Jaringan Cabang Distribusi Kapasitas Sedang</t>
  </si>
  <si>
    <t>Jaringan Cabang Distribusi Kapasitas Besar</t>
  </si>
  <si>
    <t>Jaringan Cabang Distribusi lain-lain</t>
  </si>
  <si>
    <t>Jaringan Sambungan Ke Rumah Kapasitas Kecil</t>
  </si>
  <si>
    <t>Jaringan Sambungan Ke Rumah Kapasitas Sedang</t>
  </si>
  <si>
    <t>Jaringan Sambungan Ke Rumah Kapasitas Besar</t>
  </si>
  <si>
    <t>Jaringan Sambungan ke Rumah Lain-lain</t>
  </si>
  <si>
    <t>Jaringan air minum lainnya</t>
  </si>
  <si>
    <t>Jaringan Transmisi Tegangan Diatas 3 KVA</t>
  </si>
  <si>
    <t>Jaringan Transmisi Tegangan 1 S/D 3 KVA</t>
  </si>
  <si>
    <t>Jaringan Transmisi Tegangan Dibawah 1 KVA</t>
  </si>
  <si>
    <t>Jaringan Transmisi Lain-lain</t>
  </si>
  <si>
    <t>Jaringan Distribusi Tegangan Diatas 20 KVA</t>
  </si>
  <si>
    <t>Jaringan Distribusi Tegangan 1 S/D 20 KVA</t>
  </si>
  <si>
    <t>Jaringan Distribusi Tegangan Dibawah 1 KVA</t>
  </si>
  <si>
    <t>Jaringan Distribusi Lain-lain</t>
  </si>
  <si>
    <t>Jaringan listrik lainnya</t>
  </si>
  <si>
    <t>Jaringan Telepon Diatas Tanah Kapasitas Kecil</t>
  </si>
  <si>
    <t>Jaringan Telepon Diatas Tanah Kapasitas Sedang</t>
  </si>
  <si>
    <t>Jaringan Telepon Diatas Tanah Kapasitas Besar</t>
  </si>
  <si>
    <t>Jaringan Telepon Di atas Tanah Lain-lain</t>
  </si>
  <si>
    <t>Jaringan Telepon Dibawah Tanah Kapasitas Kecil</t>
  </si>
  <si>
    <t>Jaringan Telepon Dibawah Tanah Kapasitas Sedang</t>
  </si>
  <si>
    <t>Jaringan Telepon Dibawah Tanah Kapasitas Besar</t>
  </si>
  <si>
    <t>Jaringan Telepon Di bawah tanah Lain-lain</t>
  </si>
  <si>
    <t>Jaringan Telepon Didalam Air Kapasitas Kecil</t>
  </si>
  <si>
    <t>Jaringan Telepon Didalam Air Kapasitas Sedang</t>
  </si>
  <si>
    <t>Jaringan Telepon Didalam Air Kapasitas Besar</t>
  </si>
  <si>
    <t>Jaringan Telepon Didalam Air Lain-lain</t>
  </si>
  <si>
    <t>Jaringan dengan media udara</t>
  </si>
  <si>
    <t>Jaringan Radio</t>
  </si>
  <si>
    <t>Jaringan dengan Media Udara Lain-lain (Dst)</t>
  </si>
  <si>
    <t>Jaringan telepon lainnya</t>
  </si>
  <si>
    <t>Jaringan Pipa Gas Transmisi Lain-lain</t>
  </si>
  <si>
    <t>Jaringan Pipa Distribusi Tekanan Tinggi</t>
  </si>
  <si>
    <t>Jaringan Pipa Distribusi Tekanan Menengah Pipa Baja</t>
  </si>
  <si>
    <t>Jaringan Pipa Distribusi Tekanan Menengah Pipa PE</t>
  </si>
  <si>
    <t>Jaringan Pipa Distribusi Tekanan Rendah Pipa Baja</t>
  </si>
  <si>
    <t>Jaringan Pipa Distribusi Tekanan Rendah Pipa PC</t>
  </si>
  <si>
    <t>Jaringan Pipa Distribusi Lain-lain</t>
  </si>
  <si>
    <t>Jaringan Pipa Dinas Pipa Baja</t>
  </si>
  <si>
    <t>Jaringan Pipa Dinas Pipa PE</t>
  </si>
  <si>
    <t>Jaringan Pipa Dinas Lain-lain</t>
  </si>
  <si>
    <t>Jaringan BBM Bensin</t>
  </si>
  <si>
    <t>Jaringan BBM Solar</t>
  </si>
  <si>
    <t>Jaringan BBM Minyak Tanah</t>
  </si>
  <si>
    <t>Jaringan BBM lain-lain</t>
  </si>
  <si>
    <t>Jaringan gas lainnya</t>
  </si>
  <si>
    <t>Monograf</t>
  </si>
  <si>
    <t>Referensi</t>
  </si>
  <si>
    <t xml:space="preserve">Ilmu Perpustakaan </t>
  </si>
  <si>
    <t>Ensyclopedia, Kamus, Buku Referensi</t>
  </si>
  <si>
    <t>Essay, Pamflet</t>
  </si>
  <si>
    <t>Institut, Asosiasi, Musium</t>
  </si>
  <si>
    <t xml:space="preserve">Manuskrip </t>
  </si>
  <si>
    <t>Buku Umum Lain-lain</t>
  </si>
  <si>
    <t>buku filsafat lainnya (dst)</t>
  </si>
  <si>
    <t>buku agama lainnya (dst)</t>
  </si>
  <si>
    <t>Administrasi, Pertahanan dan Keamanan</t>
  </si>
  <si>
    <t>Service Umum Sosial</t>
  </si>
  <si>
    <t xml:space="preserve">Pendidikan </t>
  </si>
  <si>
    <t>Buku Ilmu Sosial Lain-lain</t>
  </si>
  <si>
    <t>Pengetahuan Bahasa Indonesia</t>
  </si>
  <si>
    <t>Pengetahuan Bahasa Inggris</t>
  </si>
  <si>
    <t>Buku Ilmu Bahasa Lain-lain</t>
  </si>
  <si>
    <t>Fisika dan Mekanika</t>
  </si>
  <si>
    <t>Bitani</t>
  </si>
  <si>
    <t>buku matematika dan pengetahuan alam lainnya (dst)</t>
  </si>
  <si>
    <t>Pertanian, Kehutanan, Perikanan</t>
  </si>
  <si>
    <t xml:space="preserve">Ilmu Kerumah Tanggaan </t>
  </si>
  <si>
    <t>Management dan Perkantoran</t>
  </si>
  <si>
    <t>Teknik Industri dan Kerajinan</t>
  </si>
  <si>
    <t>Ilmu Perdagangan Khusus Industri</t>
  </si>
  <si>
    <t>Industri Konstruksi dan Perdagangan</t>
  </si>
  <si>
    <t>buku ilmu pengetahuan praktis lainnya (dst)</t>
  </si>
  <si>
    <t>Perencanaan Fisik, Pertamanan dll</t>
  </si>
  <si>
    <t>Fotografi, Senimatografi</t>
  </si>
  <si>
    <t>Permainan dan Olah Raga</t>
  </si>
  <si>
    <t>Buku Arsitektur, Kesenian, Olah Raga Lain-lain</t>
  </si>
  <si>
    <t>Geografi, Eksplorasi</t>
  </si>
  <si>
    <t>Buku Geografi, Biografi , Sejarah Lain-lain</t>
  </si>
  <si>
    <t>Surat Kabar</t>
  </si>
  <si>
    <t>Buletin</t>
  </si>
  <si>
    <t>Serial Lain-lain (dst)</t>
  </si>
  <si>
    <t>buku laporan lainnya (dst)</t>
  </si>
  <si>
    <t>Bahan perpustakaan tercetak lainnya</t>
  </si>
  <si>
    <t>Kaset</t>
  </si>
  <si>
    <t>Video</t>
  </si>
  <si>
    <t>CD/VCD/DVD/LD</t>
  </si>
  <si>
    <t>Pita Film</t>
  </si>
  <si>
    <t>Piringan Hitam</t>
  </si>
  <si>
    <t>Peta Digital</t>
  </si>
  <si>
    <t>Katridge Suara</t>
  </si>
  <si>
    <t>Rekaman Suara Lain-lain</t>
  </si>
  <si>
    <t>Mikrofilm</t>
  </si>
  <si>
    <t>Mikrofisch</t>
  </si>
  <si>
    <t>Kartu Mikro</t>
  </si>
  <si>
    <t>bentuk mikro (microform) lainnya (dst)</t>
  </si>
  <si>
    <t>Terekam dan bentuk mikro lainnya</t>
  </si>
  <si>
    <t>Atlas</t>
  </si>
  <si>
    <t xml:space="preserve">Peta Photo </t>
  </si>
  <si>
    <t>Peta Tipografi</t>
  </si>
  <si>
    <t>Gambar Jarak Jauh (Remote Sensing Image)</t>
  </si>
  <si>
    <t>Peta Pengamanan Tanah</t>
  </si>
  <si>
    <t>Blue Print</t>
  </si>
  <si>
    <t>Bahan Kartografi Lain-lain (dst)</t>
  </si>
  <si>
    <t>Naskah/Manuskrip Berbahan Kertas</t>
  </si>
  <si>
    <t>Naskah/Manuskrip Berbahan Daun</t>
  </si>
  <si>
    <t>Naskah/Manuskrip Berbahan Kayu</t>
  </si>
  <si>
    <t>Naskah/Manuskrip Berbahan Bambu</t>
  </si>
  <si>
    <t>Naskah/Manuskrip Berbahan Kulit Kayu</t>
  </si>
  <si>
    <t xml:space="preserve">Naskah/Manuskrip Berbahan Lontar </t>
  </si>
  <si>
    <t>Naskah/Manuskrip Berbahan Nipah</t>
  </si>
  <si>
    <t>Naskah/Manuskrip Berbahan Kulit Binatang</t>
  </si>
  <si>
    <t>Naskah/Manuskrip Berbahan Rotan</t>
  </si>
  <si>
    <t>Naskah/Manuskrip Berbahan Tanduk</t>
  </si>
  <si>
    <t>Naskah/Manuskrip Berbahan Papirus</t>
  </si>
  <si>
    <t>Naskah/Manuskrip Berbahan Labu Hutan</t>
  </si>
  <si>
    <t>Naskah/Manuskrip Berbahan Tulang</t>
  </si>
  <si>
    <t>Naskah/Manuskrip Berbahan Tempurung</t>
  </si>
  <si>
    <t>Naskah (Manuskrip)/Asli Lain-lain (dst)</t>
  </si>
  <si>
    <t>Lukisan dan ukiran</t>
  </si>
  <si>
    <t>Lukisan Batu, Keramik, Kayu, dll</t>
  </si>
  <si>
    <t>Ukiran Kayu dan sejenisnya</t>
  </si>
  <si>
    <t>Ukiran Logam dan sejenisnya</t>
  </si>
  <si>
    <t>Ukiran Batu dan sejenisnya</t>
  </si>
  <si>
    <t>Lukisan dan Ukiran Lain-lain (dst)</t>
  </si>
  <si>
    <t>Kartografi, naskah dan lukisan lainnya</t>
  </si>
  <si>
    <t>Kumpulan Karya Musik (Skore)</t>
  </si>
  <si>
    <t>Kumpulan Karya Musik Singkat (Condeset Skore)</t>
  </si>
  <si>
    <t>Kumpulan Karya Musik Tertutup (Closet Skore)</t>
  </si>
  <si>
    <t>Kumpulan Karya Musik Bentuk Mini (Miniature Skore)</t>
  </si>
  <si>
    <t>Kumpulan Karya Musik Vokal</t>
  </si>
  <si>
    <t>Kumpulan Karya Musik Piano</t>
  </si>
  <si>
    <t>Kumpulan Karya Musik Chord</t>
  </si>
  <si>
    <t>Musik Lain-lain</t>
  </si>
  <si>
    <t>Musik lainnya</t>
  </si>
  <si>
    <t>Karya Seni Asli, Lukisan Asli (Art Original)</t>
  </si>
  <si>
    <t>Karya Seni Cetak/Grafis (Art Point)</t>
  </si>
  <si>
    <t>Reproduksi (Arts reproduction)</t>
  </si>
  <si>
    <t>Grafik/Bagan</t>
  </si>
  <si>
    <t>Karya Seni Lain-lain</t>
  </si>
  <si>
    <t>Karya grafika (graphic material) lainnya</t>
  </si>
  <si>
    <t>Kaset Braile</t>
  </si>
  <si>
    <t>Karya Seni Asli Lain-lain</t>
  </si>
  <si>
    <t>Three dimensional artefacs and realita lainnya</t>
  </si>
  <si>
    <t>Tarscalt Lain-lain</t>
  </si>
  <si>
    <t>Tarscalt lainnya</t>
  </si>
  <si>
    <t>Alat Musik Tradisional/Daerah</t>
  </si>
  <si>
    <t>Alat Musik Modern/Band</t>
  </si>
  <si>
    <t>Alat Kesenian Lain-lain</t>
  </si>
  <si>
    <t>Sulaman / Tempelan</t>
  </si>
  <si>
    <t>Lukisan Cat Minyak</t>
  </si>
  <si>
    <t>Lukisan Bulu</t>
  </si>
  <si>
    <t>Seni Relief</t>
  </si>
  <si>
    <t>Lukisan lain-lain</t>
  </si>
  <si>
    <t>Alat peraga kesenian</t>
  </si>
  <si>
    <t>Wayang Kulit</t>
  </si>
  <si>
    <t>Alat Peraga Kesenian Lain-lain (dst)</t>
  </si>
  <si>
    <t>Barang bercorak kesenian lainnya</t>
  </si>
  <si>
    <t>Pahatan Batu</t>
  </si>
  <si>
    <t>Pahatan Lain-lain</t>
  </si>
  <si>
    <t>Maket/Miniatur/Replika</t>
  </si>
  <si>
    <t>Naskah Kuno</t>
  </si>
  <si>
    <t>Koleksi Mata Uang/ Numismatik</t>
  </si>
  <si>
    <t>Perhiasan</t>
  </si>
  <si>
    <t>Barang Keramik/ Gerabah</t>
  </si>
  <si>
    <t>Arca/ Patung</t>
  </si>
  <si>
    <t>Benda Kuno/ Unik</t>
  </si>
  <si>
    <t>Fosil</t>
  </si>
  <si>
    <t>Mumy</t>
  </si>
  <si>
    <t>Barang Koleksi Rumah Tangga</t>
  </si>
  <si>
    <t>Maket &amp; Foto Dokumen Lain-lain</t>
  </si>
  <si>
    <t>Keramik (Guji)</t>
  </si>
  <si>
    <t>Barang Kerajinan Lain-lain</t>
  </si>
  <si>
    <t>Alat Bercorak Kebudayaan Lainnya</t>
  </si>
  <si>
    <t>Tanda Penghargaan Lain-lain</t>
  </si>
  <si>
    <t>Tanda penghargaan bidang lainnya</t>
  </si>
  <si>
    <t>Hewan Pengamanan Lain-lain</t>
  </si>
  <si>
    <t>Kuda (Hewan Pengangkut)</t>
  </si>
  <si>
    <t>HEWAN PENGANGKUT Lain-lain (dst)</t>
  </si>
  <si>
    <t>Singa Harimau</t>
  </si>
  <si>
    <t>Bisao</t>
  </si>
  <si>
    <t>Linsang</t>
  </si>
  <si>
    <t>Hewan Kebun Binatang Lain-lain</t>
  </si>
  <si>
    <t>Hewan piaraan lainnya</t>
  </si>
  <si>
    <t>Domba</t>
  </si>
  <si>
    <t>Sapi Potong</t>
  </si>
  <si>
    <t>Hewan Ternak Potong Lainnya</t>
  </si>
  <si>
    <t>Ternak perah</t>
  </si>
  <si>
    <t>Domba Perah</t>
  </si>
  <si>
    <t>Kambing Perah</t>
  </si>
  <si>
    <t>Ternak Perah Lain-lain (dst)</t>
  </si>
  <si>
    <t>Burung</t>
  </si>
  <si>
    <t>Ternak Unggas Lain-lain (dst)</t>
  </si>
  <si>
    <t>ternak lainnya lainnya (dst)</t>
  </si>
  <si>
    <t>Hewan lainnya</t>
  </si>
  <si>
    <t>Ikan Air Tawar Budidaya</t>
  </si>
  <si>
    <t>Ikan Air Laut Budidaya</t>
  </si>
  <si>
    <t>Ikan Air Payau Budidaya</t>
  </si>
  <si>
    <t>Ikan Hias Air Tawar Budidaya</t>
  </si>
  <si>
    <t>Ikan Hias Air Payau/Laut Budidaya</t>
  </si>
  <si>
    <t>Ikan Budidaya lainnya</t>
  </si>
  <si>
    <t>Crustea budidaya (udang, rajungan, kepiting, dan sebangsanya)</t>
  </si>
  <si>
    <t>Rajungan</t>
  </si>
  <si>
    <t>Kepiting</t>
  </si>
  <si>
    <t>Crustea Budidaya Lain-lain (dst)</t>
  </si>
  <si>
    <t>Mollusca budidaya (kerang, tiram, cumi-cumi, gurita, siput, dan sebangsanya)</t>
  </si>
  <si>
    <t>Tiram</t>
  </si>
  <si>
    <t>Cumi-Cumi</t>
  </si>
  <si>
    <t>Gurita</t>
  </si>
  <si>
    <t>Siput</t>
  </si>
  <si>
    <t>Mollusca Budidaya Lain-lain (dst)</t>
  </si>
  <si>
    <t>Coelenterata budidaya (ubur-ubur dan sebangsanya)</t>
  </si>
  <si>
    <t>Coelenterata Budidaya Lain-lain (dst)</t>
  </si>
  <si>
    <t>Echinodermata budidaya (tripang, bulu babi, dan sebangsanya)</t>
  </si>
  <si>
    <t>Bulu Babi</t>
  </si>
  <si>
    <t>Echinodermata Budidaya Lain-lain (dst)</t>
  </si>
  <si>
    <t>Amphibia budidaya (kodok dan sebangsanya)</t>
  </si>
  <si>
    <t>Sebangsa Kodok</t>
  </si>
  <si>
    <t>Amphibia Budidaya Lain-lain (dst)</t>
  </si>
  <si>
    <t>Penyu</t>
  </si>
  <si>
    <t>Kura-Kura</t>
  </si>
  <si>
    <t>Biawak</t>
  </si>
  <si>
    <t>Ular Air</t>
  </si>
  <si>
    <t>Budidaya Reptil Lainnya</t>
  </si>
  <si>
    <t>Mammalia budidaya (paus, lumba-lumba, pesut, duyung, dan sebangsanya)</t>
  </si>
  <si>
    <t>Lumba-Lumba</t>
  </si>
  <si>
    <t>Pesut</t>
  </si>
  <si>
    <t>Duyung</t>
  </si>
  <si>
    <t>Mammalia Budidaya Lain-lain (dst)</t>
  </si>
  <si>
    <t>Algae budidaya (rumput laut dan tumbuh-tumbuhan lain yang hidup di dalam air)</t>
  </si>
  <si>
    <t>Tumbuh-Tumbuhan Lain yang Hidup di dalam Air</t>
  </si>
  <si>
    <t>Algae budidaya Lain-lain (dst)</t>
  </si>
  <si>
    <t>Budidaya biota perairan lainnya</t>
  </si>
  <si>
    <t>Tanaman Keras</t>
  </si>
  <si>
    <t>Tanaman Industri</t>
  </si>
  <si>
    <t>Tanaman Hortikultura</t>
  </si>
  <si>
    <t>Tanaman Pangan</t>
  </si>
  <si>
    <t>Tanaman Obat</t>
  </si>
  <si>
    <t>Tanaman Plasma</t>
  </si>
  <si>
    <t>Penunjang Taman dll</t>
  </si>
  <si>
    <t>Hewan koleksi</t>
  </si>
  <si>
    <t>Hewan Koleksi Diawetkan Kering</t>
  </si>
  <si>
    <t>Hewan Koleksi diawetkan basah</t>
  </si>
  <si>
    <t>Hewan Koleksi Lain-lain (dst)</t>
  </si>
  <si>
    <t>Biota perairan koleksi</t>
  </si>
  <si>
    <t>Biota Perairan Koleksi Diawetkan Kering</t>
  </si>
  <si>
    <t>Biota Perairan Koleksi diawetkan basah</t>
  </si>
  <si>
    <t>Biota Perairan Koleksi Lain-lain (dst)</t>
  </si>
  <si>
    <t>Tanaman koleksi</t>
  </si>
  <si>
    <t>Tanaman Koleksi Diawetkan Kering</t>
  </si>
  <si>
    <t>Tanaman koleksi diawetkan basah</t>
  </si>
  <si>
    <t>Preparat Awetan Tumbuhan</t>
  </si>
  <si>
    <t>Gambar Tumbuhan/Botani</t>
  </si>
  <si>
    <t>Artefakta Etnobotani</t>
  </si>
  <si>
    <t>Tanaman Koleksi Lain-lain (dst)</t>
  </si>
  <si>
    <t xml:space="preserve">Mikroba koleksi </t>
  </si>
  <si>
    <t>Khamir</t>
  </si>
  <si>
    <t>Fungi</t>
  </si>
  <si>
    <t>Archea</t>
  </si>
  <si>
    <t>Aktinomycetes</t>
  </si>
  <si>
    <t>Bacteriophoge</t>
  </si>
  <si>
    <t>Alga</t>
  </si>
  <si>
    <t>Mikroba Koleksi Lain-lain (dst)</t>
  </si>
  <si>
    <t xml:space="preserve">Batuan koleksi </t>
  </si>
  <si>
    <t>Sedimen</t>
  </si>
  <si>
    <t>Metamor</t>
  </si>
  <si>
    <t>Mineral</t>
  </si>
  <si>
    <t>Batuan Koleksi Lain-lain (dst)</t>
  </si>
  <si>
    <t xml:space="preserve">Fosil </t>
  </si>
  <si>
    <t>Fosil Lain-lain (dst)</t>
  </si>
  <si>
    <t>Barang Non Budaya Lainnya</t>
  </si>
  <si>
    <t>Tanah Dalam Renovasi</t>
  </si>
  <si>
    <t>Peralatan dan Mesin Dalam Renovasi</t>
  </si>
  <si>
    <t>Gedung dan Bangunan Dalam Renovasi</t>
  </si>
  <si>
    <t>Jalan, Irigasi, dan jaringan Dalam Renovasi</t>
  </si>
  <si>
    <t>Aset Tetap Lainnya Dalam Renovasi</t>
  </si>
  <si>
    <t>Tanah Dalam Pengerjaan</t>
  </si>
  <si>
    <t>Peralatan dan Mesin Dalam Pengerjaan</t>
  </si>
  <si>
    <t>Gedung dan Bangunan Dalam Pengerjaan</t>
  </si>
  <si>
    <t>Jalan, Irigasi, dan Jaringan Dalam Pengerjaan</t>
  </si>
  <si>
    <t>Aset Tetap Lainnya Dalam Pengerjaan</t>
  </si>
  <si>
    <t>Akumulasi penyusutan alat besar darat</t>
  </si>
  <si>
    <t>Akumulasi penyusutan alat besar apung</t>
  </si>
  <si>
    <t>Akumulasi penyusutan alat bantu</t>
  </si>
  <si>
    <t>Akumulasi penyusutan alat angkutan darat bermotor</t>
  </si>
  <si>
    <t>Akumulasi penyusutan alat angkutan darat tak bermotor</t>
  </si>
  <si>
    <t>Akumulasi penyusutan alat apung bermotor</t>
  </si>
  <si>
    <t>Akumulasi penyusutan alat angkutan apung tak bermotor</t>
  </si>
  <si>
    <t>Akumulasi penyusutan alat angkutan bermotor udara</t>
  </si>
  <si>
    <t>Akumulasi penyusutan alat bengkel bermesin</t>
  </si>
  <si>
    <t>Akumulasi penyusutan alat bengkel tak bermesin</t>
  </si>
  <si>
    <t>Akumulasi penyusutan alat ukur</t>
  </si>
  <si>
    <t>Akumulasi penyusutan alat pengolahan</t>
  </si>
  <si>
    <t>Akumulasi penyusutan alat kantor</t>
  </si>
  <si>
    <t>Akumulasi penyusutan alat rumah tangga</t>
  </si>
  <si>
    <t>Meja dan kursi kerja/rapat pejabat</t>
  </si>
  <si>
    <t>Akumulasi penyusutan alat studio</t>
  </si>
  <si>
    <t>Akumulasi penyusutan alat komunikasi</t>
  </si>
  <si>
    <t>Akumulasi penyusutan peralatan pemancar</t>
  </si>
  <si>
    <t>Akumulasi penyusutan peralatan komunikasi navigasi</t>
  </si>
  <si>
    <t>Akumulasi penyusutan alat kedokteran</t>
  </si>
  <si>
    <t>Akumulasi penyusutan alat kesehatan umum</t>
  </si>
  <si>
    <t>Akumulasi penyusutan unit alat laboratorium</t>
  </si>
  <si>
    <t>Akumulasi penyusutan unit alat laboratorium kimia nuklir</t>
  </si>
  <si>
    <t>Akumulasi penyusutan alat peraga praktek sekolah</t>
  </si>
  <si>
    <t>Akumulasi penyusutan alat laboratorium fisika nuklir/elektronika</t>
  </si>
  <si>
    <t>Akumulasi penyusutan alat proteksi radiasi/proteksi lingkungan</t>
  </si>
  <si>
    <t>Akumulasi penyusutan radiation application and non destructive testing laboratory</t>
  </si>
  <si>
    <t>Akumulasi penyusutan alat laboratorium lingkungan hidup</t>
  </si>
  <si>
    <t>Akumulasi penyusutan peralatan laboratorium hydrodinamica</t>
  </si>
  <si>
    <t>Akumulasi penyusutan alat laboratorium standarisasi kalibrasi dan instrumentasi</t>
  </si>
  <si>
    <t>Akumulasi penyusutan senjata api</t>
  </si>
  <si>
    <t>Akumulasi penyusutan persenjataan non senjata api</t>
  </si>
  <si>
    <t>Akumulasi penyusutan senjata sinar</t>
  </si>
  <si>
    <t>Akumulasi penyusutan alat khusus kepolisian</t>
  </si>
  <si>
    <t>Akumulasi penyusutan komputer unit</t>
  </si>
  <si>
    <t>Akumulasi penyusutan peralatan komputer</t>
  </si>
  <si>
    <t>Akumulasi penyusutan alat eksplorasi topografi</t>
  </si>
  <si>
    <t>Akumulasi penyusutan alat eksplorasi geofisika</t>
  </si>
  <si>
    <t>Akumulasi penyusutan alat pengeboran mesin</t>
  </si>
  <si>
    <t>Akumulasi penyusutan alat pengeboran non mesin</t>
  </si>
  <si>
    <t>Akumulasi penyusutan sumur</t>
  </si>
  <si>
    <t>Akumulasi penyusutan produksi</t>
  </si>
  <si>
    <t>Akumulasi penyusutan pengolahan dan pemurnian</t>
  </si>
  <si>
    <t>Akumulasi penyusutan  alat bantu eksplorasi</t>
  </si>
  <si>
    <t>Akumulasi penyusutan alat bantu produksi</t>
  </si>
  <si>
    <t>Akumulasi penyusutan alat deteksi</t>
  </si>
  <si>
    <t>Akumulasi penyusutan alat pelindung</t>
  </si>
  <si>
    <t>Akumulasi penyusutan alat sar</t>
  </si>
  <si>
    <t>Akumulasi penyusutan kerja penerbangan</t>
  </si>
  <si>
    <t>Akumulasi penyusutan  alat peraga pelatihan dan percontohan</t>
  </si>
  <si>
    <t>Akumulasi penyusutan peralatan proses/produksi</t>
  </si>
  <si>
    <t>Akumulasi penyusutan rambu-rambu lalu lintas darat</t>
  </si>
  <si>
    <t>Akumulasi penyusutan rambu-rambu lalu lintas udara</t>
  </si>
  <si>
    <t>Akumulasi penyusutan rambu-rambu lalu lintas laut</t>
  </si>
  <si>
    <t>Akumulasi penyusutan peralatan olah raga</t>
  </si>
  <si>
    <t>Akumulasi penyusutan bangunan gedung tempat kerja</t>
  </si>
  <si>
    <t>Akumulasi penyusutan bangunan gedung tempat tinggal</t>
  </si>
  <si>
    <t>Akumulasi penyusutan candi/tugu peringatan/prasasti</t>
  </si>
  <si>
    <t xml:space="preserve">Akumulasi penyusutan bangunan menara perambuan </t>
  </si>
  <si>
    <t>Akumulasi penyusutan tugu/tanda batas</t>
  </si>
  <si>
    <t xml:space="preserve">Akumulasi penyusutan jalan </t>
  </si>
  <si>
    <t>Akumulasi penyusutan jembatan</t>
  </si>
  <si>
    <t xml:space="preserve">Akumulasi penyusutan bangunan air irigasi </t>
  </si>
  <si>
    <t>Akumulasi penyusutan bangunan pengairan pasang surut</t>
  </si>
  <si>
    <t>Akumulasi penyusutan bangunan pengembangan rawa dan polder</t>
  </si>
  <si>
    <t>Akumulasi penyusutan bangunan pengaman sungai/pantai &amp; penanggulangan bencana alam</t>
  </si>
  <si>
    <t>Akumulasi penyusutan bangunan pengembangan sumber air dan air tanah</t>
  </si>
  <si>
    <t>Akumulasi penyusutan bangunan air bersih/air baku</t>
  </si>
  <si>
    <t>Akumulasi penyusutan bangunan air kotor</t>
  </si>
  <si>
    <t>Akumulasi penyusutan instalasi air bersih/air baku</t>
  </si>
  <si>
    <t>Akumulasi penyusutan instalasi air kotor</t>
  </si>
  <si>
    <t>Akumulasi penyusutan instalasi pengolahan sampah</t>
  </si>
  <si>
    <t>Akumulasi penyusutan instalasi pengolahan bahan bangunan</t>
  </si>
  <si>
    <t>Akumulasi penyusutan instalasi pembangkit listrik</t>
  </si>
  <si>
    <t>Akumulasi penyusutan instalasi gardu listrik</t>
  </si>
  <si>
    <t>Akumulasi penyusutan instalasi pertahanan</t>
  </si>
  <si>
    <t>Akumulasi penyusutan instalasi gas</t>
  </si>
  <si>
    <t>Akumulasi penyusutan instalasi pengaman</t>
  </si>
  <si>
    <t>Akumulasi penyusutan instalasi lain</t>
  </si>
  <si>
    <t>Akumulasi jaringan air minum</t>
  </si>
  <si>
    <t>Akumulasi penyusutan jaringan listrik</t>
  </si>
  <si>
    <t>Akumulasi penyusutan jaringan telepon</t>
  </si>
  <si>
    <t xml:space="preserve">Akumulasi penyusutan jaringan gas </t>
  </si>
  <si>
    <t>Akumulasi penyusutan aset tetap lainnya</t>
  </si>
  <si>
    <t>Sewa Tanah</t>
  </si>
  <si>
    <t>Sewa Peralatan dan Mesin</t>
  </si>
  <si>
    <t>Sewa Gedung dan Bangunan</t>
  </si>
  <si>
    <t>Sewa Jalam, Irigasi dan Jaringan</t>
  </si>
  <si>
    <t xml:space="preserve">Kerja Sama Pemanfaatan Tanah </t>
  </si>
  <si>
    <t>Kerja Sama Pemanfaatan Peralatan dan Mesin</t>
  </si>
  <si>
    <t>Kerja Sama Pemanfaatan Gedung dan Bangunan</t>
  </si>
  <si>
    <t>Kerja Sama Pemanfaatan Jalan, Irigasi dan Jaringan</t>
  </si>
  <si>
    <t>Kerja Sama Pemanfaatan Aset Tetap Lainnya</t>
  </si>
  <si>
    <t xml:space="preserve">Bangun Guna Serah/Bangun Serah Guna (BGS/BSG) Tanah </t>
  </si>
  <si>
    <t>Bangun Serah Guna (BSG) Peralatan dan Mesin</t>
  </si>
  <si>
    <t>Bangun Serah Guna (BSG) Gedung dan Bangunan</t>
  </si>
  <si>
    <t>Bangun Serah Guna (BSG) Jalan, Irigasi dan Jaringan</t>
  </si>
  <si>
    <t>Bangun Serah Guna (BSG) Aset Tetap Lainnya</t>
  </si>
  <si>
    <t>Kerja Sama Penyediaan Infrastruktur Tanah</t>
  </si>
  <si>
    <t>Kerja Sama Penyediaan Infrastruktur Peralatan dan Mesin</t>
  </si>
  <si>
    <t>Kerja Sama Penyediaan Infrastruktur Bangunan dan Gedung</t>
  </si>
  <si>
    <t>Kerja Sama Penyediaan Infrastruktur Jalan, Irigasi dan Jaringan</t>
  </si>
  <si>
    <t>Kerja Sama Penyediaan Infrastruktur Aset Tetap Lainnya</t>
  </si>
  <si>
    <t>Tanah Pinjam Pakai</t>
  </si>
  <si>
    <t>Peralatan dan Mesin Pinjam Pakai</t>
  </si>
  <si>
    <t>Gedung dan Bangunan Pinjam Pakai</t>
  </si>
  <si>
    <t>Jalam, Irigasi dan Jaringan Pinjam Pakai</t>
  </si>
  <si>
    <t>Aset Tetap Lain Pinjam Pakai</t>
  </si>
  <si>
    <t>Goodwill Lainnya</t>
  </si>
  <si>
    <t>Lisensi dan Frenchise</t>
  </si>
  <si>
    <t>Lisensi Dan Frenchise  Lainnya</t>
  </si>
  <si>
    <t>Hak Cipta Lainnya</t>
  </si>
  <si>
    <t>Hak Paten</t>
  </si>
  <si>
    <t>Hak Paten Lainnya</t>
  </si>
  <si>
    <t>Software Lainnya</t>
  </si>
  <si>
    <t>Kajian Lainnya</t>
  </si>
  <si>
    <t>film</t>
  </si>
  <si>
    <t>Karya Seni/Budaya</t>
  </si>
  <si>
    <t>Aset Tidak Berwujud Yang Mempunyai Nilai Sejarah/Budaya Lainnya</t>
  </si>
  <si>
    <t>Aset Tidak Berwujud Dalam Pengerjaan</t>
  </si>
  <si>
    <t>Aset Tidak Berwujud Dalam Pengerjaan Lainnya</t>
  </si>
  <si>
    <t>Aset Tidak Berwujud Lainnya</t>
  </si>
  <si>
    <t>Aset Tidak Berwujud Lainnya Lain</t>
  </si>
  <si>
    <t>Tanah Rusak Berat</t>
  </si>
  <si>
    <t>Peralatan dan Mesin Rusak Berat</t>
  </si>
  <si>
    <t>Gedung dan Bangunan Rusak Berat</t>
  </si>
  <si>
    <t>Jalan, Irigasi dan Jaringan Rusak Berat</t>
  </si>
  <si>
    <t>Aset Tetap Lainnya Rusak Berat</t>
  </si>
  <si>
    <t>Aset Tetap Tanah Yang Tidak Digunakan Dalam Operasional Pemerintah</t>
  </si>
  <si>
    <t>Aset Tetap Peralatan dan Mesin yang tidak digunakan dalam Operasional Pemerintah</t>
  </si>
  <si>
    <t>Aset Tetap Gedung dan Bangunan yang tidak digunakan dalam Operasional Pemerintah</t>
  </si>
  <si>
    <t>Aset Tetap Jalan, Irigasi dan Jaringan yang tidak digunakan dalam Operasional Pemerintah</t>
  </si>
  <si>
    <t>Aset Tetap Lainnya yang tidak digunakan dalam Operasional Pemerintah</t>
  </si>
  <si>
    <t>Aset Lain-Lain Lainya</t>
  </si>
  <si>
    <t>Akumulasi Amortisasi Lisensi dan Frenchise</t>
  </si>
  <si>
    <t>Akumulasi Amortisasi Hak Paten</t>
  </si>
  <si>
    <t>Akumulasi Amortisasi Software</t>
  </si>
  <si>
    <t>Akumulasi Amortisasi Kajian</t>
  </si>
  <si>
    <t>Akumulasi Amortisasi Yang Mempunyai Nilai Sejarah/Budaya</t>
  </si>
  <si>
    <t>Akumulasi Amortisasi Aset Tak Berwujud Lainnya</t>
  </si>
  <si>
    <t>Akumulasi Penyusutan Sewa</t>
  </si>
  <si>
    <t>Akumulasi Penyusutan Kerja Sama Pemanfaatan</t>
  </si>
  <si>
    <t xml:space="preserve">Akumulasi Penyusutan Bangun Serah Guna (BSG) </t>
  </si>
  <si>
    <t>Akumulasi Penyusutan Kerja Sama Penyediaan Infrastruktur</t>
  </si>
  <si>
    <t>Akumulasi Penyusutan Aset Rusak Berat/Usang</t>
  </si>
  <si>
    <t>Akumulasi Penyusutan Aset Tetap  yang tidak digunakan dalam Operasional Pemerintah.</t>
  </si>
  <si>
    <t xml:space="preserve">Akumulasi Penyusutan Aset Lain-lain Lainnya </t>
  </si>
  <si>
    <t>H</t>
  </si>
  <si>
    <t>I</t>
  </si>
  <si>
    <t>J</t>
  </si>
  <si>
    <t>K</t>
  </si>
  <si>
    <t>Nama UPB</t>
  </si>
  <si>
    <t>Kd_Prog</t>
  </si>
  <si>
    <t>ID_Prog</t>
  </si>
  <si>
    <t>Kd_Keg</t>
  </si>
  <si>
    <t>Belanja Modal Tanah Bangunan Perumahan/ Gedung Tempat Tinggal</t>
  </si>
  <si>
    <t>Belanja Modal Tanah untuk Bangunan Gedung Perdagangan/Perusahaan</t>
  </si>
  <si>
    <t>Belanja Modal Tanah untuk Bangunan Industri</t>
  </si>
  <si>
    <t>Belanja Modal Tanah untuk Bangunan Tempat Kerja</t>
  </si>
  <si>
    <t>Belanja Modal Tanah untuk Bangunan Gedung Sarana Olah Raga</t>
  </si>
  <si>
    <t>Belanja Modal Tanah untuk Bangunan Tempat Ibadah</t>
  </si>
  <si>
    <t>Belanja Modal Tanah Persil Lainnya</t>
  </si>
  <si>
    <t>Belanja Modal Tanah Basah</t>
  </si>
  <si>
    <t>Belanja Modal Tanah Kering</t>
  </si>
  <si>
    <t>Belanja Modal Tanah Perkebunan</t>
  </si>
  <si>
    <t>Belanja Modal Tanah Hutan</t>
  </si>
  <si>
    <t>Belanja Modal Tanah Tandus</t>
  </si>
  <si>
    <t>Belanja Modal Tanah Padang Alang- Alang/Rumput</t>
  </si>
  <si>
    <t>Belanja Modal Tanah Pertanian</t>
  </si>
  <si>
    <t>Belanja Modal Tanah Pertambangan</t>
  </si>
  <si>
    <t>Belanja Modal Tanah Non Persil Lainnya</t>
  </si>
  <si>
    <t>Belanja Modal Tanah Lapangan Olahraga</t>
  </si>
  <si>
    <t>Belanja Modal Tanah Lapangan Parkir</t>
  </si>
  <si>
    <t>Belanja Modal Tanah Lapangan Penimbunan Barang</t>
  </si>
  <si>
    <t>Belanja Modal Tanah Lapangan Pemancar dan Studio Alam</t>
  </si>
  <si>
    <t>Belanja Modal Tanah Lapangan Pengujian/Pengolahan</t>
  </si>
  <si>
    <t>Belanja Modal Tanah Lapangan Terbang</t>
  </si>
  <si>
    <t>Belanja Modal Tanah untuk Jalan</t>
  </si>
  <si>
    <t>Belanja Modal Tanah untuk Bangunan Air</t>
  </si>
  <si>
    <t>Belanja Modal Tanah untuk Bangunan Instalasi</t>
  </si>
  <si>
    <t>Belanja Modal Tanah untuk Bangunan Jaringan</t>
  </si>
  <si>
    <t>Belanja Modal Tanah untuk Bangunan Bersejarah</t>
  </si>
  <si>
    <t>Belanja Modal Tanah untuk Makam</t>
  </si>
  <si>
    <t>Belanja Modal Tanah untuk Taman</t>
  </si>
  <si>
    <t>Belanja Modal Tanah untuk Latihan</t>
  </si>
  <si>
    <t>Belanja Modal Tanah Daerah Pertahanan</t>
  </si>
  <si>
    <t>Belanja Modal Tanah Lapangan PBB</t>
  </si>
  <si>
    <t>Belanja Modal Tanah Kampung</t>
  </si>
  <si>
    <t>Belanja Modal Emplasment</t>
  </si>
  <si>
    <t>Belanja Modal Lapangan Lainnya</t>
  </si>
  <si>
    <t>Belanja Modal Tractor</t>
  </si>
  <si>
    <t>Belanja Modal Grader</t>
  </si>
  <si>
    <t>Belanja Modal Excavator</t>
  </si>
  <si>
    <t>Belanja Modal Pile Driver</t>
  </si>
  <si>
    <t>Belanja Modal Hauler</t>
  </si>
  <si>
    <t>Belanja Modal Asphalt Equipment</t>
  </si>
  <si>
    <t>Belanja Modal Compacting Equipment</t>
  </si>
  <si>
    <t>Belanja Modal Aggregate and Concrete Equipment</t>
  </si>
  <si>
    <t>Belanja Modal Loader</t>
  </si>
  <si>
    <t>Belanja Modal Alat Pengangkat</t>
  </si>
  <si>
    <t>Belanja Modal Mesin Proses</t>
  </si>
  <si>
    <t>Belanja Modal Alat Besar Darat Lainnya</t>
  </si>
  <si>
    <t>Belanja Modal Dredger</t>
  </si>
  <si>
    <t>Belanja Modal Floating Excavator</t>
  </si>
  <si>
    <t>Belanja Modal Amphibi Dredger</t>
  </si>
  <si>
    <t>Belanja Modal Kapal Tarik</t>
  </si>
  <si>
    <t>Belanja Modal Mesin Proses Apung</t>
  </si>
  <si>
    <t>Belanja Modal Alat Besar Apung Lainnya</t>
  </si>
  <si>
    <t>Belanja Modal Alat Penarik</t>
  </si>
  <si>
    <t>Belanja Modal Feeder</t>
  </si>
  <si>
    <t>Belanja Modal Compressor</t>
  </si>
  <si>
    <t>Belanja Modal Electric Generating Set</t>
  </si>
  <si>
    <t>Belanja Modal Pompa</t>
  </si>
  <si>
    <t>Belanja Modal Mesin Bor</t>
  </si>
  <si>
    <t>Belanja Modal Unit Pemeliharaan Lapangan</t>
  </si>
  <si>
    <t>Belanja Modal Alat Pengolahan Air Kotor</t>
  </si>
  <si>
    <t>Belanja Modal Pembangkit Uap Air Panas/Steam Generator</t>
  </si>
  <si>
    <t>Belanja Modal Air Port Maintenance Equipment/Alat Bantu Penerbangan</t>
  </si>
  <si>
    <t>Belanja Modal Mesin Tatoo</t>
  </si>
  <si>
    <t>Belanja Modal Perlengkapan Kebakaran Hutan</t>
  </si>
  <si>
    <t>Belanja Modal Peralatan Selam</t>
  </si>
  <si>
    <t>Belanja Modal Peralatan SAR Mountenering</t>
  </si>
  <si>
    <t>Belanja Modal Peralatan Intelijen</t>
  </si>
  <si>
    <t>Belanja Modal Alat Bantu Lainnya</t>
  </si>
  <si>
    <t>Belanja Modal Kendaraan Dinas Bermotor Perorangan</t>
  </si>
  <si>
    <t>Belanja Modal Kendaraan Bermotor Penumpang</t>
  </si>
  <si>
    <t>Belanja Modal Kendaraan Bermotor Angkutan Barang</t>
  </si>
  <si>
    <t>Belanja Modal Kendaraan Bermotor Beroda Dua</t>
  </si>
  <si>
    <t>Belanja Modal Kendaraan Bermotor Beroda Tiga</t>
  </si>
  <si>
    <t>Belanja Modal Kendaraan Bermotor Khusus</t>
  </si>
  <si>
    <t>Belanja Modal Kendaraan Tempur</t>
  </si>
  <si>
    <t>Belanja Modal Alat Angkutan Kereta Rel</t>
  </si>
  <si>
    <t>Belanja Modal Alat Angkutan Darat Bermotor Lainnya</t>
  </si>
  <si>
    <t>Belanja Modal Kendaraan Tak Bermotor Angkutan Barang</t>
  </si>
  <si>
    <t>Belanja Modal Kendaraan Tak Bermotor Penumpang</t>
  </si>
  <si>
    <t>Belanja Modal Alat Angkutan Kereta Rel Tak Bermotor</t>
  </si>
  <si>
    <t>Belanja Modal Alat Angkutan Darat Tak Bemotor Lainnya</t>
  </si>
  <si>
    <t>Belanja Modal Alat Angkutan Apung Bermotor untuk Barang</t>
  </si>
  <si>
    <t>Belanja Modal Alat Angkutan Apung Bermotor untuk Penumpang</t>
  </si>
  <si>
    <t>Belanja Modal Alat Angkutan Apung Bermotor Khusus</t>
  </si>
  <si>
    <t>Belanja Modal Alat Angkutan Apung Bermotor Militer</t>
  </si>
  <si>
    <t>Belanja Modal Alat Angkutan Apung Bermotor Lainnya</t>
  </si>
  <si>
    <t>Belanja Modal Alat Angkutan Apung Tak Bermotor untuk Barang</t>
  </si>
  <si>
    <t>Belanja Modal Alat Angkutan Apung Tak Bermotor untuk Penumpang</t>
  </si>
  <si>
    <t>Belanja Modal Alat Angkutan Apung Tak Bermotor Khusus</t>
  </si>
  <si>
    <t>Belanja Modal Alat Angkutan Apung Tak Bermotor Lainnya</t>
  </si>
  <si>
    <t>Belanja Modal Kapal Terbang</t>
  </si>
  <si>
    <t>Belanja Modal Alat Angkutan Tak Bermotor Udara Lainnya</t>
  </si>
  <si>
    <t>Belanja Modal Perkakas Konstruksi Logam Terpasang pada Fondasi</t>
  </si>
  <si>
    <t>Belanja Modal Perkakas Konstruksi Logam yang Transportable (Berpindah)</t>
  </si>
  <si>
    <t>Belanja Modal Perkakas Bengkel Listrik</t>
  </si>
  <si>
    <t>Belanja Modal Perkakas Bengkel Service</t>
  </si>
  <si>
    <t>Belanja Modal Perkakas Pengangkat Bermesin</t>
  </si>
  <si>
    <t>Belanja Modal Perkakas Bengkel Kayu</t>
  </si>
  <si>
    <t>Belanja Modal Perkakas Bengkel Khusus</t>
  </si>
  <si>
    <t>Belanja Modal Peralatan Las</t>
  </si>
  <si>
    <t>Belanja Modal Perkakas Pabrik Es</t>
  </si>
  <si>
    <t>Belanja Modal Alat Bengkel Bermesin Lainnya</t>
  </si>
  <si>
    <t>Belanja Modal Perkakas Bengkel Konstruksi Logam</t>
  </si>
  <si>
    <t>Belanja Modal Perkakas Pengangkat</t>
  </si>
  <si>
    <t>Belanja Modal Perkakas Standard (Standard Tools)</t>
  </si>
  <si>
    <t>Belanja Modal Perkakas Khusus (Special Tools)</t>
  </si>
  <si>
    <t>Belanja Modal Perkakas Bengkel Kerja</t>
  </si>
  <si>
    <t>Belanja Modal Peralatan Tukang Besi</t>
  </si>
  <si>
    <t>Belanja Modal Peralatan Tukang Kayu</t>
  </si>
  <si>
    <t>Belanja Modal Peralatan Ukur, Gip, dan Feeting</t>
  </si>
  <si>
    <t>Belanja Modal Peralatan Bengkel Khusus Peladam</t>
  </si>
  <si>
    <t>Belanja Modal Alat Bengkel Tak Bermesin Lainnya</t>
  </si>
  <si>
    <t>Belanja Modal Alat Ukur Universal</t>
  </si>
  <si>
    <t>Belanja Modal Alat Ukur/Tes Inteligensia</t>
  </si>
  <si>
    <t>Belanja Modal Alat Ukur/Tes Alat Kepribadian</t>
  </si>
  <si>
    <t>Belanja Modal Alat Ukur/Tes Klinis Lain</t>
  </si>
  <si>
    <t>Belanja Modal Alat Kalibrasi</t>
  </si>
  <si>
    <t>Belanja Modal Oscilloscope</t>
  </si>
  <si>
    <t>Belanja Modal Universal Tester</t>
  </si>
  <si>
    <t>Belanja Modal Alat Ukur/Pembanding</t>
  </si>
  <si>
    <t>Belanja Modal Alat Ukur Lain-Lain</t>
  </si>
  <si>
    <t>Belanja Modal Alat Timbangan/Biara</t>
  </si>
  <si>
    <t>Belanja Modal Anak Timbangan/Biara</t>
  </si>
  <si>
    <t>Belanja Modal Takaran Kering</t>
  </si>
  <si>
    <t>Belanja Modal Takaran Bahan Bangunan</t>
  </si>
  <si>
    <t>Belanja Modal Takaran Lainnya</t>
  </si>
  <si>
    <t>Belanja Modal Alat Penguji Kendaraan Bermotor</t>
  </si>
  <si>
    <t>Belanja Modal Specific Set</t>
  </si>
  <si>
    <t>Belanja Modal Alat Pengukur Keadaan Alam</t>
  </si>
  <si>
    <t>Belanja Modal Alat Pengukur Penglihatan</t>
  </si>
  <si>
    <t>Belanja Modal Alat Pengukur Ketepatan dan Koreksi Waktu</t>
  </si>
  <si>
    <t>Belanja Modal Alat Ukur Instrument Workshop</t>
  </si>
  <si>
    <t>Belanja Modal Alat Ukur Lainnya</t>
  </si>
  <si>
    <t>Belanja Modal Alat Pengolahan Tanah dan Tanaman</t>
  </si>
  <si>
    <t>Belanja Modal Alat Pemeliharaan Tanaman/Ikan/Ternak</t>
  </si>
  <si>
    <t>Belanja Modal Alat Panen</t>
  </si>
  <si>
    <t>Belanja Modal Alat Penyimpan Hasil Percobaan Pertanian</t>
  </si>
  <si>
    <t>Belanja Modal Alat Laboratorium Pertanian</t>
  </si>
  <si>
    <t>Belanja Modal Alat Processing</t>
  </si>
  <si>
    <t>Belanja Modal Alat Pasca Panen</t>
  </si>
  <si>
    <t>Belanja Modal Alat Produksi Perikanan</t>
  </si>
  <si>
    <t>Belanja Modal Alat-Alat Peternakan</t>
  </si>
  <si>
    <t>Belanja Modal Alat Pengolahan Lainnya</t>
  </si>
  <si>
    <t>Belanja Modal Mesin Ketik</t>
  </si>
  <si>
    <t>Belanja Modal Mesin Hitung/Mesin Jumlah</t>
  </si>
  <si>
    <t>Belanja Modal Alat Reproduksi (Penggandaan)</t>
  </si>
  <si>
    <t>Belanja Modal Alat Penyimpan Perlengkapan Kantor</t>
  </si>
  <si>
    <t>Belanja Modal Alat Kantor Lainnya</t>
  </si>
  <si>
    <t>Belanja Modal Mebel</t>
  </si>
  <si>
    <t>Belanja Modal Alat Pengukur Waktu</t>
  </si>
  <si>
    <t>Belanja Modal Alat Pembersih</t>
  </si>
  <si>
    <t>Belanja Modal Alat Pendingin</t>
  </si>
  <si>
    <t>Belanja Modal Alat Dapur</t>
  </si>
  <si>
    <t>Belanja Modal Alat Rumah Tangga Lainnya (Home Use)</t>
  </si>
  <si>
    <t>Belanja Modal Alat Pemadam Kebakaran</t>
  </si>
  <si>
    <t>Belanja Modal Meja Kerja Pejabat</t>
  </si>
  <si>
    <t>Belanja Modal Meja Rapat Pejabat</t>
  </si>
  <si>
    <t>Belanja Modal Kursi Kerja Pejabat</t>
  </si>
  <si>
    <t>Belanja Modal Kursi Rapat Pejabat</t>
  </si>
  <si>
    <t>Belanja Modal Kursi Hadap Depan Meja Kerja Pejabat</t>
  </si>
  <si>
    <t>Belanja Modal Kursi Tamu di Ruangan Pejabat</t>
  </si>
  <si>
    <t>Belanja Modal Lemari dan Arsip Pejabat</t>
  </si>
  <si>
    <t>Belanja Modal Peralatan Studio Audio</t>
  </si>
  <si>
    <t>Belanja Modal Peralatan Studio Video dan Film</t>
  </si>
  <si>
    <t>Belanja Modal Peralatan Studio Gambar</t>
  </si>
  <si>
    <t>Belanja Modal Peralatan Cetak</t>
  </si>
  <si>
    <t>Belanja Modal Peralatan Studio Pemetaan/Peralatan Ukur Tanah</t>
  </si>
  <si>
    <t>Belanja Modal Alat Studio Lainnya</t>
  </si>
  <si>
    <t>Belanja Modal Alat Komunikasi Telephone</t>
  </si>
  <si>
    <t>Belanja Modal Alat Komunikasi Radio SSB</t>
  </si>
  <si>
    <t>Belanja Modal Alat Komunikasi Radio HF/FM</t>
  </si>
  <si>
    <t>Belanja Modal Alat Komunikasi Radio VHF</t>
  </si>
  <si>
    <t>Belanja Modal Alat Komunikasi Radio UHF</t>
  </si>
  <si>
    <t>Belanja Modal Alat Komunikasi Sosial</t>
  </si>
  <si>
    <t>Belanja Modal Alat-Alat Sandi</t>
  </si>
  <si>
    <t>Belanja Modal Alat Komunikasi Khusus</t>
  </si>
  <si>
    <t>Belanja Modal Alat Komunikasi Digital dan Konvensional</t>
  </si>
  <si>
    <t>Belanja Modal Alat Komunikasi Satelit</t>
  </si>
  <si>
    <t>Belanja Modal Alat Komunikasi Lainnya</t>
  </si>
  <si>
    <t>Belanja Modal Peralatan Pemancar MF/MW</t>
  </si>
  <si>
    <t>Belanja Modal Peralatan Pemancar HF/SW</t>
  </si>
  <si>
    <t>Belanja Modal Peralatan Pemancar VHF/FM</t>
  </si>
  <si>
    <t>Belanja Modal Peralatan Pemancar UHF</t>
  </si>
  <si>
    <t>Belanja Modal Peralatan Pemancar SHF</t>
  </si>
  <si>
    <t>Belanja Modal Peralatan Antena MF/MW</t>
  </si>
  <si>
    <t>Belanja Modal Peralatan Antena HF/SW</t>
  </si>
  <si>
    <t>Belanja Modal Peralatan Antena VHF/FM</t>
  </si>
  <si>
    <t>Belanja Modal Peralatan Antena UHF</t>
  </si>
  <si>
    <t>Belanja Modal Peralatan Antena SHF/Parabola</t>
  </si>
  <si>
    <t>Belanja Modal Peralatan Translator VHF/VHF</t>
  </si>
  <si>
    <t>Belanja Modal Peralatan Translator UHF/UHF</t>
  </si>
  <si>
    <t>Belanja Modal Peralatan Translator VHF/UHF</t>
  </si>
  <si>
    <t>Belanja Modal Peralatan Translator UHF/VHF</t>
  </si>
  <si>
    <t>Belanja Modal Peralatan Microwave FPU</t>
  </si>
  <si>
    <t>Belanja Modal Peralatan Microwave Terestrial</t>
  </si>
  <si>
    <t>Belanja Modal Peralatan Microwave TVRO</t>
  </si>
  <si>
    <t>Belanja Modal Peralatan Dummy Load</t>
  </si>
  <si>
    <t>Belanja Modal Switcher Antena</t>
  </si>
  <si>
    <t>Belanja Modal Switcher/Menara Antena</t>
  </si>
  <si>
    <t>Belanja Modal Humidity Control</t>
  </si>
  <si>
    <t>Belanja Modal Program Input Equipment</t>
  </si>
  <si>
    <t>Belanja Modal Peralatan Antena Penerima VHF</t>
  </si>
  <si>
    <t>Belanja Modal Peralatan Pemancar LF</t>
  </si>
  <si>
    <t>Belanja Modal Unit Pemancar MF+HF</t>
  </si>
  <si>
    <t>Belanja Modal Peralatan Antena Pemancar MF+HF</t>
  </si>
  <si>
    <t>Belanja Modal Peralatan Penerima</t>
  </si>
  <si>
    <t>Belanja Modal Peralatan Pemancar dan Penerima LF</t>
  </si>
  <si>
    <t>Belanja Modal Peralatan Pemancar dan Penerima MF</t>
  </si>
  <si>
    <t>Belanja Modal Peralatan Pemancar dan Penerima HF</t>
  </si>
  <si>
    <t>Belanja Modal Peralatan Pemancar dan Penerima MF+HF</t>
  </si>
  <si>
    <t>Belanja Modal Peralatan Pemancar dan Penerima VHF</t>
  </si>
  <si>
    <t>Belanja Modal Peralatan Pemancar dan Penerima UHF</t>
  </si>
  <si>
    <t>Belanja Modal Peralatan Pemancar dan Penerima SHF</t>
  </si>
  <si>
    <t>Belanja Modal Peralatan Antena Pemancar dan Penerima LF</t>
  </si>
  <si>
    <t>Belanja Modal Peralatan Antena Pemancar dan Penerima MF</t>
  </si>
  <si>
    <t>Belanja Modal Peralatan Antena Pemancar dan Penerima HF</t>
  </si>
  <si>
    <t>Belanja Modal Peralatan Antena Pemancar dan Penerima MF+HF</t>
  </si>
  <si>
    <t>Belanja Modal Peralatan Antena Pemancar dan Penerima VHF</t>
  </si>
  <si>
    <t>Belanja Modal Peralatan Antena Pemancar dan Penerima UHF</t>
  </si>
  <si>
    <t>Belanja Modal Peralatan Antena Pemancar dan Penerima SHF</t>
  </si>
  <si>
    <t>Belanja Modal Peralatan Penerima Cuaca Citra Satelit Resolusi Rendah</t>
  </si>
  <si>
    <t>Belanja Modal Peralatan Penerima Cuaca Citra Satelit Resolusi Tinggi</t>
  </si>
  <si>
    <t>Belanja Modal Peralatan Penerima dan Pengirim Gambar ke Permukaan</t>
  </si>
  <si>
    <t>Belanja Modal Peralatan Perlengkapan Radio</t>
  </si>
  <si>
    <t>Belanja Modal Sumber Tenaga</t>
  </si>
  <si>
    <t>Belanja Modal Peralatan Pemancar Lainnya</t>
  </si>
  <si>
    <t>Belanja Modal Peralatan Komunikasi Navigasi Instrumen Landing System</t>
  </si>
  <si>
    <t>Belanja Modal Very High Frequence Omni Range (VOR)</t>
  </si>
  <si>
    <t>Belanja Modal Distance Measuring Equipment (DME)</t>
  </si>
  <si>
    <t>Belanja Modal Radar</t>
  </si>
  <si>
    <t>Belanja Modal Alat Pangatur Telekomunikasi</t>
  </si>
  <si>
    <t>Belanja Modal Peralatan Komunikasi untuk Dokumentasi</t>
  </si>
  <si>
    <t>Belanja Modal Peralatan Komunikasi Navigasi Lainnya</t>
  </si>
  <si>
    <t>Belanja Modal Alat Kedokteran Umum</t>
  </si>
  <si>
    <t>Belanja Modal Alat Kedokteran Gigi</t>
  </si>
  <si>
    <t>Belanja Modal Alat Kedokteran Keluarga Berencana</t>
  </si>
  <si>
    <t>Belanja Modal Alat Kedokteran Bedah</t>
  </si>
  <si>
    <t>Belanja Modal Alat Kesehatan Kebidanan dan Penyakit Kandungan</t>
  </si>
  <si>
    <t>Belanja Modal Alat Kedokteran THT</t>
  </si>
  <si>
    <t>Belanja Modal Alat Kedokteran Mata</t>
  </si>
  <si>
    <t>Belanja Modal Alat Kedokteran Bagian Penyakit Dalam</t>
  </si>
  <si>
    <t>Belanja Modal Alat Kedokteran Kamar Jenazah/Mortuary</t>
  </si>
  <si>
    <t>Belanja Modal Alat Kedokteran Anak</t>
  </si>
  <si>
    <t>Belanja Modal Alat Kedokteran Poliklinik</t>
  </si>
  <si>
    <t>Belanja Modal Alat Kesehatan Rehabilitasi Medis</t>
  </si>
  <si>
    <t>Belanja Modal Alat Kedokteran Neurologi (Saraf)</t>
  </si>
  <si>
    <t>Belanja Modal Alat Kedokteran Jantung</t>
  </si>
  <si>
    <t>Belanja Modal Alat Kedokteran Radiodiagnostic</t>
  </si>
  <si>
    <t>Belanja Modal Alat Kedokteran Patalogi Anatomy</t>
  </si>
  <si>
    <t>Belanja Modal Alat Kedokteran Transfusi Darah</t>
  </si>
  <si>
    <t>Belanja Modal Alat Kedokteran Radioterapi</t>
  </si>
  <si>
    <t>Belanja Modal Alat Kedokteran Nuklir</t>
  </si>
  <si>
    <t>Belanja Modal Alat Kedokteran Kulit dan Kelamin</t>
  </si>
  <si>
    <t>Belanja Modal Alat Kedokteran Gawat Darurat</t>
  </si>
  <si>
    <t>Belanja Modal Alat Kedokteran Jiwa</t>
  </si>
  <si>
    <t>Belanja Modal Alat Kedokteran Bedah Ortopedi</t>
  </si>
  <si>
    <t>Belanja Modal Alat Kedokteran ICU</t>
  </si>
  <si>
    <t>Belanja Modal Alat Kedokteran ICCU</t>
  </si>
  <si>
    <t>Belanja Modal Alat Kedokteran Bedah Jantung</t>
  </si>
  <si>
    <t>Belanja Modal Alat Kedokteran Traditional Medicine</t>
  </si>
  <si>
    <t>Belanja Modal Alat Kedokteran Anestesi</t>
  </si>
  <si>
    <t>Belanja Modal Alat Kedokteran Lainnya</t>
  </si>
  <si>
    <t>Belanja Modal Alat Kesehatan Matra Laut</t>
  </si>
  <si>
    <t>Belanja Modal Alat Kesehatan Matra Udara</t>
  </si>
  <si>
    <t>Belanja Modal Alat Kesehatan Kepolisian</t>
  </si>
  <si>
    <t>Belanja Modal Alat Kesehatan Olahraga</t>
  </si>
  <si>
    <t>Belanja Modal Alat Kesehatan Umum Lainnya</t>
  </si>
  <si>
    <t>Belanja Modal Alat Laboratorium Kimia Air Teknik Penyehatan</t>
  </si>
  <si>
    <t>Belanja Modal Alat Laboratorium Mikro Biologi Teknik Penyehatan</t>
  </si>
  <si>
    <t>Belanja Modal Alat Laboratorium Hidrokimia</t>
  </si>
  <si>
    <t>Belanja Modal Alat Laboratorium Model Hidrolika</t>
  </si>
  <si>
    <t>Belanja Modal Alat Laboratorium Batuan/Geologi</t>
  </si>
  <si>
    <t>Belanja Modal Alat Laboratorium Bahan Bangunan Konstruksi</t>
  </si>
  <si>
    <t>Belanja Modal Alat Laboratorium Aspal, Cat, dan Kimia</t>
  </si>
  <si>
    <t>Belanja Modal Alat Laboratorium Mekanika Tanah dan Batuan</t>
  </si>
  <si>
    <t>Belanja Modal Alat Laboratorium Cocok Tanam</t>
  </si>
  <si>
    <t>Belanja Modal Alat Laboratorium Logam, Mesin, dan Listrik</t>
  </si>
  <si>
    <t>Belanja Modal Alat Laboratorium Umum</t>
  </si>
  <si>
    <t>Belanja Modal Alat Laboratorium Mikrobiologi</t>
  </si>
  <si>
    <t>Belanja Modal Alat Laboratorium Kimia</t>
  </si>
  <si>
    <t>Belanja Modal Alat Laboratorium Patologi</t>
  </si>
  <si>
    <t>Belanja Modal Alat Laboratorium Immunologi</t>
  </si>
  <si>
    <t>Belanja Modal Alat Laboratorium Hematologi</t>
  </si>
  <si>
    <t>Belanja Modal Alat Laboratorium Film</t>
  </si>
  <si>
    <t>Belanja Modal Alat Laboratorium Makanan</t>
  </si>
  <si>
    <t>Belanja Modal Alat Laboratorium Farmasi</t>
  </si>
  <si>
    <t>Belanja Modal Alat Laboratorium Fisika</t>
  </si>
  <si>
    <t>Belanja Modal Alat Laboratorium Hidrodinamika</t>
  </si>
  <si>
    <t>Belanja Modal Alat Laboratorium Klimatologi</t>
  </si>
  <si>
    <t>Belanja Modal Alat Laboratorium Proses Peleburan</t>
  </si>
  <si>
    <t>Belanja Modal Alat Laboratorium Pasir</t>
  </si>
  <si>
    <t>Belanja Modal Alat Laboratorium Proses Pembuatan Cekatan</t>
  </si>
  <si>
    <t>Belanja Modal Alat Laboratorium Pembuatan Pola</t>
  </si>
  <si>
    <t>Belanja Modal Alat Laboratorium Metalografi</t>
  </si>
  <si>
    <t>Belanja Modal Alat Laboratorium Proses Pengelasan</t>
  </si>
  <si>
    <t>Belanja Modal Alat Laboratorium Uji Proses Pengelasan</t>
  </si>
  <si>
    <t>Belanja Modal Alat Laboratorium Proses Pembuatan Logam</t>
  </si>
  <si>
    <t>Belanja Modal Alat Laboratorium Metrologi</t>
  </si>
  <si>
    <t>Belanja Modal Alat Laboratorium Pelapisan Logam</t>
  </si>
  <si>
    <t>Belanja Modal Alat Laboratorium Proses Pengolahan Panas</t>
  </si>
  <si>
    <t>Belanja Modal Alat Laboratorium Proses Teknologi Tekstil</t>
  </si>
  <si>
    <t>Belanja Modal Alat Laboratorium Uji Tekstil</t>
  </si>
  <si>
    <t>Belanja Modal Alat Laboratorium Proses Teknologi Keramik</t>
  </si>
  <si>
    <t>Belanja Modal Alat Laboratorium Proses Teknologi Kulit, Karet, dan Plastik</t>
  </si>
  <si>
    <t>Belanja Modal Alat Laboratorium Uji Kulit, Karet, dan Plastik</t>
  </si>
  <si>
    <t>Belanja Modal Alat Laboratorium Uji Keramik</t>
  </si>
  <si>
    <t>Belanja Modal Alat Laboratorium Proses Teknologi Selulosa</t>
  </si>
  <si>
    <t>Belanja Modal Alat Laboratorium Elektronika dan Daya</t>
  </si>
  <si>
    <t>Belanja Modal Alat Laboratorium Energi Surya</t>
  </si>
  <si>
    <t>Belanja Modal Alat Laboratorium Konversi Batubara dan Biomas</t>
  </si>
  <si>
    <t>Belanja Modal Alat Laboratorium Oseanografi</t>
  </si>
  <si>
    <t>Belanja Modal Alat Laboratorium Lingkungan Perairan</t>
  </si>
  <si>
    <t>Belanja Modal Alat Laboratorium Biologi Perairan</t>
  </si>
  <si>
    <t>Belanja Modal Alat Laboratorium Biologi</t>
  </si>
  <si>
    <t>Belanja Modal Alat Laboratorium Geofisika</t>
  </si>
  <si>
    <t>Belanja Modal Alat Laboratorium Tambang</t>
  </si>
  <si>
    <t>Belanja Modal Alat Laboratorium Proses/Teknik Kimia</t>
  </si>
  <si>
    <t>Belanja Modal Alat Laboratorium Proses Industri</t>
  </si>
  <si>
    <t>Belanja Modal Alat Laboratorium Kesehatan Kerja</t>
  </si>
  <si>
    <t>Belanja Modal Laboratorium Kearsipan</t>
  </si>
  <si>
    <t>Belanja Modal Laboratorium Hematologi dan Urinalisis</t>
  </si>
  <si>
    <t>Belanja Modal Alat Laboratorium Lain</t>
  </si>
  <si>
    <t>Belanja Modal Alat Laboratorium Hermodinamika Motor dan Sistem Propulasi</t>
  </si>
  <si>
    <t>Belanja Modal Alat Laboratorium Pendidikan</t>
  </si>
  <si>
    <t>Belanja Modal Alat Laboratorium Teknologi Proses Enzim</t>
  </si>
  <si>
    <t>Belanja Modal Alat Laboratorium Teknik Pantai</t>
  </si>
  <si>
    <t>Belanja Modal Alat Laboratorium Sumber Daya dan Energi</t>
  </si>
  <si>
    <t>Belanja Modal Alat Laboratorium Populasi</t>
  </si>
  <si>
    <t>Belanja Modal Alat Pengukur Gelombang</t>
  </si>
  <si>
    <t>Belanja Modal Unit Alat Laboratorium Lainnya</t>
  </si>
  <si>
    <t>Belanja Modal Analytical Instrument</t>
  </si>
  <si>
    <t>Belanja Modal Instrument Probe/Sensor</t>
  </si>
  <si>
    <t>Belanja Modal General Laboratory Tool</t>
  </si>
  <si>
    <t>Belanja Modal Glassware Plastic/Utensils</t>
  </si>
  <si>
    <t>Belanja Modal Laboratory Safety Equipment</t>
  </si>
  <si>
    <t>Belanja Modal Unit Alat Laboratorium Kimia Nuklir Lainnya</t>
  </si>
  <si>
    <t>Belanja Modal Alat Peraga Praktek Sekolah Bidang Studi:Matematika</t>
  </si>
  <si>
    <t>Belanja Modal Alat Peraga Praktek Sekolah Bidang Studi:IPA Dasar</t>
  </si>
  <si>
    <t>Belanja Modal Alat Peraga Praktek Sekolah Bidang Studi:IPA Lanjutan</t>
  </si>
  <si>
    <t>Belanja Modal Alat Peraga Praktek Sekolah Bidang Studi:IPA Menengah</t>
  </si>
  <si>
    <t>Belanja Modal Alat Peraga Praktek Sekolah Bidang Studi:IPA Atas</t>
  </si>
  <si>
    <t>Belanja Modal Alat Peraga Praktek Sekolah Bidang Studi:IPS</t>
  </si>
  <si>
    <t>Belanja Modal Alat Peraga Praktek Sekolah Bidang Studi:Keterampilan</t>
  </si>
  <si>
    <t>Belanja Modal Alat Peraga Praktek Sekolah Bidang Studi:Kesenian</t>
  </si>
  <si>
    <t>Belanja Modal Alat Peraga Praktek Sekolah Bidang Studi:Olahraga</t>
  </si>
  <si>
    <t>Belanja Modal Alat Peraga Praktek Sekolah Bidang Studi:PKN</t>
  </si>
  <si>
    <t>Belanja Modal Alat Peraga Luar Biasa (Tuna Netra, Terapi Fisik, Tuna Daksa, dan Tuna Rungu)</t>
  </si>
  <si>
    <t>Belanja Modal Alat Peraga Kejuruan</t>
  </si>
  <si>
    <t>Belanja Modal Alat Peraga PAUD/TK</t>
  </si>
  <si>
    <t>Belanja Modal Alat Peraga Praktik Sekolah Lainnya</t>
  </si>
  <si>
    <t>Belanja Modal Radiation Detector</t>
  </si>
  <si>
    <t>Belanja Modal Modular Counting and Scientific Electronic</t>
  </si>
  <si>
    <t>Belanja Modal Assembly/Counting System</t>
  </si>
  <si>
    <t>Belanja Modal Recorder Display</t>
  </si>
  <si>
    <t>Belanja Modal System/Power Supply</t>
  </si>
  <si>
    <t>Belanja Modal Measuring/Testing Device</t>
  </si>
  <si>
    <t>Belanja Modal Opto Electronics</t>
  </si>
  <si>
    <t>Belanja Modal Accelerator</t>
  </si>
  <si>
    <t>Belanja Modal Reactor Experimental System</t>
  </si>
  <si>
    <t>Belanja Modal Alat Laboratorium Fisika Nuklir/Elektronika Lainnya</t>
  </si>
  <si>
    <t>Alat Ukur Fisika Kesehatan</t>
  </si>
  <si>
    <t>Alat Kesehatan Kerja</t>
  </si>
  <si>
    <t>Meteorological Equipment</t>
  </si>
  <si>
    <t>Sumber Radiasi</t>
  </si>
  <si>
    <t>Alat Proteksi Radiasi/Proteksi Lingkungan Lainnya</t>
  </si>
  <si>
    <t>Belanja Modal Radiation Application Equipment</t>
  </si>
  <si>
    <t>Belanja Modal Non Destructive Test (NDT) Device</t>
  </si>
  <si>
    <t>Belanja Modal Peralatan Hidrologi</t>
  </si>
  <si>
    <t>Belanja Modal Radiation Application and Non Destructive Testing Laboratory Lainnya</t>
  </si>
  <si>
    <t>Belanja Modal Alat Laboratorium Kualitas Air dan Tanah</t>
  </si>
  <si>
    <t>Belanja Modal Alat Laboratorium Kualitas Udara</t>
  </si>
  <si>
    <t>Belanja Modal Alat Laboratorium Kebisingan dan Getaran</t>
  </si>
  <si>
    <t>Belanja Modal Laboratorium Lingkungan</t>
  </si>
  <si>
    <t>Belanja Modal Alat Laboratorium Penunjang</t>
  </si>
  <si>
    <t>Belanja Modal Alat Laboratorium Lingkungan Hidup Lainnya</t>
  </si>
  <si>
    <t>Belanja Modal Towing Carriage</t>
  </si>
  <si>
    <t>Belanja Modal Wave Generator and Absorber</t>
  </si>
  <si>
    <t>Belanja Modal Data Accquisition and Analyzing System</t>
  </si>
  <si>
    <t>Belanja Modal Cavitation Tunnel</t>
  </si>
  <si>
    <t>Belanja Modal Overhead Cranes</t>
  </si>
  <si>
    <t>Belanja Modal Peralatan Umum</t>
  </si>
  <si>
    <t>Belanja Modal Pemesinan:Model Ship Workshop</t>
  </si>
  <si>
    <t>Belanja Modal Pemesinan:Propeller Model Workshop</t>
  </si>
  <si>
    <t>Belanja Modal Pemesinan : Mechanical Workshop</t>
  </si>
  <si>
    <t>Belanja Modal Pemesinan:Precision Mechanical Workshop</t>
  </si>
  <si>
    <t>Belanja Modal Pemesinan:Painting Shop</t>
  </si>
  <si>
    <t>Belanja Modal Pemesinan:Ship Model Preparation Shop</t>
  </si>
  <si>
    <t>Belanja Modal Pemesinan:Electrical Workshop</t>
  </si>
  <si>
    <t>Belanja Modal MOB</t>
  </si>
  <si>
    <t>Belanja Modal Photo and Film Equipment</t>
  </si>
  <si>
    <t>Belanja Modal Peralatan Laboratorium Hydrodinamica Lainnya</t>
  </si>
  <si>
    <t>Belanja Modal Alat Laboratorium Kalibrasi Elektromedik dan Biomedik</t>
  </si>
  <si>
    <t>Belanja Modal Alat Laboratorium Standar dan Kalibrator</t>
  </si>
  <si>
    <t>Belanja Modal Alat Laboratorium Cahaya, Optik, dan Akustik</t>
  </si>
  <si>
    <t>Belanja Modal Alat Laboratorium Listrik dan Mekanik</t>
  </si>
  <si>
    <t>Belanja Modal Alat Laboratorium Tekanan dan Suhu</t>
  </si>
  <si>
    <t>Belanja Modal Alat Laboratorium Standarisasi Kalibrasi dan Instrumentasi Lain</t>
  </si>
  <si>
    <t>Belanja Modal Alat Laboratorium Natius</t>
  </si>
  <si>
    <t>Belanja Modal Alat Laboratorium Elektronika dan Telekomunikasi Pelayaran</t>
  </si>
  <si>
    <t>Belanja Modal Alat Laboratorium Sarana Bantu Navigasi Pelayaran</t>
  </si>
  <si>
    <t>Belanja Modal Alat Laboratorium Uji Perangkat</t>
  </si>
  <si>
    <t>Belanja Modal Alat Laboratorium Standarisasi Kalibrasi dan Instrumentasi Lainnya</t>
  </si>
  <si>
    <t>Belanja Modal Komputer Jaringan</t>
  </si>
  <si>
    <t>Belanja Modal Personal Computer</t>
  </si>
  <si>
    <t>Belanja Modal Komputer Unit Lainnya</t>
  </si>
  <si>
    <t>Belanja Modal Peralatan Mainframe</t>
  </si>
  <si>
    <t>Belanja Modal Peralatan Mini Computer</t>
  </si>
  <si>
    <t>Belanja Modal Peralatan Personal Computer</t>
  </si>
  <si>
    <t>Belanja Modal Peralatan Jaringan</t>
  </si>
  <si>
    <t>Belanja Modal Peralatan Komputer Lainnya</t>
  </si>
  <si>
    <t>Belanja Modal Optik</t>
  </si>
  <si>
    <t>Belanja Modal Ukur/Instrumen</t>
  </si>
  <si>
    <t>Belanja Modal Alat Eksplorasi Topografi Lainnya</t>
  </si>
  <si>
    <t>Belanja Modal Mekanik</t>
  </si>
  <si>
    <t>Belanja Modal Elektronik/Electric</t>
  </si>
  <si>
    <t>Belanja Modal Manual</t>
  </si>
  <si>
    <t>Belanja Modal Alat Eksplorasi Geofisika Lainnya</t>
  </si>
  <si>
    <t>Belanja Modal Bor Mesin Tumbuk</t>
  </si>
  <si>
    <t>Belanja Modal Bor Mesin Putar</t>
  </si>
  <si>
    <t>Belanja Modal Alat Pengeboran Mesin Lainnya</t>
  </si>
  <si>
    <t>Belanja Modal Bangka</t>
  </si>
  <si>
    <t>Belanja Modal Pantek</t>
  </si>
  <si>
    <t>Belanja Modal Putar</t>
  </si>
  <si>
    <t>Belanja Modal Peralatan Bantu</t>
  </si>
  <si>
    <t>Belanja Modal Alat Pengeboran Non Mesin Lainnya</t>
  </si>
  <si>
    <t>Belanja Modal Peralatan Sumur Minyak</t>
  </si>
  <si>
    <t>Belanja Modal Sumur Pemboran</t>
  </si>
  <si>
    <t>Belanja Modal Sumur Lainnya</t>
  </si>
  <si>
    <t>Belanja Modal RIG</t>
  </si>
  <si>
    <t>Belanja Modal Produksi Lainnya</t>
  </si>
  <si>
    <t>Belanja Modal Alat Pengolahan Minyak</t>
  </si>
  <si>
    <t>Belanja Modal Alat Pengolahan Air</t>
  </si>
  <si>
    <t>Belanja Modal Alat Pengolahan Steam</t>
  </si>
  <si>
    <t>Belanja Modal Alat Pengolahan Wax</t>
  </si>
  <si>
    <t>Belanja Modal Pengolahan dan Pemurnian Lainnya</t>
  </si>
  <si>
    <t>Belanja Modal Elektrik</t>
  </si>
  <si>
    <t>Belanja Modal Alat Bantu Ekplorasi Lainnya</t>
  </si>
  <si>
    <t>Belanja Modal Perawatan Sumur</t>
  </si>
  <si>
    <t>Belanja Modal Tes Unit</t>
  </si>
  <si>
    <t>Belanja Modal Alat Bantu Produksi Lainnya</t>
  </si>
  <si>
    <t>Belanja Modal Radiasi</t>
  </si>
  <si>
    <t>Belanja Modal Suara</t>
  </si>
  <si>
    <t>Belanja Modal Alat Deteksi Lainnya</t>
  </si>
  <si>
    <t>Belanja Modal Baju Pengaman</t>
  </si>
  <si>
    <t>Belanja Modal Masker</t>
  </si>
  <si>
    <t>Belanja Modal Topi Kerja</t>
  </si>
  <si>
    <t>Belanja Modal Sabuk Pengaman</t>
  </si>
  <si>
    <t>Belanja Modal Sepatu Lapangan</t>
  </si>
  <si>
    <t>Belanja Modal Alat Pelindung Lainnya</t>
  </si>
  <si>
    <t>Belanja Modal Alat Penolong</t>
  </si>
  <si>
    <t>Belanja Modal Alat Pendukung Pencarian</t>
  </si>
  <si>
    <t>Belanja Modal Alat Kerja Bawah Air</t>
  </si>
  <si>
    <t>Belanja Modal Alat SAR Lainnya</t>
  </si>
  <si>
    <t>Belanja Modal Peralatan Fasilitas Komunikasi Penerbangan</t>
  </si>
  <si>
    <t>Belanja Modal Peralatan Fasilitas Navigasi dan Pengamatan Penerbangan</t>
  </si>
  <si>
    <t>Belanja Modal Peralatan Fasilitas Bantu Pendaratan</t>
  </si>
  <si>
    <t>Belanja Modal Peralatan Fasilitas Bantu Pelayanan dan Pengamanan Bandar Udara</t>
  </si>
  <si>
    <t>Belanja Modal Peralatan Fasilitas Listrik Bandar Udara</t>
  </si>
  <si>
    <t>Belanja Modal Alat Ukur Peralatan Faslektrik</t>
  </si>
  <si>
    <t>Belanja Modal Alat Kerja Penerbangan Lainnya</t>
  </si>
  <si>
    <t>Belanja Modal Alat Peraga Pelatihan</t>
  </si>
  <si>
    <t>Belanja Modal Alat Peraga Percontohan</t>
  </si>
  <si>
    <t>Belanja Modal Alat Peraga Pelatihan dan Percontohan Lainnya</t>
  </si>
  <si>
    <t>Belanja Modal Liquid-Liquid Contractor Equipment</t>
  </si>
  <si>
    <t>Belanja Modal Solid-Solid Mixing Equipment</t>
  </si>
  <si>
    <t>Belanja Modal Solid-Solid Screening Equipment</t>
  </si>
  <si>
    <t>Belanja Modal Solid-Solid Classifier</t>
  </si>
  <si>
    <t>Belanja Modal Solid-Liquid Mixing Equipment</t>
  </si>
  <si>
    <t>Belanja Modal Solid Liquid Crystallization Equipment</t>
  </si>
  <si>
    <t>Belanja Modal Ion Exchange Absortion Equipment</t>
  </si>
  <si>
    <t>Belanja Modal Leaching Equipment</t>
  </si>
  <si>
    <t>Belanja Modal Gravity Sedimentation Equipment</t>
  </si>
  <si>
    <t>Belanja Modal Solid Liquid Filtering Equipment</t>
  </si>
  <si>
    <t>Belanja Modal Centrifuge for Solid Liquid</t>
  </si>
  <si>
    <t>Belanja Modal Liquid from Solid Expelling (Expressor)-Equipment</t>
  </si>
  <si>
    <t>Belanja Modal Gas-Solid Drying Equipment</t>
  </si>
  <si>
    <t>Belanja Modal Gas-Solid Fluidised Bed Equipment</t>
  </si>
  <si>
    <t>Belanja Modal Gas-Solid Separation Equipment</t>
  </si>
  <si>
    <t>Belanja Modal Gas-Liquid Distillation Equipment</t>
  </si>
  <si>
    <t>Belanja Modal Gas-Liquid Separation Equipment</t>
  </si>
  <si>
    <t>Belanja Modal Isotope Separation Equipment</t>
  </si>
  <si>
    <t>Belanja Modal Transport and Storage Equipment for Liquid</t>
  </si>
  <si>
    <t>Belanja Modal Solid Material Handling Equipment</t>
  </si>
  <si>
    <t>Belanja Modal Size Reduction Size Balargement Equipment</t>
  </si>
  <si>
    <t>Belanja Modal Heat Generating Equipment</t>
  </si>
  <si>
    <t>Belanja Modal Heat Transfer Equipment</t>
  </si>
  <si>
    <t>Belanja Modal Mechanical Process</t>
  </si>
  <si>
    <t>Belanja Modal Chemical Reaction Equipment</t>
  </si>
  <si>
    <t>Belanja Modal Unit Peralatan Proses/Produksi Lainnya</t>
  </si>
  <si>
    <t>Belanja Modal Rambu Bersuar</t>
  </si>
  <si>
    <t>Belanja Modal Rambu Tidak Bersuar</t>
  </si>
  <si>
    <t>Belanja Modal Rambu-Rambu Lalu Lintas Darat Lainnya</t>
  </si>
  <si>
    <t>Belanja Modal Runway/Threshold Light</t>
  </si>
  <si>
    <t>Belanja Modal Visual Approach Slope Indicator (VASI)</t>
  </si>
  <si>
    <t>Belanja Modal Approach Light</t>
  </si>
  <si>
    <t>Belanja Modal Runway Identification Light (REILS)</t>
  </si>
  <si>
    <t>Belanja Modal Signal</t>
  </si>
  <si>
    <t>Belanja Modal Flood Lights</t>
  </si>
  <si>
    <t>Belanja Modal Rambu-Rambu Lalu Lintas Udara Lainnya</t>
  </si>
  <si>
    <t>Belanja Modal Rambu-Rambu Lalu Lintas Laut</t>
  </si>
  <si>
    <t>Belanja Modal Rambu-Rambu Lalu Lintas Laut Lainnya</t>
  </si>
  <si>
    <t>Belanja Modal Peralatan Olahraga Atletik</t>
  </si>
  <si>
    <t>Belanja Modal Peralatan Permainan</t>
  </si>
  <si>
    <t>Belanja Modal Peralatan Senam</t>
  </si>
  <si>
    <t>Belanja Modal Peralatan Olahraga Air</t>
  </si>
  <si>
    <t>Belanja Modal Peralatan Olahraga Udara</t>
  </si>
  <si>
    <t>Belanja Modal Peralatan Olahraga Lainnya</t>
  </si>
  <si>
    <t>Belanja Modal Bangunan Gedung Kantor</t>
  </si>
  <si>
    <t>Belanja Modal Bangunan Gudang</t>
  </si>
  <si>
    <t>Belanja Modal Bangunan Gedung untuk Bengkel/Hanggar</t>
  </si>
  <si>
    <t>Belanja Modal Bangunan Gedung Instalasi</t>
  </si>
  <si>
    <t>Belanja Modal Bangunan Gedung Laboratorium</t>
  </si>
  <si>
    <t>Belanja Modal Bangunan Kesehatan</t>
  </si>
  <si>
    <t>Belanja Modal Bangunan Oseanarium/Observatorium</t>
  </si>
  <si>
    <t>Belanja Modal Bangunan Gedung Tempat Ibadah</t>
  </si>
  <si>
    <t>Belanja Modal Bangunan Gedung Tempat Pertemuan</t>
  </si>
  <si>
    <t>Belanja Modal Bangunan Gedung Tempat Pendidikan</t>
  </si>
  <si>
    <t>Belanja Modal Bangunan Gedung Tempat Olahraga</t>
  </si>
  <si>
    <t>Belanja Modal Bangunan Gedung Pertokoan/Koperasi/Pasar</t>
  </si>
  <si>
    <t>Belanja Modal Bangunan Gedung untuk Pos Jaga</t>
  </si>
  <si>
    <t>Belanja Modal Bangunan Gedung Garasi/Pool</t>
  </si>
  <si>
    <t>Belanja Modal Bangunan Gedung Pemotong Hewan</t>
  </si>
  <si>
    <t>Belanja Modal Bangunan Gedung Perpustakaan</t>
  </si>
  <si>
    <t>Belanja Modal Bangunan Gedung Museum</t>
  </si>
  <si>
    <t>Belanja Modal Bangunan Gedung Terminal/Pelabuhan/Bandara</t>
  </si>
  <si>
    <t>Belanja Modal Bangunan Pengujian Kelaikan</t>
  </si>
  <si>
    <t>Belanja Modal Bangunan Gedung Lembaga Pemasyarakatan</t>
  </si>
  <si>
    <t>Belanja Modal Bangunan Rumah Tahanan</t>
  </si>
  <si>
    <t>Belanja Modal Bangunan Gedung Krematorium</t>
  </si>
  <si>
    <t>Belanja Modal Bangunan Pembakaran Bangkai Hewan</t>
  </si>
  <si>
    <t>Belanja Modal Bangunan Tempat Persidangan</t>
  </si>
  <si>
    <t>Belanja Modal Bangunan Terbuka</t>
  </si>
  <si>
    <t>Belanja Modal Bangunan Penampung Sekam</t>
  </si>
  <si>
    <t>Belanja Modal Bangunan Tempat Pelelangan Ikan (TPI)</t>
  </si>
  <si>
    <t>Belanja Modal Bangunan Industri</t>
  </si>
  <si>
    <t>Belanja Modal Bangunan Peternakan/Perikanan</t>
  </si>
  <si>
    <t>Belanja Modal Bangunan Gedung Tempat Kerja Lainnya</t>
  </si>
  <si>
    <t>Belanja Modal Bangunan Peralatan Geofisika</t>
  </si>
  <si>
    <t>Belanja Modal Bangunan Fasilitas Umum</t>
  </si>
  <si>
    <t>Belanja Modal Bangunan Parkir</t>
  </si>
  <si>
    <t>Belanja Modal Bangunan Gedung Pabrik</t>
  </si>
  <si>
    <t>Belanja Modal Bangunan Stasiun Bus</t>
  </si>
  <si>
    <t>Belanja Modal Taman</t>
  </si>
  <si>
    <t>Belanja Modal Rumah Negara Golongan I</t>
  </si>
  <si>
    <t>Belanja Modal Rumah Negara Golongan II</t>
  </si>
  <si>
    <t>Belanja Modal Rumah Negara Golongan III</t>
  </si>
  <si>
    <t>Belanja Modal Mess/Wisma/Bungalow/Tempat Peristirahatan</t>
  </si>
  <si>
    <t>Belanja Modal Asrama</t>
  </si>
  <si>
    <t>Belanja Modal Hotel</t>
  </si>
  <si>
    <t>Belanja Modal Motel</t>
  </si>
  <si>
    <t>Belanja Modal Flat/Rumah Susun</t>
  </si>
  <si>
    <t>Belanja Modal Rumah Negara dalam Proses Penggolongan</t>
  </si>
  <si>
    <t>Belanja Modal Panti Asuhan</t>
  </si>
  <si>
    <t>Belanja Modal Apartemen</t>
  </si>
  <si>
    <t>Belanja Modal Rumah Tidak Bersusun</t>
  </si>
  <si>
    <t>Belanja Modal Bangunan Gedung Tempat Tinggal Lainnya</t>
  </si>
  <si>
    <t>Belanja Modal Candi</t>
  </si>
  <si>
    <t>Belanja Modal Tugu</t>
  </si>
  <si>
    <t>Belanja Modal Bangunan Peninggalan</t>
  </si>
  <si>
    <t>Belanja Modal Candi/Tugu Peringatan/Prasasti Lainnya</t>
  </si>
  <si>
    <t>Belanja Modal Bangunan Menara Perambuan Penerangan Pantai</t>
  </si>
  <si>
    <t>Belanja Modal Bangunan Perambuan Penerangan Pantai</t>
  </si>
  <si>
    <t>Belanja Modal Bangunan Menara Telekomunikasi</t>
  </si>
  <si>
    <t>Belanja Modal Bangunan Menara Pengawas</t>
  </si>
  <si>
    <t>Belanja Modal Bangunan Menara Perambuan Lainnya</t>
  </si>
  <si>
    <t>Belanja Modal Tugu/Tanda Batas Administrasi</t>
  </si>
  <si>
    <t>Belanja Modal Tugu/Tanda Jaring Kontrol Geodesi</t>
  </si>
  <si>
    <t>Belanja Modal Pilar/Tugu/Tanda Lainnya</t>
  </si>
  <si>
    <t>Belanja Modal Pagar</t>
  </si>
  <si>
    <t>Belanja Modal Tugu/Tanda Batas Lainnya</t>
  </si>
  <si>
    <t>Belanja Modal Jalan Nasional</t>
  </si>
  <si>
    <t>Belanja Modal Jalan Provinsi</t>
  </si>
  <si>
    <t>Belanja Modal Jalan Kabupaten</t>
  </si>
  <si>
    <t>Belanja Modal Jalan Kota</t>
  </si>
  <si>
    <t>Belanja Modal Jalan Desa</t>
  </si>
  <si>
    <t>Belanja Modal Jalan Tol</t>
  </si>
  <si>
    <t>Belanja Modal Jalan Kereta Api</t>
  </si>
  <si>
    <t>Belanja Modal Landasan Pacu Pesawat Terbang</t>
  </si>
  <si>
    <t>Belanja Modal Jalan Khusus</t>
  </si>
  <si>
    <t>Belanja Modal Jalan Lainnya</t>
  </si>
  <si>
    <t>Belanja Modal Jembatan pada Jalan Nasional</t>
  </si>
  <si>
    <t>Belanja Modal Jembatan pada Jalan Provinsi</t>
  </si>
  <si>
    <t>Belanja Modal Jembatan pada Jalan Kabupaten</t>
  </si>
  <si>
    <t>Belanja Modal Jembatan pada Jalan Kota</t>
  </si>
  <si>
    <t>Belanja Modal Jembatan pada Jalan Desa</t>
  </si>
  <si>
    <t>Belanja Modal Jembatan pada Jalan Tol</t>
  </si>
  <si>
    <t>Belanja Modal Jembatan pada Jalan Kereta Api</t>
  </si>
  <si>
    <t>Belanja Modal Jembatan pada Landasan Pacu Pesawat Terbang</t>
  </si>
  <si>
    <t>Belanja Modal Jembatan pada Jalan Khusus</t>
  </si>
  <si>
    <t>Belanja Modal Jembatan Penyeberangan</t>
  </si>
  <si>
    <t>Belanja Modal Jembatan Labuh/Sandar pada Terminal</t>
  </si>
  <si>
    <t>Belanja Modal Jembatan Pengukur</t>
  </si>
  <si>
    <t>Belanja Modal Jembatan Lainnya</t>
  </si>
  <si>
    <t>Belanja Modal Bangunan Waduk Irigasi</t>
  </si>
  <si>
    <t>Belanja Modal Bangunan Pengambilan Irigasi</t>
  </si>
  <si>
    <t>Belanja Modal Bangunan Pembawa Irigasi</t>
  </si>
  <si>
    <t>Belanja Modal Bangunan Pembuang Irigasi</t>
  </si>
  <si>
    <t>Belanja Modal Bangunan Pengaman Irigasi</t>
  </si>
  <si>
    <t>Belanja Modal Bangunan Pelengkap Irigasi</t>
  </si>
  <si>
    <t>Belanja Modal Bangunan Sawah Irigasi</t>
  </si>
  <si>
    <t>Belanja Modal Bangunan Air Irigasi Lainnya</t>
  </si>
  <si>
    <t>Belanja Modal Bangunan Waduk Pasang Surut</t>
  </si>
  <si>
    <t>Belanja Modal Bangunan Pengambilan Pasang Surut</t>
  </si>
  <si>
    <t>Belanja Modal Bangunan Pembawa Pasang Surut</t>
  </si>
  <si>
    <t>Belanja Modal Saluran Pembuang Pasang Surut</t>
  </si>
  <si>
    <t>Belanja Modal Bangunan Pengaman Pasang Surut</t>
  </si>
  <si>
    <t>Belanja Modal Bangunan Pelengkap Pasang Surut</t>
  </si>
  <si>
    <t>Belanja Modal Bangunan Sawah Pasang Surut</t>
  </si>
  <si>
    <t>Belanja Modal Bangunan Pengairan Pasang Surut Lainnya</t>
  </si>
  <si>
    <t>Belanja Modal Bangunan Waduk Pengembangan Rawa</t>
  </si>
  <si>
    <t>Belanja Modal Bangunan Pengambilan Pengembangan Rawa</t>
  </si>
  <si>
    <t>Belanja Modal Bangunan Pembawa Pengembangan Rawa</t>
  </si>
  <si>
    <t>Belanja Modal Bangunan Pembuang Pengembangan Rawa</t>
  </si>
  <si>
    <t>Belanja Modal Bangunan Pengaman Pengembangan Rawa</t>
  </si>
  <si>
    <t>Belanja Modal Bangunan Pelengkap Pengembangan Rawa</t>
  </si>
  <si>
    <t>Belanja Modal Bangunan Sawah Pengembangan Rawa</t>
  </si>
  <si>
    <t>Belanja Modal Bangunan Pengaman Sungai/Pantai dan Penanggulangan Bencana Alam</t>
  </si>
  <si>
    <t>Belanja Modal Bangunan Pengambilan Pengaman Sungai/Pantai</t>
  </si>
  <si>
    <t>Belanja Modal Bangunan Pembawa Pengaman Sungai/Pantai</t>
  </si>
  <si>
    <t>Belanja Modal Bangunan Pembuang Pengaman Sungai</t>
  </si>
  <si>
    <t>Belanja Modal Bangunan Pengaman Pengamanan Sungai/Pantai</t>
  </si>
  <si>
    <t>Belanja Modal Bangunan Pelengkap Pengaman Sungai</t>
  </si>
  <si>
    <t>Belanja Modal Bangunan Pengaman Sungai/Pantai dan Penanggulangan Bencana Alam Lainnya</t>
  </si>
  <si>
    <t>Belanja Modal Bangunan Waduk Pengembangan Sumber Air</t>
  </si>
  <si>
    <t>Belanja Modal Bangunan Pengambilan Pengembangan Sumber Air</t>
  </si>
  <si>
    <t>Belanja Modal Bangunan Pembawa Pengembangan Sumber Air</t>
  </si>
  <si>
    <t>Belanja Modal Bangunan Pembuang Pengembangan Sumber Air</t>
  </si>
  <si>
    <t>Belanja Modal Bangunan Pengaman Pengembangan Sumber Air</t>
  </si>
  <si>
    <t>Belanja Modal Bangunan Pelengkap Pengembangan Sumber Air</t>
  </si>
  <si>
    <t>Belanja Modal Bangunan Sawah Irigasi Air Tanah</t>
  </si>
  <si>
    <t>Belanja Modal Bangunan Pengembangan Sumber Air dan Air Tanah Lainnya</t>
  </si>
  <si>
    <t>Belanja Modal Bangunan Waduk Air Bersih/Air Baku</t>
  </si>
  <si>
    <t>Belanja Modal Bangunan Pengambilan Air Bersih/Air Baku</t>
  </si>
  <si>
    <t>Belanja Modal Bangunan Pembawa Air Bersih/Air Baku</t>
  </si>
  <si>
    <t>Belanja Modal Bangunan Pembuang Air Bersih/Air Baku</t>
  </si>
  <si>
    <t>Belanja Modal Bangunan Pelengkap Air Bersih/Air Baku</t>
  </si>
  <si>
    <t>Belanja Modal Bangunan Air Bersih/Air Baku Lainnya</t>
  </si>
  <si>
    <t>Belanja Modal Bangunan Pembawa Air Kotor</t>
  </si>
  <si>
    <t>Belanja Modal Bangunan Waduk Air Kotor</t>
  </si>
  <si>
    <t>Belanja Modal Bangunan Pembuang Air Kotor</t>
  </si>
  <si>
    <t>Belanja Modal Bangunan Pengaman Air Kotor</t>
  </si>
  <si>
    <t>Belanja Modal Bangunan Pelengkap Air Kotor</t>
  </si>
  <si>
    <t>Belanja Modal Bangunan Air Kotor Lainnya</t>
  </si>
  <si>
    <t>Belanja Modal Instalasi Air Permukaan</t>
  </si>
  <si>
    <t>Belanja Modal Instalasi Air Sumber/Mata Air</t>
  </si>
  <si>
    <t>Belanja Modal Instalasi Air Tanah Dalam</t>
  </si>
  <si>
    <t>Belanja Modal Instalasi Air Tanah Dangkal</t>
  </si>
  <si>
    <t>Belanja Modal Instalasi Air Bersih/Air Baku Lainnya</t>
  </si>
  <si>
    <t>Belanja Modal Instalasi Air Buangan Domestik</t>
  </si>
  <si>
    <t>Belanja Modal Instalasi Air Buangan Industri</t>
  </si>
  <si>
    <t>Belanja Modal Instalasi Air Buangan Pertanian</t>
  </si>
  <si>
    <t>Belanja Modal Instalasi Air Kotor Lainnya</t>
  </si>
  <si>
    <t>Belanja Modal Instalasi Pengolahan Sampah Organik</t>
  </si>
  <si>
    <t>Belanja Modal Instalasi Pengolahan Sampah Non Organik</t>
  </si>
  <si>
    <t>Belanja Modal Bangunan Penampung Sampah</t>
  </si>
  <si>
    <t>Belanja Modal Instalasi Pengolahan Sampah Lainnya</t>
  </si>
  <si>
    <t>Belanja Modal Instalasi Pengolahan Bahan Bangunan Percontohan</t>
  </si>
  <si>
    <t>Belanja Modal Instalasi Pengolahan Bahan Bangunan Perintis</t>
  </si>
  <si>
    <t>Belanja Modal Instalasi Pengolahan Bahan Bangunan Terapan</t>
  </si>
  <si>
    <t>Belanja Modal Instalasi Pengolahan Bahan Bangunan Lainnya</t>
  </si>
  <si>
    <t>Belanja Modal Instalasi Pembangkit Listrik Tenaga Air (PLTA)</t>
  </si>
  <si>
    <t>Belanja Modal Instalasi Pembangkit Listrik Tenaga Diesel (PLTD)</t>
  </si>
  <si>
    <t>Belanja Modal Instalasi Pembangkit Listrik Tenaga Mikro Hidro (PLTM)</t>
  </si>
  <si>
    <t>Belanja Modal Instalasi Pembangkit Listrik Tenaga Angin (PLTAN)</t>
  </si>
  <si>
    <t>Belanja Modal Instalasi Pembangkit Listrik Tenaga Uap (PLTU)</t>
  </si>
  <si>
    <t>Belanja Modal Instalasi Pembangkit Listrik Tenaga Nuklir (PLTN)</t>
  </si>
  <si>
    <t>Belanja Modal Instalasi Pembangkit Listrik Tenaga Gas (PLTG)</t>
  </si>
  <si>
    <t>Belanja Modal Instalasi Pembangkit Listrik Tenaga Panas Bumi (PLTP)</t>
  </si>
  <si>
    <t>Belanja Modal Instalasi Pembangkit Listrik Tenaga Surya (PLTS)</t>
  </si>
  <si>
    <t>Belanja Modal Instalasi Pembangkit Listrik Tenaga Biogas (PLTB)</t>
  </si>
  <si>
    <t>Belanja Modal Instalasi Pembangkit Listrik Tenaga Samudera/Gelombang Samudera</t>
  </si>
  <si>
    <t>Belanja Modal Instalasi Pembangkit Listrik Lainnya</t>
  </si>
  <si>
    <t>Belanja Modal Instalasi Gardu Listrik Induk</t>
  </si>
  <si>
    <t>Belanja Modal Instalasi Gardu Listrik Distribusi</t>
  </si>
  <si>
    <t>Belanja Modal Instalasi Pusat Pengatur Listrik</t>
  </si>
  <si>
    <t>Belanja Modal Instalasi Gardu Listrik Lainnya</t>
  </si>
  <si>
    <t>Belanja Modal Instalasi Pertahanan di Darat</t>
  </si>
  <si>
    <t>Belanja Modal Instalasi Pertahanan Lainnya</t>
  </si>
  <si>
    <t>Belanja Modal Instalasi Gardu Gas</t>
  </si>
  <si>
    <t>Belanja Modal Instalasi Jaringan Pipa Gas</t>
  </si>
  <si>
    <t>Belanja Modal Instalasi Pengolahan Gas</t>
  </si>
  <si>
    <t>Belanja Modal Instalasi Gas Lainnya</t>
  </si>
  <si>
    <t>Belanja Modal Instalasi Pengaman Penangkal Petir</t>
  </si>
  <si>
    <t>Belanja Modal Instalasi Reaktor Nuklir</t>
  </si>
  <si>
    <t>Belanja Modal Instalasi Pengolahan Limbah Radioaktif</t>
  </si>
  <si>
    <t>Belanja Modal Instalasi Pengaman Lainnya</t>
  </si>
  <si>
    <t>Belanja Modal Instalasi Lain</t>
  </si>
  <si>
    <t>Belanja Modal Jaringan Pembawa</t>
  </si>
  <si>
    <t>Belanja Modal Jaringan Induk Distribusi</t>
  </si>
  <si>
    <t>Belanja Modal Jaringan Cabang Distribusi</t>
  </si>
  <si>
    <t>Belanja Modal Jaringan Sambungan ke Rumah</t>
  </si>
  <si>
    <t>Belanja Modal Jaringan Air Minum Lainnya</t>
  </si>
  <si>
    <t>Belanja Modal Jaringan Transmisi</t>
  </si>
  <si>
    <t>Belanja Modal Jaringan Distribusi</t>
  </si>
  <si>
    <t>Belanja Modal Jaringan Listrik Lainnya</t>
  </si>
  <si>
    <t>Belanja Modal Jaringan Telepon di atas Tanah</t>
  </si>
  <si>
    <t>Belanja Modal Jaringan Telepon di bawah Tanah</t>
  </si>
  <si>
    <t>Belanja Modal Jaringan Telepon di dalam Air</t>
  </si>
  <si>
    <t>Belanja Modal Jaringan dengan Media Udara</t>
  </si>
  <si>
    <t>Belanja Modal Jaringan Telepon Lainnya</t>
  </si>
  <si>
    <t>Belanja Modal Jaringan Pipa Gas Transmisi</t>
  </si>
  <si>
    <t>Belanja Modal Jaringan Pipa Distribusi</t>
  </si>
  <si>
    <t>Belanja Modal Jaringan Pipa Dinas</t>
  </si>
  <si>
    <t>Belanja Modal Jaringan BBM</t>
  </si>
  <si>
    <t>Belanja Modal Jaringan Gas Lainnya</t>
  </si>
  <si>
    <t>Belanja Modal Buku Umum</t>
  </si>
  <si>
    <t>Belanja Modal Buku Filsafat</t>
  </si>
  <si>
    <t>Belanja Modal Buku Agama</t>
  </si>
  <si>
    <t>Belanja Modal Buku Ilmu Sosial</t>
  </si>
  <si>
    <t>Belanja Modal Buku Ilmu Bahasa</t>
  </si>
  <si>
    <t>Belanja Modal Buku Matematika dan Pengetahuan Alam</t>
  </si>
  <si>
    <t>Belanja Modal Buku Ilmu Pengetahuan Praktis</t>
  </si>
  <si>
    <t>Belanja Modal Buku Arsitektur, Kesenian, dan Olahraga</t>
  </si>
  <si>
    <t>Belanja Modal Buku Geografi, Biografi, dan Sejarah</t>
  </si>
  <si>
    <t>Belanja Modal Serial</t>
  </si>
  <si>
    <t>Belanja Modal Buku Laporan</t>
  </si>
  <si>
    <t>Belanja Modal Bahan Perpustakaan Tercetak Lainnya</t>
  </si>
  <si>
    <t>Belanja Modal Audio Visual</t>
  </si>
  <si>
    <t>Belanja Modal Bentuk Mikro (Microform)</t>
  </si>
  <si>
    <t>Belanja Modal Terekam Dan Bentuk Mikro Lainnya</t>
  </si>
  <si>
    <t>Belanja Modal Bahan Kartografi</t>
  </si>
  <si>
    <t>Belanja Modal Naskah (Manuskrip)/Asli</t>
  </si>
  <si>
    <t>Belanja Modal Lukisan dan Ukiran</t>
  </si>
  <si>
    <t>Belanja Modal Kartografi, Naskah, Dan Lukisan Lainnya</t>
  </si>
  <si>
    <t>Belanja Modal Karya Musik</t>
  </si>
  <si>
    <t>Belanja Modal Musik Lainnya</t>
  </si>
  <si>
    <t>Belanja Modal Karya Grafika (Graphic Material)</t>
  </si>
  <si>
    <t>Belanja Modal Karya Grafika (Graphic Material) Lainnya</t>
  </si>
  <si>
    <t>Belanja Modal Three Dimensional Artifacts And Realita</t>
  </si>
  <si>
    <t>Belanja Modal Three Dimensional Artifacts And Realita Lainnya</t>
  </si>
  <si>
    <t>Belanja Modal Tarscalt</t>
  </si>
  <si>
    <t>Belanja Modal Tarscalt Lainnya</t>
  </si>
  <si>
    <t>Belanja Modal Alat Musik</t>
  </si>
  <si>
    <t>Belanja Modal Lukisan</t>
  </si>
  <si>
    <t>Belanja Modal Alat Peraga Kesenian</t>
  </si>
  <si>
    <t>Belanja Modal Barang Bercorak Kesenian Lainnya</t>
  </si>
  <si>
    <t>Belanja Modal Pahatan</t>
  </si>
  <si>
    <t>Belanja Modal Maket, Miniatur, Replika, Foto Dokumen, dan Benda Bersejarah</t>
  </si>
  <si>
    <t>Belanja Modal Barang Kerajinan</t>
  </si>
  <si>
    <t>Belanja Modal Alat Bercorak Kebudayaan Lainnya</t>
  </si>
  <si>
    <t>Belanja Modal Tanda Penghargaan Bidang Olahraga</t>
  </si>
  <si>
    <t>Belanja Modal Tanda Penghargaan Bidang Lainnya</t>
  </si>
  <si>
    <t>Belanja Modal Hewan Pengaman</t>
  </si>
  <si>
    <t>Belanja Modal Hewan Pengangkut</t>
  </si>
  <si>
    <t>Belanja Modal Hewan Kebun Binatang</t>
  </si>
  <si>
    <t>Belanja Modal Hewan Piaraan Lainnya</t>
  </si>
  <si>
    <t>Belanja Modal Ternak Potong</t>
  </si>
  <si>
    <t>Belanja Modal Ternak Perah</t>
  </si>
  <si>
    <t>Belanja Modal Ternak Unggas</t>
  </si>
  <si>
    <t>Belanja Modal Ternak Lainnya</t>
  </si>
  <si>
    <t>Belanja Modal Hewan Lainnya</t>
  </si>
  <si>
    <t>Belanja Modal Ikan Budidaya</t>
  </si>
  <si>
    <t>Belanja Modal Crustea Budidaya (Udang, Rajungan, Kepiting dan Sebangsanya)</t>
  </si>
  <si>
    <t>Belanja Modal Mollusca Budidaya (Kerang, Tiram, Cumi-cumi, Gurita, Siput dan Sebangsanya)</t>
  </si>
  <si>
    <t>Belanja Modal Coelenterata Budidaya (Ubur- ubur dan Sebangsanya)</t>
  </si>
  <si>
    <t>Belanja Modal Echinodermata Budidaya (Tripang, Bulu Babi dan Sebangsanya)</t>
  </si>
  <si>
    <t>Belanja Modal Amphibia Budidaya (Kodok dan Sebangsanya)</t>
  </si>
  <si>
    <t>Belanja Modal Reptilia Budidaya (Buaya, Penyu, Kura-kura, Biawak, Ular Air dan Sebangsanya)</t>
  </si>
  <si>
    <t>Belanja Modal Mammalia Budidaya (Paus, Lumba-lumba, Pesut, Duyung dan Sebangsanya)</t>
  </si>
  <si>
    <t>Belanja Modal Algae Budidaya (Rumput Laut dan Tumbuh-tumbuhan Lain yang Hidup di dalam Air)</t>
  </si>
  <si>
    <t>Belanja Modal Budidaya Biota Perairan Lainnya</t>
  </si>
  <si>
    <t>Belanja Modal Tanaman</t>
  </si>
  <si>
    <t>Belanja Modal Hewan Koleksi</t>
  </si>
  <si>
    <t>Belanja Modal Biota Perairan Koleksi</t>
  </si>
  <si>
    <t>Belanja Modal Tanaman Koleksi</t>
  </si>
  <si>
    <t>Belanja Modal Mikroba Koleksi</t>
  </si>
  <si>
    <t>Belanja Modal Batuan Koleksi</t>
  </si>
  <si>
    <t>Belanja Modal Fosil</t>
  </si>
  <si>
    <t>Belanja Modal Barang Koleksi Non Budaya Lainnya</t>
  </si>
  <si>
    <t>Belanja Modal Aset Tetap Dalam Renovasi</t>
  </si>
  <si>
    <t>Belanja Modal Goodwill</t>
  </si>
  <si>
    <t>Belanja Modal Lisensi dan Franchise</t>
  </si>
  <si>
    <t>Belanja Modal Hak Cipta</t>
  </si>
  <si>
    <t>Belanja Modal Hak Paten</t>
  </si>
  <si>
    <t>Belanja Modal Software</t>
  </si>
  <si>
    <t>Belanja Modal Kajian</t>
  </si>
  <si>
    <t>Belanja Modal Aset Tidak Berwujud Yang Mempunyai Nilai Sejarah/Budaya</t>
  </si>
  <si>
    <t>Belanja Modal Aset Tidak Berwujud Dalam Pengerjaan</t>
  </si>
  <si>
    <t>Belanja Modal Aset Tidak Berwujud Lainnya</t>
  </si>
  <si>
    <t>Tanah untuk Bangunan Gedung Perdagangan/Perusahaan</t>
  </si>
  <si>
    <t>Tanah untuk Bangunan Industri</t>
  </si>
  <si>
    <t>Tanah untuk Bangunan Tempat Kerja</t>
  </si>
  <si>
    <t>Tanah untuk Bangunan Gedung Sarana Olahraga</t>
  </si>
  <si>
    <t>Tanah untuk Bangunan Tempat Ibadah</t>
  </si>
  <si>
    <t>Tanah Basah</t>
  </si>
  <si>
    <t>Tanah Kering</t>
  </si>
  <si>
    <t>Tanah Hutan</t>
  </si>
  <si>
    <t>Tanah Padang Alang-Alang/Rumput</t>
  </si>
  <si>
    <t>Tanah Pertanian</t>
  </si>
  <si>
    <t>Tanah Non Persil Lainnya</t>
  </si>
  <si>
    <t>Tanah Lapangan Olahraga</t>
  </si>
  <si>
    <t>Tanah Lapangan Penimbunan Barang</t>
  </si>
  <si>
    <t>Tanah untuk Jalan</t>
  </si>
  <si>
    <t>Tanah untuk Bangunan Air</t>
  </si>
  <si>
    <t>Tanah untuk Bangunan Instalasi</t>
  </si>
  <si>
    <t>Tanah untuk Bangunan Jaringan</t>
  </si>
  <si>
    <t>Tanah untuk Bangunan Bersejarah</t>
  </si>
  <si>
    <t>Tanah untuk Makam</t>
  </si>
  <si>
    <t>Tanah untuk Taman</t>
  </si>
  <si>
    <t>Tanah untuk Latihan</t>
  </si>
  <si>
    <t>Tanah Daerah Pertahanan</t>
  </si>
  <si>
    <t>Tanah Lapangan PBB</t>
  </si>
  <si>
    <t>Lapangan Lainnya</t>
  </si>
  <si>
    <t>Tractor</t>
  </si>
  <si>
    <t>Excavator</t>
  </si>
  <si>
    <t>Pile Driver</t>
  </si>
  <si>
    <t>Hauler</t>
  </si>
  <si>
    <t>Asphalt Equipment</t>
  </si>
  <si>
    <t>Compacting Equipment</t>
  </si>
  <si>
    <t>Aggregate and Concrete Equipment</t>
  </si>
  <si>
    <t>Loader</t>
  </si>
  <si>
    <t>Alat Pengangkat</t>
  </si>
  <si>
    <t>Mesin Proses</t>
  </si>
  <si>
    <t>Alat Besar Darat Lainnya</t>
  </si>
  <si>
    <t>Dredger</t>
  </si>
  <si>
    <t>Floating Excavator</t>
  </si>
  <si>
    <t>Amphibi Dredger</t>
  </si>
  <si>
    <t>Mesin Proses Apung</t>
  </si>
  <si>
    <t>Alat Besar Apung Lainnya</t>
  </si>
  <si>
    <t>Alat Penarik</t>
  </si>
  <si>
    <t>Electric Generating Set</t>
  </si>
  <si>
    <t>Pompa</t>
  </si>
  <si>
    <t>Unit Pemeliharaan Lapangan</t>
  </si>
  <si>
    <t>Alat Pengolahan Air Kotor</t>
  </si>
  <si>
    <t>Pembangkit Uap Air Panas/Steam Generator</t>
  </si>
  <si>
    <t>Air Port Maintenance Equipment/Alat Bantu Penerbangan</t>
  </si>
  <si>
    <t>Mesin Tatoo</t>
  </si>
  <si>
    <t>Perlengkapan Kebakaran Hutan</t>
  </si>
  <si>
    <t>Peralatan Selam</t>
  </si>
  <si>
    <t>Peralatan SAR Mountenering</t>
  </si>
  <si>
    <t>Peralatan Intelijen</t>
  </si>
  <si>
    <t>Alat Bantu Lainnya</t>
  </si>
  <si>
    <t>Kendaraan Tempur</t>
  </si>
  <si>
    <t>Alat Angkutan Kereta Rel</t>
  </si>
  <si>
    <t>Alat Angkutan Darat Bermotor Lainnya</t>
  </si>
  <si>
    <t>Kendaraan Tak Bermotor Angkutan Barang</t>
  </si>
  <si>
    <t>Kendaraan Tak Bermotor Penumpang</t>
  </si>
  <si>
    <t>Alat Angkutan Kereta Rel Tak Bermotor</t>
  </si>
  <si>
    <t>Alat Angkutan Darat Tak Bermotor Lainnya</t>
  </si>
  <si>
    <t>Alat Angkutan Apung Bermotor untuk Barang</t>
  </si>
  <si>
    <t>Alat Angkutan Apung Bermotor untuk Penumpang</t>
  </si>
  <si>
    <t>Alat Angkutan Apung Bermotor Khusus</t>
  </si>
  <si>
    <t>Alat Angkutan Apung Bermotor Militer</t>
  </si>
  <si>
    <t>Alat Angkutan Apung Bermotor Lainnya</t>
  </si>
  <si>
    <t>Alat Angkutan Apung Tak Bermotor untuk Barang</t>
  </si>
  <si>
    <t>Alat Angkutan Apung Tak Bermotor untuk Penumpang</t>
  </si>
  <si>
    <t>Alat Angkutan Apung Tak Bermotor Khusus</t>
  </si>
  <si>
    <t>Alat Angkutan Apung Tak Bermotor Lainnya</t>
  </si>
  <si>
    <t>Alat Angkutan Bermotor Udara Lainnya</t>
  </si>
  <si>
    <t>Perkakas Konstruksi Logam Terpasang pada Fondasi</t>
  </si>
  <si>
    <t>Perkakas Konstruksi Logam yang Transportable (Berpindah)</t>
  </si>
  <si>
    <t>Alat Bengkel Bermesin Lainnya</t>
  </si>
  <si>
    <t>Perkakas Standard (Standard Tools)</t>
  </si>
  <si>
    <t>Perkakas Khusus (Special Tools)</t>
  </si>
  <si>
    <t>Peralatan Tukang Besi</t>
  </si>
  <si>
    <t>Peralatan Ukur, Gip dan Feeting</t>
  </si>
  <si>
    <t>Peralatan Bengkel Khusus Peladam</t>
  </si>
  <si>
    <t>Alat Bengkel Tak Bermesin Lainnya</t>
  </si>
  <si>
    <t>Alat Ukur Universal</t>
  </si>
  <si>
    <t>Alat Ukur/Tes Inteligensia</t>
  </si>
  <si>
    <t>Alat Ukur/Tes Alat Kepribadian</t>
  </si>
  <si>
    <t>Alat Ukur/Tes Klinis Lain</t>
  </si>
  <si>
    <t>Alat Kalibrasi</t>
  </si>
  <si>
    <t>Universal Tester</t>
  </si>
  <si>
    <t>Alat Ukur Lain-Lain</t>
  </si>
  <si>
    <t>Alat Timbangan/Biara</t>
  </si>
  <si>
    <t>Anak Timbangan/Biara</t>
  </si>
  <si>
    <t>Takaran Bahan Bangunan</t>
  </si>
  <si>
    <t>Takaran Lainnya</t>
  </si>
  <si>
    <t>Specific Set</t>
  </si>
  <si>
    <t>Alat Pengukur Keadaan Alam</t>
  </si>
  <si>
    <t>Alat Pengukur Penglihatan</t>
  </si>
  <si>
    <t>Alat Pengukur Ketepatan dan Koreksi Waktu</t>
  </si>
  <si>
    <t>Alat Ukur Instrument Workshop</t>
  </si>
  <si>
    <t>Alat Pengolahan Tanah dan Tanaman</t>
  </si>
  <si>
    <t>Alat Pemeliharaan Tanaman/Ikan/Ternak</t>
  </si>
  <si>
    <t>Alat Penyimpan Hasil Percobaan Pertanian</t>
  </si>
  <si>
    <t>Alat Processing</t>
  </si>
  <si>
    <t>Alat Pasca Panen</t>
  </si>
  <si>
    <t>Alat Pengolahan Lainnya</t>
  </si>
  <si>
    <t>Mesin Ketik</t>
  </si>
  <si>
    <t>Mesin Hitung/Mesin Jumlah</t>
  </si>
  <si>
    <t>Alat Reproduksi (Penggandaan)</t>
  </si>
  <si>
    <t>Alat Penyimpan Perlengkapan Kantor</t>
  </si>
  <si>
    <t>Mebel</t>
  </si>
  <si>
    <t>Peralatan Studio Audio</t>
  </si>
  <si>
    <t>Peralatan Studio Gambar</t>
  </si>
  <si>
    <t>Peralatan Studio Pemetaan/Peralatan Ukur Tanah</t>
  </si>
  <si>
    <t>Alat-Alat Sandi</t>
  </si>
  <si>
    <t>Alat Komunikasi Khusus</t>
  </si>
  <si>
    <t>Alat Komunikasi Digital dan Konvensional</t>
  </si>
  <si>
    <t>Alat Komunikasi Satelit</t>
  </si>
  <si>
    <t>Alat Komunikasi Lainnya</t>
  </si>
  <si>
    <t>Peralatan Microwave FPU</t>
  </si>
  <si>
    <t>Peralatan Microwave Terestrial</t>
  </si>
  <si>
    <t>Peralatan Microwave TVRO</t>
  </si>
  <si>
    <t>Humidity Control</t>
  </si>
  <si>
    <t>Peralatan Pemancar LF</t>
  </si>
  <si>
    <t>Unit Pemancar MF+HF</t>
  </si>
  <si>
    <t>Peralatan Antena Pemancar MF+HF</t>
  </si>
  <si>
    <t>Peralatan Penerima</t>
  </si>
  <si>
    <t>Peralatan Pemancar dan Penerima LF</t>
  </si>
  <si>
    <t>Peralatan Pemancar dan Penerima MF</t>
  </si>
  <si>
    <t>Peralatan Pemancar dan Penerima HF</t>
  </si>
  <si>
    <t>Peralatan Pemancar dan Penerima MF+HF</t>
  </si>
  <si>
    <t>Peralatan Pemancar dan Penerima VHF</t>
  </si>
  <si>
    <t>Peralatan Pemancar dan Penerima UHF</t>
  </si>
  <si>
    <t>Peralatan Pemancar dan Penerima SHF</t>
  </si>
  <si>
    <t>Peralatan Antena Pemancar dan Penerima LF</t>
  </si>
  <si>
    <t>Peralatan Antena Pemancar dan Penerima MF</t>
  </si>
  <si>
    <t>Peralatan Antena Pemancar dan Penerima HF</t>
  </si>
  <si>
    <t>Peralatan Antena Pemancar dan Penerima MF+HF</t>
  </si>
  <si>
    <t>Peralatan Antena Pemancar dan Penerima VHF</t>
  </si>
  <si>
    <t>Peralatan Antena Pemancar dan Penerima UHF</t>
  </si>
  <si>
    <t>Peralatan Antena Pemancar dan Penerima SHF</t>
  </si>
  <si>
    <t>Peralatan Penerima Cuaca Citra Satelit Resolusi Rendah</t>
  </si>
  <si>
    <t>Peralatan Penerima Cuaca Citra Satelit Resolusi Tinggi</t>
  </si>
  <si>
    <t>Peralatan Penerima dan Pengirim Gambar ke Permukaan</t>
  </si>
  <si>
    <t>Peralatan Perlengkapan Radio</t>
  </si>
  <si>
    <t>Sumber Tenaga</t>
  </si>
  <si>
    <t>Peralatan Pemancar Lainnya</t>
  </si>
  <si>
    <t>Peralatan Komunikasi Navigasi Instrumen Landing System</t>
  </si>
  <si>
    <t>Very High Frequence Omni Range (VOR)</t>
  </si>
  <si>
    <t>Distance Measuring Equipment (DME)</t>
  </si>
  <si>
    <t>Radar</t>
  </si>
  <si>
    <t>Alat Pengatur Telekomunikasi</t>
  </si>
  <si>
    <t>Peralatan Komunikasi untuk Dokumentasi</t>
  </si>
  <si>
    <t>Peralatan Komunikasi Navigasi Lainnya</t>
  </si>
  <si>
    <t>Alat Kedokteran THT</t>
  </si>
  <si>
    <t>Alat Kedokteran Bagian Penyakit Dalam</t>
  </si>
  <si>
    <t>Alat Kedokteran Kamar Jenazah/Mortuary</t>
  </si>
  <si>
    <t>Alat Kedokteran Anak</t>
  </si>
  <si>
    <t>Alat Kedokteran Poliklinik</t>
  </si>
  <si>
    <t>Alat Kedokteran Neurologi (Saraf)</t>
  </si>
  <si>
    <t>Alat Kedokteran Radiodiagnostic</t>
  </si>
  <si>
    <t>Alat Kedokteran Patalogi Anatomy</t>
  </si>
  <si>
    <t>Alat Kedokteran Transfusi Darah</t>
  </si>
  <si>
    <t>Alat Kedokteran Radioterapi</t>
  </si>
  <si>
    <t>Alat Kedokteran Bedah Ortopedi</t>
  </si>
  <si>
    <t>Alat Kedokteran ICU</t>
  </si>
  <si>
    <t>Alat Kedokteran ICCU</t>
  </si>
  <si>
    <t>Alat Kedokteran Bedah Jantung</t>
  </si>
  <si>
    <t>Alat Kedokteran Traditional Medicine</t>
  </si>
  <si>
    <t>Alat Kedokteran Anestesi</t>
  </si>
  <si>
    <t>Alat Kedokteran Lainnya</t>
  </si>
  <si>
    <t>Alat Kesehatan Kepolisian</t>
  </si>
  <si>
    <t>Alat Kesehatan Umum Lainnya</t>
  </si>
  <si>
    <t>Alat Laboratorium Kimia Air Teknik Penyehatan</t>
  </si>
  <si>
    <t>Alat Laboratorium Mikro Biologi Teknik Penyehatan</t>
  </si>
  <si>
    <t>Alat Laboratorium Hidrokimia</t>
  </si>
  <si>
    <t>Alat Laboratorium Model Hidrolika</t>
  </si>
  <si>
    <t>Alat Laboratorium Batuan/Geologi</t>
  </si>
  <si>
    <t>Alat Laboratorium Aspal, Cat, dan Kimia</t>
  </si>
  <si>
    <t>Alat Laboratorium Mekanika Tanah dan Batuan</t>
  </si>
  <si>
    <t>Alat Laboratorium Logam, Mesin, dan Listrik</t>
  </si>
  <si>
    <t>Alat Laboratorium Mikrobiologi</t>
  </si>
  <si>
    <t>Alat Laboratorium Proses Pembuatan Cekatan</t>
  </si>
  <si>
    <t>Alat Laboratorium Pembuatan Pola</t>
  </si>
  <si>
    <t>Alat Laboratorium Metalografi</t>
  </si>
  <si>
    <t>Alat Laboratorium Metrologi</t>
  </si>
  <si>
    <t>Alat Laboratorium Pelapisan Logam</t>
  </si>
  <si>
    <t>Alat Laboratorium Proses Teknologi Tekstil</t>
  </si>
  <si>
    <t>Alat Laboratorium Uji Tekstil</t>
  </si>
  <si>
    <t>Alat Laboratorium Proses Teknologi Kulit, Karet, dan Plastik</t>
  </si>
  <si>
    <t>Alat Laboratorium Uji Kulit, Karet, dan Plastik</t>
  </si>
  <si>
    <t>Alat Laboratorium Oseanografi</t>
  </si>
  <si>
    <t>Alat Laboratorium Biologi Perairan</t>
  </si>
  <si>
    <t>Alat Laboratorium Lain</t>
  </si>
  <si>
    <t>Alat Laboratorium Hermodinamika Motor dan Sistem Propulasi</t>
  </si>
  <si>
    <t>Alat Laboratorium Pendidikan</t>
  </si>
  <si>
    <t>Alat Laboratorium Teknologi Proses Enzim</t>
  </si>
  <si>
    <t>Alat Laboratorium Teknik Pantai</t>
  </si>
  <si>
    <t>Alat Laboratorium Sumber Daya dan Energi</t>
  </si>
  <si>
    <t>Alat Laboratorium Populasi</t>
  </si>
  <si>
    <t>Alat Pengukur Gelombang</t>
  </si>
  <si>
    <t>Unit Alat Laboratorium Lainnya</t>
  </si>
  <si>
    <t>Analytical Instrument</t>
  </si>
  <si>
    <t>Instrument Probe/Sensor</t>
  </si>
  <si>
    <t>General Laboratory Tool</t>
  </si>
  <si>
    <t>Glassware Plastic/Utensils</t>
  </si>
  <si>
    <t>Laboratory Safety Equipment</t>
  </si>
  <si>
    <t>Unit Alat Laboratorium Kimia Nuklir Lainnya</t>
  </si>
  <si>
    <t>Alat Peraga Praktik Sekolah Bidang Studi:Bahasa Indonesia</t>
  </si>
  <si>
    <t>Alat Peraga Praktik Sekolah Bidang Studi:Matematika</t>
  </si>
  <si>
    <t>Alat Peraga Praktik Sekolah Bidang Studi:IPA Dasar</t>
  </si>
  <si>
    <t>Alat Peraga Praktik Sekolah Bidang Studi:IPA Lanjutan</t>
  </si>
  <si>
    <t>Alat Peraga Praktik Sekolah Bidang Studi:IPA Menengah</t>
  </si>
  <si>
    <t>Alat Peraga Praktik Sekolah Bidang Studi:IPA Atas</t>
  </si>
  <si>
    <t>Alat Peraga Praktik Sekolah Bidang Studi:IPS</t>
  </si>
  <si>
    <t>Alat Peraga Praktik Sekolah Bidang Studi:Agama</t>
  </si>
  <si>
    <t>Alat Peraga Praktik Sekolah Bidang Studi:Keterampilan</t>
  </si>
  <si>
    <t>Alat Peraga Praktik Sekolah Bidang Studi:Kesenian</t>
  </si>
  <si>
    <t>Alat Peraga Praktik Sekolah Bidang Studi:Olahraga</t>
  </si>
  <si>
    <t>Alat Peraga Praktik Sekolah Bidang Studi:PKN</t>
  </si>
  <si>
    <t>Alat Peraga Luar Biasa (Tuna Netra, Terapi Fisik, Tuna Daksa, dan Tuna Rungu)</t>
  </si>
  <si>
    <t>Alat Peraga Kejuruan</t>
  </si>
  <si>
    <t>Alat Peraga PAUD/TK</t>
  </si>
  <si>
    <t>Alat Peraga Praktik Sekolah Lainnya</t>
  </si>
  <si>
    <t>Radiation Detector</t>
  </si>
  <si>
    <t>Modular Counting and Scientific Electronic</t>
  </si>
  <si>
    <t>Assembly/Counting System</t>
  </si>
  <si>
    <t>Recorder Display</t>
  </si>
  <si>
    <t>System/Power Supply</t>
  </si>
  <si>
    <t>Measuring/Testing Device</t>
  </si>
  <si>
    <t>Opto Electronics</t>
  </si>
  <si>
    <t>Accelerator</t>
  </si>
  <si>
    <t>Reactor Experimental System</t>
  </si>
  <si>
    <t>Alat Laboratorium Fisika Nuklir/Elektronika Lainnya</t>
  </si>
  <si>
    <t>Radiation Application and Non Destructive Testing Laboratory Lainnya</t>
  </si>
  <si>
    <t>Alat Laboratorium Kualitas Air dan Tanah</t>
  </si>
  <si>
    <t>Alat Laboratorium Penunjang</t>
  </si>
  <si>
    <t>Alat Laboratorium Lingkungan Hidup Lainnya</t>
  </si>
  <si>
    <t>Wave Generator and Absorber</t>
  </si>
  <si>
    <t>Data Accquisition and Analyzing System</t>
  </si>
  <si>
    <t>Overhead Cranes</t>
  </si>
  <si>
    <t>Peralatan Umum</t>
  </si>
  <si>
    <t>Pemesinan:Model Ship Workshop</t>
  </si>
  <si>
    <t>Pemesinan:Propeller Model Workshop</t>
  </si>
  <si>
    <t>Pemesinan:Mechanical Workshop</t>
  </si>
  <si>
    <t>Pemesinan:Precision Mechanical Workshop</t>
  </si>
  <si>
    <t>Pemesinan:Painting Shop</t>
  </si>
  <si>
    <t>Pemesinan:Ship Model Preparation Shop</t>
  </si>
  <si>
    <t>Pemesinan:Electrical Workshop</t>
  </si>
  <si>
    <t>Photo and Film Equipment</t>
  </si>
  <si>
    <t>Peralatan Laboratorium Hydrodinamica Lainnya</t>
  </si>
  <si>
    <t>Alat Laboratorium Kalibrasi Elektromedik dan Biomedik</t>
  </si>
  <si>
    <t>Alat Laboratorium Standar dan Kalibrator</t>
  </si>
  <si>
    <t>Alat Laboratorium Cahaya, Optik, dan Akustik</t>
  </si>
  <si>
    <t>Alat Laboratorium Listrik dan Mekanik</t>
  </si>
  <si>
    <t>Alat Laboratorium Tekanan dan Suhu</t>
  </si>
  <si>
    <t>Alat Laboratorium Standarisasi Kalibrasi dan Instrumentasi Lain</t>
  </si>
  <si>
    <t>Alat Laboratorium Natius</t>
  </si>
  <si>
    <t>Alat Laboratorium Elektronika dan Telekomunikasi Pelayaran</t>
  </si>
  <si>
    <t>Alat Laboratorium Sarana Bantu Navigasi Pelayaran</t>
  </si>
  <si>
    <t>Alat Laboratorium Uji Perangkat</t>
  </si>
  <si>
    <t>Alat Laboratorium Standarisasi Kalibrasi dan Instrumentasi Lainnya</t>
  </si>
  <si>
    <t>Komputer Jaringan</t>
  </si>
  <si>
    <t>Peralatan Mainframe</t>
  </si>
  <si>
    <t>Peralatan Mini Computer</t>
  </si>
  <si>
    <t>Peralatan Personal Computer</t>
  </si>
  <si>
    <t>Peralatan Komputer Lainnya</t>
  </si>
  <si>
    <t>Optik</t>
  </si>
  <si>
    <t>Ukur/Instrumen</t>
  </si>
  <si>
    <t>Alat Eksplorasi Topografi Lainnya</t>
  </si>
  <si>
    <t>Mekanik</t>
  </si>
  <si>
    <t>Elektronik/Electric</t>
  </si>
  <si>
    <t>Manual</t>
  </si>
  <si>
    <t>Alat Eksplorasi Geofisika Lainnya</t>
  </si>
  <si>
    <t>Bor Mesin Tumbuk</t>
  </si>
  <si>
    <t>Bor Mesin Putar</t>
  </si>
  <si>
    <t>Alat Pengeboran Mesin Lainnya</t>
  </si>
  <si>
    <t>Peralatan Bantu</t>
  </si>
  <si>
    <t>Alat Pengeboran Non Mesin Lainnya</t>
  </si>
  <si>
    <t>Peralatan Sumur Minyak</t>
  </si>
  <si>
    <t>Sumur Pemboran</t>
  </si>
  <si>
    <t>Sumur Lainnya</t>
  </si>
  <si>
    <t>RIG</t>
  </si>
  <si>
    <t>Produksi Lainnya</t>
  </si>
  <si>
    <t>Alat Pengolahan Minyak</t>
  </si>
  <si>
    <t>Alat Pengolahan Air</t>
  </si>
  <si>
    <t>Alat Pengolahan Steam</t>
  </si>
  <si>
    <t>Alat Pengolahan Wax</t>
  </si>
  <si>
    <t>Pengolahan dan Pemurnian Lainnya</t>
  </si>
  <si>
    <t>Elektrik</t>
  </si>
  <si>
    <t>Alat Bantu Ekplorasi Lainnya</t>
  </si>
  <si>
    <t>Perawatan Sumur</t>
  </si>
  <si>
    <t>Tes Unit</t>
  </si>
  <si>
    <t>Alat Bantu Produksi Lainnya</t>
  </si>
  <si>
    <t>Radiasi</t>
  </si>
  <si>
    <t>Suara</t>
  </si>
  <si>
    <t>Alat Deteksi Lainnya</t>
  </si>
  <si>
    <t>Baju Pengaman</t>
  </si>
  <si>
    <t>Topi Kerja</t>
  </si>
  <si>
    <t>Sabuk Pengaman</t>
  </si>
  <si>
    <t>Sepatu Lapangan</t>
  </si>
  <si>
    <t>Alat Pelindung Lainnya</t>
  </si>
  <si>
    <t>Alat Penolong</t>
  </si>
  <si>
    <t>Alat Pendukung Pencarian</t>
  </si>
  <si>
    <t>Alat Kerja Bawah Air</t>
  </si>
  <si>
    <t>Alat SAR Lainnya</t>
  </si>
  <si>
    <t>Peralatan Fasilitas Komunikasi Penerbangan</t>
  </si>
  <si>
    <t>Peralatan Fasilitas Navigasi dan Pengamatan Penerbangan</t>
  </si>
  <si>
    <t>Peralatan Fasilitas Bantu Pendaratan</t>
  </si>
  <si>
    <t>Peralatan Fasilitas Bantu Pelayanan dan Pengamanan Bandar Udara</t>
  </si>
  <si>
    <t>Peralatan Fasilitas Listrik Bandar Udara</t>
  </si>
  <si>
    <t>Alat Ukur Peralatan Faslektrik</t>
  </si>
  <si>
    <t>Alat Kerja Penerbangan Lainnya</t>
  </si>
  <si>
    <t>Alat Peraga Pelatihan</t>
  </si>
  <si>
    <t>Alat Peraga Percontohan</t>
  </si>
  <si>
    <t>Alat Peraga Pelatihan dan Percontohan Lainnya</t>
  </si>
  <si>
    <t>Liquid-Liquid Contractor Equipment</t>
  </si>
  <si>
    <t>Solid-Solid Mixing Equipment</t>
  </si>
  <si>
    <t>Solid-Solid Screening Equipment</t>
  </si>
  <si>
    <t>Solid-Solid Classifier</t>
  </si>
  <si>
    <t>Solid-Liquid Mixing Equipment</t>
  </si>
  <si>
    <t>Solid Liquid Crystallization Equipment</t>
  </si>
  <si>
    <t>Ion Exchange Absortion Equipment</t>
  </si>
  <si>
    <t>Gravity Sedimentation Equipment</t>
  </si>
  <si>
    <t>Solid Liquid Filtering Equipment</t>
  </si>
  <si>
    <t>Centrifuge for Solid Liquid</t>
  </si>
  <si>
    <t>Liquid from Solid Expelling (Expressor)-Equipment</t>
  </si>
  <si>
    <t>Gas-Solid Drying Equipment</t>
  </si>
  <si>
    <t>Gas-Solid Fluidised Bed Equipment</t>
  </si>
  <si>
    <t>Gas-Solid Separation Equipment</t>
  </si>
  <si>
    <t>Gas-Liquid Distillation Equipment</t>
  </si>
  <si>
    <t>Gas-Liquid Separation Equipment</t>
  </si>
  <si>
    <t>Isotope Separation Equipment</t>
  </si>
  <si>
    <t>Transport and Storage Equipment for Liquid</t>
  </si>
  <si>
    <t>Solid Material Handling Equipment</t>
  </si>
  <si>
    <t>Size Reduction Size Balargement Equipment</t>
  </si>
  <si>
    <t>Heat Generating Equipment</t>
  </si>
  <si>
    <t>Heat Transfer Equipment</t>
  </si>
  <si>
    <t>Mechanical Process</t>
  </si>
  <si>
    <t>Chemical Reaction Equipment</t>
  </si>
  <si>
    <t>Unit Peralatan Proses/Produksi Lainnya</t>
  </si>
  <si>
    <t>Rambu Bersuar</t>
  </si>
  <si>
    <t>Rambu-Rambu Lalu Lintas Darat Lainnya</t>
  </si>
  <si>
    <t>Runway/Threshold Light</t>
  </si>
  <si>
    <t>Visual Approach Slope Indicator (VASI)</t>
  </si>
  <si>
    <t>Approach Light</t>
  </si>
  <si>
    <t>Runway Identification Light (REILS)</t>
  </si>
  <si>
    <t>Signal</t>
  </si>
  <si>
    <t>Flood Lights</t>
  </si>
  <si>
    <t>Rambu-Rambu Lalu Lintas Udara Lainnya</t>
  </si>
  <si>
    <t>Rambu-Rambu Lalu Lintas Laut Lainnya</t>
  </si>
  <si>
    <t>Peralatan Olahraga Atletik</t>
  </si>
  <si>
    <t>Peralatan Permainan</t>
  </si>
  <si>
    <t>Peralatan Senam</t>
  </si>
  <si>
    <t>Peralatan Olahraga Air</t>
  </si>
  <si>
    <t>Peralatan Olahraga Udara</t>
  </si>
  <si>
    <t>Peralatan Olahraga Lainnya</t>
  </si>
  <si>
    <t>Bangunan Gedung untuk Bengkel/Hanggar</t>
  </si>
  <si>
    <t>Bangunan Oseanarium/Observatorium</t>
  </si>
  <si>
    <t>Bangunan Gedung Tempat Olahraga</t>
  </si>
  <si>
    <t>Bangunan Gedung untuk Pos Jaga</t>
  </si>
  <si>
    <t>Bangunan Gedung Pemotong Hewan</t>
  </si>
  <si>
    <t>Bangunan Gedung Terminal/Pelabuhan/Bandara</t>
  </si>
  <si>
    <t>Bangunan Gedung Lembaga Pemasyarakatan</t>
  </si>
  <si>
    <t>Bangunan Gedung Krematorium</t>
  </si>
  <si>
    <t>Bangunan Tempat Persidangan</t>
  </si>
  <si>
    <t>Bangunan Terbuka</t>
  </si>
  <si>
    <t>Bangunan Penampung Sekam</t>
  </si>
  <si>
    <t>Bangunan Tempat Pelelangan Ikan (TPI)</t>
  </si>
  <si>
    <t>Bangunan Industri</t>
  </si>
  <si>
    <t>Bangunan Peternakan/Perikanan</t>
  </si>
  <si>
    <t>Bangunan Peralatan Geofisika</t>
  </si>
  <si>
    <t>Bangunan Fasilitas Umum</t>
  </si>
  <si>
    <t>Bangunan Parkir</t>
  </si>
  <si>
    <t>Rumah Negara dalam Proses Penggolongan</t>
  </si>
  <si>
    <t>Panti Asuhan</t>
  </si>
  <si>
    <t>Rumah Tidak Bersusun</t>
  </si>
  <si>
    <t>Bangunan Gedung Tempat Tinggal Lainnya</t>
  </si>
  <si>
    <t>Tugu</t>
  </si>
  <si>
    <t>Bangunan Peninggalan</t>
  </si>
  <si>
    <t>Candi/Tugu Peringatan/Prasasti Lainnya</t>
  </si>
  <si>
    <t>Bangunan Menara Perambuan Penerangan Pantai</t>
  </si>
  <si>
    <t>Bangunan Perambuan Penerangan Pantai</t>
  </si>
  <si>
    <t>Bangunan Menara Pengawas</t>
  </si>
  <si>
    <t>Bangunan Menara Perambuan Lainnya</t>
  </si>
  <si>
    <t>Tugu/Tanda Batas Administrasi</t>
  </si>
  <si>
    <t>Tugu/Tanda Jaring Kontrol Geodesi</t>
  </si>
  <si>
    <t>Pilar/Tugu/Tanda Lainnya</t>
  </si>
  <si>
    <t>Pagar</t>
  </si>
  <si>
    <t>Tugu/Tanda Batas Lainnya</t>
  </si>
  <si>
    <t>Jalan Nasional</t>
  </si>
  <si>
    <t>Jalan Provinsi</t>
  </si>
  <si>
    <t>Jalan Kabupaten</t>
  </si>
  <si>
    <t>Jalan Kota</t>
  </si>
  <si>
    <t>Jalan Kereta Api</t>
  </si>
  <si>
    <t>Jalan Lainnya</t>
  </si>
  <si>
    <t>Jembatan pada Jalan Nasional</t>
  </si>
  <si>
    <t>Jembatan pada Jalan Provinsi</t>
  </si>
  <si>
    <t>Jembatan pada Jalan Kabupaten</t>
  </si>
  <si>
    <t>Jembatan pada Jalan Kota</t>
  </si>
  <si>
    <t>Jembatan pada Jalan Desa</t>
  </si>
  <si>
    <t>Jembatan pada Jalan Tol</t>
  </si>
  <si>
    <t>Jembatan pada Jalan Kereta Api</t>
  </si>
  <si>
    <t>Jembatan pada Landasan Pacu Pesawat Terbang</t>
  </si>
  <si>
    <t>Jembatan pada Jalan Khusus</t>
  </si>
  <si>
    <t>Jembatan Labuh/Sandar pada Terminal</t>
  </si>
  <si>
    <t>Jembatan Pengukur</t>
  </si>
  <si>
    <t>Jembatan Lainnya</t>
  </si>
  <si>
    <t>Bangunan Sawah Irigasi</t>
  </si>
  <si>
    <t>Bangunan Air Irigasi Lainnya</t>
  </si>
  <si>
    <t>Saluran Pembuang Pasang Surut</t>
  </si>
  <si>
    <t>Bangunan Pengaman Pasang Surut</t>
  </si>
  <si>
    <t>Bangunan Pengairan Pasang Surut Lainnya</t>
  </si>
  <si>
    <t>Bangunan Waduk Pengembangan Rawa</t>
  </si>
  <si>
    <t>Bangunan Pengambilan Pengembangan Rawa</t>
  </si>
  <si>
    <t>Bangunan Pembawa Pengembangan Rawa</t>
  </si>
  <si>
    <t>Bangunan Pembuang Pengembangan Rawa</t>
  </si>
  <si>
    <t>Bangunan Pengaman Pengembangan Rawa</t>
  </si>
  <si>
    <t>Bangunan Pelengkap Pengembangan Rawa</t>
  </si>
  <si>
    <t>Bangunan Pengaman Sungai/Pantai dan Penanggulangan Bencana Alam</t>
  </si>
  <si>
    <t>Bangunan Pengambilan Pengaman Sungai/Pantai</t>
  </si>
  <si>
    <t>Bangunan Pembawa Pengaman Sungai/Pantai</t>
  </si>
  <si>
    <t>Bangunan Pengaman Pengamanan Sungai/Pantai</t>
  </si>
  <si>
    <t>Bangunan Pelengkap Pengaman Sungai</t>
  </si>
  <si>
    <t>Bangunan Pengaman Sungai/Pantai dan Penanggulangan Bencana Alam Lainnya</t>
  </si>
  <si>
    <t>Bangunan Pengaman Pengembangan Sumber Air</t>
  </si>
  <si>
    <t>Bangunan Sawah Irigasi Air Tanah</t>
  </si>
  <si>
    <t>Bangunan Pengembangan Sumber Air dan Air Tanah Lainnya</t>
  </si>
  <si>
    <t>Bangunan Pengambilan Air Bersih/Air Baku</t>
  </si>
  <si>
    <t>Bangunan Pembawa Air Bersih/Air Baku</t>
  </si>
  <si>
    <t>Bangunan Pembuang Air Kotor</t>
  </si>
  <si>
    <t>Bangunan Air Kotor Lainnya</t>
  </si>
  <si>
    <t>Instalasi Air Permukaan</t>
  </si>
  <si>
    <t>Instalasi Air Sumber/Mata Air</t>
  </si>
  <si>
    <t>Instalasi Air Buangan Domestik</t>
  </si>
  <si>
    <t>Instalasi Air Kotor Lainnya</t>
  </si>
  <si>
    <t>Bangunan Penampung Sampah</t>
  </si>
  <si>
    <t>Instalasi Pengolahan Sampah Lainnya</t>
  </si>
  <si>
    <t>Instalasi Pengolahan Bahan Bangunan Percontohan</t>
  </si>
  <si>
    <t>Instalasi Pengolahan Bahan Bangunan Perintis</t>
  </si>
  <si>
    <t>Instalasi Pengolahan Bahan Bangunan Terapan</t>
  </si>
  <si>
    <t>Instalasi Pengolahan Bahan Bangunan Lainnya</t>
  </si>
  <si>
    <t>Instalasi Pembangkit Listrik Tenaga Air (PLTA)</t>
  </si>
  <si>
    <t>Instalasi Pembangkit Listrik Tenaga Diesel (PLTD)</t>
  </si>
  <si>
    <t>Instalasi Pembangkit Listrik Tenaga Mikro Hidro (PLTM)</t>
  </si>
  <si>
    <t>Instalasi Pembangkit Listrik Tenaga Angin (PLTAN)</t>
  </si>
  <si>
    <t>Instalasi Pembangkit Listrik Tenaga Uap (PLTU)</t>
  </si>
  <si>
    <t>Instalasi Pembangkit Listrik Tenaga Nuklir (PLTN)</t>
  </si>
  <si>
    <t>Instalasi Pembangkit Listrik Tenaga Gas (PLTG)</t>
  </si>
  <si>
    <t>Instalasi Pembangkit Listrik Tenaga Panas Bumi (PLTP)</t>
  </si>
  <si>
    <t>Instalasi Pembangkit Listrik Tenaga Surya (PLTS)</t>
  </si>
  <si>
    <t>Instalasi Pembangkit Listrik Tenaga Biogas (PLTB)</t>
  </si>
  <si>
    <t>Instalasi Pembangkit Listrik Tenaga Samudera/Gelombang Samudera</t>
  </si>
  <si>
    <t>Instalasi Pembangkit Listrik Lainnya</t>
  </si>
  <si>
    <t>Instalasi Gardu Listrik Lainnya</t>
  </si>
  <si>
    <t>Instalasi Pertahanan di Darat</t>
  </si>
  <si>
    <t>Instalasi Pertahanan Lainnya</t>
  </si>
  <si>
    <t>Instalasi Pengolahan Gas</t>
  </si>
  <si>
    <t>Instalasi Gas Lainnya</t>
  </si>
  <si>
    <t>Instalasi Reaktor Nuklir</t>
  </si>
  <si>
    <t>Instalasi Pengolahan Limbah Radioaktif</t>
  </si>
  <si>
    <t>Instalasi Pengaman Lainnya</t>
  </si>
  <si>
    <t>Instalasi Lain</t>
  </si>
  <si>
    <t>Jaringan Pembawa</t>
  </si>
  <si>
    <t>Jaringan Sambungan ke Rumah</t>
  </si>
  <si>
    <t>Jaringan Air Minum Lainnya</t>
  </si>
  <si>
    <t>Jaringan Listrik Lainnya</t>
  </si>
  <si>
    <t>Jaringan Telepon di atas Tanah</t>
  </si>
  <si>
    <t>Jaringan Telepon di bawah Tanah</t>
  </si>
  <si>
    <t>Jaringan Telepon di dalam Air</t>
  </si>
  <si>
    <t>Jaringan dengan Media Udara</t>
  </si>
  <si>
    <t>Jaringan Telepon Lainnya</t>
  </si>
  <si>
    <t>Jaringan Gas Lainnya</t>
  </si>
  <si>
    <t>Buku Matematika dan Pengetahuan Alam</t>
  </si>
  <si>
    <t>Buku Arsitektur, Kesenian, dan Olahraga</t>
  </si>
  <si>
    <t>Buku Geografi, Biografi, dan Sejarah</t>
  </si>
  <si>
    <t>Serial</t>
  </si>
  <si>
    <t>Buku Laporan</t>
  </si>
  <si>
    <t>Bahan Perpustakaan Tercetak Lainnya</t>
  </si>
  <si>
    <t>Bentuk Mikro (Microform)</t>
  </si>
  <si>
    <t>Terekam dan Bentuk Mikro Lainnya</t>
  </si>
  <si>
    <t>Bahan Kartografi</t>
  </si>
  <si>
    <t>Naskah (Manuskrip)/Asli</t>
  </si>
  <si>
    <t>Lukisan dan Ukiran</t>
  </si>
  <si>
    <t>Kartografi, Naskah, dan Lukisan Lainnya</t>
  </si>
  <si>
    <t>Karya Musik</t>
  </si>
  <si>
    <t>Musik Lainnya</t>
  </si>
  <si>
    <t>Karya Grafika (Graphic Material)</t>
  </si>
  <si>
    <t>Karya Grafika (Graphic Material) Lainnya</t>
  </si>
  <si>
    <t>Three Dimensional Artifacts and Realita</t>
  </si>
  <si>
    <t>Three Dimensional Artifacts and Realita Lainnya</t>
  </si>
  <si>
    <t>Tarscalt Lainnya</t>
  </si>
  <si>
    <t>Alat Musik</t>
  </si>
  <si>
    <t>Lukisan</t>
  </si>
  <si>
    <t>Alat Peraga Kesenian</t>
  </si>
  <si>
    <t>Barang Bercorak Kesenian Lainnya</t>
  </si>
  <si>
    <t>Pahatan</t>
  </si>
  <si>
    <t>Maket, Miniatur, Replika, Foto Dokumen, dan Benda Bersejarah</t>
  </si>
  <si>
    <t>Barang Kerajinan</t>
  </si>
  <si>
    <t>Tanda Penghargaan Bidang Olahraga</t>
  </si>
  <si>
    <t>Tanda Penghargaan Bidang Lainnya</t>
  </si>
  <si>
    <t>Hewan Pengaman</t>
  </si>
  <si>
    <t>Hewan Pengangkut</t>
  </si>
  <si>
    <t>Hewan Piaraan Lainnya</t>
  </si>
  <si>
    <t>Ternak Potong</t>
  </si>
  <si>
    <t>Ternak Perah</t>
  </si>
  <si>
    <t>Ternak Unggas</t>
  </si>
  <si>
    <t>Ternak Lainnya</t>
  </si>
  <si>
    <t>Hewan Lainnya</t>
  </si>
  <si>
    <t>Ikan Budidaya</t>
  </si>
  <si>
    <t>Crustacea Budidaya (Udang, Rajungan, Kepiting, dan Sebangsanya)</t>
  </si>
  <si>
    <t>Mollusca Budidaya (Kerang, Tiram, Cumi-cumi, Gurita, Siput, dan Sebangsanya)</t>
  </si>
  <si>
    <t>Coelenterata Budidaya (Ubur-Ubur dan Sebangsanya)</t>
  </si>
  <si>
    <t>Echinodermata Budidaya (Tripang, Bulu Babi dan Sebangsanya)</t>
  </si>
  <si>
    <t>Amphibia Budidaya (Kodok dan Sebangsanya)</t>
  </si>
  <si>
    <t>Reptilia Budidaya (Buaya, Penyu, Kura-Kura, Biawak, Ular Air, dan Sebangsanya)</t>
  </si>
  <si>
    <t>Mammalia Budidaya (Paus, Lumba-Lumba, Pesut, Duyung, dan Sebangsanya)</t>
  </si>
  <si>
    <t>Algae Budidaya (Rumput Laut dan Tumbuh- Tumbuhan Lain yang Hidup di dalam Air)</t>
  </si>
  <si>
    <t>Budidaya Biota Perairan Lainnya</t>
  </si>
  <si>
    <t>Tanaman</t>
  </si>
  <si>
    <t>Hewan Koleksi</t>
  </si>
  <si>
    <t>Biota Perairan Koleksi</t>
  </si>
  <si>
    <t>Tanaman Koleksi</t>
  </si>
  <si>
    <t>Mikroba Koleksi</t>
  </si>
  <si>
    <t>Batuan Koleksi</t>
  </si>
  <si>
    <t>Barang Koleksi Non Budaya Lainnya</t>
  </si>
  <si>
    <t>Aset Tetap Dalam Renovasi</t>
  </si>
  <si>
    <t>Belanja Gaji Pokok PNS</t>
  </si>
  <si>
    <t>Belanja Gaji Pokok PPPK</t>
  </si>
  <si>
    <t>Belanja Tunjangan Keluarga PNS</t>
  </si>
  <si>
    <t>Belanja Tunjangan Keluarga PPPK</t>
  </si>
  <si>
    <t>Belanja Tunjangan Jabatan PNS</t>
  </si>
  <si>
    <t>Belanja Tunjangan Jabatan PPPK</t>
  </si>
  <si>
    <t>Belanja Tunjangan Fungsional PNS</t>
  </si>
  <si>
    <t>Belanja Tunjangan Fungsional PPPK</t>
  </si>
  <si>
    <t>Belanja Tunjangan Fungsional Umum PNS</t>
  </si>
  <si>
    <t>Belanja Tunjangan Fungsional Umum PPPK</t>
  </si>
  <si>
    <t>Belanja Tunjangan Beras PNS</t>
  </si>
  <si>
    <t>Belanja Tunjangan Beras PPPK</t>
  </si>
  <si>
    <t>Belanja Tunjangan PPh/Tunjangan Khusus PNS</t>
  </si>
  <si>
    <t>Belanja Tunjangan PPh/Tunjangan Khusus PPPK</t>
  </si>
  <si>
    <t>Belanja Pembulatan Gaji PNS</t>
  </si>
  <si>
    <t>Belanja Pembulatan Gaji PPPK</t>
  </si>
  <si>
    <t>Belanja Iuran Jaminan Kesehatan PNS</t>
  </si>
  <si>
    <t>Belanja Iuran Jaminan Kesehatan PPPK</t>
  </si>
  <si>
    <t>Belanja Iuran Jaminan Kecelakaan Kerja PNS</t>
  </si>
  <si>
    <t>Belanja Iuran Jaminan Kecelakaan Kerja PPPK</t>
  </si>
  <si>
    <t>Belanja Iuran Jaminan Kematian PNS</t>
  </si>
  <si>
    <t>Belanja Iuran Jaminan Kematian PPPK</t>
  </si>
  <si>
    <t>Belanja Iuran Simpanan Peserta Tabungan Perumahan Rakyat PNS</t>
  </si>
  <si>
    <t>Belanja Iuran Simpanan Peserta Tabungan Perumahan Rakyat PPPK</t>
  </si>
  <si>
    <t>Belanja Jaminan Hari Tua PNS</t>
  </si>
  <si>
    <t>Belanja Jaminan Hari Tua PPPK</t>
  </si>
  <si>
    <t>Belanja Tunjangan Khusus</t>
  </si>
  <si>
    <t>Tambahan Penghasilan berdasarkan Beban Kerja PNS</t>
  </si>
  <si>
    <t>Tambahan Penghasilan berdasarkan Beban Kerja PPPK</t>
  </si>
  <si>
    <t>Tambahan Penghasilan berdasarkan Tempat Bertugas PNS</t>
  </si>
  <si>
    <t>Tambahan Penghasilan berdasarkan Tempat Bertugas PPPK</t>
  </si>
  <si>
    <t>Tambahan Penghasilan berdasarkan Kondisi Kerja PNS</t>
  </si>
  <si>
    <t>Tambahan Penghasilan berdasarkan Kondisi Kerja PPPK</t>
  </si>
  <si>
    <t>Tambahan Penghasilan berdasarkan Kelangkaan Profesi PNS</t>
  </si>
  <si>
    <t>Tambahan Penghasilan berdasarkan Kelangkaan Profesi PPPK</t>
  </si>
  <si>
    <t>Tambahan Penghasilan berdasarkan Prestasi Kerja PNS</t>
  </si>
  <si>
    <t>Tambahan Penghasilan berdasarkan Prestasi Kerja PPPK</t>
  </si>
  <si>
    <t>Belanja Insentif bagi ASN atas Pemungutan Pajak Kendaraan Bermotor</t>
  </si>
  <si>
    <t>Belanja Insentif bagi ASN atas Pemungutan Bea Balik Nama Kendaraan Bermotor</t>
  </si>
  <si>
    <t>Belanja Insentif bagi ASN atas Pemungutan Pajak Bahan Bakar Kendaraan Bermotor</t>
  </si>
  <si>
    <t>Belanja Insentif bagi ASN atas Pemungutan Pajak Air Permukaan</t>
  </si>
  <si>
    <t>Belanja Insentif bagi ASN atas Pemungutan Pajak Rokok</t>
  </si>
  <si>
    <t>Belanja Insentif bagi ASN atas Pemungutan Pajak Hotel</t>
  </si>
  <si>
    <t>Belanja Insentif bagi ASN atas Pemungutan Pajak Restoran</t>
  </si>
  <si>
    <t>Belanja Insentif bagi ASN atas Pemungutan Pajak Hiburan</t>
  </si>
  <si>
    <t>Belanja Insentif bagi ASN atas Pemungutan Pajak Reklame</t>
  </si>
  <si>
    <t>Belanja Insentif bagi ASN atas Pemungutan Pajak Penerangan Jalan</t>
  </si>
  <si>
    <t>Belanja Insentif bagi ASN atas Pemungutan Pajak Parkir</t>
  </si>
  <si>
    <t>Belanja Insentif bagi ASN atas Pemungutan Pajak Air Tanah</t>
  </si>
  <si>
    <t>Belanja Insentif bagi ASN atas Pemungutan Pajak Sarang Burung Walet</t>
  </si>
  <si>
    <t>Belanja Insentif bagi ASN atas Pemungutan Pajak Mineral Bukan Logam dan Batuan</t>
  </si>
  <si>
    <t>Belanja Insentif bagi ASN atas Pemungutan Pajak Bumi Dan Bangunan Pedesaan Dan Perkotaan</t>
  </si>
  <si>
    <t>Belanja Insentif bagi ASN atas Pemungutan Bea Perolehan Hak atas Tanah dan Bangunan</t>
  </si>
  <si>
    <t>Belanja Insentif bagi ASN atas Pemungutan Retribusi Jasa Umum-Pelayanan Kesehatan</t>
  </si>
  <si>
    <t>Belanja Insentif bagi ASN atas Pemungutan Retribusi Jasa Umum-Pelayanan Persampahan/Kebersihan</t>
  </si>
  <si>
    <t>Belanja Insentif bagi ASN atas Pemungutan Retribusi Jasa Umum-Pelayanan Parkir di Tepi Jalan Umum</t>
  </si>
  <si>
    <t>Belanja Insentif bagi ASN atas Pemungutan Retribusi Jasa Umum-Pelayanan Pasar</t>
  </si>
  <si>
    <t>Belanja Insentif bagi ASN atas Pemungutan Retribusi Jasa Umum-Pengujian Kendaraan Bermotor</t>
  </si>
  <si>
    <t>Belanja Insentif bagi ASN atas Pemungutan Retribusi Jasa Umum-Pemeriksaan Alat Pemadam Kebakaran</t>
  </si>
  <si>
    <t>Belanja Insentif bagi ASN atas Pemungutan Retribusi Jasa Umum-Penggantian Biaya Cetak Peta</t>
  </si>
  <si>
    <t>Belanja Insentif bagi ASN atas Pemungutan Retribusi Jasa Umum-Penyediaan dan/atau Penyedotan Kakus yang Dilakukan oleh Pemerintah Daerah</t>
  </si>
  <si>
    <t>Belanja Insentif bagi ASN atas Pemungutan Retribusi Jasa Umum-Pengolahan Limbah Cair</t>
  </si>
  <si>
    <t>Belanja Insentif bagi ASN atas Pemungutan Retribusi Jasa Umum-Pelayanan Tera/Tera Ulang</t>
  </si>
  <si>
    <t>Belanja Insentif bagi ASN atas Pemungutan Retribusi Jasa Umum-Pelayanan Pendidikan</t>
  </si>
  <si>
    <t>Belanja Insentif bagi ASN atas Pemungutan Retribusi Jasa Umum-Pengawasan dan Pengendalian Menara Telekomunikasi</t>
  </si>
  <si>
    <t>Belanja Insentif bagi ASN atas Pemungutan Retribusi Jasa Usaha-Pemakaian Kekayaan Daerah</t>
  </si>
  <si>
    <t>Belanja Insentif bagi ASN atas Pemungutan Retribusi Jasa Usaha-Pasar Grosir dan/atau Pertokoan</t>
  </si>
  <si>
    <t>Belanja Insentif bagi ASN atas Pemungutan Retribusi Jasa Usaha-Tempat Pelelangan</t>
  </si>
  <si>
    <t>Belanja Insentif bagi ASN atas Pemungutan Retribusi Jasa Usaha-Terminal</t>
  </si>
  <si>
    <t>Belanja Insentif bagi ASN atas Pemungutan Retribusi Jasa Usaha-Tempat Khusus Parkir</t>
  </si>
  <si>
    <t>Belanja Insentif bagi ASN atas Pemungutan Retribusi Jasa Usaha-Tempat Penginapan/Pesanggrahan/Vila</t>
  </si>
  <si>
    <t>Belanja Insentif bagi ASN atas Pemungutan Retribusi Jasa Usaha-Rumah Potong Hewan</t>
  </si>
  <si>
    <t>Belanja Insentif bagi ASN atas Pemungutan Retribusi Jasa Usaha-Pelayanan Kepelabuhan</t>
  </si>
  <si>
    <t>Belanja Insentif bagi ASN atas Pemungutan Retribusi Jasa Usaha-Tempat Rekreasi dan Olahraga</t>
  </si>
  <si>
    <t>Belanja Insentif bagi ASN atas Pemungutan Retribusi Jasa Usaha-Penyeberangan Air</t>
  </si>
  <si>
    <t>Belanja Insentif bagi ASN atas Pemungutan Retribusi Jasa Usaha-Penjualan Produksi Usaha Daerah</t>
  </si>
  <si>
    <t>Belanja Insentif bagi ASN atas Pemungutan Retribusi Perizinan Tertentu-Izin Mendirikan Bangunan</t>
  </si>
  <si>
    <t>Belanja Insentif bagi ASN atas Pemungutan Retribusi Perizinan Tertentu-Izin Tempat Penjualan Minuman Beralkohol</t>
  </si>
  <si>
    <t>Belanja Insentif bagi ASN atas Pemungutan Retribusi Perizinan Tertentu-Izin Trayek untuk Menyediakan Pelayanan Angkutan Umum</t>
  </si>
  <si>
    <t>Belanja Insentif bagi ASN atas Pemungutan Retribusi Perizinan Tertentu-Izin Usaha Perikanan</t>
  </si>
  <si>
    <t>Belanja Insentif bagi ASN atas Pemungutan Retribusi Perizinan Tertentu-Pengendalian Lalu Lintas</t>
  </si>
  <si>
    <t>Belanja Insentif bagi ASN atas Pemungutan Retribusi Perizinan Tertentu-Perpanjangan Izin Mempekerjakan Tenaga Kerja Asing (IMTA)</t>
  </si>
  <si>
    <t>Belanja TPG PNSD</t>
  </si>
  <si>
    <t>Belanja TKG PNSD</t>
  </si>
  <si>
    <t>Belanja Tamsil Guru PNSD</t>
  </si>
  <si>
    <t>Belanja Jasa Pelayanan Kesehatan bagi ASN</t>
  </si>
  <si>
    <t>Belanja Honorarium Penanggungjawaban Pengelola Keuangan</t>
  </si>
  <si>
    <t>Belanja Honorarium Pengadaan Barang/Jasa</t>
  </si>
  <si>
    <t>Belanja Honorarium Perangkat Unit Kerja Pengadaan Barang dan Jasa (UKPBJ)</t>
  </si>
  <si>
    <t>Belanja Jasa Pengelolaan BMD yang Menghasilkan Pendapatan</t>
  </si>
  <si>
    <t>Belanja Jasa Pengelolaan BMD yang Tidak Menghasilkan Pendapatan</t>
  </si>
  <si>
    <t>Belanja Uang Representasi DPRD</t>
  </si>
  <si>
    <t>Belanja Tunjangan Keluarga DPRD</t>
  </si>
  <si>
    <t>Belanja Tunjangan Beras DPRD</t>
  </si>
  <si>
    <t>Belanja Uang Paket DPRD</t>
  </si>
  <si>
    <t>Belanja Tunjangan Jabatan DPRD</t>
  </si>
  <si>
    <t>Belanja Tunjangan Alat Kelengkapan DPRD</t>
  </si>
  <si>
    <t>Belanja Tunjangan Alat Kelengkapan Lainnya DPRD</t>
  </si>
  <si>
    <t>Belanja Tunjangan Komunikasi Intensif Pimpinan dan Anggota DPRD</t>
  </si>
  <si>
    <t>Belanja Tunjangan Reses DPRD</t>
  </si>
  <si>
    <t>Belanja Pembebanan PPh kepada Pimpinan dan Anggota DPRD</t>
  </si>
  <si>
    <t>Belanja Pembulatan Gaji DPRD</t>
  </si>
  <si>
    <t>Belanja Iuran Jaminan Kesehatan bagi DPRD</t>
  </si>
  <si>
    <t>Belanja Jaminan Kecelakaan Kerja DPRD</t>
  </si>
  <si>
    <t>Belanja Jaminan Kematian DPRD</t>
  </si>
  <si>
    <t>Belanja Tunjangan Perumahan DPRD</t>
  </si>
  <si>
    <t>Belanja Tunjangan Transportasi DPRD</t>
  </si>
  <si>
    <t>Belanja Uang Jasa Pengabdian DPRD</t>
  </si>
  <si>
    <t>Belanja Gaji Pokok KDH/WKDH</t>
  </si>
  <si>
    <t>Belanja Tunjangan Keluarga KDH/WKDH</t>
  </si>
  <si>
    <t>Belanja Tunjangan Jabatan KDH/WKDH</t>
  </si>
  <si>
    <t>Belanja Tunjangan Beras KDH/WKDH</t>
  </si>
  <si>
    <t>Belanja Tunjangan PPh/Tunjangan Khusus KDH/WKDH</t>
  </si>
  <si>
    <t>Belanja Pembulatan Gaji KDH/WKDH</t>
  </si>
  <si>
    <t>Belanja Iuran Jaminan Kesehatan bagi KDH/WKDH</t>
  </si>
  <si>
    <t>Belanja Iuran Jaminan Kecelakaan Kerja KDH/WKDH</t>
  </si>
  <si>
    <t>Belanja Iuran Jaminan Kematian KDH/WKDH</t>
  </si>
  <si>
    <t>Belanja Insentif bagi KDH/WKDH atas Pemungutan Pajak Kendaraan Bermotor bagi KDH/WKDH</t>
  </si>
  <si>
    <t>Belanja Insentif bagi KDH/WKDH atas Pemungutan Pajak Bahan Bakar Kendaraan Bermotor</t>
  </si>
  <si>
    <t>Belanja Insentif bagi KDH/WKDH atas Pemungutan Pajak Air Permukaan</t>
  </si>
  <si>
    <t>Belanja Insentif bagi KDH/WKDH atas Pemungutan Pajak Rokok</t>
  </si>
  <si>
    <t>Belanja Insentif bagi KDH/WKDH atas Pemungutan Pajak Hotel</t>
  </si>
  <si>
    <t>Belanja Insentif bagi KDH/WKDH atas Pemungutan Pajak Restoran</t>
  </si>
  <si>
    <t>Belanja Insentif bagi KDH/WKDH atas Pemungutan Pajak Hiburan</t>
  </si>
  <si>
    <t>Belanja Insentif bagi KDH/WKDH atas Pemungutan Pajak Reklame</t>
  </si>
  <si>
    <t>Belanja Insentif bagi KDH/WKDH atas Pemungutan Pajak Penerangan Jalan</t>
  </si>
  <si>
    <t>Belanja Insentif bagi KDH/WKDH atas Pemungutan Pajak Parkir</t>
  </si>
  <si>
    <t>Belanja Insentif bagi KDH/WKDH atas Pemungutan Pajak Air Tanah</t>
  </si>
  <si>
    <t>Belanja Insentif bagi KDH/WKDH atas Pemungutan Pajak Sarang Burung Walet</t>
  </si>
  <si>
    <t>Belanja Insentif bagi KDH/WKDH atas Pemungutan Pajak Mineral Bukan Logam dan Batuan</t>
  </si>
  <si>
    <t>Belanja Insentif bagi KDH/WKDH atas Pemungutan Pajak Bumi dan Bangunan Perdesaan dan Perkotaan</t>
  </si>
  <si>
    <t>Belanja Insentif bagi KDH/WKDH atas Pemungutan Bea Perolehan Hak atas Tanah dan Bangunan</t>
  </si>
  <si>
    <t>Belanja Insentif bagi KDH/WKDH atas Pemungutan Retribusi Jasa Umum- Pelayanan Persampahan/Kebersihan</t>
  </si>
  <si>
    <t>Belanja Insentif bagi KDH/WKDH atas Pemungutan Retribusi Jasa Umum- Pelayanan Pemakaman dan Pengabuan Mayat</t>
  </si>
  <si>
    <t>Belanja Insentif bagi KDH/WKDH atas Pemungutan Retribusi Jasa Umum- Pelayanan Parkir di Tepi Jalan Umum</t>
  </si>
  <si>
    <t>Belanja Insentif bagi KDH/WKDH atas Pemungutan Retribusi Jasa Umum- Pelayanan Pasar</t>
  </si>
  <si>
    <t>Belanja Insentif bagi KDH/WKDH atas Pemungutan Retribusi Jasa Umum-Pengujian Kendaraan Bermotor</t>
  </si>
  <si>
    <t>Belanja Insentif bagi KDH/WKDH atas Pemungutan Retribusi Jasa Umum- Pemeriksaan Alat Pemadam Kebakaran</t>
  </si>
  <si>
    <t>Belanja Insentif bagi KDH/WKDH atas Pemungutan Retribusi Jasa Umum- Penggantian Biaya Cetak Peta</t>
  </si>
  <si>
    <t>Belanja Insentif bagi KDH/WKDH atas Pemungutan Retribusi Jasa Umum- Penyediaan dan/atau Penyedotan Kakus</t>
  </si>
  <si>
    <t>Belanja Insentif bagi KDH/WKDH atas Pemungutan Retribusi Jasa Umum- Pengolahan Limbah Cair</t>
  </si>
  <si>
    <t>Belanja Insentif bagi KDH/WKDH atas Pemungutan Retribusi Jasa Umum- Pelayanan Tera/Tera Ulang</t>
  </si>
  <si>
    <t>Belanja Insentif bagi KDH/WKDH atas Pemungutan Retribusi Jasa Umum- Pelayanan Pendidikan</t>
  </si>
  <si>
    <t>Belanja Insentif bagi KDH/WKDH atas Pemungutan Retribusi Jasa Umum- Pengawasan dan Pengendalian Menara Telekomunikasi</t>
  </si>
  <si>
    <t>Belanja Insentif bagi KDH/WKDH atas Pemungutan Retribusi Jasa Usaha- Pemakaian Kekayaan Daerah</t>
  </si>
  <si>
    <t>Belanja Insentif bagi KDH/WKDH atas Pemungutan Retribusi Jasa Usaha-Pasar Grosir dan/atau Pertokoan</t>
  </si>
  <si>
    <t>Belanja Insentif bagi KDH/WKDH atas Pemungutan Retribusi Jasa Usaha-Tempat Pelelangan</t>
  </si>
  <si>
    <t>Belanja Insentif bagi KDH/WKDH atas Pemungutan Retribusi Jasa Usaha-Terminal</t>
  </si>
  <si>
    <t>Belanja Insentif bagi KDH/WKDH atas Pemungutan Retribusi Jasa Usaha-Tempat Khusus Parkir</t>
  </si>
  <si>
    <t>Belanja Insentif bagi KDH/WKDH atas Pemungutan Retribusi Jasa Usaha-Tempat Penginapan/ Pesanggrahan/Vila</t>
  </si>
  <si>
    <t>Belanja Insentif bagi KDH/WKDH atas Pemungutan Retribusi Jasa Usaha-Rumah Potong Hewan</t>
  </si>
  <si>
    <t>Belanja Insentif bagi KDH/WKDH atas Pemungutan Retribusi Jasa Usaha-Pelayanan Kepelabuhan</t>
  </si>
  <si>
    <t>Belanja Insentif bagi KDH/WKDH atas Pemungutan Retribusi Jasa Usaha-Tempat Rekreasi dan Olahraga</t>
  </si>
  <si>
    <t>Belanja Insentif bagi KDH/WKDH atas Pemungutan Retribusi Jasa Usaha-Penyeberangan Air</t>
  </si>
  <si>
    <t>Belanja Insentif bagi KDH/WKDH atas Pemungutan Retribusi Jasa Usaha-Penjualan Produksi Usaha Daerah</t>
  </si>
  <si>
    <t>Belanja Insentif bagi KDH/WKDH atas Pemungutan Retribusi Perizinan Tertentu- Izin Mendirikan Bangunan</t>
  </si>
  <si>
    <t>Belanja Insentif bagi KDH/WKDH atas Pemungutan Retribusi Perizinan Tertentu- Izin Tempat Penjualan Minuman Beralkohol</t>
  </si>
  <si>
    <t>Belanja Insentif bagi KDH/WKDH atas Pemungutan Retribusi Perizinan Tertentu- Izin Trayek untuk Menyediakan Pelayanan Angkutan Umum</t>
  </si>
  <si>
    <t>Belanja Insentif bagi KDH/WKDH atas Pemungutan Retribusi Perizinan Tertentu- Izin Usaha Perikanan</t>
  </si>
  <si>
    <t>Belanja Insentif bagi KDH/WKDH atas Pemungutan Retribusi Perizinan Tertentu- Pengendalian Lalu Lintas</t>
  </si>
  <si>
    <t>Belanja Insentif bagi KDH/WKDH atas Pemungutan Retribusi Perizinan Tertentu- Perpanjangan Izin Mempekerjakan Tenaga Kerja Asing (IMTA) kepada Pemberi Kerja Tenaga Kerja Asing</t>
  </si>
  <si>
    <t>Belanja Dana Operasional Pimpinan DPRD</t>
  </si>
  <si>
    <t>Belanja Dana Operasional KDH/WKDH</t>
  </si>
  <si>
    <t>Belanja Uang Representasi MRP</t>
  </si>
  <si>
    <t>Belanja Uang Representasi MRPB</t>
  </si>
  <si>
    <t>Belanja Tunjangan Keluarga MRP</t>
  </si>
  <si>
    <t>Belanja Tunjangan Keluarga MRPB</t>
  </si>
  <si>
    <t>Belanja Tunjangan Beras MRP</t>
  </si>
  <si>
    <t>Belanja Tunjangan Beras MRPB</t>
  </si>
  <si>
    <t>Belanja Uang Paket MRP</t>
  </si>
  <si>
    <t>Belanja Uang Paket MRPB</t>
  </si>
  <si>
    <t>Belanja Tunjangan Jabatan MRP</t>
  </si>
  <si>
    <t>Belanja Tunjangan Jabatan MRPB</t>
  </si>
  <si>
    <t>Belanja Tunjangan Kelompok Kerja MRP</t>
  </si>
  <si>
    <t>Belanja Tunjangan Kelompok Kerja MRPB</t>
  </si>
  <si>
    <t>Belanja Uang Penghargaan MRP</t>
  </si>
  <si>
    <t>Belanja Uang Penghargaan MRPB</t>
  </si>
  <si>
    <t>Belanja Tunjangan Komunikasi Intensif MRP</t>
  </si>
  <si>
    <t>Belanja Tunjangan Komunikasi Intensif MRPB</t>
  </si>
  <si>
    <t>Belanja Tunjangan Transportasi MRP</t>
  </si>
  <si>
    <t>Belanja Tunjangan Transportasi MRPB</t>
  </si>
  <si>
    <t>Belanja Pembebanan PPh kepada Pimpinan dan Anggota MRP</t>
  </si>
  <si>
    <t>Belanja Pembebanan PPh kepada Pimpinan dan Anggota MRPB</t>
  </si>
  <si>
    <t>Belanja Pembulatan Gaji MRP</t>
  </si>
  <si>
    <t>Belanja Pembulatan Gaji MRPB</t>
  </si>
  <si>
    <t>Belanja Iuran Jaminan Kesehatan bagi MRP</t>
  </si>
  <si>
    <t>Belanja Jaminan Kecelakaan Kerja MRP</t>
  </si>
  <si>
    <t>Belanja Jaminan Kematian MRP</t>
  </si>
  <si>
    <t>Belanja Tunjangan Perumahan MRP</t>
  </si>
  <si>
    <t>Belanja Iuran Jaminan Kesehatan bagi MRPB</t>
  </si>
  <si>
    <t>Belanja Jaminan Kecelakaan Kerja MRPB</t>
  </si>
  <si>
    <t>Belanja Jaminan Kematian MRPB</t>
  </si>
  <si>
    <t>Belanja Tunjangan Perumahan MRPB</t>
  </si>
  <si>
    <t>Belanja Pegawai BOS</t>
  </si>
  <si>
    <t>Belanja Bahan-Bahan Bangunan dan Konstruksi</t>
  </si>
  <si>
    <t>Belanja Bahan-Bahan Kimia</t>
  </si>
  <si>
    <t>Belanja Bahan-Bahan Bakar dan Pelumas</t>
  </si>
  <si>
    <t>Belanja Bahan-Bahan Baku</t>
  </si>
  <si>
    <t>Belanja Bahan-Bahan Kimia Nuklir</t>
  </si>
  <si>
    <t>Belanja Bahan-Barang dalam Proses</t>
  </si>
  <si>
    <t>Belanja Bahan-Bahan/Bibit Tanaman</t>
  </si>
  <si>
    <t>Belanja Bahan-Isi Tabung Pemadam Kebakaran</t>
  </si>
  <si>
    <t>Belanja Bahan-Isi Tabung Gas</t>
  </si>
  <si>
    <t>Belanja Bahan-Bahan/Bibit Ternak/Bibit Ikan</t>
  </si>
  <si>
    <t>Belanja Bahan-Bahan Lainnya</t>
  </si>
  <si>
    <t>Belanja Suku Cadang-Suku Cadang Alat Angkutan</t>
  </si>
  <si>
    <t>Belanja Suku Cadang-Suku Cadang Alat Besar</t>
  </si>
  <si>
    <t>Belanja Suku Cadang-Suku Cadang Alat Kedokteran</t>
  </si>
  <si>
    <t>Belanja Suku Cadang-Suku Cadang Alat Laboratorium</t>
  </si>
  <si>
    <t>Belanja Suku Cadang-Suku Cadang Alat Pemancar</t>
  </si>
  <si>
    <t>Belanja Suku Cadang-Suku Cadang Alat Studio dan Komunikasi</t>
  </si>
  <si>
    <t>Belanja Suku Cadang-Suku Cadang Alat Pertanian</t>
  </si>
  <si>
    <t>Belanja Suku Cadang-Suku Cadang Alat Bengkel</t>
  </si>
  <si>
    <t>Belanja Suku Cadang-Persediaan dari Belanja Bantuan Sosial</t>
  </si>
  <si>
    <t>Belanja Suku Cadang-Suku Cadang Lainnya</t>
  </si>
  <si>
    <t>Belanja Alat/Bahan untuk Kegiatan Kantor- Alat Tulis Kantor</t>
  </si>
  <si>
    <t>Belanja Alat/Bahan untuk Kegiatan Kantor- Kertas dan Cover</t>
  </si>
  <si>
    <t>Belanja Alat/Bahan untuk Kegiatan Kantor- Bahan Cetak</t>
  </si>
  <si>
    <t>Belanja Alat/Bahan untuk Kegiatan Kantor- Benda Pos</t>
  </si>
  <si>
    <t>Belanja Alat/Bahan untuk Kegiatan Kantor- Persediaan Dokumen/Administrasi Tender</t>
  </si>
  <si>
    <t>Belanja Alat/Bahan untuk Kegiatan Kantor- Bahan Komputer</t>
  </si>
  <si>
    <t>Belanja Alat/Bahan untuk Kegiatan Kantor- Perabot Kantor</t>
  </si>
  <si>
    <t>Belanja Alat/Bahan untuk Kegiatan Kantor- Alat Listrik</t>
  </si>
  <si>
    <t>Belanja Alat/Bahan untuk Kegiatan Kantor- Perlengkapan Dinas</t>
  </si>
  <si>
    <t>Belanja Alat/Bahan untuk Kegiatan Kantor- Kaporlap dan Perlengkapan Satwa</t>
  </si>
  <si>
    <t>Belanja Alat/Bahan untuk Kegiatan Kantor- Perlengkapan Pendukung Olahraga</t>
  </si>
  <si>
    <t>Belanja Alat/Bahan untuk Kegiatan Kantor- Suvenir/Cendera Mata</t>
  </si>
  <si>
    <t>Belanja Alat/Bahan untuk Kegiatan Kantor- Alat/Bahan untuk Kegiatan Kantor Lainnya</t>
  </si>
  <si>
    <t>Belanja Obat-Obatan-Obat</t>
  </si>
  <si>
    <t>Belanja Obat-Obatan-Obat-Obatan Lainnya</t>
  </si>
  <si>
    <t>Belanja Barang untuk Dijual/Diserahkan kepada Masyarakat</t>
  </si>
  <si>
    <t>Belanja Barang untuk Dijual/Diserahkan kepada Pihak Ketiga/Pihak Lain</t>
  </si>
  <si>
    <t>Belanja Persediaan untuk Tujuan Strategis/Berjaga-jaga-Persediaan untuk Tujuan Strategis/Berjaga-jaga</t>
  </si>
  <si>
    <t>Belanja Persediaan untuk Tujuan Strategis/Berjaga-jaga-Persediaan untuk Tujuan Strategis/Berjaga-jaga Lainnya</t>
  </si>
  <si>
    <t>Belanja Natura dan Pakan-Natura</t>
  </si>
  <si>
    <t>Belanja Natura dan Pakan-Pakan</t>
  </si>
  <si>
    <t>Belanja Natura dan Pakan-Natura dan Pakan Lainnya</t>
  </si>
  <si>
    <t>Belanja Persediaan Penelitian-Persediaan Penelitian Biologi</t>
  </si>
  <si>
    <t>Belanja Persediaan Penelitian-Persediaan Penelitian Biologi Lainnya</t>
  </si>
  <si>
    <t>Belanja Persediaan Penelitian-Persediaan Penelitian Teknologi</t>
  </si>
  <si>
    <t>Belanja Persediaan Penelitian-Persediaan Penelitian Lainnya</t>
  </si>
  <si>
    <t>Belanja Persediaan Dalam Proses-Persediaan Dalam Proses</t>
  </si>
  <si>
    <t>Belanja Persediaan Dalam Proses-Persediaan Dalam Proses Lainnya</t>
  </si>
  <si>
    <t>Belanja Makanan dan Minuman Rapat</t>
  </si>
  <si>
    <t>Belanja Makanan dan Minuman Jamuan Tamu</t>
  </si>
  <si>
    <t>Belanja Penambah Daya Tahan Tubuh</t>
  </si>
  <si>
    <t>Belanja Makanan dan Minuman pada Fasilitas Pelayanan Urusan Pendidikan</t>
  </si>
  <si>
    <t>Belanja Makanan dan Minuman pada Fasilitas Pelayanan Urusan Kesehatan</t>
  </si>
  <si>
    <t>Belanja Makanan dan Minuman pada Fasilitas Pelayanan Urusan Sosial</t>
  </si>
  <si>
    <t>Belanja Makanan dan Minuman Aktivitas Lapangan</t>
  </si>
  <si>
    <t>Belanja Pakaian Dinas KDH dan WKDH</t>
  </si>
  <si>
    <t>Belanja Pakaian Dinas dan Atribut Pimpinan dan Anggota DPRD</t>
  </si>
  <si>
    <t>Belanja Pakaian Dinas Lapangan (PDL)</t>
  </si>
  <si>
    <t>Belanja Pakaian Penyelamatan</t>
  </si>
  <si>
    <t>Belanja Pakaian Siaga</t>
  </si>
  <si>
    <t>Belanja Pakaian Teknik</t>
  </si>
  <si>
    <t>Belanja Pakaian Pelatihan Kerja</t>
  </si>
  <si>
    <t>Belanja Pakaian Kerja Laboratorium</t>
  </si>
  <si>
    <t>Belanja Pakaian Kerja Bengkel</t>
  </si>
  <si>
    <t>Belanja Pakaian Paskibraka</t>
  </si>
  <si>
    <t>Belanja Pakaian Jas/Safari</t>
  </si>
  <si>
    <t>Belanja Komponen-Komponen Jembatan Baja</t>
  </si>
  <si>
    <t>Belanja Komponen-Komponen Jembatan Pratekan</t>
  </si>
  <si>
    <t>Belanja Komponen-Komponen Peralatan</t>
  </si>
  <si>
    <t>Belanja Komponen-Komponen Rambu- Rambu</t>
  </si>
  <si>
    <t>Belanja Komponen-Attachment</t>
  </si>
  <si>
    <t>Belanja Komponen-Komponen Lainnya</t>
  </si>
  <si>
    <t>Belanja Pipa-Pipa Air Besi Tuang (DCI)</t>
  </si>
  <si>
    <t>Belanja Pipa-Pipa Asbes Semen (ACP)</t>
  </si>
  <si>
    <t>Belanja Pipa-Pipa Baja</t>
  </si>
  <si>
    <t>Belanja Pipa-Pipa Beton Pratekan</t>
  </si>
  <si>
    <t>Belanja Pipa-Pipa Fiber Glass</t>
  </si>
  <si>
    <t>Belanja Pipa-Pipa Plastik PVC (UPVC)</t>
  </si>
  <si>
    <t>Belanja Pipa-Pipa Lainnya</t>
  </si>
  <si>
    <t>Belanja Komponen Bekas dan Pipa Bekas- Komponen Bekas</t>
  </si>
  <si>
    <t>Belanja Komponen Bekas dan Pipa Bekas- Pipa Bekas</t>
  </si>
  <si>
    <t>Belanja Komponen Bekas dan Pipa Bekas- Komponen Bekas dan Pipa Bekas Lainnya</t>
  </si>
  <si>
    <t>Honorarium Narasumber atau Pembahas, Moderator, Pembawa Acara, dan Panitia</t>
  </si>
  <si>
    <t>Honorarium Tim Pelaksana Kegiatan dan Sekretariat Tim Pelaksana Kegiatan</t>
  </si>
  <si>
    <t>Honorarium Pemberi Keterangan Ahli, Saksi Ahli, dan Beracara</t>
  </si>
  <si>
    <t>Honorarium Penyuluhan atau Pendampingan</t>
  </si>
  <si>
    <t>Honorarium Rohaniwan</t>
  </si>
  <si>
    <t>Honorarium Tim Penyusunan Jurnal, Buletin, Majalah, Pengelola Teknologi Informasi dan Pengelola Website</t>
  </si>
  <si>
    <t>Honorarium Penyelenggara Ujian</t>
  </si>
  <si>
    <t>Honorarium Penulisan Butir Soal Tingkat Provinsi, Kabupaten atau Kota</t>
  </si>
  <si>
    <t>Honorarium Penyelenggaraan Kegiatan Pendidikan dan Pelatihan</t>
  </si>
  <si>
    <t>Honorarium Tim Anggaran Pemerintah Daerah</t>
  </si>
  <si>
    <t>Belanja Jasa Tenaga Pendidikan</t>
  </si>
  <si>
    <t>Belanja Jasa Tenaga Kesehatan</t>
  </si>
  <si>
    <t>Belanja Jasa Tenaga Laboratorium</t>
  </si>
  <si>
    <t>Belanja Jasa Tenaga Penanganan Prasarana dan Sarana Umum</t>
  </si>
  <si>
    <t>Belanja Jasa Tenaga Ketenteraman, Ketertiban Umum, dan Perlindungan Masyarakat</t>
  </si>
  <si>
    <t>Belanja Jasa Tenaga Pemadam Kebakaran dan Penyelamatan</t>
  </si>
  <si>
    <t>Belanja Jasa Tenaga Penanganan Bencana</t>
  </si>
  <si>
    <t>Belanja Jasa Tenaga Penanganan Sosial</t>
  </si>
  <si>
    <t>Belanja Jasa Tenaga Sumber Daya Air</t>
  </si>
  <si>
    <t>Belanja Jasa Tenaga Perhubungan</t>
  </si>
  <si>
    <t>Belanja Jasa Tenaga Teknis Pertanian dan Pangan</t>
  </si>
  <si>
    <t>Belanja Jasa Tenaga Arsip dan Perpustakaan</t>
  </si>
  <si>
    <t>Belanja Jasa Tenaga Kesenian dan Kebudayaan</t>
  </si>
  <si>
    <t>Belanja Jasa Tenaga Administrasi</t>
  </si>
  <si>
    <t>Belanja Jasa Tenaga Operator Komputer</t>
  </si>
  <si>
    <t>Belanja Jasa Tenaga Pelayanan Umum</t>
  </si>
  <si>
    <t>Belanja Jasa Tenaga Kebersihan</t>
  </si>
  <si>
    <t>Belanja Jasa Tenaga Keamanan</t>
  </si>
  <si>
    <t>Belanja Jasa Tenaga Caraka</t>
  </si>
  <si>
    <t>Belanja Jasa Tenaga Supir</t>
  </si>
  <si>
    <t>Belanja Jasa Tenaga Juru Masak</t>
  </si>
  <si>
    <t>Belanja Jasa Tenaga Teknisi Mekanik dan Listrik</t>
  </si>
  <si>
    <t>Belanja Jasa Audit/Surveillance ISO</t>
  </si>
  <si>
    <t>Belanja Jasa Juri Perlombaan/Pertandingan</t>
  </si>
  <si>
    <t>Belanja Jasa Tata Rias</t>
  </si>
  <si>
    <t>Belanja Jasa Tenaga Informasi dan Teknologi</t>
  </si>
  <si>
    <t>Belanja Jasa Tenaga Operator Tiket</t>
  </si>
  <si>
    <t>Belanja Jasa Pemasangan Instalasi Telepon, Air, dan Listrik</t>
  </si>
  <si>
    <t>Belanja Jasa Pelaksanaan Transaksi Keuangan</t>
  </si>
  <si>
    <t>Belanja Jasa Penulisan dan Penerjemahan</t>
  </si>
  <si>
    <t>Belanja Jasa Pelayanan Perpustakaan</t>
  </si>
  <si>
    <t>Belanja Jasa Pelayanan Kearsipan</t>
  </si>
  <si>
    <t>Belanja Jasa Konversi Aplikasi/Sistem Informasi</t>
  </si>
  <si>
    <t>Belanja Jasa Penyelenggaraan Acara</t>
  </si>
  <si>
    <t>Belanja Jasa Kontribusi Asosiasi</t>
  </si>
  <si>
    <t>Belanja Jasa Pencucian Pakaian, Alat Kesenian dan Kebudayaan, serta Alat Rumah Tangga</t>
  </si>
  <si>
    <t>Belanja Jasa Pengolahan Sampah</t>
  </si>
  <si>
    <t>Belanja Jasa Pembersihan, Pengendalian Hama, dan Fumigasi</t>
  </si>
  <si>
    <t>Belanja Jasa Pengukuran Tanah</t>
  </si>
  <si>
    <t>Belanja Jasa Jalan/Tol</t>
  </si>
  <si>
    <t>Belanja Jasa Iklan/Reklame, Film, dan Pemotretan</t>
  </si>
  <si>
    <t>Belanja Jasa Pemindahan Benda Bersejarah</t>
  </si>
  <si>
    <t>Belanja Jasa Operator Kapal</t>
  </si>
  <si>
    <t>Belanja Jasa Penyelaman</t>
  </si>
  <si>
    <t>Belanja Tagihan Telepon</t>
  </si>
  <si>
    <t>Belanja Tagihan Air</t>
  </si>
  <si>
    <t>Belanja Tagihan Listrik</t>
  </si>
  <si>
    <t>Belanja Langganan Jurnal/Surat Kabar/Majalah</t>
  </si>
  <si>
    <t>Belanja Kawat/Faksimili/Internet/TV Berlangganan</t>
  </si>
  <si>
    <t>Belanja Penambahan Daya</t>
  </si>
  <si>
    <t>Belanja Registrasi/Keanggotaan</t>
  </si>
  <si>
    <t>Belanja Pembayaran Pajak, Bea, dan Perizinan</t>
  </si>
  <si>
    <t>Belanja Rekening Penerangan Jalan Umum</t>
  </si>
  <si>
    <t>Belanja Pengolahan Air Limbah</t>
  </si>
  <si>
    <t>Belanja Ganti Rugi kepada Pihak Ketiga Akibat Kecelakaan</t>
  </si>
  <si>
    <t>Belanja Lembur</t>
  </si>
  <si>
    <t>Belanja Denda atas Keterlambatan Pelaksanaan Pekerjaan</t>
  </si>
  <si>
    <t>Belanja Medical Check Up</t>
  </si>
  <si>
    <t>Belanja Insentif Tenaga Kesehatan Vaksinator</t>
  </si>
  <si>
    <t>Belanja Tenaga Teknis Pengelolaan Hutan</t>
  </si>
  <si>
    <t>Belanja Iuran Jaminan Kesehatan bagi Kepala Desa dan Perangkat Desa</t>
  </si>
  <si>
    <t>Belanja Kontribusi Jaminan Kesehatan bagi PBI</t>
  </si>
  <si>
    <t>Belanja Iuran Jaminan Kesehatan bagi Peserta PBPU dan BP Kelas 3</t>
  </si>
  <si>
    <t>Belanja Bantuan Iuran Jaminan Kesehatan bagi Peserta PBPU dan BP Kelas 3</t>
  </si>
  <si>
    <t>Belanja Iuran Jaminan Kesehatan bagi Non ASN</t>
  </si>
  <si>
    <t>Belanja Iuran Jaminan Kecelakaan Kerja bagi Non ASN</t>
  </si>
  <si>
    <t>Belanja Iuran Jaminan Kematian bagi Non ASN</t>
  </si>
  <si>
    <t>Belanja Asuransi Barang Milik Daerah</t>
  </si>
  <si>
    <t>Belanja Sewa Tanah Bangunan Perumahan/Gedung Tempat Tinggal</t>
  </si>
  <si>
    <t>Belanja Sewa Tanah untuk Bangunan Gedung Perdagangan/Perusahaan</t>
  </si>
  <si>
    <t>Belanja Sewa Tanah untuk Bangunan Industri</t>
  </si>
  <si>
    <t>Belanja Sewa Tanah untuk Bangunan Tempat Kerja</t>
  </si>
  <si>
    <t>Belanja Sewa Tanah untuk Bangunan Gedung Sarana Olahraga</t>
  </si>
  <si>
    <t>Belanja Sewa Tanah untuk Bangunan Tempat Ibadah</t>
  </si>
  <si>
    <t>Belanja Sewa Tanah Persil Lainnya</t>
  </si>
  <si>
    <t>Belanja Sewa Tanah Basah</t>
  </si>
  <si>
    <t>Belanja Sewa Tanah Kering</t>
  </si>
  <si>
    <t>Belanja Sewa Tanah Perkebunan</t>
  </si>
  <si>
    <t>Belanja Sewa Tanah Hutan</t>
  </si>
  <si>
    <t>Belanja Sewa Tanah Tandus</t>
  </si>
  <si>
    <t>Belanja Sewa Tanah Padang Alang- Alang/Rumput</t>
  </si>
  <si>
    <t>Belanja Sewa Tanah Pertanian</t>
  </si>
  <si>
    <t>Belanja Sewa Tanah Pertambangan</t>
  </si>
  <si>
    <t>Belanja Sewa Tanah Non Persil Lainnya</t>
  </si>
  <si>
    <t>Belanja Sewa Tanah Lapangan Olahraga</t>
  </si>
  <si>
    <t>Belanja Sewa Tanah Lapangan Parkir</t>
  </si>
  <si>
    <t>Belanja Sewa Tanah Lapangan Penimbunan Barang</t>
  </si>
  <si>
    <t>Belanja Sewa Tanah Lapangan Pemancar dan Studio Alam</t>
  </si>
  <si>
    <t>Belanja Sewa Tanah Lapangan Pengujian/Pengolahan</t>
  </si>
  <si>
    <t>Belanja Sewa Tanah Lapangan Terbang</t>
  </si>
  <si>
    <t>Belanja Sewa Tanah untuk Jalan</t>
  </si>
  <si>
    <t>Belanja Sewa Tanah untuk Bangunan Air</t>
  </si>
  <si>
    <t>Belanja Sewa Tanah untuk Bangunan Instalasi</t>
  </si>
  <si>
    <t>Belanja Sewa Tanah untuk Bangunan Jaringan</t>
  </si>
  <si>
    <t>Belanja Sewa Tanah untuk Bangunan Bersejarah</t>
  </si>
  <si>
    <t>Belanja Sewa Tanah untuk Makam</t>
  </si>
  <si>
    <t>Belanja Sewa Tanah untuk Taman</t>
  </si>
  <si>
    <t>Belanja Sewa Tanah untuk Latihan</t>
  </si>
  <si>
    <t>Belanja Sewa Tanah Daerah Pertahanan</t>
  </si>
  <si>
    <t>Belanja Sewa Tanah Lapangan PBB</t>
  </si>
  <si>
    <t>Belanja Sewa Tanah Kampung</t>
  </si>
  <si>
    <t>Belanja Sewa Emplasment</t>
  </si>
  <si>
    <t>Belanja Sewa Lapangan Lainnya</t>
  </si>
  <si>
    <t>Belanja Sewa Tractor</t>
  </si>
  <si>
    <t>Belanja Sewa Grader</t>
  </si>
  <si>
    <t>Belanja Sewa Excavator</t>
  </si>
  <si>
    <t>Belanja Sewa Pile Driver</t>
  </si>
  <si>
    <t>Belanja Sewa Hauler</t>
  </si>
  <si>
    <t>Belanja Sewa Asphalt Equipment</t>
  </si>
  <si>
    <t>Belanja Sewa Compacting Equipment</t>
  </si>
  <si>
    <t>Belanja Sewa Aggregate and Concrete Equipment</t>
  </si>
  <si>
    <t>Belanja Sewa Loader</t>
  </si>
  <si>
    <t>Belanja Sewa Alat Pengangkat</t>
  </si>
  <si>
    <t>Belanja Sewa Mesin Proses</t>
  </si>
  <si>
    <t>Belanja Sewa Alat Besar Darat Lainnya</t>
  </si>
  <si>
    <t>Belanja Sewa Dredger</t>
  </si>
  <si>
    <t>Belanja Sewa Floating Excavator</t>
  </si>
  <si>
    <t>Belanja Sewa Amphibi Dredger</t>
  </si>
  <si>
    <t>Belanja Sewa Kapal Tarik</t>
  </si>
  <si>
    <t>Belanja Sewa Mesin Proses Apung</t>
  </si>
  <si>
    <t>Belanja Sewa Alat Besar Apung Lainnya</t>
  </si>
  <si>
    <t>Belanja Sewa Alat Penarik</t>
  </si>
  <si>
    <t>Belanja Sewa Feeder</t>
  </si>
  <si>
    <t>Belanja Sewa Compressor</t>
  </si>
  <si>
    <t>Belanja Sewa Electric Generating Set</t>
  </si>
  <si>
    <t>Belanja Sewa Pompa</t>
  </si>
  <si>
    <t>Belanja Sewa Mesin Bor</t>
  </si>
  <si>
    <t>Belanja Sewa Unit Pemeliharaan Lapangan</t>
  </si>
  <si>
    <t>Belanja Sewa Alat Pengolahan Air Kotor</t>
  </si>
  <si>
    <t>Belanja Sewa Pembangkit Uap Air Panas/Steam Generator</t>
  </si>
  <si>
    <t>Belanja Sewa Air Port Maintenance Equipment/Alat Bantu Penerbangan</t>
  </si>
  <si>
    <t>Belanja Sewa Mesin Tatoo</t>
  </si>
  <si>
    <t>Belanja Sewa Perlengkapan Kebakaran Hutan</t>
  </si>
  <si>
    <t>Belanja Sewa Peralatan Selam</t>
  </si>
  <si>
    <t>Belanja Sewa Peralatan SAR Mountenering</t>
  </si>
  <si>
    <t>Belanja Sewa Peralatan Intelijen</t>
  </si>
  <si>
    <t>Belanja Sewa Alat Bantu Lainnya</t>
  </si>
  <si>
    <t>Belanja Sewa Kendaraan Dinas Bermotor Perorangan</t>
  </si>
  <si>
    <t>Belanja Sewa Kendaraan Bermotor Penumpang</t>
  </si>
  <si>
    <t>Belanja Sewa Kendaraan Bermotor Angkutan Barang</t>
  </si>
  <si>
    <t>Belanja Sewa Kendaraan Bermotor Beroda Dua</t>
  </si>
  <si>
    <t>Belanja Sewa Kendaraan Bermotor Beroda Tiga</t>
  </si>
  <si>
    <t>Belanja Sewa Kendaraan Bermotor Khusus</t>
  </si>
  <si>
    <t>Belanja Sewa Kendaraan Tempur</t>
  </si>
  <si>
    <t>Belanja Sewa Alat Angkutan Kereta Rel</t>
  </si>
  <si>
    <t>Belanja Sewa Alat Angkutan Darat Bermotor Lainnya</t>
  </si>
  <si>
    <t>Belanja Sewa Kendaraan Tak Bermotor Angkutan Barang</t>
  </si>
  <si>
    <t>Belanja Sewa Kendaraan Tak Bermotor Penumpang</t>
  </si>
  <si>
    <t>Belanja Sewa Alat Angkutan Kereta Rel Tak Bermotor</t>
  </si>
  <si>
    <t>Belanja Sewa Alat Angkutan Darat Tak Bermotor Lainnya</t>
  </si>
  <si>
    <t>Belanja Sewa Alat Angkutan Apung Bermotor untuk Barang</t>
  </si>
  <si>
    <t>Belanja Sewa Alat Angkutan Apung Bermotor untuk Penumpang</t>
  </si>
  <si>
    <t>Belanja Sewa Alat Angkutan Apung Bermotor Khusus</t>
  </si>
  <si>
    <t>Belanja Sewa Alat Angkutan Apung Bermotor Militer</t>
  </si>
  <si>
    <t>Belanja Sewa Alat Angkutan Apung Bermotor Lainnya</t>
  </si>
  <si>
    <t>Belanja Sewa Alat Angkutan Apung Tak Bermotor untuk Barang</t>
  </si>
  <si>
    <t>Belanja Sewa Alat Angkutan Apung Tak Bermotor untuk Penumpang</t>
  </si>
  <si>
    <t>Belanja Sewa Alat Angkutan Apung Tak Bermotor Khusus</t>
  </si>
  <si>
    <t>Belanja Sewa Alat Angkutan Apung Tak Bermotor Lainnya</t>
  </si>
  <si>
    <t>Belanja Sewa Kapal Terbang</t>
  </si>
  <si>
    <t>Belanja Sewa Alat Angkutan Bermotor Udara Lainnya</t>
  </si>
  <si>
    <t>Belanja Sewa Perkakas Konstruksi Logam Terpasang pada Fondasi</t>
  </si>
  <si>
    <t>Belanja Sewa Perkakas Konstruksi Logam yang Transportable (Berpindah)</t>
  </si>
  <si>
    <t>Belanja Sewa Perkakas Bengkel Listrik</t>
  </si>
  <si>
    <t>Belanja Sewa Perkakas Bengkel Service</t>
  </si>
  <si>
    <t>Belanja Sewa Perkakas Pengangkat Bermesin</t>
  </si>
  <si>
    <t>Belanja Sewa Perkakas Bengkel Kayu</t>
  </si>
  <si>
    <t>Belanja Sewa Perkakas Bengkel Khusus</t>
  </si>
  <si>
    <t>Belanja Sewa Peralatan Las</t>
  </si>
  <si>
    <t>Belanja Sewa Perkakas Pabrik Es</t>
  </si>
  <si>
    <t>Belanja Sewa Alat Bengkel Bermesin Lainnya</t>
  </si>
  <si>
    <t>Belanja Sewa Perkakas Bengkel Konstruksi Logam</t>
  </si>
  <si>
    <t>Belanja Sewa Perkakas Pengangkat</t>
  </si>
  <si>
    <t>Belanja Sewa Perkakas Standard (Standard Tools)</t>
  </si>
  <si>
    <t>Belanja Sewa Perkakas Khusus (Special Tools)</t>
  </si>
  <si>
    <t>Belanja Sewa Perkakas Bengkel Kerja</t>
  </si>
  <si>
    <t>Belanja Sewa Peralatan Tukang Besi</t>
  </si>
  <si>
    <t>Belanja Sewa Peralatan Tukang Kayu</t>
  </si>
  <si>
    <t>Belanja Sewa Peralatan Ukur, Gip dan Feeting</t>
  </si>
  <si>
    <t>Belanja Sewa Peralatan Bengkel Khusus Peladam</t>
  </si>
  <si>
    <t>Belanja Sewa Alat Bengkel Tak Bermesin Lainnya</t>
  </si>
  <si>
    <t>Belanja Sewa Alat Ukur Universal</t>
  </si>
  <si>
    <t>Belanja Sewa Alat Ukur/Tes Inteligensia</t>
  </si>
  <si>
    <t>Belanja Sewa Alat Ukur/Tes Alat Kepribadian</t>
  </si>
  <si>
    <t>Belanja Sewa Alat Ukur/Tes Klinis Lain</t>
  </si>
  <si>
    <t>Belanja Sewa Alat Kalibrasi</t>
  </si>
  <si>
    <t>Belanja Sewa Oscilloscope</t>
  </si>
  <si>
    <t>Belanja Sewa Universal Tester</t>
  </si>
  <si>
    <t>Belanja Sewa Alat Ukur/Pembanding</t>
  </si>
  <si>
    <t>Belanja Sewa Alat Ukur Lain-Lain</t>
  </si>
  <si>
    <t>Belanja Sewa Alat Timbangan/Biara</t>
  </si>
  <si>
    <t>Belanja Sewa Anak Timbangan/Biara</t>
  </si>
  <si>
    <t>Belanja Sewa Takaran Kering</t>
  </si>
  <si>
    <t>Belanja Sewa Takaran Bahan Bangunan</t>
  </si>
  <si>
    <t>Belanja Sewa Takaran Lainnya</t>
  </si>
  <si>
    <t>Belanja Sewa Alat Penguji Kendaraan Bermotor</t>
  </si>
  <si>
    <t>Belanja Sewa Specific Set</t>
  </si>
  <si>
    <t>Belanja Sewa Alat Pengukur Keadaan Alam</t>
  </si>
  <si>
    <t>Belanja Sewa Alat Pengukur Penglihatan</t>
  </si>
  <si>
    <t>Belanja Sewa Alat Pengukur Ketepatan dan Koreksi Waktu</t>
  </si>
  <si>
    <t>Belanja Sewa Alat Ukur Instrument Workshop</t>
  </si>
  <si>
    <t>Belanja Sewa Alat Ukur Lainnya</t>
  </si>
  <si>
    <t>Belanja Sewa Alat Pengolahan Tanah dan Tanaman</t>
  </si>
  <si>
    <t>Belanja Sewa Alat Pemeliharaan Tanaman/Ikan/Ternak</t>
  </si>
  <si>
    <t>Belanja Sewa Alat Panen</t>
  </si>
  <si>
    <t>Belanja Sewa Alat Penyimpan Hasil Percobaan Pertanian</t>
  </si>
  <si>
    <t>Belanja Sewa Alat Laboratorium Pertanian</t>
  </si>
  <si>
    <t>Belanja Sewa Alat Processing</t>
  </si>
  <si>
    <t>Belanja Sewa Alat Pasca Panen</t>
  </si>
  <si>
    <t>Belanja Sewa Alat Produksi Perikanan</t>
  </si>
  <si>
    <t>Belanja Sewa Alat-Alat Peternakan</t>
  </si>
  <si>
    <t>Belanja Sewa Alat Pengolahan Lainnya</t>
  </si>
  <si>
    <t>Belanja Sewa Mesin Ketik</t>
  </si>
  <si>
    <t>Belanja Sewa Mesin Hitung/Mesin Jumlah</t>
  </si>
  <si>
    <t>Belanja Sewa Alat Reproduksi (Penggandaan)</t>
  </si>
  <si>
    <t>Belanja Sewa Alat Penyimpan Perlengkapan Kantor</t>
  </si>
  <si>
    <t>Belanja Sewa Alat Kantor Lainnya</t>
  </si>
  <si>
    <t>Belanja Sewa Mebel</t>
  </si>
  <si>
    <t>Belanja Sewa Alat Pengukur Waktu</t>
  </si>
  <si>
    <t>Belanja Sewa Alat Pembersih</t>
  </si>
  <si>
    <t>Belanja Sewa Alat Pendingin</t>
  </si>
  <si>
    <t>Belanja Sewa Alat Dapur</t>
  </si>
  <si>
    <t>Belanja Sewa Alat Rumah Tangga Lainnya (Home Use)</t>
  </si>
  <si>
    <t>Belanja Sewa Alat Pemadam Kebakaran</t>
  </si>
  <si>
    <t>Belanja Sewa Meja Kerja Pejabat</t>
  </si>
  <si>
    <t>Belanja Sewa Meja Rapat Pejabat</t>
  </si>
  <si>
    <t>Belanja Sewa Kursi Kerja Pejabat</t>
  </si>
  <si>
    <t>Belanja Sewa Kursi Rapat Pejabat</t>
  </si>
  <si>
    <t>Belanja Sewa Kursi Hadap Depan Meja Kerja Pejabat</t>
  </si>
  <si>
    <t>Belanja Sewa Kursi Tamu di Ruangan Pejabat</t>
  </si>
  <si>
    <t>Belanja Sewa Lemari dan Arsip Pejabat</t>
  </si>
  <si>
    <t>Belanja Sewa Peralatan Studio Audio</t>
  </si>
  <si>
    <t>Belanja Sewa Peralatan Studio Video dan Film</t>
  </si>
  <si>
    <t>Belanja Sewa Peralatan Studio Gambar</t>
  </si>
  <si>
    <t>Belanja Sewa Peralatan Cetak</t>
  </si>
  <si>
    <t>Belanja Sewa Peralatan Studio Pemetaan/Peralatan Ukur Tanah</t>
  </si>
  <si>
    <t>Belanja Sewa Alat Studio Lainnya</t>
  </si>
  <si>
    <t>Belanja Sewa Alat Komunikasi Telephone</t>
  </si>
  <si>
    <t>Belanja Sewa Alat Komunikasi Radio SSB</t>
  </si>
  <si>
    <t>Belanja Sewa Alat Komunikasi Radio HF/FM</t>
  </si>
  <si>
    <t>Belanja Sewa Alat Komunikasi Radio VHF</t>
  </si>
  <si>
    <t>Belanja Sewa Alat Komunikasi Radio UHF</t>
  </si>
  <si>
    <t>Belanja Sewa Alat Komunikasi Sosial</t>
  </si>
  <si>
    <t>Belanja Sewa Alat-Alat Sandi</t>
  </si>
  <si>
    <t>Belanja Sewa Alat Komunikasi Khusus</t>
  </si>
  <si>
    <t>Belanja Sewa Alat Komunikasi Digital dan Konvensional</t>
  </si>
  <si>
    <t>Belanja Sewa Alat Komunikasi Satelit</t>
  </si>
  <si>
    <t>Belanja Sewa Alat Komunikasi Lainnya</t>
  </si>
  <si>
    <t>Belanja Sewa Peralatan Pemancar MF/MW</t>
  </si>
  <si>
    <t>Belanja Sewa Peralatan Pemancar VHF/FM</t>
  </si>
  <si>
    <t>Belanja Sewa Peralatan Pemancar UHF</t>
  </si>
  <si>
    <t>Belanja Sewa Peralatan Pemancar SHF</t>
  </si>
  <si>
    <t>Belanja Sewa Peralatan Antena MF/MW</t>
  </si>
  <si>
    <t>Belanja Sewa Peralatan Antena HF/SW</t>
  </si>
  <si>
    <t>Belanja Sewa Peralatan Antena VHF/FM</t>
  </si>
  <si>
    <t>Belanja Sewa Peralatan Antena UHF</t>
  </si>
  <si>
    <t>Belanja Sewa Peralatan Antena SHF/Parabola</t>
  </si>
  <si>
    <t>Belanja Sewa Peralatan Translator VHF/VHF</t>
  </si>
  <si>
    <t>Belanja Sewa Peralatan Translator UHF/UHF</t>
  </si>
  <si>
    <t>Belanja Sewa Peralatan Translator VHF/UHF</t>
  </si>
  <si>
    <t>Belanja Sewa Peralatan Translator UHF/VHF</t>
  </si>
  <si>
    <t>Belanja Sewa Peralatan Microwave FPU</t>
  </si>
  <si>
    <t>Belanja Sewa Peralatan Microwave Terestrial</t>
  </si>
  <si>
    <t>Belanja Sewa Peralatan Microwave TVRO</t>
  </si>
  <si>
    <t>Belanja Sewa Peralatan Dummy Load</t>
  </si>
  <si>
    <t>Belanja Sewa Switcher Antena</t>
  </si>
  <si>
    <t>Belanja Sewa Switcher/Menara Antena</t>
  </si>
  <si>
    <t>Belanja Sewa Humidity Control</t>
  </si>
  <si>
    <t>Belanja Sewa Program Input Equipment</t>
  </si>
  <si>
    <t>Belanja Sewa Peralatan Antena Penerima VHF</t>
  </si>
  <si>
    <t>Belanja Sewa Peralatan Pemancar LF</t>
  </si>
  <si>
    <t>Belanja Sewa Unit Pemancar MF+HF</t>
  </si>
  <si>
    <t>Belanja Sewa Peralatan Antena Pemancar MF+HF</t>
  </si>
  <si>
    <t>Belanja Sewa Peralatan Penerima</t>
  </si>
  <si>
    <t>Belanja Sewa Peralatan Pemancar dan Penerima LF</t>
  </si>
  <si>
    <t>Belanja Sewa Peralatan Pemancar dan Penerima MF</t>
  </si>
  <si>
    <t>Belanja Sewa Peralatan Pemancar dan Penerima HF</t>
  </si>
  <si>
    <t>Belanja Sewa Peralatan Pemancar dan Penerima MF+HF</t>
  </si>
  <si>
    <t>Belanja Sewa Peralatan Pemancar dan Penerima VHF</t>
  </si>
  <si>
    <t>Belanja Sewa Peralatan Pemancar dan Penerima UHF</t>
  </si>
  <si>
    <t>Belanja Sewa Peralatan Pemancar dan Penerima SHF</t>
  </si>
  <si>
    <t>Belanja Sewa Peralatan Antena Pemancar dan Penerima LF</t>
  </si>
  <si>
    <t>Belanja Sewa Peralatan Antena Pemancar dan Penerima MF</t>
  </si>
  <si>
    <t>Belanja Sewa Peralatan Antena Pemancar dan Penerima HF</t>
  </si>
  <si>
    <t>Belanja Sewa Peralatan Antena Pemancar dan Penerima MF+HF</t>
  </si>
  <si>
    <t>Belanja Sewa Peralatan Antena Pemancar dan Penerima VHF</t>
  </si>
  <si>
    <t>Belanja Sewa Peralatan Antena Pemancar dan Penerima UHF</t>
  </si>
  <si>
    <t>Belanja Sewa Peralatan Antena Pemancar dan Penerima SHF</t>
  </si>
  <si>
    <t>Belanja Sewa Peralatan Penerima Cuaca Citra Satelit Resolusi Rendah</t>
  </si>
  <si>
    <t>Belanja Sewa Peralatan Penerima Cuaca Citra Satelit Resolusi Tinggi</t>
  </si>
  <si>
    <t>Belanja Sewa Peralatan Penerima dan Pengirim Gambar ke Permukaan</t>
  </si>
  <si>
    <t>Belanja Sewa Peralatan Perlengkapan Radio</t>
  </si>
  <si>
    <t>Belanja Sewa Sumber Tenaga</t>
  </si>
  <si>
    <t>Belanja Sewa Peralatan Pemancar Lainnya</t>
  </si>
  <si>
    <t>Belanja Sewa Peralatan Komunikasi Navigasi Instrumen Landing System</t>
  </si>
  <si>
    <t>Belanja Sewa Very High Frequence Omni Range (VOR)</t>
  </si>
  <si>
    <t>Belanja Sewa Distance Measuring Equipment (DME)</t>
  </si>
  <si>
    <t>Belanja Sewa Radar</t>
  </si>
  <si>
    <t>Belanja Sewa Alat Pengatur Telekomunikasi</t>
  </si>
  <si>
    <t>Belanja Sewa Peralatan Komunikasi untuk Dokumentasi</t>
  </si>
  <si>
    <t>Belanja Sewa Peralatan Komunikasi Navigasi Lainnya</t>
  </si>
  <si>
    <t>Belanja Sewa Alat Kedokteran Umum</t>
  </si>
  <si>
    <t>Belanja Sewa Alat Kedokteran Gigi</t>
  </si>
  <si>
    <t>Belanja Sewa Alat Kedokteran Keluarga Berencana</t>
  </si>
  <si>
    <t>Belanja Sewa Alat Kedokteran Bedah</t>
  </si>
  <si>
    <t>Belanja Sewa Alat Kesehatan Kebidanan dan Penyakit Kandungan</t>
  </si>
  <si>
    <t>Belanja Sewa Alat Kedokteran THT</t>
  </si>
  <si>
    <t>Belanja Sewa Alat Kedokteran Mata</t>
  </si>
  <si>
    <t>Belanja Sewa Alat Kedokteran Bagian Penyakit Dalam</t>
  </si>
  <si>
    <t>Belanja Sewa Alat Kedokteran Kamar Jenazah/Mortuary</t>
  </si>
  <si>
    <t>Belanja Sewa Alat Kedokteran Anak</t>
  </si>
  <si>
    <t>Belanja Sewa Alat Kedokteran Poliklinik</t>
  </si>
  <si>
    <t>Belanja Sewa Alat Kesehatan Rehabilitasi Medis</t>
  </si>
  <si>
    <t>Belanja Sewa Alat Kedokteran Neurologi (Saraf)</t>
  </si>
  <si>
    <t>Belanja Sewa Alat Kedokteran Jantung</t>
  </si>
  <si>
    <t>Belanja Sewa Alat Kedokteran Radiodiagnostic</t>
  </si>
  <si>
    <t>Belanja Sewa Alat Kedokteran Patalogi Anatomy</t>
  </si>
  <si>
    <t>Belanja Sewa Alat Kedokteran Transfusi Darah</t>
  </si>
  <si>
    <t>Belanja Sewa Alat Kedokteran Radioterapi</t>
  </si>
  <si>
    <t>Belanja Sewa Alat Kedokteran Nuklir</t>
  </si>
  <si>
    <t>Belanja Sewa Alat Kedokteran Kulit dan Kelamin</t>
  </si>
  <si>
    <t>Belanja Sewa Alat Kedokteran Gawat Darurat</t>
  </si>
  <si>
    <t>Belanja Sewa Alat Kedokteran Jiwa</t>
  </si>
  <si>
    <t>Belanja Sewa Alat Kedokteran Bedah Ortopedi</t>
  </si>
  <si>
    <t>Belanja Sewa Alat Kedokteran ICU</t>
  </si>
  <si>
    <t>Belanja Sewa Alat Kedokteran ICCU</t>
  </si>
  <si>
    <t>Belanja Sewa Alat Kedokteran Bedah Jantung</t>
  </si>
  <si>
    <t>Belanja Sewa Alat Kedokteran Traditional Medicine</t>
  </si>
  <si>
    <t>Belanja Sewa Alat Kedokteran Anestesi</t>
  </si>
  <si>
    <t>Belanja Sewa Alat Kedokteran Lainnya</t>
  </si>
  <si>
    <t>Belanja Sewa Alat Kesehatan Matra Laut</t>
  </si>
  <si>
    <t>Belanja Sewa Alat Kesehatan Matra Udara</t>
  </si>
  <si>
    <t>Belanja Sewa Alat Kesehatan Kepolisian</t>
  </si>
  <si>
    <t>Belanja Sewa Alat Kesehatan Olahraga</t>
  </si>
  <si>
    <t>Belanja Sewa Alat Kesehatan Umum Lainnya</t>
  </si>
  <si>
    <t>Belanja Sewa Alat Laboratorium Kimia Air Teknik Penyehatan</t>
  </si>
  <si>
    <t>Belanja Sewa Alat Laboratorium Mikro Biologi Teknik Penyehatan</t>
  </si>
  <si>
    <t>Belanja Sewa Alat Laboratorium Hidrokimia</t>
  </si>
  <si>
    <t>Belanja Sewa Alat Laboratorium Model Hidrolika</t>
  </si>
  <si>
    <t>Belanja Sewa Alat Laboratorium Batuan/Geologi</t>
  </si>
  <si>
    <t>Belanja Sewa Alat Laboratorium Bahan Bangunan Konstruksi</t>
  </si>
  <si>
    <t>Belanja Sewa Alat Laboratorium Aspal, Cat, dan Kimia</t>
  </si>
  <si>
    <t>Belanja Sewa Alat Laboratorium Mekanika Tanah dan Batuan</t>
  </si>
  <si>
    <t>Belanja Sewa Alat Laboratorium Cocok Tanam</t>
  </si>
  <si>
    <t>Belanja Sewa Alat Laboratorium Logam, Mesin, dan Listrik</t>
  </si>
  <si>
    <t>Belanja Sewa Alat Laboratorium Umum</t>
  </si>
  <si>
    <t>Belanja Sewa Alat Laboratorium Mikrobiologi</t>
  </si>
  <si>
    <t>Belanja Sewa Alat Laboratorium Kimia</t>
  </si>
  <si>
    <t>Belanja Sewa Alat Laboratorium Patologi</t>
  </si>
  <si>
    <t>Belanja Sewa Alat Laboratorium Immunologi</t>
  </si>
  <si>
    <t>Belanja Sewa Alat Laboratorium Hematologi</t>
  </si>
  <si>
    <t>Belanja Sewa Alat Laboratorium Film</t>
  </si>
  <si>
    <t>Belanja Sewa Alat Laboratorium Makanan</t>
  </si>
  <si>
    <t>Belanja Sewa Alat Laboratorium Farmasi</t>
  </si>
  <si>
    <t>Belanja Sewa Alat Laboratorium Fisika</t>
  </si>
  <si>
    <t>Belanja Sewa Alat Laboratorium Hidrodinamika</t>
  </si>
  <si>
    <t>Belanja Sewa Alat Laboratorium Klimatologi</t>
  </si>
  <si>
    <t>Belanja Sewa Alat Laboratorium Proses Peleburan</t>
  </si>
  <si>
    <t>Belanja Sewa Alat Laboratorium Pasir</t>
  </si>
  <si>
    <t>Belanja Sewa Alat Laboratorium Proses Pembuatan Cekatan</t>
  </si>
  <si>
    <t>Belanja Sewa Alat Laboratorium Pembuatan Pola</t>
  </si>
  <si>
    <t>Belanja Sewa Alat Laboratorium Metalografi</t>
  </si>
  <si>
    <t>Belanja Sewa Alat Laboratorium Proses Pengelasan</t>
  </si>
  <si>
    <t>Belanja Sewa Alat Laboratorium Uji Proses Pengelasan</t>
  </si>
  <si>
    <t>Belanja Sewa Alat Laboratorium Proses Pembuatan Logam</t>
  </si>
  <si>
    <t>Belanja Sewa Alat Laboratorium Metrologi</t>
  </si>
  <si>
    <t>Belanja Sewa Alat Laboratorium Pelapisan Logam</t>
  </si>
  <si>
    <t>Belanja Sewa Alat Laboratorium Proses Pengolahan Panas</t>
  </si>
  <si>
    <t>Belanja Sewa Alat Laboratorium Proses Teknologi Tekstil</t>
  </si>
  <si>
    <t>Belanja Sewa Alat Laboratorium Uji Tekstil</t>
  </si>
  <si>
    <t>Belanja Sewa Alat Laboratorium Proses Teknologi Keramik</t>
  </si>
  <si>
    <t>Belanja Sewa Alat Laboratorium Proses Teknologi Kulit, Karet, dan Plastik</t>
  </si>
  <si>
    <t>Belanja Sewa Alat Laboratorium Uji Kulit, Karet, dan Plastik</t>
  </si>
  <si>
    <t>Belanja Sewa Alat Laboratorium Uji Keramik</t>
  </si>
  <si>
    <t>Belanja Sewa Alat Laboratorium Proses Teknologi Selulosa</t>
  </si>
  <si>
    <t>Belanja Sewa Alat Laboratorium Elektronika dan Daya</t>
  </si>
  <si>
    <t>Belanja Sewa Alat Laboratorium Energi Surya</t>
  </si>
  <si>
    <t>Belanja Sewa Alat Laboratorium Konversi Batubara dan Biomas</t>
  </si>
  <si>
    <t>Belanja Sewa Alat Laboratorium Oseanografi</t>
  </si>
  <si>
    <t>Belanja Sewa Alat Laboratorium Lingkungan Perairan</t>
  </si>
  <si>
    <t>Belanja Sewa Alat Laboratorium Biologi Perairan</t>
  </si>
  <si>
    <t>Belanja Sewa Alat Laboratorium Biologi</t>
  </si>
  <si>
    <t>Belanja Sewa Alat Laboratorium Geofisika</t>
  </si>
  <si>
    <t>Belanja Sewa Alat Laboratorium Tambang</t>
  </si>
  <si>
    <t>Belanja Sewa Alat Laboratorium Proses/Teknik Kimia</t>
  </si>
  <si>
    <t>Belanja Sewa Alat Laboratorium Proses Industri</t>
  </si>
  <si>
    <t>Belanja Sewa Alat Laboratorium Kesehatan Kerja</t>
  </si>
  <si>
    <t>Belanja Sewa Laboratorium Kearsipan</t>
  </si>
  <si>
    <t>Belanja Sewa Laboratorium Hematologi dan Urinalisis</t>
  </si>
  <si>
    <t>Belanja Sewa Alat Laboratorium Lain</t>
  </si>
  <si>
    <t>Belanja Sewa Alat Laboratorium Hermodinamika Motor dan Sistem Propulasi</t>
  </si>
  <si>
    <t>Belanja Sewa Alat Laboratorium Pendidikan</t>
  </si>
  <si>
    <t>Belanja Sewa Alat Laboratorium Teknologi Proses Enzim</t>
  </si>
  <si>
    <t>Belanja Sewa Alat Laboratorium Teknik Pantai</t>
  </si>
  <si>
    <t>Belanja Sewa Alat Laboratorium Sumber Daya dan Energi</t>
  </si>
  <si>
    <t>Belanja Sewa Alat Laboratorium Populasi</t>
  </si>
  <si>
    <t>Belanja Sewa Alat Pengukur Gelombang</t>
  </si>
  <si>
    <t>Belanja Sewa Unit Alat Laboratorium Lainnya</t>
  </si>
  <si>
    <t>Belanja Sewa Analytical Instrument</t>
  </si>
  <si>
    <t>Belanja Sewa Instrument Probe/Sensor</t>
  </si>
  <si>
    <t>Belanja Sewa General Laboratory Tool</t>
  </si>
  <si>
    <t>Belanja Sewa Glassware Plastic/Utensils</t>
  </si>
  <si>
    <t>Belanja Sewa Laboratory Safety Equipment</t>
  </si>
  <si>
    <t>Belanja Sewa Unit Alat Laboratorium Kimia Nuklir Lainnya</t>
  </si>
  <si>
    <t>Belanja Sewa Alat Peraga Praktik Sekolah Bidang Studi:Bahasa Indonesia</t>
  </si>
  <si>
    <t>Belanja Sewa Alat Peraga Praktik Sekolah Bidang Studi:Matematika</t>
  </si>
  <si>
    <t>Belanja Sewa Alat Peraga Praktik Sekolah Bidang Studi:IPA Dasar</t>
  </si>
  <si>
    <t>Belanja Sewa Alat Peraga Praktik Sekolah Bidang Studi:IPA Lanjutan</t>
  </si>
  <si>
    <t>Belanja Sewa Alat Peraga Praktik Sekolah Bidang Studi:IPA Menengah</t>
  </si>
  <si>
    <t>Belanja Sewa Alat Peraga Praktik Sekolah Bidang Studi:IPA Atas</t>
  </si>
  <si>
    <t>Belanja Sewa Alat Peraga Praktik Sekolah Bidang Studi:IPS</t>
  </si>
  <si>
    <t>Belanja Sewa Alat Peraga Praktik Sekolah Bidang Studi:Agama</t>
  </si>
  <si>
    <t>Belanja Sewa Alat Peraga Praktik Sekolah Bidang Studi:Keterampilan</t>
  </si>
  <si>
    <t>Belanja Sewa Alat Peraga Praktik Sekolah Bidang Studi:Kesenian</t>
  </si>
  <si>
    <t>Belanja Sewa Alat Peraga Praktik Sekolah Bidang Studi:Olahraga</t>
  </si>
  <si>
    <t>Belanja Sewa Alat Peraga Praktik Sekolah Bidang Studi:PKN</t>
  </si>
  <si>
    <t>Belanja Sewa Alat Peraga Luar Biasa (Tuna Netra, Terapi Fisik, Tuna Daksa, dan Tuna Rungu)</t>
  </si>
  <si>
    <t>Belanja Sewa Alat Peraga Kejuruan</t>
  </si>
  <si>
    <t>Belanja Sewa Alat Peraga PAUD/TK</t>
  </si>
  <si>
    <t>Belanja Sewa Alat Peraga Praktik Sekolah Lainnya</t>
  </si>
  <si>
    <t>Belanja Sewa Radiation Detector</t>
  </si>
  <si>
    <t>Belanja Sewa Modular Counting and Scientific Electronic</t>
  </si>
  <si>
    <t>Belanja Sewa Assembly/Counting System</t>
  </si>
  <si>
    <t>Belanja Sewa Recorder Display</t>
  </si>
  <si>
    <t>Belanja Sewa System/Power Supply</t>
  </si>
  <si>
    <t>Belanja Sewa Measuring/Testing Device</t>
  </si>
  <si>
    <t>Belanja Sewa Opto Electronics</t>
  </si>
  <si>
    <t>Belanja Sewa Accelerator</t>
  </si>
  <si>
    <t>Belanja Sewa Reactor Experimental System</t>
  </si>
  <si>
    <t>Belanja Sewa Alat Laboratorium Fisika Nuklir/Elektronika Lainnya</t>
  </si>
  <si>
    <t>Belanja Sewa Alat Ukur Fisika Kesehatan</t>
  </si>
  <si>
    <t>Belanja Sewa Alat Kesehatan Kerja</t>
  </si>
  <si>
    <t>Belanja Sewa Proteksi Lingkungan</t>
  </si>
  <si>
    <t>Belanja Sewa Meteorological Equipment</t>
  </si>
  <si>
    <t>Belanja Sewa Sumber Radiasi</t>
  </si>
  <si>
    <t>Belanja Sewa Alat Proteksi Radiasi/Proteksi Lingkungan Lainnya</t>
  </si>
  <si>
    <t>Belanja Sewa Radiation Application Equipment</t>
  </si>
  <si>
    <t>Belanja Sewa Non Destructive Test (NDT) Device</t>
  </si>
  <si>
    <t>Belanja Sewa Peralatan Hidrologi</t>
  </si>
  <si>
    <t>Belanja Sewa Radiation Application and Non Destructive Testing Laboratory Lainnya</t>
  </si>
  <si>
    <t>Belanja Sewa Alat Laboratorium Kualitas Air dan Tanah</t>
  </si>
  <si>
    <t>Belanja Sewa Alat Laboratorium Kualitas Udara</t>
  </si>
  <si>
    <t>Belanja Sewa Alat Laboratorium Kebisingan dan Getaran</t>
  </si>
  <si>
    <t>Belanja Sewa Laboratorium Lingkungan</t>
  </si>
  <si>
    <t>Belanja Sewa Alat Laboratorium Penunjang</t>
  </si>
  <si>
    <t>Belanja Sewa Alat Laboratorium Lingkungan Hidup Lainnya</t>
  </si>
  <si>
    <t>Belanja Sewa Towing Carriage</t>
  </si>
  <si>
    <t>Belanja Sewa Wave Generator and Absorber</t>
  </si>
  <si>
    <t>Belanja Sewa Data Accquisition and Analyzing System</t>
  </si>
  <si>
    <t>Belanja Sewa Cavitation Tunnel</t>
  </si>
  <si>
    <t>Belanja Sewa Overhead Cranes</t>
  </si>
  <si>
    <t>Belanja Sewa Peralatan Umum</t>
  </si>
  <si>
    <t>Belanja Sewa Pemesinan:Model Ship Workshop</t>
  </si>
  <si>
    <t>Belanja Sewa Pemesinan:Propeller Model Workshop</t>
  </si>
  <si>
    <t>Belanja Sewa Pemesinan:Mechanical Workshop</t>
  </si>
  <si>
    <t>Belanja Sewa Pemesinan:Precision Mechanical Workshop</t>
  </si>
  <si>
    <t>Belanja Sewa Pemesinan:Painting Shop</t>
  </si>
  <si>
    <t>Belanja Sewa Pemesinan:Ship Model Preparation Shop</t>
  </si>
  <si>
    <t>Belanja Sewa Pemesinan:Electrical Workshop</t>
  </si>
  <si>
    <t>Belanja Sewa MOB</t>
  </si>
  <si>
    <t>Belanja Sewa Photo and Film Equipment</t>
  </si>
  <si>
    <t>Belanja Sewa Peralatan Laboratorium Hydrodinamica Lainnya</t>
  </si>
  <si>
    <t>Belanja Sewa Alat Laboratorium Kalibrasi Elektromedik dan Biomedik</t>
  </si>
  <si>
    <t>Belanja Sewa Alat Laboratorium Standar dan Kalibrator</t>
  </si>
  <si>
    <t>Belanja Sewa Alat Laboratorium Cahaya, Optik, dan Akustik</t>
  </si>
  <si>
    <t>Belanja Sewa Alat Laboratorium Listrik dan Mekanik</t>
  </si>
  <si>
    <t>Belanja Sewa Alat Laboratorium Tekanan dan Suhu</t>
  </si>
  <si>
    <t>Belanja Sewa Alat Laboratorium Standarisasi Kalibrasi dan Instrumentasi Lain</t>
  </si>
  <si>
    <t>Belanja Sewa Alat Laboratorium Natius</t>
  </si>
  <si>
    <t>Belanja Sewa Alat Laboratorium Elektronika dan Telekomunikasi Pelayaran</t>
  </si>
  <si>
    <t>Belanja Sewa Alat Laboratorium Sarana Bantu Navigasi Pelayaran</t>
  </si>
  <si>
    <t>Belanja Sewa Alat Laboratorium Uji Perangkat</t>
  </si>
  <si>
    <t>Belanja Sewa Alat Laboratorium Standarisasi Kalibrasi dan Instrumentasi Lainnya</t>
  </si>
  <si>
    <t>Belanja Sewa Komputer Jaringan</t>
  </si>
  <si>
    <t>Belanja Sewa Personal Computer</t>
  </si>
  <si>
    <t>Belanja Sewa Komputer Unit Lainnya</t>
  </si>
  <si>
    <t>Belanja Sewa Peralatan Mainframe</t>
  </si>
  <si>
    <t>Belanja Sewa Peralatan Mini Computer</t>
  </si>
  <si>
    <t>Belanja Sewa Peralatan Personal Computer</t>
  </si>
  <si>
    <t>Belanja Sewa Peralatan Jaringan</t>
  </si>
  <si>
    <t>Belanja Sewa Peralatan Komputer Lainnya</t>
  </si>
  <si>
    <t>Belanja Sewa Optik</t>
  </si>
  <si>
    <t>Belanja Sewa Ukur/Instrumen</t>
  </si>
  <si>
    <t>Belanja Sewa Alat Eksplorasi Topografi Lainnya</t>
  </si>
  <si>
    <t>Belanja Sewa Mekanik</t>
  </si>
  <si>
    <t>Belanja Sewa Elektronik/Electric</t>
  </si>
  <si>
    <t>Belanja Sewa Manual</t>
  </si>
  <si>
    <t>Belanja Sewa Alat Eksplorasi Geofisika Lainnya</t>
  </si>
  <si>
    <t>Belanja Sewa Bor Mesin Tumbuk</t>
  </si>
  <si>
    <t>Belanja Sewa Bor Mesin Putar</t>
  </si>
  <si>
    <t>Belanja Sewa Alat Pengeboran Mesin Lainnya</t>
  </si>
  <si>
    <t>Belanja Sewa Bangka</t>
  </si>
  <si>
    <t>Belanja Sewa Pantek</t>
  </si>
  <si>
    <t>Belanja Sewa Putar</t>
  </si>
  <si>
    <t>Belanja Sewa Peralatan Bantu</t>
  </si>
  <si>
    <t>Belanja Sewa Alat Pengeboran Non Mesin Lainnya</t>
  </si>
  <si>
    <t>Belanja Sewa Peralatan Sumur Minyak</t>
  </si>
  <si>
    <t>Belanja Sewa Sumur Pemboran</t>
  </si>
  <si>
    <t>Belanja Sewa Sumur Lainnya</t>
  </si>
  <si>
    <t>Belanja Sewa RIG</t>
  </si>
  <si>
    <t>Belanja Sewa Produksi Lainnya</t>
  </si>
  <si>
    <t>Belanja Sewa Alat Pengolahan Minyak</t>
  </si>
  <si>
    <t>Belanja Sewa Alat Pengolahan Air</t>
  </si>
  <si>
    <t>Belanja Sewa Alat Pengolahan Steam</t>
  </si>
  <si>
    <t>Belanja Sewa Alat Pengolahan Wax</t>
  </si>
  <si>
    <t>Belanja Sewa Pengolahan dan Pemurnian Lainnya</t>
  </si>
  <si>
    <t>Belanja Sewa Elektrik</t>
  </si>
  <si>
    <t>Belanja Sewa Alat Bantu Ekplorasi Lainnya</t>
  </si>
  <si>
    <t>Belanja Sewa Perawatan Sumur</t>
  </si>
  <si>
    <t>Belanja Sewa Tes Unit</t>
  </si>
  <si>
    <t>Belanja Sewa Alat Bantu Produksi Lainnya</t>
  </si>
  <si>
    <t>Belanja Sewa Radiasi</t>
  </si>
  <si>
    <t>Belanja Sewa Suara</t>
  </si>
  <si>
    <t>Belanja Sewa Alat Deteksi Lainnya</t>
  </si>
  <si>
    <t>Belanja Sewa Baju Pengaman</t>
  </si>
  <si>
    <t>Belanja Sewa Masker</t>
  </si>
  <si>
    <t>Belanja Sewa Topi Kerja</t>
  </si>
  <si>
    <t>Belanja Sewa Sabuk Pengaman</t>
  </si>
  <si>
    <t>Belanja Sewa Sepatu Lapangan</t>
  </si>
  <si>
    <t>Belanja Sewa Alat Pelindung Lainnya</t>
  </si>
  <si>
    <t>Belanja Sewa Alat Penolong</t>
  </si>
  <si>
    <t>Belanja Sewa Alat Pendukung Pencarian</t>
  </si>
  <si>
    <t>Belanja Sewa Alat Kerja Bawah Air</t>
  </si>
  <si>
    <t>Belanja Sewa Alat SAR Lainnya</t>
  </si>
  <si>
    <t>Belanja Sewa Peralatan Fasilitas Komunikasi Penerbangan</t>
  </si>
  <si>
    <t>Belanja Sewa Peralatan Fasilitas Navigasi dan Pengamatan Penerbangan</t>
  </si>
  <si>
    <t>Belanja Sewa Peralatan Fasilitas Bantu Pendaratan</t>
  </si>
  <si>
    <t>Belanja Sewa Peralatan Fasilitas Bantu Pelayanan dan Pengamanan Bandar Udara</t>
  </si>
  <si>
    <t>Belanja Sewa Peralatan Fasilitas Listrik Bandar Udara</t>
  </si>
  <si>
    <t>Belanja Sewa Alat Ukur Peralatan Faslektrik</t>
  </si>
  <si>
    <t>Belanja Sewa Alat Kerja Penerbangan Lainnya</t>
  </si>
  <si>
    <t>Belanja Sewa Alat Peraga Pelatihan</t>
  </si>
  <si>
    <t>Belanja Sewa Alat Peraga Percontohan</t>
  </si>
  <si>
    <t>Belanja Sewa Alat Peraga Pelatihan dan Percontohan Lainnya</t>
  </si>
  <si>
    <t>Belanja Sewa Liquid-Liquid Contractor Equipment</t>
  </si>
  <si>
    <t>Belanja Sewa Solid-Solid Mixing Equipment</t>
  </si>
  <si>
    <t>Belanja Sewa Solid-Solid Screening Equipment</t>
  </si>
  <si>
    <t>Belanja Sewa Solid-Solid Classifier</t>
  </si>
  <si>
    <t>Belanja Sewa Solid-Liquid Mixing Equipment</t>
  </si>
  <si>
    <t>Belanja Sewa Solid Liquid Crystallization Equipment</t>
  </si>
  <si>
    <t>Belanja Sewa Ion Exchange Absortion Equipment</t>
  </si>
  <si>
    <t>Belanja Sewa Leaching Equipment</t>
  </si>
  <si>
    <t>Belanja Sewa Gravity Sedimentation Equipment</t>
  </si>
  <si>
    <t>Belanja Sewa Solid Liquid Filtering Equipment</t>
  </si>
  <si>
    <t>Belanja Sewa Centrifuge for Solid Liquid</t>
  </si>
  <si>
    <t>Belanja Sewa Liquid from Solid Expelling (Expressor)-Equipment</t>
  </si>
  <si>
    <t>Belanja Sewa Gas-Solid Drying Equipment</t>
  </si>
  <si>
    <t>Belanja Sewa Gas-Solid Fluidised Bed Equipment</t>
  </si>
  <si>
    <t>Belanja Sewa Gas-Solid Separation Equipment</t>
  </si>
  <si>
    <t>Belanja Sewa Gas-Liquid Distillation Equipment</t>
  </si>
  <si>
    <t>Belanja Sewa Gas-Liquid Separation Equipment</t>
  </si>
  <si>
    <t>Belanja Sewa Isotope Separation Equipment</t>
  </si>
  <si>
    <t>Belanja Sewa Transport and Storage Equipment for Liquid</t>
  </si>
  <si>
    <t>Belanja Sewa Solid Material Handling Equipment</t>
  </si>
  <si>
    <t>Belanja Sewa Size Reduction Size Balargement Equipment</t>
  </si>
  <si>
    <t>Belanja Sewa Heat Generating Equipment</t>
  </si>
  <si>
    <t>Belanja Sewa Heat Transfer Equipment</t>
  </si>
  <si>
    <t>Belanja Sewa Mechanical Process</t>
  </si>
  <si>
    <t>Belanja Sewa Chemical Reaction Equipment</t>
  </si>
  <si>
    <t>Belanja Sewa Unit Peralatan Proses/Produksi Lainnya</t>
  </si>
  <si>
    <t>Belanja Sewa Rambu Bersuar</t>
  </si>
  <si>
    <t>Belanja Sewa Rambu Tidak Bersuar</t>
  </si>
  <si>
    <t>Belanja Sewa Rambu-Rambu Lalu Lintas Darat Lainnya</t>
  </si>
  <si>
    <t>Belanja Sewa Runway/Threshold Light</t>
  </si>
  <si>
    <t>Belanja Sewa Visual Approach Slope Indicator (VASI)</t>
  </si>
  <si>
    <t>Belanja Sewa Approach Light</t>
  </si>
  <si>
    <t>Belanja Sewa Runway Identification Light (REILS)</t>
  </si>
  <si>
    <t>Belanja Sewa Signal</t>
  </si>
  <si>
    <t>Belanja Sewa Flood Lights</t>
  </si>
  <si>
    <t>Belanja Sewa Rambu-Rambu Lalu Lintas Udara Lainnya</t>
  </si>
  <si>
    <t>Belanja Sewa Rambu-Rambu Lalu Lintas Laut</t>
  </si>
  <si>
    <t>Belanja Sewa Rambu-Rambu Lalu Lintas Laut Lainnya</t>
  </si>
  <si>
    <t>Belanja Sewa Peralatan Olahraga Atletik</t>
  </si>
  <si>
    <t>Belanja Sewa Peralatan Permainan</t>
  </si>
  <si>
    <t>Belanja Sewa Peralatan Senam</t>
  </si>
  <si>
    <t>Belanja Sewa Peralatan Olahraga Air</t>
  </si>
  <si>
    <t>Belanja Sewa Peralatan Olahraga Udara</t>
  </si>
  <si>
    <t>Belanja Sewa Peralatan Olahraga Lainnya</t>
  </si>
  <si>
    <t>Belanja Sewa Bangunan Gedung Kantor</t>
  </si>
  <si>
    <t>Belanja Sewa Bangunan Gudang</t>
  </si>
  <si>
    <t>Belanja Sewa Bangunan Gedung untuk Bengkel/Hanggar</t>
  </si>
  <si>
    <t>Belanja Sewa Bangunan Gedung Instalasi</t>
  </si>
  <si>
    <t>Belanja Sewa Bangunan Gedung Laboratorium</t>
  </si>
  <si>
    <t>Belanja Sewa Bangunan Kesehatan</t>
  </si>
  <si>
    <t>Belanja Sewa Bangunan Oseanarium/Observatorium</t>
  </si>
  <si>
    <t>Belanja Sewa Bangunan Gedung Tempat Ibadah</t>
  </si>
  <si>
    <t>Belanja Sewa Bangunan Gedung Tempat Pertemuan</t>
  </si>
  <si>
    <t>Belanja Sewa Bangunan Gedung Tempat Pendidikan</t>
  </si>
  <si>
    <t>Belanja Sewa Bangunan Gedung Tempat Olahraga</t>
  </si>
  <si>
    <t>Belanja Sewa Bangunan Gedung Pertokoan/Koperasi/Pasar</t>
  </si>
  <si>
    <t>Belanja Sewa Bangunan Gedung untuk Pos Jaga</t>
  </si>
  <si>
    <t>Belanja Sewa Bangunan Gedung Garasi/Pool</t>
  </si>
  <si>
    <t>Belanja Sewa Bangunan Gedung Pemotong Hewan</t>
  </si>
  <si>
    <t>Belanja Sewa Bangunan Gedung Perpustakaan</t>
  </si>
  <si>
    <t>Belanja Sewa Bangunan Gedung Museum</t>
  </si>
  <si>
    <t>Belanja Sewa Bangunan Gedung Terminal/Pelabuhan/Bandara</t>
  </si>
  <si>
    <t>Belanja Sewa Bangunan Pengujian Kelaikan</t>
  </si>
  <si>
    <t>Belanja Sewa Bangunan Gedung Lembaga Pemasyarakatan</t>
  </si>
  <si>
    <t>Belanja Sewa Bangunan Rumah Tahanan</t>
  </si>
  <si>
    <t>Belanja Sewa Bangunan Gedung Krematorium</t>
  </si>
  <si>
    <t>Belanja Sewa Bangunan Pembakaran Bangkai Hewan</t>
  </si>
  <si>
    <t>Belanja Sewa Bangunan Tempat Persidangan</t>
  </si>
  <si>
    <t>Belanja Sewa Bangunan Terbuka</t>
  </si>
  <si>
    <t>Belanja Sewa Bangunan Penampung Sekam</t>
  </si>
  <si>
    <t>Belanja Sewa Bangunan Tempat Pelelangan Ikan (TPI)</t>
  </si>
  <si>
    <t>Belanja Sewa Bangunan Industri</t>
  </si>
  <si>
    <t>Belanja Sewa Bangunan Peternakan/Perikanan</t>
  </si>
  <si>
    <t>Belanja Sewa Bangunan Gedung Tempat Kerja Lainnya</t>
  </si>
  <si>
    <t>Belanja Sewa Bangunan Peralatan Geofisika</t>
  </si>
  <si>
    <t>Belanja Sewa Bangunan Fasilitas Umum</t>
  </si>
  <si>
    <t>Belanja Sewa Bangunan Parkir</t>
  </si>
  <si>
    <t>Belanja Sewa Bangunan Gedung Pabrik</t>
  </si>
  <si>
    <t>Belanja Sewa Bangunan Stasiun Bus</t>
  </si>
  <si>
    <t>Belanja Sewa Taman</t>
  </si>
  <si>
    <t>Belanja Sewa Rumah Negara Golongan I</t>
  </si>
  <si>
    <t>Belanja Sewa Rumah Negara Golongan II</t>
  </si>
  <si>
    <t>Belanja Sewa Rumah Negara Golongan III</t>
  </si>
  <si>
    <t>Belanja Sewa Mess/Wisma/Bungalow/Tempat Peristirahatan</t>
  </si>
  <si>
    <t>Belanja Sewa Asrama</t>
  </si>
  <si>
    <t>Belanja Sewa Hotel</t>
  </si>
  <si>
    <t>Belanja Sewa Motel</t>
  </si>
  <si>
    <t>Belanja Sewa Flat/Rumah Susun</t>
  </si>
  <si>
    <t>Belanja Sewa Rumah Negara dalam Proses Penggolongan</t>
  </si>
  <si>
    <t>Belanja Sewa Panti Asuhan</t>
  </si>
  <si>
    <t>Belanja Sewa Apartemen</t>
  </si>
  <si>
    <t>Belanja Sewa Rumah Tidak Bersusun</t>
  </si>
  <si>
    <t>Belanja Sewa Bangunan Gedung Tempat Tinggal Lainnya</t>
  </si>
  <si>
    <t>Belanja Sewa Candi</t>
  </si>
  <si>
    <t>Belanja Sewa Tugu</t>
  </si>
  <si>
    <t>Belanja Sewa Bangunan Peninggalan</t>
  </si>
  <si>
    <t>Belanja Sewa Candi/Tugu Peringatan/Prasasti Lainnya</t>
  </si>
  <si>
    <t>Belanja Sewa Bangunan Menara Perambuan Penerangan Pantai</t>
  </si>
  <si>
    <t>Belanja Sewa Bangunan Perambuan Penerangan Pantai</t>
  </si>
  <si>
    <t>Belanja Sewa Bangunan Menara Telekomunikasi</t>
  </si>
  <si>
    <t>Belanja Sewa Bangunan Menara Pengawas</t>
  </si>
  <si>
    <t>Belanja Sewa Bangunan Menara Perambuan Lainnya</t>
  </si>
  <si>
    <t>Belanja Sewa Tugu/Tanda Batas Administrasi</t>
  </si>
  <si>
    <t>Belanja Sewa Tugu/Tanda Jaring Kontrol Geodesi</t>
  </si>
  <si>
    <t>Belanja Sewa Pilar/Tugu/Tanda Lainnya</t>
  </si>
  <si>
    <t>Belanja Sewa Pagar</t>
  </si>
  <si>
    <t>Belanja Sewa Tugu/Tanda Batas Lainnya</t>
  </si>
  <si>
    <t>Belanja Sewa Jalan Nasional</t>
  </si>
  <si>
    <t>Belanja Sewa Jalan Provinsi</t>
  </si>
  <si>
    <t>Belanja Sewa Jalan Kabupaten</t>
  </si>
  <si>
    <t>Belanja Sewa Jalan Kota</t>
  </si>
  <si>
    <t>Belanja Sewa Jalan Desa</t>
  </si>
  <si>
    <t>Belanja Sewa Jalan Tol</t>
  </si>
  <si>
    <t>Belanja Sewa Jalan Kereta Api</t>
  </si>
  <si>
    <t>Belanja Sewa Landasan Pacu Pesawat Terbang</t>
  </si>
  <si>
    <t>Belanja Sewa Jalan Khusus</t>
  </si>
  <si>
    <t>Belanja Sewa Jalan Lainnya</t>
  </si>
  <si>
    <t>Belanja Sewa Jembatan pada Jalan Nasional</t>
  </si>
  <si>
    <t>Belanja Sewa Jembatan pada Jalan Provinsi</t>
  </si>
  <si>
    <t>Belanja Sewa Jembatan pada Jalan Kabupaten</t>
  </si>
  <si>
    <t>Belanja Sewa Jembatan pada Jalan Kota</t>
  </si>
  <si>
    <t>Belanja Sewa Jembatan pada Jalan Desa</t>
  </si>
  <si>
    <t>Belanja Sewa Jembatan pada Jalan Tol</t>
  </si>
  <si>
    <t>Belanja Sewa Jembatan pada Jalan Kereta Api</t>
  </si>
  <si>
    <t>Belanja Sewa Jembatan pada Landasan Pacu Pesawat Terbang</t>
  </si>
  <si>
    <t>Belanja Sewa Jembatan pada Jalan Khusus</t>
  </si>
  <si>
    <t>Belanja Sewa Jembatan Penyeberangan</t>
  </si>
  <si>
    <t>Belanja Sewa Jembatan Labuh/Sandar pada Terminal</t>
  </si>
  <si>
    <t>Belanja Sewa Jembatan Pengukur</t>
  </si>
  <si>
    <t>Belanja Sewa Jembatan Lainnya</t>
  </si>
  <si>
    <t>Belanja Sewa Bangunan Waduk Irigasi</t>
  </si>
  <si>
    <t>Belanja Sewa Bangunan Pengambilan Irigasi</t>
  </si>
  <si>
    <t>Belanja Sewa Bangunan Pembawa Irigasi</t>
  </si>
  <si>
    <t>Belanja Sewa Bangunan Pembuang Irigasi</t>
  </si>
  <si>
    <t>Belanja Sewa Bangunan Pengaman Irigasi</t>
  </si>
  <si>
    <t>Belanja Sewa Bangunan Pelengkap Irigasi</t>
  </si>
  <si>
    <t>Belanja Sewa Bangunan Sawah Irigasi</t>
  </si>
  <si>
    <t>Belanja Sewa Bangunan Air Irigasi Lainnya</t>
  </si>
  <si>
    <t>Belanja Sewa Bangunan Waduk Pasang Surut</t>
  </si>
  <si>
    <t>Belanja Sewa Bangunan Pengambilan Pasang Surut</t>
  </si>
  <si>
    <t>Belanja Sewa Bangunan Pembawa Pasang Surut</t>
  </si>
  <si>
    <t>Belanja Sewa Saluran Pembuang Pasang Surut</t>
  </si>
  <si>
    <t>Belanja Sewa Bangunan Pengaman Pasang Surut</t>
  </si>
  <si>
    <t>Belanja Sewa Bangunan Pelengkap Pasang Surut</t>
  </si>
  <si>
    <t>Belanja Sewa Bangunan Sawah Pasang Surut</t>
  </si>
  <si>
    <t>Belanja Sewa Bangunan Pengairan Pasang Surut Lainnya</t>
  </si>
  <si>
    <t>Belanja Sewa Bangunan Waduk Pengembangan Rawa</t>
  </si>
  <si>
    <t>Belanja Sewa Bangunan Pengambilan Pengembangan Rawa</t>
  </si>
  <si>
    <t>Belanja Sewa Bangunan Pembawa Pengembangan Rawa</t>
  </si>
  <si>
    <t>Belanja Sewa Bangunan Pembuang Pengembangan Rawa</t>
  </si>
  <si>
    <t>Belanja Sewa Bangunan Pengaman Pengembangan Rawa</t>
  </si>
  <si>
    <t>Belanja Sewa Bangunan Pelengkap Pengembangan Rawa</t>
  </si>
  <si>
    <t>Belanja Sewa Bangunan Sawah Pengembangan Rawa</t>
  </si>
  <si>
    <t>Belanja Sewa Bangunan Pengembangan Rawa dan Polder Lainnya</t>
  </si>
  <si>
    <t>Belanja Sewa Bangunan Pengaman Sungai/Pantai dan Penanggulangan Bencana Alam</t>
  </si>
  <si>
    <t>Belanja Sewa Bangunan Pengambilan Pengaman Sungai/Pantai</t>
  </si>
  <si>
    <t>Belanja Sewa Bangunan Pembawa Pengaman Sungai/Pantai</t>
  </si>
  <si>
    <t>Belanja Sewa Bangunan Pembuang Pengaman Sungai</t>
  </si>
  <si>
    <t>Belanja Sewa Bangunan Pengaman Pengamanan Sungai/Pantai</t>
  </si>
  <si>
    <t>Belanja Sewa Bangunan Pelengkap Pengaman Sungai</t>
  </si>
  <si>
    <t>Belanja Sewa Bangunan Pengaman Sungai/Pantai dan Penanggulangan Bencana Alam Lainnya</t>
  </si>
  <si>
    <t>Belanja Sewa Bangunan Waduk Pengembangan Sumber Air</t>
  </si>
  <si>
    <t>Belanja Sewa Bangunan Pengambilan Pengembangan Sumber Air</t>
  </si>
  <si>
    <t>Belanja Sewa Bangunan Pembawa Pengembangan Sumber Air</t>
  </si>
  <si>
    <t>Belanja Sewa Bangunan Pembuang Pengembangan Sumber Air</t>
  </si>
  <si>
    <t>Belanja Sewa Bangunan Pengaman Pengembangan Sumber Air</t>
  </si>
  <si>
    <t>Belanja Sewa Bangunan Pelengkap Pengembangan Sumber Air</t>
  </si>
  <si>
    <t>Belanja Sewa Bangunan Sawah Irigasi Air Tanah</t>
  </si>
  <si>
    <t>Belanja Sewa Bangunan Pengembangan Sumber Air dan Air Tanah Lainnya</t>
  </si>
  <si>
    <t>Belanja Sewa Bangunan Waduk Air Bersih/Air Baku</t>
  </si>
  <si>
    <t>Belanja Sewa Bangunan Pengambilan Air Bersih/Air Baku</t>
  </si>
  <si>
    <t>Belanja Sewa Bangunan Pembawa Air Bersih/Air Baku</t>
  </si>
  <si>
    <t>Belanja Sewa Bangunan Pembuang Air Bersih/Air Baku</t>
  </si>
  <si>
    <t>Belanja Sewa Bangunan Pelengkap Air Bersih/Air Baku</t>
  </si>
  <si>
    <t>Belanja Sewa Bangunan Air Bersih/Air Baku Lainnya</t>
  </si>
  <si>
    <t>Belanja Sewa Bangunan Pembawa Air Kotor</t>
  </si>
  <si>
    <t>Belanja Sewa Bangunan Waduk Air Kotor</t>
  </si>
  <si>
    <t>Belanja Sewa Bangunan Pembuang Air Kotor</t>
  </si>
  <si>
    <t>Belanja Sewa Bangunan Pengaman Air Kotor</t>
  </si>
  <si>
    <t>Belanja Sewa Bangunan Pelengkap Air Kotor</t>
  </si>
  <si>
    <t>Belanja Sewa Bangunan Air Kotor Lainnya</t>
  </si>
  <si>
    <t>Belanja Sewa Instalasi Air Permukaan</t>
  </si>
  <si>
    <t>Belanja Sewa Instalasi Air Sumber/Mata Air</t>
  </si>
  <si>
    <t>Belanja Sewa Instalasi Air Tanah Dalam</t>
  </si>
  <si>
    <t>Belanja Sewa Instalasi Air Tanah Dangkal</t>
  </si>
  <si>
    <t>Belanja Sewa Instalasi Air Bersih/Air Baku Lainnya</t>
  </si>
  <si>
    <t>Belanja Sewa Instalasi Air Buangan Domestik</t>
  </si>
  <si>
    <t>Belanja Sewa Instalasi Air Buangan Industri</t>
  </si>
  <si>
    <t>Belanja Sewa Instalasi Air Buangan Pertanian</t>
  </si>
  <si>
    <t>Belanja Sewa Instalasi Air Kotor Lainnya</t>
  </si>
  <si>
    <t>Belanja Sewa Instalasi Pengolahan Sampah Organik</t>
  </si>
  <si>
    <t>Belanja Sewa Instalasi Pengolahan Sampah Non Organik</t>
  </si>
  <si>
    <t>Belanja Sewa Bangunan Penampung Sampah</t>
  </si>
  <si>
    <t>Belanja Sewa Instalasi Pengolahan Sampah Lainnya</t>
  </si>
  <si>
    <t>Belanja Sewa Instalasi Pengolahan Bahan Bangunan Percontohan</t>
  </si>
  <si>
    <t>Belanja Sewa Instalasi Pengolahan Bahan Bangunan Perintis</t>
  </si>
  <si>
    <t>Belanja Sewa Instalasi Pengolahan Bahan Bangunan Terapan</t>
  </si>
  <si>
    <t>Belanja Sewa Instalasi Pengolahan Bahan Bangunan Lainnya</t>
  </si>
  <si>
    <t>Belanja Sewa Instalasi Pembangkit Listrik Tenaga Air (PLTA)</t>
  </si>
  <si>
    <t>Belanja Sewa Instalasi Pembangkit Listrik Tenaga Diesel (PLTD)</t>
  </si>
  <si>
    <t>Belanja Sewa Instalasi Pembangkit Listrik Tenaga Mikro Hidro (PLTM)</t>
  </si>
  <si>
    <t>Belanja Sewa Instalasi Pembangkit Listrik Tenaga Angin (PLTAN)</t>
  </si>
  <si>
    <t>Belanja Sewa Instalasi Pembangkit Listrik Tenaga Uap (PLTU)</t>
  </si>
  <si>
    <t>Belanja Sewa Instalasi Pembangkit Listrik Tenaga Nuklir (PLTN)</t>
  </si>
  <si>
    <t>Belanja Sewa Instalasi Pembangkit Listrik Tenaga Gas (PLTG)</t>
  </si>
  <si>
    <t>Belanja Sewa Instalasi Pembangkit Listrik Tenaga Panas Bumi (PLTP)</t>
  </si>
  <si>
    <t>Belanja Sewa Instalasi Pembangkit Listrik Tenaga Surya (PLTS)</t>
  </si>
  <si>
    <t>Belanja Sewa Instalasi Pembangkit Listrik Tenaga Biogas (PLTB)</t>
  </si>
  <si>
    <t>Belanja Sewa Instalasi Pembangkit Listrik Tenaga Samudera/Gelombang Samudera</t>
  </si>
  <si>
    <t>Belanja Sewa Instalasi Pembangkit Listrik Lainnya</t>
  </si>
  <si>
    <t>Belanja Sewa Instalasi Gardu Listrik Induk</t>
  </si>
  <si>
    <t>Belanja Sewa Instalasi Gardu Listrik Distribusi</t>
  </si>
  <si>
    <t>Belanja Sewa Instalasi Pusat Pengatur Listrik</t>
  </si>
  <si>
    <t>Belanja Sewa Instalasi Gardu Listrik Lainnya</t>
  </si>
  <si>
    <t>Belanja Sewa Instalasi Pertahanan di Darat</t>
  </si>
  <si>
    <t>Belanja Sewa Instalasi Pertahanan Lainnya</t>
  </si>
  <si>
    <t>Belanja Sewa Instalasi Gardu Gas</t>
  </si>
  <si>
    <t>Belanja Sewa Instalasi Jaringan Pipa Gas</t>
  </si>
  <si>
    <t>Belanja Sewa Instalasi Pengolahan Gas</t>
  </si>
  <si>
    <t>Belanja Sewa Instalasi Gas Lainnya</t>
  </si>
  <si>
    <t>Belanja Sewa Instalasi Pengaman Penangkal Petir</t>
  </si>
  <si>
    <t>Belanja Sewa Instalasi Reaktor Nuklir</t>
  </si>
  <si>
    <t>Belanja Sewa Instalasi Pengolahan Limbah Radioaktif</t>
  </si>
  <si>
    <t>Belanja Sewa Instalasi Pengaman Lainnya</t>
  </si>
  <si>
    <t>Belanja Sewa Instalasi Lain</t>
  </si>
  <si>
    <t>Belanja Sewa Jaringan Pembawa</t>
  </si>
  <si>
    <t>Belanja Sewa Jaringan Induk Distribusi</t>
  </si>
  <si>
    <t>Belanja Sewa Jaringan Cabang Distribusi</t>
  </si>
  <si>
    <t>Belanja Sewa Jaringan Sambungan ke Rumah</t>
  </si>
  <si>
    <t>Belanja Sewa Jaringan Air Minum Lainnya</t>
  </si>
  <si>
    <t>Belanja Sewa Jaringan Transmisi</t>
  </si>
  <si>
    <t>Belanja Sewa Jaringan Distribusi</t>
  </si>
  <si>
    <t>Belanja Sewa Jaringan Listrik Lainnya</t>
  </si>
  <si>
    <t>Belanja Sewa Jaringan Telepon di atas Tanah</t>
  </si>
  <si>
    <t>Belanja Sewa Jaringan Telepon di bawah Tanah</t>
  </si>
  <si>
    <t>Belanja Sewa Jaringan Telepon di dalam Air</t>
  </si>
  <si>
    <t>Belanja Sewa Jaringan dengan Media Udara</t>
  </si>
  <si>
    <t>Belanja Sewa Jaringan Telepon Lainnya</t>
  </si>
  <si>
    <t>Belanja Sewa Jaringan Pipa Gas Transmisi</t>
  </si>
  <si>
    <t>Belanja Sewa Jaringan Pipa Distribusi</t>
  </si>
  <si>
    <t>Belanja Sewa Jaringan Pipa Dinas</t>
  </si>
  <si>
    <t>Belanja Sewa Jaringan BBM</t>
  </si>
  <si>
    <t>Belanja Sewa Jaringan Gas Lainnya</t>
  </si>
  <si>
    <t>Belanja Sewa Buku Umum</t>
  </si>
  <si>
    <t>Belanja Sewa Buku Filsafat</t>
  </si>
  <si>
    <t>Belanja Sewa Buku Agama</t>
  </si>
  <si>
    <t>Belanja Sewa Buku Ilmu Sosial</t>
  </si>
  <si>
    <t>Belanja Sewa Buku Ilmu Bahasa</t>
  </si>
  <si>
    <t>Belanja Sewa Buku Matematika dan Pengetahuan Alam</t>
  </si>
  <si>
    <t>Belanja Sewa Buku Ilmu Pengetahuan Praktis</t>
  </si>
  <si>
    <t>Belanja Sewa Buku Arsitektur, Kesenian, dan Olahraga</t>
  </si>
  <si>
    <t>Belanja Sewa Buku Geografi, Biografi, dan Sejarah</t>
  </si>
  <si>
    <t>Belanja Sewa Serial</t>
  </si>
  <si>
    <t>Belanja Sewa Buku Laporan</t>
  </si>
  <si>
    <t>Belanja Sewa Bahan Perpustakaan Tercetak Lainnya</t>
  </si>
  <si>
    <t>Belanja Sewa Audio Visual</t>
  </si>
  <si>
    <t>Belanja Sewa Bentuk Mikro (Microform)</t>
  </si>
  <si>
    <t>Belanja Sewa Terekam dan Bentuk Mikro Lainnya</t>
  </si>
  <si>
    <t>Belanja Sewa Bahan Kartografi</t>
  </si>
  <si>
    <t>Belanja Sewa Naskah (Manuskrip)/Asli</t>
  </si>
  <si>
    <t>Belanja Sewa Lukisan dan Ukiran</t>
  </si>
  <si>
    <t>Belanja Sewa Kartografi, Naskah, Dan Lukisan Lainnya</t>
  </si>
  <si>
    <t>Belanja Sewa Karya Musik</t>
  </si>
  <si>
    <t>Belanja Sewa Musik Lainnya</t>
  </si>
  <si>
    <t>Belanja Sewa Karya Grafika (Graphic Material)</t>
  </si>
  <si>
    <t>Belanja Sewa Karya Grafika (Graphic Material) Lainnya</t>
  </si>
  <si>
    <t>Belanja Sewa Three Dimensional Artifacts snd Realita</t>
  </si>
  <si>
    <t>Belanja Sewa Three Dimensional Artifacts And Realita Lainnya</t>
  </si>
  <si>
    <t>Belanja Sewa Tarscalt</t>
  </si>
  <si>
    <t>Belanja Sewa Tarscalt Lainnya</t>
  </si>
  <si>
    <t>Belanja Sewa Lukisan</t>
  </si>
  <si>
    <t>Belanja Sewa Alat Peraga Kesenian</t>
  </si>
  <si>
    <t>Belanja Sewa Barang Bercorak Kesenian Lainnya</t>
  </si>
  <si>
    <t>Belanja Sewa Pahatan</t>
  </si>
  <si>
    <t>Belanja Sewa Maket, Miniatur, Replika, Foto Dokumen, dan Benda Bersejarah</t>
  </si>
  <si>
    <t>Belanja Sewa Barang Kerajinan</t>
  </si>
  <si>
    <t>Belanja Sewa Alat Bercorak Kebudayaan Lainnya</t>
  </si>
  <si>
    <t>Belanja Sewa Tanda Penghargaan Bidang Olahraga</t>
  </si>
  <si>
    <t>Belanja Sewa Tanda Penghargaan Bidang Lainnya</t>
  </si>
  <si>
    <t>Belanja Sewa Hewan Pengaman</t>
  </si>
  <si>
    <t>Belanja Sewa Hewan Pengangkut</t>
  </si>
  <si>
    <t>Belanja Sewa Hewan Kebun Binatang</t>
  </si>
  <si>
    <t>Belanja Sewa Hewan Piaraan Lainnya</t>
  </si>
  <si>
    <t>Belanja Sewa Ternak Potong</t>
  </si>
  <si>
    <t>Belanja Sewa Ternak Perah</t>
  </si>
  <si>
    <t>Belanja Sewa Ternak Unggas</t>
  </si>
  <si>
    <t>Belanja Sewa Ternak Lainnya</t>
  </si>
  <si>
    <t>Belanja Sewa Hewan Lainnya</t>
  </si>
  <si>
    <t>Belanja Sewa Ikan Budidaya</t>
  </si>
  <si>
    <t>Belanja Sewa Crustea Budidaya (Udang, Rajungan, Kepiting dan Sebangsanya)</t>
  </si>
  <si>
    <t>Belanja Sewa Mollusca Budidaya (Kerang, Tiram, Cumi-cumi, Gurita, Siput dan Sebangsanya)</t>
  </si>
  <si>
    <t>Belanja Sewa Coelenterata Budidaya (Ubur- ubur dan Sebangsanya)</t>
  </si>
  <si>
    <t>Belanja Sewa Echinodermata Budidaya (Tripang, Bulu Babi dan Sebangsanya)</t>
  </si>
  <si>
    <t>Belanja Sewa Amphibia Budidaya (Kodok dan Sebangsanya)</t>
  </si>
  <si>
    <t>Belanja Sewa Reptilia Budidaya (Buaya, Penyu, Kura-kura, Biawak, Ular Air dan Sebangsanya)</t>
  </si>
  <si>
    <t>Belanja Sewa Mammalia Budidaya (Paus, Lumba-lumba, Pesut, Duyung dan Sebangsanya)</t>
  </si>
  <si>
    <t>Belanja Sewa Algae Budidaya (Rumput Laut dan Tumbuh-tumbuhan Lain yang Hidup di dalam Air)</t>
  </si>
  <si>
    <t>Belanja Sewa Budidaya Biota Perairan Lainnya</t>
  </si>
  <si>
    <t>Belanja Sewa Tanaman</t>
  </si>
  <si>
    <t>Belanja Sewa Hewan Koleksi</t>
  </si>
  <si>
    <t>Belanja Sewa Biota Perairan Koleksi</t>
  </si>
  <si>
    <t>Belanja Sewa Tanaman Koleksi</t>
  </si>
  <si>
    <t>Belanja Sewa Mikroba Koleksi</t>
  </si>
  <si>
    <t>Belanja Sewa Batuan Koleksi</t>
  </si>
  <si>
    <t>Belanja Sewa Fosil</t>
  </si>
  <si>
    <t>Belanja Sewa Barang Koleksi Non Budaya Lainnya</t>
  </si>
  <si>
    <t>Belanja Jasa Konsultansi Perencanaan Arsitektur-Jasa Nasihat dan Pra Desain Arsitektural</t>
  </si>
  <si>
    <t>Belanja Jasa Konsultansi Perencanaan Arsitektur-Jasa Desain Arsitektural</t>
  </si>
  <si>
    <t>Belanja Jasa Konsultansi Perencanaan Arsitektur-Jasa Penilai Perawatan dan Kelayakan Bangunan Gedung</t>
  </si>
  <si>
    <t>Belanja Jasa Konsultansi Perencanaan Arsitektur-Jasa Desain Interior</t>
  </si>
  <si>
    <t>Belanja Jasa Konsultansi Perencanaan Arsitektur-Jasa Arsitektur Lainnya</t>
  </si>
  <si>
    <t>Belanja Jasa Konsultansi Perencanaan Rekayasa-Jasa Nasihat dan Konsultansi Rekayasa Teknik</t>
  </si>
  <si>
    <t>Belanja Jasa Konsultansi Perencanaan Rekayasa-Jasa Desain Rekayasa untuk Konstruksi Pondasi serta Struktur Bangunan</t>
  </si>
  <si>
    <t>Belanja Jasa Konsultansi Perencanaan Rekayasa-Jasa Desain Rekayasa untuk Pekerjaan Teknik Sipil Air</t>
  </si>
  <si>
    <t>Belanja Jasa Konsultansi Perencanaan Rekayasa-Jasa Desain Rekayasa untuk Pekerjaan Teknik Sipil Transportasi</t>
  </si>
  <si>
    <t>Belanja Jasa Konsultansi Perencanaan Rekayasa-Jasa Desain Rekayasa untuk Pekerjaan Mekanikal dan Elektrikal dalam Bangunan</t>
  </si>
  <si>
    <t>Belanja Jasa Konsultansi Perencanaan Rekayasa-Jasa Desain Rekayasa untuk Proses Industrial dan Produksi</t>
  </si>
  <si>
    <t>Belanja Jasa Konsultansi Perencanaan Rekayasa-Jasa Nasihat dan Konsultansi Jasa Rekayasa Konstruksi</t>
  </si>
  <si>
    <t>Belanja Jasa Konsultansi Perencanaan Rekayasa-Jasa Desain Rekayasa Lainnya</t>
  </si>
  <si>
    <t>Belanja Jasa Konsultansi Perencanaan Penataan Ruang-Jasa Perencanaan dan Perancangan Perkotaan</t>
  </si>
  <si>
    <t>Belanja Jasa Konsultansi Perencanaan Penataan Ruang-Jasa Perencanaan Wilayah</t>
  </si>
  <si>
    <t>Belanja Jasa Konsultansi Perencanaan Penataan Ruang-Jasa Perencanaan dan Perancangan Lingkungan Bangunan dan Landscape</t>
  </si>
  <si>
    <t>Belanja Jasa Konsultansi Perencanaan Penataan Ruang-Pengembangan Pemanfaatan Ruang</t>
  </si>
  <si>
    <t>Belanja Jasa Konsultansi Pengawasan Arsitektur</t>
  </si>
  <si>
    <t>Belanja Jasa Konsultansi Pengawasan Rekayasa-Jasa Pengawas Pekerjaan Konstruksi Bangunan Gedung</t>
  </si>
  <si>
    <t>Belanja Jasa Konsultansi Pengawasan Rekayasa-Jasa Pengawas Pekerjaan Konstruksi Teknik Sipil Transportasi</t>
  </si>
  <si>
    <t>Belanja Jasa Konsultansi Pengawasan Rekayasa-Jasa Pengawas Pekerjaan Konstruksi Teknik Sipil Air</t>
  </si>
  <si>
    <t>Belanja Jasa Konsultansi Pengawasan Rekayasa-Jasa Pengawas Pekerjaan Konstruksi dan Instalasi Proses dan Fasilitas Industri</t>
  </si>
  <si>
    <t>Belanja Jasa Konsultansi Pengawasan Penataan Ruang</t>
  </si>
  <si>
    <t>Belanja Jasa Konsultansi Spesialis-Jasa Pembuatan Prospektus Geologi dan Geofisika</t>
  </si>
  <si>
    <t>Belanja Jasa Konsultansi Spesialis-Jasa Survei Bawah Tanah</t>
  </si>
  <si>
    <t>Belanja Jasa Konsultansi Spesialis-Jasa Survei Permukaan Tanah</t>
  </si>
  <si>
    <t>Belanja Jasa Konsultansi Spesialis-Jasa Pembuatan Peta</t>
  </si>
  <si>
    <t>Belanja Jasa Konsultansi Spesialis-Jasa Pengujian dan Analisa Komposisi dan Tingkat Kemurnian</t>
  </si>
  <si>
    <t>Belanja Jasa Konsultansi Spesialis-Jasa Pengujian dan Analisa Parameter Fisikal</t>
  </si>
  <si>
    <t>Belanja Jasa Konsultansi Spesialis-Jasa Pengujian dan Analisa Sistem Mekanikal dan Elektrikal</t>
  </si>
  <si>
    <t>Belanja Jasa Konsultansi Spesialis-Jasa Inspeksi Teknikal</t>
  </si>
  <si>
    <t>Belanja Jasa Konsultansi Lainnya-Jasa Konsultansi Lingkungan</t>
  </si>
  <si>
    <t>Belanja Jasa Konsultansi Lainnya-Jasa Konsultansi Estimasi Nilai Lahan dan Bangunan</t>
  </si>
  <si>
    <t>Belanja Jasa Konsultansi Lainnya-Jasa Manajemen Proyek Terkait Konstruksi Bangunan</t>
  </si>
  <si>
    <t>Belanja Jasa Konsultansi Lainnya-Jasa Manajemen Proyek Terkait Konstruksi Pekerjaan Teknik Sipil Transportasi</t>
  </si>
  <si>
    <t>Belanja Jasa Konsultansi Lainnya-Jasa Manajamen Proyek Terkait Konstruksi Pekerjaan Teknik Sipil Keairan</t>
  </si>
  <si>
    <t>Belanja Jasa Konsultansi Lainnya-Jasa Manajemen Proyek Terkait Konstruksi Pekerjaan Teknik Sipil Lainnya</t>
  </si>
  <si>
    <t>Belanja Jasa Konsultansi Lainnya-Jasa Manajemen Proyek Terkait Konstruksi Pekerjaan Konstruksi Proses dan Fasilitas Industrial</t>
  </si>
  <si>
    <t>Belanja Jasa Konsultansi Lainnya-Jasa Manajemen Proyek Terkait Konstruksi Pekerjaan Sistem Kendali Lalu Lintas</t>
  </si>
  <si>
    <t>Belanja Jasa Konsultansi Lainnya-Jasa Rekayasa (Engineering) Terpadu</t>
  </si>
  <si>
    <t>Belanja Jasa Konsultansi Berorientasi Bidang-Pengembangan Pertanian dan Perdesaan</t>
  </si>
  <si>
    <t>Belanja Jasa Konsultansi Berorientasi Bidang-Transportasi</t>
  </si>
  <si>
    <t>Belanja Jasa Konsultansi Berorientasi Bidang-Telematika</t>
  </si>
  <si>
    <t>Belanja Jasa Konsultansi Berorientasi Bidang-Perindustrian dan Perdagangan</t>
  </si>
  <si>
    <t>Belanja Jasa Konsultansi Berorientasi Bidang-Pertambangan dan Energi</t>
  </si>
  <si>
    <t>Belanja Jasa Konsultansi Berorientasi Bidang-Keuangan</t>
  </si>
  <si>
    <t>Belanja Jasa Konsultansi Berorientasi Bidang-Pendidikan</t>
  </si>
  <si>
    <t>Belanja Jasa Konsultansi Berorientasi Bidang-Kesehatan</t>
  </si>
  <si>
    <t>Belanja Jasa Konsultansi Berorientasi Bidang-Kependudukan</t>
  </si>
  <si>
    <t>Belanja Jasa Konsultansi Berorientasi Bidang-Rekayasa Industri</t>
  </si>
  <si>
    <t>Belanja Jasa Konsultansi Berorientasi Layanan-Jasa Survei</t>
  </si>
  <si>
    <t>Belanja Jasa Konsultansi Berorientasi Layanan-Jasa Studi Penelitian dan Bantuan Teknik</t>
  </si>
  <si>
    <t>Belanja Jasa Konsultansi Berorientasi Layanan-Jasa Konsultansi Manajemen</t>
  </si>
  <si>
    <t>Belanja Jasa Konsultansi Berorientasi Layanan-Jasa Khusus</t>
  </si>
  <si>
    <t>Belanja Jasa Konsultansi Bidang Kepariwisataan-Jasa Konsultansi Destinasi Pariwisata</t>
  </si>
  <si>
    <t>Belanja Jasa Konsultansi Bidang Kepariwisataan-Jasa Konsultansi Industri Pariwisata</t>
  </si>
  <si>
    <t>Belanja Jasa Konsultansi Bidang Kepariwisataan-Jasa Konsultansi Pemasaran Pariwisata</t>
  </si>
  <si>
    <t>Belanja Jasa Konsultansi Bidang Kepariwisataan-Jasa Konsultansi Kelembagaan Kepariwisataan</t>
  </si>
  <si>
    <t>Belanja Jasa Konsultansi Layanan Kepariwisataan-Jasa Konsultansi Penelitian Kepariwisataan</t>
  </si>
  <si>
    <t>Belanja Jasa Konsultansi Layanan Kepariwisataan-Jasa Konsultansi Perencanaan Kepariwisataan</t>
  </si>
  <si>
    <t>Belanja Jasa Konsultansi Layanan Kepariwisataan-Jasa Konsultansi Studi Kelayakan Kepariwisataan</t>
  </si>
  <si>
    <t>Belanja Jasa Konsultansi Layanan Kepariwisataan-Jasa Konsultansi Pengelolaan Kepariwisataan</t>
  </si>
  <si>
    <t>Belanja Jasa Ketersediaan Layanan (Availibility Payment) Infrastruktur Transportasi</t>
  </si>
  <si>
    <t>Belanja Jasa Ketersediaan Layanan (Availibility Payment) Infrastruktur Jalan</t>
  </si>
  <si>
    <t>Belanja Jasa Ketersediaan Layanan (Availibility Payment) Infrastruktur Sumber Daya Air dan Irigasi</t>
  </si>
  <si>
    <t>Belanja Jasa Ketersediaan Layanan (Availibility Payment) Infrastruktur Air Minum</t>
  </si>
  <si>
    <t>Belanja Jasa Ketersediaan Layanan (Availibility Payment) Infrastruktur Sistem Pengelolaan Air Limbah Terpusat</t>
  </si>
  <si>
    <t>Belanja Jasa Ketersediaan Layanan (Availibility Payment) Infrastruktur Sistem Pengelolaan Air Limbah Setempat</t>
  </si>
  <si>
    <t>Belanja Jasa Ketersediaan Layanan (Availibility Payment) Infrastruktur Sistem Pengelolaan Persampahan</t>
  </si>
  <si>
    <t>Belanja Jasa Ketersediaan Layanan (Availibility Payment) Infrastruktur Telekomunikasi dan Informatika</t>
  </si>
  <si>
    <t>Belanja Jasa Ketersediaan Layanan (Availibility Payment) Infrastruktur Ketenagalistrikan</t>
  </si>
  <si>
    <t>Belanja Jasa Ketersediaan Layanan (Availibility Payment) Infrastruktur Minyak dan Gas Bumi dan Energi Terbarukan</t>
  </si>
  <si>
    <t>Belanja Jasa Ketersediaan Layanan (Availibility Payment) Infrastruktur Konservasi Energi</t>
  </si>
  <si>
    <t>Belanja Jasa Ketersediaan Layanan (Availibility Payment) Infrastruktur Fasilitas Perkotaan</t>
  </si>
  <si>
    <t>Belanja Jasa Ketersediaan Layanan (Availibility Payment) Infrastruktur Fasilitas Pendidikan</t>
  </si>
  <si>
    <t>Belanja Jasa Ketersediaan Layanan (Availibility Payment) Infrastruktur Fasilitas Sarana dan Prasarana Olahraga serta Kesenian</t>
  </si>
  <si>
    <t>Belanja Jasa Ketersediaan Layanan (Availibility Payment) Infrastruktur Kawasan</t>
  </si>
  <si>
    <t>Belanja Jasa Ketersediaan Layanan (Availibility Payment) Infrastruktur Pariwisata</t>
  </si>
  <si>
    <t>Belanja Jasa Ketersediaan Layanan (Availibility Payment) Infrastruktur Kesehatan</t>
  </si>
  <si>
    <t>Belanja Jasa Ketersediaan Layanan (Availibility Payment) Infrastruktur Lembaga Pemasyarakatan</t>
  </si>
  <si>
    <t>Belanja Jasa Ketersediaan Layanan (Availibility Payment) Infrastruktur Perumahan Rakyat</t>
  </si>
  <si>
    <t>Belanja Kursus Singkat/Pelatihan</t>
  </si>
  <si>
    <t>Belanja Diklat Kepemimpinan</t>
  </si>
  <si>
    <t>Belanja Jasa Insentif bagi Pegawai Non ASN atas Pemungutan Pajak Kendaraan Bermotor</t>
  </si>
  <si>
    <t>Belanja Jasa Insentif Pegawai Non ASN atas Pemungutan Bea Balik Nama Kendaraan Bermotor</t>
  </si>
  <si>
    <t>Belanja Jasa Insentif Pegawai Non ASN atas Pemungutan Pajak Bahan Bakar Kendaraan Bermotor</t>
  </si>
  <si>
    <t>Belanja Jasa Insentif Pegawai Non ASN atas Pemungutan Pajak Air Permukaan</t>
  </si>
  <si>
    <t>Belanja Insentif Pegawai Non ASN atas Pemungutan Pajak Rokok</t>
  </si>
  <si>
    <t>Belanja Insentif Pegawai Non ASN atas Pemungutan Pajak Hotel</t>
  </si>
  <si>
    <t>Belanja Insentif Pegawai Non ASN atas Pemungutan Pajak Restoran</t>
  </si>
  <si>
    <t>Belanja Insentif Pegawai Non ASN atas Pemungutan Pajak Hiburan</t>
  </si>
  <si>
    <t>Belanja Insentif Pegawai Non ASN atas Pemungutan Pajak Reklame</t>
  </si>
  <si>
    <t>Belanja Insentif Pegawai Non ASN atas Pemungutan Pajak Penerangan Jalan</t>
  </si>
  <si>
    <t>Belanja Insentif Pegawai Non ASN atas Pemungutan Pajak Parkir</t>
  </si>
  <si>
    <t>Belanja Insentif Pegawai Non ASN atas Pemungutan Pajak Air Tanah</t>
  </si>
  <si>
    <t>Belanja Insentif Pegawai Non ASN atas Pemungutan Pajak Sarang Burung Walet</t>
  </si>
  <si>
    <t>Belanja Insentif Pegawai Non ASN atas Pemungutan Pajak Mineral Bukan Logam dan Batuan</t>
  </si>
  <si>
    <t>Belanja Insentif Pegawai Non ASN atas Pemungutan Pajak Pajak Bumi dan Bangunan Perdesaan dan Perkotaan</t>
  </si>
  <si>
    <t>Belanja Insentif Pegawai Non ASN atas Pemungutan Bea Perolehan Hak atas Tanah dan Bangunan</t>
  </si>
  <si>
    <t>Belanja Insentif bagi Pegawai Non ASN atas Pemungutan Retribusi Jasa Umum- Pelayanan Kesehatan</t>
  </si>
  <si>
    <t>Belanja Insentif bagi Pegawai Non ASN atas Pemungutan Retribusi Jasa Umum- Pelayanan Persampahan/Kebersihan</t>
  </si>
  <si>
    <t>Belanja Insentif bagi Pegawai Non ASN atas Pemungutan Retribusi Jasa Umum- Pelayanan Pemakaman dan Pengabuan Mayat</t>
  </si>
  <si>
    <t>Belanja Insentif bagi Pegawai Non ASN atas Pemungutan Retribusi Jasa Umum- Pelayanan Parkir di Tepi Jalan Umum</t>
  </si>
  <si>
    <t>Belanja Insentif bagi Pegawai Non ASN atas Pemungutan Retribusi Jasa Umum- Pelayanan Pasar</t>
  </si>
  <si>
    <t>Belanja Insentif bagi Pegawai Non ASN atas Pemungutan Retribusi Jasa Umum-Pengujian Kendaraan Bermotor</t>
  </si>
  <si>
    <t>Belanja Insentif bagi Pegawai Non ASN atas Pemungutan Retribusi Jasa Umum- Pemeriksaan Alat Pemadam Kebakaran</t>
  </si>
  <si>
    <t>Belanja Insentif bagi Pegawai Non ASN atas Pemungutan Retribusi Jasa Umum- Penggantian Biaya Cetak Peta</t>
  </si>
  <si>
    <t>Belanja Insentif bagi Pegawai Non ASN atas Pemungutan Retribusi Jasa Umum- Penyediaan dan/atau Penyedotan Kakus</t>
  </si>
  <si>
    <t>Belanja Insentif bagi Pegawai Non ASN atas Pemungutan Retribusi Jasa Umum- Pengolahan Limbah Cair</t>
  </si>
  <si>
    <t>Belanja Insentif bagi Pegawai Non ASN atas Pemungutan Retribusi Jasa Umum- Pelayanan Tera/Tera Ulang</t>
  </si>
  <si>
    <t>Belanja Insentif bagi Pegawai Non ASN atas Pemungutan Retribusi Jasa Umum- Pelayanan Pendidikan</t>
  </si>
  <si>
    <t>Belanja Insentif bagi Pegawai Non ASN atas Pemungutan Retribusi Jasa Umum- Pengawasan dan Pengendalian Menara Telekomunikasi</t>
  </si>
  <si>
    <t>Belanja Insentif bagi Pegawai Non ASN atas Pemungutan Retribusi Jasa Usaha- Pemakaian Kekayaan Daerah</t>
  </si>
  <si>
    <t>Belanja Insentif bagi Pegawai Non ASN atas Pemungutan Retribusi Jasa Usaha-Pasar Grosir dan/atau Pertokoan</t>
  </si>
  <si>
    <t>Belanja Insentif bagi Pegawai Non ASN atas Pemungutan Retribusi Jasa Usaha- Penyediaan Tempat Pelelangan</t>
  </si>
  <si>
    <t>Belanja Insentif bagi Pegawai Non ASN atas Pemungutan Retribusi Jasa Usaha-Terminal</t>
  </si>
  <si>
    <t>Belanja Insentif bagi Pegawai Non ASN atas Pemungutan Retribusi Jasa Usaha-Tempat Khusus Parkir</t>
  </si>
  <si>
    <t>Belanja Insentif bagi Pegawai Non ASN atas Pemungutan Retribusi Jasa Usaha-Tempat Penginapan/Pesanggrahan/Vila</t>
  </si>
  <si>
    <t>Belanja Insentif bagi Pegawai Non ASN atas Pemungutan Retribusi Jasa Usaha-Rumah Potong Hewan</t>
  </si>
  <si>
    <t>Belanja Insentif bagi Pegawai Non ASN atas Pemungutan Retribusi Jasa Usaha-Pelayanan Kepelabuhan</t>
  </si>
  <si>
    <t>Belanja Insentif bagi Pegawai Non ASN atas Pemungutan Retribusi Jasa Usaha-Tempat Rekreasi dan Olahraga</t>
  </si>
  <si>
    <t>Belanja Insentif bagi Pegawai Non ASN atas Pemungutan Retribusi Jasa Usaha- Penyeberangan Air</t>
  </si>
  <si>
    <t>Belanja Insentif bagi Pegawai Non ASN atas Pemungutan Retribusi Jasa Usaha-Penjualan Produksi Usaha Daerah</t>
  </si>
  <si>
    <t>Belanja Insentif bagi Pegawai Non ASN atas Pemungutan Retribusi Perizinan Tertentu- Izin Mendirikan Bangunan</t>
  </si>
  <si>
    <t>Belanja Insentif bagi Pegawai Non ASN atas Pemungutan Retribusi Perizinan Tertentu- Izin Tempat Penjualan Minuman Beralkohol</t>
  </si>
  <si>
    <t>Belanja Insentif bagi Pegawai Non ASN atas Pemungutan Retribusi Perizinan Tertentu- Izin Trayek untuk Menyediakan Pelayanan Angkutan Umum</t>
  </si>
  <si>
    <t>Belanja Insentif bagi Pegawai Non ASN atas Pemungutan Retribusi Perizinan Tertentu- Izin Usaha Perikanan</t>
  </si>
  <si>
    <t>Belanja Insentif bagi Pegawai Non ASN atas Pemungutan Retribusi Perizinan Tertentu- Pengendalian Lalu Lintas</t>
  </si>
  <si>
    <t>Belanja Insentif bagi Pegawai Non ASN atas Pemungutan Retribusi Perizinan Tertentu- Perpanjangan Izin Mempekerjakan Tenaga Kerja Asing kepada Pemberi Kerja Tenaga Kerja Asing</t>
  </si>
  <si>
    <t>Belanja Pemeliharaan Tanah-Tanah Persil- Tanah Bangunan Perumahan/Gedung Tempat Tinggal</t>
  </si>
  <si>
    <t>Belanja Pemeliharaan Tanah-Tanah Persil- Tanah untuk Bangunan Gedung Perdagangan/Perusahaan</t>
  </si>
  <si>
    <t>Belanja Pemeliharaan Tanah-Tanah Persil- Tanah untuk Bangunan Industri</t>
  </si>
  <si>
    <t>Belanja Pemeliharaan Tanah-Tanah Persil- Tanah untuk Bangunan Tempat Kerja</t>
  </si>
  <si>
    <t>Belanja Pemeliharaan Tanah-Tanah Persil- Tanah untuk Bangunan Gedung Sarana Olahraga</t>
  </si>
  <si>
    <t>Belanja Pemeliharaan Tanah-Tanah Persil- Tanah untuk Bangunan Tempat Ibadah</t>
  </si>
  <si>
    <t>Belanja Pemeliharaan Tanah-Tanah Persil- Tanah Persil Lainnya</t>
  </si>
  <si>
    <t>Belanja Pemeliharaan Tanah-Tanah Non Persil-Tanah Basah</t>
  </si>
  <si>
    <t>Belanja Pemeliharaan Tanah-Tanah Non Persil-Tanah Kering</t>
  </si>
  <si>
    <t>Belanja Pemeliharaan Tanah-Tanah Non Persil-Tanah Perkebunan</t>
  </si>
  <si>
    <t>Belanja Pemeliharaan Tanah-Tanah Non Persil-Tanah Hutan</t>
  </si>
  <si>
    <t>Belanja Pemeliharaan Tanah-Tanah Non Persil-Tanah Tandus</t>
  </si>
  <si>
    <t>Belanja Pemeliharaan Tanah-Tanah Non Persil-Tanah Padang Alang-Alang/Rumput</t>
  </si>
  <si>
    <t>Belanja Pemeliharaan Tanah-Tanah Non Persil-Tanah Pertanian</t>
  </si>
  <si>
    <t>Belanja Pemeliharaan Tanah-Tanah Non Persil-Tanah Pertambangan</t>
  </si>
  <si>
    <t>Belanja Pemeliharaan Tanah-Tanah Non Persil-Tanah Non Persil Lainnya</t>
  </si>
  <si>
    <t>Belanja Pemeliharaan Tanah-Lapangan- Tanah Lapangan Olahraga</t>
  </si>
  <si>
    <t>Belanja Pemeliharaan Tanah-Lapangan- Tanah Lapangan Parkir</t>
  </si>
  <si>
    <t>Belanja Pemeliharaan Tanah-Lapangan- Tanah Lapangan Penimbunan Barang</t>
  </si>
  <si>
    <t>Belanja Pemeliharaan Tanah-Lapangan- Tanah Lapangan Pemancar dan Studio Alam</t>
  </si>
  <si>
    <t>Belanja Pemeliharaan Tanah-Lapangan- Tanah Lapangan Pengujian/Pengolahan</t>
  </si>
  <si>
    <t>Belanja Pemeliharaan Tanah-Lapangan- Tanah Lapangan Terbang</t>
  </si>
  <si>
    <t>Belanja Pemeliharaan Tanah-Lapangan- Tanah untuk Jalan</t>
  </si>
  <si>
    <t>Belanja Pemeliharaan Tanah-Lapangan- Tanah untuk Bangunan Air</t>
  </si>
  <si>
    <t>Belanja Pemeliharaan Tanah-Lapangan- Tanah untuk Bangunan Instalasi</t>
  </si>
  <si>
    <t>Belanja Pemeliharaan Tanah-Lapangan- Tanah untuk Bangunan Jaringan</t>
  </si>
  <si>
    <t>Belanja Pemeliharaan Tanah-Lapangan- Tanah untuk Bangunan Bersejarah</t>
  </si>
  <si>
    <t>Belanja Pemeliharaan Tanah-Lapangan- Tanah untuk Makam</t>
  </si>
  <si>
    <t>Belanja Pemeliharaan Tanah-Lapangan- Tanah untuk Taman</t>
  </si>
  <si>
    <t>Belanja Pemeliharaan Tanah-Lapangan- Tanah untuk Latihan</t>
  </si>
  <si>
    <t>Belanja Pemeliharaan Tanah-Lapangan- Tanah Daerah Pertahanan</t>
  </si>
  <si>
    <t>Belanja Pemeliharaan Tanah-Lapangan- Tanah Lapangan PBB</t>
  </si>
  <si>
    <t>Belanja Pemeliharaan Tanah-Lapangan- Tanah Kampung</t>
  </si>
  <si>
    <t>Belanja Pemeliharaan Tanah-Lapangan- Emplasment</t>
  </si>
  <si>
    <t>Belanja Pemeliharaan Tanah-Lapangan- Lapangan Lainnya</t>
  </si>
  <si>
    <t>Belanja Pemeliharaan Alat Besar-Alat Besar Darat-Tractor</t>
  </si>
  <si>
    <t>Belanja Pemeliharaan Alat Besar-Alat Besar Darat-Grader</t>
  </si>
  <si>
    <t>Belanja Pemeliharaan Alat Besar-Alat Besar Darat-Excavator</t>
  </si>
  <si>
    <t>Belanja Pemeliharaan Alat Besar-Alat Besar Darat-Pile Driver</t>
  </si>
  <si>
    <t>Belanja Pemeliharaan Alat Besar-Alat Besar Darat-Hauler</t>
  </si>
  <si>
    <t>Belanja Pemeliharaan Alat Besar-Alat Besar Darat-Asphalt Equipment</t>
  </si>
  <si>
    <t>Belanja Pemeliharaan Alat Besar-Alat Besar Darat-Compacting Equipment</t>
  </si>
  <si>
    <t>Belanja Pemeliharaan Alat Besar-Alat Besar Darat-Aggregate and Concrete Equipment</t>
  </si>
  <si>
    <t>Belanja Pemeliharaan Alat Besar-Alat Besar Darat-Loader</t>
  </si>
  <si>
    <t>Belanja Pemeliharaan Alat Besar-Alat Besar Darat-Alat Pengangkat</t>
  </si>
  <si>
    <t>Belanja Pemeliharaan Alat Besar-Alat Besar Darat-Mesin Proses</t>
  </si>
  <si>
    <t>Belanja Pemeliharaan Alat Besar-Alat Besar Darat-Alat Besar Darat Lainnya</t>
  </si>
  <si>
    <t>Belanja Pemeliharaan Alat Besar-Alat Besar Apung-Dredger</t>
  </si>
  <si>
    <t>Belanja Pemeliharaan Alat Besar-Alat Besar Apung-Floating Excavator</t>
  </si>
  <si>
    <t>Belanja Pemeliharaan Alat Besar-Alat Besar Apung-Amphibi Dredger</t>
  </si>
  <si>
    <t>Belanja Pemeliharaan Alat Besar-Alat Besar Apung-Kapal Tarik</t>
  </si>
  <si>
    <t>Belanja Pemeliharaan Alat Besar-Alat Besar Apung-Mesin Proses Apung</t>
  </si>
  <si>
    <t>Belanja Pemeliharaan Alat Besar-Alat Besar Apung-Alat Besar Apung Lainnya</t>
  </si>
  <si>
    <t>Belanja Pemeliharaan Alat Besar-Alat Bantu- Alat Penarik</t>
  </si>
  <si>
    <t>Belanja Pemeliharaan Alat Besar-Alat Bantu- Feeder</t>
  </si>
  <si>
    <t>Belanja Pemeliharaan Alat Besar-Alat Bantu- Compressor</t>
  </si>
  <si>
    <t>Belanja Pemeliharaan Alat Besar-Alat Bantu- Electric Generating Set</t>
  </si>
  <si>
    <t>Belanja Pemeliharaan Alat Besar-Alat Bantu- Pompa</t>
  </si>
  <si>
    <t>Belanja Pemeliharaan Alat Besar-Alat Bantu- Mesin Bor</t>
  </si>
  <si>
    <t>Belanja Pemeliharaan Alat Besar-Alat Bantu- Unit Pemeliharaan Lapangan</t>
  </si>
  <si>
    <t>Belanja Pemeliharaan Alat Besar-Alat Bantu- Alat Pengolahan Air Kotor</t>
  </si>
  <si>
    <t>Belanja Pemeliharaan Alat Besar-Alat Bantu- Pembangkit Uap Air Panas/Steam Generator</t>
  </si>
  <si>
    <t>Belanja Pemeliharaan Alat Besar-Alat Bantu- Air Port Maintenance Equipment/Alat Bantu Penerbangan</t>
  </si>
  <si>
    <t>Belanja Pemeliharaan Alat Besar-Alat Bantu- Mesin Tatoo</t>
  </si>
  <si>
    <t>Belanja Pemeliharaan Alat Besar-Alat Bantu- Perlengkapan Kebakaran Hutan</t>
  </si>
  <si>
    <t>Belanja Pemeliharaan Alat Besar-Alat Bantu- Peralatan Selam</t>
  </si>
  <si>
    <t>Belanja Pemeliharaan Alat Besar-Alat Bantu- Peralatan SAR Mountenering</t>
  </si>
  <si>
    <t>Belanja Pemeliharaan Alat Besar-Alat Bantu- Peralatan Intelijen</t>
  </si>
  <si>
    <t>Belanja Pemeliharaan Alat Besar-Alat Bantu- Alat Bantu Lainnya</t>
  </si>
  <si>
    <t>Belanja Pemeliharaan Alat Angkutan-Alat Angkutan Darat Bermotor-Kendaraan Dinas Bermotor Perorangan</t>
  </si>
  <si>
    <t>Belanja Pemeliharaan Alat Angkutan-Alat Angkutan Darat Bermotor-Kendaraan Bermotor Penumpang</t>
  </si>
  <si>
    <t>Belanja Pemeliharaan Alat Angkutan-Alat Angkutan Darat Bermotor-Kendaraan Bermotor Angkutan Barang</t>
  </si>
  <si>
    <t>Belanja Pemeliharaan Alat Angkutan-Alat Angkutan Darat Bermotor-Kendaraan Bermotor Beroda Dua</t>
  </si>
  <si>
    <t>Belanja Pemeliharaan Alat Angkutan-Alat Angkutan Darat Bermotor-Kendaraan Bermotor Beroda Tiga</t>
  </si>
  <si>
    <t>Belanja Pemeliharaan Alat Angkutan-Alat Angkutan Darat Bermotor-Kendaraan Bermotor Khusus</t>
  </si>
  <si>
    <t>Belanja Pemeliharaan Alat Angkutan-Alat Angkutan Darat Bermotor-Kendaraan Tempur</t>
  </si>
  <si>
    <t>Belanja Pemeliharaan Alat Angkutan-Alat Angkutan Darat Bermotor-Alat Angkutan Kereta Rel</t>
  </si>
  <si>
    <t>Belanja Pemeliharaan Alat Angkutan-Alat Angkutan Darat Bermotor-Alat Angkutan Darat Bermotor Lainnya</t>
  </si>
  <si>
    <t>Belanja Pemeliharaan Alat Angkutan-Alat Angkutan Darat Tak Bermotor-Kendaraan Tak Bermotor Angkutan Barang</t>
  </si>
  <si>
    <t>Belanja Pemeliharaan Alat Angkutan-Alat Angkutan Darat Tak Bermotor-Kendaraan Tak Bermotor Penumpang</t>
  </si>
  <si>
    <t>Belanja Pemeliharaan Alat Angkutan-Alat Angkutan Darat Tak Bermotor-Alat Angkutan Kereta Rel Tak Bermotor</t>
  </si>
  <si>
    <t>Belanja Pemeliharaan Alat Angkutan-Alat Angkutan Darat Tak Bermotor-Alat Angkutan Darat Tak Bemotor Lainnya</t>
  </si>
  <si>
    <t>Belanja Pemeliharaan Alat Angkutan-Alat Angkutan Apung Bermotor-Alat Angkutan Apung Bermotor untuk Barang</t>
  </si>
  <si>
    <t>Belanja Pemeliharaan Alat Angkutan-Alat Angkutan Apung Bermotor-Alat Angkutan Apung Bermotor untuk Penumpang</t>
  </si>
  <si>
    <t>Belanja Pemeliharaan Alat Angkutan-Alat Angkutan Apung Bermotor-Alat Angkutan Apung Bermotor Khusus</t>
  </si>
  <si>
    <t>Belanja Pemeliharaan Alat Angkutan-Alat Angkutan Apung Bermotor-Alat Angkutan Apung Bermotor Militer</t>
  </si>
  <si>
    <t>Belanja Pemeliharaan Alat Angkutan-Alat Angkutan Apung Bermotor-Alat Angkutan Apung Bermotor Lainnya</t>
  </si>
  <si>
    <t>Belanja Pemeliharaan Alat Angkutan-Alat Angkutan Apung Tak Bermotor-Alat Angkutan Apung Tak Bermotor untuk Barang</t>
  </si>
  <si>
    <t>Belanja Pemeliharaan Alat Angkutan-Alat Angkutan Apung Tak Bermotor-Alat Angkutan Apung Tak Bermotor untuk Penumpang</t>
  </si>
  <si>
    <t>Belanja Pemeliharaan Alat Angkutan-Alat Angkutan Apung Tak Bermotor-Alat Angkutan Apung Tak Bermotor Khusus</t>
  </si>
  <si>
    <t>Belanja Pemeliharaan Alat Angkutan-Alat Angkutan Apung Tak Bermotor-Alat Angkutan Apung Tak Bermotor Lainnya</t>
  </si>
  <si>
    <t>Belanja Pemeliharaan Alat Angkutan-Alat Angkutan Bermotor Udara-Kapal Terbang</t>
  </si>
  <si>
    <t>Belanja Pemeliharaan Alat Angkutan-Alat Angkutan Bermotor Udara-Alat Angkutan Bermotor Udara Lainnya</t>
  </si>
  <si>
    <t>Belanja Pemeliharaan Alat Bengkel dan Alat Ukur-Alat Bengkel Bermesin-Perkakas Konstruksi Logam Terpasang pada Fondasi</t>
  </si>
  <si>
    <t>Belanja Pemeliharaan Alat Bengkel dan Alat Ukur-Alat Bengkel Bermesin-Perkakas Konstruksi Logam yang Transportable (Berpindah)</t>
  </si>
  <si>
    <t>Belanja Pemeliharaan Alat Bengkel dan Alat Ukur-Alat Bengkel Bermesin-Perkakas Bengkel Listrik</t>
  </si>
  <si>
    <t>Belanja Pemeliharaan Alat Bengkel dan Alat Ukur-Alat Bengkel Bermesin-Perkakas Bengkel Servis</t>
  </si>
  <si>
    <t>Belanja Pemeliharaan Alat Bengkel dan Alat Ukur-Alat Bengkel Bermesin-Perkakas Pengangkat Bermesin</t>
  </si>
  <si>
    <t>Belanja Pemeliharaan Alat Bengkel dan Alat Ukur-Alat Bengkel Bermesin-Perkakas Bengkel Kayu</t>
  </si>
  <si>
    <t>Belanja Pemeliharaan Alat Bengkel dan Alat Ukur-Alat Bengkel Bermesin-Perkakas Bengkel Khusus</t>
  </si>
  <si>
    <t>Belanja Pemeliharaan Alat Bengkel dan Alat Ukur-Alat Bengkel Bermesin-Peralatan Las</t>
  </si>
  <si>
    <t>Belanja Pemeliharaan Alat Bengkel dan Alat Ukur-Alat Bengkel Bermesin-Perkakas Pabrik Es</t>
  </si>
  <si>
    <t>Belanja Pemeliharaan Alat Bengkel dan Alat Ukur-Alat Bengkel Bermesin-Alat Bengkel Bermesin Lainnya</t>
  </si>
  <si>
    <t>Belanja Pemeliharaan Alat Bengkel dan Alat Ukur-Alat Bengkel Tak Bermesin-Perkakas Bengkel Konstruksi Logam</t>
  </si>
  <si>
    <t>Belanja Pemeliharaan Alat Bengkel dan Alat Ukur-Alat Bengkel Tak Bermesin-Perkakas Bengkel Listrik</t>
  </si>
  <si>
    <t>Belanja Pemeliharaan Alat Bengkel dan Alat Ukur-Alat Bengkel Tak Bermesin-Perkakas Bengkel Servis</t>
  </si>
  <si>
    <t>Belanja Pemeliharaan Alat Bengkel dan Alat Ukur-Alat Bengkel Tak Bermesin-Perkakas Pengangkat</t>
  </si>
  <si>
    <t>Belanja Pemeliharaan Alat Bengkel dan Alat Ukur-Alat Bengkel Tak Bermesin-Perkakas Standar (Standard Tools)</t>
  </si>
  <si>
    <t>Belanja Pemeliharaan Alat Bengkel dan Alat Ukur-Alat Bengkel Tak Bermesin-Perkakas Khusus (Special Tools)</t>
  </si>
  <si>
    <t>Belanja Pemeliharaan Alat Bengkel dan Alat Ukur-Alat Bengkel Tak Bermesin-Perkakas Bengkel Kerja</t>
  </si>
  <si>
    <t>Belanja Pemeliharaan Alat Bengkel dan Alat Ukur-Alat Bengkel Tak Bermesin-Peralatan Tukang Besi</t>
  </si>
  <si>
    <t>Belanja Pemeliharaan Alat Bengkel dan Alat Ukur-Alat Bengkel Tak Bermesin-Peralatan Tukang Kayu</t>
  </si>
  <si>
    <t>Belanja Pemeliharaan Alat Bengkel dan Alat Ukur-Alat Bengkel Tak Bermesin-Peralatan Ukur, Gip, dan Feeting</t>
  </si>
  <si>
    <t>Belanja Pemeliharaan Alat Bengkel dan Alat Ukur-Alat Bengkel Tak Bermesin-Peralatan Bengkel Khusus Peladam</t>
  </si>
  <si>
    <t>Belanja Pemeliharaan Alat Bengkel dan Alat Ukur-Alat Bengkel Tak Bermesin-Alat Bengkel Tak Bermesin Lainnya</t>
  </si>
  <si>
    <t>Belanja Pemeliharaan Alat Bengkel dan Alat Ukur-Alat Ukur-Alat Ukur Universal</t>
  </si>
  <si>
    <t>Belanja Pemeliharaan Alat Bengkel dan Alat Ukur-Alat Ukur-Alat Ukur/Tes Inteligensia</t>
  </si>
  <si>
    <t>Belanja Pemeliharaan Alat Bengkel dan Alat Ukur-Alat Ukur-Alat Ukur/Tes Alat Kepribadian</t>
  </si>
  <si>
    <t>Belanja Pemeliharaan Alat Bengkel dan Alat Ukur-Alat Ukur-Alat Ukur/Tes Klinis Lain</t>
  </si>
  <si>
    <t>Belanja Pemeliharaan Alat Bengkel dan Alat Ukur-Alat Ukur-Alat Kalibrasi</t>
  </si>
  <si>
    <t>Belanja Pemeliharaan Alat Bengkel dan Alat Ukur- Alat Ukur-Oscilloscope</t>
  </si>
  <si>
    <t>Belanja Pemeliharaan Alat Bengkel dan Alat Ukur-Alat Ukur-Universal Tester</t>
  </si>
  <si>
    <t>Belanja Pemeliharaan Alat Bengkel dan Alat Ukur-Alat Ukur-Alat Ukur/Pembanding</t>
  </si>
  <si>
    <t>Belanja Pemeliharaan Alat Bengkel dan Alat Ukur-Alat Ukur-Alat Ukur Lain-Lain</t>
  </si>
  <si>
    <t>Belanja Pemeliharaan Alat Bengkel dan Alat Ukur-Alat Ukur-Alat Timbangan/Biara</t>
  </si>
  <si>
    <t>Belanja Pemeliharaan Alat Bengkel dan Alat Ukur-Alat Ukur-Anak Timbangan/Biara</t>
  </si>
  <si>
    <t>Belanja Pemeliharaan Alat Bengkel dan Alat Ukur-Alat Ukur-Takaran Kering</t>
  </si>
  <si>
    <t>Belanja Pemeliharaan Alat Bengkel dan Alat Ukur-Alat Ukur-Takaran Bahan Bangunan</t>
  </si>
  <si>
    <t>Belanja Pemeliharaan Alat Bengkel dan Alat Ukur-Alat Ukur-Takaran Lainnya</t>
  </si>
  <si>
    <t>Belanja Pemeliharaan Alat Bengkel dan Alat Ukur-Alat Ukur-Alat Penguji Kendaraan Bermotor</t>
  </si>
  <si>
    <t>Belanja Pemeliharaan Alat Bengkel dan Alat Ukur-Alat Ukur-Specific Set</t>
  </si>
  <si>
    <t>Belanja Pemeliharaan Alat Bengkel dan Alat Ukur-Alat Ukur-Alat Pengukur Keadaan Alam</t>
  </si>
  <si>
    <t>Belanja Pemeliharaan Alat Bengkel dan Alat Ukur-Alat Ukur-Alat Pengukur Penglihatan</t>
  </si>
  <si>
    <t>Belanja Pemeliharaan Alat Bengkel dan Alat Ukur-Alat Ukur-Alat Pengukur Ketepatan dan Koreksi Waktu</t>
  </si>
  <si>
    <t>Belanja Pemeliharaan Alat Bengkel dan Alat Ukur-Alat Ukur-Alat Ukur Instrument Workshop</t>
  </si>
  <si>
    <t>Belanja Pemeliharaan Alat Bengkel dan Alat Ukur-Alat Ukur-Alat Ukur Lainnya</t>
  </si>
  <si>
    <t>Belanja Pemeliharaan Alat Pertanian-Alat Pengolahan-Alat Pengolahan Tanah dan Tanaman</t>
  </si>
  <si>
    <t>Belanja Pemeliharaan Alat Pertanian-Alat Pengolahan-Alat Pemeliharaan Tanaman/ Ikan/Ternak</t>
  </si>
  <si>
    <t>Belanja Pemeliharaan Alat Pertanian-Alat Pengolahan-Alat Panen</t>
  </si>
  <si>
    <t>Belanja Pemeliharaan Alat Pertanian-Alat Pengolahan-Alat Penyimpan Hasil Percobaan Pertanian</t>
  </si>
  <si>
    <t>Belanja Pemeliharaan Alat Pertanian-Alat Pengolahan-Alat Laboratorium Pertanian</t>
  </si>
  <si>
    <t>Belanja Pemeliharaan Alat Pertanian-Alat Pengolahan-Alat Processing</t>
  </si>
  <si>
    <t>Belanja Pemeliharaan Alat Pertanian-Alat Pengolahan-Alat Pasca Panen</t>
  </si>
  <si>
    <t>Belanja Pemeliharaan Alat Pertanian-Alat Pengolahan-Alat Produksi Perikanan</t>
  </si>
  <si>
    <t>Belanja Pemeliharaan Alat Pertanian-Alat Pengolahan-Alat-Alat Peternakan</t>
  </si>
  <si>
    <t>Belanja Pemeliharaan Alat Pertanian-Alat Pengolahan-Alat Pengolahan Lainnya</t>
  </si>
  <si>
    <t>Belanja Pemeliharaan Alat Kantor dan Rumah Tangga-Alat Kantor-Mesin Ketik</t>
  </si>
  <si>
    <t>Belanja Pemeliharaan Alat Kantor dan Rumah Tangga-Alat Kantor-Mesin Hitung/Mesin Jumlah</t>
  </si>
  <si>
    <t>Belanja Pemeliharaan Alat Kantor dan Rumah Tangga-Alat Kantor-Alat Reproduksi (Penggandaan)</t>
  </si>
  <si>
    <t>Belanja Pemeliharaan Alat Kantor dan Rumah Tangga-Alat Kantor-Alat Penyimpan Perlengkapan Kantor</t>
  </si>
  <si>
    <t>Belanja Pemeliharaan Alat Kantor dan Rumah Tangga-Alat Kantor-Alat Kantor Lainnya</t>
  </si>
  <si>
    <t>Belanja Pemeliharaan Alat Kantor dan Rumah Tangga-Alat Rumah Tangga-Mebel</t>
  </si>
  <si>
    <t>Belanja Pemeliharaan Alat Kantor dan Rumah Tangga-Alat Rumah Tangga-Alat Pengukur Waktu</t>
  </si>
  <si>
    <t>Belanja Pemeliharaan Alat Kantor dan Rumah Tangga-Alat Rumah Tangga-Alat Pembersih</t>
  </si>
  <si>
    <t>Belanja Pemeliharaan Alat Kantor dan Rumah Tangga-Alat Rumah Tangga-Alat Pendingin</t>
  </si>
  <si>
    <t>Belanja Pemeliharaan Alat Kantor dan Rumah Tangga-Alat Rumah Tangga-Alat Dapur</t>
  </si>
  <si>
    <t>Belanja Pemeliharaan Alat Kantor dan Rumah Tangga-Alat Rumah Tangga-Alat Rumah Tangga Lainnya (Home Use)</t>
  </si>
  <si>
    <t>Belanja Pemeliharaan Alat Kantor dan Rumah Tangga-Alat Rumah Tangga-Alat Pemadam Kebakaran</t>
  </si>
  <si>
    <t>Belanja Pemeliharaan Alat Kantor dan Rumah Tangga-Meja dan Kursi Kerja/Rapat Pejabat-Meja Kerja Pejabat</t>
  </si>
  <si>
    <t>Belanja Pemeliharaan Alat Kantor dan Rumah Tangga-Meja dan Kursi Kerja/Rapat Pejabat-Meja Rapat Pejabat</t>
  </si>
  <si>
    <t>Belanja Pemeliharaan Alat Kantor dan Rumah Tangga-Meja dan Kursi Kerja/Rapat Pejabat-Kursi Kerja Pejabat</t>
  </si>
  <si>
    <t>Belanja Pemeliharaan Alat Kantor dan Rumah Tangga-Meja dan Kursi Kerja/Rapat Pejabat-Kursi Rapat Pejabat</t>
  </si>
  <si>
    <t>Belanja Pemeliharaan Alat Kantor dan Rumah Tangga-Meja dan Kursi Kerja/Rapat Pejabat-Kursi Hadap Depan Meja Kerja Pejabat</t>
  </si>
  <si>
    <t>Belanja Pemeliharaan Alat Kantor dan Rumah Tangga-Meja dan Kursi Kerja/Rapat Pejabat-Kursi Tamu di Ruangan Pejabat</t>
  </si>
  <si>
    <t>Belanja Pemeliharaan Alat Kantor dan Rumah Tangga-Meja dan Kursi Kerja/Rapat Pejabat-Lemari dan Arsip Pejabat</t>
  </si>
  <si>
    <t>Belanja Pemeliharaan Alat Studio, Komunikasi, dan Pemancar-Alat Studio- Peralatan Studio Audio</t>
  </si>
  <si>
    <t>Belanja Pemeliharaan Alat Studio, Komunikasi, dan Pemancar-Alat Studio- Peralatan Studio Video dan Film</t>
  </si>
  <si>
    <t>Belanja Pemeliharaan Alat Studio, Komunikasi, dan Pemancar-Alat Studio- Peralatan Studio Gambar</t>
  </si>
  <si>
    <t>Belanja Pemeliharaan Alat Studio, Komunikasi, dan Pemancar-Alat Studio- Peralatan Cetak</t>
  </si>
  <si>
    <t>Belanja Pemeliharaan Alat Studio, Komunikasi, dan Pemancar-Alat Studio- Peralatan Studio Pemetaan/Peralatan Ukur Tanah</t>
  </si>
  <si>
    <t>Belanja Pemeliharaan Alat Studio, Komunikasi, dan Pemancar-Alat Studio-Alat Studio Lainnya</t>
  </si>
  <si>
    <t>Belanja Pemeliharaan Alat Studio, Komunikasi, dan Pemancar-Alat Komunikasi- Alat Komunikasi Telephone</t>
  </si>
  <si>
    <t>Belanja Pemeliharaan Alat Studio, Komunikasi, dan Pemancar-Alat Komunikasi- Alat Komunikasi Radio SSB</t>
  </si>
  <si>
    <t>Belanja Pemeliharaan Alat Studio, Komunikasi, dan Pemancar-Alat Komunikasi- Alat Komunikasi Radio HF/FM</t>
  </si>
  <si>
    <t>Belanja Pemeliharaan Alat Studio, Komunikasi, dan Pemancar-Alat Komunikasi- Alat Komunikasi Radio VHF</t>
  </si>
  <si>
    <t>Belanja Pemeliharaan Alat Studio, Komunikasi, dan Pemancar-Alat Komunikasi- Alat Komunikasi Radio UHF</t>
  </si>
  <si>
    <t>Belanja Pemeliharaan Alat Studio, Komunikasi, dan Pemancar-Alat Komunikasi- Alat Komunikasi Sosial</t>
  </si>
  <si>
    <t>Belanja Pemeliharaan Alat Studio, Komunikasi, dan Pemancar-Alat Komunikasi- Alat-Alat Sandi</t>
  </si>
  <si>
    <t>Belanja Pemeliharaan Alat Studio, Komunikasi, dan Pemancar-Alat Komunikasi- Alat Komunikasi Khusus</t>
  </si>
  <si>
    <t>Belanja Pemeliharaan Alat Studio, Komunikasi, dan Pemancar-Alat Komunikasi- Alat Komunikasi Digital dan Konvensional</t>
  </si>
  <si>
    <t>Belanja Pemeliharaan Alat Studio, Komunikasi, dan Pemancar-Alat Komunikasi- Alat Komunikasi Satelit</t>
  </si>
  <si>
    <t>Belanja Pemeliharaan Alat Studio, Komunikasi, dan Pemancar-Alat Komunikasi- Alat Komunikasi Lainnya</t>
  </si>
  <si>
    <t>Belanja Pemeliharaan Alat Studio, Komunikasi, dan Pemancar-Peralatan Pemancar-Peralatan Pemancar MF/MW</t>
  </si>
  <si>
    <t>Belanja Pemeliharaan Alat Studio, Komunikasi, dan Pemancar-Peralatan Pemancar-Peralatan Pemancar HF/SW</t>
  </si>
  <si>
    <t>Belanja Pemeliharaan Alat Studio, Komunikasi, dan Pemancar-Peralatan Pemancar-Peralatan Pemancar VHF/FM</t>
  </si>
  <si>
    <t>Belanja Pemeliharaan Alat Studio, Komunikasi, dan Pemancar-Peralatan Pemancar-Peralatan Pemancar UHF</t>
  </si>
  <si>
    <t>Belanja Pemeliharaan Alat Studio, Komunikasi, dan Pemancar-Peralatan Pemancar-Peralatan Pemancar SHF</t>
  </si>
  <si>
    <t>Belanja Pemeliharaan Alat Studio, Komunikasi, dan Pemancar-Peralatan Pemancar-Peralatan Antena MF/MW</t>
  </si>
  <si>
    <t>Belanja Pemeliharaan Alat Studio, Komunikasi, dan Pemancar-Peralatan Pemancar-Peralatan Antena HF/SW</t>
  </si>
  <si>
    <t>Belanja Pemeliharaan Alat Studio, Komunikasi, dan Pemancar-Peralatan Pemancar-Peralatan Antena VHF/FM</t>
  </si>
  <si>
    <t>Belanja Pemeliharaan Alat Studio, Komunikasi, dan Pemancar-Peralatan Pemancar-Peralatan Antena UHF</t>
  </si>
  <si>
    <t>Belanja Pemeliharaan Alat Studio, Komunikasi, dan Pemancar-Peralatan Pemancar-Peralatan Antena SHF/Parabola</t>
  </si>
  <si>
    <t>Belanja Pemeliharaan Alat Studio, Komunikasi, dan Pemancar-Peralatan Pemancar-Peralatan Translator VHF/VHF</t>
  </si>
  <si>
    <t>Belanja Pemeliharaan Alat Studio, Komunikasi, dan Pemancar-Peralatan Pemancar-Peralatan Translator UHF/UHF</t>
  </si>
  <si>
    <t>Belanja Pemeliharaan Alat Studio, Komunikasi, dan Pemancar-Peralatan Pemancar-Peralatan Translator VHF/UHF</t>
  </si>
  <si>
    <t>Belanja Pemeliharaan Alat Studio, Komunikasi, dan Pemancar-Peralatan Pemancar-Peralatan Translator UHF/VHF</t>
  </si>
  <si>
    <t>Belanja Pemeliharaan Alat Studio, Komunikasi, dan Pemancar-Peralatan Pemancar-Peralatan Microwave FPU</t>
  </si>
  <si>
    <t>Belanja Pemeliharaan Alat Studio, Komunikasi, dan Pemancar-Peralatan Pemancar-Peralatan Microwave Terestrial</t>
  </si>
  <si>
    <t>Belanja Pemeliharaan Alat Studio, Komunikasi, dan Pemancar-Peralatan Pemancar-Peralatan Microwave TVRO</t>
  </si>
  <si>
    <t>Belanja Pemeliharaan Alat Studio, Komunikasi, dan Pemancar-Peralatan Pemancar-Peralatan Dummy Load</t>
  </si>
  <si>
    <t>Belanja Pemeliharaan Alat Studio, Komunikasi, dan Pemancar-Peralatan Pemancar-Switcher Antena</t>
  </si>
  <si>
    <t>Belanja Pemeliharaan Alat Studio, Komunikasi, dan Pemancar-Peralatan Pemancar-Switcher/Menara Antena</t>
  </si>
  <si>
    <t>Belanja Pemeliharaan Alat Studio, Komunikasi, dan Pemancar-Peralatan Pemancar-Feeder</t>
  </si>
  <si>
    <t>Belanja Pemeliharaan Alat Studio, Komunikasi, dan Pemancar-Peralatan Pemancar-Humidity Control</t>
  </si>
  <si>
    <t>Belanja Pemeliharaan Alat Studio, Komunikasi, dan Pemancar-Peralatan Pemancar-Program Input Equipment</t>
  </si>
  <si>
    <t>Belanja Pemeliharaan Alat Studio, Komunikasi, dan Pemancar-Peralatan Pemancar-Peralatan Antena Penerima VHF</t>
  </si>
  <si>
    <t>Belanja Pemeliharaan Alat Studio, Komunikasi, dan Pemancar-Peralatan Pemancar-Peralatan Pemancar LF</t>
  </si>
  <si>
    <t>Belanja Pemeliharaan Alat Studio, Komunikasi, dan Pemancar-Peralatan Pemancar-Unit Pemancar MF+HF</t>
  </si>
  <si>
    <t>Belanja Pemeliharaan Alat Studio, Komunikasi, dan Pemancar-Peralatan Pemancar-Peralatan Antena Pemancar MF+HF</t>
  </si>
  <si>
    <t>Belanja Pemeliharaan Alat Studio, Komunikasi, dan Pemancar-Peralatan Pemancar-Peralatan Penerima</t>
  </si>
  <si>
    <t>Belanja Pemeliharaan Alat Studio, Komunikasi, dan Pemancar-Peralatan Pemancar-Peralatan Pemancar dan Penerima LF</t>
  </si>
  <si>
    <t>Belanja Pemeliharaan Alat Studio, Komunikasi, dan Pemancar-Peralatan Pemancar-Peralatan Pemancar dan Penerima MF</t>
  </si>
  <si>
    <t>Belanja Pemeliharaan Alat Studio, Komunikasi, dan Pemancar-Peralatan Pemancar-Peralatan Pemancar dan Penerima HF</t>
  </si>
  <si>
    <t>Belanja Pemeliharaan Alat Studio, Komunikasi, dan Pemancar-Peralatan Pemancar-Peralatan Pemancar dan Penerima MF+HF</t>
  </si>
  <si>
    <t>Belanja Pemeliharaan Alat Studio, Komunikasi, dan Pemancar-Peralatan Pemancar-Peralatan Pemancar dan Penerima VHF</t>
  </si>
  <si>
    <t>Belanja Pemeliharaan Alat Studio, Komunikasi, dan Pemancar-Peralatan Pemancar-Peralatan Pemancar dan Penerima UHF</t>
  </si>
  <si>
    <t>Belanja Pemeliharaan Alat Studio, Komunikasi, dan Pemancar-Peralatan Pemancar-Peralatan Pemancar dan Penerima SHF</t>
  </si>
  <si>
    <t>Belanja Pemeliharaan Alat Studio, Komunikasi, dan Pemancar-Peralatan Pemancar-Peralatan Antena Pemancar dan Penerima LF</t>
  </si>
  <si>
    <t>Belanja Pemeliharaan Alat Studio, Komunikasi, dan Pemancar-Peralatan Pemancar-Peralatan Antena Pemancar dan Penerima MF</t>
  </si>
  <si>
    <t>Belanja Pemeliharaan Alat Studio, Komunikasi, dan Pemancar-Peralatan Pemancar-Peralatan Antena Pemancar dan Penerima HF</t>
  </si>
  <si>
    <t>Belanja Pemeliharaan Alat Studio, Komunikasi, dan Pemancar-Peralatan Pemancar-Peralatan Antena Pemancar dan Penerima MF+HF</t>
  </si>
  <si>
    <t>Belanja Pemeliharaan Alat Studio, Komunikasi, dan Pemancar-Peralatan Pemancar-Peralatan Antena Pemancar dan Penerima VHF</t>
  </si>
  <si>
    <t>Belanja Pemeliharaan Alat Studio, Komunikasi, dan Pemancar-Peralatan Pemancar-Peralatan Antena Pemancar dan Penerima UHF</t>
  </si>
  <si>
    <t>Belanja Pemeliharaan Alat Studio, Komunikasi, dan Pemancar-Peralatan Pemancar-Peralatan Antena Pemancar dan Penerima SHF</t>
  </si>
  <si>
    <t>Belanja Pemeliharaan Alat Studio, Komunikasi, dan Pemancar-Peralatan Pemancar-Peralatan Penerima Cuaca Citra Satelit Resolusi Rendah</t>
  </si>
  <si>
    <t>Belanja Pemeliharaan Alat Studio, Komunikasi, dan Pemancar-Peralatan Pemancar-Peralatan Penerima Cuaca Citra Satelit Resolusi Tinggi</t>
  </si>
  <si>
    <t>Belanja Pemeliharaan Alat Studio, Komunikasi, dan Pemancar-Peralatan Pemancar-Peralatan Penerima dan Pengirim Gambar ke Permukaan</t>
  </si>
  <si>
    <t>Belanja Pemeliharaan Alat Studio, Komunikasi, dan Pemancar-Peralatan Pemancar-Peralatan Perlengkapan Radio</t>
  </si>
  <si>
    <t>Belanja Pemeliharaan Alat Studio, Komunikasi, dan Pemancar-Peralatan Pemancar-Sumber Tenaga</t>
  </si>
  <si>
    <t>Belanja Pemeliharaan Alat Studio, Komunikasi, dan Pemancar-Peralatan Pemancar-Peralatan Pemancar Lainnya</t>
  </si>
  <si>
    <t>Belanja Pemeliharaan Alat Studio, Komunikasi, dan Pemancar-Peralatan Komunikasi Navigasi-Peralatan Komunikasi Navigasi Instrumen Landing System</t>
  </si>
  <si>
    <t>Belanja Pemeliharaan Alat Studio, Komunikasi, dan Pemancar-Peralatan Komunikasi Navigasi-Very High Frequence Omni Range (VOR)</t>
  </si>
  <si>
    <t>Belanja Pemeliharaan Alat Studio, Komunikasi, dan Pemancar-Peralatan Komunikasi Navigasi-Distance Measuring Equipment (DME)</t>
  </si>
  <si>
    <t>Belanja Pemeliharaan Alat Studio, Komunikasi, dan Pemancar-Peralatan Komunikasi Navigasi-Radar</t>
  </si>
  <si>
    <t>Belanja Pemeliharaan Alat Studio, Komunikasi, dan Pemancar-Peralatan Komunikasi Navigasi-Alat Pengatur Telekomunikasi</t>
  </si>
  <si>
    <t>Belanja Pemeliharaan Alat Studio, Komunikasi, dan Pemancar-Peralatan Komunikasi Navigasi-Peralatan Komunikasi untuk Dokumentasi</t>
  </si>
  <si>
    <t>Belanja Pemeliharaan Alat Studio, Komunikasi, dan Pemancar-Peralatan Komunikasi Navigasi-Peralatan Komunikasi Navigasi Lainnya</t>
  </si>
  <si>
    <t>Belanja Pemeliharaan Alat Kedokteran dan Kesehatan-Alat Kedokteran-Alat Kedokteran Umum</t>
  </si>
  <si>
    <t>Belanja Pemeliharaan Alat Kedokteran dan Kesehatan-Alat Kedokteran-Alat Kedokteran Gigi</t>
  </si>
  <si>
    <t>Belanja Pemeliharaan Alat Kedokteran dan Kesehatan-Alat Kedokteran-Alat Kedokteran Keluarga Berencana</t>
  </si>
  <si>
    <t>Belanja Pemeliharaan Alat Kedokteran dan Kesehatan-Alat Kedokteran-Alat Kedokteran Bedah</t>
  </si>
  <si>
    <t>Belanja Pemeliharaan Alat Kedokteran dan Kesehatan-Alat Kedokteran-Alat Kesehatan Kebidanan dan Penyakit Kandungan</t>
  </si>
  <si>
    <t>Belanja Pemeliharaan Alat Kedokteran dan Kesehatan-Alat Kedokteran-Alat Kedokteran THT</t>
  </si>
  <si>
    <t>Belanja Pemeliharaan Alat Kedokteran dan Kesehatan-Alat Kedokteran-Alat Kedokteran Mata</t>
  </si>
  <si>
    <t>Belanja Pemeliharaan Alat Kedokteran dan Kesehatan-Alat Kedokteran-Alat Kedokteran Bagian Penyakit Dalam</t>
  </si>
  <si>
    <t>Belanja Pemeliharaan Alat Kedokteran dan Kesehatan-Alat Kedokteran-Alat Kedokteran Kamar Jenazah/Mortuary</t>
  </si>
  <si>
    <t>Belanja Pemeliharaan Alat Kedokteran dan Kesehatan-Alat Kedokteran-Alat Kedokteran Anak</t>
  </si>
  <si>
    <t>Belanja Pemeliharaan Alat Kedokteran dan Kesehatan-Alat Kedokteran-Alat Kedokteran Poliklinik</t>
  </si>
  <si>
    <t>Belanja Pemeliharaan Alat Kedokteran dan Kesehatan-Alat Kedokteran-Alat Kesehatan Rehabilitasi Medis</t>
  </si>
  <si>
    <t>Belanja Pemeliharaan Alat Kedokteran dan Kesehatan-Alat Kedokteran-Alat Kedokteran Neurologi (Saraf)</t>
  </si>
  <si>
    <t>Belanja Pemeliharaan Alat Kedokteran dan Kesehatan-Alat Kedokteran-Alat Kedokteran Jantung</t>
  </si>
  <si>
    <t>Belanja Pemeliharaan Alat Kedokteran dan Kesehatan-Alat Kedokteran-Alat Kedokteran Radiodiagnostic</t>
  </si>
  <si>
    <t>Belanja Pemeliharaan Alat Kedokteran dan Kesehatan-Alat Kedokteran-Alat Kedokteran Patalogi Anatomy</t>
  </si>
  <si>
    <t>Belanja Pemeliharaan Alat Kedokteran dan Kesehatan-Alat Kedokteran-Alat Kedokteran Transfusi Darah</t>
  </si>
  <si>
    <t>Belanja Pemeliharaan Alat Kedokteran dan Kesehatan-Alat Kedokteran-Alat Kedokteran Radioterapi</t>
  </si>
  <si>
    <t>Belanja Pemeliharaan Alat Kedokteran dan Kesehatan-Alat Kedokteran-Alat Kedokteran Nuklir</t>
  </si>
  <si>
    <t>Belanja Pemeliharaan Alat Kedokteran dan Kesehatan-Alat Kedokteran-Alat Kedokteran Kulit dan Kelamin</t>
  </si>
  <si>
    <t>Belanja Pemeliharaan Alat Kedokteran dan Kesehatan-Alat Kedokteran-Alat Kedokteran Gawat Darurat</t>
  </si>
  <si>
    <t>Belanja Pemeliharaan Alat Kedokteran dan Kesehatan-Alat Kedokteran-Alat Kedokteran Jiwa</t>
  </si>
  <si>
    <t>Belanja Pemeliharaan Alat Kedokteran dan Kesehatan-Alat Kedokteran-Alat Kedokteran Bedah Ortopedi</t>
  </si>
  <si>
    <t>Belanja Pemeliharaan Alat Kedokteran dan Kesehatan-Alat Kedokteran-Alat Kedokteran ICU</t>
  </si>
  <si>
    <t>Belanja Pemeliharaan Alat Kedokteran dan Kesehatan-Alat Kedokteran-Alat Kedokteran ICCU</t>
  </si>
  <si>
    <t>Belanja Pemeliharaan Alat Kedokteran dan Kesehatan-Alat Kedokteran-Alat Kedokteran Bedah Jantung</t>
  </si>
  <si>
    <t>Belanja Pemeliharaan Alat Kedokteran dan Kesehatan-Alat Kedokteran-Alat Kedokteran Traditional Medicine</t>
  </si>
  <si>
    <t>Belanja Pemeliharaan Alat Kedokteran dan Kesehatan-Alat Kedokteran-Alat Kedokteran Anestesi</t>
  </si>
  <si>
    <t>Belanja Pemeliharaan Alat Kedokteran dan Kesehatan-Alat Kedokteran-Alat Kedokteran Lainnya</t>
  </si>
  <si>
    <t>Belanja Pemeliharaan Alat Kedokteran dan Kesehatan-Alat Kesehatan Umum-Alat Kesehatan Matra Laut</t>
  </si>
  <si>
    <t>Belanja Pemeliharaan Alat Kedokteran dan Kesehatan-Alat Kesehatan Umum-Alat Kesehatan Matra Udara</t>
  </si>
  <si>
    <t>Belanja Pemeliharaan Alat Kedokteran dan Kesehatan-Alat Kesehatan Umum-Alat Kesehatan Kepolisian</t>
  </si>
  <si>
    <t>Belanja Pemeliharaan Alat Kedokteran dan Kesehatan-Alat Kesehatan Umum-Alat Kesehatan Olahraga</t>
  </si>
  <si>
    <t>Belanja Pemeliharaan Alat Kedokteran dan Kesehatan-Alat Kesehatan Umum-Alat Kesehatan Umum Lainnya</t>
  </si>
  <si>
    <t>Belanja Pemeliharaan Alat Laboratorium-Unit Alat Laboratorium-Alat Laboratorium Kimia Air Teknik Penyehatan</t>
  </si>
  <si>
    <t>Belanja Pemeliharaan Alat Laboratorium-Unit Alat Laboratorium-Alat Laboratorium Mikro Biologi Teknik Penyehatan</t>
  </si>
  <si>
    <t>Belanja Pemeliharaan Alat Laboratorium-Unit Alat Laboratorium-Alat Laboratorium Hidrokimia</t>
  </si>
  <si>
    <t>Belanja Pemeliharaan Alat Laboratorium-Unit Alat Laboratorium-Alat Laboratorium Model Hidrolika</t>
  </si>
  <si>
    <t>Belanja Pemeliharaan Alat Laboratorium-Unit Alat Laboratorium-Alat Laboratorium Batuan/Geologi</t>
  </si>
  <si>
    <t>Belanja Pemeliharaan Alat Laboratorium-Unit Alat Laboratorium-Alat Laboratorium Bahan Bangunan Konstruksi</t>
  </si>
  <si>
    <t>Belanja Pemeliharaan Alat Laboratorium-Unit Alat Laboratorium-Alat Laboratorium Aspal, Cat, dan Kimia</t>
  </si>
  <si>
    <t>Belanja Pemeliharaan Alat Laboratorium-Unit Alat Laboratorium-Alat Laboratorium Mekanika Tanah dan Batuan</t>
  </si>
  <si>
    <t>Belanja Pemeliharaan Alat Laboratorium-Unit Alat Laboratorium-Alat Laboratorium Cocok Tanam</t>
  </si>
  <si>
    <t>Belanja Pemeliharaan Alat Laboratorium-Unit Alat Laboratorium-Alat Laboratorium Logam, Mesin, dan Listrik</t>
  </si>
  <si>
    <t>Belanja Pemeliharaan Alat Laboratorium-Unit Alat Laboratorium-Alat Laboratorium Umum</t>
  </si>
  <si>
    <t>Belanja Pemeliharaan Alat Laboratorium-Unit Alat Laboratorium-Alat Laboratorium Mikrobiologi</t>
  </si>
  <si>
    <t>Belanja Pemeliharaan Alat Laboratorium-Unit Alat Laboratorium-Alat Laboratorium Kimia</t>
  </si>
  <si>
    <t>Belanja Pemeliharaan Alat Laboratorium-Unit Alat Laboratorium-Alat Laboratorium Patologi</t>
  </si>
  <si>
    <t>Belanja Pemeliharaan Alat Laboratorium-Unit Alat Laboratorium-Alat Laboratorium Immunologi</t>
  </si>
  <si>
    <t>Belanja Pemeliharaan Alat Laboratorium-Unit Alat Laboratorium-Alat Laboratorium Hematologi</t>
  </si>
  <si>
    <t>Belanja Pemeliharaan Alat Laboratorium-Unit Alat Laboratorium-Alat Laboratorium Film</t>
  </si>
  <si>
    <t>Belanja Pemeliharaan Alat Laboratorium-Unit Alat Laboratorium-Alat Laboratorium Makanan</t>
  </si>
  <si>
    <t>Belanja Pemeliharaan Alat Laboratorium-Unit Alat Laboratorium-Alat Laboratorium Farmasi</t>
  </si>
  <si>
    <t>Belanja Pemeliharaan Alat Laboratorium-Unit Alat Laboratorium-Alat Laboratorium Fisika</t>
  </si>
  <si>
    <t>Belanja Pemeliharaan Alat Laboratorium-Unit Alat Laboratorium-Alat Laboratorium Hidrodinamika</t>
  </si>
  <si>
    <t>Belanja Pemeliharaan Alat Laboratorium-Unit Alat Laboratorium-Alat Laboratorium Klimatologi</t>
  </si>
  <si>
    <t>Belanja Pemeliharaan Alat Laboratorium-Unit Alat Laboratorium-Alat Laboratorium Proses Peleburan</t>
  </si>
  <si>
    <t>Belanja Pemeliharaan Alat Laboratorium-Unit Alat Laboratorium-Alat Laboratorium Pasir</t>
  </si>
  <si>
    <t>Belanja Pemeliharaan Alat Laboratorium-Unit Alat Laboratorium-Alat Laboratorium Proses Pembuatan Cekatan</t>
  </si>
  <si>
    <t>Belanja Pemeliharaan Alat Laboratorium-Unit Alat Laboratorium-Alat Laboratorium Pembuatan Pola</t>
  </si>
  <si>
    <t>Belanja Pemeliharaan Alat Laboratorium-Unit Alat Laboratorium-Alat Laboratorium Metalografi</t>
  </si>
  <si>
    <t>Belanja Pemeliharaan Alat Laboratorium-Unit Alat Laboratorium-Alat Laboratorium Proses Pengelasan</t>
  </si>
  <si>
    <t>Belanja Pemeliharaan Alat Laboratorium-Unit Alat Laboratorium-Alat Laboratorium Uji Proses Pengelasan</t>
  </si>
  <si>
    <t>Belanja Pemeliharaan Alat Laboratorium-Unit Alat Laboratorium-Alat Laboratorium Proses Pembuatan Logam</t>
  </si>
  <si>
    <t>Belanja Pemeliharaan Alat Laboratorium-Unit Alat Laboratorium-Alat Laboratorium Metrologi</t>
  </si>
  <si>
    <t>Belanja Pemeliharaan Alat Laboratorium-Unit Alat Laboratorium-Alat Laboratorium Pelapisan Logam</t>
  </si>
  <si>
    <t>Belanja Pemeliharaan Alat Laboratorium-Unit Alat Laboratorium-Alat Laboratorium Proses Pengolahan Panas</t>
  </si>
  <si>
    <t>Belanja Pemeliharaan Alat Laboratorium-Unit Alat Laboratorium-Alat Laboratorium Proses Teknologi Tekstil</t>
  </si>
  <si>
    <t>Belanja Pemeliharaan Alat Laboratorium-Unit Alat Laboratorium-Alat Laboratorium Uji Tekstil</t>
  </si>
  <si>
    <t>Belanja Pemeliharaan Alat Laboratorium-Unit Alat Laboratorium-Alat Laboratorium Proses Teknologi Keramik</t>
  </si>
  <si>
    <t>Belanja Pemeliharaan Alat Laboratorium-Unit Alat Laboratorium-Alat Laboratorium Proses Teknologi Kulit, Karet, dan Plastik</t>
  </si>
  <si>
    <t>Belanja Pemeliharaan Alat Laboratorium-Unit Alat Laboratorium-Alat Laboratorium Uji Kulit, Karet, dan Plastik</t>
  </si>
  <si>
    <t>Belanja Pemeliharaan Alat Laboratorium-Unit Alat Laboratorium-Alat Laboratorium Uji Keramik</t>
  </si>
  <si>
    <t>Belanja Pemeliharaan Alat Laboratorium-Unit Alat Laboratorium-Alat Laboratorium Proses Teknologi Selulosa</t>
  </si>
  <si>
    <t>Belanja Pemeliharaan Alat Laboratorium-Unit Alat Laboratorium-Alat Laboratorium Pertanian</t>
  </si>
  <si>
    <t>Belanja Pemeliharaan Alat Laboratorium-Unit Alat Laboratorium-Alat Laboratorium Elektronika dan Daya</t>
  </si>
  <si>
    <t>Belanja Pemeliharaan Alat Laboratorium-Unit Alat Laboratorium-Alat Laboratorium Energi Surya</t>
  </si>
  <si>
    <t>Belanja Pemeliharaan Alat Laboratorium-Unit Alat Laboratorium-Alat Laboratorium Konversi Batubara dan Biomas</t>
  </si>
  <si>
    <t>Belanja Pemeliharaan Alat Laboratorium-Unit Alat Laboratorium-Alat Laboratorium Oseanografi</t>
  </si>
  <si>
    <t>Belanja Pemeliharaan Alat Laboratorium-Unit Alat Laboratorium-Alat Laboratorium Lingkungan Perairan</t>
  </si>
  <si>
    <t>Belanja Pemeliharaan Alat Laboratorium-Unit Alat Laboratorium-Alat Laboratorium Biologi Perairan</t>
  </si>
  <si>
    <t>Belanja Pemeliharaan Alat Laboratorium-Unit Alat Laboratorium-Alat Laboratorium Biologi</t>
  </si>
  <si>
    <t>Belanja Pemeliharaan Alat Laboratorium-Unit Alat Laboratorium-Alat Laboratorium Geofisika</t>
  </si>
  <si>
    <t>Belanja Pemeliharaan Alat Laboratorium-Unit Alat Laboratorium-Alat Laboratorium Tambang</t>
  </si>
  <si>
    <t>Belanja Pemeliharaan Alat Laboratorium-Unit Alat Laboratorium-Alat Laboratorium Proses/Teknik Kimia</t>
  </si>
  <si>
    <t>Belanja Pemeliharaan Alat Laboratorium-Unit Alat Laboratorium-Alat Laboratorium Proses Industri</t>
  </si>
  <si>
    <t>Belanja Pemeliharaan Alat Laboratorium-Unit Alat Laboratorium-Alat Laboratorium Kesehatan Kerja</t>
  </si>
  <si>
    <t>Belanja Pemeliharaan Alat Laboratorium-Unit Alat Laboratorium-Laboratorium Kearsipan</t>
  </si>
  <si>
    <t>Belanja Pemeliharaan Alat Laboratorium-Unit Alat Laboratorium-Laboratorium Hematologi dan Urinalisis</t>
  </si>
  <si>
    <t>Belanja Pemeliharaan Alat Laboratorium-Unit Alat Laboratorium-Alat Laboratorium Lain</t>
  </si>
  <si>
    <t>Belanja Pemeliharaan Alat Laboratorium-Unit Alat Laboratorium-Alat Laboratorium Hermodinamika Motor dan Sistem Propulasi</t>
  </si>
  <si>
    <t>Belanja Pemeliharaan Alat Laboratorium-Unit Alat Laboratorium-Alat Laboratorium Pendidikan</t>
  </si>
  <si>
    <t>Belanja Pemeliharaan Alat Laboratorium-Unit Alat Laboratorium-Alat Laboratorium Teknologi Proses Enzim</t>
  </si>
  <si>
    <t>Belanja Pemeliharaan Alat Laboratorium-Unit Alat Laboratorium-Alat Laboratorium Teknik Pantai</t>
  </si>
  <si>
    <t>Belanja Pemeliharaan Alat Laboratorium-Unit Alat Laboratorium-Alat Laboratorium Sumber Daya dan Energi</t>
  </si>
  <si>
    <t>Belanja Pemeliharaan Alat Laboratorium-Unit Alat Laboratorium-Alat Laboratorium Populasi</t>
  </si>
  <si>
    <t>Belanja Pemeliharaan Alat Laboratorium-Unit Alat Laboratorium-Alat Pengukur Gelombang</t>
  </si>
  <si>
    <t>Belanja Pemeliharaan Alat Laboratorium-Unit Alat Laboratorium-Unit Alat Laboratorium Lainnya</t>
  </si>
  <si>
    <t>Belanja Pemeliharaan Alat Laboratorium-Unit Alat Laboratorium Kimia Nuklir-Analytical Instrument</t>
  </si>
  <si>
    <t>Belanja Pemeliharaan Alat Laboratorium-Unit Alat Laboratorium Kimia Nuklir-Instrument Probe/Sensor</t>
  </si>
  <si>
    <t>Belanja Pemeliharaan Alat Laboratorium-Unit Alat Laboratorium Kimia Nuklir-General Laboratory Tool</t>
  </si>
  <si>
    <t>Belanja Pemeliharaan Alat Laboratorium-Unit Alat Laboratorium Kimia Nuklir-Glassware Plastic/Utensils</t>
  </si>
  <si>
    <t>Belanja Pemeliharaan Alat Laboratorium-Unit Alat Laboratorium Kimia Nuklir-Laboratory Safety Equipment</t>
  </si>
  <si>
    <t>Belanja Pemeliharaan Alat Laboratorium-Unit Alat Laboratorium Kimia Nuklir-Unit Alat Laboratorium Kimia Nuklir Lainnya</t>
  </si>
  <si>
    <t>Belanja Pemeliharaan Alat Laboratorium-Alat Peraga Praktik Sekolah-Alat Peraga Praktik Sekolah Bidang Studi:Bahasa Indonesia</t>
  </si>
  <si>
    <t>Belanja Pemeliharaan Alat Laboratorium-Alat Peraga Praktik Sekolah-Alat Peraga Praktik Sekolah Bidang Studi:Matematika</t>
  </si>
  <si>
    <t>Belanja Pemeliharaan Alat Laboratorium-Alat Peraga Praktik Sekolah-Alat Peraga Praktik Sekolah Bidang Studi:IPA Dasar</t>
  </si>
  <si>
    <t>Belanja Pemeliharaan Alat Laboratorium-Alat Peraga Praktik Sekolah-Alat Peraga Praktik Sekolah Bidang Studi:IPA Lanjutan</t>
  </si>
  <si>
    <t>Belanja Pemeliharaan Alat Laboratorium-Alat Peraga Praktik Sekolah-Alat Peraga Praktik Sekolah Bidang Studi:IPA Menengah</t>
  </si>
  <si>
    <t>Belanja Pemeliharaan Alat Laboratorium-Alat Peraga Praktik Sekolah-Alat Peraga Praktik Sekolah Bidang Studi:IPA Atas</t>
  </si>
  <si>
    <t>Belanja Pemeliharaan Alat Laboratorium-Alat Peraga Praktik Sekolah-Alat Peraga Praktik Sekolah Bidang Studi:IPS</t>
  </si>
  <si>
    <t>Belanja Pemeliharaan Alat Laboratorium-Alat Peraga Praktik Sekolah-Alat Peraga Praktik Sekolah Bidang Studi:Agama</t>
  </si>
  <si>
    <t>Belanja Pemeliharaan Alat Laboratorium-Alat Peraga Praktik Sekolah-Alat Peraga Praktik Sekolah Bidang Studi:Keterampilan</t>
  </si>
  <si>
    <t>Belanja Pemeliharaan Alat Laboratorium-Alat Peraga Praktik Sekolah-Alat Peraga Praktik Sekolah Bidang Studi:Kesenian</t>
  </si>
  <si>
    <t>Belanja Pemeliharaan Alat Laboratorium-Alat Peraga Praktik Sekolah-Alat Peraga Praktik Sekolah Bidang Studi:Olahraga</t>
  </si>
  <si>
    <t>Belanja Pemeliharaan Alat Laboratorium-Alat Peraga Praktik Sekolah-Alat Peraga Praktik Sekolah Bidang Studi:PKN</t>
  </si>
  <si>
    <t>Belanja Pemeliharaan Alat Laboratorium-Alat Peraga Praktik Sekolah-Alat Peraga Luar Biasa (Tuna Netra, Terapi Fisik, Tuna Daksa, dan Tuna Rungu)</t>
  </si>
  <si>
    <t>Belanja Pemeliharaan Alat Laboratorium-Alat Peraga Praktik Sekolah-Alat Peraga Kejuruan</t>
  </si>
  <si>
    <t>Belanja Pemeliharaan Alat Laboratorium-Alat Peraga Praktik Sekolah-Alat Peraga PAUD/TK</t>
  </si>
  <si>
    <t>Belanja Pemeliharaan Alat Laboratorium-Alat Peraga Praktik Sekolah-Alat Peraga Praktik Sekolah Lainnya</t>
  </si>
  <si>
    <t>Belanja Pemeliharaan Alat Laboratorium-Alat Laboratorium Fisika Nuklir/Elektronika- Radiation Detector</t>
  </si>
  <si>
    <t>Belanja Pemeliharaan Alat Laboratorium-Alat Laboratorium Fisika Nuklir/Elektronika- Modular Counting and Scientific Electronic</t>
  </si>
  <si>
    <t>Belanja Pemeliharaan Alat Laboratorium-Alat Laboratorium Fisika Nuklir/Elektronika- Assembly/Counting System</t>
  </si>
  <si>
    <t>Belanja Pemeliharaan Alat Laboratorium-Alat Laboratorium Fisika Nuklir/Elektronika- Recorder Display</t>
  </si>
  <si>
    <t>Belanja Pemeliharaan Alat Laboratorium-Alat Laboratorium Fisika Nuklir/Elektronika- System/Power Supply</t>
  </si>
  <si>
    <t>Belanja Pemeliharaan Alat Laboratorium-Alat Laboratorium Fisika Nuklir/Elektronika- Measuring/Testing Device</t>
  </si>
  <si>
    <t>Belanja Pemeliharaan Alat Laboratorium-Alat Laboratorium Fisika Nuklir/Elektronika-Opto Electronics</t>
  </si>
  <si>
    <t>Belanja Pemeliharaan Alat Laboratorium-Alat Laboratorium Fisika Nuklir/Elektronika- Accelerator</t>
  </si>
  <si>
    <t>Belanja Pemeliharaan Alat Laboratorium-Alat Laboratorium Fisika Nuklir/Elektronika- Reactor Experimental System</t>
  </si>
  <si>
    <t>Belanja Pemeliharaan Alat Laboratorium-Alat Laboratorium Fisika Nuklir/Elektronika-Alat Laboratorium Fisika Nuklir/Elektronika Lainnya</t>
  </si>
  <si>
    <t>Belanja Pemeliharaan Alat Laboratorium-Alat Proteksi Radiasi/Proteksi Lingkungan-Alat Ukur Fisika Kesehatan</t>
  </si>
  <si>
    <t>Belanja Pemeliharaan Alat Laboratorium-Alat Proteksi Radiasi/Proteksi Lingkungan-Alat Kesehatan Kerja</t>
  </si>
  <si>
    <t>Belanja Pemeliharaan Alat Laboratorium-Alat Proteksi Radiasi/Proteksi Lingkungan- Proteksi Lingkungan</t>
  </si>
  <si>
    <t>Belanja Pemeliharaan Alat Laboratorium-Alat Proteksi Radiasi/Proteksi Lingkungan- Meteorological Equipment</t>
  </si>
  <si>
    <t>Belanja Pemeliharaan Alat Laboratorium-Alat Proteksi Radiasi/Proteksi Lingkungan- Sumber Radiasi</t>
  </si>
  <si>
    <t>Belanja Pemeliharaan Alat Laboratorium-Alat Proteksi Radiasi/Proteksi Lingkungan-Alat Proteksi Radiasi/Proteksi Lingkungan Lainnya</t>
  </si>
  <si>
    <t>Belanja Pemeliharaan Alat Laboratorium- Radiation Application and Non Destructive Testing Laboratory Lainnya-Radiation Application Equipment</t>
  </si>
  <si>
    <t>Belanja Pemeliharaan Alat Laboratorium- Radiation Application and Non Destructive Testing Laboratory Lainnya-Non Destructive Test (NDT) Device</t>
  </si>
  <si>
    <t>Belanja Pemeliharaan Alat Laboratorium- Radiation Application and Non Destructive Testing Laboratory Lainnya-Peralatan Hidrologi</t>
  </si>
  <si>
    <t>Belanja Pemeliharaan Alat Laboratorium- Radiation Application and Non Destructive Testing Laboratory Lainnya-Radiation Application and Non Destructive Testing Laboratory Lainnya</t>
  </si>
  <si>
    <t>Belanja Pemeliharaan Alat Laboratorium-Alat Laboratorium Lingkungan Hidup-Alat Laboratorium Kualitas Air dan Tanah</t>
  </si>
  <si>
    <t>Belanja Pemeliharaan Alat Laboratorium-Alat Laboratorium Lingkungan Hidup-Alat Laboratorium Kualitas Udara</t>
  </si>
  <si>
    <t>Belanja Pemeliharaan Alat Laboratorium-Alat Laboratorium Lingkungan Hidup-Alat Laboratorium Kebisingan dan Getaran</t>
  </si>
  <si>
    <t>Belanja Pemeliharaan Alat Laboratorium-Alat Laboratorium Lingkungan Hidup- Laboratorium Lingkungan</t>
  </si>
  <si>
    <t>Belanja Pemeliharaan Alat Laboratorium-Alat Laboratorium Lingkungan Hidup-Alat Laboratorium Penunjang</t>
  </si>
  <si>
    <t>Belanja Pemeliharaan Alat Laboratorium-Alat Laboratorium Lingkungan Hidup-Alat Laboratorium Lingkungan Hidup Lainnya</t>
  </si>
  <si>
    <t>Belanja Pemeliharaan Alat Laboratorium- Peralatan Laboratorium Hydrodinamica- Towing Carriage</t>
  </si>
  <si>
    <t>Belanja Pemeliharaan Alat Laboratorium- Peralatan Laboratorium Hydrodinamica-Wave Generator and Absorber</t>
  </si>
  <si>
    <t>Belanja Pemeliharaan Alat Laboratorium- Peralatan Laboratorium Hydrodinamica-Data Accquisition and Analyzing System</t>
  </si>
  <si>
    <t>Belanja Pemeliharaan Alat Laboratorium- Peralatan Laboratorium Hydrodinamica- Cavitation Tunnel</t>
  </si>
  <si>
    <t>Belanja Pemeliharaan Alat Laboratorium- Peralatan Laboratorium Hydrodinamica- Overhead Cranes</t>
  </si>
  <si>
    <t>Belanja Pemeliharaan Alat Laboratorium- Peralatan Laboratorium Hydrodinamica- Peralatan Umum</t>
  </si>
  <si>
    <t>Belanja Pemeliharaan Alat Laboratorium- Peralatan Laboratorium Hydrodinamica- Pemesinan:Model Ship Workshop</t>
  </si>
  <si>
    <t>Belanja Pemeliharaan Alat Laboratorium- Peralatan Laboratorium Hydrodinamica- Pemesinan:Propeller Model Workshop</t>
  </si>
  <si>
    <t>Belanja Pemeliharaan Alat Laboratorium- Peralatan Laboratorium Hydrodinamica- Pemesinan:Mechanical Workshop</t>
  </si>
  <si>
    <t>Belanja Pemeliharaan Alat Laboratorium- Peralatan Laboratorium Hydrodinamica- Pemesinan:Precision Mechanical Workshop</t>
  </si>
  <si>
    <t>Belanja Pemeliharaan Alat Laboratorium- Peralatan Laboratorium Hydrodinamica- Pemesinan:Painting Shop</t>
  </si>
  <si>
    <t>Belanja Pemeliharaan Alat Laboratorium- Peralatan Laboratorium Hydrodinamica- Pemesinan:Ship Model Preparation Shop</t>
  </si>
  <si>
    <t>Belanja Pemeliharaan Alat Laboratorium- Peralatan Laboratorium Hydrodinamica- Pemesinan:Electrical Workshop</t>
  </si>
  <si>
    <t>Belanja Pemeliharaan Alat Laboratorium- Peralatan Laboratorium Hydrodinamica-MOB</t>
  </si>
  <si>
    <t>Belanja Pemeliharaan Alat Laboratorium- Peralatan Laboratorium Hydrodinamica-Photo and Film Equipment</t>
  </si>
  <si>
    <t>Belanja Pemeliharaan Alat Laboratorium- Peralatan Laboratorium Hydrodinamica- Peralatan Laboratorium Hydrodinamica Lainnya</t>
  </si>
  <si>
    <t>Belanja Pemeliharaan Alat Laboratorium-Alat Laboratorium Standarisasi Kalibrasi dan Instrumentasi-Alat Laboratorium Kalibrasi Elektromedik dan Biomedik</t>
  </si>
  <si>
    <t>Belanja Pemeliharaan Alat Laboratorium-Alat Laboratorium Standarisasi Kalibrasi dan Instrumentasi-Alat Laboratorium Standar dan Kalibrator</t>
  </si>
  <si>
    <t>Belanja Pemeliharaan Alat Laboratorium-Alat Laboratorium Standarisasi Kalibrasi dan Instrumentasi-Alat Laboratorium Cahaya, Optik, dan Akustik</t>
  </si>
  <si>
    <t>Belanja Pemeliharaan Alat Laboratorium-Alat Laboratorium Standarisasi Kalibrasi dan Instrumentasi-Alat Laboratorium Listrik dan Mekanik</t>
  </si>
  <si>
    <t>Belanja Pemeliharaan Alat Laboratorium-Alat Laboratorium Standarisasi Kalibrasi dan Instrumentasi-Alat Laboratorium Tekanan dan Suhu</t>
  </si>
  <si>
    <t>Belanja Pemeliharaan Alat Laboratorium-Alat Laboratorium Standarisasi Kalibrasi dan Instrumentasi-Alat Laboratorium Standarisasi Kalibrasi dan Instrumentasi Lain</t>
  </si>
  <si>
    <t>Belanja Pemeliharaan Alat Laboratorium-Alat Laboratorium Standarisasi Kalibrasi dan Instrumentasi-Alat Laboratorium Natius</t>
  </si>
  <si>
    <t>Belanja Pemeliharaan Alat Laboratorium-Alat Laboratorium Standarisasi Kalibrasi dan Instrumentasi-Alat Laboratorium Elektronika dan Telekomunikasi Pelayaran</t>
  </si>
  <si>
    <t>Belanja Pemeliharaan Alat Laboratorium-Alat Laboratorium Standarisasi Kalibrasi dan Instrumentasi-Alat Laboratorium Sarana Bantu Navigasi Pelayaran</t>
  </si>
  <si>
    <t>Belanja Pemeliharaan Alat Laboratorium-Alat Laboratorium Standarisasi Kalibrasi dan Instrumentasi-Alat Laboratorium Uji Perangkat</t>
  </si>
  <si>
    <t>Belanja Pemeliharaan Alat Laboratorium-Alat Laboratorium Standarisasi Kalibrasi dan Instrumentasi-Alat Laboratorium Standarisasi Kalibrasi dan Instrumentasi Lainnya</t>
  </si>
  <si>
    <t>Belanja Pemeliharaan Komputer-Komputer Unit-Komputer Jaringan</t>
  </si>
  <si>
    <t>Belanja Pemeliharaan Komputer-Komputer Unit-Personal Computer</t>
  </si>
  <si>
    <t>Belanja Pemeliharaan Komputer-Komputer Unit-Komputer Unit Lainnya</t>
  </si>
  <si>
    <t>Belanja Pemeliharaan Komputer-Peralatan Komputer-Peralatan Mainframe</t>
  </si>
  <si>
    <t>Belanja Pemeliharaan Komputer-Peralatan Komputer-Peralatan Mini Computer</t>
  </si>
  <si>
    <t>Belanja Pemeliharaan Komputer-Peralatan Komputer-Peralatan Personal Computer</t>
  </si>
  <si>
    <t>Belanja Pemeliharaan Komputer-Peralatan Komputer-Peralatan Jaringan</t>
  </si>
  <si>
    <t>Belanja Pemeliharaan Komputer-Peralatan Komputer-Peralatan Komputer Lainnya</t>
  </si>
  <si>
    <t>Belanja Pemeliharaan Alat Eksplorasi-Alat Eksplorasi Topografi-Optik</t>
  </si>
  <si>
    <t>Belanja Pemeliharaan Alat Eksplorasi-Alat Eksplorasi Topografi-Ukur/Instrumen</t>
  </si>
  <si>
    <t>Belanja Pemeliharaan Alat Eksplorasi-Alat Eksplorasi Topografi-Alat Eksplorasi Topografi Lainnya</t>
  </si>
  <si>
    <t>Belanja Pemeliharaan Alat Eksplorasi-Alat Eksplorasi Geofisika-Mekanik</t>
  </si>
  <si>
    <t>Belanja Pemeliharaan Alat Eksplorasi-Alat Eksplorasi Geofisika-Elektronik/Electric</t>
  </si>
  <si>
    <t>Belanja Pemeliharaan Alat Eksplorasi-Alat Eksplorasi Geofisika-Manual</t>
  </si>
  <si>
    <t>Belanja Pemeliharaan Alat Eksplorasi-Alat Eksplorasi Geofisika-Alat Eksplorasi Geofisika Lainnya</t>
  </si>
  <si>
    <t>Belanja Pemeliharaan Alat Pengeboran-Alat Pengeboran Mesin-Bor Mesin Tumbuk</t>
  </si>
  <si>
    <t>Belanja Pemeliharaan Alat Pengeboran-Alat Pengeboran Mesin-Bor Mesin Putar</t>
  </si>
  <si>
    <t>Belanja Pemeliharaan Alat Pengeboran-Alat Pengeboran Mesin-Alat Pengeboran Mesin Lainnya</t>
  </si>
  <si>
    <t>Belanja Pemeliharaan Alat Pengeboran-Alat Pengeboran Non Mesin-Bangka</t>
  </si>
  <si>
    <t>Belanja Pemeliharaan Alat Pengeboran-Alat Pengeboran Non Mesin-Pantek</t>
  </si>
  <si>
    <t>Belanja Pemeliharaan Alat Pengeboran-Alat Pengeboran Non Mesin-Putar</t>
  </si>
  <si>
    <t>Belanja Pemeliharaan Alat Pengeboran-Alat Pengeboran Non Mesin-Peralatan Bantu</t>
  </si>
  <si>
    <t>Belanja Pemeliharaan Alat Pengeboran-Alat Pengeboran Non Mesin-Alat Pengeboran Non Mesin Lainnya</t>
  </si>
  <si>
    <t>Belanja Pemeliharaan Alat Produksi, Pengolahan, dan Pemurnian-Sumur- Peralatan Sumur Minyak</t>
  </si>
  <si>
    <t>Belanja Pemeliharaan Alat Produksi, Pengolahan, dan Pemurnian-Sumur-Sumur Pemboran</t>
  </si>
  <si>
    <t>Belanja Pemeliharaan Alat Produksi, Pengolahan, dan Pemurnian-Sumur-Sumur Lainnya</t>
  </si>
  <si>
    <t>Belanja Pemeliharaan Alat Produksi, Pengolahan, dan Pemurnian-Produksi-RIG</t>
  </si>
  <si>
    <t>Belanja Pemeliharaan Alat Produksi, Pengolahan, dan Pemurnian-Produksi- Produksi Lainnya</t>
  </si>
  <si>
    <t>Belanja Pemeliharaan Alat Produksi, Pengolahan, dan Pemurnian-Pengolahan dan Pemurnian-Alat Pengolahan Minyak</t>
  </si>
  <si>
    <t>Belanja Pemeliharaan Alat Produksi, Pengolahan, dan Pemurnian-Pengolahan dan Pemurnian-Alat Pengolahan Air</t>
  </si>
  <si>
    <t>Belanja Pemeliharaan Alat Produksi, Pengolahan, dan Pemurnian-Pengolahan dan Pemurnian-Alat Pengolahan Steam</t>
  </si>
  <si>
    <t>Belanja Pemeliharaan Alat Produksi, Pengolahan, dan Pemurnian-Pengolahan dan Pemurnian-Alat Pengolahan Wax</t>
  </si>
  <si>
    <t>Belanja Pemeliharaan Alat Produksi, Pengolahan, dan Pemurnian-Pengolahan dan Pemurnian-Pengolahan dan Pemurnian Lainnya</t>
  </si>
  <si>
    <t>Belanja Pemeliharaan Alat Bantu Eksplorasi- Alat Bantu Eksplorasi-Mekanik</t>
  </si>
  <si>
    <t>Belanja Pemeliharaan Alat Bantu Eksplorasi- Alat Bantu Eksplorasi-Elektrik</t>
  </si>
  <si>
    <t>Belanja Pemeliharaan Alat Bantu Eksplorasi- Alat Bantu Eksplorasi-Alat Bantu Ekplorasi Lainnya</t>
  </si>
  <si>
    <t>Belanja Pemeliharaan Alat Bantu Eksplorasi- Alat Bantu Produksi-Perawatan Sumur</t>
  </si>
  <si>
    <t>Belanja Pemeliharaan Alat Bantu Eksplorasi- Alat Bantu Produksi-Tes Unit</t>
  </si>
  <si>
    <t>Belanja Pemeliharaan Alat Bantu Eksplorasi- Alat Bantu Produksi-Alat Bantu Produksi Lainnya</t>
  </si>
  <si>
    <t>Belanja Pemeliharaan Alat Keselamatan Kerja-Alat Deteksi-Radiasi</t>
  </si>
  <si>
    <t>Belanja Pemeliharaan Alat Keselamatan Kerja-Alat Deteksi-Suara</t>
  </si>
  <si>
    <t>Belanja Pemeliharaan Alat Keselamatan Kerja-Alat Deteksi-Alat Deteksi Lainnya</t>
  </si>
  <si>
    <t>Belanja Pemeliharaan Alat Keselamatan Kerja-Alat Pelindung-Baju Pengaman</t>
  </si>
  <si>
    <t>Belanja Pemeliharaan Alat Keselamatan Kerja-Alat Pelindung-Masker</t>
  </si>
  <si>
    <t>Belanja Pemeliharaan Alat Keselamatan Kerja-Alat Pelindung-Topi Kerja</t>
  </si>
  <si>
    <t>Belanja Pemeliharaan Alat Keselamatan Kerja-Alat Pelindung-Sabuk Pengaman</t>
  </si>
  <si>
    <t>Belanja Pemeliharaan Alat Keselamatan Kerja-Alat Pelindung-Sepatu Lapangan</t>
  </si>
  <si>
    <t>Belanja Pemeliharaan Alat Keselamatan Kerja-Alat Pelindung-Alat Pelindung Lainnya</t>
  </si>
  <si>
    <t>Belanja Pemeliharaan Alat Keselamatan Kerja-Alat SAR-Alat Penolong</t>
  </si>
  <si>
    <t>Belanja Pemeliharaan Alat Keselamatan Kerja-Alat SAR-Alat Pendukung Pencarian</t>
  </si>
  <si>
    <t>Belanja Pemeliharaan Alat Keselamatan Kerja-Alat SAR-Alat Kerja Bawah Air</t>
  </si>
  <si>
    <t>Belanja Pemeliharaan Alat Keselamatan Kerja-Alat SAR-Alat SAR Lainnya</t>
  </si>
  <si>
    <t>Belanja Pemeliharaan Alat Keselamatan Kerja-Alat Kerja Penerbangan-Peralatan Fasilitas Komunikasi Penerbangan</t>
  </si>
  <si>
    <t>Belanja Pemeliharaan Alat Keselamatan Kerja-Alat Kerja Penerbangan-Peralatan Fasilitas Navigasi dan Pengamatan Penerbangan</t>
  </si>
  <si>
    <t>Belanja Pemeliharaan Alat Keselamatan Kerja-Alat Kerja Penerbangan-Peralatan Fasilitas Bantu Pendaratan</t>
  </si>
  <si>
    <t>Belanja Pemeliharaan Alat Keselamatan Kerja-Alat Kerja Penerbangan-Peralatan Fasilitas Bantu Pelayanan dan Pengamanan Bandar Udara</t>
  </si>
  <si>
    <t>Belanja Pemeliharaan Alat Keselamatan Kerja-Alat Kerja Penerbangan-Peralatan Fasilitas Listrik Bandar Udara</t>
  </si>
  <si>
    <t>Belanja Pemeliharaan Alat Keselamatan Kerja-Alat Kerja Penerbangan-Alat Ukur Peralatan Faslektrik</t>
  </si>
  <si>
    <t>Belanja Pemeliharaan Alat Keselamatan Kerja-Alat Kerja Penerbangan-Alat Kerja Penerbangan Lainnya</t>
  </si>
  <si>
    <t>Belanja Pemeliharaan Alat Peraga-Alat Peraga Pelatihan dan Percontohan-Alat Peraga Pelatihan</t>
  </si>
  <si>
    <t>Belanja Pemeliharaan Alat Peraga-Alat Peraga Pelatihan dan Percontohan-Alat Peraga Percontohan</t>
  </si>
  <si>
    <t>Belanja Pemeliharaan Alat Peraga-Alat Peraga Pelatihan dan Percontohan-Alat Peraga Pelatihan dan Percontohan Lainnya</t>
  </si>
  <si>
    <t>Belanja Pemeliharaan Peralatan Proses/Produksi-Unit Peralatan Proses/Produksi-Liquid-Liquid Contractor Equipment</t>
  </si>
  <si>
    <t>Belanja Pemeliharaan Peralatan Proses/Produksi-Unit Peralatan Proses/Produksi-Solid-Solid Mixing Equipment</t>
  </si>
  <si>
    <t>Belanja Pemeliharaan Peralatan Proses/Produksi-Unit Peralatan Proses/Produksi-Solid-Solid Screening Equipment</t>
  </si>
  <si>
    <t>Belanja Pemeliharaan Peralatan Proses/Produksi-Unit Peralatan Proses/Produksi-Solid-Solid Classifier</t>
  </si>
  <si>
    <t>Belanja Pemeliharaan Peralatan Proses/Produksi-Unit Peralatan Proses/Produksi-Solid-Liquid Mixing Equipment</t>
  </si>
  <si>
    <t>Belanja Pemeliharaan Peralatan Proses/Produksi-Unit Peralatan Proses/Produksi-Solid Liquid Crystallization Equipment</t>
  </si>
  <si>
    <t>Belanja Pemeliharaan Peralatan Proses/Produksi-Unit Peralatan Proses/Produksi-Ion Exchange Absortion Equipment</t>
  </si>
  <si>
    <t>Belanja Pemeliharaan Peralatan Proses/Produksi-Unit Peralatan Proses/Produksi-Leaching Equipment</t>
  </si>
  <si>
    <t>Belanja Pemeliharaan Peralatan Proses/Produksi-Unit Peralatan Proses/Produksi-Gravity Sedimentation Equipment</t>
  </si>
  <si>
    <t>Belanja Pemeliharaan Peralatan Proses/Produksi-Unit Peralatan Proses/Produksi-Solid Liquid Filtering Equipment</t>
  </si>
  <si>
    <t>Belanja Pemeliharaan Peralatan Proses/Produksi-Unit Peralatan Proses/Produksi-Centrifuge for Solid Liquid</t>
  </si>
  <si>
    <t>Belanja Pemeliharaan Peralatan Proses/Produksi-Unit Peralatan Proses/Produksi-Liquid from Solid Expelling (Expressor)-Equipment</t>
  </si>
  <si>
    <t>Belanja Pemeliharaan Peralatan Proses/Produksi-Unit Peralatan Proses/Produksi-Gas-Solid Drying Equipment</t>
  </si>
  <si>
    <t>Belanja Pemeliharaan Peralatan Proses/Produksi-Unit Peralatan Proses/Produksi-Gas-Solid Fluidised Bed Equipment</t>
  </si>
  <si>
    <t>Belanja Pemeliharaan Peralatan Proses/Produksi-Unit Peralatan Proses/Produksi-Gas-Solid Separation Equipment</t>
  </si>
  <si>
    <t>Belanja Pemeliharaan Peralatan Proses/Produksi-Unit Peralatan Proses/Produksi-Gas-Liquid Distillation Equipment</t>
  </si>
  <si>
    <t>Belanja Pemeliharaan Peralatan Proses/Produksi-Unit Peralatan Proses/Produksi-Gas-Liquid Separation Equipment</t>
  </si>
  <si>
    <t>Belanja Pemeliharaan Peralatan Proses/Produksi-Unit Peralatan Proses/Produksi-Isotope Separation Equipment</t>
  </si>
  <si>
    <t>Belanja Pemeliharaan Peralatan Proses/Produksi-Unit Peralatan Proses/Produksi-Transport and Storage Equipment for Liquid</t>
  </si>
  <si>
    <t>Belanja Pemeliharaan Peralatan Proses/Produksi-Unit Peralatan Proses/Produksi-Solid Material Handling Equipment</t>
  </si>
  <si>
    <t>Belanja Pemeliharaan Peralatan Proses/Produksi-Unit Peralatan Proses/Produksi-Size Reduction Size Balargement Equipment</t>
  </si>
  <si>
    <t>Belanja Pemeliharaan Peralatan Proses/Produksi-Unit Peralatan Proses/Produksi-Heat Generating Equipment</t>
  </si>
  <si>
    <t>Belanja Pemeliharaan Peralatan Proses/Produksi-Unit Peralatan Proses/Produksi-Heat Transfer Equipment</t>
  </si>
  <si>
    <t>Belanja Pemeliharaan Peralatan Proses/Produksi-Unit Peralatan Proses/Produksi-Mechanical Process</t>
  </si>
  <si>
    <t>Belanja Pemeliharaan Peralatan Proses/Produksi-Unit Peralatan Proses/Produksi-Chemical Reaction Equipment</t>
  </si>
  <si>
    <t>Belanja Pemeliharaan Peralatan Proses/Produksi-Unit Peralatan Proses/Produksi-Unit Peralatan Proses/Produksi Lainnya</t>
  </si>
  <si>
    <t>Belanja Pemeliharaan Rambu-Rambu- Rambu-Rambu Lalu Lintas Darat-Rambu Bersuar</t>
  </si>
  <si>
    <t>Belanja Pemeliharaan Rambu-Rambu- Rambu-Rambu Lalu Lintas Darat-Rambu Tidak Bersuar</t>
  </si>
  <si>
    <t>Belanja Pemeliharaan Rambu-Rambu- Rambu-Rambu Lalu Lintas Darat-Rambu- Rambu Lalu Lintas Darat Lainnya</t>
  </si>
  <si>
    <t>Belanja Pemeliharaan Rambu-Rambu- Rambu-Rambu Lalu Lintas Udara- Runway/Threshold Light</t>
  </si>
  <si>
    <t>Belanja Pemeliharaan Rambu-Rambu- Rambu-Rambu Lalu Lintas Udara-Visual Approach Slope Indicator (VASI)</t>
  </si>
  <si>
    <t>Belanja Pemeliharaan Rambu-Rambu- Rambu-Rambu Lalu Lintas Udara-Approach Light</t>
  </si>
  <si>
    <t>Belanja Pemeliharaan Rambu-Rambu- Rambu-Rambu Lalu Lintas Udara-Runway Identification Light (REILS)</t>
  </si>
  <si>
    <t>Belanja Pemeliharaan Rambu-Rambu- Rambu-Rambu Lalu Lintas Udara-Signal</t>
  </si>
  <si>
    <t>Belanja Pemeliharaan Rambu-Rambu- Rambu-Rambu Lalu Lintas Udara-Flood Lights</t>
  </si>
  <si>
    <t>Belanja Pemeliharaan Rambu-Rambu- Rambu-Rambu Lalu Lintas Udara-Rambu- Rambu Lalu Lintas Udara Lainnya</t>
  </si>
  <si>
    <t>Belanja Pemeliharaan Rambu-Rambu- Rambu-Rambu Lalu Lintas Laut-Rambu- Rambu Lalu Lintas Laut</t>
  </si>
  <si>
    <t>Belanja Pemeliharaan Rambu-Rambu- Rambu-Rambu Lalu Lintas Laut-Rambu- Rambu Lalu Lintas Laut Lainnya</t>
  </si>
  <si>
    <t>Belanja Pemeliharaan Peralatan Olahraga- Peralatan Olahraga-Peralatan Olahraga Atletik</t>
  </si>
  <si>
    <t>Belanja Pemeliharaan Peralatan Olahraga- Peralatan Olahraga-Peralatan Permainan</t>
  </si>
  <si>
    <t>Belanja Pemeliharaan Peralatan Olahraga- Peralatan Olahraga-Peralatan Senam</t>
  </si>
  <si>
    <t>Belanja Pemeliharaan Peralatan Olahraga- Peralatan Olahraga-Peralatan Olahraga Air</t>
  </si>
  <si>
    <t>Belanja Pemeliharaan Peralatan Olahraga- Peralatan Olahraga-Peralatan Olahraga Udara</t>
  </si>
  <si>
    <t>Belanja Pemeliharaan Peralatan Olahraga- Peralatan Olahraga-Peralatan Olahraga Lainnya</t>
  </si>
  <si>
    <t>Belanja Pemeliharaan Bangunan Gedung- Bangunan Gedung Tempat Kerja-Bangunan Gedung Kantor</t>
  </si>
  <si>
    <t>Belanja Pemeliharaan Bangunan Gedung- Bangunan Gedung Tempat Kerja-Bangunan Gudang</t>
  </si>
  <si>
    <t>Belanja Pemeliharaan Bangunan Gedung- Bangunan Gedung Tempat Kerja-Bangunan Gedung untuk Bengkel/Hanggar</t>
  </si>
  <si>
    <t>Belanja Pemeliharaan Bangunan Gedung- Bangunan Gedung Tempat Kerja-Bangunan Gedung Instalasi</t>
  </si>
  <si>
    <t>Belanja Pemeliharaan Bangunan Gedung- Bangunan Gedung Tempat Kerja-Bangunan Gedung Laboratorium</t>
  </si>
  <si>
    <t>Belanja Pemeliharaan Bangunan Gedung- Bangunan Gedung Tempat Kerja-Bangunan Kesehatan</t>
  </si>
  <si>
    <t>Belanja Pemeliharaan Bangunan Gedung- Bangunan Gedung Tempat Kerja-Bangunan Oseanarium/Observatorium</t>
  </si>
  <si>
    <t>Belanja Pemeliharaan Bangunan Gedung- Bangunan Gedung Tempat Kerja-Bangunan Gedung Tempat Ibadah</t>
  </si>
  <si>
    <t>Belanja Pemeliharaan Bangunan Gedung- Bangunan Gedung Tempat Kerja-Bangunan Gedung Tempat Pertemuan</t>
  </si>
  <si>
    <t>Belanja Pemeliharaan Bangunan Gedung- Bangunan Gedung Tempat Kerja-Bangunan Gedung Tempat Pendidikan</t>
  </si>
  <si>
    <t>Belanja Pemeliharaan Bangunan Gedung- Bangunan Gedung Tempat Kerja-Bangunan Gedung Tempat Olahraga</t>
  </si>
  <si>
    <t>Belanja Pemeliharaan Bangunan Gedung- Bangunan Gedung Tempat Kerja-Bangunan Gedung Pertokoan/Koperasi/Pasar</t>
  </si>
  <si>
    <t>Belanja Pemeliharaan Bangunan Gedung- Bangunan Gedung Tempat Kerja-Bangunan Gedung untuk Pos Jaga</t>
  </si>
  <si>
    <t>Belanja Pemeliharaan Bangunan Gedung- Bangunan Gedung Tempat Kerja-Bangunan Gedung Garasi/Pool</t>
  </si>
  <si>
    <t>Belanja Pemeliharaan Bangunan Gedung- Bangunan Gedung Tempat Kerja-Bangunan Gedung Pemotong Hewan</t>
  </si>
  <si>
    <t>Belanja Pemeliharaan Bangunan Gedung- Bangunan Gedung Tempat Kerja-Bangunan Gedung Perpustakaan</t>
  </si>
  <si>
    <t>Belanja Pemeliharaan Bangunan Gedung- Bangunan Gedung Tempat Kerja-Bangunan Gedung Museum</t>
  </si>
  <si>
    <t>Belanja Pemeliharaan Bangunan Gedung- Bangunan Gedung Tempat Kerja-Bangunan Gedung Terminal/Pelabuhan/Bandara</t>
  </si>
  <si>
    <t>Belanja Pemeliharaan Bangunan Gedung- Bangunan Gedung Tempat Kerja-Bangunan Pengujian Kelaikan</t>
  </si>
  <si>
    <t>Belanja Pemeliharaan Bangunan Gedung- Bangunan Gedung Tempat Kerja-Bangunan Gedung Lembaga Pemasyarakatan</t>
  </si>
  <si>
    <t>Belanja Pemeliharaan Bangunan Gedung- Bangunan Gedung Tempat Kerja-Bangunan Rumah Tahanan</t>
  </si>
  <si>
    <t>Belanja Pemeliharaan Bangunan Gedung- Bangunan Gedung Tempat Kerja-Bangunan Gedung Krematorium</t>
  </si>
  <si>
    <t>Belanja Pemeliharaan Bangunan Gedung- Bangunan Gedung Tempat Kerja-Bangunan Pembakaran Bangkai Hewan</t>
  </si>
  <si>
    <t>Belanja Pemeliharaan Bangunan Gedung- Bangunan Gedung Tempat Kerja-Bangunan Tempat Persidangan</t>
  </si>
  <si>
    <t>Belanja Pemeliharaan Bangunan Gedung- Bangunan Gedung Tempat Kerja-Bangunan Terbuka</t>
  </si>
  <si>
    <t>Belanja Pemeliharaan Bangunan Gedung- Bangunan Gedung Tempat Kerja-Bangunan Tempat Pelelangan Ikan (TPI)</t>
  </si>
  <si>
    <t>Belanja Pemeliharaan Bangunan Gedung- Bangunan Gedung Tempat Kerja-Bangunan Industri</t>
  </si>
  <si>
    <t>Belanja Pemeliharaan Bangunan Gedung- Bangunan Gedung Tempat Kerja-Bangunan Peternakan/Perikanan</t>
  </si>
  <si>
    <t>Belanja Pemeliharaan Bangunan Gedung- Bangunan Gedung Tempat Kerja-Bangunan Gedung Tempat Kerja Lainnya</t>
  </si>
  <si>
    <t>Belanja Pemeliharaan Bangunan Gedung- Bangunan Gedung Tempat Kerja-Bangunan Peralatan Geofisika</t>
  </si>
  <si>
    <t>Belanja Pemeliharaan Bangunan Gedung- Bangunan Gedung Tempat Kerja-Bangunan Fasilitas Umum</t>
  </si>
  <si>
    <t>Belanja Pemeliharaan Bangunan Gedung- Bangunan Gedung Tempat Kerja-Bangunan Parkir</t>
  </si>
  <si>
    <t>Belanja Pemeliharaan Bangunan Gedung- Bangunan Gedung Tempat Kerja-Bangunan Gedung Pabrik</t>
  </si>
  <si>
    <t>Belanja Pemeliharaan Bangunan Gedung- Bangunan Gedung Tempat Kerja-Bangunan Stasiun Bus</t>
  </si>
  <si>
    <t>Belanja Pemeliharaan Bangunan Gedung- Bangunan Gedung Tempat Kerja-Taman</t>
  </si>
  <si>
    <t>Belanja Pemeliharaan Bangunan Gedung- Bangunan Gedung Tempat Tinggal-Rumah Negara Golongan I</t>
  </si>
  <si>
    <t>Belanja Pemeliharaan Bangunan Gedung- Bangunan Gedung Tempat Tinggal-Rumah Negara Golongan II</t>
  </si>
  <si>
    <t>Belanja Pemeliharaan Bangunan Gedung- Bangunan Gedung Tempat Tinggal-Rumah Negara Golongan III</t>
  </si>
  <si>
    <t>Belanja Pemeliharaan Bangunan Gedung- Bangunan Gedung Tempat Tinggal- Mess/Wisma/Bungalow/Tempat Peristirahatan</t>
  </si>
  <si>
    <t>Belanja Pemeliharaan Bangunan Gedung- Bangunan Gedung Tempat Tinggal-Asrama</t>
  </si>
  <si>
    <t>Belanja Pemeliharaan Bangunan Gedung- Bangunan Gedung Tempat Tinggal-Hotel</t>
  </si>
  <si>
    <t>Belanja Pemeliharaan Bangunan Gedung- Bangunan Gedung Tempat Tinggal-Motel</t>
  </si>
  <si>
    <t>Belanja Pemeliharaan Bangunan Gedung- Bangunan Gedung Tempat Tinggal- Flat/Rumah Susun</t>
  </si>
  <si>
    <t>Belanja Pemeliharaan Bangunan Gedung- Bangunan Gedung Tempat Tinggal-Rumah Negara dalam Proses Penggolongan</t>
  </si>
  <si>
    <t>Belanja Pemeliharaan Bangunan Gedung- Bangunan Gedung Tempat Tinggal-Panti Asuhan</t>
  </si>
  <si>
    <t>Belanja Pemeliharaan Bangunan Gedung- Bangunan Gedung Tempat Tinggal- Apartemen</t>
  </si>
  <si>
    <t>Belanja Pemeliharaan Bangunan Gedung- Bangunan Gedung Tempat Tinggal-Rumah Tidak Bersusun</t>
  </si>
  <si>
    <t>Belanja Pemeliharaan Bangunan Gedung- Bangunan Gedung Tempat Tinggal-Bangunan Gedung Tempat Tinggal Lainnya</t>
  </si>
  <si>
    <t>Belanja Pemeliharaan Monumen-Candi/Tugu Peringatan/Prasasti-Candi</t>
  </si>
  <si>
    <t>Belanja Pemeliharaan Monumen-Candi/Tugu Peringatan/Prasasti-Tugu</t>
  </si>
  <si>
    <t>Belanja Pemeliharaan Monumen-Candi/Tugu Peringatan/Prasasti-Bangunan Peninggalan</t>
  </si>
  <si>
    <t>Belanja Pemeliharaan Monumen-Candi/Tugu Peringatan/Prasasti-Candi/Tugu Peringatan/ Prasasti Lainnya</t>
  </si>
  <si>
    <t>Belanja Pemeliharaan Bangunan Menara- Bangunan Menara Perambuan-Bangunan Menara Perambuan Penerangan Pantai</t>
  </si>
  <si>
    <t>Belanja Pemeliharaan Bangunan Menara- Bangunan Menara Perambuan-Bangunan Perambuan Penerangan Pantai</t>
  </si>
  <si>
    <t>Belanja Pemeliharaan Bangunan Menara- Bangunan Menara Perambuan-Bangunan Menara Telekomunikasi</t>
  </si>
  <si>
    <t>Belanja Pemeliharaan Bangunan Menara- Bangunan Menara Perambuan-Bangunan Menara Pengawas</t>
  </si>
  <si>
    <t>Belanja Pemeliharaan Bangunan Menara- Bangunan Menara Perambuan-Bangunan Menara Perambuan Lainnya</t>
  </si>
  <si>
    <t>Belanja Pemeliharaan Tugu Titik Kontrol/Pasti-Tugu/Tanda Batas- Tugu/Tanda Batas Administrasi</t>
  </si>
  <si>
    <t>Belanja Pemeliharaan Tugu Titik Kontrol/Pasti- Tugu/Tanda Batas- Tugu/Tanda Jaring Kontrol Geodesi</t>
  </si>
  <si>
    <t>Belanja Pemeliharaan Tugu Titik Kontrol/Pasti- Tugu/Tanda Batas- Pilar/Tugu/Tanda Lainnya</t>
  </si>
  <si>
    <t>Belanja Pemeliharaan Tugu Titik Kontrol/Pasti-Tugu/Tanda Batas-Pagar</t>
  </si>
  <si>
    <t>Belanja Pemeliharaan Tugu Titik Kontrol/Pasti-Tugu/Tanda Batas- Tugu/Tanda Batas Lainnya</t>
  </si>
  <si>
    <t>Belanja Pemeliharaan Jalan dan Jembatan- Jalan-Jalan Nasional</t>
  </si>
  <si>
    <t>Belanja Pemeliharaan Jalan dan Jembatan- Jalan-Jalan Provinsi</t>
  </si>
  <si>
    <t>Belanja Pemeliharaan Jalan dan Jembatan- Jalan-Jalan Kabupaten</t>
  </si>
  <si>
    <t>Belanja Pemeliharaan Jalan dan Jembatan- Jalan-Jalan Kota</t>
  </si>
  <si>
    <t>Belanja Pemeliharaan Jalan dan Jembatan- Jalan-Jalan Desa</t>
  </si>
  <si>
    <t>Belanja Pemeliharaan Jalan dan Jembatan- Jalan-Jalan Tol</t>
  </si>
  <si>
    <t>Belanja Pemeliharaan Jalan dan Jembatan- Jalan-Jalan Kereta Api</t>
  </si>
  <si>
    <t>Belanja Pemeliharaan Jalan dan Jembatan- Jalan-Landasan Pacu Pesawat Terbang</t>
  </si>
  <si>
    <t>Belanja Pemeliharaan Jalan dan Jembatan- Jalan-Jalan Khusus</t>
  </si>
  <si>
    <t>Belanja Pemeliharaan Jalan dan Jembatan- Jalan-Jalan Lainnya</t>
  </si>
  <si>
    <t>Belanja Pemeliharaan Jalan dan Jembatan- Jembatan-Jembatan pada Jalan Nasional</t>
  </si>
  <si>
    <t>Belanja Pemeliharaan Jalan dan Jembatan- Jembatan-Jembatan pada Jalan Provinsi</t>
  </si>
  <si>
    <t>Belanja Pemeliharaan Jalan dan Jembatan- Jembatan-Jembatan pada Jalan Kabupaten</t>
  </si>
  <si>
    <t>Belanja Pemeliharaan Jalan dan Jembatan- Jembatan-Jembatan pada Jalan Kota</t>
  </si>
  <si>
    <t>Belanja Pemeliharaan Jalan dan Jembatan- Jembatan-Jembatan pada Jalan Desa</t>
  </si>
  <si>
    <t>Belanja Pemeliharaan Jalan dan Jembatan- Jembatan-Jembatan pada Jalan Tol</t>
  </si>
  <si>
    <t>Belanja Pemeliharaan Jalan dan Jembatan- Jembatan-Jembatan pada Jalan Kereta Api</t>
  </si>
  <si>
    <t>Belanja Pemeliharaan Jalan dan Jembatan- Jembatan-Jembatan pada Landasan Pacu Pesawat Terbang</t>
  </si>
  <si>
    <t>Belanja Pemeliharaan Jalan dan Jembatan- Jembatan-Jembatan pada Jalan Khusus</t>
  </si>
  <si>
    <t>Belanja Pemeliharaan Jalan dan Jembatan- Jembatan-Jembatan Penyeberangan</t>
  </si>
  <si>
    <t>Belanja Pemeliharaan Jalan dan Jembatan- Jembatan-Jembatan Labuh/Sandar pada Terminal</t>
  </si>
  <si>
    <t>Belanja Pemeliharaan Jalan dan Jembatan- Jembatan-Jembatan Pengukur</t>
  </si>
  <si>
    <t>Belanja Pemeliharaan Jalan dan Jembatan- Jembatan-Jembatan Lainnya</t>
  </si>
  <si>
    <t>Belanja Pemeliharaan Bangunan Air- Bangunan Air Irigasi-Bangunan Waduk Irigasi</t>
  </si>
  <si>
    <t>Belanja Pemeliharaan Bangunan Air- Bangunan Air Irigasi-Bangunan Pengambilan Irigasi</t>
  </si>
  <si>
    <t>Belanja Pemeliharaan Bangunan Air- Bangunan Air Irigasi-Bangunan Pembawa Irigasi</t>
  </si>
  <si>
    <t>Belanja Pemeliharaan Bangunan Air- Bangunan Air Irigasi-Bangunan Pembuang Irigasi</t>
  </si>
  <si>
    <t>Belanja Pemeliharaan Bangunan Air- Bangunan Air Irigasi-Bangunan Pengaman Irigasi</t>
  </si>
  <si>
    <t>Belanja Pemeliharaan Bangunan Air- Bangunan Air Irigasi-Bangunan Pelengkap Irigasi</t>
  </si>
  <si>
    <t>Belanja Pemeliharaan Bangunan Air- Bangunan Air Irigasi-Bangunan Sawah Irigasi</t>
  </si>
  <si>
    <t>Belanja Pemeliharaan Bangunan Air- Bangunan Air Irigasi-Bangunan Air Irigasi Lainnya</t>
  </si>
  <si>
    <t>Belanja Pemeliharaan Bangunan Air- Bangunan Pengairan Pasang Surut- Bangunan Waduk Pasang Surut</t>
  </si>
  <si>
    <t>Belanja Pemeliharaan Bangunan Air- Bangunan Pengairan Pasang Surut- Bangunan Pengambilan Pasang Surut</t>
  </si>
  <si>
    <t>Belanja Pemeliharaan Bangunan Air- Bangunan Pengairan Pasang Surut- Bangunan Pembawa Pasang Surut</t>
  </si>
  <si>
    <t>Belanja Pemeliharaan Bangunan Air- Bangunan Pengairan Pasang Surut-Saluran Pembuang Pasang Surut</t>
  </si>
  <si>
    <t>Belanja Pemeliharaan Bangunan Air- Bangunan Pengairan Pasang Surut- Bangunan Pengaman Pasang Surut</t>
  </si>
  <si>
    <t>Belanja Pemeliharaan Bangunan Air- Bangunan Pengairan Pasang Surut- Bangunan Pelengkap Pasang Surut</t>
  </si>
  <si>
    <t>Belanja Pemeliharaan Bangunan Air- Bangunan Pengairan Pasang Surut- Bangunan Sawah Pasang Surut</t>
  </si>
  <si>
    <t>Belanja Pemeliharaan Bangunan Air- Bangunan Pengairan Pasang Surut- Bangunan Pengairan Pasang Surut Lainnya</t>
  </si>
  <si>
    <t>Belanja Pemeliharaan Bangunan Air- Bangunan Pengembangan Rawa dan Polder-Bangunan Waduk Pengembangan Rawa</t>
  </si>
  <si>
    <t>Belanja Pemeliharaan Bangunan Air- Bangunan Pengembangan Rawa dan Polder- Bangunan Pengambilan Pengembangan Rawa</t>
  </si>
  <si>
    <t>Belanja Pemeliharaan Bangunan Air- Bangunan Pengembangan Rawa dan Polder- Bangunan Pembawa Pengembangan Rawa</t>
  </si>
  <si>
    <t>Belanja Pemeliharaan Bangunan Air- Bangunan Pengembangan Rawa dan Polder- Bangunan Pembuang Pengembangan Rawa</t>
  </si>
  <si>
    <t>Belanja Pemeliharaan Bangunan Air- Bangunan Pengembangan Rawa dan Polder- Bangunan Pengaman Pengembangan Rawa</t>
  </si>
  <si>
    <t>Belanja Pemeliharaan Bangunan Air- Bangunan Pengembangan Rawa dan Polder- Bangunan Pelengkap Pengembangan Rawa</t>
  </si>
  <si>
    <t>Belanja Pemeliharaan Bangunan Air- Bangunan Pengembangan Rawa dan Polder- Bangunan Sawah Pengembangan Rawa</t>
  </si>
  <si>
    <t>Belanja Pemeliharaan Bangunan Air- Bangunan Pengembangan Rawa dan Polder- Bangunan Pengembangan Rawa dan Polder Lainnya</t>
  </si>
  <si>
    <t>Belanja Pemeliharaan Bangunan Air- Bangunan Pengaman Sungai/Pantai dan Penanggulangan Bencana Alam-Bangunan Pengaman Sungai/Pantai dan Penanggulangan Bencana Alam</t>
  </si>
  <si>
    <t>Belanja Pemeliharaan Bangunan Air- Bangunan Pengaman Sungai/Pantai dan Penanggulangan Bencana Alam-Bangunan Pengambilan Pengaman Sungai/Pantai</t>
  </si>
  <si>
    <t>Belanja Pemeliharaan Bangunan Air- Bangunan Pengaman Sungai/Pantai dan Penanggulangan Bencana Alam-Bangunan Pembawa Pengaman Sungai/Pantai</t>
  </si>
  <si>
    <t>Belanja Pemeliharaan Bangunan Air- Bangunan Pengaman Sungai/Pantai dan Penanggulangan Bencana Alam-Bangunan Pembuang Pengaman Sungai</t>
  </si>
  <si>
    <t>Belanja Pemeliharaan Bangunan Air- Bangunan Pengaman Sungai/Pantai dan Penanggulangan Bencana Alam-Bangunan Pengaman Pengamanan Sungai/Pantai</t>
  </si>
  <si>
    <t>Belanja Pemeliharaan Bangunan Air- Bangunan Pengaman Sungai/Pantai dan Penanggulangan Bencana Alam-Bangunan Pelengkap Pengaman Sungai</t>
  </si>
  <si>
    <t>Belanja Pemeliharaan Bangunan Air- Bangunan Pengaman Sungai/Pantai dan Penanggulangan Bencana Alam-Bangunan Pengaman Sungai/Pantai dan Penanggulangan Bencana Alam Lainnya</t>
  </si>
  <si>
    <t>Belanja Pemeliharaan Bangunan Air- Bangunan Pengembangan Sumber Air dan Air Tanah-Bangunan Waduk Pengembangan Sumber Air</t>
  </si>
  <si>
    <t>Belanja Pemeliharaan Bangunan Air- Bangunan Pengembangan Sumber Air dan Air Tanah-Bangunan Pengambilan Pengembangan Sumber Air</t>
  </si>
  <si>
    <t>Belanja Pemeliharaan Bangunan Air- Bangunan Pengembangan Sumber Air dan Air Tanah-Bangunan Pembawa Pengembangan Sumber Air</t>
  </si>
  <si>
    <t>Belanja Pemeliharaan Bangunan Air- Bangunan Pengembangan Sumber Air dan Air Tanah-Bangunan Pembuang Pengembangan Sumber Air</t>
  </si>
  <si>
    <t>Belanja Pemeliharaan Bangunan Air- Bangunan Pengembangan Sumber Air dan Air Tanah-Bangunan Pengaman Pengembangan Sumber Air</t>
  </si>
  <si>
    <t>Belanja Pemeliharaan Bangunan Air- Bangunan Pengembangan Sumber Air dan Air Tanah-Bangunan Pelengkap Pengembangan Sumber Air</t>
  </si>
  <si>
    <t>Belanja Pemeliharaan Bangunan Air- Bangunan Pengembangan Sumber Air dan Air Tanah-Bangunan Sawah Irigasi Air Tanah</t>
  </si>
  <si>
    <t>Belanja Pemeliharaan Bangunan Air- Bangunan Pengembangan Sumber Air dan Air Tanah-Bangunan Pengembangan Sumber Air dan Air Tanah Lainnya</t>
  </si>
  <si>
    <t>Belanja Pemeliharaan Bangunan Air- Bangunan Air Bersih/Air Baku Lainnya- Bangunan Waduk Air Bersih/Air Baku</t>
  </si>
  <si>
    <t>Belanja Pemeliharaan Bangunan Air- Bangunan Air Bersih/Air Baku Lainnya- Bangunan Pengambilan Air Bersih/Air Baku</t>
  </si>
  <si>
    <t>Belanja Pemeliharaan Bangunan Air- Bangunan Air Bersih/Air Baku Lainnya- Bangunan Pembawa Air Bersih/Air Baku</t>
  </si>
  <si>
    <t>Belanja Pemeliharaan Bangunan Air- Bangunan Air Bersih/Air Baku Lainnya- Bangunan Pembuang Air Bersih/Air Baku</t>
  </si>
  <si>
    <t>Belanja Pemeliharaan Bangunan Air- Bangunan Air Bersih/Air Baku Lainnya- Bangunan Pelengkap Air Bersih/Air Baku</t>
  </si>
  <si>
    <t>Belanja Pemeliharaan Bangunan Air- Bangunan Air Bersih/Air Baku Lainnya- Bangunan Air Bersih/Air Baku Lainnya</t>
  </si>
  <si>
    <t>Belanja Pemeliharaan Bangunan Air- Bangunan Air Kotor-Bangunan Pembawa Air Kotor</t>
  </si>
  <si>
    <t>Belanja Pemeliharaan Bangunan Air- Bangunan Air Kotor-Bangunan Waduk Air Kotor</t>
  </si>
  <si>
    <t>Belanja Pemeliharaan Bangunan Air- Bangunan Air Kotor-Bangunan Pembuang Air Kotor</t>
  </si>
  <si>
    <t>Belanja Pemeliharaan Bangunan Air- Bangunan Air Kotor-Bangunan Pengaman Air Kotor</t>
  </si>
  <si>
    <t>Belanja Pemeliharaan Bangunan Air- Bangunan Air Kotor-Bangunan Pelengkap Air Kotor</t>
  </si>
  <si>
    <t>Belanja Pemeliharaan Bangunan Air- Bangunan Air Kotor-Bangunan Air Kotor Lainnya</t>
  </si>
  <si>
    <t>Belanja Pemeliharaan Instalasi-Instalasi Air Bersih/Air Baku-Instalasi Air Permukaan</t>
  </si>
  <si>
    <t>Belanja Pemeliharaan Instalasi-Instalasi Air Bersih/Air Baku-Instalasi Air Sumber/Mata Air</t>
  </si>
  <si>
    <t>Belanja Pemeliharaan Instalasi-Instalasi Air Bersih/Air Baku-Instalasi Air Tanah Dalam</t>
  </si>
  <si>
    <t>Belanja Pemeliharaan Instalasi-Instalasi Air Bersih/Air Baku-Instalasi Air Tanah Dangkal</t>
  </si>
  <si>
    <t>Belanja Pemeliharaan Instalasi-Instalasi Air Bersih/Air Baku-Instalasi Air Bersih/Air Baku Lainnya</t>
  </si>
  <si>
    <t>Belanja Pemeliharaan Instalasi-Instalasi Air Kotor-Instalasi Air Buangan Domestik</t>
  </si>
  <si>
    <t>Belanja Pemeliharaan Instalasi-Instalasi Air Kotor-Instalasi Air Buangan Industri</t>
  </si>
  <si>
    <t>Belanja Pemeliharaan Instalasi-Instalasi Air Kotor-Instalasi Air Buangan Pertanian</t>
  </si>
  <si>
    <t>Belanja Pemeliharaan Instalasi-Instalasi Air Kotor-Instalasi Air Kotor Lainnya</t>
  </si>
  <si>
    <t>Belanja Pemeliharaan Instalasi-Instalasi Pengolahan Sampah-Instalasi Pengolahan Sampah Organik</t>
  </si>
  <si>
    <t>Belanja Pemeliharaan Instalasi-Instalasi Pengolahan Sampah-Instalasi Pengolahan Sampah Non Organik</t>
  </si>
  <si>
    <t>Belanja Pemeliharaan Instalasi-Instalasi Pengolahan Sampah-Bangunan Penampung Sampah</t>
  </si>
  <si>
    <t>Belanja Pemeliharaan Instalasi-Instalasi Pengolahan Sampah-Instalasi Pengolahan Sampah Lainnya</t>
  </si>
  <si>
    <t>Belanja Pemeliharaan Instalasi-Instalasi Pengolahan Bahan Bangunan-Instalasi Pengolahan Bahan Bangunan Percontohan</t>
  </si>
  <si>
    <t>Belanja Pemeliharaan Instalasi-Instalasi Pengolahan Bahan Bangunan-Instalasi Pengolahan Bahan Bangunan Perintis</t>
  </si>
  <si>
    <t>Belanja Pemeliharaan Instalasi-Instalasi Pengolahan Bahan Bangunan-Instalasi Pengolahan Bahan Bangunan Terapan</t>
  </si>
  <si>
    <t>Belanja Pemeliharaan Instalasi-Instalasi Pengolahan Bahan Bangunan-Instalasi Pengolahan Bahan Bangunan Lainnya</t>
  </si>
  <si>
    <t>Belanja Pemeliharaan Instalasi-Instalasi Pembangkit Listrik-Instalasi Pembangkit Listrik Tenaga Air (PLTA)</t>
  </si>
  <si>
    <t>Belanja Pemeliharaan Instalasi-Instalasi Pembangkit Listrik-Instalasi Pembangkit Listrik Tenaga Diesel (PLTD)</t>
  </si>
  <si>
    <t>Belanja Pemeliharaan Instalasi-Instalasi Pembangkit Listrik-Instalasi Pembangkit Listrik Tenaga Mikro Hidro (PLTM)</t>
  </si>
  <si>
    <t>Belanja Pemeliharaan Instalasi-Instalasi Pembangkit Listrik-Instalasi Pembangkit Listrik Tenaga Angin (PLTAN)</t>
  </si>
  <si>
    <t>Belanja Pemeliharaan Instalasi-Instalasi Pembangkit Listrik-Instalasi Pembangkit Listrik Tenaga Uap (PLTU)</t>
  </si>
  <si>
    <t>Belanja Pemeliharaan Instalasi-Instalasi Pembangkit Listrik-Instalasi Pembangkit Listrik Tenaga Nuklir (PLTN)</t>
  </si>
  <si>
    <t>Belanja Pemeliharaan Instalasi-Instalasi Pembangkit Listrik-Instalasi Pembangkit Listrik Tenaga Gas (PLTG)</t>
  </si>
  <si>
    <t>Belanja Pemeliharaan Instalasi-Instalasi Pembangkit Listrik-Instalasi Pembangkit Listrik Tenaga Panas Bumi (PLTP)</t>
  </si>
  <si>
    <t>Belanja Pemeliharaan Instalasi-Instalasi Pembangkit Listrik-Instalasi Pembangkit Listrik Tenaga Surya (PLTS)</t>
  </si>
  <si>
    <t>Belanja Pemeliharaan Instalasi-Instalasi Pembangkit Listrik-Instalasi Pembangkit Listrik Tenaga Biogas (PLTB)</t>
  </si>
  <si>
    <t>Belanja Pemeliharaan Instalasi-Instalasi Pembangkit Listrik-Instalasi Pembangkit Listrik Tenaga Samudera/Gelombang Samudera</t>
  </si>
  <si>
    <t>Belanja Pemeliharaan Instalasi-Instalasi Pembangkit Listrik-Instalasi Pembangkit Listrik Lainnya</t>
  </si>
  <si>
    <t>Belanja Pemeliharaan Instalasi-Instalasi Gardu Listrik-Instalasi Gardu Listrik Induk</t>
  </si>
  <si>
    <t>Belanja Pemeliharaan Instalasi-Instalasi Gardu Listrik-Instalasi Gardu Listrik Distribusi</t>
  </si>
  <si>
    <t>Belanja Pemeliharaan Instalasi-Instalasi Gardu Listrik-Instalasi Pusat Pengatur Listrik</t>
  </si>
  <si>
    <t>Belanja Pemeliharaan Instalasi-Instalasi Gardu Listrik-Instalasi Gardu Listrik Lainnya</t>
  </si>
  <si>
    <t>Belanja Pemeliharaan Instalasi-Instalasi Pertahanan-Instalasi Pertahanan di Darat</t>
  </si>
  <si>
    <t>Belanja Pemeliharaan Instalasi-Instalasi Pertahanan-Instalasi Pertahanan Lainnya</t>
  </si>
  <si>
    <t>Belanja Pemeliharaan Instalasi-Instalasi Gas- Instalasi Gardu Gas</t>
  </si>
  <si>
    <t>Belanja Pemeliharaan Instalasi-Instalasi Gas- Instalasi Jaringan Pipa Gas</t>
  </si>
  <si>
    <t>Belanja Pemeliharaan Instalasi-Instalasi Gas- Instalasi Pengolahan Gas</t>
  </si>
  <si>
    <t>Belanja Pemeliharaan Instalasi-Instalasi Gas- Instalasi Gas Lainnya</t>
  </si>
  <si>
    <t>Belanja Pemeliharaan Instalasi-Instalasi Pengaman-Instalasi Pengaman Penangkal Petir</t>
  </si>
  <si>
    <t>Belanja Pemeliharaan Instalasi-Instalasi Pengaman-Instalasi Reaktor Nuklir</t>
  </si>
  <si>
    <t>Belanja Pemeliharaan Instalasi-Instalasi Pengaman-Instalasi Pengolahan Limbah Radioaktif</t>
  </si>
  <si>
    <t>Belanja Pemeliharaan Instalasi-Instalasi Pengaman-Instalasi Pengaman Lainnya</t>
  </si>
  <si>
    <t>Belanja Pemeliharaan Instalasi-Instalasi Lain-Instalasi Lain</t>
  </si>
  <si>
    <t>Belanja Pemeliharaan Jaringan-Jaringan Air Minum-Jaringan Pembawa</t>
  </si>
  <si>
    <t>Belanja Pemeliharaan Jaringan-Jaringan Air Minum-Jaringan Induk Distribusi</t>
  </si>
  <si>
    <t>Belanja Pemeliharaan Jaringan-Jaringan Air Minum-Jaringan Cabang Distribusi</t>
  </si>
  <si>
    <t>Belanja Pemeliharaan Jaringan-Jaringan Air Minum-Jaringan Sambungan ke Rumah</t>
  </si>
  <si>
    <t>Belanja Pemeliharaan Jaringan-Jaringan Air Minum-Jaringan Air Minum Lainnya</t>
  </si>
  <si>
    <t>Belanja Pemeliharaan Jaringan-Jaringan Listrik-Jaringan Transmisi</t>
  </si>
  <si>
    <t>Belanja Pemeliharaan Jaringan-Jaringan Listrik-Jaringan Distribusi</t>
  </si>
  <si>
    <t>Belanja Pemeliharaan Jaringan-Jaringan Listrik-Jaringan Listrik Lainnya</t>
  </si>
  <si>
    <t>Belanja Pemeliharaan Jaringan-Jaringan Telepon-Jaringan Telepon di atas Tanah</t>
  </si>
  <si>
    <t>Belanja Pemeliharaan Jaringan-Jaringan Telepon-Jaringan Telepon di bawah Tanah</t>
  </si>
  <si>
    <t>Belanja Pemeliharaan Jaringan-Jaringan Telepon-Jaringan Telepon di dalam Air</t>
  </si>
  <si>
    <t>Belanja Pemeliharaan Jaringan-Jaringan Telepon-Jaringan dengan Media Udara</t>
  </si>
  <si>
    <t>Belanja Pemeliharaan Jaringan-Jaringan Telepon-Jaringan Telepon Lainnya</t>
  </si>
  <si>
    <t>Belanja Pemeliharaan Jaringan-Jaringan Gas-Jaringan Pipa Gas Transmisi</t>
  </si>
  <si>
    <t>Belanja Pemeliharaan Jaringan-Jaringan Gas-Jaringan Pipa Distribusi</t>
  </si>
  <si>
    <t>Belanja Pemeliharaan Jaringan-Jaringan Gas-Jaringan Pipa Dinas</t>
  </si>
  <si>
    <t>Belanja Pemeliharaan Jaringan-Jaringan Gas-Jaringan BBM</t>
  </si>
  <si>
    <t>Belanja Pemeliharaan Jaringan-Jaringan Gas-Jaringan Gas Lainnya</t>
  </si>
  <si>
    <t>Belanja Pemeliharaan Bahan Perpustakaan- Bahan Perpustakaan Tercetak-Buku Umum</t>
  </si>
  <si>
    <t>Belanja Pemeliharaan Bahan Perpustakaan- Bahan Perpustakaan Tercetak-Buku Filsafat</t>
  </si>
  <si>
    <t>Belanja Pemeliharaan Bahan Perpustakaan- Bahan Perpustakaan Tercetak-Buku Agama</t>
  </si>
  <si>
    <t>Belanja Pemeliharaan Bahan Perpustakaan- Bahan Perpustakaan Tercetak-Buku Ilmu Sosial</t>
  </si>
  <si>
    <t>Belanja Pemeliharaan Bahan Perpustakaan- Bahan Perpustakaan Tercetak-Buku Ilmu Bahasa</t>
  </si>
  <si>
    <t>Belanja Pemeliharaan Bahan Perpustakaan- Bahan Perpustakaan Tercetak-Buku Matematika dan Pengetahuan Alam</t>
  </si>
  <si>
    <t>Belanja Pemeliharaan Bahan Perpustakaan- Bahan Perpustakaan Tercetak-Buku Ilmu Pengetahuan Praktis</t>
  </si>
  <si>
    <t>Belanja Pemeliharaan Bahan Perpustakaan- Bahan Perpustakaan Tercetak-Buku Arsitektur, Kesenian, dan Olahraga</t>
  </si>
  <si>
    <t>Belanja Pemeliharaan Bahan Perpustakaan- Bahan Perpustakaan Tercetak-Buku Geografi, Biografi, dan Sejarah</t>
  </si>
  <si>
    <t>Belanja Pemeliharaan Bahan Perpustakaan- Bahan Perpustakaan Tercetak-Serial</t>
  </si>
  <si>
    <t>Belanja Pemeliharaan Bahan Perpustakaan- Bahan Perpustakaan Tercetak-Buku Laporan</t>
  </si>
  <si>
    <t>Belanja Pemeliharaan Bahan Perpustakaan- Bahan Perpustakaan Tercetak-Bahan Perpustakaan Tercetak Lainnya</t>
  </si>
  <si>
    <t>Belanja Pemeliharaan Bahan Perpustakaan- Bahan Perpustakaan Terekam dan Bentuk Mikro-Audio Visual</t>
  </si>
  <si>
    <t>Belanja Pemeliharaan Bahan Perpustakaan- Bahan Perpustakaan Terekam dan Bentuk Mikro-Bentuk Mikro (Microform)</t>
  </si>
  <si>
    <t>Belanja Pemeliharaan Bahan Perpustakaan- Bahan Perpustakaan Terekam dan Bentuk Mikro-Terekam dan Bentuk Mikro Lainnya</t>
  </si>
  <si>
    <t>Belanja Pemeliharaan Bahan Perpustakaan- Kartografi, Naskah, dan Lukisan-Bahan Kartografi</t>
  </si>
  <si>
    <t>Belanja Pemeliharaan Bahan Perpustakaan- Kartografi, Naskah, dan Lukisan-Naskah (Manuskrip)/Asli</t>
  </si>
  <si>
    <t>Belanja Pemeliharaan Bahan Perpustakaan- Kartografi, Naskah, dan Lukisan-Lukisan dan Ukiran</t>
  </si>
  <si>
    <t>Belanja Pemeliharaan Bahan Perpustakaan- Kartografi, Naskah, dan Lukisan-Kartografi, Naskah, dan Lukisan Lainnya</t>
  </si>
  <si>
    <t>Belanja Pemeliharaan Bahan Perpustakaan- Musik-Karya Musik</t>
  </si>
  <si>
    <t>Belanja Pemeliharaan Bahan Perpustakaan- Musik-Musik Lainnya</t>
  </si>
  <si>
    <t>Belanja Pemeliharaan Bahan Perpustakaan- Karya Grafika (Graphic Material)-Karya Grafika (Graphic Material)</t>
  </si>
  <si>
    <t>Belanja Pemeliharaan Bahan Perpustakaan- Karya Grafika (Graphic Material)-Karya Grafika (Graphic Material) Lainnya</t>
  </si>
  <si>
    <t>Belanja Pemeliharaan Bahan Perpustakaan- Three Dimensional Artifacts and Realita-Three Dimensional Artifacts and Realita</t>
  </si>
  <si>
    <t>Belanja Pemeliharaan Bahan Perpustakaan- Three Dimensional Artifacts and Realita-Three Dimensional Artifacts and Realita Lainnya</t>
  </si>
  <si>
    <t>Belanja Pemeliharaan Bahan Perpustakaan- Tarscalt-Tarscalt</t>
  </si>
  <si>
    <t>Belanja Pemeliharaan Bahan Perpustakaan- Tarscalt-Tarscalt Lainnya</t>
  </si>
  <si>
    <t>Belanja Pemeliharaan Barang Bercorak Kesenian/Kebudayaan/Olahraga-Barang Bercorak Kesenian-Alat Musik</t>
  </si>
  <si>
    <t>Belanja Pemeliharaan Barang Bercorak Kesenian/Kebudayaan/Olahraga-Barang Bercorak Kesenian-Lukisan</t>
  </si>
  <si>
    <t>Belanja Pemeliharaan Barang Bercorak Kesenian/Kebudayaan/Olahraga-Barang Bercorak Kesenian-Alat Peraga Kesenian</t>
  </si>
  <si>
    <t>Belanja Pemeliharaan Barang Bercorak Kesenian/Kebudayaan/Olahraga-Barang Bercorak Kesenian-Barang Bercorak Kesenian Lainnya</t>
  </si>
  <si>
    <t>Belanja Pemeliharaan Barang Bercorak Kesenian/Kebudayaan/Olahraga-Alat Bercorak Kebudayaan-Pahatan</t>
  </si>
  <si>
    <t>Belanja Pemeliharaan Barang Bercorak Kesenian/Kebudayaan/Olahraga-Alat Bercorak Kebudayaan-Maket, Miniatur, Replika, Foto Dokumen, dan Benda Bersejarah</t>
  </si>
  <si>
    <t>Belanja Pemeliharaan Barang Bercorak Kesenian/Kebudayaan/Olahraga-Alat Bercorak Kebudayaan-Barang Kerajinan</t>
  </si>
  <si>
    <t>Belanja Pemeliharaan Barang Bercorak Kesenian/Kebudayaan/Olahraga-Alat Bercorak Kebudayaan-Alat Bercorak Kebudayaan Lainnya</t>
  </si>
  <si>
    <t>Belanja Pemeliharaan Barang Bercorak Kesenian/Kebudayaan/Olahraga-Tanda Penghargaan-Tanda Penghargaan Bidang Olahraga</t>
  </si>
  <si>
    <t>Belanja Pemeliharaan Barang Bercorak Kesenian/Kebudayaan/Olahraga-Tanda Penghargaan-Tanda Penghargaan Bidang Lainnya</t>
  </si>
  <si>
    <t>Belanja Pemeliharaan Hewan-Hewan Piaraan- Hewan Pengaman</t>
  </si>
  <si>
    <t>Belanja Pemeliharaan Hewan-Hewan Piaraan- Hewan Pengangkut</t>
  </si>
  <si>
    <t>Belanja Pemeliharaan Hewan-Hewan Piaraan- Hewan Kebun Binatang</t>
  </si>
  <si>
    <t>Belanja Pemeliharaan Hewan-Hewan Piaraan- Hewan Piaraan Lainnya</t>
  </si>
  <si>
    <t>Belanja Pemeliharaan Hewan-Hewan Ternak- Ternak Potong</t>
  </si>
  <si>
    <t>Belanja Pemeliharaan Hewan-Hewan Ternak- Ternak Perah</t>
  </si>
  <si>
    <t>Belanja Pemeliharaan Hewan-Hewan Ternak- Ternak Unggas</t>
  </si>
  <si>
    <t>Belanja Pemeliharaan Hewan-Hewan Ternak- Ternak Lainnya</t>
  </si>
  <si>
    <t>Belanja Pemeliharaan Hewan-Hewan Lainnya-Hewan Lainnya</t>
  </si>
  <si>
    <t>Belanja Pemeliharaan Biota Perairan-Ikan Bersirip (Pisces/Ikan Bersirip)-Ikan Budidaya</t>
  </si>
  <si>
    <t>Belanja Pemeliharaan Biota Perairan- Crustacea (Udang, Rajungan, Kepiting, dan Sebangsanya)-Crustacea Budidaya (Udang, Rajungan, Kepiting, dan Sebangsanya)</t>
  </si>
  <si>
    <t>Belanja Pemeliharaan Biota Perairan- Mollusca (Kerang, Tiram, Cumi-Cumi, Gurita, Siput, dan Sebangsanya)-Mollusca Budidaya (Kerang, Tiram, Cumi-cumi, Gurita, Siput, dan Sebangsanya)</t>
  </si>
  <si>
    <t>Belanja Pemeliharaan Biota Perairan- Coelenterata (Ubur-Ubur dan Sebangsanya)- Coelenterata Budidaya (Ubur-Ubur dan Sebangsanya)</t>
  </si>
  <si>
    <t>Belanja Pemeliharaan Biota Perairan- Echinodermata (Tripang, Bulu Babi, dan Sebangsanya)-Echinodermata Budidaya (Tripang, Bulu Babi, dan Sebangsanya)</t>
  </si>
  <si>
    <t>Belanja Pemeliharaan Biota Perairan- Amphibia (Kodok dan Sebangsanya)-Amphibia Budidaya (Kodok dan Sebangsanya)</t>
  </si>
  <si>
    <t>Belanja Pemeliharaan Biota Perairan-Reptilia (Buaya, Penyu, Kura-Kura, Biawak, Ular Air, dan Sebangsanya)-Reptilia Budidaya (Buaya, Penyu, Kura-Kura, Biawak, Ular Air, dan Sebangsanya)</t>
  </si>
  <si>
    <t>Belanja Pemeliharaan Biota Perairan- Mammalia (Paus, Lumba-Lumba, Pesut, Duyung, dan Sebangsanya)-Mammalia Budidaya (Paus, Lumba-Lumba, Pesut, Duyung, dan Sebangsanya)</t>
  </si>
  <si>
    <t>Belanja Pemeliharaan Biota Perairan-Algae (Rumput Laut dan Tumbuh-Tumbuhan Lain yang Hidup di dalam Air)-Algae Budidaya (Rumput Laut dan Tumbuh-Tumbuhan Lain yang Hidup di dalam Air)</t>
  </si>
  <si>
    <t>Belanja Pemeliharaan Biota Perairan-Biota Perairan Lainnya-Budidaya Biota Perairan Lainnya</t>
  </si>
  <si>
    <t>Belanja Pemeliharaan Tanaman-Tanaman- Tanaman</t>
  </si>
  <si>
    <t>Belanja Pemeliharaan Barang Koleksi Non Budaya-Barang Koleksi Non Budaya-Hewan Koleksi</t>
  </si>
  <si>
    <t>Belanja Pemeliharaan Barang Koleksi Non Budaya-Barang Koleksi Non Budaya-Perairan Koleksi</t>
  </si>
  <si>
    <t>Belanja Pemeliharaan Barang Koleksi Non Budaya-Barang Koleksi Non Budaya- Tanaman Koleksi</t>
  </si>
  <si>
    <t>Belanja Pemeliharaan Barang Koleksi Non Budaya-Barang Koleksi Non Budaya-Mikroba Koleksi</t>
  </si>
  <si>
    <t>Belanja Pemeliharaan Barang Koleksi Non Budaya-Barang Koleksi Non Budaya-Batuan Koleksi</t>
  </si>
  <si>
    <t>Belanja Pemeliharaan Barang Koleksi Non Budaya-Barang Koleksi Non Budaya-Fosil</t>
  </si>
  <si>
    <t>Belanja Pemeliharaan Barang Koleksi Non Budaya-Barang Koleksi Non Budaya-Barang Koleksi Non Budaya Lainnya</t>
  </si>
  <si>
    <t>Belanja Pemeliharaan Aset Tetap dalam Renovasi-Aset Tetap dalam Renovasi-Aset Tetap dalam Renovasi</t>
  </si>
  <si>
    <t>Belanja Perjalanan Dinas Biasa</t>
  </si>
  <si>
    <t>Belanja Perjalanan Dinas Tetap</t>
  </si>
  <si>
    <t>Belanja Perjalanan Dinas Dalam Kota</t>
  </si>
  <si>
    <t>Belanja Perjalanan Dinas Paket Meeting Dalam Kota</t>
  </si>
  <si>
    <t>Belanja Perjalanan Dinas Paket Meeting Luar Kota</t>
  </si>
  <si>
    <t>Belanja Hadiah yang Bersifat Perlombaan</t>
  </si>
  <si>
    <t>Belanja Penghargaan atas Suatu Prestasi</t>
  </si>
  <si>
    <t>Belanja Beasiswa</t>
  </si>
  <si>
    <t>Belanja Penanganan Dampak Sosial Kemasyarakatan</t>
  </si>
  <si>
    <t>Belanja Transfer Keuangan Daerah dan Desa (TKDD)</t>
  </si>
  <si>
    <t>Belanja Bantuan Fasilitasi Premi Asuransi Pertanian</t>
  </si>
  <si>
    <t>Belanja Santunan Kematian</t>
  </si>
  <si>
    <t>Belanja Jasa yang Diberikan kepada Pihak Ketiga/Pihak Lain</t>
  </si>
  <si>
    <t>Belanja Jasa yang Diberikan kepada Masyarakat</t>
  </si>
  <si>
    <t>Belanja Penunjang Otonomi Khusus</t>
  </si>
  <si>
    <t>Belanja Barang dan Jasa BOS</t>
  </si>
  <si>
    <t>Belanja Barang dan Jasa BLUD</t>
  </si>
  <si>
    <t>Belanja Bunga Utang Pinjaman kepada Pemerintah Pusat atas Penerusan Pinjaman Dalam Negeri-Jangka Menengah</t>
  </si>
  <si>
    <t>Belanja Bunga Utang Pinjaman kepada Pemerintah Pusat atas Penerusan Pinjaman Dalam Negeri-Jangka Panjang</t>
  </si>
  <si>
    <t>Belanja Bunga Utang Pinjaman kepada Pemerintah Pusat atas Penerusan Pinjaman Luar Negeri-Jangka Menengah</t>
  </si>
  <si>
    <t>Belanja Bunga Utang Pinjaman kepada Pemerintah Pusat atas Penerusan Pinjaman Luar Negeri-Jangka Panjang</t>
  </si>
  <si>
    <t>Belanja Bunga Utang Pinjaman Sumber Lainnya sesuai Ketentuan Peraturan Perundang-Undangan-Jangka Menengah</t>
  </si>
  <si>
    <t>Belanja Bunga Utang Pinjaman Sumber Lainnya sesuai Ketentuan Peraturan Perundang-Undangan-Jangka Panjang</t>
  </si>
  <si>
    <t>Belanja Bunga Utang Pinjaman kepada Pemerintah Daerah-Jangka Pendek</t>
  </si>
  <si>
    <t>Belanja Bunga Utang Pinjaman kepada Lembaga Keuangan Bank (LKB)-BUMN- Jangka Pendek</t>
  </si>
  <si>
    <t>Belanja Bunga Utang Pinjaman kepada Lembaga Keuangan Bank (LKB)-BUMN- Jangka Menengah</t>
  </si>
  <si>
    <t>Belanja Bunga Utang Pinjaman kepada Lembaga Keuangan Bank (LKB)-BUMN- Jangka Panjang</t>
  </si>
  <si>
    <t>Belanja Bunga Utang Pinjaman kepada Lembaga Keuangan Bank (LKB)-BUMD- Jangka Pendek</t>
  </si>
  <si>
    <t>Belanja Bunga Utang Pinjaman kepada Lembaga Keuangan Bank (LKB)-BUMD- Jangka Menengah</t>
  </si>
  <si>
    <t>Belanja Bunga Utang Pinjaman kepada Lembaga Keuangan Bank (LKB)-BUMD- Jangka Panjang</t>
  </si>
  <si>
    <t>Belanja Bunga Utang Pinjaman kepada Lembaga Keuangan Bank (LKB)-Swasta- Jangka Pendek</t>
  </si>
  <si>
    <t>Belanja Bunga Utang Pinjaman kepada Lembaga Keuangan Bank (LKB)-Swasta- Jangka Menengah</t>
  </si>
  <si>
    <t>Belanja Bunga Utang Pinjaman kepada Lembaga Keuangan Bank (LKB)-Swasta- Jangka Panjang</t>
  </si>
  <si>
    <t>Belanja Bunga Utang Pinjaman kepada Lembaga Keuangan Bukan Bank (LKBB)- BUMN-Jangka Pendek</t>
  </si>
  <si>
    <t>Belanja Bunga Utang Pinjaman kepada Lembaga Keuangan Bukan Bank (LKBB)- BUMN-Jangka Menengah</t>
  </si>
  <si>
    <t>Belanja Bunga Utang Pinjaman kepada Lembaga Keuangan Bukan Bank (LKBB)- BUMN-Jangka Panjang</t>
  </si>
  <si>
    <t>Belanja Bunga Utang Pinjaman kepada Lembaga Keuangan Bukan Bank (LKBB)- BUMD-Jangka Pendek</t>
  </si>
  <si>
    <t>Belanja Bunga Utang Pinjaman kepada Lembaga Keuangan Bukan Bank (LKBB)- BUMD-Jangka Menengah</t>
  </si>
  <si>
    <t>Belanja Bunga Utang Pinjaman kepada Lembaga Keuangan Bukan Bank (LKBB)- BUMD-Jangka Panjang</t>
  </si>
  <si>
    <t>Belanja Bunga Utang Pinjaman kepada Lembaga Keuangan Bukan Bank (LKBB)- Swasta-Jangka Pendek</t>
  </si>
  <si>
    <t>Belanja Bunga Utang Pinjaman kepada Lembaga Keuangan Bukan Bank (LKBB)- Swasta-Jangka Menengah</t>
  </si>
  <si>
    <t>Belanja Bunga Utang Pinjaman kepada Lembaga Keuangan Bukan Bank (LKBB)- Swasta-Jangka Panjang</t>
  </si>
  <si>
    <t>Belanja Bunga Utang Kepada Masyarakat (Obligasi)</t>
  </si>
  <si>
    <t>Belanja Bunga Utang Pinjaman melalui BLUD-Jangka Pendek</t>
  </si>
  <si>
    <t>Belanja Bunga Utang Pinjaman melalui BLUD-Jangka Menengah</t>
  </si>
  <si>
    <t>Belanja Bunga Utang Pinjaman melalui BLUD-Jangka Panjang</t>
  </si>
  <si>
    <t>Belanja Subsidi kepada Badan Usaha Milik Swasta</t>
  </si>
  <si>
    <t>Belanja Subsidi kepada Koperasi</t>
  </si>
  <si>
    <t>Belanja Hibah Uang kepada Pemerintah Pusat</t>
  </si>
  <si>
    <t>Belanja Hibah Barang kepada Pemerintah Pusat</t>
  </si>
  <si>
    <t>Belanja Hibah Jasa kepada Pemerintah Pusat</t>
  </si>
  <si>
    <t>Belanja Hibah Uang kepada Pemerintah Daerah Lainnya</t>
  </si>
  <si>
    <t>Belanja Hibah Barang kepada Pemerintah Daerah Lainnya</t>
  </si>
  <si>
    <t>Belanja Hibah Jasa kepada Pemerintah Daerah Lainnya</t>
  </si>
  <si>
    <t>Belanja Hibah Uang kepada BUMN</t>
  </si>
  <si>
    <t>Belanja Hibah Barang kepada BUMN</t>
  </si>
  <si>
    <t>Belanja Hibah Jasa kepada BUMN</t>
  </si>
  <si>
    <t>Belanja Hibah Uang kepada BUMD</t>
  </si>
  <si>
    <t>Belanja Hibah Barang kepada BUMD</t>
  </si>
  <si>
    <t>Belanja Hibah Jasa kepada BUMD</t>
  </si>
  <si>
    <t>Belanja Hibah Uang kepada Badan dan Lembaga yang Bersifat Nirlaba, Sukarela dan Sosial yang Dibentuk Berdasarkan Peraturan Perundang-Undangan</t>
  </si>
  <si>
    <t>Belanja Hibah Barang kepada Badan dan Lembaga yang Bersifat Nirlaba, Sukarela dan Sosial yang Dibentuk Berdasarkan Peraturan Perundang-Undangan</t>
  </si>
  <si>
    <t>Belanja Hibah Jasa kepada Badan dan Lembaga yang Bersifat Nirlaba, Sukarela dan Sosial yang Dibentuk Berdasarkan Peraturan Perundang-Undangan</t>
  </si>
  <si>
    <t>Belanja Hibah Uang kepada Badan dan Lembaga Nirlaba, Sukarela dan Sosial yang Telah Memiliki Surat Keterangan Terdaftar</t>
  </si>
  <si>
    <t>Belanja Hibah Barang kepada Badan dan Lembaga Nirlaba, Sukarela dan Sosial yang Telah Memiliki Surat Keterangan Terdaftar</t>
  </si>
  <si>
    <t>Belanja Hibah Jasa kepada Badan dan Lembaga Nirlaba, Sukarela dan Sosial yang Telah Memiliki Surat Keterangan Terdaftar</t>
  </si>
  <si>
    <t>Belanja Hibah Uang kepada Badan dan Lembaga Nirlaba, Sukarela Bersifat Sosial Kemasyarakatan</t>
  </si>
  <si>
    <t>Belanja Hibah Barang kepada Badan dan Lembaga Nirlaba, Sukarela Bersifat Sosial Kemasyarakatan</t>
  </si>
  <si>
    <t>Belanja Hibah Jasa kepada Badan dan Lembaga Nirlaba, Sukarela Bersifat Sosial Kemasyarakatan</t>
  </si>
  <si>
    <t>Belanja Hibah Uang kepada Koperasi</t>
  </si>
  <si>
    <t>Belanja Hibah Barang kepada Koperasi</t>
  </si>
  <si>
    <t>Belanja Hibah Jasa kepada Koperasi</t>
  </si>
  <si>
    <t>Belanja Hibah Uang Dana BOS yang Diterima oleh Satdikdas Negeri</t>
  </si>
  <si>
    <t>Belanja Hibah Uang Dana BOS yang Diterima oleh Satdikdas Swasta</t>
  </si>
  <si>
    <t>Belanja Hibah Uang Dana BOS yang Diterima oleh Satdikmen Swasta</t>
  </si>
  <si>
    <t>Belanja Hibah Uang Dana BOS yang Diterima oleh Satdiksus Swasta</t>
  </si>
  <si>
    <t>Belanja Hibah berupa Bantuan Keuangan kepada Partai Politik</t>
  </si>
  <si>
    <t>Belanja Bantuan Sosial Uang yang Direncanakan kepada Individu</t>
  </si>
  <si>
    <t>Belanja Bantuan Sosial Barang yang Direncanakan kepada Individu</t>
  </si>
  <si>
    <t>Belanja Bantuan Sosial Uang yang Direncanakan kepada Keluarga</t>
  </si>
  <si>
    <t>Belanja Bantuan Sosial Barang yang Direncanakan kepada Keluarga</t>
  </si>
  <si>
    <t>Belanja Bantuan Sosial Uang yang Direncanakan kepada Kelompok Masyarakat</t>
  </si>
  <si>
    <t>Belanja Bantuan Sosial Barang yang direncanakan kepada Kelompok Masyarakat</t>
  </si>
  <si>
    <t>Belanja Bantuan Sosial Uang yang Direncanakan kepada Lembaga Non Pemerintahan (Bidang Pendidikan, Keagamaan dan Bidang Lainnya)</t>
  </si>
  <si>
    <t>Belanja Bantuan Sosial Barang yang Direncanakan kepada Lembaga Non Pemerintahan (Bidang Pendidikan, Keagamaan dan Bidang Lainnya)</t>
  </si>
  <si>
    <t>Kd_Mapping</t>
  </si>
  <si>
    <t>Nm_Mapping</t>
  </si>
  <si>
    <t>Kd6</t>
  </si>
  <si>
    <t>KIB A</t>
  </si>
  <si>
    <t>Alamat</t>
  </si>
  <si>
    <t>Tanggal Sertifikat</t>
  </si>
  <si>
    <t>No. Serifikat</t>
  </si>
  <si>
    <t>Luas</t>
  </si>
  <si>
    <t>Kode Aset 4 BMD Asal</t>
  </si>
  <si>
    <t>Beban Gaji Pokok PNS</t>
  </si>
  <si>
    <t>Beban Gaji Pokok PPPK</t>
  </si>
  <si>
    <t>Beban Tunjangan Keluarga PNS</t>
  </si>
  <si>
    <t>Beban Tunjangan Keluarga PPPK</t>
  </si>
  <si>
    <t>Beban Tunjangan Jabatan PNS</t>
  </si>
  <si>
    <t>Beban Tunjangan Jabatan PPPK</t>
  </si>
  <si>
    <t>Beban Tunjangan Fungsional PNS</t>
  </si>
  <si>
    <t>Beban Tunjangan Fungsional PPPK</t>
  </si>
  <si>
    <t>Beban Tunjangan Fungsional Umum PNS</t>
  </si>
  <si>
    <t>Beban Tunjangan Fungsional Umum PPPK</t>
  </si>
  <si>
    <t>Beban Tunjangan Beras PNS</t>
  </si>
  <si>
    <t>Beban Tunjangan Beras PPPK</t>
  </si>
  <si>
    <t>Beban Tunjangan PPh/Tunjangan Khusus PNS</t>
  </si>
  <si>
    <t>Beban Tunjangan PPh/Tunjangan Khusus PPPK</t>
  </si>
  <si>
    <t>Beban Pembulatan Gaji PNS</t>
  </si>
  <si>
    <t>Beban Pembulatan Gaji PPPK</t>
  </si>
  <si>
    <t>Beban Iuran Jaminan Kesehatan PNS</t>
  </si>
  <si>
    <t>Beban Iuran Jaminan Kesehatan PPPK</t>
  </si>
  <si>
    <t>Beban Iuran Jaminan Kecelakaan Kerja PNS</t>
  </si>
  <si>
    <t>Beban Iuran Jaminan Kecelakaan Kerja PPPK</t>
  </si>
  <si>
    <t>Beban Iuran Jaminan Kematian PNS</t>
  </si>
  <si>
    <t>Beban Iuran Jaminan Kematian PPPK</t>
  </si>
  <si>
    <t>Beban Iuran Simpanan Peserta Tabungan Perumahan Rakyat PNS</t>
  </si>
  <si>
    <t>Beban Iuran Simpanan Peserta Tabungan Perumahan Rakyat PPPK</t>
  </si>
  <si>
    <t>Beban Tambahan Penghasilan berdasarkan Beban Kerja PNS</t>
  </si>
  <si>
    <t>Beban Tambahan Penghasilan berdasarkan Beban Kerja PPPK</t>
  </si>
  <si>
    <t>Beban Tambahan Penghasilan berdasarkan Tempat Bertugas PNS</t>
  </si>
  <si>
    <t>Beban Tambahan Penghasilan berdasarkan Tempat Bertugas PPPK</t>
  </si>
  <si>
    <t>Beban Tambahan Penghasilan berdasarkan Kondisi Kerja PNS</t>
  </si>
  <si>
    <t>Beban Tambahan Penghasilan berdasarkan Kondisi Kerja PPPK</t>
  </si>
  <si>
    <t>Beban Tambahan Penghasilan berdasarkan Kelangkaan Profesi PNS</t>
  </si>
  <si>
    <t>Beban Tambahan Penghasilan berdasarkan Kelangkaan Profesi PPPK</t>
  </si>
  <si>
    <t>Beban Tambahan Penghasilan berdasarkan Prestasi Kerja PNS</t>
  </si>
  <si>
    <t>Beban Tambahan Penghasilan berdasarkan Prestasi Kerja PPPK</t>
  </si>
  <si>
    <t>Beban Insentif bagi ASN atas Pemungutan Pajak Kendaraan Bermotor</t>
  </si>
  <si>
    <t>Beban Insentif bagi ASN atas Pemungutan Bea Balik Nama Kendaraan Bermotor</t>
  </si>
  <si>
    <t>Beban Insentif bagi ASN atas Pemungutan Pajak Bahan Bakar Kendaraan Bermotor</t>
  </si>
  <si>
    <t>Beban Insentif bagi ASN atas Pemungutan Pajak Air Permukaan</t>
  </si>
  <si>
    <t>Beban Insentif bagi ASN atas Pemungutan Pajak Rokok</t>
  </si>
  <si>
    <t>Beban Insentif bagi ASN atas Pemungutan Pajak Hotel</t>
  </si>
  <si>
    <t>Beban Insentif bagi ASN atas Pemungutan Pajak Restoran</t>
  </si>
  <si>
    <t>Beban Insentif bagi ASN atas Pemungutan Pajak Hiburan</t>
  </si>
  <si>
    <t>Beban Insentif bagi ASN atas Pemungutan Pajak Reklame</t>
  </si>
  <si>
    <t>Beban Insentif bagi ASN atas Pemungutan Pajak Penerangan Jalan</t>
  </si>
  <si>
    <t>Beban Insentif bagi ASN atas Pemungutan Pajak Parkir</t>
  </si>
  <si>
    <t>Beban Insentif bagi ASN atas Pemungutan Pajak Air Tanah</t>
  </si>
  <si>
    <t>Beban Insentif bagi ASN atas Pemungutan Pajak Sarang Burung Walet</t>
  </si>
  <si>
    <t>Beban Insentif bagi ASN atas Pemungutan Pajak Mineral Bukan Logam dan Batuan</t>
  </si>
  <si>
    <t>Beban Insentif bagi ASN atas Pemungutan Pajak Bumi dan Bangunan Perdesaan dan Perkotaan</t>
  </si>
  <si>
    <t>Beban Insentif bagi ASN atas Pemungutan Bea Perolehan Hak Atas Tanah dan Bangunan</t>
  </si>
  <si>
    <t>Beban Insentif bagi ASN atas Pemungutan Retribusi Jasa Umum-Pelayanan Kesehatan</t>
  </si>
  <si>
    <t>Beban Insentif bagi ASN atas Pemungutan Retribusi Jasa Umum -Pelayanan Persampahan/Kebersihan</t>
  </si>
  <si>
    <t>Beban Insentif bagi ASN atas Pemungutan Retribusi Jasa Umum -Pelayanan Pemakaman dan Pengabuan Mayat</t>
  </si>
  <si>
    <t>Beban Insentif bagi ASN atas Pemungutan Retribusi Daerah Jasa Umum -Pelayanan Parkir di Tepi Jalan Umum</t>
  </si>
  <si>
    <t>Beban Insentif bagi ASN atas Pemungutan Retribusi Daerah Jasa Umum-Pelayanan Pasar</t>
  </si>
  <si>
    <t>Beban Insentif bagi ASN atas Pemungutan Retribusi Daerah Jasa Umum-Pengujian Kendaraan Bermotor</t>
  </si>
  <si>
    <t>Beban Insentif bagi ASN atas Pemungutan Retribusi Jasa Umum -Pemeriksaan Alat Pemadam Kebakaran</t>
  </si>
  <si>
    <t>Beban Insentif bagi ASN atas Pemungutan Retribusi Daerah Jasa Umum-Penggantian Biaya Cetak Peta</t>
  </si>
  <si>
    <t>Beban Insentif bagi ASN atas Pemungutan Retribusi Jasa Umum-Penyediaan dan/atau Penyedotan Kakus</t>
  </si>
  <si>
    <t>Beban Insentif bagi ASN atas Pemungutan Retribusi Jasa Umum-Pengolahan Limbah Cair</t>
  </si>
  <si>
    <t>Beban Insentif bagi ASN atas Pemungutan Retribusi Jasa Umum-Pelayanan Tera/Tera Ulang</t>
  </si>
  <si>
    <t>Beban Insentif bagi ASN atas Pemungutan Retribusi Jasa Umum-Pelayanan Pendidikan</t>
  </si>
  <si>
    <t>Beban Insentif bagi ASN atas Pemungutan Retribusi Jasa Umum-Pengawasan dan Pengendalian Menara Telekomunikasi</t>
  </si>
  <si>
    <t>Beban Insentif bagi ASN atas Pemungutan Retribusi Jasa Usaha -Pemakaian Kekayaan Daerah</t>
  </si>
  <si>
    <t>Beban Insentif bagi ASN atas Pemungutan Retribusi Jasa Usaha -Pasar Grosir dan/atau Pertokoan</t>
  </si>
  <si>
    <t>Beban Insentif bagi ASN atas Pemungutan Retribusi Jasa Usaha-Penyediaan Tempat Pelelangan</t>
  </si>
  <si>
    <t>Beban Insentif bagi ASN atas Pemungutan Retribusi Jasa Usaha-Terminal</t>
  </si>
  <si>
    <t>Beban Insentif bagi ASN atas Pemungutan Retribusi Jasa Usaha-Tempat Khusus Parkir</t>
  </si>
  <si>
    <t>Beban Insentif bagi ASN atas Pemungutan Retribusi Jasa Usaha-Tempat Penginapan/ Pesanggrahan/Vila</t>
  </si>
  <si>
    <t>Beban Insentif bagi ASN atas Pemungutan Retribusi Jasa Usaha-Rumah Potong Hewan</t>
  </si>
  <si>
    <t>Beban Insentif bagi ASN atas Pemungutan Retribusi Jasa Usaha-Pelayanan Kepelabuhan</t>
  </si>
  <si>
    <t>Beban Insentif bagi ASN atas Pemungutan Retribusi Jasa Usaha-Tempat Rekreasi dan Olahraga</t>
  </si>
  <si>
    <t>Beban Insentif bagi ASN atas Pemungutan Retribusi Jasa Usaha-Penyeberangan Air</t>
  </si>
  <si>
    <t>Beban Insentif bagi ASN atas Pemungutan Retribusi Jasa Usaha-Penjualan Produksi Usaha Daerah</t>
  </si>
  <si>
    <t>Beban Insentif bagi ASN atas Pemungutan Retribusi Daerah-Izin Mendirikan Bangunan</t>
  </si>
  <si>
    <t>Beban Insentif bagi ASN atas Pemungutan Retribusi Perizinan Tertentu-Izin Tempat Penjualan Minuman Beralkohol</t>
  </si>
  <si>
    <t>Beban Insentif bagi ASN atas Pemungutan Retribusi Perizinan Tertentu-Izin Trayek untuk Menyediakan Pelayanan Angkutan Umum</t>
  </si>
  <si>
    <t>Beban Insentif bagi ASN atas Pemungutan Retribusi Perizinan Tertentu-Izin Usaha Perikanan</t>
  </si>
  <si>
    <t>Beban Insentif bagi ASN atas Pemungutan Retribusi Perizinan Tertentu-Pengendalian Lalu Lintas</t>
  </si>
  <si>
    <t>Beban Insentif bagi ASN atas Pemungutan Retribusi Perizinan Tertentu-Perpanjangan Izin Mempekerjakan Tenaga Kerja Asing (IMTA)</t>
  </si>
  <si>
    <t>Beban TPG PNSD</t>
  </si>
  <si>
    <t>Beban TKG PNSD</t>
  </si>
  <si>
    <t>Beban Tamsil Guru PNSD</t>
  </si>
  <si>
    <t>Beban Jasa Pelayanan Kesehatan bagi ASN</t>
  </si>
  <si>
    <t>Beban Honorarium Penanggungjawaban Pengelola Keuangan</t>
  </si>
  <si>
    <t>Beban Honorarium Pengadaan Barang/Jasa</t>
  </si>
  <si>
    <t>Beban Honorarium Perangkat Unit Kerja Pengadaan Barang dan Jasa (UKPBJ)</t>
  </si>
  <si>
    <t>Beban Jasa Pengelolaan BMD yang Menghasilkan Pendapatan</t>
  </si>
  <si>
    <t>Beban Jasa Pengelolaan BMD yang Tidak Menghasilkan Pendapatan</t>
  </si>
  <si>
    <t>Beban Uang Representasi DPRD</t>
  </si>
  <si>
    <t>Beban Tunjangan Keluarga DPRD</t>
  </si>
  <si>
    <t>Beban Tunjangan Beras DPRD</t>
  </si>
  <si>
    <t>Beban Uang Paket DPRD</t>
  </si>
  <si>
    <t>Beban Tunjangan Jabatan DPRD</t>
  </si>
  <si>
    <t>Beban Tunjangan Alat Kelengkapan DPRD</t>
  </si>
  <si>
    <t>Beban Tunjangan Alat Kelengkapan Lainnya DPRD</t>
  </si>
  <si>
    <t>Beban Tunjangan Komunikasi Intensif Pimpinan dan Anggota DPRD</t>
  </si>
  <si>
    <t>Beban Tunjangan Reses DPRD</t>
  </si>
  <si>
    <t>Beban Pembebanan PPh kepada Pimpinan dan Anggota DPRD</t>
  </si>
  <si>
    <t>Beban Pembulatan Gaji DPRD</t>
  </si>
  <si>
    <t>Beban Jaminan Kesehatan DPRD</t>
  </si>
  <si>
    <t>Beban Jaminan Kecelakaan Kerja DPRD</t>
  </si>
  <si>
    <t>Beban Jaminan Kematian DPRD</t>
  </si>
  <si>
    <t>Beban Tunjangan Perumahan DPRD</t>
  </si>
  <si>
    <t>Beban Tunjangan Transportasi DPRD</t>
  </si>
  <si>
    <t>Beban Uang Jasa Pengabdian DPRD</t>
  </si>
  <si>
    <t>Beban Gaji Pokok KDH/WKDH</t>
  </si>
  <si>
    <t>Beban Tunjangan Keluarga KDH/WKDH</t>
  </si>
  <si>
    <t>Beban Tunjangan Jabatan KDH/WKDH</t>
  </si>
  <si>
    <t>Beban Tunjangan Beras KDH/WKDH</t>
  </si>
  <si>
    <t>Beban Tunjangan PPh/Tunjangan Khusus KDH/WKDH</t>
  </si>
  <si>
    <t>Beban Pembulatan Gaji KDH/WKDH</t>
  </si>
  <si>
    <t>Beban Iuran Jaminan Kesehatan KDH/WKDH</t>
  </si>
  <si>
    <t>Beban Iuran Jaminan Kecelakaan Kerja KDH/WKDH</t>
  </si>
  <si>
    <t>Beban Iuran Jaminan Kematian KDH/WKDH</t>
  </si>
  <si>
    <t>Beban Insentif bagi KDH/WKDH atas Pemungutan Pajak Kendaraan Bermotor</t>
  </si>
  <si>
    <t>Beban Insentif bagi KDH/WKDH atas Pemungutan Bea Balik Nama Kendaraan Bermotor</t>
  </si>
  <si>
    <t>Beban Insentif bagi KDH/WKDH atas Pemungutan Pajak Bahan Bakar Kendaraan Bermotor</t>
  </si>
  <si>
    <t>Beban Insentif bagi KDH/WKDH atas Pemungutan Pajak Air Permukaan</t>
  </si>
  <si>
    <t>Beban Insentif bagi KDH/WKDH atas Pemungutan Pajak Rokok</t>
  </si>
  <si>
    <t>Beban Insentif bagi KDH/WKDH atas Pemungutan Pajak Hotel</t>
  </si>
  <si>
    <t>Beban Insentif bagi KDH/WKDH atas Pemungutan Pajak Restoran</t>
  </si>
  <si>
    <t>Beban Insentif bagi KDH/WKDH atas Pemungutan Pajak Hiburan</t>
  </si>
  <si>
    <t>Beban Insentif bagi KDH/WKDH atas Pemungutan Pajak Reklame</t>
  </si>
  <si>
    <t>Beban Insentif bagi KDH/WKDH atas Pemungutan Pajak Penerangan Jalan</t>
  </si>
  <si>
    <t>Beban Insentif bagi KDH/WKDH atas Pemungutan Pajak Parkir</t>
  </si>
  <si>
    <t>Beban Insentif bagi KDH/WKDH atas Pemungutan Pajak Air Tanah</t>
  </si>
  <si>
    <t>Beban Insentif bagi KDH/WKDH atas Pemungutan Pajak Sarang Burung Walet</t>
  </si>
  <si>
    <t>Beban Insentif bagi KDH/WKDH atas Pemungutan Pajak Mineral Bukan Logam dan Batuan</t>
  </si>
  <si>
    <t>Beban Insentif bagi KDH/WKDH atas Pemungutan Pajak Bumi dan Bangunan Perdesaan dan Perkotaan</t>
  </si>
  <si>
    <t>Beban Insentif bagi KDH/WKDH atas Pemungutan Bea Perolehan Hak atas Tanah dan Bangunan</t>
  </si>
  <si>
    <t>Beban Insentif bagi KDH/WKDH atas Pemungutan Retribusi Jasa Umum-Pelayanan Kesehatan</t>
  </si>
  <si>
    <t>Beban Insentif bagi KDH/WKDH atas Pemungutan Retribusi Jasa Umum-Pelayanan Persampahan/Kebersihan</t>
  </si>
  <si>
    <t>Beban Insentif bagi KDH/WKDH atas Pemungutan Retribusi Jasa Umum-Pelayanan Pemakaman dan Pengabuan Mayat</t>
  </si>
  <si>
    <t>Beban Insentif bagi KDH/WKDH atas Pemungutan Retribusi Jasa Umum-Pelayanan Parkir di Tepi Jalan Umum</t>
  </si>
  <si>
    <t>Beban Insentif bagi KDH/WKDH atas Pemungutan Retribusi Jasa Umum-Pelayanan Pasar</t>
  </si>
  <si>
    <t>Beban Insentif bagi KDH/WKDH atas Pemungutan Retribusi Jasa Umum-Pengujian Kendaraan Bermotor</t>
  </si>
  <si>
    <t>Beban Insentif bagi KDH/WKDH atas Pemungutan Retribusi Jasa Umum- Pemeriksaan Alat Pemadam Kebakaran</t>
  </si>
  <si>
    <t>Beban Insentif bagi KDH/WKDH atas Pemungutan Retribusi Jasa Umum- Penggantian Biaya Cetak Peta</t>
  </si>
  <si>
    <t>Beban Insentif bagi KDH/WKDH atas Pemungutan Retribusi Jasa Umum-Penyediaan dan/atau Penyedotan Kakus</t>
  </si>
  <si>
    <t>Beban Insentif bagi KDH/WKDH atas Pemungutan Retribusi Jasa Umum-Pengolahan Limbah Cair</t>
  </si>
  <si>
    <t>Beban Insentif bagi KDH/WKDH atas Pemungutan Retribusi Jasa Umum-Pelayanan Tera/Tera Ulang</t>
  </si>
  <si>
    <t>Beban Insentif bagi KDH/WKDH atas Pemungutan Retribusi Jasa Umum-Pelayanan Pendidikan</t>
  </si>
  <si>
    <t>Beban Insentif bagi KDH/WKDH atas Pemungutan Retribusi Jasa Umum- Pengawasan dan Pengendalian Menara Telekomunikasi</t>
  </si>
  <si>
    <t>Beban Insentif bagi KDH/WKDH atas Pemungutan Retribusi Jasa Usaha-Pemakaian Kekayaan Daerah</t>
  </si>
  <si>
    <t>Beban Insentif bagi KDH/WKDH atas Pemungutan Retribusi Jasa Usaha-Pasar Grosir dan/atau Pertokoan</t>
  </si>
  <si>
    <t>Beban Insentif bagi KDH/WKDH atas Pemungutan Retribusi Jasa Usaha-Tempat Pelelangan</t>
  </si>
  <si>
    <t>Beban Insentif bagi KDH/WKDH atas Pemungutan Retribusi Jasa Usaha-Terminal</t>
  </si>
  <si>
    <t>Beban Insentif bagi KDH/WKDH atas Pemungutan Retribusi Jasa Usaha-Tempat Khusus Parkir</t>
  </si>
  <si>
    <t>Beban Insentif bagi KDH/WKDH atas Pemungutan Retribusi Jasa Usaha-Tempat Penginapan/Pesanggrahan/Vila</t>
  </si>
  <si>
    <t>Beban Insentif bagi KDH/WKDH atas Pemungutan Retribusi Jasa Usaha-Rumah Potong Hewan</t>
  </si>
  <si>
    <t>Beban Insentif bagi KDH/WKDH atas Pemungutan Retribusi Jasa Usaha-Pelayanan Kepelabuhan</t>
  </si>
  <si>
    <t>Beban Insentif bagi KDH/WKDH atas Pemungutan Retribusi Jasa Usaha-Tempat Rekreasi dan Olahraga</t>
  </si>
  <si>
    <t>Beban Insentif bagi KDH/WKDH atas Pemungutan Retribusi Jasa Usaha- Penyeberangan Air</t>
  </si>
  <si>
    <t>Beban Insentif bagi KDH/WKDH atas Pemungutan Retribusi Jasa Usaha-Penjualan Produksi Usaha Daerah</t>
  </si>
  <si>
    <t>Beban Insentif bagi KDH/WKDH atas Pemungutan Retribusi Perizinan Tertentu-Izin Mendirikan Bangunan bagi KDH/WKDH</t>
  </si>
  <si>
    <t>Beban Insentif bagi KDH/WKDH atas Pemungutan Retribusi Perizinan Tertentu-Izin Tempat Penjualan Minuman Beralkohol</t>
  </si>
  <si>
    <t>Beban Insentif bagi KDH/WKDH atas Pemungutan Retribusi Perizinan Tertentu-Izin Trayek untuk Menyediakan Pelayanan Angkutan Umum</t>
  </si>
  <si>
    <t>Beban Insentif bagi KDH/WKDH atas Pemungutan Retribusi Perizinan Tertentu-Izin Usaha Perikanan</t>
  </si>
  <si>
    <t>Beban Insentif bagi KDH/WKDH atas Pemungutan Retribusi Perizinan Tertentu- Pengendalian Lalu Lintas</t>
  </si>
  <si>
    <t>Beban Insentif bagi KDH/WKDH atas Pemungutan Retribusi Perizinan Tertentu- Perpanjangan Izin Mempekerjakan Tenaga Kerja Asing (IMTA)</t>
  </si>
  <si>
    <t>Beban Dana Operasional Pimpinan DPRD</t>
  </si>
  <si>
    <t>Beban Dana Operasional KDH/WKDH</t>
  </si>
  <si>
    <t>Beban Pegawai BOS</t>
  </si>
  <si>
    <t>Beban Pegawai BLUD</t>
  </si>
  <si>
    <t>Beban Bahan-Bahan Bangunan dan Konstruksi</t>
  </si>
  <si>
    <t>Beban Bahan-Bahan Kimia</t>
  </si>
  <si>
    <t>Beban Bahan-Bahan Bakar dan Pelumas</t>
  </si>
  <si>
    <t>Beban Bahan-Bahan Baku</t>
  </si>
  <si>
    <t>Beban Bahan-Bahan Kimia Nuklir</t>
  </si>
  <si>
    <t>Beban Bahan-Barang dalam Proses</t>
  </si>
  <si>
    <t>Beban Bahan-Bahan/Bibit Tanaman</t>
  </si>
  <si>
    <t>Beban Bahan-Isi Tabung Pemadam Kebakaran</t>
  </si>
  <si>
    <t>Beban Bahan-Isi Tabung Gas</t>
  </si>
  <si>
    <t>Beban Bahan-Bahan/Bibit Ternak/Bibit Ikan</t>
  </si>
  <si>
    <t>Beban Bahan-Bahan Lainnya</t>
  </si>
  <si>
    <t>Beban Suku Cadang-Suku Cadang Alat Angkutan</t>
  </si>
  <si>
    <t>Beban Suku Cadang-Suku Cadang Alat Besar</t>
  </si>
  <si>
    <t>Beban Suku Cadang-Suku Cadang Alat Kedokteran</t>
  </si>
  <si>
    <t>Beban Suku Cadang-Suku Cadang Alat Laboratorium</t>
  </si>
  <si>
    <t>Beban Suku Cadang-Suku Cadang Alat Pemancar</t>
  </si>
  <si>
    <t>Beban Suku Cadang-Suku Cadang Alat Studio dan Komunikasi</t>
  </si>
  <si>
    <t>Beban Suku Cadang-Suku Cadang Alat Pertanian</t>
  </si>
  <si>
    <t>Beban Suku Cadang-Suku Cadang Alat Bengkel</t>
  </si>
  <si>
    <t>Beban Suku Cadang-Persediaan dari Belanja Bantuan Sosial</t>
  </si>
  <si>
    <t>Beban Suku Cadang-Suku Cadang Lainnya</t>
  </si>
  <si>
    <t>Beban Alat/Bahan untuk Kegiatan Kantor-Alat Tulis Kantor</t>
  </si>
  <si>
    <t>Beban Alat/Bahan untuk Kegiatan Kantor- Kertas dan Cover</t>
  </si>
  <si>
    <t>Beban Alat/Bahan untuk Kegiatan Kantor- Bahan Cetak</t>
  </si>
  <si>
    <t>Beban Alat/Bahan untuk Kegiatan Kantor- Benda Pos</t>
  </si>
  <si>
    <t>Beban Alat/Bahan untuk Kegiatan Kantor- Persediaan Dokumen/Administrasi Tender</t>
  </si>
  <si>
    <t>Beban Alat/Bahan untuk Kegiatan Kantor- Perabot Kantor</t>
  </si>
  <si>
    <t>Beban Alat/Bahan untuk Kegiatan Kantor-Alat Listrik</t>
  </si>
  <si>
    <t>Beban Alat/Bahan untuk Kegiatan Kantor- Perlengkapan Dinas</t>
  </si>
  <si>
    <t>Beban Alat/Bahan untuk Kegiatan Kantor- Kaporlap dan Perlengkapan Satwa</t>
  </si>
  <si>
    <t>Beban Alat/Bahan untuk Kegiatan Kantor- Perlengkapan Pendukung Olah Raga</t>
  </si>
  <si>
    <t>Beban Alat/Bahan untuk Kegiatan Kantor- Suvenir/Cendera Mata</t>
  </si>
  <si>
    <t>Beban Alat/Bahan untuk Kegiatan Kantor- Alat/Bahan untuk Kegiatan Kantor Lainnya</t>
  </si>
  <si>
    <t>Beban Obat-Obatan-Obat</t>
  </si>
  <si>
    <t>Beban Obat-Obatan-Obat-Obatan Lainnya</t>
  </si>
  <si>
    <t>Beban Barang untuk Dijual/Diserahkan kepada Masyarakat</t>
  </si>
  <si>
    <t>Beban Barang untuk Dijual/Diserahkan kepada Pihak Ketiga/Pihak Lain</t>
  </si>
  <si>
    <t>Beban Persediaan untuk Tujuan Strategis/Berjaga-jaga-Persediaan untuk Tujuan Strategis/Berjaga-jaga</t>
  </si>
  <si>
    <t>Beban Persediaan untuk Tujuan Strategis/Berjaga-jaga-Persediaan untuk Tujuan Strategis/Berjaga-jaga Lainnya</t>
  </si>
  <si>
    <t>Beban Natura dan Pakan-Natura</t>
  </si>
  <si>
    <t>Beban Natura dan Pakan-Pakan</t>
  </si>
  <si>
    <t>Beban Natura dan Pakan-Natura dan Pakan Lainnya</t>
  </si>
  <si>
    <t>Beban Persediaan Penelitian-Persediaan Penelitian Biologi</t>
  </si>
  <si>
    <t>Beban Persediaan Penelitian-Persediaan Penelitian Biologi Lainnya</t>
  </si>
  <si>
    <t>Beban Persediaan Penelitian-Persediaan Penelitian Teknologi</t>
  </si>
  <si>
    <t>Beban Persediaan Penelitian-Persediaan Penelitian Lainnya</t>
  </si>
  <si>
    <t>Beban Persediaan Dalam Proses-Persediaan Dalam Proses</t>
  </si>
  <si>
    <t>Beban Persediaan Dalam Proses-Persediaan Dalam Proses Lainnya</t>
  </si>
  <si>
    <t>Beban Makanan dan Minuman Rapat</t>
  </si>
  <si>
    <t>Beban Makanan dan Minuman Jamuan Tamu</t>
  </si>
  <si>
    <t>Beban Penambah Daya Tahan Tubuh</t>
  </si>
  <si>
    <t>Beban Makanan dan Minuman pada Fasilitas Pelayanan Urusan Pendidikan</t>
  </si>
  <si>
    <t>Beban Makanan dan Minuman pada Fasilitas Pelayanan Urusan Kesehatan</t>
  </si>
  <si>
    <t>Beban Makanan dan Minuman pada Fasilitas Pelayanan Urusan Sosial</t>
  </si>
  <si>
    <t>Beban Makanan dan Minuman Aktivitas Lapangan</t>
  </si>
  <si>
    <t>Beban Pakaian Dinas KDH dan WKDH</t>
  </si>
  <si>
    <t>Beban Pakaian Dinas dan Atribut Pimpinan dan Anggota DPRD</t>
  </si>
  <si>
    <t>Beban Pakaian Sipil Lengkap (PSL)</t>
  </si>
  <si>
    <t>Beban Pakaian Dinas Lapangan (PDL)</t>
  </si>
  <si>
    <t>Beban Pakaian Penyelamatan</t>
  </si>
  <si>
    <t>Beban Pakaian Siaga</t>
  </si>
  <si>
    <t>Beban Pakaian Teknik</t>
  </si>
  <si>
    <t>Beban Pakaian Pelatihan Kerja</t>
  </si>
  <si>
    <t>Beban Pakaian Kerja Laboratorium</t>
  </si>
  <si>
    <t>Beban Pakaian Kerja Bengkel</t>
  </si>
  <si>
    <t>Beban Pakaian Paskibraka</t>
  </si>
  <si>
    <t>Beban Pakaian Jas/Safari</t>
  </si>
  <si>
    <t>Beban Komponen-Komponen Jembatan Baja</t>
  </si>
  <si>
    <t>Beban Komponen-Komponen Jembatan Pratekan</t>
  </si>
  <si>
    <t>Beban Komponen-Komponen Peralatan</t>
  </si>
  <si>
    <t>Beban Komponen-Komponen Rambu-Rambu</t>
  </si>
  <si>
    <t>Beban Komponen-Attachment</t>
  </si>
  <si>
    <t>Beban Komponen-Komponen Lainnya</t>
  </si>
  <si>
    <t>Beban Pipa-Pipa Air Besi Tuang (DCI)</t>
  </si>
  <si>
    <t>Beban Pipa-Pipa Asbes Semen (ACP)</t>
  </si>
  <si>
    <t>Beban Pipa-Pipa Baja</t>
  </si>
  <si>
    <t>Beban Pipa-Pipa Beton Pratekan</t>
  </si>
  <si>
    <t>Beban Pipa-Pipa Fiber Glass</t>
  </si>
  <si>
    <t>Beban Pipa-Pipa Plastik PVC (UPVC)</t>
  </si>
  <si>
    <t>Beban Pipa-Pipa Lainnya</t>
  </si>
  <si>
    <t>Beban Komponen Bekas dan Pipa Bekas- Komponen Bekas</t>
  </si>
  <si>
    <t>Beban Komponen Bekas dan Pipa Bekas-Pipa Bekas</t>
  </si>
  <si>
    <t>Beban Komponen Bekas dan Pipa Bekas- Komponen Bekas dan Pipa Bekas Lainnya</t>
  </si>
  <si>
    <t>Beban Honorarium Narasumber atau Pembahas, Moderator, Pembawa Acara, dan Panitia</t>
  </si>
  <si>
    <t>Beban Honorarium Tim Pelaksana Kegiatan dan Sekretariat Tim Pelaksana Kegiatan</t>
  </si>
  <si>
    <t>Beban Honorarium Pemberi Keterangan Ahli, Saksi Ahli, dan Beracara</t>
  </si>
  <si>
    <t>Beban Honorarium Penyuluhan atau Pendampingan</t>
  </si>
  <si>
    <t>Beban Honorarium Rohaniwan</t>
  </si>
  <si>
    <t>Beban Honorarium Tim Penyusunan Jurnal, Buletin, Majalah, Pengelola Teknologi Informasi dan Pengelola Website</t>
  </si>
  <si>
    <t>Beban Honorarium Penyelenggara Ujian</t>
  </si>
  <si>
    <t>Beban Honorarium Penulisan Butir Soal Tingkat Provinsi, Kabupaten atau Kota</t>
  </si>
  <si>
    <t>Beban Honorarium Penyelenggaraan Kegiatan Pendidikan dan Pelatihan</t>
  </si>
  <si>
    <t>Beban Honorarium Tim Anggaran Pemerintah Daerah</t>
  </si>
  <si>
    <t>Beban Jasa Tenaga Pendidikan</t>
  </si>
  <si>
    <t>Beban Jasa Tenaga Kesehatan</t>
  </si>
  <si>
    <t>Beban Jasa Tenaga Laboratorium</t>
  </si>
  <si>
    <t>Beban Jasa Tenaga Penanganan Prasarana dan Sarana Umum</t>
  </si>
  <si>
    <t>Beban Jasa Tenaga Ketenteraman, Ketertiban Umum, dan Perlindungan Masyarakat</t>
  </si>
  <si>
    <t>Beban Jasa Tenaga Pemadam Kebakaran dan Penyelamatan</t>
  </si>
  <si>
    <t>Beban Jasa Tenaga Penanganan Bencana</t>
  </si>
  <si>
    <t>Beban Jasa Tenaga Penanganan Sosial</t>
  </si>
  <si>
    <t>Beban Jasa Tenaga Sumber Daya Air</t>
  </si>
  <si>
    <t>Beban Jasa Tenaga Perhubungan</t>
  </si>
  <si>
    <t>Beban Jasa Tenaga Teknis Pertanian dan Pangan</t>
  </si>
  <si>
    <t>Beban Jasa Tenaga Arsip dan Perpustakaan</t>
  </si>
  <si>
    <t>Beban Jasa Tenaga Kesenian dan Kebudayaan</t>
  </si>
  <si>
    <t>Beban Jasa Tenaga Administrasi</t>
  </si>
  <si>
    <t>Beban Jasa Tenaga Operator Komputer</t>
  </si>
  <si>
    <t>Beban Jasa Tenaga Pelayanan Umum</t>
  </si>
  <si>
    <t>Beban Jasa Tenaga Ahli</t>
  </si>
  <si>
    <t>Beban Jasa Tenaga Kebersihan</t>
  </si>
  <si>
    <t>Beban Jasa Tenaga Keamanan</t>
  </si>
  <si>
    <t>Beban Jasa Tenaga Caraka</t>
  </si>
  <si>
    <t>Beban Jasa Tenaga Supir</t>
  </si>
  <si>
    <t>Beban Jasa Tenaga Juru Masak</t>
  </si>
  <si>
    <t>Beban Jasa Tenaga Teknisi Mekanik dan Listrik</t>
  </si>
  <si>
    <t>Beban Jasa Audit/Surveillance ISO</t>
  </si>
  <si>
    <t>Beban Jasa Juri Perlombaan/Pertandingan</t>
  </si>
  <si>
    <t>Beban Jasa Tata Rias</t>
  </si>
  <si>
    <t>Beban Jasa Tenaga Informasi dan Teknologi</t>
  </si>
  <si>
    <t>Beban Jasa Tenaga Operator Tiket</t>
  </si>
  <si>
    <t>Beban Jasa Pemasangan Instalasi Telepon, Air, dan Listrik</t>
  </si>
  <si>
    <t>Beban Jasa Pelaksanaan Transaksi Keuangan</t>
  </si>
  <si>
    <t>Beban Jasa Penulisan dan Penerjemahan</t>
  </si>
  <si>
    <t>Beban Jasa Pelayanan Perpustakaan</t>
  </si>
  <si>
    <t>Beban Jasa Pelayanan Kearsipan</t>
  </si>
  <si>
    <t>Beban Jasa Konversi Aplikasi/Sistem Informasi</t>
  </si>
  <si>
    <t>Beban Jasa Penyelenggaraan Acara</t>
  </si>
  <si>
    <t>Beban Jasa Kontribusi Asosiasi</t>
  </si>
  <si>
    <t>Beban Jasa Pencucian Pakaian, Alat Kesenian dan Kebudayaan, serta Alat Rumah Tangga</t>
  </si>
  <si>
    <t>Beban Jasa Pengolahan Sampah</t>
  </si>
  <si>
    <t>Beban Jasa Pembersihan, Pengendalian Hama, dan Fumigasi</t>
  </si>
  <si>
    <t>Beban Jasa Pengukuran Tanah</t>
  </si>
  <si>
    <t>Beban Jasa Jalan/Tol</t>
  </si>
  <si>
    <t>Beban Jasa Iklan/Reklame, Film, dan Pemotretan</t>
  </si>
  <si>
    <t>Beban Jasa Pemindahan Benda Bersejarah</t>
  </si>
  <si>
    <t>Beban Jasa Operator Kapal</t>
  </si>
  <si>
    <t>Beban Jasa Penyelaman</t>
  </si>
  <si>
    <t>Beban Tagihan Telepon</t>
  </si>
  <si>
    <t>Beban Tagihan Air</t>
  </si>
  <si>
    <t>Beban Tagihan Listrik</t>
  </si>
  <si>
    <t>Beban Langganan Jurnal/Surat Kabar/Majalah</t>
  </si>
  <si>
    <t>Beban Kawat/Faksimili/Internet/TV Berlangganan</t>
  </si>
  <si>
    <t>Beban Paket/Pengiriman</t>
  </si>
  <si>
    <t>Beban Penambahan Daya</t>
  </si>
  <si>
    <t>Beban Registrasi/Keanggotaan</t>
  </si>
  <si>
    <t>Beban Pembayaran Pajak, Bea, dan Perizinan</t>
  </si>
  <si>
    <t>Beban Rekening Penerangan Jalan Umum</t>
  </si>
  <si>
    <t>Beban Pengolahan Air Limbah</t>
  </si>
  <si>
    <t>Beban Ganti Rugi kepada Pihak Ketiga/Pihak Lain/Masyarakat Akibat Kecelakaan</t>
  </si>
  <si>
    <t>Beban Lembur</t>
  </si>
  <si>
    <t>Beban Denda atas Keterlambatan Pelaksanaan Pekerjaan</t>
  </si>
  <si>
    <t>Beban Medical Check Up</t>
  </si>
  <si>
    <t>Beban Insentif Tenaga Kesehatan Vaksinator</t>
  </si>
  <si>
    <t>Beban Iuran Jaminan Kesehatan bagi Kepala Desa dan Perangkat Desa</t>
  </si>
  <si>
    <t>Beban Kontribusi Jaminan Kesehatan bagi PBI</t>
  </si>
  <si>
    <t>Beban Iuran Jaminan Kesehatan bagi Peserta PBPU dan BP Kelas 3</t>
  </si>
  <si>
    <t>Beban Bantuan Iuran Jaminan Kesehatan bagi Peserta PBPU dan BP Kelas 3</t>
  </si>
  <si>
    <t>Beban Iuran Jaminan Kesehatan bagi Non ASN</t>
  </si>
  <si>
    <t>Beban Iuran Jaminan Kecelakaan Kerja bagi Non ASN</t>
  </si>
  <si>
    <t>Beban Iuran Jaminan Kematian bagi Non ASN</t>
  </si>
  <si>
    <t>Beban Asuransi Barang Milik Daerah</t>
  </si>
  <si>
    <t>Beban Sewa Tanah Bangunan Perumahan/Gedung Tempat Tinggal</t>
  </si>
  <si>
    <t>Beban Sewa Tanah untuk Bangunan Gedung Perdagangan/Perusahaan</t>
  </si>
  <si>
    <t>Beban Sewa Tanah untuk Bangunan Industri</t>
  </si>
  <si>
    <t>Beban Sewa Tanah untuk Bangunan Tempat Kerja</t>
  </si>
  <si>
    <t>Beban Sewa Tanah untuk Bangunan Gedung Sarana Olahraga</t>
  </si>
  <si>
    <t>Beban Sewa Tanah untuk Bangunan Tempat Ibadah</t>
  </si>
  <si>
    <t>Beban Sewa Tanah Persil Lainnya</t>
  </si>
  <si>
    <t>Beban Sewa Tanah Basah</t>
  </si>
  <si>
    <t>Beban Sewa Tanah Kering</t>
  </si>
  <si>
    <t>Beban Sewa Tanah Perkebunan</t>
  </si>
  <si>
    <t>Beban Sewa Tanah Hutan</t>
  </si>
  <si>
    <t>Beban Sewa Tanah Tandus</t>
  </si>
  <si>
    <t>Beban Sewa Tanah Padang Alang- Alang/Rumput</t>
  </si>
  <si>
    <t>Beban Sewa Tanah Pertanian</t>
  </si>
  <si>
    <t>Beban Sewa Tanah Pertambangan</t>
  </si>
  <si>
    <t>Beban Sewa Tanah Non Persil Lainnya</t>
  </si>
  <si>
    <t>Beban Sewa Tanah Lapangan Olahraga</t>
  </si>
  <si>
    <t>Beban Sewa Tanah Lapangan Parkir</t>
  </si>
  <si>
    <t>Beban Sewa Tanah Lapangan Penimbunan Barang</t>
  </si>
  <si>
    <t>Beban Sewa Tanah Lapangan Pemancar dan Studio Alam</t>
  </si>
  <si>
    <t>Beban Sewa Tanah Lapangan Pengujian/Pengolahan</t>
  </si>
  <si>
    <t>Beban Sewa Tanah Lapangan Terbang</t>
  </si>
  <si>
    <t>Beban Sewa Tanah untuk Jalan</t>
  </si>
  <si>
    <t>Beban Sewa Tanah untuk Bangunan Air</t>
  </si>
  <si>
    <t>Beban Sewa Tanah untuk Bangunan Instalasi</t>
  </si>
  <si>
    <t>Beban Sewa Tanah untuk Bangunan Jaringan</t>
  </si>
  <si>
    <t>Beban Sewa Tanah untuk Bangunan Bersejarah</t>
  </si>
  <si>
    <t>Beban Sewa Tanah untuk Makam</t>
  </si>
  <si>
    <t>Beban Sewa Tanah untuk Taman</t>
  </si>
  <si>
    <t>Beban Sewa Tanah untuk Latihan</t>
  </si>
  <si>
    <t>Beban Sewa Tanah Daerah Pertahanan</t>
  </si>
  <si>
    <t>Beban Sewa Tanah Lapangan PBB</t>
  </si>
  <si>
    <t>Beban Sewa Tanah Kampung</t>
  </si>
  <si>
    <t>Beban Sewa Emplasment</t>
  </si>
  <si>
    <t>Beban Sewa Lapangan Lainnya</t>
  </si>
  <si>
    <t>Beban Sewa Tractor</t>
  </si>
  <si>
    <t>Beban Sewa Grader</t>
  </si>
  <si>
    <t>Beban Sewa Excavator</t>
  </si>
  <si>
    <t>Beban Sewa Pile Driver</t>
  </si>
  <si>
    <t>Beban Sewa Hauler</t>
  </si>
  <si>
    <t>Beban Sewa Asphalt Equipment</t>
  </si>
  <si>
    <t>Beban Sewa Compacting Equipment</t>
  </si>
  <si>
    <t>Beban Sewa Aggregate and Concrete Equipment</t>
  </si>
  <si>
    <t>Beban Sewa Loader</t>
  </si>
  <si>
    <t>Beban Sewa Alat Pengangkat</t>
  </si>
  <si>
    <t>Beban Sewa Mesin Proses</t>
  </si>
  <si>
    <t>Beban Sewa Alat Besar Darat Lainnya</t>
  </si>
  <si>
    <t>Beban Sewa Dredger</t>
  </si>
  <si>
    <t>Beban Sewa Floating Excavator</t>
  </si>
  <si>
    <t>Beban Sewa Amphibi Dredger</t>
  </si>
  <si>
    <t>Beban Sewa Kapal Tarik</t>
  </si>
  <si>
    <t>Beban Sewa Mesin Proses Apung</t>
  </si>
  <si>
    <t>Beban Sewa Alat Besar Apung Lainnya</t>
  </si>
  <si>
    <t>Beban Sewa Alat Penarik</t>
  </si>
  <si>
    <t>Beban Sewa Feeder</t>
  </si>
  <si>
    <t>Beban Sewa Compressor</t>
  </si>
  <si>
    <t>Beban Sewa Electric Generating Set</t>
  </si>
  <si>
    <t>Beban Sewa Pompa</t>
  </si>
  <si>
    <t>Beban Sewa Mesin Bor</t>
  </si>
  <si>
    <t>Beban Sewa Unit Pemeliharaan Lapangan</t>
  </si>
  <si>
    <t>Beban Sewa Alat Pengolahan Air Kotor</t>
  </si>
  <si>
    <t>Beban Sewa Pembangkit Uap Air Panas/Steam Generator</t>
  </si>
  <si>
    <t>Beban Sewa Air Port Maintenance Equipment/Alat Bantu Penerbangan</t>
  </si>
  <si>
    <t>Beban Sewa Mesin Tatoo</t>
  </si>
  <si>
    <t>Beban Sewa Perlengkapan Kebakaran Hutan</t>
  </si>
  <si>
    <t>Beban Sewa Peralatan Selam</t>
  </si>
  <si>
    <t>Beban Sewa Peralatan SAR Mountenering</t>
  </si>
  <si>
    <t>Beban Sewa Peralatan Intelijen</t>
  </si>
  <si>
    <t>Beban Sewa Alat Bantu Lainnya</t>
  </si>
  <si>
    <t>Beban Sewa Kendaraan Dinas Bermotor Perorangan</t>
  </si>
  <si>
    <t>Beban Sewa Kendaraan Bermotor Penumpang</t>
  </si>
  <si>
    <t>Beban Sewa Kendaraan Bermotor Angkutan Barang</t>
  </si>
  <si>
    <t>Beban Sewa Kendaraan Bermotor Beroda Dua</t>
  </si>
  <si>
    <t>Beban Sewa Kendaraan Bermotor Beroda Tiga</t>
  </si>
  <si>
    <t>Beban Sewa Kendaraan Bermotor Khusus</t>
  </si>
  <si>
    <t>Beban Sewa Kendaraan Tempur</t>
  </si>
  <si>
    <t>Beban Sewa Alat Angkutan Kereta Rel</t>
  </si>
  <si>
    <t>Beban Sewa Alat Angkutan Darat Bermotor Lainnya</t>
  </si>
  <si>
    <t>Beban Sewa Kendaraan Tak Bermotor Angkutan Barang</t>
  </si>
  <si>
    <t>Beban Sewa Kendaraan Tak Bermotor Penumpang</t>
  </si>
  <si>
    <t>Beban Sewa Alat Angkutan Kereta Rel Tak Bermotor</t>
  </si>
  <si>
    <t>Beban Sewa Alat Angkutan Darat Tak Bermotor Lainnya</t>
  </si>
  <si>
    <t>Beban Sewa Alat Angkutan Apung Bermotor untuk Barang</t>
  </si>
  <si>
    <t>Beban Sewa Alat Angkutan Apung Bermotor untuk Penumpang</t>
  </si>
  <si>
    <t>Beban Sewa Alat Angkutan Apung Bermotor Khusus</t>
  </si>
  <si>
    <t>Beban Sewa Alat Angkutan Apung Bermotor Militer</t>
  </si>
  <si>
    <t>Beban Sewa Alat Angkutan Apung Bermotor Lainnya</t>
  </si>
  <si>
    <t>Beban Sewa Alat Angkutan Apung Tak Bermotor untuk Barang</t>
  </si>
  <si>
    <t>Beban Sewa Alat Angkutan Apung Tak Bermotor untuk Penumpang</t>
  </si>
  <si>
    <t>Beban Sewa Alat Angkutan Apung Tak Bermotor Khusus</t>
  </si>
  <si>
    <t>Beban Sewa Alat Angkutan Apung Tak Bermotor Lainnya</t>
  </si>
  <si>
    <t>Beban Sewa Kapal Terbang</t>
  </si>
  <si>
    <t>Beban Sewa Alat Angkutan Bermotor Udara Lainnya</t>
  </si>
  <si>
    <t>Beban Sewa Perkakas Konstruksi Logam Terpasang pada Fondasi</t>
  </si>
  <si>
    <t>Beban Sewa Perkakas Bengkel Listrik</t>
  </si>
  <si>
    <t>Beban Sewa Perkakas Bengkel Service</t>
  </si>
  <si>
    <t>Beban Sewa Perkakas Pengangkat Bermesin</t>
  </si>
  <si>
    <t>Beban Sewa Perkakas Bengkel Kayu</t>
  </si>
  <si>
    <t>Beban Sewa Perkakas Bengkel Khusus</t>
  </si>
  <si>
    <t>Beban Sewa Peralatan Las</t>
  </si>
  <si>
    <t>Beban Sewa Perkakas Pabrik Es</t>
  </si>
  <si>
    <t>Beban Sewa Alat Bengkel Bermesin Lainnya</t>
  </si>
  <si>
    <t>Beban Sewa Perkakas Bengkel Konstruksi Logam</t>
  </si>
  <si>
    <t>Beban Sewa Perkakas Pengangkat</t>
  </si>
  <si>
    <t>Beban Sewa Perkakas Standard (Standard Tools)</t>
  </si>
  <si>
    <t>Beban Sewa Perkakas Khusus (Special Tools)</t>
  </si>
  <si>
    <t>Beban Sewa Perkakas Bengkel Kerja</t>
  </si>
  <si>
    <t>Beban Sewa Peralatan Tukang Besi</t>
  </si>
  <si>
    <t>Beban Sewa Peralatan Tukang Kayu</t>
  </si>
  <si>
    <t>Beban Sewa Peralatan Ukur, Gip dan Feeting</t>
  </si>
  <si>
    <t>Beban Sewa Peralatan Bengkel Khusus Peladam</t>
  </si>
  <si>
    <t>Beban Sewa Alat Bengkel Tak Bermesin Lainnya</t>
  </si>
  <si>
    <t>Beban Sewa Alat Ukur Universal</t>
  </si>
  <si>
    <t>Beban Sewa Alat Ukur/Tes Inteligensia</t>
  </si>
  <si>
    <t>Beban Sewa Alat Ukur/Tes Alat Kepribadian</t>
  </si>
  <si>
    <t>Beban Sewa Alat Ukur/Tes Klinis Lain</t>
  </si>
  <si>
    <t>Beban Sewa Alat Kalibrasi</t>
  </si>
  <si>
    <t>Beban Sewa Oscilloscope</t>
  </si>
  <si>
    <t>Beban Sewa Universal Tester</t>
  </si>
  <si>
    <t>Beban Sewa Alat Ukur/Pembanding</t>
  </si>
  <si>
    <t>Beban Sewa Alat Ukur Lain-Lain</t>
  </si>
  <si>
    <t>Beban Sewa Alat Timbangan/Biara</t>
  </si>
  <si>
    <t>Beban Sewa Anak Timbangan/Biara</t>
  </si>
  <si>
    <t>Beban Sewa Takaran Kering</t>
  </si>
  <si>
    <t>Beban Sewa Takaran Bahan Bangunan</t>
  </si>
  <si>
    <t>Beban Sewa Takaran Lainnya</t>
  </si>
  <si>
    <t>Beban Sewa Alat Penguji Kendaraan Bermotor</t>
  </si>
  <si>
    <t>Beban Sewa Specific Set</t>
  </si>
  <si>
    <t>Beban Sewa Alat Pengukur Keadaan Alam</t>
  </si>
  <si>
    <t>Beban Sewa Alat Pengukur Penglihatan</t>
  </si>
  <si>
    <t>Beban Sewa Alat Pengukur Ketepatan dan Koreksi Waktu</t>
  </si>
  <si>
    <t>Beban Sewa Alat Ukur Instrument Workshop</t>
  </si>
  <si>
    <t>Beban Sewa Alat Ukur Lainnya</t>
  </si>
  <si>
    <t>Beban Sewa Alat Pengolahan Tanah dan Tanaman</t>
  </si>
  <si>
    <t>Beban Sewa Alat Pemeliharaan Tanaman/Ikan/Ternak</t>
  </si>
  <si>
    <t>Beban Sewa Alat Panen</t>
  </si>
  <si>
    <t>Beban Sewa Alat Penyimpan Hasil Percobaan Pertanian</t>
  </si>
  <si>
    <t>Beban Sewa Alat Laboratorium Pertanian</t>
  </si>
  <si>
    <t>Beban Sewa Alat Processing</t>
  </si>
  <si>
    <t>Beban Sewa Alat Pasca Panen</t>
  </si>
  <si>
    <t>Beban Sewa Alat Produksi Perikanan</t>
  </si>
  <si>
    <t>Beban Sewa Alat-Alat Peternakan</t>
  </si>
  <si>
    <t>Beban Sewa Alat Pengolahan Lainnya</t>
  </si>
  <si>
    <t>Beban Sewa Mesin Ketik</t>
  </si>
  <si>
    <t>Beban Sewa Mesin Hitung/Mesin Jumlah</t>
  </si>
  <si>
    <t>Beban Sewa Alat Reproduksi (Penggandaan)</t>
  </si>
  <si>
    <t>Beban Sewa Alat Penyimpan Perlengkapan Kantor</t>
  </si>
  <si>
    <t>Beban Sewa Alat Kantor Lainnya</t>
  </si>
  <si>
    <t>Beban Sewa Mebel</t>
  </si>
  <si>
    <t>Beban Sewa Alat Pengukur Waktu</t>
  </si>
  <si>
    <t>Beban Sewa Alat Pembersih</t>
  </si>
  <si>
    <t>Beban Sewa Alat Pendingin</t>
  </si>
  <si>
    <t>Beban Sewa Alat Dapur</t>
  </si>
  <si>
    <t>Beban Sewa Alat Rumah Tangga Lainnya (Home Use)</t>
  </si>
  <si>
    <t>Beban Sewa Alat Pemadam Kebakaran</t>
  </si>
  <si>
    <t>Beban Sewa Meja Kerja Pejabat</t>
  </si>
  <si>
    <t>Beban Sewa Meja Rapat Pejabat</t>
  </si>
  <si>
    <t>Beban Sewa Kursi Kerja Pejabat</t>
  </si>
  <si>
    <t>Beban Sewa Kursi Rapat Pejabat</t>
  </si>
  <si>
    <t>Beban Sewa Kursi Hadap Depan Meja Kerja Pejabat</t>
  </si>
  <si>
    <t>Beban Sewa Kursi Tamu di Ruangan Pejabat</t>
  </si>
  <si>
    <t>Beban Sewa Lemari dan Arsip Pejabat</t>
  </si>
  <si>
    <t>Beban Sewa Peralatan Studio Audio</t>
  </si>
  <si>
    <t>Beban Sewa Peralatan Studio Video dan Film</t>
  </si>
  <si>
    <t>Beban Sewa Peralatan Studio Gambar</t>
  </si>
  <si>
    <t>Beban Sewa Peralatan Cetak</t>
  </si>
  <si>
    <t>Beban Sewa Peralatan Studio Pemetaan/Peralatan Ukur Tanah</t>
  </si>
  <si>
    <t>Beban Sewa Alat Studio Lainnya</t>
  </si>
  <si>
    <t>Beban Sewa Alat Komunikasi Telephone</t>
  </si>
  <si>
    <t>Beban Sewa Alat Komunikasi Radio SSB</t>
  </si>
  <si>
    <t>Beban Sewa Alat Komunikasi Radio HF/FM</t>
  </si>
  <si>
    <t>Beban Sewa Alat Komunikasi Radio VHF</t>
  </si>
  <si>
    <t>Beban Sewa Alat Komunikasi Radio UHF</t>
  </si>
  <si>
    <t>Beban Sewa Alat Komunikasi Sosial</t>
  </si>
  <si>
    <t>Beban Sewa Alat-Alat Sandi</t>
  </si>
  <si>
    <t>Beban Sewa Alat Komunikasi Khusus</t>
  </si>
  <si>
    <t>Beban Sewa Alat Komunikasi Digital dan Konvensional</t>
  </si>
  <si>
    <t>Beban Sewa Alat Komunikasi Satelit</t>
  </si>
  <si>
    <t>Beban Sewa Alat Komunikasi Lainnya</t>
  </si>
  <si>
    <t>Beban Sewa Peralatan Pemancar MF/MW</t>
  </si>
  <si>
    <t>Beban Sewa Peralatan Pemancar VHF/FM</t>
  </si>
  <si>
    <t>Beban Sewa Peralatan Pemancar UHF</t>
  </si>
  <si>
    <t>Beban Sewa Peralatan Pemancar SHF</t>
  </si>
  <si>
    <t>Beban Sewa Peralatan Antena MF/MW</t>
  </si>
  <si>
    <t>Beban Sewa Peralatan Antena HF/SW</t>
  </si>
  <si>
    <t>Beban Sewa Peralatan Antena VHF/FM</t>
  </si>
  <si>
    <t>Beban Sewa Peralatan Antena UHF</t>
  </si>
  <si>
    <t>Beban Sewa Peralatan Antena SHF/Parabola</t>
  </si>
  <si>
    <t>Beban Sewa Peralatan Translator VHF/VHF</t>
  </si>
  <si>
    <t>Beban Sewa Peralatan Translator UHF/UHF</t>
  </si>
  <si>
    <t>Beban Sewa Peralatan Translator VHF/UHF</t>
  </si>
  <si>
    <t>Beban Sewa Peralatan Translator UHF/VHF</t>
  </si>
  <si>
    <t>Beban Sewa Peralatan Microwave FPU</t>
  </si>
  <si>
    <t>Beban Sewa Peralatan Microwave Terestrial</t>
  </si>
  <si>
    <t>Beban Sewa Peralatan Microwave TVRO</t>
  </si>
  <si>
    <t>Beban Sewa Peralatan Dummy Load</t>
  </si>
  <si>
    <t>Beban Sewa Switcher Antena</t>
  </si>
  <si>
    <t>Beban Sewa Switcher/Menara Antena</t>
  </si>
  <si>
    <t>Beban Sewa Humidity Control</t>
  </si>
  <si>
    <t>Beban Sewa Program Input Equipment</t>
  </si>
  <si>
    <t>Beban Sewa Peralatan Antena Penerima VHF</t>
  </si>
  <si>
    <t>Beban Sewa Peralatan Pemancar LF</t>
  </si>
  <si>
    <t>Beban Sewa Unit Pemancar MF+HF</t>
  </si>
  <si>
    <t>Beban Sewa Peralatan Antena Pemancar MF+HF</t>
  </si>
  <si>
    <t>Beban Sewa Peralatan Penerima</t>
  </si>
  <si>
    <t>Beban Sewa Peralatan Pemancar dan Penerima LF</t>
  </si>
  <si>
    <t>Beban Sewa Peralatan Pemancar dan Penerima MF</t>
  </si>
  <si>
    <t>Beban Sewa Peralatan Pemancar dan Penerima HF</t>
  </si>
  <si>
    <t>Beban Sewa Peralatan Pemancar dan Penerima MF+HF</t>
  </si>
  <si>
    <t>Beban Sewa Peralatan Pemancar dan Penerima VHF</t>
  </si>
  <si>
    <t>Beban Sewa Peralatan Pemancar dan Penerima UHF</t>
  </si>
  <si>
    <t>Beban Sewa Peralatan Pemancar dan Penerima SHF</t>
  </si>
  <si>
    <t>Beban Sewa Peralatan Antena Pemancar dan Penerima LF</t>
  </si>
  <si>
    <t>Beban Sewa Peralatan Antena Pemancar dan Penerima MF</t>
  </si>
  <si>
    <t>Beban Sewa Peralatan Antena Pemancar dan Penerima HF</t>
  </si>
  <si>
    <t>Beban Sewa Peralatan Antena Pemancar dan Penerima MF+HF</t>
  </si>
  <si>
    <t>Beban Sewa Peralatan Antena Pemancar dan Penerima VHF</t>
  </si>
  <si>
    <t>Beban Sewa Peralatan Antena Pemancar dan Penerima UHF</t>
  </si>
  <si>
    <t>Beban Sewa Peralatan Antena Pemancar dan Penerima SHF</t>
  </si>
  <si>
    <t>Beban Sewa Peralatan Penerima Cuaca Citra Satelit Resolusi Rendah</t>
  </si>
  <si>
    <t>Beban Sewa Peralatan Penerima Cuaca Citra Satelit Resolusi Tinggi</t>
  </si>
  <si>
    <t>Beban Sewa Peralatan Penerima dan Pengirim Gambar ke Permukaan</t>
  </si>
  <si>
    <t>Beban Sewa Peralatan Perlengkapan Radio</t>
  </si>
  <si>
    <t>Beban Sewa Sumber Tenaga</t>
  </si>
  <si>
    <t>Beban Sewa Peralatan Pemancar Lainnya</t>
  </si>
  <si>
    <t>Beban Sewa Peralatan Komunikasi Navigasi Instrumen Landing System</t>
  </si>
  <si>
    <t>Beban Sewa Very High Frequence Omni Range (VOR)</t>
  </si>
  <si>
    <t>Beban Sewa Distance Measuring Equipment (DME)</t>
  </si>
  <si>
    <t>Beban Sewa Radar</t>
  </si>
  <si>
    <t>Beban Sewa Alat Pengatur Telekomunikasi</t>
  </si>
  <si>
    <t>Beban Sewa Peralatan Komunikasi untuk Dokumentasi</t>
  </si>
  <si>
    <t>Beban Sewa Peralatan Komunikasi Navigasi Lainnya</t>
  </si>
  <si>
    <t>Beban Sewa Alat Kedokteran Umum</t>
  </si>
  <si>
    <t>Beban Sewa Alat Kedokteran Gigi</t>
  </si>
  <si>
    <t>Beban Sewa Alat Kedokteran Keluarga Berencana</t>
  </si>
  <si>
    <t>Beban Sewa Alat Kedokteran Bedah</t>
  </si>
  <si>
    <t>Beban Sewa Alat Kesehatan Kebidanan dan Penyakit Kandungan</t>
  </si>
  <si>
    <t>Beban Sewa Alat Kedokteran THT</t>
  </si>
  <si>
    <t>Beban Sewa Alat Kedokteran Mata</t>
  </si>
  <si>
    <t>Beban Sewa Alat Kedokteran Bagian Penyakit Dalam</t>
  </si>
  <si>
    <t>Beban Sewa Alat Kedokteran Kamar Jenazah/Mortuary</t>
  </si>
  <si>
    <t>Beban Sewa Alat Kedokteran Anak</t>
  </si>
  <si>
    <t>Beban Sewa Alat Kedokteran Poliklinik</t>
  </si>
  <si>
    <t>Beban Sewa Alat Kesehatan Rehabilitasi Medis</t>
  </si>
  <si>
    <t>Beban Sewa Alat Kedokteran Neurologi (Saraf)</t>
  </si>
  <si>
    <t>Beban Sewa Alat Kedokteran Jantung</t>
  </si>
  <si>
    <t>Beban Sewa Alat Kedokteran Radiodiagnostic</t>
  </si>
  <si>
    <t>Beban Sewa Alat Kedokteran Patalogi Anatomy</t>
  </si>
  <si>
    <t>Beban Sewa Alat Kedokteran Transfusi Darah</t>
  </si>
  <si>
    <t>Beban Sewa Alat Kedokteran Radioterapi</t>
  </si>
  <si>
    <t>Beban Sewa Alat Kedokteran Nuklir</t>
  </si>
  <si>
    <t>Beban Sewa Alat Kedokteran Kulit dan Kelamin</t>
  </si>
  <si>
    <t>Beban Sewa Alat Kedokteran Gawat Darurat</t>
  </si>
  <si>
    <t>Beban Sewa Alat Kedokteran Jiwa</t>
  </si>
  <si>
    <t>Beban Sewa Alat Kedokteran Bedah Ortopedi</t>
  </si>
  <si>
    <t>Beban Sewa Alat Kedokteran ICU</t>
  </si>
  <si>
    <t>Beban Sewa Alat Kedokteran ICCU</t>
  </si>
  <si>
    <t>Beban Sewa Alat Kedokteran Bedah Jantung</t>
  </si>
  <si>
    <t>Beban Sewa Alat Kedokteran Traditional Medicine</t>
  </si>
  <si>
    <t>Beban Sewa Alat Kedokteran Anestesi</t>
  </si>
  <si>
    <t>Beban Sewa Alat Kedokteran Lainnya</t>
  </si>
  <si>
    <t>Beban Sewa Alat Kesehatan Matra Laut</t>
  </si>
  <si>
    <t>Beban Sewa Alat Kesehatan Matra Udara</t>
  </si>
  <si>
    <t>Beban Sewa Alat Kesehatan Kepolisian</t>
  </si>
  <si>
    <t>Beban Sewa Alat Kesehatan Olahraga</t>
  </si>
  <si>
    <t>Beban Sewa Alat Kesehatan Umum Lainnya</t>
  </si>
  <si>
    <t>Beban Sewa Alat Laboratorium Kimia Air Teknik Penyehatan</t>
  </si>
  <si>
    <t>Beban Sewa Alat Laboratorium Mikro Biologi Teknik Penyehatan</t>
  </si>
  <si>
    <t>Beban Sewa Alat Laboratorium Hidrokimia</t>
  </si>
  <si>
    <t>Beban Sewa Alat Laboratorium Model Hidrolika</t>
  </si>
  <si>
    <t>Beban Sewa Alat Laboratorium Batuan/Geologi</t>
  </si>
  <si>
    <t>Beban Sewa Alat Laboratorium Bahan Bangunan Konstruksi</t>
  </si>
  <si>
    <t>Beban Sewa Alat Laboratorium Aspal, Cat, dan Kimia</t>
  </si>
  <si>
    <t>Beban Sewa Alat Laboratorium Mekanika Tanah dan Batuan</t>
  </si>
  <si>
    <t>Beban Sewa Alat Laboratorium Cocok Tanam</t>
  </si>
  <si>
    <t>Beban Sewa Alat Laboratorium Logam, Mesin, dan Listrik</t>
  </si>
  <si>
    <t>Beban Sewa Alat Laboratorium Umum</t>
  </si>
  <si>
    <t>Beban Sewa Alat Laboratorium Mikrobiologi</t>
  </si>
  <si>
    <t>Beban Sewa Alat Laboratorium Kimia</t>
  </si>
  <si>
    <t>Beban Sewa Alat Laboratorium Patologi</t>
  </si>
  <si>
    <t>Beban Sewa Alat Laboratorium Immunologi</t>
  </si>
  <si>
    <t>Beban Sewa Alat Laboratorium Hematologi</t>
  </si>
  <si>
    <t>Beban Sewa Alat Laboratorium Film</t>
  </si>
  <si>
    <t>Beban Sewa Alat Laboratorium Makanan</t>
  </si>
  <si>
    <t>Beban Sewa Alat Laboratorium Farmasi</t>
  </si>
  <si>
    <t>Beban Sewa Alat Laboratorium Fisika</t>
  </si>
  <si>
    <t>Beban Sewa Alat Laboratorium Hidrodinamika</t>
  </si>
  <si>
    <t>Beban Sewa Alat Laboratorium Klimatologi</t>
  </si>
  <si>
    <t>Beban Sewa Alat Laboratorium Proses Peleburan</t>
  </si>
  <si>
    <t>Beban Sewa Alat Laboratorium Pasir</t>
  </si>
  <si>
    <t>Beban Sewa Alat Laboratorium Proses Pembuatan Cekatan</t>
  </si>
  <si>
    <t>Beban Sewa Alat Laboratorium Pembuatan Pola</t>
  </si>
  <si>
    <t>Beban Sewa Alat Laboratorium Metalografi</t>
  </si>
  <si>
    <t>Beban Sewa Alat Laboratorium Proses Pengelasan</t>
  </si>
  <si>
    <t>Beban Sewa Alat Laboratorium Uji Proses Pengelasan</t>
  </si>
  <si>
    <t>Beban Sewa Alat Laboratorium Proses Pembuatan Logam</t>
  </si>
  <si>
    <t>Beban Sewa Alat Laboratorium Metrologi</t>
  </si>
  <si>
    <t>Beban Sewa Alat Laboratorium Pelapisan Logam</t>
  </si>
  <si>
    <t>Beban Sewa Alat Laboratorium Proses Pengolahan Panas</t>
  </si>
  <si>
    <t>Beban Sewa Alat Laboratorium Proses Teknologi Tekstil</t>
  </si>
  <si>
    <t>Beban Sewa Alat Laboratorium Uji Tekstil</t>
  </si>
  <si>
    <t>Beban Sewa Alat Laboratorium Proses Teknologi Keramik</t>
  </si>
  <si>
    <t>Beban Sewa Alat Laboratorium Proses Teknologi Kulit, Karet, dan Plastik</t>
  </si>
  <si>
    <t>Beban Sewa Alat Laboratorium Uji Kulit, Karet, dan Plastik</t>
  </si>
  <si>
    <t>Beban Sewa Alat Laboratorium Uji Keramik</t>
  </si>
  <si>
    <t>Beban Sewa Alat Laboratorium Proses Teknologi Selulosa</t>
  </si>
  <si>
    <t>Beban Sewa Alat Laboratorium Elektronika dan Daya</t>
  </si>
  <si>
    <t>Beban Sewa Alat Laboratorium Energi Surya</t>
  </si>
  <si>
    <t>Beban Sewa Alat Laboratorium Konversi Batubara dan Biomas</t>
  </si>
  <si>
    <t>Beban Sewa Alat Laboratorium Oseanografi</t>
  </si>
  <si>
    <t>Beban Sewa Alat Laboratorium Lingkungan Perairan</t>
  </si>
  <si>
    <t>Beban Sewa Alat Laboratorium Biologi Perairan</t>
  </si>
  <si>
    <t>Beban Sewa Alat Laboratorium Biologi</t>
  </si>
  <si>
    <t>Beban Sewa Alat Laboratorium Geofisika</t>
  </si>
  <si>
    <t>Beban Sewa Alat Laboratorium Tambang</t>
  </si>
  <si>
    <t>Beban Sewa Alat Laboratorium Proses/Teknik Kimia</t>
  </si>
  <si>
    <t>Beban Sewa Alat Laboratorium Proses Industri</t>
  </si>
  <si>
    <t>Beban Sewa Alat Laboratorium Kesehatan Kerja</t>
  </si>
  <si>
    <t>Beban Sewa Laboratorium Kearsipan</t>
  </si>
  <si>
    <t>Beban Sewa Laboratorium Hematologi dan Urinalisis</t>
  </si>
  <si>
    <t>Beban Sewa Alat Laboratorium Lain</t>
  </si>
  <si>
    <t>Beban Sewa Alat Laboratorium Hermodinamika Motor dan Sistem Propulasi</t>
  </si>
  <si>
    <t>Beban Sewa Alat Laboratorium Pendidikan</t>
  </si>
  <si>
    <t>Beban Sewa Alat Laboratorium Teknologi Proses Enzim</t>
  </si>
  <si>
    <t>Beban Sewa Alat Laboratorium Teknik Pantai</t>
  </si>
  <si>
    <t>Beban Sewa Alat Laboratorium Sumber Daya dan Energi</t>
  </si>
  <si>
    <t>Beban Sewa Alat Laboratorium Populasi</t>
  </si>
  <si>
    <t>Beban Sewa Alat Pengukur Gelombang</t>
  </si>
  <si>
    <t>Beban Sewa Unit Alat Laboratorium Lainnya</t>
  </si>
  <si>
    <t>Beban Sewa Analytical Instrument</t>
  </si>
  <si>
    <t>Beban Sewa Instrument Probe/Sensor</t>
  </si>
  <si>
    <t>Beban Sewa General Laboratory Tool</t>
  </si>
  <si>
    <t>Beban Sewa Glassware Plastic/Utensils</t>
  </si>
  <si>
    <t>Beban Sewa Laboratory Safety Equipment</t>
  </si>
  <si>
    <t>Beban Sewa Unit Alat Laboratorium Kimia Nuklir Lainnya</t>
  </si>
  <si>
    <t>Beban Sewa Alat Peraga Praktik Sekolah Bidang Studi:Bahasa Indonesia</t>
  </si>
  <si>
    <t>Beban Sewa Alat Peraga Praktik Sekolah Bidang Studi:Matematika</t>
  </si>
  <si>
    <t>Beban Sewa Alat Peraga Praktik Sekolah Bidang Studi:IPA Dasar</t>
  </si>
  <si>
    <t>Beban Sewa Alat Peraga Praktik Sekolah Bidang Studi:IPA Lanjutan</t>
  </si>
  <si>
    <t>Beban Sewa Alat Peraga Praktik Sekolah Bidang Studi:IPA Menengah</t>
  </si>
  <si>
    <t>Beban Sewa Alat Peraga Praktik Sekolah Bidang Studi:IPA Atas</t>
  </si>
  <si>
    <t>Beban Sewa Alat Peraga Praktik Sekolah Bidang Studi:IPS</t>
  </si>
  <si>
    <t>Beban Sewa Alat Peraga Praktik Sekolah Bidang Studi:Agama</t>
  </si>
  <si>
    <t>Beban Sewa Alat Peraga Praktik Sekolah Bidang Studi:Keterampilan</t>
  </si>
  <si>
    <t>Beban Sewa Alat Peraga Praktik Sekolah Bidang Studi:Kesenian</t>
  </si>
  <si>
    <t>Beban Sewa Alat Peraga Praktik Sekolah Bidang Studi:Olahraga</t>
  </si>
  <si>
    <t>Beban Sewa Alat Peraga Praktik Sekolah Bidang Studi:PKN</t>
  </si>
  <si>
    <t>Beban Sewa Alat Peraga Luar Biasa (Tuna Netra, Terapi Fisik, Tuna Daksa, dan Tuna Rungu)</t>
  </si>
  <si>
    <t>Beban Sewa Alat Peraga Kejuruan</t>
  </si>
  <si>
    <t>Beban Sewa Alat Peraga PAUD/TK</t>
  </si>
  <si>
    <t>Beban Sewa Alat Peraga Praktik Sekolah Lainnya</t>
  </si>
  <si>
    <t>Beban Sewa Radiation Detector</t>
  </si>
  <si>
    <t>Beban Sewa Modular Counting and Scientific Electronic</t>
  </si>
  <si>
    <t>Beban Sewa Assembly/Counting System</t>
  </si>
  <si>
    <t>Beban Sewa Recorder Display</t>
  </si>
  <si>
    <t>Beban Sewa System/Power Supply</t>
  </si>
  <si>
    <t>Beban Sewa Measuring/Testing Device</t>
  </si>
  <si>
    <t>Beban Sewa Opto Electronics</t>
  </si>
  <si>
    <t>Beban Sewa Accelerator</t>
  </si>
  <si>
    <t>Beban Sewa Reactor Experimental System</t>
  </si>
  <si>
    <t>Beban Sewa Alat Laboratorium Fisika Nuklir/Elektronika Lainnya</t>
  </si>
  <si>
    <t>Beban Sewa Alat Ukur Fisika Kesehatan</t>
  </si>
  <si>
    <t>Beban Sewa Alat Kesehatan Kerja</t>
  </si>
  <si>
    <t>Beban Sewa Proteksi Lingkungan</t>
  </si>
  <si>
    <t>Beban Sewa Meteorological Equipment</t>
  </si>
  <si>
    <t>Beban Sewa Sumber Radiasi</t>
  </si>
  <si>
    <t>Beban Sewa Alat Proteksi Radiasi/Proteksi Lingkungan Lainnya</t>
  </si>
  <si>
    <t>Beban Sewa Radiation Application Equipment</t>
  </si>
  <si>
    <t>Beban Sewa Non Destructive Test (NDT) Device</t>
  </si>
  <si>
    <t>Beban Sewa Peralatan Hidrologi</t>
  </si>
  <si>
    <t>Beban Sewa Radiation Application and Non Destructive Testing Laboratory Lainnya</t>
  </si>
  <si>
    <t>Beban Sewa Alat Laboratorium Kualitas Air dan Tanah</t>
  </si>
  <si>
    <t>Beban Sewa Alat Laboratorium Kualitas Udara</t>
  </si>
  <si>
    <t>Beban Sewa Alat Laboratorium Kebisingan dan Getaran</t>
  </si>
  <si>
    <t>Beban Sewa Laboratorium Lingkungan</t>
  </si>
  <si>
    <t>Beban Sewa Alat Laboratorium Penunjang</t>
  </si>
  <si>
    <t>Beban Sewa Alat Laboratorium Lingkungan Hidup Lainnya</t>
  </si>
  <si>
    <t>Beban Sewa Towing Carriage</t>
  </si>
  <si>
    <t>Beban Sewa Wave Generator and Absorber</t>
  </si>
  <si>
    <t>Beban Sewa Data Accquisition and Analyzing System</t>
  </si>
  <si>
    <t>Beban Sewa Cavitation Tunnel</t>
  </si>
  <si>
    <t>Beban Sewa Overhead Cranes</t>
  </si>
  <si>
    <t>Beban Sewa Peralatan Umum</t>
  </si>
  <si>
    <t>Beban Sewa Pemesinan:Model Ship Workshop</t>
  </si>
  <si>
    <t>Beban Sewa Pemesinan:Propeller Model Workshop</t>
  </si>
  <si>
    <t>Beban Sewa Pemesinan:Mechanical Workshop</t>
  </si>
  <si>
    <t>Beban Sewa Pemesinan:Precision Mechanical Workshop</t>
  </si>
  <si>
    <t>Beban Sewa Pemesinan:Painting Shop</t>
  </si>
  <si>
    <t>Beban Sewa Pemesinan:Electrical Workshop</t>
  </si>
  <si>
    <t>Beban Sewa MOB</t>
  </si>
  <si>
    <t>Beban Sewa Photo and Film Equipment</t>
  </si>
  <si>
    <t>Beban Sewa Peralatan Laboratorium Hydrodinamica Lainnya</t>
  </si>
  <si>
    <t>Beban Sewa Alat Laboratorium Kalibrasi Elektromedik dan Biomedik</t>
  </si>
  <si>
    <t>Beban Sewa Alat Laboratorium Standar dan Kalibrator</t>
  </si>
  <si>
    <t>Beban Sewa Alat Laboratorium Cahaya, Optik, dan Akustik</t>
  </si>
  <si>
    <t>Beban Sewa Alat Laboratorium Listrik dan Mekanik</t>
  </si>
  <si>
    <t>Beban Sewa Alat Laboratorium Tekanan dan Suhu</t>
  </si>
  <si>
    <t>Beban Sewa Alat Laboratorium Standarisasi Kalibrasi dan Instrumentasi Lain</t>
  </si>
  <si>
    <t>Beban Sewa Alat Laboratorium Natius</t>
  </si>
  <si>
    <t>Beban Sewa Alat Laboratorium Elektronika dan Telekomunikasi Pelayaran</t>
  </si>
  <si>
    <t>Beban Sewa Alat Laboratorium Sarana Bantu Navigasi Pelayaran</t>
  </si>
  <si>
    <t>Beban Sewa Alat Laboratorium Uji Perangkat</t>
  </si>
  <si>
    <t>Beban Sewa Alat Laboratorium Standarisasi Kalibrasi dan Instrumentasi Lainnya</t>
  </si>
  <si>
    <t>Beban Sewa Komputer Jaringan</t>
  </si>
  <si>
    <t>Beban Sewa Personal Computer</t>
  </si>
  <si>
    <t>Beban Sewa Komputer Unit Lainnya</t>
  </si>
  <si>
    <t>Beban Sewa Peralatan Mainframe</t>
  </si>
  <si>
    <t>Beban Sewa Peralatan Mini Computer</t>
  </si>
  <si>
    <t>Beban Sewa Peralatan Personal Computer</t>
  </si>
  <si>
    <t>Beban Sewa Peralatan Jaringan</t>
  </si>
  <si>
    <t>Beban Sewa Peralatan Komputer Lainnya</t>
  </si>
  <si>
    <t>Beban Sewa Optik</t>
  </si>
  <si>
    <t>Beban Sewa Ukur/Instrumen</t>
  </si>
  <si>
    <t>Beban Sewa Alat Eksplorasi Topografi Lainnya</t>
  </si>
  <si>
    <t>Beban Sewa Mekanik</t>
  </si>
  <si>
    <t>Beban Sewa Elektronik/Electric</t>
  </si>
  <si>
    <t>Beban Sewa Manual</t>
  </si>
  <si>
    <t>Beban Sewa Alat Eksplorasi Geofisika Lainnya</t>
  </si>
  <si>
    <t>Beban Sewa Bor Mesin Tumbuk</t>
  </si>
  <si>
    <t>Beban Sewa Bor Mesin Putar</t>
  </si>
  <si>
    <t>Beban Sewa Alat Pengeboran Mesin Lainnya</t>
  </si>
  <si>
    <t>Beban Sewa Bangka</t>
  </si>
  <si>
    <t>Beban Sewa Pantek</t>
  </si>
  <si>
    <t>Beban Sewa Putar</t>
  </si>
  <si>
    <t>Beban Sewa Peralatan Bantu</t>
  </si>
  <si>
    <t>Beban Sewa Alat Pengeboran Non Mesin Lainnya</t>
  </si>
  <si>
    <t>Beban Sewa Peralatan Sumur Minyak</t>
  </si>
  <si>
    <t>Beban Sewa Sumur Pemboran</t>
  </si>
  <si>
    <t>Beban Sewa Sumur Lainnya</t>
  </si>
  <si>
    <t>Beban Sewa RIG</t>
  </si>
  <si>
    <t>Beban Sewa Produksi Lainnya</t>
  </si>
  <si>
    <t>Beban Sewa Alat Pengolahan Minyak</t>
  </si>
  <si>
    <t>Beban Sewa Alat Pengolahan Air</t>
  </si>
  <si>
    <t>Beban Sewa Alat Pengolahan Steam</t>
  </si>
  <si>
    <t>Beban Sewa Alat Pengolahan Wax</t>
  </si>
  <si>
    <t>Beban Sewa Pengolahan dan Pemurnian Lainnya</t>
  </si>
  <si>
    <t>Beban Sewa Elektrik</t>
  </si>
  <si>
    <t>Beban Sewa Alat Bantu Ekplorasi Lainnya</t>
  </si>
  <si>
    <t>Beban Sewa Perawatan Sumur</t>
  </si>
  <si>
    <t>Beban Sewa Tes Unit</t>
  </si>
  <si>
    <t>Beban Sewa Alat Bantu Produksi Lainnya</t>
  </si>
  <si>
    <t>Beban Sewa Radiasi</t>
  </si>
  <si>
    <t>Beban Sewa Suara</t>
  </si>
  <si>
    <t>Beban Sewa Alat Deteksi Lainnya</t>
  </si>
  <si>
    <t>Beban Sewa Baju Pengaman</t>
  </si>
  <si>
    <t>Beban Sewa Masker</t>
  </si>
  <si>
    <t>Beban Sewa Topi Kerja</t>
  </si>
  <si>
    <t>Beban Sewa Sabuk Pengaman</t>
  </si>
  <si>
    <t>Beban Sewa Sepatu Lapangan</t>
  </si>
  <si>
    <t>Beban Sewa Alat Pelindung Lainnya</t>
  </si>
  <si>
    <t>Beban Sewa Alat Penolong</t>
  </si>
  <si>
    <t>Beban Sewa Alat Pendukung Pencarian</t>
  </si>
  <si>
    <t>Beban Sewa Alat Kerja Bawah Air</t>
  </si>
  <si>
    <t>Beban Sewa Alat SAR Lainnya</t>
  </si>
  <si>
    <t>Beban Sewa Peralatan Fasilitas Komunikasi Penerbangan</t>
  </si>
  <si>
    <t>Beban Sewa Peralatan Fasilitas Navigasi dan Pengamatan Penerbangan</t>
  </si>
  <si>
    <t>Beban Sewa Peralatan Fasilitas Bantu Pelayanan dan Pengamanan Bandar Udara</t>
  </si>
  <si>
    <t>Beban Sewa Peralatan Fasilitas Listrik Bandar Udara</t>
  </si>
  <si>
    <t>Beban Sewa Alat Ukur Peralatan Faslektrik</t>
  </si>
  <si>
    <t>Beban Sewa Alat Kerja Penerbangan Lainnya</t>
  </si>
  <si>
    <t>Beban Sewa Alat Peraga Pelatihan</t>
  </si>
  <si>
    <t>Beban Sewa Alat Peraga Percontohan</t>
  </si>
  <si>
    <t>Beban Sewa Alat Peraga Pelatihan dan Percontohan Lainnya</t>
  </si>
  <si>
    <t>Beban Sewa Liquid-Liquid Contractor Equipment</t>
  </si>
  <si>
    <t>Beban Sewa Solid-Solid Mixing Equipment</t>
  </si>
  <si>
    <t>Beban Sewa Solid-Solid Screening Equipment</t>
  </si>
  <si>
    <t>Beban Sewa Solid-Solid Classifier</t>
  </si>
  <si>
    <t>Beban Sewa Solid-Liquid Mixing Equipment</t>
  </si>
  <si>
    <t>Beban Sewa Solid Liquid Crystallization Equipment</t>
  </si>
  <si>
    <t>Beban Sewa Ion Exchange Absortion Equipment</t>
  </si>
  <si>
    <t>Beban Sewa Leaching Equipment</t>
  </si>
  <si>
    <t>Beban Sewa Gravity Sedimentation Equipment</t>
  </si>
  <si>
    <t>Beban Sewa Solid Liquid Filtering Equipment</t>
  </si>
  <si>
    <t>Beban Sewa Centrifuge for Solid Liquid</t>
  </si>
  <si>
    <t>Beban Sewa Liquid from Solid Expelling (Expressor)-Equipment</t>
  </si>
  <si>
    <t>Beban Sewa Gas-Solid Drying Equipment</t>
  </si>
  <si>
    <t>Beban Sewa Gas-Solid Fluidised Bed Equipment</t>
  </si>
  <si>
    <t>Beban Sewa Gas-Solid Separation Equipment</t>
  </si>
  <si>
    <t>Beban Sewa Gas-Liquid Distillation Equipment</t>
  </si>
  <si>
    <t>Beban Sewa Gas-Liquid Separation Equipment</t>
  </si>
  <si>
    <t>Beban Sewa Isotope Separation Equipment</t>
  </si>
  <si>
    <t>Beban Sewa Transport and Storage Equipment for Liquid</t>
  </si>
  <si>
    <t>Beban Sewa Solid Material Handling Equipment</t>
  </si>
  <si>
    <t>Beban Sewa Size Reduction Size Balargement Equipment</t>
  </si>
  <si>
    <t>Beban Sewa Heat Generating Equipment</t>
  </si>
  <si>
    <t>Beban Sewa Heat Transfer Equipment</t>
  </si>
  <si>
    <t>Beban Sewa Mechanical Process</t>
  </si>
  <si>
    <t>Beban Sewa Chemical Reaction Equipment</t>
  </si>
  <si>
    <t>Beban Sewa Unit Peralatan Proses/Produksi Lainnya</t>
  </si>
  <si>
    <t>Beban Sewa Rambu Bersuar</t>
  </si>
  <si>
    <t>Beban Sewa Rambu Tidak Bersuar</t>
  </si>
  <si>
    <t>Beban Sewa Rambu-Rambu Lalu Lintas Darat Lainnya</t>
  </si>
  <si>
    <t>Beban Sewa Runway/Threshold Light</t>
  </si>
  <si>
    <t>Beban Sewa Approach Light</t>
  </si>
  <si>
    <t>Beban Sewa Runway Identification Light (REILS)</t>
  </si>
  <si>
    <t>Beban Sewa Signal</t>
  </si>
  <si>
    <t>Beban Sewa Flood Lights</t>
  </si>
  <si>
    <t>Beban Sewa Rambu-Rambu Lalu Lintas Udara Lainnya</t>
  </si>
  <si>
    <t>Beban Sewa Rambu-Rambu Lalu Lintas Laut</t>
  </si>
  <si>
    <t>Beban Sewa Rambu-Rambu Lalu Lintas Laut Lainnya</t>
  </si>
  <si>
    <t>Beban Sewa Peralatan Olahraga Atletik</t>
  </si>
  <si>
    <t>Beban Sewa Peralatan Permainan</t>
  </si>
  <si>
    <t>Beban Sewa Peralatan Senam</t>
  </si>
  <si>
    <t>Beban Sewa Peralatan Olahraga Air</t>
  </si>
  <si>
    <t>Beban Sewa Peralatan Olahraga Udara</t>
  </si>
  <si>
    <t>Beban Sewa Peralatan Olahraga Lainnya</t>
  </si>
  <si>
    <t>Beban Sewa Bangunan Gedung Kantor</t>
  </si>
  <si>
    <t>Beban Sewa Bangunan Gudang</t>
  </si>
  <si>
    <t>Beban Sewa Bangunan Gedung untuk Bengkel/Hanggar</t>
  </si>
  <si>
    <t>Beban Sewa Bangunan Gedung Instalasi</t>
  </si>
  <si>
    <t>Beban Sewa Bangunan Gedung Laboratorium</t>
  </si>
  <si>
    <t>Beban Sewa Bangunan Kesehatan</t>
  </si>
  <si>
    <t>Beban Sewa Bangunan Gedung Tempat Ibadah</t>
  </si>
  <si>
    <t>Beban Sewa Bangunan Gedung Tempat Pertemuan</t>
  </si>
  <si>
    <t>Beban Sewa Bangunan Gedung Tempat Pendidikan</t>
  </si>
  <si>
    <t>Beban Sewa Bangunan Gedung Tempat Olahraga</t>
  </si>
  <si>
    <t>Beban Sewa Bangunan Gedung Pertokoan/Koperasi/Pasar</t>
  </si>
  <si>
    <t>Beban Sewa Bangunan Gedung untuk Pos Jaga</t>
  </si>
  <si>
    <t>Beban Sewa Bangunan Gedung Garasi/Pool</t>
  </si>
  <si>
    <t>Beban Sewa Bangunan Gedung Pemotong Hewan</t>
  </si>
  <si>
    <t>Beban Sewa Bangunan Gedung Perpustakaan</t>
  </si>
  <si>
    <t>Beban Sewa Bangunan Gedung Museum</t>
  </si>
  <si>
    <t>Beban Sewa Bangunan Gedung Terminal/Pelabuhan/Bandara</t>
  </si>
  <si>
    <t>Beban Sewa Bangunan Pengujian Kelaikan</t>
  </si>
  <si>
    <t>Beban Sewa Bangunan Gedung Lembaga Pemasyarakatan</t>
  </si>
  <si>
    <t>Beban Sewa Bangunan Rumah Tahanan</t>
  </si>
  <si>
    <t>Beban Sewa Bangunan Gedung Krematorium</t>
  </si>
  <si>
    <t>Beban Sewa Bangunan Pembakaran Bangkai Hewan</t>
  </si>
  <si>
    <t>Beban Sewa Bangunan Tempat Persidangan</t>
  </si>
  <si>
    <t>Beban Sewa Bangunan Terbuka</t>
  </si>
  <si>
    <t>Beban Sewa Bangunan Penampung Sekam</t>
  </si>
  <si>
    <t>Beban Sewa Bangunan Tempat Pelelangan Ikan (TPI)</t>
  </si>
  <si>
    <t>Beban Sewa Bangunan Industri</t>
  </si>
  <si>
    <t>Beban Sewa Bangunan Peternakan/Perikanan</t>
  </si>
  <si>
    <t>Beban Sewa Bangunan Gedung Tempat Kerja Lainnya</t>
  </si>
  <si>
    <t>Beban Sewa Bangunan Peralatan Geofisika</t>
  </si>
  <si>
    <t>Beban Sewa Bangunan Fasilitas Umum</t>
  </si>
  <si>
    <t>Beban Sewa Bangunan Parkir</t>
  </si>
  <si>
    <t>Beban Sewa Bangunan Gedung Pabrik</t>
  </si>
  <si>
    <t>Beban Sewa Bangunan Stasiun Bus</t>
  </si>
  <si>
    <t>Beban Sewa Taman</t>
  </si>
  <si>
    <t>Beban Sewa Rumah Negara Golongan I</t>
  </si>
  <si>
    <t>Beban Sewa Rumah Negara Golongan II</t>
  </si>
  <si>
    <t>Beban Sewa Rumah Negara Golongan III</t>
  </si>
  <si>
    <t>Beban Sewa Mess/Wisma/Bungalow/Tempat Peristirahatan</t>
  </si>
  <si>
    <t>Beban Sewa Asrama</t>
  </si>
  <si>
    <t>Beban Sewa Hotel</t>
  </si>
  <si>
    <t>Beban Sewa Motel</t>
  </si>
  <si>
    <t>Beban Sewa Flat/Rumah Susun</t>
  </si>
  <si>
    <t>Beban Sewa Rumah Negara dalam Proses Penggolongan</t>
  </si>
  <si>
    <t>Beban Sewa Panti Asuhan</t>
  </si>
  <si>
    <t>Beban Sewa Apartemen</t>
  </si>
  <si>
    <t>Beban Sewa Rumah Tidak Bersusun</t>
  </si>
  <si>
    <t>Beban Sewa Bangunan Gedung Tempat Tinggal Lainnya</t>
  </si>
  <si>
    <t>Beban Sewa Candi</t>
  </si>
  <si>
    <t>Beban Sewa Tugu</t>
  </si>
  <si>
    <t>Beban Sewa Bangunan Peninggalan</t>
  </si>
  <si>
    <t>Beban Sewa Candi/Tugu Peringatan/Prasasti Lainnya</t>
  </si>
  <si>
    <t>Beban Sewa Bangunan Menara Perambuan Penerangan Pantai</t>
  </si>
  <si>
    <t>Beban Sewa Bangunan Perambuan Penerangan Pantai</t>
  </si>
  <si>
    <t>Beban Sewa Bangunan Menara Telekomunikasi</t>
  </si>
  <si>
    <t>Beban Sewa Bangunan Menara Pengawas</t>
  </si>
  <si>
    <t>Beban Sewa Bangunan Menara Perambuan Lainnya</t>
  </si>
  <si>
    <t>Beban Sewa Tugu/Tanda Batas Administrasi</t>
  </si>
  <si>
    <t>Beban Sewa Tugu/Tanda Jaring Kontrol Geodesi</t>
  </si>
  <si>
    <t>Beban Sewa Pilar/Tugu/Tanda Lainnya</t>
  </si>
  <si>
    <t>Beban Sewa Pagar</t>
  </si>
  <si>
    <t>Beban Sewa Tugu/Tanda Batas Lainnya</t>
  </si>
  <si>
    <t>Beban Sewa Jalan Nasional</t>
  </si>
  <si>
    <t>Beban Sewa Jalan Provinsi</t>
  </si>
  <si>
    <t>Beban Sewa Jalan Kabupaten</t>
  </si>
  <si>
    <t>Beban Sewa Jalan Kota</t>
  </si>
  <si>
    <t>Beban Sewa Jalan Desa</t>
  </si>
  <si>
    <t>Beban Sewa Jalan Tol</t>
  </si>
  <si>
    <t>Beban Sewa Jalan Kereta Api</t>
  </si>
  <si>
    <t>Beban Sewa Landasan Pacu Pesawat Terbang</t>
  </si>
  <si>
    <t>Beban Sewa Jalan Khusus</t>
  </si>
  <si>
    <t>Beban Sewa Jalan Lainnya</t>
  </si>
  <si>
    <t>Beban Sewa Jembatan pada Jalan Nasional</t>
  </si>
  <si>
    <t>Beban Sewa Jembatan pada Jalan Provinsi</t>
  </si>
  <si>
    <t>Beban Sewa Jembatan pada Jalan Kabupaten</t>
  </si>
  <si>
    <t>Beban Sewa Jembatan pada Jalan Kota</t>
  </si>
  <si>
    <t>Beban Sewa Jembatan pada Jalan Desa</t>
  </si>
  <si>
    <t>Beban Sewa Jembatan pada Jalan Tol</t>
  </si>
  <si>
    <t>Beban Sewa Jembatan pada Jalan Kereta Api</t>
  </si>
  <si>
    <t>Beban Sewa Jembatan pada Landasan Pacu Pesawat Terbang</t>
  </si>
  <si>
    <t>Beban Sewa Jembatan pada Jalan Khusus</t>
  </si>
  <si>
    <t>Beban Sewa Jembatan Penyeberangan</t>
  </si>
  <si>
    <t>Beban Sewa Jembatan Labuh/Sandar pada Terminal</t>
  </si>
  <si>
    <t>Beban Sewa Jembatan Pengukur</t>
  </si>
  <si>
    <t>Beban Sewa Jembatan Lainnya</t>
  </si>
  <si>
    <t>Beban Sewa Bangunan Waduk Irigasi</t>
  </si>
  <si>
    <t>Beban Sewa Bangunan Pengambilan Irigasi</t>
  </si>
  <si>
    <t>Beban Sewa Bangunan Pembawa Irigasi</t>
  </si>
  <si>
    <t>Beban Sewa Bangunan Pembuang Irigasi</t>
  </si>
  <si>
    <t>Beban Sewa Bangunan Pengaman Irigasi</t>
  </si>
  <si>
    <t>Beban Sewa Bangunan Pelengkap Irigasi</t>
  </si>
  <si>
    <t>Beban Sewa Bangunan Sawah Irigasi</t>
  </si>
  <si>
    <t>Beban Sewa Bangunan Air Irigasi Lainnya</t>
  </si>
  <si>
    <t>Beban Sewa Bangunan Waduk Pasang Surut</t>
  </si>
  <si>
    <t>Beban Sewa Bangunan Pengambilan Pasang Surut</t>
  </si>
  <si>
    <t>Beban Sewa Bangunan Pembawa Pasang Surut</t>
  </si>
  <si>
    <t>Beban Sewa Saluran Pembuang Pasang Surut</t>
  </si>
  <si>
    <t>Beban Sewa Bangunan Pengaman Pasang Surut</t>
  </si>
  <si>
    <t>Beban Sewa Bangunan Pelengkap Pasang Surut</t>
  </si>
  <si>
    <t>Beban Sewa Bangunan Sawah Pasang Surut</t>
  </si>
  <si>
    <t>Beban Sewa Bangunan Pengairan Pasang Surut Lainnya</t>
  </si>
  <si>
    <t>Beban Sewa Bangunan Waduk Pengembangan Rawa</t>
  </si>
  <si>
    <t>Beban Sewa Bangunan Pengambilan Pengembangan Rawa</t>
  </si>
  <si>
    <t>Beban Sewa Bangunan Pembawa Pengembangan Rawa</t>
  </si>
  <si>
    <t>Beban Sewa Bangunan Pembuang Pengembangan Rawa</t>
  </si>
  <si>
    <t>Beban Sewa Bangunan Pengaman Pengembangan Rawa</t>
  </si>
  <si>
    <t>Beban Sewa Bangunan Pelengkap Pengembangan Rawa</t>
  </si>
  <si>
    <t>Beban Sewa Bangunan Sawah Pengembangan Rawa</t>
  </si>
  <si>
    <t>Beban Sewa Bangunan Pengembangan Rawa dan Polder Lainnya</t>
  </si>
  <si>
    <t>Beban Sewa Bangunan Pengaman Sungai/Pantai dan Penanggulangan Bencana Alam</t>
  </si>
  <si>
    <t>Beban Sewa Bangunan Pengambilan Pengaman Sungai/Pantai</t>
  </si>
  <si>
    <t>Beban Sewa Bangunan Pembawa Pengaman Sungai/Pantai</t>
  </si>
  <si>
    <t>Beban Sewa Bangunan Pembuang Pengaman Sungai</t>
  </si>
  <si>
    <t>Beban Sewa Bangunan Pengaman Pengamanan Sungai/Pantai</t>
  </si>
  <si>
    <t>Beban Sewa Bangunan Pelengkap Pengaman Sungai</t>
  </si>
  <si>
    <t>Beban Sewa Bangunan Pengaman Sungai/Pantai dan Penanggulangan Bencana Alam Lainnya</t>
  </si>
  <si>
    <t>Beban Sewa Bangunan Waduk Pengembangan Sumber Air</t>
  </si>
  <si>
    <t>Beban Sewa Bangunan Pengambilan Pengembangan Sumber Air</t>
  </si>
  <si>
    <t>Beban Sewa Bangunan Pembawa Pengembangan Sumber Air</t>
  </si>
  <si>
    <t>Beban Sewa Bangunan Pembuang Pengembangan Sumber Air</t>
  </si>
  <si>
    <t>Beban Sewa Bangunan Pengaman Pengembangan Sumber Air</t>
  </si>
  <si>
    <t>Beban Sewa Bangunan Pelengkap Pengembangan Sumber Air</t>
  </si>
  <si>
    <t>Beban Sewa Bangunan Sawah Irigasi Air Tanah</t>
  </si>
  <si>
    <t>Beban Sewa Bangunan Pengembangan Sumber Air dan Air Tanah Lainnya</t>
  </si>
  <si>
    <t>Beban Sewa Bangunan Waduk Air Bersih/Air Baku</t>
  </si>
  <si>
    <t>Beban Sewa Bangunan Pengambilan Air Bersih/Air Baku</t>
  </si>
  <si>
    <t>Beban Sewa Bangunan Pembawa Air Bersih/Air Baku</t>
  </si>
  <si>
    <t>Beban Sewa Bangunan Pembuang Air Bersih/Air Baku</t>
  </si>
  <si>
    <t>Beban Sewa Bangunan Pelengkap Air Bersih/Air Baku</t>
  </si>
  <si>
    <t>Beban Sewa Bangunan Air Bersih/Air Baku Lainnya</t>
  </si>
  <si>
    <t>Beban Sewa Bangunan Pembawa Air Kotor</t>
  </si>
  <si>
    <t>Beban Sewa Bangunan Waduk Air Kotor</t>
  </si>
  <si>
    <t>Beban Sewa Bangunan Pembuang Air Kotor</t>
  </si>
  <si>
    <t>Beban Sewa Bangunan Pengaman Air Kotor</t>
  </si>
  <si>
    <t>Beban Sewa Bangunan Pelengkap Air Kotor</t>
  </si>
  <si>
    <t>Beban Sewa Bangunan Air Kotor Lainnya</t>
  </si>
  <si>
    <t>Beban Sewa Instalasi Air Permukaan</t>
  </si>
  <si>
    <t>Beban Sewa Instalasi Air Sumber/Mata Air</t>
  </si>
  <si>
    <t>Beban Sewa Instalasi Air Tanah Dalam</t>
  </si>
  <si>
    <t>Beban Sewa Instalasi Air Tanah Dangkal</t>
  </si>
  <si>
    <t>Beban Sewa Instalasi Air Bersih/Air Baku Lainnya</t>
  </si>
  <si>
    <t>Beban Sewa Instalasi Air Buangan Domestik</t>
  </si>
  <si>
    <t>Beban Sewa Instalasi Air Buangan Industri</t>
  </si>
  <si>
    <t>Beban Sewa Instalasi Air Buangan Pertanian</t>
  </si>
  <si>
    <t>Beban Sewa Instalasi Air Kotor Lainnya</t>
  </si>
  <si>
    <t>Beban Sewa Instalasi Pengolahan Sampah Organik</t>
  </si>
  <si>
    <t>Beban Sewa Instalasi Pengolahan Sampah Non Organik</t>
  </si>
  <si>
    <t>Beban Sewa Bangunan Penampung Sampah</t>
  </si>
  <si>
    <t>Beban Sewa Instalasi Pengolahan Sampah Lainnya</t>
  </si>
  <si>
    <t>Beban Sewa Instalasi Pengolahan Bahan Bangunan Percontohan</t>
  </si>
  <si>
    <t>Beban Sewa Instalasi Pengolahan Bahan Bangunan Perintis</t>
  </si>
  <si>
    <t>Beban Sewa Instalasi Pengolahan Bahan Bangunan Terapan</t>
  </si>
  <si>
    <t>Beban Sewa Instalasi Pengolahan Bahan Bangunan Lainnya</t>
  </si>
  <si>
    <t>Beban Sewa Instalasi Pembangkit Listrik Tenaga Air (PLTA)</t>
  </si>
  <si>
    <t>Beban Sewa Instalasi Pembangkit Listrik Tenaga Diesel (PLTD)</t>
  </si>
  <si>
    <t>Beban Sewa Instalasi Pembangkit Listrik Tenaga Mikro Hidro (PLTM)</t>
  </si>
  <si>
    <t>Beban Sewa Instalasi Pembangkit Listrik Tenaga Angin (PLTAN)</t>
  </si>
  <si>
    <t>Beban Sewa Instalasi Pembangkit Listrik Tenaga Uap (PLTU)</t>
  </si>
  <si>
    <t>Beban Sewa Instalasi Pembangkit Listrik Tenaga Nuklir (PLTN)</t>
  </si>
  <si>
    <t>Beban Sewa Instalasi Pembangkit Listrik Tenaga Gas (PLTG)</t>
  </si>
  <si>
    <t>Beban Sewa Instalasi Pembangkit Listrik Tenaga Panas Bumi (PLTP)</t>
  </si>
  <si>
    <t>Beban Sewa Instalasi Pembangkit Listrik Tenaga Surya (PLTS)</t>
  </si>
  <si>
    <t>Beban Sewa Instalasi Pembangkit Listrik Tenaga Biogas (PLTB)</t>
  </si>
  <si>
    <t>Beban Sewa Instalasi Pembangkit Listrik Tenaga Samudera/Gelombang Samudera</t>
  </si>
  <si>
    <t>Beban Sewa Instalasi Pembangkit Listrik Lainnya</t>
  </si>
  <si>
    <t>Beban Sewa Instalasi Gardu Listrik Induk</t>
  </si>
  <si>
    <t>Beban Sewa Instalasi Gardu Listrik Distribusi</t>
  </si>
  <si>
    <t>Beban Sewa Instalasi Pusat Pengatur Listrik</t>
  </si>
  <si>
    <t>Beban Sewa Instalasi Gardu Listrik Lainnya</t>
  </si>
  <si>
    <t>Beban Sewa Instalasi Pertahanan di Darat</t>
  </si>
  <si>
    <t>Beban Sewa Instalasi Pertahanan Lainnya</t>
  </si>
  <si>
    <t>Beban Sewa Instalasi Gardu Gas</t>
  </si>
  <si>
    <t>Beban Sewa Instalasi Jaringan Pipa Gas</t>
  </si>
  <si>
    <t>Beban Sewa Instalasi Pengolahan Gas</t>
  </si>
  <si>
    <t>Beban Sewa Instalasi Gas Lainnya</t>
  </si>
  <si>
    <t>Beban Sewa Instalasi Pengaman Penangkal Petir</t>
  </si>
  <si>
    <t>Beban Sewa Instalasi Reaktor Nuklir</t>
  </si>
  <si>
    <t>Beban Sewa Instalasi Pengolahan Limbah Radioaktif</t>
  </si>
  <si>
    <t>Beban Sewa Instalasi Pengaman Lainnya</t>
  </si>
  <si>
    <t>Beban Sewa Instalasi Lain</t>
  </si>
  <si>
    <t>Beban Sewa Jaringan Pembawa</t>
  </si>
  <si>
    <t>Beban Sewa Jaringan Induk Distribusi</t>
  </si>
  <si>
    <t>Beban Sewa Jaringan Cabang Distribusi</t>
  </si>
  <si>
    <t>Beban Sewa Jaringan Sambungan ke Rumah</t>
  </si>
  <si>
    <t>Beban Sewa Jaringan Air Minum Lainnya</t>
  </si>
  <si>
    <t>Beban Sewa Jaringan Transmisi</t>
  </si>
  <si>
    <t>Beban Sewa Jaringan Distribusi</t>
  </si>
  <si>
    <t>Beban Sewa Jaringan Listrik Lainnya</t>
  </si>
  <si>
    <t>Beban Sewa Jaringan Telepon di atas Tanah</t>
  </si>
  <si>
    <t>Beban Sewa Jaringan Telepon di bawah Tanah</t>
  </si>
  <si>
    <t>Beban Sewa Jaringan Telepon di dalam Air</t>
  </si>
  <si>
    <t>Beban Sewa Jaringan dengan Media Udara</t>
  </si>
  <si>
    <t>Beban Sewa Jaringan Telepon Lainnya</t>
  </si>
  <si>
    <t>Beban Sewa Jaringan Pipa Gas Transmisi</t>
  </si>
  <si>
    <t>Beban Sewa Jaringan Pipa Distribusi</t>
  </si>
  <si>
    <t>Beban Sewa Jaringan Pipa Dinas</t>
  </si>
  <si>
    <t>Beban Sewa Jaringan BBM</t>
  </si>
  <si>
    <t>Beban Sewa Jaringan Gas Lainnya</t>
  </si>
  <si>
    <t>Beban Sewa Buku Umum</t>
  </si>
  <si>
    <t>Beban Sewa Buku Filsafat</t>
  </si>
  <si>
    <t>Beban Sewa Buku Agama</t>
  </si>
  <si>
    <t>Beban Sewa Buku Ilmu Sosial</t>
  </si>
  <si>
    <t>Beban Sewa Buku Ilmu Bahasa</t>
  </si>
  <si>
    <t>Beban Sewa Buku Matematika dan Pengetahuan Alam</t>
  </si>
  <si>
    <t>Beban Sewa Buku Ilmu Pengetahuan Praktis</t>
  </si>
  <si>
    <t>Beban Sewa Buku Arsitektur, Kesenian, dan Olahraga</t>
  </si>
  <si>
    <t>Beban Sewa Buku Geografi, Biografi, dan Sejarah</t>
  </si>
  <si>
    <t>Beban Sewa Serial</t>
  </si>
  <si>
    <t>Beban Sewa Buku Laporan</t>
  </si>
  <si>
    <t>Beban Sewa Bahan Perpustakaan Tercetak Lainnya</t>
  </si>
  <si>
    <t>Beban Sewa Audio Visual</t>
  </si>
  <si>
    <t>Beban Sewa Bentuk Mikro (Microform)</t>
  </si>
  <si>
    <t>Beban Sewa Terekam dan Bentuk Mikro Lainnya</t>
  </si>
  <si>
    <t>Beban Sewa Bahan Kartografi</t>
  </si>
  <si>
    <t>Beban Sewa Naskah (Manuskrip)/Asli</t>
  </si>
  <si>
    <t>Beban Sewa Lukisan dan Ukiran</t>
  </si>
  <si>
    <t>Beban Sewa Kartografi, Naskah, Dan Lukisan Lainnya</t>
  </si>
  <si>
    <t>Beban Sewa Karya Musik</t>
  </si>
  <si>
    <t>Beban Sewa Musik Lainnya</t>
  </si>
  <si>
    <t>Beban Sewa Karya Grafika (Graphic Material)</t>
  </si>
  <si>
    <t>Beban Sewa Karya Grafika (Graphic Material) Lainnya</t>
  </si>
  <si>
    <t>Beban Sewa Three Dimensional Artifacts and Realita</t>
  </si>
  <si>
    <t>Beban Sewa Three Dimensional Artifacts and Realita Lainnya</t>
  </si>
  <si>
    <t>Beban Sewa Tarscalt</t>
  </si>
  <si>
    <t>Beban Sewa Tarscalt Lainnya</t>
  </si>
  <si>
    <t>Beban Sewa Lukisan</t>
  </si>
  <si>
    <t>Beban Sewa Alat Peraga Kesenian</t>
  </si>
  <si>
    <t>Beban Sewa Barang Bercorak Kesenian Lainnya</t>
  </si>
  <si>
    <t>Beban Sewa Pahatan</t>
  </si>
  <si>
    <t>Beban Sewa Maket, Miniatur, Replika, Foto Dokumen, dan Benda Bersejarah</t>
  </si>
  <si>
    <t>Beban Sewa Barang Kerajinan</t>
  </si>
  <si>
    <t>Beban Sewa Tanda Penghargaan Bidang Olahraga</t>
  </si>
  <si>
    <t>Beban Sewa Tanda Penghargaan Bidang Lainnya</t>
  </si>
  <si>
    <t>Beban Sewa Hewan Pengaman</t>
  </si>
  <si>
    <t>Beban Sewa Hewan Pengangkut</t>
  </si>
  <si>
    <t>Beban Sewa Hewan Kebun Binatang</t>
  </si>
  <si>
    <t>Beban Sewa Hewan Piaraan Lainnya</t>
  </si>
  <si>
    <t>Beban Sewa Ternak Potong</t>
  </si>
  <si>
    <t>Beban Sewa Ternak Perah</t>
  </si>
  <si>
    <t>Beban Sewa Ternak Unggas</t>
  </si>
  <si>
    <t>Beban Sewa Ternak Lainnya</t>
  </si>
  <si>
    <t>Beban Sewa Hewan Lainnya</t>
  </si>
  <si>
    <t>Beban Sewa Ikan Budidaya</t>
  </si>
  <si>
    <t>Beban Sewa Mollusca Budidaya (Kerang, Tiram, Cumi-cumi, Gurita, Siput dan Sebangsanya)</t>
  </si>
  <si>
    <t>Beban Sewa Coelenterata Budidaya (Ubur-ubur dan Sebangsanya)</t>
  </si>
  <si>
    <t>Beban Sewa Echinodermata Budidaya (Tripang, Bulu Babi dan Sebangsanya)</t>
  </si>
  <si>
    <t>Beban Sewa Amphibia Budidaya (Kodok dan Sebangsanya)</t>
  </si>
  <si>
    <t>Beban Sewa Reptilia Budidaya (Buaya, Penyu, Kura-kura, Biawak, Ular Air dan Sebangsanya)</t>
  </si>
  <si>
    <t>Beban Sewa Mammalia Budidaya (Paus, Lumba-lumba, Pesut, Duyung dan Sebangsanya)</t>
  </si>
  <si>
    <t>Beban Sewa Algae Budidaya (Rumput Laut dan Tumbuh-tumbuhan Lain yang Hidup di dalam Air)</t>
  </si>
  <si>
    <t>Beban Sewa Budidaya Biota Perairan Lainnya</t>
  </si>
  <si>
    <t>Beban Sewa Tanaman</t>
  </si>
  <si>
    <t>Beban Sewa Hewan Koleksi</t>
  </si>
  <si>
    <t>Beban Sewa Biota Perairan Koleksi</t>
  </si>
  <si>
    <t>Beban Sewa Tanaman Koleksi</t>
  </si>
  <si>
    <t>Beban Sewa Mikroba Koleksi</t>
  </si>
  <si>
    <t>Beban Sewa Batuan Koleksi</t>
  </si>
  <si>
    <t>Beban Sewa Fosil</t>
  </si>
  <si>
    <t>Beban Sewa Barang Koleksi Non Budaya Lainnya</t>
  </si>
  <si>
    <t>Beban Jasa Konsultansi Perencanaan Arsitektur-Jasa Nasihat dan Pra Desain Arsitektural</t>
  </si>
  <si>
    <t>Beban Jasa Konsultansi Perencanaan Arsitektur-Jasa Desain Arsitektural</t>
  </si>
  <si>
    <t>Beban Jasa Konsultansi Perencanaan Arsitektur-Jasa Penilai Perawatan dan Kelayakan Bangunan Gedung</t>
  </si>
  <si>
    <t>Beban Jasa Konsultansi Perencanaan Arsitektur-Jasa Desain Interior</t>
  </si>
  <si>
    <t>Beban Jasa Konsultansi Perencanaan Arsitektur-Jasa Arsitektur Lainnya</t>
  </si>
  <si>
    <t>Beban Jasa Konsultansi Perencanaan Rekayasa-Jasa Nasihat dan Konsultansi Rekayasa Teknik</t>
  </si>
  <si>
    <t>Beban Jasa Konsultansi Perencanaan Rekayasa-Jasa Desain Rekayasa untuk Konstruksi Pondasi serta Struktur Bangunan</t>
  </si>
  <si>
    <t>Beban Jasa Konsultansi Perencanaan Rekayasa-Jasa Desain Rekayasa untuk Pekerjaan Teknik Sipil Air</t>
  </si>
  <si>
    <t>Beban Jasa Konsultansi Perencanaan Rekayasa-Jasa Desain Rekayasa untuk Pekerjaan Teknik Sipil Transportasi</t>
  </si>
  <si>
    <t>Beban Jasa Konsultansi Perencanaan Rekayasa-Jasa Desain Rekayasa untuk Pekerjaan Mekanikal dan Elektrikal dalam Bangunan</t>
  </si>
  <si>
    <t>Beban Jasa Konsultansi Perencanaan Rekayasa-Jasa Desain Rekayasa untuk Proses Industrial dan Produksi</t>
  </si>
  <si>
    <t>Beban Jasa Konsultansi Perencanaan Rekayasa-Jasa Nasihat dan Konsultansi Jasa Rekayasa Konstruksi</t>
  </si>
  <si>
    <t>Beban Jasa Konsultansi Perencanaan Rekayasa-Jasa Desain Rekayasa Lainnya</t>
  </si>
  <si>
    <t>Beban Jasa Konsultansi Perencanaan Penataan Ruang-jasa Perencanaan dan Perancangan Perkotaan</t>
  </si>
  <si>
    <t>Beban Jasa Konsultansi Perencanaan Penataan Ruang-Jasa Perencanaan Wilayah</t>
  </si>
  <si>
    <t>Beban Jasa Konsultansi Perencanaan Penataan Ruang-Jasa Perencanaan dan Perancangan Lingkungan Bangunan dan Landscape</t>
  </si>
  <si>
    <t>Beban Jasa Konsultansi Perencanaan Penataan Ruang-Pengembangan Pemanfaatan Ruang</t>
  </si>
  <si>
    <t>Beban Jasa Konsultansi Pengawasan Arsitektur</t>
  </si>
  <si>
    <t>Beban Jasa Konsultansi Pengawasan Rekayasa-Jasa Pengawas Pekerjaan Konstruksi Bangunan Gedung</t>
  </si>
  <si>
    <t>Beban Jasa Konsultansi Pengawasan Rekayasa-Jasa Pengawas Pekerjaan Konstruksi Teknik Sipil Transportasi</t>
  </si>
  <si>
    <t>Beban Jasa Konsultansi Pengawasan Rekayasa-Jasa Pengawas Pekerjaan Konstruksi Teknik Sipil Air</t>
  </si>
  <si>
    <t>Beban Jasa Konsultansi Pengawasan Rekayasa-Jasa Pengawas Pekerjaan Konstruksi dan Instalasi Proses dan Fasilitas Industri</t>
  </si>
  <si>
    <t>Beban Jasa Konsultansi Pengawasan Penataan Ruang</t>
  </si>
  <si>
    <t>Beban Jasa Konsultansi Spesialis-Jasa Pembuatan Prospektus Geologi dan Geofisika</t>
  </si>
  <si>
    <t>Beban Jasa Konsultansi Spesialis-Jasa Survei Bawah Tanah</t>
  </si>
  <si>
    <t>Beban Jasa Konsultansi Spesialis-Jasa Survei Permukaan Tanah</t>
  </si>
  <si>
    <t>Beban Jasa Konsultansi Spesialis-Jasa Pembuatan Peta</t>
  </si>
  <si>
    <t>Beban Jasa Konsultansi Spesialis-Jasa Pengujian dan Analisa Komposisi dan Tingkat Kemurnian</t>
  </si>
  <si>
    <t>Beban Jasa Konsultansi Spesialis-Jasa Pengujian dan Analisa Parameter Fisikal</t>
  </si>
  <si>
    <t>Beban Jasa Konsultansi Spesialis-Jasa Pengujian dan Analisa Sistem Mekanikal dan Elektrikal</t>
  </si>
  <si>
    <t>Beban Jasa Konsultansi Spesialis-Jasa Inspeksi Teknikal</t>
  </si>
  <si>
    <t>Beban Jasa Konsultansi Lainnya-Jasa Konsultansi Lingkungan</t>
  </si>
  <si>
    <t>Beban Jasa Konsultansi Lainnya-Jasa Konsultansi Estimasi Nilai Lahan dan Bangunan</t>
  </si>
  <si>
    <t>Beban Jasa Konsultansi Lainnya-Jasa Manajemen Proyek Terkait Konstruksi Bangunan</t>
  </si>
  <si>
    <t>Beban Jasa Konsultansi Lainnya-Jasa Manajemen Proyek Terkait Konstruksi Pekerjaan Teknik Sipil Transportasi</t>
  </si>
  <si>
    <t>Beban Jasa Konsultansi Lainnya-Jasa Manajamen Proyek Terkait Konstruksi Pekerjaan Teknik Sipil Keairan</t>
  </si>
  <si>
    <t>Beban Jasa Konsultansi Lainnya-Jasa Manajemen Proyek Terkait Konstruksi Pekerjaan Teknik Sipil Lainnya</t>
  </si>
  <si>
    <t>Beban Jasa Konsultansi Lainnya-Jasa Manajemen Proyek Terkait Konstruksi Pekerjaan Konstruksi Proses dan Fasilitas Industrial</t>
  </si>
  <si>
    <t>Beban Jasa Konsultansi Lainnya-Jasa Manajemen Proyek Terkait Konstruksi Pekerjaan Sistem Kendali Lalu Lintas</t>
  </si>
  <si>
    <t>Beban Jasa Konsultansi Lainnya-Jasa Rekayasa (Engineering) Terpadu</t>
  </si>
  <si>
    <t>Beban Jasa Konsultansi Berorientasi Bidang- Pengembangan Pertanian dan Perdesaan</t>
  </si>
  <si>
    <t>Beban Jasa Konsultansi Berorientasi Bidang- Transportasi</t>
  </si>
  <si>
    <t>Beban Jasa Konsultansi Berorientasi Bidang- Telematika</t>
  </si>
  <si>
    <t>Beban Jasa Konsultansi Berorientasi Bidang- Perindustrian dan Perdagangan</t>
  </si>
  <si>
    <t>Beban Jasa Konsultansi Berorientasi Bidang- Pertambangan dan Energi</t>
  </si>
  <si>
    <t>Beban Jasa Konsultansi Berorientasi Bidang- Keuangan</t>
  </si>
  <si>
    <t>Beban Jasa Konsultansi Berorientasi Bidang- Pendidikan</t>
  </si>
  <si>
    <t>Beban Jasa Konsultansi Berorientasi Bidang- Kesehatan</t>
  </si>
  <si>
    <t>Beban Jasa Konsultansi Berorientasi Bidang- Kependudukan</t>
  </si>
  <si>
    <t>Beban Jasa Konsultansi Berorientasi Bidang- Rekayasa Industri</t>
  </si>
  <si>
    <t>Beban Jasa Konsultansi Berorientasi Layanan- Jasa Survei</t>
  </si>
  <si>
    <t>Beban Jasa Konsultansi Berorientasi Layanan- Jasa Studi Penelitian dan Bantuan Teknik</t>
  </si>
  <si>
    <t>Beban Jasa Konsultansi Berorientasi Layanan- Jasa Konsultansi Manajemen</t>
  </si>
  <si>
    <t>Beban Jasa Konsultansi Berorientasi Layanan- Jasa Khusus</t>
  </si>
  <si>
    <t>Beban Jasa Konsultansi Bidang Kepariwisataan-Jasa Konsultansi Destinasi Pariwisata</t>
  </si>
  <si>
    <t>Beban Jasa Konsultansi Bidang Kepariwisataan-Jasa Konsultansi Industri Pariwisata</t>
  </si>
  <si>
    <t>Beban Jasa Konsultansi Bidang Kepariwisataan-Jasa Konsultansi Pemasaran Pariwisata</t>
  </si>
  <si>
    <t>Beban Jasa Konsultansi Bidang Kepariwisataan-Jasa Konsultansi Kelembagaan Kepariwisataan</t>
  </si>
  <si>
    <t>Beban Jasa Konsultansi Layanan Kepariwisataan-Jasa Konsultansi Penelitian Kepariwisataan</t>
  </si>
  <si>
    <t>Beban Jasa Konsultansi Layanan Kepariwisataan-Jasa Konsultansi Perencanaan Kepariwisataan</t>
  </si>
  <si>
    <t>Beban Jasa Konsultansi Layanan Kepariwisataan-Jasa Konsultansi Studi Kelayakan Kepariwisataan</t>
  </si>
  <si>
    <t>Beban Jasa Konsultansi Layanan Kepariwisataan-Jasa Konsultansi Pengelolaan Kepariwisataan</t>
  </si>
  <si>
    <t>Beban Jasa Ketersediaan Layanan (Availibility Payment) Infrastruktur Transportasi</t>
  </si>
  <si>
    <t>Beban Jasa Ketersediaan Layanan (Availibility Payment) Infrastruktur Jalan</t>
  </si>
  <si>
    <t>Beban Jasa Ketersediaan Layanan (Availibility Payment) Infrastruktur Sumber Daya Air dan Irigasi</t>
  </si>
  <si>
    <t>Beban Jasa Ketersediaan Layanan (Availibility Payment) Infrastruktur Air Minum</t>
  </si>
  <si>
    <t>Beban Jasa Ketersediaan Layanan (Availibility Payment) Infrastruktur Sistem Pengelolaan Air Limbah Terpusat</t>
  </si>
  <si>
    <t>Beban Jasa Ketersediaan Layanan (Availibility Payment) Infrastruktur Sistem Pengelolaan Air Limbah Setempat</t>
  </si>
  <si>
    <t>Beban Jasa Ketersediaan Layanan (Availibility Payment) Infrastruktur Sistem Pengelolaan Persampahan</t>
  </si>
  <si>
    <t>Beban Jasa Ketersediaan Layanan (Availibility Payment) Infrastruktur Telekomunikasi dan Informatika</t>
  </si>
  <si>
    <t>Beban Jasa Ketersediaan Layanan (Availibility Payment) Infrastruktur Ketenagalistrikan</t>
  </si>
  <si>
    <t>Beban Jasa Ketersediaan Layanan (Availibility Payment) Infrastruktur Minyak dan Gas Bumi dan Energi Terbarukan</t>
  </si>
  <si>
    <t>Beban Jasa Ketersediaan Layanan (Availibility Payment) Infrastruktur Konservasi Energi</t>
  </si>
  <si>
    <t>Beban Jasa Ketersediaan Layanan (Availibility Payment) Infrastruktur Fasilitas Perkotaan</t>
  </si>
  <si>
    <t>Beban Jasa Ketersediaan Layanan (Availibility Payment) Infrastruktur Fasilitas Pendidikan</t>
  </si>
  <si>
    <t>Beban Jasa Ketersediaan Layanan (Availibility Payment) Infrastruktur Fasilitas Sarana dan Prasarana Olahraga serta Kesenian</t>
  </si>
  <si>
    <t>Beban Jasa Ketersediaan Layanan (Availibility Payment) Infrastruktur Kawasan</t>
  </si>
  <si>
    <t>Beban Jasa Ketersediaan Layanan (Availibility Payment) Infrastruktur Pariwisata</t>
  </si>
  <si>
    <t>Beban Jasa Ketersediaan Layanan (Availibility Payment) Infrastruktur Kesehatan</t>
  </si>
  <si>
    <t>Beban Jasa Ketersediaan Layanan (Availibility Payment) Infrastruktur Lembaga Pemasyarakatan</t>
  </si>
  <si>
    <t>Beban Jasa Ketersediaan Layanan (Availibility Payment) Infrastruktur Perumahan Rakyat</t>
  </si>
  <si>
    <t>Beban Kursus Singkat/Pelatihan</t>
  </si>
  <si>
    <t>Beban Bimbingan Teknis</t>
  </si>
  <si>
    <t>Beban Diklat Kepemimpinan</t>
  </si>
  <si>
    <t>Beban Insentif bagi Pegawai Non ASN atas Pemungutan Pajak Kendaraan Bermotor</t>
  </si>
  <si>
    <t>Beban Insentif bagi Pegawai Non ASN atas Pemungutan Bea Balik Nama Kendaraan Bermotor</t>
  </si>
  <si>
    <t>Beban Insentif bagi Pegawai Non ASN atas Pemungutan Pajak Bahan Bakar Kendaraan Bermotor</t>
  </si>
  <si>
    <t>Beban Insentif bagi Pegawai Non ASN atas Pemungutan Pajak Air Permukaan</t>
  </si>
  <si>
    <t>Beban Insentif bagi Pegawai Non ASN atas Pemungutan Pajak Rokok</t>
  </si>
  <si>
    <t>Beban Insentif bagi Pegawai Non ASN atas Pemungutan Pajak Hotel</t>
  </si>
  <si>
    <t>Beban Insentif bagi Pegawai Non ASN atas Pemungutan Pajak Restoran</t>
  </si>
  <si>
    <t>Beban Insentif bagi Pegawai Non ASN atas Pemungutan Pajak Hiburan</t>
  </si>
  <si>
    <t>Beban Insentif bagi Pegawai Non ASN atas Pemungutan Pajak Reklame</t>
  </si>
  <si>
    <t>Beban Insentif bagi Pegawai Non ASN atas Pemungutan Pajak Penerangan Jalan</t>
  </si>
  <si>
    <t>Beban Insentif bagi Pegawai Non ASN atas Pemungutan Pajak Parkir</t>
  </si>
  <si>
    <t>Beban Insentif bagi Pegawai Non ASN atas Pemungutan Pajak Air Tanah</t>
  </si>
  <si>
    <t>Beban Insentif bagi Pegawai Non ASN atas Pemungutan Pajak Sarang Burung Walet</t>
  </si>
  <si>
    <t>Beban Insentif bagi Pegawai Non ASN atas Pemungutan Pajak Mineral Bukan Logam dan Batuan</t>
  </si>
  <si>
    <t>Beban Insentif bagi Pegawai Non ASN atas Pemungutan Pajak Bumi dan Bangunan Perdesaan dan Perkotaan</t>
  </si>
  <si>
    <t>Beban Insentif bagi Pegawai Non ASN atas Pemungutan Bea Perolehan Hak atas Tanah dan Bangunan</t>
  </si>
  <si>
    <t>Beban Insentif bagi Pegawai Non ASN atas Pemungutan Retribusi Jasa Umum-Pelayanan Kesehatan</t>
  </si>
  <si>
    <t>Beban Insentif bagi Pegawai Non ASN atas Pemungutan Retribusi Jasa Umum-Pelayanan Persampahan/Kebersihan</t>
  </si>
  <si>
    <t>Beban Insentif bagi Pegawai Non ASN atas Pemungutan Retribusi Jasa Umum-Pelayanan Pemakaman dan Pengabuan Mayat</t>
  </si>
  <si>
    <t>Beban Insentif bagi Pegawai Non ASN atas Pemungutan Retribusi Jasa Umum-Pelayanan Parkir di Tepi Jalan Umum</t>
  </si>
  <si>
    <t>Beban Insentif bagi Pegawai Non ASN atas Pemungutan Retribusi Jasa Umum-Pelayanan Pasar</t>
  </si>
  <si>
    <t>Beban Insentif bagi Pegawai Non ASN atas Pemungutan Retribusi Jasa Umum-Pengujian Kendaraan Bermotor</t>
  </si>
  <si>
    <t>Beban Insentif bagi Pegawai Non ASN atas Pemungutan Retribusi Jasa Umum- Pemeriksaan Alat Pemadam Kebakaran</t>
  </si>
  <si>
    <t>Beban Insentif bagi Pegawai Non ASN atas Pemungutan Retribusi Jasa Umum- Penggantian Biaya Cetak Peta</t>
  </si>
  <si>
    <t>Beban Insentif bagi Pegawai Non ASN atas Pemungutan Retribusi Jasa Umum-Penyediaan dan/atau Penyedotan Kakus</t>
  </si>
  <si>
    <t>Beban Insentif bagi Pegawai Non ASN atas Pemungutan Retribusi Jasa Umum-Pengolahan Limbah Cair</t>
  </si>
  <si>
    <t>Beban Insentif bagi Pegawai Non ASN atas Pemungutan Retribusi Jasa Umum-Pelayanan Tera/Tera Ulang</t>
  </si>
  <si>
    <t>Beban Insentif bagi Pegawai Non ASN atas Pemungutan Retribusi Jasa Umum-Pelayanan Pendidikan</t>
  </si>
  <si>
    <t>Beban Insentif bagi Pegawai Non ASN atas Pemungutan Retribusi Jasa Umum- Pengawasan dan Pengendalian Menara Telekomunikasi</t>
  </si>
  <si>
    <t>Beban Insentif bagi Pegawai Non ASN atas Pemungutan Retribusi Jasa Usaha-Pemakaian Kekayaan Daerah</t>
  </si>
  <si>
    <t>Beban Insentif bagi Pegawai Non ASN atas Pemungutan Retribusi Jasa Usaha-Pasar Grosir dan/atau Pertokoan</t>
  </si>
  <si>
    <t>Beban Insentif bagi Pegawai Non ASN atas Pemungutan Retribusi Jasa Usaha-Tempat Pelelangan</t>
  </si>
  <si>
    <t>Beban Insentif bagi Pegawai Non ASN atas Pemungutan Retribusi Jasa Usaha-Terminal</t>
  </si>
  <si>
    <t>Beban Insentif bagi Pegawai Non ASN atas Pemungutan Retribusi Jasa Usaha-Tempat Khusus Parkir</t>
  </si>
  <si>
    <t>Beban Insentif bagi Pegawai Non ASN atas Pemungutan Retribusi Jasa Usaha-Pelayanan Tempat Penginapan/ Pesanggrahan/Vila</t>
  </si>
  <si>
    <t>Beban Insentif bagi Pegawai Non ASN atas Pemungutan Retribusi Jasa Usaha-Rumah Potong Hewan</t>
  </si>
  <si>
    <t>Beban Insentif bagi Pegawai Non ASN atas Pemungutan Retribusi Jasa Usaha-Tempat Rekreasi dan Olahraga</t>
  </si>
  <si>
    <t>Beban Insentif bagi Pegawai Non ASN atas Pemungutan Retribusi Jasa Usaha- Penyeberangan Air</t>
  </si>
  <si>
    <t>Beban Insentif bagi Pegawai Non ASN atas Pemungutan Retribusi Jasa Usaha-Penjualan Produksi Usaha Daerah</t>
  </si>
  <si>
    <t>Beban Insentif bagi Pegawai Non ASN atas Pemungutan Retribusi Perizinan Tertentu-Izin Mendirikan Bangunan</t>
  </si>
  <si>
    <t>Beban Insentif bagi Pegawai Non ASN atas Pemungutan Retribusi Perizinan Tertentu-Izin Tempat Penjualan Minuman Beralkohol</t>
  </si>
  <si>
    <t>Beban Insentif bagi Pegawai Non ASN atas Pemungutan Retribusi Perizinan Tertentu-Izin Trayek untuk Menyediakan Pelayanan Angkutan Umum</t>
  </si>
  <si>
    <t>Beban Insentif bagi Pegawai Non ASN atas Pemungutan Retribusi Perizinan Tertentu-Izin Usaha Perikanan</t>
  </si>
  <si>
    <t>Beban Insentif bagi Pegawai Non ASN atas Pemungutan Retribusi Perizinan Tertentu- Pengendalian Lalu Lintas bagi Pegawai Non ASN</t>
  </si>
  <si>
    <t>Beban Insentif bagi Pegawai Non ASN atas Pemungutan Retribusi Perizinan Tertentu- Perpanjangan Izin Mempekerjakan Tenaga Kerja Asing kepada Pemberi Kerja Tenaga Kerja Asing</t>
  </si>
  <si>
    <t>Beban Pemeliharaan Tanah-Tanah Persil- Tanah Bangunan Perumahan/Gedung Tempat Tinggal</t>
  </si>
  <si>
    <t>Beban Pemeliharaan Tanah-Tanah Persil- Tanah untuk Bangunan Gedung Perdagangan/Perusahaan</t>
  </si>
  <si>
    <t>Beban Pemeliharaan Tanah-Tanah Persil- Tanah untuk Bangunan Industri</t>
  </si>
  <si>
    <t>Beban Pemeliharaan Tanah-Tanah Persil- Tanah untuk Bangunan Tempat Kerja</t>
  </si>
  <si>
    <t>Beban Pemeliharaan Tanah-Tanah Persil- Tanah untuk Bangunan Gedung Sarana Olahraga</t>
  </si>
  <si>
    <t>Beban Pemeliharaan Tanah-Tanah Persil- Tanah untuk Bangunan Tempat Ibadah</t>
  </si>
  <si>
    <t>Beban Pemeliharaan Tanah-Tanah Persil- Tanah Persil Lainnya</t>
  </si>
  <si>
    <t>Beban Pemeliharaan Tanah-Tanah Non Persil- Tanah Basah</t>
  </si>
  <si>
    <t>Beban Pemeliharaan Tanah-Tanah Non Persil- Tanah Kering</t>
  </si>
  <si>
    <t>Beban Pemeliharaan Tanah-Tanah Non Persil- Tanah Perkebunan</t>
  </si>
  <si>
    <t>Beban Pemeliharaan Tanah-Tanah Non Persil- Tanah Hutan</t>
  </si>
  <si>
    <t>Beban Pemeliharaan Tanah-Tanah Non Persil- Tanah Tandus</t>
  </si>
  <si>
    <t>Beban Pemeliharaan Tanah-Tanah Non Persil- Tanah Padang Alang-Alang/Rumput</t>
  </si>
  <si>
    <t>Beban Pemeliharaan Tanah-Tanah Non Persil- Tanah Pertanian</t>
  </si>
  <si>
    <t>Beban Pemeliharaan Tanah-Tanah Non Persil- Tanah Pertambangan</t>
  </si>
  <si>
    <t>Beban Pemeliharaan Tanah-Tanah Non Persil- Tanah Non Persil Lainnya</t>
  </si>
  <si>
    <t>Beban Pemeliharaan Tanah-Lapangan-Tanah Lapangan Olahraga</t>
  </si>
  <si>
    <t>Beban Pemeliharaan Tanah-Lapangan-Tanah Lapangan Parkir</t>
  </si>
  <si>
    <t>Beban Pemeliharaan Tanah-Lapangan-Tanah Lapangan Penimbunan Barang</t>
  </si>
  <si>
    <t>Beban Pemeliharaan Tanah-Lapangan-Tanah Lapangan Pemancar dan Studio Alam</t>
  </si>
  <si>
    <t>Beban Pemeliharaan Tanah-Lapangan-Tanah Lapangan Pengujian/Pengolahan</t>
  </si>
  <si>
    <t>Beban Pemeliharaan Tanah-Lapangan-Tanah Lapangan Terbang</t>
  </si>
  <si>
    <t>Beban Pemeliharaan Tanah-Lapangan-Tanah untuk Jalan</t>
  </si>
  <si>
    <t>Beban Pemeliharaan Tanah-Lapangan-Tanah untuk Bangunan Air</t>
  </si>
  <si>
    <t>Beban Pemeliharaan Tanah-Lapangan-Tanah untuk Bangunan Instalasi</t>
  </si>
  <si>
    <t>Beban Pemeliharaan Tanah-Lapangan-Tanah untuk Bangunan Jaringan</t>
  </si>
  <si>
    <t>Beban Pemeliharaan Tanah-Lapangan-Tanah untuk Makam</t>
  </si>
  <si>
    <t>Beban Pemeliharaan Tanah-Lapangan-Tanah untuk Taman</t>
  </si>
  <si>
    <t>Beban Pemeliharaan Tanah-Lapangan-Tanah untuk Latihan</t>
  </si>
  <si>
    <t>Beban Pemeliharaan Tanah-Lapangan-Tanah Daerah Pertahanan</t>
  </si>
  <si>
    <t>Beban Pemeliharaan Tanah-Lapangan-Tanah Lapangan PBB</t>
  </si>
  <si>
    <t>Beban Pemeliharaan Tanah-Lapangan-Tanah Kampung</t>
  </si>
  <si>
    <t>Beban Pemeliharaan Tanah-Lapangan- Emplasment</t>
  </si>
  <si>
    <t>Beban Pemeliharaan Tanah-Lapangan- Lapangan Lainnya</t>
  </si>
  <si>
    <t>Beban Pemeliharaan Alat Besar-Alat Besar Darat-Tractor</t>
  </si>
  <si>
    <t>Beban Pemeliharaan Alat Besar-Alat Besar Darat-Grader</t>
  </si>
  <si>
    <t>Beban Pemeliharaan Alat Besar-Alat Besar Darat-Excavator</t>
  </si>
  <si>
    <t>Beban Pemeliharaan Alat Besar-Alat Besar Darat-Pile Driver</t>
  </si>
  <si>
    <t>Beban Pemeliharaan Alat Besar-Alat Besar Darat-Hauler</t>
  </si>
  <si>
    <t>Beban Pemeliharaan Alat Besar-Alat Besar Darat-Asphalt Equipment</t>
  </si>
  <si>
    <t>Beban Pemeliharaan Alat Besar-Alat Besar Darat- Compacting Equipment</t>
  </si>
  <si>
    <t>Beban Pemeliharaan Alat Besar-Alat Besar Darat- Aggregate and Concrete Equipment</t>
  </si>
  <si>
    <t>Beban Pemeliharaan Alat Besar-Alat Besar Darat-Loader</t>
  </si>
  <si>
    <t>Beban Pemeliharaan Alat Besar-Alat Besar Darat-Alat Pengangkat</t>
  </si>
  <si>
    <t>Beban Pemeliharaan Alat Besar-Alat Besar Darat-Mesin Proses</t>
  </si>
  <si>
    <t>Beban Pemeliharaan Alat Besar-Alat Besar Darat-Alat Besar Darat Lainnya</t>
  </si>
  <si>
    <t>Beban Pemeliharaan Alat Besar-Alat Besar Apung-Dredger</t>
  </si>
  <si>
    <t>Beban Pemeliharaan Alat Besar-Alat Besar Apung-Floating Excavator</t>
  </si>
  <si>
    <t>Beban Pemeliharaan Alat Besar-Alat Besar Apung-Amphibi Dredger</t>
  </si>
  <si>
    <t>Beban Pemeliharaan Alat Besar-Alat Besar Apung-Kapal Tarik</t>
  </si>
  <si>
    <t>Beban Pemeliharaan Alat Besar-Alat Besar Apung-Mesin Proses Apung</t>
  </si>
  <si>
    <t>Beban Pemeliharaan Alat Besar-Alat Besar Apung-Alat Besar Apung Lainnya</t>
  </si>
  <si>
    <t>Beban Pemeliharaan Alat Besar-Alat Bantu- Alat Penarik</t>
  </si>
  <si>
    <t>Beban Pemeliharaan Alat Besar-Alat Bantu- Feeder</t>
  </si>
  <si>
    <t>Beban Pemeliharaan Alat Besar-Alat Bantu- Compressor</t>
  </si>
  <si>
    <t>Beban Pemeliharaan Alat Besar-Alat Bantu- Electric Generating Set</t>
  </si>
  <si>
    <t>Beban Pemeliharaan Alat Besar-Alat Bantu- Pompa</t>
  </si>
  <si>
    <t>Beban Pemeliharaan Alat Besar-Alat Bantu- Mesin Bor</t>
  </si>
  <si>
    <t>Beban Pemeliharaan Alat Besar-Alat Bantu- Unit Pemeliharaan Lapangan</t>
  </si>
  <si>
    <t>Beban Pemeliharaan Alat Besar-Alat Bantu- Alat Pengolahan Air Kotor</t>
  </si>
  <si>
    <t>Beban Pemeliharaan Alat Besar-Alat Bantu- Pembangkit Uap Air Panas/Steam Generator</t>
  </si>
  <si>
    <t>Beban Pemeliharaan Alat Besar-Alat Bantu-Air Port Maintenance Equipment/Alat Bantu Penerbangan</t>
  </si>
  <si>
    <t>Beban Pemeliharaan Alat Besar-Alat Bantu- Mesin Tatoo</t>
  </si>
  <si>
    <t>Beban Pemeliharaan Alat Besar-Alat Bantu- Perlengkapan Kebakaran Hutan</t>
  </si>
  <si>
    <t>Beban Pemeliharaan Alat Besar-Alat Bantu- Peralatan Selam</t>
  </si>
  <si>
    <t>Beban Pemeliharaan Alat Besar-Alat Bantu- Peralatan SAR Mountenering</t>
  </si>
  <si>
    <t>Beban Pemeliharaan Alat Besar-Alat Bantu- Peralatan Intelijen</t>
  </si>
  <si>
    <t>Beban Pemeliharaan Alat Besar-Alat Bantu- Alat Bantu Lainnya</t>
  </si>
  <si>
    <t>Beban Pemeliharaan Alat Angkutan-Alat Angkutan Darat Bermotor-Kendaraan Dinas Bermotor Perorangan</t>
  </si>
  <si>
    <t>Beban Pemeliharaan Alat Angkutan-Alat Angkutan Darat Bermotor-Kendaraan Bermotor Penumpang</t>
  </si>
  <si>
    <t>Beban Pemeliharaan Alat Angkutan-Alat Angkutan Darat Bermotor-Kendaraan Bermotor Angkutan Barang</t>
  </si>
  <si>
    <t>Beban Pemeliharaan Alat Angkutan-Alat Angkutan Darat Bermotor-Kendaraan Bermotor Beroda Dua</t>
  </si>
  <si>
    <t>Beban Pemeliharaan Alat Angkutan-Alat Angkutan Darat Bermotor-Kendaraan Bermotor Beroda Tiga</t>
  </si>
  <si>
    <t>Beban Pemeliharaan Alat Angkutan-Alat Angkutan Darat Bermotor-Kendaraan Bermotor Khusus</t>
  </si>
  <si>
    <t>Beban Pemeliharaan Alat Angkutan-Alat Angkutan Darat Bermotor-Kendaraan Tempur</t>
  </si>
  <si>
    <t>Beban Pemeliharaan Alat Angkutan-Alat Angkutan Darat Bermotor-Alat Angkutan Kereta Rel</t>
  </si>
  <si>
    <t>Beban Pemeliharaan Alat Angkutan-Alat Angkutan Darat Bermotor-Alat Angkutan Darat Bermotor Lainnya</t>
  </si>
  <si>
    <t>Beban Pemeliharaan Alat Angkutan-Alat Angkutan Darat Tak Bermotor-Kendaraan Tak Bermotor Angkutan Barang</t>
  </si>
  <si>
    <t>Beban Pemeliharaan Alat Angkutan-Alat Angkutan Darat Tak Bermotor-Kendaraan Tak Bermotor Penumpang</t>
  </si>
  <si>
    <t>Beban Pemeliharaan Alat Angkutan-Alat Angkutan Darat Tak Bermotor-Alat Angkutan Kereta Rel Tak Bermotor</t>
  </si>
  <si>
    <t>Beban Pemeliharaan Alat Angkutan-Alat Angkutan Darat Tak Bermotor-Alat Angkutan Darat Tak Bemotor Lainnya</t>
  </si>
  <si>
    <t>Beban Pemeliharaan Alat Angkutan-Alat Angkutan Apung Bermotor-Alat Angkutan Apung Bermotor untuk Barang</t>
  </si>
  <si>
    <t>Beban Pemeliharaan Alat Angkutan-Alat Angkutan Apung Bermotor-Alat Angkutan Apung Bermotor untuk Penumpang</t>
  </si>
  <si>
    <t>Beban Pemeliharaan Alat Angkutan-Alat Angkutan Apung Bermotor-Alat Angkutan Apung Bermotor Khusus</t>
  </si>
  <si>
    <t>Beban Pemeliharaan Alat Angkutan-Alat Angkutan Apung Bermotor-Alat Angkutan Apung Bermotor Militer</t>
  </si>
  <si>
    <t>Beban Pemeliharaan Alat Angkutan-Alat Angkutan Apung Bermotor-Alat Angkutan Apung Bermotor Lainnya</t>
  </si>
  <si>
    <t>Beban Pemeliharaan Alat Angkutan-Alat Angkutan Apung Tak Bermotor-Alat Angkutan Apung Tak Bermotor untuk Barang</t>
  </si>
  <si>
    <t>Beban Pemeliharaan Alat Angkutan-Alat Angkutan Apung Tak Bermotor-Alat Angkutan Apung Tak Bermotor untuk Penumpang</t>
  </si>
  <si>
    <t>Beban Pemeliharaan Alat Angkutan-Alat Angkutan Apung Tak Bermotor-Alat Angkutan Apung Tak Bermotor Khusus</t>
  </si>
  <si>
    <t>Beban Pemeliharaan Alat Angkutan-Alat Angkutan Apung Tak Bermotor-Alat Angkutan Apung Tak Bermotor Lainnya</t>
  </si>
  <si>
    <t>Beban Pemeliharaan Alat Angkutan-Alat Angkutan Bermotor Udara-Kapal Terbang</t>
  </si>
  <si>
    <t>Beban Pemeliharaan Alat Angkutan-Alat Angkutan Bermotor Udara-Alat Angkutan Bermotor Udara Lainnya</t>
  </si>
  <si>
    <t>Beban Pemeliharaan Alat Bengkel dan Alat Ukur-Alat Bengkel Bermesin-Perkakas Konstruksi Logam Terpasang pada Fondasi</t>
  </si>
  <si>
    <t>Beban Pemeliharaan Alat Bengkel dan Alat Ukur-Alat Bengkel Bermesin-Perkakas Konstruksi Logam yang Transportable (Berpindah)</t>
  </si>
  <si>
    <t>Beban Pemeliharaan Alat Bengkel dan Alat Ukur-Alat Bengkel Bermesin-Perkakas Bengkel Listrik</t>
  </si>
  <si>
    <t>Beban Pemeliharaan Alat Bengkel dan Alat Ukur-Alat Bengkel Bermesin-Perkakas Bengkel Service</t>
  </si>
  <si>
    <t>Beban Pemeliharaan Alat Bengkel dan Alat Ukur-Alat Bengkel Bermesin-Perkakas Pengangkat Bermesin</t>
  </si>
  <si>
    <t>Beban Pemeliharaan Alat Bengkel dan Alat Ukur-Alat Bengkel Bermesin-Perkakas Bengkel Kayu</t>
  </si>
  <si>
    <t>Beban Pemeliharaan Alat Bengkel dan Alat Ukur-Alat Bengkel Bermesin-Perkakas Bengkel Khusus</t>
  </si>
  <si>
    <t>Beban Pemeliharaan Alat Bengkel dan Alat Ukur-Alat Bengkel Bermesin-Peralatan Las</t>
  </si>
  <si>
    <t>Beban Pemeliharaan Alat Bengkel dan Alat Ukur-Alat Bengkel Bermesin-Perkakas Pabrik Es</t>
  </si>
  <si>
    <t>Beban Pemeliharaan Alat Bengkel dan Alat Ukur-Alat Bengkel Bermesin-Alat Bengkel Bermesin Lainnya</t>
  </si>
  <si>
    <t>Beban Pemeliharaan Alat Bengkel dan Alat Ukur-Alat Bengkel Tak Bermesin-Perkakas Bengkel Konstruksi Logam</t>
  </si>
  <si>
    <t>Beban Pemeliharaan Alat Bengkel dan Alat Ukur-Alat Bengkel Tak Bermesin-Perkakas Bengkel Listrik</t>
  </si>
  <si>
    <t>Beban Pemeliharaan Alat Bengkel dan Alat Ukur-Alat Bengkel Tak Bermesin-Perkakas Bengkel Service</t>
  </si>
  <si>
    <t>Beban Pemeliharaan Alat Bengkel dan Alat Ukur-Alat Bengkel Tak Bermesin-Perkakas Pengangkat</t>
  </si>
  <si>
    <t>Beban Pemeliharaan Alat Bengkel dan Alat Ukur- Alat Bengkel Tak Bermesin-Perkakas Standard (Standard Tools)</t>
  </si>
  <si>
    <t>Beban Pemeliharaan Alat Bengkel dan Alat Ukur-Alat Bengkel Tak Bermesin-Perkakas Khusus (Special Tools)</t>
  </si>
  <si>
    <t>Beban Pemeliharaan Alat Bengkel dan Alat Ukur-Alat Bengkel Tak Bermesin-Perkakas Bengkel Kerja</t>
  </si>
  <si>
    <t>Beban Pemeliharaan Alat Bengkel dan Alat Ukur-Alat Bengkel Tak Bermesin-Peralatan Tukang Besi</t>
  </si>
  <si>
    <t>Beban Pemeliharaan Alat Bengkel dan Alat Ukur-Alat Bengkel Tak Bermesin-Peralatan Tukang Kayu</t>
  </si>
  <si>
    <t>Beban Pemeliharaan Alat Bengkel dan Alat Ukur-Alat Bengkel Tak Bermesin-Peralatan Ukur, Gip, dan Feeting</t>
  </si>
  <si>
    <t>Beban Pemeliharaan Alat Bengkel dan Alat Ukur-Alat Bengkel Tak Bermesin-Peralatan Bengkel Khusus Peladam</t>
  </si>
  <si>
    <t>Beban Pemeliharaan Alat Bengkel dan Alat Ukur-Alat Bengkel Tak Bermesin-Alat Bengkel Tak Bermesin Lainnya</t>
  </si>
  <si>
    <t>Beban Pemeliharaan Alat Bengkel dan Alat Ukur-Alat Ukur-Alat Ukur Universal</t>
  </si>
  <si>
    <t>Beban Pemeliharaan Alat Bengkel dan Alat Ukur-Alat Ukur-Alat Ukur/Tes Alat Kepribadian</t>
  </si>
  <si>
    <t>Beban Pemeliharaan Alat Bengkel dan Alat Ukur-Alat Ukur-Alat Ukur/Tes Klinis Lain</t>
  </si>
  <si>
    <t>Beban Pemeliharaan Alat Bengkel dan Alat Ukur-Alat Ukur-Alat Kalibrasi</t>
  </si>
  <si>
    <t>Beban Pemeliharaan Alat Bengkel dan Alat Ukur-Alat Ukur-Oscilloscope</t>
  </si>
  <si>
    <t>Beban Pemeliharaan Alat Bengkel dan Alat Ukur-Alat Ukur-Universal Tester</t>
  </si>
  <si>
    <t>Beban Pemeliharaan Alat Bengkel dan Alat Ukur-Alat Ukur-Alat Ukur/Pembanding</t>
  </si>
  <si>
    <t>Beban Pemeliharaan Alat Bengkel dan Alat Ukur-Alat Ukur-Alat Ukur Lain-Lain</t>
  </si>
  <si>
    <t>Beban Pemeliharaan Alat Bengkel dan Alat Ukur-Alat Ukur-Alat Timbangan/Biara</t>
  </si>
  <si>
    <t>Beban Pemeliharaan Alat Bengkel dan Alat Ukur-Alat Ukur-Anak Timbangan/Biara</t>
  </si>
  <si>
    <t>Beban Pemeliharaan Alat Bengkel dan Alat Ukur-Alat Ukur-Takaran Kering</t>
  </si>
  <si>
    <t>Beban Pemeliharaan Alat Bengkel dan Alat Ukur-Alat Ukur-Takaran Bahan Bangunan</t>
  </si>
  <si>
    <t>Beban Pemeliharaan Alat Bengkel dan Alat Ukur-Alat Ukur-Takaran Lainnya</t>
  </si>
  <si>
    <t>Beban Pemeliharaan Alat Bengkel dan Alat Ukur-Alat Ukur-Alat Penguji Kendaraan Bermotor</t>
  </si>
  <si>
    <t>Beban Pemeliharaan Alat Bengkel dan Alat Ukur-Alat Ukur-Specific Set</t>
  </si>
  <si>
    <t>Beban Pemeliharaan Alat Bengkel dan Alat Ukur-Alat Ukur-Alat Pengukur Keadaan Alam</t>
  </si>
  <si>
    <t>Beban Pemeliharaan Alat Bengkel dan Alat Ukur-Alat Ukur-Alat Pengukur Penglihatan</t>
  </si>
  <si>
    <t>Beban Pemeliharaan Alat Bengkel dan Alat Ukur-Alat Ukur-Alat Pengukur Ketepatan dan Koreksi Waktu</t>
  </si>
  <si>
    <t>Beban Pemeliharaan Alat Bengkel dan Alat Ukur-Alat Ukur-Alat Ukur Instrument Workshop</t>
  </si>
  <si>
    <t>Beban Pemeliharaan Alat Bengkel dan Alat Ukur-Alat Ukur-Alat Ukur Lainnya</t>
  </si>
  <si>
    <t>Beban Pemeliharaan Alat Pertanian-Alat Pengolahan-Alat Pengolahan Tanah dan Tanaman</t>
  </si>
  <si>
    <t>Beban Pemeliharaan Alat Pertanian-Alat Pengolahan-Alat Pemeliharaan Tanaman/ Ikan/Ternak</t>
  </si>
  <si>
    <t>Beban Pemeliharaan Alat Pertanian-Alat Pengolahan-Alat Panen</t>
  </si>
  <si>
    <t>Beban Pemeliharaan Alat Pertanian-Alat Pengolahan-Alat Penyimpan Hasil Percobaan Pertanian</t>
  </si>
  <si>
    <t>Beban Pemeliharaan Alat Pertanian-Alat Pengolahan-Alat Laboratorium Pertanian</t>
  </si>
  <si>
    <t>Beban Pemeliharaan Alat Pertanian-Alat Pengolahan-Alat Processing</t>
  </si>
  <si>
    <t>Beban Pemeliharaan Alat Pertanian-Alat Pengolahan-Alat Pasca Panen</t>
  </si>
  <si>
    <t>Beban Pemeliharaan Alat Pertanian-Alat Pengolahan-Alat Produksi Perikanan</t>
  </si>
  <si>
    <t>Beban Pemeliharaan Alat Pertanian-Alat Pengolahan-Alat-Alat Peternakan</t>
  </si>
  <si>
    <t>Beban Pemeliharaan Alat Pertanian-Alat Pengolahan-Alat Pengolahan Lainnya</t>
  </si>
  <si>
    <t>Beban Pemeliharaan Alat Kantor dan Rumah Tangga-Alat Kantor-Mesin Ketik</t>
  </si>
  <si>
    <t>Beban Pemeliharaan Alat Kantor dan Rumah Tangga-Alat Kantor-Mesin Hitung/Mesin Jumlah</t>
  </si>
  <si>
    <t>Beban Pemeliharaan Alat Kantor dan Rumah Tangga-Alat Kantor-Alat Reproduksi (Penggandaan)</t>
  </si>
  <si>
    <t>Beban Pemeliharaan Alat Kantor dan Rumah Tangga-Alat Kantor-Alat Penyimpan Perlengkapan Kantor</t>
  </si>
  <si>
    <t>Beban Pemeliharaan Alat Kantor dan Rumah Tangga-Alat Kantor-Alat Kantor Lainnya</t>
  </si>
  <si>
    <t>Beban Pemeliharaan Alat Kantor dan Rumah Tangga-Alat Rumah Tangga-Mebel</t>
  </si>
  <si>
    <t>Beban Pemeliharaan Alat Kantor dan Rumah Tangga-Alat Rumah Tangga-Alat Pengukur Waktu</t>
  </si>
  <si>
    <t>Beban Pemeliharaan Alat Kantor dan Rumah Tangga-Alat Rumah Tangga-Alat Pembersih</t>
  </si>
  <si>
    <t>Beban Pemeliharaan Alat Kantor dan Rumah Tangga-Alat Rumah Tangga-Alat Pendingin</t>
  </si>
  <si>
    <t>Beban Pemeliharaan Alat Kantor dan Rumah Tangga-Alat Rumah Tangga-Alat Dapur</t>
  </si>
  <si>
    <t>Beban Pemeliharaan Alat Kantor dan Rumah Tangga-Alat Rumah Tangga-Alat Rumah Tangga Lainnya (Home Use)</t>
  </si>
  <si>
    <t>Beban Pemeliharaan Alat Kantor dan Rumah Tangga-Alat Rumah Tangga-Alat Pemadam Kebakaran</t>
  </si>
  <si>
    <t>Beban Pemeliharaan Alat Kantor dan Rumah Tangga-Meja dan Kursi Kerja/Rapat Pejabat- Meja Kerja Pejabat</t>
  </si>
  <si>
    <t>Beban Pemeliharaan Alat Kantor dan Rumah Tangga-Meja dan Kursi Kerja/Rapat Pejabat- Meja Rapat Pejabat</t>
  </si>
  <si>
    <t>Beban Pemeliharaan Alat Kantor dan Rumah Tangga-Meja dan Kursi Kerja/Rapat Pejabat- Kursi Kerja Pejabat</t>
  </si>
  <si>
    <t>Beban Pemeliharaan Alat Kantor dan Rumah Tangga-Meja dan Kursi Kerja/Rapat Pejabat- Kursi Rapat Pejabat</t>
  </si>
  <si>
    <t>Beban Pemeliharaan Alat Kantor dan Rumah Tangga-Meja dan Kursi Kerja/Rapat Pejabat- Kursi Hadap Depan Meja Kerja Pejabat</t>
  </si>
  <si>
    <t>Beban Pemeliharaan Alat Kantor dan Rumah Tangga-Meja dan Kursi Kerja/Rapat Pejabat- Kursi Tamu di Ruangan Pejabat</t>
  </si>
  <si>
    <t>Beban Pemeliharaan Alat Kantor dan Rumah Tangga-Meja dan Kursi Kerja/Rapat Pejabat- Lemari dan Arsip Pejabat</t>
  </si>
  <si>
    <t>Beban Pemeliharaan Alat Studio, Komunikasi, dan Pemancar-Alat Studio-Peralatan Studio Audio</t>
  </si>
  <si>
    <t>Beban Pemeliharaan Alat Studio, Komunikasi, dan Pemancar-Alat Studio-Peralatan Studio Video dan Film</t>
  </si>
  <si>
    <t>Beban Pemeliharaan Alat Studio, Komunikasi, dan Pemancar-Alat Studio-Peralatan Studio Gambar</t>
  </si>
  <si>
    <t>Beban Pemeliharaan Alat Studio, Komunikasi, dan Pemancar-Alat Studio-Peralatan Cetak</t>
  </si>
  <si>
    <t>Beban Pemeliharaan Alat Studio, Komunikasi, dan Pemancar-Alat Studio-Peralatan Studio Pemetaan/Peralatan Ukur Tanah</t>
  </si>
  <si>
    <t>Beban Pemeliharaan Alat Studio, Komunikasi, dan Pemancar-Alat Studio-Alat Studio Lainnya</t>
  </si>
  <si>
    <t>Beban Pemeliharaan Alat Studio, Komunikasi, dan Pemancar-Alat Komunikasi-Alat Komunikasi Telephone</t>
  </si>
  <si>
    <t>Beban Pemeliharaan Alat Studio, Komunikasi, dan Pemancar-Alat Komunikasi-Alat Komunikasi Radio SSB</t>
  </si>
  <si>
    <t>Beban Pemeliharaan Alat Studio, Komunikasi, dan Pemancar-Alat Komunikasi-Alat Komunikasi Radio HF/FM</t>
  </si>
  <si>
    <t>Beban Pemeliharaan Alat Studio, Komunikasi, dan Pemancar-Alat Komunikasi-Alat Komunikasi Radio VHF</t>
  </si>
  <si>
    <t>Beban Pemeliharaan Alat Studio, Komunikasi, dan Pemancar-Alat Komunikasi-Alat Komunikasi Radio UHF</t>
  </si>
  <si>
    <t>Beban Pemeliharaan Alat Studio, Komunikasi, dan Pemancar-Alat Komunikasi-Alat Komunikasi Sosial</t>
  </si>
  <si>
    <t>Beban Pemeliharaan Alat Studio, Komunikasi, dan Pemancar-Alat Komunikasi-Alat-Alat Sandi</t>
  </si>
  <si>
    <t>Beban Pemeliharaan Alat Studio, Komunikasi, dan Pemancar-Alat Komunikasi-Alat Komunikasi Khusus</t>
  </si>
  <si>
    <t>Beban Pemeliharaan Alat Studio, Komunikasi, dan Pemancar-Alat Komunikasi-Alat Komunikasi Digital dan Konvensional</t>
  </si>
  <si>
    <t>Beban Pemeliharaan Alat Studio, Komunikasi, dan Pemancar-Alat Komunikasi-Alat Komunikasi Satelit</t>
  </si>
  <si>
    <t>Beban Pemeliharaan Alat Studio, Komunikasi, dan Pemancar-Alat Komunikasi-Alat Komunikasi Lainnya</t>
  </si>
  <si>
    <t>Beban Pemeliharaan Alat Studio, Komunikasi, dan Pemancar-Peralatan Pemancar-Peralatan Pemancar MF/MW</t>
  </si>
  <si>
    <t>Beban Pemeliharaan Alat Studio, Komunikasi, dan Pemancar-Peralatan Pemancar-Peralatan Pemancar HF/SW</t>
  </si>
  <si>
    <t>Beban Pemeliharaan Alat Studio, Komunikasi, dan Pemancar-Peralatan Pemancar-Peralatan Pemancar VHF/FM</t>
  </si>
  <si>
    <t>Beban Pemeliharaan Alat Studio, Komunikasi, dan Pemancar-Peralatan Pemancar-Peralatan Pemancar UHF</t>
  </si>
  <si>
    <t>Beban Pemeliharaan Alat Studio, Komunikasi, dan Pemancar-Peralatan Pemancar-Peralatan Pemancar SHF</t>
  </si>
  <si>
    <t>Beban Pemeliharaan Alat Studio, Komunikasi, dan Pemancar-Peralatan Pemancar-Peralatan Antena MF/MW</t>
  </si>
  <si>
    <t>Beban Pemeliharaan Alat Studio, Komunikasi, dan Pemancar-Peralatan Pemancar-Peralatan Antena HF/SW</t>
  </si>
  <si>
    <t>Beban Pemeliharaan Alat Studio, Komunikasi, dan Pemancar-Peralatan Pemancar-Peralatan Antena VHF/FM</t>
  </si>
  <si>
    <t>Beban Pemeliharaan Alat Studio, Komunikasi, dan Pemancar-Peralatan Pemancar-Peralatan Antena UHF</t>
  </si>
  <si>
    <t>Beban Pemeliharaan Alat Studio, Komunikasi, dan Pemancar-Peralatan Pemancar-Peralatan Antena SHF/Parabola</t>
  </si>
  <si>
    <t>Beban Pemeliharaan Alat Studio, Komunikasi, dan Pemancar-Peralatan Pemancar-Peralatan Translator VHF/VHF</t>
  </si>
  <si>
    <t>Beban Pemeliharaan Alat Studio, Komunikasi, dan Pemancar-Peralatan Pemancar-Peralatan Translator UHF/UHF</t>
  </si>
  <si>
    <t>Beban Pemeliharaan Alat Studio, Komunikasi, dan Pemancar-Peralatan Pemancar-Peralatan Translator VHF/UHF</t>
  </si>
  <si>
    <t>Beban Pemeliharaan Alat Studio, Komunikasi, dan Pemancar-Peralatan Pemancar-Peralatan Translator UHF/VHF</t>
  </si>
  <si>
    <t>Beban Pemeliharaan Alat Studio, Komunikasi, dan Pemancar-Peralatan Pemancar-Peralatan Microwave FPU</t>
  </si>
  <si>
    <t>Beban Pemeliharaan Alat Studio, Komunikasi, dan Pemancar-Peralatan Pemancar-Peralatan Microwave Terestrial</t>
  </si>
  <si>
    <t>Beban Pemeliharaan Alat Studio, Komunikasi, dan Pemancar-Peralatan Pemancar-Peralatan Microwave TVRO</t>
  </si>
  <si>
    <t>Beban Pemeliharaan Alat Studio, Komunikasi, dan Pemancar-Peralatan Pemancar-Peralatan Dummy Load</t>
  </si>
  <si>
    <t>Beban Pemeliharaan Alat Studio, Komunikasi, dan Pemancar-Peralatan Pemancar-Switcher Antena</t>
  </si>
  <si>
    <t>Beban Pemeliharaan Alat Studio, Komunikasi, dan Pemancar-Peralatan Pemancar- Switcher/Menara Antena</t>
  </si>
  <si>
    <t>Beban Pemeliharaan Alat Studio, Komunikasi, dan Pemancar-Peralatan Pemancar-Feeder</t>
  </si>
  <si>
    <t>Beban Pemeliharaan Alat Studio, Komunikasi, dan Pemancar-Peralatan Pemancar-Humidity Control</t>
  </si>
  <si>
    <t>Beban Pemeliharaan Alat Studio, Komunikasi, dan Pemancar-Peralatan Pemancar-Program Input Equipment</t>
  </si>
  <si>
    <t>Beban Pemeliharaan Alat Studio, Komunikasi, dan Pemancar-Peralatan Pemancar-Peralatan Antena Penerima VHF</t>
  </si>
  <si>
    <t>Beban Pemeliharaan Alat Studio, Komunikasi, dan Pemancar-Peralatan Pemancar-Peralatan Pemancar LF</t>
  </si>
  <si>
    <t>Beban Pemeliharaan Alat Studio, Komunikasi, dan Pemancar-Peralatan Pemancar-Unit Pemancar MF+HF</t>
  </si>
  <si>
    <t>Beban Pemeliharaan Alat Studio, Komunikasi, dan Pemancar-Peralatan Pemancar-Peralatan Antena Pemancar MF+HF</t>
  </si>
  <si>
    <t>Beban Pemeliharaan Alat Studio, Komunikasi, dan Pemancar-Peralatan Pemancar-Peralatan Penerima</t>
  </si>
  <si>
    <t>Beban Pemeliharaan Alat Studio, Komunikasi, dan Pemancar-Peralatan Pemancar-Peralatan Pemancar dan Penerima LF</t>
  </si>
  <si>
    <t>Beban Pemeliharaan Alat Studio, Komunikasi, dan Pemancar-Peralatan Pemancar-Peralatan Pemancar dan Penerima MF</t>
  </si>
  <si>
    <t>Beban Pemeliharaan Alat Studio, Komunikasi, dan Pemancar-Peralatan Pemancar-Peralatan Pemancar dan Penerima HF</t>
  </si>
  <si>
    <t>Beban Pemeliharaan Alat Studio, Komunikasi, dan Pemancar-Peralatan Pemancar-Peralatan Pemancar dan Penerima MF+HF</t>
  </si>
  <si>
    <t>Beban Pemeliharaan Alat Studio, Komunikasi, dan Pemancar-Peralatan Pemancar-Peralatan Pemancar dan Penerima VHF</t>
  </si>
  <si>
    <t>Beban Pemeliharaan Alat Studio, Komunikasi, dan Pemancar-Peralatan Pemancar-Peralatan Pemancar dan Penerima UHF</t>
  </si>
  <si>
    <t>Beban Pemeliharaan Alat Studio, Komunikasi, dan Pemancar-Peralatan Pemancar-Peralatan Pemancar dan Penerima SHF</t>
  </si>
  <si>
    <t>Beban Pemeliharaan Alat Studio, Komunikasi, dan Pemancar-Peralatan Pemancar-Peralatan Antena Pemancar dan Penerima LF</t>
  </si>
  <si>
    <t>Beban Pemeliharaan Alat Studio, Komunikasi, dan Pemancar-Peralatan Pemancar-Peralatan Antena Pemancar dan Penerima MF</t>
  </si>
  <si>
    <t>Beban Pemeliharaan Alat Studio, Komunikasi, dan Pemancar-Peralatan Pemancar-Peralatan Antena Pemancar dan Penerima HF</t>
  </si>
  <si>
    <t>Beban Pemeliharaan Alat Studio, Komunikasi, dan Pemancar-Peralatan Pemancar-Peralatan Antena Pemancar dan Penerima MF+HF</t>
  </si>
  <si>
    <t>Beban Pemeliharaan Alat Studio, Komunikasi, dan Pemancar-Peralatan Pemancar-Peralatan Antena Pemancar dan Penerima VHF</t>
  </si>
  <si>
    <t>Beban Pemeliharaan Alat Studio, Komunikasi, dan Pemancar-Peralatan Pemancar-Peralatan Antena Pemancar dan Penerima UHF</t>
  </si>
  <si>
    <t>Beban Pemeliharaan Alat Studio, Komunikasi, dan Pemancar-Peralatan Pemancar-Peralatan Antena Pemancar dan Penerima SHF</t>
  </si>
  <si>
    <t>Beban Pemeliharaan Alat Studio, Komunikasi, dan Pemancar-Peralatan Pemancar-Peralatan Penerima Cuaca Citra Satelit Resolusi Rendah</t>
  </si>
  <si>
    <t>Beban Pemeliharaan Alat Studio, Komunikasi, dan Pemancar-Peralatan Pemancar-Peralatan Penerima Cuaca Citra Satelit Resolusi Tinggi</t>
  </si>
  <si>
    <t>Beban Pemeliharaan Alat Studio, Komunikasi, dan Pemancar-Peralatan Pemancar-Peralatan Penerima dan Pengirim Gambar ke Permukaan</t>
  </si>
  <si>
    <t>Beban Pemeliharaan Alat Studio, Komunikasi, dan Pemancar-Peralatan Pemancar-Peralatan Perlengkapan Radio</t>
  </si>
  <si>
    <t>Beban Pemeliharaan Alat Studio, Komunikasi, dan Pemancar-Peralatan Pemancar-Sumber Tenaga</t>
  </si>
  <si>
    <t>Beban Pemeliharaan Alat Studio, Komunikasi, dan Pemancar-Peralatan Pemancar-Peralatan Pemancar Lainnya</t>
  </si>
  <si>
    <t>Beban Pemeliharaan Alat Studio, Komunikasi, dan Pemancar-Peralatan Komunikasi Navigasi- Very High Frequence Omni Range (VOR)</t>
  </si>
  <si>
    <t>Beban Pemeliharaan Alat Studio, Komunikasi, dan Pemancar-Peralatan Komunikasi Navigasi- Distance Measuring Equipment (DME)</t>
  </si>
  <si>
    <t>Beban Pemeliharaan Alat Studio, Komunikasi, dan Pemancar-Peralatan Komunikasi Navigasi- Radar</t>
  </si>
  <si>
    <t>Beban Pemeliharaan Alat Studio, Komunikasi, dan Pemancar-Peralatan Komunikasi Navigasi-Alat Pengatur Telekomunikasi</t>
  </si>
  <si>
    <t>Beban Pemeliharaan Alat Studio, Komunikasi, dan Pemancar-Peralatan Komunikasi Navigasi- Peralatan Komunikasi untuk Dokumentasi</t>
  </si>
  <si>
    <t>Beban Pemeliharaan Alat Studio, Komunikasi, dan Pemancar-Peralatan Komunikasi Navigasi- Peralatan Komunikasi Navigasi Lainnya</t>
  </si>
  <si>
    <t>Beban Pemeliharaan Alat Kedokteran dan Kesehatan-Alat Kedokteran-Alat Kedokteran Umum</t>
  </si>
  <si>
    <t>Beban Pemeliharaan Alat Kedokteran dan Kesehatan-Alat Kedokteran-Alat Kedokteran Gigi</t>
  </si>
  <si>
    <t>Beban Pemeliharaan Alat Kedokteran dan Kesehatan-Alat Kedokteran-Alat Kedokteran Keluarga Berencana</t>
  </si>
  <si>
    <t>Beban Pemeliharaan Alat Kedokteran dan Kesehatan-Alat Kedokteran-Alat Kedokteran Bedah</t>
  </si>
  <si>
    <t>Beban Pemeliharaan Alat Kedokteran dan Kesehatan-Alat Kedokteran-Alat Kesehatan Kebidanan dan Penyakit Kandungan</t>
  </si>
  <si>
    <t>Beban Pemeliharaan Alat Kedokteran dan Kesehatan-Alat Kedokteran-Alat Kedokteran THT</t>
  </si>
  <si>
    <t>Beban Pemeliharaan Alat Kedokteran dan Kesehatan-Alat Kedokteran-Alat Kedokteran Bagian Penyakit Dalam</t>
  </si>
  <si>
    <t>Beban Pemeliharaan Alat Kedokteran dan Kesehatan-Alat Kedokteran-Alat Kedokteran Kamar Jenazah/Mortuary</t>
  </si>
  <si>
    <t>Beban Pemeliharaan Alat Kedokteran dan Kesehatan-Alat Kedokteran-Alat Kedokteran Anak</t>
  </si>
  <si>
    <t>Beban Pemeliharaan Alat Kedokteran dan Kesehatan-Alat Kedokteran-Alat Kedokteran Poliklinik</t>
  </si>
  <si>
    <t>Beban Pemeliharaan Alat Kedokteran dan Kesehatan-Alat Kedokteran-Alat Kesehatan Rehabilitasi Medis</t>
  </si>
  <si>
    <t>Beban Pemeliharaan Alat Kedokteran dan Kesehatan-Alat Kedokteran-Alat Kedokteran Neurologi (Saraf)</t>
  </si>
  <si>
    <t>Beban Pemeliharaan Alat Kedokteran dan Kesehatan-Alat Kedokteran-Alat Kedokteran Jantung</t>
  </si>
  <si>
    <t>Beban Pemeliharaan Alat Kedokteran dan Kesehatan-Alat Kedokteran-Alat Kedokteran Radiodiagnostic</t>
  </si>
  <si>
    <t>Beban Pemeliharaan Alat Kedokteran dan Kesehatan-Alat Kedokteran-Alat Kedokteran Patalogi Anatomy</t>
  </si>
  <si>
    <t>Beban Pemeliharaan Alat Kedokteran dan Kesehatan-Alat Kedokteran-Alat Kedokteran Transfusi Darah</t>
  </si>
  <si>
    <t>Beban Pemeliharaan Alat Kedokteran dan Kesehatan-Alat Kedokteran-Alat Kedokteran Radioterapi</t>
  </si>
  <si>
    <t>Beban Pemeliharaan Alat Kedokteran dan Kesehatan-Alat Kedokteran-Alat Kedokteran Nuklir</t>
  </si>
  <si>
    <t>Beban Pemeliharaan Alat Kedokteran dan Kesehatan-Alat Kedokteran-Alat Kedokteran Kulit dan Kelamin</t>
  </si>
  <si>
    <t>Beban Pemeliharaan Alat Kedokteran dan Kesehatan-Alat Kedokteran-Alat Kedokteran Gawat Darurat</t>
  </si>
  <si>
    <t>Beban Pemeliharaan Alat Kedokteran dan Kesehatan-Alat Kedokteran-Alat Kedokteran Jiwa</t>
  </si>
  <si>
    <t>Beban Pemeliharaan Alat Kedokteran dan Kesehatan-Alat Kedokteran-Alat Kedokteran Bedah Ortopedi</t>
  </si>
  <si>
    <t>Beban Pemeliharaan Alat Kedokteran dan Kesehatan-Alat Kedokteran-Alat Kedokteran ICU</t>
  </si>
  <si>
    <t>Beban Pemeliharaan Alat Kedokteran dan Kesehatan-Alat Kedokteran-Alat Kedokteran ICCU</t>
  </si>
  <si>
    <t>Beban Pemeliharaan Alat Kedokteran dan Kesehatan-Alat Kedokteran-Alat Kedokteran Bedah Jantung</t>
  </si>
  <si>
    <t>Beban Pemeliharaan Alat Kedokteran dan Kesehatan-Alat Kedokteran-Alat Kedokteran Traditional Medicine</t>
  </si>
  <si>
    <t>Beban Pemeliharaan Alat Kedokteran dan Kesehatan-Alat Kedokteran-Alat Kedokteran Anestesi</t>
  </si>
  <si>
    <t>Beban Pemeliharaan Alat Kedokteran dan Kesehatan-Alat Kedokteran-Alat Kedokteran Lainnya</t>
  </si>
  <si>
    <t>Beban Pemeliharaan Alat Kedokteran dan Kesehatan-Alat Kesehatan Umum-Alat Kesehatan Matra Laut</t>
  </si>
  <si>
    <t>Beban Pemeliharaan Alat Kedokteran dan Kesehatan-Alat Kesehatan Umum-Alat Kesehatan Matra Udara</t>
  </si>
  <si>
    <t>Beban Pemeliharaan Alat Kedokteran dan Kesehatan-Alat Kesehatan Umum-Alat Kesehatan Kepolisian</t>
  </si>
  <si>
    <t>Beban Pemeliharaan Alat Kedokteran dan Kesehatan-Alat Kesehatan Umum-Alat Kesehatan Olahraga</t>
  </si>
  <si>
    <t>Beban Pemeliharaan Alat Kedokteran dan Kesehatan-Alat Kesehatan Umum-Alat Kesehatan Umum Lainnya</t>
  </si>
  <si>
    <t>Beban Pemeliharaan Alat Laboratorium-Unit Alat Laboratorium-Alat Laboratorium Kimia Air Teknik Penyehatan</t>
  </si>
  <si>
    <t>Beban Pemeliharaan Alat Laboratorium-Unit Alat Laboratorium-Alat Laboratorium Mikro Biologi Teknik Penyehatan</t>
  </si>
  <si>
    <t>Beban Pemeliharaan Alat Laboratorium-Unit Alat Laboratorium-Alat Laboratorium Hidrokimia</t>
  </si>
  <si>
    <t>Beban Pemeliharaan Alat Laboratorium-Unit Alat Laboratorium-Alat Laboratorium Model Hidrolika</t>
  </si>
  <si>
    <t>Beban Pemeliharaan Alat Laboratorium-Unit Alat Laboratorium-Alat Laboratorium Batuan/Geologi</t>
  </si>
  <si>
    <t>Beban Pemeliharaan Alat Laboratorium-Unit Alat Laboratorium-Alat Laboratorium Bahan Bangunan Konstruksi</t>
  </si>
  <si>
    <t>Beban Pemeliharaan Alat Laboratorium-Unit Alat Laboratorium-Alat Laboratorium Aspal, Cat, dan Kimia</t>
  </si>
  <si>
    <t>Beban Pemeliharaan Alat Laboratorium-Unit Alat Laboratorium-Alat Laboratorium Mekanika Tanah dan Batuan</t>
  </si>
  <si>
    <t>Beban Pemeliharaan Alat Laboratorium-Unit Alat Laboratorium-Alat Laboratorium Cocok Tanam</t>
  </si>
  <si>
    <t>Beban Pemeliharaan Alat Laboratorium-Unit Alat Laboratorium-Alat Laboratorium Logam, Mesin, dan Listrik</t>
  </si>
  <si>
    <t>Beban Pemeliharaan Alat Laboratorium-Unit Alat Laboratorium-Alat Laboratorium Umum</t>
  </si>
  <si>
    <t>Beban Pemeliharaan Alat Laboratorium-Unit Alat Laboratorium-Alat Laboratorium Mikrobiologi</t>
  </si>
  <si>
    <t>Beban Pemeliharaan Alat Laboratorium-Unit Alat Laboratorium-Alat Laboratorium Kimia</t>
  </si>
  <si>
    <t>Beban Pemeliharaan Alat Laboratorium-Unit Alat Laboratorium-Alat Laboratorium Patologi</t>
  </si>
  <si>
    <t>Beban Pemeliharaan Alat Laboratorium-Unit Alat Laboratorium-Alat Laboratorium Immunologi</t>
  </si>
  <si>
    <t>Beban Pemeliharaan Alat Laboratorium-Unit Alat Laboratorium-Alat Laboratorium Hematologi</t>
  </si>
  <si>
    <t>Beban Pemeliharaan Alat Laboratorium-Unit Alat Laboratorium-Alat Laboratorium Film</t>
  </si>
  <si>
    <t>Beban Pemeliharaan Alat Laboratorium-Unit Alat Laboratorium-Alat Laboratorium Makanan</t>
  </si>
  <si>
    <t>Beban Pemeliharaan Alat Laboratorium-Unit Alat Laboratorium-Alat Laboratorium Farmasi</t>
  </si>
  <si>
    <t>Beban Pemeliharaan Alat Laboratorium-Unit Alat Laboratorium-Alat Laboratorium Fisika</t>
  </si>
  <si>
    <t>Beban Pemeliharaan Alat Laboratorium-Unit Alat Laboratorium-Alat Laboratorium Hidrodinamika</t>
  </si>
  <si>
    <t>Beban Pemeliharaan Alat Laboratorium-Unit Alat Laboratorium-Alat Laboratorium Klimatologi</t>
  </si>
  <si>
    <t>Beban Pemeliharaan Alat Laboratorium-Unit Alat Laboratorium-Alat Laboratorium Proses Peleburan</t>
  </si>
  <si>
    <t>Beban Pemeliharaan Alat Laboratorium-Unit Alat Laboratorium-Alat Laboratorium Pasir</t>
  </si>
  <si>
    <t>Beban Pemeliharaan Alat Laboratorium-Unit Alat Laboratorium-Alat Laboratorium Proses Pembuatan Cekatan</t>
  </si>
  <si>
    <t>Beban Pemeliharaan Alat Laboratorium-Unit Alat Laboratorium-Alat Laboratorium Pembuatan Pola</t>
  </si>
  <si>
    <t>Beban Pemeliharaan Alat Laboratorium-Unit Alat Laboratorium-Alat Laboratorium Metalografi</t>
  </si>
  <si>
    <t>Beban Pemeliharaan Alat Laboratorium-Unit Alat Laboratorium-Alat Laboratorium Proses Pengelasan</t>
  </si>
  <si>
    <t>Beban Pemeliharaan Alat Laboratorium-Unit Alat Laboratorium-Alat Laboratorium Uji Proses Pengelasan</t>
  </si>
  <si>
    <t>Beban Pemeliharaan Alat Laboratorium-Unit Alat Laboratorium-Alat Laboratorium Proses Pembuatan Logam</t>
  </si>
  <si>
    <t>Beban Pemeliharaan Alat Laboratorium-Unit Alat Laboratorium-Alat Laboratorium Metrologi</t>
  </si>
  <si>
    <t>Beban Pemeliharaan Alat Laboratorium-Unit Alat Laboratorium-Alat Laboratorium Pelapisan Logam</t>
  </si>
  <si>
    <t>Beban Pemeliharaan Alat Laboratorium-Unit Alat Laboratorium-Alat Laboratorium Proses Pengolahan Panas</t>
  </si>
  <si>
    <t>Beban Pemeliharaan Alat Laboratorium-Unit Alat Laboratorium-Alat Laboratorium Proses Teknologi Tekstil</t>
  </si>
  <si>
    <t>Beban Pemeliharaan Alat Laboratorium-Unit Alat Laboratorium-Alat Laboratorium Uji Tekstil</t>
  </si>
  <si>
    <t>Beban Pemeliharaan Alat Laboratorium-Unit Alat Laboratorium-Alat Laboratorium Proses Teknologi Keramik</t>
  </si>
  <si>
    <t>Beban Pemeliharaan Alat Laboratorium-Unit Alat Laboratorium-Alat Laboratorium Proses Teknologi Kulit, Karet, dan Plastik</t>
  </si>
  <si>
    <t>Beban Pemeliharaan Alat Laboratorium-Unit Alat Laboratorium-Alat Laboratorium Uji Kulit, Karet, dan Plastik</t>
  </si>
  <si>
    <t>Beban Pemeliharaan Alat Laboratorium-Unit Alat Laboratorium-Alat Laboratorium Uji Keramik</t>
  </si>
  <si>
    <t>Beban Pemeliharaan Alat Laboratorium-Unit Alat Laboratorium-Alat Laboratorium Proses Teknologi Selulosa</t>
  </si>
  <si>
    <t>Beban Pemeliharaan Alat Laboratorium-Unit Alat Laboratorium-Alat Laboratorium Pertanian</t>
  </si>
  <si>
    <t>Beban Pemeliharaan Alat Laboratorium-Unit Alat Laboratorium-Alat Laboratorium Elektronika dan Daya</t>
  </si>
  <si>
    <t>Beban Pemeliharaan Alat Laboratorium-Unit Alat Laboratorium-Alat Laboratorium Energi Surya</t>
  </si>
  <si>
    <t>Beban Pemeliharaan Alat Laboratorium-Unit Alat Laboratorium-Alat Laboratorium Konversi Batubara dan Biomas</t>
  </si>
  <si>
    <t>Beban Pemeliharaan Alat Laboratorium-Unit Alat Laboratorium-Alat Laboratorium Oseanografi</t>
  </si>
  <si>
    <t>Beban Pemeliharaan Alat Laboratorium-Unit Alat Laboratorium-Alat Laboratorium Lingkungan Perairan</t>
  </si>
  <si>
    <t>Beban Pemeliharaan Alat Laboratorium-Unit Alat Laboratorium-Alat Laboratorium Biologi Perairan</t>
  </si>
  <si>
    <t>Beban Pemeliharaan Alat Laboratorium-Unit Alat Laboratorium-Alat Laboratorium Biologi</t>
  </si>
  <si>
    <t>Beban Pemeliharaan Alat Laboratorium-Unit Alat Laboratorium-Alat Laboratorium Geofisika</t>
  </si>
  <si>
    <t>Beban Pemeliharaan Alat Laboratorium-Unit Alat Laboratorium-Alat Laboratorium Tambang</t>
  </si>
  <si>
    <t>Beban Pemeliharaan Alat Laboratorium-Unit Alat Laboratorium-Alat Laboratorium Proses/Teknik Kimia</t>
  </si>
  <si>
    <t>Beban Pemeliharaan Alat Laboratorium-Unit Alat Laboratorium-Alat Laboratorium Proses Industri</t>
  </si>
  <si>
    <t>Beban Pemeliharaan Alat Laboratorium-Unit Alat Laboratorium-Alat Laboratorium Kesehatan Kerja</t>
  </si>
  <si>
    <t>Beban Pemeliharaan Alat Laboratorium-Unit Alat Laboratorium-Laboratorium Kearsipan</t>
  </si>
  <si>
    <t>Beban Pemeliharaan Alat Laboratorium-Unit Alat Laboratorium-Laboratorium Hematologi dan Urinalisis</t>
  </si>
  <si>
    <t>Beban Pemeliharaan Alat Laboratorium-Unit Alat Laboratorium-Alat Laboratorium Lain</t>
  </si>
  <si>
    <t>Beban Pemeliharaan Alat Laboratorium-Unit Alat Laboratorium-Alat Laboratorium Hermodinamika Motor dan Sistem Propulasi</t>
  </si>
  <si>
    <t>Beban Pemeliharaan Alat Laboratorium-Unit Alat Laboratorium-Alat Laboratorium Pendidikan</t>
  </si>
  <si>
    <t>Beban Pemeliharaan Alat Laboratorium-Unit Alat Laboratorium-Alat Laboratorium Teknologi Proses Enzim</t>
  </si>
  <si>
    <t>Beban Pemeliharaan Alat Laboratorium-Unit Alat Laboratorium-Alat Laboratorium Teknik Pantai</t>
  </si>
  <si>
    <t>Beban Pemeliharaan Alat Laboratorium-Unit Alat Laboratorium-Alat Laboratorium Sumber Daya dan Energi</t>
  </si>
  <si>
    <t>Beban Pemeliharaan Alat Laboratorium-Unit Alat Laboratorium-Alat Laboratorium Populasi</t>
  </si>
  <si>
    <t>Beban Pemeliharaan Alat Laboratorium-Unit Alat Laboratorium-Alat Pengukur Gelombang</t>
  </si>
  <si>
    <t>Beban Pemeliharaan Alat Laboratorium-Unit Alat Laboratorium-Unit Alat Laboratorium Lainnya</t>
  </si>
  <si>
    <t>Beban Pemeliharaan Alat Laboratorium-Unit Alat Laboratorium Kimia Nuklir-Analytical Instrument</t>
  </si>
  <si>
    <t>Beban Pemeliharaan Alat Laboratorium-Unit Alat Laboratorium Kimia Nuklir-Instrument Probe/Sensor</t>
  </si>
  <si>
    <t>Beban Pemeliharaan Alat Laboratorium-Unit Alat Laboratorium Kimia Nuklir-General Laboratory Tool</t>
  </si>
  <si>
    <t>Beban Pemeliharaan Alat Laboratorium-Unit Alat Laboratorium Kimia Nuklir-Glassware Plastic/Utensils</t>
  </si>
  <si>
    <t>Beban Pemeliharaan Alat Laboratorium-Unit Alat Laboratorium Kimia Nuklir-Laboratory Safety Equipment</t>
  </si>
  <si>
    <t>Beban Pemeliharaan Alat Laboratorium-Unit Alat Laboratorium Kimia Nuklir-Unit Alat Laboratorium Kimia Nuklir Lainnya</t>
  </si>
  <si>
    <t>Beban Pemeliharaan Alat Laboratorium-Alat Peraga Praktik Sekolah-Alat Peraga Praktik Sekolah Bidang Studi:Bahasa Indonesia</t>
  </si>
  <si>
    <t>Beban Pemeliharaan Alat Laboratorium-Alat Peraga Praktik Sekolah-Alat Peraga Praktik Sekolah Bidang Studi:Matematika</t>
  </si>
  <si>
    <t>Beban Pemeliharaan Alat Laboratorium-Alat Peraga Praktik Sekolah-Alat Peraga Praktik Sekolah Bidang Studi:IPA Dasar</t>
  </si>
  <si>
    <t>Beban Pemeliharaan Alat Laboratorium-Alat Peraga Praktik Sekolah-Alat Peraga Praktik Sekolah Bidang Studi:IPA Lanjutan</t>
  </si>
  <si>
    <t>Beban Pemeliharaan Alat Laboratorium-Alat Peraga Praktik Sekolah-Alat Peraga Praktik Sekolah Bidang Studi:IPA Menengah</t>
  </si>
  <si>
    <t>Beban Pemeliharaan Alat Laboratorium-Alat Peraga Praktik Sekolah-Alat Peraga Praktik Sekolah Bidang Studi:IPA Atas</t>
  </si>
  <si>
    <t>Beban Pemeliharaan Alat Laboratorium-Alat Peraga Praktik Sekolah-Alat Peraga Praktik Sekolah Bidang Studi:Agama</t>
  </si>
  <si>
    <t>Beban Pemeliharaan Alat Laboratorium-Alat Peraga Praktik Sekolah-Alat Peraga Praktik Sekolah Bidang Studi:Keterampilan</t>
  </si>
  <si>
    <t>Beban Pemeliharaan Alat Laboratorium-Alat Peraga Praktik Sekolah-Alat Peraga Praktik Sekolah Bidang Studi:Kesenian</t>
  </si>
  <si>
    <t>Beban Pemeliharaan Alat Laboratorium-Alat Peraga Praktik Sekolah-Alat Peraga Praktik Sekolah Bidang Studi:Olahraga</t>
  </si>
  <si>
    <t>Beban Pemeliharaan Alat Laboratorium-Alat Peraga Praktik Sekolah-Alat Peraga Praktik Sekolah Bidang Studi:PKN</t>
  </si>
  <si>
    <t>Beban Pemeliharaan Alat Laboratorium-Alat Peraga Praktik Sekolah-Alat Peraga Luar Biasa (Tuna Netra, Terapi Fisik, Tuna Daksa, dan Tuna Rungu)</t>
  </si>
  <si>
    <t>Beban Pemeliharaan Alat Laboratorium-Alat Peraga Praktik Sekolah-Alat Peraga Kejuruan</t>
  </si>
  <si>
    <t>Beban Pemeliharaan Alat Laboratorium-Alat Peraga Praktik Sekolah-Alat Peraga PAUD/TK</t>
  </si>
  <si>
    <t>Beban Pemeliharaan Alat Laboratorium-Alat Peraga Praktik Sekolah-Alat Peraga Praktik Sekolah Lainnya</t>
  </si>
  <si>
    <t>Beban Pemeliharaan Alat Laboratorium-Alat Laboratorium Fisika Nuklir/Elektronika- Radiation Detector</t>
  </si>
  <si>
    <t>Beban Pemeliharaan Alat Laboratorium-Alat Laboratorium Fisika Nuklir/Elektronika- Modular Counting and Scientific Electronic</t>
  </si>
  <si>
    <t>Beban Pemeliharaan Alat Laboratorium-Alat Laboratorium Fisika Nuklir/Elektronika- Assembly/Counting System</t>
  </si>
  <si>
    <t>Beban Pemeliharaan Alat Laboratorium-Alat Laboratorium Fisika Nuklir/Elektronika-Recorder Display</t>
  </si>
  <si>
    <t>Beban Pemeliharaan Alat Laboratorium-Alat Laboratorium Fisika Nuklir/Elektronika- System/Power Supply</t>
  </si>
  <si>
    <t>Beban Pemeliharaan Alat Laboratorium-Alat Laboratorium Fisika Nuklir/Elektronika- Measuring/Testing Device</t>
  </si>
  <si>
    <t>Beban Pemeliharaan Alat Laboratorium-Alat Laboratorium Fisika Nuklir/Elektronika-Opto Electronics</t>
  </si>
  <si>
    <t>Beban Pemeliharaan Alat Laboratorium-Alat Laboratorium Fisika Nuklir/Elektronika- Accelerator</t>
  </si>
  <si>
    <t>Beban Pemeliharaan Alat Laboratorium-Alat Laboratorium Fisika Nuklir/Elektronika- Reactor Experimental System</t>
  </si>
  <si>
    <t>Beban Pemeliharaan Alat Laboratorium-Alat Laboratorium Fisika Nuklir/Elektronika-Alat Laboratorium Fisika Nuklir/Elektronika Lainnya</t>
  </si>
  <si>
    <t>Beban Pemeliharaan Alat Laboratorium-Alat Proteksi Radiasi/Proteksi Lingkungan-Alat Ukur Fisika Kesehatan</t>
  </si>
  <si>
    <t>Beban Pemeliharaan Alat Laboratorium-Alat Proteksi Radiasi/Proteksi Lingkungan-Alat Kesehatan Kerja</t>
  </si>
  <si>
    <t>Beban Pemeliharaan Alat Laboratorium-Alat Proteksi Radiasi/Proteksi Lingkungan-Proteksi Lingkungan</t>
  </si>
  <si>
    <t>Beban Pemeliharaan Alat Laboratorium-Alat Proteksi Radiasi/Proteksi Lingkungan- Meteorological Equipment</t>
  </si>
  <si>
    <t>Beban Pemeliharaan Alat Laboratorium-Alat Proteksi Radiasi/Proteksi Lingkungan-Sumber Radiasi</t>
  </si>
  <si>
    <t>Beban Pemeliharaan Alat Laboratorium-Alat Proteksi Radiasi/Proteksi Lingkungan-Alat Proteksi Radiasi/Proteksi Lingkungan Lainnya</t>
  </si>
  <si>
    <t>Beban Pemeliharaan Alat Laboratorium- Radiation Application and Non Destructive Testing Laboratory Lainnya-Radiation Application Equipment</t>
  </si>
  <si>
    <t>Beban Pemeliharaan Alat Laboratorium- Radiation Application and Non Destructive Testing Laboratory Lainnya-Non Destructive Test (NDT) Device</t>
  </si>
  <si>
    <t>Beban Pemeliharaan Alat Laboratorium- Radiation Application and Non Destructive Testing Laboratory Lainnya-Peralatan Hidrologi</t>
  </si>
  <si>
    <t>Beban Pemeliharaan Alat Laboratorium- Radiation Application and Non Destructive Testing Laboratory Lainnya-Radiation Application and Non Destructive Testing Laboratory Lainnya</t>
  </si>
  <si>
    <t>Beban Pemeliharaan Alat Laboratorium-Alat Laboratorium Lingkungan Hidup-Alat Laboratorium Kualitas Air dan Tanah</t>
  </si>
  <si>
    <t>Beban Pemeliharaan Alat Laboratorium-Alat Laboratorium Lingkungan Hidup-Alat Laboratorium Kualitas Udara</t>
  </si>
  <si>
    <t>Beban Pemeliharaan Alat Laboratorium-Alat Laboratorium Lingkungan Hidup-Alat Laboratorium Kebisingan dan Getaran</t>
  </si>
  <si>
    <t>Beban Pemeliharaan Alat Laboratorium-Alat Laboratorium Lingkungan Hidup-Laboratorium Lingkungan</t>
  </si>
  <si>
    <t>Beban Pemeliharaan Alat Laboratorium-Alat Laboratorium Lingkungan Hidup-Alat Laboratorium Penunjang</t>
  </si>
  <si>
    <t>Beban Pemeliharaan Alat Laboratorium-Alat Laboratorium Lingkungan Hidup-Alat Laboratorium Lingkungan Hidup Lainnya</t>
  </si>
  <si>
    <t>Beban Pemeliharaan Alat Laboratorium- Peralatan Laboratorium Hydrodinamica-Towing Carriage</t>
  </si>
  <si>
    <t>Beban Pemeliharaan Alat Laboratorium- Peralatan Laboratorium Hydrodinamica-Wave Generator and Absorber</t>
  </si>
  <si>
    <t>Beban Pemeliharaan Alat Laboratorium- Peralatan Laboratorium Hydrodinamica-Data Accquisition and Analyzing System</t>
  </si>
  <si>
    <t>Beban Pemeliharaan Alat Laboratorium- Peralatan Laboratorium Hydrodinamica- Cavitation Tunnel</t>
  </si>
  <si>
    <t>Beban Pemeliharaan Alat Laboratorium- Peralatan Laboratorium Hydrodinamica- Overhead Cranes</t>
  </si>
  <si>
    <t>Beban Pemeliharaan Alat Laboratorium- Peralatan Laboratorium Hydrodinamica- Peralatan Umum</t>
  </si>
  <si>
    <t>Beban Pemeliharaan Alat Laboratorium- Peralatan Laboratorium Hydrodinamica- Pemesinan:Model Ship Workshop</t>
  </si>
  <si>
    <t>Beban Pemeliharaan Alat Laboratorium- Peralatan Laboratorium Hydrodinamica- Pemesinan:Propeller Model Workshop</t>
  </si>
  <si>
    <t>Beban Pemeliharaan Alat Laboratorium- Peralatan Laboratorium Hydrodinamica- Pemesinan:Mechanical Workshop</t>
  </si>
  <si>
    <t>Beban Pemeliharaan Alat Laboratorium- Peralatan Laboratorium Hydrodinamica- Pemesinan:Precision Mechanical Workshop</t>
  </si>
  <si>
    <t>Beban Pemeliharaan Alat Laboratorium- Peralatan Laboratorium Hydrodinamica- Pemesinan:Painting Shop</t>
  </si>
  <si>
    <t>Beban Pemeliharaan Alat Laboratorium- Peralatan Laboratorium Hydrodinamica-Pemesinan:Ship Model Preparation Shop</t>
  </si>
  <si>
    <t>Beban Pemeliharaan Alat Laboratorium- Peralatan Laboratorium Hydrodinamica- Pemesinan:Electrical Workshop</t>
  </si>
  <si>
    <t>Beban Pemeliharaan Alat Laboratorium- Peralatan Laboratorium Hydrodinamica-MOB</t>
  </si>
  <si>
    <t>Beban Pemeliharaan Alat Laboratorium- Peralatan Laboratorium Hydrodinamica-Photo and Film Equipment</t>
  </si>
  <si>
    <t>Beban Pemeliharaan Alat Laboratorium- Peralatan Laboratorium Hydrodinamica- Peralatan Laboratorium Hydrodinamica Lainnya</t>
  </si>
  <si>
    <t>Beban Pemeliharaan Alat Laboratorium-Alat Laboratorium Standarisasi Kalibrasi dan Instrumentasi-Alat Laboratorium Kalibrasi Elektromedik dan Biomedik</t>
  </si>
  <si>
    <t>Beban Pemeliharaan Alat Laboratorium-Alat Laboratorium Standarisasi Kalibrasi dan Instrumentasi-Alat Laboratorium Standar dan Kalibrator</t>
  </si>
  <si>
    <t>Beban Pemeliharaan Alat Laboratorium-Alat Laboratorium Standarisasi Kalibrasi dan Instrumentasi-Alat Laboratorium Cahaya, Optik, dan Akustik</t>
  </si>
  <si>
    <t>Beban Pemeliharaan Alat Laboratorium-Alat Laboratorium Standarisasi Kalibrasi dan Instrumentasi-Alat Laboratorium Listrik dan Mekanik</t>
  </si>
  <si>
    <t>Beban Pemeliharaan Alat Laboratorium-Alat Laboratorium Standarisasi Kalibrasi dan Instrumentasi-Alat Laboratorium Tekanan dan Suhu</t>
  </si>
  <si>
    <t>Beban Pemeliharaan Alat Laboratorium-Alat Laboratorium Standarisasi Kalibrasi dan Instrumentasi-Alat Laboratorium Standarisasi Kalibrasi dan Instrumentasi Lain</t>
  </si>
  <si>
    <t>Beban Pemeliharaan Alat Laboratorium-Alat Laboratorium Standarisasi Kalibrasi dan Instrumentasi-Alat Laboratorium Natius</t>
  </si>
  <si>
    <t>Beban Pemeliharaan Alat Laboratorium-Alat Laboratorium Standarisasi Kalibrasi dan Instrumentasi-Alat Laboratorium Elektronika dan Telekomunikasi Pelayaran</t>
  </si>
  <si>
    <t>Beban Pemeliharaan Alat Laboratorium-Alat Laboratorium Standarisasi Kalibrasi dan Instrumentasi-Alat Laboratorium Sarana Bantu Navigasi Pelayaran</t>
  </si>
  <si>
    <t>Beban Pemeliharaan Alat Laboratorium-Alat Laboratorium Standarisasi Kalibrasi dan Instrumentasi-Alat Laboratorium Uji Perangkat</t>
  </si>
  <si>
    <t>Beban Pemeliharaan Alat Laboratorium-Alat Laboratorium Standarisasi Kalibrasi dan Instrumentasi-Alat Laboratorium Standarisasi Kalibrasi dan Instrumentasi Lainnya</t>
  </si>
  <si>
    <t>Beban Pemeliharaan Komputer-Komputer Unit-Komputer Jaringan</t>
  </si>
  <si>
    <t>Beban Pemeliharaan Komputer-Komputer Unit-Personal Computer</t>
  </si>
  <si>
    <t>Beban Pemeliharaan Komputer-Komputer Unit-Komputer Unit Lainnya</t>
  </si>
  <si>
    <t>Beban Pemeliharaan Komputer-Peralatan Komputer-Peralatan Mainframe</t>
  </si>
  <si>
    <t>Beban Pemeliharaan Komputer-Peralatan Komputer-Peralatan Mini Computer</t>
  </si>
  <si>
    <t>Beban Pemeliharaan Komputer-Peralatan Komputer-Peralatan Personal Computer</t>
  </si>
  <si>
    <t>Beban Pemeliharaan Komputer-Peralatan Komputer-Peralatan Jaringan</t>
  </si>
  <si>
    <t>Beban Pemeliharaan Komputer-Peralatan Komputer-Peralatan Komputer Lainnya</t>
  </si>
  <si>
    <t>Beban Pemeliharaan Alat Eksplorasi-Alat Eksplorasi Topografi-Optik</t>
  </si>
  <si>
    <t>Beban Pemeliharaan Alat Eksplorasi-Alat Eksplorasi Topografi-Ukur/Instrumen</t>
  </si>
  <si>
    <t>Beban Pemeliharaan Alat Eksplorasi-Alat Eksplorasi Topografi-Alat Eksplorasi Topografi Lainnya</t>
  </si>
  <si>
    <t>Beban Pemeliharaan Alat Eksplorasi-Alat Eksplorasi Geofisika-Mekanik</t>
  </si>
  <si>
    <t>Beban Pemeliharaan Alat Eksplorasi-Alat Eksplorasi Geofisika-Elektronik/Electric</t>
  </si>
  <si>
    <t>Beban Pemeliharaan Alat Eksplorasi-Alat Eksplorasi Geofisika-Manual</t>
  </si>
  <si>
    <t>Beban Pemeliharaan Alat Eksplorasi-Alat Eksplorasi Geofisika-Alat Eksplorasi Geofisika Lainnya</t>
  </si>
  <si>
    <t>Beban Pemeliharaan Alat Pengeboran-Alat Pengeboran Mesin-Bor Mesin Tumbuk</t>
  </si>
  <si>
    <t>Beban Pemeliharaan Alat Pengeboran-Alat Pengeboran Mesin-Bor Mesin Putar</t>
  </si>
  <si>
    <t>Beban Pemeliharaan Alat Pengeboran-Alat Pengeboran Mesin-Alat Pengeboran Mesin Lainnya</t>
  </si>
  <si>
    <t>Beban Pemeliharaan Alat Pengeboran-Alat Pengeboran Non Mesin-Bangka</t>
  </si>
  <si>
    <t>Beban Pemeliharaan Alat Pengeboran-Alat Pengeboran Non Mesin-Pantek</t>
  </si>
  <si>
    <t>Beban Pemeliharaan Alat Pengeboran-Alat Pengeboran Non Mesin-Putar</t>
  </si>
  <si>
    <t>Beban Pemeliharaan Alat Pengeboran-Alat Pengeboran Non Mesin-Peralatan Bantu</t>
  </si>
  <si>
    <t>Beban Pemeliharaan Alat Pengeboran-Alat Pengeboran Non Mesin-Alat Pengeboran Non Mesin Lainnya</t>
  </si>
  <si>
    <t>Beban Pemeliharaan Alat Produksi, Pengolahan, dan Pemurnian-Sumur-Peralatan Sumur Minyak</t>
  </si>
  <si>
    <t>Beban Pemeliharaan Alat Produksi, Pengolahan, dan Pemurnian-Sumur-Sumur Pemboran</t>
  </si>
  <si>
    <t>Beban Pemeliharaan Alat Produksi, Pengolahan, dan Pemurnian-Sumur-Sumur Lainnya</t>
  </si>
  <si>
    <t>Beban Pemeliharaan Alat Produksi, Pengolahan, dan Pemurnian-Produksi-RIG</t>
  </si>
  <si>
    <t>Beban Pemeliharaan Alat Produksi, Pengolahan, dan Pemurnian-Produksi- Produksi Lainnya</t>
  </si>
  <si>
    <t>Beban Pemeliharaan Alat Produksi, Pengolahan, dan Pemurnian-Pengolahan dan Pemurnian-Alat Pengolahan Minyak</t>
  </si>
  <si>
    <t>Beban Pemeliharaan Alat Produksi, Pengolahan, dan Pemurnian-Pengolahan dan Pemurnian-Alat Pengolahan Air</t>
  </si>
  <si>
    <t>Beban Pemeliharaan Alat Produksi, Pengolahan, dan Pemurnian-Pengolahan dan Pemurnian-Alat Pengolahan Steam</t>
  </si>
  <si>
    <t>Beban Pemeliharaan Alat Produksi, Pengolahan, dan Pemurnian-Pengolahan dan Pemurnian-Alat Pengolahan Wax</t>
  </si>
  <si>
    <t>Beban Pemeliharaan Alat Produksi, Pengolahan, dan Pemurnian-Pengolahan dan Pemurnian-Pengolahan dan Pemurnian Lainnya</t>
  </si>
  <si>
    <t>Beban Pemeliharaan Alat Bantu Eksplorasi- Alat Bantu Eksplorasi-Mekanik</t>
  </si>
  <si>
    <t>Beban Pemeliharaan Alat Bantu Eksplorasi- Alat Bantu Eksplorasi-Elektrik</t>
  </si>
  <si>
    <t>Beban Pemeliharaan Alat Bantu Eksplorasi- Alat Bantu Eksplorasi-Alat Bantu Ekplorasi Lainnya</t>
  </si>
  <si>
    <t>Beban Pemeliharaan Alat Bantu Eksplorasi- Alat Bantu Produksi-Perawatan Sumur</t>
  </si>
  <si>
    <t>Beban Pemeliharaan Alat Bantu Eksplorasi- Alat Bantu Produksi-Tes Unit</t>
  </si>
  <si>
    <t>Beban Pemeliharaan Alat Bantu Eksplorasi- Alat Bantu Produksi- Alat Bantu Produksi Lainnya</t>
  </si>
  <si>
    <t>Beban Pemeliharaan Alat Keselamatan Kerja- Alat Deteksi-Radiasi</t>
  </si>
  <si>
    <t>Beban Pemeliharaan Alat Keselamatan Kerja- Alat Deteksi-Suara</t>
  </si>
  <si>
    <t>Beban Pemeliharaan Alat Keselamatan Kerja- Alat Deteksi-Alat Deteksi Lainnya</t>
  </si>
  <si>
    <t>Beban Pemeliharaan Alat Keselamatan Kerja- Alat Pelindung-Baju Pengaman</t>
  </si>
  <si>
    <t>Beban Pemeliharaan Alat Keselamatan Kerja- Alat Pelindung-Masker</t>
  </si>
  <si>
    <t>Beban Pemeliharaan Alat Keselamatan Kerja- Alat Pelindung-Topi Kerja</t>
  </si>
  <si>
    <t>Beban Pemeliharaan Alat Keselamatan Kerja- Alat Pelindung-Sabuk Pengaman</t>
  </si>
  <si>
    <t>Beban Pemeliharaan Alat Keselamatan Kerja- Alat Pelindung-Sepatu Lapangan</t>
  </si>
  <si>
    <t>Beban Pemeliharaan Alat Keselamatan Kerja- Alat Pelindung-Alat Pelindung Lainnya</t>
  </si>
  <si>
    <t>Beban Pemeliharaan Alat Keselamatan Kerja- Alat SAR-Alat Penolong</t>
  </si>
  <si>
    <t>Beban Pemeliharaan Alat Keselamatan Kerja- Alat SAR-Alat Pendukung Pencarian</t>
  </si>
  <si>
    <t>Beban Pemeliharaan Alat Keselamatan Kerja- Alat SAR-Alat Kerja Bawah Air</t>
  </si>
  <si>
    <t>Beban Pemeliharaan Alat Keselamatan Kerja- Alat SAR-Alat SAR Lainnya</t>
  </si>
  <si>
    <t>Beban Pemeliharaan Alat Keselamatan Kerja- Alat Kerja Penerbangan-Peralatan Fasilitas Komunikasi Penerbangan</t>
  </si>
  <si>
    <t>Beban Pemeliharaan Alat Keselamatan Kerja- Alat Kerja Penerbangan-Peralatan Fasilitas Navigasi dan Pengamatan Penerbangan</t>
  </si>
  <si>
    <t>Beban Pemeliharaan Alat Keselamatan Kerja- Alat Kerja Penerbangan-Peralatan Fasilitas Bantu Pendaratan</t>
  </si>
  <si>
    <t>Beban Pemeliharaan Alat Keselamatan Kerja- Alat Kerja Penerbangan-Peralatan Fasilitas Bantu Pelayanan dan Pengamanan Bandar Udara</t>
  </si>
  <si>
    <t>Beban Pemeliharaan Alat Keselamatan Kerja- Alat Kerja Penerbangan-Peralatan Fasilitas Listrik Bandar Udara</t>
  </si>
  <si>
    <t>Beban Pemeliharaan Alat Keselamatan Kerja- Alat Kerja Penerbangan-Alat Ukur Peralatan Faslektrik</t>
  </si>
  <si>
    <t>Beban Pemeliharaan Alat Keselamatan Kerja- Alat Kerja Penerbangan-Alat Kerja Penerbangan Lainnya</t>
  </si>
  <si>
    <t>Beban Pemeliharaan Alat Peraga-Alat Peraga Pelatihan dan Percontohan-Alat Peraga Pelatihan</t>
  </si>
  <si>
    <t>Beban Pemeliharaan Alat Peraga-Alat Peraga Pelatihan dan Percontohan-Alat Peraga Percontohan</t>
  </si>
  <si>
    <t>Beban Pemeliharaan Alat Peraga-Alat Peraga Pelatihan dan Percontohan-Alat Peraga Pelatihan dan Percontohan Lainnya</t>
  </si>
  <si>
    <t>Beban Pemeliharaan Peralatan Proses/Produksi-Unit Peralatan Proses/Produksi-Liquid-Liquid Contractor Equipment</t>
  </si>
  <si>
    <t>Beban Pemeliharaan Peralatan Proses/Produksi-Unit Peralatan Proses/Produksi-Solid-Solid Mixing Equipment</t>
  </si>
  <si>
    <t>Beban Pemeliharaan Peralatan Proses/Produksi-Unit Peralatan Proses/Produksi-Solid-Solid Screening Equipment</t>
  </si>
  <si>
    <t>Beban Pemeliharaan Peralatan Proses/Produksi-Unit Peralatan Proses/Produksi-Solid-Solid Classifier</t>
  </si>
  <si>
    <t>Beban Pemeliharaan Peralatan Proses/Produksi-Unit Peralatan Proses/Produksi-Solid-Liquid Mixing Equipment</t>
  </si>
  <si>
    <t>Beban Pemeliharaan Peralatan Proses/Produksi-Unit Peralatan Proses/Produksi-Solid Liquid Crystallization Equipment</t>
  </si>
  <si>
    <t>Beban Pemeliharaan Peralatan Proses/Produksi-Unit Peralatan Proses/Produksi-Ion Exchange Absortion Equipment</t>
  </si>
  <si>
    <t>Beban Pemeliharaan Peralatan Proses/Produksi-Unit Peralatan Proses/Produksi-Leaching Equipment</t>
  </si>
  <si>
    <t>Beban Pemeliharaan Peralatan Proses/Produksi-Unit Peralatan Proses/Produksi-Gravity Sedimentation Equipment</t>
  </si>
  <si>
    <t>Beban Pemeliharaan Peralatan Proses/Produksi-Unit Peralatan Proses/Produksi-Solid Liquid Filtering Equipment</t>
  </si>
  <si>
    <t>Beban Pemeliharaan Peralatan Proses/Produksi-Unit Peralatan Proses/Produksi-Centrifuge for Solid Liquid</t>
  </si>
  <si>
    <t>Beban Pemeliharaan Peralatan Proses/Produksi-Unit Peralatan Proses/Produksi-Liquid from Solid Expelling (Expressor)-Equipment</t>
  </si>
  <si>
    <t>Beban Pemeliharaan Peralatan Proses/Produksi-Unit Peralatan Proses/Produksi-Gas-Solid Drying Equipment</t>
  </si>
  <si>
    <t>Beban Pemeliharaan Peralatan Proses/Produksi-Unit Peralatan Proses/Produksi-Gas-Solid Fluidised Bed Equipment</t>
  </si>
  <si>
    <t>Beban Pemeliharaan Peralatan Proses/Produksi-Unit Peralatan Proses/Produksi-Gas-Solid Separation Equipment</t>
  </si>
  <si>
    <t>Beban Pemeliharaan Peralatan Proses/Produksi-Unit Peralatan Proses/Produksi-Gas-Liquid Distillation Equipment</t>
  </si>
  <si>
    <t>Beban Pemeliharaan Peralatan Proses/Produksi-Unit Peralatan Proses/Produksi-Gas-Liquid Separation Equipment</t>
  </si>
  <si>
    <t>Beban Pemeliharaan Peralatan Proses/Produksi-Unit Peralatan Proses/Produksi-Isotope Separation Equipment</t>
  </si>
  <si>
    <t>Beban Pemeliharaan Peralatan Proses/Produksi-Unit Peralatan Proses/Produksi-Transport and Storage Equipment for Liquid</t>
  </si>
  <si>
    <t>Beban Pemeliharaan Peralatan Proses/Produksi-Unit Peralatan Proses/Produksi-Solid Material Handling Equipment</t>
  </si>
  <si>
    <t>Beban Pemeliharaan Peralatan Proses/Produksi-Unit Peralatan Proses/Produksi-Size Reduction Size Balargement Equipment</t>
  </si>
  <si>
    <t>Beban Pemeliharaan Peralatan Proses/Produksi-Unit Peralatan Proses/Produksi-Heat Generating Equipment</t>
  </si>
  <si>
    <t>Beban Pemeliharaan Peralatan Proses/Produksi-Unit Peralatan Proses/Produksi-Heat Transfer Equipment</t>
  </si>
  <si>
    <t>Beban Pemeliharaan Peralatan Proses/Produksi-Unit Peralatan Proses/Produksi-Mechanical Process</t>
  </si>
  <si>
    <t>Beban Pemeliharaan Peralatan Proses/Produksi-Unit Peralatan Proses/Produksi-Chemical Reaction Equipment</t>
  </si>
  <si>
    <t>Beban Pemeliharaan Peralatan Proses/Produksi-Unit Peralatan Proses/Produksi-Unit Peralatan Proses/Produksi Lainnya</t>
  </si>
  <si>
    <t>Beban Pemeliharaan Rambu-Rambu-Rambu- Rambu Lalu Lintas Darat-Rambu Bersuar</t>
  </si>
  <si>
    <t>Beban Pemeliharaan Rambu-Rambu-Rambu- Rambu Lalu Lintas Darat-Rambu Tidak Bersuar</t>
  </si>
  <si>
    <t>Beban Pemeliharaan Rambu-Rambu-Rambu- Rambu Lalu Lintas Darat-Rambu-Rambu Lalu Lintas Darat Lainnya</t>
  </si>
  <si>
    <t>Beban Pemeliharaan Rambu-Rambu-Rambu- Rambu Lalu Lintas Udara-Runway/Threshold Light</t>
  </si>
  <si>
    <t>Beban Pemeliharaan Rambu-Rambu-Rambu- Rambu Lalu Lintas Udara-Approach Light</t>
  </si>
  <si>
    <t>Beban Pemeliharaan Rambu-Rambu-Rambu- Rambu Lalu Lintas Udara-Runway Identification Light (REILS)</t>
  </si>
  <si>
    <t>Beban Pemeliharaan Rambu-Rambu-Rambu- Rambu Lalu Lintas Udara-Signal</t>
  </si>
  <si>
    <t>Beban Pemeliharaan Rambu-Rambu-Rambu- Rambu Lalu Lintas Udara-Flood Lights</t>
  </si>
  <si>
    <t>Beban Pemeliharaan Rambu-Rambu-Rambu- Rambu Lalu Lintas Laut-Rambu-Rambu Lalu Lintas Laut</t>
  </si>
  <si>
    <t>Beban Pemeliharaan Rambu-Rambu-Rambu- Rambu Lalu Lintas Laut-Rambu-Rambu Lalu Lintas Laut Lainnya</t>
  </si>
  <si>
    <t>Beban Pemeliharaan Peralatan Olahraga- Peralatan Olahraga-Peralatan Olahraga Atletik</t>
  </si>
  <si>
    <t>Beban Pemeliharaan Peralatan Olahraga- Peralatan Olahraga-Peralatan Permainan</t>
  </si>
  <si>
    <t>Beban Pemeliharaan Peralatan Olahraga- Peralatan Olahraga-Peralatan Senam</t>
  </si>
  <si>
    <t>Beban Pemeliharaan Peralatan Olahraga- Peralatan Olahraga-Peralatan Olahraga Air</t>
  </si>
  <si>
    <t>Beban Pemeliharaan Peralatan Olahraga- Peralatan Olahraga-Peralatan Olahraga Udara</t>
  </si>
  <si>
    <t>Beban Pemeliharaan Peralatan Olahraga- Peralatan Olahraga-Peralatan Olahraga Lainnya</t>
  </si>
  <si>
    <t>Beban Pemeliharaan Bangunan Gedung- Bangunan Gedung Tempat Kerja-Bangunan Gedung Kantor</t>
  </si>
  <si>
    <t>Beban Pemeliharaan Bangunan Gedung- Bangunan Gedung Tempat Kerja-Bangunan Gudang</t>
  </si>
  <si>
    <t>Beban Pemeliharaan Bangunan Gedung- Bangunan Gedung Tempat Kerja-Bangunan Gedung untuk Bengkel/Hanggar</t>
  </si>
  <si>
    <t>Beban Pemeliharaan Bangunan Gedung- Bangunan Gedung Tempat Kerja-Bangunan Gedung Instalasi</t>
  </si>
  <si>
    <t>Beban Pemeliharaan Bangunan Gedung- Bangunan Gedung Tempat Kerja-Bangunan Gedung Laboratorium</t>
  </si>
  <si>
    <t>Beban Pemeliharaan Bangunan Gedung- Bangunan Gedung Tempat Kerja-Bangunan Kesehatan</t>
  </si>
  <si>
    <t>Beban Pemeliharaan Bangunan Gedung- Bangunan Gedung Tempat Kerja-Bangunan Oseanarium/Observatorium</t>
  </si>
  <si>
    <t>Beban Pemeliharaan Bangunan Gedung- Bangunan Gedung Tempat Kerja-Bangunan Gedung Tempat Ibadah</t>
  </si>
  <si>
    <t>Beban Pemeliharaan Bangunan Gedung- Bangunan Gedung Tempat Kerja-Bangunan Gedung Tempat Pertemuan</t>
  </si>
  <si>
    <t>Beban Pemeliharaan Bangunan Gedung- Bangunan Gedung Tempat Kerja-Bangunan Gedung Tempat Pendidikan</t>
  </si>
  <si>
    <t>Beban Pemeliharaan Bangunan Gedung- Bangunan Gedung Tempat Kerja-Bangunan Gedung Tempat Olahraga</t>
  </si>
  <si>
    <t>Beban Pemeliharaan Bangunan Gedung- Bangunan Gedung Tempat Kerja-Bangunan Gedung Pertokoan/Koperasi/Pasar</t>
  </si>
  <si>
    <t>Beban Pemeliharaan Bangunan Gedung- Bangunan Gedung Tempat Kerja-Bangunan Gedung untuk Pos Jaga</t>
  </si>
  <si>
    <t>Beban Pemeliharaan Bangunan Gedung- Bangunan Gedung Tempat Kerja-Bangunan Gedung Garasi/Pool</t>
  </si>
  <si>
    <t>Beban Pemeliharaan Bangunan Gedung- Bangunan Gedung Tempat Kerja-Bangunan Gedung Pemotong Hewan</t>
  </si>
  <si>
    <t>Beban Pemeliharaan Bangunan Gedung- Bangunan Gedung Tempat Kerja-Bangunan Gedung Perpustakaan</t>
  </si>
  <si>
    <t>Beban Pemeliharaan Bangunan Gedung- Bangunan Gedung Tempat Kerja-Bangunan Gedung Museum</t>
  </si>
  <si>
    <t>Beban Pemeliharaan Bangunan Gedung- Bangunan Gedung Tempat Kerja-Bangunan Gedung Terminal/Pelabuhan/Bandara</t>
  </si>
  <si>
    <t>Beban Pemeliharaan Bangunan Gedung- Bangunan Gedung Tempat Kerja-Bangunan Pengujian Kelaikan</t>
  </si>
  <si>
    <t>Beban Pemeliharaan Bangunan Gedung- Bangunan Gedung Tempat Kerja-Bangunan Gedung Lembaga Pemasyarakatan</t>
  </si>
  <si>
    <t>Beban Pemeliharaan Bangunan Gedung- Bangunan Gedung Tempat Kerja-Bangunan Rumah Tahanan</t>
  </si>
  <si>
    <t>Beban Pemeliharaan Bangunan Gedung- Bangunan Gedung Tempat Kerja-Bangunan Gedung Krematorium</t>
  </si>
  <si>
    <t>Beban Pemeliharaan Bangunan Gedung- Bangunan Gedung Tempat Kerja-Bangunan Pembakaran Bangkai Hewan</t>
  </si>
  <si>
    <t>Beban Pemeliharaan Bangunan Gedung- Bangunan Gedung Tempat Kerja-Bangunan Tempat Persidangan</t>
  </si>
  <si>
    <t>Beban Pemeliharaan Bangunan Gedung- Bangunan Gedung Tempat Kerja-Bangunan Terbuka</t>
  </si>
  <si>
    <t>Beban Pemeliharaan Bangunan Gedung- Bangunan Gedung Tempat Kerja-Bangunan Penampung Sekam</t>
  </si>
  <si>
    <t>Beban Pemeliharaan Bangunan Gedung- Bangunan Gedung Tempat Kerja-Bangunan Tempat Pelelangan Ikan (TPI)</t>
  </si>
  <si>
    <t>Beban Pemeliharaan Bangunan Gedung- Bangunan Gedung Tempat Kerja-Bangunan Industri</t>
  </si>
  <si>
    <t>Beban Pemeliharaan Bangunan Gedung- Bangunan Gedung Tempat Kerja- Bangunan Peternakan/Perikanan</t>
  </si>
  <si>
    <t>Beban Pemeliharaan Bangunan Gedung- Bangunan Gedung Tempat Kerja-Bangunan Gedung Tempat Kerja Lainnya</t>
  </si>
  <si>
    <t>Beban Pemeliharaan Bangunan Gedung- Bangunan Gedung Tempat Kerja-Bangunan Peralatan Geofisika</t>
  </si>
  <si>
    <t>Beban Pemeliharaan Bangunan Gedung- Bangunan Gedung Tempat Kerja-Bangunan Fasilitas Umum</t>
  </si>
  <si>
    <t>Beban Pemeliharaan Bangunan Gedung- Bangunan Gedung Tempat Kerja-Bangunan Parkir</t>
  </si>
  <si>
    <t>Beban Pemeliharaan Bangunan Gedung- Bangunan Gedung Tempat Kerja-Bangunan Gedung Pabrik</t>
  </si>
  <si>
    <t>Beban Pemeliharaan Bangunan Gedung- Bangunan Gedung Tempat Kerja-Bangunan Stasiun Bus</t>
  </si>
  <si>
    <t>Beban Pemeliharaan Bangunan Gedung- Bangunan Gedung Tempat Kerja-Taman</t>
  </si>
  <si>
    <t>Beban Pemeliharaan Bangunan Gedung- Bangunan Gedung Tempat Tinggal-Rumah Negara Golongan I</t>
  </si>
  <si>
    <t>Beban Pemeliharaan Bangunan Gedung- Bangunan Gedung Tempat Tinggal-Rumah Negara Golongan II</t>
  </si>
  <si>
    <t>Beban Pemeliharaan Bangunan Gedung- Bangunan Gedung Tempat Tinggal-Rumah Negara Golongan III</t>
  </si>
  <si>
    <t>Beban Pemeliharaan Bangunan Gedung- Bangunan Gedung Tempat Tinggal- Mess/Wisma/Bungalow/Tempat Peristirahatan</t>
  </si>
  <si>
    <t>Beban Pemeliharaan Bangunan Gedung- Bangunan Gedung Tempat Tinggal-Asrama</t>
  </si>
  <si>
    <t>Beban Pemeliharaan Bangunan Gedung- Bangunan Gedung Tempat Tinggal-Hotel</t>
  </si>
  <si>
    <t>Beban Pemeliharaan Bangunan Gedung- Bangunan Gedung Tempat Tinggal-Motel</t>
  </si>
  <si>
    <t>Beban Pemeliharaan Bangunan Gedung- Bangunan Gedung Tempat Tinggal- Flat/Rumah Susun</t>
  </si>
  <si>
    <t>Beban Pemeliharaan Bangunan Gedung- Bangunan Gedung Tempat Tinggal-Rumah Negara dalam Proses Penggolongan</t>
  </si>
  <si>
    <t>Beban Pemeliharaan Bangunan Gedung- Bangunan Gedung Tempat Tinggal-Panti Asuhan</t>
  </si>
  <si>
    <t>Beban Pemeliharaan Bangunan Gedung- Bangunan Gedung Tempat Tinggal-Apartemen</t>
  </si>
  <si>
    <t>Beban Pemeliharaan Bangunan Gedung- Bangunan Gedung Tempat Tinggal-Rumah Tidak Bersusun</t>
  </si>
  <si>
    <t>Beban Pemeliharaan Bangunan Gedung- Bangunan Gedung Tempat Tinggal-Bangunan Gedung Tempat Tinggal Lainnya</t>
  </si>
  <si>
    <t>Beban Pemeliharaan Monumen-Candi/Tugu Peringatan/Prasasti-Candi</t>
  </si>
  <si>
    <t>Beban Pemeliharaan Monumen-Candi/Tugu Peringatan/Prasasti-Tugu</t>
  </si>
  <si>
    <t>Beban Pemeliharaan Monumen-Candi/Tugu Peringatan/Prasasti-Bangunan Peninggalan</t>
  </si>
  <si>
    <t>Beban Pemeliharaan Monumen-Candi/Tugu Peringatan/Prasasti-Candi/Tugu Peringatan/ Prasasti Lainnya</t>
  </si>
  <si>
    <t>Beban Pemeliharaan Bangunan Menara- Bangunan Menara Perambuan-Bangunan Menara Perambuan Penerangan Pantai</t>
  </si>
  <si>
    <t>Beban Pemeliharaan Bangunan Menara- Bangunan Menara Perambuan-Bangunan Perambuan Penerangan Pantai</t>
  </si>
  <si>
    <t>Beban Pemeliharaan Bangunan Menara- Bangunan Menara Perambuan-Bangunan Menara Telekomunikasi</t>
  </si>
  <si>
    <t>Beban Pemeliharaan Bangunan Menara- Bangunan Menara Perambuan-Bangunan Menara Pengawas</t>
  </si>
  <si>
    <t>Beban Pemeliharaan Bangunan Menara- Bangunan Menara Perambuan-Bangunan Menara Perambuan Lainnya</t>
  </si>
  <si>
    <t>Beban Pemeliharaan Tugu Titik Kontrol/Pasti- Tugu/Tanda Batas-Tugu/Tanda Batas Administrasi</t>
  </si>
  <si>
    <t>Beban Pemeliharaan Tugu Titik Kontrol/Pasti- Tugu/Tanda Batas-Tugu/Tanda Jaring Kontrol Geodesi</t>
  </si>
  <si>
    <t>Beban Pemeliharaan Tugu Titik Kontrol/Pasti- Tugu/Tanda Batas-Pilar/Tugu/Tanda Lainnya</t>
  </si>
  <si>
    <t>Beban Pemeliharaan Tugu Titik Kontrol/Pasti- Tugu/Tanda Batas-Pagar</t>
  </si>
  <si>
    <t>Beban Pemeliharaan Tugu Titik Kontrol/Pasti- Tugu/Tanda Batas-Tugu/Tanda Batas Lainnya</t>
  </si>
  <si>
    <t>Beban Pemeliharaan Jalan dan Jembatan- Jalan-Jalan Nasional</t>
  </si>
  <si>
    <t>Beban Pemeliharaan Jalan dan Jembatan- Jalan-Jalan Provinsi</t>
  </si>
  <si>
    <t>Beban Pemeliharaan Jalan dan Jembatan- Jalan-Jalan Kabupaten</t>
  </si>
  <si>
    <t>Beban Pemeliharaan Jalan dan Jembatan- Jalan-Jalan Kota</t>
  </si>
  <si>
    <t>Beban Pemeliharaan Jalan dan Jembatan- Jalan-Jalan Tol</t>
  </si>
  <si>
    <t>Beban Pemeliharaan Jalan dan Jembatan- Jalan-Jalan Kereta Api</t>
  </si>
  <si>
    <t>Beban Pemeliharaan Jalan dan Jembatan- Jalan-Landasan Pacu Pesawat Terbang</t>
  </si>
  <si>
    <t>Beban Pemeliharaan Jalan dan Jembatan- Jalan-Jalan Khusus</t>
  </si>
  <si>
    <t>Beban Pemeliharaan Jalan dan Jembatan- Jalan-Jalan Lainnya</t>
  </si>
  <si>
    <t>Beban Pemeliharaan Jalan dan Jembatan- Jembatan-Jembatan pada Jalan Nasional</t>
  </si>
  <si>
    <t>Beban Pemeliharaan Jalan dan Jembatan- Jembatan-Jembatan pada Jalan Provinsi</t>
  </si>
  <si>
    <t>Beban Pemeliharaan Jalan dan Jembatan- Jembatan-Jembatan pada Jalan Kabupaten</t>
  </si>
  <si>
    <t>Beban Pemeliharaan Jalan dan Jembatan- Jembatan-Jembatan pada Jalan Kota</t>
  </si>
  <si>
    <t>Beban Pemeliharaan Jalan dan Jembatan- Jembatan-Jembatan pada Jalan Desa</t>
  </si>
  <si>
    <t>Beban Pemeliharaan Jalan dan Jembatan- Jembatan-Jembatan pada Jalan Tol</t>
  </si>
  <si>
    <t>Beban Pemeliharaan Jalan dan Jembatan- Jembatan-Jembatan pada Jalan Kereta Api</t>
  </si>
  <si>
    <t>Beban Pemeliharaan Jalan dan Jembatan- Jembatan-Jembatan pada Landasan Pacu Pesawat Terbang</t>
  </si>
  <si>
    <t>Beban Pemeliharaan Jalan dan Jembatan- Jembatan-Jembatan pada Jalan Khusus</t>
  </si>
  <si>
    <t>Beban Pemeliharaan Jalan dan Jembatan- Jembatan-Jembatan Penyeberangan</t>
  </si>
  <si>
    <t>Beban Pemeliharaan Jalan dan Jembatan- Jembatan-Jembatan Labuh/Sandar pada Terminal</t>
  </si>
  <si>
    <t>Beban Pemeliharaan Jalan dan Jembatan- Jembatan-Jembatan Pengukur</t>
  </si>
  <si>
    <t>Beban Pemeliharaan Jalan dan Jembatan- Jembatan-Jembatan Lainnya</t>
  </si>
  <si>
    <t>Beban Pemeliharaan Bangunan Air-Bangunan Air Irigasi-Bangunan Waduk Irigasi</t>
  </si>
  <si>
    <t>Beban Pemeliharaan Bangunan Air-Bangunan Air Irigasi-Bangunan Pengambilan Irigasi</t>
  </si>
  <si>
    <t>Beban Pemeliharaan Bangunan Air-Bangunan Air Irigasi-Bangunan Pembawa Irigasi</t>
  </si>
  <si>
    <t>Beban Pemeliharaan Bangunan Air-Bangunan Air Irigasi-Bangunan Pembuang Irigasi</t>
  </si>
  <si>
    <t>Beban Pemeliharaan Bangunan Air-Bangunan Air Irigasi-Bangunan Pengaman Irigasi</t>
  </si>
  <si>
    <t>Beban Pemeliharaan Bangunan Air-Bangunan Air Irigasi-Bangunan Pelengkap Irigasi</t>
  </si>
  <si>
    <t>Beban Pemeliharaan Bangunan Air-Bangunan Air Irigasi-Bangunan Sawah Irigasi</t>
  </si>
  <si>
    <t>Beban Pemeliharaan Bangunan Air-Bangunan Air Irigasi-Bangunan Air Irigasi Lainnya</t>
  </si>
  <si>
    <t>Beban Pemeliharaan Bangunan Air-Bangunan Pengairan Pasang Surut-Bangunan Waduk Pasang Surut</t>
  </si>
  <si>
    <t>Beban Pemeliharaan Bangunan Air-Bangunan Pengairan Pasang Surut-Bangunan Pengambilan Pasang Surut</t>
  </si>
  <si>
    <t>Beban Pemeliharaan Bangunan Air-Bangunan Pengairan Pasang Surut-Bangunan Pembawa Pasang Surut</t>
  </si>
  <si>
    <t>Beban Pemeliharaan Bangunan Air-Bangunan Pengairan Pasang Surut-Saluran Pembuang Pasang Surut</t>
  </si>
  <si>
    <t>Beban Pemeliharaan Bangunan Air-Bangunan Pengairan Pasang Surut-Bangunan Pengaman Pasang Surut</t>
  </si>
  <si>
    <t>Beban Pemeliharaan Bangunan Air-Bangunan Pengairan Pasang Surut-Bangunan Pelengkap Pasang Surut</t>
  </si>
  <si>
    <t>Beban Pemeliharaan Bangunan Air-Bangunan Pengairan Pasang Surut-Bangunan Sawah Pasang Surut</t>
  </si>
  <si>
    <t>Beban Pemeliharaan Bangunan Air-Bangunan Pengairan Pasang Surut-Bangunan Pengairan Pasang Surut Lainnya</t>
  </si>
  <si>
    <t>Beban Pemeliharaan Bangunan Air-Bangunan Pengembangan Rawa dan Polder-Bangunan Waduk Pengembangan Rawa</t>
  </si>
  <si>
    <t>Beban Pemeliharaan Bangunan Air-Bangunan Pengembangan Rawa dan Polder-Bangunan Pengambilan Pengembangan Rawa</t>
  </si>
  <si>
    <t>Beban Pemeliharaan Bangunan Air-Bangunan Pengembangan Rawa dan Polder-Bangunan Pembawa Pengembangan Rawa</t>
  </si>
  <si>
    <t>Beban Pemeliharaan Bangunan Air-Bangunan Pengembangan Rawa dan Polder-Bangunan Pembuang Pengembangan Rawa</t>
  </si>
  <si>
    <t>Beban Pemeliharaan Bangunan Air-Bangunan Pengembangan Rawa dan Polder-Bangunan Pengaman Pengembangan Rawa</t>
  </si>
  <si>
    <t>Beban Pemeliharaan Bangunan Air-Bangunan Pengembangan Rawa dan Polder-Bangunan Pelengkap Pengembangan Rawa</t>
  </si>
  <si>
    <t>Beban Pemeliharaan Bangunan Air-Bangunan Pengembangan Rawa dan Polder-Bangunan Sawah Pengembangan Rawa</t>
  </si>
  <si>
    <t>Beban Pemeliharaan Bangunan Air-Bangunan Pengembangan Rawa dan Polder-Bangunan Pengembangan Rawa Dan Polder Lainnya</t>
  </si>
  <si>
    <t>Beban Pemeliharaan Bangunan Air-Bangunan Pengaman Sungai/Pantai dan Penanggulangan Bencana Alam-Bangunan Pengaman Sungai/Pantai dan Penanggulangan Bencana Alam</t>
  </si>
  <si>
    <t>Beban Pemeliharaan Bangunan Air-Bangunan Pengaman Sungai/Pantai dan Penanggulangan Bencana Alam-Bangunan Pengambilan Pengaman Sungai/Pantai</t>
  </si>
  <si>
    <t>Beban Pemeliharaan Bangunan Air-Bangunan Pengaman Sungai/Pantai dan Penanggulangan Bencana Alam-Bangunan Pembawa Pengaman Sungai/Pantai</t>
  </si>
  <si>
    <t>Beban Pemeliharaan Bangunan Air-Bangunan Pengaman Sungai/Pantai dan Penanggulangan Bencana Alam-Bangunan Pembuang Pengaman Sungai</t>
  </si>
  <si>
    <t>Beban Pemeliharaan Bangunan Air-Bangunan Pengaman Sungai/Pantai dan Penanggulangan Bencana Alam-Bangunan Pengaman Pengamanan Sungai/Pantai</t>
  </si>
  <si>
    <t>Beban Pemeliharaan Bangunan Air-Bangunan Pengaman Sungai/Pantai dan Penanggulangan Bencana Alam-Bangunan Pelengkap Pengaman Sungai</t>
  </si>
  <si>
    <t>Beban Pemeliharaan Bangunan Air-Bangunan Pengaman Sungai/Pantai dan Penanggulangan Bencana Alam-Bangunan Pengaman Sungai/Pantai dan Penanggulangan Bencana Alam Lainnya</t>
  </si>
  <si>
    <t>Beban Pemeliharaan Bangunan Air-Bangunan Pengembangan Sumber Air dan Air Tanah-Bangunan Waduk Pengembangan Sumber Air</t>
  </si>
  <si>
    <t>Beban Pemeliharaan Bangunan Air-Bangunan Pengembangan Sumber Air dan Air Tanah- Bangunan Pengambilan Pengembangan Sumber Air</t>
  </si>
  <si>
    <t>Beban Pemeliharaan Bangunan Air-Bangunan Pengembangan Sumber Air dan Air Tanah- Bangunan Pembawa Pengembangan Sumber Air</t>
  </si>
  <si>
    <t>Beban Pemeliharaan Bangunan Air-Bangunan Pengembangan Sumber Air dan Air Tanah- Bangunan Pembuang Pengembangan Sumber Air</t>
  </si>
  <si>
    <t>Beban Pemeliharaan Bangunan Air-Bangunan Pengembangan Sumber Air dan Air Tanah- Bangunan Pengaman Pengembangan Sumber Air</t>
  </si>
  <si>
    <t>Beban Pemeliharaan Bangunan Air-Bangunan Pengembangan Sumber Air dan Air Tanah- Bangunan Pelengkap Pengembangan Sumber Air</t>
  </si>
  <si>
    <t>Beban Pemeliharaan Bangunan Air-Bangunan Pengembangan Sumber Air dan Air Tanah- Bangunan Sawah Irigasi Air Tanah</t>
  </si>
  <si>
    <t>Beban Pemeliharaan Bangunan Air-Bangunan Pengembangan Sumber Air dan Air Tanah- Bangunan Pengembangan Sumber Air dan Air Tanah Lainnya</t>
  </si>
  <si>
    <t>Beban Pemeliharaan Bangunan Air-Bangunan Air Bersih/Air Baku Lainnya-Bangunan Waduk Air Bersih/Air Baku</t>
  </si>
  <si>
    <t>Beban Pemeliharaan Bangunan Air-Bangunan Air Bersih/Air Baku Lainnya-Bangunan Pengambilan Air Bersih/Air Baku</t>
  </si>
  <si>
    <t>Beban Pemeliharaan Bangunan Air-Bangunan Air Bersih/Air Baku Lainnya-Bangunan Pembawa Air Bersih/Air Baku</t>
  </si>
  <si>
    <t>Beban Pemeliharaan Bangunan Air-Bangunan Air Bersih/Air Baku Lainnya-Bangunan Pembuang Air Bersih/Air Baku</t>
  </si>
  <si>
    <t>Beban Pemeliharaan Bangunan Air-Bangunan Air Bersih/Air Baku Lainnya-Bangunan Pelengkap Air Bersih/Air Baku</t>
  </si>
  <si>
    <t>Beban Pemeliharaan Bangunan Air-Bangunan Air Bersih/Air Baku Lainnya-Bangunan Air Bersih/Air Baku Lainnya</t>
  </si>
  <si>
    <t>Beban Pemeliharaan Bangunan Air-Bangunan Air Kotor-Bangunan Pembawa Air Kotor</t>
  </si>
  <si>
    <t>Beban Pemeliharaan Bangunan Air-Bangunan Air Kotor-Bangunan Waduk Air Kotor</t>
  </si>
  <si>
    <t>Beban Pemeliharaan Bangunan Air-Bangunan Air Kotor-Bangunan Pembuang Air Kotor</t>
  </si>
  <si>
    <t>Beban Pemeliharaan Bangunan Air-Bangunan Air Kotor-Bangunan Pengaman Air Kotor</t>
  </si>
  <si>
    <t>Beban Pemeliharaan Bangunan Air-Bangunan Air Kotor-Bangunan Pelengkap Air Kotor</t>
  </si>
  <si>
    <t>Beban Pemeliharaan Bangunan Air-Bangunan Air Kotor-Bangunan Air Kotor Lainnya</t>
  </si>
  <si>
    <t>Beban Pemeliharaan Instalasi-Instalasi Air Bersih/Air Baku-Instalasi Air Permukaan</t>
  </si>
  <si>
    <t>Beban Pemeliharaan Instalasi-Instalasi Air Bersih/Air Baku-Instalasi Air Sumber/Mata Air</t>
  </si>
  <si>
    <t>Beban Pemeliharaan Instalasi-Instalasi Air Bersih/Air Baku-Instalasi Air Tanah Dalam</t>
  </si>
  <si>
    <t>Beban Pemeliharaan Instalasi-Instalasi Air Bersih/Air Baku-Instalasi Air Tanah Dangkal</t>
  </si>
  <si>
    <t>Beban Pemeliharaan Instalasi-Instalasi Air Bersih/Air Baku-Instalasi Air Bersih/Air Baku Lainnya</t>
  </si>
  <si>
    <t>Beban Pemeliharaan Instalasi-Instalasi Air Kotor-Instalasi Air Buangan Domestik</t>
  </si>
  <si>
    <t>Beban Pemeliharaan Instalasi-Instalasi Air Kotor-Instalasi Air Buangan Industri</t>
  </si>
  <si>
    <t>Beban Pemeliharaan Instalasi-Instalasi Air Kotor-Instalasi Air Buangan Pertanian</t>
  </si>
  <si>
    <t>Beban Pemeliharaan Instalasi-Instalasi Air Kotor-Instalasi Air Kotor Lainnya</t>
  </si>
  <si>
    <t>Beban Pemeliharaan Instalasi-Instalasi Pengolahan Sampah-Instalasi Pengolahan Sampah Organik</t>
  </si>
  <si>
    <t>Beban Pemeliharaan Instalasi-Instalasi Pengolahan Sampah-Instalasi Pengolahan Sampah Non Organik</t>
  </si>
  <si>
    <t>Beban Pemeliharaan Instalasi-Instalasi Pengolahan Sampah-Bangunan Penampung Sampah</t>
  </si>
  <si>
    <t>Beban Pemeliharaan Instalasi-Instalasi Pengolahan Sampah-Instalasi Pengolahan Sampah Lainnya</t>
  </si>
  <si>
    <t>Beban Pemeliharaan Instalasi-Instalasi Pengolahan Bahan Bangunan-Instalasi Pengolahan Bahan Bangunan Percontohan</t>
  </si>
  <si>
    <t>Beban Pemeliharaan Instalasi-Instalasi Pengolahan Bahan Bangunan-Instalasi Pengolahan Bahan Bangunan Perintis</t>
  </si>
  <si>
    <t>Beban Pemeliharaan Instalasi-Instalasi Pengolahan Bahan Bangunan-Instalasi Pengolahan Bahan Bangunan Terapan</t>
  </si>
  <si>
    <t>Beban Pemeliharaan Instalasi-Instalasi Pengolahan Bahan Bangunan-Instalasi Pengolahan Bahan Bangunan Lainnya</t>
  </si>
  <si>
    <t>Beban Pemeliharaan Instalasi-Instalasi Pembangkit Listrik-Instalasi Pembangkit Listrik Tenaga Air (PLTA)</t>
  </si>
  <si>
    <t>Beban Pemeliharaan Instalasi-Instalasi Pembangkit Listrik-Instalasi Pembangkit Listrik Tenaga Diesel (PLTD)</t>
  </si>
  <si>
    <t>Beban Pemeliharaan Instalasi-Instalasi Pembangkit Listrik-Instalasi Pembangkit Listrik Tenaga Mikro Hidro (PLTM)</t>
  </si>
  <si>
    <t>Beban Pemeliharaan Instalasi-Instalasi Pembangkit Listrik-Instalasi Pembangkit Listrik Tenaga Angin (PLTAN)</t>
  </si>
  <si>
    <t>Beban Pemeliharaan Instalasi-Instalasi Pembangkit Listrik-Instalasi Pembangkit Listrik Tenaga Uap (PLTU)</t>
  </si>
  <si>
    <t>Beban Pemeliharaan Instalasi-Instalasi Pembangkit Listrik-Instalasi Pembangkit Listrik Tenaga Nuklir</t>
  </si>
  <si>
    <t>Beban Pemeliharaan Instalasi-Instalasi Pembangkit Listrik-Instalasi Pembangkit Listrik Tenaga Gas (PLTG)</t>
  </si>
  <si>
    <t>Beban Pemeliharaan Instalasi-Instalasi Pembangkit Listrik-Instalasi Pembangkit Listrik Tenaga Panas Bumi (PLTP)</t>
  </si>
  <si>
    <t>Beban Pemeliharaan Instalasi-Instalasi Pembangkit Listrik-Instalasi Pembangkit Listrik Tenaga Surya (PLTS)</t>
  </si>
  <si>
    <t>Beban Pemeliharaan Instalasi-Instalasi Pembangkit Listrik-Instalasi Pembangkit Listrik Tenaga Biogas (PLTB)</t>
  </si>
  <si>
    <t>Beban Pemeliharaan Instalasi-Instalasi Pembangkit Listrik-Instalasi Pembangkit Listrik Tenaga Samudera/Gelombang Samudera</t>
  </si>
  <si>
    <t>Beban Pemeliharaan Instalasi-Instalasi Pembangkit Listrik-Instalasi Pembangkit Listrik Lainnya</t>
  </si>
  <si>
    <t>Beban Pemeliharaan Instalasi-Instalasi Gardu Listrik-Instalasi Gardu Listrik Induk</t>
  </si>
  <si>
    <t>Beban Pemeliharaan Instalasi-Instalasi Gardu Listrik-Instalasi Gardu Listrik Distribusi</t>
  </si>
  <si>
    <t>Beban Pemeliharaan Instalasi-Instalasi Gardu Listrik-Instalasi Pusat Pengatur Listrik</t>
  </si>
  <si>
    <t>Beban Pemeliharaan Instalasi-Instalasi Gardu Listrik-Instalasi Gardu Listrik Lainnya</t>
  </si>
  <si>
    <t>Beban Pemeliharaan Instalasi-Instalasi Pertahanan-Instalasi Pertahanan di Darat</t>
  </si>
  <si>
    <t>Beban Pemeliharaan Instalasi-Instalasi Pertahanan-Instalasi Pertahanan Lainnya</t>
  </si>
  <si>
    <t>Beban Pemeliharaan Instalasi-Instalasi Gas- Instalasi Gardu Gas</t>
  </si>
  <si>
    <t>Beban Pemeliharaan Instalasi-Instalasi Gas- Instalasi Jaringan Pipa Gas</t>
  </si>
  <si>
    <t>Beban Pemeliharaan Instalasi-Instalasi Gas- Instalasi Pengolahan Gas</t>
  </si>
  <si>
    <t>Beban Pemeliharaan Instalasi-Instalasi Gas- Instalasi Gas Lainnya</t>
  </si>
  <si>
    <t>Beban Pemeliharaan Instalasi-Instalasi Pengaman-Instalasi Pengaman Penangkal Petir</t>
  </si>
  <si>
    <t>Beban Pemeliharaan Instalasi-Instalasi Pengaman-Instalasi Reaktor Nuklir</t>
  </si>
  <si>
    <t>Beban Pemeliharaan Instalasi-Instalasi Pengaman-Instalasi Pengolahan Limbah Radioaktif</t>
  </si>
  <si>
    <t>Beban Pemeliharaan Instalasi-Instalasi Pengaman-Instalasi Pengaman Lainnya</t>
  </si>
  <si>
    <t>Beban Pemeliharaan Instalasi-Instalasi Lain- Instalasi Lain</t>
  </si>
  <si>
    <t>Beban Pemeliharaan Jaringan-Jaringan Air Minum-Jaringan Pembawa</t>
  </si>
  <si>
    <t>Beban Pemeliharaan Jaringan-Jaringan Air Minum-Jaringan Induk Distribusi</t>
  </si>
  <si>
    <t>Beban Pemeliharaan Jaringan-Jaringan Air Minum-Jaringan Cabang Distribusi</t>
  </si>
  <si>
    <t>Beban Pemeliharaan Jaringan-Jaringan Air Minum-Jaringan Sambungan ke Rumah</t>
  </si>
  <si>
    <t>Beban Pemeliharaan Jaringan-Jaringan Air Minum-Jaringan Air Minum Lainnya</t>
  </si>
  <si>
    <t>Beban Pemeliharaan Jaringan-Jaringan Listrik-Jaringan Transmisi</t>
  </si>
  <si>
    <t>Beban Pemeliharaan Jaringan-Jaringan Listrik-Jaringan Distribusi</t>
  </si>
  <si>
    <t>Beban Pemeliharaan Jaringan-Jaringan Listrik-Jaringan Listrik Lainnya</t>
  </si>
  <si>
    <t>Beban Pemeliharaan Jaringan-Jaringan Telepon-Jaringan Telepon di atas Tanah</t>
  </si>
  <si>
    <t>Beban Pemeliharaan Jaringan-Jaringan Telepon-Jaringan Telepon di bawah Tanah</t>
  </si>
  <si>
    <t>Beban Pemeliharaan Jaringan-Jaringan Telepon-Jaringan Telepon di dalam Air</t>
  </si>
  <si>
    <t>Beban Pemeliharaan Jaringan-Jaringan Telepon-Jaringan dengan Media Udara</t>
  </si>
  <si>
    <t>Beban Pemeliharaan Jaringan-Jaringan Telepon-Jaringan Telepon Lainnya</t>
  </si>
  <si>
    <t>Beban Pemeliharaan Jaringan-Jaringan Gas- Jaringan Pipa Gas Transmisi</t>
  </si>
  <si>
    <t>Beban Pemeliharaan Jaringan-Jaringan Gas- Jaringan Pipa Distribusi</t>
  </si>
  <si>
    <t>Beban Pemeliharaan Jaringan-Jaringan Gas- Jaringan Pipa Dinas</t>
  </si>
  <si>
    <t>Beban Pemeliharaan Jaringan-Jaringan Gas- Jaringan BBM</t>
  </si>
  <si>
    <t>Beban Pemeliharaan Jaringan-Jaringan Gas- Jaringan Gas Lainnya</t>
  </si>
  <si>
    <t>Beban Pemeliharaan Bahan Perpustakaan- Bahan Perpustakaan Tercetak-Buku Umum</t>
  </si>
  <si>
    <t>Beban Pemeliharaan Bahan Perpustakaan- Bahan Perpustakaan Tercetak-Buku Filsafat</t>
  </si>
  <si>
    <t>Beban Pemeliharaan Bahan Perpustakaan- Bahan Perpustakaan Tercetak-Buku Agama</t>
  </si>
  <si>
    <t>Beban Pemeliharaan Bahan Perpustakaan- Bahan Perpustakaan Tercetak-Buku Ilmu Sosial</t>
  </si>
  <si>
    <t>Beban Pemeliharaan Bahan Perpustakaan- Bahan Perpustakaan Tercetak-Buku Ilmu Bahasa</t>
  </si>
  <si>
    <t>Beban Pemeliharaan Bahan Perpustakaan- Bahan Perpustakaan Tercetak-Buku Matematika dan Pengetahuan Alam</t>
  </si>
  <si>
    <t>Beban Pemeliharaan Bahan Perpustakaan- Bahan Perpustakaan Tercetak-Buku Ilmu Pengetahuan Praktis</t>
  </si>
  <si>
    <t>Beban Pemeliharaan Bahan Perpustakaan- Bahan Perpustakaan Tercetak-Buku Arsitektur, Kesenian, dan Olahraga</t>
  </si>
  <si>
    <t>Beban Pemeliharaan Bahan Perpustakaan- Bahan Perpustakaan Tercetak-Buku Geografi, Biografi, dan Sejarah</t>
  </si>
  <si>
    <t>Beban Pemeliharaan Bahan Perpustakaan- Bahan Perpustakaan Tercetak-Serial</t>
  </si>
  <si>
    <t>Beban Pemeliharaan Bahan Perpustakaan- Bahan Perpustakaan Tercetak-Buku Laporan</t>
  </si>
  <si>
    <t>Beban Pemeliharaan Bahan Perpustakaan- Bahan Perpustakaan Tercetak-Bahan Perpustakaan Tercetak Lainnya</t>
  </si>
  <si>
    <t>Beban Pemeliharaan Bahan Perpustakaan- Bahan Perpustakaan Terekam dan Bentuk Mikro-Audio Visual</t>
  </si>
  <si>
    <t>Beban Pemeliharaan Bahan Perpustakaan- Bahan Perpustakaan Terekam dan Bentuk Mikro-Bentuk Mikro (Microform)</t>
  </si>
  <si>
    <t>Beban Pemeliharaan Bahan Perpustakaan- Bahan Perpustakaan Terekam dan Bentuk Mikro-Terekam dan Bentuk Mikro Lainnya</t>
  </si>
  <si>
    <t>Beban Pemeliharaan Bahan Perpustakaan- Kartografi, Naskah, dan Lukisan-Bahan Kartografi</t>
  </si>
  <si>
    <t>Beban Pemeliharaan Bahan Perpustakaan- Kartografi, Naskah, dan Lukisan-Naskah (Manuskrip)/Asli</t>
  </si>
  <si>
    <t>Beban Pemeliharaan Bahan Perpustakaan- Kartografi, Naskah, dan Lukisan-Lukisan dan Ukiran</t>
  </si>
  <si>
    <t>Beban Pemeliharaan Bahan Perpustakaan- Kartografi, Naskah, dan Lukisan-Kartografi, Naskah dan Lukisan Lainnya</t>
  </si>
  <si>
    <t>Beban Pemeliharaan Bahan Perpustakaan- Musik-Karya Musik</t>
  </si>
  <si>
    <t>Beban Pemeliharaan Bahan Perpustakaan- Musik-Musik Lainnya</t>
  </si>
  <si>
    <t>Beban Pemeliharaan Bahan Perpustakaan- Karya Grafika (Graphic Material)-Karya Grafika (Graphic Material)</t>
  </si>
  <si>
    <t>Beban Pemeliharaan Bahan Perpustakaan- Karya Grafika (Graphic Material)-Karya Grafika (Graphic Material) Lainnya</t>
  </si>
  <si>
    <t>Beban Pemeliharaan Bahan Perpustakaan- Three Dimensional Artifacts and Realita-Three Dimensional Artifacts and Realita</t>
  </si>
  <si>
    <t>Beban Pemeliharaan Bahan Perpustakaan- Three Dimensional Artifacts and Realita-Three Dimensional Artifacts and Realita Lainnya</t>
  </si>
  <si>
    <t>Beban Pemeliharaan Bahan Perpustakaan- Tarscalt-Tarscalt</t>
  </si>
  <si>
    <t>Beban Pemeliharaan Bahan Perpustakaan- Tarscalt-Tarscalt Lainnya</t>
  </si>
  <si>
    <t>Beban Pemeliharaan Barang Bercorak Kesenian/Kebudayaan/Olahraga-Barang Bercorak Kesenian-Alat Musik</t>
  </si>
  <si>
    <t>Beban Pemeliharaan Barang Bercorak Kesenian/Kebudayaan/Olahraga-Barang Bercorak Kesenian-Lukisan</t>
  </si>
  <si>
    <t>Beban Pemeliharaan Barang Bercorak Kesenian/Kebudayaan/Olahraga-Barang Bercorak Kesenian-Alat Peraga Kesenian</t>
  </si>
  <si>
    <t>Beban Pemeliharaan Barang Bercorak Kesenian/Kebudayaan/Olahraga-Barang Bercorak Kesenian-Barang Bercorak Kesenian Lainnya</t>
  </si>
  <si>
    <t>Beban Pemeliharaan Barang Bercorak Kesenian/Kebudayaan/Olahraga-Alat Bercorak Kebudayaan-Pahatan</t>
  </si>
  <si>
    <t>Beban Pemeliharaan Barang Bercorak Kesenian/Kebudayaan/Olahraga-Alat Bercorak Kebudayaan-Maket, Miniatur, Replika, Foto Dokumen dan Benda Bersejarah</t>
  </si>
  <si>
    <t>Beban Pemeliharaan Barang Bercorak Kesenian/Kebudayaan/Olahraga-Alat Bercorak Kebudayaan-Barang Kerajinan</t>
  </si>
  <si>
    <t>Beban Pemeliharaan Barang Bercorak Kesenian/Kebudayaan/Olahraga-Alat Bercorak Kebudayaan-Alat Bercorak Kebudayaan Lainnya</t>
  </si>
  <si>
    <t>Beban Pemeliharaan Barang Bercorak Kesenian/Kebudayaan/Olahraga-Tanda Penghargaan-Tanda Penghargaan Bidang Olahraga</t>
  </si>
  <si>
    <t>Beban Pemeliharaan Barang Bercorak Kesenian/Kebudayaan/Olahraga-Tanda Penghargaan-Tanda Penghargaan Bidang Lainnya</t>
  </si>
  <si>
    <t>Beban Pemeliharaan Hewan-Hewan Piaraan- Hewan Pengaman</t>
  </si>
  <si>
    <t>Beban Pemeliharaan Hewan-Hewan Piaraan- Hewan Pengangkut</t>
  </si>
  <si>
    <t>Beban Pemeliharaan Hewan-Hewan Piaraan- Hewan Kebun Binatang</t>
  </si>
  <si>
    <t>Beban Pemeliharaan Hewan-Hewan Piaraan- Hewan Piaraan Lainnya</t>
  </si>
  <si>
    <t>Beban Pemeliharaan Hewan-Hewan Ternak- Ternak Potong</t>
  </si>
  <si>
    <t>Beban Pemeliharaan Hewan-Hewan Ternak- Ternak Perah</t>
  </si>
  <si>
    <t>Beban Pemeliharaan Hewan-Hewan Ternak- Ternak Unggas</t>
  </si>
  <si>
    <t>Beban Pemeliharaan Hewan-Hewan Ternak- Ternak Lainnya</t>
  </si>
  <si>
    <t>Beban Pemeliharaan Hewan-Hewan Lainnya- Hewan Lainnya</t>
  </si>
  <si>
    <t>Beban Pemeliharaan Biota Perairan-Ikan Bersirip (Pisces/Ikan Bersirip)-Ikan Budidaya</t>
  </si>
  <si>
    <t>Beban Pemeliharaan Biota Perairan-Crustacea (Udang, Rajungan, Kepiting, dan Sebangsanya)-Crustacea Budidaya (Udang, Rajungan, Kepiting, dan Sebangsanya)</t>
  </si>
  <si>
    <t>Beban Pemeliharaan Biota Perairan- Coelenterata (Ubur-Ubur dan Sebangsanya)- Coelenterata Budidaya (Ubur-Ubur dan Sebangsanya)</t>
  </si>
  <si>
    <t>Beban Pemeliharaan Biota Perairan- Echinodermata (Tripang, Bulu Babi dan Sebangsanya)-Echinodermata Budidaya (Tripang, Bulu Babi, dan Sebangsanya)</t>
  </si>
  <si>
    <t>Beban Pemeliharaan Biota Perairan-Amphibia (Kodok dan Sebangsanya)-Amphibia budidaya (Kodok dan Sebangsanya)</t>
  </si>
  <si>
    <t>Beban Pemeliharaan Biota Perairan-Reptilia (Buaya, Penyu, Kura-Kura, Biawak, Ular Air dan Sebangsanya)-Reptilia Budidaya (Buaya, Penyu, Kura-Kura, Biawak, Ular Air dan Sebangsanya)</t>
  </si>
  <si>
    <t>Beban Pemeliharaan Biota Perairan-Mammalia (Paus, Lumba-Lumba, Pesut, Duyung, dan Sebangsanya)-Mammalia Budidaya (Paus, Lumba-Lumba, Pesut, Duyung, dan Sebangsanya)</t>
  </si>
  <si>
    <t>Beban Pemeliharaan Biota Perairan-Algae (Rumput Laut dan Tumbuh-Tumbuhan Lain yang Hidup di dalam Air)-Algae Budidaya (Rumput Laut dan Tumbuh-Tumbuhan Lain yang Hidup di dalam Air)</t>
  </si>
  <si>
    <t>Beban Pemeliharaan Biota Perairan-Biota Perairan Lainnya-Budidaya Biota Perairan Lainnya</t>
  </si>
  <si>
    <t>Beban Pemeliharaan Tanaman-Tanaman- Tanaman</t>
  </si>
  <si>
    <t>Beban Pemeliharaan Barang Koleksi Non Budaya-Barang Koleksi Non Budaya-Hewan Koleksi</t>
  </si>
  <si>
    <t>Beban Pemeliharaan Barang Koleksi Non Budaya-Barang Koleksi Non Budaya-Biota Perairan Koleksi</t>
  </si>
  <si>
    <t>Beban Pemeliharaan Barang Koleksi Non Budaya-Barang Koleksi Non Budaya-Tanaman Koleksi</t>
  </si>
  <si>
    <t>Beban Pemeliharaan Barang Koleksi Non Budaya-Barang Koleksi Non Budaya-Mikroba Koleksi</t>
  </si>
  <si>
    <t>Beban Pemeliharaan Barang Koleksi Non Budaya-Barang Koleksi Non Budaya-Batuan Koleksi</t>
  </si>
  <si>
    <t>Beban Pemeliharaan Barang Koleksi Non Budaya-Barang Koleksi Non Budaya-Fosil</t>
  </si>
  <si>
    <t>Beban Pemeliharaan Barang Koleksi Non Budaya-Barang Koleksi Non Budaya-Barang Koleksi Non Budaya Lainnya</t>
  </si>
  <si>
    <t>Beban Pemeliharaan Aset dalam Renovasi-Aset dalam Renovasi-Aset dalam Renovasi</t>
  </si>
  <si>
    <t>Beban Perjalanan Dinas Biasa</t>
  </si>
  <si>
    <t>Beban Perjalanan Dinas Tetap</t>
  </si>
  <si>
    <t>Beban Perjalanan Dinas Dalam Kota</t>
  </si>
  <si>
    <t>Beban Perjalanan Dinas Paket Meeting Dalam Kota</t>
  </si>
  <si>
    <t>Beban Perjalanan Dinas Paket Meeting Luar Kota</t>
  </si>
  <si>
    <t>Beban Hadiah yang Bersifat Perlombaan</t>
  </si>
  <si>
    <t>Beban Penghargaan atas Suatu Prestasi</t>
  </si>
  <si>
    <t>Beban Beasiswa</t>
  </si>
  <si>
    <t>Beban Penanganan Dampak Sosial Kemasyarakatan</t>
  </si>
  <si>
    <t>Beban Transfer Keuangan Daerah dan Desa (TKDD)</t>
  </si>
  <si>
    <t>Beban Santunan Kematian</t>
  </si>
  <si>
    <t>Beban Jasa yang Diberikan kepada Pihak Ketiga/Pihak Lain</t>
  </si>
  <si>
    <t>Beban Jasa yang Diberikan kepada Masyarakat</t>
  </si>
  <si>
    <t>Beban Barang dan Jasa BOS</t>
  </si>
  <si>
    <t>Beban Barang dan Jasa BLUD</t>
  </si>
  <si>
    <t>Beban Bunga Utang kepada Pemerintah Pusat atas Penerusan Pinjaman Dalam Negeri- Jangka Menengah</t>
  </si>
  <si>
    <t>Beban Bunga Utang kepada Pemerintah Pusat atas Penerusan Pinjaman Dalam Negeri- Jangka Panjang</t>
  </si>
  <si>
    <t>Beban Bunga Utang kepada Pemerintah Pusat atas Penerusan Pinjaman Luar Negeri-Jangka Menengah</t>
  </si>
  <si>
    <t>Beban Bunga Utang kepada Pemerintah Pusat atas Penerusan Pinjaman Luar Negeri-Jangka Panjang</t>
  </si>
  <si>
    <t>Beban Bunga Utang kepada Pemerintah Pusat atas Pinjaman Sumber Lainnya sesuai Ketentuan Peraturan Perundang-Undangan- Jangka Menengah</t>
  </si>
  <si>
    <t>Beban Bunga Utang Pinjaman Sumber Lainnya sesuai Ketentuan Peraturan Perundang- Undangan-Jangka Panjang</t>
  </si>
  <si>
    <t>Beban Bunga Utang atas Pinjaman kepada Pemerintah Daerah Lain-Jangka Pendek</t>
  </si>
  <si>
    <t>Beban Bunga Utang atas Pinjaman kepada Lembaga Keuangan Bank (LKB)-BUMN-Jangka Pendek</t>
  </si>
  <si>
    <t>Beban Bunga Utang atas Pinjaman kepada Pinjaman kepada Lembaga Keuangan Bank (LKB)-BUMN-Jangka Menengah</t>
  </si>
  <si>
    <t>Beban Bunga Utang atas Pinjaman kepada LKB-BUMN-Jangka Panjang</t>
  </si>
  <si>
    <t>Beban Bunga Utang atas Pinjaman kepada Lembaga Keuangan Bank (LKB)-BUMD-Jangka Pendek</t>
  </si>
  <si>
    <t>Beban Bunga Utang atas Pinjaman kepada Lembaga Keuangan Bank (LKB)-BUMD-Jangka Menengah</t>
  </si>
  <si>
    <t>Beban Bunga Utang atas Pinjaman kepada Lembaga Keuangan Bank (LKB)-BUMD-Jangka Panjang</t>
  </si>
  <si>
    <t>Beban Bunga Utang atas Pinjaman kepada Lembaga Keuangan Bank (LKB)-Swasta- Jangka Pendek</t>
  </si>
  <si>
    <t>Beban Bunga Utang atas Pinjaman kepada Lembaga Keuangan Bank (LKB)-Swasta- Jangka Menengah</t>
  </si>
  <si>
    <t>Beban Bunga Utang atas Pinjaman kepada Lembaga Keuangan Bank (LKB)-Swasta- Jangka Panjang</t>
  </si>
  <si>
    <t>Beban Bunga Utang atas Pinjaman kepada Lembaga Keuangan Bukan Bank (LKBB)- BUMN-Jangka Pendek</t>
  </si>
  <si>
    <t>Beban Bunga Utang atas Pinjaman kepada Lembaga Keuangan Bukan Bank (LKBB)- BUMN-Jangka Menengah</t>
  </si>
  <si>
    <t>Beban Bunga Utang atas Pinjaman kepada Lembaga Keuangan Bukan Bank (LKBB)- BUMN-Jangka Panjang</t>
  </si>
  <si>
    <t>Beban Bunga Utang atas Pinjaman kepada Lembaga Keuangan Bukan Bank (LKBB)- BUMD-Jangka Pendek</t>
  </si>
  <si>
    <t>Beban Bunga Utang atas Pinjaman kepada Lembaga Keuangan Bukan Bank (LKBB)- BUMD-Jangka Menengah</t>
  </si>
  <si>
    <t>Beban Bunga Utang atas Pinjaman kepada Lembaga Keuangan Bukan Bank (LKBB)- BUMD-Jangka Panjang</t>
  </si>
  <si>
    <t>Beban Bunga Utang atas Pinjaman kepada Lembaga Keuangan Bukan Bank (LKBB)- Swasta-Jangka Pendek</t>
  </si>
  <si>
    <t>Beban Bunga Utang atas Pinjaman kepada Lembaga Keuangan Bukan Bank (LKBB)- Swasta-Jangka Menengah</t>
  </si>
  <si>
    <t>Beban Bunga Utang atas Pinjaman kepada Lembaga Keuangan Bukan Bank (LKBB)- Swasta-Jangka Panjang</t>
  </si>
  <si>
    <t>Beban Bunga Utang Pinjaman melalui BLUD- Jangka Pendek</t>
  </si>
  <si>
    <t>Beban Bunga Utang Pinjaman melalui BLUD- Jangka Menengah</t>
  </si>
  <si>
    <t>Beban Bunga Utang Pinjaman melalui BLUD- Jangka Panjang</t>
  </si>
  <si>
    <t>Beban Subsidi kepada Badan Usaha Milik Swasta</t>
  </si>
  <si>
    <t>Beban Subsidi kepada Koperasi</t>
  </si>
  <si>
    <t>Beban Hibah Uang kepada Pemerintah Pusat</t>
  </si>
  <si>
    <t>Beban Hibah Barang kepada Pemerintah Pusat</t>
  </si>
  <si>
    <t>Beban Hibah Jasa kepada Pemerintah Pusat</t>
  </si>
  <si>
    <t>Beban Hibah Uang kepada Pemerintah Daerah Lainnya</t>
  </si>
  <si>
    <t>Beban Hibah Barang kepada Pemerintah Daerah Lainnya</t>
  </si>
  <si>
    <t>Beban Hibah Jasa kepada Pemerintah Daerah Lainnya</t>
  </si>
  <si>
    <t>Beban Hibah Uang kepada BUMN</t>
  </si>
  <si>
    <t>Beban Hibah Jasa kepada BUMN</t>
  </si>
  <si>
    <t>Beban Hibah Uang kepada BUMD</t>
  </si>
  <si>
    <t>Beban Hibah Barang kepada BUMD</t>
  </si>
  <si>
    <t>Beban Hibah Jasa kepada BUMD</t>
  </si>
  <si>
    <t>Beban Hibah Uang kepada Badan dan Lembaga yang Bersifat Nirlaba, Sukarela dan Sosial yang Dibentuk Berdasarkan Peraturan Perundang-Undangan</t>
  </si>
  <si>
    <t>Beban Hibah Barang kepada Badan dan Lembaga yang Bersifat Nirlaba, Sukarela dan Sosial yang Dibentuk Berdasarkan Peraturan Perundang-Undangan</t>
  </si>
  <si>
    <t>Beban Hibah Jasa kepada Badan dan Lembaga yang Bersifat Nirlaba, Sukarela dan Sosial yang Dibentuk Berdasarkan Peraturan Perundang- Undangan</t>
  </si>
  <si>
    <t>Beban Hibah Uang kepada Badan dan Lembaga Nirlaba, Sukarela dan Sosial yang Telah Memiliki Surat Keterangan Terdaftar</t>
  </si>
  <si>
    <t>Beban Hibah Barang kepada Badan dan Lembaga Nirlaba, Sukarela dan Sosial yang Telah Memiliki Surat Keterangan Terdaftar</t>
  </si>
  <si>
    <t>Beban Hibah Jasa kepada Badan dan Lembaga Nirlaba, Sukarela dan Sosial yang Telah Memiliki Surat Keterangan Terdaftar</t>
  </si>
  <si>
    <t>Beban Hibah Uang kepada Badan dan Lembaga Nirlaba, Sukarela Bersifat Sosial Kemasyarakatan</t>
  </si>
  <si>
    <t>Beban Hibah Barang kepada Badan dan Lembaga Nirlaba, Sukarela Bersifat Sosial Kemasyarakatan</t>
  </si>
  <si>
    <t>Beban Hibah Jasa kepada Badan dan Lembaga Nirlaba, Sukarela Bersifat Sosial Kemasyarakatan</t>
  </si>
  <si>
    <t>Beban Hibah Uang kepada Koperasi</t>
  </si>
  <si>
    <t>Beban Hibah Barang kepada Koperasi</t>
  </si>
  <si>
    <t>Beban Hibah Jasa kepada Koperasi</t>
  </si>
  <si>
    <t>Beban Hibah Uang Dana BOS yang Diterima oleh Satdikdas Negeri</t>
  </si>
  <si>
    <t>Beban Hibah Uang Dana BOS yang Diterima oleh Satdikdas Swasta</t>
  </si>
  <si>
    <t>Beban Hibah Uang Dana BOS yang Diterima oleh Satdikmen Swasta</t>
  </si>
  <si>
    <t>Beban Hibah Uang Dana BOS yang Diterima oleh Satdiksus Swasta</t>
  </si>
  <si>
    <t>Beban Hibah Bantuan Keuangan Kepada Partai Politik</t>
  </si>
  <si>
    <t>Beban Bantuan Sosial Uang yang Direncanakan kepada Individu</t>
  </si>
  <si>
    <t>Beban Bantuan Sosial Barang yang Direncanakan kepada Individu</t>
  </si>
  <si>
    <t>Beban Bantuan Sosial Uang yang Direncanakan kepada Keluarga</t>
  </si>
  <si>
    <t>Beban Bantuan Sosial Barang yang Direncanakan kepada Keluarga</t>
  </si>
  <si>
    <t>Beban Bantuan Sosial Uang yang Direncanakan kepada Kelompok Masyarakat</t>
  </si>
  <si>
    <t>Beban Bantuan Sosial Barang yang Direncanakan kepada Kelompok Masyarakat</t>
  </si>
  <si>
    <t>Beban Bantuan Sosial Uang yang Direncanakan kepada Lembaga Non Pemerintahan Bidang (Pendidikan, Keagamaan dan Bidang Lainnya)</t>
  </si>
  <si>
    <t>Beban Bantuan Sosial Barang yang Direncanakan kepada Lembaga Non Pemerintahan Bidang (Pendidikan, Keagamaan dan Bidang Lainnya)</t>
  </si>
  <si>
    <t>Jurnal Koreksi</t>
  </si>
  <si>
    <t>Jurnal Koreksi Extrakompatabel</t>
  </si>
  <si>
    <t>Ekstrakompatabel</t>
  </si>
  <si>
    <t>Pendapatan Hibah dari Pemerintah Pusat</t>
  </si>
  <si>
    <t>Pendapatan Hibah dari Pemerintah Daerah</t>
  </si>
  <si>
    <t>Pendapatan Hibah dari Kelompok Masyarakat Dalam Negeri/Perorangan dalam Negeri</t>
  </si>
  <si>
    <t>Pendapatan Hibah dari Badan/Lembaga/ Organisasi Dalam Negeri</t>
  </si>
  <si>
    <t>Pendapatan Hibah dari Badan/Lembaga/ Organisasi Luar Negeri</t>
  </si>
  <si>
    <t>Pendapatan Hibah dari Lembaga/Organisasi Swasta Dalam Negeri</t>
  </si>
  <si>
    <t>Pendapatan Hibah dari Lembaga/Organisasi Swasta Luar Negeri</t>
  </si>
  <si>
    <t xml:space="preserve">Hibah </t>
  </si>
  <si>
    <t>Belanja Insentif bagi ASN Pemungutan Retribusi Jasa Umum-Pelayanan Pemakaman dan Pengabuan Mayat</t>
  </si>
  <si>
    <t>Belanja Insentif Pemungutan Retribusi Daerah - Penggantian Biaya Cetak Kartu Tanda Penduduk dan Akta Catatan Sipil - LRA</t>
  </si>
  <si>
    <t>Belanja Insentif Pemungutan Retribusi Daerah - Izin Gangguan - LRA</t>
  </si>
  <si>
    <t>Belanja Biaya Pemungutan Pajak Bumi dan Bangunan Pertambangan</t>
  </si>
  <si>
    <t>Belanja Biaya Pemungutan Pajak Bumi dan Bangunan Perkebunan</t>
  </si>
  <si>
    <t>Belanja Biaya Pemungutan Pajak Bumi dan Bangunan Perhutanan</t>
  </si>
  <si>
    <t>Belanja Biaya Pemungutan Pajak Bumi dan Bangunan Perkotaan dan Pedesaan</t>
  </si>
  <si>
    <t>Belanja Insentif bagi KDH/WKDH atas Pemungutan Bea Balik Nama Kendaraan Bermotor</t>
  </si>
  <si>
    <t>Belanja Insentif bagi KDH/WKDH atas Pemungutan Retribusi Jasa Umum- Pelayanan Kesehatan</t>
  </si>
  <si>
    <t>Belanja Insentif Tenaga Kesehatan COVID-19</t>
  </si>
  <si>
    <t>Belanja Jasa Administrasi Pungutan Pajak Penerangan Jalan Umum</t>
  </si>
  <si>
    <t>Belanja Jasa Administrasi Pungutan Pajak Bahan Bakar Kendaraan Bermotor</t>
  </si>
  <si>
    <t>Belanja Sewa Peralatan Pemancar HF/SW</t>
  </si>
  <si>
    <t>Belanja Beasiswa Tugas Belajar D3</t>
  </si>
  <si>
    <t>Belanja Pemeliharaan Bangunan Gedung-Bangunan Gedung Tempat Kerja-Bangunan Penampung Sekam</t>
  </si>
  <si>
    <t>Belanja Perjalanan Pindah Tugas Dalam Daerah</t>
  </si>
  <si>
    <t>Belanja Perjalanan Pindah Tugas Luar Daerah</t>
  </si>
  <si>
    <t>Belanja Pemulangan Pegawai yang Pensiun Dalam Daerah</t>
  </si>
  <si>
    <t>Belanja Pemulangan Pegawai yang Pensiun Luar Daerah</t>
  </si>
  <si>
    <t>Belanja Pemulangan Pegawai Yang Tewas Dalam Melaksanakan Tugas</t>
  </si>
  <si>
    <t>Belanja Perjalanan Dinas Biasa–Luar Negeri</t>
  </si>
  <si>
    <t>Belanja Modal Alat Peraga Praktek Sekolah Bidang Studi:Bahasa Indonesia</t>
  </si>
  <si>
    <t>Belanja Modal Alat Peraga Praktek Sekolah Bidang Studi:Agama</t>
  </si>
  <si>
    <t>Belanja Modal Alat Ukur Fisika Kesehatan</t>
  </si>
  <si>
    <t>Belanja Modal Alat Kesehatan Kerja</t>
  </si>
  <si>
    <t>Belanja Modal Proteksi Lingkungan</t>
  </si>
  <si>
    <t>Belanja Modal Meteorological Equipment</t>
  </si>
  <si>
    <t>Belanja Modal Sumber Radiasi</t>
  </si>
  <si>
    <t>Belanja Modal Alat Proteksi Radiasi/Proteksi Lingkungan Lainnya</t>
  </si>
  <si>
    <t>Belanja Modal Bangunan Pengembangan Rawa Dan Polder Lainnya</t>
  </si>
  <si>
    <t>Beban Insentif Pemungutan Retribusi Daerah - Penggantian Biaya Cetak Kartu Tanda Penduduk dan Akta Catatan Sipil - LO</t>
  </si>
  <si>
    <t>Beban Insentif Pemungutan Retribusi Daerah - Izin Gangguan - LO</t>
  </si>
  <si>
    <t>Beban Pemungutan Pajak Bumi dan Bangunan Pertambangan - LO</t>
  </si>
  <si>
    <t>Beban Pemungutan Pajak Bumi dan Bangunan Perkebunan - LO</t>
  </si>
  <si>
    <t>Beban Pemungutan Pajak Bumi dan Bangunan Perhutanan - LO</t>
  </si>
  <si>
    <t>Beban Pemungutan Pajak Bumi dan Bangunan Perkotaan dan Pedesaan - LO</t>
  </si>
  <si>
    <t>Beban Alat/Bahan untuk Kegiatan Kantor- Bahan Komputer</t>
  </si>
  <si>
    <t>Beban Insentif Tenaga Kesehatan Penanganan Covid-19</t>
  </si>
  <si>
    <t>Beban Tenaga Teknis Pengelolaan Hutan</t>
  </si>
  <si>
    <t>Beban Jasa Administrasi Pungutan Pajak Penerangan Jalan Umum</t>
  </si>
  <si>
    <t>Beban Jasa Administrasi Pungutan Pajak Bahan Bakar Kendaraan Bermotor</t>
  </si>
  <si>
    <t>Beban Honorarium PNS Lainnya - LO</t>
  </si>
  <si>
    <t>Beban Honorarium Pegawai Honorer/tidak tetap - LO</t>
  </si>
  <si>
    <t>Beban Sewa Peralatan Pemancar HF/SW</t>
  </si>
  <si>
    <t>Beban Sewa Peralatan Fasilitas Bantu Pendaratan</t>
  </si>
  <si>
    <t>Beban Sewa Perkakas Konstruksi Logam yang Transportable (Berpindah)</t>
  </si>
  <si>
    <t>Beban Sewa Pemesinan:Ship Model Preparation Shop</t>
  </si>
  <si>
    <t>Beban Sewa Visual Approach Slope Indicator (VASI)</t>
  </si>
  <si>
    <t>Beban Sewa Bangunan Oseanarium/Observatorium</t>
  </si>
  <si>
    <t>Beban Sewa Alat Bercorak Kebudayaan Lainnya</t>
  </si>
  <si>
    <t>Beban Sewa Crustea Budidaya (Udang, Rajungan, Kepiting dan Sebangsanya)</t>
  </si>
  <si>
    <t>Beban Beasiswa Tugas Belajar D3</t>
  </si>
  <si>
    <t>Beban Insentif bagi Pegawai Non ASN atas Pemungutan Retribusi Jasa Usaha-Pelayanan Kepelabuhan</t>
  </si>
  <si>
    <t>Beban Pemeliharaan Tanah-Lapangan-Tanah untuk Bangunan Bersejarah</t>
  </si>
  <si>
    <t>Beban Pemeliharaan Rambu-Rambu-Rambu- Rambu Lalu Lintas Udara-Rambu-Rambu Lalu Lintas Udara Lainnya</t>
  </si>
  <si>
    <t>Beban Pemeliharaan Alat Kedokteran dan Kesehatan-Alat Kedokteran-Alat Kedokteran Mata</t>
  </si>
  <si>
    <t>Beban Pemeliharaan Alat Laboratorium-Alat Peraga Praktik Sekolah-Alat Peraga Praktik Sekolah Bidang Studi:IPS</t>
  </si>
  <si>
    <t>Beban Pemeliharaan Alat Bengkel dan Alat Ukur-Alat Ukur-Alat Ukur/Tes Inteligensia</t>
  </si>
  <si>
    <t>Beban Pemeliharaan Rambu-Rambu-Rambu- Rambu Lalu Lintas Udara-Visual Approach Slope Indicator (VASI)</t>
  </si>
  <si>
    <t>Beban Pemeliharaan Alat Studio, Komunikasi, dan Pemancar-Peralatan Komunikasi Navigasi-Peralatan Komunikasi Navigasi Instrumen Landing System</t>
  </si>
  <si>
    <t>Beban Pemeliharaan Jalan dan Jembatan- Jalan-Jalan Desa</t>
  </si>
  <si>
    <t>Beban Pemeliharaan Biota Perairan-Mollusca (Kerang, Tiram, Cumi-Cumi, Gurita, Siput, dan Sebangsanya)-Mollusca Budidaya (Kerang, Tiram, Cumi-cumi, Gurita, Siput, dan Sebangsanya)</t>
  </si>
  <si>
    <t>Beban Perjalanan Pindah Tugas Dalam Daerah</t>
  </si>
  <si>
    <t>Beban Perjalanan Pindah Tugas Luar Daerah</t>
  </si>
  <si>
    <t>Beban Pemulangan Pegawai yang Pensiun Dalam Daerah</t>
  </si>
  <si>
    <t>Beban Pemulangan Pegawai yang Pensiun Luar Daerah</t>
  </si>
  <si>
    <t>Beban Pemulangan Pegawai Yang Tewas Dalam Melaksanakan Tugas</t>
  </si>
  <si>
    <t>Beban Perjalanan Dinas Biasa–Luar Negeri</t>
  </si>
  <si>
    <t>Beban Bunga Utang kepada masyrakat (Obligasi)</t>
  </si>
  <si>
    <t>Beban Bunga Utang Pinjaman Lainnya</t>
  </si>
  <si>
    <t>Beban Hibah Barang kepada BUMN …</t>
  </si>
  <si>
    <t>8.1.07.01.01.01</t>
  </si>
  <si>
    <t>Beban Penyisihan Piutang PKB-Mobil Penumpang-Sedan</t>
  </si>
  <si>
    <t>8.1.07.01.01.02</t>
  </si>
  <si>
    <t>Beban Penyisihan Piutang PKB-Mobil Penumpang-Jeep</t>
  </si>
  <si>
    <t>8.1.07.01.01.03</t>
  </si>
  <si>
    <t>Beban Penyisihan Piutang PKB-Mobil Penumpang-Minibus</t>
  </si>
  <si>
    <t>8.1.07.01.01.04</t>
  </si>
  <si>
    <t>Beban Penyisihan Piutang PKB-Mobil Bus- Microbus</t>
  </si>
  <si>
    <t>8.1.07.01.01.05</t>
  </si>
  <si>
    <t>Beban Penyisihan Piutang PKB-Mobil Bus-Bus</t>
  </si>
  <si>
    <t>8.1.07.01.01.06</t>
  </si>
  <si>
    <t>Beban Penyisihan Piutang PKB-Mobil Barang/Beban-Pick Up</t>
  </si>
  <si>
    <t>8.1.07.01.01.07</t>
  </si>
  <si>
    <t>Beban Penyisihan Piutang PKB-Mobil Barang/Beban-Light Truck</t>
  </si>
  <si>
    <t>8.1.07.01.01.08</t>
  </si>
  <si>
    <t>Beban Penyisihan Piutang PKB-Mobil Barang/Beban-Truck</t>
  </si>
  <si>
    <t>8.1.07.01.01.09</t>
  </si>
  <si>
    <t>Beban Penyisihan Piutang PKB-Mobil Barang/Beban-Blind Van</t>
  </si>
  <si>
    <t>8.1.07.01.01.10</t>
  </si>
  <si>
    <t>Beban Penyisihan Piutang PKB-Sepeda Motor- Sepeda Motor Roda Dua</t>
  </si>
  <si>
    <t>8.1.07.01.01.11</t>
  </si>
  <si>
    <t>Beban Penyisihan Piutang PKB-Sepeda Motor- Sepeda Motor Roda Tiga</t>
  </si>
  <si>
    <t>8.1.07.01.01.12</t>
  </si>
  <si>
    <t>Beban Penyisihan Piutang PKB-Kendaraan Bermotor yang Dioperasikan di Air</t>
  </si>
  <si>
    <t>8.1.07.01.01.13</t>
  </si>
  <si>
    <t>Beban Penyisihan Piutang PKB-Kendaraan Khusus Alat Berat/Alat Besar</t>
  </si>
  <si>
    <t>8.1.07.01.01.14</t>
  </si>
  <si>
    <t>Beban Penyisihan Piutang PKB-Mobil Roda Tiga</t>
  </si>
  <si>
    <t>8.1.07.01.02.01</t>
  </si>
  <si>
    <t>Beban Penyisihan Piutang BBNKB-Mobil Penumpang- Sedan</t>
  </si>
  <si>
    <t>8.1.07.01.02.02</t>
  </si>
  <si>
    <t>Beban Penyisihan Piutang BBNKB-Mobil Penumpang-Jeep</t>
  </si>
  <si>
    <t>8.1.07.01.02.03</t>
  </si>
  <si>
    <t>Beban Penyisihan Piutang BBNKB-Minibus</t>
  </si>
  <si>
    <t>8.1.07.01.02.04</t>
  </si>
  <si>
    <t>Beban Penyisihan Piutang BBNKB-Mobil Bus- Microbus</t>
  </si>
  <si>
    <t>8.1.07.01.02.05</t>
  </si>
  <si>
    <t>Beban Penyisihan Piutang BBNKB-Mobil Bus-Bus</t>
  </si>
  <si>
    <t>8.1.07.01.02.06</t>
  </si>
  <si>
    <t>Beban Penyisihan Piutang BBNKB-Mobil Barang/Beban-Pick Up</t>
  </si>
  <si>
    <t>8.1.07.01.02.07</t>
  </si>
  <si>
    <t>Beban Penyisihan Piutang BBNKB-Mobil Barang/Beban-Light Truck</t>
  </si>
  <si>
    <t>8.1.07.01.02.08</t>
  </si>
  <si>
    <t>Beban Penyisihan Piutang BBNKB-Mobil Barang/Beban-Truck</t>
  </si>
  <si>
    <t>8.1.07.01.02.09</t>
  </si>
  <si>
    <t>Beban Penyisihan Piutang BBNKB-Mobil Barang/Beban-Blind Van</t>
  </si>
  <si>
    <t>8.1.07.01.02.10</t>
  </si>
  <si>
    <t>Beban Penyisihan Piutang BBNKB-Sepeda Motor-Sepeda Motor Roda Dua</t>
  </si>
  <si>
    <t>8.1.07.01.02.11</t>
  </si>
  <si>
    <t>Beban Penyisihan Piutang BBNKB-Sepeda Motor-Sepeda Motor Roda Tiga</t>
  </si>
  <si>
    <t>8.1.07.01.02.12</t>
  </si>
  <si>
    <t>Beban Penyisihan Piutang BBNKB-Kendaraan Bermotor yang Dioperasikan di Air</t>
  </si>
  <si>
    <t>8.1.07.01.02.13</t>
  </si>
  <si>
    <t>Beban Penyisihan Piutang BBNKB-Kendaraan Khusus Alat Berat</t>
  </si>
  <si>
    <t>8.1.07.01.02.14</t>
  </si>
  <si>
    <t>Beban Penyisihan Piutang BBNKB-Mobil Roda Tiga</t>
  </si>
  <si>
    <t>8.1.07.01.03.01</t>
  </si>
  <si>
    <t>Beban Penyisihan Piutang PBBKB Bahan Bakar Bensin</t>
  </si>
  <si>
    <t>8.1.07.01.03.02</t>
  </si>
  <si>
    <t>Beban Penyisihan Piutang PBBKB Bahan Bakar Solar</t>
  </si>
  <si>
    <t>8.1.07.01.03.03</t>
  </si>
  <si>
    <t>Beban Penyisihan Piutang PBBKB Bahan Bakar Gas</t>
  </si>
  <si>
    <t>8.1.07.01.03.04</t>
  </si>
  <si>
    <t>Beban Penyisihan Piutang PBBKB Bahan Bakar Lainnya</t>
  </si>
  <si>
    <t>8.1.07.01.04.01</t>
  </si>
  <si>
    <t>Beban Penyisihan Piutang Pajak Air Permukaan</t>
  </si>
  <si>
    <t>8.1.07.01.05.01</t>
  </si>
  <si>
    <t>Beban Penyisihan Piutang Pajak Rokok</t>
  </si>
  <si>
    <t>8.1.07.01.06.01</t>
  </si>
  <si>
    <t>Beban Penyisihan Piutang Pajak Hotel</t>
  </si>
  <si>
    <t>8.1.07.01.06.02</t>
  </si>
  <si>
    <t>Beban Penyisihan Piutang Pajak Motel</t>
  </si>
  <si>
    <t>8.1.07.01.06.03</t>
  </si>
  <si>
    <t>Beban Penyisihan Piutang Pajak Losmen</t>
  </si>
  <si>
    <t>8.1.07.01.06.04</t>
  </si>
  <si>
    <t>Beban Penyisihan Piutang Pajak Gubuk Pariwisata</t>
  </si>
  <si>
    <t>8.1.07.01.06.05</t>
  </si>
  <si>
    <t>Beban Penyisihan Piutang Pajak Wisma Pariwisata</t>
  </si>
  <si>
    <t>8.1.07.01.06.06</t>
  </si>
  <si>
    <t>Beban Penyisihan Piutang Pajak Pesanggrahan</t>
  </si>
  <si>
    <t>8.1.07.01.06.07</t>
  </si>
  <si>
    <t>Beban Penyisihan Piutang Pajak Rumah Penginapan dan Sejenisnya</t>
  </si>
  <si>
    <t>8.1.07.01.06.08</t>
  </si>
  <si>
    <t>Beban Penyisihan Piutang Pajak Rumah Kos dengan Jumlah Kamar Lebih dari 10 (Sepuluh)</t>
  </si>
  <si>
    <t>8.1.07.01.07.01</t>
  </si>
  <si>
    <t>Beban Penyisihan Piutang Pajak Restoran dan sejenisnya</t>
  </si>
  <si>
    <t>8.1.07.01.07.02</t>
  </si>
  <si>
    <t>Beban Penyisihan Piutang Pajak Rumah Makan dan Sejenisnya</t>
  </si>
  <si>
    <t>8.1.07.01.07.03</t>
  </si>
  <si>
    <t>Beban Penyisihan Piutang Pajak Kafetaria dan Sejenisnya</t>
  </si>
  <si>
    <t>8.1.07.01.07.04</t>
  </si>
  <si>
    <t>Beban Penyisihan Piutang Pajak Kantin dan Sejenisnya</t>
  </si>
  <si>
    <t>8.1.07.01.07.05</t>
  </si>
  <si>
    <t>Beban Penyisihan Piutang Pajak Warung dan Sejenisnya</t>
  </si>
  <si>
    <t>8.1.07.01.07.06</t>
  </si>
  <si>
    <t>Beban Penyisihan Piutang Pajak Bar dan Sejenisnya</t>
  </si>
  <si>
    <t>8.1.07.01.07.07</t>
  </si>
  <si>
    <t>Beban Penyisihan Piutang Pajak Jasa Boga/Katering dan Sejenisnya</t>
  </si>
  <si>
    <t>8.1.07.01.08.01</t>
  </si>
  <si>
    <t>Beban Penyisihan Piutang Pajak Tontonan Film</t>
  </si>
  <si>
    <t>8.1.07.01.08.02</t>
  </si>
  <si>
    <t>Beban Penyisihan Piutang Pajak Pagelaran Kesenian/Musik/Tari/ Busana</t>
  </si>
  <si>
    <t>8.1.07.01.08.03</t>
  </si>
  <si>
    <t>Beban Penyisihan Piutang Pajak Kontes Kecantikan, Binaraga, dan Sejenisnya</t>
  </si>
  <si>
    <t>8.1.07.01.08.04</t>
  </si>
  <si>
    <t>Beban Penyisihan Piutang Pajak Pameran</t>
  </si>
  <si>
    <t>8.1.07.01.08.05</t>
  </si>
  <si>
    <t>Beban Penyisihan Piutang Pajak Diskotik, Karaoke, Klub Malam, dan Sejenisnya</t>
  </si>
  <si>
    <t>8.1.07.01.08.06</t>
  </si>
  <si>
    <t>Beban Penyisihan Piutang Pajak Sirkus/Akrobat/Sulap</t>
  </si>
  <si>
    <t>8.1.07.01.08.07</t>
  </si>
  <si>
    <t>Beban Penyisihan Piutang Pajak Permainan Biliar dan Bowling</t>
  </si>
  <si>
    <t>8.1.07.01.08.08</t>
  </si>
  <si>
    <t>Beban Penyisihan Piutang Pajak Pacuan Kuda, Kendaraan Bermotor, dan Permainan Ketangkasan</t>
  </si>
  <si>
    <t>8.1.07.01.08.09</t>
  </si>
  <si>
    <t>Beban Penyisihan Piutang Pajak Panti Pijat, Refleksi, Mandi Uap/Spa, dan Pusat Kebugaran (Fitness Center)</t>
  </si>
  <si>
    <t>8.1.07.01.08.10</t>
  </si>
  <si>
    <t>Beban Penyisihan Piutang Pajak Pertandingan Olahraga</t>
  </si>
  <si>
    <t>8.1.07.01.09.01</t>
  </si>
  <si>
    <t>Beban Penyisihan Piutang Pajak Reklame Papan/Billboard/ Videotron/Megatron</t>
  </si>
  <si>
    <t>8.1.07.01.09.02</t>
  </si>
  <si>
    <t>Beban Penyisihan Piutang Pajak Reklame Kain</t>
  </si>
  <si>
    <t>8.1.07.01.09.03</t>
  </si>
  <si>
    <t>Beban Penyisihan Piutang Pajak Reklame Melekat/Stiker</t>
  </si>
  <si>
    <t>8.1.07.01.09.04</t>
  </si>
  <si>
    <t>Beban Penyisihan Piutang Pajak Reklame Selebaran</t>
  </si>
  <si>
    <t>8.1.07.01.09.05</t>
  </si>
  <si>
    <t>Beban Penyisihan Piutang Pajak Reklame Berjalan</t>
  </si>
  <si>
    <t>8.1.07.01.09.06</t>
  </si>
  <si>
    <t>Beban Penyisihan Piutang Pajak Reklame Udara</t>
  </si>
  <si>
    <t>8.1.07.01.09.07</t>
  </si>
  <si>
    <t>Beban Penyisihan Piutang Pajak Reklame Apung</t>
  </si>
  <si>
    <t>8.1.07.01.09.08</t>
  </si>
  <si>
    <t>Beban Penyisihan Piutang Pajak Reklame Suara</t>
  </si>
  <si>
    <t>8.1.07.01.09.09</t>
  </si>
  <si>
    <t>Beban Penyisihan Piutang Pajak Reklame Film/Slide</t>
  </si>
  <si>
    <t>8.1.07.01.09.10</t>
  </si>
  <si>
    <t>Beban Penyisihan Piutang Pajak Reklame Peragaan</t>
  </si>
  <si>
    <t>8.1.07.01.10.01</t>
  </si>
  <si>
    <t>Beban Penyisihan Piutang Pajak Penerangan Jalan Dihasilkan Sendiri</t>
  </si>
  <si>
    <t>8.1.07.01.10.02</t>
  </si>
  <si>
    <t>Beban Penyisihan Piutang Pajak Penerangan Jalan Sumber Lain</t>
  </si>
  <si>
    <t>8.1.07.01.11.01</t>
  </si>
  <si>
    <t>Beban Penyisihan Piutang Pajak Parkir</t>
  </si>
  <si>
    <t>8.1.07.01.12.01</t>
  </si>
  <si>
    <t>Beban Penyisihan Piutang Pajak Air Tanah</t>
  </si>
  <si>
    <t>8.1.07.01.13.01</t>
  </si>
  <si>
    <t>Beban Penyisihan Piutang Pajak Sarang Burung Walet</t>
  </si>
  <si>
    <t>8.1.07.01.14.01</t>
  </si>
  <si>
    <t>Beban Penyisihan Piutang Pajak Asbes</t>
  </si>
  <si>
    <t>8.1.07.01.14.02</t>
  </si>
  <si>
    <t>Beban Penyisihan Piutang Pajak Batu Tulis</t>
  </si>
  <si>
    <t>8.1.07.01.14.03</t>
  </si>
  <si>
    <t>Beban Penyisihan Piutang Pajak Batu Setengah Permata</t>
  </si>
  <si>
    <t>8.1.07.01.14.04</t>
  </si>
  <si>
    <t>Beban Penyisihan Piutang Pajak Batu Kapur</t>
  </si>
  <si>
    <t>8.1.07.01.14.05</t>
  </si>
  <si>
    <t>Beban Penyisihan Piutang Pajak Batu Apung</t>
  </si>
  <si>
    <t>8.1.07.01.14.06</t>
  </si>
  <si>
    <t>Beban Penyisihan Piutang Pajak Batu Permata</t>
  </si>
  <si>
    <t>8.1.07.01.14.07</t>
  </si>
  <si>
    <t>Beban Penyisihan Piutang Pajak Bentonit</t>
  </si>
  <si>
    <t>8.1.07.01.14.08</t>
  </si>
  <si>
    <t>Beban Penyisihan Piutang Pajak Dolomit</t>
  </si>
  <si>
    <t>8.1.07.01.14.09</t>
  </si>
  <si>
    <t>Beban Penyisihan Piutang Pajak Felspar</t>
  </si>
  <si>
    <t>8.1.07.01.14.10</t>
  </si>
  <si>
    <t>Beban Penyisihan Piutang Pajak Garam Batu (Halite)</t>
  </si>
  <si>
    <t>8.1.07.01.14.11</t>
  </si>
  <si>
    <t>Beban Penyisihan Piutang Pajak Grafit</t>
  </si>
  <si>
    <t>8.1.07.01.14.12</t>
  </si>
  <si>
    <t>Beban Penyisihan Piutang Pajak Granit/Andesit</t>
  </si>
  <si>
    <t>8.1.07.01.14.13</t>
  </si>
  <si>
    <t>Beban Penyisihan Piutang Pajak Gips</t>
  </si>
  <si>
    <t>8.1.07.01.14.14</t>
  </si>
  <si>
    <t>Beban Penyisihan Piutang Pajak Kalsit</t>
  </si>
  <si>
    <t>8.1.07.01.14.15</t>
  </si>
  <si>
    <t>Beban Penyisihan Piutang Pajak Kaolin</t>
  </si>
  <si>
    <t>8.1.07.01.14.16</t>
  </si>
  <si>
    <t>Beban Penyisihan Piutang Pajak Leusit</t>
  </si>
  <si>
    <t>8.1.07.01.14.17</t>
  </si>
  <si>
    <t>Beban Penyisihan Piutang Pajak Magnesit</t>
  </si>
  <si>
    <t>8.1.07.01.14.18</t>
  </si>
  <si>
    <t>Beban Penyisihan Piutang Pajak Mika</t>
  </si>
  <si>
    <t>8.1.07.01.14.19</t>
  </si>
  <si>
    <t>Beban Penyisihan Piutang Pajak Marmer</t>
  </si>
  <si>
    <t>8.1.07.01.14.20</t>
  </si>
  <si>
    <t>Beban Penyisihan Piutang Pajak Nitrat</t>
  </si>
  <si>
    <t>8.1.07.01.14.21</t>
  </si>
  <si>
    <t>Beban Penyisihan Piutang Pajak Opsidien</t>
  </si>
  <si>
    <t>8.1.07.01.14.22</t>
  </si>
  <si>
    <t>Beban Penyisihan Piutang Pajak Oker</t>
  </si>
  <si>
    <t>8.1.07.01.14.23</t>
  </si>
  <si>
    <t>Beban Penyisihan Piutang Pajak Pasir dan Kerikil</t>
  </si>
  <si>
    <t>8.1.07.01.14.24</t>
  </si>
  <si>
    <t>Beban Penyisihan Piutang Pajak Pasir Kuarsa</t>
  </si>
  <si>
    <t>8.1.07.01.14.25</t>
  </si>
  <si>
    <t>Beban Penyisihan Piutang Pajak Perlit</t>
  </si>
  <si>
    <t>8.1.07.01.14.26</t>
  </si>
  <si>
    <t>Beban Penyisihan Piutang Pajak Phospat</t>
  </si>
  <si>
    <t>8.1.07.01.14.27</t>
  </si>
  <si>
    <t>Beban Penyisihan Piutang Pajak Talk</t>
  </si>
  <si>
    <t>8.1.07.01.14.28</t>
  </si>
  <si>
    <t>Beban Penyisihan Piutang Pajak Tanah Serap (Fullers earth)</t>
  </si>
  <si>
    <t>8.1.07.01.14.29</t>
  </si>
  <si>
    <t>Beban Penyisihan Piutang Pajak Tanah Diatome</t>
  </si>
  <si>
    <t>8.1.07.01.14.30</t>
  </si>
  <si>
    <t>Beban Penyisihan Piutang Pajak Tanah Liat</t>
  </si>
  <si>
    <t>8.1.07.01.14.31</t>
  </si>
  <si>
    <t>Beban Penyisihan Piutang Pajak Tawas (Alum)</t>
  </si>
  <si>
    <t>8.1.07.01.14.32</t>
  </si>
  <si>
    <t>Beban Penyisihan Piutang Pajak Tras</t>
  </si>
  <si>
    <t>8.1.07.01.14.33</t>
  </si>
  <si>
    <t>Beban Penyisihan Piutang Pajak Yarosif</t>
  </si>
  <si>
    <t>8.1.07.01.14.34</t>
  </si>
  <si>
    <t>Beban Penyisihan Piutang Pajak Zeolit</t>
  </si>
  <si>
    <t>8.1.07.01.14.35</t>
  </si>
  <si>
    <t>Beban Penyisihan Piutang Pajak Basal</t>
  </si>
  <si>
    <t>8.1.07.01.14.36</t>
  </si>
  <si>
    <t>Beban Penyisihan Piutang Pajak Trakit</t>
  </si>
  <si>
    <t>8.1.07.01.14.37</t>
  </si>
  <si>
    <t>Beban Penyisihan Piutang Pajak Mineral bukan Logam dan Batuan Lainnya</t>
  </si>
  <si>
    <t>8.1.07.01.15.01</t>
  </si>
  <si>
    <t>Beban Penyisihan Piutang PBBP2</t>
  </si>
  <si>
    <t>8.1.07.01.16.01</t>
  </si>
  <si>
    <t>Beban Penyisihan Piutang BPHTB-Pemindahan Hak</t>
  </si>
  <si>
    <t>8.1.07.01.16.02</t>
  </si>
  <si>
    <t>Beban Penyisihan Piutang BPHTB-Pemberian Hak Baru</t>
  </si>
  <si>
    <t>8.1.07.02.01.01</t>
  </si>
  <si>
    <t>Beban Penyisihan Piutang Retribusi Pelayanan Kesehatan</t>
  </si>
  <si>
    <t>8.1.07.02.01.02</t>
  </si>
  <si>
    <t>Beban Penyisihan Piutang Retribusi Pelayanan Persampahan/Kebersihan</t>
  </si>
  <si>
    <t>8.1.07.02.01.03</t>
  </si>
  <si>
    <t>Beban Penyisihan Piutang Retribusi Pelayanan Pemakaman dan Pengabuan Mayat</t>
  </si>
  <si>
    <t>8.1.07.02.01.04</t>
  </si>
  <si>
    <t>Beban Penyisihan Piutang Retribusi Pelayanan Parkir di Tepi Jalan Umum</t>
  </si>
  <si>
    <t>8.1.07.02.01.05</t>
  </si>
  <si>
    <t>Beban Penyisihan Piutang Retribusi Pelayanan Pasar</t>
  </si>
  <si>
    <t>8.1.07.02.01.06</t>
  </si>
  <si>
    <t>Beban Penyisihan Piutang Retribusi Pengujian Kendaraan Bermotor</t>
  </si>
  <si>
    <t>8.1.07.02.01.07</t>
  </si>
  <si>
    <t>Beban Penyisihan Piutang Retribusi Pemeriksaan Alat Pemadam Kebakaran</t>
  </si>
  <si>
    <t>8.1.07.02.01.08</t>
  </si>
  <si>
    <t>Beban Penyisihan Piutang Retribusi Penggantian Biaya Cetak Peta</t>
  </si>
  <si>
    <t>8.1.07.02.01.09</t>
  </si>
  <si>
    <t>Beban Penyisihan Piutang Retribusi Penyediaan dan/atau Penyedotan Kakus</t>
  </si>
  <si>
    <t>8.1.07.02.01.10</t>
  </si>
  <si>
    <t>Beban Penyisihan Piutang Retribusi Pengolahan Limbah Cair</t>
  </si>
  <si>
    <t>8.1.07.02.01.11</t>
  </si>
  <si>
    <t>Beban Penyisihan Piutang Retribusi Pelayanan Tera/Tera Ulang</t>
  </si>
  <si>
    <t>8.1.07.02.01.12</t>
  </si>
  <si>
    <t>Beban Penyisihan Piutang Retribusi Pelayanan Pendidikan</t>
  </si>
  <si>
    <t>8.1.07.02.01.13</t>
  </si>
  <si>
    <t>Beban Penyisihan Piutang Retribusi Pengawasan dan Pengendalian Menara Telekomunikasi</t>
  </si>
  <si>
    <t>8.1.07.02.02.01</t>
  </si>
  <si>
    <t>Beban Penyisihan Piutang Retribusi Pemakaian Kekayaan Daerah</t>
  </si>
  <si>
    <t>8.1.07.02.02.02</t>
  </si>
  <si>
    <t>Beban Penyisihan Piutang Retribusi Pasar Grosir dan/atau Pertokoan</t>
  </si>
  <si>
    <t>8.1.07.02.02.03</t>
  </si>
  <si>
    <t>Beban Penyisihan Piutang Retribusi Tempat Pelelangan</t>
  </si>
  <si>
    <t>8.1.07.02.02.04</t>
  </si>
  <si>
    <t>Beban Penyisihan Piutang Retribusi Terminal</t>
  </si>
  <si>
    <t>8.1.07.02.02.05</t>
  </si>
  <si>
    <t>Beban Penyisihan Piutang Retribusi Tempat Khusus Parkir</t>
  </si>
  <si>
    <t>8.1.07.02.02.06</t>
  </si>
  <si>
    <t>Beban Penyisihan Piutang Retribusi Tempat Penginapan/Pesanggrahan/Vila</t>
  </si>
  <si>
    <t>8.1.07.02.02.07</t>
  </si>
  <si>
    <t>Beban Penyisihan Piutang Retribusi Rumah Potong Hewan</t>
  </si>
  <si>
    <t>8.1.07.02.02.08</t>
  </si>
  <si>
    <t>Beban Penyisihan Piutang Retribusi Pelayanan Kepelabuhanan</t>
  </si>
  <si>
    <t>8.1.07.02.02.09</t>
  </si>
  <si>
    <t>Beban Penyisihan Piutang Retribusi Tempat Rekreasi dan Olahraga</t>
  </si>
  <si>
    <t>8.1.07.02.02.10</t>
  </si>
  <si>
    <t>Beban Penyisihan Piutang Retribusi Penyeberangan di Air</t>
  </si>
  <si>
    <t>8.1.07.02.02.11</t>
  </si>
  <si>
    <t>Beban Penyisihan Piutang Retribusi Penjualan Produksi Usaha Daerah</t>
  </si>
  <si>
    <t>8.1.07.02.03.01</t>
  </si>
  <si>
    <t>Beban Penyisihan Piutang Retribusi Izin Mendirikan Bangunan</t>
  </si>
  <si>
    <t>8.1.07.02.03.02</t>
  </si>
  <si>
    <t>Beban Penyisihan Piutang Retribusi Izin Tempat Penjualan Minuman Beralkohol</t>
  </si>
  <si>
    <t>8.1.07.02.03.03</t>
  </si>
  <si>
    <t>Beban Penyisihan Piutang Retribusi Izin Trayek untuk Menyediakan Pelayanan Angkutan Umum</t>
  </si>
  <si>
    <t>8.1.07.02.03.04</t>
  </si>
  <si>
    <t>Beban Penyisihan Piutang Retribusi Izin Usaha Perikanan</t>
  </si>
  <si>
    <t>8.1.07.02.03.05</t>
  </si>
  <si>
    <t>Beban Penyisihan Piutang Retribusi Pengendalian Lalu Lintas</t>
  </si>
  <si>
    <t>8.1.07.02.03.06</t>
  </si>
  <si>
    <t>Beban Penyisihan Piutang Retribusi Perpanjangan Izin Mempekerjakan Tenaga Kerja Asing (IMTA)</t>
  </si>
  <si>
    <t>8.1.07.03.01.01</t>
  </si>
  <si>
    <t>Beban Penyisihan Piutang Bagian Laba yang Dibagikan kepada Pemerintah Daerah (Dividen) atas Penyertaan Modal pada BUMN</t>
  </si>
  <si>
    <t>8.1.07.03.02.01</t>
  </si>
  <si>
    <t>Beban Penyisihan Piutang Bagian Laba yang Dibagikan kepada Pemerintah Daerah (Dividen) atas Penyertaan Modal pada BUMD (Lembaga Keuangan)</t>
  </si>
  <si>
    <t>8.1.07.03.02.02</t>
  </si>
  <si>
    <t>Beban Penyisihan Piutang Bagian Laba yang Dibagikan kepada Pemerintah Daerah (Dividen) atas Penyertaan Modal pada BUMD (Aneka Usaha)</t>
  </si>
  <si>
    <t>8.1.07.03.02.03</t>
  </si>
  <si>
    <t>Beban Penyisihan Piutang Bagian Laba yang Dibagikan kepada Pemerintah Daerah (Dividen) atas Penyertaan Modal pada BUMD (Bidang Air Minum)</t>
  </si>
  <si>
    <t>8.1.07.03.02.04</t>
  </si>
  <si>
    <t>Beban Penyisihan Piutang Bagian Laba yang Dibagikan kepada Pemerintah Daerah (Dividen) atas Penyertaan Modal pada BUMD (Bidang Limbah)</t>
  </si>
  <si>
    <t>8.1.07.03.02.05</t>
  </si>
  <si>
    <t>Beban Penyisihan Piutang Bagian Laba yang Dibagikan kepada Pemerintah Daerah (Dividen) atas Penyertaan Modal pada BUMD (Bidang Sanitasi)</t>
  </si>
  <si>
    <t>8.1.07.03.03.01</t>
  </si>
  <si>
    <t>Beban Penyisihan Piutang Bagian Laba yang Dibagikan kepada Pemerintah Daerah (Dividen) atas Penyertaan Modal pada Perusahaan Swasta</t>
  </si>
  <si>
    <t>8.1.07.04.01.01</t>
  </si>
  <si>
    <t>Beban Penyisihan Piutang Hasil Penjualan Tanah</t>
  </si>
  <si>
    <t>8.1.07.04.01.02</t>
  </si>
  <si>
    <t>Beban Penyisihan Piutang Hasil Penjualan Peralatan dan Mesin</t>
  </si>
  <si>
    <t>8.1.07.04.01.03</t>
  </si>
  <si>
    <t>Beban Penyisihan Piutang Hasil Penjualan Gedung dan Bangunan</t>
  </si>
  <si>
    <t>8.1.07.04.01.04</t>
  </si>
  <si>
    <t>Beban Penyisihan Piutang Hasil Penjualan Jalan, Jaringan, dan Irigasi</t>
  </si>
  <si>
    <t>8.1.07.04.01.05</t>
  </si>
  <si>
    <t>Beban Penyisihan Piutang Hasil Penjualan Aset Tetap Lainnya</t>
  </si>
  <si>
    <t>8.1.07.04.01.06</t>
  </si>
  <si>
    <t>Beban Penyisihan Piutang Hasil Penjualan Aset Lainnya</t>
  </si>
  <si>
    <t>8.1.07.04.02.01</t>
  </si>
  <si>
    <t>Beban Penyisihan Piutang Hasil Selisih Lebih Tukar Menukar Tanah</t>
  </si>
  <si>
    <t>8.1.07.04.02.02</t>
  </si>
  <si>
    <t>Beban Penyisihan Piutang Hasil Selisih Lebih Tukar Menukar Peralatan dan Mesin</t>
  </si>
  <si>
    <t>8.1.07.04.02.03</t>
  </si>
  <si>
    <t>Beban Penyisihan Piutang Hasil Selisih Lebih Tukar Menukar Gedung dan Bangunan</t>
  </si>
  <si>
    <t>8.1.07.04.02.04</t>
  </si>
  <si>
    <t>Beban Penyisihan Piutang Hasil Selisih Lebih Tukar Menukar Jalan, Jaringan, dan Irigasi</t>
  </si>
  <si>
    <t>8.1.07.04.02.05</t>
  </si>
  <si>
    <t>Beban Penyisihan Piutang Hasil Selisih Lebih Tukar Menukar Aset Tetap Lainnya</t>
  </si>
  <si>
    <t>8.1.07.04.02.06</t>
  </si>
  <si>
    <t>Beban Penyisihan Piutang Hasil Selisih Lebih Tukar Menukar Aset Lainnya</t>
  </si>
  <si>
    <t>8.1.07.04.03.01</t>
  </si>
  <si>
    <t>Beban Penyisihan Piutang Hasil Sewa BMD</t>
  </si>
  <si>
    <t>8.1.07.04.03.02</t>
  </si>
  <si>
    <t>Beban Penyisihan Piutang Hasil Kerja Sama Pemanfaatan BMD</t>
  </si>
  <si>
    <t>8.1.07.04.03.03</t>
  </si>
  <si>
    <t>Beban Penyisihan Piutang Hasil dari Bangun Guna Serah</t>
  </si>
  <si>
    <t>8.1.07.04.03.04</t>
  </si>
  <si>
    <t>Beban Penyisihan Piutang Hasil dari Bangun Serah Guna</t>
  </si>
  <si>
    <t>8.1.07.04.03.05</t>
  </si>
  <si>
    <t>Beban Penyisihan Piutang Hasil dari Kerja Sama Penyediaan Infrastruktur</t>
  </si>
  <si>
    <t>8.1.07.04.04.01</t>
  </si>
  <si>
    <t>Beban Penyisihan Piutang Hasil Kerja Sama Daerah</t>
  </si>
  <si>
    <t>8.1.07.04.05.01</t>
  </si>
  <si>
    <t>Beban Penyisihan Piutang Jasa Giro pada Kas Daerah</t>
  </si>
  <si>
    <t>8.1.07.04.05.02</t>
  </si>
  <si>
    <t>Beban Penyisihan Piutang Jasa Giro pada Kas di Bendahara</t>
  </si>
  <si>
    <t>8.1.07.04.05.03</t>
  </si>
  <si>
    <t>Beban Penyisihan Piutang Jasa Giro pada Rekening Dana Cadangan</t>
  </si>
  <si>
    <t>8.1.07.04.05.04</t>
  </si>
  <si>
    <t>Beban Penyisihan Piutang Jasa Giro pada Rekening Dana BOS</t>
  </si>
  <si>
    <t>8.1.07.04.05.05</t>
  </si>
  <si>
    <t>Beban Penyisihan Piutang Jasa Giro Dana Kapitasi pada FKTP</t>
  </si>
  <si>
    <t>8.1.07.04.06.01</t>
  </si>
  <si>
    <t>Beban Penyisihan Piutang Hasil Pengelolaan Dana Bergulir</t>
  </si>
  <si>
    <t>8.1.07.04.07.01</t>
  </si>
  <si>
    <t>Beban Penyisihan Piutang Pendapatan Bunga atas Penempatan Uang Pemerintah Daerah</t>
  </si>
  <si>
    <t>8.1.07.04.08.01</t>
  </si>
  <si>
    <t>Beban Penyisihan Piutang Tuntutan Ganti Kerugian Daerah Terhadap Bendahara</t>
  </si>
  <si>
    <t>8.1.07.04.08.02</t>
  </si>
  <si>
    <t>Beban Penyisihan Piutang Tuntutan Ganti Kerugian Daerah Terhadap Pegawai Negeri Bukan Bendahara atau Pejabat Lain</t>
  </si>
  <si>
    <t>8.1.07.04.09.01</t>
  </si>
  <si>
    <t>Beban Penyisihan Piutang Penerimaan Komisi, Potongan, atau Bentuk Lain</t>
  </si>
  <si>
    <t>8.1.07.04.10.01</t>
  </si>
  <si>
    <t>Beban Penyisihan Piutang Penerimaan Keuntungan dari Selisih Nilai Tukar Rupiah Terhadap Mata Uang Asing</t>
  </si>
  <si>
    <t>8.1.07.04.11.01</t>
  </si>
  <si>
    <t>Beban Penyisihan Piutang Pendapatan Denda atas Keterlambatan Pelaksanaan Pekerjaan</t>
  </si>
  <si>
    <t>8.1.07.04.12.01</t>
  </si>
  <si>
    <t>Beban Penyisihan Piutang Pendapatan Denda Pajak Kendaraan Bermotor (PKB)</t>
  </si>
  <si>
    <t>8.1.07.04.12.02</t>
  </si>
  <si>
    <t>Beban Penyisihan Piutang Pendapatan Denda Bea Balik Nama Kendaraan Bermotor (BBNKB)</t>
  </si>
  <si>
    <t>8.1.07.04.12.03</t>
  </si>
  <si>
    <t>Beban Penyisihan Piutang Pendapatan Denda Pajak Bahan Bakar Kendaraan Bermotor (PBBKB)</t>
  </si>
  <si>
    <t>8.1.07.04.12.04</t>
  </si>
  <si>
    <t>Beban Penyisihan Piutang Pendapatan Denda Pajak Air Permukaan</t>
  </si>
  <si>
    <t>8.1.07.04.12.05</t>
  </si>
  <si>
    <t>Beban Penyisihan Piutang Pendapatan Denda Pajak Rokok</t>
  </si>
  <si>
    <t>8.1.07.04.12.06</t>
  </si>
  <si>
    <t>Beban Penyisihan Piutang Pendapatan Denda Pajak Hotel</t>
  </si>
  <si>
    <t>8.1.07.04.12.07</t>
  </si>
  <si>
    <t>Beban Penyisihan Piutang Pendapatan Denda Pajak Restoran</t>
  </si>
  <si>
    <t>8.1.07.04.12.08</t>
  </si>
  <si>
    <t>Beban Penyisihan Piutang Pendapatan Denda Pajak Hiburan</t>
  </si>
  <si>
    <t>8.1.07.04.12.09</t>
  </si>
  <si>
    <t>Beban Penyisihan Piutang Pendapatan Denda Pajak Reklame</t>
  </si>
  <si>
    <t>8.1.07.04.12.10</t>
  </si>
  <si>
    <t>Beban Penyisihan Piutang Pendapatan Denda Pajak Penerangan Jalan</t>
  </si>
  <si>
    <t>8.1.07.04.12.11</t>
  </si>
  <si>
    <t>Beban Penyisihan Piutang Pendapatan Denda Pajak Parkir</t>
  </si>
  <si>
    <t>8.1.07.04.12.12</t>
  </si>
  <si>
    <t>Beban Penyisihan Piutang Pendapatan Denda Pajak Air Tanah</t>
  </si>
  <si>
    <t>8.1.07.04.12.13</t>
  </si>
  <si>
    <t>Beban Penyisihan Piutang Pendapatan Denda Pajak Sarang Burung Walet</t>
  </si>
  <si>
    <t>8.1.07.04.12.14</t>
  </si>
  <si>
    <t>Beban Penyisihan Piutang Pendapatan Denda Pajak Mineral Bukan Logam dan Batuan</t>
  </si>
  <si>
    <t>8.1.07.04.12.15</t>
  </si>
  <si>
    <t>Beban Penyisihan Piutang Pendapatan Denda Pajak Bumi dan Bangunan Perdesaan dan Perkotaan (PBBP2)</t>
  </si>
  <si>
    <t>8.1.07.04.12.16</t>
  </si>
  <si>
    <t>Beban Penyisihan Piutang Pendapatan Denda Bea Perolehan Hak atas Tanah dan Bangunan (BPHTB)</t>
  </si>
  <si>
    <t>8.1.07.04.13.01</t>
  </si>
  <si>
    <t>Beban Penyisihan Piutang Pendapatan Denda Retribusi Jasa Umum</t>
  </si>
  <si>
    <t>8.1.07.04.13.02</t>
  </si>
  <si>
    <t>Beban Penyisihan Piutang Pendapatan Denda Retribusi Jasa Usaha</t>
  </si>
  <si>
    <t>8.1.07.04.13.03</t>
  </si>
  <si>
    <t>Beban Penyisihan Piutang Pendapatan Denda Retribusi Perizininan Tertentu</t>
  </si>
  <si>
    <t>8.1.07.04.14.01</t>
  </si>
  <si>
    <t>Beban Penyisihan Piutang Hasil Eksekusi atas Jaminan atas Pengadaan Barang/Jasa</t>
  </si>
  <si>
    <t>8.1.07.04.15.01</t>
  </si>
  <si>
    <t>Beban Penyisihan Piutang Pendapatan Dari Pengembalian Kelebihan Pembayaran Pajak Penghasilan Pasal 21</t>
  </si>
  <si>
    <t>8.1.07.04.15.02</t>
  </si>
  <si>
    <t>Beban Penyisihan Piutang Pendapatan dari Pengembalian Kelebihan Pembayaran Iuran Simpanan Peserta Tabungan Perumahan Rakyat ASN</t>
  </si>
  <si>
    <t>8.1.07.04.15.03</t>
  </si>
  <si>
    <t>Beban Penyisihan Piutang Pendapatan dari Pengembalian Kelebihan Pembayaran Gaji dan Tunjangan</t>
  </si>
  <si>
    <t>8.1.07.04.15.04</t>
  </si>
  <si>
    <t>Beban Penyisihan Piutang Pendapatan dari Pengembalian Kelebihan Pembayaran Perjalanan Dinas</t>
  </si>
  <si>
    <t>8.1.07.04.15.05</t>
  </si>
  <si>
    <t>Beban Penyisihan Piutang Pendapatan dari Pengembalian Kelebihan Pembayaran Jaminan Kecelakaan Kerja (JKK)</t>
  </si>
  <si>
    <t>8.1.07.04.15.06</t>
  </si>
  <si>
    <t>Beban Penyisihan Piutang Pendapatan dari Pengembalian Kelebihan Pembayaran Jaminan Kematian (JKM)</t>
  </si>
  <si>
    <t>8.1.07.04.15.07</t>
  </si>
  <si>
    <t>Beban Penyisihan Piutang Pendapatan dari Pengembalian Kelebihan Pembayaran Jaminan Kesehatan Nasional (JKN)</t>
  </si>
  <si>
    <t>8.1.07.04.16.01</t>
  </si>
  <si>
    <t>Beban Penyisihan Piutang Pendapatan BLUD</t>
  </si>
  <si>
    <t>8.1.07.04.17.01</t>
  </si>
  <si>
    <t>Beban Penyisihan Piutang Pendapatan Denda Pengakhiran Sewa BMD</t>
  </si>
  <si>
    <t>8.1.07.04.17.02</t>
  </si>
  <si>
    <t>Beban Penyisihan Piutang Pendapatan Denda Hasil dari Kerja Sama Penyediaan Infrastruktur</t>
  </si>
  <si>
    <t>8.1.07.04.18.01</t>
  </si>
  <si>
    <t>Beban Penyisihan Piutang Pendapatan Dana Kapitasi JKN pada FKTP</t>
  </si>
  <si>
    <t>8.1.07.04.19.01</t>
  </si>
  <si>
    <t>Beban Penyisihan Piutang Pendapatan Hasil Pengelolaan Dana Bergulir</t>
  </si>
  <si>
    <t>8.1.07.04.20.01</t>
  </si>
  <si>
    <t>Beban Penyisihan Piutang Pendapatan Berdasarkan Putusan Pengadilan (Inkracht)</t>
  </si>
  <si>
    <t>8.1.07.04.21.01</t>
  </si>
  <si>
    <t>Beban Penyisihan Piutang Pendapatan Denda atas Pelanggaran Peraturan Daerah</t>
  </si>
  <si>
    <t>8.1.07.04.22.01</t>
  </si>
  <si>
    <t>Beban Penyisihan Piutang Pendapatan Zakat</t>
  </si>
  <si>
    <t>8.1.07.04.22.02</t>
  </si>
  <si>
    <t>Beban Penyisihan Piutang Pendapatan Infaq</t>
  </si>
  <si>
    <t>8.1.07.04.22.03</t>
  </si>
  <si>
    <t>Beban Penyisihan Piutang Pendapatan Shadaqah</t>
  </si>
  <si>
    <t>8.1.07.04.22.04</t>
  </si>
  <si>
    <t>Beban Penyisihan Piutang Pendapatan Wakaf</t>
  </si>
  <si>
    <t>8.1.07.05.01.01</t>
  </si>
  <si>
    <t>Beban Penyisihan Piutang Dana Transfer Umum-DBH-DBH PBB</t>
  </si>
  <si>
    <t>8.1.07.05.01.02</t>
  </si>
  <si>
    <t>Beban Penyisihan Piutang Dana Transfer Umum-DBH PPh Pasal 21</t>
  </si>
  <si>
    <t>8.1.07.05.01.03</t>
  </si>
  <si>
    <t>Beban Penyisihan Piutang Dana Transfer Umum-DBH PPh Pasal 25 dan Pasal 29/WPOPDN</t>
  </si>
  <si>
    <t>8.1.07.05.01.04</t>
  </si>
  <si>
    <t>Beban Penyisihan Piutang Dana Transfer Umum-DBH CHT</t>
  </si>
  <si>
    <t>8.1.07.05.01.05</t>
  </si>
  <si>
    <t>Beban Penyisihan Piutang Dana Transfer Umum-DBH SDA Minyak Bumi</t>
  </si>
  <si>
    <t>8.1.07.05.01.06</t>
  </si>
  <si>
    <t>Beban Penyisihan Piutang Dana Transfer Umum-DBH SDA Gas Bumi</t>
  </si>
  <si>
    <t>8.1.07.05.01.07</t>
  </si>
  <si>
    <t>Beban Penyisihan Piutang Dana Transfer Umum-DBH SDA Pengusahaan Panas Bumi</t>
  </si>
  <si>
    <t>8.1.07.05.01.08</t>
  </si>
  <si>
    <t>Beban Penyisihan Piutang Dana Transfer Umum-DBH SDA Mineral dan Batubara- Landrent</t>
  </si>
  <si>
    <t>8.1.07.05.01.09</t>
  </si>
  <si>
    <t>Beban Penyisihan Piutang Dana Transfer Umum-DBH SDA Mineral dan Batubara- Royalty</t>
  </si>
  <si>
    <t>8.1.07.05.01.10</t>
  </si>
  <si>
    <t>Beban Penyisihan Piutang Dana Transfer Umum-DBH SDA Kehutanan-PSDH</t>
  </si>
  <si>
    <t>8.1.07.05.01.11</t>
  </si>
  <si>
    <t>Beban Penyisihan Piutang Dana Transfer Umum-DBH SDA Kehutanan-IIUPH</t>
  </si>
  <si>
    <t>8.1.07.05.01.12</t>
  </si>
  <si>
    <t>Beban Penyisihan Piutang Dana Transfer Umum-DBH SDA Kehutanan-DR</t>
  </si>
  <si>
    <t>8.1.07.05.01.13</t>
  </si>
  <si>
    <t>Beban Penyisihan Piutang Dana Transfer Umum-DBH SDA Perikanan</t>
  </si>
  <si>
    <t>8.1.07.05.01.14</t>
  </si>
  <si>
    <t>Beban Penyisihan Piutang Dana Transfer Umum-DAU-DAU</t>
  </si>
  <si>
    <t>8.1.07.05.01.15</t>
  </si>
  <si>
    <t>Beban Penyisihan Piutang Dana Transfer Umum-DAU-DAU Tambahan Dukungan Pendanaan Bagi Kelurahan</t>
  </si>
  <si>
    <t>8.1.07.05.01.16</t>
  </si>
  <si>
    <t>Beban Penyisihan Piutang Dana Transfer Umum-DAU-DAU Tambahan Dukungan Pendanaan atas Kebijakan Penyetaraan Penghasilan Tetap Kepala Desa dan Perangkat Desa</t>
  </si>
  <si>
    <t>8.1.07.05.01.17</t>
  </si>
  <si>
    <t>Beban Penyisihan Piutang Dana Transfer Umum-DAU-DAU Tambahan Dukungan Pendanaan atas Kebijakan Penggajian Pegawai Pemerintah dengan Perjanjian Kerja</t>
  </si>
  <si>
    <t>8.1.07.05.01.18</t>
  </si>
  <si>
    <t>Beban Penyisihan Piutang Dana Transfer Umum-DAK Fisik-Bidang Pendidikan-Reguler-PAUD</t>
  </si>
  <si>
    <t>8.1.07.05.01.19</t>
  </si>
  <si>
    <t>Beban Penyisihan Piutang Dana Transfer Umum-DAK Fisik-Bidang Pendidikan-Reguler-SD</t>
  </si>
  <si>
    <t>8.1.07.05.01.20</t>
  </si>
  <si>
    <t>Beban Penyisihan Piutang Dana Transfer Umum-DAK Fisik-Bidang Pendidikan-Reguler-SMP</t>
  </si>
  <si>
    <t>8.1.07.05.01.21</t>
  </si>
  <si>
    <t>Beban Penyisihan Piutang Dana Transfer Umum-DAK Fisik-Bidang Pendidikan-Reguler-SMA</t>
  </si>
  <si>
    <t>8.1.07.05.01.22</t>
  </si>
  <si>
    <t>Beban Penyisihan Piutang Dana Transfer Umum-DAK Fisik-Bidang Pendidikan-Reguler-SLB</t>
  </si>
  <si>
    <t>8.1.07.05.01.23</t>
  </si>
  <si>
    <t>Beban Penyisihan Piutang Dana Transfer Umum-DAK Fisik-Bidang Pendidikan-Reguler-SKB</t>
  </si>
  <si>
    <t>8.1.07.05.01.24</t>
  </si>
  <si>
    <t>Beban Penyisihan Piutang Dana Transfer Umum-DAK Fisik-Bidang Pendidikan-Afirmasi-SD</t>
  </si>
  <si>
    <t>8.1.07.05.01.25</t>
  </si>
  <si>
    <t>Beban Penyisihan Piutang Dana Transfer Umum-DAK Fisik-Bidang Pendidikan-Afirmasi-SMP</t>
  </si>
  <si>
    <t>8.1.07.05.01.26</t>
  </si>
  <si>
    <t>Beban Penyisihan Piutang Dana Transfer Umum-DAK Fisik-Bidang Pendidikan-Afirmasi-SMA</t>
  </si>
  <si>
    <t>8.1.07.05.01.27</t>
  </si>
  <si>
    <t>Beban Penyisihan Piutang Dana Transfer Umum-DAK Fisik-Bidang Pendidikan-Penugasan-SMK</t>
  </si>
  <si>
    <t>8.1.07.05.01.28</t>
  </si>
  <si>
    <t>Beban Penyisihan Piutang Dana Transfer Umum-DAK Fisik-Bidang Pendidikan-Reguler-Perpustakaan Daerah</t>
  </si>
  <si>
    <t>8.1.07.05.01.29</t>
  </si>
  <si>
    <t>Beban Penyisihan Piutang Dana Transfer Umum-DAK Fisik-Bidang Pendidikan-Reguler-Gedung Olahraga</t>
  </si>
  <si>
    <t>8.1.07.05.01.30</t>
  </si>
  <si>
    <t>Beban Penyisihan Piutang Dana Transfer Umum-DAK Fisik-Bidang Kesehatan dan KB-Reguler-Pelayanan Kesehatan Dasar</t>
  </si>
  <si>
    <t>8.1.07.05.01.31</t>
  </si>
  <si>
    <t>Beban Penyisihan Piutang Dana Transfer Umum-DAK Fisik-Bidang Kesehatan dan KB-Reguler-Pelayanan Kesehatan Rujukan</t>
  </si>
  <si>
    <t>8.1.07.05.01.32</t>
  </si>
  <si>
    <t>Beban Penyisihan Piutang Dana Transfer Umum-DAK Fisik-Bidang Kesehatan dan KB-Reguler-Pelayanan Kefarmasian</t>
  </si>
  <si>
    <t>8.1.07.05.01.33</t>
  </si>
  <si>
    <t>Beban Penyisihan Piutang Dana Transfer Umum-DAK Fisik-Bidang Kesehatan dan KB-Penugasan-Penurunan AKI dan AKB</t>
  </si>
  <si>
    <t>8.1.07.05.01.34</t>
  </si>
  <si>
    <t>Beban Penyisihan Piutang Dana Transfer Umum-DAK Fisik-Bidang Kesehatan dan KB-Penugasan-Penguatan Intervensi Stunting</t>
  </si>
  <si>
    <t>8.1.07.05.01.35</t>
  </si>
  <si>
    <t>Beban Penyisihan Piutang Dana Transfer Umum-DAK Fisik-Bidang Kesehatan dan KB-Penugasan-Peningkatan Pencegahan dan Pengendalian Penyakit dan Sanitasi Total Berbasis Masyarakat</t>
  </si>
  <si>
    <t>8.1.07.05.01.36</t>
  </si>
  <si>
    <t>Beban Penyisihan Piutang Dana Transfer Umum-DAK Fisik-Bidang Kesehatan dan KB-Penugasan-Penguatan RS Rujukan Nasional/Provinsi/Regional/Pariwisata</t>
  </si>
  <si>
    <t>8.1.07.05.01.37</t>
  </si>
  <si>
    <t>Beban Penyisihan Piutang Dana Transfer Umum-DAK Fisik-Bidang Kesehatan dan KB-Penugasan-Pembangunan RS Pratama</t>
  </si>
  <si>
    <t>8.1.07.05.01.38</t>
  </si>
  <si>
    <t>Beban Penyisihan Piutang Dana Transfer Umum-DAK Fisik-Bidang Kesehatan dan KB-Penugasan-Puskesmas Pariwisata</t>
  </si>
  <si>
    <t>8.1.07.05.01.39</t>
  </si>
  <si>
    <t>Beban Penyisihan Piutang Dana Transfer Umum-DAK Fisik-Bidang Kesehatan dan KB-Penugasan-Balai Pelatihan Kesehatan</t>
  </si>
  <si>
    <t>8.1.07.05.01.40</t>
  </si>
  <si>
    <t>Beban Penyisihan Piutang Dana Transfer Umum-DAK Fisik-Bidang Kesehatan dan KB-Afirmasi-Penguatan Puskesmas Daerah Tertinggal Perbatasan Negara dan Kepulauan (DTPK)</t>
  </si>
  <si>
    <t>8.1.07.05.01.41</t>
  </si>
  <si>
    <t>Beban Penyisihan Piutang Dana Transfer Umum-DAK Fisik-Bidang Kesehatan dan KB-Afirmasi-Penguatan Prasarana Dasar Puskesmas</t>
  </si>
  <si>
    <t>8.1.07.05.01.42</t>
  </si>
  <si>
    <t>Beban Penyisihan Piutang Dana Transfer Umum-DAK Fisik-Bidang Kesehatan dan KB-Reguler-KB</t>
  </si>
  <si>
    <t>8.1.07.05.01.43</t>
  </si>
  <si>
    <t>Beban Penyisihan Piutang Dana Transfer Umum-DAK Fisik-Bidang Kesehatan dan KB-Penugasan-Penurunan Stunting (KB)</t>
  </si>
  <si>
    <t>8.1.07.05.01.44</t>
  </si>
  <si>
    <t>Beban Penyisihan Piutang Dana Transfer Umum-DAK Fisik-Bidang Perumahan dan Permukiman-Reguler-Penyediaan Rumah Swadaya</t>
  </si>
  <si>
    <t>8.1.07.05.01.45</t>
  </si>
  <si>
    <t>Beban Penyisihan Piutang Dana Transfer Umum-DAK Fisik-Bidang Perumahan dan Permukiman-Afirmasi-Penyediaan Rumah Swadaya</t>
  </si>
  <si>
    <t>8.1.07.05.01.46</t>
  </si>
  <si>
    <t>Beban Penyisihan Piutang Dana Transfer Umum-DAK Fisik-Bidang Perumahan dan Permukiman-Afirmasi-Penyediaan Rumah Khusus</t>
  </si>
  <si>
    <t>8.1.07.05.01.47</t>
  </si>
  <si>
    <t>Beban Penyisihan Piutang Dana Transfer Umum-DAK Fisik-Bidang Industri Kecil dan Menengah-Penugasan-Pembangunan Sentra IKM dan Revitalisasi Sentra IKM</t>
  </si>
  <si>
    <t>8.1.07.05.01.48</t>
  </si>
  <si>
    <t>Beban Penyisihan Piutang Dana Transfer Umum-DAK Fisik-Bidang Pertanian- Penugasan-Pembangunan/Renovasi Sarana dan Prasarana Fisik Dasar Pembangunan Pertanian</t>
  </si>
  <si>
    <t>8.1.07.05.01.49</t>
  </si>
  <si>
    <t>Beban Penyisihan Piutang Dana Transfer Umum-DAK Fisik-Bidang Kelautan dan Perikanan-Penugasan</t>
  </si>
  <si>
    <t>8.1.07.05.01.50</t>
  </si>
  <si>
    <t>Beban Penyisihan Piutang Dana Transfer Umum-DAK Fisik-Bidang Pariwisata- Penugasan</t>
  </si>
  <si>
    <t>8.1.07.05.01.51</t>
  </si>
  <si>
    <t>Beban Penyisihan Piutang Dana Transfer Umum-DAK Fisik-Bidang Jalan-Reguler-Jalan</t>
  </si>
  <si>
    <t>8.1.07.05.01.52</t>
  </si>
  <si>
    <t>Beban Penyisihan Piutang Dana Transfer Umum-DAK Fisik-Bidang Jalan-Penugasan- Jalan</t>
  </si>
  <si>
    <t>8.1.07.05.01.53</t>
  </si>
  <si>
    <t>Beban Penyisihan Piutang Dana Transfer Umum-DAK Fisik-Bidang Jalan-Penugasan- Keselamatan Jalan</t>
  </si>
  <si>
    <t>8.1.07.05.01.54</t>
  </si>
  <si>
    <t>Beban Penyisihan Piutang Dana Transfer Umum-DAK Fisik-Bidang Air Minum-Reguler</t>
  </si>
  <si>
    <t>8.1.07.05.01.55</t>
  </si>
  <si>
    <t>Beban Penyisihan Piutang Dana Transfer Umum-DAK Fisik-Bidang Air Minum-Afirmasi</t>
  </si>
  <si>
    <t>8.1.07.05.01.56</t>
  </si>
  <si>
    <t>Beban Penyisihan Piutang Dana Transfer Umum-DAK Fisik-Bidang Air Minum- Penugasan</t>
  </si>
  <si>
    <t>8.1.07.05.01.57</t>
  </si>
  <si>
    <t>Beban Penyisihan Piutang Dana Transfer Umum-DAK Fisik-Bidang Sanitasi-Reguler</t>
  </si>
  <si>
    <t>8.1.07.05.01.58</t>
  </si>
  <si>
    <t>Beban Penyisihan Piutang Dana Transfer Umum-DAK Fisik-Bidang Sanitasi-Afirmasi</t>
  </si>
  <si>
    <t>8.1.07.05.01.59</t>
  </si>
  <si>
    <t>Beban Penyisihan Piutang Dana Transfer Umum-DAK Fisik-Bidang Sanitasi-Penugasan</t>
  </si>
  <si>
    <t>8.1.07.05.01.60</t>
  </si>
  <si>
    <t>Beban Penyisihan Piutang Dana Transfer Umum-DAK Fisik-Bidang Irigasi-Penugasan</t>
  </si>
  <si>
    <t>8.1.07.05.01.61</t>
  </si>
  <si>
    <t>Beban Penyisihan Piutang Dana Transfer Umum-DAK Fisik-Bidang Pasar-Penugasan</t>
  </si>
  <si>
    <t>8.1.07.05.01.62</t>
  </si>
  <si>
    <t>Beban Penyisihan Piutang Dana Transfer Umum-DAK Fisik-Bidang Lingkungan Hidup dan Kehutanan-Penugasan-Lingkungan Hidup</t>
  </si>
  <si>
    <t>8.1.07.05.01.63</t>
  </si>
  <si>
    <t>Beban Penyisihan Piutang Dana Transfer Umum-DAK Fisik-Bidang Lingkungan Hidup dan Kehutanan-Penugasan-Kehutanan</t>
  </si>
  <si>
    <t>8.1.07.05.01.64</t>
  </si>
  <si>
    <t>Beban Penyisihan Piutang Dana Transfer Umum-DAK Fisik-Bidang Transportasi Perdesaan-Afirmasi</t>
  </si>
  <si>
    <t>8.1.07.05.01.65</t>
  </si>
  <si>
    <t>Beban Penyisihan Piutang Dana Transfer Umum-DAK Fisik-Bidang Transportasi Laut- Afirmasi</t>
  </si>
  <si>
    <t>8.1.07.05.01.66</t>
  </si>
  <si>
    <t>Beban Penyisihan Piutang Dana Transfer Umum-DAK Fisik-Bidang Transportasi Laut- Penugasan</t>
  </si>
  <si>
    <t>8.1.07.05.01.67</t>
  </si>
  <si>
    <t>Beban Penyisihan Piutang Dana Transfer Umum-DAK Fisik-Bidang Sosial-Reguler</t>
  </si>
  <si>
    <t>8.1.07.05.01.68</t>
  </si>
  <si>
    <t>Beban Penyisihan Piutang Dana Transfer Umum-DAK Non Fisik-Bantuan Operasional Sekolah (BOS) Reguler</t>
  </si>
  <si>
    <t>8.1.07.05.01.69</t>
  </si>
  <si>
    <t>Beban Penyisihan Piutang Dana Transfer Umum-DAK Non Fisik-BOS Afirmasi</t>
  </si>
  <si>
    <t>8.1.07.05.01.70</t>
  </si>
  <si>
    <t>Beban Penyisihan Piutang Dana Transfer Umum-DAK Non Fisik-BOS Kinerja</t>
  </si>
  <si>
    <t>8.1.07.05.01.71</t>
  </si>
  <si>
    <t>Beban Penyisihan Piutang Dana Transfer Umum-DAK Non Fisik-Tunjangan Profesi Guru (TPG) PNSD</t>
  </si>
  <si>
    <t>8.1.07.05.01.72</t>
  </si>
  <si>
    <t>Beban Penyisihan Piutang Dana Transfer Umum-DAK Non Fisik-Tambahan Penghasilan (Tamsil) Guru PNSD</t>
  </si>
  <si>
    <t>8.1.07.05.01.73</t>
  </si>
  <si>
    <t>Beban Penyisihan Piutang Dana Transfer Umum-DAK Non Fisik-Tunjangan Khusus Guru (TKG) PNSD</t>
  </si>
  <si>
    <t>8.1.07.05.01.74</t>
  </si>
  <si>
    <t>Beban Penyisihan Piutang Dana Transfer Umum-DAK Non Fisik-Bantuan Operasional Penyelenggaraan (BOP) Pendidikan Anak Usia Dini (PAUD)</t>
  </si>
  <si>
    <t>8.1.07.05.01.75</t>
  </si>
  <si>
    <t>Beban Penyisihan Piutang Dana Transfer Umum-DAK Non Fisik-BOP Pendidikan Kesetaraan</t>
  </si>
  <si>
    <t>8.1.07.05.01.76</t>
  </si>
  <si>
    <t>Beban Penyisihan Piutang Dana Transfer Umum-DAK Non Fisik-Bantuan Operasional Penyelenggaraan (BOP) Museum dan Taman Budaya-Museum</t>
  </si>
  <si>
    <t>8.1.07.05.01.77</t>
  </si>
  <si>
    <t>Beban Penyisihan Piutang Dana Transfer Umum-DAK Non Fisik-BOP Museum dan Taman Budaya-Taman Budaya</t>
  </si>
  <si>
    <t>8.1.07.05.01.78</t>
  </si>
  <si>
    <t>Beban Penyisihan Piutang Dana Transfer Umum-DAK Non Fisik-Bantuan Operasional Kesehatan dan Keluarga Berencana (BOKKB)-Bantuan Operasional Kesehatan (BOK)</t>
  </si>
  <si>
    <t>8.1.07.05.01.79</t>
  </si>
  <si>
    <t>Beban Penyisihan Piutang Dana Transfer Umum-DAK Non Fisik-BOKKB-Pengawasan Obat dan Makanan</t>
  </si>
  <si>
    <t>8.1.07.05.01.80</t>
  </si>
  <si>
    <t>Beban Penyisihan Piutang Dana Transfer Umum-DAK Non Fisik-BOKKB-Akreditasi Puskesmas</t>
  </si>
  <si>
    <t>8.1.07.05.01.81</t>
  </si>
  <si>
    <t>Beban Penyisihan Piutang Dana Transfer Umum-DAK Non Fisik-BOKKB-Jaminan Persalinan</t>
  </si>
  <si>
    <t>8.1.07.05.01.82</t>
  </si>
  <si>
    <t>Beban Penyisihan Piutang Dana Transfer Umum-DAK Non Fisik-BOKKB-Bantuan Operasional Keluarga Berencana (BOKB)</t>
  </si>
  <si>
    <t>8.1.07.05.01.83</t>
  </si>
  <si>
    <t>Beban Penyisihan Piutang Dana Transfer Umum-DAK Non Fisik-Peningkatan Kapasitas Koperasi Usaha Kecil dan Menengah (PK2UKM)</t>
  </si>
  <si>
    <t>8.1.07.05.01.84</t>
  </si>
  <si>
    <t>Beban Penyisihan Piutang Dana Transfer Umum-DAK Non Fisik-Dana Pelayanan Administrasi Kependudukan</t>
  </si>
  <si>
    <t>8.1.07.05.01.85</t>
  </si>
  <si>
    <t>Beban Penyisihan Piutang Dana Transfer Umum-DAK Non Fisik-Dana Pelayanan Kepariwisataan</t>
  </si>
  <si>
    <t>8.1.07.05.01.86</t>
  </si>
  <si>
    <t>Beban Penyisihan Piutang Dana Transfer Umum-DAK Non Fisik-Dana Bantuan Biaya Layanan Pengolahan Sampah (BLPS)</t>
  </si>
  <si>
    <t>8.1.07.05.02.01</t>
  </si>
  <si>
    <t>Beban Penyisihan Piutang Dana Insentif Daerah</t>
  </si>
  <si>
    <t>8.1.07.05.03.01</t>
  </si>
  <si>
    <t>Beban Penyisihan Piutang Dana Otonomi Khusus-Provinsi Papua</t>
  </si>
  <si>
    <t>8.1.07.05.03.02</t>
  </si>
  <si>
    <t>Beban Penyisihan Piutang Dana Otonomi Khusus-Provinsi Papua Barat</t>
  </si>
  <si>
    <t>8.1.07.05.03.03</t>
  </si>
  <si>
    <t>Beban Penyisihan Piutang Dana Otonomi Khusus-Provinsi Aceh</t>
  </si>
  <si>
    <t>8.1.07.05.03.04</t>
  </si>
  <si>
    <t>Beban Penyisihan Piutang Dana Tambahan Infrastruktur dalam rangka Otonomi Khusus Provinsi Papua</t>
  </si>
  <si>
    <t>8.1.07.05.03.05</t>
  </si>
  <si>
    <t>Beban Penyisihan Piutang Dana Tambahan Infrastruktur dalam rangka Otonomi Khusus Provinsi Papua Barat</t>
  </si>
  <si>
    <t>8.1.07.05.04.01</t>
  </si>
  <si>
    <t>Beban Penyisihan Piutang Dana Keistimewaan Daerah Istimewa Yogyakarta</t>
  </si>
  <si>
    <t>8.1.07.05.05.01</t>
  </si>
  <si>
    <t>Beban Penyisihan Piutang Dana Desa</t>
  </si>
  <si>
    <t>8.1.07.06.01.01</t>
  </si>
  <si>
    <t>Beban Penyisihan Piutang Bagi Hasil Pajak</t>
  </si>
  <si>
    <t>8.1.07.06.02.01</t>
  </si>
  <si>
    <t>Beban Penyisihan Piutang Bantuan Keuangan Umum dari Pemerintah Provinsi</t>
  </si>
  <si>
    <t>8.1.07.06.02.02</t>
  </si>
  <si>
    <t>Beban Penyisihan Piutang Bantuan Keuangan Khusus dari Pemerintah Provinsi</t>
  </si>
  <si>
    <t>8.1.07.06.02.03</t>
  </si>
  <si>
    <t>Beban Penyisihan Piutang Bantuan Keuangan Umum dari Pemerintah Kabupaten/Kota</t>
  </si>
  <si>
    <t>8.1.07.06.02.04</t>
  </si>
  <si>
    <t>Beban Penyisihan Piutang Bantuan Keuangan Khusus dari Pemerintah Kabupaten/Kota</t>
  </si>
  <si>
    <t>8.1.07.07.01.01</t>
  </si>
  <si>
    <t>Beban Penyisihan Bagian Lancar Tagihan Jangka Panjang-Investasi dalam Proyek Pembangunan kepada Pemerintah Pusat</t>
  </si>
  <si>
    <t>8.1.07.07.01.02</t>
  </si>
  <si>
    <t>Beban Penyisihan Bagian Lancar Tagihan Jangka Panjang-Investasi dalam Proyek Pembangunan kepada Pemerintah Daerah Lainnya</t>
  </si>
  <si>
    <t>8.1.07.07.01.03</t>
  </si>
  <si>
    <t>Beban Penyisihan Bagian Lancar Tagihan Jangka Panjang-Investasi Non Permanen kepada BUMD</t>
  </si>
  <si>
    <t>8.1.07.07.01.04</t>
  </si>
  <si>
    <t>Beban Penyisihan Bagian Lancar Tagihan Jangka Panjang-Investasi Non Permanen Lainnya kepada BUMN</t>
  </si>
  <si>
    <t>8.1.07.07.01.05</t>
  </si>
  <si>
    <t>Beban Penyisihan Bagian Lancar Tagihan Jangka Panjang-Dana Bergulir kepada Koperasi</t>
  </si>
  <si>
    <t>8.1.07.07.01.06</t>
  </si>
  <si>
    <t>Beban Penyisihan Bagian Lancar Tagihan Jangka Panjang-Dana Bergulir kepada Masyarakat</t>
  </si>
  <si>
    <t>8.1.07.07.01.07</t>
  </si>
  <si>
    <t>Beban Penyisihan Bagian Lancar Tagihan Jangka Panjang-Dana Bergulir melalui BLUD</t>
  </si>
  <si>
    <t>8.1.07.07.02.01</t>
  </si>
  <si>
    <t>Beban Penyisihan Bagian Lancar Tagihan Pinjaman Jangka Panjang kepada Pemerintah Pusat</t>
  </si>
  <si>
    <t>8.1.07.07.02.02</t>
  </si>
  <si>
    <t>Beban Penyisihan Bagian Lancar Tagihan Pinjaman Jangka Panjang kepada Pemerintah Daerah Lainnya</t>
  </si>
  <si>
    <t>8.1.07.07.02.03</t>
  </si>
  <si>
    <t>Beban Penyisihan Bagian Lancar Tagihan Pinjaman Jangka Panjang kepada BUMD</t>
  </si>
  <si>
    <t>8.1.07.07.02.04</t>
  </si>
  <si>
    <t>Beban Penyisihan Bagian Lancar Tagihan Pinjaman Jangka Panjang kepada BUMN</t>
  </si>
  <si>
    <t>8.1.07.07.02.05</t>
  </si>
  <si>
    <t>Beban Penyisihan Bagian Lancar Tagihan Pinjaman Jangka Panjang kepada Koperasi</t>
  </si>
  <si>
    <t>8.1.07.07.02.06</t>
  </si>
  <si>
    <t>Beban Penyisihan Bagian Lancar Tagihan Pinjaman Jangka Panjang kepada Masyarakat</t>
  </si>
  <si>
    <t>8.1.07.07.02.07</t>
  </si>
  <si>
    <t>Beban Penyisihan Bagian Lancar Tagihan Pinjaman Jangka Panjang melalui BLUD</t>
  </si>
  <si>
    <t>8.1.07.07.03.01</t>
  </si>
  <si>
    <t>Beban Penyisihan Bagian Lancar Tagihan Penjualan Angsuran Penjualan Rumah Negara Golongan III</t>
  </si>
  <si>
    <t>8.1.07.07.03.02</t>
  </si>
  <si>
    <t>Beban Penyisihan Bagian Lancar Tagihan Penjualan Angsuran Penjualan Kendaraan Perorangan Dinas</t>
  </si>
  <si>
    <t>8.1.07.07.04.01</t>
  </si>
  <si>
    <t>Beban Penyisihan Bagian Lancar Tuntutan Ganti Kerugian Daerah Terhadap Bendahara</t>
  </si>
  <si>
    <t>8.1.07.07.04.02</t>
  </si>
  <si>
    <t>Beban Penyisihan Bagian Lancar Tuntutan Ganti Kerugian Daerah Terhadap Pegawai Negeri Bukan Bendahara atau Pejabat Lain</t>
  </si>
  <si>
    <t>8.1.07.07.05.01</t>
  </si>
  <si>
    <t>Beban Penyisihan Uang Muka Pengadaan Barang/Jasa</t>
  </si>
  <si>
    <t>8.1.07.07.06.01</t>
  </si>
  <si>
    <t>Beban Penyisihan Piutang Pendapatan Lainnya</t>
  </si>
  <si>
    <t>8.1.08.01.01.01</t>
  </si>
  <si>
    <t>Beban Penurunan Nilai Investasi</t>
  </si>
  <si>
    <t>8.1.08.02.01.01</t>
  </si>
  <si>
    <t>Beban Lain-lain</t>
  </si>
  <si>
    <t>8.2.01.01.01.01</t>
  </si>
  <si>
    <t>Beban Penyusutan Tractor</t>
  </si>
  <si>
    <t>8.2.01.01.01.02</t>
  </si>
  <si>
    <t>Beban Penyusutan Grader</t>
  </si>
  <si>
    <t>8.2.01.01.01.03</t>
  </si>
  <si>
    <t>Beban Penyusutan Excavator</t>
  </si>
  <si>
    <t>8.2.01.01.01.04</t>
  </si>
  <si>
    <t>Beban Penyusutan Pile Driver</t>
  </si>
  <si>
    <t>8.2.01.01.01.05</t>
  </si>
  <si>
    <t>Beban Penyusutan Hauler</t>
  </si>
  <si>
    <t>8.2.01.01.01.06</t>
  </si>
  <si>
    <t>Beban Penyusutan Asphalt Equipment</t>
  </si>
  <si>
    <t>8.2.01.01.01.07</t>
  </si>
  <si>
    <t>Beban Penyusutan Compacting Equipment</t>
  </si>
  <si>
    <t>8.2.01.01.01.08</t>
  </si>
  <si>
    <t>Beban Penyusutan Aggregate and Concrete Equipment</t>
  </si>
  <si>
    <t>8.2.01.01.01.09</t>
  </si>
  <si>
    <t>Beban Penyusutan Loader</t>
  </si>
  <si>
    <t>8.2.01.01.01.10</t>
  </si>
  <si>
    <t>Beban Penyusutan Alat Pengangkat</t>
  </si>
  <si>
    <t>8.2.01.01.01.11</t>
  </si>
  <si>
    <t>Beban Penyusutan Mesin Proses</t>
  </si>
  <si>
    <t>8.2.01.01.01.12</t>
  </si>
  <si>
    <t>Beban Penyusutan Alat Besar Darat Lainnya</t>
  </si>
  <si>
    <t>8.2.01.01.02.01</t>
  </si>
  <si>
    <t>Beban Penyusutan Dredger</t>
  </si>
  <si>
    <t>8.2.01.01.02.02</t>
  </si>
  <si>
    <t>Beban Penyusutan Floating Excavator</t>
  </si>
  <si>
    <t>8.2.01.01.02.03</t>
  </si>
  <si>
    <t>Beban Penyusutan Amphibi Dredger</t>
  </si>
  <si>
    <t>8.2.01.01.02.04</t>
  </si>
  <si>
    <t>Beban Penyusutan Kapal Tarik</t>
  </si>
  <si>
    <t>8.2.01.01.02.05</t>
  </si>
  <si>
    <t>Beban Penyusutan Mesin Proses Apung</t>
  </si>
  <si>
    <t>8.2.01.01.02.06</t>
  </si>
  <si>
    <t>Beban Penyusutan Alat Besar Apung Lainnya</t>
  </si>
  <si>
    <t>8.2.01.01.03.01</t>
  </si>
  <si>
    <t>Beban Penyusutan Alat Penarik</t>
  </si>
  <si>
    <t>8.2.01.01.03.02</t>
  </si>
  <si>
    <t>Beban Penyusutan Feeder</t>
  </si>
  <si>
    <t>8.2.01.01.03.03</t>
  </si>
  <si>
    <t>Beban Penyusutan Compressor</t>
  </si>
  <si>
    <t>8.2.01.01.03.04</t>
  </si>
  <si>
    <t>Beban Penyusutan Electric Generating Set</t>
  </si>
  <si>
    <t>8.2.01.01.03.05</t>
  </si>
  <si>
    <t>Beban Penyusutan Pompa</t>
  </si>
  <si>
    <t>8.2.01.01.03.06</t>
  </si>
  <si>
    <t>Beban Penyusutan Mesin Bor</t>
  </si>
  <si>
    <t>8.2.01.01.03.07</t>
  </si>
  <si>
    <t>Beban Penyusutan Unit Pemeliharaan Lapangan</t>
  </si>
  <si>
    <t>8.2.01.01.03.08</t>
  </si>
  <si>
    <t>Beban Penyusutan Alat Pengolahan Air Kotor</t>
  </si>
  <si>
    <t>8.2.01.01.03.09</t>
  </si>
  <si>
    <t>Beban Penyusutan Pembangkit Uap Air Panas/Steam Generator</t>
  </si>
  <si>
    <t>8.2.01.01.03.10</t>
  </si>
  <si>
    <t>Beban Penyusutan Air Port Maintenance Equipment/Alat Bantu Penerbangan</t>
  </si>
  <si>
    <t>8.2.01.01.03.11</t>
  </si>
  <si>
    <t>Beban Penyusutan Mesin Tatoo</t>
  </si>
  <si>
    <t>8.2.01.01.03.12</t>
  </si>
  <si>
    <t>Beban Penyusutan Perlengkapan Kebakaran Hutan</t>
  </si>
  <si>
    <t>8.2.01.01.03.13</t>
  </si>
  <si>
    <t>Beban Penyusutan Peralatan Selam</t>
  </si>
  <si>
    <t>8.2.01.01.03.14</t>
  </si>
  <si>
    <t>Beban Penyusutan Peralatan SAR Mountenering</t>
  </si>
  <si>
    <t>8.2.01.01.03.15</t>
  </si>
  <si>
    <t>Beban Penyusutan Peralatan Intelijen</t>
  </si>
  <si>
    <t>8.2.01.01.03.16</t>
  </si>
  <si>
    <t>Beban Penyusutan Alat Bantu Lainnya</t>
  </si>
  <si>
    <t>8.2.01.02.01.01</t>
  </si>
  <si>
    <t>Beban Penyusutan Kendaraan Dinas Bermotor Perorangan</t>
  </si>
  <si>
    <t>8.2.01.02.01.02</t>
  </si>
  <si>
    <t>Beban Penyusutan Kendaraan Bermotor Penumpang</t>
  </si>
  <si>
    <t>8.2.01.02.01.03</t>
  </si>
  <si>
    <t>Beban Penyusutan Kendaraan Bermotor Angkutan Barang</t>
  </si>
  <si>
    <t>8.2.01.02.01.04</t>
  </si>
  <si>
    <t>Beban Penyusutan Kendaraan Bermotor Beroda Dua</t>
  </si>
  <si>
    <t>8.2.01.02.01.05</t>
  </si>
  <si>
    <t>Beban Penyusutan Kendaraan Bermotor Beroda Tiga</t>
  </si>
  <si>
    <t>8.2.01.02.01.06</t>
  </si>
  <si>
    <t>Beban Penyusutan Kendaraan Bermotor Khusus</t>
  </si>
  <si>
    <t>8.2.01.02.01.07</t>
  </si>
  <si>
    <t>Beban Penyusutan Kendaraan Tempur</t>
  </si>
  <si>
    <t>8.2.01.02.01.08</t>
  </si>
  <si>
    <t>Beban Penyusutan Alat Angkutan Kereta Rel</t>
  </si>
  <si>
    <t>8.2.01.02.01.09</t>
  </si>
  <si>
    <t>Beban Penyusutan Alat Angkutan Darat Bermotor Lainnya</t>
  </si>
  <si>
    <t>8.2.01.02.02.01</t>
  </si>
  <si>
    <t>Beban Penyusutan Kendaraan Tak Bermotor Angkutan Barang</t>
  </si>
  <si>
    <t>8.2.01.02.02.02</t>
  </si>
  <si>
    <t>Beban Penyusutan Kendaraan Tak Bermotor Penumpang</t>
  </si>
  <si>
    <t>8.2.01.02.02.03</t>
  </si>
  <si>
    <t>Beban Penyusutan Alat Angkutan Kereta Rel Tak Bermotor</t>
  </si>
  <si>
    <t>8.2.01.02.02.04</t>
  </si>
  <si>
    <t>Beban Penyusutan Alat Angkutan Darat Tak Bemotor Lainnya</t>
  </si>
  <si>
    <t>8.2.01.02.03.01</t>
  </si>
  <si>
    <t>Beban Penyusutan Alat Angkutan Apung Bermotor untuk Barang</t>
  </si>
  <si>
    <t>8.2.01.02.03.02</t>
  </si>
  <si>
    <t>Beban Penyusutan Alat Angkutan Apung Bermotor untuk Penumpang</t>
  </si>
  <si>
    <t>8.2.01.02.03.03</t>
  </si>
  <si>
    <t>Beban Penyusutan Alat Angkutan Apung Bermotor Khusus</t>
  </si>
  <si>
    <t>8.2.01.02.03.04</t>
  </si>
  <si>
    <t>Beban Penyusutan Alat Angkutan Apung Bermotor Militer</t>
  </si>
  <si>
    <t>8.2.01.02.03.05</t>
  </si>
  <si>
    <t>Beban Penyusutan Alat Angkutan Apung Bermotor Lainnya</t>
  </si>
  <si>
    <t>8.2.01.02.04.01</t>
  </si>
  <si>
    <t>Beban Penyusutan Alat Angkutan Apung Tak Bermotor untuk Barang</t>
  </si>
  <si>
    <t>8.2.01.02.04.02</t>
  </si>
  <si>
    <t>Beban Penyusutan Alat Angkutan Apung Tak Bermotor untuk Penumpang</t>
  </si>
  <si>
    <t>8.2.01.02.04.03</t>
  </si>
  <si>
    <t>Beban Penyusutan Alat Angkutan Apung Tak Bermotor Khusus</t>
  </si>
  <si>
    <t>8.2.01.02.04.04</t>
  </si>
  <si>
    <t>Beban Penyusutan Alat Angkutan Apung Tak Bermotor Lainnya</t>
  </si>
  <si>
    <t>8.2.01.02.05.01</t>
  </si>
  <si>
    <t>Beban Penyusutan Kapal Terbang</t>
  </si>
  <si>
    <t>8.2.01.02.05.02</t>
  </si>
  <si>
    <t>Beban Penyusutan Alat Angkutan Bermotor Udara Lainnya</t>
  </si>
  <si>
    <t>8.2.01.03.01.01</t>
  </si>
  <si>
    <t>Beban Penyusutan Perkakas Konstruksi Logam Terpasang pada Fondasi</t>
  </si>
  <si>
    <t>8.2.01.03.01.02</t>
  </si>
  <si>
    <t>Beban Penyusutan Perkakas Konstruksi Logam yang Transportable (Berpindah)</t>
  </si>
  <si>
    <t>8.2.01.03.01.03</t>
  </si>
  <si>
    <t>Beban Penyusutan Perkakas Bengkel Listrik</t>
  </si>
  <si>
    <t>8.2.01.03.01.04</t>
  </si>
  <si>
    <t>Beban Penyusutan Perkakas Bengkel Service</t>
  </si>
  <si>
    <t>8.2.01.03.01.05</t>
  </si>
  <si>
    <t>Beban Penyusutan Perkakas Pengangkat Bermesin</t>
  </si>
  <si>
    <t>8.2.01.03.01.06</t>
  </si>
  <si>
    <t>Beban Penyusutan Perkakas Bengkel Kayu</t>
  </si>
  <si>
    <t>8.2.01.03.01.07</t>
  </si>
  <si>
    <t>Beban Penyusutan Perkakas Bengkel Khusus</t>
  </si>
  <si>
    <t>8.2.01.03.01.08</t>
  </si>
  <si>
    <t>Beban Penyusutan Peralatan Las</t>
  </si>
  <si>
    <t>8.2.01.03.01.09</t>
  </si>
  <si>
    <t>Beban Penyusutan Perkakas Pabrik Es</t>
  </si>
  <si>
    <t>8.2.01.03.01.10</t>
  </si>
  <si>
    <t>Beban Penyusutan Alat Bengkel Bermesin Lainnya</t>
  </si>
  <si>
    <t>8.2.01.03.02.01</t>
  </si>
  <si>
    <t>Beban Penyusutan Perkakas Bengkel Konstruksi Logam</t>
  </si>
  <si>
    <t>8.2.01.03.02.02</t>
  </si>
  <si>
    <t>8.2.01.03.02.03</t>
  </si>
  <si>
    <t>8.2.01.03.02.04</t>
  </si>
  <si>
    <t>Beban Penyusutan Perkakas Pengangkat</t>
  </si>
  <si>
    <t>8.2.01.03.02.05</t>
  </si>
  <si>
    <t>Beban Penyusutan Perkakas Standar (Standard Tools)</t>
  </si>
  <si>
    <t>8.2.01.03.02.06</t>
  </si>
  <si>
    <t>Beban Penyusutan Perkakas Khusus (Special Tools)</t>
  </si>
  <si>
    <t>8.2.01.03.02.07</t>
  </si>
  <si>
    <t>Beban Penyusutan Perkakas Bengkel Kerja</t>
  </si>
  <si>
    <t>8.2.01.03.02.08</t>
  </si>
  <si>
    <t>Beban Penyusutan Peralatan Tukang Besi</t>
  </si>
  <si>
    <t>8.2.01.03.02.09</t>
  </si>
  <si>
    <t>Beban Penyusutan Peralatan Tukang Kayu</t>
  </si>
  <si>
    <t>8.2.01.03.02.10</t>
  </si>
  <si>
    <t>8.2.01.03.02.11</t>
  </si>
  <si>
    <t>Beban Penyusutan Peralatan Ukur, Gip, dan Feeting</t>
  </si>
  <si>
    <t>8.2.01.03.02.12</t>
  </si>
  <si>
    <t>Beban Penyusutan Peralatan Bengkel Khusus Peladam</t>
  </si>
  <si>
    <t>8.2.01.03.02.13</t>
  </si>
  <si>
    <t>Beban Penyusutan Alat Bengkel Tak Bermesin Lainnya</t>
  </si>
  <si>
    <t>8.2.01.03.03.01</t>
  </si>
  <si>
    <t>Beban Penyusutan Alat Ukur Universal</t>
  </si>
  <si>
    <t>8.2.01.03.03.02</t>
  </si>
  <si>
    <t>Beban Penyusutan Alat Ukur/Test Inteligensia</t>
  </si>
  <si>
    <t>8.2.01.03.03.03</t>
  </si>
  <si>
    <t>Beban Penyusutan Alat Ukur/Test Alat Kepribadian</t>
  </si>
  <si>
    <t>8.2.01.03.03.04</t>
  </si>
  <si>
    <t>Beban Penyusutan Alat Ukur/Tes Klinis Lain</t>
  </si>
  <si>
    <t>8.2.01.03.03.05</t>
  </si>
  <si>
    <t>Beban Penyusutan Alat Kalibrasi</t>
  </si>
  <si>
    <t>8.2.01.03.03.06</t>
  </si>
  <si>
    <t>Beban Penyusutan Oscilloscope</t>
  </si>
  <si>
    <t>8.2.01.03.03.07</t>
  </si>
  <si>
    <t>Beban Penyusutan Universal Tester</t>
  </si>
  <si>
    <t>8.2.01.03.03.08</t>
  </si>
  <si>
    <t>Beban Penyusutan Alat Ukur/Pembanding</t>
  </si>
  <si>
    <t>8.2.01.03.03.09</t>
  </si>
  <si>
    <t>Beban Penyusutan Alat Ukur Lain-Lain</t>
  </si>
  <si>
    <t>8.2.01.03.03.10</t>
  </si>
  <si>
    <t>Beban Penyusutan Alat Timbangan/Biara</t>
  </si>
  <si>
    <t>8.2.01.03.03.11</t>
  </si>
  <si>
    <t>Beban Penyusutan Anak Timbangan/Biara</t>
  </si>
  <si>
    <t>8.2.01.03.03.12</t>
  </si>
  <si>
    <t>Beban Penyusutan Takaran Kering</t>
  </si>
  <si>
    <t>8.2.01.03.03.13</t>
  </si>
  <si>
    <t>Beban Penyusutan Takaran Bahan Bangunan</t>
  </si>
  <si>
    <t>8.2.01.03.03.14</t>
  </si>
  <si>
    <t>Beban Penyusutan Takaran Lainnya</t>
  </si>
  <si>
    <t>8.2.01.03.03.15</t>
  </si>
  <si>
    <t>Beban Penyusutan Alat Penguji Kendaraan Bermotor</t>
  </si>
  <si>
    <t>8.2.01.03.03.16</t>
  </si>
  <si>
    <t>Beban Penyusutan Specific Set</t>
  </si>
  <si>
    <t>8.2.01.03.03.17</t>
  </si>
  <si>
    <t>Beban Penyusutan Alat Pengukur Keadaan Alam</t>
  </si>
  <si>
    <t>8.2.01.03.03.18</t>
  </si>
  <si>
    <t>Beban Penyusutan Alat Pengukur Penglihatan</t>
  </si>
  <si>
    <t>8.2.01.03.03.19</t>
  </si>
  <si>
    <t>Beban Penyusutan Alat Pengukur Ketepatan dan Koreksi Waktu</t>
  </si>
  <si>
    <t>8.2.01.03.03.20</t>
  </si>
  <si>
    <t>Beban Penyusutan Alat Ukur Instrument Workshop</t>
  </si>
  <si>
    <t>8.2.01.03.03.21</t>
  </si>
  <si>
    <t>Beban Penyusutan Alat Ukur Lainnya</t>
  </si>
  <si>
    <t>8.2.01.04.01.01</t>
  </si>
  <si>
    <t>Beban Penyusutan Alat Pengolahan Tanah dan Tanaman</t>
  </si>
  <si>
    <t>8.2.01.04.01.02</t>
  </si>
  <si>
    <t>Beban Penyusutan Alat Pemeliharaan Tanaman/Ikan/Ternak</t>
  </si>
  <si>
    <t>8.2.01.04.01.03</t>
  </si>
  <si>
    <t>Beban Penyusutan Alat Panen</t>
  </si>
  <si>
    <t>8.2.01.04.01.04</t>
  </si>
  <si>
    <t>Beban Penyusutan Alat Penyimpan Hasil Percobaan Pertanian</t>
  </si>
  <si>
    <t>8.2.01.04.01.05</t>
  </si>
  <si>
    <t>Beban Penyusutan Alat Laboratorium Pertanian</t>
  </si>
  <si>
    <t>8.2.01.04.01.06</t>
  </si>
  <si>
    <t>Beban Penyusutan Alat Processing</t>
  </si>
  <si>
    <t>8.2.01.04.01.07</t>
  </si>
  <si>
    <t>Beban Penyusutan Alat Pasca Panen</t>
  </si>
  <si>
    <t>8.2.01.04.01.08</t>
  </si>
  <si>
    <t>Beban Penyusutan Alat Produksi Perikanan</t>
  </si>
  <si>
    <t>8.2.01.04.01.09</t>
  </si>
  <si>
    <t>Beban Penyusutan Alat-Alat Peternakan</t>
  </si>
  <si>
    <t>8.2.01.04.01.10</t>
  </si>
  <si>
    <t>Beban Penyusutan Alat Pengolahan Lainnya</t>
  </si>
  <si>
    <t>8.2.01.05.01.01</t>
  </si>
  <si>
    <t>Beban Penyusutan Mesin Ketik</t>
  </si>
  <si>
    <t>8.2.01.05.01.02</t>
  </si>
  <si>
    <t>Beban Penyusutan Mesin Hitung/Mesin Jumlah</t>
  </si>
  <si>
    <t>8.2.01.05.01.03</t>
  </si>
  <si>
    <t>Beban Penyusutan Alat Reproduksi (Penggandaan)</t>
  </si>
  <si>
    <t>8.2.01.05.01.04</t>
  </si>
  <si>
    <t>Beban Penyusutan Alat Penyimpan Perlengkapan Kantor</t>
  </si>
  <si>
    <t>8.2.01.05.01.05</t>
  </si>
  <si>
    <t>Beban Penyusutan Alat Kantor Lainnya</t>
  </si>
  <si>
    <t>8.2.01.05.02.01</t>
  </si>
  <si>
    <t>Beban Penyusutan Mebel</t>
  </si>
  <si>
    <t>8.2.01.05.02.02</t>
  </si>
  <si>
    <t>Beban Penyusutan Alat Pengukur Waktu</t>
  </si>
  <si>
    <t>8.2.01.05.02.03</t>
  </si>
  <si>
    <t>Beban Penyusutan Alat Pembersih</t>
  </si>
  <si>
    <t>8.2.01.05.02.04</t>
  </si>
  <si>
    <t>Beban Penyusutan Alat Pendingin</t>
  </si>
  <si>
    <t>8.2.01.05.02.05</t>
  </si>
  <si>
    <t>Beban Penyusutan Alat Dapur</t>
  </si>
  <si>
    <t>8.2.01.05.02.06</t>
  </si>
  <si>
    <t>Beban Penyusutan Alat Rumah Tangga Lainnya (Home Use)</t>
  </si>
  <si>
    <t>8.2.01.05.02.07</t>
  </si>
  <si>
    <t>Beban Penyusutan Alat Pemadam Kebakaran</t>
  </si>
  <si>
    <t>8.2.01.05.03.01</t>
  </si>
  <si>
    <t>Beban Penyusutan Meja Kerja Pejabat</t>
  </si>
  <si>
    <t>8.2.01.05.03.02</t>
  </si>
  <si>
    <t>Beban Penyusutan Meja Rapat Pejabat</t>
  </si>
  <si>
    <t>8.2.01.05.03.03</t>
  </si>
  <si>
    <t>Beban Penyusutan Kursi Kerja Pejabat</t>
  </si>
  <si>
    <t>8.2.01.05.03.04</t>
  </si>
  <si>
    <t>Beban Penyusutan Kursi Rapat Pejabat</t>
  </si>
  <si>
    <t>8.2.01.05.03.05</t>
  </si>
  <si>
    <t>Beban Penyusutan Kursi Hadap Depan Meja Kerja Pejabat</t>
  </si>
  <si>
    <t>8.2.01.05.03.06</t>
  </si>
  <si>
    <t>Beban Penyusutan Kursi Tamu di Ruangan Pejabat</t>
  </si>
  <si>
    <t>8.2.01.05.03.07</t>
  </si>
  <si>
    <t>Beban Penyusutan Lemari dan Arsip Pejabat</t>
  </si>
  <si>
    <t>8.2.01.06.01.01</t>
  </si>
  <si>
    <t>Beban Penyusutan Peralatan Studio Audio</t>
  </si>
  <si>
    <t>8.2.01.06.01.02</t>
  </si>
  <si>
    <t>Beban Penyusutan Peralatan Studio Video dan Film</t>
  </si>
  <si>
    <t>8.2.01.06.01.03</t>
  </si>
  <si>
    <t>Beban Penyusutan Peralatan Studio Gambar</t>
  </si>
  <si>
    <t>8.2.01.06.01.04</t>
  </si>
  <si>
    <t>Beban Penyusutan Peralatan Cetak</t>
  </si>
  <si>
    <t>8.2.01.06.01.05</t>
  </si>
  <si>
    <t>Beban Penyusutan Peralatan Studio Pemetaan/Peralatan Ukur Tanah</t>
  </si>
  <si>
    <t>8.2.01.06.01.06</t>
  </si>
  <si>
    <t>Beban Penyusutan Alat Studio Lainnya</t>
  </si>
  <si>
    <t>8.2.01.06.02.01</t>
  </si>
  <si>
    <t>Beban Penyusutan Alat Komunikasi Telephone</t>
  </si>
  <si>
    <t>8.2.01.06.02.02</t>
  </si>
  <si>
    <t>Beban Penyusutan Alat Komunikasi Radio SSB</t>
  </si>
  <si>
    <t>8.2.01.06.02.03</t>
  </si>
  <si>
    <t>Beban Penyusutan Alat Komunikasi Radio HF/FM</t>
  </si>
  <si>
    <t>8.2.01.06.02.04</t>
  </si>
  <si>
    <t>Beban Penyusutan Alat Komunikasi Radio VHF</t>
  </si>
  <si>
    <t>8.2.01.06.02.05</t>
  </si>
  <si>
    <t>Beban Penyusutan Alat Komunikasi Radio UHF</t>
  </si>
  <si>
    <t>8.2.01.06.02.06</t>
  </si>
  <si>
    <t>Beban Penyusutan Alat Komunikasi Sosial</t>
  </si>
  <si>
    <t>8.2.01.06.02.07</t>
  </si>
  <si>
    <t>Beban Penyusutan Alat-Alat Sandi</t>
  </si>
  <si>
    <t>8.2.01.06.02.08</t>
  </si>
  <si>
    <t>Beban Penyusutan Alat Komunikasi Khusus</t>
  </si>
  <si>
    <t>8.2.01.06.02.09</t>
  </si>
  <si>
    <t>Beban Penyusutan Alat Komunikasi Digital dan Konvensional</t>
  </si>
  <si>
    <t>8.2.01.06.02.10</t>
  </si>
  <si>
    <t>Beban Penyusutan Alat Komunikasi Satelit</t>
  </si>
  <si>
    <t>8.2.01.06.02.11</t>
  </si>
  <si>
    <t>Beban Penyusutan Alat Komunikasi Lainnya</t>
  </si>
  <si>
    <t>8.2.01.06.03.01</t>
  </si>
  <si>
    <t>Beban Penyusutan Peralatan Pemancar MF/MW</t>
  </si>
  <si>
    <t>8.2.01.06.03.02</t>
  </si>
  <si>
    <t>Beban Penyusutan Peralatan Pemancar HF/SW</t>
  </si>
  <si>
    <t>8.2.01.06.03.03</t>
  </si>
  <si>
    <t>Beban Penyusutan Peralatan Pemancar VHF/FM</t>
  </si>
  <si>
    <t>8.2.01.06.03.04</t>
  </si>
  <si>
    <t>Beban Penyusutan Peralatan Pemancar UHF</t>
  </si>
  <si>
    <t>8.2.01.06.03.05</t>
  </si>
  <si>
    <t>Beban Penyusutan Peralatan Pemancar SHF</t>
  </si>
  <si>
    <t>8.2.01.06.03.06</t>
  </si>
  <si>
    <t>Beban Penyusutan Peralatan Antena MF/MW</t>
  </si>
  <si>
    <t>8.2.01.06.03.07</t>
  </si>
  <si>
    <t>Beban Penyusutan Peralatan Antena HF/SW</t>
  </si>
  <si>
    <t>8.2.01.06.03.08</t>
  </si>
  <si>
    <t>Beban Penyusutan Peralatan Antena VHF/FM</t>
  </si>
  <si>
    <t>8.2.01.06.03.09</t>
  </si>
  <si>
    <t>Beban Penyusutan Peralatan Antena UHF</t>
  </si>
  <si>
    <t>8.2.01.06.03.10</t>
  </si>
  <si>
    <t>Beban Penyusutan Peralatan Antena SHF/Parabola</t>
  </si>
  <si>
    <t>8.2.01.06.03.11</t>
  </si>
  <si>
    <t>Beban Penyusutan Peralatan Translator VHF/VHF</t>
  </si>
  <si>
    <t>8.2.01.06.03.12</t>
  </si>
  <si>
    <t>Beban Penyusutan Peralatan Translator UHF/UHF</t>
  </si>
  <si>
    <t>8.2.01.06.03.13</t>
  </si>
  <si>
    <t>Beban Penyusutan Peralatan Translator VHF/UHF</t>
  </si>
  <si>
    <t>8.2.01.06.03.14</t>
  </si>
  <si>
    <t>Beban Penyusutan Peralatan Translator UHF/VHF</t>
  </si>
  <si>
    <t>8.2.01.06.03.15</t>
  </si>
  <si>
    <t>Beban Penyusutan Peralatan Microwave FPU</t>
  </si>
  <si>
    <t>8.2.01.06.03.16</t>
  </si>
  <si>
    <t>Beban Penyusutan Peralatan Microwave Terestrial</t>
  </si>
  <si>
    <t>8.2.01.06.03.17</t>
  </si>
  <si>
    <t>Beban Penyusutan Peralatan Microwave TVRO</t>
  </si>
  <si>
    <t>8.2.01.06.03.18</t>
  </si>
  <si>
    <t>Beban Penyusutan Peralatan Dummy Load</t>
  </si>
  <si>
    <t>8.2.01.06.03.19</t>
  </si>
  <si>
    <t>Beban Penyusutan Switcher Antena</t>
  </si>
  <si>
    <t>8.2.01.06.03.20</t>
  </si>
  <si>
    <t>Beban Penyusutan Switcher/Menara Antena</t>
  </si>
  <si>
    <t>8.2.01.06.03.21</t>
  </si>
  <si>
    <t>8.2.01.06.03.22</t>
  </si>
  <si>
    <t>Beban Penyusutan Humidity Control</t>
  </si>
  <si>
    <t>8.2.01.06.03.23</t>
  </si>
  <si>
    <t>Beban Penyusutan Program Input Equipment</t>
  </si>
  <si>
    <t>8.2.01.06.03.24</t>
  </si>
  <si>
    <t>Beban Penyusutan Peralatan Antena Penerima VHF</t>
  </si>
  <si>
    <t>8.2.01.06.03.25</t>
  </si>
  <si>
    <t>Beban Penyusutan Peralatan Pemancar LF</t>
  </si>
  <si>
    <t>8.2.01.06.03.26</t>
  </si>
  <si>
    <t>Beban Penyusutan Unit Pemancar MF+HF</t>
  </si>
  <si>
    <t>8.2.01.06.03.27</t>
  </si>
  <si>
    <t>Beban Penyusutan Peralatan Antena Pemancar MF+HF</t>
  </si>
  <si>
    <t>8.2.01.06.03.28</t>
  </si>
  <si>
    <t>Beban Penyusutan Peralatan Penerima</t>
  </si>
  <si>
    <t>8.2.01.06.03.29</t>
  </si>
  <si>
    <t>Beban Penyusutan Peralatan Pemancar dan Penerima LF</t>
  </si>
  <si>
    <t>8.2.01.06.03.30</t>
  </si>
  <si>
    <t>Beban Penyusutan Peralatan Pemancar dan Penerima MF</t>
  </si>
  <si>
    <t>8.2.01.06.03.31</t>
  </si>
  <si>
    <t>Beban Penyusutan Peralatan Pemancar dan Penerima HF</t>
  </si>
  <si>
    <t>8.2.01.06.03.32</t>
  </si>
  <si>
    <t>Beban Penyusutan Peralatan Pemancar dan Penerima MF+HF</t>
  </si>
  <si>
    <t>8.2.01.06.03.33</t>
  </si>
  <si>
    <t>Beban Penyusutan Peralatan Pemancar dan Penerima VHF</t>
  </si>
  <si>
    <t>8.2.01.06.03.34</t>
  </si>
  <si>
    <t>Beban Penyusutan Peralatan Pemancar dan Penerima UHF</t>
  </si>
  <si>
    <t>8.2.01.06.03.35</t>
  </si>
  <si>
    <t>Beban Penyusutan Peralatan Pemancar dan Penerima SHF</t>
  </si>
  <si>
    <t>8.2.01.06.03.36</t>
  </si>
  <si>
    <t>Beban Penyusutan Peralatan Antena Pemancar dan Penerima LF</t>
  </si>
  <si>
    <t>8.2.01.06.03.37</t>
  </si>
  <si>
    <t>Beban Penyusutan Peralatan Antena Pemancar dan Penerima MF</t>
  </si>
  <si>
    <t>8.2.01.06.03.38</t>
  </si>
  <si>
    <t>Beban Penyusutan Peralatan Antena Pemancar dan Penerima HF</t>
  </si>
  <si>
    <t>8.2.01.06.03.39</t>
  </si>
  <si>
    <t>Beban Penyusutan Peralatan Antena Pemancar dan Penerima MF+HF</t>
  </si>
  <si>
    <t>8.2.01.06.03.40</t>
  </si>
  <si>
    <t>Beban Penyusutan Peralatan Antena Pemancar dan Penerima VHF</t>
  </si>
  <si>
    <t>8.2.01.06.03.41</t>
  </si>
  <si>
    <t>Beban Penyusutan Peralatan Antena Pemancar dan Penerima UHF</t>
  </si>
  <si>
    <t>8.2.01.06.03.42</t>
  </si>
  <si>
    <t>Beban Penyusutan Peralatan Antena Pemancar dan Penerima SHF</t>
  </si>
  <si>
    <t>8.2.01.06.03.43</t>
  </si>
  <si>
    <t>Beban Penyusutan Peralatan Penerima Cuaca Citra Satelit Resolusi Rendah</t>
  </si>
  <si>
    <t>8.2.01.06.03.44</t>
  </si>
  <si>
    <t>Beban Penyusutan Peralatan Penerima Cuaca Citra Satelit Resolusi Tinggi</t>
  </si>
  <si>
    <t>8.2.01.06.03.45</t>
  </si>
  <si>
    <t>Beban Penyusutan Peralatan Penerima dan Pengirim Gambar ke Permukaan</t>
  </si>
  <si>
    <t>8.2.01.06.03.46</t>
  </si>
  <si>
    <t>Beban Penyusutan Peralatan Perlengkapan Radio</t>
  </si>
  <si>
    <t>8.2.01.06.03.47</t>
  </si>
  <si>
    <t>Beban Penyusutan Sumber Tenaga</t>
  </si>
  <si>
    <t>8.2.01.06.03.48</t>
  </si>
  <si>
    <t>Beban Penyusutan Peralatan Pemancar Lainnya</t>
  </si>
  <si>
    <t>8.2.01.06.04.01</t>
  </si>
  <si>
    <t>Beban Penyusutan Peralatan Komunikasi Navigasi Instrumen Landing System</t>
  </si>
  <si>
    <t>8.2.01.06.04.02</t>
  </si>
  <si>
    <t>Beban Penyusutan Very High Frequence Omni Range (VOR)</t>
  </si>
  <si>
    <t>8.2.01.06.04.03</t>
  </si>
  <si>
    <t>Beban Penyusutan Distance Measuring Equipment (DME)</t>
  </si>
  <si>
    <t>8.2.01.06.04.04</t>
  </si>
  <si>
    <t>Beban Penyusutan Radar</t>
  </si>
  <si>
    <t>8.2.01.06.04.05</t>
  </si>
  <si>
    <t>Beban Penyusutan Alat Pengatur Telekomunikasi</t>
  </si>
  <si>
    <t>8.2.01.06.04.06</t>
  </si>
  <si>
    <t>Beban Penyusutan Peralatan Komunikasi untuk Dokumentasi</t>
  </si>
  <si>
    <t>8.2.01.06.04.07</t>
  </si>
  <si>
    <t>Beban Penyusutan Peralatan Komunikasi Navigasi Lainnya</t>
  </si>
  <si>
    <t>8.2.01.07.01.01</t>
  </si>
  <si>
    <t>Beban Penyusutan Alat Kedokteran Umum</t>
  </si>
  <si>
    <t>8.2.01.07.01.02</t>
  </si>
  <si>
    <t>Beban Penyusutan Alat Kedokteran Gigi</t>
  </si>
  <si>
    <t>8.2.01.07.01.03</t>
  </si>
  <si>
    <t>Beban Penyusutan Alat Kedokteran Keluarga Berencana</t>
  </si>
  <si>
    <t>8.2.01.07.01.04</t>
  </si>
  <si>
    <t>Beban Penyusutan Alat Kedokteran Bedah</t>
  </si>
  <si>
    <t>8.2.01.07.01.05</t>
  </si>
  <si>
    <t>Beban Penyusutan Alat Kesehatan Kebidanan dan Penyakit Kandungan</t>
  </si>
  <si>
    <t>8.2.01.07.01.06</t>
  </si>
  <si>
    <t>Beban Penyusutan Alat Kedokteran THT</t>
  </si>
  <si>
    <t>8.2.01.07.01.07</t>
  </si>
  <si>
    <t>Beban Penyusutan Alat Kedokteran Mata</t>
  </si>
  <si>
    <t>8.2.01.07.01.08</t>
  </si>
  <si>
    <t>Beban Penyusutan Alat Kedokteran Bagian Penyakit Dalam</t>
  </si>
  <si>
    <t>8.2.01.07.01.09</t>
  </si>
  <si>
    <t>Beban Penyusutan Alat Kedokteran Kamar Jenazah/Mortuary</t>
  </si>
  <si>
    <t>8.2.01.07.01.10</t>
  </si>
  <si>
    <t>Beban Penyusutan Alat Kedokteran Anak</t>
  </si>
  <si>
    <t>8.2.01.07.01.11</t>
  </si>
  <si>
    <t>Beban Penyusutan Alat Kedokteran Poliklinik</t>
  </si>
  <si>
    <t>8.2.01.07.01.12</t>
  </si>
  <si>
    <t>Beban Penyusutan Alat Kesehatan Rehabilitasi Medis</t>
  </si>
  <si>
    <t>8.2.01.07.01.13</t>
  </si>
  <si>
    <t>Beban Penyusutan Alat Kedokteran Neurologi (Saraf)</t>
  </si>
  <si>
    <t>8.2.01.07.01.14</t>
  </si>
  <si>
    <t>Beban Penyusutan Alat Kedokteran Jantung</t>
  </si>
  <si>
    <t>8.2.01.07.01.15</t>
  </si>
  <si>
    <t>Beban Penyusutan Alat Kedokteran Radiodiagnostic</t>
  </si>
  <si>
    <t>8.2.01.07.01.16</t>
  </si>
  <si>
    <t>Beban Penyusutan Alat Kedokteran Patalogi Anatomy</t>
  </si>
  <si>
    <t>8.2.01.07.01.17</t>
  </si>
  <si>
    <t>Beban Penyusutan Alat Kedokteran Transfusi Darah</t>
  </si>
  <si>
    <t>8.2.01.07.01.18</t>
  </si>
  <si>
    <t>Beban Penyusutan Alat Kedokteran Radioterapi</t>
  </si>
  <si>
    <t>8.2.01.07.01.19</t>
  </si>
  <si>
    <t>Beban Penyusutan Alat Kedokteran Nuklir</t>
  </si>
  <si>
    <t>8.2.01.07.01.20</t>
  </si>
  <si>
    <t>Beban Penyusutan Alat Kedokteran Kulit dan Kelamin</t>
  </si>
  <si>
    <t>8.2.01.07.01.21</t>
  </si>
  <si>
    <t>Beban Penyusutan Alat Kedokteran Gawat Darurat</t>
  </si>
  <si>
    <t>8.2.01.07.01.22</t>
  </si>
  <si>
    <t>Beban Penyusutan Alat Kedokteran Jiwa</t>
  </si>
  <si>
    <t>8.2.01.07.01.23</t>
  </si>
  <si>
    <t>Beban Penyusutan Alat Kedokteran Bedah Ortopedi</t>
  </si>
  <si>
    <t>8.2.01.07.01.24</t>
  </si>
  <si>
    <t>Beban Penyusutan Alat Kedokteran ICU</t>
  </si>
  <si>
    <t>8.2.01.07.01.25</t>
  </si>
  <si>
    <t>Beban Penyusutan Alat Kedokteran ICCU</t>
  </si>
  <si>
    <t>8.2.01.07.01.26</t>
  </si>
  <si>
    <t>Beban Penyusutan Alat Kedokteran Bedah Jantung</t>
  </si>
  <si>
    <t>8.2.01.07.01.27</t>
  </si>
  <si>
    <t>Beban Penyusutan Alat Kedokteran Traditional Medicine</t>
  </si>
  <si>
    <t>8.2.01.07.01.28</t>
  </si>
  <si>
    <t>Beban Penyusutan Alat Kedokteran Anestesi</t>
  </si>
  <si>
    <t>8.2.01.07.01.29</t>
  </si>
  <si>
    <t>Beban Penyusutan Alat Kedokteran Lainnya</t>
  </si>
  <si>
    <t>8.2.01.07.02.01</t>
  </si>
  <si>
    <t>Beban Penyusutan Alat Kesehatan Matra Laut</t>
  </si>
  <si>
    <t>8.2.01.07.02.02</t>
  </si>
  <si>
    <t>Beban Penyusutan Alat Kesehatan Matra Udara</t>
  </si>
  <si>
    <t>8.2.01.07.02.03</t>
  </si>
  <si>
    <t>Beban Penyusutan Alat Kesehatan Kepolisian</t>
  </si>
  <si>
    <t>8.2.01.07.02.04</t>
  </si>
  <si>
    <t>Beban Penyusutan Alat Kesehatan Olahraga</t>
  </si>
  <si>
    <t>8.2.01.07.02.05</t>
  </si>
  <si>
    <t>Beban Penyusutan Alat Kesehatan Umum Lainnya</t>
  </si>
  <si>
    <t>8.2.01.08.01.01</t>
  </si>
  <si>
    <t>Beban Penyusutan Alat Laboratorium Kimia Air Teknik Penyehatan</t>
  </si>
  <si>
    <t>8.2.01.08.01.02</t>
  </si>
  <si>
    <t>Beban Penyusutan Alat Laboratorium Mikro Biologi Teknik Penyehatan</t>
  </si>
  <si>
    <t>8.2.01.08.01.03</t>
  </si>
  <si>
    <t>Beban Penyusutan Alat Laboratorium Hidrokimia</t>
  </si>
  <si>
    <t>8.2.01.08.01.04</t>
  </si>
  <si>
    <t>Beban Penyusutan Alat Laboratorium Model Hidrolika</t>
  </si>
  <si>
    <t>8.2.01.08.01.05</t>
  </si>
  <si>
    <t>Beban Penyusutan Alat Laboratorium Batuan/ Geologi</t>
  </si>
  <si>
    <t>8.2.01.08.01.06</t>
  </si>
  <si>
    <t>Beban Penyusutan Alat Laboratorium Bahan Bangunan Konstruksi</t>
  </si>
  <si>
    <t>8.2.01.08.01.07</t>
  </si>
  <si>
    <t>Beban Penyusutan Alat Laboratorium Aspal, Cat, dan Kimia</t>
  </si>
  <si>
    <t>8.2.01.08.01.08</t>
  </si>
  <si>
    <t>Beban Penyusutan Alat Laboratorium Mekanika Tanah dan Batuan</t>
  </si>
  <si>
    <t>8.2.01.08.01.09</t>
  </si>
  <si>
    <t>Beban Penyusutan Alat Laboratorium Cocok Tanam</t>
  </si>
  <si>
    <t>8.2.01.08.01.10</t>
  </si>
  <si>
    <t>Beban Penyusutan Alat Laboratorium Logam, Mesin, dan Listrik</t>
  </si>
  <si>
    <t>8.2.01.08.01.11</t>
  </si>
  <si>
    <t>Beban Penyusutan Alat Laboratorium Umum</t>
  </si>
  <si>
    <t>8.2.01.08.01.12</t>
  </si>
  <si>
    <t>Beban Penyusutan Alat Laboratorium Mikrobiologi</t>
  </si>
  <si>
    <t>8.2.01.08.01.13</t>
  </si>
  <si>
    <t>Beban Penyusutan Alat Laboratorium Kimia</t>
  </si>
  <si>
    <t>8.2.01.08.01.14</t>
  </si>
  <si>
    <t>Beban Penyusutan Alat Laboratorium Patologi</t>
  </si>
  <si>
    <t>8.2.01.08.01.15</t>
  </si>
  <si>
    <t>Beban Penyusutan Alat Laboratorium Immunologi</t>
  </si>
  <si>
    <t>8.2.01.08.01.16</t>
  </si>
  <si>
    <t>Beban Penyusutan Alat Laboratorium Hematologi</t>
  </si>
  <si>
    <t>8.2.01.08.01.17</t>
  </si>
  <si>
    <t>Beban Penyusutan Alat Laboratorium Film</t>
  </si>
  <si>
    <t>8.2.01.08.01.18</t>
  </si>
  <si>
    <t>Beban Penyusutan Alat Laboratorium Makanan</t>
  </si>
  <si>
    <t>8.2.01.08.01.19</t>
  </si>
  <si>
    <t>Beban Penyusutan Alat Laboratorium Farmasi</t>
  </si>
  <si>
    <t>8.2.01.08.01.20</t>
  </si>
  <si>
    <t>Beban Penyusutan Alat Laboratorium Fisika</t>
  </si>
  <si>
    <t>8.2.01.08.01.21</t>
  </si>
  <si>
    <t>Beban Penyusutan Alat Laboratorium Hidrodinamika</t>
  </si>
  <si>
    <t>8.2.01.08.01.22</t>
  </si>
  <si>
    <t>Beban Penyusutan Alat Laboratorium Klimatologi</t>
  </si>
  <si>
    <t>8.2.01.08.01.23</t>
  </si>
  <si>
    <t>Beban Penyusutan Alat Laboratorium Proses Peleburan</t>
  </si>
  <si>
    <t>8.2.01.08.01.24</t>
  </si>
  <si>
    <t>Beban Penyusutan Alat Laboratorium Pasir</t>
  </si>
  <si>
    <t>8.2.01.08.01.25</t>
  </si>
  <si>
    <t>Beban Penyusutan Alat Laboratorium Proses Pembuatan Cekatan</t>
  </si>
  <si>
    <t>8.2.01.08.01.26</t>
  </si>
  <si>
    <t>Beban Penyusutan Alat Laboratorium Pembuatan Pola</t>
  </si>
  <si>
    <t>8.2.01.08.01.27</t>
  </si>
  <si>
    <t>Beban Penyusutan Alat Laboratorium Metalografi</t>
  </si>
  <si>
    <t>8.2.01.08.01.28</t>
  </si>
  <si>
    <t>Beban Penyusutan Alat Laboratorium Proses Pengelasan</t>
  </si>
  <si>
    <t>8.2.01.08.01.29</t>
  </si>
  <si>
    <t>Beban Penyusutan Alat Laboratorium Uji Proses Pengelasan</t>
  </si>
  <si>
    <t>8.2.01.08.01.30</t>
  </si>
  <si>
    <t>Beban Penyusutan Alat Laboratorium Proses Pembuatan Logam</t>
  </si>
  <si>
    <t>8.2.01.08.01.31</t>
  </si>
  <si>
    <t>Beban Penyusutan Alat Laboratorium Metrologi</t>
  </si>
  <si>
    <t>8.2.01.08.01.32</t>
  </si>
  <si>
    <t>Beban Penyusutan Alat Laboratorium Pelapisan Logam</t>
  </si>
  <si>
    <t>8.2.01.08.01.33</t>
  </si>
  <si>
    <t>Beban Penyusutan Alat Laboratorium Proses Pengolahan Panas</t>
  </si>
  <si>
    <t>8.2.01.08.01.34</t>
  </si>
  <si>
    <t>Beban Penyusutan Alat Laboratorium Proses Teknologi Tekstil</t>
  </si>
  <si>
    <t>8.2.01.08.01.35</t>
  </si>
  <si>
    <t>Beban Penyusutan Alat Laboratorium Uji Tekstil</t>
  </si>
  <si>
    <t>8.2.01.08.01.36</t>
  </si>
  <si>
    <t>Beban Penyusutan Alat Laboratorium Proses Teknologi Keramik</t>
  </si>
  <si>
    <t>8.2.01.08.01.37</t>
  </si>
  <si>
    <t>Beban Penyusutan Alat Laboratorium Proses Teknologi Kulit, Karet, dan Plastik</t>
  </si>
  <si>
    <t>8.2.01.08.01.38</t>
  </si>
  <si>
    <t>Beban Penyusutan Alat Laboratorium Uji Kulit, Karet, dan Plastik</t>
  </si>
  <si>
    <t>8.2.01.08.01.39</t>
  </si>
  <si>
    <t>Beban Penyusutan Alat Laboratorium Uji Keramik</t>
  </si>
  <si>
    <t>8.2.01.08.01.40</t>
  </si>
  <si>
    <t>Beban Penyusutan Alat Laboratorium Proses Teknologi Selulosa</t>
  </si>
  <si>
    <t>8.2.01.08.01.41</t>
  </si>
  <si>
    <t>8.2.01.08.01.42</t>
  </si>
  <si>
    <t>Beban Penyusutan Alat Laboratorium Elektronika dan Daya</t>
  </si>
  <si>
    <t>8.2.01.08.01.43</t>
  </si>
  <si>
    <t>Beban Penyusutan Alat Laboratorium Energi Surya</t>
  </si>
  <si>
    <t>8.2.01.08.01.44</t>
  </si>
  <si>
    <t>Beban Penyusutan Alat Laboratorium Konversi Batubara dan Biomas</t>
  </si>
  <si>
    <t>8.2.01.08.01.45</t>
  </si>
  <si>
    <t>Beban Penyusutan Alat Laboratorium Oseanografi</t>
  </si>
  <si>
    <t>8.2.01.08.01.46</t>
  </si>
  <si>
    <t>Beban Penyusutan Alat Laboratorium Lingkungan Perairan</t>
  </si>
  <si>
    <t>8.2.01.08.01.47</t>
  </si>
  <si>
    <t>Beban Penyusutan Alat Laboratorium Biologi Perairan</t>
  </si>
  <si>
    <t>8.2.01.08.01.48</t>
  </si>
  <si>
    <t>Beban Penyusutan Alat Laboratorium Biologi</t>
  </si>
  <si>
    <t>8.2.01.08.01.49</t>
  </si>
  <si>
    <t>Beban Penyusutan Alat Laboratorium Geofisika</t>
  </si>
  <si>
    <t>8.2.01.08.01.50</t>
  </si>
  <si>
    <t>Beban Penyusutan Alat Laboratorium Tambang</t>
  </si>
  <si>
    <t>8.2.01.08.01.51</t>
  </si>
  <si>
    <t>Beban Penyusutan Alat Laboratorium Proses/Teknik Kimia</t>
  </si>
  <si>
    <t>8.2.01.08.01.52</t>
  </si>
  <si>
    <t>Beban Penyusutan Alat Laboratorium Proses Industri</t>
  </si>
  <si>
    <t>8.2.01.08.01.53</t>
  </si>
  <si>
    <t>Beban Penyusutan Alat Laboratorium Kesehatan Kerja</t>
  </si>
  <si>
    <t>8.2.01.08.01.54</t>
  </si>
  <si>
    <t>Beban Penyusutan Laboratorium Kearsipan</t>
  </si>
  <si>
    <t>8.2.01.08.01.55</t>
  </si>
  <si>
    <t>Beban Penyusutan Laboratorium Hematologi dan Urinalisis</t>
  </si>
  <si>
    <t>8.2.01.08.01.56</t>
  </si>
  <si>
    <t>Beban Penyusutan Alat Laboratorium Lain</t>
  </si>
  <si>
    <t>8.2.01.08.01.57</t>
  </si>
  <si>
    <t>Beban Penyusutan Alat Laboratorium Hermodinamika Motor dan Sistem Propulasi</t>
  </si>
  <si>
    <t>8.2.01.08.01.58</t>
  </si>
  <si>
    <t>Beban Penyusutan Alat Laboratorium Pendidikan</t>
  </si>
  <si>
    <t>8.2.01.08.01.59</t>
  </si>
  <si>
    <t>Beban Penyusutan Alat Laboratorium Teknologi Proses Enzim</t>
  </si>
  <si>
    <t>8.2.01.08.01.60</t>
  </si>
  <si>
    <t>Beban Penyusutan Alat Laboratorium Teknik Pantai</t>
  </si>
  <si>
    <t>8.2.01.08.01.61</t>
  </si>
  <si>
    <t>Beban Penyusutan Alat Laboratorium Sumber Daya dan Energi</t>
  </si>
  <si>
    <t>8.2.01.08.01.62</t>
  </si>
  <si>
    <t>Beban Penyusutan Alat Laboratorium Populasi</t>
  </si>
  <si>
    <t>8.2.01.08.01.63</t>
  </si>
  <si>
    <t>Beban Penyusutan Alat Pengukur Gelombang</t>
  </si>
  <si>
    <t>8.2.01.08.01.64</t>
  </si>
  <si>
    <t>Beban Penyusutan Unit Alat Laboratorium Lainnya</t>
  </si>
  <si>
    <t>8.2.01.08.02.01</t>
  </si>
  <si>
    <t>Beban Penyusutan Analytical Instrument</t>
  </si>
  <si>
    <t>8.2.01.08.02.02</t>
  </si>
  <si>
    <t>Beban Penyusutan Instrument Probe/Sensor</t>
  </si>
  <si>
    <t>8.2.01.08.02.03</t>
  </si>
  <si>
    <t>Beban Penyusutan General Laboratory Tool</t>
  </si>
  <si>
    <t>8.2.01.08.02.04</t>
  </si>
  <si>
    <t>Beban Penyusutan Glassware Plastic/Utensils</t>
  </si>
  <si>
    <t>8.2.01.08.02.05</t>
  </si>
  <si>
    <t>Beban Penyusutan Laboratory Safety Equipment</t>
  </si>
  <si>
    <t>8.2.01.08.02.06</t>
  </si>
  <si>
    <t>Beban Penyusutan Unit Alat Laboratorium Kimia Nuklir Lainnya</t>
  </si>
  <si>
    <t>8.2.01.08.03.01</t>
  </si>
  <si>
    <t>Beban Penyusutan Alat Peraga Praktik Sekolah Bidang Studi:Bahasa Indonesia</t>
  </si>
  <si>
    <t>8.2.01.08.03.02</t>
  </si>
  <si>
    <t>Beban Penyusutan Alat Peraga Praktik Sekolah Bidang Studi:Matematika</t>
  </si>
  <si>
    <t>8.2.01.08.03.03</t>
  </si>
  <si>
    <t>Beban Penyusutan Alat Peraga Praktik Sekolah Bidang Studi:IPA Dasar</t>
  </si>
  <si>
    <t>8.2.01.08.03.04</t>
  </si>
  <si>
    <t>Beban Penyusutan Alat Peraga Praktik Sekolah Bidang Studi:IPA Lanjutan</t>
  </si>
  <si>
    <t>8.2.01.08.03.05</t>
  </si>
  <si>
    <t>Beban Penyusutan Alat Peraga Praktik Sekolah Bidang Studi:IPA Menengah</t>
  </si>
  <si>
    <t>8.2.01.08.03.06</t>
  </si>
  <si>
    <t>Beban Penyusutan Alat Peraga Praktik Sekolah Bidang Studi:IPA Atas</t>
  </si>
  <si>
    <t>8.2.01.08.03.07</t>
  </si>
  <si>
    <t>Beban Penyusutan Alat Peraga Praktik Sekolah Bidang Studi:IPS</t>
  </si>
  <si>
    <t>8.2.01.08.03.08</t>
  </si>
  <si>
    <t>Beban Penyusutan Alat Peraga Praktik Sekolah Bidang Studi:Agama</t>
  </si>
  <si>
    <t>8.2.01.08.03.09</t>
  </si>
  <si>
    <t>Beban Penyusutan Alat Peraga Praktik Sekolah Bidang Studi:Keterampilan</t>
  </si>
  <si>
    <t>8.2.01.08.03.10</t>
  </si>
  <si>
    <t>Beban Penyusutan Alat Peraga Praktik Sekolah Bidang Studi:Kesenian</t>
  </si>
  <si>
    <t>8.2.01.08.03.11</t>
  </si>
  <si>
    <t>Beban Penyusutan Alat Peraga Praktik Sekolah Bidang Studi:Olahraga</t>
  </si>
  <si>
    <t>8.2.01.08.03.12</t>
  </si>
  <si>
    <t>Beban Penyusutan Alat Peraga Praktik Sekolah Bidang Studi:PKN</t>
  </si>
  <si>
    <t>8.2.01.08.03.13</t>
  </si>
  <si>
    <t>Beban Penyusutan Alat Peraga Luar Biasa (Tuna Netra, Terapi Fisik, Tuna Daksa, dan Tuna Rungu)</t>
  </si>
  <si>
    <t>8.2.01.08.03.14</t>
  </si>
  <si>
    <t>Beban Penyusutan Alat Peraga Kejuruan</t>
  </si>
  <si>
    <t>8.2.01.08.03.15</t>
  </si>
  <si>
    <t>Beban Penyusutan Alat Peraga PAUD/TK</t>
  </si>
  <si>
    <t>8.2.01.08.03.16</t>
  </si>
  <si>
    <t>Beban Penyusutan Alat Peraga Praktik Sekolah Lainnya</t>
  </si>
  <si>
    <t>8.2.01.08.04.01</t>
  </si>
  <si>
    <t>Beban Penyusutan Radiation Detector</t>
  </si>
  <si>
    <t>8.2.01.08.04.02</t>
  </si>
  <si>
    <t>Beban Penyusutan Modular Counting And Scientific Electronic</t>
  </si>
  <si>
    <t>8.2.01.08.04.03</t>
  </si>
  <si>
    <t>Beban Penyusutan Assembly/Counting System</t>
  </si>
  <si>
    <t>8.2.01.08.04.04</t>
  </si>
  <si>
    <t>Beban Penyusutan Recorder Display</t>
  </si>
  <si>
    <t>8.2.01.08.04.05</t>
  </si>
  <si>
    <t>Beban Penyusutan System/Power Supply</t>
  </si>
  <si>
    <t>8.2.01.08.04.06</t>
  </si>
  <si>
    <t>Beban Penyusutan Measuring/Testing Device</t>
  </si>
  <si>
    <t>8.2.01.08.04.07</t>
  </si>
  <si>
    <t>Beban Penyusutan Opto Electronics</t>
  </si>
  <si>
    <t>8.2.01.08.04.08</t>
  </si>
  <si>
    <t>Beban Penyusutan Accelerator</t>
  </si>
  <si>
    <t>8.2.01.08.04.09</t>
  </si>
  <si>
    <t>Beban Penyusutan Reactor Experimental System</t>
  </si>
  <si>
    <t>8.2.01.08.04.10</t>
  </si>
  <si>
    <t>Beban Penyusutan Alat Laboratorium Fisika Nuklir/Elektronika Lainnya</t>
  </si>
  <si>
    <t>8.2.01.08.05.01</t>
  </si>
  <si>
    <t>Beban Penyusutan Alat Ukur Fisika Kesehatan</t>
  </si>
  <si>
    <t>8.2.01.08.05.02</t>
  </si>
  <si>
    <t>Beban Penyusutan Alat Kesehatan Kerja</t>
  </si>
  <si>
    <t>8.2.01.08.05.03</t>
  </si>
  <si>
    <t>Beban Penyusutan Proteksi Lingkungan</t>
  </si>
  <si>
    <t>8.2.01.08.05.04</t>
  </si>
  <si>
    <t>Beban Penyusutan Meteorological Equipment</t>
  </si>
  <si>
    <t>8.2.01.08.05.05</t>
  </si>
  <si>
    <t>Beban Penyusutan Sumber Radiasi</t>
  </si>
  <si>
    <t>8.2.01.08.05.06</t>
  </si>
  <si>
    <t>Beban Penyusutan Alat Proteksi Radiasi/Proteksi Lingkungan Lainnya</t>
  </si>
  <si>
    <t>8.2.01.08.06.01</t>
  </si>
  <si>
    <t>Beban Penyusutan Radiation Application Equipment</t>
  </si>
  <si>
    <t>8.2.01.08.06.02</t>
  </si>
  <si>
    <t>Beban Penyusutan Non Destructive Test (NDT) Device</t>
  </si>
  <si>
    <t>8.2.01.08.06.03</t>
  </si>
  <si>
    <t>Beban Penyusutan Peralatan Hidrologi</t>
  </si>
  <si>
    <t>8.2.01.08.06.04</t>
  </si>
  <si>
    <t>Beban Penyusutan Radiation Application And Non Destructive Testing Laboratory Lainnya</t>
  </si>
  <si>
    <t>8.2.01.08.07.01</t>
  </si>
  <si>
    <t>Beban Penyusutan Alat Laboratorium Kualitas Air dan Tanah</t>
  </si>
  <si>
    <t>8.2.01.08.07.02</t>
  </si>
  <si>
    <t>Beban Penyusutan Alat Laboratorium Kualitas Udara</t>
  </si>
  <si>
    <t>8.2.01.08.07.03</t>
  </si>
  <si>
    <t>Beban Penyusutan Alat Laboratorium Kebisingan dan Getaran</t>
  </si>
  <si>
    <t>8.2.01.08.07.04</t>
  </si>
  <si>
    <t>Beban Penyusutan Laboratorium Lingkungan</t>
  </si>
  <si>
    <t>8.2.01.08.07.05</t>
  </si>
  <si>
    <t>Beban Penyusutan Alat Laboratorium Penunjang</t>
  </si>
  <si>
    <t>8.2.01.08.07.06</t>
  </si>
  <si>
    <t>Beban Penyusutan Alat Laboratorium Lingkungan Hidup Lainnya</t>
  </si>
  <si>
    <t>8.2.01.08.08.01</t>
  </si>
  <si>
    <t>Beban Penyusutan Towing Carriage</t>
  </si>
  <si>
    <t>8.2.01.08.08.02</t>
  </si>
  <si>
    <t>Beban Penyusutan Wave Generator and Absorber</t>
  </si>
  <si>
    <t>8.2.01.08.08.03</t>
  </si>
  <si>
    <t>Beban Penyusutan Data Accquisition and Analyzing System</t>
  </si>
  <si>
    <t>8.2.01.08.08.04</t>
  </si>
  <si>
    <t>Beban Penyusutan Cavitation Tunnel</t>
  </si>
  <si>
    <t>8.2.01.08.08.05</t>
  </si>
  <si>
    <t>Beban Penyusutan Overhead Cranes</t>
  </si>
  <si>
    <t>8.2.01.08.08.06</t>
  </si>
  <si>
    <t>Beban Penyusutan Peralatan Umum</t>
  </si>
  <si>
    <t>8.2.01.08.08.07</t>
  </si>
  <si>
    <t>Beban Penyusutan Pemesinan:Model Ship Workshop</t>
  </si>
  <si>
    <t>8.2.01.08.08.08</t>
  </si>
  <si>
    <t>Beban Penyusutan Pemesinan:Propeller Model Workshop</t>
  </si>
  <si>
    <t>8.2.01.08.08.09</t>
  </si>
  <si>
    <t>Beban Penyusutan Pemesinan:Mechanical Workshop</t>
  </si>
  <si>
    <t>8.2.01.08.08.10</t>
  </si>
  <si>
    <t>Beban Penyusutan Pemesinan:Precision Mechanical Workshop</t>
  </si>
  <si>
    <t>8.2.01.08.08.11</t>
  </si>
  <si>
    <t>Beban Penyusutan Pemesinan:Painting Shop</t>
  </si>
  <si>
    <t>8.2.01.08.08.12</t>
  </si>
  <si>
    <t>Beban Penyusutan Pemesinan:Ship Model Preparation Shop</t>
  </si>
  <si>
    <t>8.2.01.08.08.13</t>
  </si>
  <si>
    <t>Beban Penyusutan Pemesinan:Electrical Workshop</t>
  </si>
  <si>
    <t>8.2.01.08.08.14</t>
  </si>
  <si>
    <t>Beban Penyusutan MOB</t>
  </si>
  <si>
    <t>8.2.01.08.08.15</t>
  </si>
  <si>
    <t>Beban Penyusutan Photo and Film Equipment</t>
  </si>
  <si>
    <t>8.2.01.08.08.16</t>
  </si>
  <si>
    <t>Beban Penyusutan Peralatan Laboratorium Hydrodinamica Lainnya</t>
  </si>
  <si>
    <t>8.2.01.08.09.01</t>
  </si>
  <si>
    <t>Beban Penyusutan Alat Laboratorium Kalibrasi Elektromedik dan Biomedik</t>
  </si>
  <si>
    <t>8.2.01.08.09.02</t>
  </si>
  <si>
    <t>Beban Penyusutan Alat Laboratorium Standar dan Kalibrator</t>
  </si>
  <si>
    <t>8.2.01.08.09.03</t>
  </si>
  <si>
    <t>Beban Penyusutan Alat Laboratorium Cahaya, Optik dan Akustik</t>
  </si>
  <si>
    <t>8.2.01.08.09.04</t>
  </si>
  <si>
    <t>Beban Penyusutan Alat Laboratorium Listrik dan Mekanik</t>
  </si>
  <si>
    <t>8.2.01.08.09.05</t>
  </si>
  <si>
    <t>Beban Penyusutan Alat Laboratorium Tekanan dan Suhu</t>
  </si>
  <si>
    <t>8.2.01.08.09.06</t>
  </si>
  <si>
    <t>Beban Penyusutan Alat Laboratorium Standarisasi Kalibrasi dan Instrumentasi Lain</t>
  </si>
  <si>
    <t>8.2.01.08.09.07</t>
  </si>
  <si>
    <t>Beban Penyusutan Alat Laboratorium Natius</t>
  </si>
  <si>
    <t>8.2.01.08.09.08</t>
  </si>
  <si>
    <t>Beban Penyusutan Alat Laboratorium Elektronika dan Telekomunikasi Pelayaran</t>
  </si>
  <si>
    <t>8.2.01.08.09.09</t>
  </si>
  <si>
    <t>Beban Penyusutan Alat Laboratorium Sarana Bantu Navigasi Pelayaran</t>
  </si>
  <si>
    <t>8.2.01.08.09.10</t>
  </si>
  <si>
    <t>Beban Penyusutan Alat Laboratorium Uji Perangkat</t>
  </si>
  <si>
    <t>8.2.01.08.09.11</t>
  </si>
  <si>
    <t>Beban Penyusutan Alat Laboratorium Standarisasi Kalibrasi dan Instrumentasi Lainnya</t>
  </si>
  <si>
    <t>8.2.01.10.01.01</t>
  </si>
  <si>
    <t>Beban Penyusutan Komputer Jaringan</t>
  </si>
  <si>
    <t>8.2.01.10.01.02</t>
  </si>
  <si>
    <t>Beban Penyusutan Personal Computer</t>
  </si>
  <si>
    <t>8.2.01.10.01.03</t>
  </si>
  <si>
    <t>Beban Penyusutan Komputer Unit Lainnya</t>
  </si>
  <si>
    <t>8.2.01.10.02.01</t>
  </si>
  <si>
    <t>Beban Penyusutan Peralatan Mainframe</t>
  </si>
  <si>
    <t>8.2.01.10.02.02</t>
  </si>
  <si>
    <t>Beban Penyusutan Peralatan Mini Computer</t>
  </si>
  <si>
    <t>8.2.01.10.02.03</t>
  </si>
  <si>
    <t>Beban Penyusutan Peralatan Personal Computer</t>
  </si>
  <si>
    <t>8.2.01.10.02.04</t>
  </si>
  <si>
    <t>Beban Penyusutan Peralatan Jaringan</t>
  </si>
  <si>
    <t>8.2.01.10.02.05</t>
  </si>
  <si>
    <t>Beban Penyusutan Peralatan Komputer Lainnya</t>
  </si>
  <si>
    <t>8.2.01.11.01.01</t>
  </si>
  <si>
    <t>Beban Penyusutan Optik</t>
  </si>
  <si>
    <t>8.2.01.11.01.02</t>
  </si>
  <si>
    <t>Beban Penyusutan Ukur/Instrumen</t>
  </si>
  <si>
    <t>8.2.01.11.01.03</t>
  </si>
  <si>
    <t>Beban Penyusutan Alat Eksplorasi Topografi Lainnya</t>
  </si>
  <si>
    <t>8.2.01.11.02.01</t>
  </si>
  <si>
    <t>Beban Penyusutan Mekanik</t>
  </si>
  <si>
    <t>8.2.01.11.02.02</t>
  </si>
  <si>
    <t>Beban Penyusutan Elektronik/Electric</t>
  </si>
  <si>
    <t>8.2.01.11.02.03</t>
  </si>
  <si>
    <t>Beban Penyusutan Manual</t>
  </si>
  <si>
    <t>8.2.01.11.02.04</t>
  </si>
  <si>
    <t>Beban Penyusutan Alat Eksplorasi Geofisika Lainnya</t>
  </si>
  <si>
    <t>8.2.01.12.01.01</t>
  </si>
  <si>
    <t>Beban Penyusutan Bor Mesin Tumbuk</t>
  </si>
  <si>
    <t>8.2.01.12.01.02</t>
  </si>
  <si>
    <t>Beban Penyusutan Bor Mesin Putar</t>
  </si>
  <si>
    <t>8.2.01.12.01.03</t>
  </si>
  <si>
    <t>Beban Penyusutan Alat Pengeboran Mesin Lainnya</t>
  </si>
  <si>
    <t>8.2.01.12.02.01</t>
  </si>
  <si>
    <t>Beban Penyusutan Bangka</t>
  </si>
  <si>
    <t>8.2.01.12.02.02</t>
  </si>
  <si>
    <t>Beban Penyusutan Pantek</t>
  </si>
  <si>
    <t>8.2.01.12.02.03</t>
  </si>
  <si>
    <t>Beban Penyusutan Putar</t>
  </si>
  <si>
    <t>8.2.01.12.02.04</t>
  </si>
  <si>
    <t>Beban Penyusutan Peralatan Bantu</t>
  </si>
  <si>
    <t>8.2.01.12.02.05</t>
  </si>
  <si>
    <t>Beban Penyusutan Alat Pengeboran Non Mesin Lainnya</t>
  </si>
  <si>
    <t>8.2.01.13.01.01</t>
  </si>
  <si>
    <t>Beban Penyusutan Peralatan Sumur Minyak</t>
  </si>
  <si>
    <t>8.2.01.13.01.02</t>
  </si>
  <si>
    <t>Beban Penyusutan Sumur Pemboran</t>
  </si>
  <si>
    <t>8.2.01.13.01.03</t>
  </si>
  <si>
    <t>Beban Penyusutan Sumur Lainnya</t>
  </si>
  <si>
    <t>8.2.01.13.02.01</t>
  </si>
  <si>
    <t>Beban Penyusutan RIG</t>
  </si>
  <si>
    <t>8.2.01.13.02.02</t>
  </si>
  <si>
    <t>Beban Penyusutan Produksi Lainnya</t>
  </si>
  <si>
    <t>8.2.01.13.03.01</t>
  </si>
  <si>
    <t>Beban Penyusutan Alat Pengolahan Minyak</t>
  </si>
  <si>
    <t>8.2.01.13.03.02</t>
  </si>
  <si>
    <t>Beban Penyusutan Alat Pengolahan Air</t>
  </si>
  <si>
    <t>8.2.01.13.03.03</t>
  </si>
  <si>
    <t>Beban Penyusutan Alat Pengolahan Steam</t>
  </si>
  <si>
    <t>8.2.01.13.03.04</t>
  </si>
  <si>
    <t>Beban Penyusutan Alat Pengolahan Wax</t>
  </si>
  <si>
    <t>8.2.01.13.03.05</t>
  </si>
  <si>
    <t>Beban Penyusutan Pengolahan dan Pemurnian Lainnya</t>
  </si>
  <si>
    <t>8.2.01.14.01.01</t>
  </si>
  <si>
    <t>8.2.01.14.01.02</t>
  </si>
  <si>
    <t>Beban Penyusutan Elektrik</t>
  </si>
  <si>
    <t>8.2.01.14.01.03</t>
  </si>
  <si>
    <t>Beban Penyusutan Alat Bantu Ekplorasi Lainnya</t>
  </si>
  <si>
    <t>8.2.01.14.02.01</t>
  </si>
  <si>
    <t>Beban Penyusutan Perawatan Sumur</t>
  </si>
  <si>
    <t>8.2.01.14.02.02</t>
  </si>
  <si>
    <t>Beban Penyusutan Tes Unit</t>
  </si>
  <si>
    <t>8.2.01.14.02.03</t>
  </si>
  <si>
    <t>Beban Penyusutan Alat Bantu Produksi Lainnya</t>
  </si>
  <si>
    <t>8.2.01.15.01.01</t>
  </si>
  <si>
    <t>Beban Penyusutan Radiasi</t>
  </si>
  <si>
    <t>8.2.01.15.01.02</t>
  </si>
  <si>
    <t>Beban Penyusutan Suara</t>
  </si>
  <si>
    <t>8.2.01.15.01.03</t>
  </si>
  <si>
    <t>Beban Penyusutan Alat Deteksi Lainnya</t>
  </si>
  <si>
    <t>8.2.01.15.02.01</t>
  </si>
  <si>
    <t>Beban Penyusutan Baju Pengaman</t>
  </si>
  <si>
    <t>8.2.01.15.02.02</t>
  </si>
  <si>
    <t>Beban Penyusutan Masker</t>
  </si>
  <si>
    <t>8.2.01.15.02.03</t>
  </si>
  <si>
    <t>Beban Penyusutan Topi Kerja</t>
  </si>
  <si>
    <t>8.2.01.15.02.04</t>
  </si>
  <si>
    <t>Beban Penyusutan Sabuk Pengaman</t>
  </si>
  <si>
    <t>8.2.01.15.02.05</t>
  </si>
  <si>
    <t>Beban Penyusutan Sepatu Lapangan</t>
  </si>
  <si>
    <t>8.2.01.15.02.06</t>
  </si>
  <si>
    <t>Beban Penyusutan Alat Pelindung Lainnya</t>
  </si>
  <si>
    <t>8.2.01.15.03.01</t>
  </si>
  <si>
    <t>Beban Penyusutan Alat Penolong</t>
  </si>
  <si>
    <t>8.2.01.15.03.02</t>
  </si>
  <si>
    <t>Beban Penyusutan Alat Pendukung Pencarian</t>
  </si>
  <si>
    <t>8.2.01.15.03.03</t>
  </si>
  <si>
    <t>Beban Penyusutan Alat Kerja Bawah Air</t>
  </si>
  <si>
    <t>8.2.01.15.03.04</t>
  </si>
  <si>
    <t>Beban Penyusutan Alat SAR Lainnya</t>
  </si>
  <si>
    <t>8.2.01.15.04.01</t>
  </si>
  <si>
    <t>Beban Penyusutan Peralatan Fasilitas Komunikasi Penerbangan</t>
  </si>
  <si>
    <t>8.2.01.15.04.02</t>
  </si>
  <si>
    <t>Beban Penyusutan Peralatan Fasilitas Navigasi dan Pengamatan Penerbangan</t>
  </si>
  <si>
    <t>8.2.01.15.04.03</t>
  </si>
  <si>
    <t>Beban Penyusutan Peralatan Fasilitas Bantu Pendaratan</t>
  </si>
  <si>
    <t>8.2.01.15.04.04</t>
  </si>
  <si>
    <t>Beban Penyusutan Peralatan Fasilitas Bantu Pelayanan dan Pengamanan Bandar Udara</t>
  </si>
  <si>
    <t>8.2.01.15.04.05</t>
  </si>
  <si>
    <t>Beban Penyusutan Peralatan Fasilitas Listrik Bandar Udara</t>
  </si>
  <si>
    <t>8.2.01.15.04.06</t>
  </si>
  <si>
    <t>Beban Penyusutan Alat Ukur Peralatan Faslektrik</t>
  </si>
  <si>
    <t>8.2.01.15.04.07</t>
  </si>
  <si>
    <t>Beban Penyusutan Alat Kerja Penerbangan Lainnya</t>
  </si>
  <si>
    <t>8.2.01.16.01.01</t>
  </si>
  <si>
    <t>Beban Penyusutan Alat Peraga Pelatihan</t>
  </si>
  <si>
    <t>8.2.01.16.01.02</t>
  </si>
  <si>
    <t>Beban Penyusutan Alat Peraga Percontohan</t>
  </si>
  <si>
    <t>8.2.01.16.01.03</t>
  </si>
  <si>
    <t>Beban Penyusutan Alat Peraga Pelatihan dan Percontohan Lainnya</t>
  </si>
  <si>
    <t>8.2.01.17.01.01</t>
  </si>
  <si>
    <t>Beban Penyusutan Liquid-Liquid Contractor Equipment</t>
  </si>
  <si>
    <t>8.2.01.17.01.02</t>
  </si>
  <si>
    <t>Beban Penyusutan Solid-Solid Mixing Equipment</t>
  </si>
  <si>
    <t>8.2.01.17.01.03</t>
  </si>
  <si>
    <t>Beban Penyusutan Solid-Solid Screening Equipment</t>
  </si>
  <si>
    <t>8.2.01.17.01.04</t>
  </si>
  <si>
    <t>Beban Penyusutan Solid-Solid Classifier</t>
  </si>
  <si>
    <t>8.2.01.17.01.05</t>
  </si>
  <si>
    <t>Beban Penyusutan Solid-Liquid Mixing Equipment</t>
  </si>
  <si>
    <t>8.2.01.17.01.06</t>
  </si>
  <si>
    <t>Beban Penyusutan Solid Liquid Crystallization Equipment</t>
  </si>
  <si>
    <t>8.2.01.17.01.07</t>
  </si>
  <si>
    <t>Beban Penyusutan Ion Exchange Absortion Equipment</t>
  </si>
  <si>
    <t>8.2.01.17.01.08</t>
  </si>
  <si>
    <t>Beban Penyusutan Leaching Equipment</t>
  </si>
  <si>
    <t>8.2.01.17.01.09</t>
  </si>
  <si>
    <t>Beban Penyusutan Gravity Sedimentation Equipment</t>
  </si>
  <si>
    <t>8.2.01.17.01.10</t>
  </si>
  <si>
    <t>Beban Penyusutan Solid Liquid Filtering Equipment</t>
  </si>
  <si>
    <t>8.2.01.17.01.11</t>
  </si>
  <si>
    <t>Beban Penyusutan Centrifuge For Solid Liquid</t>
  </si>
  <si>
    <t>8.2.01.17.01.12</t>
  </si>
  <si>
    <t>Beban Penyusutan Liquid From Solid Expelling (Expressor)-Equipment</t>
  </si>
  <si>
    <t>8.2.01.17.01.13</t>
  </si>
  <si>
    <t>Beban Penyusutan Gas-Solid Drying Equipment</t>
  </si>
  <si>
    <t>8.2.01.17.01.14</t>
  </si>
  <si>
    <t>Beban Penyusutan Gas-Solid Fluidised Bed Equipment</t>
  </si>
  <si>
    <t>8.2.01.17.01.15</t>
  </si>
  <si>
    <t>Beban Penyusutan Gas-Solid Separation Equipment</t>
  </si>
  <si>
    <t>8.2.01.17.01.16</t>
  </si>
  <si>
    <t>Beban Penyusutan Gas-Liquid Distillation Equipment</t>
  </si>
  <si>
    <t>8.2.01.17.01.17</t>
  </si>
  <si>
    <t>Beban Penyusutan Gas-Liquid Separition Equipment</t>
  </si>
  <si>
    <t>8.2.01.17.01.18</t>
  </si>
  <si>
    <t>Beban Penyusutan Isotope Separation Equipment</t>
  </si>
  <si>
    <t>8.2.01.17.01.19</t>
  </si>
  <si>
    <t>Beban Penyusutan Transport and Storage Equipment For Liquid</t>
  </si>
  <si>
    <t>8.2.01.17.01.20</t>
  </si>
  <si>
    <t>Beban Penyusutan Solid Material Handling Equipment</t>
  </si>
  <si>
    <t>8.2.01.17.01.21</t>
  </si>
  <si>
    <t>Beban Penyusutan Size Reduction Size Balargement Equipment</t>
  </si>
  <si>
    <t>8.2.01.17.01.22</t>
  </si>
  <si>
    <t>Beban Penyusutan Heat Generating Equipment</t>
  </si>
  <si>
    <t>8.2.01.17.01.23</t>
  </si>
  <si>
    <t>Beban Penyusutan Heat Transfer Equipment</t>
  </si>
  <si>
    <t>8.2.01.17.01.24</t>
  </si>
  <si>
    <t>Beban Penyusutan Mechanical Process</t>
  </si>
  <si>
    <t>8.2.01.17.01.25</t>
  </si>
  <si>
    <t>Beban Penyusutan Chemical Reaction Equipment</t>
  </si>
  <si>
    <t>8.2.01.17.01.26</t>
  </si>
  <si>
    <t>Beban Penyusutan Unit Peralatan Proses/Produksi Lainnya</t>
  </si>
  <si>
    <t>8.2.01.18.01.01</t>
  </si>
  <si>
    <t>Beban Penyusutan Rambu Bersuar</t>
  </si>
  <si>
    <t>8.2.01.18.01.02</t>
  </si>
  <si>
    <t>Beban Penyusutan Rambu Tidak Bersuar</t>
  </si>
  <si>
    <t>8.2.01.18.01.03</t>
  </si>
  <si>
    <t>Beban Penyusutan Rambu-Rambu Lalu Lintas Darat Lainnya</t>
  </si>
  <si>
    <t>8.2.01.18.02.01</t>
  </si>
  <si>
    <t>Beban Penyusutan Runway/Threshold Light</t>
  </si>
  <si>
    <t>8.2.01.18.02.02</t>
  </si>
  <si>
    <t>Beban Penyusutan Visual Approach Slope Indicator (VASI)</t>
  </si>
  <si>
    <t>8.2.01.18.02.03</t>
  </si>
  <si>
    <t>Beban Penyusutan Approach Light</t>
  </si>
  <si>
    <t>8.2.01.18.02.04</t>
  </si>
  <si>
    <t>Beban Penyusutan Runway Identification Light (REILS)</t>
  </si>
  <si>
    <t>8.2.01.18.02.05</t>
  </si>
  <si>
    <t>Beban Penyusutan Signal</t>
  </si>
  <si>
    <t>8.2.01.18.02.06</t>
  </si>
  <si>
    <t>Beban Penyusutan Flood Lights</t>
  </si>
  <si>
    <t>8.2.01.18.02.07</t>
  </si>
  <si>
    <t>Beban Penyusutan Rambu-Rambu Lalu Lintas Udara Lainnya</t>
  </si>
  <si>
    <t>8.2.01.18.03.01</t>
  </si>
  <si>
    <t>Beban Penyusutan Rambu-Rambu Lalu Lintas Laut</t>
  </si>
  <si>
    <t>8.2.01.18.03.02</t>
  </si>
  <si>
    <t>Beban Penyusutan Rambu-Rambu Lalu Lintas Laut Lainnya</t>
  </si>
  <si>
    <t>8.2.01.19.01.01</t>
  </si>
  <si>
    <t>Beban Penyusutan Peralatan Olahraga Atletik</t>
  </si>
  <si>
    <t>8.2.01.19.01.02</t>
  </si>
  <si>
    <t>Beban Penyusutan Peralatan Permainan</t>
  </si>
  <si>
    <t>8.2.01.19.01.03</t>
  </si>
  <si>
    <t>Beban Penyusutan Peralatan Senam</t>
  </si>
  <si>
    <t>8.2.01.19.01.04</t>
  </si>
  <si>
    <t>Beban Penyusutan Peralatan Olahraga Air</t>
  </si>
  <si>
    <t>8.2.01.19.01.05</t>
  </si>
  <si>
    <t>Beban Penyusutan Peralatan Olahraga Udara</t>
  </si>
  <si>
    <t>8.2.01.19.01.06</t>
  </si>
  <si>
    <t>Beban Penyusutan Peralatan Olahraga Lainnya</t>
  </si>
  <si>
    <t>8.2.02.01.01.01</t>
  </si>
  <si>
    <t>Beban Penyusutan Bangunan Gedung Kantor</t>
  </si>
  <si>
    <t>8.2.02.01.01.02</t>
  </si>
  <si>
    <t>Beban Penyusutan Bangunan Gudang</t>
  </si>
  <si>
    <t>8.2.02.01.01.03</t>
  </si>
  <si>
    <t>Beban Penyusutan Bangunan Gedung Untuk Bengkel/Hanggar</t>
  </si>
  <si>
    <t>8.2.02.01.01.04</t>
  </si>
  <si>
    <t>Beban Penyusutan Bangunan Gedung Instalasi</t>
  </si>
  <si>
    <t>8.2.02.01.01.05</t>
  </si>
  <si>
    <t>Beban Penyusutan Bangunan Gedung Laboratorium</t>
  </si>
  <si>
    <t>8.2.02.01.01.06</t>
  </si>
  <si>
    <t>Beban Penyusutan Bangunan Kesehatan</t>
  </si>
  <si>
    <t>8.2.02.01.01.07</t>
  </si>
  <si>
    <t>Beban Penyusutan Bangunan Oseanarium/Observatorium</t>
  </si>
  <si>
    <t>8.2.02.01.01.08</t>
  </si>
  <si>
    <t>Beban Penyusutan Bangunan Gedung Tempat Ibadah</t>
  </si>
  <si>
    <t>8.2.02.01.01.09</t>
  </si>
  <si>
    <t>Beban Penyusutan Bangunan Gedung Tempat Pertemuan</t>
  </si>
  <si>
    <t>8.2.02.01.01.10</t>
  </si>
  <si>
    <t>Beban Penyusutan Bangunan Gedung Tempat Pendidikan</t>
  </si>
  <si>
    <t>8.2.02.01.01.11</t>
  </si>
  <si>
    <t>Beban Penyusutan Bangunan Gedung Tempat Olahraga</t>
  </si>
  <si>
    <t>8.2.02.01.01.12</t>
  </si>
  <si>
    <t>Beban Penyusutan Bangunan Gedung Pertokoan/Koperasi/Pasar</t>
  </si>
  <si>
    <t>8.2.02.01.01.13</t>
  </si>
  <si>
    <t>Beban Penyusutan Bangunan Gedung untuk Pos Jaga</t>
  </si>
  <si>
    <t>8.2.02.01.01.14</t>
  </si>
  <si>
    <t>Beban Penyusutan Bangunan Gedung Garasi/Pool</t>
  </si>
  <si>
    <t>8.2.02.01.01.15</t>
  </si>
  <si>
    <t>Beban Penyusutan Bangunan Gedung Pemotong Hewan</t>
  </si>
  <si>
    <t>8.2.02.01.01.16</t>
  </si>
  <si>
    <t>Beban Penyusutan Bangunan Gedung Perpustakaan</t>
  </si>
  <si>
    <t>8.2.02.01.01.17</t>
  </si>
  <si>
    <t>Beban Penyusutan Bangunan Gedung Museum</t>
  </si>
  <si>
    <t>8.2.02.01.01.18</t>
  </si>
  <si>
    <t>Beban Penyusutan Bangunan Gedung Terminal/Pelabuhan/Bandara</t>
  </si>
  <si>
    <t>8.2.02.01.01.19</t>
  </si>
  <si>
    <t>Beban Penyusutan Bangunan Pengujian Kelaikan</t>
  </si>
  <si>
    <t>8.2.02.01.01.20</t>
  </si>
  <si>
    <t>Beban Penyusutan Bangunan Gedung Lembaga Pemasyarakatan</t>
  </si>
  <si>
    <t>8.2.02.01.01.21</t>
  </si>
  <si>
    <t>Beban Penyusutan Bangunan Rumah Tahanan</t>
  </si>
  <si>
    <t>8.2.02.01.01.22</t>
  </si>
  <si>
    <t>Beban Penyusutan Bangunan Gedung Krematorium</t>
  </si>
  <si>
    <t>8.2.02.01.01.23</t>
  </si>
  <si>
    <t>Beban Penyusutan Bangunan Pembakaran Bangkai Hewan</t>
  </si>
  <si>
    <t>8.2.02.01.01.24</t>
  </si>
  <si>
    <t>Beban Penyusutan Bangunan Tempat Persidangan</t>
  </si>
  <si>
    <t>8.2.02.01.01.25</t>
  </si>
  <si>
    <t>Beban Penyusutan Bangunan Terbuka</t>
  </si>
  <si>
    <t>8.2.02.01.01.26</t>
  </si>
  <si>
    <t>Beban Penyusutan Bangunan Penampung Sekam</t>
  </si>
  <si>
    <t>8.2.02.01.01.27</t>
  </si>
  <si>
    <t>Beban Penyusutan Bangunan Tempat Pelelangan Ikan (TPI)</t>
  </si>
  <si>
    <t>8.2.02.01.01.28</t>
  </si>
  <si>
    <t>Beban Penyusutan Bangunan Industri</t>
  </si>
  <si>
    <t>8.2.02.01.01.29</t>
  </si>
  <si>
    <t>Beban Penyusutan Bangunan Peternakan/ Perikanan</t>
  </si>
  <si>
    <t>8.2.02.01.01.30</t>
  </si>
  <si>
    <t>Beban Penyusutan Bangunan Gedung Tempat Kerja Lainnya</t>
  </si>
  <si>
    <t>8.2.02.01.01.31</t>
  </si>
  <si>
    <t>Beban Penyusutan Bangunan Peralatan Geofisika</t>
  </si>
  <si>
    <t>8.2.02.01.01.32</t>
  </si>
  <si>
    <t>Beban Penyusutan Bangunan Fasilitas Umum</t>
  </si>
  <si>
    <t>8.2.02.01.01.33</t>
  </si>
  <si>
    <t>Beban Penyusutan Bangunan Parkir</t>
  </si>
  <si>
    <t>8.2.02.01.01.34</t>
  </si>
  <si>
    <t>Beban Penyusutan Bangunan Gedung Pabrik</t>
  </si>
  <si>
    <t>8.2.02.01.01.35</t>
  </si>
  <si>
    <t>Beban Penyusutan Bangunan Stasiun Bus</t>
  </si>
  <si>
    <t>8.2.02.01.01.36</t>
  </si>
  <si>
    <t>Beban Penyusutan Taman</t>
  </si>
  <si>
    <t>8.2.02.01.01.37</t>
  </si>
  <si>
    <t>8.2.02.01.02.01</t>
  </si>
  <si>
    <t>Beban Penyusutan Rumah Negara Golongan I</t>
  </si>
  <si>
    <t>8.2.02.01.02.02</t>
  </si>
  <si>
    <t>Beban Penyusutan Rumah Negara Golongan II</t>
  </si>
  <si>
    <t>8.2.02.01.02.03</t>
  </si>
  <si>
    <t>Beban Penyusutan Rumah Negara Golongan III</t>
  </si>
  <si>
    <t>8.2.02.01.02.04</t>
  </si>
  <si>
    <t>Beban Penyusutan Mess/Wisma/Bungalow/ Tempat Peristirahatan</t>
  </si>
  <si>
    <t>8.2.02.01.02.05</t>
  </si>
  <si>
    <t>Beban Penyusutan Asrama</t>
  </si>
  <si>
    <t>8.2.02.01.02.06</t>
  </si>
  <si>
    <t>Beban Penyusutan Hotel</t>
  </si>
  <si>
    <t>8.2.02.01.02.07</t>
  </si>
  <si>
    <t>Beban Penyusutan Motel</t>
  </si>
  <si>
    <t>8.2.02.01.02.08</t>
  </si>
  <si>
    <t>Beban Penyusutan Flat/Rumah Susun</t>
  </si>
  <si>
    <t>8.2.02.01.02.09</t>
  </si>
  <si>
    <t>Beban Penyusutan Rumah Negara dalam Proses Penggolongan</t>
  </si>
  <si>
    <t>8.2.02.01.02.10</t>
  </si>
  <si>
    <t>Beban Penyusutan Panti Asuhan</t>
  </si>
  <si>
    <t>8.2.02.01.02.11</t>
  </si>
  <si>
    <t>Beban Penyusutan Apartemen</t>
  </si>
  <si>
    <t>8.2.02.01.02.12</t>
  </si>
  <si>
    <t>Beban Penyusutan Rumah Tidak Bersusun</t>
  </si>
  <si>
    <t>8.2.02.01.02.13</t>
  </si>
  <si>
    <t>Beban Penyusutan Bangunan Gedung Tempat Tinggal Lainnya</t>
  </si>
  <si>
    <t>8.2.02.02.01.01</t>
  </si>
  <si>
    <t>Beban Penyusutan Candi</t>
  </si>
  <si>
    <t>8.2.02.02.01.02</t>
  </si>
  <si>
    <t>Beban Penyusutan Tugu</t>
  </si>
  <si>
    <t>8.2.02.02.01.03</t>
  </si>
  <si>
    <t>Beban Penyusutan Bangunan Peninggalan</t>
  </si>
  <si>
    <t>8.2.02.02.01.04</t>
  </si>
  <si>
    <t>Beban Penyusutan Candi/Tugu Peringatan/ Prasasti Lainnya</t>
  </si>
  <si>
    <t>8.2.02.03.01.01</t>
  </si>
  <si>
    <t>Beban Penyusutan Bangunan Menara Perambuan Penerangan Pantai</t>
  </si>
  <si>
    <t>8.2.02.03.01.02</t>
  </si>
  <si>
    <t>Beban Penyusutan Bangunan Perambuan Penerangan Pantai</t>
  </si>
  <si>
    <t>8.2.02.03.01.03</t>
  </si>
  <si>
    <t>Beban Penyusutan Bangunan Menara Telekomunikasi</t>
  </si>
  <si>
    <t>8.2.02.03.01.04</t>
  </si>
  <si>
    <t>Beban Penyusutan Bangunan Menara Pengawas</t>
  </si>
  <si>
    <t>8.2.02.03.01.05</t>
  </si>
  <si>
    <t>Beban Penyusutan Bangunan Menara Perambuan Lainnya</t>
  </si>
  <si>
    <t>8.2.02.04.01.01</t>
  </si>
  <si>
    <t>Beban Penyusutan Tugu/Tanda Batas Administrasi</t>
  </si>
  <si>
    <t>8.2.02.04.01.02</t>
  </si>
  <si>
    <t>Beban Penyusutan Tugu/Tanda Jaring Kontrol Geodesi</t>
  </si>
  <si>
    <t>8.2.02.04.01.03</t>
  </si>
  <si>
    <t>Beban Penyusutan Pilar/Tugu/Tanda Lainnya</t>
  </si>
  <si>
    <t>8.2.02.04.01.04</t>
  </si>
  <si>
    <t>Beban Penyusutan Pagar</t>
  </si>
  <si>
    <t>8.2.02.04.01.05</t>
  </si>
  <si>
    <t>Beban Penyusutan Tugu/Tanda Batas Lainnya</t>
  </si>
  <si>
    <t>8.2.03.01.01.01</t>
  </si>
  <si>
    <t>Beban Penyusutan Jalan Nasional</t>
  </si>
  <si>
    <t>8.2.03.01.01.02</t>
  </si>
  <si>
    <t>Beban Penyusutan Jalan Provinsi</t>
  </si>
  <si>
    <t>8.2.03.01.01.03</t>
  </si>
  <si>
    <t>Beban Penyusutan Jalan Kabupaten</t>
  </si>
  <si>
    <t>8.2.03.01.01.04</t>
  </si>
  <si>
    <t>Beban Penyusutan Jalan Kota</t>
  </si>
  <si>
    <t>8.2.03.01.01.05</t>
  </si>
  <si>
    <t>Beban Penyusutan Jalan Desa</t>
  </si>
  <si>
    <t>8.2.03.01.01.06</t>
  </si>
  <si>
    <t>Beban Penyusutan Jalan Tol</t>
  </si>
  <si>
    <t>8.2.03.01.01.07</t>
  </si>
  <si>
    <t>Beban Penyusutan Jalan Kereta Api</t>
  </si>
  <si>
    <t>8.2.03.01.01.08</t>
  </si>
  <si>
    <t>Beban Penyusutan Landasan Pacu Pesawat Terbang</t>
  </si>
  <si>
    <t>8.2.03.01.01.09</t>
  </si>
  <si>
    <t>Beban Penyusutan Jalan Khusus</t>
  </si>
  <si>
    <t>8.2.03.01.01.10</t>
  </si>
  <si>
    <t>Beban Penyusutan Jalan Lainnya</t>
  </si>
  <si>
    <t>8.2.03.01.02.01</t>
  </si>
  <si>
    <t>Beban Penyusutan Jembatan pada Jalan Nasional</t>
  </si>
  <si>
    <t>8.2.03.01.02.02</t>
  </si>
  <si>
    <t>Beban Penyusutan Jembatan pada Jalan Provinsi</t>
  </si>
  <si>
    <t>8.2.03.01.02.03</t>
  </si>
  <si>
    <t>Beban Penyusutan Jembatan pada Jalan Kabupaten</t>
  </si>
  <si>
    <t>8.2.03.01.02.04</t>
  </si>
  <si>
    <t>Beban Penyusutan Jembatan pada Jalan Kota</t>
  </si>
  <si>
    <t>8.2.03.01.02.05</t>
  </si>
  <si>
    <t>Beban Penyusutan Jembatan pada Jalan Desa</t>
  </si>
  <si>
    <t>8.2.03.01.02.06</t>
  </si>
  <si>
    <t>Beban Penyusutan Jembatan pada Jalan Tol</t>
  </si>
  <si>
    <t>8.2.03.01.02.07</t>
  </si>
  <si>
    <t>Beban Penyusutan Jembatan pada Jalan Kereta Api</t>
  </si>
  <si>
    <t>8.2.03.01.02.08</t>
  </si>
  <si>
    <t>Beban Penyusutan Jembatan pada Landasan Pacu Pesawat Terbang</t>
  </si>
  <si>
    <t>8.2.03.01.02.09</t>
  </si>
  <si>
    <t>Beban Penyusutan Jembatan pada Jalan Khusus</t>
  </si>
  <si>
    <t>8.2.03.01.02.10</t>
  </si>
  <si>
    <t>Beban Penyusutan Jembatan Penyeberangan</t>
  </si>
  <si>
    <t>8.2.03.01.02.11</t>
  </si>
  <si>
    <t>Beban Penyusutan Jembatan Labuh/Sandar pada Terminal</t>
  </si>
  <si>
    <t>8.2.03.01.02.12</t>
  </si>
  <si>
    <t>Beban Penyusutan Jembatan Pengukur</t>
  </si>
  <si>
    <t>8.2.03.01.02.13</t>
  </si>
  <si>
    <t>Beban Penyusutan Jembatan Lainnya</t>
  </si>
  <si>
    <t>8.2.03.02.01.01</t>
  </si>
  <si>
    <t>Beban Penyusutan Bangunan Waduk Irigasi</t>
  </si>
  <si>
    <t>8.2.03.02.01.02</t>
  </si>
  <si>
    <t>Beban Penyusutan Bangunan Pengambilan Irigasi</t>
  </si>
  <si>
    <t>8.2.03.02.01.03</t>
  </si>
  <si>
    <t>Beban Penyusutan Bangunan Pembawa Irigasi</t>
  </si>
  <si>
    <t>8.2.03.02.01.04</t>
  </si>
  <si>
    <t>Beban Penyusutan Bangunan Pembuang Irigasi</t>
  </si>
  <si>
    <t>8.2.03.02.01.05</t>
  </si>
  <si>
    <t>Beban Penyusutan Bangunan Pengaman Irigasi</t>
  </si>
  <si>
    <t>8.2.03.02.01.06</t>
  </si>
  <si>
    <t>Beban Penyusutan Bangunan Pelengkap Irigasi</t>
  </si>
  <si>
    <t>8.2.03.02.01.07</t>
  </si>
  <si>
    <t>Beban Penyusutan Bangunan Sawah Irigasi</t>
  </si>
  <si>
    <t>8.2.03.02.01.08</t>
  </si>
  <si>
    <t>Beban Penyusutan Bangunan Air Irigasi Lainnya</t>
  </si>
  <si>
    <t>8.2.03.02.02.01</t>
  </si>
  <si>
    <t>Beban Penyusutan Bangunan Waduk Pasang Surut</t>
  </si>
  <si>
    <t>8.2.03.02.02.02</t>
  </si>
  <si>
    <t>Beban Penyusutan Bangunan Pengambilan Pasang Surut</t>
  </si>
  <si>
    <t>8.2.03.02.02.03</t>
  </si>
  <si>
    <t>Beban Penyusutan Bangunan Pembawa Pasang Surut</t>
  </si>
  <si>
    <t>8.2.03.02.02.04</t>
  </si>
  <si>
    <t>Beban Penyusutan Saluran Pembuang Pasang Surut</t>
  </si>
  <si>
    <t>8.2.03.02.02.05</t>
  </si>
  <si>
    <t>Beban Penyusutan Bangunan Pengaman Pasang Surut</t>
  </si>
  <si>
    <t>8.2.03.02.02.06</t>
  </si>
  <si>
    <t>Beban Penyusutan Bangunan Pelengkap Pasang Surut</t>
  </si>
  <si>
    <t>8.2.03.02.02.07</t>
  </si>
  <si>
    <t>Beban Penyusutan Bangunan Sawah Pasang Surut</t>
  </si>
  <si>
    <t>8.2.03.02.02.08</t>
  </si>
  <si>
    <t>Beban Penyusutan Bangunan Pengairan Pasang Surut Lainnya</t>
  </si>
  <si>
    <t>8.2.03.02.03.01</t>
  </si>
  <si>
    <t>Beban Penyusutan Bangunan Waduk Pengembangan Rawa</t>
  </si>
  <si>
    <t>8.2.03.02.03.02</t>
  </si>
  <si>
    <t>Beban Penyusutan Bangunan Pengambilan Pengembangan Rawa</t>
  </si>
  <si>
    <t>8.2.03.02.03.03</t>
  </si>
  <si>
    <t>Beban Penyusutan Bangunan Pembawa Pengembangan Rawa</t>
  </si>
  <si>
    <t>8.2.03.02.03.04</t>
  </si>
  <si>
    <t>Beban Penyusutan Bangunan Pembuang Pengembangan Rawa</t>
  </si>
  <si>
    <t>8.2.03.02.03.05</t>
  </si>
  <si>
    <t>Beban Penyusutan Bangunan Pengaman Pengembangan Rawa</t>
  </si>
  <si>
    <t>8.2.03.02.03.06</t>
  </si>
  <si>
    <t>Beban Penyusutan Bangunan Pelengkap Pengembangan Rawa</t>
  </si>
  <si>
    <t>8.2.03.02.03.07</t>
  </si>
  <si>
    <t>Beban Penyusutan Bangunan Sawah Pengembangan Rawa</t>
  </si>
  <si>
    <t>8.2.03.02.03.08</t>
  </si>
  <si>
    <t>Beban Penyusutan Bangunan Pengembangan Rawa dan Polder Lainnya</t>
  </si>
  <si>
    <t>8.2.03.02.04.01</t>
  </si>
  <si>
    <t>Beban Penyusutan Bangunan Pengaman Sungai/Pantai dan Penanggulangan Bencana Alam</t>
  </si>
  <si>
    <t>8.2.03.02.04.02</t>
  </si>
  <si>
    <t>Beban Penyusutan Bangunan Pengambilan Pengaman Sungai/Pantai</t>
  </si>
  <si>
    <t>8.2.03.02.04.03</t>
  </si>
  <si>
    <t>Beban Penyusutan Bangunan Pembawa Pengaman Sungai/Pantai</t>
  </si>
  <si>
    <t>8.2.03.02.04.04</t>
  </si>
  <si>
    <t>Beban Penyusutan Bangunan Pembuang Pengaman Sungai</t>
  </si>
  <si>
    <t>8.2.03.02.04.05</t>
  </si>
  <si>
    <t>Beban Penyusutan Bangunan Pengaman Pengamanan Sungai/Pantai</t>
  </si>
  <si>
    <t>8.2.03.02.04.06</t>
  </si>
  <si>
    <t>Beban Penyusutan Bangunan Pelengkap Pengaman Sungai</t>
  </si>
  <si>
    <t>8.2.03.02.04.07</t>
  </si>
  <si>
    <t>Beban Penyusutan Bangunan Pengaman Sungai/Pantai dan Penanggulangan Bencana Alam Lainnya</t>
  </si>
  <si>
    <t>8.2.03.02.05.01</t>
  </si>
  <si>
    <t>Beban Penyusutan Bangunan Waduk Pengembangan Sumber Air</t>
  </si>
  <si>
    <t>8.2.03.02.05.02</t>
  </si>
  <si>
    <t>Beban Penyusutan Bangunan Pengambilan Pengembangan Sumber Air</t>
  </si>
  <si>
    <t>8.2.03.02.05.03</t>
  </si>
  <si>
    <t>Beban Penyusutan Bangunan Pembawa Pengembangan Sumber Air</t>
  </si>
  <si>
    <t>8.2.03.02.05.04</t>
  </si>
  <si>
    <t>Beban Penyusutan Bangunan Pembuang Pengembangan Sumber Air</t>
  </si>
  <si>
    <t>8.2.03.02.05.05</t>
  </si>
  <si>
    <t>Beban Penyusutan Bangunan Pengaman Pengembangan Sumber Air</t>
  </si>
  <si>
    <t>8.2.03.02.05.06</t>
  </si>
  <si>
    <t>Beban Penyusutan Bangunan Pelengkap Pengembangan Sumber Air</t>
  </si>
  <si>
    <t>8.2.03.02.05.07</t>
  </si>
  <si>
    <t>Beban Penyusutan Bangunan Sawah Irigasi Air Tanah</t>
  </si>
  <si>
    <t>8.2.03.02.05.08</t>
  </si>
  <si>
    <t>Beban Penyusutan Bangunan Pengembangan Sumber Air dan Air Tanah Lainnya</t>
  </si>
  <si>
    <t>8.2.03.02.06.01</t>
  </si>
  <si>
    <t>Beban Penyusutan Bangunan Waduk Air Bersih/Air Baku</t>
  </si>
  <si>
    <t>8.2.03.02.06.02</t>
  </si>
  <si>
    <t>Beban Penyusutan Bangunan Pengambilan Air Bersih/Air Baku</t>
  </si>
  <si>
    <t>8.2.03.02.06.03</t>
  </si>
  <si>
    <t>Beban Penyusutan Bangunan Pembawa Air Bersih/Air Baku</t>
  </si>
  <si>
    <t>8.2.03.02.06.04</t>
  </si>
  <si>
    <t>Beban Penyusutan Bangunan Pembuang Air Bersih/Air Baku</t>
  </si>
  <si>
    <t>8.2.03.02.06.05</t>
  </si>
  <si>
    <t>Beban Penyusutan Bangunan Pelengkap Air Bersih/Air Baku</t>
  </si>
  <si>
    <t>8.2.03.02.06.06</t>
  </si>
  <si>
    <t>Beban Penyusutan Bangunan Air Bersih/Air Baku Lainnya</t>
  </si>
  <si>
    <t>8.2.03.02.07.01</t>
  </si>
  <si>
    <t>Beban Penyusutan Bangunan Pembawa Air Kotor</t>
  </si>
  <si>
    <t>8.2.03.02.07.02</t>
  </si>
  <si>
    <t>Beban Penyusutan Bangunan Waduk Air Kotor</t>
  </si>
  <si>
    <t>8.2.03.02.07.03</t>
  </si>
  <si>
    <t>Beban Penyusutan Bangunan Pembuang Air Kotor</t>
  </si>
  <si>
    <t>8.2.03.02.07.04</t>
  </si>
  <si>
    <t>Beban Penyusutan Bangunan Pengaman Air Kotor</t>
  </si>
  <si>
    <t>8.2.03.02.07.05</t>
  </si>
  <si>
    <t>Beban Penyusutan Bangunan Pelengkap Air Kotor</t>
  </si>
  <si>
    <t>8.2.03.02.07.06</t>
  </si>
  <si>
    <t>Beban Penyusutan Bangunan Air Kotor Lainnya</t>
  </si>
  <si>
    <t>8.2.03.03.01.01</t>
  </si>
  <si>
    <t>Beban Penyusutan Instalasi Air Permukaan</t>
  </si>
  <si>
    <t>8.2.03.03.01.02</t>
  </si>
  <si>
    <t>Beban Penyusutan Instalasi Air Sumber/Mata Air</t>
  </si>
  <si>
    <t>8.2.03.03.01.03</t>
  </si>
  <si>
    <t>Beban Penyusutan Instalasi Air Tanah Dalam</t>
  </si>
  <si>
    <t>8.2.03.03.01.04</t>
  </si>
  <si>
    <t>Beban Penyusutan Instalasi Air Tanah Dangkal</t>
  </si>
  <si>
    <t>8.2.03.03.01.05</t>
  </si>
  <si>
    <t>Beban Penyusutan Instalasi Air Bersih/Air Baku Lainnya</t>
  </si>
  <si>
    <t>8.2.03.03.02.01</t>
  </si>
  <si>
    <t>Beban Penyusutan Instalasi Air Buangan Domestik</t>
  </si>
  <si>
    <t>8.2.03.03.02.02</t>
  </si>
  <si>
    <t>Beban Penyusutan Instalasi Air Buangan Industri</t>
  </si>
  <si>
    <t>8.2.03.03.02.03</t>
  </si>
  <si>
    <t>Beban Penyusutan Instalasi Air Buangan Pertanian</t>
  </si>
  <si>
    <t>8.2.03.03.02.04</t>
  </si>
  <si>
    <t>Beban Penyusutan Instalasi Air Kotor Lainnya</t>
  </si>
  <si>
    <t>8.2.03.03.03.01</t>
  </si>
  <si>
    <t>Beban Penyusutan Instalasi Pengolahan Sampah Organik</t>
  </si>
  <si>
    <t>8.2.03.03.03.02</t>
  </si>
  <si>
    <t>Beban Penyusutan Instalasi Pengolahan Sampah Non Organik</t>
  </si>
  <si>
    <t>8.2.03.03.03.03</t>
  </si>
  <si>
    <t>Beban Penyusutan Bangunan Penampung Sampah</t>
  </si>
  <si>
    <t>8.2.03.03.03.04</t>
  </si>
  <si>
    <t>Beban Penyusutan Instalasi Pengolahan Sampah Lainnya</t>
  </si>
  <si>
    <t>8.2.03.03.04.01</t>
  </si>
  <si>
    <t>Beban Penyusutan Instalasi Pengolahan Bahan Bangunan Percontohan</t>
  </si>
  <si>
    <t>8.2.03.03.04.02</t>
  </si>
  <si>
    <t>Beban Penyusutan Instalasi Pengolahan Bahan Bangunan Perintis</t>
  </si>
  <si>
    <t>8.2.03.03.04.03</t>
  </si>
  <si>
    <t>Beban Penyusutan Instalasi Pengolahan Bahan Bangunan Terapan</t>
  </si>
  <si>
    <t>8.2.03.03.04.04</t>
  </si>
  <si>
    <t>Beban Penyusutan Instalasi Pengolahan Bahan Bangunan Lainnya</t>
  </si>
  <si>
    <t>8.2.03.03.05.01</t>
  </si>
  <si>
    <t>Beban Penyusutan Instalasi Pembangkit Listrik Tenaga Air (PLTA)</t>
  </si>
  <si>
    <t>8.2.03.03.05.02</t>
  </si>
  <si>
    <t>Beban Penyusutan Instalasi Pembangkit Listrik Tenaga Diesel (PLTD)</t>
  </si>
  <si>
    <t>8.2.03.03.05.03</t>
  </si>
  <si>
    <t>Beban Penyusutan Instalasi Pembangkit Listrik Tenaga Mikro Hidro (PLTM)</t>
  </si>
  <si>
    <t>8.2.03.03.05.04</t>
  </si>
  <si>
    <t>Beban Penyusutan Instalasi Pembangkit Listrik Tenaga Angin (PLTAN)</t>
  </si>
  <si>
    <t>8.2.03.03.05.05</t>
  </si>
  <si>
    <t>Beban Penyusutan Instalasi Pembangkit Listrik Tenaga Uap (PLTU)</t>
  </si>
  <si>
    <t>8.2.03.03.05.06</t>
  </si>
  <si>
    <t>Beban Penyusutan Instalasi Pembangkit Listrik Tenaga Nuklir (PLTN)</t>
  </si>
  <si>
    <t>8.2.03.03.05.07</t>
  </si>
  <si>
    <t>Beban Penyusutan Instalasi Pembangkit Listrik Tenaga Gas (PLTG)</t>
  </si>
  <si>
    <t>8.2.03.03.05.08</t>
  </si>
  <si>
    <t>Beban Penyusutan Instalasi Pembangkit Listrik Tenaga Panas Bumi (PLTP)</t>
  </si>
  <si>
    <t>8.2.03.03.05.09</t>
  </si>
  <si>
    <t>Beban Penyusutan Instalasi Pembangkit Listrik Tenaga Surya (PLTS)</t>
  </si>
  <si>
    <t>8.2.03.03.05.10</t>
  </si>
  <si>
    <t>Beban Penyusutan Instalasi Pembangkit Listrik Tenaga Biogas (PLTB)</t>
  </si>
  <si>
    <t>8.2.03.03.05.11</t>
  </si>
  <si>
    <t>Beban Penyusutan Instalasi Pembangkit Listrik Tenaga Samudera/Gelombang Samudera</t>
  </si>
  <si>
    <t>8.2.03.03.05.12</t>
  </si>
  <si>
    <t>Beban Penyusutan Instalasi Pembangkit Listrik Lainnya</t>
  </si>
  <si>
    <t>8.2.03.03.06.01</t>
  </si>
  <si>
    <t>Beban Penyusutan Instalasi Gardu Listrik Induk</t>
  </si>
  <si>
    <t>8.2.03.03.06.02</t>
  </si>
  <si>
    <t>Beban Penyusutan Instalasi Gardu Listrik Distribusi</t>
  </si>
  <si>
    <t>8.2.03.03.06.03</t>
  </si>
  <si>
    <t>Beban Penyusutan Instalasi Pusat Pengatur Listrik</t>
  </si>
  <si>
    <t>8.2.03.03.06.04</t>
  </si>
  <si>
    <t>Beban Penyusutan Instalasi Gardu Listrik Lainnya</t>
  </si>
  <si>
    <t>8.2.03.03.07.01</t>
  </si>
  <si>
    <t>Beban Penyusutan Instalasi Pertahanan di Darat</t>
  </si>
  <si>
    <t>8.2.03.03.07.02</t>
  </si>
  <si>
    <t>Beban Penyusutan Instalasi Pertahanan Lainnya</t>
  </si>
  <si>
    <t>8.2.03.03.08.01</t>
  </si>
  <si>
    <t>Beban Penyusutan Instalasi Gardu Gas</t>
  </si>
  <si>
    <t>8.2.03.03.08.02</t>
  </si>
  <si>
    <t>Beban Penyusutan Instalasi Jaringan Pipa Gas</t>
  </si>
  <si>
    <t>8.2.03.03.08.03</t>
  </si>
  <si>
    <t>Beban Penyusutan Instalasi Pengolahan Gas</t>
  </si>
  <si>
    <t>8.2.03.03.08.04</t>
  </si>
  <si>
    <t>Beban Penyusutan Instalasi Gas Lainnya</t>
  </si>
  <si>
    <t>8.2.03.03.09.01</t>
  </si>
  <si>
    <t>Beban Penyusutan Instalasi Pengaman Penangkal Petir</t>
  </si>
  <si>
    <t>8.2.03.03.09.02</t>
  </si>
  <si>
    <t>Beban Penyusutan Instalasi Reaktor Nuklir</t>
  </si>
  <si>
    <t>8.2.03.03.09.03</t>
  </si>
  <si>
    <t>Beban Penyusutan Instalasi Pengolahan Limbah Radio Aktif</t>
  </si>
  <si>
    <t>8.2.03.03.09.04</t>
  </si>
  <si>
    <t>Beban Penyusutan Instalasi Pengaman Lainnya</t>
  </si>
  <si>
    <t>8.2.03.03.10.01</t>
  </si>
  <si>
    <t>Beban Penyusutan Instalasi Lain</t>
  </si>
  <si>
    <t>8.2.03.04.01.01</t>
  </si>
  <si>
    <t>Beban Penyusutan Jaringan Pembawa</t>
  </si>
  <si>
    <t>8.2.03.04.01.02</t>
  </si>
  <si>
    <t>Beban Penyusutan Jaringan Induk Distribusi</t>
  </si>
  <si>
    <t>8.2.03.04.01.03</t>
  </si>
  <si>
    <t>Beban Penyusutan Jaringan Cabang Distribusi</t>
  </si>
  <si>
    <t>8.2.03.04.01.04</t>
  </si>
  <si>
    <t>Beban Penyusutan Jaringan Sambungan ke Rumah</t>
  </si>
  <si>
    <t>8.2.03.04.01.05</t>
  </si>
  <si>
    <t>Beban Penyusutan Jaringan Air Minum Lainnya</t>
  </si>
  <si>
    <t>8.2.03.04.02.01</t>
  </si>
  <si>
    <t>Beban Penyusutan Jaringan Transmisi</t>
  </si>
  <si>
    <t>8.2.03.04.02.02</t>
  </si>
  <si>
    <t>Beban Penyusutan Jaringan Distribusi</t>
  </si>
  <si>
    <t>8.2.03.04.02.03</t>
  </si>
  <si>
    <t>Beban Penyusutan Jaringan Listrik Lainnya</t>
  </si>
  <si>
    <t>8.2.03.04.03.01</t>
  </si>
  <si>
    <t>Beban Penyusutan Jaringan Telepon diatas Tanah</t>
  </si>
  <si>
    <t>8.2.03.04.03.02</t>
  </si>
  <si>
    <t>Beban Penyusutan Jaringan Telepon dibawah Tanah</t>
  </si>
  <si>
    <t>8.2.03.04.03.03</t>
  </si>
  <si>
    <t>Beban Penyusutan Jaringan Telepon di dalam Air</t>
  </si>
  <si>
    <t>8.2.03.04.03.04</t>
  </si>
  <si>
    <t>Beban Penyusutan Jaringan dengan Media Udara</t>
  </si>
  <si>
    <t>8.2.03.04.03.05</t>
  </si>
  <si>
    <t>Beban Penyusutan Jaringan Telepon Lainnya</t>
  </si>
  <si>
    <t>8.2.03.04.04.01</t>
  </si>
  <si>
    <t>Beban Penyusutan Jaringan Pipa Gas Transmisi</t>
  </si>
  <si>
    <t>8.2.03.04.04.02</t>
  </si>
  <si>
    <t>Beban Penyusutan Jaringan Pipa Distribusi</t>
  </si>
  <si>
    <t>8.2.03.04.04.03</t>
  </si>
  <si>
    <t>Beban Penyusutan Jaringan Pipa Dinas</t>
  </si>
  <si>
    <t>8.2.03.04.04.04</t>
  </si>
  <si>
    <t>Beban Penyusutan Jaringan BBM</t>
  </si>
  <si>
    <t>8.2.03.04.04.05</t>
  </si>
  <si>
    <t>Beban Penyusutan Jaringan Gas Lainnya</t>
  </si>
  <si>
    <t>8.2.04.01.01.01</t>
  </si>
  <si>
    <t>Beban Penyusutan Alat Musik</t>
  </si>
  <si>
    <t>8.2.04.02.01.01</t>
  </si>
  <si>
    <t>Beban Penyusutan Aset Tetap Dalam Renovasi</t>
  </si>
  <si>
    <t>8.2.05.01.01.01</t>
  </si>
  <si>
    <t>Beban Penyusutan Kemitraan dengan Pihak Ketiga-Sewa</t>
  </si>
  <si>
    <t>8.2.05.01.01.02</t>
  </si>
  <si>
    <t>Beban Penyusutan Kemitraan dengan Pihak Ketiga-Kerjasama Pemanfaatan</t>
  </si>
  <si>
    <t>8.2.05.01.01.03</t>
  </si>
  <si>
    <t>Beban Penyusutan Kemitraan dengan Pihak Ketiga-Bangun Guna Serah/Bangun Serah Guna</t>
  </si>
  <si>
    <t>8.2.05.01.01.04</t>
  </si>
  <si>
    <t>Beban Penyusutan Kemitraan dengan Pihak Ketiga-Kerjasama Penyediaan dengan Infrasturktur</t>
  </si>
  <si>
    <t>8.2.06.01.01.01</t>
  </si>
  <si>
    <t>Beban Amortisasi Aset Tidak Berwujud-Lisensi dan Frenchise</t>
  </si>
  <si>
    <t>8.2.06.01.01.02</t>
  </si>
  <si>
    <t>Beban Amortisasi Aset Tidak Berwujud-Hak Cipta</t>
  </si>
  <si>
    <t>8.2.06.01.01.03</t>
  </si>
  <si>
    <t>Beban Amortisasi Aset Tidak Berwujud-Hak Paten</t>
  </si>
  <si>
    <t>8.2.06.01.01.04</t>
  </si>
  <si>
    <t>Beban Amortisasi Aset Tidak Berwujud-Software</t>
  </si>
  <si>
    <t>8.2.06.01.01.05</t>
  </si>
  <si>
    <t>Beban Amortisasi Aset Tidak Berwujud-Kajian</t>
  </si>
  <si>
    <t>8.2.06.01.01.06</t>
  </si>
  <si>
    <t>Beban Amortisasi Aset Tidak Berwujud-Goodwill</t>
  </si>
  <si>
    <t>8.2.06.01.01.07</t>
  </si>
  <si>
    <t>Beban Amortisasi Aset Tidak Berwujud Lainnya</t>
  </si>
  <si>
    <t>8.3.01.01.01.01</t>
  </si>
  <si>
    <t>Beban Bagi Hasil Pajak Daerah Kepada Pemerintahan Kabupaten</t>
  </si>
  <si>
    <t>8.3.01.01.02.01</t>
  </si>
  <si>
    <t>Beban Bagi Hasil Pajak Daerah Kepada Pemerintahan Kota</t>
  </si>
  <si>
    <t>8.3.01.01.03.01</t>
  </si>
  <si>
    <t>Beban Bagi Hasil Pajak Daerah Kepada Pemerintahan Desa</t>
  </si>
  <si>
    <t>8.3.01.02.01.01</t>
  </si>
  <si>
    <t>Beban Bagi Hasil Retribusi Daerah Kabupaten/Kota Kepada Pemerintah Desa</t>
  </si>
  <si>
    <t>8.3.02.01.01.01</t>
  </si>
  <si>
    <t>Beban Bantuan Keuangan Umum antar Daerah Provinsi</t>
  </si>
  <si>
    <t>8.3.02.01.02.01</t>
  </si>
  <si>
    <t>Beban Bantuan Keuangan Khusus antar Daerah Provinsi</t>
  </si>
  <si>
    <t>8.3.02.02.01.01</t>
  </si>
  <si>
    <t>Beban Bantuan Keuangan Umum antar Daerah Kabupaten/Kota</t>
  </si>
  <si>
    <t>8.3.02.02.02.01</t>
  </si>
  <si>
    <t>Beban Bantuan Keuangan Khusus antar Daerah Kabupaten/Kota</t>
  </si>
  <si>
    <t>8.3.02.03.01.01</t>
  </si>
  <si>
    <t>Beban Bantuan Keuangan Umum Daerah Provinsi ke Kabupaten/Kota</t>
  </si>
  <si>
    <t>8.3.02.03.02.01</t>
  </si>
  <si>
    <t>Beban Bantuan Keuangan Khusus Daerah Provinsi ke Kabupaten/Kota</t>
  </si>
  <si>
    <t>8.3.02.04.01.01</t>
  </si>
  <si>
    <t>Beban Bantuan Keuangan Umum Kabupaten/Kota ke Daerah Provinsi</t>
  </si>
  <si>
    <t>8.3.02.04.02.01</t>
  </si>
  <si>
    <t>Beban Bantuan Keuangan Khusus Kabupaten/Kota ke Daerah Provinsi</t>
  </si>
  <si>
    <t>8.3.02.05.01.01</t>
  </si>
  <si>
    <t>Beban Bantuan Keuangan Umum Daerah Provinsi atau Kabupaten/Kota ke Desa</t>
  </si>
  <si>
    <t>8.3.02.05.02.01</t>
  </si>
  <si>
    <t>Beban Bantuan Keuangan Khusus Daerah Provinsi atau Kabupaten/Kota ke Desa</t>
  </si>
  <si>
    <t>8.3.02.06.01.01</t>
  </si>
  <si>
    <t>Beban Transfer Dana Otonomi Khusus Provinsi kepada Kabupaten/Kota</t>
  </si>
  <si>
    <t>8.3.02.07.01.01</t>
  </si>
  <si>
    <t>Beban Transfer Bantuan Kepada Partai Politik</t>
  </si>
  <si>
    <t>8.4.01.01.01.01</t>
  </si>
  <si>
    <t>Beban Tak Terduga</t>
  </si>
  <si>
    <t>8.5.01.01.01.01</t>
  </si>
  <si>
    <t>Defisit Penjualan Tanah-LO</t>
  </si>
  <si>
    <t>8.5.01.01.02.01</t>
  </si>
  <si>
    <t>Defisit Penjualan Alat Besar-LO</t>
  </si>
  <si>
    <t>8.5.01.01.02.02</t>
  </si>
  <si>
    <t>Defisit Penjualan Alat Angkutan-LO</t>
  </si>
  <si>
    <t>8.5.01.01.02.03</t>
  </si>
  <si>
    <t>Defisit Penjualan Alat Bengkel dan Alat Ukur- LO</t>
  </si>
  <si>
    <t>8.5.01.01.02.04</t>
  </si>
  <si>
    <t>Defisit Penjualan Alat Pertanian-LO</t>
  </si>
  <si>
    <t>8.5.01.01.02.05</t>
  </si>
  <si>
    <t>Defisit Penjualan Alat Kantor dan Rumah Tangga-LO</t>
  </si>
  <si>
    <t>8.5.01.01.02.06</t>
  </si>
  <si>
    <t>Defisit Penjualan Alat Studio, Komunikasi, dan Pemancar-LO</t>
  </si>
  <si>
    <t>8.5.01.01.02.07</t>
  </si>
  <si>
    <t>Defisit Penjualan Alat Kedokteran dan Kesehatan-LO</t>
  </si>
  <si>
    <t>8.5.01.01.02.08</t>
  </si>
  <si>
    <t>Defisit Penjualan Alat Laboratorium-LO</t>
  </si>
  <si>
    <t>8.5.01.01.02.10</t>
  </si>
  <si>
    <t>Defisit Penjualan Komputer-LO</t>
  </si>
  <si>
    <t>8.5.01.01.02.11</t>
  </si>
  <si>
    <t>Defisit Penjualan Alat Eksplorasi-LO</t>
  </si>
  <si>
    <t>8.5.01.01.02.12</t>
  </si>
  <si>
    <t>Defisit Penjualan Alat Pengeboran-LO</t>
  </si>
  <si>
    <t>8.5.01.01.02.13</t>
  </si>
  <si>
    <t>Defisit Penjualan Alat Produksi, Pengolahan, dan Pemurnian-LO</t>
  </si>
  <si>
    <t>8.5.01.01.02.14</t>
  </si>
  <si>
    <t>Defisit Penjualan Alat Bantu Eksplorasi-LO</t>
  </si>
  <si>
    <t>8.5.01.01.02.15</t>
  </si>
  <si>
    <t>Defisit Penjualan Alat Keselamatan Kerja-LO</t>
  </si>
  <si>
    <t>8.5.01.01.02.16</t>
  </si>
  <si>
    <t>Defisit Penjualan Alat Peraga-LO</t>
  </si>
  <si>
    <t>8.5.01.01.02.17</t>
  </si>
  <si>
    <t>Defisit Penjualan Peralatan Proses/Produksi- LO</t>
  </si>
  <si>
    <t>8.5.01.01.02.18</t>
  </si>
  <si>
    <t>Defisit Penjualan Rambu-Rambu-LO</t>
  </si>
  <si>
    <t>8.5.01.01.02.19</t>
  </si>
  <si>
    <t>Defisit Penjualan Peralatan Olahraga-LO</t>
  </si>
  <si>
    <t>8.5.01.01.03.01</t>
  </si>
  <si>
    <t>Defisit Penjualan Bangunan Gedung-LO</t>
  </si>
  <si>
    <t>8.5.01.01.03.02</t>
  </si>
  <si>
    <t>Defisit Penjualan Monumen-LO</t>
  </si>
  <si>
    <t>8.5.01.01.03.03</t>
  </si>
  <si>
    <t>Defisit Penjualan Bangunan Menara-LO</t>
  </si>
  <si>
    <t>8.5.01.01.03.04</t>
  </si>
  <si>
    <t>Defisit Penjualan Tugu Titik Kontrol/Pasti-LO</t>
  </si>
  <si>
    <t>8.5.01.01.04.01</t>
  </si>
  <si>
    <t>Defisit Penjualan Jalan dan Jembatan-LO</t>
  </si>
  <si>
    <t>8.5.01.01.04.02</t>
  </si>
  <si>
    <t>Defisit Penjualan Bangunan Air-LO</t>
  </si>
  <si>
    <t>8.5.01.01.04.03</t>
  </si>
  <si>
    <t>Defisit Penjualan Instalasi-LO</t>
  </si>
  <si>
    <t>8.5.01.01.04.04</t>
  </si>
  <si>
    <t>Defisit Penjualan Jaringan-LO</t>
  </si>
  <si>
    <t>8.5.01.01.05.01</t>
  </si>
  <si>
    <t>Defisit Penjualan Bahan Perpustakaan-LO</t>
  </si>
  <si>
    <t>8.5.01.01.05.02</t>
  </si>
  <si>
    <t>Defisit Penjualan Barang Bercorak Kesenian/Kebudayaan/Olahraga-LO</t>
  </si>
  <si>
    <t>8.5.01.01.05.03</t>
  </si>
  <si>
    <t>Defisit Penjualan Hewan-LO</t>
  </si>
  <si>
    <t>8.5.01.01.05.04</t>
  </si>
  <si>
    <t>Defisit Penjualan Biota Perairan–LO</t>
  </si>
  <si>
    <t>8.5.01.01.05.05</t>
  </si>
  <si>
    <t>Defisit Penjualan Tanaman-LO</t>
  </si>
  <si>
    <t>8.5.01.01.05.06</t>
  </si>
  <si>
    <t>Defisit Penjualan Barang Koleksi Non Budaya– LO</t>
  </si>
  <si>
    <t>8.5.01.01.05.07</t>
  </si>
  <si>
    <t>Defisit Penjualan Aset Tetap Dalam Renovasi- LO</t>
  </si>
  <si>
    <t>8.5.01.01.06.01</t>
  </si>
  <si>
    <t>Defisit Penjualan Aset Lainnya-Aset Tidak Berwujud-LO</t>
  </si>
  <si>
    <t>8.5.01.01.06.02</t>
  </si>
  <si>
    <t>Defisit Penjualan Aset Lainnya-Aset Lain-Lain- LO</t>
  </si>
  <si>
    <t>8.5.01.02.01.01</t>
  </si>
  <si>
    <t>Defisit Tukar Menukar Tanah -LO</t>
  </si>
  <si>
    <t>8.5.01.02.02.01</t>
  </si>
  <si>
    <t>Defisit Tukar Menukar Alat Besar-LO</t>
  </si>
  <si>
    <t>8.5.01.02.02.02</t>
  </si>
  <si>
    <t>Defisit Tukar Menukar Alat Angkutan-LO</t>
  </si>
  <si>
    <t>8.5.01.02.02.03</t>
  </si>
  <si>
    <t>Defisit Tukar Menukar Alat Bengkel dan Alat Ukur-LO</t>
  </si>
  <si>
    <t>8.5.01.02.02.04</t>
  </si>
  <si>
    <t>Defisit Tukar Menukar Alat Pertanian-LO</t>
  </si>
  <si>
    <t>8.5.01.02.02.05</t>
  </si>
  <si>
    <t>Defisit Tukar Menukar Alat Kantor dan Rumah Tangga-LO</t>
  </si>
  <si>
    <t>8.5.01.02.02.06</t>
  </si>
  <si>
    <t>Defisit Tukar Menukar Alat Studio, Komunikasi, dan Pemancar-LO</t>
  </si>
  <si>
    <t>8.5.01.02.02.07</t>
  </si>
  <si>
    <t>Defisit Tukar Menukar Alat Kedokteran dan Kesehatan-LO</t>
  </si>
  <si>
    <t>8.5.01.02.02.08</t>
  </si>
  <si>
    <t>Defisit Tukar Menukar Alat Laboratorium-LO</t>
  </si>
  <si>
    <t>8.5.01.02.02.10</t>
  </si>
  <si>
    <t>Defisit Tukar Menukar Komputer-LO</t>
  </si>
  <si>
    <t>8.5.01.02.02.11</t>
  </si>
  <si>
    <t>Defisit Tukar Menukar Alat Eksplorasi-LO</t>
  </si>
  <si>
    <t>8.5.01.02.02.12</t>
  </si>
  <si>
    <t>Defisit Tukar Menukar Alat Pengeboran-LO</t>
  </si>
  <si>
    <t>8.5.01.02.02.13</t>
  </si>
  <si>
    <t>Defisit Tukar Menukar Alat Produksi, Pengolahan, dan Pemurnian-LO</t>
  </si>
  <si>
    <t>8.5.01.02.02.14</t>
  </si>
  <si>
    <t>Defisit Tukar Menukar Alat Bantu Eksplorasi- LO</t>
  </si>
  <si>
    <t>8.5.01.02.02.15</t>
  </si>
  <si>
    <t>Defisit Tukar Menukar Alat Keselamatan Kerja- LO</t>
  </si>
  <si>
    <t>8.5.01.02.02.16</t>
  </si>
  <si>
    <t>Defisit Tukar Menukar Alat Peraga-LO</t>
  </si>
  <si>
    <t>8.5.01.02.02.17</t>
  </si>
  <si>
    <t>Defisit Tukar Menukar Peralatan Proses/Produksi-LO</t>
  </si>
  <si>
    <t>8.5.01.02.02.18</t>
  </si>
  <si>
    <t>Defisit Tukar Menukar Rambu-Rambu-LO</t>
  </si>
  <si>
    <t>8.5.01.02.02.19</t>
  </si>
  <si>
    <t>Defisit Tukar Menukar Peralatan Olahraga-LO</t>
  </si>
  <si>
    <t>8.5.01.02.03.01</t>
  </si>
  <si>
    <t>Defisit Tukar Menukar Bangunan Gedung-LO</t>
  </si>
  <si>
    <t>8.5.01.02.03.02</t>
  </si>
  <si>
    <t>Defisit Tukar Menukar Monumen-LO</t>
  </si>
  <si>
    <t>8.5.01.02.03.03</t>
  </si>
  <si>
    <t>Defisit Tukar Menukar Bangunan Menara-LO</t>
  </si>
  <si>
    <t>8.5.01.02.03.04</t>
  </si>
  <si>
    <t>Defisit Tukar Menukar Tugu Titik Kontrol/Pasti-LO</t>
  </si>
  <si>
    <t>8.5.01.02.04.01</t>
  </si>
  <si>
    <t>Defisit Tukar Menukar Jalan dan Jembatan-LO</t>
  </si>
  <si>
    <t>8.5.01.02.04.02</t>
  </si>
  <si>
    <t>Defisit Tukar Menukar Bangunan Air-LO</t>
  </si>
  <si>
    <t>8.5.01.02.04.03</t>
  </si>
  <si>
    <t>Defisit Tukar Menukar Instalasi-LO</t>
  </si>
  <si>
    <t>8.5.01.02.04.04</t>
  </si>
  <si>
    <t>Defisit Tukar Menukar Jaringan-LO</t>
  </si>
  <si>
    <t>8.5.01.02.05.01</t>
  </si>
  <si>
    <t>Defisit Tukar Menukar Bahan Perpustakaan- LO</t>
  </si>
  <si>
    <t>8.5.01.02.05.02</t>
  </si>
  <si>
    <t>Defisit Tukar Menukar Barang Bercorak Kesenian/Kebudayaan/Olahraga-LO</t>
  </si>
  <si>
    <t>8.5.01.02.05.03</t>
  </si>
  <si>
    <t>Defisit Tukar Menukar Hewan-LO</t>
  </si>
  <si>
    <t>8.5.01.02.05.04</t>
  </si>
  <si>
    <t>Defisit Tukar Menukar Biota Perairan-LO</t>
  </si>
  <si>
    <t>8.5.01.02.05.05</t>
  </si>
  <si>
    <t>Defisit Tukar Menukar Tanaman-LO</t>
  </si>
  <si>
    <t>8.5.01.02.05.06</t>
  </si>
  <si>
    <t>Defisit Tukar Menukar Barang Koleksi Non Budaya-LO</t>
  </si>
  <si>
    <t>8.5.01.02.05.07</t>
  </si>
  <si>
    <t>Defisit Tukar Menukar Aset Tetap Dalam Renovasi-LO</t>
  </si>
  <si>
    <t>8.5.01.02.06.01</t>
  </si>
  <si>
    <t>Defisit Tukar Menukar Aset Lainnya-Aset Tidak Berwujud-LO</t>
  </si>
  <si>
    <t>8.5.01.02.06.02</t>
  </si>
  <si>
    <t>Defisit Tukar Menukar Aset Lainnya-Aset Lain- Lain-LO</t>
  </si>
  <si>
    <t>8.5.01.03.01.01</t>
  </si>
  <si>
    <t>Defisit Pelepasan Investasi kepada Badan Usaha Milik Negara-LO</t>
  </si>
  <si>
    <t>8.5.01.03.01.02</t>
  </si>
  <si>
    <t>Defisit Pelepasan Investasi kepada Badan Usaha Milik Daerah-LO</t>
  </si>
  <si>
    <t>8.5.01.03.01.03</t>
  </si>
  <si>
    <t>Defisit Pelepasan Investasi dalam Obligasi-LO</t>
  </si>
  <si>
    <t>8.5.01.03.01.04</t>
  </si>
  <si>
    <t>Defisit Pelepasan Investasi dalam Proyek Pembangunan-LO</t>
  </si>
  <si>
    <t>8.5.01.03.01.05</t>
  </si>
  <si>
    <t>Defisit Pelepasan Dana Bergulir-LO</t>
  </si>
  <si>
    <t>8.5.01.03.02.01</t>
  </si>
  <si>
    <t>Defisit Pelepasan Penyertaan Modal-LO</t>
  </si>
  <si>
    <t>8.5.02.01.01.01</t>
  </si>
  <si>
    <t>Defisit Penyelesaian Utang kepada Pemerintah Pusat-Penerusan Pinjaman Dalam Negeri- Jangka Menengah-LO</t>
  </si>
  <si>
    <t>8.5.02.01.02.01</t>
  </si>
  <si>
    <t>Defisit Penyelesaian Utang kepada Pemerintah Pusat-Penerusan Pinjaman Dalam Negeri- Jangka Panjang-LO</t>
  </si>
  <si>
    <t>8.5.02.01.03.01</t>
  </si>
  <si>
    <t>Defisit Penyelesaian Utang kepada Pemerintah Pusat-Penerusan Pinjaman Luar Negeri-Jangka Menengah-LO</t>
  </si>
  <si>
    <t>8.5.02.01.04.01</t>
  </si>
  <si>
    <t>Defisit Penyelesaian Utang kepada Pemerintah Pusat-Penerusan Pinjaman Luar Negeri-Jangka Panjang-LO</t>
  </si>
  <si>
    <t>8.5.02.01.05.01</t>
  </si>
  <si>
    <t>Defisit Penyelesaian Utang kepada Pemerintah Pusat-Sumber Lainnya sesuai dengan Ketentuan Peraturan Perundang-Undangan- Jangka Menengah-LO</t>
  </si>
  <si>
    <t>8.5.02.01.06.01</t>
  </si>
  <si>
    <t>Defisit Penyelesaian Utang kepada Pemerintah Pusat-Sumber Lainnya sesuai dengan Ketentuan Peraturan Perundang-Undangan- Jangka Panjang-LO</t>
  </si>
  <si>
    <t>8.5.02.02.01.01</t>
  </si>
  <si>
    <t>Defisit Penyelesaian Utang kepada LKB-BUMN- Jangka Menengah-LO</t>
  </si>
  <si>
    <t>8.5.02.02.02.01</t>
  </si>
  <si>
    <t>Defisit Penyelesaian Utang kepada LKB-BUMN- Jangka Panjang-LO</t>
  </si>
  <si>
    <t>8.5.02.02.03.01</t>
  </si>
  <si>
    <t>Defisit Penyelesaian Utang kepada LKB-BUMD- Jangka Menengah-LO</t>
  </si>
  <si>
    <t>8.5.02.02.04.01</t>
  </si>
  <si>
    <t>Defisit Penyelesaian Utang kepada LKB-BUMD- Jangka Panjang-LO</t>
  </si>
  <si>
    <t>8.5.02.02.05.01</t>
  </si>
  <si>
    <t>Defisit Penyelesaian Utang kepada LKB- Swasta-Jangka Menengah-LO</t>
  </si>
  <si>
    <t>8.5.02.02.06.01</t>
  </si>
  <si>
    <t>Defisit Penyelesaian Utang kepada LKB- Swasta-Jangka Panjang-LO</t>
  </si>
  <si>
    <t>8.5.02.03.01.01</t>
  </si>
  <si>
    <t>Defisit Penyelesaian Utang kepada Lembaga Keuangan Bukan Bank (LKBB)-BUMN-Jangka Menengah-LO</t>
  </si>
  <si>
    <t>8.5.02.03.02.01</t>
  </si>
  <si>
    <t>Defisit Penyelesaian Utang kepada Lembaga Keuangan Bukan Bank (LKBB)-BUMN-Jangka Panjang-LO</t>
  </si>
  <si>
    <t>8.5.02.03.03.01</t>
  </si>
  <si>
    <t>Defisit Penyelesaian Utang kepada Lembaga Keuangan Bukan Bank (LKBB)-BUMD-Jangka Menengah-LO</t>
  </si>
  <si>
    <t>8.5.02.03.04.01</t>
  </si>
  <si>
    <t>Defisit Penyelesaian Utang kepada Lembaga Keuangan Bukan Bank (LKBB)-BUMD-Jangka Panjang-LO</t>
  </si>
  <si>
    <t>8.5.02.03.05.01</t>
  </si>
  <si>
    <t>Defisit Penyelesaian Utang kepada Lembaga Keuangan Bukan Bank (LKBB)-Swasta-Jangka Menengah-LO</t>
  </si>
  <si>
    <t>8.5.02.03.06.01</t>
  </si>
  <si>
    <t>Defisit Penyelesaian Utang kepada Lembaga Keuangan Bukan Bank (L KBB) -S wa s ta - Jangka Panjang-LO</t>
  </si>
  <si>
    <t>8.5.02.04.01.01</t>
  </si>
  <si>
    <t>Defisit Penyelesaian Obligasi-LO</t>
  </si>
  <si>
    <t>8.5.02.05.01.01</t>
  </si>
  <si>
    <t>Defisit Penyelesaian Utang Pemerintah Provinsi - LO</t>
  </si>
  <si>
    <t>8.5.02.06.01.01</t>
  </si>
  <si>
    <t>Defisit Penyelesaian Utang Pemerintah Kabupaten/Kota - LO</t>
  </si>
  <si>
    <t>8.5.02.07.01.01</t>
  </si>
  <si>
    <t>Defisit Penghapusan Aset Lainnya</t>
  </si>
  <si>
    <t>8.5.02.07.01.02</t>
  </si>
  <si>
    <t>Defisit Pelepasan Investasi Jangka Pendek - LO</t>
  </si>
  <si>
    <t>Alat Laboratorium Kearsipan</t>
  </si>
  <si>
    <t>Alat Laboratorium Hematologi dan Urinalisis</t>
  </si>
  <si>
    <t>Alat Laboratorium Lingkungan</t>
  </si>
  <si>
    <t>Bangunan Pengembangan Rawa Dan Polder Lainnya</t>
  </si>
  <si>
    <t>Lisensi dan Franchise</t>
  </si>
  <si>
    <t>Aset Tidak Berwujud Yang Mempunyai Nilai Sejarah/Budaya</t>
  </si>
  <si>
    <t>Jurnal Non BM</t>
  </si>
  <si>
    <t>Kode Belanja</t>
  </si>
  <si>
    <t>Aset</t>
  </si>
  <si>
    <t>Kontrol Data</t>
  </si>
  <si>
    <t>Entri_A</t>
  </si>
  <si>
    <t>Entri_B</t>
  </si>
  <si>
    <t>Entri_C</t>
  </si>
  <si>
    <t>Entri_D</t>
  </si>
  <si>
    <t>Entri_E</t>
  </si>
  <si>
    <t>Entri</t>
  </si>
  <si>
    <t>IDPemda</t>
  </si>
  <si>
    <t>Kd_Sub_Keg</t>
  </si>
  <si>
    <t>Belanja Pembayaran Pelayanan Kesehatan di luar Cakupan Layanan BPJS</t>
  </si>
  <si>
    <t>Belanja Pemeliharaan Aset Tidak Berwujud-Software</t>
  </si>
  <si>
    <t>Belanja Modal Tanah BLUD</t>
  </si>
  <si>
    <t>Belanja Modal Peralatan dan Mesin BOS</t>
  </si>
  <si>
    <t>Belanja Modal Peralatan dan Mesin BLUD</t>
  </si>
  <si>
    <t>Belanja Modal Gedung dan Bangunan BLUD</t>
  </si>
  <si>
    <t>Belanja Modal Jalan, Jaringan dan Irigasi BLUD</t>
  </si>
  <si>
    <t>Belanja Modal Aset Tetap Lainnya BOS</t>
  </si>
  <si>
    <t>Belanja Modal Aset Tetap Lainnya BLUD</t>
  </si>
  <si>
    <t>Belanja Tidak Terduga</t>
  </si>
  <si>
    <t>Belanja Bagi Hasil Pajak Daerah Kepada Pemerintahan Kabupaten</t>
  </si>
  <si>
    <t>Belanja Bagi Hasil Pajak Daerah Kepada Pemerintahan Kota</t>
  </si>
  <si>
    <t>Belanja Bagi Hasil Pajak Daerah Kepada Pemerintahan Desa</t>
  </si>
  <si>
    <t>Belanja Bagi Hasil Retribusi Daerah Kabupaten/Kota Kepada Pemerintah Desa</t>
  </si>
  <si>
    <t>Belanja Bantuan Keuangan Umum kepada Pemerintah Provinsi</t>
  </si>
  <si>
    <t>Belanja Bantuan Keuangan Khusus kepada Pemerintah Provinsi</t>
  </si>
  <si>
    <t>Belanja Bantuan Keuangan Umum kepada Pemerintah Kabupaten/Kota</t>
  </si>
  <si>
    <t>Belanja Bantuan Keuangan Khusus antar Daerah Kabupaten/Kota</t>
  </si>
  <si>
    <t>Belanja Bantuan Keuangan Umum Daerah Provinsi ke Kabupaten/Kota</t>
  </si>
  <si>
    <t>Belanja Bantuan Keuangan Khusus Daerah Provinsi ke Kabupaten/Kota</t>
  </si>
  <si>
    <t>Belanja Bantuan Keuangan Umum Daerah Kabupaten/Kota ke Provinsi</t>
  </si>
  <si>
    <t>Belanja Bantuan Keuangan Khusus Daerah Kabupaten/Kota ke Provinsi</t>
  </si>
  <si>
    <t>Belanja Bantuan Keuangan Umum Daerah Provinsi atau Kabupaten/Kota kepada Desa</t>
  </si>
  <si>
    <t>5.4.02.05.02.01</t>
  </si>
  <si>
    <t>Belanja Bantuan Keuangan Khusus Daerah Provinsi atau Kabupaten/Kota kepada Desa</t>
  </si>
  <si>
    <t>5.4.02.06.01.01</t>
  </si>
  <si>
    <t>Belanja Transfer Dana Otonomi Khusus Provinsi kepada Kabupaten/Kota</t>
  </si>
  <si>
    <t>Beban Jaminan Hari Tua PNS</t>
  </si>
  <si>
    <t>Beban Jaminan Hari Tua PPPK</t>
  </si>
  <si>
    <t>Beban Tunjangan Khusus</t>
  </si>
  <si>
    <t>Beban Uang Representasi MRP</t>
  </si>
  <si>
    <t>Beban Uang Representasi MRPB</t>
  </si>
  <si>
    <t>Beban Tunjangan Keluarga MRP</t>
  </si>
  <si>
    <t>Beban Tunjangan Keluarga MRPB</t>
  </si>
  <si>
    <t>Beban Tunjangan Beras MRP</t>
  </si>
  <si>
    <t>Beban Tunjangan Beras MRPB</t>
  </si>
  <si>
    <t>Beban Uang Paket MRP</t>
  </si>
  <si>
    <t>Beban Uang Paket MRPB</t>
  </si>
  <si>
    <t>Beban Tunjangan Jabatan MRP</t>
  </si>
  <si>
    <t>Beban Tunjangan Jabatan MRPB</t>
  </si>
  <si>
    <t>Beban Tunjangan Kelompok Kerja MRP</t>
  </si>
  <si>
    <t>Beban Tunjangan Kelompok Kerja MRPB</t>
  </si>
  <si>
    <t>Beban Uang Penghargaan MRP</t>
  </si>
  <si>
    <t>Beban Uang Penghargaan MRPB</t>
  </si>
  <si>
    <t>Beban Tunjangan Komunikasi Intensif MRP</t>
  </si>
  <si>
    <t>Beban Tunjangan Komunikasi Intensif MRPB</t>
  </si>
  <si>
    <t>Beban Tunjangan Transportasi MRP</t>
  </si>
  <si>
    <t>Beban Tunjangan Transportasi MRPB</t>
  </si>
  <si>
    <t>Beban Pembebanan PPh kepada Pimpinan dan Anggota MRP</t>
  </si>
  <si>
    <t>Beban Pembebanan PPh kepada Pimpinan dan Anggota MRPB</t>
  </si>
  <si>
    <t>Beban Pembulatan Gaji MRP</t>
  </si>
  <si>
    <t>Beban Pembulatan Gaji MRPB</t>
  </si>
  <si>
    <t>Beban Iuran Jaminan Kesehatan bagi MRP</t>
  </si>
  <si>
    <t>Beban Jaminan Kecelakaan Kerja MRP</t>
  </si>
  <si>
    <t>Beban Jaminan Kematian MRP</t>
  </si>
  <si>
    <t>Beban Tunjangan Perumahan MRP</t>
  </si>
  <si>
    <t>Beban Iuran Jaminan Kesehatan bagi MRPB</t>
  </si>
  <si>
    <t>Beban Jaminan Kecelakaan Kerja MRPB</t>
  </si>
  <si>
    <t>Beban Jaminan Kematian MRPB</t>
  </si>
  <si>
    <t>Beban Tunjangan Perumahan MRPB</t>
  </si>
  <si>
    <t>Beban Pembayaran Pelayanan Kesehatan di luar Cakupan Layanan BPJS</t>
  </si>
  <si>
    <t>Beban Pemeliharaan Aset Tidak Berwujud-Software</t>
  </si>
  <si>
    <t>Beban Penunjang Otonomi Khusus</t>
  </si>
  <si>
    <t>5.1.1.1.1.1</t>
  </si>
  <si>
    <t>5.1.1.1.1.2</t>
  </si>
  <si>
    <t>5.1.1.1.2.1</t>
  </si>
  <si>
    <t>5.1.1.1.2.2</t>
  </si>
  <si>
    <t>5.1.1.1.3.1</t>
  </si>
  <si>
    <t>5.1.1.1.3.2</t>
  </si>
  <si>
    <t>5.1.1.1.4.1</t>
  </si>
  <si>
    <t>5.1.1.1.4.2</t>
  </si>
  <si>
    <t>5.1.1.1.5.1</t>
  </si>
  <si>
    <t>5.1.1.1.5.2</t>
  </si>
  <si>
    <t>5.1.1.1.6.1</t>
  </si>
  <si>
    <t>5.1.1.1.6.2</t>
  </si>
  <si>
    <t>5.1.1.1.7.1</t>
  </si>
  <si>
    <t>5.1.1.1.7.2</t>
  </si>
  <si>
    <t>5.1.1.1.8.1</t>
  </si>
  <si>
    <t>5.1.1.1.8.2</t>
  </si>
  <si>
    <t>5.1.1.1.9.1</t>
  </si>
  <si>
    <t>5.1.1.1.9.2</t>
  </si>
  <si>
    <t>5.1.1.1.10.1</t>
  </si>
  <si>
    <t>5.1.1.1.10.2</t>
  </si>
  <si>
    <t>5.1.1.1.11.1</t>
  </si>
  <si>
    <t>5.1.1.1.11.2</t>
  </si>
  <si>
    <t>5.1.1.1.12.1</t>
  </si>
  <si>
    <t>5.1.1.1.12.2</t>
  </si>
  <si>
    <t>5.1.1.1.13.1</t>
  </si>
  <si>
    <t>5.1.1.1.13.2</t>
  </si>
  <si>
    <t>5.1.1.1.14.1</t>
  </si>
  <si>
    <t>5.1.1.2.1.1</t>
  </si>
  <si>
    <t>5.1.1.2.1.2</t>
  </si>
  <si>
    <t>5.1.1.2.2.1</t>
  </si>
  <si>
    <t>5.1.1.2.2.2</t>
  </si>
  <si>
    <t>5.1.1.2.3.1</t>
  </si>
  <si>
    <t>5.1.1.2.3.2</t>
  </si>
  <si>
    <t>5.1.1.2.4.1</t>
  </si>
  <si>
    <t>5.1.1.2.4.2</t>
  </si>
  <si>
    <t>5.1.1.2.5.1</t>
  </si>
  <si>
    <t>5.1.1.2.5.2</t>
  </si>
  <si>
    <t>5.1.1.3.1.1</t>
  </si>
  <si>
    <t>5.1.1.3.1.2</t>
  </si>
  <si>
    <t>5.1.1.3.1.3</t>
  </si>
  <si>
    <t>5.1.1.3.1.4</t>
  </si>
  <si>
    <t>5.1.1.3.1.5</t>
  </si>
  <si>
    <t>5.1.1.3.1.6</t>
  </si>
  <si>
    <t>5.1.1.3.1.7</t>
  </si>
  <si>
    <t>5.1.1.3.1.8</t>
  </si>
  <si>
    <t>5.1.1.3.1.9</t>
  </si>
  <si>
    <t>5.1.1.3.1.10</t>
  </si>
  <si>
    <t>5.1.1.3.1.11</t>
  </si>
  <si>
    <t>5.1.1.3.1.12</t>
  </si>
  <si>
    <t>5.1.1.3.1.13</t>
  </si>
  <si>
    <t>5.1.1.3.1.14</t>
  </si>
  <si>
    <t>5.1.1.3.1.15</t>
  </si>
  <si>
    <t>5.1.1.3.1.16</t>
  </si>
  <si>
    <t>5.1.1.3.2.1</t>
  </si>
  <si>
    <t>5.1.1.3.2.2</t>
  </si>
  <si>
    <t>5.1.1.3.2.3</t>
  </si>
  <si>
    <t>5.1.1.3.2.4</t>
  </si>
  <si>
    <t>5.1.1.3.2.5</t>
  </si>
  <si>
    <t>5.1.1.3.2.6</t>
  </si>
  <si>
    <t>5.1.1.3.2.7</t>
  </si>
  <si>
    <t>5.1.1.3.2.8</t>
  </si>
  <si>
    <t>5.1.1.3.2.9</t>
  </si>
  <si>
    <t>5.1.1.3.2.10</t>
  </si>
  <si>
    <t>5.1.1.3.2.11</t>
  </si>
  <si>
    <t>5.1.1.3.2.12</t>
  </si>
  <si>
    <t>5.1.1.3.2.13</t>
  </si>
  <si>
    <t>5.1.1.3.2.14</t>
  </si>
  <si>
    <t>5.1.1.3.2.15</t>
  </si>
  <si>
    <t>5.1.1.3.2.16</t>
  </si>
  <si>
    <t>5.1.1.3.2.17</t>
  </si>
  <si>
    <t>5.1.1.3.2.18</t>
  </si>
  <si>
    <t>5.1.1.3.2.19</t>
  </si>
  <si>
    <t>5.1.1.3.2.20</t>
  </si>
  <si>
    <t>5.1.1.3.2.21</t>
  </si>
  <si>
    <t>5.1.1.3.2.22</t>
  </si>
  <si>
    <t>5.1.1.3.2.23</t>
  </si>
  <si>
    <t>5.1.1.3.2.24</t>
  </si>
  <si>
    <t>5.1.1.3.2.25</t>
  </si>
  <si>
    <t>5.1.1.3.2.26</t>
  </si>
  <si>
    <t>5.1.1.3.2.27</t>
  </si>
  <si>
    <t>5.1.1.3.2.28</t>
  </si>
  <si>
    <t>5.1.1.3.2.29</t>
  </si>
  <si>
    <t>5.1.1.3.2.30</t>
  </si>
  <si>
    <t>5.1.1.3.2.31</t>
  </si>
  <si>
    <t>5.1.1.3.2.32</t>
  </si>
  <si>
    <t>5.1.1.3.3.1</t>
  </si>
  <si>
    <t>5.1.1.3.4.1</t>
  </si>
  <si>
    <t>5.1.1.3.5.1</t>
  </si>
  <si>
    <t>5.1.1.3.6.1</t>
  </si>
  <si>
    <t>5.1.1.3.7.1</t>
  </si>
  <si>
    <t>5.1.1.3.7.2</t>
  </si>
  <si>
    <t>5.1.1.3.7.3</t>
  </si>
  <si>
    <t>5.1.1.3.8.1</t>
  </si>
  <si>
    <t>5.1.1.3.8.2</t>
  </si>
  <si>
    <t>5.1.1.3.9.1</t>
  </si>
  <si>
    <t>5.1.1.3.9.2</t>
  </si>
  <si>
    <t>5.1.1.3.9.3</t>
  </si>
  <si>
    <t>5.1.1.3.9.4</t>
  </si>
  <si>
    <t>5.1.1.4.1.1</t>
  </si>
  <si>
    <t>5.1.1.4.2.1</t>
  </si>
  <si>
    <t>5.1.1.4.3.1</t>
  </si>
  <si>
    <t>5.1.1.4.4.1</t>
  </si>
  <si>
    <t>5.1.1.4.5.1</t>
  </si>
  <si>
    <t>5.1.1.4.6.1</t>
  </si>
  <si>
    <t>5.1.1.4.7.1</t>
  </si>
  <si>
    <t>5.1.1.4.8.1</t>
  </si>
  <si>
    <t>5.1.1.4.9.1</t>
  </si>
  <si>
    <t>5.1.1.4.10.1</t>
  </si>
  <si>
    <t>5.1.1.4.11.1</t>
  </si>
  <si>
    <t>5.1.1.4.12.1</t>
  </si>
  <si>
    <t>5.1.1.4.12.2</t>
  </si>
  <si>
    <t>5.1.1.4.12.3</t>
  </si>
  <si>
    <t>5.1.1.4.12.4</t>
  </si>
  <si>
    <t>5.1.1.4.13.1</t>
  </si>
  <si>
    <t>5.1.1.4.14.1</t>
  </si>
  <si>
    <t>5.1.1.5.1.1</t>
  </si>
  <si>
    <t>5.1.1.5.2.1</t>
  </si>
  <si>
    <t>5.1.1.5.3.1</t>
  </si>
  <si>
    <t>5.1.1.5.4.1</t>
  </si>
  <si>
    <t>5.1.1.5.5.1</t>
  </si>
  <si>
    <t>5.1.1.5.6.1</t>
  </si>
  <si>
    <t>5.1.1.5.7.1</t>
  </si>
  <si>
    <t>5.1.1.5.8.1</t>
  </si>
  <si>
    <t>5.1.1.5.9.1</t>
  </si>
  <si>
    <t>5.1.1.5.10.1</t>
  </si>
  <si>
    <t>5.1.1.5.10.2</t>
  </si>
  <si>
    <t>5.1.1.5.10.3</t>
  </si>
  <si>
    <t>5.1.1.5.10.4</t>
  </si>
  <si>
    <t>5.1.1.5.10.5</t>
  </si>
  <si>
    <t>5.1.1.5.10.6</t>
  </si>
  <si>
    <t>5.1.1.5.10.7</t>
  </si>
  <si>
    <t>5.1.1.5.10.8</t>
  </si>
  <si>
    <t>5.1.1.5.10.9</t>
  </si>
  <si>
    <t>5.1.1.5.10.10</t>
  </si>
  <si>
    <t>5.1.1.5.10.11</t>
  </si>
  <si>
    <t>5.1.1.5.10.12</t>
  </si>
  <si>
    <t>5.1.1.5.10.13</t>
  </si>
  <si>
    <t>5.1.1.5.10.14</t>
  </si>
  <si>
    <t>5.1.1.5.10.15</t>
  </si>
  <si>
    <t>5.1.1.5.10.16</t>
  </si>
  <si>
    <t>5.1.1.5.11.1</t>
  </si>
  <si>
    <t>5.1.1.5.11.2</t>
  </si>
  <si>
    <t>5.1.1.5.11.3</t>
  </si>
  <si>
    <t>5.1.1.5.11.4</t>
  </si>
  <si>
    <t>5.1.1.5.11.5</t>
  </si>
  <si>
    <t>5.1.1.5.11.6</t>
  </si>
  <si>
    <t>5.1.1.5.11.7</t>
  </si>
  <si>
    <t>5.1.1.5.11.8</t>
  </si>
  <si>
    <t>5.1.1.5.11.9</t>
  </si>
  <si>
    <t>5.1.1.5.11.10</t>
  </si>
  <si>
    <t>5.1.1.5.11.11</t>
  </si>
  <si>
    <t>5.1.1.5.11.12</t>
  </si>
  <si>
    <t>5.1.1.5.11.13</t>
  </si>
  <si>
    <t>5.1.1.5.11.14</t>
  </si>
  <si>
    <t>5.1.1.5.11.15</t>
  </si>
  <si>
    <t>5.1.1.5.11.16</t>
  </si>
  <si>
    <t>5.1.1.5.11.17</t>
  </si>
  <si>
    <t>5.1.1.5.11.18</t>
  </si>
  <si>
    <t>5.1.1.5.11.19</t>
  </si>
  <si>
    <t>5.1.1.5.11.20</t>
  </si>
  <si>
    <t>5.1.1.5.11.21</t>
  </si>
  <si>
    <t>5.1.1.5.11.22</t>
  </si>
  <si>
    <t>5.1.1.5.11.23</t>
  </si>
  <si>
    <t>5.1.1.5.11.24</t>
  </si>
  <si>
    <t>5.1.1.5.11.25</t>
  </si>
  <si>
    <t>5.1.1.5.11.26</t>
  </si>
  <si>
    <t>5.1.1.5.11.27</t>
  </si>
  <si>
    <t>5.1.1.5.11.28</t>
  </si>
  <si>
    <t>5.1.1.5.11.29</t>
  </si>
  <si>
    <t>5.1.1.5.11.30</t>
  </si>
  <si>
    <t>5.1.1.6.1.1</t>
  </si>
  <si>
    <t>5.1.1.6.2.1</t>
  </si>
  <si>
    <t>5.1.1.7.1.1</t>
  </si>
  <si>
    <t>5.1.1.7.1.2</t>
  </si>
  <si>
    <t>5.1.1.7.2.1</t>
  </si>
  <si>
    <t>5.1.1.7.2.2</t>
  </si>
  <si>
    <t>5.1.1.7.3.1</t>
  </si>
  <si>
    <t>5.1.1.7.3.2</t>
  </si>
  <si>
    <t>5.1.1.7.4.1</t>
  </si>
  <si>
    <t>5.1.1.7.4.2</t>
  </si>
  <si>
    <t>5.1.1.7.5.1</t>
  </si>
  <si>
    <t>5.1.1.7.5.2</t>
  </si>
  <si>
    <t>5.1.1.7.6.1</t>
  </si>
  <si>
    <t>5.1.1.7.6.2</t>
  </si>
  <si>
    <t>5.1.1.7.7.1</t>
  </si>
  <si>
    <t>5.1.1.7.7.2</t>
  </si>
  <si>
    <t>5.1.1.7.8.1</t>
  </si>
  <si>
    <t>5.1.1.7.8.2</t>
  </si>
  <si>
    <t>5.1.1.7.9.1</t>
  </si>
  <si>
    <t>5.1.1.7.9.2</t>
  </si>
  <si>
    <t>5.1.1.7.10.1</t>
  </si>
  <si>
    <t>5.1.1.7.10.2</t>
  </si>
  <si>
    <t>5.1.1.7.11.1</t>
  </si>
  <si>
    <t>5.1.1.7.11.2</t>
  </si>
  <si>
    <t>5.1.1.7.12.1</t>
  </si>
  <si>
    <t>5.1.1.7.12.2</t>
  </si>
  <si>
    <t>5.1.1.7.12.3</t>
  </si>
  <si>
    <t>5.1.1.7.12.4</t>
  </si>
  <si>
    <t>5.1.1.7.12.5</t>
  </si>
  <si>
    <t>5.1.1.7.12.6</t>
  </si>
  <si>
    <t>5.1.1.7.12.7</t>
  </si>
  <si>
    <t>5.1.1.7.12.8</t>
  </si>
  <si>
    <t>5.1.1.88.88.8888</t>
  </si>
  <si>
    <t>5.1.1.99.99.9999</t>
  </si>
  <si>
    <t>5.1.2.1.1.1</t>
  </si>
  <si>
    <t>5.1.2.1.1.2</t>
  </si>
  <si>
    <t>5.1.2.1.1.4</t>
  </si>
  <si>
    <t>5.1.2.1.1.5</t>
  </si>
  <si>
    <t>5.1.2.1.1.6</t>
  </si>
  <si>
    <t>5.1.2.1.1.7</t>
  </si>
  <si>
    <t>5.1.2.1.1.8</t>
  </si>
  <si>
    <t>5.1.2.1.1.9</t>
  </si>
  <si>
    <t>5.1.2.1.1.10</t>
  </si>
  <si>
    <t>5.1.2.1.1.11</t>
  </si>
  <si>
    <t>5.1.2.1.1.12</t>
  </si>
  <si>
    <t>5.1.2.1.1.13</t>
  </si>
  <si>
    <t>5.1.2.1.1.14</t>
  </si>
  <si>
    <t>5.1.2.1.1.15</t>
  </si>
  <si>
    <t>5.1.2.1.1.16</t>
  </si>
  <si>
    <t>5.1.2.1.1.17</t>
  </si>
  <si>
    <t>5.1.2.1.1.18</t>
  </si>
  <si>
    <t>5.1.2.1.1.19</t>
  </si>
  <si>
    <t>5.1.2.1.1.20</t>
  </si>
  <si>
    <t>5.1.2.1.1.22</t>
  </si>
  <si>
    <t>5.1.2.1.1.23</t>
  </si>
  <si>
    <t>5.1.2.1.1.24</t>
  </si>
  <si>
    <t>5.1.2.1.1.25</t>
  </si>
  <si>
    <t>5.1.2.1.1.26</t>
  </si>
  <si>
    <t>5.1.2.1.1.27</t>
  </si>
  <si>
    <t>5.1.2.1.1.28</t>
  </si>
  <si>
    <t>5.1.2.1.1.29</t>
  </si>
  <si>
    <t>5.1.2.1.1.30</t>
  </si>
  <si>
    <t>5.1.2.1.1.31</t>
  </si>
  <si>
    <t>5.1.2.1.1.32</t>
  </si>
  <si>
    <t>5.1.2.1.1.33</t>
  </si>
  <si>
    <t>5.1.2.1.1.34</t>
  </si>
  <si>
    <t>5.1.2.1.1.35</t>
  </si>
  <si>
    <t>5.1.2.1.1.36</t>
  </si>
  <si>
    <t>5.1.2.1.1.37</t>
  </si>
  <si>
    <t>5.1.2.1.1.38</t>
  </si>
  <si>
    <t>5.1.2.1.1.39</t>
  </si>
  <si>
    <t>5.1.2.1.1.40</t>
  </si>
  <si>
    <t>5.1.2.1.1.41</t>
  </si>
  <si>
    <t>5.1.2.1.1.42</t>
  </si>
  <si>
    <t>5.1.2.1.1.43</t>
  </si>
  <si>
    <t>5.1.2.1.1.44</t>
  </si>
  <si>
    <t>5.1.2.1.1.45</t>
  </si>
  <si>
    <t>5.1.2.1.1.46</t>
  </si>
  <si>
    <t>5.1.2.1.1.47</t>
  </si>
  <si>
    <t>5.1.2.1.1.48</t>
  </si>
  <si>
    <t>5.1.2.1.1.49</t>
  </si>
  <si>
    <t>5.1.2.1.1.50</t>
  </si>
  <si>
    <t>5.1.2.1.1.51</t>
  </si>
  <si>
    <t>5.1.2.1.1.52</t>
  </si>
  <si>
    <t>5.1.2.1.1.53</t>
  </si>
  <si>
    <t>5.1.2.1.1.54</t>
  </si>
  <si>
    <t>5.1.2.1.1.55</t>
  </si>
  <si>
    <t>5.1.2.1.1.56</t>
  </si>
  <si>
    <t>5.1.2.1.1.57</t>
  </si>
  <si>
    <t>5.1.2.1.1.58</t>
  </si>
  <si>
    <t>5.1.2.1.1.59</t>
  </si>
  <si>
    <t>5.1.2.1.1.60</t>
  </si>
  <si>
    <t>5.1.2.1.1.61</t>
  </si>
  <si>
    <t>5.1.2.1.1.62</t>
  </si>
  <si>
    <t>5.1.2.1.1.63</t>
  </si>
  <si>
    <t>5.1.2.1.1.64</t>
  </si>
  <si>
    <t>5.1.2.1.1.65</t>
  </si>
  <si>
    <t>5.1.2.1.1.66</t>
  </si>
  <si>
    <t>5.1.2.1.1.67</t>
  </si>
  <si>
    <t>5.1.2.1.1.68</t>
  </si>
  <si>
    <t>5.1.2.1.1.69</t>
  </si>
  <si>
    <t>5.1.2.1.1.70</t>
  </si>
  <si>
    <t>5.1.2.1.1.71</t>
  </si>
  <si>
    <t>5.1.2.1.1.72</t>
  </si>
  <si>
    <t>5.1.2.1.1.73</t>
  </si>
  <si>
    <t>5.1.2.1.1.74</t>
  </si>
  <si>
    <t>5.1.2.1.1.75</t>
  </si>
  <si>
    <t>5.1.2.1.1.76</t>
  </si>
  <si>
    <t>5.1.2.1.1.77</t>
  </si>
  <si>
    <t>5.1.2.1.1.78</t>
  </si>
  <si>
    <t>5.1.2.1.2.1</t>
  </si>
  <si>
    <t>5.1.2.1.2.2</t>
  </si>
  <si>
    <t>5.1.2.1.2.3</t>
  </si>
  <si>
    <t>5.1.2.1.2.4</t>
  </si>
  <si>
    <t>5.1.2.1.2.5</t>
  </si>
  <si>
    <t>5.1.2.1.2.6</t>
  </si>
  <si>
    <t>5.1.2.1.2.7</t>
  </si>
  <si>
    <t>5.1.2.1.2.8</t>
  </si>
  <si>
    <t>5.1.2.1.2.9</t>
  </si>
  <si>
    <t>5.1.2.1.2.10</t>
  </si>
  <si>
    <t>5.1.2.1.2.11</t>
  </si>
  <si>
    <t>5.1.2.1.2.12</t>
  </si>
  <si>
    <t>5.1.2.1.2.13</t>
  </si>
  <si>
    <t>5.1.2.1.3.1</t>
  </si>
  <si>
    <t>5.1.2.1.3.2</t>
  </si>
  <si>
    <t>5.1.2.1.3.3</t>
  </si>
  <si>
    <t>5.1.2.2.1.1</t>
  </si>
  <si>
    <t>5.1.2.2.1.2</t>
  </si>
  <si>
    <t>5.1.2.2.1.3</t>
  </si>
  <si>
    <t>5.1.2.2.1.4</t>
  </si>
  <si>
    <t>5.1.2.2.1.5</t>
  </si>
  <si>
    <t>5.1.2.2.1.6</t>
  </si>
  <si>
    <t>5.1.2.2.1.7</t>
  </si>
  <si>
    <t>5.1.2.2.1.8</t>
  </si>
  <si>
    <t>5.1.2.2.1.9</t>
  </si>
  <si>
    <t>5.1.2.2.1.10</t>
  </si>
  <si>
    <t>5.1.2.2.1.11</t>
  </si>
  <si>
    <t>5.1.2.2.1.12</t>
  </si>
  <si>
    <t>5.1.2.2.1.13</t>
  </si>
  <si>
    <t>5.1.2.2.1.14</t>
  </si>
  <si>
    <t>5.1.2.2.1.15</t>
  </si>
  <si>
    <t>5.1.2.2.1.16</t>
  </si>
  <si>
    <t>5.1.2.2.1.17</t>
  </si>
  <si>
    <t>5.1.2.2.1.18</t>
  </si>
  <si>
    <t>5.1.2.2.1.19</t>
  </si>
  <si>
    <t>5.1.2.2.1.20</t>
  </si>
  <si>
    <t>5.1.2.2.1.21</t>
  </si>
  <si>
    <t>5.1.2.2.1.22</t>
  </si>
  <si>
    <t>5.1.2.2.1.23</t>
  </si>
  <si>
    <t>5.1.2.2.1.24</t>
  </si>
  <si>
    <t>5.1.2.2.1.25</t>
  </si>
  <si>
    <t>5.1.2.2.1.26</t>
  </si>
  <si>
    <t>5.1.2.2.1.27</t>
  </si>
  <si>
    <t>5.1.2.2.1.28</t>
  </si>
  <si>
    <t>5.1.2.2.1.29</t>
  </si>
  <si>
    <t>5.1.2.2.1.30</t>
  </si>
  <si>
    <t>5.1.2.2.1.31</t>
  </si>
  <si>
    <t>5.1.2.2.1.32</t>
  </si>
  <si>
    <t>5.1.2.2.1.33</t>
  </si>
  <si>
    <t>5.1.2.2.1.34</t>
  </si>
  <si>
    <t>5.1.2.2.1.35</t>
  </si>
  <si>
    <t>5.1.2.2.1.36</t>
  </si>
  <si>
    <t>5.1.2.2.1.37</t>
  </si>
  <si>
    <t>5.1.2.2.1.38</t>
  </si>
  <si>
    <t>5.1.2.2.1.39</t>
  </si>
  <si>
    <t>5.1.2.2.1.40</t>
  </si>
  <si>
    <t>5.1.2.2.1.41</t>
  </si>
  <si>
    <t>5.1.2.2.1.42</t>
  </si>
  <si>
    <t>5.1.2.2.1.43</t>
  </si>
  <si>
    <t>5.1.2.2.1.44</t>
  </si>
  <si>
    <t>5.1.2.2.1.45</t>
  </si>
  <si>
    <t>5.1.2.2.1.46</t>
  </si>
  <si>
    <t>5.1.2.2.1.47</t>
  </si>
  <si>
    <t>5.1.2.2.1.48</t>
  </si>
  <si>
    <t>5.1.2.2.1.49</t>
  </si>
  <si>
    <t>5.1.2.2.1.50</t>
  </si>
  <si>
    <t>5.1.2.2.1.51</t>
  </si>
  <si>
    <t>5.1.2.2.1.52</t>
  </si>
  <si>
    <t>5.1.2.2.1.53</t>
  </si>
  <si>
    <t>5.1.2.2.1.54</t>
  </si>
  <si>
    <t>5.1.2.2.1.55</t>
  </si>
  <si>
    <t>5.1.2.2.1.56</t>
  </si>
  <si>
    <t>5.1.2.2.1.57</t>
  </si>
  <si>
    <t>5.1.2.2.1.58</t>
  </si>
  <si>
    <t>5.1.2.2.1.59</t>
  </si>
  <si>
    <t>5.1.2.2.1.60</t>
  </si>
  <si>
    <t>5.1.2.2.1.61</t>
  </si>
  <si>
    <t>5.1.2.2.1.62</t>
  </si>
  <si>
    <t>5.1.2.2.1.63</t>
  </si>
  <si>
    <t>5.1.2.2.1.64</t>
  </si>
  <si>
    <t>5.1.2.2.1.65</t>
  </si>
  <si>
    <t>5.1.2.2.1.66</t>
  </si>
  <si>
    <t>5.1.2.2.1.67</t>
  </si>
  <si>
    <t>5.1.2.2.1.68</t>
  </si>
  <si>
    <t>5.1.2.2.1.69</t>
  </si>
  <si>
    <t>5.1.2.2.1.70</t>
  </si>
  <si>
    <t>5.1.2.2.1.71</t>
  </si>
  <si>
    <t>5.1.2.2.1.72</t>
  </si>
  <si>
    <t>5.1.2.2.1.73</t>
  </si>
  <si>
    <t>5.1.2.2.1.74</t>
  </si>
  <si>
    <t>5.1.2.2.1.75</t>
  </si>
  <si>
    <t>5.1.2.2.1.76</t>
  </si>
  <si>
    <t>5.1.2.2.1.77</t>
  </si>
  <si>
    <t>5.1.2.2.1.78</t>
  </si>
  <si>
    <t>5.1.2.2.2.1</t>
  </si>
  <si>
    <t>5.1.2.2.2.2</t>
  </si>
  <si>
    <t>5.1.2.2.2.3</t>
  </si>
  <si>
    <t>5.1.2.2.2.4</t>
  </si>
  <si>
    <t>5.1.2.2.2.5</t>
  </si>
  <si>
    <t>5.1.2.2.2.6</t>
  </si>
  <si>
    <t>5.1.2.2.2.7</t>
  </si>
  <si>
    <t>5.1.2.2.2.8</t>
  </si>
  <si>
    <t>5.1.2.2.2.9</t>
  </si>
  <si>
    <t>5.1.2.2.3.1</t>
  </si>
  <si>
    <t>5.1.2.2.3.2</t>
  </si>
  <si>
    <t>5.1.2.2.3.3</t>
  </si>
  <si>
    <t>5.1.2.2.3.4</t>
  </si>
  <si>
    <t>5.1.2.2.3.5</t>
  </si>
  <si>
    <t>5.1.2.2.3.6</t>
  </si>
  <si>
    <t>5.1.2.2.3.7</t>
  </si>
  <si>
    <t>5.1.2.2.3.8</t>
  </si>
  <si>
    <t>5.1.2.2.3.9</t>
  </si>
  <si>
    <t>5.1.2.2.3.10</t>
  </si>
  <si>
    <t>5.1.2.2.3.11</t>
  </si>
  <si>
    <t>5.1.2.2.3.12</t>
  </si>
  <si>
    <t>5.1.2.2.3.13</t>
  </si>
  <si>
    <t>5.1.2.2.3.14</t>
  </si>
  <si>
    <t>5.1.2.2.3.15</t>
  </si>
  <si>
    <t>5.1.2.2.3.16</t>
  </si>
  <si>
    <t>5.1.2.2.3.17</t>
  </si>
  <si>
    <t>5.1.2.2.3.18</t>
  </si>
  <si>
    <t>5.1.2.2.3.19</t>
  </si>
  <si>
    <t>5.1.2.2.3.20</t>
  </si>
  <si>
    <t>5.1.2.2.3.21</t>
  </si>
  <si>
    <t>5.1.2.2.3.22</t>
  </si>
  <si>
    <t>5.1.2.2.3.23</t>
  </si>
  <si>
    <t>5.1.2.2.3.24</t>
  </si>
  <si>
    <t>5.1.2.2.3.25</t>
  </si>
  <si>
    <t>5.1.2.2.3.26</t>
  </si>
  <si>
    <t>5.1.2.2.3.27</t>
  </si>
  <si>
    <t>5.1.2.2.3.28</t>
  </si>
  <si>
    <t>5.1.2.2.3.29</t>
  </si>
  <si>
    <t>5.1.2.2.3.30</t>
  </si>
  <si>
    <t>5.1.2.2.3.31</t>
  </si>
  <si>
    <t>5.1.2.2.3.32</t>
  </si>
  <si>
    <t>5.1.2.2.3.33</t>
  </si>
  <si>
    <t>5.1.2.2.3.34</t>
  </si>
  <si>
    <t>5.1.2.2.3.35</t>
  </si>
  <si>
    <t>5.1.2.2.4.1</t>
  </si>
  <si>
    <t>5.1.2.2.4.2</t>
  </si>
  <si>
    <t>5.1.2.2.4.3</t>
  </si>
  <si>
    <t>5.1.2.2.4.4</t>
  </si>
  <si>
    <t>5.1.2.2.4.5</t>
  </si>
  <si>
    <t>5.1.2.2.4.6</t>
  </si>
  <si>
    <t>5.1.2.2.4.7</t>
  </si>
  <si>
    <t>5.1.2.2.4.8</t>
  </si>
  <si>
    <t>5.1.2.2.4.9</t>
  </si>
  <si>
    <t>5.1.2.2.4.10</t>
  </si>
  <si>
    <t>5.1.2.2.4.11</t>
  </si>
  <si>
    <t>5.1.2.2.4.12</t>
  </si>
  <si>
    <t>5.1.2.2.4.13</t>
  </si>
  <si>
    <t>5.1.2.2.4.14</t>
  </si>
  <si>
    <t>5.1.2.2.4.15</t>
  </si>
  <si>
    <t>5.1.2.2.4.16</t>
  </si>
  <si>
    <t>5.1.2.2.4.17</t>
  </si>
  <si>
    <t>5.1.2.2.4.18</t>
  </si>
  <si>
    <t>5.1.2.2.4.19</t>
  </si>
  <si>
    <t>5.1.2.2.4.20</t>
  </si>
  <si>
    <t>5.1.2.2.4.21</t>
  </si>
  <si>
    <t>5.1.2.2.4.22</t>
  </si>
  <si>
    <t>5.1.2.2.4.23</t>
  </si>
  <si>
    <t>5.1.2.2.4.24</t>
  </si>
  <si>
    <t>5.1.2.2.4.25</t>
  </si>
  <si>
    <t>5.1.2.2.4.26</t>
  </si>
  <si>
    <t>5.1.2.2.4.27</t>
  </si>
  <si>
    <t>5.1.2.2.4.28</t>
  </si>
  <si>
    <t>5.1.2.2.4.29</t>
  </si>
  <si>
    <t>5.1.2.2.4.30</t>
  </si>
  <si>
    <t>5.1.2.2.4.31</t>
  </si>
  <si>
    <t>5.1.2.2.4.32</t>
  </si>
  <si>
    <t>5.1.2.2.4.33</t>
  </si>
  <si>
    <t>5.1.2.2.4.34</t>
  </si>
  <si>
    <t>5.1.2.2.4.35</t>
  </si>
  <si>
    <t>5.1.2.2.4.36</t>
  </si>
  <si>
    <t>5.1.2.2.4.37</t>
  </si>
  <si>
    <t>5.1.2.2.4.38</t>
  </si>
  <si>
    <t>5.1.2.2.4.39</t>
  </si>
  <si>
    <t>5.1.2.2.4.40</t>
  </si>
  <si>
    <t>5.1.2.2.4.41</t>
  </si>
  <si>
    <t>5.1.2.2.4.42</t>
  </si>
  <si>
    <t>5.1.2.2.4.43</t>
  </si>
  <si>
    <t>5.1.2.2.4.44</t>
  </si>
  <si>
    <t>5.1.2.2.4.45</t>
  </si>
  <si>
    <t>5.1.2.2.4.46</t>
  </si>
  <si>
    <t>5.1.2.2.4.47</t>
  </si>
  <si>
    <t>5.1.2.2.4.48</t>
  </si>
  <si>
    <t>5.1.2.2.4.49</t>
  </si>
  <si>
    <t>5.1.2.2.4.50</t>
  </si>
  <si>
    <t>5.1.2.2.4.51</t>
  </si>
  <si>
    <t>5.1.2.2.4.52</t>
  </si>
  <si>
    <t>5.1.2.2.4.53</t>
  </si>
  <si>
    <t>5.1.2.2.4.54</t>
  </si>
  <si>
    <t>5.1.2.2.4.55</t>
  </si>
  <si>
    <t>5.1.2.2.4.56</t>
  </si>
  <si>
    <t>5.1.2.2.4.57</t>
  </si>
  <si>
    <t>5.1.2.2.4.58</t>
  </si>
  <si>
    <t>5.1.2.2.4.59</t>
  </si>
  <si>
    <t>5.1.2.2.4.60</t>
  </si>
  <si>
    <t>5.1.2.2.4.61</t>
  </si>
  <si>
    <t>5.1.2.2.4.62</t>
  </si>
  <si>
    <t>5.1.2.2.4.63</t>
  </si>
  <si>
    <t>5.1.2.2.4.64</t>
  </si>
  <si>
    <t>5.1.2.2.4.65</t>
  </si>
  <si>
    <t>5.1.2.2.4.66</t>
  </si>
  <si>
    <t>5.1.2.2.4.67</t>
  </si>
  <si>
    <t>5.1.2.2.4.68</t>
  </si>
  <si>
    <t>5.1.2.2.4.69</t>
  </si>
  <si>
    <t>5.1.2.2.4.70</t>
  </si>
  <si>
    <t>5.1.2.2.4.71</t>
  </si>
  <si>
    <t>5.1.2.2.4.72</t>
  </si>
  <si>
    <t>5.1.2.2.4.73</t>
  </si>
  <si>
    <t>5.1.2.2.4.74</t>
  </si>
  <si>
    <t>5.1.2.2.4.75</t>
  </si>
  <si>
    <t>5.1.2.2.4.76</t>
  </si>
  <si>
    <t>5.1.2.2.4.77</t>
  </si>
  <si>
    <t>5.1.2.2.4.78</t>
  </si>
  <si>
    <t>5.1.2.2.4.79</t>
  </si>
  <si>
    <t>5.1.2.2.4.80</t>
  </si>
  <si>
    <t>5.1.2.2.4.81</t>
  </si>
  <si>
    <t>5.1.2.2.4.82</t>
  </si>
  <si>
    <t>5.1.2.2.4.83</t>
  </si>
  <si>
    <t>5.1.2.2.4.84</t>
  </si>
  <si>
    <t>5.1.2.2.4.85</t>
  </si>
  <si>
    <t>5.1.2.2.4.86</t>
  </si>
  <si>
    <t>5.1.2.2.4.87</t>
  </si>
  <si>
    <t>5.1.2.2.4.88</t>
  </si>
  <si>
    <t>5.1.2.2.4.89</t>
  </si>
  <si>
    <t>5.1.2.2.4.90</t>
  </si>
  <si>
    <t>5.1.2.2.4.91</t>
  </si>
  <si>
    <t>5.1.2.2.4.92</t>
  </si>
  <si>
    <t>5.1.2.2.4.93</t>
  </si>
  <si>
    <t>5.1.2.2.4.94</t>
  </si>
  <si>
    <t>5.1.2.2.4.95</t>
  </si>
  <si>
    <t>5.1.2.2.4.96</t>
  </si>
  <si>
    <t>5.1.2.2.4.97</t>
  </si>
  <si>
    <t>5.1.2.2.4.98</t>
  </si>
  <si>
    <t>5.1.2.2.4.99</t>
  </si>
  <si>
    <t>5.1.2.2.4.100</t>
  </si>
  <si>
    <t>5.1.2.2.4.101</t>
  </si>
  <si>
    <t>5.1.2.2.4.102</t>
  </si>
  <si>
    <t>5.1.2.2.4.103</t>
  </si>
  <si>
    <t>5.1.2.2.4.104</t>
  </si>
  <si>
    <t>5.1.2.2.4.105</t>
  </si>
  <si>
    <t>5.1.2.2.4.106</t>
  </si>
  <si>
    <t>5.1.2.2.4.107</t>
  </si>
  <si>
    <t>5.1.2.2.4.108</t>
  </si>
  <si>
    <t>5.1.2.2.4.109</t>
  </si>
  <si>
    <t>5.1.2.2.4.110</t>
  </si>
  <si>
    <t>5.1.2.2.4.111</t>
  </si>
  <si>
    <t>5.1.2.2.4.112</t>
  </si>
  <si>
    <t>5.1.2.2.4.113</t>
  </si>
  <si>
    <t>5.1.2.2.4.114</t>
  </si>
  <si>
    <t>5.1.2.2.4.115</t>
  </si>
  <si>
    <t>5.1.2.2.4.116</t>
  </si>
  <si>
    <t>5.1.2.2.4.117</t>
  </si>
  <si>
    <t>5.1.2.2.4.118</t>
  </si>
  <si>
    <t>5.1.2.2.4.119</t>
  </si>
  <si>
    <t>5.1.2.2.4.120</t>
  </si>
  <si>
    <t>5.1.2.2.4.121</t>
  </si>
  <si>
    <t>5.1.2.2.4.122</t>
  </si>
  <si>
    <t>5.1.2.2.4.123</t>
  </si>
  <si>
    <t>5.1.2.2.4.124</t>
  </si>
  <si>
    <t>5.1.2.2.4.125</t>
  </si>
  <si>
    <t>5.1.2.2.4.126</t>
  </si>
  <si>
    <t>5.1.2.2.4.127</t>
  </si>
  <si>
    <t>5.1.2.2.4.128</t>
  </si>
  <si>
    <t>5.1.2.2.4.129</t>
  </si>
  <si>
    <t>5.1.2.2.4.130</t>
  </si>
  <si>
    <t>5.1.2.2.4.131</t>
  </si>
  <si>
    <t>5.1.2.2.4.132</t>
  </si>
  <si>
    <t>5.1.2.2.4.133</t>
  </si>
  <si>
    <t>5.1.2.2.4.134</t>
  </si>
  <si>
    <t>5.1.2.2.4.135</t>
  </si>
  <si>
    <t>5.1.2.2.4.136</t>
  </si>
  <si>
    <t>5.1.2.2.4.137</t>
  </si>
  <si>
    <t>5.1.2.2.4.138</t>
  </si>
  <si>
    <t>5.1.2.2.4.139</t>
  </si>
  <si>
    <t>5.1.2.2.4.140</t>
  </si>
  <si>
    <t>5.1.2.2.4.141</t>
  </si>
  <si>
    <t>5.1.2.2.4.142</t>
  </si>
  <si>
    <t>5.1.2.2.4.143</t>
  </si>
  <si>
    <t>5.1.2.2.4.144</t>
  </si>
  <si>
    <t>5.1.2.2.4.145</t>
  </si>
  <si>
    <t>5.1.2.2.4.146</t>
  </si>
  <si>
    <t>5.1.2.2.4.147</t>
  </si>
  <si>
    <t>5.1.2.2.4.148</t>
  </si>
  <si>
    <t>5.1.2.2.4.149</t>
  </si>
  <si>
    <t>5.1.2.2.4.150</t>
  </si>
  <si>
    <t>5.1.2.2.4.151</t>
  </si>
  <si>
    <t>5.1.2.2.4.152</t>
  </si>
  <si>
    <t>5.1.2.2.4.153</t>
  </si>
  <si>
    <t>5.1.2.2.4.154</t>
  </si>
  <si>
    <t>5.1.2.2.4.155</t>
  </si>
  <si>
    <t>5.1.2.2.4.156</t>
  </si>
  <si>
    <t>5.1.2.2.4.157</t>
  </si>
  <si>
    <t>5.1.2.2.4.158</t>
  </si>
  <si>
    <t>5.1.2.2.4.159</t>
  </si>
  <si>
    <t>5.1.2.2.4.160</t>
  </si>
  <si>
    <t>5.1.2.2.4.161</t>
  </si>
  <si>
    <t>5.1.2.2.4.162</t>
  </si>
  <si>
    <t>5.1.2.2.4.163</t>
  </si>
  <si>
    <t>5.1.2.2.4.164</t>
  </si>
  <si>
    <t>5.1.2.2.4.165</t>
  </si>
  <si>
    <t>5.1.2.2.4.166</t>
  </si>
  <si>
    <t>5.1.2.2.4.167</t>
  </si>
  <si>
    <t>5.1.2.2.4.168</t>
  </si>
  <si>
    <t>5.1.2.2.4.169</t>
  </si>
  <si>
    <t>5.1.2.2.4.170</t>
  </si>
  <si>
    <t>5.1.2.2.4.171</t>
  </si>
  <si>
    <t>5.1.2.2.4.172</t>
  </si>
  <si>
    <t>5.1.2.2.4.173</t>
  </si>
  <si>
    <t>5.1.2.2.4.174</t>
  </si>
  <si>
    <t>5.1.2.2.4.175</t>
  </si>
  <si>
    <t>5.1.2.2.4.176</t>
  </si>
  <si>
    <t>5.1.2.2.4.177</t>
  </si>
  <si>
    <t>5.1.2.2.4.178</t>
  </si>
  <si>
    <t>5.1.2.2.4.179</t>
  </si>
  <si>
    <t>5.1.2.2.4.180</t>
  </si>
  <si>
    <t>5.1.2.2.4.181</t>
  </si>
  <si>
    <t>5.1.2.2.4.182</t>
  </si>
  <si>
    <t>5.1.2.2.4.183</t>
  </si>
  <si>
    <t>5.1.2.2.4.184</t>
  </si>
  <si>
    <t>5.1.2.2.4.185</t>
  </si>
  <si>
    <t>5.1.2.2.4.186</t>
  </si>
  <si>
    <t>5.1.2.2.4.187</t>
  </si>
  <si>
    <t>5.1.2.2.4.188</t>
  </si>
  <si>
    <t>5.1.2.2.4.189</t>
  </si>
  <si>
    <t>5.1.2.2.4.190</t>
  </si>
  <si>
    <t>5.1.2.2.4.191</t>
  </si>
  <si>
    <t>5.1.2.2.4.192</t>
  </si>
  <si>
    <t>5.1.2.2.4.193</t>
  </si>
  <si>
    <t>5.1.2.2.4.194</t>
  </si>
  <si>
    <t>5.1.2.2.4.195</t>
  </si>
  <si>
    <t>5.1.2.2.4.196</t>
  </si>
  <si>
    <t>5.1.2.2.4.197</t>
  </si>
  <si>
    <t>5.1.2.2.4.198</t>
  </si>
  <si>
    <t>5.1.2.2.4.199</t>
  </si>
  <si>
    <t>5.1.2.2.4.200</t>
  </si>
  <si>
    <t>5.1.2.2.4.201</t>
  </si>
  <si>
    <t>5.1.2.2.4.202</t>
  </si>
  <si>
    <t>5.1.2.2.4.203</t>
  </si>
  <si>
    <t>5.1.2.2.4.204</t>
  </si>
  <si>
    <t>5.1.2.2.4.205</t>
  </si>
  <si>
    <t>5.1.2.2.4.206</t>
  </si>
  <si>
    <t>5.1.2.2.4.207</t>
  </si>
  <si>
    <t>5.1.2.2.4.208</t>
  </si>
  <si>
    <t>5.1.2.2.4.209</t>
  </si>
  <si>
    <t>5.1.2.2.4.210</t>
  </si>
  <si>
    <t>5.1.2.2.4.211</t>
  </si>
  <si>
    <t>5.1.2.2.4.212</t>
  </si>
  <si>
    <t>5.1.2.2.4.213</t>
  </si>
  <si>
    <t>5.1.2.2.4.214</t>
  </si>
  <si>
    <t>5.1.2.2.4.215</t>
  </si>
  <si>
    <t>5.1.2.2.4.216</t>
  </si>
  <si>
    <t>5.1.2.2.4.217</t>
  </si>
  <si>
    <t>5.1.2.2.4.218</t>
  </si>
  <si>
    <t>5.1.2.2.4.219</t>
  </si>
  <si>
    <t>5.1.2.2.4.220</t>
  </si>
  <si>
    <t>5.1.2.2.4.221</t>
  </si>
  <si>
    <t>5.1.2.2.4.222</t>
  </si>
  <si>
    <t>5.1.2.2.4.223</t>
  </si>
  <si>
    <t>5.1.2.2.4.224</t>
  </si>
  <si>
    <t>5.1.2.2.4.225</t>
  </si>
  <si>
    <t>5.1.2.2.4.226</t>
  </si>
  <si>
    <t>5.1.2.2.4.227</t>
  </si>
  <si>
    <t>5.1.2.2.4.228</t>
  </si>
  <si>
    <t>5.1.2.2.4.229</t>
  </si>
  <si>
    <t>5.1.2.2.4.230</t>
  </si>
  <si>
    <t>5.1.2.2.4.231</t>
  </si>
  <si>
    <t>5.1.2.2.4.232</t>
  </si>
  <si>
    <t>5.1.2.2.4.233</t>
  </si>
  <si>
    <t>5.1.2.2.4.234</t>
  </si>
  <si>
    <t>5.1.2.2.4.235</t>
  </si>
  <si>
    <t>5.1.2.2.4.236</t>
  </si>
  <si>
    <t>5.1.2.2.4.237</t>
  </si>
  <si>
    <t>5.1.2.2.4.238</t>
  </si>
  <si>
    <t>5.1.2.2.4.239</t>
  </si>
  <si>
    <t>5.1.2.2.4.240</t>
  </si>
  <si>
    <t>5.1.2.2.4.241</t>
  </si>
  <si>
    <t>5.1.2.2.4.242</t>
  </si>
  <si>
    <t>5.1.2.2.4.243</t>
  </si>
  <si>
    <t>5.1.2.2.4.244</t>
  </si>
  <si>
    <t>5.1.2.2.4.245</t>
  </si>
  <si>
    <t>5.1.2.2.4.246</t>
  </si>
  <si>
    <t>5.1.2.2.4.247</t>
  </si>
  <si>
    <t>5.1.2.2.4.248</t>
  </si>
  <si>
    <t>5.1.2.2.4.249</t>
  </si>
  <si>
    <t>5.1.2.2.4.250</t>
  </si>
  <si>
    <t>5.1.2.2.4.251</t>
  </si>
  <si>
    <t>5.1.2.2.4.252</t>
  </si>
  <si>
    <t>5.1.2.2.4.253</t>
  </si>
  <si>
    <t>5.1.2.2.4.254</t>
  </si>
  <si>
    <t>5.1.2.2.4.255</t>
  </si>
  <si>
    <t>5.1.2.2.4.256</t>
  </si>
  <si>
    <t>5.1.2.2.4.257</t>
  </si>
  <si>
    <t>5.1.2.2.4.258</t>
  </si>
  <si>
    <t>5.1.2.2.4.259</t>
  </si>
  <si>
    <t>5.1.2.2.4.260</t>
  </si>
  <si>
    <t>5.1.2.2.4.261</t>
  </si>
  <si>
    <t>5.1.2.2.4.262</t>
  </si>
  <si>
    <t>5.1.2.2.4.263</t>
  </si>
  <si>
    <t>5.1.2.2.4.264</t>
  </si>
  <si>
    <t>5.1.2.2.4.265</t>
  </si>
  <si>
    <t>5.1.2.2.4.266</t>
  </si>
  <si>
    <t>5.1.2.2.4.267</t>
  </si>
  <si>
    <t>5.1.2.2.4.268</t>
  </si>
  <si>
    <t>5.1.2.2.4.269</t>
  </si>
  <si>
    <t>5.1.2.2.4.270</t>
  </si>
  <si>
    <t>5.1.2.2.4.271</t>
  </si>
  <si>
    <t>5.1.2.2.4.272</t>
  </si>
  <si>
    <t>5.1.2.2.4.273</t>
  </si>
  <si>
    <t>5.1.2.2.4.274</t>
  </si>
  <si>
    <t>5.1.2.2.4.275</t>
  </si>
  <si>
    <t>5.1.2.2.4.276</t>
  </si>
  <si>
    <t>5.1.2.2.4.277</t>
  </si>
  <si>
    <t>5.1.2.2.4.278</t>
  </si>
  <si>
    <t>5.1.2.2.4.279</t>
  </si>
  <si>
    <t>5.1.2.2.4.280</t>
  </si>
  <si>
    <t>5.1.2.2.4.281</t>
  </si>
  <si>
    <t>5.1.2.2.4.282</t>
  </si>
  <si>
    <t>5.1.2.2.4.283</t>
  </si>
  <si>
    <t>5.1.2.2.4.284</t>
  </si>
  <si>
    <t>5.1.2.2.4.285</t>
  </si>
  <si>
    <t>5.1.2.2.4.286</t>
  </si>
  <si>
    <t>5.1.2.2.4.287</t>
  </si>
  <si>
    <t>5.1.2.2.4.288</t>
  </si>
  <si>
    <t>5.1.2.2.4.289</t>
  </si>
  <si>
    <t>5.1.2.2.4.290</t>
  </si>
  <si>
    <t>5.1.2.2.4.291</t>
  </si>
  <si>
    <t>5.1.2.2.4.292</t>
  </si>
  <si>
    <t>5.1.2.2.4.293</t>
  </si>
  <si>
    <t>5.1.2.2.4.294</t>
  </si>
  <si>
    <t>5.1.2.2.4.295</t>
  </si>
  <si>
    <t>5.1.2.2.4.296</t>
  </si>
  <si>
    <t>5.1.2.2.4.297</t>
  </si>
  <si>
    <t>5.1.2.2.4.298</t>
  </si>
  <si>
    <t>5.1.2.2.4.299</t>
  </si>
  <si>
    <t>5.1.2.2.4.300</t>
  </si>
  <si>
    <t>5.1.2.2.4.301</t>
  </si>
  <si>
    <t>5.1.2.2.4.302</t>
  </si>
  <si>
    <t>5.1.2.2.4.303</t>
  </si>
  <si>
    <t>5.1.2.2.4.304</t>
  </si>
  <si>
    <t>5.1.2.2.4.305</t>
  </si>
  <si>
    <t>5.1.2.2.4.306</t>
  </si>
  <si>
    <t>5.1.2.2.4.307</t>
  </si>
  <si>
    <t>5.1.2.2.4.308</t>
  </si>
  <si>
    <t>5.1.2.2.4.309</t>
  </si>
  <si>
    <t>5.1.2.2.4.310</t>
  </si>
  <si>
    <t>5.1.2.2.4.311</t>
  </si>
  <si>
    <t>5.1.2.2.4.312</t>
  </si>
  <si>
    <t>5.1.2.2.4.313</t>
  </si>
  <si>
    <t>5.1.2.2.4.314</t>
  </si>
  <si>
    <t>5.1.2.2.4.315</t>
  </si>
  <si>
    <t>5.1.2.2.4.316</t>
  </si>
  <si>
    <t>5.1.2.2.4.317</t>
  </si>
  <si>
    <t>5.1.2.2.4.318</t>
  </si>
  <si>
    <t>5.1.2.2.4.319</t>
  </si>
  <si>
    <t>5.1.2.2.4.320</t>
  </si>
  <si>
    <t>5.1.2.2.4.321</t>
  </si>
  <si>
    <t>5.1.2.2.4.322</t>
  </si>
  <si>
    <t>5.1.2.2.4.323</t>
  </si>
  <si>
    <t>5.1.2.2.4.324</t>
  </si>
  <si>
    <t>5.1.2.2.4.325</t>
  </si>
  <si>
    <t>5.1.2.2.4.326</t>
  </si>
  <si>
    <t>5.1.2.2.4.327</t>
  </si>
  <si>
    <t>5.1.2.2.4.328</t>
  </si>
  <si>
    <t>5.1.2.2.4.329</t>
  </si>
  <si>
    <t>5.1.2.2.4.330</t>
  </si>
  <si>
    <t>5.1.2.2.4.331</t>
  </si>
  <si>
    <t>5.1.2.2.4.332</t>
  </si>
  <si>
    <t>5.1.2.2.4.333</t>
  </si>
  <si>
    <t>5.1.2.2.4.334</t>
  </si>
  <si>
    <t>5.1.2.2.4.335</t>
  </si>
  <si>
    <t>5.1.2.2.4.336</t>
  </si>
  <si>
    <t>5.1.2.2.4.337</t>
  </si>
  <si>
    <t>5.1.2.2.4.338</t>
  </si>
  <si>
    <t>5.1.2.2.4.339</t>
  </si>
  <si>
    <t>5.1.2.2.4.340</t>
  </si>
  <si>
    <t>5.1.2.2.4.341</t>
  </si>
  <si>
    <t>5.1.2.2.4.342</t>
  </si>
  <si>
    <t>5.1.2.2.4.343</t>
  </si>
  <si>
    <t>5.1.2.2.4.344</t>
  </si>
  <si>
    <t>5.1.2.2.4.345</t>
  </si>
  <si>
    <t>5.1.2.2.4.346</t>
  </si>
  <si>
    <t>5.1.2.2.4.347</t>
  </si>
  <si>
    <t>5.1.2.2.4.348</t>
  </si>
  <si>
    <t>5.1.2.2.4.349</t>
  </si>
  <si>
    <t>5.1.2.2.4.350</t>
  </si>
  <si>
    <t>5.1.2.2.4.351</t>
  </si>
  <si>
    <t>5.1.2.2.4.352</t>
  </si>
  <si>
    <t>5.1.2.2.4.353</t>
  </si>
  <si>
    <t>5.1.2.2.4.354</t>
  </si>
  <si>
    <t>5.1.2.2.4.355</t>
  </si>
  <si>
    <t>5.1.2.2.4.356</t>
  </si>
  <si>
    <t>5.1.2.2.4.357</t>
  </si>
  <si>
    <t>5.1.2.2.4.358</t>
  </si>
  <si>
    <t>5.1.2.2.4.359</t>
  </si>
  <si>
    <t>5.1.2.2.4.360</t>
  </si>
  <si>
    <t>5.1.2.2.4.361</t>
  </si>
  <si>
    <t>5.1.2.2.4.362</t>
  </si>
  <si>
    <t>5.1.2.2.4.363</t>
  </si>
  <si>
    <t>5.1.2.2.4.364</t>
  </si>
  <si>
    <t>5.1.2.2.4.365</t>
  </si>
  <si>
    <t>5.1.2.2.4.366</t>
  </si>
  <si>
    <t>5.1.2.2.4.367</t>
  </si>
  <si>
    <t>5.1.2.2.4.368</t>
  </si>
  <si>
    <t>5.1.2.2.4.369</t>
  </si>
  <si>
    <t>5.1.2.2.4.370</t>
  </si>
  <si>
    <t>5.1.2.2.4.371</t>
  </si>
  <si>
    <t>5.1.2.2.4.372</t>
  </si>
  <si>
    <t>5.1.2.2.4.373</t>
  </si>
  <si>
    <t>5.1.2.2.4.374</t>
  </si>
  <si>
    <t>5.1.2.2.4.375</t>
  </si>
  <si>
    <t>5.1.2.2.4.376</t>
  </si>
  <si>
    <t>5.1.2.2.4.404</t>
  </si>
  <si>
    <t>5.1.2.2.4.405</t>
  </si>
  <si>
    <t>5.1.2.2.4.406</t>
  </si>
  <si>
    <t>5.1.2.2.4.407</t>
  </si>
  <si>
    <t>5.1.2.2.4.408</t>
  </si>
  <si>
    <t>5.1.2.2.4.409</t>
  </si>
  <si>
    <t>5.1.2.2.4.410</t>
  </si>
  <si>
    <t>5.1.2.2.4.411</t>
  </si>
  <si>
    <t>5.1.2.2.4.412</t>
  </si>
  <si>
    <t>5.1.2.2.4.413</t>
  </si>
  <si>
    <t>5.1.2.2.4.414</t>
  </si>
  <si>
    <t>5.1.2.2.4.415</t>
  </si>
  <si>
    <t>5.1.2.2.4.416</t>
  </si>
  <si>
    <t>5.1.2.2.4.417</t>
  </si>
  <si>
    <t>5.1.2.2.4.418</t>
  </si>
  <si>
    <t>5.1.2.2.4.419</t>
  </si>
  <si>
    <t>5.1.2.2.4.420</t>
  </si>
  <si>
    <t>5.1.2.2.4.421</t>
  </si>
  <si>
    <t>5.1.2.2.4.422</t>
  </si>
  <si>
    <t>5.1.2.2.4.423</t>
  </si>
  <si>
    <t>5.1.2.2.4.424</t>
  </si>
  <si>
    <t>5.1.2.2.4.425</t>
  </si>
  <si>
    <t>5.1.2.2.4.426</t>
  </si>
  <si>
    <t>5.1.2.2.4.427</t>
  </si>
  <si>
    <t>5.1.2.2.4.428</t>
  </si>
  <si>
    <t>5.1.2.2.4.429</t>
  </si>
  <si>
    <t>5.1.2.2.4.430</t>
  </si>
  <si>
    <t>5.1.2.2.4.431</t>
  </si>
  <si>
    <t>5.1.2.2.4.432</t>
  </si>
  <si>
    <t>5.1.2.2.4.433</t>
  </si>
  <si>
    <t>5.1.2.2.4.434</t>
  </si>
  <si>
    <t>5.1.2.2.4.435</t>
  </si>
  <si>
    <t>5.1.2.2.4.436</t>
  </si>
  <si>
    <t>5.1.2.2.4.437</t>
  </si>
  <si>
    <t>5.1.2.2.4.438</t>
  </si>
  <si>
    <t>5.1.2.2.4.439</t>
  </si>
  <si>
    <t>5.1.2.2.4.440</t>
  </si>
  <si>
    <t>5.1.2.2.4.441</t>
  </si>
  <si>
    <t>5.1.2.2.4.442</t>
  </si>
  <si>
    <t>5.1.2.2.4.443</t>
  </si>
  <si>
    <t>5.1.2.2.4.444</t>
  </si>
  <si>
    <t>5.1.2.2.4.445</t>
  </si>
  <si>
    <t>5.1.2.2.4.446</t>
  </si>
  <si>
    <t>5.1.2.2.4.447</t>
  </si>
  <si>
    <t>5.1.2.2.4.448</t>
  </si>
  <si>
    <t>5.1.2.2.4.449</t>
  </si>
  <si>
    <t>5.1.2.2.4.450</t>
  </si>
  <si>
    <t>5.1.2.2.4.451</t>
  </si>
  <si>
    <t>5.1.2.2.4.452</t>
  </si>
  <si>
    <t>5.1.2.2.4.453</t>
  </si>
  <si>
    <t>5.1.2.2.4.454</t>
  </si>
  <si>
    <t>5.1.2.2.4.455</t>
  </si>
  <si>
    <t>5.1.2.2.4.456</t>
  </si>
  <si>
    <t>5.1.2.2.4.457</t>
  </si>
  <si>
    <t>5.1.2.2.4.458</t>
  </si>
  <si>
    <t>5.1.2.2.4.459</t>
  </si>
  <si>
    <t>5.1.2.2.4.460</t>
  </si>
  <si>
    <t>5.1.2.2.4.461</t>
  </si>
  <si>
    <t>5.1.2.2.4.462</t>
  </si>
  <si>
    <t>5.1.2.2.4.463</t>
  </si>
  <si>
    <t>5.1.2.2.4.464</t>
  </si>
  <si>
    <t>5.1.2.2.4.465</t>
  </si>
  <si>
    <t>5.1.2.2.4.466</t>
  </si>
  <si>
    <t>5.1.2.2.4.467</t>
  </si>
  <si>
    <t>5.1.2.2.4.468</t>
  </si>
  <si>
    <t>5.1.2.2.4.469</t>
  </si>
  <si>
    <t>5.1.2.2.4.470</t>
  </si>
  <si>
    <t>5.1.2.2.4.471</t>
  </si>
  <si>
    <t>5.1.2.2.4.472</t>
  </si>
  <si>
    <t>5.1.2.2.4.473</t>
  </si>
  <si>
    <t>5.1.2.2.4.474</t>
  </si>
  <si>
    <t>5.1.2.2.4.475</t>
  </si>
  <si>
    <t>5.1.2.2.4.476</t>
  </si>
  <si>
    <t>5.1.2.2.4.477</t>
  </si>
  <si>
    <t>5.1.2.2.4.478</t>
  </si>
  <si>
    <t>5.1.2.2.4.479</t>
  </si>
  <si>
    <t>5.1.2.2.4.480</t>
  </si>
  <si>
    <t>5.1.2.2.4.481</t>
  </si>
  <si>
    <t>5.1.2.2.4.482</t>
  </si>
  <si>
    <t>5.1.2.2.4.483</t>
  </si>
  <si>
    <t>5.1.2.2.4.484</t>
  </si>
  <si>
    <t>5.1.2.2.4.485</t>
  </si>
  <si>
    <t>5.1.2.2.4.486</t>
  </si>
  <si>
    <t>5.1.2.2.4.487</t>
  </si>
  <si>
    <t>5.1.2.2.4.488</t>
  </si>
  <si>
    <t>5.1.2.2.4.489</t>
  </si>
  <si>
    <t>5.1.2.2.4.490</t>
  </si>
  <si>
    <t>5.1.2.2.4.491</t>
  </si>
  <si>
    <t>5.1.2.2.4.492</t>
  </si>
  <si>
    <t>5.1.2.2.4.493</t>
  </si>
  <si>
    <t>5.1.2.2.4.494</t>
  </si>
  <si>
    <t>5.1.2.2.4.495</t>
  </si>
  <si>
    <t>5.1.2.2.4.496</t>
  </si>
  <si>
    <t>5.1.2.2.4.497</t>
  </si>
  <si>
    <t>5.1.2.2.4.498</t>
  </si>
  <si>
    <t>5.1.2.2.4.499</t>
  </si>
  <si>
    <t>5.1.2.2.4.500</t>
  </si>
  <si>
    <t>5.1.2.2.4.501</t>
  </si>
  <si>
    <t>5.1.2.2.4.502</t>
  </si>
  <si>
    <t>5.1.2.2.4.503</t>
  </si>
  <si>
    <t>5.1.2.2.4.504</t>
  </si>
  <si>
    <t>5.1.2.2.4.505</t>
  </si>
  <si>
    <t>5.1.2.2.4.506</t>
  </si>
  <si>
    <t>5.1.2.2.4.507</t>
  </si>
  <si>
    <t>5.1.2.2.4.508</t>
  </si>
  <si>
    <t>5.1.2.2.4.509</t>
  </si>
  <si>
    <t>5.1.2.2.5.1</t>
  </si>
  <si>
    <t>5.1.2.2.5.2</t>
  </si>
  <si>
    <t>5.1.2.2.5.3</t>
  </si>
  <si>
    <t>5.1.2.2.5.4</t>
  </si>
  <si>
    <t>5.1.2.2.5.5</t>
  </si>
  <si>
    <t>5.1.2.2.5.6</t>
  </si>
  <si>
    <t>5.1.2.2.5.7</t>
  </si>
  <si>
    <t>5.1.2.2.5.8</t>
  </si>
  <si>
    <t>5.1.2.2.5.9</t>
  </si>
  <si>
    <t>5.1.2.2.5.10</t>
  </si>
  <si>
    <t>5.1.2.2.5.11</t>
  </si>
  <si>
    <t>5.1.2.2.5.12</t>
  </si>
  <si>
    <t>5.1.2.2.5.13</t>
  </si>
  <si>
    <t>5.1.2.2.5.14</t>
  </si>
  <si>
    <t>5.1.2.2.5.15</t>
  </si>
  <si>
    <t>5.1.2.2.5.16</t>
  </si>
  <si>
    <t>5.1.2.2.5.17</t>
  </si>
  <si>
    <t>5.1.2.2.5.18</t>
  </si>
  <si>
    <t>5.1.2.2.5.19</t>
  </si>
  <si>
    <t>5.1.2.2.5.20</t>
  </si>
  <si>
    <t>5.1.2.2.5.21</t>
  </si>
  <si>
    <t>5.1.2.2.5.22</t>
  </si>
  <si>
    <t>5.1.2.2.5.23</t>
  </si>
  <si>
    <t>5.1.2.2.5.24</t>
  </si>
  <si>
    <t>5.1.2.2.5.25</t>
  </si>
  <si>
    <t>5.1.2.2.5.26</t>
  </si>
  <si>
    <t>5.1.2.2.5.27</t>
  </si>
  <si>
    <t>5.1.2.2.5.28</t>
  </si>
  <si>
    <t>5.1.2.2.5.29</t>
  </si>
  <si>
    <t>5.1.2.2.5.30</t>
  </si>
  <si>
    <t>5.1.2.2.5.31</t>
  </si>
  <si>
    <t>5.1.2.2.5.32</t>
  </si>
  <si>
    <t>5.1.2.2.5.33</t>
  </si>
  <si>
    <t>5.1.2.2.5.34</t>
  </si>
  <si>
    <t>5.1.2.2.5.35</t>
  </si>
  <si>
    <t>5.1.2.2.5.36</t>
  </si>
  <si>
    <t>5.1.2.2.5.37</t>
  </si>
  <si>
    <t>5.1.2.2.5.38</t>
  </si>
  <si>
    <t>5.1.2.2.5.39</t>
  </si>
  <si>
    <t>5.1.2.2.5.40</t>
  </si>
  <si>
    <t>5.1.2.2.5.41</t>
  </si>
  <si>
    <t>5.1.2.2.5.42</t>
  </si>
  <si>
    <t>5.1.2.2.5.43</t>
  </si>
  <si>
    <t>5.1.2.2.5.44</t>
  </si>
  <si>
    <t>5.1.2.2.5.45</t>
  </si>
  <si>
    <t>5.1.2.2.5.46</t>
  </si>
  <si>
    <t>5.1.2.2.5.47</t>
  </si>
  <si>
    <t>5.1.2.2.5.48</t>
  </si>
  <si>
    <t>5.1.2.2.5.49</t>
  </si>
  <si>
    <t>5.1.2.2.5.50</t>
  </si>
  <si>
    <t>5.1.2.2.5.51</t>
  </si>
  <si>
    <t>5.1.2.2.5.52</t>
  </si>
  <si>
    <t>5.1.2.2.5.53</t>
  </si>
  <si>
    <t>5.1.2.2.5.54</t>
  </si>
  <si>
    <t>5.1.2.2.5.55</t>
  </si>
  <si>
    <t>5.1.2.2.5.56</t>
  </si>
  <si>
    <t>5.1.2.2.5.57</t>
  </si>
  <si>
    <t>5.1.2.2.5.58</t>
  </si>
  <si>
    <t>5.1.2.2.5.59</t>
  </si>
  <si>
    <t>5.1.2.2.5.60</t>
  </si>
  <si>
    <t>5.1.2.2.5.61</t>
  </si>
  <si>
    <t>5.1.2.2.5.62</t>
  </si>
  <si>
    <t>5.1.2.2.5.63</t>
  </si>
  <si>
    <t>5.1.2.2.5.64</t>
  </si>
  <si>
    <t>5.1.2.2.6.1</t>
  </si>
  <si>
    <t>5.1.2.2.6.2</t>
  </si>
  <si>
    <t>5.1.2.2.6.3</t>
  </si>
  <si>
    <t>5.1.2.2.6.4</t>
  </si>
  <si>
    <t>5.1.2.2.6.5</t>
  </si>
  <si>
    <t>5.1.2.2.6.6</t>
  </si>
  <si>
    <t>5.1.2.2.6.7</t>
  </si>
  <si>
    <t>5.1.2.2.6.8</t>
  </si>
  <si>
    <t>5.1.2.2.6.9</t>
  </si>
  <si>
    <t>5.1.2.2.6.10</t>
  </si>
  <si>
    <t>5.1.2.2.6.11</t>
  </si>
  <si>
    <t>5.1.2.2.6.12</t>
  </si>
  <si>
    <t>5.1.2.2.6.13</t>
  </si>
  <si>
    <t>5.1.2.2.6.14</t>
  </si>
  <si>
    <t>5.1.2.2.6.15</t>
  </si>
  <si>
    <t>5.1.2.2.6.16</t>
  </si>
  <si>
    <t>5.1.2.2.6.17</t>
  </si>
  <si>
    <t>5.1.2.2.6.18</t>
  </si>
  <si>
    <t>5.1.2.2.6.19</t>
  </si>
  <si>
    <t>5.1.2.2.6.20</t>
  </si>
  <si>
    <t>5.1.2.2.6.21</t>
  </si>
  <si>
    <t>5.1.2.2.6.22</t>
  </si>
  <si>
    <t>5.1.2.2.6.23</t>
  </si>
  <si>
    <t>5.1.2.2.6.24</t>
  </si>
  <si>
    <t>5.1.2.2.6.25</t>
  </si>
  <si>
    <t>5.1.2.2.6.26</t>
  </si>
  <si>
    <t>5.1.2.2.6.27</t>
  </si>
  <si>
    <t>5.1.2.2.6.28</t>
  </si>
  <si>
    <t>5.1.2.2.6.29</t>
  </si>
  <si>
    <t>5.1.2.2.6.30</t>
  </si>
  <si>
    <t>5.1.2.2.6.31</t>
  </si>
  <si>
    <t>5.1.2.2.6.32</t>
  </si>
  <si>
    <t>5.1.2.2.6.33</t>
  </si>
  <si>
    <t>5.1.2.2.6.34</t>
  </si>
  <si>
    <t>5.1.2.2.6.35</t>
  </si>
  <si>
    <t>5.1.2.2.6.36</t>
  </si>
  <si>
    <t>5.1.2.2.6.37</t>
  </si>
  <si>
    <t>5.1.2.2.6.38</t>
  </si>
  <si>
    <t>5.1.2.2.6.39</t>
  </si>
  <si>
    <t>5.1.2.2.6.40</t>
  </si>
  <si>
    <t>5.1.2.2.6.41</t>
  </si>
  <si>
    <t>5.1.2.2.6.42</t>
  </si>
  <si>
    <t>5.1.2.2.6.43</t>
  </si>
  <si>
    <t>5.1.2.2.6.44</t>
  </si>
  <si>
    <t>5.1.2.2.6.45</t>
  </si>
  <si>
    <t>5.1.2.2.6.46</t>
  </si>
  <si>
    <t>5.1.2.2.6.47</t>
  </si>
  <si>
    <t>5.1.2.2.6.48</t>
  </si>
  <si>
    <t>5.1.2.2.6.49</t>
  </si>
  <si>
    <t>5.1.2.2.6.50</t>
  </si>
  <si>
    <t>5.1.2.2.6.51</t>
  </si>
  <si>
    <t>5.1.2.2.6.52</t>
  </si>
  <si>
    <t>5.1.2.2.6.53</t>
  </si>
  <si>
    <t>5.1.2.2.6.54</t>
  </si>
  <si>
    <t>5.1.2.2.6.55</t>
  </si>
  <si>
    <t>5.1.2.2.6.56</t>
  </si>
  <si>
    <t>5.1.2.2.6.57</t>
  </si>
  <si>
    <t>5.1.2.2.6.58</t>
  </si>
  <si>
    <t>5.1.2.2.6.59</t>
  </si>
  <si>
    <t>5.1.2.2.6.60</t>
  </si>
  <si>
    <t>5.1.2.2.6.61</t>
  </si>
  <si>
    <t>5.1.2.2.6.62</t>
  </si>
  <si>
    <t>5.1.2.2.6.63</t>
  </si>
  <si>
    <t>5.1.2.2.6.64</t>
  </si>
  <si>
    <t>5.1.2.2.6.65</t>
  </si>
  <si>
    <t>5.1.2.2.6.66</t>
  </si>
  <si>
    <t>5.1.2.2.6.67</t>
  </si>
  <si>
    <t>5.1.2.2.6.68</t>
  </si>
  <si>
    <t>5.1.2.2.6.69</t>
  </si>
  <si>
    <t>5.1.2.2.6.70</t>
  </si>
  <si>
    <t>5.1.2.2.6.71</t>
  </si>
  <si>
    <t>5.1.2.2.6.72</t>
  </si>
  <si>
    <t>5.1.2.2.6.73</t>
  </si>
  <si>
    <t>5.1.2.2.6.74</t>
  </si>
  <si>
    <t>5.1.2.2.6.75</t>
  </si>
  <si>
    <t>5.1.2.2.6.76</t>
  </si>
  <si>
    <t>5.1.2.2.6.77</t>
  </si>
  <si>
    <t>5.1.2.2.6.78</t>
  </si>
  <si>
    <t>5.1.2.2.6.79</t>
  </si>
  <si>
    <t>5.1.2.2.6.80</t>
  </si>
  <si>
    <t>5.1.2.2.6.81</t>
  </si>
  <si>
    <t>5.1.2.2.6.82</t>
  </si>
  <si>
    <t>5.1.2.2.6.83</t>
  </si>
  <si>
    <t>5.1.2.2.6.84</t>
  </si>
  <si>
    <t>5.1.2.2.6.85</t>
  </si>
  <si>
    <t>5.1.2.2.6.86</t>
  </si>
  <si>
    <t>5.1.2.2.6.87</t>
  </si>
  <si>
    <t>5.1.2.2.6.88</t>
  </si>
  <si>
    <t>5.1.2.2.6.89</t>
  </si>
  <si>
    <t>5.1.2.2.6.90</t>
  </si>
  <si>
    <t>5.1.2.2.6.91</t>
  </si>
  <si>
    <t>5.1.2.2.6.92</t>
  </si>
  <si>
    <t>5.1.2.2.6.93</t>
  </si>
  <si>
    <t>5.1.2.2.6.94</t>
  </si>
  <si>
    <t>5.1.2.2.6.95</t>
  </si>
  <si>
    <t>5.1.2.2.6.96</t>
  </si>
  <si>
    <t>5.1.2.2.6.97</t>
  </si>
  <si>
    <t>5.1.2.2.6.98</t>
  </si>
  <si>
    <t>5.1.2.2.6.99</t>
  </si>
  <si>
    <t>5.1.2.2.6.100</t>
  </si>
  <si>
    <t>5.1.2.2.6.101</t>
  </si>
  <si>
    <t>5.1.2.2.6.102</t>
  </si>
  <si>
    <t>5.1.2.2.6.103</t>
  </si>
  <si>
    <t>5.1.2.2.6.104</t>
  </si>
  <si>
    <t>5.1.2.2.6.105</t>
  </si>
  <si>
    <t>5.1.2.2.6.106</t>
  </si>
  <si>
    <t>5.1.2.2.6.107</t>
  </si>
  <si>
    <t>5.1.2.2.6.108</t>
  </si>
  <si>
    <t>5.1.2.2.6.109</t>
  </si>
  <si>
    <t>5.1.2.2.6.110</t>
  </si>
  <si>
    <t>5.1.2.2.6.111</t>
  </si>
  <si>
    <t>5.1.2.2.6.112</t>
  </si>
  <si>
    <t>5.1.2.2.6.113</t>
  </si>
  <si>
    <t>5.1.2.2.6.114</t>
  </si>
  <si>
    <t>5.1.2.2.6.115</t>
  </si>
  <si>
    <t>5.1.2.2.6.116</t>
  </si>
  <si>
    <t>5.1.2.2.6.117</t>
  </si>
  <si>
    <t>5.1.2.2.6.118</t>
  </si>
  <si>
    <t>5.1.2.2.6.119</t>
  </si>
  <si>
    <t>5.1.2.2.6.120</t>
  </si>
  <si>
    <t>5.1.2.2.6.121</t>
  </si>
  <si>
    <t>5.1.2.2.6.122</t>
  </si>
  <si>
    <t>5.1.2.2.6.123</t>
  </si>
  <si>
    <t>5.1.2.2.6.124</t>
  </si>
  <si>
    <t>5.1.2.2.6.125</t>
  </si>
  <si>
    <t>5.1.2.2.6.126</t>
  </si>
  <si>
    <t>5.1.2.2.6.127</t>
  </si>
  <si>
    <t>5.1.2.2.6.128</t>
  </si>
  <si>
    <t>5.1.2.2.6.129</t>
  </si>
  <si>
    <t>5.1.2.2.6.130</t>
  </si>
  <si>
    <t>5.1.2.2.6.131</t>
  </si>
  <si>
    <t>5.1.2.2.6.132</t>
  </si>
  <si>
    <t>5.1.2.2.6.133</t>
  </si>
  <si>
    <t>5.1.2.2.6.134</t>
  </si>
  <si>
    <t>5.1.2.2.6.135</t>
  </si>
  <si>
    <t>5.1.2.2.6.136</t>
  </si>
  <si>
    <t>5.1.2.2.7.1</t>
  </si>
  <si>
    <t>5.1.2.2.7.2</t>
  </si>
  <si>
    <t>5.1.2.2.7.3</t>
  </si>
  <si>
    <t>5.1.2.2.7.4</t>
  </si>
  <si>
    <t>5.1.2.2.7.5</t>
  </si>
  <si>
    <t>5.1.2.2.7.6</t>
  </si>
  <si>
    <t>5.1.2.2.7.7</t>
  </si>
  <si>
    <t>5.1.2.2.7.8</t>
  </si>
  <si>
    <t>5.1.2.2.7.9</t>
  </si>
  <si>
    <t>5.1.2.2.7.10</t>
  </si>
  <si>
    <t>5.1.2.2.7.11</t>
  </si>
  <si>
    <t>5.1.2.2.7.12</t>
  </si>
  <si>
    <t>5.1.2.2.7.13</t>
  </si>
  <si>
    <t>5.1.2.2.7.14</t>
  </si>
  <si>
    <t>5.1.2.2.7.15</t>
  </si>
  <si>
    <t>5.1.2.2.7.16</t>
  </si>
  <si>
    <t>5.1.2.2.7.17</t>
  </si>
  <si>
    <t>5.1.2.2.7.18</t>
  </si>
  <si>
    <t>5.1.2.2.7.19</t>
  </si>
  <si>
    <t>5.1.2.2.7.20</t>
  </si>
  <si>
    <t>5.1.2.2.7.21</t>
  </si>
  <si>
    <t>5.1.2.2.7.22</t>
  </si>
  <si>
    <t>5.1.2.2.7.23</t>
  </si>
  <si>
    <t>5.1.2.2.7.24</t>
  </si>
  <si>
    <t>5.1.2.2.7.25</t>
  </si>
  <si>
    <t>5.1.2.2.7.26</t>
  </si>
  <si>
    <t>5.1.2.2.7.27</t>
  </si>
  <si>
    <t>5.1.2.2.7.28</t>
  </si>
  <si>
    <t>5.1.2.2.7.29</t>
  </si>
  <si>
    <t>5.1.2.2.7.30</t>
  </si>
  <si>
    <t>5.1.2.2.7.31</t>
  </si>
  <si>
    <t>5.1.2.2.7.32</t>
  </si>
  <si>
    <t>5.1.2.2.7.33</t>
  </si>
  <si>
    <t>5.1.2.2.7.34</t>
  </si>
  <si>
    <t>5.1.2.2.7.35</t>
  </si>
  <si>
    <t>5.1.2.2.7.36</t>
  </si>
  <si>
    <t>5.1.2.2.7.37</t>
  </si>
  <si>
    <t>5.1.2.2.7.38</t>
  </si>
  <si>
    <t>5.1.2.2.7.39</t>
  </si>
  <si>
    <t>5.1.2.2.7.40</t>
  </si>
  <si>
    <t>5.1.2.2.7.41</t>
  </si>
  <si>
    <t>5.1.2.2.7.42</t>
  </si>
  <si>
    <t>5.1.2.2.7.43</t>
  </si>
  <si>
    <t>5.1.2.2.7.44</t>
  </si>
  <si>
    <t>5.1.2.2.7.45</t>
  </si>
  <si>
    <t>5.1.2.2.7.46</t>
  </si>
  <si>
    <t>5.1.2.2.7.47</t>
  </si>
  <si>
    <t>5.1.2.2.7.48</t>
  </si>
  <si>
    <t>5.1.2.2.7.49</t>
  </si>
  <si>
    <t>5.1.2.2.7.50</t>
  </si>
  <si>
    <t>5.1.2.2.7.51</t>
  </si>
  <si>
    <t>5.1.2.2.7.52</t>
  </si>
  <si>
    <t>5.1.2.2.7.53</t>
  </si>
  <si>
    <t>5.1.2.2.7.54</t>
  </si>
  <si>
    <t>5.1.2.2.7.55</t>
  </si>
  <si>
    <t>5.1.2.2.7.56</t>
  </si>
  <si>
    <t>5.1.2.2.7.57</t>
  </si>
  <si>
    <t>5.1.2.2.7.58</t>
  </si>
  <si>
    <t>5.1.2.2.7.59</t>
  </si>
  <si>
    <t>5.1.2.2.7.60</t>
  </si>
  <si>
    <t>5.1.2.2.7.61</t>
  </si>
  <si>
    <t>5.1.2.2.7.62</t>
  </si>
  <si>
    <t>5.1.2.2.7.63</t>
  </si>
  <si>
    <t>5.1.2.2.7.64</t>
  </si>
  <si>
    <t>5.1.2.2.8.1</t>
  </si>
  <si>
    <t>5.1.2.2.8.2</t>
  </si>
  <si>
    <t>5.1.2.2.8.3</t>
  </si>
  <si>
    <t>5.1.2.2.8.4</t>
  </si>
  <si>
    <t>5.1.2.2.8.5</t>
  </si>
  <si>
    <t>5.1.2.2.8.6</t>
  </si>
  <si>
    <t>5.1.2.2.8.7</t>
  </si>
  <si>
    <t>5.1.2.2.8.8</t>
  </si>
  <si>
    <t>5.1.2.2.8.9</t>
  </si>
  <si>
    <t>5.1.2.2.8.10</t>
  </si>
  <si>
    <t>5.1.2.2.8.11</t>
  </si>
  <si>
    <t>5.1.2.2.8.12</t>
  </si>
  <si>
    <t>5.1.2.2.8.13</t>
  </si>
  <si>
    <t>5.1.2.2.8.14</t>
  </si>
  <si>
    <t>5.1.2.2.8.15</t>
  </si>
  <si>
    <t>5.1.2.2.8.16</t>
  </si>
  <si>
    <t>5.1.2.2.8.17</t>
  </si>
  <si>
    <t>5.1.2.2.8.18</t>
  </si>
  <si>
    <t>5.1.2.2.8.19</t>
  </si>
  <si>
    <t>5.1.2.2.8.20</t>
  </si>
  <si>
    <t>5.1.2.2.8.21</t>
  </si>
  <si>
    <t>5.1.2.2.8.22</t>
  </si>
  <si>
    <t>5.1.2.2.8.23</t>
  </si>
  <si>
    <t>5.1.2.2.8.24</t>
  </si>
  <si>
    <t>5.1.2.2.8.25</t>
  </si>
  <si>
    <t>5.1.2.2.8.26</t>
  </si>
  <si>
    <t>5.1.2.2.8.27</t>
  </si>
  <si>
    <t>5.1.2.2.8.28</t>
  </si>
  <si>
    <t>5.1.2.2.8.29</t>
  </si>
  <si>
    <t>5.1.2.2.8.30</t>
  </si>
  <si>
    <t>5.1.2.2.8.31</t>
  </si>
  <si>
    <t>5.1.2.2.8.32</t>
  </si>
  <si>
    <t>5.1.2.2.8.33</t>
  </si>
  <si>
    <t>5.1.2.2.8.34</t>
  </si>
  <si>
    <t>5.1.2.2.8.35</t>
  </si>
  <si>
    <t>5.1.2.2.8.36</t>
  </si>
  <si>
    <t>5.1.2.2.8.37</t>
  </si>
  <si>
    <t>5.1.2.2.8.38</t>
  </si>
  <si>
    <t>5.1.2.2.8.39</t>
  </si>
  <si>
    <t>5.1.2.2.8.40</t>
  </si>
  <si>
    <t>5.1.2.2.9.1</t>
  </si>
  <si>
    <t>5.1.2.2.9.2</t>
  </si>
  <si>
    <t>5.1.2.2.9.3</t>
  </si>
  <si>
    <t>5.1.2.2.9.4</t>
  </si>
  <si>
    <t>5.1.2.2.9.5</t>
  </si>
  <si>
    <t>5.1.2.2.9.6</t>
  </si>
  <si>
    <t>5.1.2.2.9.7</t>
  </si>
  <si>
    <t>5.1.2.2.9.8</t>
  </si>
  <si>
    <t>5.1.2.2.9.9</t>
  </si>
  <si>
    <t>5.1.2.2.9.10</t>
  </si>
  <si>
    <t>5.1.2.2.9.11</t>
  </si>
  <si>
    <t>5.1.2.2.9.12</t>
  </si>
  <si>
    <t>5.1.2.2.9.13</t>
  </si>
  <si>
    <t>5.1.2.2.9.14</t>
  </si>
  <si>
    <t>5.1.2.2.9.15</t>
  </si>
  <si>
    <t>5.1.2.2.9.16</t>
  </si>
  <si>
    <t>5.1.2.2.9.17</t>
  </si>
  <si>
    <t>5.1.2.2.9.18</t>
  </si>
  <si>
    <t>5.1.2.2.9.19</t>
  </si>
  <si>
    <t>5.1.2.2.9.20</t>
  </si>
  <si>
    <t>5.1.2.2.9.21</t>
  </si>
  <si>
    <t>5.1.2.2.9.22</t>
  </si>
  <si>
    <t>5.1.2.2.10.1</t>
  </si>
  <si>
    <t>5.1.2.2.10.2</t>
  </si>
  <si>
    <t>5.1.2.2.10.3</t>
  </si>
  <si>
    <t>5.1.2.2.10.4</t>
  </si>
  <si>
    <t>5.1.2.2.10.5</t>
  </si>
  <si>
    <t>5.1.2.2.10.6</t>
  </si>
  <si>
    <t>5.1.2.2.10.7</t>
  </si>
  <si>
    <t>5.1.2.2.10.8</t>
  </si>
  <si>
    <t>5.1.2.2.10.9</t>
  </si>
  <si>
    <t>5.1.2.2.10.10</t>
  </si>
  <si>
    <t>5.1.2.2.10.11</t>
  </si>
  <si>
    <t>5.1.2.2.10.12</t>
  </si>
  <si>
    <t>5.1.2.2.10.13</t>
  </si>
  <si>
    <t>5.1.2.2.10.14</t>
  </si>
  <si>
    <t>5.1.2.2.10.15</t>
  </si>
  <si>
    <t>5.1.2.2.10.16</t>
  </si>
  <si>
    <t>5.1.2.2.10.17</t>
  </si>
  <si>
    <t>5.1.2.2.10.18</t>
  </si>
  <si>
    <t>5.1.2.2.10.19</t>
  </si>
  <si>
    <t>5.1.2.2.11.1</t>
  </si>
  <si>
    <t>5.1.2.2.11.2</t>
  </si>
  <si>
    <t>5.1.2.2.11.3</t>
  </si>
  <si>
    <t>5.1.2.2.11.4</t>
  </si>
  <si>
    <t>5.1.2.2.12.1</t>
  </si>
  <si>
    <t>5.1.2.2.12.2</t>
  </si>
  <si>
    <t>5.1.2.2.12.3</t>
  </si>
  <si>
    <t>5.1.2.2.12.4</t>
  </si>
  <si>
    <t>5.1.2.2.13.1</t>
  </si>
  <si>
    <t>5.1.2.2.13.2</t>
  </si>
  <si>
    <t>5.1.2.2.13.3</t>
  </si>
  <si>
    <t>5.1.2.2.13.4</t>
  </si>
  <si>
    <t>5.1.2.2.13.5</t>
  </si>
  <si>
    <t>5.1.2.2.13.6</t>
  </si>
  <si>
    <t>5.1.2.2.13.7</t>
  </si>
  <si>
    <t>5.1.2.2.13.8</t>
  </si>
  <si>
    <t>5.1.2.2.13.9</t>
  </si>
  <si>
    <t>5.1.2.2.13.10</t>
  </si>
  <si>
    <t>5.1.2.2.13.11</t>
  </si>
  <si>
    <t>5.1.2.2.13.12</t>
  </si>
  <si>
    <t>5.1.2.2.13.13</t>
  </si>
  <si>
    <t>5.1.2.2.13.14</t>
  </si>
  <si>
    <t>5.1.2.2.13.15</t>
  </si>
  <si>
    <t>5.1.2.2.13.16</t>
  </si>
  <si>
    <t>5.1.2.2.14.1</t>
  </si>
  <si>
    <t>5.1.2.2.14.2</t>
  </si>
  <si>
    <t>5.1.2.2.14.3</t>
  </si>
  <si>
    <t>5.1.2.2.14.4</t>
  </si>
  <si>
    <t>5.1.2.2.14.5</t>
  </si>
  <si>
    <t>5.1.2.2.14.6</t>
  </si>
  <si>
    <t>5.1.2.2.14.7</t>
  </si>
  <si>
    <t>5.1.2.2.14.8</t>
  </si>
  <si>
    <t>5.1.2.2.14.9</t>
  </si>
  <si>
    <t>5.1.2.2.14.10</t>
  </si>
  <si>
    <t>5.1.2.2.14.11</t>
  </si>
  <si>
    <t>5.1.2.2.14.12</t>
  </si>
  <si>
    <t>5.1.2.2.14.13</t>
  </si>
  <si>
    <t>5.1.2.2.14.14</t>
  </si>
  <si>
    <t>5.1.2.2.14.15</t>
  </si>
  <si>
    <t>5.1.2.2.14.16</t>
  </si>
  <si>
    <t>5.1.2.2.14.17</t>
  </si>
  <si>
    <t>5.1.2.2.14.18</t>
  </si>
  <si>
    <t>5.1.2.2.14.19</t>
  </si>
  <si>
    <t>5.1.2.2.14.20</t>
  </si>
  <si>
    <t>5.1.2.2.14.21</t>
  </si>
  <si>
    <t>5.1.2.2.14.22</t>
  </si>
  <si>
    <t>5.1.2.2.14.23</t>
  </si>
  <si>
    <t>5.1.2.2.14.24</t>
  </si>
  <si>
    <t>5.1.2.2.14.25</t>
  </si>
  <si>
    <t>5.1.2.2.14.26</t>
  </si>
  <si>
    <t>5.1.2.2.14.27</t>
  </si>
  <si>
    <t>5.1.2.2.14.28</t>
  </si>
  <si>
    <t>5.1.2.2.14.29</t>
  </si>
  <si>
    <t>5.1.2.2.14.30</t>
  </si>
  <si>
    <t>5.1.2.3.1.1</t>
  </si>
  <si>
    <t>5.1.2.3.1.2</t>
  </si>
  <si>
    <t>5.1.2.3.1.3</t>
  </si>
  <si>
    <t>5.1.2.3.1.4</t>
  </si>
  <si>
    <t>5.1.2.3.1.5</t>
  </si>
  <si>
    <t>5.1.2.3.1.6</t>
  </si>
  <si>
    <t>5.1.2.3.1.7</t>
  </si>
  <si>
    <t>5.1.2.3.1.8</t>
  </si>
  <si>
    <t>5.1.2.3.1.9</t>
  </si>
  <si>
    <t>5.1.2.3.1.10</t>
  </si>
  <si>
    <t>5.1.2.3.1.11</t>
  </si>
  <si>
    <t>5.1.2.3.1.12</t>
  </si>
  <si>
    <t>5.1.2.3.1.13</t>
  </si>
  <si>
    <t>5.1.2.3.1.14</t>
  </si>
  <si>
    <t>5.1.2.3.1.15</t>
  </si>
  <si>
    <t>5.1.2.3.1.16</t>
  </si>
  <si>
    <t>5.1.2.3.1.17</t>
  </si>
  <si>
    <t>5.1.2.3.1.18</t>
  </si>
  <si>
    <t>5.1.2.3.1.19</t>
  </si>
  <si>
    <t>5.1.2.3.1.20</t>
  </si>
  <si>
    <t>5.1.2.3.1.21</t>
  </si>
  <si>
    <t>5.1.2.3.1.22</t>
  </si>
  <si>
    <t>5.1.2.3.1.23</t>
  </si>
  <si>
    <t>5.1.2.3.1.24</t>
  </si>
  <si>
    <t>5.1.2.3.1.25</t>
  </si>
  <si>
    <t>5.1.2.3.1.26</t>
  </si>
  <si>
    <t>5.1.2.3.1.27</t>
  </si>
  <si>
    <t>5.1.2.3.1.28</t>
  </si>
  <si>
    <t>5.1.2.3.1.29</t>
  </si>
  <si>
    <t>5.1.2.3.1.30</t>
  </si>
  <si>
    <t>5.1.2.3.1.31</t>
  </si>
  <si>
    <t>5.1.2.3.1.32</t>
  </si>
  <si>
    <t>5.1.2.3.1.33</t>
  </si>
  <si>
    <t>5.1.2.3.1.34</t>
  </si>
  <si>
    <t>5.1.2.3.1.35</t>
  </si>
  <si>
    <t>5.1.2.3.2.1</t>
  </si>
  <si>
    <t>5.1.2.3.2.2</t>
  </si>
  <si>
    <t>5.1.2.3.2.3</t>
  </si>
  <si>
    <t>5.1.2.3.2.4</t>
  </si>
  <si>
    <t>5.1.2.3.2.5</t>
  </si>
  <si>
    <t>5.1.2.3.2.6</t>
  </si>
  <si>
    <t>5.1.2.3.2.7</t>
  </si>
  <si>
    <t>5.1.2.3.2.8</t>
  </si>
  <si>
    <t>5.1.2.3.2.9</t>
  </si>
  <si>
    <t>5.1.2.3.2.10</t>
  </si>
  <si>
    <t>5.1.2.3.2.11</t>
  </si>
  <si>
    <t>5.1.2.3.2.12</t>
  </si>
  <si>
    <t>5.1.2.3.2.13</t>
  </si>
  <si>
    <t>5.1.2.3.2.14</t>
  </si>
  <si>
    <t>5.1.2.3.2.15</t>
  </si>
  <si>
    <t>5.1.2.3.2.16</t>
  </si>
  <si>
    <t>5.1.2.3.2.17</t>
  </si>
  <si>
    <t>5.1.2.3.2.18</t>
  </si>
  <si>
    <t>5.1.2.3.2.19</t>
  </si>
  <si>
    <t>5.1.2.3.2.20</t>
  </si>
  <si>
    <t>5.1.2.3.2.21</t>
  </si>
  <si>
    <t>5.1.2.3.2.22</t>
  </si>
  <si>
    <t>5.1.2.3.2.23</t>
  </si>
  <si>
    <t>5.1.2.3.2.24</t>
  </si>
  <si>
    <t>5.1.2.3.2.25</t>
  </si>
  <si>
    <t>5.1.2.3.2.26</t>
  </si>
  <si>
    <t>5.1.2.3.2.27</t>
  </si>
  <si>
    <t>5.1.2.3.2.28</t>
  </si>
  <si>
    <t>5.1.2.3.2.29</t>
  </si>
  <si>
    <t>5.1.2.3.2.30</t>
  </si>
  <si>
    <t>5.1.2.3.2.31</t>
  </si>
  <si>
    <t>5.1.2.3.2.32</t>
  </si>
  <si>
    <t>5.1.2.3.2.33</t>
  </si>
  <si>
    <t>5.1.2.3.2.34</t>
  </si>
  <si>
    <t>5.1.2.3.2.35</t>
  </si>
  <si>
    <t>5.1.2.3.2.36</t>
  </si>
  <si>
    <t>5.1.2.3.2.37</t>
  </si>
  <si>
    <t>5.1.2.3.2.38</t>
  </si>
  <si>
    <t>5.1.2.3.2.39</t>
  </si>
  <si>
    <t>5.1.2.3.2.40</t>
  </si>
  <si>
    <t>5.1.2.3.2.41</t>
  </si>
  <si>
    <t>5.1.2.3.2.42</t>
  </si>
  <si>
    <t>5.1.2.3.2.43</t>
  </si>
  <si>
    <t>5.1.2.3.2.44</t>
  </si>
  <si>
    <t>5.1.2.3.2.45</t>
  </si>
  <si>
    <t>5.1.2.3.2.46</t>
  </si>
  <si>
    <t>5.1.2.3.2.47</t>
  </si>
  <si>
    <t>5.1.2.3.2.48</t>
  </si>
  <si>
    <t>5.1.2.3.2.49</t>
  </si>
  <si>
    <t>5.1.2.3.2.50</t>
  </si>
  <si>
    <t>5.1.2.3.2.51</t>
  </si>
  <si>
    <t>5.1.2.3.2.52</t>
  </si>
  <si>
    <t>5.1.2.3.2.53</t>
  </si>
  <si>
    <t>5.1.2.3.2.54</t>
  </si>
  <si>
    <t>5.1.2.3.2.55</t>
  </si>
  <si>
    <t>5.1.2.3.2.56</t>
  </si>
  <si>
    <t>5.1.2.3.2.57</t>
  </si>
  <si>
    <t>5.1.2.3.2.58</t>
  </si>
  <si>
    <t>5.1.2.3.2.59</t>
  </si>
  <si>
    <t>5.1.2.3.2.60</t>
  </si>
  <si>
    <t>5.1.2.3.2.61</t>
  </si>
  <si>
    <t>5.1.2.3.2.62</t>
  </si>
  <si>
    <t>5.1.2.3.2.63</t>
  </si>
  <si>
    <t>5.1.2.3.2.64</t>
  </si>
  <si>
    <t>5.1.2.3.2.65</t>
  </si>
  <si>
    <t>5.1.2.3.2.66</t>
  </si>
  <si>
    <t>5.1.2.3.2.67</t>
  </si>
  <si>
    <t>5.1.2.3.2.68</t>
  </si>
  <si>
    <t>5.1.2.3.2.69</t>
  </si>
  <si>
    <t>5.1.2.3.2.70</t>
  </si>
  <si>
    <t>5.1.2.3.2.71</t>
  </si>
  <si>
    <t>5.1.2.3.2.72</t>
  </si>
  <si>
    <t>5.1.2.3.2.73</t>
  </si>
  <si>
    <t>5.1.2.3.2.74</t>
  </si>
  <si>
    <t>5.1.2.3.2.75</t>
  </si>
  <si>
    <t>5.1.2.3.2.76</t>
  </si>
  <si>
    <t>5.1.2.3.2.77</t>
  </si>
  <si>
    <t>5.1.2.3.2.78</t>
  </si>
  <si>
    <t>5.1.2.3.2.79</t>
  </si>
  <si>
    <t>5.1.2.3.2.80</t>
  </si>
  <si>
    <t>5.1.2.3.2.81</t>
  </si>
  <si>
    <t>5.1.2.3.2.82</t>
  </si>
  <si>
    <t>5.1.2.3.2.83</t>
  </si>
  <si>
    <t>5.1.2.3.2.84</t>
  </si>
  <si>
    <t>5.1.2.3.2.85</t>
  </si>
  <si>
    <t>5.1.2.3.2.86</t>
  </si>
  <si>
    <t>5.1.2.3.2.87</t>
  </si>
  <si>
    <t>5.1.2.3.2.88</t>
  </si>
  <si>
    <t>5.1.2.3.2.89</t>
  </si>
  <si>
    <t>5.1.2.3.2.90</t>
  </si>
  <si>
    <t>5.1.2.3.2.91</t>
  </si>
  <si>
    <t>5.1.2.3.2.92</t>
  </si>
  <si>
    <t>5.1.2.3.2.93</t>
  </si>
  <si>
    <t>5.1.2.3.2.94</t>
  </si>
  <si>
    <t>5.1.2.3.2.95</t>
  </si>
  <si>
    <t>5.1.2.3.2.96</t>
  </si>
  <si>
    <t>5.1.2.3.2.97</t>
  </si>
  <si>
    <t>5.1.2.3.2.98</t>
  </si>
  <si>
    <t>5.1.2.3.2.99</t>
  </si>
  <si>
    <t>5.1.2.3.2.100</t>
  </si>
  <si>
    <t>5.1.2.3.2.101</t>
  </si>
  <si>
    <t>5.1.2.3.2.102</t>
  </si>
  <si>
    <t>5.1.2.3.2.103</t>
  </si>
  <si>
    <t>5.1.2.3.2.104</t>
  </si>
  <si>
    <t>5.1.2.3.2.105</t>
  </si>
  <si>
    <t>5.1.2.3.2.106</t>
  </si>
  <si>
    <t>5.1.2.3.2.107</t>
  </si>
  <si>
    <t>5.1.2.3.2.108</t>
  </si>
  <si>
    <t>5.1.2.3.2.109</t>
  </si>
  <si>
    <t>5.1.2.3.2.110</t>
  </si>
  <si>
    <t>5.1.2.3.2.111</t>
  </si>
  <si>
    <t>5.1.2.3.2.112</t>
  </si>
  <si>
    <t>5.1.2.3.2.113</t>
  </si>
  <si>
    <t>5.1.2.3.2.114</t>
  </si>
  <si>
    <t>5.1.2.3.2.115</t>
  </si>
  <si>
    <t>5.1.2.3.2.116</t>
  </si>
  <si>
    <t>5.1.2.3.2.117</t>
  </si>
  <si>
    <t>5.1.2.3.2.118</t>
  </si>
  <si>
    <t>5.1.2.3.2.119</t>
  </si>
  <si>
    <t>5.1.2.3.2.120</t>
  </si>
  <si>
    <t>5.1.2.3.2.121</t>
  </si>
  <si>
    <t>5.1.2.3.2.122</t>
  </si>
  <si>
    <t>5.1.2.3.2.123</t>
  </si>
  <si>
    <t>5.1.2.3.2.124</t>
  </si>
  <si>
    <t>5.1.2.3.2.125</t>
  </si>
  <si>
    <t>5.1.2.3.2.126</t>
  </si>
  <si>
    <t>5.1.2.3.2.127</t>
  </si>
  <si>
    <t>5.1.2.3.2.128</t>
  </si>
  <si>
    <t>5.1.2.3.2.129</t>
  </si>
  <si>
    <t>5.1.2.3.2.130</t>
  </si>
  <si>
    <t>5.1.2.3.2.131</t>
  </si>
  <si>
    <t>5.1.2.3.2.132</t>
  </si>
  <si>
    <t>5.1.2.3.2.133</t>
  </si>
  <si>
    <t>5.1.2.3.2.134</t>
  </si>
  <si>
    <t>5.1.2.3.2.135</t>
  </si>
  <si>
    <t>5.1.2.3.2.136</t>
  </si>
  <si>
    <t>5.1.2.3.2.137</t>
  </si>
  <si>
    <t>5.1.2.3.2.138</t>
  </si>
  <si>
    <t>5.1.2.3.2.139</t>
  </si>
  <si>
    <t>5.1.2.3.2.140</t>
  </si>
  <si>
    <t>5.1.2.3.2.141</t>
  </si>
  <si>
    <t>5.1.2.3.2.142</t>
  </si>
  <si>
    <t>5.1.2.3.2.143</t>
  </si>
  <si>
    <t>5.1.2.3.2.144</t>
  </si>
  <si>
    <t>5.1.2.3.2.145</t>
  </si>
  <si>
    <t>5.1.2.3.2.146</t>
  </si>
  <si>
    <t>5.1.2.3.2.147</t>
  </si>
  <si>
    <t>5.1.2.3.2.148</t>
  </si>
  <si>
    <t>5.1.2.3.2.149</t>
  </si>
  <si>
    <t>5.1.2.3.2.150</t>
  </si>
  <si>
    <t>5.1.2.3.2.151</t>
  </si>
  <si>
    <t>5.1.2.3.2.152</t>
  </si>
  <si>
    <t>5.1.2.3.2.153</t>
  </si>
  <si>
    <t>5.1.2.3.2.154</t>
  </si>
  <si>
    <t>5.1.2.3.2.155</t>
  </si>
  <si>
    <t>5.1.2.3.2.156</t>
  </si>
  <si>
    <t>5.1.2.3.2.157</t>
  </si>
  <si>
    <t>5.1.2.3.2.158</t>
  </si>
  <si>
    <t>5.1.2.3.2.159</t>
  </si>
  <si>
    <t>5.1.2.3.2.160</t>
  </si>
  <si>
    <t>5.1.2.3.2.161</t>
  </si>
  <si>
    <t>5.1.2.3.2.162</t>
  </si>
  <si>
    <t>5.1.2.3.2.163</t>
  </si>
  <si>
    <t>5.1.2.3.2.164</t>
  </si>
  <si>
    <t>5.1.2.3.2.165</t>
  </si>
  <si>
    <t>5.1.2.3.2.166</t>
  </si>
  <si>
    <t>5.1.2.3.2.167</t>
  </si>
  <si>
    <t>5.1.2.3.2.168</t>
  </si>
  <si>
    <t>5.1.2.3.2.169</t>
  </si>
  <si>
    <t>5.1.2.3.2.170</t>
  </si>
  <si>
    <t>5.1.2.3.2.171</t>
  </si>
  <si>
    <t>5.1.2.3.2.172</t>
  </si>
  <si>
    <t>5.1.2.3.2.173</t>
  </si>
  <si>
    <t>5.1.2.3.2.174</t>
  </si>
  <si>
    <t>5.1.2.3.2.175</t>
  </si>
  <si>
    <t>5.1.2.3.2.176</t>
  </si>
  <si>
    <t>5.1.2.3.2.177</t>
  </si>
  <si>
    <t>5.1.2.3.2.178</t>
  </si>
  <si>
    <t>5.1.2.3.2.179</t>
  </si>
  <si>
    <t>5.1.2.3.2.180</t>
  </si>
  <si>
    <t>5.1.2.3.2.181</t>
  </si>
  <si>
    <t>5.1.2.3.2.182</t>
  </si>
  <si>
    <t>5.1.2.3.2.183</t>
  </si>
  <si>
    <t>5.1.2.3.2.184</t>
  </si>
  <si>
    <t>5.1.2.3.2.185</t>
  </si>
  <si>
    <t>5.1.2.3.2.186</t>
  </si>
  <si>
    <t>5.1.2.3.2.187</t>
  </si>
  <si>
    <t>5.1.2.3.2.188</t>
  </si>
  <si>
    <t>5.1.2.3.2.189</t>
  </si>
  <si>
    <t>5.1.2.3.2.190</t>
  </si>
  <si>
    <t>5.1.2.3.2.191</t>
  </si>
  <si>
    <t>5.1.2.3.2.192</t>
  </si>
  <si>
    <t>5.1.2.3.2.193</t>
  </si>
  <si>
    <t>5.1.2.3.2.194</t>
  </si>
  <si>
    <t>5.1.2.3.2.195</t>
  </si>
  <si>
    <t>5.1.2.3.2.196</t>
  </si>
  <si>
    <t>5.1.2.3.2.197</t>
  </si>
  <si>
    <t>5.1.2.3.2.198</t>
  </si>
  <si>
    <t>5.1.2.3.2.199</t>
  </si>
  <si>
    <t>5.1.2.3.2.200</t>
  </si>
  <si>
    <t>5.1.2.3.2.201</t>
  </si>
  <si>
    <t>5.1.2.3.2.202</t>
  </si>
  <si>
    <t>5.1.2.3.2.203</t>
  </si>
  <si>
    <t>5.1.2.3.2.204</t>
  </si>
  <si>
    <t>5.1.2.3.2.205</t>
  </si>
  <si>
    <t>5.1.2.3.2.206</t>
  </si>
  <si>
    <t>5.1.2.3.2.207</t>
  </si>
  <si>
    <t>5.1.2.3.2.208</t>
  </si>
  <si>
    <t>5.1.2.3.2.209</t>
  </si>
  <si>
    <t>5.1.2.3.2.210</t>
  </si>
  <si>
    <t>5.1.2.3.2.211</t>
  </si>
  <si>
    <t>5.1.2.3.2.212</t>
  </si>
  <si>
    <t>5.1.2.3.2.213</t>
  </si>
  <si>
    <t>5.1.2.3.2.214</t>
  </si>
  <si>
    <t>5.1.2.3.2.215</t>
  </si>
  <si>
    <t>5.1.2.3.2.216</t>
  </si>
  <si>
    <t>5.1.2.3.2.217</t>
  </si>
  <si>
    <t>5.1.2.3.2.218</t>
  </si>
  <si>
    <t>5.1.2.3.2.219</t>
  </si>
  <si>
    <t>5.1.2.3.2.220</t>
  </si>
  <si>
    <t>5.1.2.3.2.221</t>
  </si>
  <si>
    <t>5.1.2.3.2.222</t>
  </si>
  <si>
    <t>5.1.2.3.2.223</t>
  </si>
  <si>
    <t>5.1.2.3.2.224</t>
  </si>
  <si>
    <t>5.1.2.3.2.225</t>
  </si>
  <si>
    <t>5.1.2.3.2.226</t>
  </si>
  <si>
    <t>5.1.2.3.2.227</t>
  </si>
  <si>
    <t>5.1.2.3.2.228</t>
  </si>
  <si>
    <t>5.1.2.3.2.229</t>
  </si>
  <si>
    <t>5.1.2.3.2.230</t>
  </si>
  <si>
    <t>5.1.2.3.2.231</t>
  </si>
  <si>
    <t>5.1.2.3.2.232</t>
  </si>
  <si>
    <t>5.1.2.3.2.233</t>
  </si>
  <si>
    <t>5.1.2.3.2.234</t>
  </si>
  <si>
    <t>5.1.2.3.2.235</t>
  </si>
  <si>
    <t>5.1.2.3.2.236</t>
  </si>
  <si>
    <t>5.1.2.3.2.237</t>
  </si>
  <si>
    <t>5.1.2.3.2.238</t>
  </si>
  <si>
    <t>5.1.2.3.2.239</t>
  </si>
  <si>
    <t>5.1.2.3.2.240</t>
  </si>
  <si>
    <t>5.1.2.3.2.241</t>
  </si>
  <si>
    <t>5.1.2.3.2.242</t>
  </si>
  <si>
    <t>5.1.2.3.2.243</t>
  </si>
  <si>
    <t>5.1.2.3.2.244</t>
  </si>
  <si>
    <t>5.1.2.3.2.245</t>
  </si>
  <si>
    <t>5.1.2.3.2.246</t>
  </si>
  <si>
    <t>5.1.2.3.2.247</t>
  </si>
  <si>
    <t>5.1.2.3.2.248</t>
  </si>
  <si>
    <t>5.1.2.3.2.249</t>
  </si>
  <si>
    <t>5.1.2.3.2.250</t>
  </si>
  <si>
    <t>5.1.2.3.2.251</t>
  </si>
  <si>
    <t>5.1.2.3.2.252</t>
  </si>
  <si>
    <t>5.1.2.3.2.253</t>
  </si>
  <si>
    <t>5.1.2.3.2.254</t>
  </si>
  <si>
    <t>5.1.2.3.2.255</t>
  </si>
  <si>
    <t>5.1.2.3.2.256</t>
  </si>
  <si>
    <t>5.1.2.3.2.257</t>
  </si>
  <si>
    <t>5.1.2.3.2.258</t>
  </si>
  <si>
    <t>5.1.2.3.2.259</t>
  </si>
  <si>
    <t>5.1.2.3.2.260</t>
  </si>
  <si>
    <t>5.1.2.3.2.261</t>
  </si>
  <si>
    <t>5.1.2.3.2.262</t>
  </si>
  <si>
    <t>5.1.2.3.2.263</t>
  </si>
  <si>
    <t>5.1.2.3.2.264</t>
  </si>
  <si>
    <t>5.1.2.3.2.265</t>
  </si>
  <si>
    <t>5.1.2.3.2.266</t>
  </si>
  <si>
    <t>5.1.2.3.2.267</t>
  </si>
  <si>
    <t>5.1.2.3.2.268</t>
  </si>
  <si>
    <t>5.1.2.3.2.269</t>
  </si>
  <si>
    <t>5.1.2.3.2.270</t>
  </si>
  <si>
    <t>5.1.2.3.2.271</t>
  </si>
  <si>
    <t>5.1.2.3.2.272</t>
  </si>
  <si>
    <t>5.1.2.3.2.273</t>
  </si>
  <si>
    <t>5.1.2.3.2.274</t>
  </si>
  <si>
    <t>5.1.2.3.2.275</t>
  </si>
  <si>
    <t>5.1.2.3.2.276</t>
  </si>
  <si>
    <t>5.1.2.3.2.277</t>
  </si>
  <si>
    <t>5.1.2.3.2.278</t>
  </si>
  <si>
    <t>5.1.2.3.2.279</t>
  </si>
  <si>
    <t>5.1.2.3.2.280</t>
  </si>
  <si>
    <t>5.1.2.3.2.281</t>
  </si>
  <si>
    <t>5.1.2.3.2.282</t>
  </si>
  <si>
    <t>5.1.2.3.2.283</t>
  </si>
  <si>
    <t>5.1.2.3.2.284</t>
  </si>
  <si>
    <t>5.1.2.3.2.285</t>
  </si>
  <si>
    <t>5.1.2.3.2.286</t>
  </si>
  <si>
    <t>5.1.2.3.2.287</t>
  </si>
  <si>
    <t>5.1.2.3.2.288</t>
  </si>
  <si>
    <t>5.1.2.3.2.289</t>
  </si>
  <si>
    <t>5.1.2.3.2.290</t>
  </si>
  <si>
    <t>5.1.2.3.2.291</t>
  </si>
  <si>
    <t>5.1.2.3.2.292</t>
  </si>
  <si>
    <t>5.1.2.3.2.293</t>
  </si>
  <si>
    <t>5.1.2.3.2.294</t>
  </si>
  <si>
    <t>5.1.2.3.2.295</t>
  </si>
  <si>
    <t>5.1.2.3.2.296</t>
  </si>
  <si>
    <t>5.1.2.3.2.297</t>
  </si>
  <si>
    <t>5.1.2.3.2.298</t>
  </si>
  <si>
    <t>5.1.2.3.2.299</t>
  </si>
  <si>
    <t>5.1.2.3.2.300</t>
  </si>
  <si>
    <t>5.1.2.3.2.301</t>
  </si>
  <si>
    <t>5.1.2.3.2.302</t>
  </si>
  <si>
    <t>5.1.2.3.2.303</t>
  </si>
  <si>
    <t>5.1.2.3.2.304</t>
  </si>
  <si>
    <t>5.1.2.3.2.305</t>
  </si>
  <si>
    <t>5.1.2.3.2.306</t>
  </si>
  <si>
    <t>5.1.2.3.2.307</t>
  </si>
  <si>
    <t>5.1.2.3.2.308</t>
  </si>
  <si>
    <t>5.1.2.3.2.309</t>
  </si>
  <si>
    <t>5.1.2.3.2.310</t>
  </si>
  <si>
    <t>5.1.2.3.2.311</t>
  </si>
  <si>
    <t>5.1.2.3.2.312</t>
  </si>
  <si>
    <t>5.1.2.3.2.313</t>
  </si>
  <si>
    <t>5.1.2.3.2.314</t>
  </si>
  <si>
    <t>5.1.2.3.2.315</t>
  </si>
  <si>
    <t>5.1.2.3.2.316</t>
  </si>
  <si>
    <t>5.1.2.3.2.317</t>
  </si>
  <si>
    <t>5.1.2.3.2.318</t>
  </si>
  <si>
    <t>5.1.2.3.2.319</t>
  </si>
  <si>
    <t>5.1.2.3.2.320</t>
  </si>
  <si>
    <t>5.1.2.3.2.321</t>
  </si>
  <si>
    <t>5.1.2.3.2.322</t>
  </si>
  <si>
    <t>5.1.2.3.2.323</t>
  </si>
  <si>
    <t>5.1.2.3.2.324</t>
  </si>
  <si>
    <t>5.1.2.3.2.325</t>
  </si>
  <si>
    <t>5.1.2.3.2.326</t>
  </si>
  <si>
    <t>5.1.2.3.2.327</t>
  </si>
  <si>
    <t>5.1.2.3.2.328</t>
  </si>
  <si>
    <t>5.1.2.3.2.329</t>
  </si>
  <si>
    <t>5.1.2.3.2.330</t>
  </si>
  <si>
    <t>5.1.2.3.2.331</t>
  </si>
  <si>
    <t>5.1.2.3.2.332</t>
  </si>
  <si>
    <t>5.1.2.3.2.333</t>
  </si>
  <si>
    <t>5.1.2.3.2.334</t>
  </si>
  <si>
    <t>5.1.2.3.2.335</t>
  </si>
  <si>
    <t>5.1.2.3.2.336</t>
  </si>
  <si>
    <t>5.1.2.3.2.337</t>
  </si>
  <si>
    <t>5.1.2.3.2.338</t>
  </si>
  <si>
    <t>5.1.2.3.2.339</t>
  </si>
  <si>
    <t>5.1.2.3.2.340</t>
  </si>
  <si>
    <t>5.1.2.3.2.341</t>
  </si>
  <si>
    <t>5.1.2.3.2.342</t>
  </si>
  <si>
    <t>5.1.2.3.2.343</t>
  </si>
  <si>
    <t>5.1.2.3.2.344</t>
  </si>
  <si>
    <t>5.1.2.3.2.345</t>
  </si>
  <si>
    <t>5.1.2.3.2.346</t>
  </si>
  <si>
    <t>5.1.2.3.2.347</t>
  </si>
  <si>
    <t>5.1.2.3.2.348</t>
  </si>
  <si>
    <t>5.1.2.3.2.349</t>
  </si>
  <si>
    <t>5.1.2.3.2.350</t>
  </si>
  <si>
    <t>5.1.2.3.2.351</t>
  </si>
  <si>
    <t>5.1.2.3.2.352</t>
  </si>
  <si>
    <t>5.1.2.3.2.353</t>
  </si>
  <si>
    <t>5.1.2.3.2.354</t>
  </si>
  <si>
    <t>5.1.2.3.2.355</t>
  </si>
  <si>
    <t>5.1.2.3.2.356</t>
  </si>
  <si>
    <t>5.1.2.3.2.357</t>
  </si>
  <si>
    <t>5.1.2.3.2.358</t>
  </si>
  <si>
    <t>5.1.2.3.2.359</t>
  </si>
  <si>
    <t>5.1.2.3.2.360</t>
  </si>
  <si>
    <t>5.1.2.3.2.361</t>
  </si>
  <si>
    <t>5.1.2.3.2.362</t>
  </si>
  <si>
    <t>5.1.2.3.2.363</t>
  </si>
  <si>
    <t>5.1.2.3.2.364</t>
  </si>
  <si>
    <t>5.1.2.3.2.365</t>
  </si>
  <si>
    <t>5.1.2.3.2.366</t>
  </si>
  <si>
    <t>5.1.2.3.2.367</t>
  </si>
  <si>
    <t>5.1.2.3.2.368</t>
  </si>
  <si>
    <t>5.1.2.3.2.369</t>
  </si>
  <si>
    <t>5.1.2.3.2.370</t>
  </si>
  <si>
    <t>5.1.2.3.2.371</t>
  </si>
  <si>
    <t>5.1.2.3.2.372</t>
  </si>
  <si>
    <t>5.1.2.3.2.373</t>
  </si>
  <si>
    <t>5.1.2.3.2.374</t>
  </si>
  <si>
    <t>5.1.2.3.2.375</t>
  </si>
  <si>
    <t>5.1.2.3.2.376</t>
  </si>
  <si>
    <t>5.1.2.3.2.404</t>
  </si>
  <si>
    <t>5.1.2.3.2.405</t>
  </si>
  <si>
    <t>5.1.2.3.2.406</t>
  </si>
  <si>
    <t>5.1.2.3.2.407</t>
  </si>
  <si>
    <t>5.1.2.3.2.408</t>
  </si>
  <si>
    <t>5.1.2.3.2.409</t>
  </si>
  <si>
    <t>5.1.2.3.2.410</t>
  </si>
  <si>
    <t>5.1.2.3.2.411</t>
  </si>
  <si>
    <t>5.1.2.3.2.412</t>
  </si>
  <si>
    <t>5.1.2.3.2.413</t>
  </si>
  <si>
    <t>5.1.2.3.2.414</t>
  </si>
  <si>
    <t>5.1.2.3.2.415</t>
  </si>
  <si>
    <t>5.1.2.3.2.416</t>
  </si>
  <si>
    <t>5.1.2.3.2.417</t>
  </si>
  <si>
    <t>5.1.2.3.2.418</t>
  </si>
  <si>
    <t>5.1.2.3.2.419</t>
  </si>
  <si>
    <t>5.1.2.3.2.420</t>
  </si>
  <si>
    <t>5.1.2.3.2.421</t>
  </si>
  <si>
    <t>5.1.2.3.2.422</t>
  </si>
  <si>
    <t>5.1.2.3.2.423</t>
  </si>
  <si>
    <t>5.1.2.3.2.424</t>
  </si>
  <si>
    <t>5.1.2.3.2.425</t>
  </si>
  <si>
    <t>5.1.2.3.2.426</t>
  </si>
  <si>
    <t>5.1.2.3.2.427</t>
  </si>
  <si>
    <t>5.1.2.3.2.428</t>
  </si>
  <si>
    <t>5.1.2.3.2.429</t>
  </si>
  <si>
    <t>5.1.2.3.2.430</t>
  </si>
  <si>
    <t>5.1.2.3.2.431</t>
  </si>
  <si>
    <t>5.1.2.3.2.432</t>
  </si>
  <si>
    <t>5.1.2.3.2.433</t>
  </si>
  <si>
    <t>5.1.2.3.2.434</t>
  </si>
  <si>
    <t>5.1.2.3.2.435</t>
  </si>
  <si>
    <t>5.1.2.3.2.436</t>
  </si>
  <si>
    <t>5.1.2.3.2.437</t>
  </si>
  <si>
    <t>5.1.2.3.2.438</t>
  </si>
  <si>
    <t>5.1.2.3.2.439</t>
  </si>
  <si>
    <t>5.1.2.3.2.440</t>
  </si>
  <si>
    <t>5.1.2.3.2.441</t>
  </si>
  <si>
    <t>5.1.2.3.2.442</t>
  </si>
  <si>
    <t>5.1.2.3.2.443</t>
  </si>
  <si>
    <t>5.1.2.3.2.444</t>
  </si>
  <si>
    <t>5.1.2.3.2.445</t>
  </si>
  <si>
    <t>5.1.2.3.2.446</t>
  </si>
  <si>
    <t>5.1.2.3.2.447</t>
  </si>
  <si>
    <t>5.1.2.3.2.448</t>
  </si>
  <si>
    <t>5.1.2.3.2.449</t>
  </si>
  <si>
    <t>5.1.2.3.2.450</t>
  </si>
  <si>
    <t>5.1.2.3.2.451</t>
  </si>
  <si>
    <t>5.1.2.3.2.452</t>
  </si>
  <si>
    <t>5.1.2.3.2.453</t>
  </si>
  <si>
    <t>5.1.2.3.2.454</t>
  </si>
  <si>
    <t>5.1.2.3.2.455</t>
  </si>
  <si>
    <t>5.1.2.3.2.456</t>
  </si>
  <si>
    <t>5.1.2.3.2.457</t>
  </si>
  <si>
    <t>5.1.2.3.2.458</t>
  </si>
  <si>
    <t>5.1.2.3.2.459</t>
  </si>
  <si>
    <t>5.1.2.3.2.460</t>
  </si>
  <si>
    <t>5.1.2.3.2.461</t>
  </si>
  <si>
    <t>5.1.2.3.2.462</t>
  </si>
  <si>
    <t>5.1.2.3.2.463</t>
  </si>
  <si>
    <t>5.1.2.3.2.464</t>
  </si>
  <si>
    <t>5.1.2.3.2.465</t>
  </si>
  <si>
    <t>5.1.2.3.2.466</t>
  </si>
  <si>
    <t>5.1.2.3.2.467</t>
  </si>
  <si>
    <t>5.1.2.3.2.468</t>
  </si>
  <si>
    <t>5.1.2.3.2.469</t>
  </si>
  <si>
    <t>5.1.2.3.2.470</t>
  </si>
  <si>
    <t>5.1.2.3.2.471</t>
  </si>
  <si>
    <t>5.1.2.3.2.472</t>
  </si>
  <si>
    <t>5.1.2.3.2.473</t>
  </si>
  <si>
    <t>5.1.2.3.2.474</t>
  </si>
  <si>
    <t>5.1.2.3.2.475</t>
  </si>
  <si>
    <t>5.1.2.3.2.476</t>
  </si>
  <si>
    <t>5.1.2.3.2.477</t>
  </si>
  <si>
    <t>5.1.2.3.2.478</t>
  </si>
  <si>
    <t>5.1.2.3.2.479</t>
  </si>
  <si>
    <t>5.1.2.3.2.480</t>
  </si>
  <si>
    <t>5.1.2.3.2.481</t>
  </si>
  <si>
    <t>5.1.2.3.2.482</t>
  </si>
  <si>
    <t>5.1.2.3.2.483</t>
  </si>
  <si>
    <t>5.1.2.3.2.484</t>
  </si>
  <si>
    <t>5.1.2.3.2.485</t>
  </si>
  <si>
    <t>5.1.2.3.2.486</t>
  </si>
  <si>
    <t>5.1.2.3.2.487</t>
  </si>
  <si>
    <t>5.1.2.3.2.488</t>
  </si>
  <si>
    <t>5.1.2.3.2.489</t>
  </si>
  <si>
    <t>5.1.2.3.2.490</t>
  </si>
  <si>
    <t>5.1.2.3.2.491</t>
  </si>
  <si>
    <t>5.1.2.3.2.492</t>
  </si>
  <si>
    <t>5.1.2.3.2.493</t>
  </si>
  <si>
    <t>5.1.2.3.2.494</t>
  </si>
  <si>
    <t>5.1.2.3.2.495</t>
  </si>
  <si>
    <t>5.1.2.3.2.496</t>
  </si>
  <si>
    <t>5.1.2.3.2.497</t>
  </si>
  <si>
    <t>5.1.2.3.2.498</t>
  </si>
  <si>
    <t>5.1.2.3.2.499</t>
  </si>
  <si>
    <t>5.1.2.3.2.500</t>
  </si>
  <si>
    <t>5.1.2.3.2.501</t>
  </si>
  <si>
    <t>5.1.2.3.2.502</t>
  </si>
  <si>
    <t>5.1.2.3.2.503</t>
  </si>
  <si>
    <t>5.1.2.3.2.504</t>
  </si>
  <si>
    <t>5.1.2.3.2.505</t>
  </si>
  <si>
    <t>5.1.2.3.2.506</t>
  </si>
  <si>
    <t>5.1.2.3.2.507</t>
  </si>
  <si>
    <t>5.1.2.3.2.508</t>
  </si>
  <si>
    <t>5.1.2.3.2.509</t>
  </si>
  <si>
    <t>5.1.2.3.3.1</t>
  </si>
  <si>
    <t>5.1.2.3.3.2</t>
  </si>
  <si>
    <t>5.1.2.3.3.3</t>
  </si>
  <si>
    <t>5.1.2.3.3.4</t>
  </si>
  <si>
    <t>5.1.2.3.3.5</t>
  </si>
  <si>
    <t>5.1.2.3.3.6</t>
  </si>
  <si>
    <t>5.1.2.3.3.7</t>
  </si>
  <si>
    <t>5.1.2.3.3.8</t>
  </si>
  <si>
    <t>5.1.2.3.3.9</t>
  </si>
  <si>
    <t>5.1.2.3.3.10</t>
  </si>
  <si>
    <t>5.1.2.3.3.11</t>
  </si>
  <si>
    <t>5.1.2.3.3.12</t>
  </si>
  <si>
    <t>5.1.2.3.3.13</t>
  </si>
  <si>
    <t>5.1.2.3.3.14</t>
  </si>
  <si>
    <t>5.1.2.3.3.15</t>
  </si>
  <si>
    <t>5.1.2.3.3.16</t>
  </si>
  <si>
    <t>5.1.2.3.3.17</t>
  </si>
  <si>
    <t>5.1.2.3.3.18</t>
  </si>
  <si>
    <t>5.1.2.3.3.19</t>
  </si>
  <si>
    <t>5.1.2.3.3.20</t>
  </si>
  <si>
    <t>5.1.2.3.3.21</t>
  </si>
  <si>
    <t>5.1.2.3.3.22</t>
  </si>
  <si>
    <t>5.1.2.3.3.23</t>
  </si>
  <si>
    <t>5.1.2.3.3.24</t>
  </si>
  <si>
    <t>5.1.2.3.3.25</t>
  </si>
  <si>
    <t>5.1.2.3.3.26</t>
  </si>
  <si>
    <t>5.1.2.3.3.27</t>
  </si>
  <si>
    <t>5.1.2.3.3.28</t>
  </si>
  <si>
    <t>5.1.2.3.3.29</t>
  </si>
  <si>
    <t>5.1.2.3.3.30</t>
  </si>
  <si>
    <t>5.1.2.3.3.31</t>
  </si>
  <si>
    <t>5.1.2.3.3.32</t>
  </si>
  <si>
    <t>5.1.2.3.3.33</t>
  </si>
  <si>
    <t>5.1.2.3.3.34</t>
  </si>
  <si>
    <t>5.1.2.3.3.35</t>
  </si>
  <si>
    <t>5.1.2.3.3.36</t>
  </si>
  <si>
    <t>5.1.2.3.3.37</t>
  </si>
  <si>
    <t>5.1.2.3.3.38</t>
  </si>
  <si>
    <t>5.1.2.3.3.39</t>
  </si>
  <si>
    <t>5.1.2.3.3.40</t>
  </si>
  <si>
    <t>5.1.2.3.3.41</t>
  </si>
  <si>
    <t>5.1.2.3.3.42</t>
  </si>
  <si>
    <t>5.1.2.3.3.43</t>
  </si>
  <si>
    <t>5.1.2.3.3.44</t>
  </si>
  <si>
    <t>5.1.2.3.3.45</t>
  </si>
  <si>
    <t>5.1.2.3.3.46</t>
  </si>
  <si>
    <t>5.1.2.3.3.47</t>
  </si>
  <si>
    <t>5.1.2.3.3.48</t>
  </si>
  <si>
    <t>5.1.2.3.3.49</t>
  </si>
  <si>
    <t>5.1.2.3.3.50</t>
  </si>
  <si>
    <t>5.1.2.3.3.51</t>
  </si>
  <si>
    <t>5.1.2.3.3.52</t>
  </si>
  <si>
    <t>5.1.2.3.3.53</t>
  </si>
  <si>
    <t>5.1.2.3.3.54</t>
  </si>
  <si>
    <t>5.1.2.3.3.55</t>
  </si>
  <si>
    <t>5.1.2.3.3.56</t>
  </si>
  <si>
    <t>5.1.2.3.3.57</t>
  </si>
  <si>
    <t>5.1.2.3.3.58</t>
  </si>
  <si>
    <t>5.1.2.3.3.59</t>
  </si>
  <si>
    <t>5.1.2.3.3.60</t>
  </si>
  <si>
    <t>5.1.2.3.3.61</t>
  </si>
  <si>
    <t>5.1.2.3.3.62</t>
  </si>
  <si>
    <t>5.1.2.3.3.63</t>
  </si>
  <si>
    <t>5.1.2.3.3.64</t>
  </si>
  <si>
    <t>5.1.2.3.4.1</t>
  </si>
  <si>
    <t>5.1.2.3.4.2</t>
  </si>
  <si>
    <t>5.1.2.3.4.3</t>
  </si>
  <si>
    <t>5.1.2.3.4.4</t>
  </si>
  <si>
    <t>5.1.2.3.4.5</t>
  </si>
  <si>
    <t>5.1.2.3.4.6</t>
  </si>
  <si>
    <t>5.1.2.3.4.7</t>
  </si>
  <si>
    <t>5.1.2.3.4.8</t>
  </si>
  <si>
    <t>5.1.2.3.4.9</t>
  </si>
  <si>
    <t>5.1.2.3.4.10</t>
  </si>
  <si>
    <t>5.1.2.3.4.11</t>
  </si>
  <si>
    <t>5.1.2.3.4.12</t>
  </si>
  <si>
    <t>5.1.2.3.4.13</t>
  </si>
  <si>
    <t>5.1.2.3.4.14</t>
  </si>
  <si>
    <t>5.1.2.3.4.15</t>
  </si>
  <si>
    <t>5.1.2.3.4.16</t>
  </si>
  <si>
    <t>5.1.2.3.4.17</t>
  </si>
  <si>
    <t>5.1.2.3.4.18</t>
  </si>
  <si>
    <t>5.1.2.3.4.19</t>
  </si>
  <si>
    <t>5.1.2.3.4.20</t>
  </si>
  <si>
    <t>5.1.2.3.4.21</t>
  </si>
  <si>
    <t>5.1.2.3.4.22</t>
  </si>
  <si>
    <t>5.1.2.3.4.23</t>
  </si>
  <si>
    <t>5.1.2.3.4.24</t>
  </si>
  <si>
    <t>5.1.2.3.4.25</t>
  </si>
  <si>
    <t>5.1.2.3.4.26</t>
  </si>
  <si>
    <t>5.1.2.3.4.27</t>
  </si>
  <si>
    <t>5.1.2.3.4.28</t>
  </si>
  <si>
    <t>5.1.2.3.4.29</t>
  </si>
  <si>
    <t>5.1.2.3.4.30</t>
  </si>
  <si>
    <t>5.1.2.3.4.31</t>
  </si>
  <si>
    <t>5.1.2.3.4.32</t>
  </si>
  <si>
    <t>5.1.2.3.4.33</t>
  </si>
  <si>
    <t>5.1.2.3.4.34</t>
  </si>
  <si>
    <t>5.1.2.3.4.35</t>
  </si>
  <si>
    <t>5.1.2.3.4.36</t>
  </si>
  <si>
    <t>5.1.2.3.4.37</t>
  </si>
  <si>
    <t>5.1.2.3.4.38</t>
  </si>
  <si>
    <t>5.1.2.3.4.39</t>
  </si>
  <si>
    <t>5.1.2.3.4.40</t>
  </si>
  <si>
    <t>5.1.2.3.4.41</t>
  </si>
  <si>
    <t>5.1.2.3.4.42</t>
  </si>
  <si>
    <t>5.1.2.3.4.43</t>
  </si>
  <si>
    <t>5.1.2.3.4.44</t>
  </si>
  <si>
    <t>5.1.2.3.4.45</t>
  </si>
  <si>
    <t>5.1.2.3.4.46</t>
  </si>
  <si>
    <t>5.1.2.3.4.47</t>
  </si>
  <si>
    <t>5.1.2.3.4.48</t>
  </si>
  <si>
    <t>5.1.2.3.4.49</t>
  </si>
  <si>
    <t>5.1.2.3.4.50</t>
  </si>
  <si>
    <t>5.1.2.3.4.51</t>
  </si>
  <si>
    <t>5.1.2.3.4.52</t>
  </si>
  <si>
    <t>5.1.2.3.4.53</t>
  </si>
  <si>
    <t>5.1.2.3.4.54</t>
  </si>
  <si>
    <t>5.1.2.3.4.55</t>
  </si>
  <si>
    <t>5.1.2.3.4.56</t>
  </si>
  <si>
    <t>5.1.2.3.4.57</t>
  </si>
  <si>
    <t>5.1.2.3.4.58</t>
  </si>
  <si>
    <t>5.1.2.3.4.59</t>
  </si>
  <si>
    <t>5.1.2.3.4.60</t>
  </si>
  <si>
    <t>5.1.2.3.4.61</t>
  </si>
  <si>
    <t>5.1.2.3.4.62</t>
  </si>
  <si>
    <t>5.1.2.3.4.63</t>
  </si>
  <si>
    <t>5.1.2.3.4.64</t>
  </si>
  <si>
    <t>5.1.2.3.4.65</t>
  </si>
  <si>
    <t>5.1.2.3.4.66</t>
  </si>
  <si>
    <t>5.1.2.3.4.67</t>
  </si>
  <si>
    <t>5.1.2.3.4.68</t>
  </si>
  <si>
    <t>5.1.2.3.4.69</t>
  </si>
  <si>
    <t>5.1.2.3.4.70</t>
  </si>
  <si>
    <t>5.1.2.3.4.71</t>
  </si>
  <si>
    <t>5.1.2.3.4.72</t>
  </si>
  <si>
    <t>5.1.2.3.4.73</t>
  </si>
  <si>
    <t>5.1.2.3.4.74</t>
  </si>
  <si>
    <t>5.1.2.3.4.75</t>
  </si>
  <si>
    <t>5.1.2.3.4.76</t>
  </si>
  <si>
    <t>5.1.2.3.4.77</t>
  </si>
  <si>
    <t>5.1.2.3.4.78</t>
  </si>
  <si>
    <t>5.1.2.3.4.79</t>
  </si>
  <si>
    <t>5.1.2.3.4.80</t>
  </si>
  <si>
    <t>5.1.2.3.4.81</t>
  </si>
  <si>
    <t>5.1.2.3.4.82</t>
  </si>
  <si>
    <t>5.1.2.3.4.83</t>
  </si>
  <si>
    <t>5.1.2.3.4.84</t>
  </si>
  <si>
    <t>5.1.2.3.4.85</t>
  </si>
  <si>
    <t>5.1.2.3.4.86</t>
  </si>
  <si>
    <t>5.1.2.3.4.87</t>
  </si>
  <si>
    <t>5.1.2.3.4.88</t>
  </si>
  <si>
    <t>5.1.2.3.4.89</t>
  </si>
  <si>
    <t>5.1.2.3.4.90</t>
  </si>
  <si>
    <t>5.1.2.3.4.91</t>
  </si>
  <si>
    <t>5.1.2.3.4.92</t>
  </si>
  <si>
    <t>5.1.2.3.4.93</t>
  </si>
  <si>
    <t>5.1.2.3.4.94</t>
  </si>
  <si>
    <t>5.1.2.3.4.95</t>
  </si>
  <si>
    <t>5.1.2.3.4.96</t>
  </si>
  <si>
    <t>5.1.2.3.4.97</t>
  </si>
  <si>
    <t>5.1.2.3.4.98</t>
  </si>
  <si>
    <t>5.1.2.3.4.99</t>
  </si>
  <si>
    <t>5.1.2.3.4.100</t>
  </si>
  <si>
    <t>5.1.2.3.4.101</t>
  </si>
  <si>
    <t>5.1.2.3.4.102</t>
  </si>
  <si>
    <t>5.1.2.3.4.103</t>
  </si>
  <si>
    <t>5.1.2.3.4.104</t>
  </si>
  <si>
    <t>5.1.2.3.4.105</t>
  </si>
  <si>
    <t>5.1.2.3.4.106</t>
  </si>
  <si>
    <t>5.1.2.3.4.107</t>
  </si>
  <si>
    <t>5.1.2.3.4.108</t>
  </si>
  <si>
    <t>5.1.2.3.4.109</t>
  </si>
  <si>
    <t>5.1.2.3.4.110</t>
  </si>
  <si>
    <t>5.1.2.3.4.111</t>
  </si>
  <si>
    <t>5.1.2.3.4.112</t>
  </si>
  <si>
    <t>5.1.2.3.4.113</t>
  </si>
  <si>
    <t>5.1.2.3.4.114</t>
  </si>
  <si>
    <t>5.1.2.3.4.115</t>
  </si>
  <si>
    <t>5.1.2.3.4.116</t>
  </si>
  <si>
    <t>5.1.2.3.4.117</t>
  </si>
  <si>
    <t>5.1.2.3.4.118</t>
  </si>
  <si>
    <t>5.1.2.3.4.119</t>
  </si>
  <si>
    <t>5.1.2.3.4.120</t>
  </si>
  <si>
    <t>5.1.2.3.4.121</t>
  </si>
  <si>
    <t>5.1.2.3.4.122</t>
  </si>
  <si>
    <t>5.1.2.3.4.123</t>
  </si>
  <si>
    <t>5.1.2.3.4.124</t>
  </si>
  <si>
    <t>5.1.2.3.4.125</t>
  </si>
  <si>
    <t>5.1.2.3.4.126</t>
  </si>
  <si>
    <t>5.1.2.3.4.127</t>
  </si>
  <si>
    <t>5.1.2.3.4.128</t>
  </si>
  <si>
    <t>5.1.2.3.4.129</t>
  </si>
  <si>
    <t>5.1.2.3.4.130</t>
  </si>
  <si>
    <t>5.1.2.3.4.131</t>
  </si>
  <si>
    <t>5.1.2.3.4.132</t>
  </si>
  <si>
    <t>5.1.2.3.4.133</t>
  </si>
  <si>
    <t>5.1.2.3.4.134</t>
  </si>
  <si>
    <t>5.1.2.3.4.135</t>
  </si>
  <si>
    <t>5.1.2.3.4.136</t>
  </si>
  <si>
    <t>5.1.2.3.5.1</t>
  </si>
  <si>
    <t>5.1.2.3.5.2</t>
  </si>
  <si>
    <t>5.1.2.3.5.3</t>
  </si>
  <si>
    <t>5.1.2.3.5.4</t>
  </si>
  <si>
    <t>5.1.2.3.5.5</t>
  </si>
  <si>
    <t>5.1.2.3.5.6</t>
  </si>
  <si>
    <t>5.1.2.3.5.7</t>
  </si>
  <si>
    <t>5.1.2.3.5.8</t>
  </si>
  <si>
    <t>5.1.2.3.5.9</t>
  </si>
  <si>
    <t>5.1.2.3.5.10</t>
  </si>
  <si>
    <t>5.1.2.3.5.11</t>
  </si>
  <si>
    <t>5.1.2.3.5.12</t>
  </si>
  <si>
    <t>5.1.2.3.5.13</t>
  </si>
  <si>
    <t>5.1.2.3.5.14</t>
  </si>
  <si>
    <t>5.1.2.3.5.15</t>
  </si>
  <si>
    <t>5.1.2.3.5.16</t>
  </si>
  <si>
    <t>5.1.2.3.5.17</t>
  </si>
  <si>
    <t>5.1.2.3.5.18</t>
  </si>
  <si>
    <t>5.1.2.3.5.19</t>
  </si>
  <si>
    <t>5.1.2.3.5.20</t>
  </si>
  <si>
    <t>5.1.2.3.5.21</t>
  </si>
  <si>
    <t>5.1.2.3.5.22</t>
  </si>
  <si>
    <t>5.1.2.3.5.23</t>
  </si>
  <si>
    <t>5.1.2.3.5.24</t>
  </si>
  <si>
    <t>5.1.2.3.5.25</t>
  </si>
  <si>
    <t>5.1.2.3.5.26</t>
  </si>
  <si>
    <t>5.1.2.3.5.27</t>
  </si>
  <si>
    <t>5.1.2.3.5.28</t>
  </si>
  <si>
    <t>5.1.2.3.5.29</t>
  </si>
  <si>
    <t>5.1.2.3.5.30</t>
  </si>
  <si>
    <t>5.1.2.3.5.31</t>
  </si>
  <si>
    <t>5.1.2.3.5.32</t>
  </si>
  <si>
    <t>5.1.2.3.5.33</t>
  </si>
  <si>
    <t>5.1.2.3.5.34</t>
  </si>
  <si>
    <t>5.1.2.3.5.35</t>
  </si>
  <si>
    <t>5.1.2.3.5.36</t>
  </si>
  <si>
    <t>5.1.2.3.5.37</t>
  </si>
  <si>
    <t>5.1.2.3.5.38</t>
  </si>
  <si>
    <t>5.1.2.3.5.39</t>
  </si>
  <si>
    <t>5.1.2.3.5.40</t>
  </si>
  <si>
    <t>5.1.2.3.5.41</t>
  </si>
  <si>
    <t>5.1.2.3.5.42</t>
  </si>
  <si>
    <t>5.1.2.3.5.43</t>
  </si>
  <si>
    <t>5.1.2.3.5.44</t>
  </si>
  <si>
    <t>5.1.2.3.5.45</t>
  </si>
  <si>
    <t>5.1.2.3.5.46</t>
  </si>
  <si>
    <t>5.1.2.3.5.47</t>
  </si>
  <si>
    <t>5.1.2.3.5.48</t>
  </si>
  <si>
    <t>5.1.2.3.5.49</t>
  </si>
  <si>
    <t>5.1.2.3.5.50</t>
  </si>
  <si>
    <t>5.1.2.3.5.51</t>
  </si>
  <si>
    <t>5.1.2.3.5.52</t>
  </si>
  <si>
    <t>5.1.2.3.5.53</t>
  </si>
  <si>
    <t>5.1.2.3.5.54</t>
  </si>
  <si>
    <t>5.1.2.3.5.55</t>
  </si>
  <si>
    <t>5.1.2.3.5.56</t>
  </si>
  <si>
    <t>5.1.2.3.5.57</t>
  </si>
  <si>
    <t>5.1.2.3.5.58</t>
  </si>
  <si>
    <t>5.1.2.3.5.59</t>
  </si>
  <si>
    <t>5.1.2.3.5.60</t>
  </si>
  <si>
    <t>5.1.2.3.5.61</t>
  </si>
  <si>
    <t>5.1.2.3.5.62</t>
  </si>
  <si>
    <t>5.1.2.3.5.63</t>
  </si>
  <si>
    <t>5.1.2.3.5.64</t>
  </si>
  <si>
    <t>5.1.2.3.5.65</t>
  </si>
  <si>
    <t>5.1.2.3.6.5</t>
  </si>
  <si>
    <t>5.1.2.4.1.1</t>
  </si>
  <si>
    <t>5.1.2.4.1.2</t>
  </si>
  <si>
    <t>5.1.2.4.1.3</t>
  </si>
  <si>
    <t>5.1.2.4.1.4</t>
  </si>
  <si>
    <t>5.1.2.4.1.5</t>
  </si>
  <si>
    <t>5.1.2.4.1.6</t>
  </si>
  <si>
    <t>5.1.2.4.1.7</t>
  </si>
  <si>
    <t>5.1.2.4.1.8</t>
  </si>
  <si>
    <t>5.1.2.4.1.9</t>
  </si>
  <si>
    <t>5.1.2.4.1.10</t>
  </si>
  <si>
    <t>5.1.2.4.2.1</t>
  </si>
  <si>
    <t>5.1.2.5.1.1</t>
  </si>
  <si>
    <t>5.1.2.5.1.2</t>
  </si>
  <si>
    <t>5.1.2.5.1.3</t>
  </si>
  <si>
    <t>5.1.2.5.1.4</t>
  </si>
  <si>
    <t>5.1.2.5.1.5</t>
  </si>
  <si>
    <t>5.1.2.5.1.6</t>
  </si>
  <si>
    <t>5.1.2.5.1.7</t>
  </si>
  <si>
    <t>5.1.2.5.2.1</t>
  </si>
  <si>
    <t>5.1.2.5.2.2</t>
  </si>
  <si>
    <t>5.1.2.6.1.1</t>
  </si>
  <si>
    <t>5.1.2.88.88.8888</t>
  </si>
  <si>
    <t>5.1.2.99.99.9999</t>
  </si>
  <si>
    <t>5.1.3.1.1.1</t>
  </si>
  <si>
    <t>5.1.3.1.2.1</t>
  </si>
  <si>
    <t>5.1.3.1.3.1</t>
  </si>
  <si>
    <t>5.1.3.1.4.1</t>
  </si>
  <si>
    <t>5.1.3.1.5.1</t>
  </si>
  <si>
    <t>5.1.3.1.6.1</t>
  </si>
  <si>
    <t>5.1.3.2.1.1</t>
  </si>
  <si>
    <t>5.1.3.3.1.1</t>
  </si>
  <si>
    <t>5.1.3.3.2.1</t>
  </si>
  <si>
    <t>5.1.3.3.3.1</t>
  </si>
  <si>
    <t>5.1.3.3.4.1</t>
  </si>
  <si>
    <t>5.1.3.3.5.1</t>
  </si>
  <si>
    <t>5.1.3.3.6.1</t>
  </si>
  <si>
    <t>5.1.3.3.7.1</t>
  </si>
  <si>
    <t>5.1.3.3.8.1</t>
  </si>
  <si>
    <t>5.1.3.3.9.1</t>
  </si>
  <si>
    <t>5.1.3.4.1.1</t>
  </si>
  <si>
    <t>5.1.3.4.2.1</t>
  </si>
  <si>
    <t>5.1.3.4.3.1</t>
  </si>
  <si>
    <t>5.1.3.4.4.1</t>
  </si>
  <si>
    <t>5.1.3.4.5.1</t>
  </si>
  <si>
    <t>5.1.3.4.6.1</t>
  </si>
  <si>
    <t>5.1.3.4.7.1</t>
  </si>
  <si>
    <t>5.1.3.4.8.1</t>
  </si>
  <si>
    <t>5.1.3.4.9.1</t>
  </si>
  <si>
    <t>5.1.3.5.1.1</t>
  </si>
  <si>
    <t>5.1.3.6.1.1</t>
  </si>
  <si>
    <t>5.1.3.6.2.1</t>
  </si>
  <si>
    <t>5.1.3.6.3.1</t>
  </si>
  <si>
    <t>5.1.4.1.1.1</t>
  </si>
  <si>
    <t>5.1.4.2.2.1</t>
  </si>
  <si>
    <t>5.1.4.3.1.1</t>
  </si>
  <si>
    <t>5.1.4.4.1.1</t>
  </si>
  <si>
    <t>5.1.5.1.1.1</t>
  </si>
  <si>
    <t>5.1.5.1.2.1</t>
  </si>
  <si>
    <t>5.1.5.1.3.1</t>
  </si>
  <si>
    <t>5.1.5.2.1.1</t>
  </si>
  <si>
    <t>5.1.5.2.2.1</t>
  </si>
  <si>
    <t>5.1.5.2.3.1</t>
  </si>
  <si>
    <t>5.1.5.3.1.1</t>
  </si>
  <si>
    <t>5.1.5.3.2.1</t>
  </si>
  <si>
    <t>5.1.5.3.3.1</t>
  </si>
  <si>
    <t>5.1.5.4.1.1</t>
  </si>
  <si>
    <t>5.1.5.4.2.1</t>
  </si>
  <si>
    <t>5.1.5.4.3.1</t>
  </si>
  <si>
    <t>5.1.5.5.1.1</t>
  </si>
  <si>
    <t>5.1.5.5.1.2</t>
  </si>
  <si>
    <t>5.1.5.5.1.3</t>
  </si>
  <si>
    <t>5.1.5.5.2.1</t>
  </si>
  <si>
    <t>5.1.5.5.2.2</t>
  </si>
  <si>
    <t>5.1.5.5.2.3</t>
  </si>
  <si>
    <t>5.1.5.5.3.1</t>
  </si>
  <si>
    <t>5.1.5.5.3.2</t>
  </si>
  <si>
    <t>5.1.5.5.3.3</t>
  </si>
  <si>
    <t>5.1.5.5.4.1</t>
  </si>
  <si>
    <t>5.1.5.5.4.2</t>
  </si>
  <si>
    <t>5.1.5.5.4.3</t>
  </si>
  <si>
    <t>5.1.5.6.1.1</t>
  </si>
  <si>
    <t>5.1.5.6.2.1</t>
  </si>
  <si>
    <t>5.1.5.6.3.1</t>
  </si>
  <si>
    <t>5.1.5.6.4.1</t>
  </si>
  <si>
    <t>5.1.5.7.1.1</t>
  </si>
  <si>
    <t>5.1.6.1.1.1</t>
  </si>
  <si>
    <t>5.1.6.1.2.1</t>
  </si>
  <si>
    <t>5.1.6.2.1.1</t>
  </si>
  <si>
    <t>5.1.6.2.2.1</t>
  </si>
  <si>
    <t>5.1.6.3.1.1</t>
  </si>
  <si>
    <t>5.1.6.3.2.1</t>
  </si>
  <si>
    <t>5.1.6.4.1.1</t>
  </si>
  <si>
    <t>5.1.6.4.2.1</t>
  </si>
  <si>
    <t>5.2.1.1.1.1</t>
  </si>
  <si>
    <t>5.2.1.1.1.2</t>
  </si>
  <si>
    <t>5.2.1.1.1.3</t>
  </si>
  <si>
    <t>5.2.1.1.1.4</t>
  </si>
  <si>
    <t>5.2.1.1.1.5</t>
  </si>
  <si>
    <t>5.2.1.1.1.6</t>
  </si>
  <si>
    <t>5.2.1.1.1.7</t>
  </si>
  <si>
    <t>5.2.1.1.2.1</t>
  </si>
  <si>
    <t>5.2.1.1.2.2</t>
  </si>
  <si>
    <t>5.2.1.1.2.3</t>
  </si>
  <si>
    <t>5.2.1.1.2.4</t>
  </si>
  <si>
    <t>5.2.1.1.2.5</t>
  </si>
  <si>
    <t>5.2.1.1.2.6</t>
  </si>
  <si>
    <t>5.2.1.1.2.7</t>
  </si>
  <si>
    <t>5.2.1.1.2.8</t>
  </si>
  <si>
    <t>5.2.1.1.2.9</t>
  </si>
  <si>
    <t>5.2.1.1.3.1</t>
  </si>
  <si>
    <t>5.2.1.1.3.2</t>
  </si>
  <si>
    <t>5.2.1.1.3.3</t>
  </si>
  <si>
    <t>5.2.1.1.3.4</t>
  </si>
  <si>
    <t>5.2.1.1.3.5</t>
  </si>
  <si>
    <t>5.2.1.1.3.6</t>
  </si>
  <si>
    <t>5.2.1.1.3.7</t>
  </si>
  <si>
    <t>5.2.1.1.3.8</t>
  </si>
  <si>
    <t>5.2.1.1.3.9</t>
  </si>
  <si>
    <t>5.2.1.1.3.10</t>
  </si>
  <si>
    <t>5.2.1.1.3.11</t>
  </si>
  <si>
    <t>5.2.1.1.3.12</t>
  </si>
  <si>
    <t>5.2.1.1.3.13</t>
  </si>
  <si>
    <t>5.2.1.1.3.14</t>
  </si>
  <si>
    <t>5.2.1.1.3.15</t>
  </si>
  <si>
    <t>5.2.1.1.3.16</t>
  </si>
  <si>
    <t>5.2.1.1.3.17</t>
  </si>
  <si>
    <t>5.2.1.1.3.18</t>
  </si>
  <si>
    <t>5.2.1.1.3.19</t>
  </si>
  <si>
    <t>5.2.1.99.99.9999</t>
  </si>
  <si>
    <t>5.2.2.1.1.1</t>
  </si>
  <si>
    <t>5.2.2.1.1.2</t>
  </si>
  <si>
    <t>5.2.2.1.1.3</t>
  </si>
  <si>
    <t>5.2.2.1.1.4</t>
  </si>
  <si>
    <t>5.2.2.1.1.5</t>
  </si>
  <si>
    <t>5.2.2.1.1.6</t>
  </si>
  <si>
    <t>5.2.2.1.1.7</t>
  </si>
  <si>
    <t>5.2.2.1.1.8</t>
  </si>
  <si>
    <t>5.2.2.1.1.9</t>
  </si>
  <si>
    <t>5.2.2.1.1.10</t>
  </si>
  <si>
    <t>5.2.2.1.1.11</t>
  </si>
  <si>
    <t>5.2.2.1.1.12</t>
  </si>
  <si>
    <t>5.2.2.1.2.1</t>
  </si>
  <si>
    <t>5.2.2.1.2.2</t>
  </si>
  <si>
    <t>5.2.2.1.2.3</t>
  </si>
  <si>
    <t>5.2.2.1.2.4</t>
  </si>
  <si>
    <t>5.2.2.1.2.5</t>
  </si>
  <si>
    <t>5.2.2.1.2.6</t>
  </si>
  <si>
    <t>5.2.2.1.3.1</t>
  </si>
  <si>
    <t>5.2.2.1.3.2</t>
  </si>
  <si>
    <t>5.2.2.1.3.3</t>
  </si>
  <si>
    <t>5.2.2.1.3.4</t>
  </si>
  <si>
    <t>5.2.2.1.3.5</t>
  </si>
  <si>
    <t>5.2.2.1.3.6</t>
  </si>
  <si>
    <t>5.2.2.1.3.7</t>
  </si>
  <si>
    <t>5.2.2.1.3.8</t>
  </si>
  <si>
    <t>5.2.2.1.3.9</t>
  </si>
  <si>
    <t>5.2.2.1.3.10</t>
  </si>
  <si>
    <t>5.2.2.1.3.11</t>
  </si>
  <si>
    <t>5.2.2.1.3.12</t>
  </si>
  <si>
    <t>5.2.2.1.3.13</t>
  </si>
  <si>
    <t>5.2.2.1.3.14</t>
  </si>
  <si>
    <t>5.2.2.1.3.15</t>
  </si>
  <si>
    <t>5.2.2.1.3.16</t>
  </si>
  <si>
    <t>5.2.2.2.1.1</t>
  </si>
  <si>
    <t>5.2.2.2.1.2</t>
  </si>
  <si>
    <t>5.2.2.2.1.3</t>
  </si>
  <si>
    <t>5.2.2.2.1.4</t>
  </si>
  <si>
    <t>5.2.2.2.1.5</t>
  </si>
  <si>
    <t>5.2.2.2.1.6</t>
  </si>
  <si>
    <t>5.2.2.2.1.7</t>
  </si>
  <si>
    <t>5.2.2.2.1.8</t>
  </si>
  <si>
    <t>5.2.2.2.1.9</t>
  </si>
  <si>
    <t>5.2.2.2.2.1</t>
  </si>
  <si>
    <t>5.2.2.2.2.2</t>
  </si>
  <si>
    <t>5.2.2.2.2.3</t>
  </si>
  <si>
    <t>5.2.2.2.2.4</t>
  </si>
  <si>
    <t>5.2.2.2.3.1</t>
  </si>
  <si>
    <t>5.2.2.2.3.2</t>
  </si>
  <si>
    <t>5.2.2.2.3.3</t>
  </si>
  <si>
    <t>5.2.2.2.3.4</t>
  </si>
  <si>
    <t>5.2.2.2.3.5</t>
  </si>
  <si>
    <t>5.2.2.2.4.1</t>
  </si>
  <si>
    <t>5.2.2.2.4.2</t>
  </si>
  <si>
    <t>5.2.2.2.4.3</t>
  </si>
  <si>
    <t>5.2.2.2.4.4</t>
  </si>
  <si>
    <t>5.2.2.2.5.1</t>
  </si>
  <si>
    <t>5.2.2.2.5.2</t>
  </si>
  <si>
    <t>5.2.2.3.1.1</t>
  </si>
  <si>
    <t>5.2.2.3.1.2</t>
  </si>
  <si>
    <t>5.2.2.3.1.3</t>
  </si>
  <si>
    <t>5.2.2.3.1.4</t>
  </si>
  <si>
    <t>5.2.2.3.1.5</t>
  </si>
  <si>
    <t>5.2.2.3.1.6</t>
  </si>
  <si>
    <t>5.2.2.3.1.7</t>
  </si>
  <si>
    <t>5.2.2.3.1.8</t>
  </si>
  <si>
    <t>5.2.2.3.1.9</t>
  </si>
  <si>
    <t>5.2.2.3.1.10</t>
  </si>
  <si>
    <t>5.2.2.3.2.1</t>
  </si>
  <si>
    <t>5.2.2.3.2.2</t>
  </si>
  <si>
    <t>5.2.2.3.2.3</t>
  </si>
  <si>
    <t>5.2.2.3.2.4</t>
  </si>
  <si>
    <t>5.2.2.3.2.5</t>
  </si>
  <si>
    <t>5.2.2.3.2.6</t>
  </si>
  <si>
    <t>5.2.2.3.2.7</t>
  </si>
  <si>
    <t>5.2.2.3.2.8</t>
  </si>
  <si>
    <t>5.2.2.3.2.9</t>
  </si>
  <si>
    <t>5.2.2.3.2.10</t>
  </si>
  <si>
    <t>5.2.2.3.2.11</t>
  </si>
  <si>
    <t>5.2.2.3.2.12</t>
  </si>
  <si>
    <t>5.2.2.3.2.13</t>
  </si>
  <si>
    <t>5.2.2.3.3.1</t>
  </si>
  <si>
    <t>5.2.2.3.3.2</t>
  </si>
  <si>
    <t>5.2.2.3.3.3</t>
  </si>
  <si>
    <t>5.2.2.3.3.4</t>
  </si>
  <si>
    <t>5.2.2.3.3.5</t>
  </si>
  <si>
    <t>5.2.2.3.3.6</t>
  </si>
  <si>
    <t>5.2.2.3.3.7</t>
  </si>
  <si>
    <t>5.2.2.3.3.8</t>
  </si>
  <si>
    <t>5.2.2.3.3.9</t>
  </si>
  <si>
    <t>5.2.2.3.3.10</t>
  </si>
  <si>
    <t>5.2.2.3.3.11</t>
  </si>
  <si>
    <t>5.2.2.3.3.12</t>
  </si>
  <si>
    <t>5.2.2.3.3.13</t>
  </si>
  <si>
    <t>5.2.2.3.3.14</t>
  </si>
  <si>
    <t>5.2.2.3.3.15</t>
  </si>
  <si>
    <t>5.2.2.3.3.16</t>
  </si>
  <si>
    <t>5.2.2.3.3.17</t>
  </si>
  <si>
    <t>5.2.2.3.3.18</t>
  </si>
  <si>
    <t>5.2.2.3.3.19</t>
  </si>
  <si>
    <t>5.2.2.3.3.20</t>
  </si>
  <si>
    <t>5.2.2.3.3.21</t>
  </si>
  <si>
    <t>5.2.2.4.1.1</t>
  </si>
  <si>
    <t>5.2.2.4.1.2</t>
  </si>
  <si>
    <t>5.2.2.4.1.3</t>
  </si>
  <si>
    <t>5.2.2.4.1.4</t>
  </si>
  <si>
    <t>5.2.2.4.1.5</t>
  </si>
  <si>
    <t>5.2.2.4.1.6</t>
  </si>
  <si>
    <t>5.2.2.4.1.7</t>
  </si>
  <si>
    <t>5.2.2.4.1.8</t>
  </si>
  <si>
    <t>5.2.2.4.1.9</t>
  </si>
  <si>
    <t>5.2.2.4.1.10</t>
  </si>
  <si>
    <t>5.2.2.5.1.1</t>
  </si>
  <si>
    <t>5.2.2.5.1.2</t>
  </si>
  <si>
    <t>5.2.2.5.1.3</t>
  </si>
  <si>
    <t>5.2.2.5.1.4</t>
  </si>
  <si>
    <t>5.2.2.5.1.5</t>
  </si>
  <si>
    <t>5.2.2.5.2.1</t>
  </si>
  <si>
    <t>5.2.2.5.2.2</t>
  </si>
  <si>
    <t>5.2.2.5.2.3</t>
  </si>
  <si>
    <t>5.2.2.5.2.4</t>
  </si>
  <si>
    <t>5.2.2.5.2.5</t>
  </si>
  <si>
    <t>5.2.2.5.2.6</t>
  </si>
  <si>
    <t>5.2.2.5.2.7</t>
  </si>
  <si>
    <t>5.2.2.5.3.1</t>
  </si>
  <si>
    <t>5.2.2.5.3.2</t>
  </si>
  <si>
    <t>5.2.2.5.3.3</t>
  </si>
  <si>
    <t>5.2.2.5.3.4</t>
  </si>
  <si>
    <t>5.2.2.5.3.5</t>
  </si>
  <si>
    <t>5.2.2.5.3.6</t>
  </si>
  <si>
    <t>5.2.2.5.3.7</t>
  </si>
  <si>
    <t>5.2.2.6.1.1</t>
  </si>
  <si>
    <t>5.2.2.6.1.2</t>
  </si>
  <si>
    <t>5.2.2.6.1.3</t>
  </si>
  <si>
    <t>5.2.2.6.1.4</t>
  </si>
  <si>
    <t>5.2.2.6.1.5</t>
  </si>
  <si>
    <t>5.2.2.6.1.6</t>
  </si>
  <si>
    <t>5.2.2.6.2.1</t>
  </si>
  <si>
    <t>5.2.2.6.2.2</t>
  </si>
  <si>
    <t>5.2.2.6.2.3</t>
  </si>
  <si>
    <t>5.2.2.6.2.4</t>
  </si>
  <si>
    <t>5.2.2.6.2.5</t>
  </si>
  <si>
    <t>5.2.2.6.2.6</t>
  </si>
  <si>
    <t>5.2.2.6.2.7</t>
  </si>
  <si>
    <t>5.2.2.6.2.8</t>
  </si>
  <si>
    <t>5.2.2.6.2.9</t>
  </si>
  <si>
    <t>5.2.2.6.2.10</t>
  </si>
  <si>
    <t>5.2.2.6.2.11</t>
  </si>
  <si>
    <t>5.2.2.6.3.1</t>
  </si>
  <si>
    <t>5.2.2.6.3.2</t>
  </si>
  <si>
    <t>5.2.2.6.3.3</t>
  </si>
  <si>
    <t>5.2.2.6.3.4</t>
  </si>
  <si>
    <t>5.2.2.6.3.5</t>
  </si>
  <si>
    <t>5.2.2.6.3.6</t>
  </si>
  <si>
    <t>5.2.2.6.3.7</t>
  </si>
  <si>
    <t>5.2.2.6.3.8</t>
  </si>
  <si>
    <t>5.2.2.6.3.9</t>
  </si>
  <si>
    <t>5.2.2.6.3.10</t>
  </si>
  <si>
    <t>5.2.2.6.3.11</t>
  </si>
  <si>
    <t>5.2.2.6.3.12</t>
  </si>
  <si>
    <t>5.2.2.6.3.13</t>
  </si>
  <si>
    <t>5.2.2.6.3.14</t>
  </si>
  <si>
    <t>5.2.2.6.3.15</t>
  </si>
  <si>
    <t>5.2.2.6.3.16</t>
  </si>
  <si>
    <t>5.2.2.6.3.17</t>
  </si>
  <si>
    <t>5.2.2.6.3.18</t>
  </si>
  <si>
    <t>5.2.2.6.3.19</t>
  </si>
  <si>
    <t>5.2.2.6.3.20</t>
  </si>
  <si>
    <t>5.2.2.6.3.21</t>
  </si>
  <si>
    <t>5.2.2.6.3.22</t>
  </si>
  <si>
    <t>5.2.2.6.3.23</t>
  </si>
  <si>
    <t>5.2.2.6.3.24</t>
  </si>
  <si>
    <t>5.2.2.6.3.25</t>
  </si>
  <si>
    <t>5.2.2.6.3.26</t>
  </si>
  <si>
    <t>5.2.2.6.3.27</t>
  </si>
  <si>
    <t>5.2.2.6.3.28</t>
  </si>
  <si>
    <t>5.2.2.6.3.29</t>
  </si>
  <si>
    <t>5.2.2.6.3.30</t>
  </si>
  <si>
    <t>5.2.2.6.3.31</t>
  </si>
  <si>
    <t>5.2.2.6.3.32</t>
  </si>
  <si>
    <t>5.2.2.6.3.33</t>
  </si>
  <si>
    <t>5.2.2.6.3.34</t>
  </si>
  <si>
    <t>5.2.2.6.3.35</t>
  </si>
  <si>
    <t>5.2.2.6.3.36</t>
  </si>
  <si>
    <t>5.2.2.6.3.37</t>
  </si>
  <si>
    <t>5.2.2.6.3.38</t>
  </si>
  <si>
    <t>5.2.2.6.3.39</t>
  </si>
  <si>
    <t>5.2.2.6.3.40</t>
  </si>
  <si>
    <t>5.2.2.6.3.41</t>
  </si>
  <si>
    <t>5.2.2.6.3.42</t>
  </si>
  <si>
    <t>5.2.2.6.3.43</t>
  </si>
  <si>
    <t>5.2.2.6.3.44</t>
  </si>
  <si>
    <t>5.2.2.6.3.45</t>
  </si>
  <si>
    <t>5.2.2.6.3.46</t>
  </si>
  <si>
    <t>5.2.2.6.3.47</t>
  </si>
  <si>
    <t>5.2.2.6.3.48</t>
  </si>
  <si>
    <t>5.2.2.6.4.1</t>
  </si>
  <si>
    <t>5.2.2.6.4.2</t>
  </si>
  <si>
    <t>5.2.2.6.4.3</t>
  </si>
  <si>
    <t>5.2.2.6.4.4</t>
  </si>
  <si>
    <t>5.2.2.6.4.5</t>
  </si>
  <si>
    <t>5.2.2.6.4.6</t>
  </si>
  <si>
    <t>5.2.2.6.4.7</t>
  </si>
  <si>
    <t>5.2.2.7.1.1</t>
  </si>
  <si>
    <t>5.2.2.7.1.2</t>
  </si>
  <si>
    <t>5.2.2.7.1.3</t>
  </si>
  <si>
    <t>5.2.2.7.1.4</t>
  </si>
  <si>
    <t>5.2.2.7.1.5</t>
  </si>
  <si>
    <t>5.2.2.7.1.6</t>
  </si>
  <si>
    <t>5.2.2.7.1.7</t>
  </si>
  <si>
    <t>5.2.2.7.1.8</t>
  </si>
  <si>
    <t>5.2.2.7.1.9</t>
  </si>
  <si>
    <t>5.2.2.7.1.10</t>
  </si>
  <si>
    <t>5.2.2.7.1.11</t>
  </si>
  <si>
    <t>5.2.2.7.1.12</t>
  </si>
  <si>
    <t>5.2.2.7.1.13</t>
  </si>
  <si>
    <t>5.2.2.7.1.14</t>
  </si>
  <si>
    <t>5.2.2.7.1.15</t>
  </si>
  <si>
    <t>5.2.2.7.1.16</t>
  </si>
  <si>
    <t>5.2.2.7.1.17</t>
  </si>
  <si>
    <t>5.2.2.7.1.18</t>
  </si>
  <si>
    <t>5.2.2.7.1.19</t>
  </si>
  <si>
    <t>5.2.2.7.1.20</t>
  </si>
  <si>
    <t>5.2.2.7.1.21</t>
  </si>
  <si>
    <t>5.2.2.7.1.22</t>
  </si>
  <si>
    <t>5.2.2.7.1.23</t>
  </si>
  <si>
    <t>5.2.2.7.1.24</t>
  </si>
  <si>
    <t>5.2.2.7.1.25</t>
  </si>
  <si>
    <t>5.2.2.7.1.26</t>
  </si>
  <si>
    <t>5.2.2.7.1.27</t>
  </si>
  <si>
    <t>5.2.2.7.1.28</t>
  </si>
  <si>
    <t>5.2.2.7.1.29</t>
  </si>
  <si>
    <t>5.2.2.7.2.1</t>
  </si>
  <si>
    <t>5.2.2.7.2.2</t>
  </si>
  <si>
    <t>5.2.2.7.2.3</t>
  </si>
  <si>
    <t>5.2.2.7.2.4</t>
  </si>
  <si>
    <t>5.2.2.7.2.5</t>
  </si>
  <si>
    <t>5.2.2.8.1.1</t>
  </si>
  <si>
    <t>5.2.2.8.1.2</t>
  </si>
  <si>
    <t>5.2.2.8.1.3</t>
  </si>
  <si>
    <t>5.2.2.8.1.4</t>
  </si>
  <si>
    <t>5.2.2.8.1.5</t>
  </si>
  <si>
    <t>5.2.2.8.1.6</t>
  </si>
  <si>
    <t>5.2.2.8.1.7</t>
  </si>
  <si>
    <t>5.2.2.8.1.8</t>
  </si>
  <si>
    <t>5.2.2.8.1.9</t>
  </si>
  <si>
    <t>5.2.2.8.1.10</t>
  </si>
  <si>
    <t>5.2.2.8.1.11</t>
  </si>
  <si>
    <t>5.2.2.8.1.12</t>
  </si>
  <si>
    <t>5.2.2.8.1.13</t>
  </si>
  <si>
    <t>5.2.2.8.1.14</t>
  </si>
  <si>
    <t>5.2.2.8.1.15</t>
  </si>
  <si>
    <t>5.2.2.8.1.16</t>
  </si>
  <si>
    <t>5.2.2.8.1.17</t>
  </si>
  <si>
    <t>5.2.2.8.1.18</t>
  </si>
  <si>
    <t>5.2.2.8.1.19</t>
  </si>
  <si>
    <t>5.2.2.8.1.20</t>
  </si>
  <si>
    <t>5.2.2.8.1.21</t>
  </si>
  <si>
    <t>5.2.2.8.1.22</t>
  </si>
  <si>
    <t>5.2.2.8.1.23</t>
  </si>
  <si>
    <t>5.2.2.8.1.24</t>
  </si>
  <si>
    <t>5.2.2.8.1.25</t>
  </si>
  <si>
    <t>5.2.2.8.1.26</t>
  </si>
  <si>
    <t>5.2.2.8.1.27</t>
  </si>
  <si>
    <t>5.2.2.8.1.28</t>
  </si>
  <si>
    <t>5.2.2.8.1.29</t>
  </si>
  <si>
    <t>5.2.2.8.1.30</t>
  </si>
  <si>
    <t>5.2.2.8.1.31</t>
  </si>
  <si>
    <t>5.2.2.8.1.32</t>
  </si>
  <si>
    <t>5.2.2.8.1.33</t>
  </si>
  <si>
    <t>5.2.2.8.1.34</t>
  </si>
  <si>
    <t>5.2.2.8.1.35</t>
  </si>
  <si>
    <t>5.2.2.8.1.36</t>
  </si>
  <si>
    <t>5.2.2.8.1.37</t>
  </si>
  <si>
    <t>5.2.2.8.1.38</t>
  </si>
  <si>
    <t>5.2.2.8.1.39</t>
  </si>
  <si>
    <t>5.2.2.8.1.40</t>
  </si>
  <si>
    <t>5.2.2.8.1.41</t>
  </si>
  <si>
    <t>5.2.2.8.1.42</t>
  </si>
  <si>
    <t>5.2.2.8.1.43</t>
  </si>
  <si>
    <t>5.2.2.8.1.44</t>
  </si>
  <si>
    <t>5.2.2.8.1.45</t>
  </si>
  <si>
    <t>5.2.2.8.1.46</t>
  </si>
  <si>
    <t>5.2.2.8.1.47</t>
  </si>
  <si>
    <t>5.2.2.8.1.48</t>
  </si>
  <si>
    <t>5.2.2.8.1.49</t>
  </si>
  <si>
    <t>5.2.2.8.1.50</t>
  </si>
  <si>
    <t>5.2.2.8.1.51</t>
  </si>
  <si>
    <t>5.2.2.8.1.52</t>
  </si>
  <si>
    <t>5.2.2.8.1.53</t>
  </si>
  <si>
    <t>5.2.2.8.1.54</t>
  </si>
  <si>
    <t>5.2.2.8.1.55</t>
  </si>
  <si>
    <t>5.2.2.8.1.56</t>
  </si>
  <si>
    <t>5.2.2.8.1.57</t>
  </si>
  <si>
    <t>5.2.2.8.1.58</t>
  </si>
  <si>
    <t>5.2.2.8.1.59</t>
  </si>
  <si>
    <t>5.2.2.8.1.60</t>
  </si>
  <si>
    <t>5.2.2.8.1.61</t>
  </si>
  <si>
    <t>5.2.2.8.1.62</t>
  </si>
  <si>
    <t>5.2.2.8.1.63</t>
  </si>
  <si>
    <t>5.2.2.8.1.64</t>
  </si>
  <si>
    <t>5.2.2.8.2.1</t>
  </si>
  <si>
    <t>5.2.2.8.2.2</t>
  </si>
  <si>
    <t>5.2.2.8.2.3</t>
  </si>
  <si>
    <t>5.2.2.8.2.4</t>
  </si>
  <si>
    <t>5.2.2.8.2.5</t>
  </si>
  <si>
    <t>5.2.2.8.2.6</t>
  </si>
  <si>
    <t>5.2.2.8.3.1</t>
  </si>
  <si>
    <t>5.2.2.8.3.2</t>
  </si>
  <si>
    <t>5.2.2.8.3.3</t>
  </si>
  <si>
    <t>5.2.2.8.3.4</t>
  </si>
  <si>
    <t>5.2.2.8.3.5</t>
  </si>
  <si>
    <t>5.2.2.8.3.6</t>
  </si>
  <si>
    <t>5.2.2.8.3.7</t>
  </si>
  <si>
    <t>5.2.2.8.3.8</t>
  </si>
  <si>
    <t>5.2.2.8.3.9</t>
  </si>
  <si>
    <t>5.2.2.8.3.10</t>
  </si>
  <si>
    <t>5.2.2.8.3.11</t>
  </si>
  <si>
    <t>5.2.2.8.3.12</t>
  </si>
  <si>
    <t>5.2.2.8.3.13</t>
  </si>
  <si>
    <t>5.2.2.8.3.14</t>
  </si>
  <si>
    <t>5.2.2.8.3.15</t>
  </si>
  <si>
    <t>5.2.2.8.3.16</t>
  </si>
  <si>
    <t>5.2.2.8.4.1</t>
  </si>
  <si>
    <t>5.2.2.8.4.2</t>
  </si>
  <si>
    <t>5.2.2.8.4.3</t>
  </si>
  <si>
    <t>5.2.2.8.4.4</t>
  </si>
  <si>
    <t>5.2.2.8.4.5</t>
  </si>
  <si>
    <t>5.2.2.8.4.6</t>
  </si>
  <si>
    <t>5.2.2.8.4.7</t>
  </si>
  <si>
    <t>5.2.2.8.4.8</t>
  </si>
  <si>
    <t>5.2.2.8.4.9</t>
  </si>
  <si>
    <t>5.2.2.8.4.10</t>
  </si>
  <si>
    <t>5.2.2.8.5.1</t>
  </si>
  <si>
    <t>5.2.2.8.5.2</t>
  </si>
  <si>
    <t>5.2.2.8.5.3</t>
  </si>
  <si>
    <t>5.2.2.8.5.4</t>
  </si>
  <si>
    <t>5.2.2.8.5.5</t>
  </si>
  <si>
    <t>5.2.2.8.5.6</t>
  </si>
  <si>
    <t>5.2.2.8.6.1</t>
  </si>
  <si>
    <t>5.2.2.8.6.2</t>
  </si>
  <si>
    <t>5.2.2.8.6.3</t>
  </si>
  <si>
    <t>5.2.2.8.6.4</t>
  </si>
  <si>
    <t>5.2.2.8.7.1</t>
  </si>
  <si>
    <t>5.2.2.8.7.2</t>
  </si>
  <si>
    <t>5.2.2.8.7.3</t>
  </si>
  <si>
    <t>5.2.2.8.7.4</t>
  </si>
  <si>
    <t>5.2.2.8.7.5</t>
  </si>
  <si>
    <t>5.2.2.8.7.6</t>
  </si>
  <si>
    <t>5.2.2.8.8.1</t>
  </si>
  <si>
    <t>5.2.2.8.8.2</t>
  </si>
  <si>
    <t>5.2.2.8.8.3</t>
  </si>
  <si>
    <t>5.2.2.8.8.4</t>
  </si>
  <si>
    <t>5.2.2.8.8.5</t>
  </si>
  <si>
    <t>5.2.2.8.8.6</t>
  </si>
  <si>
    <t>5.2.2.8.8.7</t>
  </si>
  <si>
    <t>5.2.2.8.8.8</t>
  </si>
  <si>
    <t>5.2.2.8.8.9</t>
  </si>
  <si>
    <t>5.2.2.8.8.10</t>
  </si>
  <si>
    <t>5.2.2.8.8.11</t>
  </si>
  <si>
    <t>5.2.2.8.8.12</t>
  </si>
  <si>
    <t>5.2.2.8.8.13</t>
  </si>
  <si>
    <t>5.2.2.8.8.14</t>
  </si>
  <si>
    <t>5.2.2.8.8.15</t>
  </si>
  <si>
    <t>5.2.2.8.8.16</t>
  </si>
  <si>
    <t>5.2.2.8.9.1</t>
  </si>
  <si>
    <t>5.2.2.8.9.2</t>
  </si>
  <si>
    <t>5.2.2.8.9.3</t>
  </si>
  <si>
    <t>5.2.2.8.9.4</t>
  </si>
  <si>
    <t>5.2.2.8.9.5</t>
  </si>
  <si>
    <t>5.2.2.8.9.6</t>
  </si>
  <si>
    <t>5.2.2.8.9.7</t>
  </si>
  <si>
    <t>5.2.2.8.9.8</t>
  </si>
  <si>
    <t>5.2.2.8.9.9</t>
  </si>
  <si>
    <t>5.2.2.8.9.10</t>
  </si>
  <si>
    <t>5.2.2.8.9.11</t>
  </si>
  <si>
    <t>5.2.2.10.1.1</t>
  </si>
  <si>
    <t>5.2.2.10.1.2</t>
  </si>
  <si>
    <t>5.2.2.10.1.3</t>
  </si>
  <si>
    <t>5.2.2.10.2.1</t>
  </si>
  <si>
    <t>5.2.2.10.2.2</t>
  </si>
  <si>
    <t>5.2.2.10.2.3</t>
  </si>
  <si>
    <t>5.2.2.10.2.4</t>
  </si>
  <si>
    <t>5.2.2.10.2.5</t>
  </si>
  <si>
    <t>5.2.2.11.1.1</t>
  </si>
  <si>
    <t>5.2.2.11.1.2</t>
  </si>
  <si>
    <t>5.2.2.11.1.3</t>
  </si>
  <si>
    <t>5.2.2.11.2.1</t>
  </si>
  <si>
    <t>5.2.2.11.2.2</t>
  </si>
  <si>
    <t>5.2.2.11.2.3</t>
  </si>
  <si>
    <t>5.2.2.11.2.4</t>
  </si>
  <si>
    <t>5.2.2.12.1.1</t>
  </si>
  <si>
    <t>5.2.2.12.1.2</t>
  </si>
  <si>
    <t>5.2.2.12.1.3</t>
  </si>
  <si>
    <t>5.2.2.12.2.1</t>
  </si>
  <si>
    <t>5.2.2.12.2.2</t>
  </si>
  <si>
    <t>5.2.2.12.2.3</t>
  </si>
  <si>
    <t>5.2.2.12.2.4</t>
  </si>
  <si>
    <t>5.2.2.12.2.5</t>
  </si>
  <si>
    <t>5.2.2.13.1.1</t>
  </si>
  <si>
    <t>5.2.2.13.1.2</t>
  </si>
  <si>
    <t>5.2.2.13.1.3</t>
  </si>
  <si>
    <t>5.2.2.13.2.1</t>
  </si>
  <si>
    <t>5.2.2.13.2.2</t>
  </si>
  <si>
    <t>5.2.2.13.3.1</t>
  </si>
  <si>
    <t>5.2.2.13.3.2</t>
  </si>
  <si>
    <t>5.2.2.13.3.3</t>
  </si>
  <si>
    <t>5.2.2.13.3.4</t>
  </si>
  <si>
    <t>5.2.2.13.3.5</t>
  </si>
  <si>
    <t>5.2.2.14.1.1</t>
  </si>
  <si>
    <t>5.2.2.14.1.2</t>
  </si>
  <si>
    <t>5.2.2.14.1.3</t>
  </si>
  <si>
    <t>5.2.2.14.2.1</t>
  </si>
  <si>
    <t>5.2.2.14.2.2</t>
  </si>
  <si>
    <t>5.2.2.14.2.3</t>
  </si>
  <si>
    <t>5.2.2.15.1.1</t>
  </si>
  <si>
    <t>5.2.2.15.1.2</t>
  </si>
  <si>
    <t>5.2.2.15.1.3</t>
  </si>
  <si>
    <t>5.2.2.15.2.1</t>
  </si>
  <si>
    <t>5.2.2.15.2.2</t>
  </si>
  <si>
    <t>5.2.2.15.2.3</t>
  </si>
  <si>
    <t>5.2.2.15.2.4</t>
  </si>
  <si>
    <t>5.2.2.15.2.5</t>
  </si>
  <si>
    <t>5.2.2.15.2.6</t>
  </si>
  <si>
    <t>5.2.2.15.3.1</t>
  </si>
  <si>
    <t>5.2.2.15.3.2</t>
  </si>
  <si>
    <t>5.2.2.15.3.3</t>
  </si>
  <si>
    <t>5.2.2.15.3.4</t>
  </si>
  <si>
    <t>5.2.2.15.4.1</t>
  </si>
  <si>
    <t>5.2.2.15.4.2</t>
  </si>
  <si>
    <t>5.2.2.15.4.3</t>
  </si>
  <si>
    <t>5.2.2.15.4.4</t>
  </si>
  <si>
    <t>5.2.2.15.4.5</t>
  </si>
  <si>
    <t>5.2.2.15.4.6</t>
  </si>
  <si>
    <t>5.2.2.15.4.7</t>
  </si>
  <si>
    <t>5.2.2.16.1.1</t>
  </si>
  <si>
    <t>5.2.2.16.1.2</t>
  </si>
  <si>
    <t>5.2.2.16.1.3</t>
  </si>
  <si>
    <t>5.2.2.17.1.1</t>
  </si>
  <si>
    <t>5.2.2.17.1.2</t>
  </si>
  <si>
    <t>5.2.2.17.1.3</t>
  </si>
  <si>
    <t>5.2.2.17.1.4</t>
  </si>
  <si>
    <t>5.2.2.17.1.5</t>
  </si>
  <si>
    <t>5.2.2.17.1.6</t>
  </si>
  <si>
    <t>5.2.2.17.1.7</t>
  </si>
  <si>
    <t>5.2.2.17.1.8</t>
  </si>
  <si>
    <t>5.2.2.17.1.9</t>
  </si>
  <si>
    <t>5.2.2.17.1.10</t>
  </si>
  <si>
    <t>5.2.2.17.1.11</t>
  </si>
  <si>
    <t>5.2.2.17.1.12</t>
  </si>
  <si>
    <t>5.2.2.17.1.13</t>
  </si>
  <si>
    <t>5.2.2.17.1.14</t>
  </si>
  <si>
    <t>5.2.2.17.1.15</t>
  </si>
  <si>
    <t>5.2.2.17.1.16</t>
  </si>
  <si>
    <t>5.2.2.17.1.17</t>
  </si>
  <si>
    <t>5.2.2.17.1.18</t>
  </si>
  <si>
    <t>5.2.2.17.1.19</t>
  </si>
  <si>
    <t>5.2.2.17.1.20</t>
  </si>
  <si>
    <t>5.2.2.17.1.21</t>
  </si>
  <si>
    <t>5.2.2.17.1.22</t>
  </si>
  <si>
    <t>5.2.2.17.1.23</t>
  </si>
  <si>
    <t>5.2.2.17.1.24</t>
  </si>
  <si>
    <t>5.2.2.17.1.25</t>
  </si>
  <si>
    <t>5.2.2.17.1.26</t>
  </si>
  <si>
    <t>5.2.2.18.1.1</t>
  </si>
  <si>
    <t>5.2.2.18.1.2</t>
  </si>
  <si>
    <t>5.2.2.18.1.3</t>
  </si>
  <si>
    <t>5.2.2.18.2.1</t>
  </si>
  <si>
    <t>5.2.2.18.2.2</t>
  </si>
  <si>
    <t>5.2.2.18.2.3</t>
  </si>
  <si>
    <t>5.2.2.18.2.4</t>
  </si>
  <si>
    <t>5.2.2.18.2.5</t>
  </si>
  <si>
    <t>5.2.2.18.2.6</t>
  </si>
  <si>
    <t>5.2.2.18.2.7</t>
  </si>
  <si>
    <t>5.2.2.18.3.1</t>
  </si>
  <si>
    <t>5.2.2.18.3.2</t>
  </si>
  <si>
    <t>5.2.2.19.1.1</t>
  </si>
  <si>
    <t>5.2.2.19.1.2</t>
  </si>
  <si>
    <t>5.2.2.19.1.3</t>
  </si>
  <si>
    <t>5.2.2.19.1.4</t>
  </si>
  <si>
    <t>5.2.2.19.1.5</t>
  </si>
  <si>
    <t>5.2.2.19.1.6</t>
  </si>
  <si>
    <t>5.2.2.88.88.8888</t>
  </si>
  <si>
    <t>5.2.2.99.99.9999</t>
  </si>
  <si>
    <t>5.2.3.1.1.1</t>
  </si>
  <si>
    <t>5.2.3.1.1.2</t>
  </si>
  <si>
    <t>5.2.3.1.1.3</t>
  </si>
  <si>
    <t>5.2.3.1.1.4</t>
  </si>
  <si>
    <t>5.2.3.1.1.5</t>
  </si>
  <si>
    <t>5.2.3.1.1.6</t>
  </si>
  <si>
    <t>5.2.3.1.1.7</t>
  </si>
  <si>
    <t>5.2.3.1.1.8</t>
  </si>
  <si>
    <t>5.2.3.1.1.9</t>
  </si>
  <si>
    <t>5.2.3.1.1.10</t>
  </si>
  <si>
    <t>5.2.3.1.1.11</t>
  </si>
  <si>
    <t>5.2.3.1.1.12</t>
  </si>
  <si>
    <t>5.2.3.1.1.13</t>
  </si>
  <si>
    <t>5.2.3.1.1.14</t>
  </si>
  <si>
    <t>5.2.3.1.1.15</t>
  </si>
  <si>
    <t>5.2.3.1.1.16</t>
  </si>
  <si>
    <t>5.2.3.1.1.17</t>
  </si>
  <si>
    <t>5.2.3.1.1.18</t>
  </si>
  <si>
    <t>5.2.3.1.1.19</t>
  </si>
  <si>
    <t>5.2.3.1.1.20</t>
  </si>
  <si>
    <t>5.2.3.1.1.21</t>
  </si>
  <si>
    <t>5.2.3.1.1.22</t>
  </si>
  <si>
    <t>5.2.3.1.1.23</t>
  </si>
  <si>
    <t>5.2.3.1.1.24</t>
  </si>
  <si>
    <t>5.2.3.1.1.25</t>
  </si>
  <si>
    <t>5.2.3.1.1.26</t>
  </si>
  <si>
    <t>5.2.3.1.1.27</t>
  </si>
  <si>
    <t>5.2.3.1.1.28</t>
  </si>
  <si>
    <t>5.2.3.1.1.29</t>
  </si>
  <si>
    <t>5.2.3.1.1.30</t>
  </si>
  <si>
    <t>5.2.3.1.1.31</t>
  </si>
  <si>
    <t>5.2.3.1.1.32</t>
  </si>
  <si>
    <t>5.2.3.1.1.33</t>
  </si>
  <si>
    <t>5.2.3.1.1.34</t>
  </si>
  <si>
    <t>5.2.3.1.1.35</t>
  </si>
  <si>
    <t>5.2.3.1.1.36</t>
  </si>
  <si>
    <t>5.2.3.1.1.37</t>
  </si>
  <si>
    <t>5.2.3.1.2.1</t>
  </si>
  <si>
    <t>5.2.3.1.2.2</t>
  </si>
  <si>
    <t>5.2.3.1.2.3</t>
  </si>
  <si>
    <t>5.2.3.1.2.4</t>
  </si>
  <si>
    <t>5.2.3.1.2.5</t>
  </si>
  <si>
    <t>5.2.3.1.2.6</t>
  </si>
  <si>
    <t>5.2.3.1.2.7</t>
  </si>
  <si>
    <t>5.2.3.1.2.8</t>
  </si>
  <si>
    <t>5.2.3.1.2.9</t>
  </si>
  <si>
    <t>5.2.3.1.2.10</t>
  </si>
  <si>
    <t>5.2.3.1.2.11</t>
  </si>
  <si>
    <t>5.2.3.1.2.12</t>
  </si>
  <si>
    <t>5.2.3.1.2.13</t>
  </si>
  <si>
    <t>5.2.3.2.1.1</t>
  </si>
  <si>
    <t>5.2.3.2.1.2</t>
  </si>
  <si>
    <t>5.2.3.2.1.3</t>
  </si>
  <si>
    <t>5.2.3.2.1.4</t>
  </si>
  <si>
    <t>5.2.3.3.1.1</t>
  </si>
  <si>
    <t>5.2.3.3.1.2</t>
  </si>
  <si>
    <t>5.2.3.3.1.3</t>
  </si>
  <si>
    <t>5.2.3.3.1.4</t>
  </si>
  <si>
    <t>5.2.3.3.1.5</t>
  </si>
  <si>
    <t>5.2.3.4.1.1</t>
  </si>
  <si>
    <t>5.2.3.4.1.2</t>
  </si>
  <si>
    <t>5.2.3.4.1.3</t>
  </si>
  <si>
    <t>5.2.3.4.1.4</t>
  </si>
  <si>
    <t>5.2.3.4.1.5</t>
  </si>
  <si>
    <t>5.2.3.99.99.9999</t>
  </si>
  <si>
    <t>5.2.4.1.1.1</t>
  </si>
  <si>
    <t>5.2.4.1.1.2</t>
  </si>
  <si>
    <t>5.2.4.1.1.3</t>
  </si>
  <si>
    <t>5.2.4.1.1.4</t>
  </si>
  <si>
    <t>5.2.4.1.1.5</t>
  </si>
  <si>
    <t>5.2.4.1.1.6</t>
  </si>
  <si>
    <t>5.2.4.1.1.7</t>
  </si>
  <si>
    <t>5.2.4.1.1.8</t>
  </si>
  <si>
    <t>5.2.4.1.1.9</t>
  </si>
  <si>
    <t>5.2.4.1.1.10</t>
  </si>
  <si>
    <t>5.2.4.1.2.1</t>
  </si>
  <si>
    <t>5.2.4.1.2.2</t>
  </si>
  <si>
    <t>5.2.4.1.2.3</t>
  </si>
  <si>
    <t>5.2.4.1.2.4</t>
  </si>
  <si>
    <t>5.2.4.1.2.5</t>
  </si>
  <si>
    <t>5.2.4.1.2.6</t>
  </si>
  <si>
    <t>5.2.4.1.2.7</t>
  </si>
  <si>
    <t>5.2.4.1.2.8</t>
  </si>
  <si>
    <t>5.2.4.1.2.9</t>
  </si>
  <si>
    <t>5.2.4.1.2.10</t>
  </si>
  <si>
    <t>5.2.4.1.2.11</t>
  </si>
  <si>
    <t>5.2.4.1.2.12</t>
  </si>
  <si>
    <t>5.2.4.1.2.13</t>
  </si>
  <si>
    <t>5.2.4.2.1.1</t>
  </si>
  <si>
    <t>5.2.4.2.1.2</t>
  </si>
  <si>
    <t>5.2.4.2.1.3</t>
  </si>
  <si>
    <t>5.2.4.2.1.4</t>
  </si>
  <si>
    <t>5.2.4.2.1.5</t>
  </si>
  <si>
    <t>5.2.4.2.1.6</t>
  </si>
  <si>
    <t>5.2.4.2.1.7</t>
  </si>
  <si>
    <t>5.2.4.2.1.8</t>
  </si>
  <si>
    <t>5.2.4.2.2.1</t>
  </si>
  <si>
    <t>5.2.4.2.2.2</t>
  </si>
  <si>
    <t>5.2.4.2.2.3</t>
  </si>
  <si>
    <t>5.2.4.2.2.4</t>
  </si>
  <si>
    <t>5.2.4.2.2.5</t>
  </si>
  <si>
    <t>5.2.4.2.2.6</t>
  </si>
  <si>
    <t>5.2.4.2.2.7</t>
  </si>
  <si>
    <t>5.2.4.2.2.8</t>
  </si>
  <si>
    <t>5.2.4.2.3.1</t>
  </si>
  <si>
    <t>5.2.4.2.3.2</t>
  </si>
  <si>
    <t>5.2.4.2.3.3</t>
  </si>
  <si>
    <t>5.2.4.2.3.4</t>
  </si>
  <si>
    <t>5.2.4.2.3.5</t>
  </si>
  <si>
    <t>5.2.4.2.3.6</t>
  </si>
  <si>
    <t>5.2.4.2.3.7</t>
  </si>
  <si>
    <t>5.2.4.2.3.8</t>
  </si>
  <si>
    <t>5.2.4.2.4.1</t>
  </si>
  <si>
    <t>5.2.4.2.4.2</t>
  </si>
  <si>
    <t>5.2.4.2.4.3</t>
  </si>
  <si>
    <t>5.2.4.2.4.4</t>
  </si>
  <si>
    <t>5.2.4.2.4.5</t>
  </si>
  <si>
    <t>5.2.4.2.4.6</t>
  </si>
  <si>
    <t>5.2.4.2.4.7</t>
  </si>
  <si>
    <t>5.2.4.2.5.1</t>
  </si>
  <si>
    <t>5.2.4.2.5.2</t>
  </si>
  <si>
    <t>5.2.4.2.5.3</t>
  </si>
  <si>
    <t>5.2.4.2.5.4</t>
  </si>
  <si>
    <t>5.2.4.2.5.5</t>
  </si>
  <si>
    <t>5.2.4.2.5.6</t>
  </si>
  <si>
    <t>5.2.4.2.5.7</t>
  </si>
  <si>
    <t>5.2.4.2.5.8</t>
  </si>
  <si>
    <t>5.2.4.2.6.1</t>
  </si>
  <si>
    <t>5.2.4.2.6.2</t>
  </si>
  <si>
    <t>5.2.4.2.6.3</t>
  </si>
  <si>
    <t>5.2.4.2.6.4</t>
  </si>
  <si>
    <t>5.2.4.2.6.5</t>
  </si>
  <si>
    <t>5.2.4.2.6.6</t>
  </si>
  <si>
    <t>5.2.4.2.7.1</t>
  </si>
  <si>
    <t>5.2.4.2.7.2</t>
  </si>
  <si>
    <t>5.2.4.2.7.3</t>
  </si>
  <si>
    <t>5.2.4.2.7.4</t>
  </si>
  <si>
    <t>5.2.4.2.7.5</t>
  </si>
  <si>
    <t>5.2.4.2.7.6</t>
  </si>
  <si>
    <t>5.2.4.3.1.1</t>
  </si>
  <si>
    <t>5.2.4.3.1.2</t>
  </si>
  <si>
    <t>5.2.4.3.1.3</t>
  </si>
  <si>
    <t>5.2.4.3.1.4</t>
  </si>
  <si>
    <t>5.2.4.3.1.5</t>
  </si>
  <si>
    <t>5.2.4.3.2.1</t>
  </si>
  <si>
    <t>5.2.4.3.2.2</t>
  </si>
  <si>
    <t>5.2.4.3.2.3</t>
  </si>
  <si>
    <t>5.2.4.3.2.4</t>
  </si>
  <si>
    <t>5.2.4.3.3.1</t>
  </si>
  <si>
    <t>5.2.4.3.3.2</t>
  </si>
  <si>
    <t>5.2.4.3.3.3</t>
  </si>
  <si>
    <t>5.2.4.3.3.4</t>
  </si>
  <si>
    <t>5.2.4.3.4.1</t>
  </si>
  <si>
    <t>5.2.4.3.4.2</t>
  </si>
  <si>
    <t>5.2.4.3.4.3</t>
  </si>
  <si>
    <t>5.2.4.3.4.4</t>
  </si>
  <si>
    <t>5.2.4.3.5.1</t>
  </si>
  <si>
    <t>5.2.4.3.5.2</t>
  </si>
  <si>
    <t>5.2.4.3.5.3</t>
  </si>
  <si>
    <t>5.2.4.3.5.4</t>
  </si>
  <si>
    <t>5.2.4.3.5.5</t>
  </si>
  <si>
    <t>5.2.4.3.5.6</t>
  </si>
  <si>
    <t>5.2.4.3.5.7</t>
  </si>
  <si>
    <t>5.2.4.3.5.8</t>
  </si>
  <si>
    <t>5.2.4.3.5.9</t>
  </si>
  <si>
    <t>5.2.4.3.5.10</t>
  </si>
  <si>
    <t>5.2.4.3.5.11</t>
  </si>
  <si>
    <t>5.2.4.3.5.12</t>
  </si>
  <si>
    <t>5.2.4.3.6.1</t>
  </si>
  <si>
    <t>5.2.4.3.6.2</t>
  </si>
  <si>
    <t>5.2.4.3.6.3</t>
  </si>
  <si>
    <t>5.2.4.3.6.4</t>
  </si>
  <si>
    <t>5.2.4.3.7.1</t>
  </si>
  <si>
    <t>5.2.4.3.7.2</t>
  </si>
  <si>
    <t>5.2.4.3.8.1</t>
  </si>
  <si>
    <t>5.2.4.3.8.2</t>
  </si>
  <si>
    <t>5.2.4.3.8.3</t>
  </si>
  <si>
    <t>5.2.4.3.8.4</t>
  </si>
  <si>
    <t>5.2.4.3.9.1</t>
  </si>
  <si>
    <t>5.2.4.3.9.2</t>
  </si>
  <si>
    <t>5.2.4.3.9.3</t>
  </si>
  <si>
    <t>5.2.4.3.9.4</t>
  </si>
  <si>
    <t>5.2.4.3.10.1</t>
  </si>
  <si>
    <t>5.2.4.4.1.1</t>
  </si>
  <si>
    <t>5.2.4.4.1.2</t>
  </si>
  <si>
    <t>5.2.4.4.1.3</t>
  </si>
  <si>
    <t>5.2.4.4.1.4</t>
  </si>
  <si>
    <t>5.2.4.4.1.5</t>
  </si>
  <si>
    <t>5.2.4.4.2.1</t>
  </si>
  <si>
    <t>5.2.4.4.2.2</t>
  </si>
  <si>
    <t>5.2.4.4.2.3</t>
  </si>
  <si>
    <t>5.2.4.4.3.1</t>
  </si>
  <si>
    <t>5.2.4.4.3.2</t>
  </si>
  <si>
    <t>5.2.4.4.3.3</t>
  </si>
  <si>
    <t>5.2.4.4.3.4</t>
  </si>
  <si>
    <t>5.2.4.4.3.5</t>
  </si>
  <si>
    <t>5.2.4.4.4.1</t>
  </si>
  <si>
    <t>5.2.4.4.4.2</t>
  </si>
  <si>
    <t>5.2.4.4.4.3</t>
  </si>
  <si>
    <t>5.2.4.4.4.4</t>
  </si>
  <si>
    <t>5.2.4.4.4.5</t>
  </si>
  <si>
    <t>5.2.4.99.99.9999</t>
  </si>
  <si>
    <t>5.2.5.1.1.1</t>
  </si>
  <si>
    <t>5.2.5.1.1.2</t>
  </si>
  <si>
    <t>5.2.5.1.1.3</t>
  </si>
  <si>
    <t>5.2.5.1.1.4</t>
  </si>
  <si>
    <t>5.2.5.1.1.5</t>
  </si>
  <si>
    <t>5.2.5.1.1.6</t>
  </si>
  <si>
    <t>5.2.5.1.1.7</t>
  </si>
  <si>
    <t>5.2.5.1.1.8</t>
  </si>
  <si>
    <t>5.2.5.1.1.9</t>
  </si>
  <si>
    <t>5.2.5.1.1.10</t>
  </si>
  <si>
    <t>5.2.5.1.1.11</t>
  </si>
  <si>
    <t>5.2.5.1.1.12</t>
  </si>
  <si>
    <t>5.2.5.1.2.1</t>
  </si>
  <si>
    <t>5.2.5.1.2.2</t>
  </si>
  <si>
    <t>5.2.5.1.2.3</t>
  </si>
  <si>
    <t>5.2.5.1.3.1</t>
  </si>
  <si>
    <t>5.2.5.1.3.2</t>
  </si>
  <si>
    <t>5.2.5.1.3.3</t>
  </si>
  <si>
    <t>5.2.5.1.3.4</t>
  </si>
  <si>
    <t>5.2.5.1.4.1</t>
  </si>
  <si>
    <t>5.2.5.1.4.2</t>
  </si>
  <si>
    <t>5.2.5.1.5.1</t>
  </si>
  <si>
    <t>5.2.5.1.5.2</t>
  </si>
  <si>
    <t>5.2.5.1.6.1</t>
  </si>
  <si>
    <t>5.2.5.1.6.2</t>
  </si>
  <si>
    <t>5.2.5.1.7.1</t>
  </si>
  <si>
    <t>5.2.5.1.7.2</t>
  </si>
  <si>
    <t>5.2.5.2.1.1</t>
  </si>
  <si>
    <t>5.2.5.2.1.2</t>
  </si>
  <si>
    <t>5.2.5.2.1.3</t>
  </si>
  <si>
    <t>5.2.5.2.1.4</t>
  </si>
  <si>
    <t>5.2.5.2.2.1</t>
  </si>
  <si>
    <t>5.2.5.2.2.2</t>
  </si>
  <si>
    <t>5.2.5.2.2.3</t>
  </si>
  <si>
    <t>5.2.5.2.2.4</t>
  </si>
  <si>
    <t>5.2.5.2.3.1</t>
  </si>
  <si>
    <t>5.2.5.2.3.2</t>
  </si>
  <si>
    <t>5.2.5.3.1.1</t>
  </si>
  <si>
    <t>5.2.5.3.1.2</t>
  </si>
  <si>
    <t>5.2.5.3.1.3</t>
  </si>
  <si>
    <t>5.2.5.3.1.4</t>
  </si>
  <si>
    <t>5.2.5.3.2.1</t>
  </si>
  <si>
    <t>5.2.5.3.2.2</t>
  </si>
  <si>
    <t>5.2.5.3.2.3</t>
  </si>
  <si>
    <t>5.2.5.3.2.4</t>
  </si>
  <si>
    <t>5.2.5.3.3.1</t>
  </si>
  <si>
    <t>5.2.5.4.1.1</t>
  </si>
  <si>
    <t>5.2.5.4.2.1</t>
  </si>
  <si>
    <t>5.2.5.4.3.1</t>
  </si>
  <si>
    <t>5.2.5.4.4.1</t>
  </si>
  <si>
    <t>5.2.5.4.5.1</t>
  </si>
  <si>
    <t>5.2.5.4.6.1</t>
  </si>
  <si>
    <t>5.2.5.4.7.1</t>
  </si>
  <si>
    <t>5.2.5.4.8.1</t>
  </si>
  <si>
    <t>5.2.5.4.9.1</t>
  </si>
  <si>
    <t>5.2.5.4.10.1</t>
  </si>
  <si>
    <t>5.2.5.5.1.1</t>
  </si>
  <si>
    <t>5.2.5.6.1.1</t>
  </si>
  <si>
    <t>5.2.5.6.1.2</t>
  </si>
  <si>
    <t>5.2.5.6.1.3</t>
  </si>
  <si>
    <t>5.2.5.6.1.4</t>
  </si>
  <si>
    <t>5.2.5.6.1.5</t>
  </si>
  <si>
    <t>5.2.5.6.1.6</t>
  </si>
  <si>
    <t>5.2.5.6.1.7</t>
  </si>
  <si>
    <t>5.2.5.7.1.1</t>
  </si>
  <si>
    <t>5.2.5.8.1.1</t>
  </si>
  <si>
    <t>5.2.5.8.1.2</t>
  </si>
  <si>
    <t>5.2.5.8.1.3</t>
  </si>
  <si>
    <t>5.2.5.8.1.4</t>
  </si>
  <si>
    <t>5.2.5.8.1.5</t>
  </si>
  <si>
    <t>5.2.5.8.1.6</t>
  </si>
  <si>
    <t>5.2.5.8.1.7</t>
  </si>
  <si>
    <t>5.2.5.8.1.8</t>
  </si>
  <si>
    <t>5.2.5.8.1.9</t>
  </si>
  <si>
    <t>5.2.5.88.88.8888</t>
  </si>
  <si>
    <t>5.2.5.99.99.9999</t>
  </si>
  <si>
    <t>5.3.1.1.1.1</t>
  </si>
  <si>
    <t>5.4.1.1.1.1</t>
  </si>
  <si>
    <t>5.4.1.1.2.1</t>
  </si>
  <si>
    <t>5.4.1.1.3.1</t>
  </si>
  <si>
    <t>5.4.1.2.1.1</t>
  </si>
  <si>
    <t>5.4.2.1.1.1</t>
  </si>
  <si>
    <t>5.4.2.1.2.1</t>
  </si>
  <si>
    <t>5.4.2.2.1.1</t>
  </si>
  <si>
    <t>5.4.2.2.2.1</t>
  </si>
  <si>
    <t>5.4.2.3.1.1</t>
  </si>
  <si>
    <t>5.4.2.3.2.1</t>
  </si>
  <si>
    <t>5.4.2.4.1.1</t>
  </si>
  <si>
    <t>5.4.2.4.2.1</t>
  </si>
  <si>
    <t>5.4.2.5.1.1</t>
  </si>
  <si>
    <t>5.4.2.5.2.1</t>
  </si>
  <si>
    <t>5.4.2.6.1.1</t>
  </si>
  <si>
    <t>8.1.1.1.1.1</t>
  </si>
  <si>
    <t>8.1.1.1.1.2</t>
  </si>
  <si>
    <t>8.1.1.1.2.1</t>
  </si>
  <si>
    <t>8.1.1.1.2.2</t>
  </si>
  <si>
    <t>8.1.1.1.3.1</t>
  </si>
  <si>
    <t>8.1.1.1.3.2</t>
  </si>
  <si>
    <t>8.1.1.1.4.1</t>
  </si>
  <si>
    <t>8.1.1.1.4.2</t>
  </si>
  <si>
    <t>8.1.1.1.5.1</t>
  </si>
  <si>
    <t>8.1.1.1.5.2</t>
  </si>
  <si>
    <t>8.1.1.1.6.1</t>
  </si>
  <si>
    <t>8.1.1.1.6.2</t>
  </si>
  <si>
    <t>8.1.1.1.7.1</t>
  </si>
  <si>
    <t>8.1.1.1.7.2</t>
  </si>
  <si>
    <t>8.1.1.1.8.1</t>
  </si>
  <si>
    <t>8.1.1.1.8.2</t>
  </si>
  <si>
    <t>8.1.1.1.9.1</t>
  </si>
  <si>
    <t>8.1.1.1.9.2</t>
  </si>
  <si>
    <t>8.1.1.1.10.1</t>
  </si>
  <si>
    <t>8.1.1.1.10.2</t>
  </si>
  <si>
    <t>8.1.1.1.11.1</t>
  </si>
  <si>
    <t>8.1.1.1.11.2</t>
  </si>
  <si>
    <t>8.1.1.1.12.1</t>
  </si>
  <si>
    <t>8.1.1.1.12.2</t>
  </si>
  <si>
    <t>8.1.1.1.13.1</t>
  </si>
  <si>
    <t>8.1.1.1.13.2</t>
  </si>
  <si>
    <t>8.1.1.1.14.1</t>
  </si>
  <si>
    <t>8.1.1.2.1.1</t>
  </si>
  <si>
    <t>8.1.1.2.1.2</t>
  </si>
  <si>
    <t>8.1.1.2.2.1</t>
  </si>
  <si>
    <t>8.1.1.2.2.2</t>
  </si>
  <si>
    <t>8.1.1.2.3.1</t>
  </si>
  <si>
    <t>8.1.1.2.3.2</t>
  </si>
  <si>
    <t>8.1.1.2.4.1</t>
  </si>
  <si>
    <t>8.1.1.2.4.2</t>
  </si>
  <si>
    <t>8.1.1.2.5.1</t>
  </si>
  <si>
    <t>8.1.1.2.5.2</t>
  </si>
  <si>
    <t>8.1.1.3.1.1</t>
  </si>
  <si>
    <t>8.1.1.3.1.2</t>
  </si>
  <si>
    <t>8.1.1.3.1.3</t>
  </si>
  <si>
    <t>8.1.1.3.1.4</t>
  </si>
  <si>
    <t>8.1.1.3.1.5</t>
  </si>
  <si>
    <t>8.1.1.3.1.6</t>
  </si>
  <si>
    <t>8.1.1.3.1.7</t>
  </si>
  <si>
    <t>8.1.1.3.1.8</t>
  </si>
  <si>
    <t>8.1.1.3.1.9</t>
  </si>
  <si>
    <t>8.1.1.3.1.10</t>
  </si>
  <si>
    <t>8.1.1.3.1.11</t>
  </si>
  <si>
    <t>8.1.1.3.1.12</t>
  </si>
  <si>
    <t>8.1.1.3.1.13</t>
  </si>
  <si>
    <t>8.1.1.3.1.14</t>
  </si>
  <si>
    <t>8.1.1.3.1.15</t>
  </si>
  <si>
    <t>8.1.1.3.1.16</t>
  </si>
  <si>
    <t>8.1.1.3.2.1</t>
  </si>
  <si>
    <t>8.1.1.3.2.2</t>
  </si>
  <si>
    <t>8.1.1.3.2.3</t>
  </si>
  <si>
    <t>8.1.1.3.2.4</t>
  </si>
  <si>
    <t>8.1.1.3.2.5</t>
  </si>
  <si>
    <t>8.1.1.3.2.6</t>
  </si>
  <si>
    <t>8.1.1.3.2.7</t>
  </si>
  <si>
    <t>8.1.1.3.2.8</t>
  </si>
  <si>
    <t>8.1.1.3.2.9</t>
  </si>
  <si>
    <t>8.1.1.3.2.10</t>
  </si>
  <si>
    <t>8.1.1.3.2.11</t>
  </si>
  <si>
    <t>8.1.1.3.2.12</t>
  </si>
  <si>
    <t>8.1.1.3.2.13</t>
  </si>
  <si>
    <t>8.1.1.3.2.14</t>
  </si>
  <si>
    <t>8.1.1.3.2.15</t>
  </si>
  <si>
    <t>8.1.1.3.2.16</t>
  </si>
  <si>
    <t>8.1.1.3.2.17</t>
  </si>
  <si>
    <t>8.1.1.3.2.18</t>
  </si>
  <si>
    <t>8.1.1.3.2.19</t>
  </si>
  <si>
    <t>8.1.1.3.2.20</t>
  </si>
  <si>
    <t>8.1.1.3.2.21</t>
  </si>
  <si>
    <t>8.1.1.3.2.22</t>
  </si>
  <si>
    <t>8.1.1.3.2.23</t>
  </si>
  <si>
    <t>8.1.1.3.2.24</t>
  </si>
  <si>
    <t>8.1.1.3.2.25</t>
  </si>
  <si>
    <t>8.1.1.3.2.26</t>
  </si>
  <si>
    <t>8.1.1.3.2.27</t>
  </si>
  <si>
    <t>8.1.1.3.2.28</t>
  </si>
  <si>
    <t>8.1.1.3.2.29</t>
  </si>
  <si>
    <t>8.1.1.3.2.30</t>
  </si>
  <si>
    <t>8.1.1.3.2.31</t>
  </si>
  <si>
    <t>8.1.1.3.2.32</t>
  </si>
  <si>
    <t>8.1.1.3.3.1</t>
  </si>
  <si>
    <t>8.1.1.3.4.1</t>
  </si>
  <si>
    <t>8.1.1.3.5.1</t>
  </si>
  <si>
    <t>8.1.1.3.6.1</t>
  </si>
  <si>
    <t>8.1.1.3.7.1</t>
  </si>
  <si>
    <t>8.1.1.3.7.2</t>
  </si>
  <si>
    <t>8.1.1.3.7.3</t>
  </si>
  <si>
    <t>8.1.1.3.8.1</t>
  </si>
  <si>
    <t>8.1.1.3.8.2</t>
  </si>
  <si>
    <t>8.1.1.3.9.1</t>
  </si>
  <si>
    <t>8.1.1.3.9.2</t>
  </si>
  <si>
    <t>8.1.1.3.9.3</t>
  </si>
  <si>
    <t>8.1.1.3.9.4</t>
  </si>
  <si>
    <t>8.1.1.4.1.1</t>
  </si>
  <si>
    <t>8.1.1.4.2.1</t>
  </si>
  <si>
    <t>8.1.1.4.3.1</t>
  </si>
  <si>
    <t>8.1.1.4.4.1</t>
  </si>
  <si>
    <t>8.1.1.4.5.1</t>
  </si>
  <si>
    <t>8.1.1.4.6.1</t>
  </si>
  <si>
    <t>8.1.1.4.7.1</t>
  </si>
  <si>
    <t>8.1.1.4.8.1</t>
  </si>
  <si>
    <t>8.1.1.4.9.1</t>
  </si>
  <si>
    <t>8.1.1.4.10.1</t>
  </si>
  <si>
    <t>8.1.1.4.11.1</t>
  </si>
  <si>
    <t>8.1.1.4.12.1</t>
  </si>
  <si>
    <t>8.1.1.4.12.2</t>
  </si>
  <si>
    <t>8.1.1.4.12.3</t>
  </si>
  <si>
    <t>8.1.1.4.12.4</t>
  </si>
  <si>
    <t>8.1.1.4.13.1</t>
  </si>
  <si>
    <t>8.1.1.4.14.1</t>
  </si>
  <si>
    <t>8.1.1.5.1.1</t>
  </si>
  <si>
    <t>8.1.1.5.2.1</t>
  </si>
  <si>
    <t>8.1.1.5.3.1</t>
  </si>
  <si>
    <t>8.1.1.5.4.1</t>
  </si>
  <si>
    <t>8.1.1.5.5.1</t>
  </si>
  <si>
    <t>8.1.1.5.6.1</t>
  </si>
  <si>
    <t>8.1.1.5.7.1</t>
  </si>
  <si>
    <t>8.1.1.5.8.1</t>
  </si>
  <si>
    <t>8.1.1.5.9.1</t>
  </si>
  <si>
    <t>8.1.1.5.10.1</t>
  </si>
  <si>
    <t>8.1.1.5.10.2</t>
  </si>
  <si>
    <t>8.1.1.5.10.3</t>
  </si>
  <si>
    <t>8.1.1.5.10.4</t>
  </si>
  <si>
    <t>8.1.1.5.10.5</t>
  </si>
  <si>
    <t>8.1.1.5.10.6</t>
  </si>
  <si>
    <t>8.1.1.5.10.7</t>
  </si>
  <si>
    <t>8.1.1.5.10.8</t>
  </si>
  <si>
    <t>8.1.1.5.10.9</t>
  </si>
  <si>
    <t>8.1.1.5.10.10</t>
  </si>
  <si>
    <t>8.1.1.5.10.11</t>
  </si>
  <si>
    <t>8.1.1.5.10.12</t>
  </si>
  <si>
    <t>8.1.1.5.10.13</t>
  </si>
  <si>
    <t>8.1.1.5.10.14</t>
  </si>
  <si>
    <t>8.1.1.5.10.15</t>
  </si>
  <si>
    <t>8.1.1.5.10.16</t>
  </si>
  <si>
    <t>8.1.1.5.11.1</t>
  </si>
  <si>
    <t>8.1.1.5.11.2</t>
  </si>
  <si>
    <t>8.1.1.5.11.3</t>
  </si>
  <si>
    <t>8.1.1.5.11.4</t>
  </si>
  <si>
    <t>8.1.1.5.11.5</t>
  </si>
  <si>
    <t>8.1.1.5.11.6</t>
  </si>
  <si>
    <t>8.1.1.5.11.7</t>
  </si>
  <si>
    <t>8.1.1.5.11.8</t>
  </si>
  <si>
    <t>8.1.1.5.11.9</t>
  </si>
  <si>
    <t>8.1.1.5.11.10</t>
  </si>
  <si>
    <t>8.1.1.5.11.11</t>
  </si>
  <si>
    <t>8.1.1.5.11.12</t>
  </si>
  <si>
    <t>8.1.1.5.11.13</t>
  </si>
  <si>
    <t>8.1.1.5.11.14</t>
  </si>
  <si>
    <t>8.1.1.5.11.15</t>
  </si>
  <si>
    <t>8.1.1.5.11.16</t>
  </si>
  <si>
    <t>8.1.1.5.11.17</t>
  </si>
  <si>
    <t>8.1.1.5.11.18</t>
  </si>
  <si>
    <t>8.1.1.5.11.19</t>
  </si>
  <si>
    <t>8.1.1.5.11.20</t>
  </si>
  <si>
    <t>8.1.1.5.11.21</t>
  </si>
  <si>
    <t>8.1.1.5.11.22</t>
  </si>
  <si>
    <t>8.1.1.5.11.23</t>
  </si>
  <si>
    <t>8.1.1.5.11.24</t>
  </si>
  <si>
    <t>8.1.1.5.11.25</t>
  </si>
  <si>
    <t>8.1.1.5.11.26</t>
  </si>
  <si>
    <t>8.1.1.5.11.27</t>
  </si>
  <si>
    <t>8.1.1.5.11.28</t>
  </si>
  <si>
    <t>8.1.1.5.11.29</t>
  </si>
  <si>
    <t>8.1.1.5.11.30</t>
  </si>
  <si>
    <t>8.1.1.6.1.1</t>
  </si>
  <si>
    <t>8.1.1.6.2.1</t>
  </si>
  <si>
    <t>8.1.1.7.1.1</t>
  </si>
  <si>
    <t>8.1.1.7.1.2</t>
  </si>
  <si>
    <t>8.1.1.7.2.1</t>
  </si>
  <si>
    <t>8.1.1.7.2.2</t>
  </si>
  <si>
    <t>8.1.1.7.3.1</t>
  </si>
  <si>
    <t>8.1.1.7.3.2</t>
  </si>
  <si>
    <t>8.1.1.7.4.1</t>
  </si>
  <si>
    <t>8.1.1.7.4.2</t>
  </si>
  <si>
    <t>8.1.1.7.5.1</t>
  </si>
  <si>
    <t>8.1.1.7.5.2</t>
  </si>
  <si>
    <t>8.1.1.7.6.1</t>
  </si>
  <si>
    <t>8.1.1.7.6.2</t>
  </si>
  <si>
    <t>8.1.1.7.7.1</t>
  </si>
  <si>
    <t>8.1.1.7.7.2</t>
  </si>
  <si>
    <t>8.1.1.7.8.1</t>
  </si>
  <si>
    <t>8.1.1.7.8.2</t>
  </si>
  <si>
    <t>8.1.1.7.9.1</t>
  </si>
  <si>
    <t>8.1.1.7.9.2</t>
  </si>
  <si>
    <t>8.1.1.7.10.1</t>
  </si>
  <si>
    <t>8.1.1.7.10.2</t>
  </si>
  <si>
    <t>8.1.1.7.11.1</t>
  </si>
  <si>
    <t>8.1.1.7.11.2</t>
  </si>
  <si>
    <t>8.1.1.7.12.1</t>
  </si>
  <si>
    <t>8.1.1.7.12.2</t>
  </si>
  <si>
    <t>8.1.1.7.12.3</t>
  </si>
  <si>
    <t>8.1.1.7.12.4</t>
  </si>
  <si>
    <t>8.1.1.7.12.5</t>
  </si>
  <si>
    <t>8.1.1.7.12.6</t>
  </si>
  <si>
    <t>8.1.1.7.12.7</t>
  </si>
  <si>
    <t>8.1.1.7.12.8</t>
  </si>
  <si>
    <t>8.1.1.88.88.8888</t>
  </si>
  <si>
    <t>8.1.1.99.99.9999</t>
  </si>
  <si>
    <t>8.1.2.1.1.1</t>
  </si>
  <si>
    <t>8.1.2.1.1.2</t>
  </si>
  <si>
    <t>8.1.2.1.1.4</t>
  </si>
  <si>
    <t>8.1.2.1.1.5</t>
  </si>
  <si>
    <t>8.1.2.1.1.6</t>
  </si>
  <si>
    <t>8.1.2.1.1.7</t>
  </si>
  <si>
    <t>8.1.2.1.1.8</t>
  </si>
  <si>
    <t>8.1.2.1.1.9</t>
  </si>
  <si>
    <t>8.1.2.1.1.10</t>
  </si>
  <si>
    <t>8.1.2.1.1.11</t>
  </si>
  <si>
    <t>8.1.2.1.1.12</t>
  </si>
  <si>
    <t>8.1.2.1.1.13</t>
  </si>
  <si>
    <t>8.1.2.1.1.14</t>
  </si>
  <si>
    <t>8.1.2.1.1.15</t>
  </si>
  <si>
    <t>8.1.2.1.1.16</t>
  </si>
  <si>
    <t>8.1.2.1.1.17</t>
  </si>
  <si>
    <t>8.1.2.1.1.18</t>
  </si>
  <si>
    <t>8.1.2.1.1.19</t>
  </si>
  <si>
    <t>8.1.2.1.1.20</t>
  </si>
  <si>
    <t>8.1.2.1.1.22</t>
  </si>
  <si>
    <t>8.1.2.1.1.23</t>
  </si>
  <si>
    <t>8.1.2.1.1.24</t>
  </si>
  <si>
    <t>8.1.2.1.1.25</t>
  </si>
  <si>
    <t>8.1.2.1.1.26</t>
  </si>
  <si>
    <t>8.1.2.1.1.27</t>
  </si>
  <si>
    <t>8.1.2.1.1.28</t>
  </si>
  <si>
    <t>8.1.2.1.1.29</t>
  </si>
  <si>
    <t>8.1.2.1.1.30</t>
  </si>
  <si>
    <t>8.1.2.1.1.31</t>
  </si>
  <si>
    <t>8.1.2.1.1.32</t>
  </si>
  <si>
    <t>8.1.2.1.1.33</t>
  </si>
  <si>
    <t>8.1.2.1.1.34</t>
  </si>
  <si>
    <t>8.1.2.1.1.35</t>
  </si>
  <si>
    <t>8.1.2.1.1.36</t>
  </si>
  <si>
    <t>8.1.2.1.1.37</t>
  </si>
  <si>
    <t>8.1.2.1.1.38</t>
  </si>
  <si>
    <t>8.1.2.1.1.39</t>
  </si>
  <si>
    <t>8.1.2.1.1.40</t>
  </si>
  <si>
    <t>8.1.2.1.1.41</t>
  </si>
  <si>
    <t>8.1.2.1.1.42</t>
  </si>
  <si>
    <t>8.1.2.1.1.43</t>
  </si>
  <si>
    <t>8.1.2.1.1.44</t>
  </si>
  <si>
    <t>8.1.2.1.1.45</t>
  </si>
  <si>
    <t>8.1.2.1.1.46</t>
  </si>
  <si>
    <t>8.1.2.1.1.47</t>
  </si>
  <si>
    <t>8.1.2.1.1.48</t>
  </si>
  <si>
    <t>8.1.2.1.1.49</t>
  </si>
  <si>
    <t>8.1.2.1.1.50</t>
  </si>
  <si>
    <t>8.1.2.1.1.51</t>
  </si>
  <si>
    <t>8.1.2.1.1.52</t>
  </si>
  <si>
    <t>8.1.2.1.1.53</t>
  </si>
  <si>
    <t>8.1.2.1.1.54</t>
  </si>
  <si>
    <t>8.1.2.1.1.55</t>
  </si>
  <si>
    <t>8.1.2.1.1.56</t>
  </si>
  <si>
    <t>8.1.2.1.1.57</t>
  </si>
  <si>
    <t>8.1.2.1.1.58</t>
  </si>
  <si>
    <t>8.1.2.1.1.59</t>
  </si>
  <si>
    <t>8.1.2.1.1.60</t>
  </si>
  <si>
    <t>8.1.2.1.1.61</t>
  </si>
  <si>
    <t>8.1.2.1.1.62</t>
  </si>
  <si>
    <t>8.1.2.1.1.63</t>
  </si>
  <si>
    <t>8.1.2.1.1.64</t>
  </si>
  <si>
    <t>8.1.2.1.1.65</t>
  </si>
  <si>
    <t>8.1.2.1.1.66</t>
  </si>
  <si>
    <t>8.1.2.1.1.67</t>
  </si>
  <si>
    <t>8.1.2.1.1.68</t>
  </si>
  <si>
    <t>8.1.2.1.1.69</t>
  </si>
  <si>
    <t>8.1.2.1.1.70</t>
  </si>
  <si>
    <t>8.1.2.1.1.71</t>
  </si>
  <si>
    <t>8.1.2.1.1.72</t>
  </si>
  <si>
    <t>8.1.2.1.1.73</t>
  </si>
  <si>
    <t>8.1.2.1.1.74</t>
  </si>
  <si>
    <t>8.1.2.1.1.75</t>
  </si>
  <si>
    <t>8.1.2.1.1.76</t>
  </si>
  <si>
    <t>8.1.2.1.1.77</t>
  </si>
  <si>
    <t>8.1.2.1.1.78</t>
  </si>
  <si>
    <t>8.1.2.1.2.1</t>
  </si>
  <si>
    <t>8.1.2.1.2.2</t>
  </si>
  <si>
    <t>8.1.2.1.2.3</t>
  </si>
  <si>
    <t>8.1.2.1.2.4</t>
  </si>
  <si>
    <t>8.1.2.1.2.5</t>
  </si>
  <si>
    <t>8.1.2.1.2.6</t>
  </si>
  <si>
    <t>8.1.2.1.2.7</t>
  </si>
  <si>
    <t>8.1.2.1.2.8</t>
  </si>
  <si>
    <t>8.1.2.1.2.9</t>
  </si>
  <si>
    <t>8.1.2.1.2.10</t>
  </si>
  <si>
    <t>8.1.2.1.2.11</t>
  </si>
  <si>
    <t>8.1.2.1.2.12</t>
  </si>
  <si>
    <t>8.1.2.1.2.13</t>
  </si>
  <si>
    <t>8.1.2.1.3.1</t>
  </si>
  <si>
    <t>8.1.2.1.3.2</t>
  </si>
  <si>
    <t>8.1.2.1.3.3</t>
  </si>
  <si>
    <t>8.1.2.2.1.1</t>
  </si>
  <si>
    <t>8.1.2.2.1.2</t>
  </si>
  <si>
    <t>8.1.2.2.1.3</t>
  </si>
  <si>
    <t>8.1.2.2.1.4</t>
  </si>
  <si>
    <t>8.1.2.2.1.5</t>
  </si>
  <si>
    <t>8.1.2.2.1.6</t>
  </si>
  <si>
    <t>8.1.2.2.1.7</t>
  </si>
  <si>
    <t>8.1.2.2.1.8</t>
  </si>
  <si>
    <t>8.1.2.2.1.9</t>
  </si>
  <si>
    <t>8.1.2.2.1.10</t>
  </si>
  <si>
    <t>8.1.2.2.1.11</t>
  </si>
  <si>
    <t>8.1.2.2.1.12</t>
  </si>
  <si>
    <t>8.1.2.2.1.13</t>
  </si>
  <si>
    <t>8.1.2.2.1.14</t>
  </si>
  <si>
    <t>8.1.2.2.1.15</t>
  </si>
  <si>
    <t>8.1.2.2.1.16</t>
  </si>
  <si>
    <t>8.1.2.2.1.17</t>
  </si>
  <si>
    <t>8.1.2.2.1.18</t>
  </si>
  <si>
    <t>8.1.2.2.1.19</t>
  </si>
  <si>
    <t>8.1.2.2.1.20</t>
  </si>
  <si>
    <t>8.1.2.2.1.21</t>
  </si>
  <si>
    <t>8.1.2.2.1.22</t>
  </si>
  <si>
    <t>8.1.2.2.1.23</t>
  </si>
  <si>
    <t>8.1.2.2.1.24</t>
  </si>
  <si>
    <t>8.1.2.2.1.25</t>
  </si>
  <si>
    <t>8.1.2.2.1.26</t>
  </si>
  <si>
    <t>8.1.2.2.1.27</t>
  </si>
  <si>
    <t>8.1.2.2.1.28</t>
  </si>
  <si>
    <t>8.1.2.2.1.29</t>
  </si>
  <si>
    <t>8.1.2.2.1.30</t>
  </si>
  <si>
    <t>8.1.2.2.1.31</t>
  </si>
  <si>
    <t>8.1.2.2.1.32</t>
  </si>
  <si>
    <t>8.1.2.2.1.33</t>
  </si>
  <si>
    <t>8.1.2.2.1.34</t>
  </si>
  <si>
    <t>8.1.2.2.1.35</t>
  </si>
  <si>
    <t>8.1.2.2.1.36</t>
  </si>
  <si>
    <t>8.1.2.2.1.37</t>
  </si>
  <si>
    <t>8.1.2.2.1.38</t>
  </si>
  <si>
    <t>8.1.2.2.1.39</t>
  </si>
  <si>
    <t>8.1.2.2.1.40</t>
  </si>
  <si>
    <t>8.1.2.2.1.41</t>
  </si>
  <si>
    <t>8.1.2.2.1.42</t>
  </si>
  <si>
    <t>8.1.2.2.1.43</t>
  </si>
  <si>
    <t>8.1.2.2.1.44</t>
  </si>
  <si>
    <t>8.1.2.2.1.45</t>
  </si>
  <si>
    <t>8.1.2.2.1.46</t>
  </si>
  <si>
    <t>8.1.2.2.1.47</t>
  </si>
  <si>
    <t>8.1.2.2.1.48</t>
  </si>
  <si>
    <t>8.1.2.2.1.49</t>
  </si>
  <si>
    <t>8.1.2.2.1.50</t>
  </si>
  <si>
    <t>8.1.2.2.1.51</t>
  </si>
  <si>
    <t>8.1.2.2.1.52</t>
  </si>
  <si>
    <t>8.1.2.2.1.53</t>
  </si>
  <si>
    <t>8.1.2.2.1.54</t>
  </si>
  <si>
    <t>8.1.2.2.1.55</t>
  </si>
  <si>
    <t>8.1.2.2.1.56</t>
  </si>
  <si>
    <t>8.1.2.2.1.57</t>
  </si>
  <si>
    <t>8.1.2.2.1.58</t>
  </si>
  <si>
    <t>8.1.2.2.1.59</t>
  </si>
  <si>
    <t>8.1.2.2.1.60</t>
  </si>
  <si>
    <t>8.1.2.2.1.61</t>
  </si>
  <si>
    <t>8.1.2.2.1.62</t>
  </si>
  <si>
    <t>8.1.2.2.1.63</t>
  </si>
  <si>
    <t>8.1.2.2.1.64</t>
  </si>
  <si>
    <t>8.1.2.2.1.65</t>
  </si>
  <si>
    <t>8.1.2.2.1.66</t>
  </si>
  <si>
    <t>8.1.2.2.1.67</t>
  </si>
  <si>
    <t>8.1.2.2.1.68</t>
  </si>
  <si>
    <t>8.1.2.2.1.69</t>
  </si>
  <si>
    <t>8.1.2.2.1.70</t>
  </si>
  <si>
    <t>8.1.2.2.1.71</t>
  </si>
  <si>
    <t>8.1.2.2.1.72</t>
  </si>
  <si>
    <t>8.1.2.2.1.73</t>
  </si>
  <si>
    <t>8.1.2.2.1.74</t>
  </si>
  <si>
    <t>8.1.2.2.1.75</t>
  </si>
  <si>
    <t>8.1.2.2.1.76</t>
  </si>
  <si>
    <t>8.1.2.2.1.77</t>
  </si>
  <si>
    <t>8.1.2.2.1.78</t>
  </si>
  <si>
    <t>8.1.2.2.1.79</t>
  </si>
  <si>
    <t>8.1.2.2.1.80</t>
  </si>
  <si>
    <t>8.1.2.2.2.1</t>
  </si>
  <si>
    <t>8.1.2.2.2.2</t>
  </si>
  <si>
    <t>8.1.2.2.2.3</t>
  </si>
  <si>
    <t>8.1.2.2.2.4</t>
  </si>
  <si>
    <t>8.1.2.2.2.5</t>
  </si>
  <si>
    <t>8.1.2.2.2.6</t>
  </si>
  <si>
    <t>8.1.2.2.2.7</t>
  </si>
  <si>
    <t>8.1.2.2.2.8</t>
  </si>
  <si>
    <t>8.1.2.2.2.9</t>
  </si>
  <si>
    <t>8.1.2.2.3.1</t>
  </si>
  <si>
    <t>8.1.2.2.3.2</t>
  </si>
  <si>
    <t>8.1.2.2.3.3</t>
  </si>
  <si>
    <t>8.1.2.2.3.4</t>
  </si>
  <si>
    <t>8.1.2.2.3.5</t>
  </si>
  <si>
    <t>8.1.2.2.3.6</t>
  </si>
  <si>
    <t>8.1.2.2.3.7</t>
  </si>
  <si>
    <t>8.1.2.2.3.8</t>
  </si>
  <si>
    <t>8.1.2.2.3.9</t>
  </si>
  <si>
    <t>8.1.2.2.3.10</t>
  </si>
  <si>
    <t>8.1.2.2.3.11</t>
  </si>
  <si>
    <t>8.1.2.2.3.12</t>
  </si>
  <si>
    <t>8.1.2.2.3.13</t>
  </si>
  <si>
    <t>8.1.2.2.3.14</t>
  </si>
  <si>
    <t>8.1.2.2.3.15</t>
  </si>
  <si>
    <t>8.1.2.2.3.16</t>
  </si>
  <si>
    <t>8.1.2.2.3.17</t>
  </si>
  <si>
    <t>8.1.2.2.3.18</t>
  </si>
  <si>
    <t>8.1.2.2.3.19</t>
  </si>
  <si>
    <t>8.1.2.2.3.20</t>
  </si>
  <si>
    <t>8.1.2.2.3.21</t>
  </si>
  <si>
    <t>8.1.2.2.3.22</t>
  </si>
  <si>
    <t>8.1.2.2.3.23</t>
  </si>
  <si>
    <t>8.1.2.2.3.24</t>
  </si>
  <si>
    <t>8.1.2.2.3.25</t>
  </si>
  <si>
    <t>8.1.2.2.3.26</t>
  </si>
  <si>
    <t>8.1.2.2.3.27</t>
  </si>
  <si>
    <t>8.1.2.2.3.28</t>
  </si>
  <si>
    <t>8.1.2.2.3.29</t>
  </si>
  <si>
    <t>8.1.2.2.3.30</t>
  </si>
  <si>
    <t>8.1.2.2.3.31</t>
  </si>
  <si>
    <t>8.1.2.2.3.32</t>
  </si>
  <si>
    <t>8.1.2.2.3.33</t>
  </si>
  <si>
    <t>8.1.2.2.3.34</t>
  </si>
  <si>
    <t>8.1.2.2.3.35</t>
  </si>
  <si>
    <t>8.1.2.2.4.1</t>
  </si>
  <si>
    <t>8.1.2.2.4.2</t>
  </si>
  <si>
    <t>8.1.2.2.4.3</t>
  </si>
  <si>
    <t>8.1.2.2.4.4</t>
  </si>
  <si>
    <t>8.1.2.2.4.5</t>
  </si>
  <si>
    <t>8.1.2.2.4.6</t>
  </si>
  <si>
    <t>8.1.2.2.4.7</t>
  </si>
  <si>
    <t>8.1.2.2.4.8</t>
  </si>
  <si>
    <t>8.1.2.2.4.9</t>
  </si>
  <si>
    <t>8.1.2.2.4.10</t>
  </si>
  <si>
    <t>8.1.2.2.4.11</t>
  </si>
  <si>
    <t>8.1.2.2.4.12</t>
  </si>
  <si>
    <t>8.1.2.2.4.13</t>
  </si>
  <si>
    <t>8.1.2.2.4.14</t>
  </si>
  <si>
    <t>8.1.2.2.4.15</t>
  </si>
  <si>
    <t>8.1.2.2.4.16</t>
  </si>
  <si>
    <t>8.1.2.2.4.17</t>
  </si>
  <si>
    <t>8.1.2.2.4.18</t>
  </si>
  <si>
    <t>8.1.2.2.4.19</t>
  </si>
  <si>
    <t>8.1.2.2.4.20</t>
  </si>
  <si>
    <t>8.1.2.2.4.21</t>
  </si>
  <si>
    <t>8.1.2.2.4.22</t>
  </si>
  <si>
    <t>8.1.2.2.4.23</t>
  </si>
  <si>
    <t>8.1.2.2.4.24</t>
  </si>
  <si>
    <t>8.1.2.2.4.25</t>
  </si>
  <si>
    <t>8.1.2.2.4.26</t>
  </si>
  <si>
    <t>8.1.2.2.4.27</t>
  </si>
  <si>
    <t>8.1.2.2.4.28</t>
  </si>
  <si>
    <t>8.1.2.2.4.29</t>
  </si>
  <si>
    <t>8.1.2.2.4.30</t>
  </si>
  <si>
    <t>8.1.2.2.4.31</t>
  </si>
  <si>
    <t>8.1.2.2.4.32</t>
  </si>
  <si>
    <t>8.1.2.2.4.33</t>
  </si>
  <si>
    <t>8.1.2.2.4.34</t>
  </si>
  <si>
    <t>8.1.2.2.4.35</t>
  </si>
  <si>
    <t>8.1.2.2.4.36</t>
  </si>
  <si>
    <t>8.1.2.2.4.37</t>
  </si>
  <si>
    <t>8.1.2.2.4.38</t>
  </si>
  <si>
    <t>8.1.2.2.4.39</t>
  </si>
  <si>
    <t>8.1.2.2.4.40</t>
  </si>
  <si>
    <t>8.1.2.2.4.41</t>
  </si>
  <si>
    <t>8.1.2.2.4.42</t>
  </si>
  <si>
    <t>8.1.2.2.4.43</t>
  </si>
  <si>
    <t>8.1.2.2.4.44</t>
  </si>
  <si>
    <t>8.1.2.2.4.45</t>
  </si>
  <si>
    <t>8.1.2.2.4.46</t>
  </si>
  <si>
    <t>8.1.2.2.4.47</t>
  </si>
  <si>
    <t>8.1.2.2.4.48</t>
  </si>
  <si>
    <t>8.1.2.2.4.49</t>
  </si>
  <si>
    <t>8.1.2.2.4.50</t>
  </si>
  <si>
    <t>8.1.2.2.4.51</t>
  </si>
  <si>
    <t>8.1.2.2.4.52</t>
  </si>
  <si>
    <t>8.1.2.2.4.53</t>
  </si>
  <si>
    <t>8.1.2.2.4.54</t>
  </si>
  <si>
    <t>8.1.2.2.4.55</t>
  </si>
  <si>
    <t>8.1.2.2.4.56</t>
  </si>
  <si>
    <t>8.1.2.2.4.57</t>
  </si>
  <si>
    <t>8.1.2.2.4.58</t>
  </si>
  <si>
    <t>8.1.2.2.4.59</t>
  </si>
  <si>
    <t>8.1.2.2.4.60</t>
  </si>
  <si>
    <t>8.1.2.2.4.61</t>
  </si>
  <si>
    <t>8.1.2.2.4.62</t>
  </si>
  <si>
    <t>8.1.2.2.4.63</t>
  </si>
  <si>
    <t>8.1.2.2.4.64</t>
  </si>
  <si>
    <t>8.1.2.2.4.65</t>
  </si>
  <si>
    <t>8.1.2.2.4.66</t>
  </si>
  <si>
    <t>8.1.2.2.4.67</t>
  </si>
  <si>
    <t>8.1.2.2.4.68</t>
  </si>
  <si>
    <t>8.1.2.2.4.69</t>
  </si>
  <si>
    <t>8.1.2.2.4.70</t>
  </si>
  <si>
    <t>8.1.2.2.4.71</t>
  </si>
  <si>
    <t>8.1.2.2.4.72</t>
  </si>
  <si>
    <t>8.1.2.2.4.73</t>
  </si>
  <si>
    <t>8.1.2.2.4.74</t>
  </si>
  <si>
    <t>8.1.2.2.4.75</t>
  </si>
  <si>
    <t>8.1.2.2.4.76</t>
  </si>
  <si>
    <t>8.1.2.2.4.77</t>
  </si>
  <si>
    <t>8.1.2.2.4.78</t>
  </si>
  <si>
    <t>8.1.2.2.4.79</t>
  </si>
  <si>
    <t>8.1.2.2.4.80</t>
  </si>
  <si>
    <t>8.1.2.2.4.81</t>
  </si>
  <si>
    <t>8.1.2.2.4.82</t>
  </si>
  <si>
    <t>8.1.2.2.4.83</t>
  </si>
  <si>
    <t>8.1.2.2.4.84</t>
  </si>
  <si>
    <t>8.1.2.2.4.85</t>
  </si>
  <si>
    <t>8.1.2.2.4.86</t>
  </si>
  <si>
    <t>8.1.2.2.4.87</t>
  </si>
  <si>
    <t>8.1.2.2.4.88</t>
  </si>
  <si>
    <t>8.1.2.2.4.89</t>
  </si>
  <si>
    <t>8.1.2.2.4.90</t>
  </si>
  <si>
    <t>8.1.2.2.4.91</t>
  </si>
  <si>
    <t>8.1.2.2.4.92</t>
  </si>
  <si>
    <t>8.1.2.2.4.93</t>
  </si>
  <si>
    <t>8.1.2.2.4.94</t>
  </si>
  <si>
    <t>8.1.2.2.4.95</t>
  </si>
  <si>
    <t>8.1.2.2.4.96</t>
  </si>
  <si>
    <t>8.1.2.2.4.97</t>
  </si>
  <si>
    <t>8.1.2.2.4.98</t>
  </si>
  <si>
    <t>8.1.2.2.4.99</t>
  </si>
  <si>
    <t>8.1.2.2.4.100</t>
  </si>
  <si>
    <t>8.1.2.2.4.101</t>
  </si>
  <si>
    <t>8.1.2.2.4.102</t>
  </si>
  <si>
    <t>8.1.2.2.4.103</t>
  </si>
  <si>
    <t>8.1.2.2.4.104</t>
  </si>
  <si>
    <t>8.1.2.2.4.105</t>
  </si>
  <si>
    <t>8.1.2.2.4.106</t>
  </si>
  <si>
    <t>8.1.2.2.4.107</t>
  </si>
  <si>
    <t>8.1.2.2.4.108</t>
  </si>
  <si>
    <t>8.1.2.2.4.109</t>
  </si>
  <si>
    <t>8.1.2.2.4.110</t>
  </si>
  <si>
    <t>8.1.2.2.4.111</t>
  </si>
  <si>
    <t>8.1.2.2.4.112</t>
  </si>
  <si>
    <t>8.1.2.2.4.113</t>
  </si>
  <si>
    <t>8.1.2.2.4.114</t>
  </si>
  <si>
    <t>8.1.2.2.4.115</t>
  </si>
  <si>
    <t>8.1.2.2.4.116</t>
  </si>
  <si>
    <t>8.1.2.2.4.117</t>
  </si>
  <si>
    <t>8.1.2.2.4.118</t>
  </si>
  <si>
    <t>8.1.2.2.4.119</t>
  </si>
  <si>
    <t>8.1.2.2.4.120</t>
  </si>
  <si>
    <t>8.1.2.2.4.121</t>
  </si>
  <si>
    <t>8.1.2.2.4.122</t>
  </si>
  <si>
    <t>8.1.2.2.4.123</t>
  </si>
  <si>
    <t>8.1.2.2.4.124</t>
  </si>
  <si>
    <t>8.1.2.2.4.125</t>
  </si>
  <si>
    <t>8.1.2.2.4.126</t>
  </si>
  <si>
    <t>8.1.2.2.4.127</t>
  </si>
  <si>
    <t>8.1.2.2.4.128</t>
  </si>
  <si>
    <t>8.1.2.2.4.129</t>
  </si>
  <si>
    <t>8.1.2.2.4.130</t>
  </si>
  <si>
    <t>8.1.2.2.4.131</t>
  </si>
  <si>
    <t>8.1.2.2.4.132</t>
  </si>
  <si>
    <t>8.1.2.2.4.133</t>
  </si>
  <si>
    <t>8.1.2.2.4.134</t>
  </si>
  <si>
    <t>8.1.2.2.4.135</t>
  </si>
  <si>
    <t>8.1.2.2.4.136</t>
  </si>
  <si>
    <t>8.1.2.2.4.137</t>
  </si>
  <si>
    <t>8.1.2.2.4.138</t>
  </si>
  <si>
    <t>8.1.2.2.4.139</t>
  </si>
  <si>
    <t>8.1.2.2.4.140</t>
  </si>
  <si>
    <t>8.1.2.2.4.141</t>
  </si>
  <si>
    <t>8.1.2.2.4.142</t>
  </si>
  <si>
    <t>8.1.2.2.4.143</t>
  </si>
  <si>
    <t>8.1.2.2.4.144</t>
  </si>
  <si>
    <t>8.1.2.2.4.145</t>
  </si>
  <si>
    <t>8.1.2.2.4.146</t>
  </si>
  <si>
    <t>8.1.2.2.4.147</t>
  </si>
  <si>
    <t>8.1.2.2.4.148</t>
  </si>
  <si>
    <t>8.1.2.2.4.149</t>
  </si>
  <si>
    <t>8.1.2.2.4.150</t>
  </si>
  <si>
    <t>8.1.2.2.4.151</t>
  </si>
  <si>
    <t>8.1.2.2.4.152</t>
  </si>
  <si>
    <t>8.1.2.2.4.153</t>
  </si>
  <si>
    <t>8.1.2.2.4.154</t>
  </si>
  <si>
    <t>8.1.2.2.4.155</t>
  </si>
  <si>
    <t>8.1.2.2.4.156</t>
  </si>
  <si>
    <t>8.1.2.2.4.157</t>
  </si>
  <si>
    <t>8.1.2.2.4.158</t>
  </si>
  <si>
    <t>8.1.2.2.4.159</t>
  </si>
  <si>
    <t>8.1.2.2.4.160</t>
  </si>
  <si>
    <t>8.1.2.2.4.161</t>
  </si>
  <si>
    <t>8.1.2.2.4.162</t>
  </si>
  <si>
    <t>8.1.2.2.4.163</t>
  </si>
  <si>
    <t>8.1.2.2.4.164</t>
  </si>
  <si>
    <t>8.1.2.2.4.165</t>
  </si>
  <si>
    <t>8.1.2.2.4.166</t>
  </si>
  <si>
    <t>8.1.2.2.4.167</t>
  </si>
  <si>
    <t>8.1.2.2.4.168</t>
  </si>
  <si>
    <t>8.1.2.2.4.169</t>
  </si>
  <si>
    <t>8.1.2.2.4.170</t>
  </si>
  <si>
    <t>8.1.2.2.4.171</t>
  </si>
  <si>
    <t>8.1.2.2.4.172</t>
  </si>
  <si>
    <t>8.1.2.2.4.173</t>
  </si>
  <si>
    <t>8.1.2.2.4.174</t>
  </si>
  <si>
    <t>8.1.2.2.4.175</t>
  </si>
  <si>
    <t>8.1.2.2.4.176</t>
  </si>
  <si>
    <t>8.1.2.2.4.177</t>
  </si>
  <si>
    <t>8.1.2.2.4.178</t>
  </si>
  <si>
    <t>8.1.2.2.4.179</t>
  </si>
  <si>
    <t>8.1.2.2.4.180</t>
  </si>
  <si>
    <t>8.1.2.2.4.181</t>
  </si>
  <si>
    <t>8.1.2.2.4.182</t>
  </si>
  <si>
    <t>8.1.2.2.4.183</t>
  </si>
  <si>
    <t>8.1.2.2.4.184</t>
  </si>
  <si>
    <t>8.1.2.2.4.185</t>
  </si>
  <si>
    <t>8.1.2.2.4.186</t>
  </si>
  <si>
    <t>8.1.2.2.4.187</t>
  </si>
  <si>
    <t>8.1.2.2.4.188</t>
  </si>
  <si>
    <t>8.1.2.2.4.189</t>
  </si>
  <si>
    <t>8.1.2.2.4.190</t>
  </si>
  <si>
    <t>8.1.2.2.4.191</t>
  </si>
  <si>
    <t>8.1.2.2.4.192</t>
  </si>
  <si>
    <t>8.1.2.2.4.193</t>
  </si>
  <si>
    <t>8.1.2.2.4.194</t>
  </si>
  <si>
    <t>8.1.2.2.4.195</t>
  </si>
  <si>
    <t>8.1.2.2.4.196</t>
  </si>
  <si>
    <t>8.1.2.2.4.197</t>
  </si>
  <si>
    <t>8.1.2.2.4.198</t>
  </si>
  <si>
    <t>8.1.2.2.4.199</t>
  </si>
  <si>
    <t>8.1.2.2.4.200</t>
  </si>
  <si>
    <t>8.1.2.2.4.201</t>
  </si>
  <si>
    <t>8.1.2.2.4.202</t>
  </si>
  <si>
    <t>8.1.2.2.4.203</t>
  </si>
  <si>
    <t>8.1.2.2.4.204</t>
  </si>
  <si>
    <t>8.1.2.2.4.205</t>
  </si>
  <si>
    <t>8.1.2.2.4.206</t>
  </si>
  <si>
    <t>8.1.2.2.4.207</t>
  </si>
  <si>
    <t>8.1.2.2.4.208</t>
  </si>
  <si>
    <t>8.1.2.2.4.209</t>
  </si>
  <si>
    <t>8.1.2.2.4.210</t>
  </si>
  <si>
    <t>8.1.2.2.4.211</t>
  </si>
  <si>
    <t>8.1.2.2.4.212</t>
  </si>
  <si>
    <t>8.1.2.2.4.213</t>
  </si>
  <si>
    <t>8.1.2.2.4.214</t>
  </si>
  <si>
    <t>8.1.2.2.4.215</t>
  </si>
  <si>
    <t>8.1.2.2.4.216</t>
  </si>
  <si>
    <t>8.1.2.2.4.217</t>
  </si>
  <si>
    <t>8.1.2.2.4.218</t>
  </si>
  <si>
    <t>8.1.2.2.4.219</t>
  </si>
  <si>
    <t>8.1.2.2.4.220</t>
  </si>
  <si>
    <t>8.1.2.2.4.221</t>
  </si>
  <si>
    <t>8.1.2.2.4.222</t>
  </si>
  <si>
    <t>8.1.2.2.4.223</t>
  </si>
  <si>
    <t>8.1.2.2.4.224</t>
  </si>
  <si>
    <t>8.1.2.2.4.225</t>
  </si>
  <si>
    <t>8.1.2.2.4.226</t>
  </si>
  <si>
    <t>8.1.2.2.4.227</t>
  </si>
  <si>
    <t>8.1.2.2.4.228</t>
  </si>
  <si>
    <t>8.1.2.2.4.229</t>
  </si>
  <si>
    <t>8.1.2.2.4.230</t>
  </si>
  <si>
    <t>8.1.2.2.4.231</t>
  </si>
  <si>
    <t>8.1.2.2.4.232</t>
  </si>
  <si>
    <t>8.1.2.2.4.233</t>
  </si>
  <si>
    <t>8.1.2.2.4.234</t>
  </si>
  <si>
    <t>8.1.2.2.4.235</t>
  </si>
  <si>
    <t>8.1.2.2.4.236</t>
  </si>
  <si>
    <t>8.1.2.2.4.237</t>
  </si>
  <si>
    <t>8.1.2.2.4.238</t>
  </si>
  <si>
    <t>8.1.2.2.4.239</t>
  </si>
  <si>
    <t>8.1.2.2.4.240</t>
  </si>
  <si>
    <t>8.1.2.2.4.241</t>
  </si>
  <si>
    <t>8.1.2.2.4.242</t>
  </si>
  <si>
    <t>8.1.2.2.4.243</t>
  </si>
  <si>
    <t>8.1.2.2.4.244</t>
  </si>
  <si>
    <t>8.1.2.2.4.245</t>
  </si>
  <si>
    <t>8.1.2.2.4.246</t>
  </si>
  <si>
    <t>8.1.2.2.4.247</t>
  </si>
  <si>
    <t>8.1.2.2.4.248</t>
  </si>
  <si>
    <t>8.1.2.2.4.249</t>
  </si>
  <si>
    <t>8.1.2.2.4.250</t>
  </si>
  <si>
    <t>8.1.2.2.4.251</t>
  </si>
  <si>
    <t>8.1.2.2.4.252</t>
  </si>
  <si>
    <t>8.1.2.2.4.253</t>
  </si>
  <si>
    <t>8.1.2.2.4.254</t>
  </si>
  <si>
    <t>8.1.2.2.4.255</t>
  </si>
  <si>
    <t>8.1.2.2.4.256</t>
  </si>
  <si>
    <t>8.1.2.2.4.257</t>
  </si>
  <si>
    <t>8.1.2.2.4.258</t>
  </si>
  <si>
    <t>8.1.2.2.4.259</t>
  </si>
  <si>
    <t>8.1.2.2.4.260</t>
  </si>
  <si>
    <t>8.1.2.2.4.261</t>
  </si>
  <si>
    <t>8.1.2.2.4.262</t>
  </si>
  <si>
    <t>8.1.2.2.4.263</t>
  </si>
  <si>
    <t>8.1.2.2.4.264</t>
  </si>
  <si>
    <t>8.1.2.2.4.265</t>
  </si>
  <si>
    <t>8.1.2.2.4.266</t>
  </si>
  <si>
    <t>8.1.2.2.4.267</t>
  </si>
  <si>
    <t>8.1.2.2.4.268</t>
  </si>
  <si>
    <t>8.1.2.2.4.269</t>
  </si>
  <si>
    <t>8.1.2.2.4.270</t>
  </si>
  <si>
    <t>8.1.2.2.4.271</t>
  </si>
  <si>
    <t>8.1.2.2.4.272</t>
  </si>
  <si>
    <t>8.1.2.2.4.273</t>
  </si>
  <si>
    <t>8.1.2.2.4.274</t>
  </si>
  <si>
    <t>8.1.2.2.4.275</t>
  </si>
  <si>
    <t>8.1.2.2.4.276</t>
  </si>
  <si>
    <t>8.1.2.2.4.277</t>
  </si>
  <si>
    <t>8.1.2.2.4.278</t>
  </si>
  <si>
    <t>8.1.2.2.4.279</t>
  </si>
  <si>
    <t>8.1.2.2.4.280</t>
  </si>
  <si>
    <t>8.1.2.2.4.281</t>
  </si>
  <si>
    <t>8.1.2.2.4.282</t>
  </si>
  <si>
    <t>8.1.2.2.4.283</t>
  </si>
  <si>
    <t>8.1.2.2.4.284</t>
  </si>
  <si>
    <t>8.1.2.2.4.285</t>
  </si>
  <si>
    <t>8.1.2.2.4.286</t>
  </si>
  <si>
    <t>8.1.2.2.4.287</t>
  </si>
  <si>
    <t>8.1.2.2.4.288</t>
  </si>
  <si>
    <t>8.1.2.2.4.289</t>
  </si>
  <si>
    <t>8.1.2.2.4.290</t>
  </si>
  <si>
    <t>8.1.2.2.4.291</t>
  </si>
  <si>
    <t>8.1.2.2.4.292</t>
  </si>
  <si>
    <t>8.1.2.2.4.293</t>
  </si>
  <si>
    <t>8.1.2.2.4.294</t>
  </si>
  <si>
    <t>8.1.2.2.4.295</t>
  </si>
  <si>
    <t>8.1.2.2.4.296</t>
  </si>
  <si>
    <t>8.1.2.2.4.297</t>
  </si>
  <si>
    <t>8.1.2.2.4.298</t>
  </si>
  <si>
    <t>8.1.2.2.4.299</t>
  </si>
  <si>
    <t>8.1.2.2.4.300</t>
  </si>
  <si>
    <t>8.1.2.2.4.301</t>
  </si>
  <si>
    <t>8.1.2.2.4.302</t>
  </si>
  <si>
    <t>8.1.2.2.4.303</t>
  </si>
  <si>
    <t>8.1.2.2.4.304</t>
  </si>
  <si>
    <t>8.1.2.2.4.305</t>
  </si>
  <si>
    <t>8.1.2.2.4.306</t>
  </si>
  <si>
    <t>8.1.2.2.4.307</t>
  </si>
  <si>
    <t>8.1.2.2.4.308</t>
  </si>
  <si>
    <t>8.1.2.2.4.309</t>
  </si>
  <si>
    <t>8.1.2.2.4.310</t>
  </si>
  <si>
    <t>8.1.2.2.4.311</t>
  </si>
  <si>
    <t>8.1.2.2.4.312</t>
  </si>
  <si>
    <t>8.1.2.2.4.313</t>
  </si>
  <si>
    <t>8.1.2.2.4.314</t>
  </si>
  <si>
    <t>8.1.2.2.4.315</t>
  </si>
  <si>
    <t>8.1.2.2.4.316</t>
  </si>
  <si>
    <t>8.1.2.2.4.317</t>
  </si>
  <si>
    <t>8.1.2.2.4.318</t>
  </si>
  <si>
    <t>8.1.2.2.4.319</t>
  </si>
  <si>
    <t>8.1.2.2.4.320</t>
  </si>
  <si>
    <t>8.1.2.2.4.321</t>
  </si>
  <si>
    <t>8.1.2.2.4.322</t>
  </si>
  <si>
    <t>8.1.2.2.4.323</t>
  </si>
  <si>
    <t>8.1.2.2.4.324</t>
  </si>
  <si>
    <t>8.1.2.2.4.325</t>
  </si>
  <si>
    <t>8.1.2.2.4.326</t>
  </si>
  <si>
    <t>8.1.2.2.4.327</t>
  </si>
  <si>
    <t>8.1.2.2.4.328</t>
  </si>
  <si>
    <t>8.1.2.2.4.329</t>
  </si>
  <si>
    <t>8.1.2.2.4.330</t>
  </si>
  <si>
    <t>8.1.2.2.4.331</t>
  </si>
  <si>
    <t>8.1.2.2.4.332</t>
  </si>
  <si>
    <t>8.1.2.2.4.333</t>
  </si>
  <si>
    <t>8.1.2.2.4.334</t>
  </si>
  <si>
    <t>8.1.2.2.4.335</t>
  </si>
  <si>
    <t>8.1.2.2.4.336</t>
  </si>
  <si>
    <t>8.1.2.2.4.337</t>
  </si>
  <si>
    <t>8.1.2.2.4.338</t>
  </si>
  <si>
    <t>8.1.2.2.4.339</t>
  </si>
  <si>
    <t>8.1.2.2.4.340</t>
  </si>
  <si>
    <t>8.1.2.2.4.341</t>
  </si>
  <si>
    <t>8.1.2.2.4.342</t>
  </si>
  <si>
    <t>8.1.2.2.4.343</t>
  </si>
  <si>
    <t>8.1.2.2.4.344</t>
  </si>
  <si>
    <t>8.1.2.2.4.345</t>
  </si>
  <si>
    <t>8.1.2.2.4.346</t>
  </si>
  <si>
    <t>8.1.2.2.4.347</t>
  </si>
  <si>
    <t>8.1.2.2.4.348</t>
  </si>
  <si>
    <t>8.1.2.2.4.349</t>
  </si>
  <si>
    <t>8.1.2.2.4.350</t>
  </si>
  <si>
    <t>8.1.2.2.4.351</t>
  </si>
  <si>
    <t>8.1.2.2.4.352</t>
  </si>
  <si>
    <t>8.1.2.2.4.353</t>
  </si>
  <si>
    <t>8.1.2.2.4.354</t>
  </si>
  <si>
    <t>8.1.2.2.4.355</t>
  </si>
  <si>
    <t>8.1.2.2.4.356</t>
  </si>
  <si>
    <t>8.1.2.2.4.357</t>
  </si>
  <si>
    <t>8.1.2.2.4.358</t>
  </si>
  <si>
    <t>8.1.2.2.4.359</t>
  </si>
  <si>
    <t>8.1.2.2.4.360</t>
  </si>
  <si>
    <t>8.1.2.2.4.361</t>
  </si>
  <si>
    <t>8.1.2.2.4.362</t>
  </si>
  <si>
    <t>8.1.2.2.4.363</t>
  </si>
  <si>
    <t>8.1.2.2.4.364</t>
  </si>
  <si>
    <t>8.1.2.2.4.365</t>
  </si>
  <si>
    <t>8.1.2.2.4.366</t>
  </si>
  <si>
    <t>8.1.2.2.4.367</t>
  </si>
  <si>
    <t>8.1.2.2.4.368</t>
  </si>
  <si>
    <t>8.1.2.2.4.369</t>
  </si>
  <si>
    <t>8.1.2.2.4.370</t>
  </si>
  <si>
    <t>8.1.2.2.4.371</t>
  </si>
  <si>
    <t>8.1.2.2.4.372</t>
  </si>
  <si>
    <t>8.1.2.2.4.373</t>
  </si>
  <si>
    <t>8.1.2.2.4.374</t>
  </si>
  <si>
    <t>8.1.2.2.4.375</t>
  </si>
  <si>
    <t>8.1.2.2.4.376</t>
  </si>
  <si>
    <t>8.1.2.2.4.404</t>
  </si>
  <si>
    <t>8.1.2.2.4.405</t>
  </si>
  <si>
    <t>8.1.2.2.4.406</t>
  </si>
  <si>
    <t>8.1.2.2.4.407</t>
  </si>
  <si>
    <t>8.1.2.2.4.408</t>
  </si>
  <si>
    <t>8.1.2.2.4.409</t>
  </si>
  <si>
    <t>8.1.2.2.4.410</t>
  </si>
  <si>
    <t>8.1.2.2.4.411</t>
  </si>
  <si>
    <t>8.1.2.2.4.412</t>
  </si>
  <si>
    <t>8.1.2.2.4.413</t>
  </si>
  <si>
    <t>8.1.2.2.4.414</t>
  </si>
  <si>
    <t>8.1.2.2.4.415</t>
  </si>
  <si>
    <t>8.1.2.2.4.416</t>
  </si>
  <si>
    <t>8.1.2.2.4.417</t>
  </si>
  <si>
    <t>8.1.2.2.4.418</t>
  </si>
  <si>
    <t>8.1.2.2.4.419</t>
  </si>
  <si>
    <t>8.1.2.2.4.420</t>
  </si>
  <si>
    <t>8.1.2.2.4.421</t>
  </si>
  <si>
    <t>8.1.2.2.4.422</t>
  </si>
  <si>
    <t>8.1.2.2.4.423</t>
  </si>
  <si>
    <t>8.1.2.2.4.424</t>
  </si>
  <si>
    <t>8.1.2.2.4.425</t>
  </si>
  <si>
    <t>8.1.2.2.4.426</t>
  </si>
  <si>
    <t>8.1.2.2.4.427</t>
  </si>
  <si>
    <t>8.1.2.2.4.428</t>
  </si>
  <si>
    <t>8.1.2.2.4.429</t>
  </si>
  <si>
    <t>8.1.2.2.4.430</t>
  </si>
  <si>
    <t>8.1.2.2.4.431</t>
  </si>
  <si>
    <t>8.1.2.2.4.432</t>
  </si>
  <si>
    <t>8.1.2.2.4.433</t>
  </si>
  <si>
    <t>8.1.2.2.4.434</t>
  </si>
  <si>
    <t>8.1.2.2.4.435</t>
  </si>
  <si>
    <t>8.1.2.2.4.436</t>
  </si>
  <si>
    <t>8.1.2.2.4.437</t>
  </si>
  <si>
    <t>8.1.2.2.4.438</t>
  </si>
  <si>
    <t>8.1.2.2.4.439</t>
  </si>
  <si>
    <t>8.1.2.2.4.440</t>
  </si>
  <si>
    <t>8.1.2.2.4.441</t>
  </si>
  <si>
    <t>8.1.2.2.4.442</t>
  </si>
  <si>
    <t>8.1.2.2.4.443</t>
  </si>
  <si>
    <t>8.1.2.2.4.444</t>
  </si>
  <si>
    <t>8.1.2.2.4.445</t>
  </si>
  <si>
    <t>8.1.2.2.4.446</t>
  </si>
  <si>
    <t>8.1.2.2.4.447</t>
  </si>
  <si>
    <t>8.1.2.2.4.448</t>
  </si>
  <si>
    <t>8.1.2.2.4.449</t>
  </si>
  <si>
    <t>8.1.2.2.4.450</t>
  </si>
  <si>
    <t>8.1.2.2.4.451</t>
  </si>
  <si>
    <t>8.1.2.2.4.452</t>
  </si>
  <si>
    <t>8.1.2.2.4.453</t>
  </si>
  <si>
    <t>8.1.2.2.4.454</t>
  </si>
  <si>
    <t>8.1.2.2.4.455</t>
  </si>
  <si>
    <t>8.1.2.2.4.456</t>
  </si>
  <si>
    <t>8.1.2.2.4.457</t>
  </si>
  <si>
    <t>8.1.2.2.4.458</t>
  </si>
  <si>
    <t>8.1.2.2.4.459</t>
  </si>
  <si>
    <t>8.1.2.2.4.460</t>
  </si>
  <si>
    <t>8.1.2.2.4.461</t>
  </si>
  <si>
    <t>8.1.2.2.4.462</t>
  </si>
  <si>
    <t>8.1.2.2.4.463</t>
  </si>
  <si>
    <t>8.1.2.2.4.464</t>
  </si>
  <si>
    <t>8.1.2.2.4.465</t>
  </si>
  <si>
    <t>8.1.2.2.4.466</t>
  </si>
  <si>
    <t>8.1.2.2.4.467</t>
  </si>
  <si>
    <t>8.1.2.2.4.468</t>
  </si>
  <si>
    <t>8.1.2.2.4.469</t>
  </si>
  <si>
    <t>8.1.2.2.4.470</t>
  </si>
  <si>
    <t>8.1.2.2.4.471</t>
  </si>
  <si>
    <t>8.1.2.2.4.472</t>
  </si>
  <si>
    <t>8.1.2.2.4.473</t>
  </si>
  <si>
    <t>8.1.2.2.4.474</t>
  </si>
  <si>
    <t>8.1.2.2.4.475</t>
  </si>
  <si>
    <t>8.1.2.2.4.476</t>
  </si>
  <si>
    <t>8.1.2.2.4.477</t>
  </si>
  <si>
    <t>8.1.2.2.4.478</t>
  </si>
  <si>
    <t>8.1.2.2.4.479</t>
  </si>
  <si>
    <t>8.1.2.2.4.480</t>
  </si>
  <si>
    <t>8.1.2.2.4.481</t>
  </si>
  <si>
    <t>8.1.2.2.4.482</t>
  </si>
  <si>
    <t>8.1.2.2.4.483</t>
  </si>
  <si>
    <t>8.1.2.2.4.484</t>
  </si>
  <si>
    <t>8.1.2.2.4.485</t>
  </si>
  <si>
    <t>8.1.2.2.4.486</t>
  </si>
  <si>
    <t>8.1.2.2.4.487</t>
  </si>
  <si>
    <t>8.1.2.2.4.488</t>
  </si>
  <si>
    <t>8.1.2.2.4.489</t>
  </si>
  <si>
    <t>8.1.2.2.4.490</t>
  </si>
  <si>
    <t>8.1.2.2.4.491</t>
  </si>
  <si>
    <t>8.1.2.2.4.492</t>
  </si>
  <si>
    <t>8.1.2.2.4.493</t>
  </si>
  <si>
    <t>8.1.2.2.4.494</t>
  </si>
  <si>
    <t>8.1.2.2.4.495</t>
  </si>
  <si>
    <t>8.1.2.2.4.496</t>
  </si>
  <si>
    <t>8.1.2.2.4.497</t>
  </si>
  <si>
    <t>8.1.2.2.4.498</t>
  </si>
  <si>
    <t>8.1.2.2.4.499</t>
  </si>
  <si>
    <t>8.1.2.2.4.500</t>
  </si>
  <si>
    <t>8.1.2.2.4.501</t>
  </si>
  <si>
    <t>8.1.2.2.4.502</t>
  </si>
  <si>
    <t>8.1.2.2.4.503</t>
  </si>
  <si>
    <t>8.1.2.2.4.504</t>
  </si>
  <si>
    <t>8.1.2.2.4.505</t>
  </si>
  <si>
    <t>8.1.2.2.4.506</t>
  </si>
  <si>
    <t>8.1.2.2.4.507</t>
  </si>
  <si>
    <t>8.1.2.2.4.508</t>
  </si>
  <si>
    <t>8.1.2.2.4.509</t>
  </si>
  <si>
    <t>8.1.2.2.5.1</t>
  </si>
  <si>
    <t>8.1.2.2.5.2</t>
  </si>
  <si>
    <t>8.1.2.2.5.3</t>
  </si>
  <si>
    <t>8.1.2.2.5.4</t>
  </si>
  <si>
    <t>8.1.2.2.5.5</t>
  </si>
  <si>
    <t>8.1.2.2.5.6</t>
  </si>
  <si>
    <t>8.1.2.2.5.7</t>
  </si>
  <si>
    <t>8.1.2.2.5.8</t>
  </si>
  <si>
    <t>8.1.2.2.5.9</t>
  </si>
  <si>
    <t>8.1.2.2.5.10</t>
  </si>
  <si>
    <t>8.1.2.2.5.11</t>
  </si>
  <si>
    <t>8.1.2.2.5.12</t>
  </si>
  <si>
    <t>8.1.2.2.5.13</t>
  </si>
  <si>
    <t>8.1.2.2.5.14</t>
  </si>
  <si>
    <t>8.1.2.2.5.15</t>
  </si>
  <si>
    <t>8.1.2.2.5.16</t>
  </si>
  <si>
    <t>8.1.2.2.5.17</t>
  </si>
  <si>
    <t>8.1.2.2.5.18</t>
  </si>
  <si>
    <t>8.1.2.2.5.19</t>
  </si>
  <si>
    <t>8.1.2.2.5.20</t>
  </si>
  <si>
    <t>8.1.2.2.5.21</t>
  </si>
  <si>
    <t>8.1.2.2.5.22</t>
  </si>
  <si>
    <t>8.1.2.2.5.23</t>
  </si>
  <si>
    <t>8.1.2.2.5.24</t>
  </si>
  <si>
    <t>8.1.2.2.5.25</t>
  </si>
  <si>
    <t>8.1.2.2.5.26</t>
  </si>
  <si>
    <t>8.1.2.2.5.27</t>
  </si>
  <si>
    <t>8.1.2.2.5.28</t>
  </si>
  <si>
    <t>8.1.2.2.5.29</t>
  </si>
  <si>
    <t>8.1.2.2.5.30</t>
  </si>
  <si>
    <t>8.1.2.2.5.31</t>
  </si>
  <si>
    <t>8.1.2.2.5.32</t>
  </si>
  <si>
    <t>8.1.2.2.5.33</t>
  </si>
  <si>
    <t>8.1.2.2.5.34</t>
  </si>
  <si>
    <t>8.1.2.2.5.35</t>
  </si>
  <si>
    <t>8.1.2.2.5.36</t>
  </si>
  <si>
    <t>8.1.2.2.5.37</t>
  </si>
  <si>
    <t>8.1.2.2.5.38</t>
  </si>
  <si>
    <t>8.1.2.2.5.39</t>
  </si>
  <si>
    <t>8.1.2.2.5.40</t>
  </si>
  <si>
    <t>8.1.2.2.5.41</t>
  </si>
  <si>
    <t>8.1.2.2.5.42</t>
  </si>
  <si>
    <t>8.1.2.2.5.43</t>
  </si>
  <si>
    <t>8.1.2.2.5.44</t>
  </si>
  <si>
    <t>8.1.2.2.5.45</t>
  </si>
  <si>
    <t>8.1.2.2.5.46</t>
  </si>
  <si>
    <t>8.1.2.2.5.47</t>
  </si>
  <si>
    <t>8.1.2.2.5.48</t>
  </si>
  <si>
    <t>8.1.2.2.5.49</t>
  </si>
  <si>
    <t>8.1.2.2.5.50</t>
  </si>
  <si>
    <t>8.1.2.2.5.51</t>
  </si>
  <si>
    <t>8.1.2.2.5.52</t>
  </si>
  <si>
    <t>8.1.2.2.5.53</t>
  </si>
  <si>
    <t>8.1.2.2.5.54</t>
  </si>
  <si>
    <t>8.1.2.2.5.55</t>
  </si>
  <si>
    <t>8.1.2.2.5.56</t>
  </si>
  <si>
    <t>8.1.2.2.5.57</t>
  </si>
  <si>
    <t>8.1.2.2.5.58</t>
  </si>
  <si>
    <t>8.1.2.2.5.59</t>
  </si>
  <si>
    <t>8.1.2.2.5.60</t>
  </si>
  <si>
    <t>8.1.2.2.5.61</t>
  </si>
  <si>
    <t>8.1.2.2.5.62</t>
  </si>
  <si>
    <t>8.1.2.2.5.63</t>
  </si>
  <si>
    <t>8.1.2.2.5.64</t>
  </si>
  <si>
    <t>8.1.2.2.6.1</t>
  </si>
  <si>
    <t>8.1.2.2.6.2</t>
  </si>
  <si>
    <t>8.1.2.2.6.3</t>
  </si>
  <si>
    <t>8.1.2.2.6.4</t>
  </si>
  <si>
    <t>8.1.2.2.6.5</t>
  </si>
  <si>
    <t>8.1.2.2.6.6</t>
  </si>
  <si>
    <t>8.1.2.2.6.7</t>
  </si>
  <si>
    <t>8.1.2.2.6.8</t>
  </si>
  <si>
    <t>8.1.2.2.6.9</t>
  </si>
  <si>
    <t>8.1.2.2.6.10</t>
  </si>
  <si>
    <t>8.1.2.2.6.11</t>
  </si>
  <si>
    <t>8.1.2.2.6.12</t>
  </si>
  <si>
    <t>8.1.2.2.6.13</t>
  </si>
  <si>
    <t>8.1.2.2.6.14</t>
  </si>
  <si>
    <t>8.1.2.2.6.15</t>
  </si>
  <si>
    <t>8.1.2.2.6.16</t>
  </si>
  <si>
    <t>8.1.2.2.6.17</t>
  </si>
  <si>
    <t>8.1.2.2.6.18</t>
  </si>
  <si>
    <t>8.1.2.2.6.19</t>
  </si>
  <si>
    <t>8.1.2.2.6.20</t>
  </si>
  <si>
    <t>8.1.2.2.6.21</t>
  </si>
  <si>
    <t>8.1.2.2.6.22</t>
  </si>
  <si>
    <t>8.1.2.2.6.23</t>
  </si>
  <si>
    <t>8.1.2.2.6.24</t>
  </si>
  <si>
    <t>8.1.2.2.6.25</t>
  </si>
  <si>
    <t>8.1.2.2.6.26</t>
  </si>
  <si>
    <t>8.1.2.2.6.27</t>
  </si>
  <si>
    <t>8.1.2.2.6.28</t>
  </si>
  <si>
    <t>8.1.2.2.6.29</t>
  </si>
  <si>
    <t>8.1.2.2.6.30</t>
  </si>
  <si>
    <t>8.1.2.2.6.31</t>
  </si>
  <si>
    <t>8.1.2.2.6.32</t>
  </si>
  <si>
    <t>8.1.2.2.6.33</t>
  </si>
  <si>
    <t>8.1.2.2.6.34</t>
  </si>
  <si>
    <t>8.1.2.2.6.35</t>
  </si>
  <si>
    <t>8.1.2.2.6.36</t>
  </si>
  <si>
    <t>8.1.2.2.6.37</t>
  </si>
  <si>
    <t>8.1.2.2.6.38</t>
  </si>
  <si>
    <t>8.1.2.2.6.39</t>
  </si>
  <si>
    <t>8.1.2.2.6.40</t>
  </si>
  <si>
    <t>8.1.2.2.6.41</t>
  </si>
  <si>
    <t>8.1.2.2.6.42</t>
  </si>
  <si>
    <t>8.1.2.2.6.43</t>
  </si>
  <si>
    <t>8.1.2.2.6.44</t>
  </si>
  <si>
    <t>8.1.2.2.6.45</t>
  </si>
  <si>
    <t>8.1.2.2.6.46</t>
  </si>
  <si>
    <t>8.1.2.2.6.47</t>
  </si>
  <si>
    <t>8.1.2.2.6.48</t>
  </si>
  <si>
    <t>8.1.2.2.6.49</t>
  </si>
  <si>
    <t>8.1.2.2.6.50</t>
  </si>
  <si>
    <t>8.1.2.2.6.51</t>
  </si>
  <si>
    <t>8.1.2.2.6.52</t>
  </si>
  <si>
    <t>8.1.2.2.6.53</t>
  </si>
  <si>
    <t>8.1.2.2.6.54</t>
  </si>
  <si>
    <t>8.1.2.2.6.55</t>
  </si>
  <si>
    <t>8.1.2.2.6.56</t>
  </si>
  <si>
    <t>8.1.2.2.6.57</t>
  </si>
  <si>
    <t>8.1.2.2.6.58</t>
  </si>
  <si>
    <t>8.1.2.2.6.59</t>
  </si>
  <si>
    <t>8.1.2.2.6.60</t>
  </si>
  <si>
    <t>8.1.2.2.6.61</t>
  </si>
  <si>
    <t>8.1.2.2.6.62</t>
  </si>
  <si>
    <t>8.1.2.2.6.63</t>
  </si>
  <si>
    <t>8.1.2.2.6.64</t>
  </si>
  <si>
    <t>8.1.2.2.6.65</t>
  </si>
  <si>
    <t>8.1.2.2.6.66</t>
  </si>
  <si>
    <t>8.1.2.2.6.67</t>
  </si>
  <si>
    <t>8.1.2.2.6.68</t>
  </si>
  <si>
    <t>8.1.2.2.6.69</t>
  </si>
  <si>
    <t>8.1.2.2.6.70</t>
  </si>
  <si>
    <t>8.1.2.2.6.71</t>
  </si>
  <si>
    <t>8.1.2.2.6.72</t>
  </si>
  <si>
    <t>8.1.2.2.6.73</t>
  </si>
  <si>
    <t>8.1.2.2.6.74</t>
  </si>
  <si>
    <t>8.1.2.2.6.75</t>
  </si>
  <si>
    <t>8.1.2.2.6.76</t>
  </si>
  <si>
    <t>8.1.2.2.6.77</t>
  </si>
  <si>
    <t>8.1.2.2.6.78</t>
  </si>
  <si>
    <t>8.1.2.2.6.79</t>
  </si>
  <si>
    <t>8.1.2.2.6.80</t>
  </si>
  <si>
    <t>8.1.2.2.6.81</t>
  </si>
  <si>
    <t>8.1.2.2.6.82</t>
  </si>
  <si>
    <t>8.1.2.2.6.83</t>
  </si>
  <si>
    <t>8.1.2.2.6.84</t>
  </si>
  <si>
    <t>8.1.2.2.6.85</t>
  </si>
  <si>
    <t>8.1.2.2.6.86</t>
  </si>
  <si>
    <t>8.1.2.2.6.87</t>
  </si>
  <si>
    <t>8.1.2.2.6.88</t>
  </si>
  <si>
    <t>8.1.2.2.6.89</t>
  </si>
  <si>
    <t>8.1.2.2.6.90</t>
  </si>
  <si>
    <t>8.1.2.2.6.91</t>
  </si>
  <si>
    <t>8.1.2.2.6.92</t>
  </si>
  <si>
    <t>8.1.2.2.6.93</t>
  </si>
  <si>
    <t>8.1.2.2.6.94</t>
  </si>
  <si>
    <t>8.1.2.2.6.95</t>
  </si>
  <si>
    <t>8.1.2.2.6.96</t>
  </si>
  <si>
    <t>8.1.2.2.6.97</t>
  </si>
  <si>
    <t>8.1.2.2.6.98</t>
  </si>
  <si>
    <t>8.1.2.2.6.99</t>
  </si>
  <si>
    <t>8.1.2.2.6.100</t>
  </si>
  <si>
    <t>8.1.2.2.6.101</t>
  </si>
  <si>
    <t>8.1.2.2.6.102</t>
  </si>
  <si>
    <t>8.1.2.2.6.103</t>
  </si>
  <si>
    <t>8.1.2.2.6.104</t>
  </si>
  <si>
    <t>8.1.2.2.6.105</t>
  </si>
  <si>
    <t>8.1.2.2.6.106</t>
  </si>
  <si>
    <t>8.1.2.2.6.107</t>
  </si>
  <si>
    <t>8.1.2.2.6.108</t>
  </si>
  <si>
    <t>8.1.2.2.6.109</t>
  </si>
  <si>
    <t>8.1.2.2.6.110</t>
  </si>
  <si>
    <t>8.1.2.2.6.111</t>
  </si>
  <si>
    <t>8.1.2.2.6.112</t>
  </si>
  <si>
    <t>8.1.2.2.6.113</t>
  </si>
  <si>
    <t>8.1.2.2.6.114</t>
  </si>
  <si>
    <t>8.1.2.2.6.115</t>
  </si>
  <si>
    <t>8.1.2.2.6.116</t>
  </si>
  <si>
    <t>8.1.2.2.6.117</t>
  </si>
  <si>
    <t>8.1.2.2.6.118</t>
  </si>
  <si>
    <t>8.1.2.2.6.119</t>
  </si>
  <si>
    <t>8.1.2.2.6.120</t>
  </si>
  <si>
    <t>8.1.2.2.6.121</t>
  </si>
  <si>
    <t>8.1.2.2.6.122</t>
  </si>
  <si>
    <t>8.1.2.2.6.123</t>
  </si>
  <si>
    <t>8.1.2.2.6.124</t>
  </si>
  <si>
    <t>8.1.2.2.6.125</t>
  </si>
  <si>
    <t>8.1.2.2.6.126</t>
  </si>
  <si>
    <t>8.1.2.2.6.127</t>
  </si>
  <si>
    <t>8.1.2.2.6.128</t>
  </si>
  <si>
    <t>8.1.2.2.6.129</t>
  </si>
  <si>
    <t>8.1.2.2.6.130</t>
  </si>
  <si>
    <t>8.1.2.2.6.131</t>
  </si>
  <si>
    <t>8.1.2.2.6.132</t>
  </si>
  <si>
    <t>8.1.2.2.6.133</t>
  </si>
  <si>
    <t>8.1.2.2.6.134</t>
  </si>
  <si>
    <t>8.1.2.2.6.135</t>
  </si>
  <si>
    <t>8.1.2.2.6.136</t>
  </si>
  <si>
    <t>8.1.2.2.7.1</t>
  </si>
  <si>
    <t>8.1.2.2.7.2</t>
  </si>
  <si>
    <t>8.1.2.2.7.3</t>
  </si>
  <si>
    <t>8.1.2.2.7.4</t>
  </si>
  <si>
    <t>8.1.2.2.7.5</t>
  </si>
  <si>
    <t>8.1.2.2.7.6</t>
  </si>
  <si>
    <t>8.1.2.2.7.7</t>
  </si>
  <si>
    <t>8.1.2.2.7.8</t>
  </si>
  <si>
    <t>8.1.2.2.7.9</t>
  </si>
  <si>
    <t>8.1.2.2.7.10</t>
  </si>
  <si>
    <t>8.1.2.2.7.11</t>
  </si>
  <si>
    <t>8.1.2.2.7.12</t>
  </si>
  <si>
    <t>8.1.2.2.7.13</t>
  </si>
  <si>
    <t>8.1.2.2.7.14</t>
  </si>
  <si>
    <t>8.1.2.2.7.15</t>
  </si>
  <si>
    <t>8.1.2.2.7.16</t>
  </si>
  <si>
    <t>8.1.2.2.7.17</t>
  </si>
  <si>
    <t>8.1.2.2.7.18</t>
  </si>
  <si>
    <t>8.1.2.2.7.19</t>
  </si>
  <si>
    <t>8.1.2.2.7.20</t>
  </si>
  <si>
    <t>8.1.2.2.7.21</t>
  </si>
  <si>
    <t>8.1.2.2.7.22</t>
  </si>
  <si>
    <t>8.1.2.2.7.23</t>
  </si>
  <si>
    <t>8.1.2.2.7.24</t>
  </si>
  <si>
    <t>8.1.2.2.7.25</t>
  </si>
  <si>
    <t>8.1.2.2.7.26</t>
  </si>
  <si>
    <t>8.1.2.2.7.27</t>
  </si>
  <si>
    <t>8.1.2.2.7.28</t>
  </si>
  <si>
    <t>8.1.2.2.7.29</t>
  </si>
  <si>
    <t>8.1.2.2.7.30</t>
  </si>
  <si>
    <t>8.1.2.2.7.31</t>
  </si>
  <si>
    <t>8.1.2.2.7.32</t>
  </si>
  <si>
    <t>8.1.2.2.7.33</t>
  </si>
  <si>
    <t>8.1.2.2.7.34</t>
  </si>
  <si>
    <t>8.1.2.2.7.35</t>
  </si>
  <si>
    <t>8.1.2.2.7.36</t>
  </si>
  <si>
    <t>8.1.2.2.7.37</t>
  </si>
  <si>
    <t>8.1.2.2.7.38</t>
  </si>
  <si>
    <t>8.1.2.2.7.39</t>
  </si>
  <si>
    <t>8.1.2.2.7.40</t>
  </si>
  <si>
    <t>8.1.2.2.7.41</t>
  </si>
  <si>
    <t>8.1.2.2.7.42</t>
  </si>
  <si>
    <t>8.1.2.2.7.43</t>
  </si>
  <si>
    <t>8.1.2.2.7.44</t>
  </si>
  <si>
    <t>8.1.2.2.7.45</t>
  </si>
  <si>
    <t>8.1.2.2.7.46</t>
  </si>
  <si>
    <t>8.1.2.2.7.47</t>
  </si>
  <si>
    <t>8.1.2.2.7.48</t>
  </si>
  <si>
    <t>8.1.2.2.7.49</t>
  </si>
  <si>
    <t>8.1.2.2.7.50</t>
  </si>
  <si>
    <t>8.1.2.2.7.51</t>
  </si>
  <si>
    <t>8.1.2.2.7.52</t>
  </si>
  <si>
    <t>8.1.2.2.7.53</t>
  </si>
  <si>
    <t>8.1.2.2.7.54</t>
  </si>
  <si>
    <t>8.1.2.2.7.55</t>
  </si>
  <si>
    <t>8.1.2.2.7.56</t>
  </si>
  <si>
    <t>8.1.2.2.7.57</t>
  </si>
  <si>
    <t>8.1.2.2.7.58</t>
  </si>
  <si>
    <t>8.1.2.2.7.59</t>
  </si>
  <si>
    <t>8.1.2.2.7.60</t>
  </si>
  <si>
    <t>8.1.2.2.7.61</t>
  </si>
  <si>
    <t>8.1.2.2.7.62</t>
  </si>
  <si>
    <t>8.1.2.2.7.63</t>
  </si>
  <si>
    <t>8.1.2.2.7.64</t>
  </si>
  <si>
    <t>8.1.2.2.8.1</t>
  </si>
  <si>
    <t>8.1.2.2.8.2</t>
  </si>
  <si>
    <t>8.1.2.2.8.3</t>
  </si>
  <si>
    <t>8.1.2.2.8.4</t>
  </si>
  <si>
    <t>8.1.2.2.8.5</t>
  </si>
  <si>
    <t>8.1.2.2.8.6</t>
  </si>
  <si>
    <t>8.1.2.2.8.7</t>
  </si>
  <si>
    <t>8.1.2.2.8.8</t>
  </si>
  <si>
    <t>8.1.2.2.8.9</t>
  </si>
  <si>
    <t>8.1.2.2.8.10</t>
  </si>
  <si>
    <t>8.1.2.2.8.11</t>
  </si>
  <si>
    <t>8.1.2.2.8.12</t>
  </si>
  <si>
    <t>8.1.2.2.8.13</t>
  </si>
  <si>
    <t>8.1.2.2.8.14</t>
  </si>
  <si>
    <t>8.1.2.2.8.15</t>
  </si>
  <si>
    <t>8.1.2.2.8.16</t>
  </si>
  <si>
    <t>8.1.2.2.8.17</t>
  </si>
  <si>
    <t>8.1.2.2.8.18</t>
  </si>
  <si>
    <t>8.1.2.2.8.19</t>
  </si>
  <si>
    <t>8.1.2.2.8.20</t>
  </si>
  <si>
    <t>8.1.2.2.8.21</t>
  </si>
  <si>
    <t>8.1.2.2.8.22</t>
  </si>
  <si>
    <t>8.1.2.2.8.23</t>
  </si>
  <si>
    <t>8.1.2.2.8.24</t>
  </si>
  <si>
    <t>8.1.2.2.8.25</t>
  </si>
  <si>
    <t>8.1.2.2.8.26</t>
  </si>
  <si>
    <t>8.1.2.2.8.27</t>
  </si>
  <si>
    <t>8.1.2.2.8.28</t>
  </si>
  <si>
    <t>8.1.2.2.8.29</t>
  </si>
  <si>
    <t>8.1.2.2.8.30</t>
  </si>
  <si>
    <t>8.1.2.2.8.31</t>
  </si>
  <si>
    <t>8.1.2.2.8.32</t>
  </si>
  <si>
    <t>8.1.2.2.8.33</t>
  </si>
  <si>
    <t>8.1.2.2.8.34</t>
  </si>
  <si>
    <t>8.1.2.2.8.35</t>
  </si>
  <si>
    <t>8.1.2.2.8.36</t>
  </si>
  <si>
    <t>8.1.2.2.8.37</t>
  </si>
  <si>
    <t>8.1.2.2.8.38</t>
  </si>
  <si>
    <t>8.1.2.2.8.39</t>
  </si>
  <si>
    <t>8.1.2.2.8.40</t>
  </si>
  <si>
    <t>8.1.2.2.9.1</t>
  </si>
  <si>
    <t>8.1.2.2.9.2</t>
  </si>
  <si>
    <t>8.1.2.2.9.3</t>
  </si>
  <si>
    <t>8.1.2.2.9.4</t>
  </si>
  <si>
    <t>8.1.2.2.9.5</t>
  </si>
  <si>
    <t>8.1.2.2.9.6</t>
  </si>
  <si>
    <t>8.1.2.2.9.7</t>
  </si>
  <si>
    <t>8.1.2.2.9.8</t>
  </si>
  <si>
    <t>8.1.2.2.9.9</t>
  </si>
  <si>
    <t>8.1.2.2.9.10</t>
  </si>
  <si>
    <t>8.1.2.2.9.11</t>
  </si>
  <si>
    <t>8.1.2.2.9.12</t>
  </si>
  <si>
    <t>8.1.2.2.9.13</t>
  </si>
  <si>
    <t>8.1.2.2.9.14</t>
  </si>
  <si>
    <t>8.1.2.2.9.15</t>
  </si>
  <si>
    <t>8.1.2.2.9.16</t>
  </si>
  <si>
    <t>8.1.2.2.9.17</t>
  </si>
  <si>
    <t>8.1.2.2.9.18</t>
  </si>
  <si>
    <t>8.1.2.2.9.19</t>
  </si>
  <si>
    <t>8.1.2.2.9.20</t>
  </si>
  <si>
    <t>8.1.2.2.9.21</t>
  </si>
  <si>
    <t>8.1.2.2.9.22</t>
  </si>
  <si>
    <t>8.1.2.2.10.1</t>
  </si>
  <si>
    <t>8.1.2.2.10.2</t>
  </si>
  <si>
    <t>8.1.2.2.10.3</t>
  </si>
  <si>
    <t>8.1.2.2.10.4</t>
  </si>
  <si>
    <t>8.1.2.2.10.5</t>
  </si>
  <si>
    <t>8.1.2.2.10.6</t>
  </si>
  <si>
    <t>8.1.2.2.10.7</t>
  </si>
  <si>
    <t>8.1.2.2.10.8</t>
  </si>
  <si>
    <t>8.1.2.2.10.9</t>
  </si>
  <si>
    <t>8.1.2.2.10.10</t>
  </si>
  <si>
    <t>8.1.2.2.10.11</t>
  </si>
  <si>
    <t>8.1.2.2.10.12</t>
  </si>
  <si>
    <t>8.1.2.2.10.13</t>
  </si>
  <si>
    <t>8.1.2.2.10.14</t>
  </si>
  <si>
    <t>8.1.2.2.10.15</t>
  </si>
  <si>
    <t>8.1.2.2.10.16</t>
  </si>
  <si>
    <t>8.1.2.2.10.17</t>
  </si>
  <si>
    <t>8.1.2.2.10.18</t>
  </si>
  <si>
    <t>8.1.2.2.10.19</t>
  </si>
  <si>
    <t>8.1.2.2.11.1</t>
  </si>
  <si>
    <t>8.1.2.2.11.2</t>
  </si>
  <si>
    <t>8.1.2.2.11.3</t>
  </si>
  <si>
    <t>8.1.2.2.11.4</t>
  </si>
  <si>
    <t>8.1.2.2.12.1</t>
  </si>
  <si>
    <t>8.1.2.2.12.2</t>
  </si>
  <si>
    <t>8.1.2.2.12.3</t>
  </si>
  <si>
    <t>8.1.2.2.12.4</t>
  </si>
  <si>
    <t>8.1.2.2.13.1</t>
  </si>
  <si>
    <t>8.1.2.2.13.2</t>
  </si>
  <si>
    <t>8.1.2.2.13.3</t>
  </si>
  <si>
    <t>8.1.2.2.13.4</t>
  </si>
  <si>
    <t>8.1.2.2.13.5</t>
  </si>
  <si>
    <t>8.1.2.2.13.6</t>
  </si>
  <si>
    <t>8.1.2.2.13.7</t>
  </si>
  <si>
    <t>8.1.2.2.13.8</t>
  </si>
  <si>
    <t>8.1.2.2.13.9</t>
  </si>
  <si>
    <t>8.1.2.2.13.10</t>
  </si>
  <si>
    <t>8.1.2.2.13.11</t>
  </si>
  <si>
    <t>8.1.2.2.13.12</t>
  </si>
  <si>
    <t>8.1.2.2.13.13</t>
  </si>
  <si>
    <t>8.1.2.2.13.14</t>
  </si>
  <si>
    <t>8.1.2.2.13.15</t>
  </si>
  <si>
    <t>8.1.2.2.13.16</t>
  </si>
  <si>
    <t>8.1.2.2.14.1</t>
  </si>
  <si>
    <t>8.1.2.2.14.2</t>
  </si>
  <si>
    <t>8.1.2.2.14.3</t>
  </si>
  <si>
    <t>8.1.2.2.14.4</t>
  </si>
  <si>
    <t>8.1.2.2.14.5</t>
  </si>
  <si>
    <t>8.1.2.2.14.6</t>
  </si>
  <si>
    <t>8.1.2.2.14.7</t>
  </si>
  <si>
    <t>8.1.2.2.14.8</t>
  </si>
  <si>
    <t>8.1.2.2.14.9</t>
  </si>
  <si>
    <t>8.1.2.2.14.10</t>
  </si>
  <si>
    <t>8.1.2.2.14.11</t>
  </si>
  <si>
    <t>8.1.2.2.14.12</t>
  </si>
  <si>
    <t>8.1.2.2.14.13</t>
  </si>
  <si>
    <t>8.1.2.2.14.14</t>
  </si>
  <si>
    <t>8.1.2.2.14.15</t>
  </si>
  <si>
    <t>8.1.2.2.14.16</t>
  </si>
  <si>
    <t>8.1.2.2.14.17</t>
  </si>
  <si>
    <t>8.1.2.2.14.18</t>
  </si>
  <si>
    <t>8.1.2.2.14.19</t>
  </si>
  <si>
    <t>8.1.2.2.14.20</t>
  </si>
  <si>
    <t>8.1.2.2.14.21</t>
  </si>
  <si>
    <t>8.1.2.2.14.22</t>
  </si>
  <si>
    <t>8.1.2.2.14.23</t>
  </si>
  <si>
    <t>8.1.2.2.14.24</t>
  </si>
  <si>
    <t>8.1.2.2.14.25</t>
  </si>
  <si>
    <t>8.1.2.2.14.26</t>
  </si>
  <si>
    <t>8.1.2.2.14.27</t>
  </si>
  <si>
    <t>8.1.2.2.14.28</t>
  </si>
  <si>
    <t>8.1.2.2.14.29</t>
  </si>
  <si>
    <t>8.1.2.2.14.30</t>
  </si>
  <si>
    <t>8.1.2.3.1.1</t>
  </si>
  <si>
    <t>8.1.2.3.1.2</t>
  </si>
  <si>
    <t>8.1.2.3.1.3</t>
  </si>
  <si>
    <t>8.1.2.3.1.4</t>
  </si>
  <si>
    <t>8.1.2.3.1.5</t>
  </si>
  <si>
    <t>8.1.2.3.1.6</t>
  </si>
  <si>
    <t>8.1.2.3.1.7</t>
  </si>
  <si>
    <t>8.1.2.3.1.8</t>
  </si>
  <si>
    <t>8.1.2.3.1.9</t>
  </si>
  <si>
    <t>8.1.2.3.1.10</t>
  </si>
  <si>
    <t>8.1.2.3.1.11</t>
  </si>
  <si>
    <t>8.1.2.3.1.12</t>
  </si>
  <si>
    <t>8.1.2.3.1.13</t>
  </si>
  <si>
    <t>8.1.2.3.1.14</t>
  </si>
  <si>
    <t>8.1.2.3.1.15</t>
  </si>
  <si>
    <t>8.1.2.3.1.16</t>
  </si>
  <si>
    <t>8.1.2.3.1.17</t>
  </si>
  <si>
    <t>8.1.2.3.1.18</t>
  </si>
  <si>
    <t>8.1.2.3.1.19</t>
  </si>
  <si>
    <t>8.1.2.3.1.20</t>
  </si>
  <si>
    <t>8.1.2.3.1.21</t>
  </si>
  <si>
    <t>8.1.2.3.1.22</t>
  </si>
  <si>
    <t>8.1.2.3.1.23</t>
  </si>
  <si>
    <t>8.1.2.3.1.24</t>
  </si>
  <si>
    <t>8.1.2.3.1.25</t>
  </si>
  <si>
    <t>8.1.2.3.1.26</t>
  </si>
  <si>
    <t>8.1.2.3.1.27</t>
  </si>
  <si>
    <t>8.1.2.3.1.28</t>
  </si>
  <si>
    <t>8.1.2.3.1.29</t>
  </si>
  <si>
    <t>8.1.2.3.1.30</t>
  </si>
  <si>
    <t>8.1.2.3.1.31</t>
  </si>
  <si>
    <t>8.1.2.3.1.32</t>
  </si>
  <si>
    <t>8.1.2.3.1.33</t>
  </si>
  <si>
    <t>8.1.2.3.1.34</t>
  </si>
  <si>
    <t>8.1.2.3.1.35</t>
  </si>
  <si>
    <t>8.1.2.3.2.1</t>
  </si>
  <si>
    <t>8.1.2.3.2.2</t>
  </si>
  <si>
    <t>8.1.2.3.2.3</t>
  </si>
  <si>
    <t>8.1.2.3.2.4</t>
  </si>
  <si>
    <t>8.1.2.3.2.5</t>
  </si>
  <si>
    <t>8.1.2.3.2.6</t>
  </si>
  <si>
    <t>8.1.2.3.2.7</t>
  </si>
  <si>
    <t>8.1.2.3.2.8</t>
  </si>
  <si>
    <t>8.1.2.3.2.9</t>
  </si>
  <si>
    <t>8.1.2.3.2.10</t>
  </si>
  <si>
    <t>8.1.2.3.2.11</t>
  </si>
  <si>
    <t>8.1.2.3.2.12</t>
  </si>
  <si>
    <t>8.1.2.3.2.13</t>
  </si>
  <si>
    <t>8.1.2.3.2.14</t>
  </si>
  <si>
    <t>8.1.2.3.2.15</t>
  </si>
  <si>
    <t>8.1.2.3.2.16</t>
  </si>
  <si>
    <t>8.1.2.3.2.17</t>
  </si>
  <si>
    <t>8.1.2.3.2.18</t>
  </si>
  <si>
    <t>8.1.2.3.2.19</t>
  </si>
  <si>
    <t>8.1.2.3.2.20</t>
  </si>
  <si>
    <t>8.1.2.3.2.21</t>
  </si>
  <si>
    <t>8.1.2.3.2.22</t>
  </si>
  <si>
    <t>8.1.2.3.2.23</t>
  </si>
  <si>
    <t>8.1.2.3.2.24</t>
  </si>
  <si>
    <t>8.1.2.3.2.25</t>
  </si>
  <si>
    <t>8.1.2.3.2.26</t>
  </si>
  <si>
    <t>8.1.2.3.2.27</t>
  </si>
  <si>
    <t>8.1.2.3.2.28</t>
  </si>
  <si>
    <t>8.1.2.3.2.29</t>
  </si>
  <si>
    <t>8.1.2.3.2.30</t>
  </si>
  <si>
    <t>8.1.2.3.2.31</t>
  </si>
  <si>
    <t>8.1.2.3.2.32</t>
  </si>
  <si>
    <t>8.1.2.3.2.33</t>
  </si>
  <si>
    <t>8.1.2.3.2.34</t>
  </si>
  <si>
    <t>8.1.2.3.2.35</t>
  </si>
  <si>
    <t>8.1.2.3.2.36</t>
  </si>
  <si>
    <t>8.1.2.3.2.37</t>
  </si>
  <si>
    <t>8.1.2.3.2.38</t>
  </si>
  <si>
    <t>8.1.2.3.2.39</t>
  </si>
  <si>
    <t>8.1.2.3.2.40</t>
  </si>
  <si>
    <t>8.1.2.3.2.41</t>
  </si>
  <si>
    <t>8.1.2.3.2.42</t>
  </si>
  <si>
    <t>8.1.2.3.2.43</t>
  </si>
  <si>
    <t>8.1.2.3.2.44</t>
  </si>
  <si>
    <t>8.1.2.3.2.45</t>
  </si>
  <si>
    <t>8.1.2.3.2.46</t>
  </si>
  <si>
    <t>8.1.2.3.2.47</t>
  </si>
  <si>
    <t>8.1.2.3.2.48</t>
  </si>
  <si>
    <t>8.1.2.3.2.49</t>
  </si>
  <si>
    <t>8.1.2.3.2.50</t>
  </si>
  <si>
    <t>8.1.2.3.2.51</t>
  </si>
  <si>
    <t>8.1.2.3.2.52</t>
  </si>
  <si>
    <t>8.1.2.3.2.53</t>
  </si>
  <si>
    <t>8.1.2.3.2.54</t>
  </si>
  <si>
    <t>8.1.2.3.2.55</t>
  </si>
  <si>
    <t>8.1.2.3.2.56</t>
  </si>
  <si>
    <t>8.1.2.3.2.57</t>
  </si>
  <si>
    <t>8.1.2.3.2.58</t>
  </si>
  <si>
    <t>8.1.2.3.2.59</t>
  </si>
  <si>
    <t>8.1.2.3.2.60</t>
  </si>
  <si>
    <t>8.1.2.3.2.61</t>
  </si>
  <si>
    <t>8.1.2.3.2.62</t>
  </si>
  <si>
    <t>8.1.2.3.2.63</t>
  </si>
  <si>
    <t>8.1.2.3.2.64</t>
  </si>
  <si>
    <t>8.1.2.3.2.65</t>
  </si>
  <si>
    <t>8.1.2.3.2.66</t>
  </si>
  <si>
    <t>8.1.2.3.2.67</t>
  </si>
  <si>
    <t>8.1.2.3.2.68</t>
  </si>
  <si>
    <t>8.1.2.3.2.69</t>
  </si>
  <si>
    <t>8.1.2.3.2.70</t>
  </si>
  <si>
    <t>8.1.2.3.2.71</t>
  </si>
  <si>
    <t>8.1.2.3.2.72</t>
  </si>
  <si>
    <t>8.1.2.3.2.73</t>
  </si>
  <si>
    <t>8.1.2.3.2.74</t>
  </si>
  <si>
    <t>8.1.2.3.2.75</t>
  </si>
  <si>
    <t>8.1.2.3.2.76</t>
  </si>
  <si>
    <t>8.1.2.3.2.77</t>
  </si>
  <si>
    <t>8.1.2.3.2.78</t>
  </si>
  <si>
    <t>8.1.2.3.2.79</t>
  </si>
  <si>
    <t>8.1.2.3.2.80</t>
  </si>
  <si>
    <t>8.1.2.3.2.81</t>
  </si>
  <si>
    <t>8.1.2.3.2.82</t>
  </si>
  <si>
    <t>8.1.2.3.2.83</t>
  </si>
  <si>
    <t>8.1.2.3.2.84</t>
  </si>
  <si>
    <t>8.1.2.3.2.85</t>
  </si>
  <si>
    <t>8.1.2.3.2.86</t>
  </si>
  <si>
    <t>8.1.2.3.2.87</t>
  </si>
  <si>
    <t>8.1.2.3.2.88</t>
  </si>
  <si>
    <t>8.1.2.3.2.89</t>
  </si>
  <si>
    <t>8.1.2.3.2.90</t>
  </si>
  <si>
    <t>8.1.2.3.2.91</t>
  </si>
  <si>
    <t>8.1.2.3.2.92</t>
  </si>
  <si>
    <t>8.1.2.3.2.93</t>
  </si>
  <si>
    <t>8.1.2.3.2.94</t>
  </si>
  <si>
    <t>8.1.2.3.2.95</t>
  </si>
  <si>
    <t>8.1.2.3.2.96</t>
  </si>
  <si>
    <t>8.1.2.3.2.97</t>
  </si>
  <si>
    <t>8.1.2.3.2.98</t>
  </si>
  <si>
    <t>8.1.2.3.2.99</t>
  </si>
  <si>
    <t>8.1.2.3.2.100</t>
  </si>
  <si>
    <t>8.1.2.3.2.101</t>
  </si>
  <si>
    <t>8.1.2.3.2.102</t>
  </si>
  <si>
    <t>8.1.2.3.2.103</t>
  </si>
  <si>
    <t>8.1.2.3.2.104</t>
  </si>
  <si>
    <t>8.1.2.3.2.105</t>
  </si>
  <si>
    <t>8.1.2.3.2.106</t>
  </si>
  <si>
    <t>8.1.2.3.2.107</t>
  </si>
  <si>
    <t>8.1.2.3.2.108</t>
  </si>
  <si>
    <t>8.1.2.3.2.109</t>
  </si>
  <si>
    <t>8.1.2.3.2.110</t>
  </si>
  <si>
    <t>8.1.2.3.2.111</t>
  </si>
  <si>
    <t>8.1.2.3.2.112</t>
  </si>
  <si>
    <t>8.1.2.3.2.113</t>
  </si>
  <si>
    <t>8.1.2.3.2.114</t>
  </si>
  <si>
    <t>8.1.2.3.2.115</t>
  </si>
  <si>
    <t>8.1.2.3.2.116</t>
  </si>
  <si>
    <t>8.1.2.3.2.117</t>
  </si>
  <si>
    <t>8.1.2.3.2.118</t>
  </si>
  <si>
    <t>8.1.2.3.2.119</t>
  </si>
  <si>
    <t>8.1.2.3.2.120</t>
  </si>
  <si>
    <t>8.1.2.3.2.121</t>
  </si>
  <si>
    <t>8.1.2.3.2.122</t>
  </si>
  <si>
    <t>8.1.2.3.2.123</t>
  </si>
  <si>
    <t>8.1.2.3.2.124</t>
  </si>
  <si>
    <t>8.1.2.3.2.125</t>
  </si>
  <si>
    <t>8.1.2.3.2.126</t>
  </si>
  <si>
    <t>8.1.2.3.2.127</t>
  </si>
  <si>
    <t>8.1.2.3.2.128</t>
  </si>
  <si>
    <t>8.1.2.3.2.129</t>
  </si>
  <si>
    <t>8.1.2.3.2.130</t>
  </si>
  <si>
    <t>8.1.2.3.2.131</t>
  </si>
  <si>
    <t>8.1.2.3.2.132</t>
  </si>
  <si>
    <t>8.1.2.3.2.133</t>
  </si>
  <si>
    <t>8.1.2.3.2.134</t>
  </si>
  <si>
    <t>8.1.2.3.2.135</t>
  </si>
  <si>
    <t>8.1.2.3.2.136</t>
  </si>
  <si>
    <t>8.1.2.3.2.137</t>
  </si>
  <si>
    <t>8.1.2.3.2.138</t>
  </si>
  <si>
    <t>8.1.2.3.2.139</t>
  </si>
  <si>
    <t>8.1.2.3.2.140</t>
  </si>
  <si>
    <t>8.1.2.3.2.141</t>
  </si>
  <si>
    <t>8.1.2.3.2.142</t>
  </si>
  <si>
    <t>8.1.2.3.2.143</t>
  </si>
  <si>
    <t>8.1.2.3.2.144</t>
  </si>
  <si>
    <t>8.1.2.3.2.145</t>
  </si>
  <si>
    <t>8.1.2.3.2.146</t>
  </si>
  <si>
    <t>8.1.2.3.2.147</t>
  </si>
  <si>
    <t>8.1.2.3.2.148</t>
  </si>
  <si>
    <t>8.1.2.3.2.149</t>
  </si>
  <si>
    <t>8.1.2.3.2.150</t>
  </si>
  <si>
    <t>8.1.2.3.2.151</t>
  </si>
  <si>
    <t>8.1.2.3.2.152</t>
  </si>
  <si>
    <t>8.1.2.3.2.153</t>
  </si>
  <si>
    <t>8.1.2.3.2.154</t>
  </si>
  <si>
    <t>8.1.2.3.2.155</t>
  </si>
  <si>
    <t>8.1.2.3.2.156</t>
  </si>
  <si>
    <t>8.1.2.3.2.157</t>
  </si>
  <si>
    <t>8.1.2.3.2.158</t>
  </si>
  <si>
    <t>8.1.2.3.2.159</t>
  </si>
  <si>
    <t>8.1.2.3.2.160</t>
  </si>
  <si>
    <t>8.1.2.3.2.161</t>
  </si>
  <si>
    <t>8.1.2.3.2.162</t>
  </si>
  <si>
    <t>8.1.2.3.2.163</t>
  </si>
  <si>
    <t>8.1.2.3.2.164</t>
  </si>
  <si>
    <t>8.1.2.3.2.165</t>
  </si>
  <si>
    <t>8.1.2.3.2.166</t>
  </si>
  <si>
    <t>8.1.2.3.2.167</t>
  </si>
  <si>
    <t>8.1.2.3.2.168</t>
  </si>
  <si>
    <t>8.1.2.3.2.169</t>
  </si>
  <si>
    <t>8.1.2.3.2.170</t>
  </si>
  <si>
    <t>8.1.2.3.2.171</t>
  </si>
  <si>
    <t>8.1.2.3.2.172</t>
  </si>
  <si>
    <t>8.1.2.3.2.173</t>
  </si>
  <si>
    <t>8.1.2.3.2.174</t>
  </si>
  <si>
    <t>8.1.2.3.2.175</t>
  </si>
  <si>
    <t>8.1.2.3.2.176</t>
  </si>
  <si>
    <t>8.1.2.3.2.177</t>
  </si>
  <si>
    <t>8.1.2.3.2.178</t>
  </si>
  <si>
    <t>8.1.2.3.2.179</t>
  </si>
  <si>
    <t>8.1.2.3.2.180</t>
  </si>
  <si>
    <t>8.1.2.3.2.181</t>
  </si>
  <si>
    <t>8.1.2.3.2.182</t>
  </si>
  <si>
    <t>8.1.2.3.2.183</t>
  </si>
  <si>
    <t>8.1.2.3.2.184</t>
  </si>
  <si>
    <t>8.1.2.3.2.185</t>
  </si>
  <si>
    <t>8.1.2.3.2.186</t>
  </si>
  <si>
    <t>8.1.2.3.2.187</t>
  </si>
  <si>
    <t>8.1.2.3.2.188</t>
  </si>
  <si>
    <t>8.1.2.3.2.189</t>
  </si>
  <si>
    <t>8.1.2.3.2.190</t>
  </si>
  <si>
    <t>8.1.2.3.2.191</t>
  </si>
  <si>
    <t>8.1.2.3.2.192</t>
  </si>
  <si>
    <t>8.1.2.3.2.193</t>
  </si>
  <si>
    <t>8.1.2.3.2.194</t>
  </si>
  <si>
    <t>8.1.2.3.2.195</t>
  </si>
  <si>
    <t>8.1.2.3.2.196</t>
  </si>
  <si>
    <t>8.1.2.3.2.197</t>
  </si>
  <si>
    <t>8.1.2.3.2.198</t>
  </si>
  <si>
    <t>8.1.2.3.2.199</t>
  </si>
  <si>
    <t>8.1.2.3.2.200</t>
  </si>
  <si>
    <t>8.1.2.3.2.201</t>
  </si>
  <si>
    <t>8.1.2.3.2.202</t>
  </si>
  <si>
    <t>8.1.2.3.2.203</t>
  </si>
  <si>
    <t>8.1.2.3.2.204</t>
  </si>
  <si>
    <t>8.1.2.3.2.205</t>
  </si>
  <si>
    <t>8.1.2.3.2.206</t>
  </si>
  <si>
    <t>8.1.2.3.2.207</t>
  </si>
  <si>
    <t>8.1.2.3.2.208</t>
  </si>
  <si>
    <t>8.1.2.3.2.209</t>
  </si>
  <si>
    <t>8.1.2.3.2.210</t>
  </si>
  <si>
    <t>8.1.2.3.2.211</t>
  </si>
  <si>
    <t>8.1.2.3.2.212</t>
  </si>
  <si>
    <t>8.1.2.3.2.213</t>
  </si>
  <si>
    <t>8.1.2.3.2.214</t>
  </si>
  <si>
    <t>8.1.2.3.2.215</t>
  </si>
  <si>
    <t>8.1.2.3.2.216</t>
  </si>
  <si>
    <t>8.1.2.3.2.217</t>
  </si>
  <si>
    <t>8.1.2.3.2.218</t>
  </si>
  <si>
    <t>8.1.2.3.2.219</t>
  </si>
  <si>
    <t>8.1.2.3.2.220</t>
  </si>
  <si>
    <t>8.1.2.3.2.221</t>
  </si>
  <si>
    <t>8.1.2.3.2.222</t>
  </si>
  <si>
    <t>8.1.2.3.2.223</t>
  </si>
  <si>
    <t>8.1.2.3.2.224</t>
  </si>
  <si>
    <t>8.1.2.3.2.225</t>
  </si>
  <si>
    <t>8.1.2.3.2.226</t>
  </si>
  <si>
    <t>8.1.2.3.2.227</t>
  </si>
  <si>
    <t>8.1.2.3.2.228</t>
  </si>
  <si>
    <t>8.1.2.3.2.229</t>
  </si>
  <si>
    <t>8.1.2.3.2.230</t>
  </si>
  <si>
    <t>8.1.2.3.2.231</t>
  </si>
  <si>
    <t>8.1.2.3.2.232</t>
  </si>
  <si>
    <t>8.1.2.3.2.233</t>
  </si>
  <si>
    <t>8.1.2.3.2.234</t>
  </si>
  <si>
    <t>8.1.2.3.2.235</t>
  </si>
  <si>
    <t>8.1.2.3.2.236</t>
  </si>
  <si>
    <t>8.1.2.3.2.237</t>
  </si>
  <si>
    <t>8.1.2.3.2.238</t>
  </si>
  <si>
    <t>8.1.2.3.2.239</t>
  </si>
  <si>
    <t>8.1.2.3.2.240</t>
  </si>
  <si>
    <t>8.1.2.3.2.241</t>
  </si>
  <si>
    <t>8.1.2.3.2.242</t>
  </si>
  <si>
    <t>8.1.2.3.2.243</t>
  </si>
  <si>
    <t>8.1.2.3.2.244</t>
  </si>
  <si>
    <t>8.1.2.3.2.245</t>
  </si>
  <si>
    <t>8.1.2.3.2.246</t>
  </si>
  <si>
    <t>8.1.2.3.2.247</t>
  </si>
  <si>
    <t>8.1.2.3.2.248</t>
  </si>
  <si>
    <t>8.1.2.3.2.249</t>
  </si>
  <si>
    <t>8.1.2.3.2.250</t>
  </si>
  <si>
    <t>8.1.2.3.2.251</t>
  </si>
  <si>
    <t>8.1.2.3.2.252</t>
  </si>
  <si>
    <t>8.1.2.3.2.253</t>
  </si>
  <si>
    <t>8.1.2.3.2.254</t>
  </si>
  <si>
    <t>8.1.2.3.2.255</t>
  </si>
  <si>
    <t>8.1.2.3.2.256</t>
  </si>
  <si>
    <t>8.1.2.3.2.257</t>
  </si>
  <si>
    <t>8.1.2.3.2.258</t>
  </si>
  <si>
    <t>8.1.2.3.2.259</t>
  </si>
  <si>
    <t>8.1.2.3.2.260</t>
  </si>
  <si>
    <t>8.1.2.3.2.261</t>
  </si>
  <si>
    <t>8.1.2.3.2.262</t>
  </si>
  <si>
    <t>8.1.2.3.2.263</t>
  </si>
  <si>
    <t>8.1.2.3.2.264</t>
  </si>
  <si>
    <t>8.1.2.3.2.265</t>
  </si>
  <si>
    <t>8.1.2.3.2.266</t>
  </si>
  <si>
    <t>8.1.2.3.2.267</t>
  </si>
  <si>
    <t>8.1.2.3.2.268</t>
  </si>
  <si>
    <t>8.1.2.3.2.269</t>
  </si>
  <si>
    <t>8.1.2.3.2.270</t>
  </si>
  <si>
    <t>8.1.2.3.2.271</t>
  </si>
  <si>
    <t>8.1.2.3.2.272</t>
  </si>
  <si>
    <t>8.1.2.3.2.273</t>
  </si>
  <si>
    <t>8.1.2.3.2.274</t>
  </si>
  <si>
    <t>8.1.2.3.2.275</t>
  </si>
  <si>
    <t>8.1.2.3.2.276</t>
  </si>
  <si>
    <t>8.1.2.3.2.277</t>
  </si>
  <si>
    <t>8.1.2.3.2.278</t>
  </si>
  <si>
    <t>8.1.2.3.2.279</t>
  </si>
  <si>
    <t>8.1.2.3.2.280</t>
  </si>
  <si>
    <t>8.1.2.3.2.281</t>
  </si>
  <si>
    <t>8.1.2.3.2.282</t>
  </si>
  <si>
    <t>8.1.2.3.2.283</t>
  </si>
  <si>
    <t>8.1.2.3.2.284</t>
  </si>
  <si>
    <t>8.1.2.3.2.285</t>
  </si>
  <si>
    <t>8.1.2.3.2.286</t>
  </si>
  <si>
    <t>8.1.2.3.2.287</t>
  </si>
  <si>
    <t>8.1.2.3.2.288</t>
  </si>
  <si>
    <t>8.1.2.3.2.289</t>
  </si>
  <si>
    <t>8.1.2.3.2.290</t>
  </si>
  <si>
    <t>8.1.2.3.2.291</t>
  </si>
  <si>
    <t>8.1.2.3.2.292</t>
  </si>
  <si>
    <t>8.1.2.3.2.293</t>
  </si>
  <si>
    <t>8.1.2.3.2.294</t>
  </si>
  <si>
    <t>8.1.2.3.2.295</t>
  </si>
  <si>
    <t>8.1.2.3.2.296</t>
  </si>
  <si>
    <t>8.1.2.3.2.297</t>
  </si>
  <si>
    <t>8.1.2.3.2.298</t>
  </si>
  <si>
    <t>8.1.2.3.2.299</t>
  </si>
  <si>
    <t>8.1.2.3.2.300</t>
  </si>
  <si>
    <t>8.1.2.3.2.301</t>
  </si>
  <si>
    <t>8.1.2.3.2.302</t>
  </si>
  <si>
    <t>8.1.2.3.2.303</t>
  </si>
  <si>
    <t>8.1.2.3.2.304</t>
  </si>
  <si>
    <t>8.1.2.3.2.305</t>
  </si>
  <si>
    <t>8.1.2.3.2.306</t>
  </si>
  <si>
    <t>8.1.2.3.2.307</t>
  </si>
  <si>
    <t>8.1.2.3.2.308</t>
  </si>
  <si>
    <t>8.1.2.3.2.309</t>
  </si>
  <si>
    <t>8.1.2.3.2.310</t>
  </si>
  <si>
    <t>8.1.2.3.2.311</t>
  </si>
  <si>
    <t>8.1.2.3.2.312</t>
  </si>
  <si>
    <t>8.1.2.3.2.313</t>
  </si>
  <si>
    <t>8.1.2.3.2.314</t>
  </si>
  <si>
    <t>8.1.2.3.2.315</t>
  </si>
  <si>
    <t>8.1.2.3.2.316</t>
  </si>
  <si>
    <t>8.1.2.3.2.317</t>
  </si>
  <si>
    <t>8.1.2.3.2.318</t>
  </si>
  <si>
    <t>8.1.2.3.2.319</t>
  </si>
  <si>
    <t>8.1.2.3.2.320</t>
  </si>
  <si>
    <t>8.1.2.3.2.321</t>
  </si>
  <si>
    <t>8.1.2.3.2.322</t>
  </si>
  <si>
    <t>8.1.2.3.2.323</t>
  </si>
  <si>
    <t>8.1.2.3.2.324</t>
  </si>
  <si>
    <t>8.1.2.3.2.325</t>
  </si>
  <si>
    <t>8.1.2.3.2.326</t>
  </si>
  <si>
    <t>8.1.2.3.2.327</t>
  </si>
  <si>
    <t>8.1.2.3.2.328</t>
  </si>
  <si>
    <t>8.1.2.3.2.329</t>
  </si>
  <si>
    <t>8.1.2.3.2.330</t>
  </si>
  <si>
    <t>8.1.2.3.2.331</t>
  </si>
  <si>
    <t>8.1.2.3.2.332</t>
  </si>
  <si>
    <t>8.1.2.3.2.333</t>
  </si>
  <si>
    <t>8.1.2.3.2.334</t>
  </si>
  <si>
    <t>8.1.2.3.2.335</t>
  </si>
  <si>
    <t>8.1.2.3.2.336</t>
  </si>
  <si>
    <t>8.1.2.3.2.337</t>
  </si>
  <si>
    <t>8.1.2.3.2.338</t>
  </si>
  <si>
    <t>8.1.2.3.2.339</t>
  </si>
  <si>
    <t>8.1.2.3.2.340</t>
  </si>
  <si>
    <t>8.1.2.3.2.341</t>
  </si>
  <si>
    <t>8.1.2.3.2.342</t>
  </si>
  <si>
    <t>8.1.2.3.2.343</t>
  </si>
  <si>
    <t>8.1.2.3.2.344</t>
  </si>
  <si>
    <t>8.1.2.3.2.345</t>
  </si>
  <si>
    <t>8.1.2.3.2.346</t>
  </si>
  <si>
    <t>8.1.2.3.2.347</t>
  </si>
  <si>
    <t>8.1.2.3.2.348</t>
  </si>
  <si>
    <t>8.1.2.3.2.349</t>
  </si>
  <si>
    <t>8.1.2.3.2.350</t>
  </si>
  <si>
    <t>8.1.2.3.2.351</t>
  </si>
  <si>
    <t>8.1.2.3.2.352</t>
  </si>
  <si>
    <t>8.1.2.3.2.353</t>
  </si>
  <si>
    <t>8.1.2.3.2.354</t>
  </si>
  <si>
    <t>8.1.2.3.2.355</t>
  </si>
  <si>
    <t>8.1.2.3.2.356</t>
  </si>
  <si>
    <t>8.1.2.3.2.357</t>
  </si>
  <si>
    <t>8.1.2.3.2.358</t>
  </si>
  <si>
    <t>8.1.2.3.2.359</t>
  </si>
  <si>
    <t>8.1.2.3.2.360</t>
  </si>
  <si>
    <t>8.1.2.3.2.361</t>
  </si>
  <si>
    <t>8.1.2.3.2.362</t>
  </si>
  <si>
    <t>8.1.2.3.2.363</t>
  </si>
  <si>
    <t>8.1.2.3.2.364</t>
  </si>
  <si>
    <t>8.1.2.3.2.365</t>
  </si>
  <si>
    <t>8.1.2.3.2.366</t>
  </si>
  <si>
    <t>8.1.2.3.2.367</t>
  </si>
  <si>
    <t>8.1.2.3.2.368</t>
  </si>
  <si>
    <t>8.1.2.3.2.369</t>
  </si>
  <si>
    <t>8.1.2.3.2.370</t>
  </si>
  <si>
    <t>8.1.2.3.2.371</t>
  </si>
  <si>
    <t>8.1.2.3.2.372</t>
  </si>
  <si>
    <t>8.1.2.3.2.373</t>
  </si>
  <si>
    <t>8.1.2.3.2.374</t>
  </si>
  <si>
    <t>8.1.2.3.2.375</t>
  </si>
  <si>
    <t>8.1.2.3.2.376</t>
  </si>
  <si>
    <t>8.1.2.3.2.404</t>
  </si>
  <si>
    <t>8.1.2.3.2.405</t>
  </si>
  <si>
    <t>8.1.2.3.2.406</t>
  </si>
  <si>
    <t>8.1.2.3.2.407</t>
  </si>
  <si>
    <t>8.1.2.3.2.408</t>
  </si>
  <si>
    <t>8.1.2.3.2.409</t>
  </si>
  <si>
    <t>8.1.2.3.2.410</t>
  </si>
  <si>
    <t>8.1.2.3.2.411</t>
  </si>
  <si>
    <t>8.1.2.3.2.412</t>
  </si>
  <si>
    <t>8.1.2.3.2.413</t>
  </si>
  <si>
    <t>8.1.2.3.2.414</t>
  </si>
  <si>
    <t>8.1.2.3.2.415</t>
  </si>
  <si>
    <t>8.1.2.3.2.416</t>
  </si>
  <si>
    <t>8.1.2.3.2.417</t>
  </si>
  <si>
    <t>8.1.2.3.2.418</t>
  </si>
  <si>
    <t>8.1.2.3.2.419</t>
  </si>
  <si>
    <t>8.1.2.3.2.420</t>
  </si>
  <si>
    <t>8.1.2.3.2.421</t>
  </si>
  <si>
    <t>8.1.2.3.2.422</t>
  </si>
  <si>
    <t>8.1.2.3.2.423</t>
  </si>
  <si>
    <t>8.1.2.3.2.424</t>
  </si>
  <si>
    <t>8.1.2.3.2.425</t>
  </si>
  <si>
    <t>8.1.2.3.2.426</t>
  </si>
  <si>
    <t>8.1.2.3.2.427</t>
  </si>
  <si>
    <t>8.1.2.3.2.428</t>
  </si>
  <si>
    <t>8.1.2.3.2.429</t>
  </si>
  <si>
    <t>8.1.2.3.2.430</t>
  </si>
  <si>
    <t>8.1.2.3.2.431</t>
  </si>
  <si>
    <t>8.1.2.3.2.432</t>
  </si>
  <si>
    <t>8.1.2.3.2.433</t>
  </si>
  <si>
    <t>8.1.2.3.2.434</t>
  </si>
  <si>
    <t>8.1.2.3.2.435</t>
  </si>
  <si>
    <t>8.1.2.3.2.436</t>
  </si>
  <si>
    <t>8.1.2.3.2.437</t>
  </si>
  <si>
    <t>8.1.2.3.2.438</t>
  </si>
  <si>
    <t>8.1.2.3.2.439</t>
  </si>
  <si>
    <t>8.1.2.3.2.440</t>
  </si>
  <si>
    <t>8.1.2.3.2.441</t>
  </si>
  <si>
    <t>8.1.2.3.2.442</t>
  </si>
  <si>
    <t>8.1.2.3.2.443</t>
  </si>
  <si>
    <t>8.1.2.3.2.444</t>
  </si>
  <si>
    <t>8.1.2.3.2.445</t>
  </si>
  <si>
    <t>8.1.2.3.2.446</t>
  </si>
  <si>
    <t>8.1.2.3.2.447</t>
  </si>
  <si>
    <t>8.1.2.3.2.448</t>
  </si>
  <si>
    <t>8.1.2.3.2.449</t>
  </si>
  <si>
    <t>8.1.2.3.2.450</t>
  </si>
  <si>
    <t>8.1.2.3.2.451</t>
  </si>
  <si>
    <t>8.1.2.3.2.452</t>
  </si>
  <si>
    <t>8.1.2.3.2.453</t>
  </si>
  <si>
    <t>8.1.2.3.2.454</t>
  </si>
  <si>
    <t>8.1.2.3.2.455</t>
  </si>
  <si>
    <t>8.1.2.3.2.456</t>
  </si>
  <si>
    <t>8.1.2.3.2.457</t>
  </si>
  <si>
    <t>8.1.2.3.2.458</t>
  </si>
  <si>
    <t>8.1.2.3.2.459</t>
  </si>
  <si>
    <t>8.1.2.3.2.460</t>
  </si>
  <si>
    <t>8.1.2.3.2.461</t>
  </si>
  <si>
    <t>8.1.2.3.2.462</t>
  </si>
  <si>
    <t>8.1.2.3.2.463</t>
  </si>
  <si>
    <t>8.1.2.3.2.464</t>
  </si>
  <si>
    <t>8.1.2.3.2.465</t>
  </si>
  <si>
    <t>8.1.2.3.2.466</t>
  </si>
  <si>
    <t>8.1.2.3.2.467</t>
  </si>
  <si>
    <t>8.1.2.3.2.468</t>
  </si>
  <si>
    <t>8.1.2.3.2.469</t>
  </si>
  <si>
    <t>8.1.2.3.2.470</t>
  </si>
  <si>
    <t>8.1.2.3.2.471</t>
  </si>
  <si>
    <t>8.1.2.3.2.472</t>
  </si>
  <si>
    <t>8.1.2.3.2.473</t>
  </si>
  <si>
    <t>8.1.2.3.2.474</t>
  </si>
  <si>
    <t>8.1.2.3.2.475</t>
  </si>
  <si>
    <t>8.1.2.3.2.476</t>
  </si>
  <si>
    <t>8.1.2.3.2.477</t>
  </si>
  <si>
    <t>8.1.2.3.2.478</t>
  </si>
  <si>
    <t>8.1.2.3.2.479</t>
  </si>
  <si>
    <t>8.1.2.3.2.480</t>
  </si>
  <si>
    <t>8.1.2.3.2.481</t>
  </si>
  <si>
    <t>8.1.2.3.2.482</t>
  </si>
  <si>
    <t>8.1.2.3.2.483</t>
  </si>
  <si>
    <t>8.1.2.3.2.484</t>
  </si>
  <si>
    <t>8.1.2.3.2.485</t>
  </si>
  <si>
    <t>8.1.2.3.2.486</t>
  </si>
  <si>
    <t>8.1.2.3.2.487</t>
  </si>
  <si>
    <t>8.1.2.3.2.488</t>
  </si>
  <si>
    <t>8.1.2.3.2.489</t>
  </si>
  <si>
    <t>8.1.2.3.2.490</t>
  </si>
  <si>
    <t>8.1.2.3.2.491</t>
  </si>
  <si>
    <t>8.1.2.3.2.492</t>
  </si>
  <si>
    <t>8.1.2.3.2.493</t>
  </si>
  <si>
    <t>8.1.2.3.2.494</t>
  </si>
  <si>
    <t>8.1.2.3.2.495</t>
  </si>
  <si>
    <t>8.1.2.3.2.496</t>
  </si>
  <si>
    <t>8.1.2.3.2.497</t>
  </si>
  <si>
    <t>8.1.2.3.2.498</t>
  </si>
  <si>
    <t>8.1.2.3.2.499</t>
  </si>
  <si>
    <t>8.1.2.3.2.500</t>
  </si>
  <si>
    <t>8.1.2.3.2.501</t>
  </si>
  <si>
    <t>8.1.2.3.2.502</t>
  </si>
  <si>
    <t>8.1.2.3.2.503</t>
  </si>
  <si>
    <t>8.1.2.3.2.504</t>
  </si>
  <si>
    <t>8.1.2.3.2.505</t>
  </si>
  <si>
    <t>8.1.2.3.2.506</t>
  </si>
  <si>
    <t>8.1.2.3.2.507</t>
  </si>
  <si>
    <t>8.1.2.3.2.508</t>
  </si>
  <si>
    <t>8.1.2.3.2.509</t>
  </si>
  <si>
    <t>8.1.2.3.3.1</t>
  </si>
  <si>
    <t>8.1.2.3.3.2</t>
  </si>
  <si>
    <t>8.1.2.3.3.3</t>
  </si>
  <si>
    <t>8.1.2.3.3.4</t>
  </si>
  <si>
    <t>8.1.2.3.3.5</t>
  </si>
  <si>
    <t>8.1.2.3.3.6</t>
  </si>
  <si>
    <t>8.1.2.3.3.7</t>
  </si>
  <si>
    <t>8.1.2.3.3.8</t>
  </si>
  <si>
    <t>8.1.2.3.3.9</t>
  </si>
  <si>
    <t>8.1.2.3.3.10</t>
  </si>
  <si>
    <t>8.1.2.3.3.11</t>
  </si>
  <si>
    <t>8.1.2.3.3.12</t>
  </si>
  <si>
    <t>8.1.2.3.3.13</t>
  </si>
  <si>
    <t>8.1.2.3.3.14</t>
  </si>
  <si>
    <t>8.1.2.3.3.15</t>
  </si>
  <si>
    <t>8.1.2.3.3.16</t>
  </si>
  <si>
    <t>8.1.2.3.3.17</t>
  </si>
  <si>
    <t>8.1.2.3.3.18</t>
  </si>
  <si>
    <t>8.1.2.3.3.19</t>
  </si>
  <si>
    <t>8.1.2.3.3.20</t>
  </si>
  <si>
    <t>8.1.2.3.3.21</t>
  </si>
  <si>
    <t>8.1.2.3.3.22</t>
  </si>
  <si>
    <t>8.1.2.3.3.23</t>
  </si>
  <si>
    <t>8.1.2.3.3.24</t>
  </si>
  <si>
    <t>8.1.2.3.3.25</t>
  </si>
  <si>
    <t>8.1.2.3.3.26</t>
  </si>
  <si>
    <t>8.1.2.3.3.27</t>
  </si>
  <si>
    <t>8.1.2.3.3.28</t>
  </si>
  <si>
    <t>8.1.2.3.3.29</t>
  </si>
  <si>
    <t>8.1.2.3.3.30</t>
  </si>
  <si>
    <t>8.1.2.3.3.31</t>
  </si>
  <si>
    <t>8.1.2.3.3.32</t>
  </si>
  <si>
    <t>8.1.2.3.3.33</t>
  </si>
  <si>
    <t>8.1.2.3.3.34</t>
  </si>
  <si>
    <t>8.1.2.3.3.35</t>
  </si>
  <si>
    <t>8.1.2.3.3.36</t>
  </si>
  <si>
    <t>8.1.2.3.3.37</t>
  </si>
  <si>
    <t>8.1.2.3.3.38</t>
  </si>
  <si>
    <t>8.1.2.3.3.39</t>
  </si>
  <si>
    <t>8.1.2.3.3.40</t>
  </si>
  <si>
    <t>8.1.2.3.3.41</t>
  </si>
  <si>
    <t>8.1.2.3.3.42</t>
  </si>
  <si>
    <t>8.1.2.3.3.43</t>
  </si>
  <si>
    <t>8.1.2.3.3.44</t>
  </si>
  <si>
    <t>8.1.2.3.3.45</t>
  </si>
  <si>
    <t>8.1.2.3.3.46</t>
  </si>
  <si>
    <t>8.1.2.3.3.47</t>
  </si>
  <si>
    <t>8.1.2.3.3.48</t>
  </si>
  <si>
    <t>8.1.2.3.3.49</t>
  </si>
  <si>
    <t>8.1.2.3.3.50</t>
  </si>
  <si>
    <t>8.1.2.3.3.51</t>
  </si>
  <si>
    <t>8.1.2.3.3.52</t>
  </si>
  <si>
    <t>8.1.2.3.3.53</t>
  </si>
  <si>
    <t>8.1.2.3.3.54</t>
  </si>
  <si>
    <t>8.1.2.3.3.55</t>
  </si>
  <si>
    <t>8.1.2.3.3.56</t>
  </si>
  <si>
    <t>8.1.2.3.3.57</t>
  </si>
  <si>
    <t>8.1.2.3.3.58</t>
  </si>
  <si>
    <t>8.1.2.3.3.59</t>
  </si>
  <si>
    <t>8.1.2.3.3.60</t>
  </si>
  <si>
    <t>8.1.2.3.3.61</t>
  </si>
  <si>
    <t>8.1.2.3.3.62</t>
  </si>
  <si>
    <t>8.1.2.3.3.63</t>
  </si>
  <si>
    <t>8.1.2.3.3.64</t>
  </si>
  <si>
    <t>8.1.2.3.4.1</t>
  </si>
  <si>
    <t>8.1.2.3.4.2</t>
  </si>
  <si>
    <t>8.1.2.3.4.3</t>
  </si>
  <si>
    <t>8.1.2.3.4.4</t>
  </si>
  <si>
    <t>8.1.2.3.4.5</t>
  </si>
  <si>
    <t>8.1.2.3.4.6</t>
  </si>
  <si>
    <t>8.1.2.3.4.7</t>
  </si>
  <si>
    <t>8.1.2.3.4.8</t>
  </si>
  <si>
    <t>8.1.2.3.4.9</t>
  </si>
  <si>
    <t>8.1.2.3.4.10</t>
  </si>
  <si>
    <t>8.1.2.3.4.11</t>
  </si>
  <si>
    <t>8.1.2.3.4.12</t>
  </si>
  <si>
    <t>8.1.2.3.4.13</t>
  </si>
  <si>
    <t>8.1.2.3.4.14</t>
  </si>
  <si>
    <t>8.1.2.3.4.15</t>
  </si>
  <si>
    <t>8.1.2.3.4.16</t>
  </si>
  <si>
    <t>8.1.2.3.4.17</t>
  </si>
  <si>
    <t>8.1.2.3.4.18</t>
  </si>
  <si>
    <t>8.1.2.3.4.19</t>
  </si>
  <si>
    <t>8.1.2.3.4.20</t>
  </si>
  <si>
    <t>8.1.2.3.4.21</t>
  </si>
  <si>
    <t>8.1.2.3.4.22</t>
  </si>
  <si>
    <t>8.1.2.3.4.23</t>
  </si>
  <si>
    <t>8.1.2.3.4.24</t>
  </si>
  <si>
    <t>8.1.2.3.4.25</t>
  </si>
  <si>
    <t>8.1.2.3.4.26</t>
  </si>
  <si>
    <t>8.1.2.3.4.27</t>
  </si>
  <si>
    <t>8.1.2.3.4.28</t>
  </si>
  <si>
    <t>8.1.2.3.4.29</t>
  </si>
  <si>
    <t>8.1.2.3.4.30</t>
  </si>
  <si>
    <t>8.1.2.3.4.31</t>
  </si>
  <si>
    <t>8.1.2.3.4.32</t>
  </si>
  <si>
    <t>8.1.2.3.4.33</t>
  </si>
  <si>
    <t>8.1.2.3.4.34</t>
  </si>
  <si>
    <t>8.1.2.3.4.35</t>
  </si>
  <si>
    <t>8.1.2.3.4.36</t>
  </si>
  <si>
    <t>8.1.2.3.4.37</t>
  </si>
  <si>
    <t>8.1.2.3.4.38</t>
  </si>
  <si>
    <t>8.1.2.3.4.39</t>
  </si>
  <si>
    <t>8.1.2.3.4.40</t>
  </si>
  <si>
    <t>8.1.2.3.4.41</t>
  </si>
  <si>
    <t>8.1.2.3.4.42</t>
  </si>
  <si>
    <t>8.1.2.3.4.43</t>
  </si>
  <si>
    <t>8.1.2.3.4.44</t>
  </si>
  <si>
    <t>8.1.2.3.4.45</t>
  </si>
  <si>
    <t>8.1.2.3.4.46</t>
  </si>
  <si>
    <t>8.1.2.3.4.47</t>
  </si>
  <si>
    <t>8.1.2.3.4.48</t>
  </si>
  <si>
    <t>8.1.2.3.4.49</t>
  </si>
  <si>
    <t>8.1.2.3.4.50</t>
  </si>
  <si>
    <t>8.1.2.3.4.51</t>
  </si>
  <si>
    <t>8.1.2.3.4.52</t>
  </si>
  <si>
    <t>8.1.2.3.4.53</t>
  </si>
  <si>
    <t>8.1.2.3.4.54</t>
  </si>
  <si>
    <t>8.1.2.3.4.55</t>
  </si>
  <si>
    <t>8.1.2.3.4.56</t>
  </si>
  <si>
    <t>8.1.2.3.4.57</t>
  </si>
  <si>
    <t>8.1.2.3.4.58</t>
  </si>
  <si>
    <t>8.1.2.3.4.59</t>
  </si>
  <si>
    <t>8.1.2.3.4.60</t>
  </si>
  <si>
    <t>8.1.2.3.4.61</t>
  </si>
  <si>
    <t>8.1.2.3.4.62</t>
  </si>
  <si>
    <t>8.1.2.3.4.63</t>
  </si>
  <si>
    <t>8.1.2.3.4.64</t>
  </si>
  <si>
    <t>8.1.2.3.4.65</t>
  </si>
  <si>
    <t>8.1.2.3.4.66</t>
  </si>
  <si>
    <t>8.1.2.3.4.67</t>
  </si>
  <si>
    <t>8.1.2.3.4.68</t>
  </si>
  <si>
    <t>8.1.2.3.4.69</t>
  </si>
  <si>
    <t>8.1.2.3.4.70</t>
  </si>
  <si>
    <t>8.1.2.3.4.71</t>
  </si>
  <si>
    <t>8.1.2.3.4.72</t>
  </si>
  <si>
    <t>8.1.2.3.4.73</t>
  </si>
  <si>
    <t>8.1.2.3.4.74</t>
  </si>
  <si>
    <t>8.1.2.3.4.75</t>
  </si>
  <si>
    <t>8.1.2.3.4.76</t>
  </si>
  <si>
    <t>8.1.2.3.4.77</t>
  </si>
  <si>
    <t>8.1.2.3.4.78</t>
  </si>
  <si>
    <t>8.1.2.3.4.79</t>
  </si>
  <si>
    <t>8.1.2.3.4.80</t>
  </si>
  <si>
    <t>8.1.2.3.4.81</t>
  </si>
  <si>
    <t>8.1.2.3.4.82</t>
  </si>
  <si>
    <t>8.1.2.3.4.83</t>
  </si>
  <si>
    <t>8.1.2.3.4.84</t>
  </si>
  <si>
    <t>8.1.2.3.4.85</t>
  </si>
  <si>
    <t>8.1.2.3.4.86</t>
  </si>
  <si>
    <t>8.1.2.3.4.87</t>
  </si>
  <si>
    <t>8.1.2.3.4.88</t>
  </si>
  <si>
    <t>8.1.2.3.4.89</t>
  </si>
  <si>
    <t>8.1.2.3.4.90</t>
  </si>
  <si>
    <t>8.1.2.3.4.91</t>
  </si>
  <si>
    <t>8.1.2.3.4.92</t>
  </si>
  <si>
    <t>8.1.2.3.4.93</t>
  </si>
  <si>
    <t>8.1.2.3.4.94</t>
  </si>
  <si>
    <t>8.1.2.3.4.95</t>
  </si>
  <si>
    <t>8.1.2.3.4.96</t>
  </si>
  <si>
    <t>8.1.2.3.4.97</t>
  </si>
  <si>
    <t>8.1.2.3.4.98</t>
  </si>
  <si>
    <t>8.1.2.3.4.99</t>
  </si>
  <si>
    <t>8.1.2.3.4.100</t>
  </si>
  <si>
    <t>8.1.2.3.4.101</t>
  </si>
  <si>
    <t>8.1.2.3.4.102</t>
  </si>
  <si>
    <t>8.1.2.3.4.103</t>
  </si>
  <si>
    <t>8.1.2.3.4.104</t>
  </si>
  <si>
    <t>8.1.2.3.4.105</t>
  </si>
  <si>
    <t>8.1.2.3.4.106</t>
  </si>
  <si>
    <t>8.1.2.3.4.107</t>
  </si>
  <si>
    <t>8.1.2.3.4.108</t>
  </si>
  <si>
    <t>8.1.2.3.4.109</t>
  </si>
  <si>
    <t>8.1.2.3.4.110</t>
  </si>
  <si>
    <t>8.1.2.3.4.111</t>
  </si>
  <si>
    <t>8.1.2.3.4.112</t>
  </si>
  <si>
    <t>8.1.2.3.4.113</t>
  </si>
  <si>
    <t>8.1.2.3.4.114</t>
  </si>
  <si>
    <t>8.1.2.3.4.115</t>
  </si>
  <si>
    <t>8.1.2.3.4.116</t>
  </si>
  <si>
    <t>8.1.2.3.4.117</t>
  </si>
  <si>
    <t>8.1.2.3.4.118</t>
  </si>
  <si>
    <t>8.1.2.3.4.119</t>
  </si>
  <si>
    <t>8.1.2.3.4.120</t>
  </si>
  <si>
    <t>8.1.2.3.4.121</t>
  </si>
  <si>
    <t>8.1.2.3.4.122</t>
  </si>
  <si>
    <t>8.1.2.3.4.123</t>
  </si>
  <si>
    <t>8.1.2.3.4.124</t>
  </si>
  <si>
    <t>8.1.2.3.4.125</t>
  </si>
  <si>
    <t>8.1.2.3.4.126</t>
  </si>
  <si>
    <t>8.1.2.3.4.127</t>
  </si>
  <si>
    <t>8.1.2.3.4.128</t>
  </si>
  <si>
    <t>8.1.2.3.4.129</t>
  </si>
  <si>
    <t>8.1.2.3.4.130</t>
  </si>
  <si>
    <t>8.1.2.3.4.131</t>
  </si>
  <si>
    <t>8.1.2.3.4.132</t>
  </si>
  <si>
    <t>8.1.2.3.4.133</t>
  </si>
  <si>
    <t>8.1.2.3.4.134</t>
  </si>
  <si>
    <t>8.1.2.3.4.135</t>
  </si>
  <si>
    <t>8.1.2.3.4.136</t>
  </si>
  <si>
    <t>8.1.2.3.5.1</t>
  </si>
  <si>
    <t>8.1.2.3.5.2</t>
  </si>
  <si>
    <t>8.1.2.3.5.3</t>
  </si>
  <si>
    <t>8.1.2.3.5.4</t>
  </si>
  <si>
    <t>8.1.2.3.5.5</t>
  </si>
  <si>
    <t>8.1.2.3.5.6</t>
  </si>
  <si>
    <t>8.1.2.3.5.7</t>
  </si>
  <si>
    <t>8.1.2.3.5.8</t>
  </si>
  <si>
    <t>8.1.2.3.5.9</t>
  </si>
  <si>
    <t>8.1.2.3.5.10</t>
  </si>
  <si>
    <t>8.1.2.3.5.11</t>
  </si>
  <si>
    <t>8.1.2.3.5.12</t>
  </si>
  <si>
    <t>8.1.2.3.5.13</t>
  </si>
  <si>
    <t>8.1.2.3.5.14</t>
  </si>
  <si>
    <t>8.1.2.3.5.15</t>
  </si>
  <si>
    <t>8.1.2.3.5.16</t>
  </si>
  <si>
    <t>8.1.2.3.5.17</t>
  </si>
  <si>
    <t>8.1.2.3.5.18</t>
  </si>
  <si>
    <t>8.1.2.3.5.19</t>
  </si>
  <si>
    <t>8.1.2.3.5.20</t>
  </si>
  <si>
    <t>8.1.2.3.5.21</t>
  </si>
  <si>
    <t>8.1.2.3.5.22</t>
  </si>
  <si>
    <t>8.1.2.3.5.23</t>
  </si>
  <si>
    <t>8.1.2.3.5.24</t>
  </si>
  <si>
    <t>8.1.2.3.5.25</t>
  </si>
  <si>
    <t>8.1.2.3.5.26</t>
  </si>
  <si>
    <t>8.1.2.3.5.27</t>
  </si>
  <si>
    <t>8.1.2.3.5.28</t>
  </si>
  <si>
    <t>8.1.2.3.5.29</t>
  </si>
  <si>
    <t>8.1.2.3.5.30</t>
  </si>
  <si>
    <t>8.1.2.3.5.31</t>
  </si>
  <si>
    <t>8.1.2.3.5.32</t>
  </si>
  <si>
    <t>8.1.2.3.5.33</t>
  </si>
  <si>
    <t>8.1.2.3.5.34</t>
  </si>
  <si>
    <t>8.1.2.3.5.35</t>
  </si>
  <si>
    <t>8.1.2.3.5.36</t>
  </si>
  <si>
    <t>8.1.2.3.5.37</t>
  </si>
  <si>
    <t>8.1.2.3.5.38</t>
  </si>
  <si>
    <t>8.1.2.3.5.39</t>
  </si>
  <si>
    <t>8.1.2.3.5.40</t>
  </si>
  <si>
    <t>8.1.2.3.5.41</t>
  </si>
  <si>
    <t>8.1.2.3.5.42</t>
  </si>
  <si>
    <t>8.1.2.3.5.43</t>
  </si>
  <si>
    <t>8.1.2.3.5.44</t>
  </si>
  <si>
    <t>8.1.2.3.5.45</t>
  </si>
  <si>
    <t>8.1.2.3.5.46</t>
  </si>
  <si>
    <t>8.1.2.3.5.47</t>
  </si>
  <si>
    <t>8.1.2.3.5.48</t>
  </si>
  <si>
    <t>8.1.2.3.5.49</t>
  </si>
  <si>
    <t>8.1.2.3.5.50</t>
  </si>
  <si>
    <t>8.1.2.3.5.51</t>
  </si>
  <si>
    <t>8.1.2.3.5.52</t>
  </si>
  <si>
    <t>8.1.2.3.5.53</t>
  </si>
  <si>
    <t>8.1.2.3.5.54</t>
  </si>
  <si>
    <t>8.1.2.3.5.55</t>
  </si>
  <si>
    <t>8.1.2.3.5.56</t>
  </si>
  <si>
    <t>8.1.2.3.5.57</t>
  </si>
  <si>
    <t>8.1.2.3.5.58</t>
  </si>
  <si>
    <t>8.1.2.3.5.59</t>
  </si>
  <si>
    <t>8.1.2.3.5.60</t>
  </si>
  <si>
    <t>8.1.2.3.5.61</t>
  </si>
  <si>
    <t>8.1.2.3.5.62</t>
  </si>
  <si>
    <t>8.1.2.3.5.63</t>
  </si>
  <si>
    <t>8.1.2.3.5.64</t>
  </si>
  <si>
    <t>8.1.2.3.5.65</t>
  </si>
  <si>
    <t>8.1.2.3.6.5</t>
  </si>
  <si>
    <t>8.1.2.4.1.1</t>
  </si>
  <si>
    <t>8.1.2.4.1.2</t>
  </si>
  <si>
    <t>8.1.2.4.1.3</t>
  </si>
  <si>
    <t>8.1.2.4.1.4</t>
  </si>
  <si>
    <t>8.1.2.4.1.5</t>
  </si>
  <si>
    <t>8.1.2.4.1.6</t>
  </si>
  <si>
    <t>8.1.2.4.1.7</t>
  </si>
  <si>
    <t>8.1.2.4.1.8</t>
  </si>
  <si>
    <t>8.1.2.4.1.9</t>
  </si>
  <si>
    <t>8.1.2.4.1.10</t>
  </si>
  <si>
    <t>8.1.2.4.2.1</t>
  </si>
  <si>
    <t>8.1.2.5.1.1</t>
  </si>
  <si>
    <t>8.1.2.5.1.2</t>
  </si>
  <si>
    <t>8.1.2.5.1.3</t>
  </si>
  <si>
    <t>8.1.2.5.1.4</t>
  </si>
  <si>
    <t>8.1.2.5.1.5</t>
  </si>
  <si>
    <t>8.1.2.5.1.6</t>
  </si>
  <si>
    <t>8.1.2.5.1.7</t>
  </si>
  <si>
    <t>8.1.2.5.2.1</t>
  </si>
  <si>
    <t>8.1.2.5.2.2</t>
  </si>
  <si>
    <t>8.1.2.6.1.1</t>
  </si>
  <si>
    <t>8.1.2.88.88.8888</t>
  </si>
  <si>
    <t>8.1.2.99.99.9999</t>
  </si>
  <si>
    <t>8.1.3.1.1.1</t>
  </si>
  <si>
    <t>8.1.3.1.2.1</t>
  </si>
  <si>
    <t>8.1.3.1.3.1</t>
  </si>
  <si>
    <t>8.1.3.1.4.1</t>
  </si>
  <si>
    <t>8.1.3.1.5.1</t>
  </si>
  <si>
    <t>8.1.3.1.6.1</t>
  </si>
  <si>
    <t>8.1.3.2.1.1</t>
  </si>
  <si>
    <t>8.1.3.3.1.1</t>
  </si>
  <si>
    <t>8.1.3.3.2.1</t>
  </si>
  <si>
    <t>8.1.3.3.3.1</t>
  </si>
  <si>
    <t>8.1.3.3.4.1</t>
  </si>
  <si>
    <t>8.1.3.3.5.1</t>
  </si>
  <si>
    <t>8.1.3.3.6.1</t>
  </si>
  <si>
    <t>8.1.3.3.7.1</t>
  </si>
  <si>
    <t>8.1.3.3.8.1</t>
  </si>
  <si>
    <t>8.1.3.3.9.1</t>
  </si>
  <si>
    <t>8.1.3.4.1.1</t>
  </si>
  <si>
    <t>8.1.3.4.2.1</t>
  </si>
  <si>
    <t>8.1.3.4.3.1</t>
  </si>
  <si>
    <t>8.1.3.4.4.1</t>
  </si>
  <si>
    <t>8.1.3.4.5.1</t>
  </si>
  <si>
    <t>8.1.3.4.6.1</t>
  </si>
  <si>
    <t>8.1.3.4.7.1</t>
  </si>
  <si>
    <t>8.1.3.4.8.1</t>
  </si>
  <si>
    <t>8.1.3.4.9.1</t>
  </si>
  <si>
    <t>8.1.3.5.1.1</t>
  </si>
  <si>
    <t>8.1.3.6.1.1</t>
  </si>
  <si>
    <t>8.1.3.6.2.1</t>
  </si>
  <si>
    <t>8.1.3.6.3.1</t>
  </si>
  <si>
    <t>8.1.3.7.1.1</t>
  </si>
  <si>
    <t>8.1.4.1.1.1</t>
  </si>
  <si>
    <t>8.1.4.2.1.1</t>
  </si>
  <si>
    <t>8.1.4.3.1.1</t>
  </si>
  <si>
    <t>8.1.4.4.1.1</t>
  </si>
  <si>
    <t>8.1.5.1.1.1</t>
  </si>
  <si>
    <t>8.1.5.1.2.1</t>
  </si>
  <si>
    <t>8.1.5.1.3.1</t>
  </si>
  <si>
    <t>8.1.5.2.1.1</t>
  </si>
  <si>
    <t>8.1.5.2.2.1</t>
  </si>
  <si>
    <t>8.1.5.2.3.1</t>
  </si>
  <si>
    <t>8.1.5.3.1.1</t>
  </si>
  <si>
    <t>8.1.5.3.2.1</t>
  </si>
  <si>
    <t>8.1.5.3.3.1</t>
  </si>
  <si>
    <t>8.1.5.4.1.1</t>
  </si>
  <si>
    <t>8.1.5.4.2.1</t>
  </si>
  <si>
    <t>8.1.5.4.3.1</t>
  </si>
  <si>
    <t>8.1.5.5.1.1</t>
  </si>
  <si>
    <t>8.1.5.5.1.2</t>
  </si>
  <si>
    <t>8.1.5.5.1.3</t>
  </si>
  <si>
    <t>8.1.5.5.2.1</t>
  </si>
  <si>
    <t>8.1.5.5.2.2</t>
  </si>
  <si>
    <t>8.1.5.5.2.3</t>
  </si>
  <si>
    <t>8.1.5.5.3.1</t>
  </si>
  <si>
    <t>8.1.5.5.3.2</t>
  </si>
  <si>
    <t>8.1.5.5.3.3</t>
  </si>
  <si>
    <t>8.1.5.5.4.1</t>
  </si>
  <si>
    <t>8.1.5.5.4.2</t>
  </si>
  <si>
    <t>8.1.5.5.4.3</t>
  </si>
  <si>
    <t>8.1.5.6.1.1</t>
  </si>
  <si>
    <t>8.1.5.6.2.1</t>
  </si>
  <si>
    <t>8.1.5.6.3.1</t>
  </si>
  <si>
    <t>8.1.5.6.4.1</t>
  </si>
  <si>
    <t>8.1.5.7.1.1</t>
  </si>
  <si>
    <t>8.1.6.1.1.1</t>
  </si>
  <si>
    <t>8.1.6.1.2.1</t>
  </si>
  <si>
    <t>8.1.6.2.1.1</t>
  </si>
  <si>
    <t>8.1.6.2.2.1</t>
  </si>
  <si>
    <t>8.1.6.3.1.1</t>
  </si>
  <si>
    <t>8.1.6.3.2.1</t>
  </si>
  <si>
    <t>8.1.6.4.1.1</t>
  </si>
  <si>
    <t>8.1.6.4.2.1</t>
  </si>
  <si>
    <t>8.1.7.1.1.1</t>
  </si>
  <si>
    <t>8.1.7.1.1.2</t>
  </si>
  <si>
    <t>8.1.7.1.1.3</t>
  </si>
  <si>
    <t>8.1.7.1.1.4</t>
  </si>
  <si>
    <t>8.1.7.1.1.5</t>
  </si>
  <si>
    <t>8.1.7.1.1.6</t>
  </si>
  <si>
    <t>8.1.7.1.1.7</t>
  </si>
  <si>
    <t>8.1.7.1.1.8</t>
  </si>
  <si>
    <t>8.1.7.1.1.9</t>
  </si>
  <si>
    <t>8.1.7.1.1.10</t>
  </si>
  <si>
    <t>8.1.7.1.1.11</t>
  </si>
  <si>
    <t>8.1.7.1.1.12</t>
  </si>
  <si>
    <t>8.1.7.1.1.13</t>
  </si>
  <si>
    <t>8.1.7.1.1.14</t>
  </si>
  <si>
    <t>8.1.7.1.2.1</t>
  </si>
  <si>
    <t>8.1.7.1.2.2</t>
  </si>
  <si>
    <t>8.1.7.1.2.3</t>
  </si>
  <si>
    <t>8.1.7.1.2.4</t>
  </si>
  <si>
    <t>8.1.7.1.2.5</t>
  </si>
  <si>
    <t>8.1.7.1.2.6</t>
  </si>
  <si>
    <t>8.1.7.1.2.7</t>
  </si>
  <si>
    <t>8.1.7.1.2.8</t>
  </si>
  <si>
    <t>8.1.7.1.2.9</t>
  </si>
  <si>
    <t>8.1.7.1.2.10</t>
  </si>
  <si>
    <t>8.1.7.1.2.11</t>
  </si>
  <si>
    <t>8.1.7.1.2.12</t>
  </si>
  <si>
    <t>8.1.7.1.2.13</t>
  </si>
  <si>
    <t>8.1.7.1.2.14</t>
  </si>
  <si>
    <t>8.1.7.1.3.1</t>
  </si>
  <si>
    <t>8.1.7.1.3.2</t>
  </si>
  <si>
    <t>8.1.7.1.3.3</t>
  </si>
  <si>
    <t>8.1.7.1.3.4</t>
  </si>
  <si>
    <t>8.1.7.1.4.1</t>
  </si>
  <si>
    <t>8.1.7.1.5.1</t>
  </si>
  <si>
    <t>8.1.7.1.6.1</t>
  </si>
  <si>
    <t>8.1.7.1.6.2</t>
  </si>
  <si>
    <t>8.1.7.1.6.3</t>
  </si>
  <si>
    <t>8.1.7.1.6.4</t>
  </si>
  <si>
    <t>8.1.7.1.6.5</t>
  </si>
  <si>
    <t>8.1.7.1.6.6</t>
  </si>
  <si>
    <t>8.1.7.1.6.7</t>
  </si>
  <si>
    <t>8.1.7.1.6.8</t>
  </si>
  <si>
    <t>8.1.7.1.7.1</t>
  </si>
  <si>
    <t>8.1.7.1.7.2</t>
  </si>
  <si>
    <t>8.1.7.1.7.3</t>
  </si>
  <si>
    <t>8.1.7.1.7.4</t>
  </si>
  <si>
    <t>8.1.7.1.7.5</t>
  </si>
  <si>
    <t>8.1.7.1.7.6</t>
  </si>
  <si>
    <t>8.1.7.1.7.7</t>
  </si>
  <si>
    <t>8.1.7.1.8.1</t>
  </si>
  <si>
    <t>8.1.7.1.8.2</t>
  </si>
  <si>
    <t>8.1.7.1.8.3</t>
  </si>
  <si>
    <t>8.1.7.1.8.4</t>
  </si>
  <si>
    <t>8.1.7.1.8.5</t>
  </si>
  <si>
    <t>8.1.7.1.8.6</t>
  </si>
  <si>
    <t>8.1.7.1.8.7</t>
  </si>
  <si>
    <t>8.1.7.1.8.8</t>
  </si>
  <si>
    <t>8.1.7.1.8.9</t>
  </si>
  <si>
    <t>8.1.7.1.8.10</t>
  </si>
  <si>
    <t>8.1.7.1.9.1</t>
  </si>
  <si>
    <t>8.1.7.1.9.2</t>
  </si>
  <si>
    <t>8.1.7.1.9.3</t>
  </si>
  <si>
    <t>8.1.7.1.9.4</t>
  </si>
  <si>
    <t>8.1.7.1.9.5</t>
  </si>
  <si>
    <t>8.1.7.1.9.6</t>
  </si>
  <si>
    <t>8.1.7.1.9.7</t>
  </si>
  <si>
    <t>8.1.7.1.9.8</t>
  </si>
  <si>
    <t>8.1.7.1.9.9</t>
  </si>
  <si>
    <t>8.1.7.1.9.10</t>
  </si>
  <si>
    <t>8.1.7.1.10.1</t>
  </si>
  <si>
    <t>8.1.7.1.10.2</t>
  </si>
  <si>
    <t>8.1.7.1.11.1</t>
  </si>
  <si>
    <t>8.1.7.1.12.1</t>
  </si>
  <si>
    <t>8.1.7.1.13.1</t>
  </si>
  <si>
    <t>8.1.7.1.14.1</t>
  </si>
  <si>
    <t>8.1.7.1.14.2</t>
  </si>
  <si>
    <t>8.1.7.1.14.3</t>
  </si>
  <si>
    <t>8.1.7.1.14.4</t>
  </si>
  <si>
    <t>8.1.7.1.14.5</t>
  </si>
  <si>
    <t>8.1.7.1.14.6</t>
  </si>
  <si>
    <t>8.1.7.1.14.7</t>
  </si>
  <si>
    <t>8.1.7.1.14.8</t>
  </si>
  <si>
    <t>8.1.7.1.14.9</t>
  </si>
  <si>
    <t>8.1.7.1.14.10</t>
  </si>
  <si>
    <t>8.1.7.1.14.11</t>
  </si>
  <si>
    <t>8.1.7.1.14.12</t>
  </si>
  <si>
    <t>8.1.7.1.14.13</t>
  </si>
  <si>
    <t>8.1.7.1.14.14</t>
  </si>
  <si>
    <t>8.1.7.1.14.15</t>
  </si>
  <si>
    <t>8.1.7.1.14.16</t>
  </si>
  <si>
    <t>8.1.7.1.14.17</t>
  </si>
  <si>
    <t>8.1.7.1.14.18</t>
  </si>
  <si>
    <t>8.1.7.1.14.19</t>
  </si>
  <si>
    <t>8.1.7.1.14.20</t>
  </si>
  <si>
    <t>8.1.7.1.14.21</t>
  </si>
  <si>
    <t>8.1.7.1.14.22</t>
  </si>
  <si>
    <t>8.1.7.1.14.23</t>
  </si>
  <si>
    <t>8.1.7.1.14.24</t>
  </si>
  <si>
    <t>8.1.7.1.14.25</t>
  </si>
  <si>
    <t>8.1.7.1.14.26</t>
  </si>
  <si>
    <t>8.1.7.1.14.27</t>
  </si>
  <si>
    <t>8.1.7.1.14.28</t>
  </si>
  <si>
    <t>8.1.7.1.14.29</t>
  </si>
  <si>
    <t>8.1.7.1.14.30</t>
  </si>
  <si>
    <t>8.1.7.1.14.31</t>
  </si>
  <si>
    <t>8.1.7.1.14.32</t>
  </si>
  <si>
    <t>8.1.7.1.14.33</t>
  </si>
  <si>
    <t>8.1.7.1.14.34</t>
  </si>
  <si>
    <t>8.1.7.1.14.35</t>
  </si>
  <si>
    <t>8.1.7.1.14.36</t>
  </si>
  <si>
    <t>8.1.7.1.14.37</t>
  </si>
  <si>
    <t>8.1.7.1.15.1</t>
  </si>
  <si>
    <t>8.1.7.1.16.1</t>
  </si>
  <si>
    <t>8.1.7.1.16.2</t>
  </si>
  <si>
    <t>8.1.7.2.1.1</t>
  </si>
  <si>
    <t>8.1.7.2.1.2</t>
  </si>
  <si>
    <t>8.1.7.2.1.3</t>
  </si>
  <si>
    <t>8.1.7.2.1.4</t>
  </si>
  <si>
    <t>8.1.7.2.1.5</t>
  </si>
  <si>
    <t>8.1.7.2.1.6</t>
  </si>
  <si>
    <t>8.1.7.2.1.7</t>
  </si>
  <si>
    <t>8.1.7.2.1.8</t>
  </si>
  <si>
    <t>8.1.7.2.1.9</t>
  </si>
  <si>
    <t>8.1.7.2.1.10</t>
  </si>
  <si>
    <t>8.1.7.2.1.11</t>
  </si>
  <si>
    <t>8.1.7.2.1.12</t>
  </si>
  <si>
    <t>8.1.7.2.1.13</t>
  </si>
  <si>
    <t>8.1.7.2.2.1</t>
  </si>
  <si>
    <t>8.1.7.2.2.2</t>
  </si>
  <si>
    <t>8.1.7.2.2.3</t>
  </si>
  <si>
    <t>8.1.7.2.2.4</t>
  </si>
  <si>
    <t>8.1.7.2.2.5</t>
  </si>
  <si>
    <t>8.1.7.2.2.6</t>
  </si>
  <si>
    <t>8.1.7.2.2.7</t>
  </si>
  <si>
    <t>8.1.7.2.2.8</t>
  </si>
  <si>
    <t>8.1.7.2.2.9</t>
  </si>
  <si>
    <t>8.1.7.2.2.10</t>
  </si>
  <si>
    <t>8.1.7.2.2.11</t>
  </si>
  <si>
    <t>8.1.7.2.3.1</t>
  </si>
  <si>
    <t>8.1.7.2.3.2</t>
  </si>
  <si>
    <t>8.1.7.2.3.3</t>
  </si>
  <si>
    <t>8.1.7.2.3.4</t>
  </si>
  <si>
    <t>8.1.7.2.3.5</t>
  </si>
  <si>
    <t>8.1.7.2.3.6</t>
  </si>
  <si>
    <t>8.1.7.3.1.1</t>
  </si>
  <si>
    <t>8.1.7.3.2.1</t>
  </si>
  <si>
    <t>8.1.7.3.2.2</t>
  </si>
  <si>
    <t>8.1.7.3.2.3</t>
  </si>
  <si>
    <t>8.1.7.3.2.4</t>
  </si>
  <si>
    <t>8.1.7.3.2.5</t>
  </si>
  <si>
    <t>8.1.7.3.3.1</t>
  </si>
  <si>
    <t>8.1.7.4.1.1</t>
  </si>
  <si>
    <t>8.1.7.4.1.2</t>
  </si>
  <si>
    <t>8.1.7.4.1.3</t>
  </si>
  <si>
    <t>8.1.7.4.1.4</t>
  </si>
  <si>
    <t>8.1.7.4.1.5</t>
  </si>
  <si>
    <t>8.1.7.4.1.6</t>
  </si>
  <si>
    <t>8.1.7.4.2.1</t>
  </si>
  <si>
    <t>8.1.7.4.2.2</t>
  </si>
  <si>
    <t>8.1.7.4.2.3</t>
  </si>
  <si>
    <t>8.1.7.4.2.4</t>
  </si>
  <si>
    <t>8.1.7.4.2.5</t>
  </si>
  <si>
    <t>8.1.7.4.2.6</t>
  </si>
  <si>
    <t>8.1.7.4.3.1</t>
  </si>
  <si>
    <t>8.1.7.4.3.2</t>
  </si>
  <si>
    <t>8.1.7.4.3.3</t>
  </si>
  <si>
    <t>8.1.7.4.3.4</t>
  </si>
  <si>
    <t>8.1.7.4.3.5</t>
  </si>
  <si>
    <t>8.1.7.4.4.1</t>
  </si>
  <si>
    <t>8.1.7.4.5.1</t>
  </si>
  <si>
    <t>8.1.7.4.5.2</t>
  </si>
  <si>
    <t>8.1.7.4.5.3</t>
  </si>
  <si>
    <t>8.1.7.4.5.4</t>
  </si>
  <si>
    <t>8.1.7.4.5.5</t>
  </si>
  <si>
    <t>8.1.7.4.6.1</t>
  </si>
  <si>
    <t>8.1.7.4.7.1</t>
  </si>
  <si>
    <t>8.1.7.4.8.1</t>
  </si>
  <si>
    <t>8.1.7.4.8.2</t>
  </si>
  <si>
    <t>8.1.7.4.9.1</t>
  </si>
  <si>
    <t>8.1.7.4.10.1</t>
  </si>
  <si>
    <t>8.1.7.4.11.1</t>
  </si>
  <si>
    <t>8.1.7.4.12.1</t>
  </si>
  <si>
    <t>8.1.7.4.12.2</t>
  </si>
  <si>
    <t>8.1.7.4.12.3</t>
  </si>
  <si>
    <t>8.1.7.4.12.4</t>
  </si>
  <si>
    <t>8.1.7.4.12.5</t>
  </si>
  <si>
    <t>8.1.7.4.12.6</t>
  </si>
  <si>
    <t>8.1.7.4.12.7</t>
  </si>
  <si>
    <t>8.1.7.4.12.8</t>
  </si>
  <si>
    <t>8.1.7.4.12.9</t>
  </si>
  <si>
    <t>8.1.7.4.12.10</t>
  </si>
  <si>
    <t>8.1.7.4.12.11</t>
  </si>
  <si>
    <t>8.1.7.4.12.12</t>
  </si>
  <si>
    <t>8.1.7.4.12.13</t>
  </si>
  <si>
    <t>8.1.7.4.12.14</t>
  </si>
  <si>
    <t>8.1.7.4.12.15</t>
  </si>
  <si>
    <t>8.1.7.4.12.16</t>
  </si>
  <si>
    <t>8.1.7.4.13.1</t>
  </si>
  <si>
    <t>8.1.7.4.13.2</t>
  </si>
  <si>
    <t>8.1.7.4.13.3</t>
  </si>
  <si>
    <t>8.1.7.4.14.1</t>
  </si>
  <si>
    <t>8.1.7.4.15.1</t>
  </si>
  <si>
    <t>8.1.7.4.15.2</t>
  </si>
  <si>
    <t>8.1.7.4.15.3</t>
  </si>
  <si>
    <t>8.1.7.4.15.4</t>
  </si>
  <si>
    <t>8.1.7.4.15.5</t>
  </si>
  <si>
    <t>8.1.7.4.15.6</t>
  </si>
  <si>
    <t>8.1.7.4.15.7</t>
  </si>
  <si>
    <t>8.1.7.4.16.1</t>
  </si>
  <si>
    <t>8.1.7.4.17.1</t>
  </si>
  <si>
    <t>8.1.7.4.17.2</t>
  </si>
  <si>
    <t>8.1.7.4.18.1</t>
  </si>
  <si>
    <t>8.1.7.4.19.1</t>
  </si>
  <si>
    <t>8.1.7.4.20.1</t>
  </si>
  <si>
    <t>8.1.7.4.21.1</t>
  </si>
  <si>
    <t>8.1.7.4.22.1</t>
  </si>
  <si>
    <t>8.1.7.4.22.2</t>
  </si>
  <si>
    <t>8.1.7.4.22.3</t>
  </si>
  <si>
    <t>8.1.7.4.22.4</t>
  </si>
  <si>
    <t>8.1.7.5.1.1</t>
  </si>
  <si>
    <t>8.1.7.5.1.2</t>
  </si>
  <si>
    <t>8.1.7.5.1.3</t>
  </si>
  <si>
    <t>8.1.7.5.1.4</t>
  </si>
  <si>
    <t>8.1.7.5.1.5</t>
  </si>
  <si>
    <t>8.1.7.5.1.6</t>
  </si>
  <si>
    <t>8.1.7.5.1.7</t>
  </si>
  <si>
    <t>8.1.7.5.1.8</t>
  </si>
  <si>
    <t>8.1.7.5.1.9</t>
  </si>
  <si>
    <t>8.1.7.5.1.10</t>
  </si>
  <si>
    <t>8.1.7.5.1.11</t>
  </si>
  <si>
    <t>8.1.7.5.1.12</t>
  </si>
  <si>
    <t>8.1.7.5.1.13</t>
  </si>
  <si>
    <t>8.1.7.5.1.14</t>
  </si>
  <si>
    <t>8.1.7.5.1.15</t>
  </si>
  <si>
    <t>8.1.7.5.1.16</t>
  </si>
  <si>
    <t>8.1.7.5.1.17</t>
  </si>
  <si>
    <t>8.1.7.5.1.18</t>
  </si>
  <si>
    <t>8.1.7.5.1.19</t>
  </si>
  <si>
    <t>8.1.7.5.1.20</t>
  </si>
  <si>
    <t>8.1.7.5.1.21</t>
  </si>
  <si>
    <t>8.1.7.5.1.22</t>
  </si>
  <si>
    <t>8.1.7.5.1.23</t>
  </si>
  <si>
    <t>8.1.7.5.1.24</t>
  </si>
  <si>
    <t>8.1.7.5.1.25</t>
  </si>
  <si>
    <t>8.1.7.5.1.26</t>
  </si>
  <si>
    <t>8.1.7.5.1.27</t>
  </si>
  <si>
    <t>8.1.7.5.1.28</t>
  </si>
  <si>
    <t>8.1.7.5.1.29</t>
  </si>
  <si>
    <t>8.1.7.5.1.30</t>
  </si>
  <si>
    <t>8.1.7.5.1.31</t>
  </si>
  <si>
    <t>8.1.7.5.1.32</t>
  </si>
  <si>
    <t>8.1.7.5.1.33</t>
  </si>
  <si>
    <t>8.1.7.5.1.34</t>
  </si>
  <si>
    <t>8.1.7.5.1.35</t>
  </si>
  <si>
    <t>8.1.7.5.1.36</t>
  </si>
  <si>
    <t>8.1.7.5.1.37</t>
  </si>
  <si>
    <t>8.1.7.5.1.38</t>
  </si>
  <si>
    <t>8.1.7.5.1.39</t>
  </si>
  <si>
    <t>8.1.7.5.1.40</t>
  </si>
  <si>
    <t>8.1.7.5.1.41</t>
  </si>
  <si>
    <t>8.1.7.5.1.42</t>
  </si>
  <si>
    <t>8.1.7.5.1.43</t>
  </si>
  <si>
    <t>8.1.7.5.1.44</t>
  </si>
  <si>
    <t>8.1.7.5.1.45</t>
  </si>
  <si>
    <t>8.1.7.5.1.46</t>
  </si>
  <si>
    <t>8.1.7.5.1.47</t>
  </si>
  <si>
    <t>8.1.7.5.1.48</t>
  </si>
  <si>
    <t>8.1.7.5.1.49</t>
  </si>
  <si>
    <t>8.1.7.5.1.50</t>
  </si>
  <si>
    <t>8.1.7.5.1.51</t>
  </si>
  <si>
    <t>8.1.7.5.1.52</t>
  </si>
  <si>
    <t>8.1.7.5.1.53</t>
  </si>
  <si>
    <t>8.1.7.5.1.54</t>
  </si>
  <si>
    <t>8.1.7.5.1.55</t>
  </si>
  <si>
    <t>8.1.7.5.1.56</t>
  </si>
  <si>
    <t>8.1.7.5.1.57</t>
  </si>
  <si>
    <t>8.1.7.5.1.58</t>
  </si>
  <si>
    <t>8.1.7.5.1.59</t>
  </si>
  <si>
    <t>8.1.7.5.1.60</t>
  </si>
  <si>
    <t>8.1.7.5.1.61</t>
  </si>
  <si>
    <t>8.1.7.5.1.62</t>
  </si>
  <si>
    <t>8.1.7.5.1.63</t>
  </si>
  <si>
    <t>8.1.7.5.1.64</t>
  </si>
  <si>
    <t>8.1.7.5.1.65</t>
  </si>
  <si>
    <t>8.1.7.5.1.66</t>
  </si>
  <si>
    <t>8.1.7.5.1.67</t>
  </si>
  <si>
    <t>8.1.7.5.1.68</t>
  </si>
  <si>
    <t>8.1.7.5.1.69</t>
  </si>
  <si>
    <t>8.1.7.5.1.70</t>
  </si>
  <si>
    <t>8.1.7.5.1.71</t>
  </si>
  <si>
    <t>8.1.7.5.1.72</t>
  </si>
  <si>
    <t>8.1.7.5.1.73</t>
  </si>
  <si>
    <t>8.1.7.5.1.74</t>
  </si>
  <si>
    <t>8.1.7.5.1.75</t>
  </si>
  <si>
    <t>8.1.7.5.1.76</t>
  </si>
  <si>
    <t>8.1.7.5.1.77</t>
  </si>
  <si>
    <t>8.1.7.5.1.78</t>
  </si>
  <si>
    <t>8.1.7.5.1.79</t>
  </si>
  <si>
    <t>8.1.7.5.1.80</t>
  </si>
  <si>
    <t>8.1.7.5.1.81</t>
  </si>
  <si>
    <t>8.1.7.5.1.82</t>
  </si>
  <si>
    <t>8.1.7.5.1.83</t>
  </si>
  <si>
    <t>8.1.7.5.1.84</t>
  </si>
  <si>
    <t>8.1.7.5.1.85</t>
  </si>
  <si>
    <t>8.1.7.5.1.86</t>
  </si>
  <si>
    <t>8.1.7.5.2.1</t>
  </si>
  <si>
    <t>8.1.7.5.3.1</t>
  </si>
  <si>
    <t>8.1.7.5.3.2</t>
  </si>
  <si>
    <t>8.1.7.5.3.3</t>
  </si>
  <si>
    <t>8.1.7.5.3.4</t>
  </si>
  <si>
    <t>8.1.7.5.3.5</t>
  </si>
  <si>
    <t>8.1.7.5.4.1</t>
  </si>
  <si>
    <t>8.1.7.5.5.1</t>
  </si>
  <si>
    <t>8.1.7.6.1.1</t>
  </si>
  <si>
    <t>8.1.7.6.2.1</t>
  </si>
  <si>
    <t>8.1.7.6.2.2</t>
  </si>
  <si>
    <t>8.1.7.6.2.3</t>
  </si>
  <si>
    <t>8.1.7.6.2.4</t>
  </si>
  <si>
    <t>8.1.7.7.1.1</t>
  </si>
  <si>
    <t>8.1.7.7.1.2</t>
  </si>
  <si>
    <t>8.1.7.7.1.3</t>
  </si>
  <si>
    <t>8.1.7.7.1.4</t>
  </si>
  <si>
    <t>8.1.7.7.1.5</t>
  </si>
  <si>
    <t>8.1.7.7.1.6</t>
  </si>
  <si>
    <t>8.1.7.7.1.7</t>
  </si>
  <si>
    <t>8.1.7.7.2.1</t>
  </si>
  <si>
    <t>8.1.7.7.2.2</t>
  </si>
  <si>
    <t>8.1.7.7.2.3</t>
  </si>
  <si>
    <t>8.1.7.7.2.4</t>
  </si>
  <si>
    <t>8.1.7.7.2.5</t>
  </si>
  <si>
    <t>8.1.7.7.2.6</t>
  </si>
  <si>
    <t>8.1.7.7.2.7</t>
  </si>
  <si>
    <t>8.1.7.7.3.1</t>
  </si>
  <si>
    <t>8.1.7.7.3.2</t>
  </si>
  <si>
    <t>8.1.7.7.4.1</t>
  </si>
  <si>
    <t>8.1.7.7.4.2</t>
  </si>
  <si>
    <t>8.1.7.7.5.1</t>
  </si>
  <si>
    <t>8.1.7.7.6.1</t>
  </si>
  <si>
    <t>8.1.8.1.1.1</t>
  </si>
  <si>
    <t>8.1.8.2.1.1</t>
  </si>
  <si>
    <t>8.2.1.1.1.1</t>
  </si>
  <si>
    <t>8.2.1.1.1.2</t>
  </si>
  <si>
    <t>8.2.1.1.1.3</t>
  </si>
  <si>
    <t>8.2.1.1.1.4</t>
  </si>
  <si>
    <t>8.2.1.1.1.5</t>
  </si>
  <si>
    <t>8.2.1.1.1.6</t>
  </si>
  <si>
    <t>8.2.1.1.1.7</t>
  </si>
  <si>
    <t>8.2.1.1.1.8</t>
  </si>
  <si>
    <t>8.2.1.1.1.9</t>
  </si>
  <si>
    <t>8.2.1.1.1.10</t>
  </si>
  <si>
    <t>8.2.1.1.1.11</t>
  </si>
  <si>
    <t>8.2.1.1.1.12</t>
  </si>
  <si>
    <t>8.2.1.1.2.1</t>
  </si>
  <si>
    <t>8.2.1.1.2.2</t>
  </si>
  <si>
    <t>8.2.1.1.2.3</t>
  </si>
  <si>
    <t>8.2.1.1.2.4</t>
  </si>
  <si>
    <t>8.2.1.1.2.5</t>
  </si>
  <si>
    <t>8.2.1.1.2.6</t>
  </si>
  <si>
    <t>8.2.1.1.3.1</t>
  </si>
  <si>
    <t>8.2.1.1.3.2</t>
  </si>
  <si>
    <t>8.2.1.1.3.3</t>
  </si>
  <si>
    <t>8.2.1.1.3.4</t>
  </si>
  <si>
    <t>8.2.1.1.3.5</t>
  </si>
  <si>
    <t>8.2.1.1.3.6</t>
  </si>
  <si>
    <t>8.2.1.1.3.7</t>
  </si>
  <si>
    <t>8.2.1.1.3.8</t>
  </si>
  <si>
    <t>8.2.1.1.3.9</t>
  </si>
  <si>
    <t>8.2.1.1.3.10</t>
  </si>
  <si>
    <t>8.2.1.1.3.11</t>
  </si>
  <si>
    <t>8.2.1.1.3.12</t>
  </si>
  <si>
    <t>8.2.1.1.3.13</t>
  </si>
  <si>
    <t>8.2.1.1.3.14</t>
  </si>
  <si>
    <t>8.2.1.1.3.15</t>
  </si>
  <si>
    <t>8.2.1.1.3.16</t>
  </si>
  <si>
    <t>8.2.1.2.1.1</t>
  </si>
  <si>
    <t>8.2.1.2.1.2</t>
  </si>
  <si>
    <t>8.2.1.2.1.3</t>
  </si>
  <si>
    <t>8.2.1.2.1.4</t>
  </si>
  <si>
    <t>8.2.1.2.1.5</t>
  </si>
  <si>
    <t>8.2.1.2.1.6</t>
  </si>
  <si>
    <t>8.2.1.2.1.7</t>
  </si>
  <si>
    <t>8.2.1.2.1.8</t>
  </si>
  <si>
    <t>8.2.1.2.1.9</t>
  </si>
  <si>
    <t>8.2.1.2.2.1</t>
  </si>
  <si>
    <t>8.2.1.2.2.2</t>
  </si>
  <si>
    <t>8.2.1.2.2.3</t>
  </si>
  <si>
    <t>8.2.1.2.2.4</t>
  </si>
  <si>
    <t>8.2.1.2.3.1</t>
  </si>
  <si>
    <t>8.2.1.2.3.2</t>
  </si>
  <si>
    <t>8.2.1.2.3.3</t>
  </si>
  <si>
    <t>8.2.1.2.3.4</t>
  </si>
  <si>
    <t>8.2.1.2.3.5</t>
  </si>
  <si>
    <t>8.2.1.2.4.1</t>
  </si>
  <si>
    <t>8.2.1.2.4.2</t>
  </si>
  <si>
    <t>8.2.1.2.4.3</t>
  </si>
  <si>
    <t>8.2.1.2.4.4</t>
  </si>
  <si>
    <t>8.2.1.2.5.1</t>
  </si>
  <si>
    <t>8.2.1.2.5.2</t>
  </si>
  <si>
    <t>8.2.1.3.1.1</t>
  </si>
  <si>
    <t>8.2.1.3.1.2</t>
  </si>
  <si>
    <t>8.2.1.3.1.3</t>
  </si>
  <si>
    <t>8.2.1.3.1.4</t>
  </si>
  <si>
    <t>8.2.1.3.1.5</t>
  </si>
  <si>
    <t>8.2.1.3.1.6</t>
  </si>
  <si>
    <t>8.2.1.3.1.7</t>
  </si>
  <si>
    <t>8.2.1.3.1.8</t>
  </si>
  <si>
    <t>8.2.1.3.1.9</t>
  </si>
  <si>
    <t>8.2.1.3.1.10</t>
  </si>
  <si>
    <t>8.2.1.3.2.1</t>
  </si>
  <si>
    <t>8.2.1.3.2.2</t>
  </si>
  <si>
    <t>8.2.1.3.2.3</t>
  </si>
  <si>
    <t>8.2.1.3.2.4</t>
  </si>
  <si>
    <t>8.2.1.3.2.5</t>
  </si>
  <si>
    <t>8.2.1.3.2.6</t>
  </si>
  <si>
    <t>8.2.1.3.2.7</t>
  </si>
  <si>
    <t>8.2.1.3.2.8</t>
  </si>
  <si>
    <t>8.2.1.3.2.9</t>
  </si>
  <si>
    <t>8.2.1.3.2.10</t>
  </si>
  <si>
    <t>8.2.1.3.2.11</t>
  </si>
  <si>
    <t>8.2.1.3.2.12</t>
  </si>
  <si>
    <t>8.2.1.3.2.13</t>
  </si>
  <si>
    <t>8.2.1.3.3.1</t>
  </si>
  <si>
    <t>8.2.1.3.3.2</t>
  </si>
  <si>
    <t>8.2.1.3.3.3</t>
  </si>
  <si>
    <t>8.2.1.3.3.4</t>
  </si>
  <si>
    <t>8.2.1.3.3.5</t>
  </si>
  <si>
    <t>8.2.1.3.3.6</t>
  </si>
  <si>
    <t>8.2.1.3.3.7</t>
  </si>
  <si>
    <t>8.2.1.3.3.8</t>
  </si>
  <si>
    <t>8.2.1.3.3.9</t>
  </si>
  <si>
    <t>8.2.1.3.3.10</t>
  </si>
  <si>
    <t>8.2.1.3.3.11</t>
  </si>
  <si>
    <t>8.2.1.3.3.12</t>
  </si>
  <si>
    <t>8.2.1.3.3.13</t>
  </si>
  <si>
    <t>8.2.1.3.3.14</t>
  </si>
  <si>
    <t>8.2.1.3.3.15</t>
  </si>
  <si>
    <t>8.2.1.3.3.16</t>
  </si>
  <si>
    <t>8.2.1.3.3.17</t>
  </si>
  <si>
    <t>8.2.1.3.3.18</t>
  </si>
  <si>
    <t>8.2.1.3.3.19</t>
  </si>
  <si>
    <t>8.2.1.3.3.20</t>
  </si>
  <si>
    <t>8.2.1.3.3.21</t>
  </si>
  <si>
    <t>8.2.1.4.1.1</t>
  </si>
  <si>
    <t>8.2.1.4.1.2</t>
  </si>
  <si>
    <t>8.2.1.4.1.3</t>
  </si>
  <si>
    <t>8.2.1.4.1.4</t>
  </si>
  <si>
    <t>8.2.1.4.1.5</t>
  </si>
  <si>
    <t>8.2.1.4.1.6</t>
  </si>
  <si>
    <t>8.2.1.4.1.7</t>
  </si>
  <si>
    <t>8.2.1.4.1.8</t>
  </si>
  <si>
    <t>8.2.1.4.1.9</t>
  </si>
  <si>
    <t>8.2.1.4.1.10</t>
  </si>
  <si>
    <t>8.2.1.5.1.1</t>
  </si>
  <si>
    <t>8.2.1.5.1.2</t>
  </si>
  <si>
    <t>8.2.1.5.1.3</t>
  </si>
  <si>
    <t>8.2.1.5.1.4</t>
  </si>
  <si>
    <t>8.2.1.5.1.5</t>
  </si>
  <si>
    <t>8.2.1.5.2.1</t>
  </si>
  <si>
    <t>8.2.1.5.2.2</t>
  </si>
  <si>
    <t>8.2.1.5.2.3</t>
  </si>
  <si>
    <t>8.2.1.5.2.4</t>
  </si>
  <si>
    <t>8.2.1.5.2.5</t>
  </si>
  <si>
    <t>8.2.1.5.2.6</t>
  </si>
  <si>
    <t>8.2.1.5.2.7</t>
  </si>
  <si>
    <t>8.2.1.5.3.1</t>
  </si>
  <si>
    <t>8.2.1.5.3.2</t>
  </si>
  <si>
    <t>8.2.1.5.3.3</t>
  </si>
  <si>
    <t>8.2.1.5.3.4</t>
  </si>
  <si>
    <t>8.2.1.5.3.5</t>
  </si>
  <si>
    <t>8.2.1.5.3.6</t>
  </si>
  <si>
    <t>8.2.1.5.3.7</t>
  </si>
  <si>
    <t>8.2.1.6.1.1</t>
  </si>
  <si>
    <t>8.2.1.6.1.2</t>
  </si>
  <si>
    <t>8.2.1.6.1.3</t>
  </si>
  <si>
    <t>8.2.1.6.1.4</t>
  </si>
  <si>
    <t>8.2.1.6.1.5</t>
  </si>
  <si>
    <t>8.2.1.6.1.6</t>
  </si>
  <si>
    <t>8.2.1.6.2.1</t>
  </si>
  <si>
    <t>8.2.1.6.2.2</t>
  </si>
  <si>
    <t>8.2.1.6.2.3</t>
  </si>
  <si>
    <t>8.2.1.6.2.4</t>
  </si>
  <si>
    <t>8.2.1.6.2.5</t>
  </si>
  <si>
    <t>8.2.1.6.2.6</t>
  </si>
  <si>
    <t>8.2.1.6.2.7</t>
  </si>
  <si>
    <t>8.2.1.6.2.8</t>
  </si>
  <si>
    <t>8.2.1.6.2.9</t>
  </si>
  <si>
    <t>8.2.1.6.2.10</t>
  </si>
  <si>
    <t>8.2.1.6.2.11</t>
  </si>
  <si>
    <t>8.2.1.6.3.1</t>
  </si>
  <si>
    <t>8.2.1.6.3.2</t>
  </si>
  <si>
    <t>8.2.1.6.3.3</t>
  </si>
  <si>
    <t>8.2.1.6.3.4</t>
  </si>
  <si>
    <t>8.2.1.6.3.5</t>
  </si>
  <si>
    <t>8.2.1.6.3.6</t>
  </si>
  <si>
    <t>8.2.1.6.3.7</t>
  </si>
  <si>
    <t>8.2.1.6.3.8</t>
  </si>
  <si>
    <t>8.2.1.6.3.9</t>
  </si>
  <si>
    <t>8.2.1.6.3.10</t>
  </si>
  <si>
    <t>8.2.1.6.3.11</t>
  </si>
  <si>
    <t>8.2.1.6.3.12</t>
  </si>
  <si>
    <t>8.2.1.6.3.13</t>
  </si>
  <si>
    <t>8.2.1.6.3.14</t>
  </si>
  <si>
    <t>8.2.1.6.3.15</t>
  </si>
  <si>
    <t>8.2.1.6.3.16</t>
  </si>
  <si>
    <t>8.2.1.6.3.17</t>
  </si>
  <si>
    <t>8.2.1.6.3.18</t>
  </si>
  <si>
    <t>8.2.1.6.3.19</t>
  </si>
  <si>
    <t>8.2.1.6.3.20</t>
  </si>
  <si>
    <t>8.2.1.6.3.21</t>
  </si>
  <si>
    <t>8.2.1.6.3.22</t>
  </si>
  <si>
    <t>8.2.1.6.3.23</t>
  </si>
  <si>
    <t>8.2.1.6.3.24</t>
  </si>
  <si>
    <t>8.2.1.6.3.25</t>
  </si>
  <si>
    <t>8.2.1.6.3.26</t>
  </si>
  <si>
    <t>8.2.1.6.3.27</t>
  </si>
  <si>
    <t>8.2.1.6.3.28</t>
  </si>
  <si>
    <t>8.2.1.6.3.29</t>
  </si>
  <si>
    <t>8.2.1.6.3.30</t>
  </si>
  <si>
    <t>8.2.1.6.3.31</t>
  </si>
  <si>
    <t>8.2.1.6.3.32</t>
  </si>
  <si>
    <t>8.2.1.6.3.33</t>
  </si>
  <si>
    <t>8.2.1.6.3.34</t>
  </si>
  <si>
    <t>8.2.1.6.3.35</t>
  </si>
  <si>
    <t>8.2.1.6.3.36</t>
  </si>
  <si>
    <t>8.2.1.6.3.37</t>
  </si>
  <si>
    <t>8.2.1.6.3.38</t>
  </si>
  <si>
    <t>8.2.1.6.3.39</t>
  </si>
  <si>
    <t>8.2.1.6.3.40</t>
  </si>
  <si>
    <t>8.2.1.6.3.41</t>
  </si>
  <si>
    <t>8.2.1.6.3.42</t>
  </si>
  <si>
    <t>8.2.1.6.3.43</t>
  </si>
  <si>
    <t>8.2.1.6.3.44</t>
  </si>
  <si>
    <t>8.2.1.6.3.45</t>
  </si>
  <si>
    <t>8.2.1.6.3.46</t>
  </si>
  <si>
    <t>8.2.1.6.3.47</t>
  </si>
  <si>
    <t>8.2.1.6.3.48</t>
  </si>
  <si>
    <t>8.2.1.6.4.1</t>
  </si>
  <si>
    <t>8.2.1.6.4.2</t>
  </si>
  <si>
    <t>8.2.1.6.4.3</t>
  </si>
  <si>
    <t>8.2.1.6.4.4</t>
  </si>
  <si>
    <t>8.2.1.6.4.5</t>
  </si>
  <si>
    <t>8.2.1.6.4.6</t>
  </si>
  <si>
    <t>8.2.1.6.4.7</t>
  </si>
  <si>
    <t>8.2.1.7.1.1</t>
  </si>
  <si>
    <t>8.2.1.7.1.2</t>
  </si>
  <si>
    <t>8.2.1.7.1.3</t>
  </si>
  <si>
    <t>8.2.1.7.1.4</t>
  </si>
  <si>
    <t>8.2.1.7.1.5</t>
  </si>
  <si>
    <t>8.2.1.7.1.6</t>
  </si>
  <si>
    <t>8.2.1.7.1.7</t>
  </si>
  <si>
    <t>8.2.1.7.1.8</t>
  </si>
  <si>
    <t>8.2.1.7.1.9</t>
  </si>
  <si>
    <t>8.2.1.7.1.10</t>
  </si>
  <si>
    <t>8.2.1.7.1.11</t>
  </si>
  <si>
    <t>8.2.1.7.1.12</t>
  </si>
  <si>
    <t>8.2.1.7.1.13</t>
  </si>
  <si>
    <t>8.2.1.7.1.14</t>
  </si>
  <si>
    <t>8.2.1.7.1.15</t>
  </si>
  <si>
    <t>8.2.1.7.1.16</t>
  </si>
  <si>
    <t>8.2.1.7.1.17</t>
  </si>
  <si>
    <t>8.2.1.7.1.18</t>
  </si>
  <si>
    <t>8.2.1.7.1.19</t>
  </si>
  <si>
    <t>8.2.1.7.1.20</t>
  </si>
  <si>
    <t>8.2.1.7.1.21</t>
  </si>
  <si>
    <t>8.2.1.7.1.22</t>
  </si>
  <si>
    <t>8.2.1.7.1.23</t>
  </si>
  <si>
    <t>8.2.1.7.1.24</t>
  </si>
  <si>
    <t>8.2.1.7.1.25</t>
  </si>
  <si>
    <t>8.2.1.7.1.26</t>
  </si>
  <si>
    <t>8.2.1.7.1.27</t>
  </si>
  <si>
    <t>8.2.1.7.1.28</t>
  </si>
  <si>
    <t>8.2.1.7.1.29</t>
  </si>
  <si>
    <t>8.2.1.7.2.1</t>
  </si>
  <si>
    <t>8.2.1.7.2.2</t>
  </si>
  <si>
    <t>8.2.1.7.2.3</t>
  </si>
  <si>
    <t>8.2.1.7.2.4</t>
  </si>
  <si>
    <t>8.2.1.7.2.5</t>
  </si>
  <si>
    <t>8.2.1.8.1.1</t>
  </si>
  <si>
    <t>8.2.1.8.1.2</t>
  </si>
  <si>
    <t>8.2.1.8.1.3</t>
  </si>
  <si>
    <t>8.2.1.8.1.4</t>
  </si>
  <si>
    <t>8.2.1.8.1.5</t>
  </si>
  <si>
    <t>8.2.1.8.1.6</t>
  </si>
  <si>
    <t>8.2.1.8.1.7</t>
  </si>
  <si>
    <t>8.2.1.8.1.8</t>
  </si>
  <si>
    <t>8.2.1.8.1.9</t>
  </si>
  <si>
    <t>8.2.1.8.1.10</t>
  </si>
  <si>
    <t>8.2.1.8.1.11</t>
  </si>
  <si>
    <t>8.2.1.8.1.12</t>
  </si>
  <si>
    <t>8.2.1.8.1.13</t>
  </si>
  <si>
    <t>8.2.1.8.1.14</t>
  </si>
  <si>
    <t>8.2.1.8.1.15</t>
  </si>
  <si>
    <t>8.2.1.8.1.16</t>
  </si>
  <si>
    <t>8.2.1.8.1.17</t>
  </si>
  <si>
    <t>8.2.1.8.1.18</t>
  </si>
  <si>
    <t>8.2.1.8.1.19</t>
  </si>
  <si>
    <t>8.2.1.8.1.20</t>
  </si>
  <si>
    <t>8.2.1.8.1.21</t>
  </si>
  <si>
    <t>8.2.1.8.1.22</t>
  </si>
  <si>
    <t>8.2.1.8.1.23</t>
  </si>
  <si>
    <t>8.2.1.8.1.24</t>
  </si>
  <si>
    <t>8.2.1.8.1.25</t>
  </si>
  <si>
    <t>8.2.1.8.1.26</t>
  </si>
  <si>
    <t>8.2.1.8.1.27</t>
  </si>
  <si>
    <t>8.2.1.8.1.28</t>
  </si>
  <si>
    <t>8.2.1.8.1.29</t>
  </si>
  <si>
    <t>8.2.1.8.1.30</t>
  </si>
  <si>
    <t>8.2.1.8.1.31</t>
  </si>
  <si>
    <t>8.2.1.8.1.32</t>
  </si>
  <si>
    <t>8.2.1.8.1.33</t>
  </si>
  <si>
    <t>8.2.1.8.1.34</t>
  </si>
  <si>
    <t>8.2.1.8.1.35</t>
  </si>
  <si>
    <t>8.2.1.8.1.36</t>
  </si>
  <si>
    <t>8.2.1.8.1.37</t>
  </si>
  <si>
    <t>8.2.1.8.1.38</t>
  </si>
  <si>
    <t>8.2.1.8.1.39</t>
  </si>
  <si>
    <t>8.2.1.8.1.40</t>
  </si>
  <si>
    <t>8.2.1.8.1.41</t>
  </si>
  <si>
    <t>8.2.1.8.1.42</t>
  </si>
  <si>
    <t>8.2.1.8.1.43</t>
  </si>
  <si>
    <t>8.2.1.8.1.44</t>
  </si>
  <si>
    <t>8.2.1.8.1.45</t>
  </si>
  <si>
    <t>8.2.1.8.1.46</t>
  </si>
  <si>
    <t>8.2.1.8.1.47</t>
  </si>
  <si>
    <t>8.2.1.8.1.48</t>
  </si>
  <si>
    <t>8.2.1.8.1.49</t>
  </si>
  <si>
    <t>8.2.1.8.1.50</t>
  </si>
  <si>
    <t>8.2.1.8.1.51</t>
  </si>
  <si>
    <t>8.2.1.8.1.52</t>
  </si>
  <si>
    <t>8.2.1.8.1.53</t>
  </si>
  <si>
    <t>8.2.1.8.1.54</t>
  </si>
  <si>
    <t>8.2.1.8.1.55</t>
  </si>
  <si>
    <t>8.2.1.8.1.56</t>
  </si>
  <si>
    <t>8.2.1.8.1.57</t>
  </si>
  <si>
    <t>8.2.1.8.1.58</t>
  </si>
  <si>
    <t>8.2.1.8.1.59</t>
  </si>
  <si>
    <t>8.2.1.8.1.60</t>
  </si>
  <si>
    <t>8.2.1.8.1.61</t>
  </si>
  <si>
    <t>8.2.1.8.1.62</t>
  </si>
  <si>
    <t>8.2.1.8.1.63</t>
  </si>
  <si>
    <t>8.2.1.8.1.64</t>
  </si>
  <si>
    <t>8.2.1.8.2.1</t>
  </si>
  <si>
    <t>8.2.1.8.2.2</t>
  </si>
  <si>
    <t>8.2.1.8.2.3</t>
  </si>
  <si>
    <t>8.2.1.8.2.4</t>
  </si>
  <si>
    <t>8.2.1.8.2.5</t>
  </si>
  <si>
    <t>8.2.1.8.2.6</t>
  </si>
  <si>
    <t>8.2.1.8.3.1</t>
  </si>
  <si>
    <t>8.2.1.8.3.2</t>
  </si>
  <si>
    <t>8.2.1.8.3.3</t>
  </si>
  <si>
    <t>8.2.1.8.3.4</t>
  </si>
  <si>
    <t>8.2.1.8.3.5</t>
  </si>
  <si>
    <t>8.2.1.8.3.6</t>
  </si>
  <si>
    <t>8.2.1.8.3.7</t>
  </si>
  <si>
    <t>8.2.1.8.3.8</t>
  </si>
  <si>
    <t>8.2.1.8.3.9</t>
  </si>
  <si>
    <t>8.2.1.8.3.10</t>
  </si>
  <si>
    <t>8.2.1.8.3.11</t>
  </si>
  <si>
    <t>8.2.1.8.3.12</t>
  </si>
  <si>
    <t>8.2.1.8.3.13</t>
  </si>
  <si>
    <t>8.2.1.8.3.14</t>
  </si>
  <si>
    <t>8.2.1.8.3.15</t>
  </si>
  <si>
    <t>8.2.1.8.3.16</t>
  </si>
  <si>
    <t>8.2.1.8.4.1</t>
  </si>
  <si>
    <t>8.2.1.8.4.2</t>
  </si>
  <si>
    <t>8.2.1.8.4.3</t>
  </si>
  <si>
    <t>8.2.1.8.4.4</t>
  </si>
  <si>
    <t>8.2.1.8.4.5</t>
  </si>
  <si>
    <t>8.2.1.8.4.6</t>
  </si>
  <si>
    <t>8.2.1.8.4.7</t>
  </si>
  <si>
    <t>8.2.1.8.4.8</t>
  </si>
  <si>
    <t>8.2.1.8.4.9</t>
  </si>
  <si>
    <t>8.2.1.8.4.10</t>
  </si>
  <si>
    <t>8.2.1.8.5.1</t>
  </si>
  <si>
    <t>8.2.1.8.5.2</t>
  </si>
  <si>
    <t>8.2.1.8.5.3</t>
  </si>
  <si>
    <t>8.2.1.8.5.4</t>
  </si>
  <si>
    <t>8.2.1.8.5.5</t>
  </si>
  <si>
    <t>8.2.1.8.5.6</t>
  </si>
  <si>
    <t>8.2.1.8.6.1</t>
  </si>
  <si>
    <t>8.2.1.8.6.2</t>
  </si>
  <si>
    <t>8.2.1.8.6.3</t>
  </si>
  <si>
    <t>8.2.1.8.6.4</t>
  </si>
  <si>
    <t>8.2.1.8.7.1</t>
  </si>
  <si>
    <t>8.2.1.8.7.2</t>
  </si>
  <si>
    <t>8.2.1.8.7.3</t>
  </si>
  <si>
    <t>8.2.1.8.7.4</t>
  </si>
  <si>
    <t>8.2.1.8.7.5</t>
  </si>
  <si>
    <t>8.2.1.8.7.6</t>
  </si>
  <si>
    <t>8.2.1.8.8.1</t>
  </si>
  <si>
    <t>8.2.1.8.8.2</t>
  </si>
  <si>
    <t>8.2.1.8.8.3</t>
  </si>
  <si>
    <t>8.2.1.8.8.4</t>
  </si>
  <si>
    <t>8.2.1.8.8.5</t>
  </si>
  <si>
    <t>8.2.1.8.8.6</t>
  </si>
  <si>
    <t>8.2.1.8.8.7</t>
  </si>
  <si>
    <t>8.2.1.8.8.8</t>
  </si>
  <si>
    <t>8.2.1.8.8.9</t>
  </si>
  <si>
    <t>8.2.1.8.8.10</t>
  </si>
  <si>
    <t>8.2.1.8.8.11</t>
  </si>
  <si>
    <t>8.2.1.8.8.12</t>
  </si>
  <si>
    <t>8.2.1.8.8.13</t>
  </si>
  <si>
    <t>8.2.1.8.8.14</t>
  </si>
  <si>
    <t>8.2.1.8.8.15</t>
  </si>
  <si>
    <t>8.2.1.8.8.16</t>
  </si>
  <si>
    <t>8.2.1.8.9.1</t>
  </si>
  <si>
    <t>8.2.1.8.9.2</t>
  </si>
  <si>
    <t>8.2.1.8.9.3</t>
  </si>
  <si>
    <t>8.2.1.8.9.4</t>
  </si>
  <si>
    <t>8.2.1.8.9.5</t>
  </si>
  <si>
    <t>8.2.1.8.9.6</t>
  </si>
  <si>
    <t>8.2.1.8.9.7</t>
  </si>
  <si>
    <t>8.2.1.8.9.8</t>
  </si>
  <si>
    <t>8.2.1.8.9.9</t>
  </si>
  <si>
    <t>8.2.1.8.9.10</t>
  </si>
  <si>
    <t>8.2.1.8.9.11</t>
  </si>
  <si>
    <t>8.2.1.10.1.1</t>
  </si>
  <si>
    <t>8.2.1.10.1.2</t>
  </si>
  <si>
    <t>8.2.1.10.1.3</t>
  </si>
  <si>
    <t>8.2.1.10.2.1</t>
  </si>
  <si>
    <t>8.2.1.10.2.2</t>
  </si>
  <si>
    <t>8.2.1.10.2.3</t>
  </si>
  <si>
    <t>8.2.1.10.2.4</t>
  </si>
  <si>
    <t>8.2.1.10.2.5</t>
  </si>
  <si>
    <t>8.2.1.11.1.1</t>
  </si>
  <si>
    <t>8.2.1.11.1.2</t>
  </si>
  <si>
    <t>8.2.1.11.1.3</t>
  </si>
  <si>
    <t>8.2.1.11.2.1</t>
  </si>
  <si>
    <t>8.2.1.11.2.2</t>
  </si>
  <si>
    <t>8.2.1.11.2.3</t>
  </si>
  <si>
    <t>8.2.1.11.2.4</t>
  </si>
  <si>
    <t>8.2.1.12.1.1</t>
  </si>
  <si>
    <t>8.2.1.12.1.2</t>
  </si>
  <si>
    <t>8.2.1.12.1.3</t>
  </si>
  <si>
    <t>8.2.1.12.2.1</t>
  </si>
  <si>
    <t>8.2.1.12.2.2</t>
  </si>
  <si>
    <t>8.2.1.12.2.3</t>
  </si>
  <si>
    <t>8.2.1.12.2.4</t>
  </si>
  <si>
    <t>8.2.1.12.2.5</t>
  </si>
  <si>
    <t>8.2.1.13.1.1</t>
  </si>
  <si>
    <t>8.2.1.13.1.2</t>
  </si>
  <si>
    <t>8.2.1.13.1.3</t>
  </si>
  <si>
    <t>8.2.1.13.2.1</t>
  </si>
  <si>
    <t>8.2.1.13.2.2</t>
  </si>
  <si>
    <t>8.2.1.13.3.1</t>
  </si>
  <si>
    <t>8.2.1.13.3.2</t>
  </si>
  <si>
    <t>8.2.1.13.3.3</t>
  </si>
  <si>
    <t>8.2.1.13.3.4</t>
  </si>
  <si>
    <t>8.2.1.13.3.5</t>
  </si>
  <si>
    <t>8.2.1.14.1.1</t>
  </si>
  <si>
    <t>8.2.1.14.1.2</t>
  </si>
  <si>
    <t>8.2.1.14.1.3</t>
  </si>
  <si>
    <t>8.2.1.14.2.1</t>
  </si>
  <si>
    <t>8.2.1.14.2.2</t>
  </si>
  <si>
    <t>8.2.1.14.2.3</t>
  </si>
  <si>
    <t>8.2.1.15.1.1</t>
  </si>
  <si>
    <t>8.2.1.15.1.2</t>
  </si>
  <si>
    <t>8.2.1.15.1.3</t>
  </si>
  <si>
    <t>8.2.1.15.2.1</t>
  </si>
  <si>
    <t>8.2.1.15.2.2</t>
  </si>
  <si>
    <t>8.2.1.15.2.3</t>
  </si>
  <si>
    <t>8.2.1.15.2.4</t>
  </si>
  <si>
    <t>8.2.1.15.2.5</t>
  </si>
  <si>
    <t>8.2.1.15.2.6</t>
  </si>
  <si>
    <t>8.2.1.15.3.1</t>
  </si>
  <si>
    <t>8.2.1.15.3.2</t>
  </si>
  <si>
    <t>8.2.1.15.3.3</t>
  </si>
  <si>
    <t>8.2.1.15.3.4</t>
  </si>
  <si>
    <t>8.2.1.15.4.1</t>
  </si>
  <si>
    <t>8.2.1.15.4.2</t>
  </si>
  <si>
    <t>8.2.1.15.4.3</t>
  </si>
  <si>
    <t>8.2.1.15.4.4</t>
  </si>
  <si>
    <t>8.2.1.15.4.5</t>
  </si>
  <si>
    <t>8.2.1.15.4.6</t>
  </si>
  <si>
    <t>8.2.1.15.4.7</t>
  </si>
  <si>
    <t>8.2.1.16.1.1</t>
  </si>
  <si>
    <t>8.2.1.16.1.2</t>
  </si>
  <si>
    <t>8.2.1.16.1.3</t>
  </si>
  <si>
    <t>8.2.1.17.1.1</t>
  </si>
  <si>
    <t>8.2.1.17.1.2</t>
  </si>
  <si>
    <t>8.2.1.17.1.3</t>
  </si>
  <si>
    <t>8.2.1.17.1.4</t>
  </si>
  <si>
    <t>8.2.1.17.1.5</t>
  </si>
  <si>
    <t>8.2.1.17.1.6</t>
  </si>
  <si>
    <t>8.2.1.17.1.7</t>
  </si>
  <si>
    <t>8.2.1.17.1.8</t>
  </si>
  <si>
    <t>8.2.1.17.1.9</t>
  </si>
  <si>
    <t>8.2.1.17.1.10</t>
  </si>
  <si>
    <t>8.2.1.17.1.11</t>
  </si>
  <si>
    <t>8.2.1.17.1.12</t>
  </si>
  <si>
    <t>8.2.1.17.1.13</t>
  </si>
  <si>
    <t>8.2.1.17.1.14</t>
  </si>
  <si>
    <t>8.2.1.17.1.15</t>
  </si>
  <si>
    <t>8.2.1.17.1.16</t>
  </si>
  <si>
    <t>8.2.1.17.1.17</t>
  </si>
  <si>
    <t>8.2.1.17.1.18</t>
  </si>
  <si>
    <t>8.2.1.17.1.19</t>
  </si>
  <si>
    <t>8.2.1.17.1.20</t>
  </si>
  <si>
    <t>8.2.1.17.1.21</t>
  </si>
  <si>
    <t>8.2.1.17.1.22</t>
  </si>
  <si>
    <t>8.2.1.17.1.23</t>
  </si>
  <si>
    <t>8.2.1.17.1.24</t>
  </si>
  <si>
    <t>8.2.1.17.1.25</t>
  </si>
  <si>
    <t>8.2.1.17.1.26</t>
  </si>
  <si>
    <t>8.2.1.18.1.1</t>
  </si>
  <si>
    <t>8.2.1.18.1.2</t>
  </si>
  <si>
    <t>8.2.1.18.1.3</t>
  </si>
  <si>
    <t>8.2.1.18.2.1</t>
  </si>
  <si>
    <t>8.2.1.18.2.2</t>
  </si>
  <si>
    <t>8.2.1.18.2.3</t>
  </si>
  <si>
    <t>8.2.1.18.2.4</t>
  </si>
  <si>
    <t>8.2.1.18.2.5</t>
  </si>
  <si>
    <t>8.2.1.18.2.6</t>
  </si>
  <si>
    <t>8.2.1.18.2.7</t>
  </si>
  <si>
    <t>8.2.1.18.3.1</t>
  </si>
  <si>
    <t>8.2.1.18.3.2</t>
  </si>
  <si>
    <t>8.2.1.19.1.1</t>
  </si>
  <si>
    <t>8.2.1.19.1.2</t>
  </si>
  <si>
    <t>8.2.1.19.1.3</t>
  </si>
  <si>
    <t>8.2.1.19.1.4</t>
  </si>
  <si>
    <t>8.2.1.19.1.5</t>
  </si>
  <si>
    <t>8.2.1.19.1.6</t>
  </si>
  <si>
    <t>8.2.2.1.1.1</t>
  </si>
  <si>
    <t>8.2.2.1.1.2</t>
  </si>
  <si>
    <t>8.2.2.1.1.3</t>
  </si>
  <si>
    <t>8.2.2.1.1.4</t>
  </si>
  <si>
    <t>8.2.2.1.1.5</t>
  </si>
  <si>
    <t>8.2.2.1.1.6</t>
  </si>
  <si>
    <t>8.2.2.1.1.7</t>
  </si>
  <si>
    <t>8.2.2.1.1.8</t>
  </si>
  <si>
    <t>8.2.2.1.1.9</t>
  </si>
  <si>
    <t>8.2.2.1.1.10</t>
  </si>
  <si>
    <t>8.2.2.1.1.11</t>
  </si>
  <si>
    <t>8.2.2.1.1.12</t>
  </si>
  <si>
    <t>8.2.2.1.1.13</t>
  </si>
  <si>
    <t>8.2.2.1.1.14</t>
  </si>
  <si>
    <t>8.2.2.1.1.15</t>
  </si>
  <si>
    <t>8.2.2.1.1.16</t>
  </si>
  <si>
    <t>8.2.2.1.1.17</t>
  </si>
  <si>
    <t>8.2.2.1.1.18</t>
  </si>
  <si>
    <t>8.2.2.1.1.19</t>
  </si>
  <si>
    <t>8.2.2.1.1.20</t>
  </si>
  <si>
    <t>8.2.2.1.1.21</t>
  </si>
  <si>
    <t>8.2.2.1.1.22</t>
  </si>
  <si>
    <t>8.2.2.1.1.23</t>
  </si>
  <si>
    <t>8.2.2.1.1.24</t>
  </si>
  <si>
    <t>8.2.2.1.1.25</t>
  </si>
  <si>
    <t>8.2.2.1.1.26</t>
  </si>
  <si>
    <t>8.2.2.1.1.27</t>
  </si>
  <si>
    <t>8.2.2.1.1.28</t>
  </si>
  <si>
    <t>8.2.2.1.1.29</t>
  </si>
  <si>
    <t>8.2.2.1.1.30</t>
  </si>
  <si>
    <t>8.2.2.1.1.31</t>
  </si>
  <si>
    <t>8.2.2.1.1.32</t>
  </si>
  <si>
    <t>8.2.2.1.1.33</t>
  </si>
  <si>
    <t>8.2.2.1.1.34</t>
  </si>
  <si>
    <t>8.2.2.1.1.35</t>
  </si>
  <si>
    <t>8.2.2.1.1.36</t>
  </si>
  <si>
    <t>8.2.2.1.1.37</t>
  </si>
  <si>
    <t>8.2.2.1.2.1</t>
  </si>
  <si>
    <t>8.2.2.1.2.2</t>
  </si>
  <si>
    <t>8.2.2.1.2.3</t>
  </si>
  <si>
    <t>8.2.2.1.2.4</t>
  </si>
  <si>
    <t>8.2.2.1.2.5</t>
  </si>
  <si>
    <t>8.2.2.1.2.6</t>
  </si>
  <si>
    <t>8.2.2.1.2.7</t>
  </si>
  <si>
    <t>8.2.2.1.2.8</t>
  </si>
  <si>
    <t>8.2.2.1.2.9</t>
  </si>
  <si>
    <t>8.2.2.1.2.10</t>
  </si>
  <si>
    <t>8.2.2.1.2.11</t>
  </si>
  <si>
    <t>8.2.2.1.2.12</t>
  </si>
  <si>
    <t>8.2.2.1.2.13</t>
  </si>
  <si>
    <t>8.2.2.2.1.1</t>
  </si>
  <si>
    <t>8.2.2.2.1.2</t>
  </si>
  <si>
    <t>8.2.2.2.1.3</t>
  </si>
  <si>
    <t>8.2.2.2.1.4</t>
  </si>
  <si>
    <t>8.2.2.3.1.1</t>
  </si>
  <si>
    <t>8.2.2.3.1.2</t>
  </si>
  <si>
    <t>8.2.2.3.1.3</t>
  </si>
  <si>
    <t>8.2.2.3.1.4</t>
  </si>
  <si>
    <t>8.2.2.3.1.5</t>
  </si>
  <si>
    <t>8.2.2.4.1.1</t>
  </si>
  <si>
    <t>8.2.2.4.1.2</t>
  </si>
  <si>
    <t>8.2.2.4.1.3</t>
  </si>
  <si>
    <t>8.2.2.4.1.4</t>
  </si>
  <si>
    <t>8.2.2.4.1.5</t>
  </si>
  <si>
    <t>8.2.3.1.1.1</t>
  </si>
  <si>
    <t>8.2.3.1.1.2</t>
  </si>
  <si>
    <t>8.2.3.1.1.3</t>
  </si>
  <si>
    <t>8.2.3.1.1.4</t>
  </si>
  <si>
    <t>8.2.3.1.1.5</t>
  </si>
  <si>
    <t>8.2.3.1.1.6</t>
  </si>
  <si>
    <t>8.2.3.1.1.7</t>
  </si>
  <si>
    <t>8.2.3.1.1.8</t>
  </si>
  <si>
    <t>8.2.3.1.1.9</t>
  </si>
  <si>
    <t>8.2.3.1.1.10</t>
  </si>
  <si>
    <t>8.2.3.1.2.1</t>
  </si>
  <si>
    <t>8.2.3.1.2.2</t>
  </si>
  <si>
    <t>8.2.3.1.2.3</t>
  </si>
  <si>
    <t>8.2.3.1.2.4</t>
  </si>
  <si>
    <t>8.2.3.1.2.5</t>
  </si>
  <si>
    <t>8.2.3.1.2.6</t>
  </si>
  <si>
    <t>8.2.3.1.2.7</t>
  </si>
  <si>
    <t>8.2.3.1.2.8</t>
  </si>
  <si>
    <t>8.2.3.1.2.9</t>
  </si>
  <si>
    <t>8.2.3.1.2.10</t>
  </si>
  <si>
    <t>8.2.3.1.2.11</t>
  </si>
  <si>
    <t>8.2.3.1.2.12</t>
  </si>
  <si>
    <t>8.2.3.1.2.13</t>
  </si>
  <si>
    <t>8.2.3.2.1.1</t>
  </si>
  <si>
    <t>8.2.3.2.1.2</t>
  </si>
  <si>
    <t>8.2.3.2.1.3</t>
  </si>
  <si>
    <t>8.2.3.2.1.4</t>
  </si>
  <si>
    <t>8.2.3.2.1.5</t>
  </si>
  <si>
    <t>8.2.3.2.1.6</t>
  </si>
  <si>
    <t>8.2.3.2.1.7</t>
  </si>
  <si>
    <t>8.2.3.2.1.8</t>
  </si>
  <si>
    <t>8.2.3.2.2.1</t>
  </si>
  <si>
    <t>8.2.3.2.2.2</t>
  </si>
  <si>
    <t>8.2.3.2.2.3</t>
  </si>
  <si>
    <t>8.2.3.2.2.4</t>
  </si>
  <si>
    <t>8.2.3.2.2.5</t>
  </si>
  <si>
    <t>8.2.3.2.2.6</t>
  </si>
  <si>
    <t>8.2.3.2.2.7</t>
  </si>
  <si>
    <t>8.2.3.2.2.8</t>
  </si>
  <si>
    <t>8.2.3.2.3.1</t>
  </si>
  <si>
    <t>8.2.3.2.3.2</t>
  </si>
  <si>
    <t>8.2.3.2.3.3</t>
  </si>
  <si>
    <t>8.2.3.2.3.4</t>
  </si>
  <si>
    <t>8.2.3.2.3.5</t>
  </si>
  <si>
    <t>8.2.3.2.3.6</t>
  </si>
  <si>
    <t>8.2.3.2.3.7</t>
  </si>
  <si>
    <t>8.2.3.2.3.8</t>
  </si>
  <si>
    <t>8.2.3.2.4.1</t>
  </si>
  <si>
    <t>8.2.3.2.4.2</t>
  </si>
  <si>
    <t>8.2.3.2.4.3</t>
  </si>
  <si>
    <t>8.2.3.2.4.4</t>
  </si>
  <si>
    <t>8.2.3.2.4.5</t>
  </si>
  <si>
    <t>8.2.3.2.4.6</t>
  </si>
  <si>
    <t>8.2.3.2.4.7</t>
  </si>
  <si>
    <t>8.2.3.2.5.1</t>
  </si>
  <si>
    <t>8.2.3.2.5.2</t>
  </si>
  <si>
    <t>8.2.3.2.5.3</t>
  </si>
  <si>
    <t>8.2.3.2.5.4</t>
  </si>
  <si>
    <t>8.2.3.2.5.5</t>
  </si>
  <si>
    <t>8.2.3.2.5.6</t>
  </si>
  <si>
    <t>8.2.3.2.5.7</t>
  </si>
  <si>
    <t>8.2.3.2.5.8</t>
  </si>
  <si>
    <t>8.2.3.2.6.1</t>
  </si>
  <si>
    <t>8.2.3.2.6.2</t>
  </si>
  <si>
    <t>8.2.3.2.6.3</t>
  </si>
  <si>
    <t>8.2.3.2.6.4</t>
  </si>
  <si>
    <t>8.2.3.2.6.5</t>
  </si>
  <si>
    <t>8.2.3.2.6.6</t>
  </si>
  <si>
    <t>8.2.3.2.7.1</t>
  </si>
  <si>
    <t>8.2.3.2.7.2</t>
  </si>
  <si>
    <t>8.2.3.2.7.3</t>
  </si>
  <si>
    <t>8.2.3.2.7.4</t>
  </si>
  <si>
    <t>8.2.3.2.7.5</t>
  </si>
  <si>
    <t>8.2.3.2.7.6</t>
  </si>
  <si>
    <t>8.2.3.3.1.1</t>
  </si>
  <si>
    <t>8.2.3.3.1.2</t>
  </si>
  <si>
    <t>8.2.3.3.1.3</t>
  </si>
  <si>
    <t>8.2.3.3.1.4</t>
  </si>
  <si>
    <t>8.2.3.3.1.5</t>
  </si>
  <si>
    <t>8.2.3.3.2.1</t>
  </si>
  <si>
    <t>8.2.3.3.2.2</t>
  </si>
  <si>
    <t>8.2.3.3.2.3</t>
  </si>
  <si>
    <t>8.2.3.3.2.4</t>
  </si>
  <si>
    <t>8.2.3.3.3.1</t>
  </si>
  <si>
    <t>8.2.3.3.3.2</t>
  </si>
  <si>
    <t>8.2.3.3.3.3</t>
  </si>
  <si>
    <t>8.2.3.3.3.4</t>
  </si>
  <si>
    <t>8.2.3.3.4.1</t>
  </si>
  <si>
    <t>8.2.3.3.4.2</t>
  </si>
  <si>
    <t>8.2.3.3.4.3</t>
  </si>
  <si>
    <t>8.2.3.3.4.4</t>
  </si>
  <si>
    <t>8.2.3.3.5.1</t>
  </si>
  <si>
    <t>8.2.3.3.5.2</t>
  </si>
  <si>
    <t>8.2.3.3.5.3</t>
  </si>
  <si>
    <t>8.2.3.3.5.4</t>
  </si>
  <si>
    <t>8.2.3.3.5.5</t>
  </si>
  <si>
    <t>8.2.3.3.5.6</t>
  </si>
  <si>
    <t>8.2.3.3.5.7</t>
  </si>
  <si>
    <t>8.2.3.3.5.8</t>
  </si>
  <si>
    <t>8.2.3.3.5.9</t>
  </si>
  <si>
    <t>8.2.3.3.5.10</t>
  </si>
  <si>
    <t>8.2.3.3.5.11</t>
  </si>
  <si>
    <t>8.2.3.3.5.12</t>
  </si>
  <si>
    <t>8.2.3.3.6.1</t>
  </si>
  <si>
    <t>8.2.3.3.6.2</t>
  </si>
  <si>
    <t>8.2.3.3.6.3</t>
  </si>
  <si>
    <t>8.2.3.3.6.4</t>
  </si>
  <si>
    <t>8.2.3.3.7.1</t>
  </si>
  <si>
    <t>8.2.3.3.7.2</t>
  </si>
  <si>
    <t>8.2.3.3.8.1</t>
  </si>
  <si>
    <t>8.2.3.3.8.2</t>
  </si>
  <si>
    <t>8.2.3.3.8.3</t>
  </si>
  <si>
    <t>8.2.3.3.8.4</t>
  </si>
  <si>
    <t>8.2.3.3.9.1</t>
  </si>
  <si>
    <t>8.2.3.3.9.2</t>
  </si>
  <si>
    <t>8.2.3.3.9.3</t>
  </si>
  <si>
    <t>8.2.3.3.9.4</t>
  </si>
  <si>
    <t>8.2.3.3.10.1</t>
  </si>
  <si>
    <t>8.2.3.4.1.1</t>
  </si>
  <si>
    <t>8.2.3.4.1.2</t>
  </si>
  <si>
    <t>8.2.3.4.1.3</t>
  </si>
  <si>
    <t>8.2.3.4.1.4</t>
  </si>
  <si>
    <t>8.2.3.4.1.5</t>
  </si>
  <si>
    <t>8.2.3.4.2.1</t>
  </si>
  <si>
    <t>8.2.3.4.2.2</t>
  </si>
  <si>
    <t>8.2.3.4.2.3</t>
  </si>
  <si>
    <t>8.2.3.4.3.1</t>
  </si>
  <si>
    <t>8.2.3.4.3.2</t>
  </si>
  <si>
    <t>8.2.3.4.3.3</t>
  </si>
  <si>
    <t>8.2.3.4.3.4</t>
  </si>
  <si>
    <t>8.2.3.4.3.5</t>
  </si>
  <si>
    <t>8.2.3.4.4.1</t>
  </si>
  <si>
    <t>8.2.3.4.4.2</t>
  </si>
  <si>
    <t>8.2.3.4.4.3</t>
  </si>
  <si>
    <t>8.2.3.4.4.4</t>
  </si>
  <si>
    <t>8.2.3.4.4.5</t>
  </si>
  <si>
    <t>8.2.4.1.1.1</t>
  </si>
  <si>
    <t>8.2.4.2.1.1</t>
  </si>
  <si>
    <t>8.2.5.1.1.1</t>
  </si>
  <si>
    <t>8.2.5.1.1.2</t>
  </si>
  <si>
    <t>8.2.5.1.1.3</t>
  </si>
  <si>
    <t>8.2.5.1.1.4</t>
  </si>
  <si>
    <t>8.2.6.1.1.1</t>
  </si>
  <si>
    <t>8.2.6.1.1.2</t>
  </si>
  <si>
    <t>8.2.6.1.1.3</t>
  </si>
  <si>
    <t>8.2.6.1.1.4</t>
  </si>
  <si>
    <t>8.2.6.1.1.5</t>
  </si>
  <si>
    <t>8.2.6.1.1.6</t>
  </si>
  <si>
    <t>8.2.6.1.1.7</t>
  </si>
  <si>
    <t>8.3.1.1.1.1</t>
  </si>
  <si>
    <t>8.3.1.1.2.1</t>
  </si>
  <si>
    <t>8.3.1.1.3.1</t>
  </si>
  <si>
    <t>8.3.1.2.1.1</t>
  </si>
  <si>
    <t>8.3.2.1.1.1</t>
  </si>
  <si>
    <t>8.3.2.1.2.1</t>
  </si>
  <si>
    <t>8.3.2.2.1.1</t>
  </si>
  <si>
    <t>8.3.2.2.2.1</t>
  </si>
  <si>
    <t>8.3.2.3.1.1</t>
  </si>
  <si>
    <t>8.3.2.3.2.1</t>
  </si>
  <si>
    <t>8.3.2.4.1.1</t>
  </si>
  <si>
    <t>8.3.2.4.2.1</t>
  </si>
  <si>
    <t>8.3.2.5.1.1</t>
  </si>
  <si>
    <t>8.3.2.5.2.1</t>
  </si>
  <si>
    <t>8.3.2.6.1.1</t>
  </si>
  <si>
    <t>8.3.2.7.1.1</t>
  </si>
  <si>
    <t>8.4.1.1.1.1</t>
  </si>
  <si>
    <t>8.5.1.1.1.1</t>
  </si>
  <si>
    <t>8.5.1.1.2.1</t>
  </si>
  <si>
    <t>8.5.1.1.2.2</t>
  </si>
  <si>
    <t>8.5.1.1.2.3</t>
  </si>
  <si>
    <t>8.5.1.1.2.4</t>
  </si>
  <si>
    <t>8.5.1.1.2.5</t>
  </si>
  <si>
    <t>8.5.1.1.2.6</t>
  </si>
  <si>
    <t>8.5.1.1.2.7</t>
  </si>
  <si>
    <t>8.5.1.1.2.8</t>
  </si>
  <si>
    <t>8.5.1.1.2.10</t>
  </si>
  <si>
    <t>8.5.1.1.2.11</t>
  </si>
  <si>
    <t>8.5.1.1.2.12</t>
  </si>
  <si>
    <t>8.5.1.1.2.13</t>
  </si>
  <si>
    <t>8.5.1.1.2.14</t>
  </si>
  <si>
    <t>8.5.1.1.2.15</t>
  </si>
  <si>
    <t>8.5.1.1.2.16</t>
  </si>
  <si>
    <t>8.5.1.1.2.17</t>
  </si>
  <si>
    <t>8.5.1.1.2.18</t>
  </si>
  <si>
    <t>8.5.1.1.2.19</t>
  </si>
  <si>
    <t>8.5.1.1.3.1</t>
  </si>
  <si>
    <t>8.5.1.1.3.2</t>
  </si>
  <si>
    <t>8.5.1.1.3.3</t>
  </si>
  <si>
    <t>8.5.1.1.3.4</t>
  </si>
  <si>
    <t>8.5.1.1.4.1</t>
  </si>
  <si>
    <t>8.5.1.1.4.2</t>
  </si>
  <si>
    <t>8.5.1.1.4.3</t>
  </si>
  <si>
    <t>8.5.1.1.4.4</t>
  </si>
  <si>
    <t>8.5.1.1.5.1</t>
  </si>
  <si>
    <t>8.5.1.1.5.2</t>
  </si>
  <si>
    <t>8.5.1.1.5.3</t>
  </si>
  <si>
    <t>8.5.1.1.5.4</t>
  </si>
  <si>
    <t>8.5.1.1.5.5</t>
  </si>
  <si>
    <t>8.5.1.1.5.6</t>
  </si>
  <si>
    <t>8.5.1.1.5.7</t>
  </si>
  <si>
    <t>8.5.1.1.6.1</t>
  </si>
  <si>
    <t>8.5.1.1.6.2</t>
  </si>
  <si>
    <t>8.5.1.2.1.1</t>
  </si>
  <si>
    <t>8.5.1.2.2.1</t>
  </si>
  <si>
    <t>8.5.1.2.2.2</t>
  </si>
  <si>
    <t>8.5.1.2.2.3</t>
  </si>
  <si>
    <t>8.5.1.2.2.4</t>
  </si>
  <si>
    <t>8.5.1.2.2.5</t>
  </si>
  <si>
    <t>8.5.1.2.2.6</t>
  </si>
  <si>
    <t>8.5.1.2.2.7</t>
  </si>
  <si>
    <t>8.5.1.2.2.8</t>
  </si>
  <si>
    <t>8.5.1.2.2.10</t>
  </si>
  <si>
    <t>8.5.1.2.2.11</t>
  </si>
  <si>
    <t>8.5.1.2.2.12</t>
  </si>
  <si>
    <t>8.5.1.2.2.13</t>
  </si>
  <si>
    <t>8.5.1.2.2.14</t>
  </si>
  <si>
    <t>8.5.1.2.2.15</t>
  </si>
  <si>
    <t>8.5.1.2.2.16</t>
  </si>
  <si>
    <t>8.5.1.2.2.17</t>
  </si>
  <si>
    <t>8.5.1.2.2.18</t>
  </si>
  <si>
    <t>8.5.1.2.2.19</t>
  </si>
  <si>
    <t>8.5.1.2.3.1</t>
  </si>
  <si>
    <t>8.5.1.2.3.2</t>
  </si>
  <si>
    <t>8.5.1.2.3.3</t>
  </si>
  <si>
    <t>8.5.1.2.3.4</t>
  </si>
  <si>
    <t>8.5.1.2.4.1</t>
  </si>
  <si>
    <t>8.5.1.2.4.2</t>
  </si>
  <si>
    <t>8.5.1.2.4.3</t>
  </si>
  <si>
    <t>8.5.1.2.4.4</t>
  </si>
  <si>
    <t>8.5.1.2.5.1</t>
  </si>
  <si>
    <t>8.5.1.2.5.2</t>
  </si>
  <si>
    <t>8.5.1.2.5.3</t>
  </si>
  <si>
    <t>8.5.1.2.5.4</t>
  </si>
  <si>
    <t>8.5.1.2.5.5</t>
  </si>
  <si>
    <t>8.5.1.2.5.6</t>
  </si>
  <si>
    <t>8.5.1.2.5.7</t>
  </si>
  <si>
    <t>8.5.1.2.6.1</t>
  </si>
  <si>
    <t>8.5.1.2.6.2</t>
  </si>
  <si>
    <t>8.5.1.3.1.1</t>
  </si>
  <si>
    <t>8.5.1.3.1.2</t>
  </si>
  <si>
    <t>8.5.1.3.1.3</t>
  </si>
  <si>
    <t>8.5.1.3.1.4</t>
  </si>
  <si>
    <t>8.5.1.3.1.5</t>
  </si>
  <si>
    <t>8.5.1.3.2.1</t>
  </si>
  <si>
    <t>8.5.2.1.1.1</t>
  </si>
  <si>
    <t>8.5.2.1.2.1</t>
  </si>
  <si>
    <t>8.5.2.1.3.1</t>
  </si>
  <si>
    <t>8.5.2.1.4.1</t>
  </si>
  <si>
    <t>8.5.2.1.5.1</t>
  </si>
  <si>
    <t>8.5.2.1.6.1</t>
  </si>
  <si>
    <t>8.5.2.2.1.1</t>
  </si>
  <si>
    <t>8.5.2.2.2.1</t>
  </si>
  <si>
    <t>8.5.2.2.3.1</t>
  </si>
  <si>
    <t>8.5.2.2.4.1</t>
  </si>
  <si>
    <t>8.5.2.2.5.1</t>
  </si>
  <si>
    <t>8.5.2.2.6.1</t>
  </si>
  <si>
    <t>8.5.2.3.1.1</t>
  </si>
  <si>
    <t>8.5.2.3.2.1</t>
  </si>
  <si>
    <t>8.5.2.3.3.1</t>
  </si>
  <si>
    <t>8.5.2.3.4.1</t>
  </si>
  <si>
    <t>8.5.2.3.5.1</t>
  </si>
  <si>
    <t>8.5.2.3.6.1</t>
  </si>
  <si>
    <t>8.5.2.4.1.1</t>
  </si>
  <si>
    <t>8.5.2.5.1.1</t>
  </si>
  <si>
    <t>8.5.2.6.1.1</t>
  </si>
  <si>
    <t>8.5.2.7.1.1</t>
  </si>
  <si>
    <t>8.5.2.7.1.2</t>
  </si>
  <si>
    <t>Konstruksi Dalam Pengerjaan Tanah</t>
  </si>
  <si>
    <t>Konstruksi Dalam Pengerjaan Peralatan dan Mesin</t>
  </si>
  <si>
    <t>Konstruksi Dalam Pengerjaan Gedung dan Bangunan</t>
  </si>
  <si>
    <t>Konstruksi Dalam Pengerjaan Jalan, Irigasi, dan Jaringan</t>
  </si>
  <si>
    <t>Konstruksi Dalam Pengerjaan Aset Tetap Lainnya</t>
  </si>
  <si>
    <t>KONSTRUKSI DALAM PENGERJAAN TANAH</t>
  </si>
  <si>
    <t>KONSTRUKSI DALAM PENGERJAAN PERALATAN DAN MESIN</t>
  </si>
  <si>
    <t>KONSTRUKSI DALAM PENGERJAAN GEDUNG DAN BANGUNAN</t>
  </si>
  <si>
    <t>KONSTRUKSI DALAM PENGERJAAN JALAN, IRIGASI, DAN JARINGAN</t>
  </si>
  <si>
    <t>KONSTRUKSI DALAM PENGERJAAN ASET TETAP LAINNYA</t>
  </si>
  <si>
    <t>1.3.1.1.1.1</t>
  </si>
  <si>
    <t>1.3.1.1.1.2</t>
  </si>
  <si>
    <t>1.3.1.1.1.3</t>
  </si>
  <si>
    <t>1.3.1.1.1.4</t>
  </si>
  <si>
    <t>1.3.1.1.1.5</t>
  </si>
  <si>
    <t>1.3.1.1.1.6</t>
  </si>
  <si>
    <t>1.3.1.1.1.7</t>
  </si>
  <si>
    <t>1.3.1.1.2.1</t>
  </si>
  <si>
    <t>1.3.1.1.2.2</t>
  </si>
  <si>
    <t>1.3.1.1.2.3</t>
  </si>
  <si>
    <t>1.3.1.1.2.4</t>
  </si>
  <si>
    <t>1.3.1.1.2.5</t>
  </si>
  <si>
    <t>1.3.1.1.2.6</t>
  </si>
  <si>
    <t>1.3.1.1.2.7</t>
  </si>
  <si>
    <t>1.3.1.1.2.8</t>
  </si>
  <si>
    <t>1.3.1.1.2.9</t>
  </si>
  <si>
    <t>1.3.1.1.3.1</t>
  </si>
  <si>
    <t>1.3.1.1.3.2</t>
  </si>
  <si>
    <t>1.3.1.1.3.3</t>
  </si>
  <si>
    <t>1.3.1.1.3.4</t>
  </si>
  <si>
    <t>1.3.1.1.3.5</t>
  </si>
  <si>
    <t>1.3.1.1.3.6</t>
  </si>
  <si>
    <t>1.3.1.1.3.7</t>
  </si>
  <si>
    <t>1.3.1.1.3.8</t>
  </si>
  <si>
    <t>1.3.1.1.3.9</t>
  </si>
  <si>
    <t>1.3.1.1.3.10</t>
  </si>
  <si>
    <t>1.3.1.1.3.11</t>
  </si>
  <si>
    <t>1.3.1.1.3.12</t>
  </si>
  <si>
    <t>1.3.1.1.3.13</t>
  </si>
  <si>
    <t>1.3.1.1.3.14</t>
  </si>
  <si>
    <t>1.3.1.1.3.15</t>
  </si>
  <si>
    <t>1.3.1.1.3.16</t>
  </si>
  <si>
    <t>1.3.1.1.3.17</t>
  </si>
  <si>
    <t>1.3.1.1.3.18</t>
  </si>
  <si>
    <t>1.3.1.1.3.19</t>
  </si>
  <si>
    <t>1.3.2.1.1.1</t>
  </si>
  <si>
    <t>1.3.2.1.1.2</t>
  </si>
  <si>
    <t>1.3.2.1.1.3</t>
  </si>
  <si>
    <t>1.3.2.1.1.4</t>
  </si>
  <si>
    <t>1.3.2.1.1.5</t>
  </si>
  <si>
    <t>1.3.2.1.1.6</t>
  </si>
  <si>
    <t>1.3.2.1.1.7</t>
  </si>
  <si>
    <t>1.3.2.1.1.8</t>
  </si>
  <si>
    <t>1.3.2.1.1.9</t>
  </si>
  <si>
    <t>1.3.2.1.1.10</t>
  </si>
  <si>
    <t>1.3.2.1.1.11</t>
  </si>
  <si>
    <t>1.3.2.1.1.12</t>
  </si>
  <si>
    <t>1.3.2.1.2.1</t>
  </si>
  <si>
    <t>1.3.2.1.2.2</t>
  </si>
  <si>
    <t>1.3.2.1.2.3</t>
  </si>
  <si>
    <t>1.3.2.1.2.4</t>
  </si>
  <si>
    <t>1.3.2.1.2.5</t>
  </si>
  <si>
    <t>1.3.2.1.2.6</t>
  </si>
  <si>
    <t>1.3.2.1.3.1</t>
  </si>
  <si>
    <t>1.3.2.1.3.2</t>
  </si>
  <si>
    <t>1.3.2.1.3.3</t>
  </si>
  <si>
    <t>1.3.2.1.3.4</t>
  </si>
  <si>
    <t>1.3.2.1.3.5</t>
  </si>
  <si>
    <t>1.3.2.1.3.6</t>
  </si>
  <si>
    <t>1.3.2.1.3.7</t>
  </si>
  <si>
    <t>1.3.2.1.3.8</t>
  </si>
  <si>
    <t>1.3.2.1.3.9</t>
  </si>
  <si>
    <t>1.3.2.1.3.10</t>
  </si>
  <si>
    <t>1.3.2.1.3.11</t>
  </si>
  <si>
    <t>1.3.2.1.3.12</t>
  </si>
  <si>
    <t>1.3.2.1.3.13</t>
  </si>
  <si>
    <t>1.3.2.1.3.14</t>
  </si>
  <si>
    <t>1.3.2.1.3.15</t>
  </si>
  <si>
    <t>1.3.2.1.3.16</t>
  </si>
  <si>
    <t>1.3.2.2.1.1</t>
  </si>
  <si>
    <t>1.3.2.2.1.2</t>
  </si>
  <si>
    <t>1.3.2.2.1.3</t>
  </si>
  <si>
    <t>1.3.2.2.1.4</t>
  </si>
  <si>
    <t>1.3.2.2.1.5</t>
  </si>
  <si>
    <t>1.3.2.2.1.6</t>
  </si>
  <si>
    <t>1.3.2.2.1.7</t>
  </si>
  <si>
    <t>1.3.2.2.1.8</t>
  </si>
  <si>
    <t>1.3.2.2.1.9</t>
  </si>
  <si>
    <t>1.3.2.2.2.1</t>
  </si>
  <si>
    <t>1.3.2.2.2.2</t>
  </si>
  <si>
    <t>1.3.2.2.2.3</t>
  </si>
  <si>
    <t>1.3.2.2.2.4</t>
  </si>
  <si>
    <t>1.3.2.2.3.1</t>
  </si>
  <si>
    <t>1.3.2.2.3.2</t>
  </si>
  <si>
    <t>1.3.2.2.3.3</t>
  </si>
  <si>
    <t>1.3.2.2.3.4</t>
  </si>
  <si>
    <t>1.3.2.2.3.5</t>
  </si>
  <si>
    <t>1.3.2.2.4.1</t>
  </si>
  <si>
    <t>1.3.2.2.4.2</t>
  </si>
  <si>
    <t>1.3.2.2.4.3</t>
  </si>
  <si>
    <t>1.3.2.2.4.4</t>
  </si>
  <si>
    <t>1.3.2.2.5.1</t>
  </si>
  <si>
    <t>1.3.2.2.5.2</t>
  </si>
  <si>
    <t>1.3.2.3.1.1</t>
  </si>
  <si>
    <t>1.3.2.3.1.2</t>
  </si>
  <si>
    <t>1.3.2.3.1.3</t>
  </si>
  <si>
    <t>1.3.2.3.1.4</t>
  </si>
  <si>
    <t>1.3.2.3.1.5</t>
  </si>
  <si>
    <t>1.3.2.3.1.6</t>
  </si>
  <si>
    <t>1.3.2.3.1.7</t>
  </si>
  <si>
    <t>1.3.2.3.1.8</t>
  </si>
  <si>
    <t>1.3.2.3.1.9</t>
  </si>
  <si>
    <t>1.3.2.3.1.10</t>
  </si>
  <si>
    <t>1.3.2.3.2.1</t>
  </si>
  <si>
    <t>1.3.2.3.2.2</t>
  </si>
  <si>
    <t>1.3.2.3.2.3</t>
  </si>
  <si>
    <t>1.3.2.3.2.4</t>
  </si>
  <si>
    <t>1.3.2.3.2.5</t>
  </si>
  <si>
    <t>1.3.2.3.2.6</t>
  </si>
  <si>
    <t>1.3.2.3.2.7</t>
  </si>
  <si>
    <t>1.3.2.3.2.8</t>
  </si>
  <si>
    <t>1.3.2.3.2.9</t>
  </si>
  <si>
    <t>1.3.2.3.2.10</t>
  </si>
  <si>
    <t>1.3.2.3.2.11</t>
  </si>
  <si>
    <t>1.3.2.3.2.12</t>
  </si>
  <si>
    <t>1.3.2.3.2.13</t>
  </si>
  <si>
    <t>1.3.2.3.3.1</t>
  </si>
  <si>
    <t>1.3.2.3.3.2</t>
  </si>
  <si>
    <t>1.3.2.3.3.3</t>
  </si>
  <si>
    <t>1.3.2.3.3.4</t>
  </si>
  <si>
    <t>1.3.2.3.3.5</t>
  </si>
  <si>
    <t>1.3.2.3.3.6</t>
  </si>
  <si>
    <t>1.3.2.3.3.7</t>
  </si>
  <si>
    <t>1.3.2.3.3.8</t>
  </si>
  <si>
    <t>1.3.2.3.3.9</t>
  </si>
  <si>
    <t>1.3.2.3.3.10</t>
  </si>
  <si>
    <t>1.3.2.3.3.11</t>
  </si>
  <si>
    <t>1.3.2.3.3.12</t>
  </si>
  <si>
    <t>1.3.2.3.3.13</t>
  </si>
  <si>
    <t>1.3.2.3.3.14</t>
  </si>
  <si>
    <t>1.3.2.3.3.15</t>
  </si>
  <si>
    <t>1.3.2.3.3.16</t>
  </si>
  <si>
    <t>1.3.2.3.3.17</t>
  </si>
  <si>
    <t>1.3.2.3.3.18</t>
  </si>
  <si>
    <t>1.3.2.3.3.19</t>
  </si>
  <si>
    <t>1.3.2.3.3.20</t>
  </si>
  <si>
    <t>1.3.2.3.3.21</t>
  </si>
  <si>
    <t>1.3.2.4.1.1</t>
  </si>
  <si>
    <t>1.3.2.4.1.2</t>
  </si>
  <si>
    <t>1.3.2.4.1.3</t>
  </si>
  <si>
    <t>1.3.2.4.1.4</t>
  </si>
  <si>
    <t>1.3.2.4.1.5</t>
  </si>
  <si>
    <t>1.3.2.4.1.6</t>
  </si>
  <si>
    <t>1.3.2.4.1.7</t>
  </si>
  <si>
    <t>1.3.2.4.1.8</t>
  </si>
  <si>
    <t>1.3.2.4.1.9</t>
  </si>
  <si>
    <t>1.3.2.4.1.10</t>
  </si>
  <si>
    <t>1.3.2.5.1.1</t>
  </si>
  <si>
    <t>1.3.2.5.1.2</t>
  </si>
  <si>
    <t>1.3.2.5.1.3</t>
  </si>
  <si>
    <t>1.3.2.5.1.4</t>
  </si>
  <si>
    <t>1.3.2.5.1.5</t>
  </si>
  <si>
    <t>1.3.2.5.2.1</t>
  </si>
  <si>
    <t>1.3.2.5.2.2</t>
  </si>
  <si>
    <t>1.3.2.5.2.3</t>
  </si>
  <si>
    <t>1.3.2.5.2.4</t>
  </si>
  <si>
    <t>1.3.2.5.2.5</t>
  </si>
  <si>
    <t>1.3.2.5.2.6</t>
  </si>
  <si>
    <t>1.3.2.5.2.7</t>
  </si>
  <si>
    <t>1.3.2.5.3.1</t>
  </si>
  <si>
    <t>1.3.2.5.3.2</t>
  </si>
  <si>
    <t>1.3.2.5.3.3</t>
  </si>
  <si>
    <t>1.3.2.5.3.4</t>
  </si>
  <si>
    <t>1.3.2.5.3.5</t>
  </si>
  <si>
    <t>1.3.2.5.3.6</t>
  </si>
  <si>
    <t>1.3.2.5.3.7</t>
  </si>
  <si>
    <t>1.3.2.6.1.1</t>
  </si>
  <si>
    <t>1.3.2.6.1.2</t>
  </si>
  <si>
    <t>1.3.2.6.1.3</t>
  </si>
  <si>
    <t>1.3.2.6.1.4</t>
  </si>
  <si>
    <t>1.3.2.6.1.5</t>
  </si>
  <si>
    <t>1.3.2.6.1.6</t>
  </si>
  <si>
    <t>1.3.2.6.2.1</t>
  </si>
  <si>
    <t>1.3.2.6.2.2</t>
  </si>
  <si>
    <t>1.3.2.6.2.3</t>
  </si>
  <si>
    <t>1.3.2.6.2.4</t>
  </si>
  <si>
    <t>1.3.2.6.2.5</t>
  </si>
  <si>
    <t>1.3.2.6.2.6</t>
  </si>
  <si>
    <t>1.3.2.6.2.7</t>
  </si>
  <si>
    <t>1.3.2.6.2.8</t>
  </si>
  <si>
    <t>1.3.2.6.2.9</t>
  </si>
  <si>
    <t>1.3.2.6.2.10</t>
  </si>
  <si>
    <t>1.3.2.6.2.11</t>
  </si>
  <si>
    <t>1.3.2.6.3.1</t>
  </si>
  <si>
    <t>1.3.2.6.3.2</t>
  </si>
  <si>
    <t>1.3.2.6.3.3</t>
  </si>
  <si>
    <t>1.3.2.6.3.4</t>
  </si>
  <si>
    <t>1.3.2.6.3.5</t>
  </si>
  <si>
    <t>1.3.2.6.3.6</t>
  </si>
  <si>
    <t>1.3.2.6.3.7</t>
  </si>
  <si>
    <t>1.3.2.6.3.8</t>
  </si>
  <si>
    <t>1.3.2.6.3.9</t>
  </si>
  <si>
    <t>1.3.2.6.3.10</t>
  </si>
  <si>
    <t>1.3.2.6.3.11</t>
  </si>
  <si>
    <t>1.3.2.6.3.12</t>
  </si>
  <si>
    <t>1.3.2.6.3.13</t>
  </si>
  <si>
    <t>1.3.2.6.3.14</t>
  </si>
  <si>
    <t>1.3.2.6.3.15</t>
  </si>
  <si>
    <t>1.3.2.6.3.16</t>
  </si>
  <si>
    <t>1.3.2.6.3.17</t>
  </si>
  <si>
    <t>1.3.2.6.3.18</t>
  </si>
  <si>
    <t>1.3.2.6.3.19</t>
  </si>
  <si>
    <t>1.3.2.6.3.20</t>
  </si>
  <si>
    <t>1.3.2.6.3.21</t>
  </si>
  <si>
    <t>1.3.2.6.3.22</t>
  </si>
  <si>
    <t>1.3.2.6.3.23</t>
  </si>
  <si>
    <t>1.3.2.6.3.24</t>
  </si>
  <si>
    <t>1.3.2.6.3.25</t>
  </si>
  <si>
    <t>1.3.2.6.3.26</t>
  </si>
  <si>
    <t>1.3.2.6.3.27</t>
  </si>
  <si>
    <t>1.3.2.6.3.28</t>
  </si>
  <si>
    <t>1.3.2.6.3.29</t>
  </si>
  <si>
    <t>1.3.2.6.3.30</t>
  </si>
  <si>
    <t>1.3.2.6.3.31</t>
  </si>
  <si>
    <t>1.3.2.6.3.32</t>
  </si>
  <si>
    <t>1.3.2.6.3.33</t>
  </si>
  <si>
    <t>1.3.2.6.3.34</t>
  </si>
  <si>
    <t>1.3.2.6.3.35</t>
  </si>
  <si>
    <t>1.3.2.6.3.36</t>
  </si>
  <si>
    <t>1.3.2.6.3.37</t>
  </si>
  <si>
    <t>1.3.2.6.3.38</t>
  </si>
  <si>
    <t>1.3.2.6.3.39</t>
  </si>
  <si>
    <t>1.3.2.6.3.40</t>
  </si>
  <si>
    <t>1.3.2.6.3.41</t>
  </si>
  <si>
    <t>1.3.2.6.3.42</t>
  </si>
  <si>
    <t>1.3.2.6.3.43</t>
  </si>
  <si>
    <t>1.3.2.6.3.44</t>
  </si>
  <si>
    <t>1.3.2.6.3.45</t>
  </si>
  <si>
    <t>1.3.2.6.3.46</t>
  </si>
  <si>
    <t>1.3.2.6.3.47</t>
  </si>
  <si>
    <t>1.3.2.6.3.48</t>
  </si>
  <si>
    <t>1.3.2.6.4.1</t>
  </si>
  <si>
    <t>1.3.2.6.4.2</t>
  </si>
  <si>
    <t>1.3.2.6.4.3</t>
  </si>
  <si>
    <t>1.3.2.6.4.4</t>
  </si>
  <si>
    <t>1.3.2.6.4.5</t>
  </si>
  <si>
    <t>1.3.2.6.4.6</t>
  </si>
  <si>
    <t>1.3.2.6.4.7</t>
  </si>
  <si>
    <t>1.3.2.7.1.1</t>
  </si>
  <si>
    <t>1.3.2.7.1.2</t>
  </si>
  <si>
    <t>1.3.2.7.1.3</t>
  </si>
  <si>
    <t>1.3.2.7.1.4</t>
  </si>
  <si>
    <t>1.3.2.7.1.5</t>
  </si>
  <si>
    <t>1.3.2.7.1.6</t>
  </si>
  <si>
    <t>1.3.2.7.1.7</t>
  </si>
  <si>
    <t>1.3.2.7.1.8</t>
  </si>
  <si>
    <t>1.3.2.7.1.9</t>
  </si>
  <si>
    <t>1.3.2.7.1.10</t>
  </si>
  <si>
    <t>1.3.2.7.1.11</t>
  </si>
  <si>
    <t>1.3.2.7.1.12</t>
  </si>
  <si>
    <t>1.3.2.7.1.13</t>
  </si>
  <si>
    <t>1.3.2.7.1.14</t>
  </si>
  <si>
    <t>1.3.2.7.1.15</t>
  </si>
  <si>
    <t>1.3.2.7.1.16</t>
  </si>
  <si>
    <t>1.3.2.7.1.17</t>
  </si>
  <si>
    <t>1.3.2.7.1.18</t>
  </si>
  <si>
    <t>1.3.2.7.1.19</t>
  </si>
  <si>
    <t>1.3.2.7.1.20</t>
  </si>
  <si>
    <t>1.3.2.7.1.21</t>
  </si>
  <si>
    <t>1.3.2.7.1.22</t>
  </si>
  <si>
    <t>1.3.2.7.1.23</t>
  </si>
  <si>
    <t>1.3.2.7.1.24</t>
  </si>
  <si>
    <t>1.3.2.7.1.25</t>
  </si>
  <si>
    <t>1.3.2.7.1.26</t>
  </si>
  <si>
    <t>1.3.2.7.1.27</t>
  </si>
  <si>
    <t>1.3.2.7.1.28</t>
  </si>
  <si>
    <t>1.3.2.7.1.29</t>
  </si>
  <si>
    <t>1.3.2.7.2.1</t>
  </si>
  <si>
    <t>1.3.2.7.2.2</t>
  </si>
  <si>
    <t>1.3.2.7.2.3</t>
  </si>
  <si>
    <t>1.3.2.7.2.4</t>
  </si>
  <si>
    <t>1.3.2.7.2.5</t>
  </si>
  <si>
    <t>1.3.2.8.1.1</t>
  </si>
  <si>
    <t>1.3.2.8.1.2</t>
  </si>
  <si>
    <t>1.3.2.8.1.3</t>
  </si>
  <si>
    <t>1.3.2.8.1.4</t>
  </si>
  <si>
    <t>1.3.2.8.1.5</t>
  </si>
  <si>
    <t>1.3.2.8.1.6</t>
  </si>
  <si>
    <t>1.3.2.8.1.7</t>
  </si>
  <si>
    <t>1.3.2.8.1.8</t>
  </si>
  <si>
    <t>1.3.2.8.1.9</t>
  </si>
  <si>
    <t>1.3.2.8.1.10</t>
  </si>
  <si>
    <t>1.3.2.8.1.11</t>
  </si>
  <si>
    <t>1.3.2.8.1.12</t>
  </si>
  <si>
    <t>1.3.2.8.1.13</t>
  </si>
  <si>
    <t>1.3.2.8.1.14</t>
  </si>
  <si>
    <t>1.3.2.8.1.15</t>
  </si>
  <si>
    <t>1.3.2.8.1.16</t>
  </si>
  <si>
    <t>1.3.2.8.1.17</t>
  </si>
  <si>
    <t>1.3.2.8.1.18</t>
  </si>
  <si>
    <t>1.3.2.8.1.19</t>
  </si>
  <si>
    <t>1.3.2.8.1.20</t>
  </si>
  <si>
    <t>1.3.2.8.1.21</t>
  </si>
  <si>
    <t>1.3.2.8.1.22</t>
  </si>
  <si>
    <t>1.3.2.8.1.23</t>
  </si>
  <si>
    <t>1.3.2.8.1.24</t>
  </si>
  <si>
    <t>1.3.2.8.1.25</t>
  </si>
  <si>
    <t>1.3.2.8.1.26</t>
  </si>
  <si>
    <t>1.3.2.8.1.27</t>
  </si>
  <si>
    <t>1.3.2.8.1.28</t>
  </si>
  <si>
    <t>1.3.2.8.1.29</t>
  </si>
  <si>
    <t>1.3.2.8.1.30</t>
  </si>
  <si>
    <t>1.3.2.8.1.31</t>
  </si>
  <si>
    <t>1.3.2.8.1.32</t>
  </si>
  <si>
    <t>1.3.2.8.1.33</t>
  </si>
  <si>
    <t>1.3.2.8.1.34</t>
  </si>
  <si>
    <t>1.3.2.8.1.35</t>
  </si>
  <si>
    <t>1.3.2.8.1.36</t>
  </si>
  <si>
    <t>1.3.2.8.1.37</t>
  </si>
  <si>
    <t>1.3.2.8.1.38</t>
  </si>
  <si>
    <t>1.3.2.8.1.39</t>
  </si>
  <si>
    <t>1.3.2.8.1.40</t>
  </si>
  <si>
    <t>1.3.2.8.1.41</t>
  </si>
  <si>
    <t>1.3.2.8.1.42</t>
  </si>
  <si>
    <t>1.3.2.8.1.43</t>
  </si>
  <si>
    <t>1.3.2.8.1.44</t>
  </si>
  <si>
    <t>1.3.2.8.1.45</t>
  </si>
  <si>
    <t>1.3.2.8.1.46</t>
  </si>
  <si>
    <t>1.3.2.8.1.47</t>
  </si>
  <si>
    <t>1.3.2.8.1.48</t>
  </si>
  <si>
    <t>1.3.2.8.1.49</t>
  </si>
  <si>
    <t>1.3.2.8.1.50</t>
  </si>
  <si>
    <t>1.3.2.8.1.51</t>
  </si>
  <si>
    <t>1.3.2.8.1.52</t>
  </si>
  <si>
    <t>1.3.2.8.1.53</t>
  </si>
  <si>
    <t>1.3.2.8.1.54</t>
  </si>
  <si>
    <t>1.3.2.8.1.55</t>
  </si>
  <si>
    <t>1.3.2.8.1.56</t>
  </si>
  <si>
    <t>1.3.2.8.1.57</t>
  </si>
  <si>
    <t>1.3.2.8.1.58</t>
  </si>
  <si>
    <t>1.3.2.8.1.59</t>
  </si>
  <si>
    <t>1.3.2.8.1.60</t>
  </si>
  <si>
    <t>1.3.2.8.1.61</t>
  </si>
  <si>
    <t>1.3.2.8.1.62</t>
  </si>
  <si>
    <t>1.3.2.8.1.63</t>
  </si>
  <si>
    <t>1.3.2.8.1.64</t>
  </si>
  <si>
    <t>1.3.2.8.2.1</t>
  </si>
  <si>
    <t>1.3.2.8.2.2</t>
  </si>
  <si>
    <t>1.3.2.8.2.3</t>
  </si>
  <si>
    <t>1.3.2.8.2.4</t>
  </si>
  <si>
    <t>1.3.2.8.2.5</t>
  </si>
  <si>
    <t>1.3.2.8.2.6</t>
  </si>
  <si>
    <t>1.3.2.8.3.1</t>
  </si>
  <si>
    <t>1.3.2.8.3.2</t>
  </si>
  <si>
    <t>1.3.2.8.3.3</t>
  </si>
  <si>
    <t>1.3.2.8.3.4</t>
  </si>
  <si>
    <t>1.3.2.8.3.5</t>
  </si>
  <si>
    <t>1.3.2.8.3.6</t>
  </si>
  <si>
    <t>1.3.2.8.3.7</t>
  </si>
  <si>
    <t>1.3.2.8.3.8</t>
  </si>
  <si>
    <t>1.3.2.8.3.9</t>
  </si>
  <si>
    <t>1.3.2.8.3.10</t>
  </si>
  <si>
    <t>1.3.2.8.3.11</t>
  </si>
  <si>
    <t>1.3.2.8.3.12</t>
  </si>
  <si>
    <t>1.3.2.8.3.13</t>
  </si>
  <si>
    <t>1.3.2.8.3.14</t>
  </si>
  <si>
    <t>1.3.2.8.3.15</t>
  </si>
  <si>
    <t>1.3.2.8.3.16</t>
  </si>
  <si>
    <t>1.3.2.8.4.1</t>
  </si>
  <si>
    <t>1.3.2.8.4.2</t>
  </si>
  <si>
    <t>1.3.2.8.4.3</t>
  </si>
  <si>
    <t>1.3.2.8.4.4</t>
  </si>
  <si>
    <t>1.3.2.8.4.5</t>
  </si>
  <si>
    <t>1.3.2.8.4.6</t>
  </si>
  <si>
    <t>1.3.2.8.4.7</t>
  </si>
  <si>
    <t>1.3.2.8.4.8</t>
  </si>
  <si>
    <t>1.3.2.8.4.9</t>
  </si>
  <si>
    <t>1.3.2.8.4.10</t>
  </si>
  <si>
    <t>1.3.2.8.5.1</t>
  </si>
  <si>
    <t>1.3.2.8.5.2</t>
  </si>
  <si>
    <t>1.3.2.8.5.3</t>
  </si>
  <si>
    <t>1.3.2.8.5.4</t>
  </si>
  <si>
    <t>1.3.2.8.5.5</t>
  </si>
  <si>
    <t>1.3.2.8.5.6</t>
  </si>
  <si>
    <t>1.3.2.8.6.1</t>
  </si>
  <si>
    <t>1.3.2.8.6.2</t>
  </si>
  <si>
    <t>1.3.2.8.6.3</t>
  </si>
  <si>
    <t>1.3.2.8.6.4</t>
  </si>
  <si>
    <t>1.3.2.8.7.1</t>
  </si>
  <si>
    <t>1.3.2.8.7.2</t>
  </si>
  <si>
    <t>1.3.2.8.7.3</t>
  </si>
  <si>
    <t>1.3.2.8.7.4</t>
  </si>
  <si>
    <t>1.3.2.8.7.5</t>
  </si>
  <si>
    <t>1.3.2.8.7.6</t>
  </si>
  <si>
    <t>1.3.2.8.8.1</t>
  </si>
  <si>
    <t>1.3.2.8.8.2</t>
  </si>
  <si>
    <t>1.3.2.8.8.3</t>
  </si>
  <si>
    <t>1.3.2.8.8.4</t>
  </si>
  <si>
    <t>1.3.2.8.8.5</t>
  </si>
  <si>
    <t>1.3.2.8.8.6</t>
  </si>
  <si>
    <t>1.3.2.8.8.7</t>
  </si>
  <si>
    <t>1.3.2.8.8.8</t>
  </si>
  <si>
    <t>1.3.2.8.8.9</t>
  </si>
  <si>
    <t>1.3.2.8.8.10</t>
  </si>
  <si>
    <t>1.3.2.8.8.11</t>
  </si>
  <si>
    <t>1.3.2.8.8.12</t>
  </si>
  <si>
    <t>1.3.2.8.8.13</t>
  </si>
  <si>
    <t>1.3.2.8.8.14</t>
  </si>
  <si>
    <t>1.3.2.8.8.15</t>
  </si>
  <si>
    <t>1.3.2.8.8.16</t>
  </si>
  <si>
    <t>1.3.2.8.9.1</t>
  </si>
  <si>
    <t>1.3.2.8.9.2</t>
  </si>
  <si>
    <t>1.3.2.8.9.3</t>
  </si>
  <si>
    <t>1.3.2.8.9.4</t>
  </si>
  <si>
    <t>1.3.2.8.9.5</t>
  </si>
  <si>
    <t>1.3.2.8.9.6</t>
  </si>
  <si>
    <t>1.3.2.8.9.7</t>
  </si>
  <si>
    <t>1.3.2.8.9.8</t>
  </si>
  <si>
    <t>1.3.2.8.9.9</t>
  </si>
  <si>
    <t>1.3.2.8.9.10</t>
  </si>
  <si>
    <t>1.3.2.8.9.11</t>
  </si>
  <si>
    <t>1.3.2.10.1.1</t>
  </si>
  <si>
    <t>1.3.2.10.1.2</t>
  </si>
  <si>
    <t>1.3.2.10.1.3</t>
  </si>
  <si>
    <t>1.3.2.10.2.1</t>
  </si>
  <si>
    <t>1.3.2.10.2.2</t>
  </si>
  <si>
    <t>1.3.2.10.2.3</t>
  </si>
  <si>
    <t>1.3.2.10.2.4</t>
  </si>
  <si>
    <t>1.3.2.10.2.5</t>
  </si>
  <si>
    <t>1.3.2.11.1.1</t>
  </si>
  <si>
    <t>1.3.2.11.1.2</t>
  </si>
  <si>
    <t>1.3.2.11.1.3</t>
  </si>
  <si>
    <t>1.3.2.11.2.1</t>
  </si>
  <si>
    <t>1.3.2.11.2.2</t>
  </si>
  <si>
    <t>1.3.2.11.2.3</t>
  </si>
  <si>
    <t>1.3.2.11.2.4</t>
  </si>
  <si>
    <t>1.3.2.12.1.1</t>
  </si>
  <si>
    <t>1.3.2.12.1.2</t>
  </si>
  <si>
    <t>1.3.2.12.1.3</t>
  </si>
  <si>
    <t>1.3.2.12.2.1</t>
  </si>
  <si>
    <t>1.3.2.12.2.2</t>
  </si>
  <si>
    <t>1.3.2.12.2.3</t>
  </si>
  <si>
    <t>1.3.2.12.2.4</t>
  </si>
  <si>
    <t>1.3.2.12.2.5</t>
  </si>
  <si>
    <t>1.3.2.13.1.1</t>
  </si>
  <si>
    <t>1.3.2.13.1.2</t>
  </si>
  <si>
    <t>1.3.2.13.1.3</t>
  </si>
  <si>
    <t>1.3.2.13.2.1</t>
  </si>
  <si>
    <t>1.3.2.13.2.2</t>
  </si>
  <si>
    <t>1.3.2.13.3.1</t>
  </si>
  <si>
    <t>1.3.2.13.3.2</t>
  </si>
  <si>
    <t>1.3.2.13.3.3</t>
  </si>
  <si>
    <t>1.3.2.13.3.4</t>
  </si>
  <si>
    <t>1.3.2.13.3.5</t>
  </si>
  <si>
    <t>1.3.2.14.1.1</t>
  </si>
  <si>
    <t>1.3.2.14.1.2</t>
  </si>
  <si>
    <t>1.3.2.14.1.3</t>
  </si>
  <si>
    <t>1.3.2.14.2.1</t>
  </si>
  <si>
    <t>1.3.2.14.2.2</t>
  </si>
  <si>
    <t>1.3.2.14.2.3</t>
  </si>
  <si>
    <t>1.3.2.15.1.1</t>
  </si>
  <si>
    <t>1.3.2.15.1.2</t>
  </si>
  <si>
    <t>1.3.2.15.1.3</t>
  </si>
  <si>
    <t>1.3.2.15.2.1</t>
  </si>
  <si>
    <t>1.3.2.15.2.2</t>
  </si>
  <si>
    <t>1.3.2.15.2.3</t>
  </si>
  <si>
    <t>1.3.2.15.2.4</t>
  </si>
  <si>
    <t>1.3.2.15.2.5</t>
  </si>
  <si>
    <t>1.3.2.15.2.6</t>
  </si>
  <si>
    <t>1.3.2.15.3.1</t>
  </si>
  <si>
    <t>1.3.2.15.3.2</t>
  </si>
  <si>
    <t>1.3.2.15.3.3</t>
  </si>
  <si>
    <t>1.3.2.15.3.4</t>
  </si>
  <si>
    <t>1.3.2.15.4.1</t>
  </si>
  <si>
    <t>1.3.2.15.4.2</t>
  </si>
  <si>
    <t>1.3.2.15.4.3</t>
  </si>
  <si>
    <t>1.3.2.15.4.4</t>
  </si>
  <si>
    <t>1.3.2.15.4.5</t>
  </si>
  <si>
    <t>1.3.2.15.4.6</t>
  </si>
  <si>
    <t>1.3.2.15.4.7</t>
  </si>
  <si>
    <t>1.3.2.16.1.1</t>
  </si>
  <si>
    <t>1.3.2.16.1.2</t>
  </si>
  <si>
    <t>1.3.2.16.1.3</t>
  </si>
  <si>
    <t>1.3.2.17.1.1</t>
  </si>
  <si>
    <t>1.3.2.17.1.2</t>
  </si>
  <si>
    <t>1.3.2.17.1.3</t>
  </si>
  <si>
    <t>1.3.2.17.1.4</t>
  </si>
  <si>
    <t>1.3.2.17.1.5</t>
  </si>
  <si>
    <t>1.3.2.17.1.6</t>
  </si>
  <si>
    <t>1.3.2.17.1.7</t>
  </si>
  <si>
    <t>1.3.2.17.1.8</t>
  </si>
  <si>
    <t>1.3.2.17.1.9</t>
  </si>
  <si>
    <t>1.3.2.17.1.10</t>
  </si>
  <si>
    <t>1.3.2.17.1.11</t>
  </si>
  <si>
    <t>1.3.2.17.1.12</t>
  </si>
  <si>
    <t>1.3.2.17.1.13</t>
  </si>
  <si>
    <t>1.3.2.17.1.14</t>
  </si>
  <si>
    <t>1.3.2.17.1.15</t>
  </si>
  <si>
    <t>1.3.2.17.1.16</t>
  </si>
  <si>
    <t>1.3.2.17.1.17</t>
  </si>
  <si>
    <t>1.3.2.17.1.18</t>
  </si>
  <si>
    <t>1.3.2.17.1.19</t>
  </si>
  <si>
    <t>1.3.2.17.1.20</t>
  </si>
  <si>
    <t>1.3.2.17.1.21</t>
  </si>
  <si>
    <t>1.3.2.17.1.22</t>
  </si>
  <si>
    <t>1.3.2.17.1.23</t>
  </si>
  <si>
    <t>1.3.2.17.1.24</t>
  </si>
  <si>
    <t>1.3.2.17.1.25</t>
  </si>
  <si>
    <t>1.3.2.17.1.26</t>
  </si>
  <si>
    <t>1.3.2.18.1.1</t>
  </si>
  <si>
    <t>1.3.2.18.1.2</t>
  </si>
  <si>
    <t>1.3.2.18.1.3</t>
  </si>
  <si>
    <t>1.3.2.18.2.1</t>
  </si>
  <si>
    <t>1.3.2.18.2.2</t>
  </si>
  <si>
    <t>1.3.2.18.2.3</t>
  </si>
  <si>
    <t>1.3.2.18.2.4</t>
  </si>
  <si>
    <t>1.3.2.18.2.5</t>
  </si>
  <si>
    <t>1.3.2.18.2.6</t>
  </si>
  <si>
    <t>1.3.2.18.2.7</t>
  </si>
  <si>
    <t>1.3.2.18.3.1</t>
  </si>
  <si>
    <t>1.3.2.18.3.2</t>
  </si>
  <si>
    <t>1.3.2.19.1.1</t>
  </si>
  <si>
    <t>1.3.2.19.1.2</t>
  </si>
  <si>
    <t>1.3.2.19.1.3</t>
  </si>
  <si>
    <t>1.3.2.19.1.4</t>
  </si>
  <si>
    <t>1.3.2.19.1.5</t>
  </si>
  <si>
    <t>1.3.2.19.1.6</t>
  </si>
  <si>
    <t>1.3.3.1.1.1</t>
  </si>
  <si>
    <t>1.3.3.1.1.2</t>
  </si>
  <si>
    <t>1.3.3.1.1.3</t>
  </si>
  <si>
    <t>1.3.3.1.1.4</t>
  </si>
  <si>
    <t>1.3.3.1.1.5</t>
  </si>
  <si>
    <t>1.3.3.1.1.6</t>
  </si>
  <si>
    <t>1.3.3.1.1.7</t>
  </si>
  <si>
    <t>1.3.3.1.1.8</t>
  </si>
  <si>
    <t>1.3.3.1.1.9</t>
  </si>
  <si>
    <t>1.3.3.1.1.10</t>
  </si>
  <si>
    <t>1.3.3.1.1.11</t>
  </si>
  <si>
    <t>1.3.3.1.1.12</t>
  </si>
  <si>
    <t>1.3.3.1.1.13</t>
  </si>
  <si>
    <t>1.3.3.1.1.14</t>
  </si>
  <si>
    <t>1.3.3.1.1.15</t>
  </si>
  <si>
    <t>1.3.3.1.1.16</t>
  </si>
  <si>
    <t>1.3.3.1.1.17</t>
  </si>
  <si>
    <t>1.3.3.1.1.18</t>
  </si>
  <si>
    <t>1.3.3.1.1.19</t>
  </si>
  <si>
    <t>1.3.3.1.1.20</t>
  </si>
  <si>
    <t>1.3.3.1.1.21</t>
  </si>
  <si>
    <t>1.3.3.1.1.22</t>
  </si>
  <si>
    <t>1.3.3.1.1.23</t>
  </si>
  <si>
    <t>1.3.3.1.1.24</t>
  </si>
  <si>
    <t>1.3.3.1.1.25</t>
  </si>
  <si>
    <t>1.3.3.1.1.26</t>
  </si>
  <si>
    <t>1.3.3.1.1.27</t>
  </si>
  <si>
    <t>1.3.3.1.1.28</t>
  </si>
  <si>
    <t>1.3.3.1.1.29</t>
  </si>
  <si>
    <t>1.3.3.1.1.30</t>
  </si>
  <si>
    <t>1.3.3.1.1.31</t>
  </si>
  <si>
    <t>1.3.3.1.1.32</t>
  </si>
  <si>
    <t>1.3.3.1.1.33</t>
  </si>
  <si>
    <t>1.3.3.1.1.34</t>
  </si>
  <si>
    <t>1.3.3.1.1.35</t>
  </si>
  <si>
    <t>1.3.3.1.1.36</t>
  </si>
  <si>
    <t>1.3.3.1.1.37</t>
  </si>
  <si>
    <t>1.3.3.1.2.1</t>
  </si>
  <si>
    <t>1.3.3.1.2.2</t>
  </si>
  <si>
    <t>1.3.3.1.2.3</t>
  </si>
  <si>
    <t>1.3.3.1.2.4</t>
  </si>
  <si>
    <t>1.3.3.1.2.5</t>
  </si>
  <si>
    <t>1.3.3.1.2.6</t>
  </si>
  <si>
    <t>1.3.3.1.2.7</t>
  </si>
  <si>
    <t>1.3.3.1.2.8</t>
  </si>
  <si>
    <t>1.3.3.1.2.9</t>
  </si>
  <si>
    <t>1.3.3.1.2.10</t>
  </si>
  <si>
    <t>1.3.3.1.2.11</t>
  </si>
  <si>
    <t>1.3.3.1.2.12</t>
  </si>
  <si>
    <t>1.3.3.1.2.13</t>
  </si>
  <si>
    <t>1.3.3.2.1.1</t>
  </si>
  <si>
    <t>1.3.3.2.1.2</t>
  </si>
  <si>
    <t>1.3.3.2.1.3</t>
  </si>
  <si>
    <t>1.3.3.2.1.4</t>
  </si>
  <si>
    <t>1.3.3.3.1.1</t>
  </si>
  <si>
    <t>1.3.3.3.1.2</t>
  </si>
  <si>
    <t>1.3.3.3.1.3</t>
  </si>
  <si>
    <t>1.3.3.3.1.4</t>
  </si>
  <si>
    <t>1.3.3.3.1.5</t>
  </si>
  <si>
    <t>1.3.3.4.1.1</t>
  </si>
  <si>
    <t>1.3.3.4.1.2</t>
  </si>
  <si>
    <t>1.3.3.4.1.3</t>
  </si>
  <si>
    <t>1.3.3.4.1.4</t>
  </si>
  <si>
    <t>1.3.3.4.1.5</t>
  </si>
  <si>
    <t>1.3.4.1.1.1</t>
  </si>
  <si>
    <t>1.3.4.1.1.2</t>
  </si>
  <si>
    <t>1.3.4.1.1.3</t>
  </si>
  <si>
    <t>1.3.4.1.1.4</t>
  </si>
  <si>
    <t>1.3.4.1.1.5</t>
  </si>
  <si>
    <t>1.3.4.1.1.6</t>
  </si>
  <si>
    <t>1.3.4.1.1.7</t>
  </si>
  <si>
    <t>1.3.4.1.1.8</t>
  </si>
  <si>
    <t>1.3.4.1.1.9</t>
  </si>
  <si>
    <t>1.3.4.1.1.10</t>
  </si>
  <si>
    <t>1.3.4.1.2.1</t>
  </si>
  <si>
    <t>1.3.4.1.2.2</t>
  </si>
  <si>
    <t>1.3.4.1.2.3</t>
  </si>
  <si>
    <t>1.3.4.1.2.4</t>
  </si>
  <si>
    <t>1.3.4.1.2.5</t>
  </si>
  <si>
    <t>1.3.4.1.2.6</t>
  </si>
  <si>
    <t>1.3.4.1.2.7</t>
  </si>
  <si>
    <t>1.3.4.1.2.8</t>
  </si>
  <si>
    <t>1.3.4.1.2.9</t>
  </si>
  <si>
    <t>1.3.4.1.2.10</t>
  </si>
  <si>
    <t>1.3.4.1.2.11</t>
  </si>
  <si>
    <t>1.3.4.1.2.12</t>
  </si>
  <si>
    <t>1.3.4.1.2.13</t>
  </si>
  <si>
    <t>1.3.4.2.1.1</t>
  </si>
  <si>
    <t>1.3.4.2.1.2</t>
  </si>
  <si>
    <t>1.3.4.2.1.3</t>
  </si>
  <si>
    <t>1.3.4.2.1.4</t>
  </si>
  <si>
    <t>1.3.4.2.1.5</t>
  </si>
  <si>
    <t>1.3.4.2.1.6</t>
  </si>
  <si>
    <t>1.3.4.2.1.7</t>
  </si>
  <si>
    <t>1.3.4.2.1.8</t>
  </si>
  <si>
    <t>1.3.4.2.2.1</t>
  </si>
  <si>
    <t>1.3.4.2.2.2</t>
  </si>
  <si>
    <t>1.3.4.2.2.3</t>
  </si>
  <si>
    <t>1.3.4.2.2.4</t>
  </si>
  <si>
    <t>1.3.4.2.2.5</t>
  </si>
  <si>
    <t>1.3.4.2.2.6</t>
  </si>
  <si>
    <t>1.3.4.2.2.7</t>
  </si>
  <si>
    <t>1.3.4.2.2.8</t>
  </si>
  <si>
    <t>1.3.4.2.3.1</t>
  </si>
  <si>
    <t>1.3.4.2.3.2</t>
  </si>
  <si>
    <t>1.3.4.2.3.3</t>
  </si>
  <si>
    <t>1.3.4.2.3.4</t>
  </si>
  <si>
    <t>1.3.4.2.3.5</t>
  </si>
  <si>
    <t>1.3.4.2.3.6</t>
  </si>
  <si>
    <t>1.3.4.2.3.7</t>
  </si>
  <si>
    <t>1.3.4.2.3.8</t>
  </si>
  <si>
    <t>1.3.4.2.4.1</t>
  </si>
  <si>
    <t>1.3.4.2.4.2</t>
  </si>
  <si>
    <t>1.3.4.2.4.3</t>
  </si>
  <si>
    <t>1.3.4.2.4.4</t>
  </si>
  <si>
    <t>1.3.4.2.4.5</t>
  </si>
  <si>
    <t>1.3.4.2.4.6</t>
  </si>
  <si>
    <t>1.3.4.2.4.7</t>
  </si>
  <si>
    <t>1.3.4.2.5.1</t>
  </si>
  <si>
    <t>1.3.4.2.5.2</t>
  </si>
  <si>
    <t>1.3.4.2.5.3</t>
  </si>
  <si>
    <t>1.3.4.2.5.4</t>
  </si>
  <si>
    <t>1.3.4.2.5.5</t>
  </si>
  <si>
    <t>1.3.4.2.5.6</t>
  </si>
  <si>
    <t>1.3.4.2.5.7</t>
  </si>
  <si>
    <t>1.3.4.2.5.8</t>
  </si>
  <si>
    <t>1.3.4.2.6.1</t>
  </si>
  <si>
    <t>1.3.4.2.6.2</t>
  </si>
  <si>
    <t>1.3.4.2.6.3</t>
  </si>
  <si>
    <t>1.3.4.2.6.4</t>
  </si>
  <si>
    <t>1.3.4.2.6.5</t>
  </si>
  <si>
    <t>1.3.4.2.6.6</t>
  </si>
  <si>
    <t>1.3.4.2.7.1</t>
  </si>
  <si>
    <t>1.3.4.2.7.2</t>
  </si>
  <si>
    <t>1.3.4.2.7.3</t>
  </si>
  <si>
    <t>1.3.4.2.7.4</t>
  </si>
  <si>
    <t>1.3.4.2.7.5</t>
  </si>
  <si>
    <t>1.3.4.2.7.6</t>
  </si>
  <si>
    <t>1.3.4.3.1.1</t>
  </si>
  <si>
    <t>1.3.4.3.1.2</t>
  </si>
  <si>
    <t>1.3.4.3.1.3</t>
  </si>
  <si>
    <t>1.3.4.3.1.4</t>
  </si>
  <si>
    <t>1.3.4.3.1.5</t>
  </si>
  <si>
    <t>1.3.4.3.2.1</t>
  </si>
  <si>
    <t>1.3.4.3.2.2</t>
  </si>
  <si>
    <t>1.3.4.3.2.3</t>
  </si>
  <si>
    <t>1.3.4.3.2.4</t>
  </si>
  <si>
    <t>1.3.4.3.3.1</t>
  </si>
  <si>
    <t>1.3.4.3.3.2</t>
  </si>
  <si>
    <t>1.3.4.3.3.3</t>
  </si>
  <si>
    <t>1.3.4.3.3.4</t>
  </si>
  <si>
    <t>1.3.4.3.4.1</t>
  </si>
  <si>
    <t>1.3.4.3.4.2</t>
  </si>
  <si>
    <t>1.3.4.3.4.3</t>
  </si>
  <si>
    <t>1.3.4.3.4.4</t>
  </si>
  <si>
    <t>1.3.4.3.5.1</t>
  </si>
  <si>
    <t>1.3.4.3.5.2</t>
  </si>
  <si>
    <t>1.3.4.3.5.3</t>
  </si>
  <si>
    <t>1.3.4.3.5.4</t>
  </si>
  <si>
    <t>1.3.4.3.5.5</t>
  </si>
  <si>
    <t>1.3.4.3.5.6</t>
  </si>
  <si>
    <t>1.3.4.3.5.7</t>
  </si>
  <si>
    <t>1.3.4.3.5.8</t>
  </si>
  <si>
    <t>1.3.4.3.5.9</t>
  </si>
  <si>
    <t>1.3.4.3.5.10</t>
  </si>
  <si>
    <t>1.3.4.3.5.11</t>
  </si>
  <si>
    <t>1.3.4.3.5.12</t>
  </si>
  <si>
    <t>1.3.4.3.6.1</t>
  </si>
  <si>
    <t>1.3.4.3.6.2</t>
  </si>
  <si>
    <t>1.3.4.3.6.3</t>
  </si>
  <si>
    <t>1.3.4.3.6.4</t>
  </si>
  <si>
    <t>1.3.4.3.7.1</t>
  </si>
  <si>
    <t>1.3.4.3.7.2</t>
  </si>
  <si>
    <t>1.3.4.3.8.1</t>
  </si>
  <si>
    <t>1.3.4.3.8.2</t>
  </si>
  <si>
    <t>1.3.4.3.8.3</t>
  </si>
  <si>
    <t>1.3.4.3.8.4</t>
  </si>
  <si>
    <t>1.3.4.3.9.1</t>
  </si>
  <si>
    <t>1.3.4.3.9.2</t>
  </si>
  <si>
    <t>1.3.4.3.9.3</t>
  </si>
  <si>
    <t>1.3.4.3.9.4</t>
  </si>
  <si>
    <t>1.3.4.3.10.1</t>
  </si>
  <si>
    <t>1.3.4.4.1.1</t>
  </si>
  <si>
    <t>1.3.4.4.1.2</t>
  </si>
  <si>
    <t>1.3.4.4.1.3</t>
  </si>
  <si>
    <t>1.3.4.4.1.4</t>
  </si>
  <si>
    <t>1.3.4.4.1.5</t>
  </si>
  <si>
    <t>1.3.4.4.2.1</t>
  </si>
  <si>
    <t>1.3.4.4.2.2</t>
  </si>
  <si>
    <t>1.3.4.4.2.3</t>
  </si>
  <si>
    <t>1.3.4.4.3.1</t>
  </si>
  <si>
    <t>1.3.4.4.3.2</t>
  </si>
  <si>
    <t>1.3.4.4.3.3</t>
  </si>
  <si>
    <t>1.3.4.4.3.4</t>
  </si>
  <si>
    <t>1.3.4.4.3.5</t>
  </si>
  <si>
    <t>1.3.4.4.4.1</t>
  </si>
  <si>
    <t>1.3.4.4.4.2</t>
  </si>
  <si>
    <t>1.3.4.4.4.3</t>
  </si>
  <si>
    <t>1.3.4.4.4.4</t>
  </si>
  <si>
    <t>1.3.4.4.4.5</t>
  </si>
  <si>
    <t>1.3.5.1.1.1</t>
  </si>
  <si>
    <t>1.3.5.1.1.2</t>
  </si>
  <si>
    <t>1.3.5.1.1.3</t>
  </si>
  <si>
    <t>1.3.5.1.1.4</t>
  </si>
  <si>
    <t>1.3.5.1.1.5</t>
  </si>
  <si>
    <t>1.3.5.1.1.6</t>
  </si>
  <si>
    <t>1.3.5.1.1.7</t>
  </si>
  <si>
    <t>1.3.5.1.1.8</t>
  </si>
  <si>
    <t>1.3.5.1.1.9</t>
  </si>
  <si>
    <t>1.3.5.1.1.10</t>
  </si>
  <si>
    <t>1.3.5.1.1.11</t>
  </si>
  <si>
    <t>1.3.5.1.1.12</t>
  </si>
  <si>
    <t>1.3.5.1.2.1</t>
  </si>
  <si>
    <t>1.3.5.1.2.2</t>
  </si>
  <si>
    <t>1.3.5.1.2.3</t>
  </si>
  <si>
    <t>1.3.5.1.3.1</t>
  </si>
  <si>
    <t>1.3.5.1.3.2</t>
  </si>
  <si>
    <t>1.3.5.1.3.3</t>
  </si>
  <si>
    <t>1.3.5.1.3.4</t>
  </si>
  <si>
    <t>1.3.5.1.4.1</t>
  </si>
  <si>
    <t>1.3.5.1.4.2</t>
  </si>
  <si>
    <t>1.3.5.1.5.1</t>
  </si>
  <si>
    <t>1.3.5.1.5.2</t>
  </si>
  <si>
    <t>1.3.5.1.6.1</t>
  </si>
  <si>
    <t>1.3.5.1.6.2</t>
  </si>
  <si>
    <t>1.3.5.1.7.1</t>
  </si>
  <si>
    <t>1.3.5.1.7.2</t>
  </si>
  <si>
    <t>1.3.5.2.1.1</t>
  </si>
  <si>
    <t>1.3.5.2.1.2</t>
  </si>
  <si>
    <t>1.3.5.2.1.3</t>
  </si>
  <si>
    <t>1.3.5.2.1.4</t>
  </si>
  <si>
    <t>1.3.5.2.2.1</t>
  </si>
  <si>
    <t>1.3.5.2.2.2</t>
  </si>
  <si>
    <t>1.3.5.2.2.3</t>
  </si>
  <si>
    <t>1.3.5.2.2.4</t>
  </si>
  <si>
    <t>1.3.5.2.3.1</t>
  </si>
  <si>
    <t>1.3.5.2.3.2</t>
  </si>
  <si>
    <t>1.3.5.3.1.1</t>
  </si>
  <si>
    <t>1.3.5.3.1.2</t>
  </si>
  <si>
    <t>1.3.5.3.1.3</t>
  </si>
  <si>
    <t>1.3.5.3.1.4</t>
  </si>
  <si>
    <t>1.3.5.3.2.1</t>
  </si>
  <si>
    <t>1.3.5.3.2.2</t>
  </si>
  <si>
    <t>1.3.5.3.2.3</t>
  </si>
  <si>
    <t>1.3.5.3.2.4</t>
  </si>
  <si>
    <t>1.3.5.3.3.1</t>
  </si>
  <si>
    <t>1.3.5.4.1.1</t>
  </si>
  <si>
    <t>1.3.5.4.2.1</t>
  </si>
  <si>
    <t>1.3.5.4.3.1</t>
  </si>
  <si>
    <t>1.3.5.4.4.1</t>
  </si>
  <si>
    <t>1.3.5.4.5.1</t>
  </si>
  <si>
    <t>1.3.5.4.6.1</t>
  </si>
  <si>
    <t>1.3.5.4.7.1</t>
  </si>
  <si>
    <t>1.3.5.4.8.1</t>
  </si>
  <si>
    <t>1.3.5.4.9.1</t>
  </si>
  <si>
    <t>1.3.5.4.10.1</t>
  </si>
  <si>
    <t>1.3.5.5.1.1</t>
  </si>
  <si>
    <t>1.3.5.6.1.1</t>
  </si>
  <si>
    <t>1.3.5.6.1.2</t>
  </si>
  <si>
    <t>1.3.5.6.1.3</t>
  </si>
  <si>
    <t>1.3.5.6.1.4</t>
  </si>
  <si>
    <t>1.3.5.6.1.5</t>
  </si>
  <si>
    <t>1.3.5.6.1.6</t>
  </si>
  <si>
    <t>1.3.5.6.1.7</t>
  </si>
  <si>
    <t>1.3.5.7.1.1</t>
  </si>
  <si>
    <t>1.3.6.1.1.1</t>
  </si>
  <si>
    <t>1.3.7.1.1.1</t>
  </si>
  <si>
    <t>1.3.7.1.1.2</t>
  </si>
  <si>
    <t>1.3.7.1.1.3</t>
  </si>
  <si>
    <t>1.3.7.1.2.1</t>
  </si>
  <si>
    <t>1.3.7.1.2.2</t>
  </si>
  <si>
    <t>1.3.7.1.2.3</t>
  </si>
  <si>
    <t>1.3.7.1.2.4</t>
  </si>
  <si>
    <t>1.3.7.1.2.5</t>
  </si>
  <si>
    <t>1.3.7.1.3.1</t>
  </si>
  <si>
    <t>1.3.7.1.3.2</t>
  </si>
  <si>
    <t>1.3.7.1.3.3</t>
  </si>
  <si>
    <t>1.3.7.1.4.1</t>
  </si>
  <si>
    <t>1.3.7.1.5.1</t>
  </si>
  <si>
    <t>1.3.7.1.5.2</t>
  </si>
  <si>
    <t>1.3.7.1.5.3</t>
  </si>
  <si>
    <t>1.3.7.1.6.1</t>
  </si>
  <si>
    <t>1.3.7.1.6.2</t>
  </si>
  <si>
    <t>1.3.7.1.6.3</t>
  </si>
  <si>
    <t>1.3.7.1.6.4</t>
  </si>
  <si>
    <t>1.3.7.1.7.1</t>
  </si>
  <si>
    <t>1.3.7.1.7.2</t>
  </si>
  <si>
    <t>1.3.7.1.8.1</t>
  </si>
  <si>
    <t>1.3.7.1.8.2</t>
  </si>
  <si>
    <t>1.3.7.1.8.3</t>
  </si>
  <si>
    <t>1.3.7.1.8.4</t>
  </si>
  <si>
    <t>1.3.7.1.8.5</t>
  </si>
  <si>
    <t>1.3.7.1.8.6</t>
  </si>
  <si>
    <t>1.3.7.1.8.7</t>
  </si>
  <si>
    <t>1.3.7.1.8.8</t>
  </si>
  <si>
    <t>1.3.7.1.8.9</t>
  </si>
  <si>
    <t>1.3.7.1.10.1</t>
  </si>
  <si>
    <t>1.3.7.1.10.2</t>
  </si>
  <si>
    <t>1.3.7.1.11.1</t>
  </si>
  <si>
    <t>1.3.7.1.11.2</t>
  </si>
  <si>
    <t>1.3.7.1.12.1</t>
  </si>
  <si>
    <t>1.3.7.1.12.2</t>
  </si>
  <si>
    <t>1.3.7.1.13.1</t>
  </si>
  <si>
    <t>1.3.7.1.13.2</t>
  </si>
  <si>
    <t>1.3.7.1.13.3</t>
  </si>
  <si>
    <t>1.3.7.1.14.1</t>
  </si>
  <si>
    <t>1.3.7.1.14.2</t>
  </si>
  <si>
    <t>1.3.7.1.15.1</t>
  </si>
  <si>
    <t>1.3.7.1.15.2</t>
  </si>
  <si>
    <t>1.3.7.1.15.3</t>
  </si>
  <si>
    <t>1.3.7.1.15.4</t>
  </si>
  <si>
    <t>1.3.7.1.16.1</t>
  </si>
  <si>
    <t>1.3.7.1.17.1</t>
  </si>
  <si>
    <t>1.3.7.1.18.1</t>
  </si>
  <si>
    <t>1.3.7.1.18.2</t>
  </si>
  <si>
    <t>1.3.7.1.18.3</t>
  </si>
  <si>
    <t>1.3.7.1.19.1</t>
  </si>
  <si>
    <t>1.3.7.2.1.1</t>
  </si>
  <si>
    <t>1.3.7.2.1.2</t>
  </si>
  <si>
    <t>1.3.7.2.2.1</t>
  </si>
  <si>
    <t>1.3.7.2.3.1</t>
  </si>
  <si>
    <t>1.3.7.2.4.1</t>
  </si>
  <si>
    <t>1.3.7.3.1.1</t>
  </si>
  <si>
    <t>1.3.7.3.1.2</t>
  </si>
  <si>
    <t>1.3.7.3.2.1</t>
  </si>
  <si>
    <t>1.3.7.3.2.2</t>
  </si>
  <si>
    <t>1.3.7.3.2.3</t>
  </si>
  <si>
    <t>1.3.7.3.2.4</t>
  </si>
  <si>
    <t>1.3.7.3.2.5</t>
  </si>
  <si>
    <t>1.3.7.3.2.6</t>
  </si>
  <si>
    <t>1.3.7.3.2.7</t>
  </si>
  <si>
    <t>1.3.7.3.3.1</t>
  </si>
  <si>
    <t>1.3.7.3.3.2</t>
  </si>
  <si>
    <t>1.3.7.3.3.3</t>
  </si>
  <si>
    <t>1.3.7.3.3.4</t>
  </si>
  <si>
    <t>1.3.7.3.3.5</t>
  </si>
  <si>
    <t>1.3.7.3.3.6</t>
  </si>
  <si>
    <t>1.3.7.3.3.7</t>
  </si>
  <si>
    <t>1.3.7.3.3.8</t>
  </si>
  <si>
    <t>1.3.7.3.3.9</t>
  </si>
  <si>
    <t>1.3.7.3.3.10</t>
  </si>
  <si>
    <t>1.3.7.3.4.1</t>
  </si>
  <si>
    <t>1.3.7.3.4.2</t>
  </si>
  <si>
    <t>1.3.7.3.4.3</t>
  </si>
  <si>
    <t>1.3.7.3.4.4</t>
  </si>
  <si>
    <t>1.3.7.4.1.1</t>
  </si>
  <si>
    <t>1.5.3.1.1.1</t>
  </si>
  <si>
    <t>1.5.3.1.1.2</t>
  </si>
  <si>
    <t>1.5.3.1.1.3</t>
  </si>
  <si>
    <t>1.5.3.1.1.4</t>
  </si>
  <si>
    <t>1.5.3.1.1.5</t>
  </si>
  <si>
    <t>1.5.3.1.1.6</t>
  </si>
  <si>
    <t>1.5.3.1.1.7</t>
  </si>
  <si>
    <t>1.5.3.1.1.8</t>
  </si>
  <si>
    <t>1.5.3.1.1.9</t>
  </si>
  <si>
    <t>1.1.7.1.1.1</t>
  </si>
  <si>
    <t>1.1.7.1.1.2</t>
  </si>
  <si>
    <t>1.1.7.1.1.3</t>
  </si>
  <si>
    <t>1.1.7.1.1.4</t>
  </si>
  <si>
    <t>1.1.7.1.1.5</t>
  </si>
  <si>
    <t>1.1.7.1.1.6</t>
  </si>
  <si>
    <t>1.1.7.1.1.7</t>
  </si>
  <si>
    <t>1.1.7.1.1.8</t>
  </si>
  <si>
    <t>1.1.7.1.1.9</t>
  </si>
  <si>
    <t>1.1.7.1.1.10</t>
  </si>
  <si>
    <t>1.1.7.1.1.11</t>
  </si>
  <si>
    <t>1.1.7.1.1.12</t>
  </si>
  <si>
    <t>1.1.7.1.2.1</t>
  </si>
  <si>
    <t>1.1.7.1.2.2</t>
  </si>
  <si>
    <t>1.1.7.1.2.3</t>
  </si>
  <si>
    <t>1.1.7.1.2.4</t>
  </si>
  <si>
    <t>1.1.7.1.2.5</t>
  </si>
  <si>
    <t>1.1.7.1.2.6</t>
  </si>
  <si>
    <t>1.1.7.1.2.7</t>
  </si>
  <si>
    <t>1.1.7.1.2.8</t>
  </si>
  <si>
    <t>1.1.7.1.2.9</t>
  </si>
  <si>
    <t>1.1.7.1.2.10</t>
  </si>
  <si>
    <t>1.1.7.1.2.11</t>
  </si>
  <si>
    <t>1.1.7.1.3.1</t>
  </si>
  <si>
    <t>1.1.7.1.3.2</t>
  </si>
  <si>
    <t>1.1.7.1.3.3</t>
  </si>
  <si>
    <t>1.1.7.1.3.4</t>
  </si>
  <si>
    <t>1.1.7.1.3.5</t>
  </si>
  <si>
    <t>1.1.7.1.3.6</t>
  </si>
  <si>
    <t>1.1.7.1.3.7</t>
  </si>
  <si>
    <t>1.1.7.1.3.8</t>
  </si>
  <si>
    <t>1.1.7.1.3.9</t>
  </si>
  <si>
    <t>1.1.7.1.3.10</t>
  </si>
  <si>
    <t>1.1.7.1.3.11</t>
  </si>
  <si>
    <t>1.1.7.1.3.12</t>
  </si>
  <si>
    <t>1.1.7.1.3.13</t>
  </si>
  <si>
    <t>1.1.7.1.4.1</t>
  </si>
  <si>
    <t>1.1.7.1.4.2</t>
  </si>
  <si>
    <t>1.1.7.1.5.1</t>
  </si>
  <si>
    <t>1.1.7.1.5.2</t>
  </si>
  <si>
    <t>1.1.7.1.6.1</t>
  </si>
  <si>
    <t>1.1.7.1.6.2</t>
  </si>
  <si>
    <t>1.1.7.1.7.1</t>
  </si>
  <si>
    <t>1.1.7.1.7.2</t>
  </si>
  <si>
    <t>1.1.7.1.7.3</t>
  </si>
  <si>
    <t>1.1.7.1.8.1</t>
  </si>
  <si>
    <t>1.1.7.1.8.2</t>
  </si>
  <si>
    <t>1.1.7.1.8.3</t>
  </si>
  <si>
    <t>1.1.7.1.8.4</t>
  </si>
  <si>
    <t>1.1.7.1.9.1</t>
  </si>
  <si>
    <t>1.1.7.1.9.2</t>
  </si>
  <si>
    <t>1.1.7.2.1.1</t>
  </si>
  <si>
    <t>1.1.7.2.1.2</t>
  </si>
  <si>
    <t>1.1.7.2.1.3</t>
  </si>
  <si>
    <t>1.1.7.2.1.4</t>
  </si>
  <si>
    <t>1.1.7.2.1.5</t>
  </si>
  <si>
    <t>1.1.7.2.1.6</t>
  </si>
  <si>
    <t>1.1.7.2.2.1</t>
  </si>
  <si>
    <t>1.1.7.2.2.2</t>
  </si>
  <si>
    <t>1.1.7.2.2.3</t>
  </si>
  <si>
    <t>1.1.7.2.2.4</t>
  </si>
  <si>
    <t>1.1.7.2.2.5</t>
  </si>
  <si>
    <t>1.1.7.2.2.6</t>
  </si>
  <si>
    <t>1.1.7.2.2.7</t>
  </si>
  <si>
    <t>1.1.7.3.1.1</t>
  </si>
  <si>
    <t>1.1.7.3.1.2</t>
  </si>
  <si>
    <t>1.1.7.3.1.3</t>
  </si>
  <si>
    <t>1.3.2.9.1.1</t>
  </si>
  <si>
    <t>1.3.2.9.1.2</t>
  </si>
  <si>
    <t>1.3.2.9.1.3</t>
  </si>
  <si>
    <t>1.3.2.9.1.4</t>
  </si>
  <si>
    <t>1.3.2.9.1.5</t>
  </si>
  <si>
    <t>1.3.2.9.1.6</t>
  </si>
  <si>
    <t>1.3.2.9.1.7</t>
  </si>
  <si>
    <t>1.3.2.9.1.8</t>
  </si>
  <si>
    <t>1.3.2.9.1.9</t>
  </si>
  <si>
    <t>1.3.2.9.1.10</t>
  </si>
  <si>
    <t>1.3.2.9.2.1</t>
  </si>
  <si>
    <t>1.3.2.9.2.2</t>
  </si>
  <si>
    <t>1.3.2.9.2.3</t>
  </si>
  <si>
    <t>1.3.2.9.2.4</t>
  </si>
  <si>
    <t>1.3.2.9.2.5</t>
  </si>
  <si>
    <t>1.3.2.9.3.1</t>
  </si>
  <si>
    <t>1.3.2.9.3.2</t>
  </si>
  <si>
    <t>1.3.2.9.4.1</t>
  </si>
  <si>
    <t>1.3.2.9.4.2</t>
  </si>
  <si>
    <t>1.3.2.9.4.3</t>
  </si>
  <si>
    <t>1.3.2.9.4.4</t>
  </si>
  <si>
    <t>1.3.2.9.4.5</t>
  </si>
  <si>
    <t>1.3.2.9.4.6</t>
  </si>
  <si>
    <t>1.3.2.9.4.7</t>
  </si>
  <si>
    <t>1.3.2.9.4.8</t>
  </si>
  <si>
    <t>1.3.2.9.4.9</t>
  </si>
  <si>
    <t>1.3.2.9.4.10</t>
  </si>
  <si>
    <t>1.3.7.1.9.1</t>
  </si>
  <si>
    <t>1.3.7.1.9.2</t>
  </si>
  <si>
    <t>1.3.7.1.9.3</t>
  </si>
  <si>
    <t>1.3.7.1.9.4</t>
  </si>
  <si>
    <t>1.5.2.1.1.1</t>
  </si>
  <si>
    <t>1.5.2.1.1.2</t>
  </si>
  <si>
    <t>1.5.2.1.1.3</t>
  </si>
  <si>
    <t>1.5.2.1.1.4</t>
  </si>
  <si>
    <t>1.5.2.1.1.5</t>
  </si>
  <si>
    <t>1.5.4.1.1.1</t>
  </si>
  <si>
    <t>1.5.4.1.1.2</t>
  </si>
  <si>
    <t>1.5.4.1.1.3</t>
  </si>
  <si>
    <t>1.5.5.1.1.1</t>
  </si>
  <si>
    <t>1.5.6.1.1.1</t>
  </si>
  <si>
    <t>1.5.6.1.1.2</t>
  </si>
  <si>
    <t>1.1.7.1.1.1.1</t>
  </si>
  <si>
    <t>1.1.7.1.1.1.20</t>
  </si>
  <si>
    <t>1.1.7.1.1.2.1</t>
  </si>
  <si>
    <t>1.1.7.1.1.3.1</t>
  </si>
  <si>
    <t>1.1.7.1.1.4.1</t>
  </si>
  <si>
    <t>1.1.7.1.1.5.1</t>
  </si>
  <si>
    <t>1.1.7.1.1.6.1</t>
  </si>
  <si>
    <t>1.1.7.1.1.7.1</t>
  </si>
  <si>
    <t>1.1.7.1.1.8.1</t>
  </si>
  <si>
    <t>1.1.7.1.1.9.1</t>
  </si>
  <si>
    <t>1.1.7.1.1.10.1</t>
  </si>
  <si>
    <t>1.1.7.1.1.11.1</t>
  </si>
  <si>
    <t>1.1.7.1.1.12.1</t>
  </si>
  <si>
    <t>1.1.7.1.2.1.1</t>
  </si>
  <si>
    <t>1.1.7.1.2.2.1</t>
  </si>
  <si>
    <t>1.1.7.1.2.3.1</t>
  </si>
  <si>
    <t>1.1.7.1.2.4.1</t>
  </si>
  <si>
    <t>1.1.7.1.2.5.1</t>
  </si>
  <si>
    <t>1.1.7.1.2.6.1</t>
  </si>
  <si>
    <t>1.1.7.1.2.7.1</t>
  </si>
  <si>
    <t>1.1.7.1.2.8.1</t>
  </si>
  <si>
    <t>1.1.7.1.2.9.1</t>
  </si>
  <si>
    <t>1.1.7.1.2.10.1</t>
  </si>
  <si>
    <t>1.1.7.1.2.11.1</t>
  </si>
  <si>
    <t>1.1.7.1.3.1.1</t>
  </si>
  <si>
    <t>1.1.7.1.3.2.1</t>
  </si>
  <si>
    <t>1.1.7.1.3.3.1</t>
  </si>
  <si>
    <t>1.1.7.1.3.4.1</t>
  </si>
  <si>
    <t>1.1.7.1.3.5.1</t>
  </si>
  <si>
    <t>1.1.7.1.3.6.1</t>
  </si>
  <si>
    <t>1.1.7.1.3.6.6</t>
  </si>
  <si>
    <t>1.1.7.1.3.7.1</t>
  </si>
  <si>
    <t>1.1.7.1.3.8.1</t>
  </si>
  <si>
    <t>1.1.7.1.3.9.1</t>
  </si>
  <si>
    <t>1.1.7.1.3.10.1</t>
  </si>
  <si>
    <t>1.1.7.1.3.11.1</t>
  </si>
  <si>
    <t>1.1.7.1.3.12.1</t>
  </si>
  <si>
    <t>1.1.7.1.3.13.1</t>
  </si>
  <si>
    <t>1.1.7.1.4.1.1</t>
  </si>
  <si>
    <t>1.1.7.1.4.2.1</t>
  </si>
  <si>
    <t>1.1.7.1.5.1.1</t>
  </si>
  <si>
    <t>1.1.7.1.5.2.1</t>
  </si>
  <si>
    <t>1.1.7.1.6.1.1</t>
  </si>
  <si>
    <t>1.1.7.1.6.2.1</t>
  </si>
  <si>
    <t>1.1.7.1.7.1.1</t>
  </si>
  <si>
    <t>1.1.7.1.7.2.1</t>
  </si>
  <si>
    <t>1.1.7.1.7.3.1</t>
  </si>
  <si>
    <t>1.1.7.1.8.1.1</t>
  </si>
  <si>
    <t>1.1.7.1.8.2.1</t>
  </si>
  <si>
    <t>1.1.7.1.8.3.1</t>
  </si>
  <si>
    <t>1.1.7.1.8.4.1</t>
  </si>
  <si>
    <t>1.1.7.1.9.1.1</t>
  </si>
  <si>
    <t>1.1.7.1.9.2.1</t>
  </si>
  <si>
    <t>1.1.7.2.1.1.1</t>
  </si>
  <si>
    <t>1.1.7.2.1.2.1</t>
  </si>
  <si>
    <t>1.1.7.2.1.3.1</t>
  </si>
  <si>
    <t>1.1.7.2.1.4.1</t>
  </si>
  <si>
    <t>1.1.7.2.1.5.1</t>
  </si>
  <si>
    <t>1.1.7.2.1.6.1</t>
  </si>
  <si>
    <t>1.1.7.2.2.1.1</t>
  </si>
  <si>
    <t>1.1.7.2.2.2.1</t>
  </si>
  <si>
    <t>1.1.7.2.2.3.1</t>
  </si>
  <si>
    <t>1.1.7.2.2.4.1</t>
  </si>
  <si>
    <t>1.1.7.2.2.5.1</t>
  </si>
  <si>
    <t>1.1.7.2.2.6.1</t>
  </si>
  <si>
    <t>1.1.7.2.2.7.1</t>
  </si>
  <si>
    <t>1.1.7.3.1.1.1</t>
  </si>
  <si>
    <t>1.1.7.3.1.2.1</t>
  </si>
  <si>
    <t>1.1.7.3.1.3.1</t>
  </si>
  <si>
    <t>1.3.1.1.1.1.1</t>
  </si>
  <si>
    <t>1.3.1.1.1.1.2</t>
  </si>
  <si>
    <t>1.3.1.1.1.1.3</t>
  </si>
  <si>
    <t>1.3.1.1.1.1.4</t>
  </si>
  <si>
    <t>1.3.1.1.1.1.5</t>
  </si>
  <si>
    <t>1.3.1.1.1.1.6</t>
  </si>
  <si>
    <t>1.3.1.1.1.1.7</t>
  </si>
  <si>
    <t>1.3.1.1.1.1.8</t>
  </si>
  <si>
    <t>1.3.1.1.1.1.9</t>
  </si>
  <si>
    <t>1.3.1.1.1.1.10</t>
  </si>
  <si>
    <t>1.3.1.1.1.1.11</t>
  </si>
  <si>
    <t>1.3.1.1.1.1.12</t>
  </si>
  <si>
    <t>1.3.1.1.1.2.1</t>
  </si>
  <si>
    <t>1.3.1.1.1.2.2</t>
  </si>
  <si>
    <t>1.3.1.1.1.2.3</t>
  </si>
  <si>
    <t>1.3.1.1.1.2.4</t>
  </si>
  <si>
    <t>1.3.1.1.1.2.5</t>
  </si>
  <si>
    <t>1.3.1.1.1.2.6</t>
  </si>
  <si>
    <t>1.3.1.1.1.2.7</t>
  </si>
  <si>
    <t>1.3.1.1.1.2.8</t>
  </si>
  <si>
    <t>1.3.1.1.1.2.9</t>
  </si>
  <si>
    <t>1.3.1.1.1.2.10</t>
  </si>
  <si>
    <t>1.3.1.1.1.2.11</t>
  </si>
  <si>
    <t>1.3.1.1.1.2.12</t>
  </si>
  <si>
    <t>1.3.1.1.1.2.13</t>
  </si>
  <si>
    <t>1.3.1.1.1.2.14</t>
  </si>
  <si>
    <t>1.3.1.1.1.2.15</t>
  </si>
  <si>
    <t>1.3.1.1.1.3.1</t>
  </si>
  <si>
    <t>1.3.1.1.1.3.2</t>
  </si>
  <si>
    <t>1.3.1.1.1.3.3</t>
  </si>
  <si>
    <t>1.3.1.1.1.3.4</t>
  </si>
  <si>
    <t>1.3.1.1.1.3.5</t>
  </si>
  <si>
    <t>1.3.1.1.1.3.6</t>
  </si>
  <si>
    <t>1.3.1.1.1.3.7</t>
  </si>
  <si>
    <t>1.3.1.1.1.3.8</t>
  </si>
  <si>
    <t>1.3.1.1.1.3.9</t>
  </si>
  <si>
    <t>1.3.1.1.1.3.10</t>
  </si>
  <si>
    <t>1.3.1.1.1.3.11</t>
  </si>
  <si>
    <t>1.3.1.1.1.3.12</t>
  </si>
  <si>
    <t>1.3.1.1.1.3.13</t>
  </si>
  <si>
    <t>1.3.1.1.1.3.14</t>
  </si>
  <si>
    <t>1.3.1.1.1.3.15</t>
  </si>
  <si>
    <t>1.3.1.1.1.3.16</t>
  </si>
  <si>
    <t>1.3.1.1.1.3.17</t>
  </si>
  <si>
    <t>1.3.1.1.1.3.18</t>
  </si>
  <si>
    <t>1.3.1.1.1.3.19</t>
  </si>
  <si>
    <t>1.3.1.1.1.3.20</t>
  </si>
  <si>
    <t>1.3.1.1.1.3.21</t>
  </si>
  <si>
    <t>1.3.1.1.1.3.22</t>
  </si>
  <si>
    <t>1.3.1.1.1.3.23</t>
  </si>
  <si>
    <t>1.3.1.1.1.3.24</t>
  </si>
  <si>
    <t>1.3.1.1.1.4.1</t>
  </si>
  <si>
    <t>1.3.1.1.1.4.2</t>
  </si>
  <si>
    <t>1.3.1.1.1.4.3</t>
  </si>
  <si>
    <t>1.3.1.1.1.4.4</t>
  </si>
  <si>
    <t>1.3.1.1.1.4.5</t>
  </si>
  <si>
    <t>1.3.1.1.1.4.6</t>
  </si>
  <si>
    <t>1.3.1.1.1.4.7</t>
  </si>
  <si>
    <t>1.3.1.1.1.4.8</t>
  </si>
  <si>
    <t>1.3.1.1.1.4.9</t>
  </si>
  <si>
    <t>1.3.1.1.1.4.10</t>
  </si>
  <si>
    <t>1.3.1.1.1.4.11</t>
  </si>
  <si>
    <t>1.3.1.1.1.4.12</t>
  </si>
  <si>
    <t>1.3.1.1.1.4.13</t>
  </si>
  <si>
    <t>1.3.1.1.1.4.14</t>
  </si>
  <si>
    <t>1.3.1.1.1.4.15</t>
  </si>
  <si>
    <t>1.3.1.1.1.4.16</t>
  </si>
  <si>
    <t>1.3.1.1.1.4.17</t>
  </si>
  <si>
    <t>1.3.1.1.1.4.18</t>
  </si>
  <si>
    <t>1.3.1.1.1.4.19</t>
  </si>
  <si>
    <t>1.3.1.1.1.4.20</t>
  </si>
  <si>
    <t>1.3.1.1.1.4.21</t>
  </si>
  <si>
    <t>1.3.1.1.1.4.22</t>
  </si>
  <si>
    <t>1.3.1.1.1.4.23</t>
  </si>
  <si>
    <t>1.3.1.1.1.4.24</t>
  </si>
  <si>
    <t>1.3.1.1.1.4.25</t>
  </si>
  <si>
    <t>1.3.1.1.1.4.26</t>
  </si>
  <si>
    <t>1.3.1.1.1.5.1</t>
  </si>
  <si>
    <t>1.3.1.1.1.5.2</t>
  </si>
  <si>
    <t>1.3.1.1.1.5.3</t>
  </si>
  <si>
    <t>1.3.1.1.1.6.1</t>
  </si>
  <si>
    <t>1.3.1.1.1.6.2</t>
  </si>
  <si>
    <t>1.3.1.1.1.6.3</t>
  </si>
  <si>
    <t>1.3.1.1.1.6.4</t>
  </si>
  <si>
    <t>1.3.1.1.1.6.5</t>
  </si>
  <si>
    <t>1.3.1.1.1.6.6</t>
  </si>
  <si>
    <t>1.3.1.1.1.6.7</t>
  </si>
  <si>
    <t>1.3.1.1.1.7.1</t>
  </si>
  <si>
    <t>1.3.1.1.2.1.1</t>
  </si>
  <si>
    <t>1.3.1.1.2.1.2</t>
  </si>
  <si>
    <t>1.3.1.1.2.1.3</t>
  </si>
  <si>
    <t>1.3.1.1.2.1.4</t>
  </si>
  <si>
    <t>1.3.1.1.2.1.5</t>
  </si>
  <si>
    <t>1.3.1.1.2.1.6</t>
  </si>
  <si>
    <t>1.3.1.1.2.1.7</t>
  </si>
  <si>
    <t>1.3.1.1.2.1.8</t>
  </si>
  <si>
    <t>1.3.1.1.2.1.9</t>
  </si>
  <si>
    <t>1.3.1.1.2.1.10</t>
  </si>
  <si>
    <t>1.3.1.1.2.2.1</t>
  </si>
  <si>
    <t>1.3.1.1.2.2.2</t>
  </si>
  <si>
    <t>1.3.1.1.2.2.3</t>
  </si>
  <si>
    <t>1.3.1.1.2.2.4</t>
  </si>
  <si>
    <t>1.3.1.1.2.3.1</t>
  </si>
  <si>
    <t>1.3.1.1.2.3.2</t>
  </si>
  <si>
    <t>1.3.1.1.2.3.3</t>
  </si>
  <si>
    <t>1.3.1.1.2.3.4</t>
  </si>
  <si>
    <t>1.3.1.1.2.4.1</t>
  </si>
  <si>
    <t>1.3.1.1.2.4.2</t>
  </si>
  <si>
    <t>1.3.1.1.2.4.3</t>
  </si>
  <si>
    <t>1.3.1.1.2.4.4</t>
  </si>
  <si>
    <t>1.3.1.1.2.4.5</t>
  </si>
  <si>
    <t>1.3.1.1.2.4.6</t>
  </si>
  <si>
    <t>1.3.1.1.2.4.7</t>
  </si>
  <si>
    <t>1.3.1.1.2.4.8</t>
  </si>
  <si>
    <t>1.3.1.1.2.4.9</t>
  </si>
  <si>
    <t>1.3.1.1.2.4.10</t>
  </si>
  <si>
    <t>1.3.1.1.2.5.1</t>
  </si>
  <si>
    <t>1.3.1.1.2.5.2</t>
  </si>
  <si>
    <t>1.3.1.1.2.5.3</t>
  </si>
  <si>
    <t>1.3.1.1.2.5.4</t>
  </si>
  <si>
    <t>1.3.1.1.2.5.5</t>
  </si>
  <si>
    <t>1.3.1.1.2.6.1</t>
  </si>
  <si>
    <t>1.3.1.1.2.6.2</t>
  </si>
  <si>
    <t>1.3.1.1.2.6.3</t>
  </si>
  <si>
    <t>1.3.1.1.2.6.4</t>
  </si>
  <si>
    <t>1.3.1.1.2.7.1</t>
  </si>
  <si>
    <t>1.3.1.1.2.7.2</t>
  </si>
  <si>
    <t>1.3.1.1.2.8.1</t>
  </si>
  <si>
    <t>1.3.1.1.2.8.2</t>
  </si>
  <si>
    <t>1.3.1.1.2.8.3</t>
  </si>
  <si>
    <t>1.3.1.1.2.8.4</t>
  </si>
  <si>
    <t>1.3.1.1.2.8.5</t>
  </si>
  <si>
    <t>1.3.1.1.2.8.6</t>
  </si>
  <si>
    <t>1.3.1.1.2.8.7</t>
  </si>
  <si>
    <t>1.3.1.1.2.8.8</t>
  </si>
  <si>
    <t>1.3.1.1.2.8.9</t>
  </si>
  <si>
    <t>1.3.1.1.2.8.10</t>
  </si>
  <si>
    <t>1.3.1.1.2.8.11</t>
  </si>
  <si>
    <t>1.3.1.1.2.8.12</t>
  </si>
  <si>
    <t>1.3.1.1.2.8.13</t>
  </si>
  <si>
    <t>1.3.1.1.2.9.1</t>
  </si>
  <si>
    <t>1.3.1.1.3.1.1</t>
  </si>
  <si>
    <t>1.3.1.1.3.1.2</t>
  </si>
  <si>
    <t>1.3.1.1.3.1.3</t>
  </si>
  <si>
    <t>1.3.1.1.3.1.4</t>
  </si>
  <si>
    <t>1.3.1.1.3.1.5</t>
  </si>
  <si>
    <t>1.3.1.1.3.1.6</t>
  </si>
  <si>
    <t>1.3.1.1.3.1.7</t>
  </si>
  <si>
    <t>1.3.1.1.3.1.8</t>
  </si>
  <si>
    <t>1.3.1.1.3.1.9</t>
  </si>
  <si>
    <t>1.3.1.1.3.1.10</t>
  </si>
  <si>
    <t>1.3.1.1.3.1.11</t>
  </si>
  <si>
    <t>1.3.1.1.3.1.12</t>
  </si>
  <si>
    <t>1.3.1.1.3.1.13</t>
  </si>
  <si>
    <t>1.3.1.1.3.1.14</t>
  </si>
  <si>
    <t>1.3.1.1.3.1.15</t>
  </si>
  <si>
    <t>1.3.1.1.3.1.16</t>
  </si>
  <si>
    <t>1.3.1.1.3.1.17</t>
  </si>
  <si>
    <t>1.3.1.1.3.1.18</t>
  </si>
  <si>
    <t>1.3.1.1.3.1.19</t>
  </si>
  <si>
    <t>1.3.1.1.3.1.20</t>
  </si>
  <si>
    <t>1.3.1.1.3.1.21</t>
  </si>
  <si>
    <t>1.3.1.1.3.1.22</t>
  </si>
  <si>
    <t>1.3.1.1.3.1.23</t>
  </si>
  <si>
    <t>1.3.1.1.3.1.24</t>
  </si>
  <si>
    <t>1.3.1.1.3.1.25</t>
  </si>
  <si>
    <t>1.3.1.1.3.2.1</t>
  </si>
  <si>
    <t>1.3.1.1.3.2.2</t>
  </si>
  <si>
    <t>1.3.1.1.3.2.3</t>
  </si>
  <si>
    <t>1.3.1.1.3.2.4</t>
  </si>
  <si>
    <t>1.3.1.1.3.2.5</t>
  </si>
  <si>
    <t>1.3.1.1.3.2.6</t>
  </si>
  <si>
    <t>1.3.1.1.3.2.7</t>
  </si>
  <si>
    <t>1.3.1.1.3.3.1</t>
  </si>
  <si>
    <t>1.3.1.1.3.3.2</t>
  </si>
  <si>
    <t>1.3.1.1.3.3.3</t>
  </si>
  <si>
    <t>1.3.1.1.3.3.4</t>
  </si>
  <si>
    <t>1.3.1.1.3.3.5</t>
  </si>
  <si>
    <t>1.3.1.1.3.3.6</t>
  </si>
  <si>
    <t>1.3.1.1.3.3.7</t>
  </si>
  <si>
    <t>1.3.1.1.3.3.8</t>
  </si>
  <si>
    <t>1.3.1.1.3.3.9</t>
  </si>
  <si>
    <t>1.3.1.1.3.3.10</t>
  </si>
  <si>
    <t>1.3.1.1.3.4.1</t>
  </si>
  <si>
    <t>1.3.1.1.3.4.2</t>
  </si>
  <si>
    <t>1.3.1.1.3.4.3</t>
  </si>
  <si>
    <t>1.3.1.1.3.5.1</t>
  </si>
  <si>
    <t>1.3.1.1.3.5.2</t>
  </si>
  <si>
    <t>1.3.1.1.3.5.3</t>
  </si>
  <si>
    <t>1.3.1.1.3.6.1</t>
  </si>
  <si>
    <t>1.3.1.1.3.6.2</t>
  </si>
  <si>
    <t>1.3.1.1.3.6.3</t>
  </si>
  <si>
    <t>1.3.1.1.3.6.4</t>
  </si>
  <si>
    <t>1.3.1.1.3.6.5</t>
  </si>
  <si>
    <t>1.3.1.1.3.6.6</t>
  </si>
  <si>
    <t>1.3.1.1.3.6.7</t>
  </si>
  <si>
    <t>1.3.1.1.3.6.8</t>
  </si>
  <si>
    <t>1.3.1.1.3.7.1</t>
  </si>
  <si>
    <t>1.3.1.1.3.7.2</t>
  </si>
  <si>
    <t>1.3.1.1.3.7.3</t>
  </si>
  <si>
    <t>1.3.1.1.3.7.4</t>
  </si>
  <si>
    <t>1.3.1.1.3.7.5</t>
  </si>
  <si>
    <t>1.3.1.1.3.7.6</t>
  </si>
  <si>
    <t>1.3.1.1.3.7.7</t>
  </si>
  <si>
    <t>1.3.1.1.3.7.8</t>
  </si>
  <si>
    <t>1.3.1.1.3.7.9</t>
  </si>
  <si>
    <t>1.3.1.1.3.7.10</t>
  </si>
  <si>
    <t>1.3.1.1.3.7.11</t>
  </si>
  <si>
    <t>1.3.1.1.3.8.1</t>
  </si>
  <si>
    <t>1.3.1.1.3.8.2</t>
  </si>
  <si>
    <t>1.3.1.1.3.8.3</t>
  </si>
  <si>
    <t>1.3.1.1.3.8.4</t>
  </si>
  <si>
    <t>1.3.1.1.3.8.5</t>
  </si>
  <si>
    <t>1.3.1.1.3.8.6</t>
  </si>
  <si>
    <t>1.3.1.1.3.8.7</t>
  </si>
  <si>
    <t>1.3.1.1.3.8.8</t>
  </si>
  <si>
    <t>1.3.1.1.3.8.9</t>
  </si>
  <si>
    <t>1.3.1.1.3.9.1</t>
  </si>
  <si>
    <t>1.3.1.1.3.9.2</t>
  </si>
  <si>
    <t>1.3.1.1.3.9.3</t>
  </si>
  <si>
    <t>1.3.1.1.3.9.4</t>
  </si>
  <si>
    <t>1.3.1.1.3.9.5</t>
  </si>
  <si>
    <t>1.3.1.1.3.9.6</t>
  </si>
  <si>
    <t>1.3.1.1.3.9.7</t>
  </si>
  <si>
    <t>1.3.1.1.3.9.8</t>
  </si>
  <si>
    <t>1.3.1.1.3.9.9</t>
  </si>
  <si>
    <t>1.3.1.1.3.10.1</t>
  </si>
  <si>
    <t>1.3.1.1.3.10.2</t>
  </si>
  <si>
    <t>1.3.1.1.3.10.3</t>
  </si>
  <si>
    <t>1.3.1.1.3.10.4</t>
  </si>
  <si>
    <t>1.3.1.1.3.10.5</t>
  </si>
  <si>
    <t>1.3.1.1.3.11.1</t>
  </si>
  <si>
    <t>1.3.1.1.3.11.2</t>
  </si>
  <si>
    <t>1.3.1.1.3.11.3</t>
  </si>
  <si>
    <t>1.3.1.1.3.11.4</t>
  </si>
  <si>
    <t>1.3.1.1.3.11.5</t>
  </si>
  <si>
    <t>1.3.1.1.3.11.6</t>
  </si>
  <si>
    <t>1.3.1.1.3.11.7</t>
  </si>
  <si>
    <t>1.3.1.1.3.12.1</t>
  </si>
  <si>
    <t>1.3.1.1.3.12.2</t>
  </si>
  <si>
    <t>1.3.1.1.3.12.3</t>
  </si>
  <si>
    <t>1.3.1.1.3.12.4</t>
  </si>
  <si>
    <t>1.3.1.1.3.12.5</t>
  </si>
  <si>
    <t>1.3.1.1.3.12.6</t>
  </si>
  <si>
    <t>1.3.1.1.3.12.7</t>
  </si>
  <si>
    <t>1.3.1.1.3.13.1</t>
  </si>
  <si>
    <t>1.3.1.1.3.13.2</t>
  </si>
  <si>
    <t>1.3.1.1.3.13.3</t>
  </si>
  <si>
    <t>1.3.1.1.3.14.1</t>
  </si>
  <si>
    <t>1.3.1.1.3.14.2</t>
  </si>
  <si>
    <t>1.3.1.1.3.15.1</t>
  </si>
  <si>
    <t>1.3.1.1.3.15.2</t>
  </si>
  <si>
    <t>1.3.1.1.3.15.3</t>
  </si>
  <si>
    <t>1.3.1.1.3.15.4</t>
  </si>
  <si>
    <t>1.3.1.1.3.16.1</t>
  </si>
  <si>
    <t>1.3.1.1.3.16.2</t>
  </si>
  <si>
    <t>1.3.1.1.3.17.1</t>
  </si>
  <si>
    <t>1.3.1.1.3.17.2</t>
  </si>
  <si>
    <t>1.3.1.1.3.18.1</t>
  </si>
  <si>
    <t>1.3.1.1.3.18.2</t>
  </si>
  <si>
    <t>1.3.1.1.3.19.1</t>
  </si>
  <si>
    <t>1.3.2.1.1.1.1</t>
  </si>
  <si>
    <t>1.3.2.1.1.1.2</t>
  </si>
  <si>
    <t>1.3.2.1.1.1.3</t>
  </si>
  <si>
    <t>1.3.2.1.1.1.4</t>
  </si>
  <si>
    <t>1.3.2.1.1.1.5</t>
  </si>
  <si>
    <t>1.3.2.1.1.1.6</t>
  </si>
  <si>
    <t>1.3.2.1.1.1.7</t>
  </si>
  <si>
    <t>1.3.2.1.1.1.8</t>
  </si>
  <si>
    <t>1.3.2.1.1.1.9</t>
  </si>
  <si>
    <t>1.3.2.1.1.2.1</t>
  </si>
  <si>
    <t>1.3.2.1.1.2.2</t>
  </si>
  <si>
    <t>1.3.2.1.1.2.3</t>
  </si>
  <si>
    <t>1.3.2.1.1.2.4</t>
  </si>
  <si>
    <t>1.3.2.1.1.2.5</t>
  </si>
  <si>
    <t>1.3.2.1.1.3.1</t>
  </si>
  <si>
    <t>1.3.2.1.1.3.2</t>
  </si>
  <si>
    <t>1.3.2.1.1.3.3</t>
  </si>
  <si>
    <t>1.3.2.1.1.4.1</t>
  </si>
  <si>
    <t>1.3.2.1.1.4.2</t>
  </si>
  <si>
    <t>1.3.2.1.1.4.3</t>
  </si>
  <si>
    <t>1.3.2.1.1.5.1</t>
  </si>
  <si>
    <t>1.3.2.1.1.5.2</t>
  </si>
  <si>
    <t>1.3.2.1.1.5.3</t>
  </si>
  <si>
    <t>1.3.2.1.1.5.4</t>
  </si>
  <si>
    <t>1.3.2.1.1.5.5</t>
  </si>
  <si>
    <t>1.3.2.1.1.5.6</t>
  </si>
  <si>
    <t>1.3.2.1.1.6.1</t>
  </si>
  <si>
    <t>1.3.2.1.1.6.2</t>
  </si>
  <si>
    <t>1.3.2.1.1.6.3</t>
  </si>
  <si>
    <t>1.3.2.1.1.6.4</t>
  </si>
  <si>
    <t>1.3.2.1.1.6.5</t>
  </si>
  <si>
    <t>1.3.2.1.1.6.6</t>
  </si>
  <si>
    <t>1.3.2.1.1.6.7</t>
  </si>
  <si>
    <t>1.3.2.1.1.6.8</t>
  </si>
  <si>
    <t>1.3.2.1.1.6.9</t>
  </si>
  <si>
    <t>1.3.2.1.1.6.10</t>
  </si>
  <si>
    <t>1.3.2.1.1.6.11</t>
  </si>
  <si>
    <t>1.3.2.1.1.6.12</t>
  </si>
  <si>
    <t>1.3.2.1.1.7.1</t>
  </si>
  <si>
    <t>1.3.2.1.1.7.2</t>
  </si>
  <si>
    <t>1.3.2.1.1.7.3</t>
  </si>
  <si>
    <t>1.3.2.1.1.7.4</t>
  </si>
  <si>
    <t>1.3.2.1.1.7.5</t>
  </si>
  <si>
    <t>1.3.2.1.1.7.6</t>
  </si>
  <si>
    <t>1.3.2.1.1.7.7</t>
  </si>
  <si>
    <t>1.3.2.1.1.7.8</t>
  </si>
  <si>
    <t>1.3.2.1.1.7.9</t>
  </si>
  <si>
    <t>1.3.2.1.1.7.10</t>
  </si>
  <si>
    <t>1.3.2.1.1.7.11</t>
  </si>
  <si>
    <t>1.3.2.1.1.7.12</t>
  </si>
  <si>
    <t>1.3.2.1.1.8.1</t>
  </si>
  <si>
    <t>1.3.2.1.1.8.2</t>
  </si>
  <si>
    <t>1.3.2.1.1.8.3</t>
  </si>
  <si>
    <t>1.3.2.1.1.8.4</t>
  </si>
  <si>
    <t>1.3.2.1.1.8.5</t>
  </si>
  <si>
    <t>1.3.2.1.1.8.6</t>
  </si>
  <si>
    <t>1.3.2.1.1.8.7</t>
  </si>
  <si>
    <t>1.3.2.1.1.8.8</t>
  </si>
  <si>
    <t>1.3.2.1.1.8.9</t>
  </si>
  <si>
    <t>1.3.2.1.1.8.10</t>
  </si>
  <si>
    <t>1.3.2.1.1.8.11</t>
  </si>
  <si>
    <t>1.3.2.1.1.8.12</t>
  </si>
  <si>
    <t>1.3.2.1.1.8.13</t>
  </si>
  <si>
    <t>1.3.2.1.1.8.14</t>
  </si>
  <si>
    <t>1.3.2.1.1.8.15</t>
  </si>
  <si>
    <t>1.3.2.1.1.8.16</t>
  </si>
  <si>
    <t>1.3.2.1.1.8.17</t>
  </si>
  <si>
    <t>1.3.2.1.1.8.18</t>
  </si>
  <si>
    <t>1.3.2.1.1.8.19</t>
  </si>
  <si>
    <t>1.3.2.1.1.8.20</t>
  </si>
  <si>
    <t>1.3.2.1.1.8.21</t>
  </si>
  <si>
    <t>1.3.2.1.1.8.22</t>
  </si>
  <si>
    <t>1.3.2.1.1.8.23</t>
  </si>
  <si>
    <t>1.3.2.1.1.8.24</t>
  </si>
  <si>
    <t>1.3.2.1.1.8.25</t>
  </si>
  <si>
    <t>1.3.2.1.1.9.1</t>
  </si>
  <si>
    <t>1.3.2.1.1.9.2</t>
  </si>
  <si>
    <t>1.3.2.1.1.9.3</t>
  </si>
  <si>
    <t>1.3.2.1.1.9.4</t>
  </si>
  <si>
    <t>1.3.2.1.1.9.5</t>
  </si>
  <si>
    <t>1.3.2.1.1.9.6</t>
  </si>
  <si>
    <t>1.3.2.1.1.9.7</t>
  </si>
  <si>
    <t>1.3.2.1.1.10.1</t>
  </si>
  <si>
    <t>1.3.2.1.1.10.2</t>
  </si>
  <si>
    <t>1.3.2.1.1.10.3</t>
  </si>
  <si>
    <t>1.3.2.1.1.10.4</t>
  </si>
  <si>
    <t>1.3.2.1.1.10.5</t>
  </si>
  <si>
    <t>1.3.2.1.1.10.6</t>
  </si>
  <si>
    <t>1.3.2.1.1.10.7</t>
  </si>
  <si>
    <t>1.3.2.1.1.10.8</t>
  </si>
  <si>
    <t>1.3.2.1.1.10.9</t>
  </si>
  <si>
    <t>1.3.2.1.1.10.10</t>
  </si>
  <si>
    <t>1.3.2.1.1.10.11</t>
  </si>
  <si>
    <t>1.3.2.1.1.10.12</t>
  </si>
  <si>
    <t>1.3.2.1.1.10.13</t>
  </si>
  <si>
    <t>1.3.2.1.1.10.14</t>
  </si>
  <si>
    <t>1.3.2.1.1.10.15</t>
  </si>
  <si>
    <t>1.3.2.1.1.10.16</t>
  </si>
  <si>
    <t>1.3.2.1.1.10.17</t>
  </si>
  <si>
    <t>1.3.2.1.1.10.18</t>
  </si>
  <si>
    <t>1.3.2.1.1.11.1</t>
  </si>
  <si>
    <t>1.3.2.1.1.11.2</t>
  </si>
  <si>
    <t>1.3.2.1.1.11.3</t>
  </si>
  <si>
    <t>1.3.2.1.1.11.4</t>
  </si>
  <si>
    <t>1.3.2.1.1.11.5</t>
  </si>
  <si>
    <t>1.3.2.1.1.11.6</t>
  </si>
  <si>
    <t>1.3.2.1.1.11.7</t>
  </si>
  <si>
    <t>1.3.2.1.1.12.1</t>
  </si>
  <si>
    <t>1.3.2.1.2.1.1</t>
  </si>
  <si>
    <t>1.3.2.1.2.1.2</t>
  </si>
  <si>
    <t>1.3.2.1.2.1.3</t>
  </si>
  <si>
    <t>1.3.2.1.2.1.4</t>
  </si>
  <si>
    <t>1.3.2.1.2.2.1</t>
  </si>
  <si>
    <t>1.3.2.1.2.2.2</t>
  </si>
  <si>
    <t>1.3.2.1.2.2.3</t>
  </si>
  <si>
    <t>1.3.2.1.2.2.4</t>
  </si>
  <si>
    <t>1.3.2.1.2.3.1</t>
  </si>
  <si>
    <t>1.3.2.1.2.3.2</t>
  </si>
  <si>
    <t>1.3.2.1.2.3.3</t>
  </si>
  <si>
    <t>1.3.2.1.2.3.4</t>
  </si>
  <si>
    <t>1.3.2.1.2.4.1</t>
  </si>
  <si>
    <t>1.3.2.1.2.4.2</t>
  </si>
  <si>
    <t>1.3.2.1.2.5.1</t>
  </si>
  <si>
    <t>1.3.2.1.2.5.2</t>
  </si>
  <si>
    <t>1.3.2.1.2.6.1</t>
  </si>
  <si>
    <t>1.3.2.1.3.1.1</t>
  </si>
  <si>
    <t>1.3.2.1.3.1.2</t>
  </si>
  <si>
    <t>1.3.2.1.3.1.3</t>
  </si>
  <si>
    <t>1.3.2.1.3.2.1</t>
  </si>
  <si>
    <t>1.3.2.1.3.2.2</t>
  </si>
  <si>
    <t>1.3.2.1.3.2.3</t>
  </si>
  <si>
    <t>1.3.2.1.3.2.4</t>
  </si>
  <si>
    <t>1.3.2.1.3.2.5</t>
  </si>
  <si>
    <t>1.3.2.1.3.2.6</t>
  </si>
  <si>
    <t>1.3.2.1.3.2.7</t>
  </si>
  <si>
    <t>1.3.2.1.3.2.8</t>
  </si>
  <si>
    <t>1.3.2.1.3.3.1</t>
  </si>
  <si>
    <t>1.3.2.1.3.3.2</t>
  </si>
  <si>
    <t>1.3.2.1.3.3.3</t>
  </si>
  <si>
    <t>1.3.2.1.3.3.4</t>
  </si>
  <si>
    <t>1.3.2.1.3.3.5</t>
  </si>
  <si>
    <t>1.3.2.1.3.3.6</t>
  </si>
  <si>
    <t>1.3.2.1.3.4.1</t>
  </si>
  <si>
    <t>1.3.2.1.3.4.2</t>
  </si>
  <si>
    <t>1.3.2.1.3.4.3</t>
  </si>
  <si>
    <t>1.3.2.1.3.4.4</t>
  </si>
  <si>
    <t>1.3.2.1.3.4.5</t>
  </si>
  <si>
    <t>1.3.2.1.3.5.1</t>
  </si>
  <si>
    <t>1.3.2.1.3.5.2</t>
  </si>
  <si>
    <t>1.3.2.1.3.5.3</t>
  </si>
  <si>
    <t>1.3.2.1.3.5.4</t>
  </si>
  <si>
    <t>1.3.2.1.3.5.5</t>
  </si>
  <si>
    <t>1.3.2.1.3.5.6</t>
  </si>
  <si>
    <t>1.3.2.1.3.5.7</t>
  </si>
  <si>
    <t>1.3.2.1.3.5.8</t>
  </si>
  <si>
    <t>1.3.2.1.3.5.9</t>
  </si>
  <si>
    <t>1.3.2.1.3.5.10</t>
  </si>
  <si>
    <t>1.3.2.1.3.5.11</t>
  </si>
  <si>
    <t>1.3.2.1.3.5.12</t>
  </si>
  <si>
    <t>1.3.2.1.3.5.13</t>
  </si>
  <si>
    <t>1.3.2.1.3.6.1</t>
  </si>
  <si>
    <t>1.3.2.1.3.6.2</t>
  </si>
  <si>
    <t>1.3.2.1.3.6.3</t>
  </si>
  <si>
    <t>1.3.2.1.3.6.4</t>
  </si>
  <si>
    <t>1.3.2.1.3.7.1</t>
  </si>
  <si>
    <t>1.3.2.1.3.7.2</t>
  </si>
  <si>
    <t>1.3.2.1.3.7.3</t>
  </si>
  <si>
    <t>1.3.2.1.3.7.4</t>
  </si>
  <si>
    <t>1.3.2.1.3.7.5</t>
  </si>
  <si>
    <t>1.3.2.1.3.7.6</t>
  </si>
  <si>
    <t>1.3.2.1.3.7.7</t>
  </si>
  <si>
    <t>1.3.2.1.3.7.8</t>
  </si>
  <si>
    <t>1.3.2.1.3.7.9</t>
  </si>
  <si>
    <t>1.3.2.1.3.7.10</t>
  </si>
  <si>
    <t>1.3.2.1.3.7.11</t>
  </si>
  <si>
    <t>1.3.2.1.3.7.12</t>
  </si>
  <si>
    <t>1.3.2.1.3.7.13</t>
  </si>
  <si>
    <t>1.3.2.1.3.7.14</t>
  </si>
  <si>
    <t>1.3.2.1.3.7.15</t>
  </si>
  <si>
    <t>1.3.2.1.3.7.16</t>
  </si>
  <si>
    <t>1.3.2.1.3.7.17</t>
  </si>
  <si>
    <t>1.3.2.1.3.7.18</t>
  </si>
  <si>
    <t>1.3.2.1.3.7.19</t>
  </si>
  <si>
    <t>1.3.2.1.3.7.20</t>
  </si>
  <si>
    <t>1.3.2.1.3.7.21</t>
  </si>
  <si>
    <t>1.3.2.1.3.8.1</t>
  </si>
  <si>
    <t>1.3.2.1.3.8.2</t>
  </si>
  <si>
    <t>1.3.2.1.3.9.1</t>
  </si>
  <si>
    <t>1.3.2.1.3.9.2</t>
  </si>
  <si>
    <t>1.3.2.1.3.10.1</t>
  </si>
  <si>
    <t>1.3.2.1.3.10.2</t>
  </si>
  <si>
    <t>1.3.2.1.3.10.3</t>
  </si>
  <si>
    <t>1.3.2.1.3.10.4</t>
  </si>
  <si>
    <t>1.3.2.1.3.10.5</t>
  </si>
  <si>
    <t>1.3.2.1.3.10.6</t>
  </si>
  <si>
    <t>1.3.2.1.3.10.7</t>
  </si>
  <si>
    <t>1.3.2.1.3.10.8</t>
  </si>
  <si>
    <t>1.3.2.1.3.10.9</t>
  </si>
  <si>
    <t>1.3.2.1.3.10.10</t>
  </si>
  <si>
    <t>1.3.2.1.3.10.11</t>
  </si>
  <si>
    <t>1.3.2.1.3.10.12</t>
  </si>
  <si>
    <t>1.3.2.1.3.10.13</t>
  </si>
  <si>
    <t>1.3.2.1.3.10.14</t>
  </si>
  <si>
    <t>1.3.2.1.3.10.15</t>
  </si>
  <si>
    <t>1.3.2.1.3.10.16</t>
  </si>
  <si>
    <t>1.3.2.1.3.10.17</t>
  </si>
  <si>
    <t>1.3.2.1.3.10.18</t>
  </si>
  <si>
    <t>1.3.2.1.3.10.19</t>
  </si>
  <si>
    <t>1.3.2.1.3.10.20</t>
  </si>
  <si>
    <t>1.3.2.1.3.10.21</t>
  </si>
  <si>
    <t>1.3.2.1.3.10.22</t>
  </si>
  <si>
    <t>1.3.2.1.3.10.23</t>
  </si>
  <si>
    <t>1.3.2.1.3.10.24</t>
  </si>
  <si>
    <t>1.3.2.1.3.10.25</t>
  </si>
  <si>
    <t>1.3.2.1.3.10.26</t>
  </si>
  <si>
    <t>1.3.2.1.3.11.1</t>
  </si>
  <si>
    <t>1.3.2.1.3.11.2</t>
  </si>
  <si>
    <t>1.3.2.1.3.12.1</t>
  </si>
  <si>
    <t>1.3.2.1.3.12.2</t>
  </si>
  <si>
    <t>1.3.2.1.3.12.3</t>
  </si>
  <si>
    <t>1.3.2.1.3.12.4</t>
  </si>
  <si>
    <t>1.3.2.1.3.12.5</t>
  </si>
  <si>
    <t>1.3.2.1.3.12.6</t>
  </si>
  <si>
    <t>1.3.2.1.3.12.7</t>
  </si>
  <si>
    <t>1.3.2.1.3.12.8</t>
  </si>
  <si>
    <t>1.3.2.1.3.12.9</t>
  </si>
  <si>
    <t>1.3.2.1.3.12.10</t>
  </si>
  <si>
    <t>1.3.2.1.3.12.11</t>
  </si>
  <si>
    <t>1.3.2.1.3.12.12</t>
  </si>
  <si>
    <t>1.3.2.1.3.12.13</t>
  </si>
  <si>
    <t>1.3.2.1.3.12.14</t>
  </si>
  <si>
    <t>1.3.2.1.3.12.15</t>
  </si>
  <si>
    <t>1.3.2.1.3.12.16</t>
  </si>
  <si>
    <t>1.3.2.1.3.12.17</t>
  </si>
  <si>
    <t>1.3.2.1.3.12.18</t>
  </si>
  <si>
    <t>1.3.2.1.3.12.19</t>
  </si>
  <si>
    <t>1.3.2.1.3.12.20</t>
  </si>
  <si>
    <t>1.3.2.1.3.12.21</t>
  </si>
  <si>
    <t>1.3.2.1.3.12.22</t>
  </si>
  <si>
    <t>1.3.2.1.3.12.23</t>
  </si>
  <si>
    <t>1.3.2.1.3.12.24</t>
  </si>
  <si>
    <t>1.3.2.1.3.12.25</t>
  </si>
  <si>
    <t>1.3.2.1.3.12.26</t>
  </si>
  <si>
    <t>1.3.2.1.3.12.27</t>
  </si>
  <si>
    <t>1.3.2.1.3.12.28</t>
  </si>
  <si>
    <t>1.3.2.1.3.12.29</t>
  </si>
  <si>
    <t>1.3.2.1.3.12.30</t>
  </si>
  <si>
    <t>1.3.2.1.3.12.31</t>
  </si>
  <si>
    <t>1.3.2.1.3.12.32</t>
  </si>
  <si>
    <t>1.3.2.1.3.12.33</t>
  </si>
  <si>
    <t>1.3.2.1.3.12.34</t>
  </si>
  <si>
    <t>1.3.2.1.3.12.35</t>
  </si>
  <si>
    <t>1.3.2.1.3.13.1</t>
  </si>
  <si>
    <t>1.3.2.1.3.13.2</t>
  </si>
  <si>
    <t>1.3.2.1.3.13.3</t>
  </si>
  <si>
    <t>1.3.2.1.3.13.4</t>
  </si>
  <si>
    <t>1.3.2.1.3.13.5</t>
  </si>
  <si>
    <t>1.3.2.1.3.13.6</t>
  </si>
  <si>
    <t>1.3.2.1.3.13.7</t>
  </si>
  <si>
    <t>1.3.2.1.3.13.8</t>
  </si>
  <si>
    <t>1.3.2.1.3.13.9</t>
  </si>
  <si>
    <t>1.3.2.1.3.13.10</t>
  </si>
  <si>
    <t>1.3.2.1.3.13.11</t>
  </si>
  <si>
    <t>1.3.2.1.3.13.12</t>
  </si>
  <si>
    <t>1.3.2.1.3.13.13</t>
  </si>
  <si>
    <t>1.3.2.1.3.13.14</t>
  </si>
  <si>
    <t>1.3.2.1.3.14.1</t>
  </si>
  <si>
    <t>1.3.2.1.3.14.2</t>
  </si>
  <si>
    <t>1.3.2.1.3.14.3</t>
  </si>
  <si>
    <t>1.3.2.1.3.14.4</t>
  </si>
  <si>
    <t>1.3.2.1.3.14.5</t>
  </si>
  <si>
    <t>1.3.2.1.3.14.6</t>
  </si>
  <si>
    <t>1.3.2.1.3.14.7</t>
  </si>
  <si>
    <t>1.3.2.1.3.14.8</t>
  </si>
  <si>
    <t>1.3.2.1.3.14.9</t>
  </si>
  <si>
    <t>1.3.2.1.3.14.10</t>
  </si>
  <si>
    <t>1.3.2.1.3.14.11</t>
  </si>
  <si>
    <t>1.3.2.1.3.14.12</t>
  </si>
  <si>
    <t>1.3.2.1.3.15.1</t>
  </si>
  <si>
    <t>1.3.2.1.3.15.2</t>
  </si>
  <si>
    <t>1.3.2.1.3.15.3</t>
  </si>
  <si>
    <t>1.3.2.1.3.15.4</t>
  </si>
  <si>
    <t>1.3.2.1.3.15.5</t>
  </si>
  <si>
    <t>1.3.2.1.3.16.1</t>
  </si>
  <si>
    <t>1.3.2.2.1.1.1</t>
  </si>
  <si>
    <t>1.3.2.2.1.1.2</t>
  </si>
  <si>
    <t>1.3.2.2.1.1.3</t>
  </si>
  <si>
    <t>1.3.2.2.1.1.4</t>
  </si>
  <si>
    <t>1.3.2.2.1.1.5</t>
  </si>
  <si>
    <t>1.3.2.2.1.1.6</t>
  </si>
  <si>
    <t>1.3.2.2.1.2.1</t>
  </si>
  <si>
    <t>1.3.2.2.1.2.2</t>
  </si>
  <si>
    <t>1.3.2.2.1.2.3</t>
  </si>
  <si>
    <t>1.3.2.2.1.2.4</t>
  </si>
  <si>
    <t>1.3.2.2.1.2.5</t>
  </si>
  <si>
    <t>1.3.2.2.1.3.1</t>
  </si>
  <si>
    <t>1.3.2.2.1.3.2</t>
  </si>
  <si>
    <t>1.3.2.2.1.3.3</t>
  </si>
  <si>
    <t>1.3.2.2.1.3.4</t>
  </si>
  <si>
    <t>1.3.2.2.1.3.5</t>
  </si>
  <si>
    <t>1.3.2.2.1.3.6</t>
  </si>
  <si>
    <t>1.3.2.2.1.3.7</t>
  </si>
  <si>
    <t>1.3.2.2.1.4.1</t>
  </si>
  <si>
    <t>1.3.2.2.1.4.2</t>
  </si>
  <si>
    <t>1.3.2.2.1.4.3</t>
  </si>
  <si>
    <t>1.3.2.2.1.4.4</t>
  </si>
  <si>
    <t>1.3.2.2.1.4.5</t>
  </si>
  <si>
    <t>1.3.2.2.1.4.6</t>
  </si>
  <si>
    <t>1.3.2.2.1.5.1</t>
  </si>
  <si>
    <t>1.3.2.2.1.6.1</t>
  </si>
  <si>
    <t>1.3.2.2.1.6.2</t>
  </si>
  <si>
    <t>1.3.2.2.1.6.3</t>
  </si>
  <si>
    <t>1.3.2.2.1.6.4</t>
  </si>
  <si>
    <t>1.3.2.2.1.6.5</t>
  </si>
  <si>
    <t>1.3.2.2.1.6.6</t>
  </si>
  <si>
    <t>1.3.2.2.1.6.7</t>
  </si>
  <si>
    <t>1.3.2.2.1.6.8</t>
  </si>
  <si>
    <t>1.3.2.2.1.6.9</t>
  </si>
  <si>
    <t>1.3.2.2.1.6.10</t>
  </si>
  <si>
    <t>1.3.2.2.1.6.11</t>
  </si>
  <si>
    <t>1.3.2.2.1.6.12</t>
  </si>
  <si>
    <t>1.3.2.2.1.6.13</t>
  </si>
  <si>
    <t>1.3.2.2.1.6.14</t>
  </si>
  <si>
    <t>1.3.2.2.1.6.15</t>
  </si>
  <si>
    <t>1.3.2.2.1.6.16</t>
  </si>
  <si>
    <t>1.3.2.2.1.6.17</t>
  </si>
  <si>
    <t>1.3.2.2.1.6.18</t>
  </si>
  <si>
    <t>1.3.2.2.1.6.19</t>
  </si>
  <si>
    <t>1.3.2.2.1.6.20</t>
  </si>
  <si>
    <t>1.3.2.2.1.6.21</t>
  </si>
  <si>
    <t>1.3.2.2.1.6.22</t>
  </si>
  <si>
    <t>1.3.2.2.1.6.23</t>
  </si>
  <si>
    <t>1.3.2.2.1.6.24</t>
  </si>
  <si>
    <t>1.3.2.2.1.6.25</t>
  </si>
  <si>
    <t>1.3.2.2.1.6.26</t>
  </si>
  <si>
    <t>1.3.2.2.1.6.27</t>
  </si>
  <si>
    <t>1.3.2.2.1.6.28</t>
  </si>
  <si>
    <t>1.3.2.2.1.6.29</t>
  </si>
  <si>
    <t>1.3.2.2.1.6.30</t>
  </si>
  <si>
    <t>1.3.2.2.1.6.31</t>
  </si>
  <si>
    <t>1.3.2.2.1.6.32</t>
  </si>
  <si>
    <t>1.3.2.2.1.6.33</t>
  </si>
  <si>
    <t>1.3.2.2.1.6.34</t>
  </si>
  <si>
    <t>1.3.2.2.1.6.35</t>
  </si>
  <si>
    <t>1.3.2.2.1.6.36</t>
  </si>
  <si>
    <t>1.3.2.2.1.6.37</t>
  </si>
  <si>
    <t>1.3.2.2.1.6.38</t>
  </si>
  <si>
    <t>1.3.2.2.1.6.39</t>
  </si>
  <si>
    <t>1.3.2.2.1.6.40</t>
  </si>
  <si>
    <t>1.3.2.2.1.6.41</t>
  </si>
  <si>
    <t>1.3.2.2.1.6.42</t>
  </si>
  <si>
    <t>1.3.2.2.1.6.43</t>
  </si>
  <si>
    <t>1.3.2.2.1.6.44</t>
  </si>
  <si>
    <t>1.3.2.2.1.6.45</t>
  </si>
  <si>
    <t>1.3.2.2.1.6.46</t>
  </si>
  <si>
    <t>1.3.2.2.1.6.47</t>
  </si>
  <si>
    <t>1.3.2.2.1.6.48</t>
  </si>
  <si>
    <t>1.3.2.2.1.6.49</t>
  </si>
  <si>
    <t>1.3.2.2.1.6.50</t>
  </si>
  <si>
    <t>1.3.2.2.1.6.51</t>
  </si>
  <si>
    <t>1.3.2.2.1.6.52</t>
  </si>
  <si>
    <t>1.3.2.2.1.6.53</t>
  </si>
  <si>
    <t>1.3.2.2.1.6.54</t>
  </si>
  <si>
    <t>1.3.2.2.1.6.55</t>
  </si>
  <si>
    <t>1.3.2.2.1.6.56</t>
  </si>
  <si>
    <t>1.3.2.2.1.6.57</t>
  </si>
  <si>
    <t>1.3.2.2.1.6.58</t>
  </si>
  <si>
    <t>1.3.2.2.1.6.59</t>
  </si>
  <si>
    <t>1.3.2.2.1.6.60</t>
  </si>
  <si>
    <t>1.3.2.2.1.6.61</t>
  </si>
  <si>
    <t>1.3.2.2.1.6.62</t>
  </si>
  <si>
    <t>1.3.2.2.1.6.63</t>
  </si>
  <si>
    <t>1.3.2.2.1.6.64</t>
  </si>
  <si>
    <t>1.3.2.2.1.6.65</t>
  </si>
  <si>
    <t>1.3.2.2.1.6.66</t>
  </si>
  <si>
    <t>1.3.2.2.1.6.67</t>
  </si>
  <si>
    <t>1.3.2.2.1.6.68</t>
  </si>
  <si>
    <t>1.3.2.2.1.6.69</t>
  </si>
  <si>
    <t>1.3.2.2.1.6.70</t>
  </si>
  <si>
    <t>1.3.2.2.1.6.71</t>
  </si>
  <si>
    <t>1.3.2.2.1.6.72</t>
  </si>
  <si>
    <t>1.3.2.2.1.6.73</t>
  </si>
  <si>
    <t>1.3.2.2.1.6.74</t>
  </si>
  <si>
    <t>1.3.2.2.1.6.75</t>
  </si>
  <si>
    <t>1.3.2.2.1.6.76</t>
  </si>
  <si>
    <t>1.3.2.2.1.6.77</t>
  </si>
  <si>
    <t>1.3.2.2.1.6.78</t>
  </si>
  <si>
    <t>1.3.2.2.1.6.79</t>
  </si>
  <si>
    <t>1.3.2.2.1.6.80</t>
  </si>
  <si>
    <t>1.3.2.2.1.6.81</t>
  </si>
  <si>
    <t>1.3.2.2.1.6.82</t>
  </si>
  <si>
    <t>1.3.2.2.1.6.83</t>
  </si>
  <si>
    <t>1.3.2.2.1.6.84</t>
  </si>
  <si>
    <t>1.3.2.2.1.6.85</t>
  </si>
  <si>
    <t>1.3.2.2.1.6.86</t>
  </si>
  <si>
    <t>1.3.2.2.1.6.87</t>
  </si>
  <si>
    <t>1.3.2.2.1.6.88</t>
  </si>
  <si>
    <t>1.3.2.2.1.6.89</t>
  </si>
  <si>
    <t>1.3.2.2.1.6.90</t>
  </si>
  <si>
    <t>1.3.2.2.1.6.91</t>
  </si>
  <si>
    <t>1.3.2.2.1.6.92</t>
  </si>
  <si>
    <t>1.3.2.2.1.6.93</t>
  </si>
  <si>
    <t>1.3.2.2.1.6.94</t>
  </si>
  <si>
    <t>1.3.2.2.1.6.95</t>
  </si>
  <si>
    <t>1.3.2.2.1.6.96</t>
  </si>
  <si>
    <t>1.3.2.2.1.6.97</t>
  </si>
  <si>
    <t>1.3.2.2.1.6.98</t>
  </si>
  <si>
    <t>1.3.2.2.1.6.99</t>
  </si>
  <si>
    <t>1.3.2.2.1.6.100</t>
  </si>
  <si>
    <t>1.3.2.2.1.6.101</t>
  </si>
  <si>
    <t>1.3.2.2.1.6.102</t>
  </si>
  <si>
    <t>1.3.2.2.1.6.103</t>
  </si>
  <si>
    <t>1.3.2.2.1.6.104</t>
  </si>
  <si>
    <t>1.3.2.2.1.6.105</t>
  </si>
  <si>
    <t>1.3.2.2.1.6.106</t>
  </si>
  <si>
    <t>1.3.2.2.1.6.107</t>
  </si>
  <si>
    <t>1.3.2.2.1.6.108</t>
  </si>
  <si>
    <t>1.3.2.2.1.6.109</t>
  </si>
  <si>
    <t>1.3.2.2.1.6.110</t>
  </si>
  <si>
    <t>1.3.2.2.1.7.1</t>
  </si>
  <si>
    <t>1.3.2.2.1.7.2</t>
  </si>
  <si>
    <t>1.3.2.2.1.7.3</t>
  </si>
  <si>
    <t>1.3.2.2.1.7.4</t>
  </si>
  <si>
    <t>1.3.2.2.1.7.5</t>
  </si>
  <si>
    <t>1.3.2.2.1.7.6</t>
  </si>
  <si>
    <t>1.3.2.2.1.7.7</t>
  </si>
  <si>
    <t>1.3.2.2.1.7.8</t>
  </si>
  <si>
    <t>1.3.2.2.1.7.9</t>
  </si>
  <si>
    <t>1.3.2.2.1.7.10</t>
  </si>
  <si>
    <t>1.3.2.2.1.7.11</t>
  </si>
  <si>
    <t>1.3.2.2.1.7.12</t>
  </si>
  <si>
    <t>1.3.2.2.1.7.13</t>
  </si>
  <si>
    <t>1.3.2.2.1.7.14</t>
  </si>
  <si>
    <t>1.3.2.2.1.7.15</t>
  </si>
  <si>
    <t>1.3.2.2.1.7.16</t>
  </si>
  <si>
    <t>1.3.2.2.1.7.17</t>
  </si>
  <si>
    <t>1.3.2.2.1.7.18</t>
  </si>
  <si>
    <t>1.3.2.2.1.7.19</t>
  </si>
  <si>
    <t>1.3.2.2.1.7.20</t>
  </si>
  <si>
    <t>1.3.2.2.1.7.21</t>
  </si>
  <si>
    <t>1.3.2.2.1.7.22</t>
  </si>
  <si>
    <t>1.3.2.2.1.7.23</t>
  </si>
  <si>
    <t>1.3.2.2.1.7.24</t>
  </si>
  <si>
    <t>1.3.2.2.1.7.25</t>
  </si>
  <si>
    <t>1.3.2.2.1.8.1</t>
  </si>
  <si>
    <t>1.3.2.2.1.8.2</t>
  </si>
  <si>
    <t>1.3.2.2.1.8.3</t>
  </si>
  <si>
    <t>1.3.2.2.1.8.4</t>
  </si>
  <si>
    <t>1.3.2.2.1.8.5</t>
  </si>
  <si>
    <t>1.3.2.2.1.8.6</t>
  </si>
  <si>
    <t>1.3.2.2.1.8.7</t>
  </si>
  <si>
    <t>1.3.2.2.1.9.1</t>
  </si>
  <si>
    <t>1.3.2.2.2.1.1</t>
  </si>
  <si>
    <t>1.3.2.2.2.1.2</t>
  </si>
  <si>
    <t>1.3.2.2.2.1.3</t>
  </si>
  <si>
    <t>1.3.2.2.2.1.4</t>
  </si>
  <si>
    <t>1.3.2.2.2.1.5</t>
  </si>
  <si>
    <t>1.3.2.2.2.1.6</t>
  </si>
  <si>
    <t>1.3.2.2.2.1.7</t>
  </si>
  <si>
    <t>1.3.2.2.2.1.8</t>
  </si>
  <si>
    <t>1.3.2.2.2.1.9</t>
  </si>
  <si>
    <t>1.3.2.2.2.1.10</t>
  </si>
  <si>
    <t>1.3.2.2.2.1.11</t>
  </si>
  <si>
    <t>1.3.2.2.2.1.12</t>
  </si>
  <si>
    <t>1.3.2.2.2.1.13</t>
  </si>
  <si>
    <t>1.3.2.2.2.2.1</t>
  </si>
  <si>
    <t>1.3.2.2.2.2.2</t>
  </si>
  <si>
    <t>1.3.2.2.2.2.3</t>
  </si>
  <si>
    <t>1.3.2.2.2.2.4</t>
  </si>
  <si>
    <t>1.3.2.2.2.3.1</t>
  </si>
  <si>
    <t>1.3.2.2.2.3.2</t>
  </si>
  <si>
    <t>1.3.2.2.2.3.3</t>
  </si>
  <si>
    <t>1.3.2.2.2.3.4</t>
  </si>
  <si>
    <t>1.3.2.2.2.3.5</t>
  </si>
  <si>
    <t>1.3.2.2.2.3.6</t>
  </si>
  <si>
    <t>1.3.2.2.2.4.1</t>
  </si>
  <si>
    <t>1.3.2.2.3.1.1</t>
  </si>
  <si>
    <t>1.3.2.2.3.1.2</t>
  </si>
  <si>
    <t>1.3.2.2.3.1.3</t>
  </si>
  <si>
    <t>1.3.2.2.3.1.4</t>
  </si>
  <si>
    <t>1.3.2.2.3.1.5</t>
  </si>
  <si>
    <t>1.3.2.2.3.1.6</t>
  </si>
  <si>
    <t>1.3.2.2.3.1.7</t>
  </si>
  <si>
    <t>1.3.2.2.3.1.8</t>
  </si>
  <si>
    <t>1.3.2.2.3.1.9</t>
  </si>
  <si>
    <t>1.3.2.2.3.2.1</t>
  </si>
  <si>
    <t>1.3.2.2.3.2.2</t>
  </si>
  <si>
    <t>1.3.2.2.3.2.3</t>
  </si>
  <si>
    <t>1.3.2.2.3.2.4</t>
  </si>
  <si>
    <t>1.3.2.2.3.2.5</t>
  </si>
  <si>
    <t>1.3.2.2.3.2.6</t>
  </si>
  <si>
    <t>1.3.2.2.3.2.7</t>
  </si>
  <si>
    <t>1.3.2.2.3.2.8</t>
  </si>
  <si>
    <t>1.3.2.2.3.2.9</t>
  </si>
  <si>
    <t>1.3.2.2.3.2.10</t>
  </si>
  <si>
    <t>1.3.2.2.3.3.1</t>
  </si>
  <si>
    <t>1.3.2.2.3.3.2</t>
  </si>
  <si>
    <t>1.3.2.2.3.3.3</t>
  </si>
  <si>
    <t>1.3.2.2.3.3.4</t>
  </si>
  <si>
    <t>1.3.2.2.3.3.5</t>
  </si>
  <si>
    <t>1.3.2.2.3.3.6</t>
  </si>
  <si>
    <t>1.3.2.2.3.3.7</t>
  </si>
  <si>
    <t>1.3.2.2.3.3.8</t>
  </si>
  <si>
    <t>1.3.2.2.3.3.9</t>
  </si>
  <si>
    <t>1.3.2.2.3.3.10</t>
  </si>
  <si>
    <t>1.3.2.2.3.3.11</t>
  </si>
  <si>
    <t>1.3.2.2.3.3.12</t>
  </si>
  <si>
    <t>1.3.2.2.3.3.13</t>
  </si>
  <si>
    <t>1.3.2.2.3.3.14</t>
  </si>
  <si>
    <t>1.3.2.2.3.3.15</t>
  </si>
  <si>
    <t>1.3.2.2.3.3.16</t>
  </si>
  <si>
    <t>1.3.2.2.3.3.17</t>
  </si>
  <si>
    <t>1.3.2.2.3.3.18</t>
  </si>
  <si>
    <t>1.3.2.2.3.3.19</t>
  </si>
  <si>
    <t>1.3.2.2.3.3.20</t>
  </si>
  <si>
    <t>1.3.2.2.3.3.21</t>
  </si>
  <si>
    <t>1.3.2.2.3.3.22</t>
  </si>
  <si>
    <t>1.3.2.2.3.3.23</t>
  </si>
  <si>
    <t>1.3.2.2.3.3.24</t>
  </si>
  <si>
    <t>1.3.2.2.3.3.25</t>
  </si>
  <si>
    <t>1.3.2.2.3.3.26</t>
  </si>
  <si>
    <t>1.3.2.2.3.3.27</t>
  </si>
  <si>
    <t>1.3.2.2.3.3.28</t>
  </si>
  <si>
    <t>1.3.2.2.3.3.29</t>
  </si>
  <si>
    <t>1.3.2.2.3.3.30</t>
  </si>
  <si>
    <t>1.3.2.2.3.3.31</t>
  </si>
  <si>
    <t>1.3.2.2.3.3.32</t>
  </si>
  <si>
    <t>1.3.2.2.3.3.33</t>
  </si>
  <si>
    <t>1.3.2.2.3.3.34</t>
  </si>
  <si>
    <t>1.3.2.2.3.3.35</t>
  </si>
  <si>
    <t>1.3.2.2.3.3.36</t>
  </si>
  <si>
    <t>1.3.2.2.3.4.1</t>
  </si>
  <si>
    <t>1.3.2.2.3.4.2</t>
  </si>
  <si>
    <t>1.3.2.2.3.4.3</t>
  </si>
  <si>
    <t>1.3.2.2.3.4.4</t>
  </si>
  <si>
    <t>1.3.2.2.3.4.5</t>
  </si>
  <si>
    <t>1.3.2.2.3.4.6</t>
  </si>
  <si>
    <t>1.3.2.2.3.4.7</t>
  </si>
  <si>
    <t>1.3.2.2.3.4.8</t>
  </si>
  <si>
    <t>1.3.2.2.3.4.9</t>
  </si>
  <si>
    <t>1.3.2.2.3.4.10</t>
  </si>
  <si>
    <t>1.3.2.2.3.4.11</t>
  </si>
  <si>
    <t>1.3.2.2.3.4.12</t>
  </si>
  <si>
    <t>1.3.2.2.3.4.13</t>
  </si>
  <si>
    <t>1.3.2.2.3.4.14</t>
  </si>
  <si>
    <t>1.3.2.2.3.4.15</t>
  </si>
  <si>
    <t>1.3.2.2.3.4.16</t>
  </si>
  <si>
    <t>1.3.2.2.3.4.17</t>
  </si>
  <si>
    <t>1.3.2.2.3.4.18</t>
  </si>
  <si>
    <t>1.3.2.2.3.4.19</t>
  </si>
  <si>
    <t>1.3.2.2.3.5.1</t>
  </si>
  <si>
    <t>1.3.2.2.4.1.1</t>
  </si>
  <si>
    <t>1.3.2.2.4.1.2</t>
  </si>
  <si>
    <t>1.3.2.2.4.1.3</t>
  </si>
  <si>
    <t>1.3.2.2.4.2.1</t>
  </si>
  <si>
    <t>1.3.2.2.4.2.2</t>
  </si>
  <si>
    <t>1.3.2.2.4.2.3</t>
  </si>
  <si>
    <t>1.3.2.2.4.3.1</t>
  </si>
  <si>
    <t>1.3.2.2.4.3.2</t>
  </si>
  <si>
    <t>1.3.2.2.4.3.3</t>
  </si>
  <si>
    <t>1.3.2.2.4.3.4</t>
  </si>
  <si>
    <t>1.3.2.2.4.3.5</t>
  </si>
  <si>
    <t>1.3.2.2.4.4.1</t>
  </si>
  <si>
    <t>1.3.2.2.5.1.1</t>
  </si>
  <si>
    <t>1.3.2.2.5.1.2</t>
  </si>
  <si>
    <t>1.3.2.2.5.1.3</t>
  </si>
  <si>
    <t>1.3.2.2.5.1.4</t>
  </si>
  <si>
    <t>1.3.2.2.5.1.5</t>
  </si>
  <si>
    <t>1.3.2.2.5.1.6</t>
  </si>
  <si>
    <t>1.3.2.2.5.1.7</t>
  </si>
  <si>
    <t>1.3.2.2.5.1.8</t>
  </si>
  <si>
    <t>1.3.2.2.5.1.9</t>
  </si>
  <si>
    <t>1.3.2.2.5.1.10</t>
  </si>
  <si>
    <t>1.3.2.2.5.1.11</t>
  </si>
  <si>
    <t>1.3.2.2.5.1.12</t>
  </si>
  <si>
    <t>1.3.2.2.5.1.13</t>
  </si>
  <si>
    <t>1.3.2.2.5.1.14</t>
  </si>
  <si>
    <t>1.3.2.2.5.1.15</t>
  </si>
  <si>
    <t>1.3.2.2.5.1.16</t>
  </si>
  <si>
    <t>1.3.2.2.5.1.17</t>
  </si>
  <si>
    <t>1.3.2.2.5.1.18</t>
  </si>
  <si>
    <t>1.3.2.2.5.1.19</t>
  </si>
  <si>
    <t>1.3.2.2.5.1.20</t>
  </si>
  <si>
    <t>1.3.2.2.5.1.21</t>
  </si>
  <si>
    <t>1.3.2.2.5.1.22</t>
  </si>
  <si>
    <t>1.3.2.2.5.2.1</t>
  </si>
  <si>
    <t>1.3.2.3.1.1.1</t>
  </si>
  <si>
    <t>1.3.2.3.1.1.2</t>
  </si>
  <si>
    <t>1.3.2.3.1.1.3</t>
  </si>
  <si>
    <t>1.3.2.3.1.1.4</t>
  </si>
  <si>
    <t>1.3.2.3.1.1.5</t>
  </si>
  <si>
    <t>1.3.2.3.1.1.6</t>
  </si>
  <si>
    <t>1.3.2.3.1.1.7</t>
  </si>
  <si>
    <t>1.3.2.3.1.1.8</t>
  </si>
  <si>
    <t>1.3.2.3.1.1.9</t>
  </si>
  <si>
    <t>1.3.2.3.1.1.10</t>
  </si>
  <si>
    <t>1.3.2.3.1.1.11</t>
  </si>
  <si>
    <t>1.3.2.3.1.1.12</t>
  </si>
  <si>
    <t>1.3.2.3.1.1.13</t>
  </si>
  <si>
    <t>1.3.2.3.1.1.14</t>
  </si>
  <si>
    <t>1.3.2.3.1.1.15</t>
  </si>
  <si>
    <t>1.3.2.3.1.1.16</t>
  </si>
  <si>
    <t>1.3.2.3.1.1.17</t>
  </si>
  <si>
    <t>1.3.2.3.1.1.18</t>
  </si>
  <si>
    <t>1.3.2.3.1.1.19</t>
  </si>
  <si>
    <t>1.3.2.3.1.1.20</t>
  </si>
  <si>
    <t>1.3.2.3.1.1.21</t>
  </si>
  <si>
    <t>1.3.2.3.1.1.22</t>
  </si>
  <si>
    <t>1.3.2.3.1.1.23</t>
  </si>
  <si>
    <t>1.3.2.3.1.1.24</t>
  </si>
  <si>
    <t>1.3.2.3.1.1.25</t>
  </si>
  <si>
    <t>1.3.2.3.1.1.26</t>
  </si>
  <si>
    <t>1.3.2.3.1.1.27</t>
  </si>
  <si>
    <t>1.3.2.3.1.1.28</t>
  </si>
  <si>
    <t>1.3.2.3.1.1.29</t>
  </si>
  <si>
    <t>1.3.2.3.1.1.30</t>
  </si>
  <si>
    <t>1.3.2.3.1.1.31</t>
  </si>
  <si>
    <t>1.3.2.3.1.1.32</t>
  </si>
  <si>
    <t>1.3.2.3.1.1.33</t>
  </si>
  <si>
    <t>1.3.2.3.1.1.34</t>
  </si>
  <si>
    <t>1.3.2.3.1.1.35</t>
  </si>
  <si>
    <t>1.3.2.3.1.1.36</t>
  </si>
  <si>
    <t>1.3.2.3.1.1.37</t>
  </si>
  <si>
    <t>1.3.2.3.1.1.38</t>
  </si>
  <si>
    <t>1.3.2.3.1.1.39</t>
  </si>
  <si>
    <t>1.3.2.3.1.1.40</t>
  </si>
  <si>
    <t>1.3.2.3.1.1.41</t>
  </si>
  <si>
    <t>1.3.2.3.1.2.1</t>
  </si>
  <si>
    <t>1.3.2.3.1.2.2</t>
  </si>
  <si>
    <t>1.3.2.3.1.2.3</t>
  </si>
  <si>
    <t>1.3.2.3.1.2.4</t>
  </si>
  <si>
    <t>1.3.2.3.1.2.5</t>
  </si>
  <si>
    <t>1.3.2.3.1.2.6</t>
  </si>
  <si>
    <t>1.3.2.3.1.2.7</t>
  </si>
  <si>
    <t>1.3.2.3.1.2.8</t>
  </si>
  <si>
    <t>1.3.2.3.1.2.9</t>
  </si>
  <si>
    <t>1.3.2.3.1.3.1</t>
  </si>
  <si>
    <t>1.3.2.3.1.3.2</t>
  </si>
  <si>
    <t>1.3.2.3.1.3.3</t>
  </si>
  <si>
    <t>1.3.2.3.1.3.4</t>
  </si>
  <si>
    <t>1.3.2.3.1.3.5</t>
  </si>
  <si>
    <t>1.3.2.3.1.3.6</t>
  </si>
  <si>
    <t>1.3.2.3.1.3.7</t>
  </si>
  <si>
    <t>1.3.2.3.1.3.8</t>
  </si>
  <si>
    <t>1.3.2.3.1.3.9</t>
  </si>
  <si>
    <t>1.3.2.3.1.3.10</t>
  </si>
  <si>
    <t>1.3.2.3.1.3.11</t>
  </si>
  <si>
    <t>1.3.2.3.1.3.12</t>
  </si>
  <si>
    <t>1.3.2.3.1.3.13</t>
  </si>
  <si>
    <t>1.3.2.3.1.3.14</t>
  </si>
  <si>
    <t>1.3.2.3.1.3.15</t>
  </si>
  <si>
    <t>1.3.2.3.1.3.16</t>
  </si>
  <si>
    <t>1.3.2.3.1.3.17</t>
  </si>
  <si>
    <t>1.3.2.3.1.3.18</t>
  </si>
  <si>
    <t>1.3.2.3.1.3.19</t>
  </si>
  <si>
    <t>1.3.2.3.1.3.20</t>
  </si>
  <si>
    <t>1.3.2.3.1.3.21</t>
  </si>
  <si>
    <t>1.3.2.3.1.3.22</t>
  </si>
  <si>
    <t>1.3.2.3.1.3.23</t>
  </si>
  <si>
    <t>1.3.2.3.1.3.24</t>
  </si>
  <si>
    <t>1.3.2.3.1.3.25</t>
  </si>
  <si>
    <t>1.3.2.3.1.3.26</t>
  </si>
  <si>
    <t>1.3.2.3.1.3.27</t>
  </si>
  <si>
    <t>1.3.2.3.1.3.28</t>
  </si>
  <si>
    <t>1.3.2.3.1.3.29</t>
  </si>
  <si>
    <t>1.3.2.3.1.3.30</t>
  </si>
  <si>
    <t>1.3.2.3.1.3.31</t>
  </si>
  <si>
    <t>1.3.2.3.1.3.32</t>
  </si>
  <si>
    <t>1.3.2.3.1.3.33</t>
  </si>
  <si>
    <t>1.3.2.3.1.4.1</t>
  </si>
  <si>
    <t>1.3.2.3.1.4.2</t>
  </si>
  <si>
    <t>1.3.2.3.1.4.3</t>
  </si>
  <si>
    <t>1.3.2.3.1.4.4</t>
  </si>
  <si>
    <t>1.3.2.3.1.4.5</t>
  </si>
  <si>
    <t>1.3.2.3.1.4.6</t>
  </si>
  <si>
    <t>1.3.2.3.1.4.7</t>
  </si>
  <si>
    <t>1.3.2.3.1.4.8</t>
  </si>
  <si>
    <t>1.3.2.3.1.4.9</t>
  </si>
  <si>
    <t>1.3.2.3.1.4.10</t>
  </si>
  <si>
    <t>1.3.2.3.1.4.11</t>
  </si>
  <si>
    <t>1.3.2.3.1.4.12</t>
  </si>
  <si>
    <t>1.3.2.3.1.4.13</t>
  </si>
  <si>
    <t>1.3.2.3.1.5.1</t>
  </si>
  <si>
    <t>1.3.2.3.1.5.2</t>
  </si>
  <si>
    <t>1.3.2.3.1.5.3</t>
  </si>
  <si>
    <t>1.3.2.3.1.5.4</t>
  </si>
  <si>
    <t>1.3.2.3.1.6.1</t>
  </si>
  <si>
    <t>1.3.2.3.1.6.2</t>
  </si>
  <si>
    <t>1.3.2.3.1.6.3</t>
  </si>
  <si>
    <t>1.3.2.3.1.6.4</t>
  </si>
  <si>
    <t>1.3.2.3.1.6.5</t>
  </si>
  <si>
    <t>1.3.2.3.1.6.6</t>
  </si>
  <si>
    <t>1.3.2.3.1.6.7</t>
  </si>
  <si>
    <t>1.3.2.3.1.6.8</t>
  </si>
  <si>
    <t>1.3.2.3.1.6.9</t>
  </si>
  <si>
    <t>1.3.2.3.1.6.10</t>
  </si>
  <si>
    <t>1.3.2.3.1.6.11</t>
  </si>
  <si>
    <t>1.3.2.3.1.6.12</t>
  </si>
  <si>
    <t>1.3.2.3.1.6.13</t>
  </si>
  <si>
    <t>1.3.2.3.1.6.14</t>
  </si>
  <si>
    <t>1.3.2.3.1.7.1</t>
  </si>
  <si>
    <t>1.3.2.3.1.7.2</t>
  </si>
  <si>
    <t>1.3.2.3.1.7.3</t>
  </si>
  <si>
    <t>1.3.2.3.1.7.4</t>
  </si>
  <si>
    <t>1.3.2.3.1.7.5</t>
  </si>
  <si>
    <t>1.3.2.3.1.7.6</t>
  </si>
  <si>
    <t>1.3.2.3.1.7.7</t>
  </si>
  <si>
    <t>1.3.2.3.1.7.8</t>
  </si>
  <si>
    <t>1.3.2.3.1.8.1</t>
  </si>
  <si>
    <t>1.3.2.3.1.8.2</t>
  </si>
  <si>
    <t>1.3.2.3.1.8.3</t>
  </si>
  <si>
    <t>1.3.2.3.1.8.4</t>
  </si>
  <si>
    <t>1.3.2.3.1.9.1</t>
  </si>
  <si>
    <t>1.3.2.3.1.9.2</t>
  </si>
  <si>
    <t>1.3.2.3.1.9.3</t>
  </si>
  <si>
    <t>1.3.2.3.1.9.4</t>
  </si>
  <si>
    <t>1.3.2.3.1.9.5</t>
  </si>
  <si>
    <t>1.3.2.3.1.9.6</t>
  </si>
  <si>
    <t>1.3.2.3.1.9.7</t>
  </si>
  <si>
    <t>1.3.2.3.1.9.8</t>
  </si>
  <si>
    <t>1.3.2.3.1.9.9</t>
  </si>
  <si>
    <t>1.3.2.3.1.9.10</t>
  </si>
  <si>
    <t>1.3.2.3.1.9.11</t>
  </si>
  <si>
    <t>1.3.2.3.1.9.12</t>
  </si>
  <si>
    <t>1.3.2.3.1.9.13</t>
  </si>
  <si>
    <t>1.3.2.3.1.9.14</t>
  </si>
  <si>
    <t>1.3.2.3.1.9.15</t>
  </si>
  <si>
    <t>1.3.2.3.1.9.16</t>
  </si>
  <si>
    <t>1.3.2.3.1.9.17</t>
  </si>
  <si>
    <t>1.3.2.3.1.9.18</t>
  </si>
  <si>
    <t>1.3.2.3.1.9.19</t>
  </si>
  <si>
    <t>1.3.2.3.1.10.1</t>
  </si>
  <si>
    <t>1.3.2.3.2.1.1</t>
  </si>
  <si>
    <t>1.3.2.3.2.1.2</t>
  </si>
  <si>
    <t>1.3.2.3.2.1.3</t>
  </si>
  <si>
    <t>1.3.2.3.2.1.4</t>
  </si>
  <si>
    <t>1.3.2.3.2.1.5</t>
  </si>
  <si>
    <t>1.3.2.3.2.1.6</t>
  </si>
  <si>
    <t>1.3.2.3.2.1.7</t>
  </si>
  <si>
    <t>1.3.2.3.2.1.8</t>
  </si>
  <si>
    <t>1.3.2.3.2.1.9</t>
  </si>
  <si>
    <t>1.3.2.3.2.1.10</t>
  </si>
  <si>
    <t>1.3.2.3.2.2.1</t>
  </si>
  <si>
    <t>1.3.2.3.2.2.2</t>
  </si>
  <si>
    <t>1.3.2.3.2.2.3</t>
  </si>
  <si>
    <t>1.3.2.3.2.2.4</t>
  </si>
  <si>
    <t>1.3.2.3.2.2.5</t>
  </si>
  <si>
    <t>1.3.2.3.2.2.6</t>
  </si>
  <si>
    <t>1.3.2.3.2.3.1</t>
  </si>
  <si>
    <t>1.3.2.3.2.3.2</t>
  </si>
  <si>
    <t>1.3.2.3.2.3.3</t>
  </si>
  <si>
    <t>1.3.2.3.2.3.4</t>
  </si>
  <si>
    <t>1.3.2.3.2.4.1</t>
  </si>
  <si>
    <t>1.3.2.3.2.4.2</t>
  </si>
  <si>
    <t>1.3.2.3.2.4.3</t>
  </si>
  <si>
    <t>1.3.2.3.2.4.4</t>
  </si>
  <si>
    <t>1.3.2.3.2.4.5</t>
  </si>
  <si>
    <t>1.3.2.3.2.4.6</t>
  </si>
  <si>
    <t>1.3.2.3.2.4.7</t>
  </si>
  <si>
    <t>1.3.2.3.2.5.1</t>
  </si>
  <si>
    <t>1.3.2.3.2.5.2</t>
  </si>
  <si>
    <t>1.3.2.3.2.5.3</t>
  </si>
  <si>
    <t>1.3.2.3.2.5.4</t>
  </si>
  <si>
    <t>1.3.2.3.2.5.5</t>
  </si>
  <si>
    <t>1.3.2.3.2.5.6</t>
  </si>
  <si>
    <t>1.3.2.3.2.5.7</t>
  </si>
  <si>
    <t>1.3.2.3.2.5.8</t>
  </si>
  <si>
    <t>1.3.2.3.2.5.9</t>
  </si>
  <si>
    <t>1.3.2.3.2.5.10</t>
  </si>
  <si>
    <t>1.3.2.3.2.5.11</t>
  </si>
  <si>
    <t>1.3.2.3.2.5.12</t>
  </si>
  <si>
    <t>1.3.2.3.2.5.13</t>
  </si>
  <si>
    <t>1.3.2.3.2.5.14</t>
  </si>
  <si>
    <t>1.3.2.3.2.5.15</t>
  </si>
  <si>
    <t>1.3.2.3.2.5.16</t>
  </si>
  <si>
    <t>1.3.2.3.2.5.17</t>
  </si>
  <si>
    <t>1.3.2.3.2.5.18</t>
  </si>
  <si>
    <t>1.3.2.3.2.5.19</t>
  </si>
  <si>
    <t>1.3.2.3.2.5.20</t>
  </si>
  <si>
    <t>1.3.2.3.2.5.21</t>
  </si>
  <si>
    <t>1.3.2.3.2.5.22</t>
  </si>
  <si>
    <t>1.3.2.3.2.5.23</t>
  </si>
  <si>
    <t>1.3.2.3.2.5.24</t>
  </si>
  <si>
    <t>1.3.2.3.2.5.25</t>
  </si>
  <si>
    <t>1.3.2.3.2.5.26</t>
  </si>
  <si>
    <t>1.3.2.3.2.5.27</t>
  </si>
  <si>
    <t>1.3.2.3.2.5.28</t>
  </si>
  <si>
    <t>1.3.2.3.2.5.29</t>
  </si>
  <si>
    <t>1.3.2.3.2.5.30</t>
  </si>
  <si>
    <t>1.3.2.3.2.5.31</t>
  </si>
  <si>
    <t>1.3.2.3.2.5.32</t>
  </si>
  <si>
    <t>1.3.2.3.2.6.1</t>
  </si>
  <si>
    <t>1.3.2.3.2.6.2</t>
  </si>
  <si>
    <t>1.3.2.3.2.6.3</t>
  </si>
  <si>
    <t>1.3.2.3.2.6.4</t>
  </si>
  <si>
    <t>1.3.2.3.2.6.5</t>
  </si>
  <si>
    <t>1.3.2.3.2.6.6</t>
  </si>
  <si>
    <t>1.3.2.3.2.6.7</t>
  </si>
  <si>
    <t>1.3.2.3.2.6.8</t>
  </si>
  <si>
    <t>1.3.2.3.2.6.9</t>
  </si>
  <si>
    <t>1.3.2.3.2.6.10</t>
  </si>
  <si>
    <t>1.3.2.3.2.6.11</t>
  </si>
  <si>
    <t>1.3.2.3.2.6.12</t>
  </si>
  <si>
    <t>1.3.2.3.2.6.13</t>
  </si>
  <si>
    <t>1.3.2.3.2.6.14</t>
  </si>
  <si>
    <t>1.3.2.3.2.6.15</t>
  </si>
  <si>
    <t>1.3.2.3.2.6.16</t>
  </si>
  <si>
    <t>1.3.2.3.2.6.17</t>
  </si>
  <si>
    <t>1.3.2.3.2.7.1</t>
  </si>
  <si>
    <t>1.3.2.3.2.7.2</t>
  </si>
  <si>
    <t>1.3.2.3.2.7.3</t>
  </si>
  <si>
    <t>1.3.2.3.2.7.4</t>
  </si>
  <si>
    <t>1.3.2.3.2.7.5</t>
  </si>
  <si>
    <t>1.3.2.3.2.7.6</t>
  </si>
  <si>
    <t>1.3.2.3.2.7.7</t>
  </si>
  <si>
    <t>1.3.2.3.2.7.8</t>
  </si>
  <si>
    <t>1.3.2.3.2.7.9</t>
  </si>
  <si>
    <t>1.3.2.3.2.8.1</t>
  </si>
  <si>
    <t>1.3.2.3.2.8.2</t>
  </si>
  <si>
    <t>1.3.2.3.2.8.3</t>
  </si>
  <si>
    <t>1.3.2.3.2.8.4</t>
  </si>
  <si>
    <t>1.3.2.3.2.8.5</t>
  </si>
  <si>
    <t>1.3.2.3.2.8.6</t>
  </si>
  <si>
    <t>1.3.2.3.2.8.7</t>
  </si>
  <si>
    <t>1.3.2.3.2.8.8</t>
  </si>
  <si>
    <t>1.3.2.3.2.8.9</t>
  </si>
  <si>
    <t>1.3.2.3.2.8.10</t>
  </si>
  <si>
    <t>1.3.2.3.2.8.11</t>
  </si>
  <si>
    <t>1.3.2.3.2.8.12</t>
  </si>
  <si>
    <t>1.3.2.3.2.8.13</t>
  </si>
  <si>
    <t>1.3.2.3.2.8.14</t>
  </si>
  <si>
    <t>1.3.2.3.2.8.15</t>
  </si>
  <si>
    <t>1.3.2.3.2.8.16</t>
  </si>
  <si>
    <t>1.3.2.3.2.8.17</t>
  </si>
  <si>
    <t>1.3.2.3.2.8.18</t>
  </si>
  <si>
    <t>1.3.2.3.2.8.19</t>
  </si>
  <si>
    <t>1.3.2.3.2.8.20</t>
  </si>
  <si>
    <t>1.3.2.3.2.8.21</t>
  </si>
  <si>
    <t>1.3.2.3.2.9.1</t>
  </si>
  <si>
    <t>1.3.2.3.2.9.2</t>
  </si>
  <si>
    <t>1.3.2.3.2.9.3</t>
  </si>
  <si>
    <t>1.3.2.3.2.9.4</t>
  </si>
  <si>
    <t>1.3.2.3.2.9.5</t>
  </si>
  <si>
    <t>1.3.2.3.2.9.6</t>
  </si>
  <si>
    <t>1.3.2.3.2.9.7</t>
  </si>
  <si>
    <t>1.3.2.3.2.9.8</t>
  </si>
  <si>
    <t>1.3.2.3.2.10.1</t>
  </si>
  <si>
    <t>1.3.2.3.2.10.2</t>
  </si>
  <si>
    <t>1.3.2.3.2.10.3</t>
  </si>
  <si>
    <t>1.3.2.3.2.10.4</t>
  </si>
  <si>
    <t>1.3.2.3.2.10.5</t>
  </si>
  <si>
    <t>1.3.2.3.2.10.6</t>
  </si>
  <si>
    <t>1.3.2.3.2.10.7</t>
  </si>
  <si>
    <t>1.3.2.3.2.10.8</t>
  </si>
  <si>
    <t>1.3.2.3.2.10.9</t>
  </si>
  <si>
    <t>1.3.2.3.2.10.10</t>
  </si>
  <si>
    <t>1.3.2.3.2.10.11</t>
  </si>
  <si>
    <t>1.3.2.3.2.10.12</t>
  </si>
  <si>
    <t>1.3.2.3.2.10.13</t>
  </si>
  <si>
    <t>1.3.2.3.2.11.1</t>
  </si>
  <si>
    <t>1.3.2.3.2.11.2</t>
  </si>
  <si>
    <t>1.3.2.3.2.11.3</t>
  </si>
  <si>
    <t>1.3.2.3.2.11.4</t>
  </si>
  <si>
    <t>1.3.2.3.2.11.5</t>
  </si>
  <si>
    <t>1.3.2.3.2.11.6</t>
  </si>
  <si>
    <t>1.3.2.3.2.11.7</t>
  </si>
  <si>
    <t>1.3.2.3.2.11.8</t>
  </si>
  <si>
    <t>1.3.2.3.2.11.9</t>
  </si>
  <si>
    <t>1.3.2.3.2.11.10</t>
  </si>
  <si>
    <t>1.3.2.3.2.11.11</t>
  </si>
  <si>
    <t>1.3.2.3.2.12.1</t>
  </si>
  <si>
    <t>1.3.2.3.2.12.2</t>
  </si>
  <si>
    <t>1.3.2.3.2.12.3</t>
  </si>
  <si>
    <t>1.3.2.3.2.12.4</t>
  </si>
  <si>
    <t>1.3.2.3.2.12.5</t>
  </si>
  <si>
    <t>1.3.2.3.2.12.6</t>
  </si>
  <si>
    <t>1.3.2.3.2.12.7</t>
  </si>
  <si>
    <t>1.3.2.3.2.12.8</t>
  </si>
  <si>
    <t>1.3.2.3.2.12.9</t>
  </si>
  <si>
    <t>1.3.2.3.2.12.10</t>
  </si>
  <si>
    <t>1.3.2.3.2.12.11</t>
  </si>
  <si>
    <t>1.3.2.3.2.12.12</t>
  </si>
  <si>
    <t>1.3.2.3.2.12.13</t>
  </si>
  <si>
    <t>1.3.2.3.2.12.14</t>
  </si>
  <si>
    <t>1.3.2.3.2.12.15</t>
  </si>
  <si>
    <t>1.3.2.3.2.12.16</t>
  </si>
  <si>
    <t>1.3.2.3.2.12.17</t>
  </si>
  <si>
    <t>1.3.2.3.2.12.18</t>
  </si>
  <si>
    <t>1.3.2.3.2.12.19</t>
  </si>
  <si>
    <t>1.3.2.3.2.12.20</t>
  </si>
  <si>
    <t>1.3.2.3.2.12.21</t>
  </si>
  <si>
    <t>1.3.2.3.2.12.22</t>
  </si>
  <si>
    <t>1.3.2.3.2.12.23</t>
  </si>
  <si>
    <t>1.3.2.3.2.12.24</t>
  </si>
  <si>
    <t>1.3.2.3.2.12.25</t>
  </si>
  <si>
    <t>1.3.2.3.2.12.26</t>
  </si>
  <si>
    <t>1.3.2.3.2.12.27</t>
  </si>
  <si>
    <t>1.3.2.3.2.12.28</t>
  </si>
  <si>
    <t>1.3.2.3.2.12.29</t>
  </si>
  <si>
    <t>1.3.2.3.2.12.30</t>
  </si>
  <si>
    <t>1.3.2.3.2.12.31</t>
  </si>
  <si>
    <t>1.3.2.3.2.12.32</t>
  </si>
  <si>
    <t>1.3.2.3.2.12.33</t>
  </si>
  <si>
    <t>1.3.2.3.2.12.34</t>
  </si>
  <si>
    <t>1.3.2.3.2.12.35</t>
  </si>
  <si>
    <t>1.3.2.3.2.12.36</t>
  </si>
  <si>
    <t>1.3.2.3.2.12.37</t>
  </si>
  <si>
    <t>1.3.2.3.2.12.38</t>
  </si>
  <si>
    <t>1.3.2.3.2.13.1</t>
  </si>
  <si>
    <t>1.3.2.3.3.1.1</t>
  </si>
  <si>
    <t>1.3.2.3.3.1.2</t>
  </si>
  <si>
    <t>1.3.2.3.3.1.3</t>
  </si>
  <si>
    <t>1.3.2.3.3.1.4</t>
  </si>
  <si>
    <t>1.3.2.3.3.1.5</t>
  </si>
  <si>
    <t>1.3.2.3.3.1.6</t>
  </si>
  <si>
    <t>1.3.2.3.3.1.7</t>
  </si>
  <si>
    <t>1.3.2.3.3.1.8</t>
  </si>
  <si>
    <t>1.3.2.3.3.1.9</t>
  </si>
  <si>
    <t>1.3.2.3.3.1.10</t>
  </si>
  <si>
    <t>1.3.2.3.3.1.11</t>
  </si>
  <si>
    <t>1.3.2.3.3.1.12</t>
  </si>
  <si>
    <t>1.3.2.3.3.1.13</t>
  </si>
  <si>
    <t>1.3.2.3.3.1.14</t>
  </si>
  <si>
    <t>1.3.2.3.3.1.15</t>
  </si>
  <si>
    <t>1.3.2.3.3.1.16</t>
  </si>
  <si>
    <t>1.3.2.3.3.1.17</t>
  </si>
  <si>
    <t>1.3.2.3.3.1.18</t>
  </si>
  <si>
    <t>1.3.2.3.3.1.19</t>
  </si>
  <si>
    <t>1.3.2.3.3.1.20</t>
  </si>
  <si>
    <t>1.3.2.3.3.1.21</t>
  </si>
  <si>
    <t>1.3.2.3.3.1.22</t>
  </si>
  <si>
    <t>1.3.2.3.3.1.23</t>
  </si>
  <si>
    <t>1.3.2.3.3.1.24</t>
  </si>
  <si>
    <t>1.3.2.3.3.1.25</t>
  </si>
  <si>
    <t>1.3.2.3.3.1.26</t>
  </si>
  <si>
    <t>1.3.2.3.3.1.27</t>
  </si>
  <si>
    <t>1.3.2.3.3.1.28</t>
  </si>
  <si>
    <t>1.3.2.3.3.1.29</t>
  </si>
  <si>
    <t>1.3.2.3.3.1.30</t>
  </si>
  <si>
    <t>1.3.2.3.3.1.31</t>
  </si>
  <si>
    <t>1.3.2.3.3.1.32</t>
  </si>
  <si>
    <t>1.3.2.3.3.1.33</t>
  </si>
  <si>
    <t>1.3.2.3.3.1.34</t>
  </si>
  <si>
    <t>1.3.2.3.3.1.35</t>
  </si>
  <si>
    <t>1.3.2.3.3.1.36</t>
  </si>
  <si>
    <t>1.3.2.3.3.1.37</t>
  </si>
  <si>
    <t>1.3.2.3.3.1.38</t>
  </si>
  <si>
    <t>1.3.2.3.3.1.39</t>
  </si>
  <si>
    <t>1.3.2.3.3.1.40</t>
  </si>
  <si>
    <t>1.3.2.3.3.1.41</t>
  </si>
  <si>
    <t>1.3.2.3.3.1.42</t>
  </si>
  <si>
    <t>1.3.2.3.3.1.43</t>
  </si>
  <si>
    <t>1.3.2.3.3.1.44</t>
  </si>
  <si>
    <t>1.3.2.3.3.1.45</t>
  </si>
  <si>
    <t>1.3.2.3.3.1.46</t>
  </si>
  <si>
    <t>1.3.2.3.3.1.47</t>
  </si>
  <si>
    <t>1.3.2.3.3.1.48</t>
  </si>
  <si>
    <t>1.3.2.3.3.1.49</t>
  </si>
  <si>
    <t>1.3.2.3.3.1.50</t>
  </si>
  <si>
    <t>1.3.2.3.3.1.51</t>
  </si>
  <si>
    <t>1.3.2.3.3.1.52</t>
  </si>
  <si>
    <t>1.3.2.3.3.1.53</t>
  </si>
  <si>
    <t>1.3.2.3.3.1.54</t>
  </si>
  <si>
    <t>1.3.2.3.3.1.55</t>
  </si>
  <si>
    <t>1.3.2.3.3.1.56</t>
  </si>
  <si>
    <t>1.3.2.3.3.1.57</t>
  </si>
  <si>
    <t>1.3.2.3.3.1.58</t>
  </si>
  <si>
    <t>1.3.2.3.3.1.59</t>
  </si>
  <si>
    <t>1.3.2.3.3.1.60</t>
  </si>
  <si>
    <t>1.3.2.3.3.1.61</t>
  </si>
  <si>
    <t>1.3.2.3.3.1.62</t>
  </si>
  <si>
    <t>1.3.2.3.3.1.63</t>
  </si>
  <si>
    <t>1.3.2.3.3.1.64</t>
  </si>
  <si>
    <t>1.3.2.3.3.1.65</t>
  </si>
  <si>
    <t>1.3.2.3.3.1.66</t>
  </si>
  <si>
    <t>1.3.2.3.3.1.67</t>
  </si>
  <si>
    <t>1.3.2.3.3.1.68</t>
  </si>
  <si>
    <t>1.3.2.3.3.1.69</t>
  </si>
  <si>
    <t>1.3.2.3.3.1.70</t>
  </si>
  <si>
    <t>1.3.2.3.3.1.71</t>
  </si>
  <si>
    <t>1.3.2.3.3.1.72</t>
  </si>
  <si>
    <t>1.3.2.3.3.1.73</t>
  </si>
  <si>
    <t>1.3.2.3.3.1.74</t>
  </si>
  <si>
    <t>1.3.2.3.3.1.75</t>
  </si>
  <si>
    <t>1.3.2.3.3.1.76</t>
  </si>
  <si>
    <t>1.3.2.3.3.1.77</t>
  </si>
  <si>
    <t>1.3.2.3.3.1.78</t>
  </si>
  <si>
    <t>1.3.2.3.3.1.79</t>
  </si>
  <si>
    <t>1.3.2.3.3.1.80</t>
  </si>
  <si>
    <t>1.3.2.3.3.1.81</t>
  </si>
  <si>
    <t>1.3.2.3.3.1.82</t>
  </si>
  <si>
    <t>1.3.2.3.3.1.83</t>
  </si>
  <si>
    <t>1.3.2.3.3.1.84</t>
  </si>
  <si>
    <t>1.3.2.3.3.1.85</t>
  </si>
  <si>
    <t>1.3.2.3.3.1.86</t>
  </si>
  <si>
    <t>1.3.2.3.3.1.87</t>
  </si>
  <si>
    <t>1.3.2.3.3.1.88</t>
  </si>
  <si>
    <t>1.3.2.3.3.1.89</t>
  </si>
  <si>
    <t>1.3.2.3.3.1.90</t>
  </si>
  <si>
    <t>1.3.2.3.3.1.91</t>
  </si>
  <si>
    <t>1.3.2.3.3.1.92</t>
  </si>
  <si>
    <t>1.3.2.3.3.1.93</t>
  </si>
  <si>
    <t>1.3.2.3.3.1.94</t>
  </si>
  <si>
    <t>1.3.2.3.3.1.95</t>
  </si>
  <si>
    <t>1.3.2.3.3.1.96</t>
  </si>
  <si>
    <t>1.3.2.3.3.1.97</t>
  </si>
  <si>
    <t>1.3.2.3.3.1.98</t>
  </si>
  <si>
    <t>1.3.2.3.3.1.99</t>
  </si>
  <si>
    <t>1.3.2.3.3.1.100</t>
  </si>
  <si>
    <t>1.3.2.3.3.1.101</t>
  </si>
  <si>
    <t>1.3.2.3.3.1.102</t>
  </si>
  <si>
    <t>1.3.2.3.3.1.103</t>
  </si>
  <si>
    <t>1.3.2.3.3.1.104</t>
  </si>
  <si>
    <t>1.3.2.3.3.1.105</t>
  </si>
  <si>
    <t>1.3.2.3.3.1.106</t>
  </si>
  <si>
    <t>1.3.2.3.3.1.107</t>
  </si>
  <si>
    <t>1.3.2.3.3.1.108</t>
  </si>
  <si>
    <t>1.3.2.3.3.1.109</t>
  </si>
  <si>
    <t>1.3.2.3.3.1.110</t>
  </si>
  <si>
    <t>1.3.2.3.3.1.111</t>
  </si>
  <si>
    <t>1.3.2.3.3.1.112</t>
  </si>
  <si>
    <t>1.3.2.3.3.1.113</t>
  </si>
  <si>
    <t>1.3.2.3.3.1.114</t>
  </si>
  <si>
    <t>1.3.2.3.3.1.115</t>
  </si>
  <si>
    <t>1.3.2.3.3.1.116</t>
  </si>
  <si>
    <t>1.3.2.3.3.1.117</t>
  </si>
  <si>
    <t>1.3.2.3.3.1.118</t>
  </si>
  <si>
    <t>1.3.2.3.3.1.119</t>
  </si>
  <si>
    <t>1.3.2.3.3.1.120</t>
  </si>
  <si>
    <t>1.3.2.3.3.1.121</t>
  </si>
  <si>
    <t>1.3.2.3.3.1.122</t>
  </si>
  <si>
    <t>1.3.2.3.3.1.123</t>
  </si>
  <si>
    <t>1.3.2.3.3.1.124</t>
  </si>
  <si>
    <t>1.3.2.3.3.1.125</t>
  </si>
  <si>
    <t>1.3.2.3.3.1.126</t>
  </si>
  <si>
    <t>1.3.2.3.3.1.127</t>
  </si>
  <si>
    <t>1.3.2.3.3.1.128</t>
  </si>
  <si>
    <t>1.3.2.3.3.1.129</t>
  </si>
  <si>
    <t>1.3.2.3.3.1.130</t>
  </si>
  <si>
    <t>1.3.2.3.3.1.131</t>
  </si>
  <si>
    <t>1.3.2.3.3.1.132</t>
  </si>
  <si>
    <t>1.3.2.3.3.1.133</t>
  </si>
  <si>
    <t>1.3.2.3.3.1.134</t>
  </si>
  <si>
    <t>1.3.2.3.3.1.135</t>
  </si>
  <si>
    <t>1.3.2.3.3.1.136</t>
  </si>
  <si>
    <t>1.3.2.3.3.1.137</t>
  </si>
  <si>
    <t>1.3.2.3.3.2.1</t>
  </si>
  <si>
    <t>1.3.2.3.3.2.2</t>
  </si>
  <si>
    <t>1.3.2.3.3.2.3</t>
  </si>
  <si>
    <t>1.3.2.3.3.2.4</t>
  </si>
  <si>
    <t>1.3.2.3.3.2.5</t>
  </si>
  <si>
    <t>1.3.2.3.3.2.6</t>
  </si>
  <si>
    <t>1.3.2.3.3.2.7</t>
  </si>
  <si>
    <t>1.3.2.3.3.2.8</t>
  </si>
  <si>
    <t>1.3.2.3.3.3.1</t>
  </si>
  <si>
    <t>1.3.2.3.3.3.2</t>
  </si>
  <si>
    <t>1.3.2.3.3.3.3</t>
  </si>
  <si>
    <t>1.3.2.3.3.3.4</t>
  </si>
  <si>
    <t>1.3.2.3.3.3.5</t>
  </si>
  <si>
    <t>1.3.2.3.3.3.6</t>
  </si>
  <si>
    <t>1.3.2.3.3.3.7</t>
  </si>
  <si>
    <t>1.3.2.3.3.3.8</t>
  </si>
  <si>
    <t>1.3.2.3.3.3.9</t>
  </si>
  <si>
    <t>1.3.2.3.3.3.10</t>
  </si>
  <si>
    <t>1.3.2.3.3.4.1</t>
  </si>
  <si>
    <t>1.3.2.3.3.4.2</t>
  </si>
  <si>
    <t>1.3.2.3.3.4.3</t>
  </si>
  <si>
    <t>1.3.2.3.3.4.4</t>
  </si>
  <si>
    <t>1.3.2.3.3.4.5</t>
  </si>
  <si>
    <t>1.3.2.3.3.4.6</t>
  </si>
  <si>
    <t>1.3.2.3.3.4.7</t>
  </si>
  <si>
    <t>1.3.2.3.3.4.8</t>
  </si>
  <si>
    <t>1.3.2.3.3.4.9</t>
  </si>
  <si>
    <t>1.3.2.3.3.4.10</t>
  </si>
  <si>
    <t>1.3.2.3.3.4.11</t>
  </si>
  <si>
    <t>1.3.2.3.3.4.12</t>
  </si>
  <si>
    <t>1.3.2.3.3.4.13</t>
  </si>
  <si>
    <t>1.3.2.3.3.4.14</t>
  </si>
  <si>
    <t>1.3.2.3.3.5.1</t>
  </si>
  <si>
    <t>1.3.2.3.3.5.2</t>
  </si>
  <si>
    <t>1.3.2.3.3.5.3</t>
  </si>
  <si>
    <t>1.3.2.3.3.5.4</t>
  </si>
  <si>
    <t>1.3.2.3.3.5.5</t>
  </si>
  <si>
    <t>1.3.2.3.3.5.6</t>
  </si>
  <si>
    <t>1.3.2.3.3.5.7</t>
  </si>
  <si>
    <t>1.3.2.3.3.5.8</t>
  </si>
  <si>
    <t>1.3.2.3.3.5.9</t>
  </si>
  <si>
    <t>1.3.2.3.3.5.10</t>
  </si>
  <si>
    <t>1.3.2.3.3.5.11</t>
  </si>
  <si>
    <t>1.3.2.3.3.5.12</t>
  </si>
  <si>
    <t>1.3.2.3.3.5.13</t>
  </si>
  <si>
    <t>1.3.2.3.3.5.14</t>
  </si>
  <si>
    <t>1.3.2.3.3.5.15</t>
  </si>
  <si>
    <t>1.3.2.3.3.5.16</t>
  </si>
  <si>
    <t>1.3.2.3.3.5.17</t>
  </si>
  <si>
    <t>1.3.2.3.3.5.18</t>
  </si>
  <si>
    <t>1.3.2.3.3.5.19</t>
  </si>
  <si>
    <t>1.3.2.3.3.5.20</t>
  </si>
  <si>
    <t>1.3.2.3.3.5.21</t>
  </si>
  <si>
    <t>1.3.2.3.3.5.22</t>
  </si>
  <si>
    <t>1.3.2.3.3.5.23</t>
  </si>
  <si>
    <t>1.3.2.3.3.5.24</t>
  </si>
  <si>
    <t>1.3.2.3.3.5.25</t>
  </si>
  <si>
    <t>1.3.2.3.3.5.26</t>
  </si>
  <si>
    <t>1.3.2.3.3.5.27</t>
  </si>
  <si>
    <t>1.3.2.3.3.5.28</t>
  </si>
  <si>
    <t>1.3.2.3.3.5.29</t>
  </si>
  <si>
    <t>1.3.2.3.3.5.30</t>
  </si>
  <si>
    <t>1.3.2.3.3.5.31</t>
  </si>
  <si>
    <t>1.3.2.3.3.5.32</t>
  </si>
  <si>
    <t>1.3.2.3.3.5.33</t>
  </si>
  <si>
    <t>1.3.2.3.3.5.34</t>
  </si>
  <si>
    <t>1.3.2.3.3.5.35</t>
  </si>
  <si>
    <t>1.3.2.3.3.5.36</t>
  </si>
  <si>
    <t>1.3.2.3.3.5.37</t>
  </si>
  <si>
    <t>1.3.2.3.3.5.38</t>
  </si>
  <si>
    <t>1.3.2.3.3.5.39</t>
  </si>
  <si>
    <t>1.3.2.3.3.5.40</t>
  </si>
  <si>
    <t>1.3.2.3.3.5.41</t>
  </si>
  <si>
    <t>1.3.2.3.3.5.42</t>
  </si>
  <si>
    <t>1.3.2.3.3.5.43</t>
  </si>
  <si>
    <t>1.3.2.3.3.5.44</t>
  </si>
  <si>
    <t>1.3.2.3.3.5.45</t>
  </si>
  <si>
    <t>1.3.2.3.3.5.46</t>
  </si>
  <si>
    <t>1.3.2.3.3.5.47</t>
  </si>
  <si>
    <t>1.3.2.3.3.5.48</t>
  </si>
  <si>
    <t>1.3.2.3.3.5.49</t>
  </si>
  <si>
    <t>1.3.2.3.3.5.50</t>
  </si>
  <si>
    <t>1.3.2.3.3.5.51</t>
  </si>
  <si>
    <t>1.3.2.3.3.5.52</t>
  </si>
  <si>
    <t>1.3.2.3.3.5.53</t>
  </si>
  <si>
    <t>1.3.2.3.3.5.54</t>
  </si>
  <si>
    <t>1.3.2.3.3.5.55</t>
  </si>
  <si>
    <t>1.3.2.3.3.5.56</t>
  </si>
  <si>
    <t>1.3.2.3.3.5.57</t>
  </si>
  <si>
    <t>1.3.2.3.3.5.58</t>
  </si>
  <si>
    <t>1.3.2.3.3.5.59</t>
  </si>
  <si>
    <t>1.3.2.3.3.5.60</t>
  </si>
  <si>
    <t>1.3.2.3.3.5.61</t>
  </si>
  <si>
    <t>1.3.2.3.3.5.62</t>
  </si>
  <si>
    <t>1.3.2.3.3.5.63</t>
  </si>
  <si>
    <t>1.3.2.3.3.5.64</t>
  </si>
  <si>
    <t>1.3.2.3.3.5.65</t>
  </si>
  <si>
    <t>1.3.2.3.3.5.66</t>
  </si>
  <si>
    <t>1.3.2.3.3.5.67</t>
  </si>
  <si>
    <t>1.3.2.3.3.5.68</t>
  </si>
  <si>
    <t>1.3.2.3.3.5.69</t>
  </si>
  <si>
    <t>1.3.2.3.3.5.70</t>
  </si>
  <si>
    <t>1.3.2.3.3.5.71</t>
  </si>
  <si>
    <t>1.3.2.3.3.5.72</t>
  </si>
  <si>
    <t>1.3.2.3.3.5.73</t>
  </si>
  <si>
    <t>1.3.2.3.3.5.74</t>
  </si>
  <si>
    <t>1.3.2.3.3.5.75</t>
  </si>
  <si>
    <t>1.3.2.3.3.5.76</t>
  </si>
  <si>
    <t>1.3.2.3.3.5.77</t>
  </si>
  <si>
    <t>1.3.2.3.3.5.78</t>
  </si>
  <si>
    <t>1.3.2.3.3.5.79</t>
  </si>
  <si>
    <t>1.3.2.3.3.5.80</t>
  </si>
  <si>
    <t>1.3.2.3.3.5.81</t>
  </si>
  <si>
    <t>1.3.2.3.3.5.82</t>
  </si>
  <si>
    <t>1.3.2.3.3.5.83</t>
  </si>
  <si>
    <t>1.3.2.3.3.5.84</t>
  </si>
  <si>
    <t>1.3.2.3.3.5.85</t>
  </si>
  <si>
    <t>1.3.2.3.3.5.86</t>
  </si>
  <si>
    <t>1.3.2.3.3.5.87</t>
  </si>
  <si>
    <t>1.3.2.3.3.5.88</t>
  </si>
  <si>
    <t>1.3.2.3.3.5.89</t>
  </si>
  <si>
    <t>1.3.2.3.3.5.90</t>
  </si>
  <si>
    <t>1.3.2.3.3.5.91</t>
  </si>
  <si>
    <t>1.3.2.3.3.5.92</t>
  </si>
  <si>
    <t>1.3.2.3.3.5.93</t>
  </si>
  <si>
    <t>1.3.2.3.3.5.94</t>
  </si>
  <si>
    <t>1.3.2.3.3.5.95</t>
  </si>
  <si>
    <t>1.3.2.3.3.5.96</t>
  </si>
  <si>
    <t>1.3.2.3.3.5.97</t>
  </si>
  <si>
    <t>1.3.2.3.3.5.98</t>
  </si>
  <si>
    <t>1.3.2.3.3.5.99</t>
  </si>
  <si>
    <t>1.3.2.3.3.5.100</t>
  </si>
  <si>
    <t>1.3.2.3.3.5.101</t>
  </si>
  <si>
    <t>1.3.2.3.3.5.102</t>
  </si>
  <si>
    <t>1.3.2.3.3.5.103</t>
  </si>
  <si>
    <t>1.3.2.3.3.5.104</t>
  </si>
  <si>
    <t>1.3.2.3.3.5.105</t>
  </si>
  <si>
    <t>1.3.2.3.3.5.106</t>
  </si>
  <si>
    <t>1.3.2.3.3.5.107</t>
  </si>
  <si>
    <t>1.3.2.3.3.5.108</t>
  </si>
  <si>
    <t>1.3.2.3.3.5.109</t>
  </si>
  <si>
    <t>1.3.2.3.3.6.1</t>
  </si>
  <si>
    <t>1.3.2.3.3.6.2</t>
  </si>
  <si>
    <t>1.3.2.3.3.6.3</t>
  </si>
  <si>
    <t>1.3.2.3.3.6.4</t>
  </si>
  <si>
    <t>1.3.2.3.3.6.5</t>
  </si>
  <si>
    <t>1.3.2.3.3.6.6</t>
  </si>
  <si>
    <t>1.3.2.3.3.6.7</t>
  </si>
  <si>
    <t>1.3.2.3.3.6.8</t>
  </si>
  <si>
    <t>1.3.2.3.3.6.9</t>
  </si>
  <si>
    <t>1.3.2.3.3.6.10</t>
  </si>
  <si>
    <t>1.3.2.3.3.6.11</t>
  </si>
  <si>
    <t>1.3.2.3.3.6.12</t>
  </si>
  <si>
    <t>1.3.2.3.3.7.1</t>
  </si>
  <si>
    <t>1.3.2.3.3.7.2</t>
  </si>
  <si>
    <t>1.3.2.3.3.7.3</t>
  </si>
  <si>
    <t>1.3.2.3.3.7.4</t>
  </si>
  <si>
    <t>1.3.2.3.3.7.5</t>
  </si>
  <si>
    <t>1.3.2.3.3.7.6</t>
  </si>
  <si>
    <t>1.3.2.3.3.7.7</t>
  </si>
  <si>
    <t>1.3.2.3.3.7.8</t>
  </si>
  <si>
    <t>1.3.2.3.3.7.9</t>
  </si>
  <si>
    <t>1.3.2.3.3.7.10</t>
  </si>
  <si>
    <t>1.3.2.3.3.7.11</t>
  </si>
  <si>
    <t>1.3.2.3.3.7.12</t>
  </si>
  <si>
    <t>1.3.2.3.3.7.13</t>
  </si>
  <si>
    <t>1.3.2.3.3.7.14</t>
  </si>
  <si>
    <t>1.3.2.3.3.7.15</t>
  </si>
  <si>
    <t>1.3.2.3.3.7.16</t>
  </si>
  <si>
    <t>1.3.2.3.3.7.17</t>
  </si>
  <si>
    <t>1.3.2.3.3.7.18</t>
  </si>
  <si>
    <t>1.3.2.3.3.7.19</t>
  </si>
  <si>
    <t>1.3.2.3.3.7.20</t>
  </si>
  <si>
    <t>1.3.2.3.3.7.21</t>
  </si>
  <si>
    <t>1.3.2.3.3.7.22</t>
  </si>
  <si>
    <t>1.3.2.3.3.7.23</t>
  </si>
  <si>
    <t>1.3.2.3.3.7.24</t>
  </si>
  <si>
    <t>1.3.2.3.3.7.25</t>
  </si>
  <si>
    <t>1.3.2.3.3.7.26</t>
  </si>
  <si>
    <t>1.3.2.3.3.7.27</t>
  </si>
  <si>
    <t>1.3.2.3.3.7.28</t>
  </si>
  <si>
    <t>1.3.2.3.3.8.1</t>
  </si>
  <si>
    <t>1.3.2.3.3.8.2</t>
  </si>
  <si>
    <t>1.3.2.3.3.8.3</t>
  </si>
  <si>
    <t>1.3.2.3.3.8.4</t>
  </si>
  <si>
    <t>1.3.2.3.3.8.5</t>
  </si>
  <si>
    <t>1.3.2.3.3.8.6</t>
  </si>
  <si>
    <t>1.3.2.3.3.8.7</t>
  </si>
  <si>
    <t>1.3.2.3.3.8.8</t>
  </si>
  <si>
    <t>1.3.2.3.3.8.9</t>
  </si>
  <si>
    <t>1.3.2.3.3.8.10</t>
  </si>
  <si>
    <t>1.3.2.3.3.8.11</t>
  </si>
  <si>
    <t>1.3.2.3.3.8.12</t>
  </si>
  <si>
    <t>1.3.2.3.3.8.13</t>
  </si>
  <si>
    <t>1.3.2.3.3.8.14</t>
  </si>
  <si>
    <t>1.3.2.3.3.8.15</t>
  </si>
  <si>
    <t>1.3.2.3.3.8.16</t>
  </si>
  <si>
    <t>1.3.2.3.3.8.17</t>
  </si>
  <si>
    <t>1.3.2.3.3.8.18</t>
  </si>
  <si>
    <t>1.3.2.3.3.8.19</t>
  </si>
  <si>
    <t>1.3.2.3.3.8.20</t>
  </si>
  <si>
    <t>1.3.2.3.3.8.21</t>
  </si>
  <si>
    <t>1.3.2.3.3.8.22</t>
  </si>
  <si>
    <t>1.3.2.3.3.8.23</t>
  </si>
  <si>
    <t>1.3.2.3.3.8.24</t>
  </si>
  <si>
    <t>1.3.2.3.3.8.25</t>
  </si>
  <si>
    <t>1.3.2.3.3.8.26</t>
  </si>
  <si>
    <t>1.3.2.3.3.8.27</t>
  </si>
  <si>
    <t>1.3.2.3.3.8.28</t>
  </si>
  <si>
    <t>1.3.2.3.3.8.29</t>
  </si>
  <si>
    <t>1.3.2.3.3.8.30</t>
  </si>
  <si>
    <t>1.3.2.3.3.8.31</t>
  </si>
  <si>
    <t>1.3.2.3.3.8.32</t>
  </si>
  <si>
    <t>1.3.2.3.3.8.33</t>
  </si>
  <si>
    <t>1.3.2.3.3.8.34</t>
  </si>
  <si>
    <t>1.3.2.3.3.8.35</t>
  </si>
  <si>
    <t>1.3.2.3.3.8.36</t>
  </si>
  <si>
    <t>1.3.2.3.3.8.37</t>
  </si>
  <si>
    <t>1.3.2.3.3.8.38</t>
  </si>
  <si>
    <t>1.3.2.3.3.8.39</t>
  </si>
  <si>
    <t>1.3.2.3.3.8.40</t>
  </si>
  <si>
    <t>1.3.2.3.3.8.41</t>
  </si>
  <si>
    <t>1.3.2.3.3.8.42</t>
  </si>
  <si>
    <t>1.3.2.3.3.8.43</t>
  </si>
  <si>
    <t>1.3.2.3.3.8.44</t>
  </si>
  <si>
    <t>1.3.2.3.3.8.45</t>
  </si>
  <si>
    <t>1.3.2.3.3.8.46</t>
  </si>
  <si>
    <t>1.3.2.3.3.8.47</t>
  </si>
  <si>
    <t>1.3.2.3.3.8.48</t>
  </si>
  <si>
    <t>1.3.2.3.3.8.49</t>
  </si>
  <si>
    <t>1.3.2.3.3.8.50</t>
  </si>
  <si>
    <t>1.3.2.3.3.8.51</t>
  </si>
  <si>
    <t>1.3.2.3.3.8.52</t>
  </si>
  <si>
    <t>1.3.2.3.3.8.53</t>
  </si>
  <si>
    <t>1.3.2.3.3.8.54</t>
  </si>
  <si>
    <t>1.3.2.3.3.8.55</t>
  </si>
  <si>
    <t>1.3.2.3.3.8.56</t>
  </si>
  <si>
    <t>1.3.2.3.3.8.57</t>
  </si>
  <si>
    <t>1.3.2.3.3.8.58</t>
  </si>
  <si>
    <t>1.3.2.3.3.8.59</t>
  </si>
  <si>
    <t>1.3.2.3.3.8.60</t>
  </si>
  <si>
    <t>1.3.2.3.3.8.61</t>
  </si>
  <si>
    <t>1.3.2.3.3.8.62</t>
  </si>
  <si>
    <t>1.3.2.3.3.8.63</t>
  </si>
  <si>
    <t>1.3.2.3.3.9.1</t>
  </si>
  <si>
    <t>1.3.2.3.3.9.2</t>
  </si>
  <si>
    <t>1.3.2.3.3.9.3</t>
  </si>
  <si>
    <t>1.3.2.3.3.9.4</t>
  </si>
  <si>
    <t>1.3.2.3.3.9.5</t>
  </si>
  <si>
    <t>1.3.2.3.3.9.6</t>
  </si>
  <si>
    <t>1.3.2.3.3.9.7</t>
  </si>
  <si>
    <t>1.3.2.3.3.9.8</t>
  </si>
  <si>
    <t>1.3.2.3.3.9.9</t>
  </si>
  <si>
    <t>1.3.2.3.3.9.10</t>
  </si>
  <si>
    <t>1.3.2.3.3.9.11</t>
  </si>
  <si>
    <t>1.3.2.3.3.9.12</t>
  </si>
  <si>
    <t>1.3.2.3.3.9.13</t>
  </si>
  <si>
    <t>1.3.2.3.3.9.14</t>
  </si>
  <si>
    <t>1.3.2.3.3.9.15</t>
  </si>
  <si>
    <t>1.3.2.3.3.9.16</t>
  </si>
  <si>
    <t>1.3.2.3.3.9.17</t>
  </si>
  <si>
    <t>1.3.2.3.3.9.18</t>
  </si>
  <si>
    <t>1.3.2.3.3.10.1</t>
  </si>
  <si>
    <t>1.3.2.3.3.10.2</t>
  </si>
  <si>
    <t>1.3.2.3.3.10.3</t>
  </si>
  <si>
    <t>1.3.2.3.3.10.4</t>
  </si>
  <si>
    <t>1.3.2.3.3.10.5</t>
  </si>
  <si>
    <t>1.3.2.3.3.10.6</t>
  </si>
  <si>
    <t>1.3.2.3.3.10.7</t>
  </si>
  <si>
    <t>1.3.2.3.3.10.8</t>
  </si>
  <si>
    <t>1.3.2.3.3.10.9</t>
  </si>
  <si>
    <t>1.3.2.3.3.10.10</t>
  </si>
  <si>
    <t>1.3.2.3.3.10.11</t>
  </si>
  <si>
    <t>1.3.2.3.3.10.12</t>
  </si>
  <si>
    <t>1.3.2.3.3.10.13</t>
  </si>
  <si>
    <t>1.3.2.3.3.10.14</t>
  </si>
  <si>
    <t>1.3.2.3.3.10.15</t>
  </si>
  <si>
    <t>1.3.2.3.3.10.16</t>
  </si>
  <si>
    <t>1.3.2.3.3.10.17</t>
  </si>
  <si>
    <t>1.3.2.3.3.10.18</t>
  </si>
  <si>
    <t>1.3.2.3.3.10.19</t>
  </si>
  <si>
    <t>1.3.2.3.3.10.20</t>
  </si>
  <si>
    <t>1.3.2.3.3.10.21</t>
  </si>
  <si>
    <t>1.3.2.3.3.10.22</t>
  </si>
  <si>
    <t>1.3.2.3.3.10.23</t>
  </si>
  <si>
    <t>1.3.2.3.3.10.24</t>
  </si>
  <si>
    <t>1.3.2.3.3.10.25</t>
  </si>
  <si>
    <t>1.3.2.3.3.10.26</t>
  </si>
  <si>
    <t>1.3.2.3.3.10.27</t>
  </si>
  <si>
    <t>1.3.2.3.3.10.28</t>
  </si>
  <si>
    <t>1.3.2.3.3.10.29</t>
  </si>
  <si>
    <t>1.3.2.3.3.10.30</t>
  </si>
  <si>
    <t>1.3.2.3.3.10.31</t>
  </si>
  <si>
    <t>1.3.2.3.3.10.32</t>
  </si>
  <si>
    <t>1.3.2.3.3.10.33</t>
  </si>
  <si>
    <t>1.3.2.3.3.10.34</t>
  </si>
  <si>
    <t>1.3.2.3.3.10.35</t>
  </si>
  <si>
    <t>1.3.2.3.3.10.36</t>
  </si>
  <si>
    <t>1.3.2.3.3.10.37</t>
  </si>
  <si>
    <t>1.3.2.3.3.11.1</t>
  </si>
  <si>
    <t>1.3.2.3.3.11.2</t>
  </si>
  <si>
    <t>1.3.2.3.3.11.3</t>
  </si>
  <si>
    <t>1.3.2.3.3.11.4</t>
  </si>
  <si>
    <t>1.3.2.3.3.11.5</t>
  </si>
  <si>
    <t>1.3.2.3.3.11.6</t>
  </si>
  <si>
    <t>1.3.2.3.3.11.7</t>
  </si>
  <si>
    <t>1.3.2.3.3.11.8</t>
  </si>
  <si>
    <t>1.3.2.3.3.11.9</t>
  </si>
  <si>
    <t>1.3.2.3.3.11.10</t>
  </si>
  <si>
    <t>1.3.2.3.3.11.11</t>
  </si>
  <si>
    <t>1.3.2.3.3.11.12</t>
  </si>
  <si>
    <t>1.3.2.3.3.11.13</t>
  </si>
  <si>
    <t>1.3.2.3.3.11.14</t>
  </si>
  <si>
    <t>1.3.2.3.3.11.15</t>
  </si>
  <si>
    <t>1.3.2.3.3.11.16</t>
  </si>
  <si>
    <t>1.3.2.3.3.11.17</t>
  </si>
  <si>
    <t>1.3.2.3.3.11.18</t>
  </si>
  <si>
    <t>1.3.2.3.3.11.19</t>
  </si>
  <si>
    <t>1.3.2.3.3.12.1</t>
  </si>
  <si>
    <t>1.3.2.3.3.12.2</t>
  </si>
  <si>
    <t>1.3.2.3.3.12.3</t>
  </si>
  <si>
    <t>1.3.2.3.3.13.1</t>
  </si>
  <si>
    <t>1.3.2.3.3.13.2</t>
  </si>
  <si>
    <t>1.3.2.3.3.14.1</t>
  </si>
  <si>
    <t>1.3.2.3.3.14.2</t>
  </si>
  <si>
    <t>1.3.2.3.3.14.3</t>
  </si>
  <si>
    <t>1.3.2.3.3.14.4</t>
  </si>
  <si>
    <t>1.3.2.3.3.14.5</t>
  </si>
  <si>
    <t>1.3.2.3.3.14.6</t>
  </si>
  <si>
    <t>1.3.2.3.3.14.7</t>
  </si>
  <si>
    <t>1.3.2.3.3.14.8</t>
  </si>
  <si>
    <t>1.3.2.3.3.15.1</t>
  </si>
  <si>
    <t>1.3.2.3.3.15.2</t>
  </si>
  <si>
    <t>1.3.2.3.3.16.1</t>
  </si>
  <si>
    <t>1.3.2.3.3.16.2</t>
  </si>
  <si>
    <t>1.3.2.3.3.16.3</t>
  </si>
  <si>
    <t>1.3.2.3.3.16.4</t>
  </si>
  <si>
    <t>1.3.2.3.3.16.5</t>
  </si>
  <si>
    <t>1.3.2.3.3.16.6</t>
  </si>
  <si>
    <t>1.3.2.3.3.16.7</t>
  </si>
  <si>
    <t>1.3.2.3.3.16.8</t>
  </si>
  <si>
    <t>1.3.2.3.3.16.9</t>
  </si>
  <si>
    <t>1.3.2.3.3.16.10</t>
  </si>
  <si>
    <t>1.3.2.3.3.16.11</t>
  </si>
  <si>
    <t>1.3.2.3.3.16.12</t>
  </si>
  <si>
    <t>1.3.2.3.3.16.13</t>
  </si>
  <si>
    <t>1.3.2.3.3.16.14</t>
  </si>
  <si>
    <t>1.3.2.3.3.16.15</t>
  </si>
  <si>
    <t>1.3.2.3.3.16.16</t>
  </si>
  <si>
    <t>1.3.2.3.3.16.17</t>
  </si>
  <si>
    <t>1.3.2.3.3.16.18</t>
  </si>
  <si>
    <t>1.3.2.3.3.16.19</t>
  </si>
  <si>
    <t>1.3.2.3.3.16.20</t>
  </si>
  <si>
    <t>1.3.2.3.3.16.21</t>
  </si>
  <si>
    <t>1.3.2.3.3.16.22</t>
  </si>
  <si>
    <t>1.3.2.3.3.16.23</t>
  </si>
  <si>
    <t>1.3.2.3.3.16.24</t>
  </si>
  <si>
    <t>1.3.2.3.3.16.25</t>
  </si>
  <si>
    <t>1.3.2.3.3.16.26</t>
  </si>
  <si>
    <t>1.3.2.3.3.16.27</t>
  </si>
  <si>
    <t>1.3.2.3.3.16.28</t>
  </si>
  <si>
    <t>1.3.2.3.3.16.29</t>
  </si>
  <si>
    <t>1.3.2.3.3.16.30</t>
  </si>
  <si>
    <t>1.3.2.3.3.16.31</t>
  </si>
  <si>
    <t>1.3.2.3.3.16.32</t>
  </si>
  <si>
    <t>1.3.2.3.3.17.1</t>
  </si>
  <si>
    <t>1.3.2.3.3.17.2</t>
  </si>
  <si>
    <t>1.3.2.3.3.17.3</t>
  </si>
  <si>
    <t>1.3.2.3.3.17.4</t>
  </si>
  <si>
    <t>1.3.2.3.3.17.5</t>
  </si>
  <si>
    <t>1.3.2.3.3.17.6</t>
  </si>
  <si>
    <t>1.3.2.3.3.17.7</t>
  </si>
  <si>
    <t>1.3.2.3.3.17.8</t>
  </si>
  <si>
    <t>1.3.2.3.3.17.9</t>
  </si>
  <si>
    <t>1.3.2.3.3.17.10</t>
  </si>
  <si>
    <t>1.3.2.3.3.17.11</t>
  </si>
  <si>
    <t>1.3.2.3.3.17.12</t>
  </si>
  <si>
    <t>1.3.2.3.3.17.13</t>
  </si>
  <si>
    <t>1.3.2.3.3.17.14</t>
  </si>
  <si>
    <t>1.3.2.3.3.17.15</t>
  </si>
  <si>
    <t>1.3.2.3.3.17.16</t>
  </si>
  <si>
    <t>1.3.2.3.3.17.17</t>
  </si>
  <si>
    <t>1.3.2.3.3.17.18</t>
  </si>
  <si>
    <t>1.3.2.3.3.17.19</t>
  </si>
  <si>
    <t>1.3.2.3.3.17.20</t>
  </si>
  <si>
    <t>1.3.2.3.3.17.21</t>
  </si>
  <si>
    <t>1.3.2.3.3.17.22</t>
  </si>
  <si>
    <t>1.3.2.3.3.17.23</t>
  </si>
  <si>
    <t>1.3.2.3.3.17.24</t>
  </si>
  <si>
    <t>1.3.2.3.3.17.25</t>
  </si>
  <si>
    <t>1.3.2.3.3.17.26</t>
  </si>
  <si>
    <t>1.3.2.3.3.17.27</t>
  </si>
  <si>
    <t>1.3.2.3.3.17.28</t>
  </si>
  <si>
    <t>1.3.2.3.3.17.29</t>
  </si>
  <si>
    <t>1.3.2.3.3.17.30</t>
  </si>
  <si>
    <t>1.3.2.3.3.17.31</t>
  </si>
  <si>
    <t>1.3.2.3.3.17.32</t>
  </si>
  <si>
    <t>1.3.2.3.3.17.33</t>
  </si>
  <si>
    <t>1.3.2.3.3.17.34</t>
  </si>
  <si>
    <t>1.3.2.3.3.17.35</t>
  </si>
  <si>
    <t>1.3.2.3.3.17.36</t>
  </si>
  <si>
    <t>1.3.2.3.3.17.37</t>
  </si>
  <si>
    <t>1.3.2.3.3.17.38</t>
  </si>
  <si>
    <t>1.3.2.3.3.17.39</t>
  </si>
  <si>
    <t>1.3.2.3.3.17.40</t>
  </si>
  <si>
    <t>1.3.2.3.3.17.41</t>
  </si>
  <si>
    <t>1.3.2.3.3.17.42</t>
  </si>
  <si>
    <t>1.3.2.3.3.17.43</t>
  </si>
  <si>
    <t>1.3.2.3.3.17.44</t>
  </si>
  <si>
    <t>1.3.2.3.3.17.45</t>
  </si>
  <si>
    <t>1.3.2.3.3.17.46</t>
  </si>
  <si>
    <t>1.3.2.3.3.17.47</t>
  </si>
  <si>
    <t>1.3.2.3.3.17.48</t>
  </si>
  <si>
    <t>1.3.2.3.3.17.49</t>
  </si>
  <si>
    <t>1.3.2.3.3.17.50</t>
  </si>
  <si>
    <t>1.3.2.3.3.17.51</t>
  </si>
  <si>
    <t>1.3.2.3.3.17.52</t>
  </si>
  <si>
    <t>1.3.2.3.3.17.53</t>
  </si>
  <si>
    <t>1.3.2.3.3.17.54</t>
  </si>
  <si>
    <t>1.3.2.3.3.17.55</t>
  </si>
  <si>
    <t>1.3.2.3.3.17.56</t>
  </si>
  <si>
    <t>1.3.2.3.3.17.57</t>
  </si>
  <si>
    <t>1.3.2.3.3.17.58</t>
  </si>
  <si>
    <t>1.3.2.3.3.17.59</t>
  </si>
  <si>
    <t>1.3.2.3.3.17.60</t>
  </si>
  <si>
    <t>1.3.2.3.3.18.1</t>
  </si>
  <si>
    <t>1.3.2.3.3.18.2</t>
  </si>
  <si>
    <t>1.3.2.3.3.18.3</t>
  </si>
  <si>
    <t>1.3.2.3.3.18.4</t>
  </si>
  <si>
    <t>1.3.2.3.3.18.5</t>
  </si>
  <si>
    <t>1.3.2.3.3.18.6</t>
  </si>
  <si>
    <t>1.3.2.3.3.18.7</t>
  </si>
  <si>
    <t>1.3.2.3.3.18.8</t>
  </si>
  <si>
    <t>1.3.2.3.3.18.9</t>
  </si>
  <si>
    <t>1.3.2.3.3.18.10</t>
  </si>
  <si>
    <t>1.3.2.3.3.18.11</t>
  </si>
  <si>
    <t>1.3.2.3.3.18.12</t>
  </si>
  <si>
    <t>1.3.2.3.3.18.13</t>
  </si>
  <si>
    <t>1.3.2.3.3.18.14</t>
  </si>
  <si>
    <t>1.3.2.3.3.18.15</t>
  </si>
  <si>
    <t>1.3.2.3.3.18.16</t>
  </si>
  <si>
    <t>1.3.2.3.3.18.17</t>
  </si>
  <si>
    <t>1.3.2.3.3.18.18</t>
  </si>
  <si>
    <t>1.3.2.3.3.18.19</t>
  </si>
  <si>
    <t>1.3.2.3.3.18.20</t>
  </si>
  <si>
    <t>1.3.2.3.3.18.21</t>
  </si>
  <si>
    <t>1.3.2.3.3.18.22</t>
  </si>
  <si>
    <t>1.3.2.3.3.18.23</t>
  </si>
  <si>
    <t>1.3.2.3.3.18.24</t>
  </si>
  <si>
    <t>1.3.2.3.3.18.25</t>
  </si>
  <si>
    <t>1.3.2.3.3.18.26</t>
  </si>
  <si>
    <t>1.3.2.3.3.18.27</t>
  </si>
  <si>
    <t>1.3.2.3.3.18.28</t>
  </si>
  <si>
    <t>1.3.2.3.3.18.29</t>
  </si>
  <si>
    <t>1.3.2.3.3.18.30</t>
  </si>
  <si>
    <t>1.3.2.3.3.18.31</t>
  </si>
  <si>
    <t>1.3.2.3.3.18.32</t>
  </si>
  <si>
    <t>1.3.2.3.3.18.33</t>
  </si>
  <si>
    <t>1.3.2.3.3.18.34</t>
  </si>
  <si>
    <t>1.3.2.3.3.18.35</t>
  </si>
  <si>
    <t>1.3.2.3.3.18.36</t>
  </si>
  <si>
    <t>1.3.2.3.3.18.37</t>
  </si>
  <si>
    <t>1.3.2.3.3.18.38</t>
  </si>
  <si>
    <t>1.3.2.3.3.18.39</t>
  </si>
  <si>
    <t>1.3.2.3.3.18.40</t>
  </si>
  <si>
    <t>1.3.2.3.3.18.41</t>
  </si>
  <si>
    <t>1.3.2.3.3.18.42</t>
  </si>
  <si>
    <t>1.3.2.3.3.18.43</t>
  </si>
  <si>
    <t>1.3.2.3.3.18.44</t>
  </si>
  <si>
    <t>1.3.2.3.3.18.45</t>
  </si>
  <si>
    <t>1.3.2.3.3.18.46</t>
  </si>
  <si>
    <t>1.3.2.3.3.18.47</t>
  </si>
  <si>
    <t>1.3.2.3.3.18.48</t>
  </si>
  <si>
    <t>1.3.2.3.3.18.49</t>
  </si>
  <si>
    <t>1.3.2.3.3.18.50</t>
  </si>
  <si>
    <t>1.3.2.3.3.18.51</t>
  </si>
  <si>
    <t>1.3.2.3.3.18.52</t>
  </si>
  <si>
    <t>1.3.2.3.3.18.53</t>
  </si>
  <si>
    <t>1.3.2.3.3.18.54</t>
  </si>
  <si>
    <t>1.3.2.3.3.18.55</t>
  </si>
  <si>
    <t>1.3.2.3.3.18.56</t>
  </si>
  <si>
    <t>1.3.2.3.3.18.57</t>
  </si>
  <si>
    <t>1.3.2.3.3.18.58</t>
  </si>
  <si>
    <t>1.3.2.3.3.18.59</t>
  </si>
  <si>
    <t>1.3.2.3.3.18.60</t>
  </si>
  <si>
    <t>1.3.2.3.3.18.61</t>
  </si>
  <si>
    <t>1.3.2.3.3.18.62</t>
  </si>
  <si>
    <t>1.3.2.3.3.18.63</t>
  </si>
  <si>
    <t>1.3.2.3.3.18.64</t>
  </si>
  <si>
    <t>1.3.2.3.3.18.65</t>
  </si>
  <si>
    <t>1.3.2.3.3.18.66</t>
  </si>
  <si>
    <t>1.3.2.3.3.18.67</t>
  </si>
  <si>
    <t>1.3.2.3.3.18.68</t>
  </si>
  <si>
    <t>1.3.2.3.3.18.69</t>
  </si>
  <si>
    <t>1.3.2.3.3.18.70</t>
  </si>
  <si>
    <t>1.3.2.3.3.18.71</t>
  </si>
  <si>
    <t>1.3.2.3.3.18.72</t>
  </si>
  <si>
    <t>1.3.2.3.3.18.73</t>
  </si>
  <si>
    <t>1.3.2.3.3.18.74</t>
  </si>
  <si>
    <t>1.3.2.3.3.18.75</t>
  </si>
  <si>
    <t>1.3.2.3.3.18.76</t>
  </si>
  <si>
    <t>1.3.2.3.3.18.77</t>
  </si>
  <si>
    <t>1.3.2.3.3.18.78</t>
  </si>
  <si>
    <t>1.3.2.3.3.18.79</t>
  </si>
  <si>
    <t>1.3.2.3.3.18.80</t>
  </si>
  <si>
    <t>1.3.2.3.3.18.81</t>
  </si>
  <si>
    <t>1.3.2.3.3.18.82</t>
  </si>
  <si>
    <t>1.3.2.3.3.18.83</t>
  </si>
  <si>
    <t>1.3.2.3.3.18.84</t>
  </si>
  <si>
    <t>1.3.2.3.3.18.85</t>
  </si>
  <si>
    <t>1.3.2.3.3.18.86</t>
  </si>
  <si>
    <t>1.3.2.3.3.18.87</t>
  </si>
  <si>
    <t>1.3.2.3.3.18.88</t>
  </si>
  <si>
    <t>1.3.2.3.3.18.89</t>
  </si>
  <si>
    <t>1.3.2.3.3.18.90</t>
  </si>
  <si>
    <t>1.3.2.3.3.18.91</t>
  </si>
  <si>
    <t>1.3.2.3.3.18.92</t>
  </si>
  <si>
    <t>1.3.2.3.3.18.93</t>
  </si>
  <si>
    <t>1.3.2.3.3.18.94</t>
  </si>
  <si>
    <t>1.3.2.3.3.18.95</t>
  </si>
  <si>
    <t>1.3.2.3.3.18.96</t>
  </si>
  <si>
    <t>1.3.2.3.3.18.97</t>
  </si>
  <si>
    <t>1.3.2.3.3.18.98</t>
  </si>
  <si>
    <t>1.3.2.3.3.18.99</t>
  </si>
  <si>
    <t>1.3.2.3.3.18.100</t>
  </si>
  <si>
    <t>1.3.2.3.3.18.101</t>
  </si>
  <si>
    <t>1.3.2.3.3.18.102</t>
  </si>
  <si>
    <t>1.3.2.3.3.18.103</t>
  </si>
  <si>
    <t>1.3.2.3.3.18.104</t>
  </si>
  <si>
    <t>1.3.2.3.3.18.105</t>
  </si>
  <si>
    <t>1.3.2.3.3.18.106</t>
  </si>
  <si>
    <t>1.3.2.3.3.18.107</t>
  </si>
  <si>
    <t>1.3.2.3.3.19.1</t>
  </si>
  <si>
    <t>1.3.2.3.3.19.2</t>
  </si>
  <si>
    <t>1.3.2.3.3.19.3</t>
  </si>
  <si>
    <t>1.3.2.3.3.19.4</t>
  </si>
  <si>
    <t>1.3.2.3.3.20.1</t>
  </si>
  <si>
    <t>1.3.2.3.3.20.2</t>
  </si>
  <si>
    <t>1.3.2.3.3.20.3</t>
  </si>
  <si>
    <t>1.3.2.3.3.20.4</t>
  </si>
  <si>
    <t>1.3.2.3.3.20.5</t>
  </si>
  <si>
    <t>1.3.2.3.3.20.6</t>
  </si>
  <si>
    <t>1.3.2.3.3.20.7</t>
  </si>
  <si>
    <t>1.3.2.3.3.20.8</t>
  </si>
  <si>
    <t>1.3.2.3.3.20.9</t>
  </si>
  <si>
    <t>1.3.2.3.3.20.10</t>
  </si>
  <si>
    <t>1.3.2.3.3.20.11</t>
  </si>
  <si>
    <t>1.3.2.3.3.20.12</t>
  </si>
  <si>
    <t>1.3.2.3.3.20.13</t>
  </si>
  <si>
    <t>1.3.2.3.3.20.14</t>
  </si>
  <si>
    <t>1.3.2.3.3.20.15</t>
  </si>
  <si>
    <t>1.3.2.3.3.20.16</t>
  </si>
  <si>
    <t>1.3.2.3.3.20.17</t>
  </si>
  <si>
    <t>1.3.2.3.3.20.18</t>
  </si>
  <si>
    <t>1.3.2.3.3.20.19</t>
  </si>
  <si>
    <t>1.3.2.3.3.20.20</t>
  </si>
  <si>
    <t>1.3.2.3.3.20.21</t>
  </si>
  <si>
    <t>1.3.2.3.3.20.22</t>
  </si>
  <si>
    <t>1.3.2.3.3.21.1</t>
  </si>
  <si>
    <t>1.3.2.4.1.1.1</t>
  </si>
  <si>
    <t>1.3.2.4.1.1.2</t>
  </si>
  <si>
    <t>1.3.2.4.1.1.3</t>
  </si>
  <si>
    <t>1.3.2.4.1.1.4</t>
  </si>
  <si>
    <t>1.3.2.4.1.1.5</t>
  </si>
  <si>
    <t>1.3.2.4.1.1.6</t>
  </si>
  <si>
    <t>1.3.2.4.1.1.7</t>
  </si>
  <si>
    <t>1.3.2.4.1.1.8</t>
  </si>
  <si>
    <t>1.3.2.4.1.1.9</t>
  </si>
  <si>
    <t>1.3.2.4.1.1.10</t>
  </si>
  <si>
    <t>1.3.2.4.1.1.11</t>
  </si>
  <si>
    <t>1.3.2.4.1.1.12</t>
  </si>
  <si>
    <t>1.3.2.4.1.1.13</t>
  </si>
  <si>
    <t>1.3.2.4.1.2.1</t>
  </si>
  <si>
    <t>1.3.2.4.1.2.2</t>
  </si>
  <si>
    <t>1.3.2.4.1.2.3</t>
  </si>
  <si>
    <t>1.3.2.4.1.2.4</t>
  </si>
  <si>
    <t>1.3.2.4.1.2.5</t>
  </si>
  <si>
    <t>1.3.2.4.1.2.6</t>
  </si>
  <si>
    <t>1.3.2.4.1.2.7</t>
  </si>
  <si>
    <t>1.3.2.4.1.2.8</t>
  </si>
  <si>
    <t>1.3.2.4.1.2.9</t>
  </si>
  <si>
    <t>1.3.2.4.1.3.1</t>
  </si>
  <si>
    <t>1.3.2.4.1.3.2</t>
  </si>
  <si>
    <t>1.3.2.4.1.3.3</t>
  </si>
  <si>
    <t>1.3.2.4.1.3.4</t>
  </si>
  <si>
    <t>1.3.2.4.1.3.5</t>
  </si>
  <si>
    <t>1.3.2.4.1.3.6</t>
  </si>
  <si>
    <t>1.3.2.4.1.3.7</t>
  </si>
  <si>
    <t>1.3.2.4.1.3.8</t>
  </si>
  <si>
    <t>1.3.2.4.1.3.9</t>
  </si>
  <si>
    <t>1.3.2.4.1.3.10</t>
  </si>
  <si>
    <t>1.3.2.4.1.3.11</t>
  </si>
  <si>
    <t>1.3.2.4.1.4.1</t>
  </si>
  <si>
    <t>1.3.2.4.1.4.2</t>
  </si>
  <si>
    <t>1.3.2.4.1.4.3</t>
  </si>
  <si>
    <t>1.3.2.4.1.4.4</t>
  </si>
  <si>
    <t>1.3.2.4.1.4.5</t>
  </si>
  <si>
    <t>1.3.2.4.1.4.6</t>
  </si>
  <si>
    <t>1.3.2.4.1.5.1</t>
  </si>
  <si>
    <t>1.3.2.4.1.5.2</t>
  </si>
  <si>
    <t>1.3.2.4.1.5.3</t>
  </si>
  <si>
    <t>1.3.2.4.1.5.4</t>
  </si>
  <si>
    <t>1.3.2.4.1.5.5</t>
  </si>
  <si>
    <t>1.3.2.4.1.5.6</t>
  </si>
  <si>
    <t>1.3.2.4.1.5.7</t>
  </si>
  <si>
    <t>1.3.2.4.1.5.8</t>
  </si>
  <si>
    <t>1.3.2.4.1.5.9</t>
  </si>
  <si>
    <t>1.3.2.4.1.5.10</t>
  </si>
  <si>
    <t>1.3.2.4.1.5.11</t>
  </si>
  <si>
    <t>1.3.2.4.1.5.12</t>
  </si>
  <si>
    <t>1.3.2.4.1.5.13</t>
  </si>
  <si>
    <t>1.3.2.4.1.5.14</t>
  </si>
  <si>
    <t>1.3.2.4.1.5.15</t>
  </si>
  <si>
    <t>1.3.2.4.1.6.1</t>
  </si>
  <si>
    <t>1.3.2.4.1.6.2</t>
  </si>
  <si>
    <t>1.3.2.4.1.6.3</t>
  </si>
  <si>
    <t>1.3.2.4.1.6.4</t>
  </si>
  <si>
    <t>1.3.2.4.1.6.5</t>
  </si>
  <si>
    <t>1.3.2.4.1.6.6</t>
  </si>
  <si>
    <t>1.3.2.4.1.6.7</t>
  </si>
  <si>
    <t>1.3.2.4.1.6.8</t>
  </si>
  <si>
    <t>1.3.2.4.1.6.9</t>
  </si>
  <si>
    <t>1.3.2.4.1.6.10</t>
  </si>
  <si>
    <t>1.3.2.4.1.6.11</t>
  </si>
  <si>
    <t>1.3.2.4.1.6.12</t>
  </si>
  <si>
    <t>1.3.2.4.1.6.13</t>
  </si>
  <si>
    <t>1.3.2.4.1.6.14</t>
  </si>
  <si>
    <t>1.3.2.4.1.6.15</t>
  </si>
  <si>
    <t>1.3.2.4.1.6.16</t>
  </si>
  <si>
    <t>1.3.2.4.1.6.17</t>
  </si>
  <si>
    <t>1.3.2.4.1.6.18</t>
  </si>
  <si>
    <t>1.3.2.4.1.6.19</t>
  </si>
  <si>
    <t>1.3.2.4.1.6.20</t>
  </si>
  <si>
    <t>1.3.2.4.1.6.21</t>
  </si>
  <si>
    <t>1.3.2.4.1.6.22</t>
  </si>
  <si>
    <t>1.3.2.4.1.6.23</t>
  </si>
  <si>
    <t>1.3.2.4.1.6.24</t>
  </si>
  <si>
    <t>1.3.2.4.1.6.25</t>
  </si>
  <si>
    <t>1.3.2.4.1.6.26</t>
  </si>
  <si>
    <t>1.3.2.4.1.6.27</t>
  </si>
  <si>
    <t>1.3.2.4.1.6.28</t>
  </si>
  <si>
    <t>1.3.2.4.1.6.29</t>
  </si>
  <si>
    <t>1.3.2.4.1.6.30</t>
  </si>
  <si>
    <t>1.3.2.4.1.6.31</t>
  </si>
  <si>
    <t>1.3.2.4.1.6.32</t>
  </si>
  <si>
    <t>1.3.2.4.1.6.33</t>
  </si>
  <si>
    <t>1.3.2.4.1.6.34</t>
  </si>
  <si>
    <t>1.3.2.4.1.6.35</t>
  </si>
  <si>
    <t>1.3.2.4.1.6.36</t>
  </si>
  <si>
    <t>1.3.2.4.1.6.37</t>
  </si>
  <si>
    <t>1.3.2.4.1.6.38</t>
  </si>
  <si>
    <t>1.3.2.4.1.6.39</t>
  </si>
  <si>
    <t>1.3.2.4.1.6.40</t>
  </si>
  <si>
    <t>1.3.2.4.1.6.41</t>
  </si>
  <si>
    <t>1.3.2.4.1.6.42</t>
  </si>
  <si>
    <t>1.3.2.4.1.6.43</t>
  </si>
  <si>
    <t>1.3.2.4.1.6.44</t>
  </si>
  <si>
    <t>1.3.2.4.1.7.1</t>
  </si>
  <si>
    <t>1.3.2.4.1.7.2</t>
  </si>
  <si>
    <t>1.3.2.4.1.7.3</t>
  </si>
  <si>
    <t>1.3.2.4.1.7.4</t>
  </si>
  <si>
    <t>1.3.2.4.1.7.5</t>
  </si>
  <si>
    <t>1.3.2.4.1.7.6</t>
  </si>
  <si>
    <t>1.3.2.4.1.8.1</t>
  </si>
  <si>
    <t>1.3.2.4.1.8.2</t>
  </si>
  <si>
    <t>1.3.2.4.1.8.3</t>
  </si>
  <si>
    <t>1.3.2.4.1.8.4</t>
  </si>
  <si>
    <t>1.3.2.4.1.8.5</t>
  </si>
  <si>
    <t>1.3.2.4.1.8.6</t>
  </si>
  <si>
    <t>1.3.2.4.1.8.7</t>
  </si>
  <si>
    <t>1.3.2.4.1.8.8</t>
  </si>
  <si>
    <t>1.3.2.4.1.8.9</t>
  </si>
  <si>
    <t>1.3.2.4.1.8.10</t>
  </si>
  <si>
    <t>1.3.2.4.1.8.11</t>
  </si>
  <si>
    <t>1.3.2.4.1.8.12</t>
  </si>
  <si>
    <t>1.3.2.4.1.8.13</t>
  </si>
  <si>
    <t>1.3.2.4.1.8.14</t>
  </si>
  <si>
    <t>1.3.2.4.1.8.15</t>
  </si>
  <si>
    <t>1.3.2.4.1.8.16</t>
  </si>
  <si>
    <t>1.3.2.4.1.8.17</t>
  </si>
  <si>
    <t>1.3.2.4.1.8.18</t>
  </si>
  <si>
    <t>1.3.2.4.1.8.19</t>
  </si>
  <si>
    <t>1.3.2.4.1.8.20</t>
  </si>
  <si>
    <t>1.3.2.4.1.8.21</t>
  </si>
  <si>
    <t>1.3.2.4.1.8.22</t>
  </si>
  <si>
    <t>1.3.2.4.1.8.23</t>
  </si>
  <si>
    <t>1.3.2.4.1.8.24</t>
  </si>
  <si>
    <t>1.3.2.4.1.8.25</t>
  </si>
  <si>
    <t>1.3.2.4.1.8.26</t>
  </si>
  <si>
    <t>1.3.2.4.1.8.27</t>
  </si>
  <si>
    <t>1.3.2.4.1.8.28</t>
  </si>
  <si>
    <t>1.3.2.4.1.8.29</t>
  </si>
  <si>
    <t>1.3.2.4.1.8.30</t>
  </si>
  <si>
    <t>1.3.2.4.1.8.31</t>
  </si>
  <si>
    <t>1.3.2.4.1.8.32</t>
  </si>
  <si>
    <t>1.3.2.4.1.8.33</t>
  </si>
  <si>
    <t>1.3.2.4.1.8.34</t>
  </si>
  <si>
    <t>1.3.2.4.1.8.35</t>
  </si>
  <si>
    <t>1.3.2.4.1.8.36</t>
  </si>
  <si>
    <t>1.3.2.4.1.8.37</t>
  </si>
  <si>
    <t>1.3.2.4.1.8.38</t>
  </si>
  <si>
    <t>1.3.2.4.1.8.39</t>
  </si>
  <si>
    <t>1.3.2.4.1.8.40</t>
  </si>
  <si>
    <t>1.3.2.4.1.9.1</t>
  </si>
  <si>
    <t>1.3.2.4.1.9.2</t>
  </si>
  <si>
    <t>1.3.2.4.1.9.3</t>
  </si>
  <si>
    <t>1.3.2.4.1.9.4</t>
  </si>
  <si>
    <t>1.3.2.4.1.9.5</t>
  </si>
  <si>
    <t>1.3.2.4.1.9.6</t>
  </si>
  <si>
    <t>1.3.2.4.1.9.7</t>
  </si>
  <si>
    <t>1.3.2.4.1.9.8</t>
  </si>
  <si>
    <t>1.3.2.4.1.9.9</t>
  </si>
  <si>
    <t>1.3.2.4.1.9.10</t>
  </si>
  <si>
    <t>1.3.2.4.1.9.11</t>
  </si>
  <si>
    <t>1.3.2.4.1.9.12</t>
  </si>
  <si>
    <t>1.3.2.4.1.9.13</t>
  </si>
  <si>
    <t>1.3.2.4.1.9.14</t>
  </si>
  <si>
    <t>1.3.2.4.1.9.15</t>
  </si>
  <si>
    <t>1.3.2.4.1.9.16</t>
  </si>
  <si>
    <t>1.3.2.4.1.9.17</t>
  </si>
  <si>
    <t>1.3.2.4.1.9.18</t>
  </si>
  <si>
    <t>1.3.2.4.1.9.19</t>
  </si>
  <si>
    <t>1.3.2.4.1.9.20</t>
  </si>
  <si>
    <t>1.3.2.4.1.9.21</t>
  </si>
  <si>
    <t>1.3.2.4.1.9.22</t>
  </si>
  <si>
    <t>1.3.2.4.1.10.1</t>
  </si>
  <si>
    <t>1.3.2.5.1.1.1</t>
  </si>
  <si>
    <t>1.3.2.5.1.1.2</t>
  </si>
  <si>
    <t>1.3.2.5.1.1.3</t>
  </si>
  <si>
    <t>1.3.2.5.1.1.4</t>
  </si>
  <si>
    <t>1.3.2.5.1.1.5</t>
  </si>
  <si>
    <t>1.3.2.5.1.1.6</t>
  </si>
  <si>
    <t>1.3.2.5.1.1.7</t>
  </si>
  <si>
    <t>1.3.2.5.1.1.8</t>
  </si>
  <si>
    <t>1.3.2.5.1.1.9</t>
  </si>
  <si>
    <t>1.3.2.5.1.1.10</t>
  </si>
  <si>
    <t>1.3.2.5.1.1.11</t>
  </si>
  <si>
    <t>1.3.2.5.1.1.12</t>
  </si>
  <si>
    <t>1.3.2.5.1.2.1</t>
  </si>
  <si>
    <t>1.3.2.5.1.2.2</t>
  </si>
  <si>
    <t>1.3.2.5.1.2.3</t>
  </si>
  <si>
    <t>1.3.2.5.1.2.4</t>
  </si>
  <si>
    <t>1.3.2.5.1.2.5</t>
  </si>
  <si>
    <t>1.3.2.5.1.2.6</t>
  </si>
  <si>
    <t>1.3.2.5.1.2.7</t>
  </si>
  <si>
    <t>1.3.2.5.1.2.8</t>
  </si>
  <si>
    <t>1.3.2.5.1.2.9</t>
  </si>
  <si>
    <t>1.3.2.5.1.2.10</t>
  </si>
  <si>
    <t>1.3.2.5.1.2.11</t>
  </si>
  <si>
    <t>1.3.2.5.1.2.12</t>
  </si>
  <si>
    <t>1.3.2.5.1.2.13</t>
  </si>
  <si>
    <t>1.3.2.5.1.3.1</t>
  </si>
  <si>
    <t>1.3.2.5.1.3.2</t>
  </si>
  <si>
    <t>1.3.2.5.1.3.3</t>
  </si>
  <si>
    <t>1.3.2.5.1.3.4</t>
  </si>
  <si>
    <t>1.3.2.5.1.3.5</t>
  </si>
  <si>
    <t>1.3.2.5.1.3.6</t>
  </si>
  <si>
    <t>1.3.2.5.1.3.7</t>
  </si>
  <si>
    <t>1.3.2.5.1.3.8</t>
  </si>
  <si>
    <t>1.3.2.5.1.3.9</t>
  </si>
  <si>
    <t>1.3.2.5.1.3.10</t>
  </si>
  <si>
    <t>1.3.2.5.1.3.11</t>
  </si>
  <si>
    <t>1.3.2.5.1.3.12</t>
  </si>
  <si>
    <t>1.3.2.5.1.3.13</t>
  </si>
  <si>
    <t>1.3.2.5.1.3.14</t>
  </si>
  <si>
    <t>1.3.2.5.1.3.15</t>
  </si>
  <si>
    <t>1.3.2.5.1.3.16</t>
  </si>
  <si>
    <t>1.3.2.5.1.3.17</t>
  </si>
  <si>
    <t>1.3.2.5.1.4.1</t>
  </si>
  <si>
    <t>1.3.2.5.1.4.2</t>
  </si>
  <si>
    <t>1.3.2.5.1.4.3</t>
  </si>
  <si>
    <t>1.3.2.5.1.4.4</t>
  </si>
  <si>
    <t>1.3.2.5.1.4.5</t>
  </si>
  <si>
    <t>1.3.2.5.1.4.6</t>
  </si>
  <si>
    <t>1.3.2.5.1.4.7</t>
  </si>
  <si>
    <t>1.3.2.5.1.4.8</t>
  </si>
  <si>
    <t>1.3.2.5.1.4.9</t>
  </si>
  <si>
    <t>1.3.2.5.1.4.10</t>
  </si>
  <si>
    <t>1.3.2.5.1.4.11</t>
  </si>
  <si>
    <t>1.3.2.5.1.4.12</t>
  </si>
  <si>
    <t>1.3.2.5.1.4.13</t>
  </si>
  <si>
    <t>1.3.2.5.1.4.14</t>
  </si>
  <si>
    <t>1.3.2.5.1.4.15</t>
  </si>
  <si>
    <t>1.3.2.5.1.4.16</t>
  </si>
  <si>
    <t>1.3.2.5.1.4.17</t>
  </si>
  <si>
    <t>1.3.2.5.1.4.18</t>
  </si>
  <si>
    <t>1.3.2.5.1.4.19</t>
  </si>
  <si>
    <t>1.3.2.5.1.4.20</t>
  </si>
  <si>
    <t>1.3.2.5.1.4.21</t>
  </si>
  <si>
    <t>1.3.2.5.1.4.22</t>
  </si>
  <si>
    <t>1.3.2.5.1.4.23</t>
  </si>
  <si>
    <t>1.3.2.5.1.4.24</t>
  </si>
  <si>
    <t>1.3.2.5.1.4.25</t>
  </si>
  <si>
    <t>1.3.2.5.1.4.26</t>
  </si>
  <si>
    <t>1.3.2.5.1.4.27</t>
  </si>
  <si>
    <t>1.3.2.5.1.4.28</t>
  </si>
  <si>
    <t>1.3.2.5.1.4.29</t>
  </si>
  <si>
    <t>1.3.2.5.1.5.1</t>
  </si>
  <si>
    <t>1.3.2.5.1.5.2</t>
  </si>
  <si>
    <t>1.3.2.5.1.5.3</t>
  </si>
  <si>
    <t>1.3.2.5.1.5.4</t>
  </si>
  <si>
    <t>1.3.2.5.1.5.5</t>
  </si>
  <si>
    <t>1.3.2.5.1.5.6</t>
  </si>
  <si>
    <t>1.3.2.5.1.5.7</t>
  </si>
  <si>
    <t>1.3.2.5.1.5.8</t>
  </si>
  <si>
    <t>1.3.2.5.1.5.9</t>
  </si>
  <si>
    <t>1.3.2.5.1.5.10</t>
  </si>
  <si>
    <t>1.3.2.5.1.5.11</t>
  </si>
  <si>
    <t>1.3.2.5.1.5.12</t>
  </si>
  <si>
    <t>1.3.2.5.1.5.13</t>
  </si>
  <si>
    <t>1.3.2.5.1.5.14</t>
  </si>
  <si>
    <t>1.3.2.5.1.5.15</t>
  </si>
  <si>
    <t>1.3.2.5.1.5.16</t>
  </si>
  <si>
    <t>1.3.2.5.1.5.17</t>
  </si>
  <si>
    <t>1.3.2.5.1.5.18</t>
  </si>
  <si>
    <t>1.3.2.5.1.5.19</t>
  </si>
  <si>
    <t>1.3.2.5.1.5.20</t>
  </si>
  <si>
    <t>1.3.2.5.1.5.21</t>
  </si>
  <si>
    <t>1.3.2.5.1.5.22</t>
  </si>
  <si>
    <t>1.3.2.5.1.5.23</t>
  </si>
  <si>
    <t>1.3.2.5.1.5.24</t>
  </si>
  <si>
    <t>1.3.2.5.1.5.25</t>
  </si>
  <si>
    <t>1.3.2.5.1.5.26</t>
  </si>
  <si>
    <t>1.3.2.5.1.5.27</t>
  </si>
  <si>
    <t>1.3.2.5.1.5.28</t>
  </si>
  <si>
    <t>1.3.2.5.1.5.29</t>
  </si>
  <si>
    <t>1.3.2.5.1.5.30</t>
  </si>
  <si>
    <t>1.3.2.5.1.5.31</t>
  </si>
  <si>
    <t>1.3.2.5.1.5.32</t>
  </si>
  <si>
    <t>1.3.2.5.1.5.33</t>
  </si>
  <si>
    <t>1.3.2.5.1.5.34</t>
  </si>
  <si>
    <t>1.3.2.5.1.5.35</t>
  </si>
  <si>
    <t>1.3.2.5.1.5.36</t>
  </si>
  <si>
    <t>1.3.2.5.1.5.37</t>
  </si>
  <si>
    <t>1.3.2.5.1.5.38</t>
  </si>
  <si>
    <t>1.3.2.5.1.5.39</t>
  </si>
  <si>
    <t>1.3.2.5.1.5.40</t>
  </si>
  <si>
    <t>1.3.2.5.1.5.41</t>
  </si>
  <si>
    <t>1.3.2.5.1.5.42</t>
  </si>
  <si>
    <t>1.3.2.5.1.5.43</t>
  </si>
  <si>
    <t>1.3.2.5.1.5.44</t>
  </si>
  <si>
    <t>1.3.2.5.1.5.45</t>
  </si>
  <si>
    <t>1.3.2.5.1.5.46</t>
  </si>
  <si>
    <t>1.3.2.5.1.5.47</t>
  </si>
  <si>
    <t>1.3.2.5.1.5.48</t>
  </si>
  <si>
    <t>1.3.2.5.1.5.49</t>
  </si>
  <si>
    <t>1.3.2.5.1.5.50</t>
  </si>
  <si>
    <t>1.3.2.5.1.5.51</t>
  </si>
  <si>
    <t>1.3.2.5.1.5.52</t>
  </si>
  <si>
    <t>1.3.2.5.1.5.53</t>
  </si>
  <si>
    <t>1.3.2.5.1.5.54</t>
  </si>
  <si>
    <t>1.3.2.5.1.5.55</t>
  </si>
  <si>
    <t>1.3.2.5.1.5.56</t>
  </si>
  <si>
    <t>1.3.2.5.1.5.57</t>
  </si>
  <si>
    <t>1.3.2.5.1.5.58</t>
  </si>
  <si>
    <t>1.3.2.5.1.5.59</t>
  </si>
  <si>
    <t>1.3.2.5.1.5.60</t>
  </si>
  <si>
    <t>1.3.2.5.1.5.61</t>
  </si>
  <si>
    <t>1.3.2.5.1.5.62</t>
  </si>
  <si>
    <t>1.3.2.5.1.5.63</t>
  </si>
  <si>
    <t>1.3.2.5.1.5.64</t>
  </si>
  <si>
    <t>1.3.2.5.1.5.65</t>
  </si>
  <si>
    <t>1.3.2.5.1.5.66</t>
  </si>
  <si>
    <t>1.3.2.5.1.5.67</t>
  </si>
  <si>
    <t>1.3.2.5.1.5.68</t>
  </si>
  <si>
    <t>1.3.2.5.1.5.69</t>
  </si>
  <si>
    <t>1.3.2.5.1.5.70</t>
  </si>
  <si>
    <t>1.3.2.5.1.5.71</t>
  </si>
  <si>
    <t>1.3.2.5.1.5.72</t>
  </si>
  <si>
    <t>1.3.2.5.1.5.73</t>
  </si>
  <si>
    <t>1.3.2.5.1.5.74</t>
  </si>
  <si>
    <t>1.3.2.5.1.5.75</t>
  </si>
  <si>
    <t>1.3.2.5.1.5.76</t>
  </si>
  <si>
    <t>1.3.2.5.1.5.77</t>
  </si>
  <si>
    <t>1.3.2.5.1.5.78</t>
  </si>
  <si>
    <t>1.3.2.5.1.5.79</t>
  </si>
  <si>
    <t>1.3.2.5.1.5.80</t>
  </si>
  <si>
    <t>1.3.2.5.1.5.81</t>
  </si>
  <si>
    <t>1.3.2.5.1.5.82</t>
  </si>
  <si>
    <t>1.3.2.5.1.5.83</t>
  </si>
  <si>
    <t>1.3.2.5.1.5.84</t>
  </si>
  <si>
    <t>1.3.2.5.1.5.85</t>
  </si>
  <si>
    <t>1.3.2.5.1.5.86</t>
  </si>
  <si>
    <t>1.3.2.5.1.5.87</t>
  </si>
  <si>
    <t>1.3.2.5.1.5.88</t>
  </si>
  <si>
    <t>1.3.2.5.2.1.1</t>
  </si>
  <si>
    <t>1.3.2.5.2.1.2</t>
  </si>
  <si>
    <t>1.3.2.5.2.1.3</t>
  </si>
  <si>
    <t>1.3.2.5.2.1.4</t>
  </si>
  <si>
    <t>1.3.2.5.2.1.5</t>
  </si>
  <si>
    <t>1.3.2.5.2.1.6</t>
  </si>
  <si>
    <t>1.3.2.5.2.1.7</t>
  </si>
  <si>
    <t>1.3.2.5.2.1.8</t>
  </si>
  <si>
    <t>1.3.2.5.2.1.9</t>
  </si>
  <si>
    <t>1.3.2.5.2.1.10</t>
  </si>
  <si>
    <t>1.3.2.5.2.1.11</t>
  </si>
  <si>
    <t>1.3.2.5.2.1.12</t>
  </si>
  <si>
    <t>1.3.2.5.2.1.13</t>
  </si>
  <si>
    <t>1.3.2.5.2.1.14</t>
  </si>
  <si>
    <t>1.3.2.5.2.1.15</t>
  </si>
  <si>
    <t>1.3.2.5.2.1.16</t>
  </si>
  <si>
    <t>1.3.2.5.2.1.17</t>
  </si>
  <si>
    <t>1.3.2.5.2.1.18</t>
  </si>
  <si>
    <t>1.3.2.5.2.1.19</t>
  </si>
  <si>
    <t>1.3.2.5.2.1.20</t>
  </si>
  <si>
    <t>1.3.2.5.2.1.21</t>
  </si>
  <si>
    <t>1.3.2.5.2.1.22</t>
  </si>
  <si>
    <t>1.3.2.5.2.1.23</t>
  </si>
  <si>
    <t>1.3.2.5.2.1.24</t>
  </si>
  <si>
    <t>1.3.2.5.2.1.25</t>
  </si>
  <si>
    <t>1.3.2.5.2.1.26</t>
  </si>
  <si>
    <t>1.3.2.5.2.1.27</t>
  </si>
  <si>
    <t>1.3.2.5.2.1.28</t>
  </si>
  <si>
    <t>1.3.2.5.2.1.29</t>
  </si>
  <si>
    <t>1.3.2.5.2.1.30</t>
  </si>
  <si>
    <t>1.3.2.5.2.1.31</t>
  </si>
  <si>
    <t>1.3.2.5.2.1.32</t>
  </si>
  <si>
    <t>1.3.2.5.2.1.33</t>
  </si>
  <si>
    <t>1.3.2.5.2.1.34</t>
  </si>
  <si>
    <t>1.3.2.5.2.1.35</t>
  </si>
  <si>
    <t>1.3.2.5.2.1.36</t>
  </si>
  <si>
    <t>1.3.2.5.2.1.37</t>
  </si>
  <si>
    <t>1.3.2.5.2.1.38</t>
  </si>
  <si>
    <t>1.3.2.5.2.1.39</t>
  </si>
  <si>
    <t>1.3.2.5.2.1.40</t>
  </si>
  <si>
    <t>1.3.2.5.2.1.41</t>
  </si>
  <si>
    <t>1.3.2.5.2.1.42</t>
  </si>
  <si>
    <t>1.3.2.5.2.1.43</t>
  </si>
  <si>
    <t>1.3.2.5.2.1.44</t>
  </si>
  <si>
    <t>1.3.2.5.2.1.45</t>
  </si>
  <si>
    <t>1.3.2.5.2.1.46</t>
  </si>
  <si>
    <t>1.3.2.5.2.1.47</t>
  </si>
  <si>
    <t>1.3.2.5.2.1.48</t>
  </si>
  <si>
    <t>1.3.2.5.2.1.49</t>
  </si>
  <si>
    <t>1.3.2.5.2.1.50</t>
  </si>
  <si>
    <t>1.3.2.5.2.2.1</t>
  </si>
  <si>
    <t>1.3.2.5.2.2.2</t>
  </si>
  <si>
    <t>1.3.2.5.2.2.3</t>
  </si>
  <si>
    <t>1.3.2.5.2.2.4</t>
  </si>
  <si>
    <t>1.3.2.5.2.2.5</t>
  </si>
  <si>
    <t>1.3.2.5.2.3.1</t>
  </si>
  <si>
    <t>1.3.2.5.2.3.2</t>
  </si>
  <si>
    <t>1.3.2.5.2.3.3</t>
  </si>
  <si>
    <t>1.3.2.5.2.3.4</t>
  </si>
  <si>
    <t>1.3.2.5.2.3.5</t>
  </si>
  <si>
    <t>1.3.2.5.2.3.6</t>
  </si>
  <si>
    <t>1.3.2.5.2.3.7</t>
  </si>
  <si>
    <t>1.3.2.5.2.4.1</t>
  </si>
  <si>
    <t>1.3.2.5.2.4.2</t>
  </si>
  <si>
    <t>1.3.2.5.2.4.3</t>
  </si>
  <si>
    <t>1.3.2.5.2.4.4</t>
  </si>
  <si>
    <t>1.3.2.5.2.4.5</t>
  </si>
  <si>
    <t>1.3.2.5.2.4.6</t>
  </si>
  <si>
    <t>1.3.2.5.2.4.7</t>
  </si>
  <si>
    <t>1.3.2.5.2.4.8</t>
  </si>
  <si>
    <t>1.3.2.5.2.4.9</t>
  </si>
  <si>
    <t>1.3.2.5.2.4.10</t>
  </si>
  <si>
    <t>1.3.2.5.2.4.11</t>
  </si>
  <si>
    <t>1.3.2.5.2.4.12</t>
  </si>
  <si>
    <t>1.3.2.5.2.4.13</t>
  </si>
  <si>
    <t>1.3.2.5.2.4.14</t>
  </si>
  <si>
    <t>1.3.2.5.2.4.15</t>
  </si>
  <si>
    <t>1.3.2.5.2.5.1</t>
  </si>
  <si>
    <t>1.3.2.5.2.5.2</t>
  </si>
  <si>
    <t>1.3.2.5.2.5.3</t>
  </si>
  <si>
    <t>1.3.2.5.2.5.4</t>
  </si>
  <si>
    <t>1.3.2.5.2.5.5</t>
  </si>
  <si>
    <t>1.3.2.5.2.5.6</t>
  </si>
  <si>
    <t>1.3.2.5.2.5.7</t>
  </si>
  <si>
    <t>1.3.2.5.2.5.8</t>
  </si>
  <si>
    <t>1.3.2.5.2.5.9</t>
  </si>
  <si>
    <t>1.3.2.5.2.5.10</t>
  </si>
  <si>
    <t>1.3.2.5.2.5.11</t>
  </si>
  <si>
    <t>1.3.2.5.2.5.12</t>
  </si>
  <si>
    <t>1.3.2.5.2.5.13</t>
  </si>
  <si>
    <t>1.3.2.5.2.5.14</t>
  </si>
  <si>
    <t>1.3.2.5.2.5.15</t>
  </si>
  <si>
    <t>1.3.2.5.2.5.16</t>
  </si>
  <si>
    <t>1.3.2.5.2.5.17</t>
  </si>
  <si>
    <t>1.3.2.5.2.5.18</t>
  </si>
  <si>
    <t>1.3.2.5.2.5.19</t>
  </si>
  <si>
    <t>1.3.2.5.2.5.20</t>
  </si>
  <si>
    <t>1.3.2.5.2.5.21</t>
  </si>
  <si>
    <t>1.3.2.5.2.5.22</t>
  </si>
  <si>
    <t>1.3.2.5.2.5.23</t>
  </si>
  <si>
    <t>1.3.2.5.2.5.24</t>
  </si>
  <si>
    <t>1.3.2.5.2.5.25</t>
  </si>
  <si>
    <t>1.3.2.5.2.5.26</t>
  </si>
  <si>
    <t>1.3.2.5.2.6.1</t>
  </si>
  <si>
    <t>1.3.2.5.2.6.2</t>
  </si>
  <si>
    <t>1.3.2.5.2.6.3</t>
  </si>
  <si>
    <t>1.3.2.5.2.6.4</t>
  </si>
  <si>
    <t>1.3.2.5.2.6.5</t>
  </si>
  <si>
    <t>1.3.2.5.2.6.6</t>
  </si>
  <si>
    <t>1.3.2.5.2.6.7</t>
  </si>
  <si>
    <t>1.3.2.5.2.6.8</t>
  </si>
  <si>
    <t>1.3.2.5.2.6.9</t>
  </si>
  <si>
    <t>1.3.2.5.2.6.10</t>
  </si>
  <si>
    <t>1.3.2.5.2.6.11</t>
  </si>
  <si>
    <t>1.3.2.5.2.6.12</t>
  </si>
  <si>
    <t>1.3.2.5.2.6.13</t>
  </si>
  <si>
    <t>1.3.2.5.2.6.14</t>
  </si>
  <si>
    <t>1.3.2.5.2.6.15</t>
  </si>
  <si>
    <t>1.3.2.5.2.6.16</t>
  </si>
  <si>
    <t>1.3.2.5.2.6.17</t>
  </si>
  <si>
    <t>1.3.2.5.2.6.18</t>
  </si>
  <si>
    <t>1.3.2.5.2.6.19</t>
  </si>
  <si>
    <t>1.3.2.5.2.6.20</t>
  </si>
  <si>
    <t>1.3.2.5.2.6.21</t>
  </si>
  <si>
    <t>1.3.2.5.2.6.22</t>
  </si>
  <si>
    <t>1.3.2.5.2.6.23</t>
  </si>
  <si>
    <t>1.3.2.5.2.6.24</t>
  </si>
  <si>
    <t>1.3.2.5.2.6.25</t>
  </si>
  <si>
    <t>1.3.2.5.2.6.26</t>
  </si>
  <si>
    <t>1.3.2.5.2.6.27</t>
  </si>
  <si>
    <t>1.3.2.5.2.6.28</t>
  </si>
  <si>
    <t>1.3.2.5.2.6.29</t>
  </si>
  <si>
    <t>1.3.2.5.2.6.30</t>
  </si>
  <si>
    <t>1.3.2.5.2.6.31</t>
  </si>
  <si>
    <t>1.3.2.5.2.6.32</t>
  </si>
  <si>
    <t>1.3.2.5.2.6.33</t>
  </si>
  <si>
    <t>1.3.2.5.2.6.34</t>
  </si>
  <si>
    <t>1.3.2.5.2.6.35</t>
  </si>
  <si>
    <t>1.3.2.5.2.6.36</t>
  </si>
  <si>
    <t>1.3.2.5.2.6.37</t>
  </si>
  <si>
    <t>1.3.2.5.2.6.38</t>
  </si>
  <si>
    <t>1.3.2.5.2.6.39</t>
  </si>
  <si>
    <t>1.3.2.5.2.6.40</t>
  </si>
  <si>
    <t>1.3.2.5.2.6.41</t>
  </si>
  <si>
    <t>1.3.2.5.2.6.42</t>
  </si>
  <si>
    <t>1.3.2.5.2.6.43</t>
  </si>
  <si>
    <t>1.3.2.5.2.6.44</t>
  </si>
  <si>
    <t>1.3.2.5.2.6.45</t>
  </si>
  <si>
    <t>1.3.2.5.2.6.46</t>
  </si>
  <si>
    <t>1.3.2.5.2.6.47</t>
  </si>
  <si>
    <t>1.3.2.5.2.6.48</t>
  </si>
  <si>
    <t>1.3.2.5.2.6.49</t>
  </si>
  <si>
    <t>1.3.2.5.2.6.50</t>
  </si>
  <si>
    <t>1.3.2.5.2.6.51</t>
  </si>
  <si>
    <t>1.3.2.5.2.6.52</t>
  </si>
  <si>
    <t>1.3.2.5.2.6.53</t>
  </si>
  <si>
    <t>1.3.2.5.2.6.54</t>
  </si>
  <si>
    <t>1.3.2.5.2.6.55</t>
  </si>
  <si>
    <t>1.3.2.5.2.6.56</t>
  </si>
  <si>
    <t>1.3.2.5.2.6.57</t>
  </si>
  <si>
    <t>1.3.2.5.2.6.58</t>
  </si>
  <si>
    <t>1.3.2.5.2.6.59</t>
  </si>
  <si>
    <t>1.3.2.5.2.6.60</t>
  </si>
  <si>
    <t>1.3.2.5.2.6.61</t>
  </si>
  <si>
    <t>1.3.2.5.2.6.62</t>
  </si>
  <si>
    <t>1.3.2.5.2.6.63</t>
  </si>
  <si>
    <t>1.3.2.5.2.6.64</t>
  </si>
  <si>
    <t>1.3.2.5.2.6.65</t>
  </si>
  <si>
    <t>1.3.2.5.2.6.66</t>
  </si>
  <si>
    <t>1.3.2.5.2.6.67</t>
  </si>
  <si>
    <t>1.3.2.5.2.6.68</t>
  </si>
  <si>
    <t>1.3.2.5.2.6.69</t>
  </si>
  <si>
    <t>1.3.2.5.2.6.70</t>
  </si>
  <si>
    <t>1.3.2.5.2.6.71</t>
  </si>
  <si>
    <t>1.3.2.5.2.6.72</t>
  </si>
  <si>
    <t>1.3.2.5.2.6.73</t>
  </si>
  <si>
    <t>1.3.2.5.2.6.74</t>
  </si>
  <si>
    <t>1.3.2.5.2.6.75</t>
  </si>
  <si>
    <t>1.3.2.5.2.6.76</t>
  </si>
  <si>
    <t>1.3.2.5.2.6.77</t>
  </si>
  <si>
    <t>1.3.2.5.2.7.1</t>
  </si>
  <si>
    <t>1.3.2.5.2.7.2</t>
  </si>
  <si>
    <t>1.3.2.5.2.7.3</t>
  </si>
  <si>
    <t>1.3.2.5.2.7.4</t>
  </si>
  <si>
    <t>1.3.2.5.2.7.5</t>
  </si>
  <si>
    <t>1.3.2.5.2.7.6</t>
  </si>
  <si>
    <t>1.3.2.5.2.7.7</t>
  </si>
  <si>
    <t>1.3.2.5.2.7.8</t>
  </si>
  <si>
    <t>1.3.2.5.2.7.9</t>
  </si>
  <si>
    <t>1.3.2.5.2.7.10</t>
  </si>
  <si>
    <t>1.3.2.5.2.7.11</t>
  </si>
  <si>
    <t>1.3.2.5.2.7.12</t>
  </si>
  <si>
    <t>1.3.2.5.2.7.13</t>
  </si>
  <si>
    <t>1.3.2.5.2.7.14</t>
  </si>
  <si>
    <t>1.3.2.5.2.7.15</t>
  </si>
  <si>
    <t>1.3.2.5.2.7.16</t>
  </si>
  <si>
    <t>1.3.2.5.2.7.17</t>
  </si>
  <si>
    <t>1.3.2.5.3.1.1</t>
  </si>
  <si>
    <t>1.3.2.5.3.1.2</t>
  </si>
  <si>
    <t>1.3.2.5.3.1.3</t>
  </si>
  <si>
    <t>1.3.2.5.3.1.4</t>
  </si>
  <si>
    <t>1.3.2.5.3.1.5</t>
  </si>
  <si>
    <t>1.3.2.5.3.1.6</t>
  </si>
  <si>
    <t>1.3.2.5.3.1.7</t>
  </si>
  <si>
    <t>1.3.2.5.3.1.8</t>
  </si>
  <si>
    <t>1.3.2.5.3.1.9</t>
  </si>
  <si>
    <t>1.3.2.5.3.2.1</t>
  </si>
  <si>
    <t>1.3.2.5.3.2.2</t>
  </si>
  <si>
    <t>1.3.2.5.3.2.3</t>
  </si>
  <si>
    <t>1.3.2.5.3.2.4</t>
  </si>
  <si>
    <t>1.3.2.5.3.2.5</t>
  </si>
  <si>
    <t>1.3.2.5.3.2.6</t>
  </si>
  <si>
    <t>1.3.2.5.3.2.7</t>
  </si>
  <si>
    <t>1.3.2.5.3.2.8</t>
  </si>
  <si>
    <t>1.3.2.5.3.2.9</t>
  </si>
  <si>
    <t>1.3.2.5.3.2.10</t>
  </si>
  <si>
    <t>1.3.2.5.3.2.11</t>
  </si>
  <si>
    <t>1.3.2.5.3.2.12</t>
  </si>
  <si>
    <t>1.3.2.5.3.2.13</t>
  </si>
  <si>
    <t>1.3.2.5.3.2.14</t>
  </si>
  <si>
    <t>1.3.2.5.3.3.1</t>
  </si>
  <si>
    <t>1.3.2.5.3.3.2</t>
  </si>
  <si>
    <t>1.3.2.5.3.3.3</t>
  </si>
  <si>
    <t>1.3.2.5.3.3.4</t>
  </si>
  <si>
    <t>1.3.2.5.3.3.5</t>
  </si>
  <si>
    <t>1.3.2.5.3.3.6</t>
  </si>
  <si>
    <t>1.3.2.5.3.3.7</t>
  </si>
  <si>
    <t>1.3.2.5.3.3.8</t>
  </si>
  <si>
    <t>1.3.2.5.3.3.9</t>
  </si>
  <si>
    <t>1.3.2.5.3.4.1</t>
  </si>
  <si>
    <t>1.3.2.5.3.4.2</t>
  </si>
  <si>
    <t>1.3.2.5.3.4.3</t>
  </si>
  <si>
    <t>1.3.2.5.3.4.4</t>
  </si>
  <si>
    <t>1.3.2.5.3.4.5</t>
  </si>
  <si>
    <t>1.3.2.5.3.4.6</t>
  </si>
  <si>
    <t>1.3.2.5.3.4.7</t>
  </si>
  <si>
    <t>1.3.2.5.3.4.8</t>
  </si>
  <si>
    <t>1.3.2.5.3.5.1</t>
  </si>
  <si>
    <t>1.3.2.5.3.5.2</t>
  </si>
  <si>
    <t>1.3.2.5.3.5.3</t>
  </si>
  <si>
    <t>1.3.2.5.3.5.4</t>
  </si>
  <si>
    <t>1.3.2.5.3.5.5</t>
  </si>
  <si>
    <t>1.3.2.5.3.5.6</t>
  </si>
  <si>
    <t>1.3.2.5.3.5.7</t>
  </si>
  <si>
    <t>1.3.2.5.3.5.8</t>
  </si>
  <si>
    <t>1.3.2.5.3.6.1</t>
  </si>
  <si>
    <t>1.3.2.5.3.6.2</t>
  </si>
  <si>
    <t>1.3.2.5.3.6.3</t>
  </si>
  <si>
    <t>1.3.2.5.3.6.4</t>
  </si>
  <si>
    <t>1.3.2.5.3.6.5</t>
  </si>
  <si>
    <t>1.3.2.5.3.6.6</t>
  </si>
  <si>
    <t>1.3.2.5.3.6.7</t>
  </si>
  <si>
    <t>1.3.2.5.3.6.8</t>
  </si>
  <si>
    <t>1.3.2.5.3.6.9</t>
  </si>
  <si>
    <t>1.3.2.5.3.6.10</t>
  </si>
  <si>
    <t>1.3.2.5.3.6.11</t>
  </si>
  <si>
    <t>1.3.2.5.3.6.12</t>
  </si>
  <si>
    <t>1.3.2.5.3.6.13</t>
  </si>
  <si>
    <t>1.3.2.5.3.7.1</t>
  </si>
  <si>
    <t>1.3.2.5.3.7.2</t>
  </si>
  <si>
    <t>1.3.2.5.3.7.3</t>
  </si>
  <si>
    <t>1.3.2.5.3.7.4</t>
  </si>
  <si>
    <t>1.3.2.5.3.7.5</t>
  </si>
  <si>
    <t>1.3.2.5.3.7.6</t>
  </si>
  <si>
    <t>1.3.2.5.3.7.7</t>
  </si>
  <si>
    <t>1.3.2.5.3.7.8</t>
  </si>
  <si>
    <t>1.3.2.5.3.7.9</t>
  </si>
  <si>
    <t>1.3.2.5.3.7.10</t>
  </si>
  <si>
    <t>1.3.2.6.1.1.1</t>
  </si>
  <si>
    <t>1.3.2.6.1.1.2</t>
  </si>
  <si>
    <t>1.3.2.6.1.1.3</t>
  </si>
  <si>
    <t>1.3.2.6.1.1.4</t>
  </si>
  <si>
    <t>1.3.2.6.1.1.5</t>
  </si>
  <si>
    <t>1.3.2.6.1.1.6</t>
  </si>
  <si>
    <t>1.3.2.6.1.1.7</t>
  </si>
  <si>
    <t>1.3.2.6.1.1.8</t>
  </si>
  <si>
    <t>1.3.2.6.1.1.9</t>
  </si>
  <si>
    <t>1.3.2.6.1.1.10</t>
  </si>
  <si>
    <t>1.3.2.6.1.1.11</t>
  </si>
  <si>
    <t>1.3.2.6.1.1.12</t>
  </si>
  <si>
    <t>1.3.2.6.1.1.13</t>
  </si>
  <si>
    <t>1.3.2.6.1.1.14</t>
  </si>
  <si>
    <t>1.3.2.6.1.1.15</t>
  </si>
  <si>
    <t>1.3.2.6.1.1.16</t>
  </si>
  <si>
    <t>1.3.2.6.1.1.17</t>
  </si>
  <si>
    <t>1.3.2.6.1.1.18</t>
  </si>
  <si>
    <t>1.3.2.6.1.1.19</t>
  </si>
  <si>
    <t>1.3.2.6.1.1.20</t>
  </si>
  <si>
    <t>1.3.2.6.1.1.21</t>
  </si>
  <si>
    <t>1.3.2.6.1.1.22</t>
  </si>
  <si>
    <t>1.3.2.6.1.1.23</t>
  </si>
  <si>
    <t>1.3.2.6.1.1.24</t>
  </si>
  <si>
    <t>1.3.2.6.1.1.25</t>
  </si>
  <si>
    <t>1.3.2.6.1.1.26</t>
  </si>
  <si>
    <t>1.3.2.6.1.1.27</t>
  </si>
  <si>
    <t>1.3.2.6.1.1.28</t>
  </si>
  <si>
    <t>1.3.2.6.1.1.29</t>
  </si>
  <si>
    <t>1.3.2.6.1.1.30</t>
  </si>
  <si>
    <t>1.3.2.6.1.1.31</t>
  </si>
  <si>
    <t>1.3.2.6.1.1.32</t>
  </si>
  <si>
    <t>1.3.2.6.1.1.33</t>
  </si>
  <si>
    <t>1.3.2.6.1.1.34</t>
  </si>
  <si>
    <t>1.3.2.6.1.1.35</t>
  </si>
  <si>
    <t>1.3.2.6.1.1.36</t>
  </si>
  <si>
    <t>1.3.2.6.1.1.37</t>
  </si>
  <si>
    <t>1.3.2.6.1.1.38</t>
  </si>
  <si>
    <t>1.3.2.6.1.1.39</t>
  </si>
  <si>
    <t>1.3.2.6.1.1.40</t>
  </si>
  <si>
    <t>1.3.2.6.1.1.41</t>
  </si>
  <si>
    <t>1.3.2.6.1.1.42</t>
  </si>
  <si>
    <t>1.3.2.6.1.1.43</t>
  </si>
  <si>
    <t>1.3.2.6.1.1.44</t>
  </si>
  <si>
    <t>1.3.2.6.1.1.45</t>
  </si>
  <si>
    <t>1.3.2.6.1.1.46</t>
  </si>
  <si>
    <t>1.3.2.6.1.1.47</t>
  </si>
  <si>
    <t>1.3.2.6.1.1.48</t>
  </si>
  <si>
    <t>1.3.2.6.1.1.49</t>
  </si>
  <si>
    <t>1.3.2.6.1.1.50</t>
  </si>
  <si>
    <t>1.3.2.6.1.1.51</t>
  </si>
  <si>
    <t>1.3.2.6.1.1.52</t>
  </si>
  <si>
    <t>1.3.2.6.1.1.53</t>
  </si>
  <si>
    <t>1.3.2.6.1.1.54</t>
  </si>
  <si>
    <t>1.3.2.6.1.1.55</t>
  </si>
  <si>
    <t>1.3.2.6.1.1.56</t>
  </si>
  <si>
    <t>1.3.2.6.1.1.57</t>
  </si>
  <si>
    <t>1.3.2.6.1.1.58</t>
  </si>
  <si>
    <t>1.3.2.6.1.1.59</t>
  </si>
  <si>
    <t>1.3.2.6.1.1.60</t>
  </si>
  <si>
    <t>1.3.2.6.1.1.61</t>
  </si>
  <si>
    <t>1.3.2.6.1.1.62</t>
  </si>
  <si>
    <t>1.3.2.6.1.1.63</t>
  </si>
  <si>
    <t>1.3.2.6.1.1.64</t>
  </si>
  <si>
    <t>1.3.2.6.1.1.65</t>
  </si>
  <si>
    <t>1.3.2.6.1.1.66</t>
  </si>
  <si>
    <t>1.3.2.6.1.1.67</t>
  </si>
  <si>
    <t>1.3.2.6.1.1.68</t>
  </si>
  <si>
    <t>1.3.2.6.1.1.69</t>
  </si>
  <si>
    <t>1.3.2.6.1.1.70</t>
  </si>
  <si>
    <t>1.3.2.6.1.1.71</t>
  </si>
  <si>
    <t>1.3.2.6.1.1.72</t>
  </si>
  <si>
    <t>1.3.2.6.1.1.73</t>
  </si>
  <si>
    <t>1.3.2.6.1.1.74</t>
  </si>
  <si>
    <t>1.3.2.6.1.1.75</t>
  </si>
  <si>
    <t>1.3.2.6.1.1.76</t>
  </si>
  <si>
    <t>1.3.2.6.1.1.77</t>
  </si>
  <si>
    <t>1.3.2.6.1.1.78</t>
  </si>
  <si>
    <t>1.3.2.6.1.1.79</t>
  </si>
  <si>
    <t>1.3.2.6.1.1.80</t>
  </si>
  <si>
    <t>1.3.2.6.1.1.81</t>
  </si>
  <si>
    <t>1.3.2.6.1.1.82</t>
  </si>
  <si>
    <t>1.3.2.6.1.1.83</t>
  </si>
  <si>
    <t>1.3.2.6.1.1.84</t>
  </si>
  <si>
    <t>1.3.2.6.1.1.85</t>
  </si>
  <si>
    <t>1.3.2.6.1.1.86</t>
  </si>
  <si>
    <t>1.3.2.6.1.1.87</t>
  </si>
  <si>
    <t>1.3.2.6.1.1.88</t>
  </si>
  <si>
    <t>1.3.2.6.1.1.89</t>
  </si>
  <si>
    <t>1.3.2.6.1.1.90</t>
  </si>
  <si>
    <t>1.3.2.6.1.1.91</t>
  </si>
  <si>
    <t>1.3.2.6.1.1.92</t>
  </si>
  <si>
    <t>1.3.2.6.1.1.93</t>
  </si>
  <si>
    <t>1.3.2.6.1.1.94</t>
  </si>
  <si>
    <t>1.3.2.6.1.1.95</t>
  </si>
  <si>
    <t>1.3.2.6.1.1.96</t>
  </si>
  <si>
    <t>1.3.2.6.1.2.1</t>
  </si>
  <si>
    <t>1.3.2.6.1.2.2</t>
  </si>
  <si>
    <t>1.3.2.6.1.2.3</t>
  </si>
  <si>
    <t>1.3.2.6.1.2.4</t>
  </si>
  <si>
    <t>1.3.2.6.1.2.5</t>
  </si>
  <si>
    <t>1.3.2.6.1.2.6</t>
  </si>
  <si>
    <t>1.3.2.6.1.2.7</t>
  </si>
  <si>
    <t>1.3.2.6.1.2.8</t>
  </si>
  <si>
    <t>1.3.2.6.1.2.9</t>
  </si>
  <si>
    <t>1.3.2.6.1.2.10</t>
  </si>
  <si>
    <t>1.3.2.6.1.2.11</t>
  </si>
  <si>
    <t>1.3.2.6.1.2.12</t>
  </si>
  <si>
    <t>1.3.2.6.1.2.13</t>
  </si>
  <si>
    <t>1.3.2.6.1.2.14</t>
  </si>
  <si>
    <t>1.3.2.6.1.2.15</t>
  </si>
  <si>
    <t>1.3.2.6.1.2.16</t>
  </si>
  <si>
    <t>1.3.2.6.1.2.17</t>
  </si>
  <si>
    <t>1.3.2.6.1.2.18</t>
  </si>
  <si>
    <t>1.3.2.6.1.2.19</t>
  </si>
  <si>
    <t>1.3.2.6.1.2.20</t>
  </si>
  <si>
    <t>1.3.2.6.1.2.21</t>
  </si>
  <si>
    <t>1.3.2.6.1.2.22</t>
  </si>
  <si>
    <t>1.3.2.6.1.2.23</t>
  </si>
  <si>
    <t>1.3.2.6.1.2.24</t>
  </si>
  <si>
    <t>1.3.2.6.1.2.25</t>
  </si>
  <si>
    <t>1.3.2.6.1.2.26</t>
  </si>
  <si>
    <t>1.3.2.6.1.2.27</t>
  </si>
  <si>
    <t>1.3.2.6.1.2.28</t>
  </si>
  <si>
    <t>1.3.2.6.1.2.29</t>
  </si>
  <si>
    <t>1.3.2.6.1.2.30</t>
  </si>
  <si>
    <t>1.3.2.6.1.2.31</t>
  </si>
  <si>
    <t>1.3.2.6.1.2.32</t>
  </si>
  <si>
    <t>1.3.2.6.1.2.33</t>
  </si>
  <si>
    <t>1.3.2.6.1.2.34</t>
  </si>
  <si>
    <t>1.3.2.6.1.2.35</t>
  </si>
  <si>
    <t>1.3.2.6.1.2.36</t>
  </si>
  <si>
    <t>1.3.2.6.1.2.37</t>
  </si>
  <si>
    <t>1.3.2.6.1.2.38</t>
  </si>
  <si>
    <t>1.3.2.6.1.2.39</t>
  </si>
  <si>
    <t>1.3.2.6.1.2.40</t>
  </si>
  <si>
    <t>1.3.2.6.1.2.41</t>
  </si>
  <si>
    <t>1.3.2.6.1.2.42</t>
  </si>
  <si>
    <t>1.3.2.6.1.2.43</t>
  </si>
  <si>
    <t>1.3.2.6.1.2.44</t>
  </si>
  <si>
    <t>1.3.2.6.1.2.45</t>
  </si>
  <si>
    <t>1.3.2.6.1.2.46</t>
  </si>
  <si>
    <t>1.3.2.6.1.2.47</t>
  </si>
  <si>
    <t>1.3.2.6.1.2.48</t>
  </si>
  <si>
    <t>1.3.2.6.1.2.49</t>
  </si>
  <si>
    <t>1.3.2.6.1.2.50</t>
  </si>
  <si>
    <t>1.3.2.6.1.2.51</t>
  </si>
  <si>
    <t>1.3.2.6.1.2.52</t>
  </si>
  <si>
    <t>1.3.2.6.1.2.53</t>
  </si>
  <si>
    <t>1.3.2.6.1.2.54</t>
  </si>
  <si>
    <t>1.3.2.6.1.2.55</t>
  </si>
  <si>
    <t>1.3.2.6.1.2.56</t>
  </si>
  <si>
    <t>1.3.2.6.1.2.57</t>
  </si>
  <si>
    <t>1.3.2.6.1.2.58</t>
  </si>
  <si>
    <t>1.3.2.6.1.2.59</t>
  </si>
  <si>
    <t>1.3.2.6.1.2.60</t>
  </si>
  <si>
    <t>1.3.2.6.1.2.61</t>
  </si>
  <si>
    <t>1.3.2.6.1.2.62</t>
  </si>
  <si>
    <t>1.3.2.6.1.2.63</t>
  </si>
  <si>
    <t>1.3.2.6.1.2.64</t>
  </si>
  <si>
    <t>1.3.2.6.1.2.65</t>
  </si>
  <si>
    <t>1.3.2.6.1.2.66</t>
  </si>
  <si>
    <t>1.3.2.6.1.2.67</t>
  </si>
  <si>
    <t>1.3.2.6.1.2.68</t>
  </si>
  <si>
    <t>1.3.2.6.1.2.69</t>
  </si>
  <si>
    <t>1.3.2.6.1.2.70</t>
  </si>
  <si>
    <t>1.3.2.6.1.2.71</t>
  </si>
  <si>
    <t>1.3.2.6.1.2.72</t>
  </si>
  <si>
    <t>1.3.2.6.1.2.73</t>
  </si>
  <si>
    <t>1.3.2.6.1.2.74</t>
  </si>
  <si>
    <t>1.3.2.6.1.2.75</t>
  </si>
  <si>
    <t>1.3.2.6.1.2.76</t>
  </si>
  <si>
    <t>1.3.2.6.1.2.77</t>
  </si>
  <si>
    <t>1.3.2.6.1.2.78</t>
  </si>
  <si>
    <t>1.3.2.6.1.2.79</t>
  </si>
  <si>
    <t>1.3.2.6.1.2.80</t>
  </si>
  <si>
    <t>1.3.2.6.1.2.81</t>
  </si>
  <si>
    <t>1.3.2.6.1.2.82</t>
  </si>
  <si>
    <t>1.3.2.6.1.2.83</t>
  </si>
  <si>
    <t>1.3.2.6.1.2.84</t>
  </si>
  <si>
    <t>1.3.2.6.1.2.85</t>
  </si>
  <si>
    <t>1.3.2.6.1.2.86</t>
  </si>
  <si>
    <t>1.3.2.6.1.2.87</t>
  </si>
  <si>
    <t>1.3.2.6.1.2.88</t>
  </si>
  <si>
    <t>1.3.2.6.1.2.89</t>
  </si>
  <si>
    <t>1.3.2.6.1.2.90</t>
  </si>
  <si>
    <t>1.3.2.6.1.2.91</t>
  </si>
  <si>
    <t>1.3.2.6.1.2.92</t>
  </si>
  <si>
    <t>1.3.2.6.1.2.93</t>
  </si>
  <si>
    <t>1.3.2.6.1.2.94</t>
  </si>
  <si>
    <t>1.3.2.6.1.2.95</t>
  </si>
  <si>
    <t>1.3.2.6.1.2.96</t>
  </si>
  <si>
    <t>1.3.2.6.1.2.97</t>
  </si>
  <si>
    <t>1.3.2.6.1.2.98</t>
  </si>
  <si>
    <t>1.3.2.6.1.2.99</t>
  </si>
  <si>
    <t>1.3.2.6.1.2.100</t>
  </si>
  <si>
    <t>1.3.2.6.1.2.101</t>
  </si>
  <si>
    <t>1.3.2.6.1.2.102</t>
  </si>
  <si>
    <t>1.3.2.6.1.2.103</t>
  </si>
  <si>
    <t>1.3.2.6.1.2.104</t>
  </si>
  <si>
    <t>1.3.2.6.1.2.105</t>
  </si>
  <si>
    <t>1.3.2.6.1.2.106</t>
  </si>
  <si>
    <t>1.3.2.6.1.2.107</t>
  </si>
  <si>
    <t>1.3.2.6.1.2.108</t>
  </si>
  <si>
    <t>1.3.2.6.1.2.109</t>
  </si>
  <si>
    <t>1.3.2.6.1.2.110</t>
  </si>
  <si>
    <t>1.3.2.6.1.2.111</t>
  </si>
  <si>
    <t>1.3.2.6.1.2.112</t>
  </si>
  <si>
    <t>1.3.2.6.1.2.113</t>
  </si>
  <si>
    <t>1.3.2.6.1.2.114</t>
  </si>
  <si>
    <t>1.3.2.6.1.2.115</t>
  </si>
  <si>
    <t>1.3.2.6.1.2.116</t>
  </si>
  <si>
    <t>1.3.2.6.1.2.117</t>
  </si>
  <si>
    <t>1.3.2.6.1.2.118</t>
  </si>
  <si>
    <t>1.3.2.6.1.2.119</t>
  </si>
  <si>
    <t>1.3.2.6.1.2.120</t>
  </si>
  <si>
    <t>1.3.2.6.1.2.121</t>
  </si>
  <si>
    <t>1.3.2.6.1.2.122</t>
  </si>
  <si>
    <t>1.3.2.6.1.2.123</t>
  </si>
  <si>
    <t>1.3.2.6.1.2.124</t>
  </si>
  <si>
    <t>1.3.2.6.1.2.125</t>
  </si>
  <si>
    <t>1.3.2.6.1.2.126</t>
  </si>
  <si>
    <t>1.3.2.6.1.2.127</t>
  </si>
  <si>
    <t>1.3.2.6.1.2.128</t>
  </si>
  <si>
    <t>1.3.2.6.1.2.129</t>
  </si>
  <si>
    <t>1.3.2.6.1.2.130</t>
  </si>
  <si>
    <t>1.3.2.6.1.2.131</t>
  </si>
  <si>
    <t>1.3.2.6.1.2.132</t>
  </si>
  <si>
    <t>1.3.2.6.1.2.133</t>
  </si>
  <si>
    <t>1.3.2.6.1.2.134</t>
  </si>
  <si>
    <t>1.3.2.6.1.2.135</t>
  </si>
  <si>
    <t>1.3.2.6.1.2.136</t>
  </si>
  <si>
    <t>1.3.2.6.1.2.137</t>
  </si>
  <si>
    <t>1.3.2.6.1.2.138</t>
  </si>
  <si>
    <t>1.3.2.6.1.2.139</t>
  </si>
  <si>
    <t>1.3.2.6.1.2.140</t>
  </si>
  <si>
    <t>1.3.2.6.1.2.141</t>
  </si>
  <si>
    <t>1.3.2.6.1.2.142</t>
  </si>
  <si>
    <t>1.3.2.6.1.2.143</t>
  </si>
  <si>
    <t>1.3.2.6.1.2.144</t>
  </si>
  <si>
    <t>1.3.2.6.1.2.145</t>
  </si>
  <si>
    <t>1.3.2.6.1.2.146</t>
  </si>
  <si>
    <t>1.3.2.6.1.2.147</t>
  </si>
  <si>
    <t>1.3.2.6.1.2.148</t>
  </si>
  <si>
    <t>1.3.2.6.1.2.149</t>
  </si>
  <si>
    <t>1.3.2.6.1.2.150</t>
  </si>
  <si>
    <t>1.3.2.6.1.2.151</t>
  </si>
  <si>
    <t>1.3.2.6.1.2.152</t>
  </si>
  <si>
    <t>1.3.2.6.1.2.153</t>
  </si>
  <si>
    <t>1.3.2.6.1.2.154</t>
  </si>
  <si>
    <t>1.3.2.6.1.2.155</t>
  </si>
  <si>
    <t>1.3.2.6.1.2.156</t>
  </si>
  <si>
    <t>1.3.2.6.1.2.157</t>
  </si>
  <si>
    <t>1.3.2.6.1.2.158</t>
  </si>
  <si>
    <t>1.3.2.6.1.2.159</t>
  </si>
  <si>
    <t>1.3.2.6.1.2.160</t>
  </si>
  <si>
    <t>1.3.2.6.1.2.161</t>
  </si>
  <si>
    <t>1.3.2.6.1.2.162</t>
  </si>
  <si>
    <t>1.3.2.6.1.2.163</t>
  </si>
  <si>
    <t>1.3.2.6.1.2.164</t>
  </si>
  <si>
    <t>1.3.2.6.1.3.1</t>
  </si>
  <si>
    <t>1.3.2.6.1.3.2</t>
  </si>
  <si>
    <t>1.3.2.6.1.3.3</t>
  </si>
  <si>
    <t>1.3.2.6.1.3.4</t>
  </si>
  <si>
    <t>1.3.2.6.1.3.5</t>
  </si>
  <si>
    <t>1.3.2.6.1.3.6</t>
  </si>
  <si>
    <t>1.3.2.6.1.3.7</t>
  </si>
  <si>
    <t>1.3.2.6.1.4.1</t>
  </si>
  <si>
    <t>1.3.2.6.1.4.2</t>
  </si>
  <si>
    <t>1.3.2.6.1.4.3</t>
  </si>
  <si>
    <t>1.3.2.6.1.4.4</t>
  </si>
  <si>
    <t>1.3.2.6.1.4.5</t>
  </si>
  <si>
    <t>1.3.2.6.1.4.6</t>
  </si>
  <si>
    <t>1.3.2.6.1.4.7</t>
  </si>
  <si>
    <t>1.3.2.6.1.4.8</t>
  </si>
  <si>
    <t>1.3.2.6.1.4.9</t>
  </si>
  <si>
    <t>1.3.2.6.1.4.10</t>
  </si>
  <si>
    <t>1.3.2.6.1.4.11</t>
  </si>
  <si>
    <t>1.3.2.6.1.4.12</t>
  </si>
  <si>
    <t>1.3.2.6.1.4.13</t>
  </si>
  <si>
    <t>1.3.2.6.1.4.14</t>
  </si>
  <si>
    <t>1.3.2.6.1.4.15</t>
  </si>
  <si>
    <t>1.3.2.6.1.4.16</t>
  </si>
  <si>
    <t>1.3.2.6.1.4.17</t>
  </si>
  <si>
    <t>1.3.2.6.1.4.18</t>
  </si>
  <si>
    <t>1.3.2.6.1.4.19</t>
  </si>
  <si>
    <t>1.3.2.6.1.4.20</t>
  </si>
  <si>
    <t>1.3.2.6.1.4.21</t>
  </si>
  <si>
    <t>1.3.2.6.1.4.22</t>
  </si>
  <si>
    <t>1.3.2.6.1.4.23</t>
  </si>
  <si>
    <t>1.3.2.6.1.4.24</t>
  </si>
  <si>
    <t>1.3.2.6.1.4.25</t>
  </si>
  <si>
    <t>1.3.2.6.1.4.26</t>
  </si>
  <si>
    <t>1.3.2.6.1.4.27</t>
  </si>
  <si>
    <t>1.3.2.6.1.4.28</t>
  </si>
  <si>
    <t>1.3.2.6.1.4.29</t>
  </si>
  <si>
    <t>1.3.2.6.1.4.30</t>
  </si>
  <si>
    <t>1.3.2.6.1.4.31</t>
  </si>
  <si>
    <t>1.3.2.6.1.4.32</t>
  </si>
  <si>
    <t>1.3.2.6.1.4.33</t>
  </si>
  <si>
    <t>1.3.2.6.1.4.34</t>
  </si>
  <si>
    <t>1.3.2.6.1.4.35</t>
  </si>
  <si>
    <t>1.3.2.6.1.4.36</t>
  </si>
  <si>
    <t>1.3.2.6.1.4.37</t>
  </si>
  <si>
    <t>1.3.2.6.1.4.38</t>
  </si>
  <si>
    <t>1.3.2.6.1.4.39</t>
  </si>
  <si>
    <t>1.3.2.6.1.4.40</t>
  </si>
  <si>
    <t>1.3.2.6.1.4.41</t>
  </si>
  <si>
    <t>1.3.2.6.1.4.42</t>
  </si>
  <si>
    <t>1.3.2.6.1.4.43</t>
  </si>
  <si>
    <t>1.3.2.6.1.4.44</t>
  </si>
  <si>
    <t>1.3.2.6.1.4.45</t>
  </si>
  <si>
    <t>1.3.2.6.1.4.46</t>
  </si>
  <si>
    <t>1.3.2.6.1.4.47</t>
  </si>
  <si>
    <t>1.3.2.6.1.4.48</t>
  </si>
  <si>
    <t>1.3.2.6.1.4.49</t>
  </si>
  <si>
    <t>1.3.2.6.1.4.50</t>
  </si>
  <si>
    <t>1.3.2.6.1.4.51</t>
  </si>
  <si>
    <t>1.3.2.6.1.4.52</t>
  </si>
  <si>
    <t>1.3.2.6.1.4.53</t>
  </si>
  <si>
    <t>1.3.2.6.1.5.1</t>
  </si>
  <si>
    <t>1.3.2.6.1.5.2</t>
  </si>
  <si>
    <t>1.3.2.6.1.5.3</t>
  </si>
  <si>
    <t>1.3.2.6.1.5.4</t>
  </si>
  <si>
    <t>1.3.2.6.1.5.5</t>
  </si>
  <si>
    <t>1.3.2.6.1.5.6</t>
  </si>
  <si>
    <t>1.3.2.6.1.5.7</t>
  </si>
  <si>
    <t>1.3.2.6.1.5.8</t>
  </si>
  <si>
    <t>1.3.2.6.1.5.9</t>
  </si>
  <si>
    <t>1.3.2.6.1.5.10</t>
  </si>
  <si>
    <t>1.3.2.6.1.5.11</t>
  </si>
  <si>
    <t>1.3.2.6.1.5.12</t>
  </si>
  <si>
    <t>1.3.2.6.1.5.13</t>
  </si>
  <si>
    <t>1.3.2.6.1.5.14</t>
  </si>
  <si>
    <t>1.3.2.6.1.5.15</t>
  </si>
  <si>
    <t>1.3.2.6.1.5.16</t>
  </si>
  <si>
    <t>1.3.2.6.1.5.17</t>
  </si>
  <si>
    <t>1.3.2.6.1.5.18</t>
  </si>
  <si>
    <t>1.3.2.6.1.5.19</t>
  </si>
  <si>
    <t>1.3.2.6.1.5.20</t>
  </si>
  <si>
    <t>1.3.2.6.1.5.21</t>
  </si>
  <si>
    <t>1.3.2.6.1.5.22</t>
  </si>
  <si>
    <t>1.3.2.6.1.5.23</t>
  </si>
  <si>
    <t>1.3.2.6.1.5.24</t>
  </si>
  <si>
    <t>1.3.2.6.1.5.25</t>
  </si>
  <si>
    <t>1.3.2.6.1.5.26</t>
  </si>
  <si>
    <t>1.3.2.6.1.5.27</t>
  </si>
  <si>
    <t>1.3.2.6.1.5.28</t>
  </si>
  <si>
    <t>1.3.2.6.1.5.29</t>
  </si>
  <si>
    <t>1.3.2.6.1.5.30</t>
  </si>
  <si>
    <t>1.3.2.6.1.5.31</t>
  </si>
  <si>
    <t>1.3.2.6.1.5.32</t>
  </si>
  <si>
    <t>1.3.2.6.1.5.33</t>
  </si>
  <si>
    <t>1.3.2.6.1.5.34</t>
  </si>
  <si>
    <t>1.3.2.6.1.5.35</t>
  </si>
  <si>
    <t>1.3.2.6.1.5.36</t>
  </si>
  <si>
    <t>1.3.2.6.1.5.37</t>
  </si>
  <si>
    <t>1.3.2.6.1.5.38</t>
  </si>
  <si>
    <t>1.3.2.6.1.5.39</t>
  </si>
  <si>
    <t>1.3.2.6.1.5.40</t>
  </si>
  <si>
    <t>1.3.2.6.1.5.41</t>
  </si>
  <si>
    <t>1.3.2.6.1.5.42</t>
  </si>
  <si>
    <t>1.3.2.6.1.5.43</t>
  </si>
  <si>
    <t>1.3.2.6.1.5.44</t>
  </si>
  <si>
    <t>1.3.2.6.1.5.45</t>
  </si>
  <si>
    <t>1.3.2.6.1.5.46</t>
  </si>
  <si>
    <t>1.3.2.6.1.5.47</t>
  </si>
  <si>
    <t>1.3.2.6.1.5.48</t>
  </si>
  <si>
    <t>1.3.2.6.1.5.49</t>
  </si>
  <si>
    <t>1.3.2.6.1.5.50</t>
  </si>
  <si>
    <t>1.3.2.6.1.5.51</t>
  </si>
  <si>
    <t>1.3.2.6.1.5.52</t>
  </si>
  <si>
    <t>1.3.2.6.1.5.53</t>
  </si>
  <si>
    <t>1.3.2.6.1.6.1</t>
  </si>
  <si>
    <t>1.3.2.6.2.1.1</t>
  </si>
  <si>
    <t>1.3.2.6.2.1.2</t>
  </si>
  <si>
    <t>1.3.2.6.2.1.3</t>
  </si>
  <si>
    <t>1.3.2.6.2.1.4</t>
  </si>
  <si>
    <t>1.3.2.6.2.1.5</t>
  </si>
  <si>
    <t>1.3.2.6.2.1.6</t>
  </si>
  <si>
    <t>1.3.2.6.2.1.7</t>
  </si>
  <si>
    <t>1.3.2.6.2.1.8</t>
  </si>
  <si>
    <t>1.3.2.6.2.1.9</t>
  </si>
  <si>
    <t>1.3.2.6.2.1.10</t>
  </si>
  <si>
    <t>1.3.2.6.2.1.11</t>
  </si>
  <si>
    <t>1.3.2.6.2.1.12</t>
  </si>
  <si>
    <t>1.3.2.6.2.1.13</t>
  </si>
  <si>
    <t>1.3.2.6.2.1.14</t>
  </si>
  <si>
    <t>1.3.2.6.2.1.15</t>
  </si>
  <si>
    <t>1.3.2.6.2.1.16</t>
  </si>
  <si>
    <t>1.3.2.6.2.1.17</t>
  </si>
  <si>
    <t>1.3.2.6.2.1.18</t>
  </si>
  <si>
    <t>1.3.2.6.2.1.19</t>
  </si>
  <si>
    <t>1.3.2.6.2.1.20</t>
  </si>
  <si>
    <t>1.3.2.6.2.1.21</t>
  </si>
  <si>
    <t>1.3.2.6.2.1.22</t>
  </si>
  <si>
    <t>1.3.2.6.2.2.1</t>
  </si>
  <si>
    <t>1.3.2.6.2.2.2</t>
  </si>
  <si>
    <t>1.3.2.6.2.2.3</t>
  </si>
  <si>
    <t>1.3.2.6.2.2.4</t>
  </si>
  <si>
    <t>1.3.2.6.2.3.1</t>
  </si>
  <si>
    <t>1.3.2.6.2.3.2</t>
  </si>
  <si>
    <t>1.3.2.6.2.3.3</t>
  </si>
  <si>
    <t>1.3.2.6.2.3.4</t>
  </si>
  <si>
    <t>1.3.2.6.2.3.5</t>
  </si>
  <si>
    <t>1.3.2.6.2.4.1</t>
  </si>
  <si>
    <t>1.3.2.6.2.4.2</t>
  </si>
  <si>
    <t>1.3.2.6.2.4.3</t>
  </si>
  <si>
    <t>1.3.2.6.2.4.4</t>
  </si>
  <si>
    <t>1.3.2.6.2.5.1</t>
  </si>
  <si>
    <t>1.3.2.6.2.5.2</t>
  </si>
  <si>
    <t>1.3.2.6.2.5.3</t>
  </si>
  <si>
    <t>1.3.2.6.2.5.4</t>
  </si>
  <si>
    <t>1.3.2.6.2.6.1</t>
  </si>
  <si>
    <t>1.3.2.6.2.6.2</t>
  </si>
  <si>
    <t>1.3.2.6.2.6.3</t>
  </si>
  <si>
    <t>1.3.2.6.2.6.4</t>
  </si>
  <si>
    <t>1.3.2.6.2.6.5</t>
  </si>
  <si>
    <t>1.3.2.6.2.6.6</t>
  </si>
  <si>
    <t>1.3.2.6.2.6.7</t>
  </si>
  <si>
    <t>1.3.2.6.2.7.1</t>
  </si>
  <si>
    <t>1.3.2.6.2.7.2</t>
  </si>
  <si>
    <t>1.3.2.6.2.7.3</t>
  </si>
  <si>
    <t>1.3.2.6.2.7.4</t>
  </si>
  <si>
    <t>1.3.2.6.2.7.5</t>
  </si>
  <si>
    <t>1.3.2.6.2.7.6</t>
  </si>
  <si>
    <t>1.3.2.6.2.7.7</t>
  </si>
  <si>
    <t>1.3.2.6.2.7.8</t>
  </si>
  <si>
    <t>1.3.2.6.2.7.9</t>
  </si>
  <si>
    <t>1.3.2.6.2.7.10</t>
  </si>
  <si>
    <t>1.3.2.6.2.7.11</t>
  </si>
  <si>
    <t>1.3.2.6.2.7.12</t>
  </si>
  <si>
    <t>1.3.2.6.2.7.13</t>
  </si>
  <si>
    <t>1.3.2.6.2.7.14</t>
  </si>
  <si>
    <t>1.3.2.6.2.7.15</t>
  </si>
  <si>
    <t>1.3.2.6.2.7.16</t>
  </si>
  <si>
    <t>1.3.2.6.2.7.17</t>
  </si>
  <si>
    <t>1.3.2.6.2.7.18</t>
  </si>
  <si>
    <t>1.3.2.6.2.7.19</t>
  </si>
  <si>
    <t>1.3.2.6.2.7.20</t>
  </si>
  <si>
    <t>1.3.2.6.2.8.1</t>
  </si>
  <si>
    <t>1.3.2.6.2.8.2</t>
  </si>
  <si>
    <t>1.3.2.6.2.8.3</t>
  </si>
  <si>
    <t>1.3.2.6.2.8.4</t>
  </si>
  <si>
    <t>1.3.2.6.2.8.5</t>
  </si>
  <si>
    <t>1.3.2.6.2.8.6</t>
  </si>
  <si>
    <t>1.3.2.6.2.8.7</t>
  </si>
  <si>
    <t>1.3.2.6.2.8.8</t>
  </si>
  <si>
    <t>1.3.2.6.2.8.9</t>
  </si>
  <si>
    <t>1.3.2.6.2.8.10</t>
  </si>
  <si>
    <t>1.3.2.6.2.8.11</t>
  </si>
  <si>
    <t>1.3.2.6.2.8.12</t>
  </si>
  <si>
    <t>1.3.2.6.2.8.13</t>
  </si>
  <si>
    <t>1.3.2.6.2.8.14</t>
  </si>
  <si>
    <t>1.3.2.6.2.8.15</t>
  </si>
  <si>
    <t>1.3.2.6.2.8.16</t>
  </si>
  <si>
    <t>1.3.2.6.2.8.17</t>
  </si>
  <si>
    <t>1.3.2.6.2.8.18</t>
  </si>
  <si>
    <t>1.3.2.6.2.8.19</t>
  </si>
  <si>
    <t>1.3.2.6.2.8.20</t>
  </si>
  <si>
    <t>1.3.2.6.2.8.21</t>
  </si>
  <si>
    <t>1.3.2.6.2.8.22</t>
  </si>
  <si>
    <t>1.3.2.6.2.8.23</t>
  </si>
  <si>
    <t>1.3.2.6.2.8.24</t>
  </si>
  <si>
    <t>1.3.2.6.2.8.25</t>
  </si>
  <si>
    <t>1.3.2.6.2.8.26</t>
  </si>
  <si>
    <t>1.3.2.6.2.8.27</t>
  </si>
  <si>
    <t>1.3.2.6.2.8.28</t>
  </si>
  <si>
    <t>1.3.2.6.2.8.29</t>
  </si>
  <si>
    <t>1.3.2.6.2.8.30</t>
  </si>
  <si>
    <t>1.3.2.6.2.8.31</t>
  </si>
  <si>
    <t>1.3.2.6.2.8.32</t>
  </si>
  <si>
    <t>1.3.2.6.2.8.33</t>
  </si>
  <si>
    <t>1.3.2.6.2.8.34</t>
  </si>
  <si>
    <t>1.3.2.6.2.8.35</t>
  </si>
  <si>
    <t>1.3.2.6.2.8.36</t>
  </si>
  <si>
    <t>1.3.2.6.2.8.37</t>
  </si>
  <si>
    <t>1.3.2.6.2.8.38</t>
  </si>
  <si>
    <t>1.3.2.6.2.8.39</t>
  </si>
  <si>
    <t>1.3.2.6.2.8.40</t>
  </si>
  <si>
    <t>1.3.2.6.2.8.41</t>
  </si>
  <si>
    <t>1.3.2.6.2.8.42</t>
  </si>
  <si>
    <t>1.3.2.6.2.8.43</t>
  </si>
  <si>
    <t>1.3.2.6.2.8.44</t>
  </si>
  <si>
    <t>1.3.2.6.2.8.45</t>
  </si>
  <si>
    <t>1.3.2.6.2.8.46</t>
  </si>
  <si>
    <t>1.3.2.6.2.8.47</t>
  </si>
  <si>
    <t>1.3.2.6.2.9.1</t>
  </si>
  <si>
    <t>1.3.2.6.2.9.2</t>
  </si>
  <si>
    <t>1.3.2.6.2.9.3</t>
  </si>
  <si>
    <t>1.3.2.6.2.9.4</t>
  </si>
  <si>
    <t>1.3.2.6.2.9.5</t>
  </si>
  <si>
    <t>1.3.2.6.2.9.6</t>
  </si>
  <si>
    <t>1.3.2.6.2.9.7</t>
  </si>
  <si>
    <t>1.3.2.6.2.9.8</t>
  </si>
  <si>
    <t>1.3.2.6.2.9.9</t>
  </si>
  <si>
    <t>1.3.2.6.2.9.10</t>
  </si>
  <si>
    <t>1.3.2.6.2.9.11</t>
  </si>
  <si>
    <t>1.3.2.6.2.9.12</t>
  </si>
  <si>
    <t>1.3.2.6.2.9.13</t>
  </si>
  <si>
    <t>1.3.2.6.2.9.14</t>
  </si>
  <si>
    <t>1.3.2.6.2.9.15</t>
  </si>
  <si>
    <t>1.3.2.6.2.9.16</t>
  </si>
  <si>
    <t>1.3.2.6.2.9.17</t>
  </si>
  <si>
    <t>1.3.2.6.2.9.18</t>
  </si>
  <si>
    <t>1.3.2.6.2.10.1</t>
  </si>
  <si>
    <t>1.3.2.6.2.10.2</t>
  </si>
  <si>
    <t>1.3.2.6.2.10.3</t>
  </si>
  <si>
    <t>1.3.2.6.2.10.4</t>
  </si>
  <si>
    <t>1.3.2.6.2.10.5</t>
  </si>
  <si>
    <t>1.3.2.6.2.10.6</t>
  </si>
  <si>
    <t>1.3.2.6.2.10.7</t>
  </si>
  <si>
    <t>1.3.2.6.2.10.8</t>
  </si>
  <si>
    <t>1.3.2.6.2.10.9</t>
  </si>
  <si>
    <t>1.3.2.6.2.10.10</t>
  </si>
  <si>
    <t>1.3.2.6.2.10.11</t>
  </si>
  <si>
    <t>1.3.2.6.2.10.12</t>
  </si>
  <si>
    <t>1.3.2.6.2.10.13</t>
  </si>
  <si>
    <t>1.3.2.6.2.11.1</t>
  </si>
  <si>
    <t>1.3.2.6.3.1.1</t>
  </si>
  <si>
    <t>1.3.2.6.3.1.2</t>
  </si>
  <si>
    <t>1.3.2.6.3.1.3</t>
  </si>
  <si>
    <t>1.3.2.6.3.1.4</t>
  </si>
  <si>
    <t>1.3.2.6.3.2.1</t>
  </si>
  <si>
    <t>1.3.2.6.3.2.2</t>
  </si>
  <si>
    <t>1.3.2.6.3.2.3</t>
  </si>
  <si>
    <t>1.3.2.6.3.2.4</t>
  </si>
  <si>
    <t>1.3.2.6.3.3.1</t>
  </si>
  <si>
    <t>1.3.2.6.3.3.2</t>
  </si>
  <si>
    <t>1.3.2.6.3.3.3</t>
  </si>
  <si>
    <t>1.3.2.6.3.3.4</t>
  </si>
  <si>
    <t>1.3.2.6.3.4.1</t>
  </si>
  <si>
    <t>1.3.2.6.3.4.2</t>
  </si>
  <si>
    <t>1.3.2.6.3.4.3</t>
  </si>
  <si>
    <t>1.3.2.6.3.4.4</t>
  </si>
  <si>
    <t>1.3.2.6.3.4.5</t>
  </si>
  <si>
    <t>1.3.2.6.3.5.1</t>
  </si>
  <si>
    <t>1.3.2.6.3.5.2</t>
  </si>
  <si>
    <t>1.3.2.6.3.5.3</t>
  </si>
  <si>
    <t>1.3.2.6.3.5.4</t>
  </si>
  <si>
    <t>1.3.2.6.3.5.5</t>
  </si>
  <si>
    <t>1.3.2.6.3.6.1</t>
  </si>
  <si>
    <t>1.3.2.6.3.6.2</t>
  </si>
  <si>
    <t>1.3.2.6.3.6.3</t>
  </si>
  <si>
    <t>1.3.2.6.3.6.4</t>
  </si>
  <si>
    <t>1.3.2.6.3.7.1</t>
  </si>
  <si>
    <t>1.3.2.6.3.7.2</t>
  </si>
  <si>
    <t>1.3.2.6.3.7.3</t>
  </si>
  <si>
    <t>1.3.2.6.3.7.4</t>
  </si>
  <si>
    <t>1.3.2.6.3.8.1</t>
  </si>
  <si>
    <t>1.3.2.6.3.8.2</t>
  </si>
  <si>
    <t>1.3.2.6.3.8.3</t>
  </si>
  <si>
    <t>1.3.2.6.3.8.4</t>
  </si>
  <si>
    <t>1.3.2.6.3.9.1</t>
  </si>
  <si>
    <t>1.3.2.6.3.9.2</t>
  </si>
  <si>
    <t>1.3.2.6.3.9.3</t>
  </si>
  <si>
    <t>1.3.2.6.3.9.4</t>
  </si>
  <si>
    <t>1.3.2.6.3.10.1</t>
  </si>
  <si>
    <t>1.3.2.6.3.10.2</t>
  </si>
  <si>
    <t>1.3.2.6.3.10.3</t>
  </si>
  <si>
    <t>1.3.2.6.3.10.4</t>
  </si>
  <si>
    <t>1.3.2.6.3.10.5</t>
  </si>
  <si>
    <t>1.3.2.6.3.10.6</t>
  </si>
  <si>
    <t>1.3.2.6.3.11.1</t>
  </si>
  <si>
    <t>1.3.2.6.3.11.2</t>
  </si>
  <si>
    <t>1.3.2.6.3.11.3</t>
  </si>
  <si>
    <t>1.3.2.6.3.11.4</t>
  </si>
  <si>
    <t>1.3.2.6.3.12.1</t>
  </si>
  <si>
    <t>1.3.2.6.3.12.2</t>
  </si>
  <si>
    <t>1.3.2.6.3.12.3</t>
  </si>
  <si>
    <t>1.3.2.6.3.12.4</t>
  </si>
  <si>
    <t>1.3.2.6.3.13.1</t>
  </si>
  <si>
    <t>1.3.2.6.3.13.2</t>
  </si>
  <si>
    <t>1.3.2.6.3.13.3</t>
  </si>
  <si>
    <t>1.3.2.6.3.13.4</t>
  </si>
  <si>
    <t>1.3.2.6.3.14.1</t>
  </si>
  <si>
    <t>1.3.2.6.3.14.2</t>
  </si>
  <si>
    <t>1.3.2.6.3.14.3</t>
  </si>
  <si>
    <t>1.3.2.6.3.14.4</t>
  </si>
  <si>
    <t>1.3.2.6.3.15.1</t>
  </si>
  <si>
    <t>1.3.2.6.3.15.2</t>
  </si>
  <si>
    <t>1.3.2.6.3.15.3</t>
  </si>
  <si>
    <t>1.3.2.6.3.15.4</t>
  </si>
  <si>
    <t>1.3.2.6.3.16.1</t>
  </si>
  <si>
    <t>1.3.2.6.3.16.2</t>
  </si>
  <si>
    <t>1.3.2.6.3.16.3</t>
  </si>
  <si>
    <t>1.3.2.6.3.16.4</t>
  </si>
  <si>
    <t>1.3.2.6.3.17.1</t>
  </si>
  <si>
    <t>1.3.2.6.3.17.2</t>
  </si>
  <si>
    <t>1.3.2.6.3.17.3</t>
  </si>
  <si>
    <t>1.3.2.6.3.17.4</t>
  </si>
  <si>
    <t>1.3.2.6.3.18.1</t>
  </si>
  <si>
    <t>1.3.2.6.3.18.2</t>
  </si>
  <si>
    <t>1.3.2.6.3.18.3</t>
  </si>
  <si>
    <t>1.3.2.6.3.18.4</t>
  </si>
  <si>
    <t>1.3.2.6.3.18.5</t>
  </si>
  <si>
    <t>1.3.2.6.3.19.1</t>
  </si>
  <si>
    <t>1.3.2.6.3.19.2</t>
  </si>
  <si>
    <t>1.3.2.6.3.19.3</t>
  </si>
  <si>
    <t>1.3.2.6.3.19.4</t>
  </si>
  <si>
    <t>1.3.2.6.3.20.1</t>
  </si>
  <si>
    <t>1.3.2.6.3.20.2</t>
  </si>
  <si>
    <t>1.3.2.6.3.20.3</t>
  </si>
  <si>
    <t>1.3.2.6.3.20.4</t>
  </si>
  <si>
    <t>1.3.2.6.3.20.5</t>
  </si>
  <si>
    <t>1.3.2.6.3.21.1</t>
  </si>
  <si>
    <t>1.3.2.6.3.21.2</t>
  </si>
  <si>
    <t>1.3.2.6.3.21.3</t>
  </si>
  <si>
    <t>1.3.2.6.3.21.4</t>
  </si>
  <si>
    <t>1.3.2.6.3.21.5</t>
  </si>
  <si>
    <t>1.3.2.6.3.22.1</t>
  </si>
  <si>
    <t>1.3.2.6.3.22.2</t>
  </si>
  <si>
    <t>1.3.2.6.3.23.1</t>
  </si>
  <si>
    <t>1.3.2.6.3.23.2</t>
  </si>
  <si>
    <t>1.3.2.6.3.23.3</t>
  </si>
  <si>
    <t>1.3.2.6.3.23.4</t>
  </si>
  <si>
    <t>1.3.2.6.3.23.5</t>
  </si>
  <si>
    <t>1.3.2.6.3.23.6</t>
  </si>
  <si>
    <t>1.3.2.6.3.23.7</t>
  </si>
  <si>
    <t>1.3.2.6.3.23.8</t>
  </si>
  <si>
    <t>1.3.2.6.3.23.9</t>
  </si>
  <si>
    <t>1.3.2.6.3.23.10</t>
  </si>
  <si>
    <t>1.3.2.6.3.23.11</t>
  </si>
  <si>
    <t>1.3.2.6.3.23.12</t>
  </si>
  <si>
    <t>1.3.2.6.3.23.13</t>
  </si>
  <si>
    <t>1.3.2.6.3.23.14</t>
  </si>
  <si>
    <t>1.3.2.6.3.23.15</t>
  </si>
  <si>
    <t>1.3.2.6.3.23.16</t>
  </si>
  <si>
    <t>1.3.2.6.3.23.17</t>
  </si>
  <si>
    <t>1.3.2.6.3.23.18</t>
  </si>
  <si>
    <t>1.3.2.6.3.23.19</t>
  </si>
  <si>
    <t>1.3.2.6.3.23.20</t>
  </si>
  <si>
    <t>1.3.2.6.3.23.21</t>
  </si>
  <si>
    <t>1.3.2.6.3.23.22</t>
  </si>
  <si>
    <t>1.3.2.6.3.23.23</t>
  </si>
  <si>
    <t>1.3.2.6.3.24.1</t>
  </si>
  <si>
    <t>1.3.2.6.3.24.2</t>
  </si>
  <si>
    <t>1.3.2.6.3.24.3</t>
  </si>
  <si>
    <t>1.3.2.6.3.24.4</t>
  </si>
  <si>
    <t>1.3.2.6.3.24.5</t>
  </si>
  <si>
    <t>1.3.2.6.3.24.6</t>
  </si>
  <si>
    <t>1.3.2.6.3.24.7</t>
  </si>
  <si>
    <t>1.3.2.6.3.24.8</t>
  </si>
  <si>
    <t>1.3.2.6.3.24.9</t>
  </si>
  <si>
    <t>1.3.2.6.3.25.1</t>
  </si>
  <si>
    <t>1.3.2.6.3.25.2</t>
  </si>
  <si>
    <t>1.3.2.6.3.25.3</t>
  </si>
  <si>
    <t>1.3.2.6.3.25.4</t>
  </si>
  <si>
    <t>1.3.2.6.3.26.1</t>
  </si>
  <si>
    <t>1.3.2.6.3.26.2</t>
  </si>
  <si>
    <t>1.3.2.6.3.26.3</t>
  </si>
  <si>
    <t>1.3.2.6.3.26.4</t>
  </si>
  <si>
    <t>1.3.2.6.3.27.1</t>
  </si>
  <si>
    <t>1.3.2.6.3.27.2</t>
  </si>
  <si>
    <t>1.3.2.6.3.27.3</t>
  </si>
  <si>
    <t>1.3.2.6.3.27.4</t>
  </si>
  <si>
    <t>1.3.2.6.3.28.1</t>
  </si>
  <si>
    <t>1.3.2.6.3.28.2</t>
  </si>
  <si>
    <t>1.3.2.6.3.28.3</t>
  </si>
  <si>
    <t>1.3.2.6.3.28.4</t>
  </si>
  <si>
    <t>1.3.2.6.3.28.5</t>
  </si>
  <si>
    <t>1.3.2.6.3.28.6</t>
  </si>
  <si>
    <t>1.3.2.6.3.28.7</t>
  </si>
  <si>
    <t>1.3.2.6.3.29.1</t>
  </si>
  <si>
    <t>1.3.2.6.3.29.2</t>
  </si>
  <si>
    <t>1.3.2.6.3.29.3</t>
  </si>
  <si>
    <t>1.3.2.6.3.29.4</t>
  </si>
  <si>
    <t>1.3.2.6.3.30.1</t>
  </si>
  <si>
    <t>1.3.2.6.3.30.2</t>
  </si>
  <si>
    <t>1.3.2.6.3.30.3</t>
  </si>
  <si>
    <t>1.3.2.6.3.30.4</t>
  </si>
  <si>
    <t>1.3.2.6.3.31.1</t>
  </si>
  <si>
    <t>1.3.2.6.3.31.2</t>
  </si>
  <si>
    <t>1.3.2.6.3.31.3</t>
  </si>
  <si>
    <t>1.3.2.6.3.31.4</t>
  </si>
  <si>
    <t>1.3.2.6.3.31.5</t>
  </si>
  <si>
    <t>1.3.2.6.3.31.6</t>
  </si>
  <si>
    <t>1.3.2.6.3.31.7</t>
  </si>
  <si>
    <t>1.3.2.6.3.31.8</t>
  </si>
  <si>
    <t>1.3.2.6.3.32.1</t>
  </si>
  <si>
    <t>1.3.2.6.3.32.2</t>
  </si>
  <si>
    <t>1.3.2.6.3.32.3</t>
  </si>
  <si>
    <t>1.3.2.6.3.32.4</t>
  </si>
  <si>
    <t>1.3.2.6.3.32.5</t>
  </si>
  <si>
    <t>1.3.2.6.3.33.1</t>
  </si>
  <si>
    <t>1.3.2.6.3.33.2</t>
  </si>
  <si>
    <t>1.3.2.6.3.33.3</t>
  </si>
  <si>
    <t>1.3.2.6.3.33.4</t>
  </si>
  <si>
    <t>1.3.2.6.3.34.1</t>
  </si>
  <si>
    <t>1.3.2.6.3.34.2</t>
  </si>
  <si>
    <t>1.3.2.6.3.34.3</t>
  </si>
  <si>
    <t>1.3.2.6.3.34.4</t>
  </si>
  <si>
    <t>1.3.2.6.3.34.5</t>
  </si>
  <si>
    <t>1.3.2.6.3.34.6</t>
  </si>
  <si>
    <t>1.3.2.6.3.34.7</t>
  </si>
  <si>
    <t>1.3.2.6.3.34.8</t>
  </si>
  <si>
    <t>1.3.2.6.3.34.9</t>
  </si>
  <si>
    <t>1.3.2.6.3.34.10</t>
  </si>
  <si>
    <t>1.3.2.6.3.34.11</t>
  </si>
  <si>
    <t>1.3.2.6.3.34.12</t>
  </si>
  <si>
    <t>1.3.2.6.3.34.13</t>
  </si>
  <si>
    <t>1.3.2.6.3.34.14</t>
  </si>
  <si>
    <t>1.3.2.6.3.34.15</t>
  </si>
  <si>
    <t>1.3.2.6.3.34.16</t>
  </si>
  <si>
    <t>1.3.2.6.3.34.17</t>
  </si>
  <si>
    <t>1.3.2.6.3.34.18</t>
  </si>
  <si>
    <t>1.3.2.6.3.34.19</t>
  </si>
  <si>
    <t>1.3.2.6.3.34.20</t>
  </si>
  <si>
    <t>1.3.2.6.3.34.21</t>
  </si>
  <si>
    <t>1.3.2.6.3.34.22</t>
  </si>
  <si>
    <t>1.3.2.6.3.34.23</t>
  </si>
  <si>
    <t>1.3.2.6.3.34.24</t>
  </si>
  <si>
    <t>1.3.2.6.3.34.25</t>
  </si>
  <si>
    <t>1.3.2.6.3.34.26</t>
  </si>
  <si>
    <t>1.3.2.6.3.34.27</t>
  </si>
  <si>
    <t>1.3.2.6.3.35.1</t>
  </si>
  <si>
    <t>1.3.2.6.3.35.2</t>
  </si>
  <si>
    <t>1.3.2.6.3.35.3</t>
  </si>
  <si>
    <t>1.3.2.6.3.35.4</t>
  </si>
  <si>
    <t>1.3.2.6.3.36.1</t>
  </si>
  <si>
    <t>1.3.2.6.3.36.2</t>
  </si>
  <si>
    <t>1.3.2.6.3.36.3</t>
  </si>
  <si>
    <t>1.3.2.6.3.36.4</t>
  </si>
  <si>
    <t>1.3.2.6.3.37.1</t>
  </si>
  <si>
    <t>1.3.2.6.3.37.2</t>
  </si>
  <si>
    <t>1.3.2.6.3.37.3</t>
  </si>
  <si>
    <t>1.3.2.6.3.37.4</t>
  </si>
  <si>
    <t>1.3.2.6.3.38.1</t>
  </si>
  <si>
    <t>1.3.2.6.3.38.2</t>
  </si>
  <si>
    <t>1.3.2.6.3.38.3</t>
  </si>
  <si>
    <t>1.3.2.6.3.38.4</t>
  </si>
  <si>
    <t>1.3.2.6.3.39.1</t>
  </si>
  <si>
    <t>1.3.2.6.3.39.2</t>
  </si>
  <si>
    <t>1.3.2.6.3.39.3</t>
  </si>
  <si>
    <t>1.3.2.6.3.39.4</t>
  </si>
  <si>
    <t>1.3.2.6.3.40.1</t>
  </si>
  <si>
    <t>1.3.2.6.3.40.2</t>
  </si>
  <si>
    <t>1.3.2.6.3.40.3</t>
  </si>
  <si>
    <t>1.3.2.6.3.40.4</t>
  </si>
  <si>
    <t>1.3.2.6.3.41.1</t>
  </si>
  <si>
    <t>1.3.2.6.3.41.2</t>
  </si>
  <si>
    <t>1.3.2.6.3.41.3</t>
  </si>
  <si>
    <t>1.3.2.6.3.41.4</t>
  </si>
  <si>
    <t>1.3.2.6.3.42.1</t>
  </si>
  <si>
    <t>1.3.2.6.3.42.2</t>
  </si>
  <si>
    <t>1.3.2.6.3.42.3</t>
  </si>
  <si>
    <t>1.3.2.6.3.42.4</t>
  </si>
  <si>
    <t>1.3.2.6.3.43.1</t>
  </si>
  <si>
    <t>1.3.2.6.3.43.2</t>
  </si>
  <si>
    <t>1.3.2.6.3.44.1</t>
  </si>
  <si>
    <t>1.3.2.6.3.44.2</t>
  </si>
  <si>
    <t>1.3.2.6.3.44.3</t>
  </si>
  <si>
    <t>1.3.2.6.3.45.1</t>
  </si>
  <si>
    <t>1.3.2.6.3.45.2</t>
  </si>
  <si>
    <t>1.3.2.6.3.45.3</t>
  </si>
  <si>
    <t>1.3.2.6.3.45.4</t>
  </si>
  <si>
    <t>1.3.2.6.3.45.5</t>
  </si>
  <si>
    <t>1.3.2.6.3.46.1</t>
  </si>
  <si>
    <t>1.3.2.6.3.46.2</t>
  </si>
  <si>
    <t>1.3.2.6.3.46.3</t>
  </si>
  <si>
    <t>1.3.2.6.3.46.4</t>
  </si>
  <si>
    <t>1.3.2.6.3.46.5</t>
  </si>
  <si>
    <t>1.3.2.6.3.46.6</t>
  </si>
  <si>
    <t>1.3.2.6.3.47.1</t>
  </si>
  <si>
    <t>1.3.2.6.3.47.2</t>
  </si>
  <si>
    <t>1.3.2.6.3.47.3</t>
  </si>
  <si>
    <t>1.3.2.6.3.47.4</t>
  </si>
  <si>
    <t>1.3.2.6.3.47.5</t>
  </si>
  <si>
    <t>1.3.2.6.3.48.1</t>
  </si>
  <si>
    <t>1.3.2.6.4.1.1</t>
  </si>
  <si>
    <t>1.3.2.6.4.1.2</t>
  </si>
  <si>
    <t>1.3.2.6.4.1.3</t>
  </si>
  <si>
    <t>1.3.2.6.4.2.1</t>
  </si>
  <si>
    <t>1.3.2.6.4.2.2</t>
  </si>
  <si>
    <t>1.3.2.6.4.2.3</t>
  </si>
  <si>
    <t>1.3.2.6.4.3.1</t>
  </si>
  <si>
    <t>1.3.2.6.4.3.2</t>
  </si>
  <si>
    <t>1.3.2.6.4.3.3</t>
  </si>
  <si>
    <t>1.3.2.6.4.3.4</t>
  </si>
  <si>
    <t>1.3.2.6.4.3.5</t>
  </si>
  <si>
    <t>1.3.2.6.4.3.6</t>
  </si>
  <si>
    <t>1.3.2.6.4.3.7</t>
  </si>
  <si>
    <t>1.3.2.6.4.3.8</t>
  </si>
  <si>
    <t>1.3.2.6.4.3.9</t>
  </si>
  <si>
    <t>1.3.2.6.4.3.10</t>
  </si>
  <si>
    <t>1.3.2.6.4.4.1</t>
  </si>
  <si>
    <t>1.3.2.6.4.4.2</t>
  </si>
  <si>
    <t>1.3.2.6.4.4.3</t>
  </si>
  <si>
    <t>1.3.2.6.4.5.1</t>
  </si>
  <si>
    <t>1.3.2.6.4.5.2</t>
  </si>
  <si>
    <t>1.3.2.6.4.5.3</t>
  </si>
  <si>
    <t>1.3.2.6.4.5.4</t>
  </si>
  <si>
    <t>1.3.2.6.4.5.5</t>
  </si>
  <si>
    <t>1.3.2.6.4.5.6</t>
  </si>
  <si>
    <t>1.3.2.6.4.5.7</t>
  </si>
  <si>
    <t>1.3.2.6.4.5.8</t>
  </si>
  <si>
    <t>1.3.2.6.4.5.9</t>
  </si>
  <si>
    <t>1.3.2.6.4.5.10</t>
  </si>
  <si>
    <t>1.3.2.6.4.6.1</t>
  </si>
  <si>
    <t>1.3.2.6.4.6.2</t>
  </si>
  <si>
    <t>1.3.2.6.4.6.3</t>
  </si>
  <si>
    <t>1.3.2.6.4.6.4</t>
  </si>
  <si>
    <t>1.3.2.6.4.6.5</t>
  </si>
  <si>
    <t>1.3.2.6.4.6.6</t>
  </si>
  <si>
    <t>1.3.2.6.4.7.1</t>
  </si>
  <si>
    <t>1.3.2.7.1.1.1</t>
  </si>
  <si>
    <t>1.3.2.7.1.1.2</t>
  </si>
  <si>
    <t>1.3.2.7.1.1.3</t>
  </si>
  <si>
    <t>1.3.2.7.1.1.4</t>
  </si>
  <si>
    <t>1.3.2.7.1.1.5</t>
  </si>
  <si>
    <t>1.3.2.7.1.1.6</t>
  </si>
  <si>
    <t>1.3.2.7.1.1.7</t>
  </si>
  <si>
    <t>1.3.2.7.1.1.8</t>
  </si>
  <si>
    <t>1.3.2.7.1.1.9</t>
  </si>
  <si>
    <t>1.3.2.7.1.1.10</t>
  </si>
  <si>
    <t>1.3.2.7.1.1.11</t>
  </si>
  <si>
    <t>1.3.2.7.1.1.12</t>
  </si>
  <si>
    <t>1.3.2.7.1.1.13</t>
  </si>
  <si>
    <t>1.3.2.7.1.1.14</t>
  </si>
  <si>
    <t>1.3.2.7.1.1.15</t>
  </si>
  <si>
    <t>1.3.2.7.1.1.16</t>
  </si>
  <si>
    <t>1.3.2.7.1.1.17</t>
  </si>
  <si>
    <t>1.3.2.7.1.1.18</t>
  </si>
  <si>
    <t>1.3.2.7.1.1.19</t>
  </si>
  <si>
    <t>1.3.2.7.1.1.20</t>
  </si>
  <si>
    <t>1.3.2.7.1.1.21</t>
  </si>
  <si>
    <t>1.3.2.7.1.1.22</t>
  </si>
  <si>
    <t>1.3.2.7.1.1.23</t>
  </si>
  <si>
    <t>1.3.2.7.1.1.24</t>
  </si>
  <si>
    <t>1.3.2.7.1.1.25</t>
  </si>
  <si>
    <t>1.3.2.7.1.1.26</t>
  </si>
  <si>
    <t>1.3.2.7.1.1.27</t>
  </si>
  <si>
    <t>1.3.2.7.1.1.28</t>
  </si>
  <si>
    <t>1.3.2.7.1.1.29</t>
  </si>
  <si>
    <t>1.3.2.7.1.1.30</t>
  </si>
  <si>
    <t>1.3.2.7.1.1.31</t>
  </si>
  <si>
    <t>1.3.2.7.1.1.32</t>
  </si>
  <si>
    <t>1.3.2.7.1.1.33</t>
  </si>
  <si>
    <t>1.3.2.7.1.1.34</t>
  </si>
  <si>
    <t>1.3.2.7.1.1.35</t>
  </si>
  <si>
    <t>1.3.2.7.1.1.36</t>
  </si>
  <si>
    <t>1.3.2.7.1.1.37</t>
  </si>
  <si>
    <t>1.3.2.7.1.1.38</t>
  </si>
  <si>
    <t>1.3.2.7.1.1.39</t>
  </si>
  <si>
    <t>1.3.2.7.1.1.40</t>
  </si>
  <si>
    <t>1.3.2.7.1.1.41</t>
  </si>
  <si>
    <t>1.3.2.7.1.1.42</t>
  </si>
  <si>
    <t>1.3.2.7.1.1.43</t>
  </si>
  <si>
    <t>1.3.2.7.1.1.44</t>
  </si>
  <si>
    <t>1.3.2.7.1.1.45</t>
  </si>
  <si>
    <t>1.3.2.7.1.1.46</t>
  </si>
  <si>
    <t>1.3.2.7.1.1.47</t>
  </si>
  <si>
    <t>1.3.2.7.1.1.48</t>
  </si>
  <si>
    <t>1.3.2.7.1.1.49</t>
  </si>
  <si>
    <t>1.3.2.7.1.1.50</t>
  </si>
  <si>
    <t>1.3.2.7.1.1.51</t>
  </si>
  <si>
    <t>1.3.2.7.1.1.52</t>
  </si>
  <si>
    <t>1.3.2.7.1.1.53</t>
  </si>
  <si>
    <t>1.3.2.7.1.1.54</t>
  </si>
  <si>
    <t>1.3.2.7.1.1.55</t>
  </si>
  <si>
    <t>1.3.2.7.1.1.56</t>
  </si>
  <si>
    <t>1.3.2.7.1.1.57</t>
  </si>
  <si>
    <t>1.3.2.7.1.1.58</t>
  </si>
  <si>
    <t>1.3.2.7.1.1.59</t>
  </si>
  <si>
    <t>1.3.2.7.1.1.60</t>
  </si>
  <si>
    <t>1.3.2.7.1.1.61</t>
  </si>
  <si>
    <t>1.3.2.7.1.1.62</t>
  </si>
  <si>
    <t>1.3.2.7.1.1.63</t>
  </si>
  <si>
    <t>1.3.2.7.1.1.64</t>
  </si>
  <si>
    <t>1.3.2.7.1.1.65</t>
  </si>
  <si>
    <t>1.3.2.7.1.1.66</t>
  </si>
  <si>
    <t>1.3.2.7.1.1.67</t>
  </si>
  <si>
    <t>1.3.2.7.1.1.68</t>
  </si>
  <si>
    <t>1.3.2.7.1.1.69</t>
  </si>
  <si>
    <t>1.3.2.7.1.1.70</t>
  </si>
  <si>
    <t>1.3.2.7.1.1.71</t>
  </si>
  <si>
    <t>1.3.2.7.1.1.72</t>
  </si>
  <si>
    <t>1.3.2.7.1.1.73</t>
  </si>
  <si>
    <t>1.3.2.7.1.1.74</t>
  </si>
  <si>
    <t>1.3.2.7.1.1.75</t>
  </si>
  <si>
    <t>1.3.2.7.1.1.76</t>
  </si>
  <si>
    <t>1.3.2.7.1.1.77</t>
  </si>
  <si>
    <t>1.3.2.7.1.1.78</t>
  </si>
  <si>
    <t>1.3.2.7.1.1.79</t>
  </si>
  <si>
    <t>1.3.2.7.1.1.80</t>
  </si>
  <si>
    <t>1.3.2.7.1.1.81</t>
  </si>
  <si>
    <t>1.3.2.7.1.1.82</t>
  </si>
  <si>
    <t>1.3.2.7.1.1.83</t>
  </si>
  <si>
    <t>1.3.2.7.1.1.84</t>
  </si>
  <si>
    <t>1.3.2.7.1.1.85</t>
  </si>
  <si>
    <t>1.3.2.7.1.1.86</t>
  </si>
  <si>
    <t>1.3.2.7.1.1.87</t>
  </si>
  <si>
    <t>1.3.2.7.1.1.88</t>
  </si>
  <si>
    <t>1.3.2.7.1.1.89</t>
  </si>
  <si>
    <t>1.3.2.7.1.1.90</t>
  </si>
  <si>
    <t>1.3.2.7.1.1.91</t>
  </si>
  <si>
    <t>1.3.2.7.1.1.92</t>
  </si>
  <si>
    <t>1.3.2.7.1.1.93</t>
  </si>
  <si>
    <t>1.3.2.7.1.1.94</t>
  </si>
  <si>
    <t>1.3.2.7.1.1.95</t>
  </si>
  <si>
    <t>1.3.2.7.1.1.96</t>
  </si>
  <si>
    <t>1.3.2.7.1.1.97</t>
  </si>
  <si>
    <t>1.3.2.7.1.1.98</t>
  </si>
  <si>
    <t>1.3.2.7.1.1.99</t>
  </si>
  <si>
    <t>1.3.2.7.1.1.100</t>
  </si>
  <si>
    <t>1.3.2.7.1.1.101</t>
  </si>
  <si>
    <t>1.3.2.7.1.1.102</t>
  </si>
  <si>
    <t>1.3.2.7.1.1.103</t>
  </si>
  <si>
    <t>1.3.2.7.1.1.104</t>
  </si>
  <si>
    <t>1.3.2.7.1.1.105</t>
  </si>
  <si>
    <t>1.3.2.7.1.1.106</t>
  </si>
  <si>
    <t>1.3.2.7.1.1.107</t>
  </si>
  <si>
    <t>1.3.2.7.1.1.108</t>
  </si>
  <si>
    <t>1.3.2.7.1.1.109</t>
  </si>
  <si>
    <t>1.3.2.7.1.1.110</t>
  </si>
  <si>
    <t>1.3.2.7.1.1.111</t>
  </si>
  <si>
    <t>1.3.2.7.1.1.112</t>
  </si>
  <si>
    <t>1.3.2.7.1.1.113</t>
  </si>
  <si>
    <t>1.3.2.7.1.1.114</t>
  </si>
  <si>
    <t>1.3.2.7.1.1.115</t>
  </si>
  <si>
    <t>1.3.2.7.1.1.116</t>
  </si>
  <si>
    <t>1.3.2.7.1.1.117</t>
  </si>
  <si>
    <t>1.3.2.7.1.1.118</t>
  </si>
  <si>
    <t>1.3.2.7.1.1.119</t>
  </si>
  <si>
    <t>1.3.2.7.1.1.120</t>
  </si>
  <si>
    <t>1.3.2.7.1.1.121</t>
  </si>
  <si>
    <t>1.3.2.7.1.1.122</t>
  </si>
  <si>
    <t>1.3.2.7.1.1.123</t>
  </si>
  <si>
    <t>1.3.2.7.1.1.124</t>
  </si>
  <si>
    <t>1.3.2.7.1.1.125</t>
  </si>
  <si>
    <t>1.3.2.7.1.1.126</t>
  </si>
  <si>
    <t>1.3.2.7.1.1.127</t>
  </si>
  <si>
    <t>1.3.2.7.1.1.128</t>
  </si>
  <si>
    <t>1.3.2.7.1.1.129</t>
  </si>
  <si>
    <t>1.3.2.7.1.1.130</t>
  </si>
  <si>
    <t>1.3.2.7.1.1.131</t>
  </si>
  <si>
    <t>1.3.2.7.1.1.132</t>
  </si>
  <si>
    <t>1.3.2.7.1.1.133</t>
  </si>
  <si>
    <t>1.3.2.7.1.1.134</t>
  </si>
  <si>
    <t>1.3.2.7.1.1.135</t>
  </si>
  <si>
    <t>1.3.2.7.1.1.136</t>
  </si>
  <si>
    <t>1.3.2.7.1.1.137</t>
  </si>
  <si>
    <t>1.3.2.7.1.1.138</t>
  </si>
  <si>
    <t>1.3.2.7.1.1.139</t>
  </si>
  <si>
    <t>1.3.2.7.1.1.140</t>
  </si>
  <si>
    <t>1.3.2.7.1.1.141</t>
  </si>
  <si>
    <t>1.3.2.7.1.1.142</t>
  </si>
  <si>
    <t>1.3.2.7.1.1.143</t>
  </si>
  <si>
    <t>1.3.2.7.1.1.144</t>
  </si>
  <si>
    <t>1.3.2.7.1.1.145</t>
  </si>
  <si>
    <t>1.3.2.7.1.1.146</t>
  </si>
  <si>
    <t>1.3.2.7.1.1.147</t>
  </si>
  <si>
    <t>1.3.2.7.1.1.148</t>
  </si>
  <si>
    <t>1.3.2.7.1.1.149</t>
  </si>
  <si>
    <t>1.3.2.7.1.1.150</t>
  </si>
  <si>
    <t>1.3.2.7.1.1.151</t>
  </si>
  <si>
    <t>1.3.2.7.1.1.152</t>
  </si>
  <si>
    <t>1.3.2.7.1.1.153</t>
  </si>
  <si>
    <t>1.3.2.7.1.1.154</t>
  </si>
  <si>
    <t>1.3.2.7.1.1.155</t>
  </si>
  <si>
    <t>1.3.2.7.1.1.156</t>
  </si>
  <si>
    <t>1.3.2.7.1.1.157</t>
  </si>
  <si>
    <t>1.3.2.7.1.1.158</t>
  </si>
  <si>
    <t>1.3.2.7.1.1.159</t>
  </si>
  <si>
    <t>1.3.2.7.1.1.160</t>
  </si>
  <si>
    <t>1.3.2.7.1.1.161</t>
  </si>
  <si>
    <t>1.3.2.7.1.1.162</t>
  </si>
  <si>
    <t>1.3.2.7.1.1.163</t>
  </si>
  <si>
    <t>1.3.2.7.1.1.164</t>
  </si>
  <si>
    <t>1.3.2.7.1.1.165</t>
  </si>
  <si>
    <t>1.3.2.7.1.1.166</t>
  </si>
  <si>
    <t>1.3.2.7.1.1.167</t>
  </si>
  <si>
    <t>1.3.2.7.1.1.168</t>
  </si>
  <si>
    <t>1.3.2.7.1.1.169</t>
  </si>
  <si>
    <t>1.3.2.7.1.2.1</t>
  </si>
  <si>
    <t>1.3.2.7.1.2.2</t>
  </si>
  <si>
    <t>1.3.2.7.1.2.3</t>
  </si>
  <si>
    <t>1.3.2.7.1.2.4</t>
  </si>
  <si>
    <t>1.3.2.7.1.2.5</t>
  </si>
  <si>
    <t>1.3.2.7.1.2.6</t>
  </si>
  <si>
    <t>1.3.2.7.1.2.7</t>
  </si>
  <si>
    <t>1.3.2.7.1.2.8</t>
  </si>
  <si>
    <t>1.3.2.7.1.2.9</t>
  </si>
  <si>
    <t>1.3.2.7.1.2.10</t>
  </si>
  <si>
    <t>1.3.2.7.1.2.11</t>
  </si>
  <si>
    <t>1.3.2.7.1.2.12</t>
  </si>
  <si>
    <t>1.3.2.7.1.2.13</t>
  </si>
  <si>
    <t>1.3.2.7.1.2.14</t>
  </si>
  <si>
    <t>1.3.2.7.1.2.15</t>
  </si>
  <si>
    <t>1.3.2.7.1.2.16</t>
  </si>
  <si>
    <t>1.3.2.7.1.2.17</t>
  </si>
  <si>
    <t>1.3.2.7.1.2.18</t>
  </si>
  <si>
    <t>1.3.2.7.1.2.19</t>
  </si>
  <si>
    <t>1.3.2.7.1.2.20</t>
  </si>
  <si>
    <t>1.3.2.7.1.2.21</t>
  </si>
  <si>
    <t>1.3.2.7.1.2.22</t>
  </si>
  <si>
    <t>1.3.2.7.1.2.23</t>
  </si>
  <si>
    <t>1.3.2.7.1.2.24</t>
  </si>
  <si>
    <t>1.3.2.7.1.2.25</t>
  </si>
  <si>
    <t>1.3.2.7.1.2.26</t>
  </si>
  <si>
    <t>1.3.2.7.1.2.27</t>
  </si>
  <si>
    <t>1.3.2.7.1.2.28</t>
  </si>
  <si>
    <t>1.3.2.7.1.2.29</t>
  </si>
  <si>
    <t>1.3.2.7.1.2.30</t>
  </si>
  <si>
    <t>1.3.2.7.1.2.31</t>
  </si>
  <si>
    <t>1.3.2.7.1.2.32</t>
  </si>
  <si>
    <t>1.3.2.7.1.2.33</t>
  </si>
  <si>
    <t>1.3.2.7.1.2.34</t>
  </si>
  <si>
    <t>1.3.2.7.1.2.35</t>
  </si>
  <si>
    <t>1.3.2.7.1.2.36</t>
  </si>
  <si>
    <t>1.3.2.7.1.2.37</t>
  </si>
  <si>
    <t>1.3.2.7.1.2.38</t>
  </si>
  <si>
    <t>1.3.2.7.1.2.39</t>
  </si>
  <si>
    <t>1.3.2.7.1.2.40</t>
  </si>
  <si>
    <t>1.3.2.7.1.2.41</t>
  </si>
  <si>
    <t>1.3.2.7.1.2.42</t>
  </si>
  <si>
    <t>1.3.2.7.1.2.43</t>
  </si>
  <si>
    <t>1.3.2.7.1.2.44</t>
  </si>
  <si>
    <t>1.3.2.7.1.2.45</t>
  </si>
  <si>
    <t>1.3.2.7.1.2.46</t>
  </si>
  <si>
    <t>1.3.2.7.1.2.47</t>
  </si>
  <si>
    <t>1.3.2.7.1.2.48</t>
  </si>
  <si>
    <t>1.3.2.7.1.2.49</t>
  </si>
  <si>
    <t>1.3.2.7.1.2.50</t>
  </si>
  <si>
    <t>1.3.2.7.1.2.51</t>
  </si>
  <si>
    <t>1.3.2.7.1.2.52</t>
  </si>
  <si>
    <t>1.3.2.7.1.2.53</t>
  </si>
  <si>
    <t>1.3.2.7.1.2.54</t>
  </si>
  <si>
    <t>1.3.2.7.1.2.55</t>
  </si>
  <si>
    <t>1.3.2.7.1.2.56</t>
  </si>
  <si>
    <t>1.3.2.7.1.2.57</t>
  </si>
  <si>
    <t>1.3.2.7.1.2.58</t>
  </si>
  <si>
    <t>1.3.2.7.1.2.59</t>
  </si>
  <si>
    <t>1.3.2.7.1.2.60</t>
  </si>
  <si>
    <t>1.3.2.7.1.2.61</t>
  </si>
  <si>
    <t>1.3.2.7.1.2.62</t>
  </si>
  <si>
    <t>1.3.2.7.1.2.63</t>
  </si>
  <si>
    <t>1.3.2.7.1.2.64</t>
  </si>
  <si>
    <t>1.3.2.7.1.2.65</t>
  </si>
  <si>
    <t>1.3.2.7.1.2.66</t>
  </si>
  <si>
    <t>1.3.2.7.1.2.67</t>
  </si>
  <si>
    <t>1.3.2.7.1.2.68</t>
  </si>
  <si>
    <t>1.3.2.7.1.2.69</t>
  </si>
  <si>
    <t>1.3.2.7.1.2.70</t>
  </si>
  <si>
    <t>1.3.2.7.1.2.71</t>
  </si>
  <si>
    <t>1.3.2.7.1.2.72</t>
  </si>
  <si>
    <t>1.3.2.7.1.2.73</t>
  </si>
  <si>
    <t>1.3.2.7.1.2.74</t>
  </si>
  <si>
    <t>1.3.2.7.1.2.75</t>
  </si>
  <si>
    <t>1.3.2.7.1.2.76</t>
  </si>
  <si>
    <t>1.3.2.7.1.2.77</t>
  </si>
  <si>
    <t>1.3.2.7.1.2.78</t>
  </si>
  <si>
    <t>1.3.2.7.1.2.79</t>
  </si>
  <si>
    <t>1.3.2.7.1.2.80</t>
  </si>
  <si>
    <t>1.3.2.7.1.2.81</t>
  </si>
  <si>
    <t>1.3.2.7.1.2.82</t>
  </si>
  <si>
    <t>1.3.2.7.1.2.83</t>
  </si>
  <si>
    <t>1.3.2.7.1.2.84</t>
  </si>
  <si>
    <t>1.3.2.7.1.2.85</t>
  </si>
  <si>
    <t>1.3.2.7.1.2.86</t>
  </si>
  <si>
    <t>1.3.2.7.1.2.87</t>
  </si>
  <si>
    <t>1.3.2.7.1.2.88</t>
  </si>
  <si>
    <t>1.3.2.7.1.2.89</t>
  </si>
  <si>
    <t>1.3.2.7.1.2.90</t>
  </si>
  <si>
    <t>1.3.2.7.1.2.91</t>
  </si>
  <si>
    <t>1.3.2.7.1.2.92</t>
  </si>
  <si>
    <t>1.3.2.7.1.2.93</t>
  </si>
  <si>
    <t>1.3.2.7.1.2.94</t>
  </si>
  <si>
    <t>1.3.2.7.1.2.95</t>
  </si>
  <si>
    <t>1.3.2.7.1.2.96</t>
  </si>
  <si>
    <t>1.3.2.7.1.2.97</t>
  </si>
  <si>
    <t>1.3.2.7.1.2.98</t>
  </si>
  <si>
    <t>1.3.2.7.1.2.99</t>
  </si>
  <si>
    <t>1.3.2.7.1.2.100</t>
  </si>
  <si>
    <t>1.3.2.7.1.2.101</t>
  </si>
  <si>
    <t>1.3.2.7.1.2.102</t>
  </si>
  <si>
    <t>1.3.2.7.1.2.103</t>
  </si>
  <si>
    <t>1.3.2.7.1.2.104</t>
  </si>
  <si>
    <t>1.3.2.7.1.2.105</t>
  </si>
  <si>
    <t>1.3.2.7.1.2.106</t>
  </si>
  <si>
    <t>1.3.2.7.1.2.107</t>
  </si>
  <si>
    <t>1.3.2.7.1.2.108</t>
  </si>
  <si>
    <t>1.3.2.7.1.2.109</t>
  </si>
  <si>
    <t>1.3.2.7.1.2.110</t>
  </si>
  <si>
    <t>1.3.2.7.1.2.111</t>
  </si>
  <si>
    <t>1.3.2.7.1.2.112</t>
  </si>
  <si>
    <t>1.3.2.7.1.2.113</t>
  </si>
  <si>
    <t>1.3.2.7.1.2.114</t>
  </si>
  <si>
    <t>1.3.2.7.1.2.115</t>
  </si>
  <si>
    <t>1.3.2.7.1.2.116</t>
  </si>
  <si>
    <t>1.3.2.7.1.2.117</t>
  </si>
  <si>
    <t>1.3.2.7.1.2.118</t>
  </si>
  <si>
    <t>1.3.2.7.1.2.119</t>
  </si>
  <si>
    <t>1.3.2.7.1.2.120</t>
  </si>
  <si>
    <t>1.3.2.7.1.2.121</t>
  </si>
  <si>
    <t>1.3.2.7.1.2.122</t>
  </si>
  <si>
    <t>1.3.2.7.1.2.123</t>
  </si>
  <si>
    <t>1.3.2.7.1.2.124</t>
  </si>
  <si>
    <t>1.3.2.7.1.2.125</t>
  </si>
  <si>
    <t>1.3.2.7.1.2.126</t>
  </si>
  <si>
    <t>1.3.2.7.1.2.127</t>
  </si>
  <si>
    <t>1.3.2.7.1.2.128</t>
  </si>
  <si>
    <t>1.3.2.7.1.2.129</t>
  </si>
  <si>
    <t>1.3.2.7.1.2.130</t>
  </si>
  <si>
    <t>1.3.2.7.1.2.131</t>
  </si>
  <si>
    <t>1.3.2.7.1.2.132</t>
  </si>
  <si>
    <t>1.3.2.7.1.2.133</t>
  </si>
  <si>
    <t>1.3.2.7.1.2.134</t>
  </si>
  <si>
    <t>1.3.2.7.1.2.135</t>
  </si>
  <si>
    <t>1.3.2.7.1.3.1</t>
  </si>
  <si>
    <t>1.3.2.7.1.3.2</t>
  </si>
  <si>
    <t>1.3.2.7.1.3.3</t>
  </si>
  <si>
    <t>1.3.2.7.1.3.4</t>
  </si>
  <si>
    <t>1.3.2.7.1.3.5</t>
  </si>
  <si>
    <t>1.3.2.7.1.3.6</t>
  </si>
  <si>
    <t>1.3.2.7.1.3.7</t>
  </si>
  <si>
    <t>1.3.2.7.1.3.8</t>
  </si>
  <si>
    <t>1.3.2.7.1.3.9</t>
  </si>
  <si>
    <t>1.3.2.7.1.3.10</t>
  </si>
  <si>
    <t>1.3.2.7.1.3.11</t>
  </si>
  <si>
    <t>1.3.2.7.1.3.12</t>
  </si>
  <si>
    <t>1.3.2.7.1.3.13</t>
  </si>
  <si>
    <t>1.3.2.7.1.3.14</t>
  </si>
  <si>
    <t>1.3.2.7.1.3.15</t>
  </si>
  <si>
    <t>1.3.2.7.1.4.1</t>
  </si>
  <si>
    <t>1.3.2.7.1.4.2</t>
  </si>
  <si>
    <t>1.3.2.7.1.4.3</t>
  </si>
  <si>
    <t>1.3.2.7.1.4.4</t>
  </si>
  <si>
    <t>1.3.2.7.1.4.5</t>
  </si>
  <si>
    <t>1.3.2.7.1.4.6</t>
  </si>
  <si>
    <t>1.3.2.7.1.4.7</t>
  </si>
  <si>
    <t>1.3.2.7.1.4.8</t>
  </si>
  <si>
    <t>1.3.2.7.1.4.9</t>
  </si>
  <si>
    <t>1.3.2.7.1.4.10</t>
  </si>
  <si>
    <t>1.3.2.7.1.4.11</t>
  </si>
  <si>
    <t>1.3.2.7.1.4.12</t>
  </si>
  <si>
    <t>1.3.2.7.1.4.13</t>
  </si>
  <si>
    <t>1.3.2.7.1.4.14</t>
  </si>
  <si>
    <t>1.3.2.7.1.4.15</t>
  </si>
  <si>
    <t>1.3.2.7.1.4.16</t>
  </si>
  <si>
    <t>1.3.2.7.1.4.17</t>
  </si>
  <si>
    <t>1.3.2.7.1.4.18</t>
  </si>
  <si>
    <t>1.3.2.7.1.4.19</t>
  </si>
  <si>
    <t>1.3.2.7.1.4.20</t>
  </si>
  <si>
    <t>1.3.2.7.1.4.21</t>
  </si>
  <si>
    <t>1.3.2.7.1.4.22</t>
  </si>
  <si>
    <t>1.3.2.7.1.4.23</t>
  </si>
  <si>
    <t>1.3.2.7.1.4.24</t>
  </si>
  <si>
    <t>1.3.2.7.1.4.25</t>
  </si>
  <si>
    <t>1.3.2.7.1.4.26</t>
  </si>
  <si>
    <t>1.3.2.7.1.4.27</t>
  </si>
  <si>
    <t>1.3.2.7.1.4.28</t>
  </si>
  <si>
    <t>1.3.2.7.1.4.29</t>
  </si>
  <si>
    <t>1.3.2.7.1.4.30</t>
  </si>
  <si>
    <t>1.3.2.7.1.4.31</t>
  </si>
  <si>
    <t>1.3.2.7.1.4.32</t>
  </si>
  <si>
    <t>1.3.2.7.1.4.33</t>
  </si>
  <si>
    <t>1.3.2.7.1.4.34</t>
  </si>
  <si>
    <t>1.3.2.7.1.4.35</t>
  </si>
  <si>
    <t>1.3.2.7.1.4.36</t>
  </si>
  <si>
    <t>1.3.2.7.1.4.37</t>
  </si>
  <si>
    <t>1.3.2.7.1.4.38</t>
  </si>
  <si>
    <t>1.3.2.7.1.4.39</t>
  </si>
  <si>
    <t>1.3.2.7.1.4.40</t>
  </si>
  <si>
    <t>1.3.2.7.1.4.41</t>
  </si>
  <si>
    <t>1.3.2.7.1.4.42</t>
  </si>
  <si>
    <t>1.3.2.7.1.4.43</t>
  </si>
  <si>
    <t>1.3.2.7.1.4.44</t>
  </si>
  <si>
    <t>1.3.2.7.1.4.45</t>
  </si>
  <si>
    <t>1.3.2.7.1.4.46</t>
  </si>
  <si>
    <t>1.3.2.7.1.4.47</t>
  </si>
  <si>
    <t>1.3.2.7.1.4.48</t>
  </si>
  <si>
    <t>1.3.2.7.1.4.49</t>
  </si>
  <si>
    <t>1.3.2.7.1.4.50</t>
  </si>
  <si>
    <t>1.3.2.7.1.4.51</t>
  </si>
  <si>
    <t>1.3.2.7.1.4.52</t>
  </si>
  <si>
    <t>1.3.2.7.1.4.53</t>
  </si>
  <si>
    <t>1.3.2.7.1.4.54</t>
  </si>
  <si>
    <t>1.3.2.7.1.4.55</t>
  </si>
  <si>
    <t>1.3.2.7.1.4.56</t>
  </si>
  <si>
    <t>1.3.2.7.1.4.57</t>
  </si>
  <si>
    <t>1.3.2.7.1.4.58</t>
  </si>
  <si>
    <t>1.3.2.7.1.4.59</t>
  </si>
  <si>
    <t>1.3.2.7.1.4.60</t>
  </si>
  <si>
    <t>1.3.2.7.1.4.61</t>
  </si>
  <si>
    <t>1.3.2.7.1.4.62</t>
  </si>
  <si>
    <t>1.3.2.7.1.4.63</t>
  </si>
  <si>
    <t>1.3.2.7.1.4.64</t>
  </si>
  <si>
    <t>1.3.2.7.1.4.65</t>
  </si>
  <si>
    <t>1.3.2.7.1.4.66</t>
  </si>
  <si>
    <t>1.3.2.7.1.4.67</t>
  </si>
  <si>
    <t>1.3.2.7.1.4.68</t>
  </si>
  <si>
    <t>1.3.2.7.1.4.69</t>
  </si>
  <si>
    <t>1.3.2.7.1.4.70</t>
  </si>
  <si>
    <t>1.3.2.7.1.4.71</t>
  </si>
  <si>
    <t>1.3.2.7.1.4.72</t>
  </si>
  <si>
    <t>1.3.2.7.1.4.73</t>
  </si>
  <si>
    <t>1.3.2.7.1.4.74</t>
  </si>
  <si>
    <t>1.3.2.7.1.4.75</t>
  </si>
  <si>
    <t>1.3.2.7.1.4.76</t>
  </si>
  <si>
    <t>1.3.2.7.1.4.77</t>
  </si>
  <si>
    <t>1.3.2.7.1.4.78</t>
  </si>
  <si>
    <t>1.3.2.7.1.4.79</t>
  </si>
  <si>
    <t>1.3.2.7.1.4.80</t>
  </si>
  <si>
    <t>1.3.2.7.1.4.81</t>
  </si>
  <si>
    <t>1.3.2.7.1.4.82</t>
  </si>
  <si>
    <t>1.3.2.7.1.4.83</t>
  </si>
  <si>
    <t>1.3.2.7.1.4.84</t>
  </si>
  <si>
    <t>1.3.2.7.1.4.85</t>
  </si>
  <si>
    <t>1.3.2.7.1.4.86</t>
  </si>
  <si>
    <t>1.3.2.7.1.4.87</t>
  </si>
  <si>
    <t>1.3.2.7.1.4.88</t>
  </si>
  <si>
    <t>1.3.2.7.1.4.89</t>
  </si>
  <si>
    <t>1.3.2.7.1.4.90</t>
  </si>
  <si>
    <t>1.3.2.7.1.4.91</t>
  </si>
  <si>
    <t>1.3.2.7.1.4.92</t>
  </si>
  <si>
    <t>1.3.2.7.1.4.93</t>
  </si>
  <si>
    <t>1.3.2.7.1.4.94</t>
  </si>
  <si>
    <t>1.3.2.7.1.4.95</t>
  </si>
  <si>
    <t>1.3.2.7.1.4.96</t>
  </si>
  <si>
    <t>1.3.2.7.1.4.97</t>
  </si>
  <si>
    <t>1.3.2.7.1.4.98</t>
  </si>
  <si>
    <t>1.3.2.7.1.4.99</t>
  </si>
  <si>
    <t>1.3.2.7.1.4.100</t>
  </si>
  <si>
    <t>1.3.2.7.1.4.101</t>
  </si>
  <si>
    <t>1.3.2.7.1.4.102</t>
  </si>
  <si>
    <t>1.3.2.7.1.4.103</t>
  </si>
  <si>
    <t>1.3.2.7.1.4.104</t>
  </si>
  <si>
    <t>1.3.2.7.1.4.105</t>
  </si>
  <si>
    <t>1.3.2.7.1.4.106</t>
  </si>
  <si>
    <t>1.3.2.7.1.4.107</t>
  </si>
  <si>
    <t>1.3.2.7.1.4.108</t>
  </si>
  <si>
    <t>1.3.2.7.1.4.109</t>
  </si>
  <si>
    <t>1.3.2.7.1.4.110</t>
  </si>
  <si>
    <t>1.3.2.7.1.4.111</t>
  </si>
  <si>
    <t>1.3.2.7.1.4.112</t>
  </si>
  <si>
    <t>1.3.2.7.1.4.113</t>
  </si>
  <si>
    <t>1.3.2.7.1.4.114</t>
  </si>
  <si>
    <t>1.3.2.7.1.4.115</t>
  </si>
  <si>
    <t>1.3.2.7.1.4.116</t>
  </si>
  <si>
    <t>1.3.2.7.1.4.117</t>
  </si>
  <si>
    <t>1.3.2.7.1.4.118</t>
  </si>
  <si>
    <t>1.3.2.7.1.4.119</t>
  </si>
  <si>
    <t>1.3.2.7.1.4.120</t>
  </si>
  <si>
    <t>1.3.2.7.1.4.121</t>
  </si>
  <si>
    <t>1.3.2.7.1.4.122</t>
  </si>
  <si>
    <t>1.3.2.7.1.4.123</t>
  </si>
  <si>
    <t>1.3.2.7.1.4.124</t>
  </si>
  <si>
    <t>1.3.2.7.1.4.125</t>
  </si>
  <si>
    <t>1.3.2.7.1.4.126</t>
  </si>
  <si>
    <t>1.3.2.7.1.4.127</t>
  </si>
  <si>
    <t>1.3.2.7.1.4.128</t>
  </si>
  <si>
    <t>1.3.2.7.1.4.129</t>
  </si>
  <si>
    <t>1.3.2.7.1.4.130</t>
  </si>
  <si>
    <t>1.3.2.7.1.4.131</t>
  </si>
  <si>
    <t>1.3.2.7.1.4.132</t>
  </si>
  <si>
    <t>1.3.2.7.1.4.133</t>
  </si>
  <si>
    <t>1.3.2.7.1.4.134</t>
  </si>
  <si>
    <t>1.3.2.7.1.4.135</t>
  </si>
  <si>
    <t>1.3.2.7.1.4.136</t>
  </si>
  <si>
    <t>1.3.2.7.1.4.137</t>
  </si>
  <si>
    <t>1.3.2.7.1.4.138</t>
  </si>
  <si>
    <t>1.3.2.7.1.4.139</t>
  </si>
  <si>
    <t>1.3.2.7.1.4.140</t>
  </si>
  <si>
    <t>1.3.2.7.1.4.141</t>
  </si>
  <si>
    <t>1.3.2.7.1.4.142</t>
  </si>
  <si>
    <t>1.3.2.7.1.4.143</t>
  </si>
  <si>
    <t>1.3.2.7.1.4.144</t>
  </si>
  <si>
    <t>1.3.2.7.1.4.145</t>
  </si>
  <si>
    <t>1.3.2.7.1.4.146</t>
  </si>
  <si>
    <t>1.3.2.7.1.4.147</t>
  </si>
  <si>
    <t>1.3.2.7.1.4.148</t>
  </si>
  <si>
    <t>1.3.2.7.1.4.149</t>
  </si>
  <si>
    <t>1.3.2.7.1.4.150</t>
  </si>
  <si>
    <t>1.3.2.7.1.4.151</t>
  </si>
  <si>
    <t>1.3.2.7.1.4.152</t>
  </si>
  <si>
    <t>1.3.2.7.1.4.153</t>
  </si>
  <si>
    <t>1.3.2.7.1.4.154</t>
  </si>
  <si>
    <t>1.3.2.7.1.4.155</t>
  </si>
  <si>
    <t>1.3.2.7.1.4.156</t>
  </si>
  <si>
    <t>1.3.2.7.1.4.157</t>
  </si>
  <si>
    <t>1.3.2.7.1.4.158</t>
  </si>
  <si>
    <t>1.3.2.7.1.4.159</t>
  </si>
  <si>
    <t>1.3.2.7.1.4.160</t>
  </si>
  <si>
    <t>1.3.2.7.1.4.161</t>
  </si>
  <si>
    <t>1.3.2.7.1.4.162</t>
  </si>
  <si>
    <t>1.3.2.7.1.4.163</t>
  </si>
  <si>
    <t>1.3.2.7.1.4.164</t>
  </si>
  <si>
    <t>1.3.2.7.1.4.165</t>
  </si>
  <si>
    <t>1.3.2.7.1.4.166</t>
  </si>
  <si>
    <t>1.3.2.7.1.4.167</t>
  </si>
  <si>
    <t>1.3.2.7.1.4.168</t>
  </si>
  <si>
    <t>1.3.2.7.1.4.169</t>
  </si>
  <si>
    <t>1.3.2.7.1.4.170</t>
  </si>
  <si>
    <t>1.3.2.7.1.4.171</t>
  </si>
  <si>
    <t>1.3.2.7.1.4.172</t>
  </si>
  <si>
    <t>1.3.2.7.1.4.173</t>
  </si>
  <si>
    <t>1.3.2.7.1.4.174</t>
  </si>
  <si>
    <t>1.3.2.7.1.4.175</t>
  </si>
  <si>
    <t>1.3.2.7.1.4.176</t>
  </si>
  <si>
    <t>1.3.2.7.1.4.177</t>
  </si>
  <si>
    <t>1.3.2.7.1.4.178</t>
  </si>
  <si>
    <t>1.3.2.7.1.4.179</t>
  </si>
  <si>
    <t>1.3.2.7.1.4.180</t>
  </si>
  <si>
    <t>1.3.2.7.1.4.181</t>
  </si>
  <si>
    <t>1.3.2.7.1.4.182</t>
  </si>
  <si>
    <t>1.3.2.7.1.4.183</t>
  </si>
  <si>
    <t>1.3.2.7.1.4.184</t>
  </si>
  <si>
    <t>1.3.2.7.1.4.185</t>
  </si>
  <si>
    <t>1.3.2.7.1.4.186</t>
  </si>
  <si>
    <t>1.3.2.7.1.4.187</t>
  </si>
  <si>
    <t>1.3.2.7.1.4.188</t>
  </si>
  <si>
    <t>1.3.2.7.1.4.189</t>
  </si>
  <si>
    <t>1.3.2.7.1.4.190</t>
  </si>
  <si>
    <t>1.3.2.7.1.5.1</t>
  </si>
  <si>
    <t>1.3.2.7.1.5.2</t>
  </si>
  <si>
    <t>1.3.2.7.1.5.3</t>
  </si>
  <si>
    <t>1.3.2.7.1.5.4</t>
  </si>
  <si>
    <t>1.3.2.7.1.5.5</t>
  </si>
  <si>
    <t>1.3.2.7.1.5.6</t>
  </si>
  <si>
    <t>1.3.2.7.1.5.7</t>
  </si>
  <si>
    <t>1.3.2.7.1.5.8</t>
  </si>
  <si>
    <t>1.3.2.7.1.5.9</t>
  </si>
  <si>
    <t>1.3.2.7.1.5.10</t>
  </si>
  <si>
    <t>1.3.2.7.1.5.11</t>
  </si>
  <si>
    <t>1.3.2.7.1.5.12</t>
  </si>
  <si>
    <t>1.3.2.7.1.5.13</t>
  </si>
  <si>
    <t>1.3.2.7.1.5.14</t>
  </si>
  <si>
    <t>1.3.2.7.1.5.15</t>
  </si>
  <si>
    <t>1.3.2.7.1.5.16</t>
  </si>
  <si>
    <t>1.3.2.7.1.5.17</t>
  </si>
  <si>
    <t>1.3.2.7.1.5.18</t>
  </si>
  <si>
    <t>1.3.2.7.1.5.19</t>
  </si>
  <si>
    <t>1.3.2.7.1.5.20</t>
  </si>
  <si>
    <t>1.3.2.7.1.5.21</t>
  </si>
  <si>
    <t>1.3.2.7.1.5.22</t>
  </si>
  <si>
    <t>1.3.2.7.1.5.23</t>
  </si>
  <si>
    <t>1.3.2.7.1.5.24</t>
  </si>
  <si>
    <t>1.3.2.7.1.5.25</t>
  </si>
  <si>
    <t>1.3.2.7.1.5.26</t>
  </si>
  <si>
    <t>1.3.2.7.1.5.27</t>
  </si>
  <si>
    <t>1.3.2.7.1.5.28</t>
  </si>
  <si>
    <t>1.3.2.7.1.5.29</t>
  </si>
  <si>
    <t>1.3.2.7.1.5.30</t>
  </si>
  <si>
    <t>1.3.2.7.1.5.31</t>
  </si>
  <si>
    <t>1.3.2.7.1.5.32</t>
  </si>
  <si>
    <t>1.3.2.7.1.5.33</t>
  </si>
  <si>
    <t>1.3.2.7.1.5.34</t>
  </si>
  <si>
    <t>1.3.2.7.1.5.35</t>
  </si>
  <si>
    <t>1.3.2.7.1.5.36</t>
  </si>
  <si>
    <t>1.3.2.7.1.5.37</t>
  </si>
  <si>
    <t>1.3.2.7.1.5.38</t>
  </si>
  <si>
    <t>1.3.2.7.1.5.39</t>
  </si>
  <si>
    <t>1.3.2.7.1.5.40</t>
  </si>
  <si>
    <t>1.3.2.7.1.5.41</t>
  </si>
  <si>
    <t>1.3.2.7.1.5.42</t>
  </si>
  <si>
    <t>1.3.2.7.1.5.43</t>
  </si>
  <si>
    <t>1.3.2.7.1.5.44</t>
  </si>
  <si>
    <t>1.3.2.7.1.5.45</t>
  </si>
  <si>
    <t>1.3.2.7.1.5.46</t>
  </si>
  <si>
    <t>1.3.2.7.1.5.47</t>
  </si>
  <si>
    <t>1.3.2.7.1.5.48</t>
  </si>
  <si>
    <t>1.3.2.7.1.5.49</t>
  </si>
  <si>
    <t>1.3.2.7.1.5.50</t>
  </si>
  <si>
    <t>1.3.2.7.1.5.51</t>
  </si>
  <si>
    <t>1.3.2.7.1.5.52</t>
  </si>
  <si>
    <t>1.3.2.7.1.5.53</t>
  </si>
  <si>
    <t>1.3.2.7.1.5.54</t>
  </si>
  <si>
    <t>1.3.2.7.1.5.55</t>
  </si>
  <si>
    <t>1.3.2.7.1.5.56</t>
  </si>
  <si>
    <t>1.3.2.7.1.5.57</t>
  </si>
  <si>
    <t>1.3.2.7.1.5.58</t>
  </si>
  <si>
    <t>1.3.2.7.1.5.59</t>
  </si>
  <si>
    <t>1.3.2.7.1.5.60</t>
  </si>
  <si>
    <t>1.3.2.7.1.5.61</t>
  </si>
  <si>
    <t>1.3.2.7.1.5.62</t>
  </si>
  <si>
    <t>1.3.2.7.1.5.63</t>
  </si>
  <si>
    <t>1.3.2.7.1.5.64</t>
  </si>
  <si>
    <t>1.3.2.7.1.5.65</t>
  </si>
  <si>
    <t>1.3.2.7.1.5.66</t>
  </si>
  <si>
    <t>1.3.2.7.1.5.67</t>
  </si>
  <si>
    <t>1.3.2.7.1.5.68</t>
  </si>
  <si>
    <t>1.3.2.7.1.5.69</t>
  </si>
  <si>
    <t>1.3.2.7.1.5.70</t>
  </si>
  <si>
    <t>1.3.2.7.1.5.71</t>
  </si>
  <si>
    <t>1.3.2.7.1.5.72</t>
  </si>
  <si>
    <t>1.3.2.7.1.5.73</t>
  </si>
  <si>
    <t>1.3.2.7.1.5.74</t>
  </si>
  <si>
    <t>1.3.2.7.1.5.75</t>
  </si>
  <si>
    <t>1.3.2.7.1.5.76</t>
  </si>
  <si>
    <t>1.3.2.7.1.5.77</t>
  </si>
  <si>
    <t>1.3.2.7.1.5.78</t>
  </si>
  <si>
    <t>1.3.2.7.1.5.79</t>
  </si>
  <si>
    <t>1.3.2.7.1.5.80</t>
  </si>
  <si>
    <t>1.3.2.7.1.5.81</t>
  </si>
  <si>
    <t>1.3.2.7.1.5.82</t>
  </si>
  <si>
    <t>1.3.2.7.1.5.83</t>
  </si>
  <si>
    <t>1.3.2.7.1.5.84</t>
  </si>
  <si>
    <t>1.3.2.7.1.5.85</t>
  </si>
  <si>
    <t>1.3.2.7.1.5.86</t>
  </si>
  <si>
    <t>1.3.2.7.1.5.87</t>
  </si>
  <si>
    <t>1.3.2.7.1.5.88</t>
  </si>
  <si>
    <t>1.3.2.7.1.5.89</t>
  </si>
  <si>
    <t>1.3.2.7.1.5.90</t>
  </si>
  <si>
    <t>1.3.2.7.1.5.91</t>
  </si>
  <si>
    <t>1.3.2.7.1.5.92</t>
  </si>
  <si>
    <t>1.3.2.7.1.5.93</t>
  </si>
  <si>
    <t>1.3.2.7.1.5.94</t>
  </si>
  <si>
    <t>1.3.2.7.1.5.95</t>
  </si>
  <si>
    <t>1.3.2.7.1.5.96</t>
  </si>
  <si>
    <t>1.3.2.7.1.5.97</t>
  </si>
  <si>
    <t>1.3.2.7.1.5.98</t>
  </si>
  <si>
    <t>1.3.2.7.1.5.99</t>
  </si>
  <si>
    <t>1.3.2.7.1.5.100</t>
  </si>
  <si>
    <t>1.3.2.7.1.5.101</t>
  </si>
  <si>
    <t>1.3.2.7.1.5.102</t>
  </si>
  <si>
    <t>1.3.2.7.1.5.103</t>
  </si>
  <si>
    <t>1.3.2.7.1.5.104</t>
  </si>
  <si>
    <t>1.3.2.7.1.5.105</t>
  </si>
  <si>
    <t>1.3.2.7.1.5.106</t>
  </si>
  <si>
    <t>1.3.2.7.1.5.107</t>
  </si>
  <si>
    <t>1.3.2.7.1.5.108</t>
  </si>
  <si>
    <t>1.3.2.7.1.5.109</t>
  </si>
  <si>
    <t>1.3.2.7.1.5.110</t>
  </si>
  <si>
    <t>1.3.2.7.1.5.111</t>
  </si>
  <si>
    <t>1.3.2.7.1.5.112</t>
  </si>
  <si>
    <t>1.3.2.7.1.5.113</t>
  </si>
  <si>
    <t>1.3.2.7.1.5.114</t>
  </si>
  <si>
    <t>1.3.2.7.1.5.115</t>
  </si>
  <si>
    <t>1.3.2.7.1.5.116</t>
  </si>
  <si>
    <t>1.3.2.7.1.5.117</t>
  </si>
  <si>
    <t>1.3.2.7.1.5.118</t>
  </si>
  <si>
    <t>1.3.2.7.1.5.119</t>
  </si>
  <si>
    <t>1.3.2.7.1.5.120</t>
  </si>
  <si>
    <t>1.3.2.7.1.5.121</t>
  </si>
  <si>
    <t>1.3.2.7.1.5.122</t>
  </si>
  <si>
    <t>1.3.2.7.1.5.123</t>
  </si>
  <si>
    <t>1.3.2.7.1.5.124</t>
  </si>
  <si>
    <t>1.3.2.7.1.5.125</t>
  </si>
  <si>
    <t>1.3.2.7.1.5.126</t>
  </si>
  <si>
    <t>1.3.2.7.1.5.127</t>
  </si>
  <si>
    <t>1.3.2.7.1.5.128</t>
  </si>
  <si>
    <t>1.3.2.7.1.5.129</t>
  </si>
  <si>
    <t>1.3.2.7.1.5.130</t>
  </si>
  <si>
    <t>1.3.2.7.1.5.131</t>
  </si>
  <si>
    <t>1.3.2.7.1.5.132</t>
  </si>
  <si>
    <t>1.3.2.7.1.5.133</t>
  </si>
  <si>
    <t>1.3.2.7.1.5.134</t>
  </si>
  <si>
    <t>1.3.2.7.1.6.1</t>
  </si>
  <si>
    <t>1.3.2.7.1.6.2</t>
  </si>
  <si>
    <t>1.3.2.7.1.6.3</t>
  </si>
  <si>
    <t>1.3.2.7.1.6.4</t>
  </si>
  <si>
    <t>1.3.2.7.1.6.5</t>
  </si>
  <si>
    <t>1.3.2.7.1.6.6</t>
  </si>
  <si>
    <t>1.3.2.7.1.6.7</t>
  </si>
  <si>
    <t>1.3.2.7.1.6.8</t>
  </si>
  <si>
    <t>1.3.2.7.1.6.9</t>
  </si>
  <si>
    <t>1.3.2.7.1.6.10</t>
  </si>
  <si>
    <t>1.3.2.7.1.6.11</t>
  </si>
  <si>
    <t>1.3.2.7.1.6.12</t>
  </si>
  <si>
    <t>1.3.2.7.1.6.13</t>
  </si>
  <si>
    <t>1.3.2.7.1.6.14</t>
  </si>
  <si>
    <t>1.3.2.7.1.6.15</t>
  </si>
  <si>
    <t>1.3.2.7.1.6.16</t>
  </si>
  <si>
    <t>1.3.2.7.1.6.17</t>
  </si>
  <si>
    <t>1.3.2.7.1.6.18</t>
  </si>
  <si>
    <t>1.3.2.7.1.6.19</t>
  </si>
  <si>
    <t>1.3.2.7.1.6.20</t>
  </si>
  <si>
    <t>1.3.2.7.1.6.21</t>
  </si>
  <si>
    <t>1.3.2.7.1.6.22</t>
  </si>
  <si>
    <t>1.3.2.7.1.6.23</t>
  </si>
  <si>
    <t>1.3.2.7.1.6.24</t>
  </si>
  <si>
    <t>1.3.2.7.1.6.25</t>
  </si>
  <si>
    <t>1.3.2.7.1.6.26</t>
  </si>
  <si>
    <t>1.3.2.7.1.6.27</t>
  </si>
  <si>
    <t>1.3.2.7.1.6.28</t>
  </si>
  <si>
    <t>1.3.2.7.1.6.29</t>
  </si>
  <si>
    <t>1.3.2.7.1.6.30</t>
  </si>
  <si>
    <t>1.3.2.7.1.6.31</t>
  </si>
  <si>
    <t>1.3.2.7.1.6.32</t>
  </si>
  <si>
    <t>1.3.2.7.1.6.33</t>
  </si>
  <si>
    <t>1.3.2.7.1.6.34</t>
  </si>
  <si>
    <t>1.3.2.7.1.6.35</t>
  </si>
  <si>
    <t>1.3.2.7.1.6.36</t>
  </si>
  <si>
    <t>1.3.2.7.1.6.37</t>
  </si>
  <si>
    <t>1.3.2.7.1.6.38</t>
  </si>
  <si>
    <t>1.3.2.7.1.6.39</t>
  </si>
  <si>
    <t>1.3.2.7.1.6.40</t>
  </si>
  <si>
    <t>1.3.2.7.1.6.41</t>
  </si>
  <si>
    <t>1.3.2.7.1.6.42</t>
  </si>
  <si>
    <t>1.3.2.7.1.6.43</t>
  </si>
  <si>
    <t>1.3.2.7.1.6.44</t>
  </si>
  <si>
    <t>1.3.2.7.1.6.45</t>
  </si>
  <si>
    <t>1.3.2.7.1.6.46</t>
  </si>
  <si>
    <t>1.3.2.7.1.6.47</t>
  </si>
  <si>
    <t>1.3.2.7.1.6.48</t>
  </si>
  <si>
    <t>1.3.2.7.1.6.49</t>
  </si>
  <si>
    <t>1.3.2.7.1.6.50</t>
  </si>
  <si>
    <t>1.3.2.7.1.6.51</t>
  </si>
  <si>
    <t>1.3.2.7.1.6.52</t>
  </si>
  <si>
    <t>1.3.2.7.1.6.53</t>
  </si>
  <si>
    <t>1.3.2.7.1.6.54</t>
  </si>
  <si>
    <t>1.3.2.7.1.6.55</t>
  </si>
  <si>
    <t>1.3.2.7.1.6.56</t>
  </si>
  <si>
    <t>1.3.2.7.1.6.57</t>
  </si>
  <si>
    <t>1.3.2.7.1.6.58</t>
  </si>
  <si>
    <t>1.3.2.7.1.6.59</t>
  </si>
  <si>
    <t>1.3.2.7.1.6.60</t>
  </si>
  <si>
    <t>1.3.2.7.1.6.61</t>
  </si>
  <si>
    <t>1.3.2.7.1.6.62</t>
  </si>
  <si>
    <t>1.3.2.7.1.6.63</t>
  </si>
  <si>
    <t>1.3.2.7.1.6.64</t>
  </si>
  <si>
    <t>1.3.2.7.1.6.65</t>
  </si>
  <si>
    <t>1.3.2.7.1.6.66</t>
  </si>
  <si>
    <t>1.3.2.7.1.6.67</t>
  </si>
  <si>
    <t>1.3.2.7.1.6.68</t>
  </si>
  <si>
    <t>1.3.2.7.1.6.69</t>
  </si>
  <si>
    <t>1.3.2.7.1.6.70</t>
  </si>
  <si>
    <t>1.3.2.7.1.6.71</t>
  </si>
  <si>
    <t>1.3.2.7.1.6.72</t>
  </si>
  <si>
    <t>1.3.2.7.1.6.73</t>
  </si>
  <si>
    <t>1.3.2.7.1.6.74</t>
  </si>
  <si>
    <t>1.3.2.7.1.6.75</t>
  </si>
  <si>
    <t>1.3.2.7.1.6.76</t>
  </si>
  <si>
    <t>1.3.2.7.1.6.77</t>
  </si>
  <si>
    <t>1.3.2.7.1.6.78</t>
  </si>
  <si>
    <t>1.3.2.7.1.6.79</t>
  </si>
  <si>
    <t>1.3.2.7.1.6.80</t>
  </si>
  <si>
    <t>1.3.2.7.1.6.81</t>
  </si>
  <si>
    <t>1.3.2.7.1.6.82</t>
  </si>
  <si>
    <t>1.3.2.7.1.6.83</t>
  </si>
  <si>
    <t>1.3.2.7.1.6.84</t>
  </si>
  <si>
    <t>1.3.2.7.1.6.85</t>
  </si>
  <si>
    <t>1.3.2.7.1.6.86</t>
  </si>
  <si>
    <t>1.3.2.7.1.6.87</t>
  </si>
  <si>
    <t>1.3.2.7.1.6.88</t>
  </si>
  <si>
    <t>1.3.2.7.1.6.89</t>
  </si>
  <si>
    <t>1.3.2.7.1.6.90</t>
  </si>
  <si>
    <t>1.3.2.7.1.6.91</t>
  </si>
  <si>
    <t>1.3.2.7.1.6.92</t>
  </si>
  <si>
    <t>1.3.2.7.1.6.93</t>
  </si>
  <si>
    <t>1.3.2.7.1.6.94</t>
  </si>
  <si>
    <t>1.3.2.7.1.6.95</t>
  </si>
  <si>
    <t>1.3.2.7.1.6.96</t>
  </si>
  <si>
    <t>1.3.2.7.1.6.97</t>
  </si>
  <si>
    <t>1.3.2.7.1.6.98</t>
  </si>
  <si>
    <t>1.3.2.7.1.6.99</t>
  </si>
  <si>
    <t>1.3.2.7.1.6.100</t>
  </si>
  <si>
    <t>1.3.2.7.1.6.101</t>
  </si>
  <si>
    <t>1.3.2.7.1.6.102</t>
  </si>
  <si>
    <t>1.3.2.7.1.6.103</t>
  </si>
  <si>
    <t>1.3.2.7.1.6.104</t>
  </si>
  <si>
    <t>1.3.2.7.1.6.105</t>
  </si>
  <si>
    <t>1.3.2.7.1.6.106</t>
  </si>
  <si>
    <t>1.3.2.7.1.6.107</t>
  </si>
  <si>
    <t>1.3.2.7.1.6.108</t>
  </si>
  <si>
    <t>1.3.2.7.1.6.109</t>
  </si>
  <si>
    <t>1.3.2.7.1.6.110</t>
  </si>
  <si>
    <t>1.3.2.7.1.6.111</t>
  </si>
  <si>
    <t>1.3.2.7.1.6.112</t>
  </si>
  <si>
    <t>1.3.2.7.1.6.113</t>
  </si>
  <si>
    <t>1.3.2.7.1.6.114</t>
  </si>
  <si>
    <t>1.3.2.7.1.6.115</t>
  </si>
  <si>
    <t>1.3.2.7.1.6.116</t>
  </si>
  <si>
    <t>1.3.2.7.1.6.117</t>
  </si>
  <si>
    <t>1.3.2.7.1.6.118</t>
  </si>
  <si>
    <t>1.3.2.7.1.6.119</t>
  </si>
  <si>
    <t>1.3.2.7.1.6.120</t>
  </si>
  <si>
    <t>1.3.2.7.1.6.121</t>
  </si>
  <si>
    <t>1.3.2.7.1.6.122</t>
  </si>
  <si>
    <t>1.3.2.7.1.6.123</t>
  </si>
  <si>
    <t>1.3.2.7.1.6.124</t>
  </si>
  <si>
    <t>1.3.2.7.1.6.125</t>
  </si>
  <si>
    <t>1.3.2.7.1.6.126</t>
  </si>
  <si>
    <t>1.3.2.7.1.6.127</t>
  </si>
  <si>
    <t>1.3.2.7.1.6.128</t>
  </si>
  <si>
    <t>1.3.2.7.1.6.129</t>
  </si>
  <si>
    <t>1.3.2.7.1.6.130</t>
  </si>
  <si>
    <t>1.3.2.7.1.6.131</t>
  </si>
  <si>
    <t>1.3.2.7.1.6.132</t>
  </si>
  <si>
    <t>1.3.2.7.1.6.133</t>
  </si>
  <si>
    <t>1.3.2.7.1.6.134</t>
  </si>
  <si>
    <t>1.3.2.7.1.6.135</t>
  </si>
  <si>
    <t>1.3.2.7.1.6.136</t>
  </si>
  <si>
    <t>1.3.2.7.1.6.137</t>
  </si>
  <si>
    <t>1.3.2.7.1.6.138</t>
  </si>
  <si>
    <t>1.3.2.7.1.6.139</t>
  </si>
  <si>
    <t>1.3.2.7.1.6.140</t>
  </si>
  <si>
    <t>1.3.2.7.1.6.141</t>
  </si>
  <si>
    <t>1.3.2.7.1.6.142</t>
  </si>
  <si>
    <t>1.3.2.7.1.6.143</t>
  </si>
  <si>
    <t>1.3.2.7.1.6.144</t>
  </si>
  <si>
    <t>1.3.2.7.1.6.145</t>
  </si>
  <si>
    <t>1.3.2.7.1.6.146</t>
  </si>
  <si>
    <t>1.3.2.7.1.6.147</t>
  </si>
  <si>
    <t>1.3.2.7.1.7.1</t>
  </si>
  <si>
    <t>1.3.2.7.1.7.2</t>
  </si>
  <si>
    <t>1.3.2.7.1.7.3</t>
  </si>
  <si>
    <t>1.3.2.7.1.7.4</t>
  </si>
  <si>
    <t>1.3.2.7.1.7.5</t>
  </si>
  <si>
    <t>1.3.2.7.1.7.6</t>
  </si>
  <si>
    <t>1.3.2.7.1.7.7</t>
  </si>
  <si>
    <t>1.3.2.7.1.7.8</t>
  </si>
  <si>
    <t>1.3.2.7.1.7.9</t>
  </si>
  <si>
    <t>1.3.2.7.1.7.10</t>
  </si>
  <si>
    <t>1.3.2.7.1.7.11</t>
  </si>
  <si>
    <t>1.3.2.7.1.7.12</t>
  </si>
  <si>
    <t>1.3.2.7.1.7.13</t>
  </si>
  <si>
    <t>1.3.2.7.1.7.14</t>
  </si>
  <si>
    <t>1.3.2.7.1.7.15</t>
  </si>
  <si>
    <t>1.3.2.7.1.7.16</t>
  </si>
  <si>
    <t>1.3.2.7.1.7.17</t>
  </si>
  <si>
    <t>1.3.2.7.1.7.18</t>
  </si>
  <si>
    <t>1.3.2.7.1.7.19</t>
  </si>
  <si>
    <t>1.3.2.7.1.7.20</t>
  </si>
  <si>
    <t>1.3.2.7.1.7.21</t>
  </si>
  <si>
    <t>1.3.2.7.1.7.22</t>
  </si>
  <si>
    <t>1.3.2.7.1.7.23</t>
  </si>
  <si>
    <t>1.3.2.7.1.7.24</t>
  </si>
  <si>
    <t>1.3.2.7.1.7.25</t>
  </si>
  <si>
    <t>1.3.2.7.1.7.26</t>
  </si>
  <si>
    <t>1.3.2.7.1.7.27</t>
  </si>
  <si>
    <t>1.3.2.7.1.7.28</t>
  </si>
  <si>
    <t>1.3.2.7.1.7.29</t>
  </si>
  <si>
    <t>1.3.2.7.1.7.30</t>
  </si>
  <si>
    <t>1.3.2.7.1.7.31</t>
  </si>
  <si>
    <t>1.3.2.7.1.7.32</t>
  </si>
  <si>
    <t>1.3.2.7.1.7.33</t>
  </si>
  <si>
    <t>1.3.2.7.1.7.34</t>
  </si>
  <si>
    <t>1.3.2.7.1.7.35</t>
  </si>
  <si>
    <t>1.3.2.7.1.7.36</t>
  </si>
  <si>
    <t>1.3.2.7.1.7.37</t>
  </si>
  <si>
    <t>1.3.2.7.1.7.38</t>
  </si>
  <si>
    <t>1.3.2.7.1.7.39</t>
  </si>
  <si>
    <t>1.3.2.7.1.7.40</t>
  </si>
  <si>
    <t>1.3.2.7.1.7.41</t>
  </si>
  <si>
    <t>1.3.2.7.1.7.42</t>
  </si>
  <si>
    <t>1.3.2.7.1.7.43</t>
  </si>
  <si>
    <t>1.3.2.7.1.7.44</t>
  </si>
  <si>
    <t>1.3.2.7.1.7.45</t>
  </si>
  <si>
    <t>1.3.2.7.1.7.46</t>
  </si>
  <si>
    <t>1.3.2.7.1.7.47</t>
  </si>
  <si>
    <t>1.3.2.7.1.7.48</t>
  </si>
  <si>
    <t>1.3.2.7.1.7.49</t>
  </si>
  <si>
    <t>1.3.2.7.1.7.50</t>
  </si>
  <si>
    <t>1.3.2.7.1.7.51</t>
  </si>
  <si>
    <t>1.3.2.7.1.7.52</t>
  </si>
  <si>
    <t>1.3.2.7.1.7.53</t>
  </si>
  <si>
    <t>1.3.2.7.1.7.54</t>
  </si>
  <si>
    <t>1.3.2.7.1.7.55</t>
  </si>
  <si>
    <t>1.3.2.7.1.7.56</t>
  </si>
  <si>
    <t>1.3.2.7.1.7.57</t>
  </si>
  <si>
    <t>1.3.2.7.1.7.58</t>
  </si>
  <si>
    <t>1.3.2.7.1.7.59</t>
  </si>
  <si>
    <t>1.3.2.7.1.7.60</t>
  </si>
  <si>
    <t>1.3.2.7.1.7.61</t>
  </si>
  <si>
    <t>1.3.2.7.1.7.62</t>
  </si>
  <si>
    <t>1.3.2.7.1.7.63</t>
  </si>
  <si>
    <t>1.3.2.7.1.7.64</t>
  </si>
  <si>
    <t>1.3.2.7.1.7.65</t>
  </si>
  <si>
    <t>1.3.2.7.1.7.66</t>
  </si>
  <si>
    <t>1.3.2.7.1.7.67</t>
  </si>
  <si>
    <t>1.3.2.7.1.7.68</t>
  </si>
  <si>
    <t>1.3.2.7.1.7.69</t>
  </si>
  <si>
    <t>1.3.2.7.1.7.70</t>
  </si>
  <si>
    <t>1.3.2.7.1.7.71</t>
  </si>
  <si>
    <t>1.3.2.7.1.7.72</t>
  </si>
  <si>
    <t>1.3.2.7.1.7.73</t>
  </si>
  <si>
    <t>1.3.2.7.1.7.74</t>
  </si>
  <si>
    <t>1.3.2.7.1.7.75</t>
  </si>
  <si>
    <t>1.3.2.7.1.7.76</t>
  </si>
  <si>
    <t>1.3.2.7.1.7.77</t>
  </si>
  <si>
    <t>1.3.2.7.1.7.78</t>
  </si>
  <si>
    <t>1.3.2.7.1.7.79</t>
  </si>
  <si>
    <t>1.3.2.7.1.7.80</t>
  </si>
  <si>
    <t>1.3.2.7.1.7.81</t>
  </si>
  <si>
    <t>1.3.2.7.1.7.82</t>
  </si>
  <si>
    <t>1.3.2.7.1.7.83</t>
  </si>
  <si>
    <t>1.3.2.7.1.7.84</t>
  </si>
  <si>
    <t>1.3.2.7.1.7.85</t>
  </si>
  <si>
    <t>1.3.2.7.1.7.86</t>
  </si>
  <si>
    <t>1.3.2.7.1.7.87</t>
  </si>
  <si>
    <t>1.3.2.7.1.7.88</t>
  </si>
  <si>
    <t>1.3.2.7.1.7.89</t>
  </si>
  <si>
    <t>1.3.2.7.1.7.90</t>
  </si>
  <si>
    <t>1.3.2.7.1.7.91</t>
  </si>
  <si>
    <t>1.3.2.7.1.7.92</t>
  </si>
  <si>
    <t>1.3.2.7.1.7.93</t>
  </si>
  <si>
    <t>1.3.2.7.1.7.94</t>
  </si>
  <si>
    <t>1.3.2.7.1.7.95</t>
  </si>
  <si>
    <t>1.3.2.7.1.7.96</t>
  </si>
  <si>
    <t>1.3.2.7.1.7.97</t>
  </si>
  <si>
    <t>1.3.2.7.1.8.1</t>
  </si>
  <si>
    <t>1.3.2.7.1.8.2</t>
  </si>
  <si>
    <t>1.3.2.7.1.8.3</t>
  </si>
  <si>
    <t>1.3.2.7.1.8.4</t>
  </si>
  <si>
    <t>1.3.2.7.1.8.5</t>
  </si>
  <si>
    <t>1.3.2.7.1.8.6</t>
  </si>
  <si>
    <t>1.3.2.7.1.8.7</t>
  </si>
  <si>
    <t>1.3.2.7.1.8.8</t>
  </si>
  <si>
    <t>1.3.2.7.1.8.9</t>
  </si>
  <si>
    <t>1.3.2.7.1.8.10</t>
  </si>
  <si>
    <t>1.3.2.7.1.8.11</t>
  </si>
  <si>
    <t>1.3.2.7.1.8.12</t>
  </si>
  <si>
    <t>1.3.2.7.1.8.13</t>
  </si>
  <si>
    <t>1.3.2.7.1.8.14</t>
  </si>
  <si>
    <t>1.3.2.7.1.8.15</t>
  </si>
  <si>
    <t>1.3.2.7.1.8.16</t>
  </si>
  <si>
    <t>1.3.2.7.1.8.17</t>
  </si>
  <si>
    <t>1.3.2.7.1.8.18</t>
  </si>
  <si>
    <t>1.3.2.7.1.8.19</t>
  </si>
  <si>
    <t>1.3.2.7.1.8.20</t>
  </si>
  <si>
    <t>1.3.2.7.1.8.21</t>
  </si>
  <si>
    <t>1.3.2.7.1.8.22</t>
  </si>
  <si>
    <t>1.3.2.7.1.8.23</t>
  </si>
  <si>
    <t>1.3.2.7.1.8.24</t>
  </si>
  <si>
    <t>1.3.2.7.1.8.25</t>
  </si>
  <si>
    <t>1.3.2.7.1.8.26</t>
  </si>
  <si>
    <t>1.3.2.7.1.8.27</t>
  </si>
  <si>
    <t>1.3.2.7.1.8.28</t>
  </si>
  <si>
    <t>1.3.2.7.1.8.29</t>
  </si>
  <si>
    <t>1.3.2.7.1.8.30</t>
  </si>
  <si>
    <t>1.3.2.7.1.8.31</t>
  </si>
  <si>
    <t>1.3.2.7.1.8.32</t>
  </si>
  <si>
    <t>1.3.2.7.1.8.33</t>
  </si>
  <si>
    <t>1.3.2.7.1.8.34</t>
  </si>
  <si>
    <t>1.3.2.7.1.8.35</t>
  </si>
  <si>
    <t>1.3.2.7.1.8.36</t>
  </si>
  <si>
    <t>1.3.2.7.1.8.37</t>
  </si>
  <si>
    <t>1.3.2.7.1.8.38</t>
  </si>
  <si>
    <t>1.3.2.7.1.8.39</t>
  </si>
  <si>
    <t>1.3.2.7.1.8.40</t>
  </si>
  <si>
    <t>1.3.2.7.1.8.41</t>
  </si>
  <si>
    <t>1.3.2.7.1.8.42</t>
  </si>
  <si>
    <t>1.3.2.7.1.8.43</t>
  </si>
  <si>
    <t>1.3.2.7.1.8.44</t>
  </si>
  <si>
    <t>1.3.2.7.1.8.45</t>
  </si>
  <si>
    <t>1.3.2.7.1.8.46</t>
  </si>
  <si>
    <t>1.3.2.7.1.8.47</t>
  </si>
  <si>
    <t>1.3.2.7.1.8.48</t>
  </si>
  <si>
    <t>1.3.2.7.1.8.49</t>
  </si>
  <si>
    <t>1.3.2.7.1.8.50</t>
  </si>
  <si>
    <t>1.3.2.7.1.8.51</t>
  </si>
  <si>
    <t>1.3.2.7.1.8.52</t>
  </si>
  <si>
    <t>1.3.2.7.1.8.53</t>
  </si>
  <si>
    <t>1.3.2.7.1.8.54</t>
  </si>
  <si>
    <t>1.3.2.7.1.8.55</t>
  </si>
  <si>
    <t>1.3.2.7.1.8.56</t>
  </si>
  <si>
    <t>1.3.2.7.1.8.57</t>
  </si>
  <si>
    <t>1.3.2.7.1.8.58</t>
  </si>
  <si>
    <t>1.3.2.7.1.8.59</t>
  </si>
  <si>
    <t>1.3.2.7.1.8.60</t>
  </si>
  <si>
    <t>1.3.2.7.1.8.61</t>
  </si>
  <si>
    <t>1.3.2.7.1.8.62</t>
  </si>
  <si>
    <t>1.3.2.7.1.8.63</t>
  </si>
  <si>
    <t>1.3.2.7.1.8.64</t>
  </si>
  <si>
    <t>1.3.2.7.1.8.65</t>
  </si>
  <si>
    <t>1.3.2.7.1.8.66</t>
  </si>
  <si>
    <t>1.3.2.7.1.8.67</t>
  </si>
  <si>
    <t>1.3.2.7.1.8.68</t>
  </si>
  <si>
    <t>1.3.2.7.1.8.69</t>
  </si>
  <si>
    <t>1.3.2.7.1.8.70</t>
  </si>
  <si>
    <t>1.3.2.7.1.8.71</t>
  </si>
  <si>
    <t>1.3.2.7.1.8.72</t>
  </si>
  <si>
    <t>1.3.2.7.1.8.73</t>
  </si>
  <si>
    <t>1.3.2.7.1.8.74</t>
  </si>
  <si>
    <t>1.3.2.7.1.8.75</t>
  </si>
  <si>
    <t>1.3.2.7.1.8.76</t>
  </si>
  <si>
    <t>1.3.2.7.1.8.77</t>
  </si>
  <si>
    <t>1.3.2.7.1.8.78</t>
  </si>
  <si>
    <t>1.3.2.7.1.8.79</t>
  </si>
  <si>
    <t>1.3.2.7.1.8.80</t>
  </si>
  <si>
    <t>1.3.2.7.1.8.81</t>
  </si>
  <si>
    <t>1.3.2.7.1.8.82</t>
  </si>
  <si>
    <t>1.3.2.7.1.8.83</t>
  </si>
  <si>
    <t>1.3.2.7.1.8.84</t>
  </si>
  <si>
    <t>1.3.2.7.1.8.85</t>
  </si>
  <si>
    <t>1.3.2.7.1.8.86</t>
  </si>
  <si>
    <t>1.3.2.7.1.8.87</t>
  </si>
  <si>
    <t>1.3.2.7.1.8.88</t>
  </si>
  <si>
    <t>1.3.2.7.1.8.89</t>
  </si>
  <si>
    <t>1.3.2.7.1.8.90</t>
  </si>
  <si>
    <t>1.3.2.7.1.8.91</t>
  </si>
  <si>
    <t>1.3.2.7.1.8.92</t>
  </si>
  <si>
    <t>1.3.2.7.1.8.93</t>
  </si>
  <si>
    <t>1.3.2.7.1.8.94</t>
  </si>
  <si>
    <t>1.3.2.7.1.8.95</t>
  </si>
  <si>
    <t>1.3.2.7.1.8.96</t>
  </si>
  <si>
    <t>1.3.2.7.1.8.97</t>
  </si>
  <si>
    <t>1.3.2.7.1.8.98</t>
  </si>
  <si>
    <t>1.3.2.7.1.8.99</t>
  </si>
  <si>
    <t>1.3.2.7.1.8.100</t>
  </si>
  <si>
    <t>1.3.2.7.1.8.101</t>
  </si>
  <si>
    <t>1.3.2.7.1.8.102</t>
  </si>
  <si>
    <t>1.3.2.7.1.8.103</t>
  </si>
  <si>
    <t>1.3.2.7.1.8.104</t>
  </si>
  <si>
    <t>1.3.2.7.1.8.105</t>
  </si>
  <si>
    <t>1.3.2.7.1.8.106</t>
  </si>
  <si>
    <t>1.3.2.7.1.8.107</t>
  </si>
  <si>
    <t>1.3.2.7.1.8.108</t>
  </si>
  <si>
    <t>1.3.2.7.1.8.109</t>
  </si>
  <si>
    <t>1.3.2.7.1.8.110</t>
  </si>
  <si>
    <t>1.3.2.7.1.8.111</t>
  </si>
  <si>
    <t>1.3.2.7.1.8.112</t>
  </si>
  <si>
    <t>1.3.2.7.1.8.113</t>
  </si>
  <si>
    <t>1.3.2.7.1.8.114</t>
  </si>
  <si>
    <t>1.3.2.7.1.8.115</t>
  </si>
  <si>
    <t>1.3.2.7.1.8.116</t>
  </si>
  <si>
    <t>1.3.2.7.1.8.117</t>
  </si>
  <si>
    <t>1.3.2.7.1.8.118</t>
  </si>
  <si>
    <t>1.3.2.7.1.8.119</t>
  </si>
  <si>
    <t>1.3.2.7.1.8.120</t>
  </si>
  <si>
    <t>1.3.2.7.1.8.121</t>
  </si>
  <si>
    <t>1.3.2.7.1.8.122</t>
  </si>
  <si>
    <t>1.3.2.7.1.8.123</t>
  </si>
  <si>
    <t>1.3.2.7.1.8.124</t>
  </si>
  <si>
    <t>1.3.2.7.1.8.125</t>
  </si>
  <si>
    <t>1.3.2.7.1.8.126</t>
  </si>
  <si>
    <t>1.3.2.7.1.8.127</t>
  </si>
  <si>
    <t>1.3.2.7.1.8.128</t>
  </si>
  <si>
    <t>1.3.2.7.1.8.129</t>
  </si>
  <si>
    <t>1.3.2.7.1.8.130</t>
  </si>
  <si>
    <t>1.3.2.7.1.8.131</t>
  </si>
  <si>
    <t>1.3.2.7.1.8.132</t>
  </si>
  <si>
    <t>1.3.2.7.1.8.133</t>
  </si>
  <si>
    <t>1.3.2.7.1.8.134</t>
  </si>
  <si>
    <t>1.3.2.7.1.8.135</t>
  </si>
  <si>
    <t>1.3.2.7.1.8.136</t>
  </si>
  <si>
    <t>1.3.2.7.1.8.137</t>
  </si>
  <si>
    <t>1.3.2.7.1.8.138</t>
  </si>
  <si>
    <t>1.3.2.7.1.8.139</t>
  </si>
  <si>
    <t>1.3.2.7.1.8.140</t>
  </si>
  <si>
    <t>1.3.2.7.1.8.141</t>
  </si>
  <si>
    <t>1.3.2.7.1.8.142</t>
  </si>
  <si>
    <t>1.3.2.7.1.8.143</t>
  </si>
  <si>
    <t>1.3.2.7.1.8.144</t>
  </si>
  <si>
    <t>1.3.2.7.1.8.145</t>
  </si>
  <si>
    <t>1.3.2.7.1.8.146</t>
  </si>
  <si>
    <t>1.3.2.7.1.8.147</t>
  </si>
  <si>
    <t>1.3.2.7.1.8.148</t>
  </si>
  <si>
    <t>1.3.2.7.1.8.149</t>
  </si>
  <si>
    <t>1.3.2.7.1.8.150</t>
  </si>
  <si>
    <t>1.3.2.7.1.8.151</t>
  </si>
  <si>
    <t>1.3.2.7.1.8.152</t>
  </si>
  <si>
    <t>1.3.2.7.1.8.153</t>
  </si>
  <si>
    <t>1.3.2.7.1.8.154</t>
  </si>
  <si>
    <t>1.3.2.7.1.8.155</t>
  </si>
  <si>
    <t>1.3.2.7.1.8.156</t>
  </si>
  <si>
    <t>1.3.2.7.1.8.157</t>
  </si>
  <si>
    <t>1.3.2.7.1.8.158</t>
  </si>
  <si>
    <t>1.3.2.7.1.9.1</t>
  </si>
  <si>
    <t>1.3.2.7.1.9.2</t>
  </si>
  <si>
    <t>1.3.2.7.1.9.3</t>
  </si>
  <si>
    <t>1.3.2.7.1.9.4</t>
  </si>
  <si>
    <t>1.3.2.7.1.9.5</t>
  </si>
  <si>
    <t>1.3.2.7.1.9.6</t>
  </si>
  <si>
    <t>1.3.2.7.1.10.1</t>
  </si>
  <si>
    <t>1.3.2.7.1.10.2</t>
  </si>
  <si>
    <t>1.3.2.7.1.10.3</t>
  </si>
  <si>
    <t>1.3.2.7.1.10.4</t>
  </si>
  <si>
    <t>1.3.2.7.1.10.5</t>
  </si>
  <si>
    <t>1.3.2.7.1.10.6</t>
  </si>
  <si>
    <t>1.3.2.7.1.10.7</t>
  </si>
  <si>
    <t>1.3.2.7.1.10.8</t>
  </si>
  <si>
    <t>1.3.2.7.1.10.9</t>
  </si>
  <si>
    <t>1.3.2.7.1.10.10</t>
  </si>
  <si>
    <t>1.3.2.7.1.10.11</t>
  </si>
  <si>
    <t>1.3.2.7.1.10.12</t>
  </si>
  <si>
    <t>1.3.2.7.1.10.13</t>
  </si>
  <si>
    <t>1.3.2.7.1.10.14</t>
  </si>
  <si>
    <t>1.3.2.7.1.10.15</t>
  </si>
  <si>
    <t>1.3.2.7.1.10.16</t>
  </si>
  <si>
    <t>1.3.2.7.1.10.17</t>
  </si>
  <si>
    <t>1.3.2.7.1.10.18</t>
  </si>
  <si>
    <t>1.3.2.7.1.10.19</t>
  </si>
  <si>
    <t>1.3.2.7.1.10.20</t>
  </si>
  <si>
    <t>1.3.2.7.1.10.21</t>
  </si>
  <si>
    <t>1.3.2.7.1.10.22</t>
  </si>
  <si>
    <t>1.3.2.7.1.10.23</t>
  </si>
  <si>
    <t>1.3.2.7.1.10.24</t>
  </si>
  <si>
    <t>1.3.2.7.1.10.25</t>
  </si>
  <si>
    <t>1.3.2.7.1.10.26</t>
  </si>
  <si>
    <t>1.3.2.7.1.10.27</t>
  </si>
  <si>
    <t>1.3.2.7.1.10.28</t>
  </si>
  <si>
    <t>1.3.2.7.1.10.29</t>
  </si>
  <si>
    <t>1.3.2.7.1.10.30</t>
  </si>
  <si>
    <t>1.3.2.7.1.10.31</t>
  </si>
  <si>
    <t>1.3.2.7.1.10.32</t>
  </si>
  <si>
    <t>1.3.2.7.1.10.33</t>
  </si>
  <si>
    <t>1.3.2.7.1.10.34</t>
  </si>
  <si>
    <t>1.3.2.7.1.10.35</t>
  </si>
  <si>
    <t>1.3.2.7.1.10.36</t>
  </si>
  <si>
    <t>1.3.2.7.1.10.37</t>
  </si>
  <si>
    <t>1.3.2.7.1.10.38</t>
  </si>
  <si>
    <t>1.3.2.7.1.10.39</t>
  </si>
  <si>
    <t>1.3.2.7.1.10.40</t>
  </si>
  <si>
    <t>1.3.2.7.1.10.41</t>
  </si>
  <si>
    <t>1.3.2.7.1.10.42</t>
  </si>
  <si>
    <t>1.3.2.7.1.10.43</t>
  </si>
  <si>
    <t>1.3.2.7.1.10.44</t>
  </si>
  <si>
    <t>1.3.2.7.1.10.45</t>
  </si>
  <si>
    <t>1.3.2.7.1.10.46</t>
  </si>
  <si>
    <t>1.3.2.7.1.10.47</t>
  </si>
  <si>
    <t>1.3.2.7.1.10.48</t>
  </si>
  <si>
    <t>1.3.2.7.1.10.49</t>
  </si>
  <si>
    <t>1.3.2.7.1.10.50</t>
  </si>
  <si>
    <t>1.3.2.7.1.10.51</t>
  </si>
  <si>
    <t>1.3.2.7.1.10.52</t>
  </si>
  <si>
    <t>1.3.2.7.1.10.53</t>
  </si>
  <si>
    <t>1.3.2.7.1.10.54</t>
  </si>
  <si>
    <t>1.3.2.7.1.10.55</t>
  </si>
  <si>
    <t>1.3.2.7.1.10.56</t>
  </si>
  <si>
    <t>1.3.2.7.1.10.57</t>
  </si>
  <si>
    <t>1.3.2.7.1.10.58</t>
  </si>
  <si>
    <t>1.3.2.7.1.10.59</t>
  </si>
  <si>
    <t>1.3.2.7.1.10.60</t>
  </si>
  <si>
    <t>1.3.2.7.1.10.61</t>
  </si>
  <si>
    <t>1.3.2.7.1.10.62</t>
  </si>
  <si>
    <t>1.3.2.7.1.10.63</t>
  </si>
  <si>
    <t>1.3.2.7.1.10.64</t>
  </si>
  <si>
    <t>1.3.2.7.1.10.65</t>
  </si>
  <si>
    <t>1.3.2.7.1.10.66</t>
  </si>
  <si>
    <t>1.3.2.7.1.10.67</t>
  </si>
  <si>
    <t>1.3.2.7.1.10.68</t>
  </si>
  <si>
    <t>1.3.2.7.1.10.69</t>
  </si>
  <si>
    <t>1.3.2.7.1.10.70</t>
  </si>
  <si>
    <t>1.3.2.7.1.10.71</t>
  </si>
  <si>
    <t>1.3.2.7.1.10.72</t>
  </si>
  <si>
    <t>1.3.2.7.1.10.73</t>
  </si>
  <si>
    <t>1.3.2.7.1.10.74</t>
  </si>
  <si>
    <t>1.3.2.7.1.10.75</t>
  </si>
  <si>
    <t>1.3.2.7.1.10.76</t>
  </si>
  <si>
    <t>1.3.2.7.1.10.77</t>
  </si>
  <si>
    <t>1.3.2.7.1.10.78</t>
  </si>
  <si>
    <t>1.3.2.7.1.10.79</t>
  </si>
  <si>
    <t>1.3.2.7.1.10.80</t>
  </si>
  <si>
    <t>1.3.2.7.1.10.81</t>
  </si>
  <si>
    <t>1.3.2.7.1.10.82</t>
  </si>
  <si>
    <t>1.3.2.7.1.10.83</t>
  </si>
  <si>
    <t>1.3.2.7.1.10.84</t>
  </si>
  <si>
    <t>1.3.2.7.1.10.85</t>
  </si>
  <si>
    <t>1.3.2.7.1.11.1</t>
  </si>
  <si>
    <t>1.3.2.7.1.11.2</t>
  </si>
  <si>
    <t>1.3.2.7.1.11.3</t>
  </si>
  <si>
    <t>1.3.2.7.1.11.4</t>
  </si>
  <si>
    <t>1.3.2.7.1.11.5</t>
  </si>
  <si>
    <t>1.3.2.7.1.11.6</t>
  </si>
  <si>
    <t>1.3.2.7.1.11.7</t>
  </si>
  <si>
    <t>1.3.2.7.1.11.8</t>
  </si>
  <si>
    <t>1.3.2.7.1.11.9</t>
  </si>
  <si>
    <t>1.3.2.7.1.11.10</t>
  </si>
  <si>
    <t>1.3.2.7.1.11.11</t>
  </si>
  <si>
    <t>1.3.2.7.1.11.12</t>
  </si>
  <si>
    <t>1.3.2.7.1.11.13</t>
  </si>
  <si>
    <t>1.3.2.7.1.11.14</t>
  </si>
  <si>
    <t>1.3.2.7.1.11.15</t>
  </si>
  <si>
    <t>1.3.2.7.1.11.16</t>
  </si>
  <si>
    <t>1.3.2.7.1.11.17</t>
  </si>
  <si>
    <t>1.3.2.7.1.11.18</t>
  </si>
  <si>
    <t>1.3.2.7.1.11.19</t>
  </si>
  <si>
    <t>1.3.2.7.1.11.20</t>
  </si>
  <si>
    <t>1.3.2.7.1.11.21</t>
  </si>
  <si>
    <t>1.3.2.7.1.11.22</t>
  </si>
  <si>
    <t>1.3.2.7.1.11.23</t>
  </si>
  <si>
    <t>1.3.2.7.1.11.24</t>
  </si>
  <si>
    <t>1.3.2.7.1.11.25</t>
  </si>
  <si>
    <t>1.3.2.7.1.11.26</t>
  </si>
  <si>
    <t>1.3.2.7.1.11.27</t>
  </si>
  <si>
    <t>1.3.2.7.1.11.28</t>
  </si>
  <si>
    <t>1.3.2.7.1.11.29</t>
  </si>
  <si>
    <t>1.3.2.7.1.11.30</t>
  </si>
  <si>
    <t>1.3.2.7.1.11.31</t>
  </si>
  <si>
    <t>1.3.2.7.1.11.32</t>
  </si>
  <si>
    <t>1.3.2.7.1.11.33</t>
  </si>
  <si>
    <t>1.3.2.7.1.11.34</t>
  </si>
  <si>
    <t>1.3.2.7.1.11.35</t>
  </si>
  <si>
    <t>1.3.2.7.1.11.36</t>
  </si>
  <si>
    <t>1.3.2.7.1.11.37</t>
  </si>
  <si>
    <t>1.3.2.7.1.11.38</t>
  </si>
  <si>
    <t>1.3.2.7.1.11.39</t>
  </si>
  <si>
    <t>1.3.2.7.1.11.40</t>
  </si>
  <si>
    <t>1.3.2.7.1.11.41</t>
  </si>
  <si>
    <t>1.3.2.7.1.11.42</t>
  </si>
  <si>
    <t>1.3.2.7.1.11.43</t>
  </si>
  <si>
    <t>1.3.2.7.1.11.44</t>
  </si>
  <si>
    <t>1.3.2.7.1.11.45</t>
  </si>
  <si>
    <t>1.3.2.7.1.11.46</t>
  </si>
  <si>
    <t>1.3.2.7.1.11.47</t>
  </si>
  <si>
    <t>1.3.2.7.1.11.48</t>
  </si>
  <si>
    <t>1.3.2.7.1.11.49</t>
  </si>
  <si>
    <t>1.3.2.7.1.11.50</t>
  </si>
  <si>
    <t>1.3.2.7.1.11.51</t>
  </si>
  <si>
    <t>1.3.2.7.1.11.52</t>
  </si>
  <si>
    <t>1.3.2.7.1.11.53</t>
  </si>
  <si>
    <t>1.3.2.7.1.11.54</t>
  </si>
  <si>
    <t>1.3.2.7.1.11.55</t>
  </si>
  <si>
    <t>1.3.2.7.1.11.56</t>
  </si>
  <si>
    <t>1.3.2.7.1.11.57</t>
  </si>
  <si>
    <t>1.3.2.7.1.11.58</t>
  </si>
  <si>
    <t>1.3.2.7.1.11.59</t>
  </si>
  <si>
    <t>1.3.2.7.1.12.1</t>
  </si>
  <si>
    <t>1.3.2.7.1.12.2</t>
  </si>
  <si>
    <t>1.3.2.7.1.12.3</t>
  </si>
  <si>
    <t>1.3.2.7.1.12.4</t>
  </si>
  <si>
    <t>1.3.2.7.1.12.5</t>
  </si>
  <si>
    <t>1.3.2.7.1.12.6</t>
  </si>
  <si>
    <t>1.3.2.7.1.12.7</t>
  </si>
  <si>
    <t>1.3.2.7.1.12.8</t>
  </si>
  <si>
    <t>1.3.2.7.1.12.9</t>
  </si>
  <si>
    <t>1.3.2.7.1.12.10</t>
  </si>
  <si>
    <t>1.3.2.7.1.12.11</t>
  </si>
  <si>
    <t>1.3.2.7.1.12.12</t>
  </si>
  <si>
    <t>1.3.2.7.1.12.13</t>
  </si>
  <si>
    <t>1.3.2.7.1.12.14</t>
  </si>
  <si>
    <t>1.3.2.7.1.12.15</t>
  </si>
  <si>
    <t>1.3.2.7.1.12.16</t>
  </si>
  <si>
    <t>1.3.2.7.1.12.17</t>
  </si>
  <si>
    <t>1.3.2.7.1.12.18</t>
  </si>
  <si>
    <t>1.3.2.7.1.12.19</t>
  </si>
  <si>
    <t>1.3.2.7.1.12.20</t>
  </si>
  <si>
    <t>1.3.2.7.1.12.21</t>
  </si>
  <si>
    <t>1.3.2.7.1.12.22</t>
  </si>
  <si>
    <t>1.3.2.7.1.12.23</t>
  </si>
  <si>
    <t>1.3.2.7.1.12.24</t>
  </si>
  <si>
    <t>1.3.2.7.1.12.25</t>
  </si>
  <si>
    <t>1.3.2.7.1.12.26</t>
  </si>
  <si>
    <t>1.3.2.7.1.12.27</t>
  </si>
  <si>
    <t>1.3.2.7.1.12.28</t>
  </si>
  <si>
    <t>1.3.2.7.1.12.29</t>
  </si>
  <si>
    <t>1.3.2.7.1.12.30</t>
  </si>
  <si>
    <t>1.3.2.7.1.12.31</t>
  </si>
  <si>
    <t>1.3.2.7.1.12.32</t>
  </si>
  <si>
    <t>1.3.2.7.1.12.33</t>
  </si>
  <si>
    <t>1.3.2.7.1.12.34</t>
  </si>
  <si>
    <t>1.3.2.7.1.12.35</t>
  </si>
  <si>
    <t>1.3.2.7.1.12.36</t>
  </si>
  <si>
    <t>1.3.2.7.1.12.37</t>
  </si>
  <si>
    <t>1.3.2.7.1.12.38</t>
  </si>
  <si>
    <t>1.3.2.7.1.12.39</t>
  </si>
  <si>
    <t>1.3.2.7.1.12.40</t>
  </si>
  <si>
    <t>1.3.2.7.1.12.41</t>
  </si>
  <si>
    <t>1.3.2.7.1.12.42</t>
  </si>
  <si>
    <t>1.3.2.7.1.12.43</t>
  </si>
  <si>
    <t>1.3.2.7.1.12.44</t>
  </si>
  <si>
    <t>1.3.2.7.1.12.45</t>
  </si>
  <si>
    <t>1.3.2.7.1.13.1</t>
  </si>
  <si>
    <t>1.3.2.7.1.13.2</t>
  </si>
  <si>
    <t>1.3.2.7.1.13.3</t>
  </si>
  <si>
    <t>1.3.2.7.1.13.4</t>
  </si>
  <si>
    <t>1.3.2.7.1.13.5</t>
  </si>
  <si>
    <t>1.3.2.7.1.13.6</t>
  </si>
  <si>
    <t>1.3.2.7.1.13.7</t>
  </si>
  <si>
    <t>1.3.2.7.1.13.8</t>
  </si>
  <si>
    <t>1.3.2.7.1.13.9</t>
  </si>
  <si>
    <t>1.3.2.7.1.14.1</t>
  </si>
  <si>
    <t>1.3.2.7.1.14.2</t>
  </si>
  <si>
    <t>1.3.2.7.1.14.3</t>
  </si>
  <si>
    <t>1.3.2.7.1.14.4</t>
  </si>
  <si>
    <t>1.3.2.7.1.14.5</t>
  </si>
  <si>
    <t>1.3.2.7.1.14.6</t>
  </si>
  <si>
    <t>1.3.2.7.1.14.7</t>
  </si>
  <si>
    <t>1.3.2.7.1.14.8</t>
  </si>
  <si>
    <t>1.3.2.7.1.14.9</t>
  </si>
  <si>
    <t>1.3.2.7.1.14.10</t>
  </si>
  <si>
    <t>1.3.2.7.1.14.11</t>
  </si>
  <si>
    <t>1.3.2.7.1.14.12</t>
  </si>
  <si>
    <t>1.3.2.7.1.14.13</t>
  </si>
  <si>
    <t>1.3.2.7.1.14.14</t>
  </si>
  <si>
    <t>1.3.2.7.1.14.15</t>
  </si>
  <si>
    <t>1.3.2.7.1.14.16</t>
  </si>
  <si>
    <t>1.3.2.7.1.14.17</t>
  </si>
  <si>
    <t>1.3.2.7.1.14.18</t>
  </si>
  <si>
    <t>1.3.2.7.1.14.19</t>
  </si>
  <si>
    <t>1.3.2.7.1.14.20</t>
  </si>
  <si>
    <t>1.3.2.7.1.14.21</t>
  </si>
  <si>
    <t>1.3.2.7.1.14.22</t>
  </si>
  <si>
    <t>1.3.2.7.1.14.23</t>
  </si>
  <si>
    <t>1.3.2.7.1.14.24</t>
  </si>
  <si>
    <t>1.3.2.7.1.14.25</t>
  </si>
  <si>
    <t>1.3.2.7.1.14.26</t>
  </si>
  <si>
    <t>1.3.2.7.1.14.27</t>
  </si>
  <si>
    <t>1.3.2.7.1.14.28</t>
  </si>
  <si>
    <t>1.3.2.7.1.14.29</t>
  </si>
  <si>
    <t>1.3.2.7.1.14.30</t>
  </si>
  <si>
    <t>1.3.2.7.1.14.31</t>
  </si>
  <si>
    <t>1.3.2.7.1.14.32</t>
  </si>
  <si>
    <t>1.3.2.7.1.14.33</t>
  </si>
  <si>
    <t>1.3.2.7.1.14.34</t>
  </si>
  <si>
    <t>1.3.2.7.1.14.35</t>
  </si>
  <si>
    <t>1.3.2.7.1.14.36</t>
  </si>
  <si>
    <t>1.3.2.7.1.14.37</t>
  </si>
  <si>
    <t>1.3.2.7.1.14.38</t>
  </si>
  <si>
    <t>1.3.2.7.1.14.39</t>
  </si>
  <si>
    <t>1.3.2.7.1.14.40</t>
  </si>
  <si>
    <t>1.3.2.7.1.14.41</t>
  </si>
  <si>
    <t>1.3.2.7.1.14.42</t>
  </si>
  <si>
    <t>1.3.2.7.1.14.43</t>
  </si>
  <si>
    <t>1.3.2.7.1.14.44</t>
  </si>
  <si>
    <t>1.3.2.7.1.14.45</t>
  </si>
  <si>
    <t>1.3.2.7.1.15.1</t>
  </si>
  <si>
    <t>1.3.2.7.1.15.2</t>
  </si>
  <si>
    <t>1.3.2.7.1.15.3</t>
  </si>
  <si>
    <t>1.3.2.7.1.15.4</t>
  </si>
  <si>
    <t>1.3.2.7.1.15.5</t>
  </si>
  <si>
    <t>1.3.2.7.1.15.6</t>
  </si>
  <si>
    <t>1.3.2.7.1.15.7</t>
  </si>
  <si>
    <t>1.3.2.7.1.15.8</t>
  </si>
  <si>
    <t>1.3.2.7.1.15.9</t>
  </si>
  <si>
    <t>1.3.2.7.1.15.10</t>
  </si>
  <si>
    <t>1.3.2.7.1.15.11</t>
  </si>
  <si>
    <t>1.3.2.7.1.15.12</t>
  </si>
  <si>
    <t>1.3.2.7.1.15.13</t>
  </si>
  <si>
    <t>1.3.2.7.1.15.14</t>
  </si>
  <si>
    <t>1.3.2.7.1.15.15</t>
  </si>
  <si>
    <t>1.3.2.7.1.15.16</t>
  </si>
  <si>
    <t>1.3.2.7.1.15.17</t>
  </si>
  <si>
    <t>1.3.2.7.1.15.18</t>
  </si>
  <si>
    <t>1.3.2.7.1.15.19</t>
  </si>
  <si>
    <t>1.3.2.7.1.15.20</t>
  </si>
  <si>
    <t>1.3.2.7.1.15.21</t>
  </si>
  <si>
    <t>1.3.2.7.1.15.22</t>
  </si>
  <si>
    <t>1.3.2.7.1.15.23</t>
  </si>
  <si>
    <t>1.3.2.7.1.15.24</t>
  </si>
  <si>
    <t>1.3.2.7.1.15.25</t>
  </si>
  <si>
    <t>1.3.2.7.1.15.26</t>
  </si>
  <si>
    <t>1.3.2.7.1.15.27</t>
  </si>
  <si>
    <t>1.3.2.7.1.15.28</t>
  </si>
  <si>
    <t>1.3.2.7.1.15.29</t>
  </si>
  <si>
    <t>1.3.2.7.1.15.30</t>
  </si>
  <si>
    <t>1.3.2.7.1.15.31</t>
  </si>
  <si>
    <t>1.3.2.7.1.15.32</t>
  </si>
  <si>
    <t>1.3.2.7.1.15.33</t>
  </si>
  <si>
    <t>1.3.2.7.1.15.34</t>
  </si>
  <si>
    <t>1.3.2.7.1.15.35</t>
  </si>
  <si>
    <t>1.3.2.7.1.15.36</t>
  </si>
  <si>
    <t>1.3.2.7.1.15.37</t>
  </si>
  <si>
    <t>1.3.2.7.1.16.1</t>
  </si>
  <si>
    <t>1.3.2.7.1.16.2</t>
  </si>
  <si>
    <t>1.3.2.7.1.16.3</t>
  </si>
  <si>
    <t>1.3.2.7.1.16.4</t>
  </si>
  <si>
    <t>1.3.2.7.1.16.5</t>
  </si>
  <si>
    <t>1.3.2.7.1.16.6</t>
  </si>
  <si>
    <t>1.3.2.7.1.16.7</t>
  </si>
  <si>
    <t>1.3.2.7.1.16.8</t>
  </si>
  <si>
    <t>1.3.2.7.1.16.9</t>
  </si>
  <si>
    <t>1.3.2.7.1.16.10</t>
  </si>
  <si>
    <t>1.3.2.7.1.16.11</t>
  </si>
  <si>
    <t>1.3.2.7.1.16.12</t>
  </si>
  <si>
    <t>1.3.2.7.1.16.13</t>
  </si>
  <si>
    <t>1.3.2.7.1.16.14</t>
  </si>
  <si>
    <t>1.3.2.7.1.16.15</t>
  </si>
  <si>
    <t>1.3.2.7.1.16.16</t>
  </si>
  <si>
    <t>1.3.2.7.1.16.17</t>
  </si>
  <si>
    <t>1.3.2.7.1.16.18</t>
  </si>
  <si>
    <t>1.3.2.7.1.16.19</t>
  </si>
  <si>
    <t>1.3.2.7.1.17.1</t>
  </si>
  <si>
    <t>1.3.2.7.1.17.2</t>
  </si>
  <si>
    <t>1.3.2.7.1.17.3</t>
  </si>
  <si>
    <t>1.3.2.7.1.17.4</t>
  </si>
  <si>
    <t>1.3.2.7.1.17.5</t>
  </si>
  <si>
    <t>1.3.2.7.1.18.1</t>
  </si>
  <si>
    <t>1.3.2.7.1.18.2</t>
  </si>
  <si>
    <t>1.3.2.7.1.18.3</t>
  </si>
  <si>
    <t>1.3.2.7.1.18.4</t>
  </si>
  <si>
    <t>1.3.2.7.1.18.5</t>
  </si>
  <si>
    <t>1.3.2.7.1.18.6</t>
  </si>
  <si>
    <t>1.3.2.7.1.18.7</t>
  </si>
  <si>
    <t>1.3.2.7.1.18.8</t>
  </si>
  <si>
    <t>1.3.2.7.1.18.9</t>
  </si>
  <si>
    <t>1.3.2.7.1.18.10</t>
  </si>
  <si>
    <t>1.3.2.7.1.18.11</t>
  </si>
  <si>
    <t>1.3.2.7.1.18.12</t>
  </si>
  <si>
    <t>1.3.2.7.1.18.13</t>
  </si>
  <si>
    <t>1.3.2.7.1.18.14</t>
  </si>
  <si>
    <t>1.3.2.7.1.18.15</t>
  </si>
  <si>
    <t>1.3.2.7.1.18.16</t>
  </si>
  <si>
    <t>1.3.2.7.1.18.17</t>
  </si>
  <si>
    <t>1.3.2.7.1.18.18</t>
  </si>
  <si>
    <t>1.3.2.7.1.18.19</t>
  </si>
  <si>
    <t>1.3.2.7.1.18.20</t>
  </si>
  <si>
    <t>1.3.2.7.1.18.21</t>
  </si>
  <si>
    <t>1.3.2.7.1.18.22</t>
  </si>
  <si>
    <t>1.3.2.7.1.18.23</t>
  </si>
  <si>
    <t>1.3.2.7.1.18.24</t>
  </si>
  <si>
    <t>1.3.2.7.1.18.25</t>
  </si>
  <si>
    <t>1.3.2.7.1.18.26</t>
  </si>
  <si>
    <t>1.3.2.7.1.18.27</t>
  </si>
  <si>
    <t>1.3.2.7.1.18.28</t>
  </si>
  <si>
    <t>1.3.2.7.1.18.29</t>
  </si>
  <si>
    <t>1.3.2.7.1.18.30</t>
  </si>
  <si>
    <t>1.3.2.7.1.18.31</t>
  </si>
  <si>
    <t>1.3.2.7.1.18.32</t>
  </si>
  <si>
    <t>1.3.2.7.1.18.33</t>
  </si>
  <si>
    <t>1.3.2.7.1.18.34</t>
  </si>
  <si>
    <t>1.3.2.7.1.18.35</t>
  </si>
  <si>
    <t>1.3.2.7.1.18.36</t>
  </si>
  <si>
    <t>1.3.2.7.1.18.37</t>
  </si>
  <si>
    <t>1.3.2.7.1.18.38</t>
  </si>
  <si>
    <t>1.3.2.7.1.19.1</t>
  </si>
  <si>
    <t>1.3.2.7.1.19.2</t>
  </si>
  <si>
    <t>1.3.2.7.1.19.3</t>
  </si>
  <si>
    <t>1.3.2.7.1.19.4</t>
  </si>
  <si>
    <t>1.3.2.7.1.19.5</t>
  </si>
  <si>
    <t>1.3.2.7.1.19.6</t>
  </si>
  <si>
    <t>1.3.2.7.1.19.7</t>
  </si>
  <si>
    <t>1.3.2.7.1.19.8</t>
  </si>
  <si>
    <t>1.3.2.7.1.19.9</t>
  </si>
  <si>
    <t>1.3.2.7.1.19.10</t>
  </si>
  <si>
    <t>1.3.2.7.1.19.11</t>
  </si>
  <si>
    <t>1.3.2.7.1.19.12</t>
  </si>
  <si>
    <t>1.3.2.7.1.19.13</t>
  </si>
  <si>
    <t>1.3.2.7.1.19.14</t>
  </si>
  <si>
    <t>1.3.2.7.1.19.15</t>
  </si>
  <si>
    <t>1.3.2.7.1.19.16</t>
  </si>
  <si>
    <t>1.3.2.7.1.19.17</t>
  </si>
  <si>
    <t>1.3.2.7.1.19.18</t>
  </si>
  <si>
    <t>1.3.2.7.1.19.19</t>
  </si>
  <si>
    <t>1.3.2.7.1.19.20</t>
  </si>
  <si>
    <t>1.3.2.7.1.19.21</t>
  </si>
  <si>
    <t>1.3.2.7.1.19.22</t>
  </si>
  <si>
    <t>1.3.2.7.1.19.23</t>
  </si>
  <si>
    <t>1.3.2.7.1.19.24</t>
  </si>
  <si>
    <t>1.3.2.7.1.19.25</t>
  </si>
  <si>
    <t>1.3.2.7.1.19.26</t>
  </si>
  <si>
    <t>1.3.2.7.1.19.27</t>
  </si>
  <si>
    <t>1.3.2.7.1.19.28</t>
  </si>
  <si>
    <t>1.3.2.7.1.19.29</t>
  </si>
  <si>
    <t>1.3.2.7.1.19.30</t>
  </si>
  <si>
    <t>1.3.2.7.1.19.31</t>
  </si>
  <si>
    <t>1.3.2.7.1.19.32</t>
  </si>
  <si>
    <t>1.3.2.7.1.19.33</t>
  </si>
  <si>
    <t>1.3.2.7.1.19.34</t>
  </si>
  <si>
    <t>1.3.2.7.1.19.35</t>
  </si>
  <si>
    <t>1.3.2.7.1.19.36</t>
  </si>
  <si>
    <t>1.3.2.7.1.19.37</t>
  </si>
  <si>
    <t>1.3.2.7.1.19.38</t>
  </si>
  <si>
    <t>1.3.2.7.1.19.39</t>
  </si>
  <si>
    <t>1.3.2.7.1.19.40</t>
  </si>
  <si>
    <t>1.3.2.7.1.19.41</t>
  </si>
  <si>
    <t>1.3.2.7.1.19.42</t>
  </si>
  <si>
    <t>1.3.2.7.1.19.43</t>
  </si>
  <si>
    <t>1.3.2.7.1.19.44</t>
  </si>
  <si>
    <t>1.3.2.7.1.19.45</t>
  </si>
  <si>
    <t>1.3.2.7.1.19.46</t>
  </si>
  <si>
    <t>1.3.2.7.1.19.47</t>
  </si>
  <si>
    <t>1.3.2.7.1.19.48</t>
  </si>
  <si>
    <t>1.3.2.7.1.19.49</t>
  </si>
  <si>
    <t>1.3.2.7.1.19.50</t>
  </si>
  <si>
    <t>1.3.2.7.1.19.51</t>
  </si>
  <si>
    <t>1.3.2.7.1.19.52</t>
  </si>
  <si>
    <t>1.3.2.7.1.19.53</t>
  </si>
  <si>
    <t>1.3.2.7.1.19.54</t>
  </si>
  <si>
    <t>1.3.2.7.1.19.55</t>
  </si>
  <si>
    <t>1.3.2.7.1.19.56</t>
  </si>
  <si>
    <t>1.3.2.7.1.19.57</t>
  </si>
  <si>
    <t>1.3.2.7.1.19.58</t>
  </si>
  <si>
    <t>1.3.2.7.1.19.59</t>
  </si>
  <si>
    <t>1.3.2.7.1.19.60</t>
  </si>
  <si>
    <t>1.3.2.7.1.19.61</t>
  </si>
  <si>
    <t>1.3.2.7.1.19.62</t>
  </si>
  <si>
    <t>1.3.2.7.1.19.63</t>
  </si>
  <si>
    <t>1.3.2.7.1.19.64</t>
  </si>
  <si>
    <t>1.3.2.7.1.19.65</t>
  </si>
  <si>
    <t>1.3.2.7.1.19.66</t>
  </si>
  <si>
    <t>1.3.2.7.1.19.67</t>
  </si>
  <si>
    <t>1.3.2.7.1.19.68</t>
  </si>
  <si>
    <t>1.3.2.7.1.19.69</t>
  </si>
  <si>
    <t>1.3.2.7.1.19.70</t>
  </si>
  <si>
    <t>1.3.2.7.1.19.71</t>
  </si>
  <si>
    <t>1.3.2.7.1.19.72</t>
  </si>
  <si>
    <t>1.3.2.7.1.19.73</t>
  </si>
  <si>
    <t>1.3.2.7.1.19.74</t>
  </si>
  <si>
    <t>1.3.2.7.1.19.75</t>
  </si>
  <si>
    <t>1.3.2.7.1.19.76</t>
  </si>
  <si>
    <t>1.3.2.7.1.19.77</t>
  </si>
  <si>
    <t>1.3.2.7.1.19.78</t>
  </si>
  <si>
    <t>1.3.2.7.1.19.79</t>
  </si>
  <si>
    <t>1.3.2.7.1.19.80</t>
  </si>
  <si>
    <t>1.3.2.7.1.19.81</t>
  </si>
  <si>
    <t>1.3.2.7.1.19.82</t>
  </si>
  <si>
    <t>1.3.2.7.1.19.83</t>
  </si>
  <si>
    <t>1.3.2.7.1.19.84</t>
  </si>
  <si>
    <t>1.3.2.7.1.19.85</t>
  </si>
  <si>
    <t>1.3.2.7.1.19.86</t>
  </si>
  <si>
    <t>1.3.2.7.1.19.87</t>
  </si>
  <si>
    <t>1.3.2.7.1.19.88</t>
  </si>
  <si>
    <t>1.3.2.7.1.19.89</t>
  </si>
  <si>
    <t>1.3.2.7.1.19.90</t>
  </si>
  <si>
    <t>1.3.2.7.1.19.91</t>
  </si>
  <si>
    <t>1.3.2.7.1.19.92</t>
  </si>
  <si>
    <t>1.3.2.7.1.19.93</t>
  </si>
  <si>
    <t>1.3.2.7.1.19.94</t>
  </si>
  <si>
    <t>1.3.2.7.1.19.95</t>
  </si>
  <si>
    <t>1.3.2.7.1.19.96</t>
  </si>
  <si>
    <t>1.3.2.7.1.19.97</t>
  </si>
  <si>
    <t>1.3.2.7.1.19.98</t>
  </si>
  <si>
    <t>1.3.2.7.1.19.99</t>
  </si>
  <si>
    <t>1.3.2.7.1.19.100</t>
  </si>
  <si>
    <t>1.3.2.7.1.19.101</t>
  </si>
  <si>
    <t>1.3.2.7.1.19.102</t>
  </si>
  <si>
    <t>1.3.2.7.1.19.103</t>
  </si>
  <si>
    <t>1.3.2.7.1.19.104</t>
  </si>
  <si>
    <t>1.3.2.7.1.19.105</t>
  </si>
  <si>
    <t>1.3.2.7.1.19.106</t>
  </si>
  <si>
    <t>1.3.2.7.1.19.107</t>
  </si>
  <si>
    <t>1.3.2.7.1.19.108</t>
  </si>
  <si>
    <t>1.3.2.7.1.19.109</t>
  </si>
  <si>
    <t>1.3.2.7.1.19.110</t>
  </si>
  <si>
    <t>1.3.2.7.1.19.111</t>
  </si>
  <si>
    <t>1.3.2.7.1.20.1</t>
  </si>
  <si>
    <t>1.3.2.7.1.20.2</t>
  </si>
  <si>
    <t>1.3.2.7.1.20.3</t>
  </si>
  <si>
    <t>1.3.2.7.1.20.4</t>
  </si>
  <si>
    <t>1.3.2.7.1.20.5</t>
  </si>
  <si>
    <t>1.3.2.7.1.20.6</t>
  </si>
  <si>
    <t>1.3.2.7.1.20.7</t>
  </si>
  <si>
    <t>1.3.2.7.1.20.8</t>
  </si>
  <si>
    <t>1.3.2.7.1.20.9</t>
  </si>
  <si>
    <t>1.3.2.7.1.20.10</t>
  </si>
  <si>
    <t>1.3.2.7.1.20.11</t>
  </si>
  <si>
    <t>1.3.2.7.1.20.12</t>
  </si>
  <si>
    <t>1.3.2.7.1.20.13</t>
  </si>
  <si>
    <t>1.3.2.7.1.21.1</t>
  </si>
  <si>
    <t>1.3.2.7.1.21.2</t>
  </si>
  <si>
    <t>1.3.2.7.1.21.3</t>
  </si>
  <si>
    <t>1.3.2.7.1.21.4</t>
  </si>
  <si>
    <t>1.3.2.7.1.21.5</t>
  </si>
  <si>
    <t>1.3.2.7.1.21.6</t>
  </si>
  <si>
    <t>1.3.2.7.1.21.7</t>
  </si>
  <si>
    <t>1.3.2.7.1.21.8</t>
  </si>
  <si>
    <t>1.3.2.7.1.21.9</t>
  </si>
  <si>
    <t>1.3.2.7.1.21.10</t>
  </si>
  <si>
    <t>1.3.2.7.1.21.11</t>
  </si>
  <si>
    <t>1.3.2.7.1.21.12</t>
  </si>
  <si>
    <t>1.3.2.7.1.21.13</t>
  </si>
  <si>
    <t>1.3.2.7.1.21.14</t>
  </si>
  <si>
    <t>1.3.2.7.1.21.15</t>
  </si>
  <si>
    <t>1.3.2.7.1.21.16</t>
  </si>
  <si>
    <t>1.3.2.7.1.21.17</t>
  </si>
  <si>
    <t>1.3.2.7.1.21.18</t>
  </si>
  <si>
    <t>1.3.2.7.1.21.19</t>
  </si>
  <si>
    <t>1.3.2.7.1.21.20</t>
  </si>
  <si>
    <t>1.3.2.7.1.21.21</t>
  </si>
  <si>
    <t>1.3.2.7.1.21.22</t>
  </si>
  <si>
    <t>1.3.2.7.1.21.23</t>
  </si>
  <si>
    <t>1.3.2.7.1.21.24</t>
  </si>
  <si>
    <t>1.3.2.7.1.21.25</t>
  </si>
  <si>
    <t>1.3.2.7.1.21.26</t>
  </si>
  <si>
    <t>1.3.2.7.1.21.27</t>
  </si>
  <si>
    <t>1.3.2.7.1.21.28</t>
  </si>
  <si>
    <t>1.3.2.7.1.21.29</t>
  </si>
  <si>
    <t>1.3.2.7.1.21.30</t>
  </si>
  <si>
    <t>1.3.2.7.1.21.31</t>
  </si>
  <si>
    <t>1.3.2.7.1.21.32</t>
  </si>
  <si>
    <t>1.3.2.7.1.21.33</t>
  </si>
  <si>
    <t>1.3.2.7.1.21.34</t>
  </si>
  <si>
    <t>1.3.2.7.1.21.35</t>
  </si>
  <si>
    <t>1.3.2.7.1.21.36</t>
  </si>
  <si>
    <t>1.3.2.7.1.21.37</t>
  </si>
  <si>
    <t>1.3.2.7.1.21.38</t>
  </si>
  <si>
    <t>1.3.2.7.1.21.39</t>
  </si>
  <si>
    <t>1.3.2.7.1.21.40</t>
  </si>
  <si>
    <t>1.3.2.7.1.21.41</t>
  </si>
  <si>
    <t>1.3.2.7.1.21.42</t>
  </si>
  <si>
    <t>1.3.2.7.1.21.43</t>
  </si>
  <si>
    <t>1.3.2.7.1.21.44</t>
  </si>
  <si>
    <t>1.3.2.7.1.21.45</t>
  </si>
  <si>
    <t>1.3.2.7.1.21.46</t>
  </si>
  <si>
    <t>1.3.2.7.1.21.47</t>
  </si>
  <si>
    <t>1.3.2.7.1.21.48</t>
  </si>
  <si>
    <t>1.3.2.7.1.21.49</t>
  </si>
  <si>
    <t>1.3.2.7.1.21.50</t>
  </si>
  <si>
    <t>1.3.2.7.1.22.1</t>
  </si>
  <si>
    <t>1.3.2.7.1.22.2</t>
  </si>
  <si>
    <t>1.3.2.7.1.22.3</t>
  </si>
  <si>
    <t>1.3.2.7.1.22.4</t>
  </si>
  <si>
    <t>1.3.2.7.1.22.5</t>
  </si>
  <si>
    <t>1.3.2.7.1.23.1</t>
  </si>
  <si>
    <t>1.3.2.7.1.23.2</t>
  </si>
  <si>
    <t>1.3.2.7.1.23.3</t>
  </si>
  <si>
    <t>1.3.2.7.1.23.4</t>
  </si>
  <si>
    <t>1.3.2.7.1.23.5</t>
  </si>
  <si>
    <t>1.3.2.7.1.23.6</t>
  </si>
  <si>
    <t>1.3.2.7.1.23.7</t>
  </si>
  <si>
    <t>1.3.2.7.1.23.8</t>
  </si>
  <si>
    <t>1.3.2.7.1.23.9</t>
  </si>
  <si>
    <t>1.3.2.7.1.23.10</t>
  </si>
  <si>
    <t>1.3.2.7.1.23.11</t>
  </si>
  <si>
    <t>1.3.2.7.1.23.12</t>
  </si>
  <si>
    <t>1.3.2.7.1.23.13</t>
  </si>
  <si>
    <t>1.3.2.7.1.23.14</t>
  </si>
  <si>
    <t>1.3.2.7.1.23.15</t>
  </si>
  <si>
    <t>1.3.2.7.1.23.16</t>
  </si>
  <si>
    <t>1.3.2.7.1.23.17</t>
  </si>
  <si>
    <t>1.3.2.7.1.23.18</t>
  </si>
  <si>
    <t>1.3.2.7.1.23.19</t>
  </si>
  <si>
    <t>1.3.2.7.1.23.20</t>
  </si>
  <si>
    <t>1.3.2.7.1.23.21</t>
  </si>
  <si>
    <t>1.3.2.7.1.23.22</t>
  </si>
  <si>
    <t>1.3.2.7.1.24.1</t>
  </si>
  <si>
    <t>1.3.2.7.1.24.2</t>
  </si>
  <si>
    <t>1.3.2.7.1.24.3</t>
  </si>
  <si>
    <t>1.3.2.7.1.24.4</t>
  </si>
  <si>
    <t>1.3.2.7.1.24.5</t>
  </si>
  <si>
    <t>1.3.2.7.1.25.1</t>
  </si>
  <si>
    <t>1.3.2.7.1.25.2</t>
  </si>
  <si>
    <t>1.3.2.7.1.25.3</t>
  </si>
  <si>
    <t>1.3.2.7.1.25.4</t>
  </si>
  <si>
    <t>1.3.2.7.1.25.5</t>
  </si>
  <si>
    <t>1.3.2.7.1.26.1</t>
  </si>
  <si>
    <t>1.3.2.7.1.26.2</t>
  </si>
  <si>
    <t>1.3.2.7.1.26.3</t>
  </si>
  <si>
    <t>1.3.2.7.1.26.4</t>
  </si>
  <si>
    <t>1.3.2.7.1.26.5</t>
  </si>
  <si>
    <t>1.3.2.7.1.26.6</t>
  </si>
  <si>
    <t>1.3.2.7.1.26.7</t>
  </si>
  <si>
    <t>1.3.2.7.1.26.8</t>
  </si>
  <si>
    <t>1.3.2.7.1.26.9</t>
  </si>
  <si>
    <t>1.3.2.7.1.26.10</t>
  </si>
  <si>
    <t>1.3.2.7.1.26.11</t>
  </si>
  <si>
    <t>1.3.2.7.1.27.1</t>
  </si>
  <si>
    <t>1.3.2.7.1.27.2</t>
  </si>
  <si>
    <t>1.3.2.7.1.27.3</t>
  </si>
  <si>
    <t>1.3.2.7.1.27.4</t>
  </si>
  <si>
    <t>1.3.2.7.1.27.5</t>
  </si>
  <si>
    <t>1.3.2.7.1.28.1</t>
  </si>
  <si>
    <t>1.3.2.7.1.28.2</t>
  </si>
  <si>
    <t>1.3.2.7.1.29.1</t>
  </si>
  <si>
    <t>1.3.2.7.2.1.1</t>
  </si>
  <si>
    <t>1.3.2.7.2.1.2</t>
  </si>
  <si>
    <t>1.3.2.7.2.1.3</t>
  </si>
  <si>
    <t>1.3.2.7.2.1.4</t>
  </si>
  <si>
    <t>1.3.2.7.2.1.5</t>
  </si>
  <si>
    <t>1.3.2.7.2.1.6</t>
  </si>
  <si>
    <t>1.3.2.7.2.1.7</t>
  </si>
  <si>
    <t>1.3.2.7.2.1.8</t>
  </si>
  <si>
    <t>1.3.2.7.2.1.9</t>
  </si>
  <si>
    <t>1.3.2.7.2.1.10</t>
  </si>
  <si>
    <t>1.3.2.7.2.1.11</t>
  </si>
  <si>
    <t>1.3.2.7.2.1.12</t>
  </si>
  <si>
    <t>1.3.2.7.2.1.13</t>
  </si>
  <si>
    <t>1.3.2.7.2.1.14</t>
  </si>
  <si>
    <t>1.3.2.7.2.1.15</t>
  </si>
  <si>
    <t>1.3.2.7.2.1.16</t>
  </si>
  <si>
    <t>1.3.2.7.2.1.17</t>
  </si>
  <si>
    <t>1.3.2.7.2.1.18</t>
  </si>
  <si>
    <t>1.3.2.7.2.1.19</t>
  </si>
  <si>
    <t>1.3.2.7.2.1.20</t>
  </si>
  <si>
    <t>1.3.2.7.2.1.21</t>
  </si>
  <si>
    <t>1.3.2.7.2.1.22</t>
  </si>
  <si>
    <t>1.3.2.7.2.1.23</t>
  </si>
  <si>
    <t>1.3.2.7.2.1.24</t>
  </si>
  <si>
    <t>1.3.2.7.2.1.25</t>
  </si>
  <si>
    <t>1.3.2.7.2.1.26</t>
  </si>
  <si>
    <t>1.3.2.7.2.1.27</t>
  </si>
  <si>
    <t>1.3.2.7.2.1.28</t>
  </si>
  <si>
    <t>1.3.2.7.2.1.29</t>
  </si>
  <si>
    <t>1.3.2.7.2.2.1</t>
  </si>
  <si>
    <t>1.3.2.7.2.2.2</t>
  </si>
  <si>
    <t>1.3.2.7.2.2.3</t>
  </si>
  <si>
    <t>1.3.2.7.2.2.4</t>
  </si>
  <si>
    <t>1.3.2.7.2.2.5</t>
  </si>
  <si>
    <t>1.3.2.7.2.3.1</t>
  </si>
  <si>
    <t>1.3.2.7.2.3.2</t>
  </si>
  <si>
    <t>1.3.2.7.2.3.3</t>
  </si>
  <si>
    <t>1.3.2.7.2.3.4</t>
  </si>
  <si>
    <t>1.3.2.7.2.3.5</t>
  </si>
  <si>
    <t>1.3.2.7.2.3.6</t>
  </si>
  <si>
    <t>1.3.2.7.2.3.7</t>
  </si>
  <si>
    <t>1.3.2.7.2.3.8</t>
  </si>
  <si>
    <t>1.3.2.7.2.3.9</t>
  </si>
  <si>
    <t>1.3.2.7.2.3.10</t>
  </si>
  <si>
    <t>1.3.2.7.2.3.11</t>
  </si>
  <si>
    <t>1.3.2.7.2.4.1</t>
  </si>
  <si>
    <t>1.3.2.7.2.4.2</t>
  </si>
  <si>
    <t>1.3.2.7.2.4.3</t>
  </si>
  <si>
    <t>1.3.2.7.2.5.1</t>
  </si>
  <si>
    <t>1.3.2.7.2.5.2</t>
  </si>
  <si>
    <t>1.3.2.7.2.5.3</t>
  </si>
  <si>
    <t>1.3.2.7.2.5.4</t>
  </si>
  <si>
    <t>1.3.2.7.2.5.5</t>
  </si>
  <si>
    <t>1.3.2.7.2.5.6</t>
  </si>
  <si>
    <t>1.3.2.7.2.5.7</t>
  </si>
  <si>
    <t>1.3.2.7.2.5.8</t>
  </si>
  <si>
    <t>1.3.2.7.2.5.9</t>
  </si>
  <si>
    <t>1.3.2.7.2.5.10</t>
  </si>
  <si>
    <t>1.3.2.7.2.5.11</t>
  </si>
  <si>
    <t>1.3.2.7.2.5.12</t>
  </si>
  <si>
    <t>1.3.2.7.2.5.13</t>
  </si>
  <si>
    <t>1.3.2.7.2.5.14</t>
  </si>
  <si>
    <t>1.3.2.7.2.5.15</t>
  </si>
  <si>
    <t>1.3.2.7.2.5.16</t>
  </si>
  <si>
    <t>1.3.2.7.2.5.17</t>
  </si>
  <si>
    <t>1.3.2.7.2.5.18</t>
  </si>
  <si>
    <t>1.3.2.7.2.5.19</t>
  </si>
  <si>
    <t>1.3.2.7.2.5.20</t>
  </si>
  <si>
    <t>1.3.2.7.2.5.21</t>
  </si>
  <si>
    <t>1.3.2.7.2.5.22</t>
  </si>
  <si>
    <t>1.3.2.7.2.5.23</t>
  </si>
  <si>
    <t>1.3.2.7.2.5.24</t>
  </si>
  <si>
    <t>1.3.2.7.2.5.25</t>
  </si>
  <si>
    <t>1.3.2.8.1.1.1</t>
  </si>
  <si>
    <t>1.3.2.8.1.1.2</t>
  </si>
  <si>
    <t>1.3.2.8.1.1.3</t>
  </si>
  <si>
    <t>1.3.2.8.1.1.4</t>
  </si>
  <si>
    <t>1.3.2.8.1.1.5</t>
  </si>
  <si>
    <t>1.3.2.8.1.1.6</t>
  </si>
  <si>
    <t>1.3.2.8.1.1.7</t>
  </si>
  <si>
    <t>1.3.2.8.1.1.8</t>
  </si>
  <si>
    <t>1.3.2.8.1.1.9</t>
  </si>
  <si>
    <t>1.3.2.8.1.1.10</t>
  </si>
  <si>
    <t>1.3.2.8.1.1.11</t>
  </si>
  <si>
    <t>1.3.2.8.1.1.12</t>
  </si>
  <si>
    <t>1.3.2.8.1.1.13</t>
  </si>
  <si>
    <t>1.3.2.8.1.1.14</t>
  </si>
  <si>
    <t>1.3.2.8.1.1.15</t>
  </si>
  <si>
    <t>1.3.2.8.1.1.16</t>
  </si>
  <si>
    <t>1.3.2.8.1.1.17</t>
  </si>
  <si>
    <t>1.3.2.8.1.1.18</t>
  </si>
  <si>
    <t>1.3.2.8.1.1.19</t>
  </si>
  <si>
    <t>1.3.2.8.1.2.1</t>
  </si>
  <si>
    <t>1.3.2.8.1.2.2</t>
  </si>
  <si>
    <t>1.3.2.8.1.2.3</t>
  </si>
  <si>
    <t>1.3.2.8.1.2.4</t>
  </si>
  <si>
    <t>1.3.2.8.1.2.5</t>
  </si>
  <si>
    <t>1.3.2.8.1.2.6</t>
  </si>
  <si>
    <t>1.3.2.8.1.2.7</t>
  </si>
  <si>
    <t>1.3.2.8.1.2.8</t>
  </si>
  <si>
    <t>1.3.2.8.1.2.9</t>
  </si>
  <si>
    <t>1.3.2.8.1.2.10</t>
  </si>
  <si>
    <t>1.3.2.8.1.3.1</t>
  </si>
  <si>
    <t>1.3.2.8.1.3.2</t>
  </si>
  <si>
    <t>1.3.2.8.1.3.3</t>
  </si>
  <si>
    <t>1.3.2.8.1.3.4</t>
  </si>
  <si>
    <t>1.3.2.8.1.3.5</t>
  </si>
  <si>
    <t>1.3.2.8.1.3.6</t>
  </si>
  <si>
    <t>1.3.2.8.1.3.7</t>
  </si>
  <si>
    <t>1.3.2.8.1.3.8</t>
  </si>
  <si>
    <t>1.3.2.8.1.3.9</t>
  </si>
  <si>
    <t>1.3.2.8.1.3.10</t>
  </si>
  <si>
    <t>1.3.2.8.1.3.11</t>
  </si>
  <si>
    <t>1.3.2.8.1.3.12</t>
  </si>
  <si>
    <t>1.3.2.8.1.3.13</t>
  </si>
  <si>
    <t>1.3.2.8.1.3.14</t>
  </si>
  <si>
    <t>1.3.2.8.1.3.15</t>
  </si>
  <si>
    <t>1.3.2.8.1.3.16</t>
  </si>
  <si>
    <t>1.3.2.8.1.3.17</t>
  </si>
  <si>
    <t>1.3.2.8.1.3.18</t>
  </si>
  <si>
    <t>1.3.2.8.1.3.19</t>
  </si>
  <si>
    <t>1.3.2.8.1.3.20</t>
  </si>
  <si>
    <t>1.3.2.8.1.3.21</t>
  </si>
  <si>
    <t>1.3.2.8.1.3.22</t>
  </si>
  <si>
    <t>1.3.2.8.1.3.23</t>
  </si>
  <si>
    <t>1.3.2.8.1.3.24</t>
  </si>
  <si>
    <t>1.3.2.8.1.3.25</t>
  </si>
  <si>
    <t>1.3.2.8.1.3.26</t>
  </si>
  <si>
    <t>1.3.2.8.1.3.27</t>
  </si>
  <si>
    <t>1.3.2.8.1.3.28</t>
  </si>
  <si>
    <t>1.3.2.8.1.4.1</t>
  </si>
  <si>
    <t>1.3.2.8.1.4.2</t>
  </si>
  <si>
    <t>1.3.2.8.1.4.3</t>
  </si>
  <si>
    <t>1.3.2.8.1.4.4</t>
  </si>
  <si>
    <t>1.3.2.8.1.4.5</t>
  </si>
  <si>
    <t>1.3.2.8.1.4.6</t>
  </si>
  <si>
    <t>1.3.2.8.1.4.7</t>
  </si>
  <si>
    <t>1.3.2.8.1.4.8</t>
  </si>
  <si>
    <t>1.3.2.8.1.4.9</t>
  </si>
  <si>
    <t>1.3.2.8.1.4.10</t>
  </si>
  <si>
    <t>1.3.2.8.1.4.11</t>
  </si>
  <si>
    <t>1.3.2.8.1.4.12</t>
  </si>
  <si>
    <t>1.3.2.8.1.5.1</t>
  </si>
  <si>
    <t>1.3.2.8.1.5.2</t>
  </si>
  <si>
    <t>1.3.2.8.1.5.3</t>
  </si>
  <si>
    <t>1.3.2.8.1.5.4</t>
  </si>
  <si>
    <t>1.3.2.8.1.5.5</t>
  </si>
  <si>
    <t>1.3.2.8.1.5.6</t>
  </si>
  <si>
    <t>1.3.2.8.1.5.7</t>
  </si>
  <si>
    <t>1.3.2.8.1.5.8</t>
  </si>
  <si>
    <t>1.3.2.8.1.5.9</t>
  </si>
  <si>
    <t>1.3.2.8.1.5.10</t>
  </si>
  <si>
    <t>1.3.2.8.1.5.11</t>
  </si>
  <si>
    <t>1.3.2.8.1.5.12</t>
  </si>
  <si>
    <t>1.3.2.8.1.5.13</t>
  </si>
  <si>
    <t>1.3.2.8.1.5.14</t>
  </si>
  <si>
    <t>1.3.2.8.1.5.15</t>
  </si>
  <si>
    <t>1.3.2.8.1.5.16</t>
  </si>
  <si>
    <t>1.3.2.8.1.5.17</t>
  </si>
  <si>
    <t>1.3.2.8.1.5.18</t>
  </si>
  <si>
    <t>1.3.2.8.1.5.19</t>
  </si>
  <si>
    <t>1.3.2.8.1.5.20</t>
  </si>
  <si>
    <t>1.3.2.8.1.5.21</t>
  </si>
  <si>
    <t>1.3.2.8.1.5.22</t>
  </si>
  <si>
    <t>1.3.2.8.1.5.23</t>
  </si>
  <si>
    <t>1.3.2.8.1.5.24</t>
  </si>
  <si>
    <t>1.3.2.8.1.5.25</t>
  </si>
  <si>
    <t>1.3.2.8.1.5.26</t>
  </si>
  <si>
    <t>1.3.2.8.1.5.27</t>
  </si>
  <si>
    <t>1.3.2.8.1.5.28</t>
  </si>
  <si>
    <t>1.3.2.8.1.6.1</t>
  </si>
  <si>
    <t>1.3.2.8.1.6.2</t>
  </si>
  <si>
    <t>1.3.2.8.1.6.3</t>
  </si>
  <si>
    <t>1.3.2.8.1.6.4</t>
  </si>
  <si>
    <t>1.3.2.8.1.6.5</t>
  </si>
  <si>
    <t>1.3.2.8.1.6.6</t>
  </si>
  <si>
    <t>1.3.2.8.1.6.7</t>
  </si>
  <si>
    <t>1.3.2.8.1.6.8</t>
  </si>
  <si>
    <t>1.3.2.8.1.6.9</t>
  </si>
  <si>
    <t>1.3.2.8.1.6.10</t>
  </si>
  <si>
    <t>1.3.2.8.1.6.11</t>
  </si>
  <si>
    <t>1.3.2.8.1.6.12</t>
  </si>
  <si>
    <t>1.3.2.8.1.6.13</t>
  </si>
  <si>
    <t>1.3.2.8.1.6.14</t>
  </si>
  <si>
    <t>1.3.2.8.1.6.15</t>
  </si>
  <si>
    <t>1.3.2.8.1.6.16</t>
  </si>
  <si>
    <t>1.3.2.8.1.6.17</t>
  </si>
  <si>
    <t>1.3.2.8.1.6.18</t>
  </si>
  <si>
    <t>1.3.2.8.1.6.19</t>
  </si>
  <si>
    <t>1.3.2.8.1.6.20</t>
  </si>
  <si>
    <t>1.3.2.8.1.6.21</t>
  </si>
  <si>
    <t>1.3.2.8.1.6.22</t>
  </si>
  <si>
    <t>1.3.2.8.1.6.23</t>
  </si>
  <si>
    <t>1.3.2.8.1.6.24</t>
  </si>
  <si>
    <t>1.3.2.8.1.6.25</t>
  </si>
  <si>
    <t>1.3.2.8.1.6.26</t>
  </si>
  <si>
    <t>1.3.2.8.1.6.27</t>
  </si>
  <si>
    <t>1.3.2.8.1.6.28</t>
  </si>
  <si>
    <t>1.3.2.8.1.6.29</t>
  </si>
  <si>
    <t>1.3.2.8.1.6.30</t>
  </si>
  <si>
    <t>1.3.2.8.1.6.31</t>
  </si>
  <si>
    <t>1.3.2.8.1.6.32</t>
  </si>
  <si>
    <t>1.3.2.8.1.6.33</t>
  </si>
  <si>
    <t>1.3.2.8.1.6.34</t>
  </si>
  <si>
    <t>1.3.2.8.1.6.35</t>
  </si>
  <si>
    <t>1.3.2.8.1.6.36</t>
  </si>
  <si>
    <t>1.3.2.8.1.6.37</t>
  </si>
  <si>
    <t>1.3.2.8.1.6.38</t>
  </si>
  <si>
    <t>1.3.2.8.1.6.39</t>
  </si>
  <si>
    <t>1.3.2.8.1.6.40</t>
  </si>
  <si>
    <t>1.3.2.8.1.6.41</t>
  </si>
  <si>
    <t>1.3.2.8.1.6.42</t>
  </si>
  <si>
    <t>1.3.2.8.1.6.43</t>
  </si>
  <si>
    <t>1.3.2.8.1.6.44</t>
  </si>
  <si>
    <t>1.3.2.8.1.6.45</t>
  </si>
  <si>
    <t>1.3.2.8.1.6.46</t>
  </si>
  <si>
    <t>1.3.2.8.1.6.47</t>
  </si>
  <si>
    <t>1.3.2.8.1.6.48</t>
  </si>
  <si>
    <t>1.3.2.8.1.6.49</t>
  </si>
  <si>
    <t>1.3.2.8.1.6.50</t>
  </si>
  <si>
    <t>1.3.2.8.1.6.51</t>
  </si>
  <si>
    <t>1.3.2.8.1.6.52</t>
  </si>
  <si>
    <t>1.3.2.8.1.6.53</t>
  </si>
  <si>
    <t>1.3.2.8.1.6.54</t>
  </si>
  <si>
    <t>1.3.2.8.1.6.55</t>
  </si>
  <si>
    <t>1.3.2.8.1.6.56</t>
  </si>
  <si>
    <t>1.3.2.8.1.6.57</t>
  </si>
  <si>
    <t>1.3.2.8.1.6.58</t>
  </si>
  <si>
    <t>1.3.2.8.1.6.59</t>
  </si>
  <si>
    <t>1.3.2.8.1.6.60</t>
  </si>
  <si>
    <t>1.3.2.8.1.6.61</t>
  </si>
  <si>
    <t>1.3.2.8.1.6.62</t>
  </si>
  <si>
    <t>1.3.2.8.1.6.63</t>
  </si>
  <si>
    <t>1.3.2.8.1.6.64</t>
  </si>
  <si>
    <t>1.3.2.8.1.6.65</t>
  </si>
  <si>
    <t>1.3.2.8.1.6.66</t>
  </si>
  <si>
    <t>1.3.2.8.1.6.67</t>
  </si>
  <si>
    <t>1.3.2.8.1.6.68</t>
  </si>
  <si>
    <t>1.3.2.8.1.6.69</t>
  </si>
  <si>
    <t>1.3.2.8.1.6.70</t>
  </si>
  <si>
    <t>1.3.2.8.1.6.71</t>
  </si>
  <si>
    <t>1.3.2.8.1.6.72</t>
  </si>
  <si>
    <t>1.3.2.8.1.6.73</t>
  </si>
  <si>
    <t>1.3.2.8.1.6.74</t>
  </si>
  <si>
    <t>1.3.2.8.1.6.75</t>
  </si>
  <si>
    <t>1.3.2.8.1.6.76</t>
  </si>
  <si>
    <t>1.3.2.8.1.6.77</t>
  </si>
  <si>
    <t>1.3.2.8.1.6.78</t>
  </si>
  <si>
    <t>1.3.2.8.1.6.79</t>
  </si>
  <si>
    <t>1.3.2.8.1.6.80</t>
  </si>
  <si>
    <t>1.3.2.8.1.6.81</t>
  </si>
  <si>
    <t>1.3.2.8.1.6.82</t>
  </si>
  <si>
    <t>1.3.2.8.1.6.83</t>
  </si>
  <si>
    <t>1.3.2.8.1.6.84</t>
  </si>
  <si>
    <t>1.3.2.8.1.6.85</t>
  </si>
  <si>
    <t>1.3.2.8.1.6.86</t>
  </si>
  <si>
    <t>1.3.2.8.1.6.87</t>
  </si>
  <si>
    <t>1.3.2.8.1.6.88</t>
  </si>
  <si>
    <t>1.3.2.8.1.6.89</t>
  </si>
  <si>
    <t>1.3.2.8.1.7.1</t>
  </si>
  <si>
    <t>1.3.2.8.1.7.2</t>
  </si>
  <si>
    <t>1.3.2.8.1.7.3</t>
  </si>
  <si>
    <t>1.3.2.8.1.7.4</t>
  </si>
  <si>
    <t>1.3.2.8.1.7.5</t>
  </si>
  <si>
    <t>1.3.2.8.1.7.6</t>
  </si>
  <si>
    <t>1.3.2.8.1.7.7</t>
  </si>
  <si>
    <t>1.3.2.8.1.7.8</t>
  </si>
  <si>
    <t>1.3.2.8.1.7.9</t>
  </si>
  <si>
    <t>1.3.2.8.1.7.10</t>
  </si>
  <si>
    <t>1.3.2.8.1.7.11</t>
  </si>
  <si>
    <t>1.3.2.8.1.7.12</t>
  </si>
  <si>
    <t>1.3.2.8.1.7.13</t>
  </si>
  <si>
    <t>1.3.2.8.1.7.14</t>
  </si>
  <si>
    <t>1.3.2.8.1.7.15</t>
  </si>
  <si>
    <t>1.3.2.8.1.7.16</t>
  </si>
  <si>
    <t>1.3.2.8.1.7.17</t>
  </si>
  <si>
    <t>1.3.2.8.1.7.18</t>
  </si>
  <si>
    <t>1.3.2.8.1.7.19</t>
  </si>
  <si>
    <t>1.3.2.8.1.7.20</t>
  </si>
  <si>
    <t>1.3.2.8.1.7.21</t>
  </si>
  <si>
    <t>1.3.2.8.1.7.22</t>
  </si>
  <si>
    <t>1.3.2.8.1.7.23</t>
  </si>
  <si>
    <t>1.3.2.8.1.7.24</t>
  </si>
  <si>
    <t>1.3.2.8.1.7.25</t>
  </si>
  <si>
    <t>1.3.2.8.1.7.26</t>
  </si>
  <si>
    <t>1.3.2.8.1.7.27</t>
  </si>
  <si>
    <t>1.3.2.8.1.7.28</t>
  </si>
  <si>
    <t>1.3.2.8.1.7.29</t>
  </si>
  <si>
    <t>1.3.2.8.1.7.30</t>
  </si>
  <si>
    <t>1.3.2.8.1.7.31</t>
  </si>
  <si>
    <t>1.3.2.8.1.7.32</t>
  </si>
  <si>
    <t>1.3.2.8.1.7.33</t>
  </si>
  <si>
    <t>1.3.2.8.1.7.34</t>
  </si>
  <si>
    <t>1.3.2.8.1.7.35</t>
  </si>
  <si>
    <t>1.3.2.8.1.7.36</t>
  </si>
  <si>
    <t>1.3.2.8.1.7.37</t>
  </si>
  <si>
    <t>1.3.2.8.1.7.38</t>
  </si>
  <si>
    <t>1.3.2.8.1.7.39</t>
  </si>
  <si>
    <t>1.3.2.8.1.7.40</t>
  </si>
  <si>
    <t>1.3.2.8.1.7.41</t>
  </si>
  <si>
    <t>1.3.2.8.1.7.42</t>
  </si>
  <si>
    <t>1.3.2.8.1.7.43</t>
  </si>
  <si>
    <t>1.3.2.8.1.7.44</t>
  </si>
  <si>
    <t>1.3.2.8.1.7.45</t>
  </si>
  <si>
    <t>1.3.2.8.1.7.46</t>
  </si>
  <si>
    <t>1.3.2.8.1.7.47</t>
  </si>
  <si>
    <t>1.3.2.8.1.7.48</t>
  </si>
  <si>
    <t>1.3.2.8.1.7.49</t>
  </si>
  <si>
    <t>1.3.2.8.1.7.50</t>
  </si>
  <si>
    <t>1.3.2.8.1.7.51</t>
  </si>
  <si>
    <t>1.3.2.8.1.7.52</t>
  </si>
  <si>
    <t>1.3.2.8.1.7.53</t>
  </si>
  <si>
    <t>1.3.2.8.1.8.1</t>
  </si>
  <si>
    <t>1.3.2.8.1.8.2</t>
  </si>
  <si>
    <t>1.3.2.8.1.8.3</t>
  </si>
  <si>
    <t>1.3.2.8.1.8.4</t>
  </si>
  <si>
    <t>1.3.2.8.1.8.5</t>
  </si>
  <si>
    <t>1.3.2.8.1.8.6</t>
  </si>
  <si>
    <t>1.3.2.8.1.8.7</t>
  </si>
  <si>
    <t>1.3.2.8.1.8.8</t>
  </si>
  <si>
    <t>1.3.2.8.1.8.9</t>
  </si>
  <si>
    <t>1.3.2.8.1.8.10</t>
  </si>
  <si>
    <t>1.3.2.8.1.8.11</t>
  </si>
  <si>
    <t>1.3.2.8.1.8.12</t>
  </si>
  <si>
    <t>1.3.2.8.1.8.13</t>
  </si>
  <si>
    <t>1.3.2.8.1.8.14</t>
  </si>
  <si>
    <t>1.3.2.8.1.8.15</t>
  </si>
  <si>
    <t>1.3.2.8.1.8.16</t>
  </si>
  <si>
    <t>1.3.2.8.1.8.17</t>
  </si>
  <si>
    <t>1.3.2.8.1.8.18</t>
  </si>
  <si>
    <t>1.3.2.8.1.8.19</t>
  </si>
  <si>
    <t>1.3.2.8.1.8.20</t>
  </si>
  <si>
    <t>1.3.2.8.1.8.21</t>
  </si>
  <si>
    <t>1.3.2.8.1.8.22</t>
  </si>
  <si>
    <t>1.3.2.8.1.8.23</t>
  </si>
  <si>
    <t>1.3.2.8.1.8.24</t>
  </si>
  <si>
    <t>1.3.2.8.1.8.25</t>
  </si>
  <si>
    <t>1.3.2.8.1.8.26</t>
  </si>
  <si>
    <t>1.3.2.8.1.8.27</t>
  </si>
  <si>
    <t>1.3.2.8.1.8.28</t>
  </si>
  <si>
    <t>1.3.2.8.1.8.29</t>
  </si>
  <si>
    <t>1.3.2.8.1.8.30</t>
  </si>
  <si>
    <t>1.3.2.8.1.8.31</t>
  </si>
  <si>
    <t>1.3.2.8.1.8.32</t>
  </si>
  <si>
    <t>1.3.2.8.1.8.33</t>
  </si>
  <si>
    <t>1.3.2.8.1.8.34</t>
  </si>
  <si>
    <t>1.3.2.8.1.8.35</t>
  </si>
  <si>
    <t>1.3.2.8.1.8.36</t>
  </si>
  <si>
    <t>1.3.2.8.1.8.37</t>
  </si>
  <si>
    <t>1.3.2.8.1.8.38</t>
  </si>
  <si>
    <t>1.3.2.8.1.8.39</t>
  </si>
  <si>
    <t>1.3.2.8.1.8.40</t>
  </si>
  <si>
    <t>1.3.2.8.1.8.41</t>
  </si>
  <si>
    <t>1.3.2.8.1.8.42</t>
  </si>
  <si>
    <t>1.3.2.8.1.8.43</t>
  </si>
  <si>
    <t>1.3.2.8.1.8.44</t>
  </si>
  <si>
    <t>1.3.2.8.1.8.45</t>
  </si>
  <si>
    <t>1.3.2.8.1.8.46</t>
  </si>
  <si>
    <t>1.3.2.8.1.8.47</t>
  </si>
  <si>
    <t>1.3.2.8.1.8.48</t>
  </si>
  <si>
    <t>1.3.2.8.1.8.49</t>
  </si>
  <si>
    <t>1.3.2.8.1.8.50</t>
  </si>
  <si>
    <t>1.3.2.8.1.8.51</t>
  </si>
  <si>
    <t>1.3.2.8.1.8.52</t>
  </si>
  <si>
    <t>1.3.2.8.1.8.53</t>
  </si>
  <si>
    <t>1.3.2.8.1.8.54</t>
  </si>
  <si>
    <t>1.3.2.8.1.8.55</t>
  </si>
  <si>
    <t>1.3.2.8.1.8.56</t>
  </si>
  <si>
    <t>1.3.2.8.1.8.57</t>
  </si>
  <si>
    <t>1.3.2.8.1.8.58</t>
  </si>
  <si>
    <t>1.3.2.8.1.8.59</t>
  </si>
  <si>
    <t>1.3.2.8.1.8.60</t>
  </si>
  <si>
    <t>1.3.2.8.1.8.61</t>
  </si>
  <si>
    <t>1.3.2.8.1.8.62</t>
  </si>
  <si>
    <t>1.3.2.8.1.8.63</t>
  </si>
  <si>
    <t>1.3.2.8.1.9.1</t>
  </si>
  <si>
    <t>1.3.2.8.1.9.2</t>
  </si>
  <si>
    <t>1.3.2.8.1.9.3</t>
  </si>
  <si>
    <t>1.3.2.8.1.9.4</t>
  </si>
  <si>
    <t>1.3.2.8.1.9.5</t>
  </si>
  <si>
    <t>1.3.2.8.1.9.6</t>
  </si>
  <si>
    <t>1.3.2.8.1.9.7</t>
  </si>
  <si>
    <t>1.3.2.8.1.9.8</t>
  </si>
  <si>
    <t>1.3.2.8.1.9.9</t>
  </si>
  <si>
    <t>1.3.2.8.1.10.1</t>
  </si>
  <si>
    <t>1.3.2.8.1.10.2</t>
  </si>
  <si>
    <t>1.3.2.8.1.10.3</t>
  </si>
  <si>
    <t>1.3.2.8.1.10.4</t>
  </si>
  <si>
    <t>1.3.2.8.1.10.5</t>
  </si>
  <si>
    <t>1.3.2.8.1.10.6</t>
  </si>
  <si>
    <t>1.3.2.8.1.10.7</t>
  </si>
  <si>
    <t>1.3.2.8.1.10.8</t>
  </si>
  <si>
    <t>1.3.2.8.1.10.9</t>
  </si>
  <si>
    <t>1.3.2.8.1.10.10</t>
  </si>
  <si>
    <t>1.3.2.8.1.10.11</t>
  </si>
  <si>
    <t>1.3.2.8.1.10.12</t>
  </si>
  <si>
    <t>1.3.2.8.1.10.13</t>
  </si>
  <si>
    <t>1.3.2.8.1.10.14</t>
  </si>
  <si>
    <t>1.3.2.8.1.10.15</t>
  </si>
  <si>
    <t>1.3.2.8.1.10.16</t>
  </si>
  <si>
    <t>1.3.2.8.1.10.17</t>
  </si>
  <si>
    <t>1.3.2.8.1.10.18</t>
  </si>
  <si>
    <t>1.3.2.8.1.10.19</t>
  </si>
  <si>
    <t>1.3.2.8.1.10.20</t>
  </si>
  <si>
    <t>1.3.2.8.1.10.21</t>
  </si>
  <si>
    <t>1.3.2.8.1.10.22</t>
  </si>
  <si>
    <t>1.3.2.8.1.10.23</t>
  </si>
  <si>
    <t>1.3.2.8.1.10.24</t>
  </si>
  <si>
    <t>1.3.2.8.1.10.25</t>
  </si>
  <si>
    <t>1.3.2.8.1.10.26</t>
  </si>
  <si>
    <t>1.3.2.8.1.10.27</t>
  </si>
  <si>
    <t>1.3.2.8.1.10.28</t>
  </si>
  <si>
    <t>1.3.2.8.1.10.29</t>
  </si>
  <si>
    <t>1.3.2.8.1.10.30</t>
  </si>
  <si>
    <t>1.3.2.8.1.10.31</t>
  </si>
  <si>
    <t>1.3.2.8.1.10.32</t>
  </si>
  <si>
    <t>1.3.2.8.1.10.33</t>
  </si>
  <si>
    <t>1.3.2.8.1.10.34</t>
  </si>
  <si>
    <t>1.3.2.8.1.10.35</t>
  </si>
  <si>
    <t>1.3.2.8.1.10.36</t>
  </si>
  <si>
    <t>1.3.2.8.1.10.37</t>
  </si>
  <si>
    <t>1.3.2.8.1.10.38</t>
  </si>
  <si>
    <t>1.3.2.8.1.10.39</t>
  </si>
  <si>
    <t>1.3.2.8.1.10.40</t>
  </si>
  <si>
    <t>1.3.2.8.1.10.41</t>
  </si>
  <si>
    <t>1.3.2.8.1.10.42</t>
  </si>
  <si>
    <t>1.3.2.8.1.10.43</t>
  </si>
  <si>
    <t>1.3.2.8.1.10.44</t>
  </si>
  <si>
    <t>1.3.2.8.1.10.45</t>
  </si>
  <si>
    <t>1.3.2.8.1.10.46</t>
  </si>
  <si>
    <t>1.3.2.8.1.10.47</t>
  </si>
  <si>
    <t>1.3.2.8.1.10.48</t>
  </si>
  <si>
    <t>1.3.2.8.1.10.49</t>
  </si>
  <si>
    <t>1.3.2.8.1.10.50</t>
  </si>
  <si>
    <t>1.3.2.8.1.10.51</t>
  </si>
  <si>
    <t>1.3.2.8.1.10.52</t>
  </si>
  <si>
    <t>1.3.2.8.1.10.53</t>
  </si>
  <si>
    <t>1.3.2.8.1.10.54</t>
  </si>
  <si>
    <t>1.3.2.8.1.10.55</t>
  </si>
  <si>
    <t>1.3.2.8.1.10.56</t>
  </si>
  <si>
    <t>1.3.2.8.1.10.57</t>
  </si>
  <si>
    <t>1.3.2.8.1.10.58</t>
  </si>
  <si>
    <t>1.3.2.8.1.10.59</t>
  </si>
  <si>
    <t>1.3.2.8.1.10.60</t>
  </si>
  <si>
    <t>1.3.2.8.1.10.61</t>
  </si>
  <si>
    <t>1.3.2.8.1.10.62</t>
  </si>
  <si>
    <t>1.3.2.8.1.10.63</t>
  </si>
  <si>
    <t>1.3.2.8.1.10.64</t>
  </si>
  <si>
    <t>1.3.2.8.1.10.65</t>
  </si>
  <si>
    <t>1.3.2.8.1.10.66</t>
  </si>
  <si>
    <t>1.3.2.8.1.10.67</t>
  </si>
  <si>
    <t>1.3.2.8.1.10.68</t>
  </si>
  <si>
    <t>1.3.2.8.1.10.69</t>
  </si>
  <si>
    <t>1.3.2.8.1.10.70</t>
  </si>
  <si>
    <t>1.3.2.8.1.10.71</t>
  </si>
  <si>
    <t>1.3.2.8.1.10.72</t>
  </si>
  <si>
    <t>1.3.2.8.1.10.73</t>
  </si>
  <si>
    <t>1.3.2.8.1.10.74</t>
  </si>
  <si>
    <t>1.3.2.8.1.10.75</t>
  </si>
  <si>
    <t>1.3.2.8.1.10.76</t>
  </si>
  <si>
    <t>1.3.2.8.1.10.77</t>
  </si>
  <si>
    <t>1.3.2.8.1.10.78</t>
  </si>
  <si>
    <t>1.3.2.8.1.10.79</t>
  </si>
  <si>
    <t>1.3.2.8.1.10.80</t>
  </si>
  <si>
    <t>1.3.2.8.1.10.81</t>
  </si>
  <si>
    <t>1.3.2.8.1.10.82</t>
  </si>
  <si>
    <t>1.3.2.8.1.10.83</t>
  </si>
  <si>
    <t>1.3.2.8.1.10.84</t>
  </si>
  <si>
    <t>1.3.2.8.1.10.85</t>
  </si>
  <si>
    <t>1.3.2.8.1.10.86</t>
  </si>
  <si>
    <t>1.3.2.8.1.10.87</t>
  </si>
  <si>
    <t>1.3.2.8.1.10.88</t>
  </si>
  <si>
    <t>1.3.2.8.1.10.89</t>
  </si>
  <si>
    <t>1.3.2.8.1.10.90</t>
  </si>
  <si>
    <t>1.3.2.8.1.10.91</t>
  </si>
  <si>
    <t>1.3.2.8.1.10.92</t>
  </si>
  <si>
    <t>1.3.2.8.1.10.93</t>
  </si>
  <si>
    <t>1.3.2.8.1.10.94</t>
  </si>
  <si>
    <t>1.3.2.8.1.10.95</t>
  </si>
  <si>
    <t>1.3.2.8.1.10.96</t>
  </si>
  <si>
    <t>1.3.2.8.1.10.97</t>
  </si>
  <si>
    <t>1.3.2.8.1.10.98</t>
  </si>
  <si>
    <t>1.3.2.8.1.10.99</t>
  </si>
  <si>
    <t>1.3.2.8.1.10.100</t>
  </si>
  <si>
    <t>1.3.2.8.1.10.101</t>
  </si>
  <si>
    <t>1.3.2.8.1.10.102</t>
  </si>
  <si>
    <t>1.3.2.8.1.10.103</t>
  </si>
  <si>
    <t>1.3.2.8.1.10.104</t>
  </si>
  <si>
    <t>1.3.2.8.1.10.105</t>
  </si>
  <si>
    <t>1.3.2.8.1.10.106</t>
  </si>
  <si>
    <t>1.3.2.8.1.10.107</t>
  </si>
  <si>
    <t>1.3.2.8.1.10.108</t>
  </si>
  <si>
    <t>1.3.2.8.1.10.109</t>
  </si>
  <si>
    <t>1.3.2.8.1.10.110</t>
  </si>
  <si>
    <t>1.3.2.8.1.10.111</t>
  </si>
  <si>
    <t>1.3.2.8.1.10.112</t>
  </si>
  <si>
    <t>1.3.2.8.1.10.113</t>
  </si>
  <si>
    <t>1.3.2.8.1.10.114</t>
  </si>
  <si>
    <t>1.3.2.8.1.10.115</t>
  </si>
  <si>
    <t>1.3.2.8.1.10.116</t>
  </si>
  <si>
    <t>1.3.2.8.1.10.117</t>
  </si>
  <si>
    <t>1.3.2.8.1.10.118</t>
  </si>
  <si>
    <t>1.3.2.8.1.10.119</t>
  </si>
  <si>
    <t>1.3.2.8.1.10.120</t>
  </si>
  <si>
    <t>1.3.2.8.1.10.121</t>
  </si>
  <si>
    <t>1.3.2.8.1.10.122</t>
  </si>
  <si>
    <t>1.3.2.8.1.10.123</t>
  </si>
  <si>
    <t>1.3.2.8.1.10.124</t>
  </si>
  <si>
    <t>1.3.2.8.1.10.125</t>
  </si>
  <si>
    <t>1.3.2.8.1.10.126</t>
  </si>
  <si>
    <t>1.3.2.8.1.10.127</t>
  </si>
  <si>
    <t>1.3.2.8.1.10.128</t>
  </si>
  <si>
    <t>1.3.2.8.1.10.129</t>
  </si>
  <si>
    <t>1.3.2.8.1.10.130</t>
  </si>
  <si>
    <t>1.3.2.8.1.10.131</t>
  </si>
  <si>
    <t>1.3.2.8.1.10.132</t>
  </si>
  <si>
    <t>1.3.2.8.1.10.133</t>
  </si>
  <si>
    <t>1.3.2.8.1.10.134</t>
  </si>
  <si>
    <t>1.3.2.8.1.10.135</t>
  </si>
  <si>
    <t>1.3.2.8.1.10.136</t>
  </si>
  <si>
    <t>1.3.2.8.1.10.137</t>
  </si>
  <si>
    <t>1.3.2.8.1.10.138</t>
  </si>
  <si>
    <t>1.3.2.8.1.10.139</t>
  </si>
  <si>
    <t>1.3.2.8.1.10.140</t>
  </si>
  <si>
    <t>1.3.2.8.1.10.141</t>
  </si>
  <si>
    <t>1.3.2.8.1.10.142</t>
  </si>
  <si>
    <t>1.3.2.8.1.10.143</t>
  </si>
  <si>
    <t>1.3.2.8.1.10.144</t>
  </si>
  <si>
    <t>1.3.2.8.1.10.145</t>
  </si>
  <si>
    <t>1.3.2.8.1.10.146</t>
  </si>
  <si>
    <t>1.3.2.8.1.10.147</t>
  </si>
  <si>
    <t>1.3.2.8.1.10.148</t>
  </si>
  <si>
    <t>1.3.2.8.1.10.149</t>
  </si>
  <si>
    <t>1.3.2.8.1.10.150</t>
  </si>
  <si>
    <t>1.3.2.8.1.10.151</t>
  </si>
  <si>
    <t>1.3.2.8.1.10.152</t>
  </si>
  <si>
    <t>1.3.2.8.1.10.153</t>
  </si>
  <si>
    <t>1.3.2.8.1.10.154</t>
  </si>
  <si>
    <t>1.3.2.8.1.10.155</t>
  </si>
  <si>
    <t>1.3.2.8.1.10.156</t>
  </si>
  <si>
    <t>1.3.2.8.1.10.157</t>
  </si>
  <si>
    <t>1.3.2.8.1.10.158</t>
  </si>
  <si>
    <t>1.3.2.8.1.10.159</t>
  </si>
  <si>
    <t>1.3.2.8.1.10.160</t>
  </si>
  <si>
    <t>1.3.2.8.1.10.161</t>
  </si>
  <si>
    <t>1.3.2.8.1.10.162</t>
  </si>
  <si>
    <t>1.3.2.8.1.10.163</t>
  </si>
  <si>
    <t>1.3.2.8.1.10.164</t>
  </si>
  <si>
    <t>1.3.2.8.1.10.165</t>
  </si>
  <si>
    <t>1.3.2.8.1.10.166</t>
  </si>
  <si>
    <t>1.3.2.8.1.10.167</t>
  </si>
  <si>
    <t>1.3.2.8.1.10.168</t>
  </si>
  <si>
    <t>1.3.2.8.1.10.169</t>
  </si>
  <si>
    <t>1.3.2.8.1.10.170</t>
  </si>
  <si>
    <t>1.3.2.8.1.10.171</t>
  </si>
  <si>
    <t>1.3.2.8.1.10.172</t>
  </si>
  <si>
    <t>1.3.2.8.1.10.173</t>
  </si>
  <si>
    <t>1.3.2.8.1.10.174</t>
  </si>
  <si>
    <t>1.3.2.8.1.10.175</t>
  </si>
  <si>
    <t>1.3.2.8.1.10.176</t>
  </si>
  <si>
    <t>1.3.2.8.1.10.177</t>
  </si>
  <si>
    <t>1.3.2.8.1.10.178</t>
  </si>
  <si>
    <t>1.3.2.8.1.10.179</t>
  </si>
  <si>
    <t>1.3.2.8.1.10.180</t>
  </si>
  <si>
    <t>1.3.2.8.1.10.181</t>
  </si>
  <si>
    <t>1.3.2.8.1.10.182</t>
  </si>
  <si>
    <t>1.3.2.8.1.10.183</t>
  </si>
  <si>
    <t>1.3.2.8.1.10.184</t>
  </si>
  <si>
    <t>1.3.2.8.1.10.185</t>
  </si>
  <si>
    <t>1.3.2.8.1.10.186</t>
  </si>
  <si>
    <t>1.3.2.8.1.10.187</t>
  </si>
  <si>
    <t>1.3.2.8.1.10.188</t>
  </si>
  <si>
    <t>1.3.2.8.1.10.189</t>
  </si>
  <si>
    <t>1.3.2.8.1.10.190</t>
  </si>
  <si>
    <t>1.3.2.8.1.11.1</t>
  </si>
  <si>
    <t>1.3.2.8.1.11.2</t>
  </si>
  <si>
    <t>1.3.2.8.1.11.3</t>
  </si>
  <si>
    <t>1.3.2.8.1.11.4</t>
  </si>
  <si>
    <t>1.3.2.8.1.11.5</t>
  </si>
  <si>
    <t>1.3.2.8.1.11.6</t>
  </si>
  <si>
    <t>1.3.2.8.1.11.7</t>
  </si>
  <si>
    <t>1.3.2.8.1.11.8</t>
  </si>
  <si>
    <t>1.3.2.8.1.11.9</t>
  </si>
  <si>
    <t>1.3.2.8.1.11.10</t>
  </si>
  <si>
    <t>1.3.2.8.1.11.11</t>
  </si>
  <si>
    <t>1.3.2.8.1.11.12</t>
  </si>
  <si>
    <t>1.3.2.8.1.11.13</t>
  </si>
  <si>
    <t>1.3.2.8.1.11.14</t>
  </si>
  <si>
    <t>1.3.2.8.1.11.15</t>
  </si>
  <si>
    <t>1.3.2.8.1.11.16</t>
  </si>
  <si>
    <t>1.3.2.8.1.11.17</t>
  </si>
  <si>
    <t>1.3.2.8.1.11.18</t>
  </si>
  <si>
    <t>1.3.2.8.1.11.19</t>
  </si>
  <si>
    <t>1.3.2.8.1.11.20</t>
  </si>
  <si>
    <t>1.3.2.8.1.11.21</t>
  </si>
  <si>
    <t>1.3.2.8.1.11.22</t>
  </si>
  <si>
    <t>1.3.2.8.1.11.23</t>
  </si>
  <si>
    <t>1.3.2.8.1.11.24</t>
  </si>
  <si>
    <t>1.3.2.8.1.11.25</t>
  </si>
  <si>
    <t>1.3.2.8.1.11.26</t>
  </si>
  <si>
    <t>1.3.2.8.1.11.27</t>
  </si>
  <si>
    <t>1.3.2.8.1.11.28</t>
  </si>
  <si>
    <t>1.3.2.8.1.11.29</t>
  </si>
  <si>
    <t>1.3.2.8.1.11.30</t>
  </si>
  <si>
    <t>1.3.2.8.1.11.31</t>
  </si>
  <si>
    <t>1.3.2.8.1.11.32</t>
  </si>
  <si>
    <t>1.3.2.8.1.11.33</t>
  </si>
  <si>
    <t>1.3.2.8.1.11.34</t>
  </si>
  <si>
    <t>1.3.2.8.1.11.35</t>
  </si>
  <si>
    <t>1.3.2.8.1.11.36</t>
  </si>
  <si>
    <t>1.3.2.8.1.11.37</t>
  </si>
  <si>
    <t>1.3.2.8.1.11.38</t>
  </si>
  <si>
    <t>1.3.2.8.1.11.39</t>
  </si>
  <si>
    <t>1.3.2.8.1.11.40</t>
  </si>
  <si>
    <t>1.3.2.8.1.11.41</t>
  </si>
  <si>
    <t>1.3.2.8.1.11.42</t>
  </si>
  <si>
    <t>1.3.2.8.1.11.43</t>
  </si>
  <si>
    <t>1.3.2.8.1.11.44</t>
  </si>
  <si>
    <t>1.3.2.8.1.11.45</t>
  </si>
  <si>
    <t>1.3.2.8.1.11.46</t>
  </si>
  <si>
    <t>1.3.2.8.1.11.47</t>
  </si>
  <si>
    <t>1.3.2.8.1.11.48</t>
  </si>
  <si>
    <t>1.3.2.8.1.11.49</t>
  </si>
  <si>
    <t>1.3.2.8.1.11.50</t>
  </si>
  <si>
    <t>1.3.2.8.1.11.51</t>
  </si>
  <si>
    <t>1.3.2.8.1.11.52</t>
  </si>
  <si>
    <t>1.3.2.8.1.11.53</t>
  </si>
  <si>
    <t>1.3.2.8.1.11.54</t>
  </si>
  <si>
    <t>1.3.2.8.1.11.55</t>
  </si>
  <si>
    <t>1.3.2.8.1.11.56</t>
  </si>
  <si>
    <t>1.3.2.8.1.11.57</t>
  </si>
  <si>
    <t>1.3.2.8.1.11.58</t>
  </si>
  <si>
    <t>1.3.2.8.1.11.59</t>
  </si>
  <si>
    <t>1.3.2.8.1.11.60</t>
  </si>
  <si>
    <t>1.3.2.8.1.11.61</t>
  </si>
  <si>
    <t>1.3.2.8.1.11.62</t>
  </si>
  <si>
    <t>1.3.2.8.1.11.63</t>
  </si>
  <si>
    <t>1.3.2.8.1.11.64</t>
  </si>
  <si>
    <t>1.3.2.8.1.11.65</t>
  </si>
  <si>
    <t>1.3.2.8.1.11.66</t>
  </si>
  <si>
    <t>1.3.2.8.1.11.67</t>
  </si>
  <si>
    <t>1.3.2.8.1.11.68</t>
  </si>
  <si>
    <t>1.3.2.8.1.11.69</t>
  </si>
  <si>
    <t>1.3.2.8.1.11.70</t>
  </si>
  <si>
    <t>1.3.2.8.1.11.71</t>
  </si>
  <si>
    <t>1.3.2.8.1.11.72</t>
  </si>
  <si>
    <t>1.3.2.8.1.11.73</t>
  </si>
  <si>
    <t>1.3.2.8.1.11.74</t>
  </si>
  <si>
    <t>1.3.2.8.1.11.75</t>
  </si>
  <si>
    <t>1.3.2.8.1.11.76</t>
  </si>
  <si>
    <t>1.3.2.8.1.11.77</t>
  </si>
  <si>
    <t>1.3.2.8.1.11.78</t>
  </si>
  <si>
    <t>1.3.2.8.1.11.79</t>
  </si>
  <si>
    <t>1.3.2.8.1.11.80</t>
  </si>
  <si>
    <t>1.3.2.8.1.11.81</t>
  </si>
  <si>
    <t>1.3.2.8.1.11.82</t>
  </si>
  <si>
    <t>1.3.2.8.1.11.83</t>
  </si>
  <si>
    <t>1.3.2.8.1.11.84</t>
  </si>
  <si>
    <t>1.3.2.8.1.11.85</t>
  </si>
  <si>
    <t>1.3.2.8.1.11.86</t>
  </si>
  <si>
    <t>1.3.2.8.1.11.87</t>
  </si>
  <si>
    <t>1.3.2.8.1.11.88</t>
  </si>
  <si>
    <t>1.3.2.8.1.11.89</t>
  </si>
  <si>
    <t>1.3.2.8.1.11.90</t>
  </si>
  <si>
    <t>1.3.2.8.1.11.91</t>
  </si>
  <si>
    <t>1.3.2.8.1.11.92</t>
  </si>
  <si>
    <t>1.3.2.8.1.11.93</t>
  </si>
  <si>
    <t>1.3.2.8.1.11.94</t>
  </si>
  <si>
    <t>1.3.2.8.1.11.95</t>
  </si>
  <si>
    <t>1.3.2.8.1.11.96</t>
  </si>
  <si>
    <t>1.3.2.8.1.11.97</t>
  </si>
  <si>
    <t>1.3.2.8.1.11.98</t>
  </si>
  <si>
    <t>1.3.2.8.1.11.99</t>
  </si>
  <si>
    <t>1.3.2.8.1.11.100</t>
  </si>
  <si>
    <t>1.3.2.8.1.11.101</t>
  </si>
  <si>
    <t>1.3.2.8.1.11.102</t>
  </si>
  <si>
    <t>1.3.2.8.1.11.103</t>
  </si>
  <si>
    <t>1.3.2.8.1.11.104</t>
  </si>
  <si>
    <t>1.3.2.8.1.11.105</t>
  </si>
  <si>
    <t>1.3.2.8.1.11.106</t>
  </si>
  <si>
    <t>1.3.2.8.1.11.107</t>
  </si>
  <si>
    <t>1.3.2.8.1.11.108</t>
  </si>
  <si>
    <t>1.3.2.8.1.11.109</t>
  </si>
  <si>
    <t>1.3.2.8.1.11.110</t>
  </si>
  <si>
    <t>1.3.2.8.1.11.111</t>
  </si>
  <si>
    <t>1.3.2.8.1.11.112</t>
  </si>
  <si>
    <t>1.3.2.8.1.11.113</t>
  </si>
  <si>
    <t>1.3.2.8.1.11.114</t>
  </si>
  <si>
    <t>1.3.2.8.1.11.115</t>
  </si>
  <si>
    <t>1.3.2.8.1.11.116</t>
  </si>
  <si>
    <t>1.3.2.8.1.11.117</t>
  </si>
  <si>
    <t>1.3.2.8.1.11.118</t>
  </si>
  <si>
    <t>1.3.2.8.1.11.119</t>
  </si>
  <si>
    <t>1.3.2.8.1.11.120</t>
  </si>
  <si>
    <t>1.3.2.8.1.11.121</t>
  </si>
  <si>
    <t>1.3.2.8.1.11.122</t>
  </si>
  <si>
    <t>1.3.2.8.1.11.123</t>
  </si>
  <si>
    <t>1.3.2.8.1.11.124</t>
  </si>
  <si>
    <t>1.3.2.8.1.11.125</t>
  </si>
  <si>
    <t>1.3.2.8.1.11.126</t>
  </si>
  <si>
    <t>1.3.2.8.1.11.127</t>
  </si>
  <si>
    <t>1.3.2.8.1.11.128</t>
  </si>
  <si>
    <t>1.3.2.8.1.11.129</t>
  </si>
  <si>
    <t>1.3.2.8.1.11.130</t>
  </si>
  <si>
    <t>1.3.2.8.1.11.131</t>
  </si>
  <si>
    <t>1.3.2.8.1.11.132</t>
  </si>
  <si>
    <t>1.3.2.8.1.11.133</t>
  </si>
  <si>
    <t>1.3.2.8.1.11.134</t>
  </si>
  <si>
    <t>1.3.2.8.1.11.135</t>
  </si>
  <si>
    <t>1.3.2.8.1.11.136</t>
  </si>
  <si>
    <t>1.3.2.8.1.11.137</t>
  </si>
  <si>
    <t>1.3.2.8.1.11.138</t>
  </si>
  <si>
    <t>1.3.2.8.1.11.139</t>
  </si>
  <si>
    <t>1.3.2.8.1.11.140</t>
  </si>
  <si>
    <t>1.3.2.8.1.11.141</t>
  </si>
  <si>
    <t>1.3.2.8.1.11.142</t>
  </si>
  <si>
    <t>1.3.2.8.1.11.143</t>
  </si>
  <si>
    <t>1.3.2.8.1.11.144</t>
  </si>
  <si>
    <t>1.3.2.8.1.11.145</t>
  </si>
  <si>
    <t>1.3.2.8.1.11.146</t>
  </si>
  <si>
    <t>1.3.2.8.1.11.147</t>
  </si>
  <si>
    <t>1.3.2.8.1.11.148</t>
  </si>
  <si>
    <t>1.3.2.8.1.11.149</t>
  </si>
  <si>
    <t>1.3.2.8.1.11.150</t>
  </si>
  <si>
    <t>1.3.2.8.1.11.151</t>
  </si>
  <si>
    <t>1.3.2.8.1.11.152</t>
  </si>
  <si>
    <t>1.3.2.8.1.11.153</t>
  </si>
  <si>
    <t>1.3.2.8.1.11.154</t>
  </si>
  <si>
    <t>1.3.2.8.1.11.155</t>
  </si>
  <si>
    <t>1.3.2.8.1.11.156</t>
  </si>
  <si>
    <t>1.3.2.8.1.11.157</t>
  </si>
  <si>
    <t>1.3.2.8.1.11.158</t>
  </si>
  <si>
    <t>1.3.2.8.1.11.159</t>
  </si>
  <si>
    <t>1.3.2.8.1.11.160</t>
  </si>
  <si>
    <t>1.3.2.8.1.11.161</t>
  </si>
  <si>
    <t>1.3.2.8.1.11.162</t>
  </si>
  <si>
    <t>1.3.2.8.1.11.163</t>
  </si>
  <si>
    <t>1.3.2.8.1.11.164</t>
  </si>
  <si>
    <t>1.3.2.8.1.11.165</t>
  </si>
  <si>
    <t>1.3.2.8.1.11.166</t>
  </si>
  <si>
    <t>1.3.2.8.1.11.167</t>
  </si>
  <si>
    <t>1.3.2.8.1.11.168</t>
  </si>
  <si>
    <t>1.3.2.8.1.11.169</t>
  </si>
  <si>
    <t>1.3.2.8.1.11.170</t>
  </si>
  <si>
    <t>1.3.2.8.1.11.171</t>
  </si>
  <si>
    <t>1.3.2.8.1.11.172</t>
  </si>
  <si>
    <t>1.3.2.8.1.11.173</t>
  </si>
  <si>
    <t>1.3.2.8.1.11.174</t>
  </si>
  <si>
    <t>1.3.2.8.1.11.175</t>
  </si>
  <si>
    <t>1.3.2.8.1.11.176</t>
  </si>
  <si>
    <t>1.3.2.8.1.11.177</t>
  </si>
  <si>
    <t>1.3.2.8.1.11.178</t>
  </si>
  <si>
    <t>1.3.2.8.1.11.179</t>
  </si>
  <si>
    <t>1.3.2.8.1.11.180</t>
  </si>
  <si>
    <t>1.3.2.8.1.11.181</t>
  </si>
  <si>
    <t>1.3.2.8.1.11.182</t>
  </si>
  <si>
    <t>1.3.2.8.1.11.183</t>
  </si>
  <si>
    <t>1.3.2.8.1.11.184</t>
  </si>
  <si>
    <t>1.3.2.8.1.11.185</t>
  </si>
  <si>
    <t>1.3.2.8.1.11.186</t>
  </si>
  <si>
    <t>1.3.2.8.1.11.187</t>
  </si>
  <si>
    <t>1.3.2.8.1.11.188</t>
  </si>
  <si>
    <t>1.3.2.8.1.11.189</t>
  </si>
  <si>
    <t>1.3.2.8.1.11.190</t>
  </si>
  <si>
    <t>1.3.2.8.1.11.191</t>
  </si>
  <si>
    <t>1.3.2.8.1.11.192</t>
  </si>
  <si>
    <t>1.3.2.8.1.11.193</t>
  </si>
  <si>
    <t>1.3.2.8.1.11.194</t>
  </si>
  <si>
    <t>1.3.2.8.1.11.195</t>
  </si>
  <si>
    <t>1.3.2.8.1.11.196</t>
  </si>
  <si>
    <t>1.3.2.8.1.11.197</t>
  </si>
  <si>
    <t>1.3.2.8.1.11.198</t>
  </si>
  <si>
    <t>1.3.2.8.1.11.199</t>
  </si>
  <si>
    <t>1.3.2.8.1.11.200</t>
  </si>
  <si>
    <t>1.3.2.8.1.11.201</t>
  </si>
  <si>
    <t>1.3.2.8.1.11.202</t>
  </si>
  <si>
    <t>1.3.2.8.1.11.203</t>
  </si>
  <si>
    <t>1.3.2.8.1.11.204</t>
  </si>
  <si>
    <t>1.3.2.8.1.11.205</t>
  </si>
  <si>
    <t>1.3.2.8.1.11.206</t>
  </si>
  <si>
    <t>1.3.2.8.1.11.207</t>
  </si>
  <si>
    <t>1.3.2.8.1.11.208</t>
  </si>
  <si>
    <t>1.3.2.8.1.12.1</t>
  </si>
  <si>
    <t>1.3.2.8.1.12.2</t>
  </si>
  <si>
    <t>1.3.2.8.1.12.3</t>
  </si>
  <si>
    <t>1.3.2.8.1.12.4</t>
  </si>
  <si>
    <t>1.3.2.8.1.12.5</t>
  </si>
  <si>
    <t>1.3.2.8.1.12.6</t>
  </si>
  <si>
    <t>1.3.2.8.1.12.7</t>
  </si>
  <si>
    <t>1.3.2.8.1.12.8</t>
  </si>
  <si>
    <t>1.3.2.8.1.12.9</t>
  </si>
  <si>
    <t>1.3.2.8.1.12.10</t>
  </si>
  <si>
    <t>1.3.2.8.1.12.11</t>
  </si>
  <si>
    <t>1.3.2.8.1.12.12</t>
  </si>
  <si>
    <t>1.3.2.8.1.12.13</t>
  </si>
  <si>
    <t>1.3.2.8.1.12.14</t>
  </si>
  <si>
    <t>1.3.2.8.1.12.15</t>
  </si>
  <si>
    <t>1.3.2.8.1.12.16</t>
  </si>
  <si>
    <t>1.3.2.8.1.12.17</t>
  </si>
  <si>
    <t>1.3.2.8.1.12.18</t>
  </si>
  <si>
    <t>1.3.2.8.1.12.19</t>
  </si>
  <si>
    <t>1.3.2.8.1.12.20</t>
  </si>
  <si>
    <t>1.3.2.8.1.12.21</t>
  </si>
  <si>
    <t>1.3.2.8.1.12.22</t>
  </si>
  <si>
    <t>1.3.2.8.1.12.23</t>
  </si>
  <si>
    <t>1.3.2.8.1.12.24</t>
  </si>
  <si>
    <t>1.3.2.8.1.12.25</t>
  </si>
  <si>
    <t>1.3.2.8.1.12.26</t>
  </si>
  <si>
    <t>1.3.2.8.1.12.27</t>
  </si>
  <si>
    <t>1.3.2.8.1.12.28</t>
  </si>
  <si>
    <t>1.3.2.8.1.12.29</t>
  </si>
  <si>
    <t>1.3.2.8.1.12.30</t>
  </si>
  <si>
    <t>1.3.2.8.1.12.31</t>
  </si>
  <si>
    <t>1.3.2.8.1.12.32</t>
  </si>
  <si>
    <t>1.3.2.8.1.12.33</t>
  </si>
  <si>
    <t>1.3.2.8.1.12.34</t>
  </si>
  <si>
    <t>1.3.2.8.1.12.35</t>
  </si>
  <si>
    <t>1.3.2.8.1.12.36</t>
  </si>
  <si>
    <t>1.3.2.8.1.12.37</t>
  </si>
  <si>
    <t>1.3.2.8.1.12.38</t>
  </si>
  <si>
    <t>1.3.2.8.1.12.39</t>
  </si>
  <si>
    <t>1.3.2.8.1.12.40</t>
  </si>
  <si>
    <t>1.3.2.8.1.12.41</t>
  </si>
  <si>
    <t>1.3.2.8.1.12.42</t>
  </si>
  <si>
    <t>1.3.2.8.1.12.43</t>
  </si>
  <si>
    <t>1.3.2.8.1.12.44</t>
  </si>
  <si>
    <t>1.3.2.8.1.12.45</t>
  </si>
  <si>
    <t>1.3.2.8.1.12.46</t>
  </si>
  <si>
    <t>1.3.2.8.1.12.47</t>
  </si>
  <si>
    <t>1.3.2.8.1.12.48</t>
  </si>
  <si>
    <t>1.3.2.8.1.12.49</t>
  </si>
  <si>
    <t>1.3.2.8.1.12.50</t>
  </si>
  <si>
    <t>1.3.2.8.1.12.51</t>
  </si>
  <si>
    <t>1.3.2.8.1.12.52</t>
  </si>
  <si>
    <t>1.3.2.8.1.12.53</t>
  </si>
  <si>
    <t>1.3.2.8.1.12.54</t>
  </si>
  <si>
    <t>1.3.2.8.1.12.55</t>
  </si>
  <si>
    <t>1.3.2.8.1.12.56</t>
  </si>
  <si>
    <t>1.3.2.8.1.12.57</t>
  </si>
  <si>
    <t>1.3.2.8.1.12.58</t>
  </si>
  <si>
    <t>1.3.2.8.1.12.59</t>
  </si>
  <si>
    <t>1.3.2.8.1.12.60</t>
  </si>
  <si>
    <t>1.3.2.8.1.12.61</t>
  </si>
  <si>
    <t>1.3.2.8.1.12.62</t>
  </si>
  <si>
    <t>1.3.2.8.1.12.63</t>
  </si>
  <si>
    <t>1.3.2.8.1.12.64</t>
  </si>
  <si>
    <t>1.3.2.8.1.12.65</t>
  </si>
  <si>
    <t>1.3.2.8.1.12.66</t>
  </si>
  <si>
    <t>1.3.2.8.1.12.67</t>
  </si>
  <si>
    <t>1.3.2.8.1.12.68</t>
  </si>
  <si>
    <t>1.3.2.8.1.12.69</t>
  </si>
  <si>
    <t>1.3.2.8.1.12.70</t>
  </si>
  <si>
    <t>1.3.2.8.1.12.71</t>
  </si>
  <si>
    <t>1.3.2.8.1.12.72</t>
  </si>
  <si>
    <t>1.3.2.8.1.12.73</t>
  </si>
  <si>
    <t>1.3.2.8.1.12.74</t>
  </si>
  <si>
    <t>1.3.2.8.1.12.75</t>
  </si>
  <si>
    <t>1.3.2.8.1.12.76</t>
  </si>
  <si>
    <t>1.3.2.8.1.12.77</t>
  </si>
  <si>
    <t>1.3.2.8.1.12.78</t>
  </si>
  <si>
    <t>1.3.2.8.1.12.79</t>
  </si>
  <si>
    <t>1.3.2.8.1.12.80</t>
  </si>
  <si>
    <t>1.3.2.8.1.12.81</t>
  </si>
  <si>
    <t>1.3.2.8.1.12.82</t>
  </si>
  <si>
    <t>1.3.2.8.1.12.83</t>
  </si>
  <si>
    <t>1.3.2.8.1.12.84</t>
  </si>
  <si>
    <t>1.3.2.8.1.12.85</t>
  </si>
  <si>
    <t>1.3.2.8.1.13.1</t>
  </si>
  <si>
    <t>1.3.2.8.1.13.2</t>
  </si>
  <si>
    <t>1.3.2.8.1.13.3</t>
  </si>
  <si>
    <t>1.3.2.8.1.13.4</t>
  </si>
  <si>
    <t>1.3.2.8.1.13.5</t>
  </si>
  <si>
    <t>1.3.2.8.1.13.6</t>
  </si>
  <si>
    <t>1.3.2.8.1.13.7</t>
  </si>
  <si>
    <t>1.3.2.8.1.13.8</t>
  </si>
  <si>
    <t>1.3.2.8.1.13.9</t>
  </si>
  <si>
    <t>1.3.2.8.1.13.10</t>
  </si>
  <si>
    <t>1.3.2.8.1.13.11</t>
  </si>
  <si>
    <t>1.3.2.8.1.13.12</t>
  </si>
  <si>
    <t>1.3.2.8.1.13.13</t>
  </si>
  <si>
    <t>1.3.2.8.1.13.14</t>
  </si>
  <si>
    <t>1.3.2.8.1.13.15</t>
  </si>
  <si>
    <t>1.3.2.8.1.13.16</t>
  </si>
  <si>
    <t>1.3.2.8.1.13.17</t>
  </si>
  <si>
    <t>1.3.2.8.1.13.18</t>
  </si>
  <si>
    <t>1.3.2.8.1.13.19</t>
  </si>
  <si>
    <t>1.3.2.8.1.13.20</t>
  </si>
  <si>
    <t>1.3.2.8.1.13.21</t>
  </si>
  <si>
    <t>1.3.2.8.1.13.22</t>
  </si>
  <si>
    <t>1.3.2.8.1.13.23</t>
  </si>
  <si>
    <t>1.3.2.8.1.13.24</t>
  </si>
  <si>
    <t>1.3.2.8.1.13.25</t>
  </si>
  <si>
    <t>1.3.2.8.1.13.26</t>
  </si>
  <si>
    <t>1.3.2.8.1.13.27</t>
  </si>
  <si>
    <t>1.3.2.8.1.13.28</t>
  </si>
  <si>
    <t>1.3.2.8.1.13.29</t>
  </si>
  <si>
    <t>1.3.2.8.1.13.30</t>
  </si>
  <si>
    <t>1.3.2.8.1.13.31</t>
  </si>
  <si>
    <t>1.3.2.8.1.13.32</t>
  </si>
  <si>
    <t>1.3.2.8.1.13.33</t>
  </si>
  <si>
    <t>1.3.2.8.1.13.34</t>
  </si>
  <si>
    <t>1.3.2.8.1.13.35</t>
  </si>
  <si>
    <t>1.3.2.8.1.13.36</t>
  </si>
  <si>
    <t>1.3.2.8.1.13.37</t>
  </si>
  <si>
    <t>1.3.2.8.1.13.38</t>
  </si>
  <si>
    <t>1.3.2.8.1.13.39</t>
  </si>
  <si>
    <t>1.3.2.8.1.13.40</t>
  </si>
  <si>
    <t>1.3.2.8.1.13.41</t>
  </si>
  <si>
    <t>1.3.2.8.1.13.42</t>
  </si>
  <si>
    <t>1.3.2.8.1.13.43</t>
  </si>
  <si>
    <t>1.3.2.8.1.13.44</t>
  </si>
  <si>
    <t>1.3.2.8.1.13.45</t>
  </si>
  <si>
    <t>1.3.2.8.1.13.46</t>
  </si>
  <si>
    <t>1.3.2.8.1.13.47</t>
  </si>
  <si>
    <t>1.3.2.8.1.13.48</t>
  </si>
  <si>
    <t>1.3.2.8.1.13.49</t>
  </si>
  <si>
    <t>1.3.2.8.1.13.50</t>
  </si>
  <si>
    <t>1.3.2.8.1.13.51</t>
  </si>
  <si>
    <t>1.3.2.8.1.13.52</t>
  </si>
  <si>
    <t>1.3.2.8.1.13.53</t>
  </si>
  <si>
    <t>1.3.2.8.1.13.54</t>
  </si>
  <si>
    <t>1.3.2.8.1.13.55</t>
  </si>
  <si>
    <t>1.3.2.8.1.13.56</t>
  </si>
  <si>
    <t>1.3.2.8.1.13.57</t>
  </si>
  <si>
    <t>1.3.2.8.1.13.58</t>
  </si>
  <si>
    <t>1.3.2.8.1.13.59</t>
  </si>
  <si>
    <t>1.3.2.8.1.13.60</t>
  </si>
  <si>
    <t>1.3.2.8.1.13.61</t>
  </si>
  <si>
    <t>1.3.2.8.1.13.62</t>
  </si>
  <si>
    <t>1.3.2.8.1.13.63</t>
  </si>
  <si>
    <t>1.3.2.8.1.13.64</t>
  </si>
  <si>
    <t>1.3.2.8.1.13.65</t>
  </si>
  <si>
    <t>1.3.2.8.1.13.66</t>
  </si>
  <si>
    <t>1.3.2.8.1.13.67</t>
  </si>
  <si>
    <t>1.3.2.8.1.13.68</t>
  </si>
  <si>
    <t>1.3.2.8.1.13.69</t>
  </si>
  <si>
    <t>1.3.2.8.1.13.70</t>
  </si>
  <si>
    <t>1.3.2.8.1.13.71</t>
  </si>
  <si>
    <t>1.3.2.8.1.13.72</t>
  </si>
  <si>
    <t>1.3.2.8.1.13.73</t>
  </si>
  <si>
    <t>1.3.2.8.1.13.74</t>
  </si>
  <si>
    <t>1.3.2.8.1.13.75</t>
  </si>
  <si>
    <t>1.3.2.8.1.13.76</t>
  </si>
  <si>
    <t>1.3.2.8.1.13.77</t>
  </si>
  <si>
    <t>1.3.2.8.1.13.78</t>
  </si>
  <si>
    <t>1.3.2.8.1.13.79</t>
  </si>
  <si>
    <t>1.3.2.8.1.13.80</t>
  </si>
  <si>
    <t>1.3.2.8.1.13.81</t>
  </si>
  <si>
    <t>1.3.2.8.1.13.82</t>
  </si>
  <si>
    <t>1.3.2.8.1.13.83</t>
  </si>
  <si>
    <t>1.3.2.8.1.13.84</t>
  </si>
  <si>
    <t>1.3.2.8.1.13.85</t>
  </si>
  <si>
    <t>1.3.2.8.1.13.86</t>
  </si>
  <si>
    <t>1.3.2.8.1.13.87</t>
  </si>
  <si>
    <t>1.3.2.8.1.13.88</t>
  </si>
  <si>
    <t>1.3.2.8.1.13.89</t>
  </si>
  <si>
    <t>1.3.2.8.1.13.90</t>
  </si>
  <si>
    <t>1.3.2.8.1.13.91</t>
  </si>
  <si>
    <t>1.3.2.8.1.13.92</t>
  </si>
  <si>
    <t>1.3.2.8.1.13.93</t>
  </si>
  <si>
    <t>1.3.2.8.1.13.94</t>
  </si>
  <si>
    <t>1.3.2.8.1.13.95</t>
  </si>
  <si>
    <t>1.3.2.8.1.13.96</t>
  </si>
  <si>
    <t>1.3.2.8.1.13.97</t>
  </si>
  <si>
    <t>1.3.2.8.1.13.98</t>
  </si>
  <si>
    <t>1.3.2.8.1.13.99</t>
  </si>
  <si>
    <t>1.3.2.8.1.13.100</t>
  </si>
  <si>
    <t>1.3.2.8.1.13.101</t>
  </si>
  <si>
    <t>1.3.2.8.1.13.102</t>
  </si>
  <si>
    <t>1.3.2.8.1.13.103</t>
  </si>
  <si>
    <t>1.3.2.8.1.13.104</t>
  </si>
  <si>
    <t>1.3.2.8.1.13.105</t>
  </si>
  <si>
    <t>1.3.2.8.1.13.106</t>
  </si>
  <si>
    <t>1.3.2.8.1.13.107</t>
  </si>
  <si>
    <t>1.3.2.8.1.13.108</t>
  </si>
  <si>
    <t>1.3.2.8.1.13.109</t>
  </si>
  <si>
    <t>1.3.2.8.1.13.110</t>
  </si>
  <si>
    <t>1.3.2.8.1.13.111</t>
  </si>
  <si>
    <t>1.3.2.8.1.13.112</t>
  </si>
  <si>
    <t>1.3.2.8.1.13.113</t>
  </si>
  <si>
    <t>1.3.2.8.1.13.114</t>
  </si>
  <si>
    <t>1.3.2.8.1.13.115</t>
  </si>
  <si>
    <t>1.3.2.8.1.13.116</t>
  </si>
  <si>
    <t>1.3.2.8.1.13.117</t>
  </si>
  <si>
    <t>1.3.2.8.1.13.118</t>
  </si>
  <si>
    <t>1.3.2.8.1.13.119</t>
  </si>
  <si>
    <t>1.3.2.8.1.13.120</t>
  </si>
  <si>
    <t>1.3.2.8.1.13.121</t>
  </si>
  <si>
    <t>1.3.2.8.1.13.122</t>
  </si>
  <si>
    <t>1.3.2.8.1.14.1</t>
  </si>
  <si>
    <t>1.3.2.8.1.14.2</t>
  </si>
  <si>
    <t>1.3.2.8.1.14.3</t>
  </si>
  <si>
    <t>1.3.2.8.1.14.4</t>
  </si>
  <si>
    <t>1.3.2.8.1.14.5</t>
  </si>
  <si>
    <t>1.3.2.8.1.14.6</t>
  </si>
  <si>
    <t>1.3.2.8.1.14.7</t>
  </si>
  <si>
    <t>1.3.2.8.1.14.8</t>
  </si>
  <si>
    <t>1.3.2.8.1.14.9</t>
  </si>
  <si>
    <t>1.3.2.8.1.14.10</t>
  </si>
  <si>
    <t>1.3.2.8.1.14.11</t>
  </si>
  <si>
    <t>1.3.2.8.1.14.12</t>
  </si>
  <si>
    <t>1.3.2.8.1.14.13</t>
  </si>
  <si>
    <t>1.3.2.8.1.14.14</t>
  </si>
  <si>
    <t>1.3.2.8.1.14.15</t>
  </si>
  <si>
    <t>1.3.2.8.1.14.16</t>
  </si>
  <si>
    <t>1.3.2.8.1.14.17</t>
  </si>
  <si>
    <t>1.3.2.8.1.14.18</t>
  </si>
  <si>
    <t>1.3.2.8.1.14.19</t>
  </si>
  <si>
    <t>1.3.2.8.1.14.20</t>
  </si>
  <si>
    <t>1.3.2.8.1.14.21</t>
  </si>
  <si>
    <t>1.3.2.8.1.14.22</t>
  </si>
  <si>
    <t>1.3.2.8.1.14.23</t>
  </si>
  <si>
    <t>1.3.2.8.1.14.24</t>
  </si>
  <si>
    <t>1.3.2.8.1.14.25</t>
  </si>
  <si>
    <t>1.3.2.8.1.14.26</t>
  </si>
  <si>
    <t>1.3.2.8.1.14.27</t>
  </si>
  <si>
    <t>1.3.2.8.1.14.28</t>
  </si>
  <si>
    <t>1.3.2.8.1.14.29</t>
  </si>
  <si>
    <t>1.3.2.8.1.14.30</t>
  </si>
  <si>
    <t>1.3.2.8.1.14.31</t>
  </si>
  <si>
    <t>1.3.2.8.1.14.32</t>
  </si>
  <si>
    <t>1.3.2.8.1.14.33</t>
  </si>
  <si>
    <t>1.3.2.8.1.14.34</t>
  </si>
  <si>
    <t>1.3.2.8.1.14.35</t>
  </si>
  <si>
    <t>1.3.2.8.1.14.36</t>
  </si>
  <si>
    <t>1.3.2.8.1.14.37</t>
  </si>
  <si>
    <t>1.3.2.8.1.14.38</t>
  </si>
  <si>
    <t>1.3.2.8.1.14.39</t>
  </si>
  <si>
    <t>1.3.2.8.1.14.40</t>
  </si>
  <si>
    <t>1.3.2.8.1.14.41</t>
  </si>
  <si>
    <t>1.3.2.8.1.14.42</t>
  </si>
  <si>
    <t>1.3.2.8.1.14.43</t>
  </si>
  <si>
    <t>1.3.2.8.1.15.1</t>
  </si>
  <si>
    <t>1.3.2.8.1.15.2</t>
  </si>
  <si>
    <t>1.3.2.8.1.15.3</t>
  </si>
  <si>
    <t>1.3.2.8.1.15.4</t>
  </si>
  <si>
    <t>1.3.2.8.1.15.5</t>
  </si>
  <si>
    <t>1.3.2.8.1.15.6</t>
  </si>
  <si>
    <t>1.3.2.8.1.15.7</t>
  </si>
  <si>
    <t>1.3.2.8.1.15.8</t>
  </si>
  <si>
    <t>1.3.2.8.1.15.9</t>
  </si>
  <si>
    <t>1.3.2.8.1.15.10</t>
  </si>
  <si>
    <t>1.3.2.8.1.15.11</t>
  </si>
  <si>
    <t>1.3.2.8.1.15.12</t>
  </si>
  <si>
    <t>1.3.2.8.1.15.13</t>
  </si>
  <si>
    <t>1.3.2.8.1.15.14</t>
  </si>
  <si>
    <t>1.3.2.8.1.15.15</t>
  </si>
  <si>
    <t>1.3.2.8.1.15.16</t>
  </si>
  <si>
    <t>1.3.2.8.1.15.17</t>
  </si>
  <si>
    <t>1.3.2.8.1.15.18</t>
  </si>
  <si>
    <t>1.3.2.8.1.15.19</t>
  </si>
  <si>
    <t>1.3.2.8.1.15.20</t>
  </si>
  <si>
    <t>1.3.2.8.1.15.21</t>
  </si>
  <si>
    <t>1.3.2.8.1.15.22</t>
  </si>
  <si>
    <t>1.3.2.8.1.15.23</t>
  </si>
  <si>
    <t>1.3.2.8.1.15.24</t>
  </si>
  <si>
    <t>1.3.2.8.1.15.25</t>
  </si>
  <si>
    <t>1.3.2.8.1.15.26</t>
  </si>
  <si>
    <t>1.3.2.8.1.15.27</t>
  </si>
  <si>
    <t>1.3.2.8.1.15.28</t>
  </si>
  <si>
    <t>1.3.2.8.1.15.29</t>
  </si>
  <si>
    <t>1.3.2.8.1.15.30</t>
  </si>
  <si>
    <t>1.3.2.8.1.15.31</t>
  </si>
  <si>
    <t>1.3.2.8.1.15.32</t>
  </si>
  <si>
    <t>1.3.2.8.1.15.33</t>
  </si>
  <si>
    <t>1.3.2.8.1.15.34</t>
  </si>
  <si>
    <t>1.3.2.8.1.15.35</t>
  </si>
  <si>
    <t>1.3.2.8.1.15.36</t>
  </si>
  <si>
    <t>1.3.2.8.1.15.37</t>
  </si>
  <si>
    <t>1.3.2.8.1.15.38</t>
  </si>
  <si>
    <t>1.3.2.8.1.15.39</t>
  </si>
  <si>
    <t>1.3.2.8.1.15.40</t>
  </si>
  <si>
    <t>1.3.2.8.1.15.41</t>
  </si>
  <si>
    <t>1.3.2.8.1.15.42</t>
  </si>
  <si>
    <t>1.3.2.8.1.15.43</t>
  </si>
  <si>
    <t>1.3.2.8.1.15.44</t>
  </si>
  <si>
    <t>1.3.2.8.1.15.45</t>
  </si>
  <si>
    <t>1.3.2.8.1.15.46</t>
  </si>
  <si>
    <t>1.3.2.8.1.15.47</t>
  </si>
  <si>
    <t>1.3.2.8.1.15.48</t>
  </si>
  <si>
    <t>1.3.2.8.1.15.49</t>
  </si>
  <si>
    <t>1.3.2.8.1.15.50</t>
  </si>
  <si>
    <t>1.3.2.8.1.15.51</t>
  </si>
  <si>
    <t>1.3.2.8.1.15.52</t>
  </si>
  <si>
    <t>1.3.2.8.1.15.53</t>
  </si>
  <si>
    <t>1.3.2.8.1.15.54</t>
  </si>
  <si>
    <t>1.3.2.8.1.16.1</t>
  </si>
  <si>
    <t>1.3.2.8.1.16.2</t>
  </si>
  <si>
    <t>1.3.2.8.1.16.3</t>
  </si>
  <si>
    <t>1.3.2.8.1.16.4</t>
  </si>
  <si>
    <t>1.3.2.8.1.16.5</t>
  </si>
  <si>
    <t>1.3.2.8.1.16.6</t>
  </si>
  <si>
    <t>1.3.2.8.1.16.7</t>
  </si>
  <si>
    <t>1.3.2.8.1.16.8</t>
  </si>
  <si>
    <t>1.3.2.8.1.16.9</t>
  </si>
  <si>
    <t>1.3.2.8.1.16.10</t>
  </si>
  <si>
    <t>1.3.2.8.1.16.11</t>
  </si>
  <si>
    <t>1.3.2.8.1.16.12</t>
  </si>
  <si>
    <t>1.3.2.8.1.16.13</t>
  </si>
  <si>
    <t>1.3.2.8.1.16.14</t>
  </si>
  <si>
    <t>1.3.2.8.1.16.15</t>
  </si>
  <si>
    <t>1.3.2.8.1.16.16</t>
  </si>
  <si>
    <t>1.3.2.8.1.17.1</t>
  </si>
  <si>
    <t>1.3.2.8.1.17.2</t>
  </si>
  <si>
    <t>1.3.2.8.1.17.3</t>
  </si>
  <si>
    <t>1.3.2.8.1.17.4</t>
  </si>
  <si>
    <t>1.3.2.8.1.17.5</t>
  </si>
  <si>
    <t>1.3.2.8.1.17.6</t>
  </si>
  <si>
    <t>1.3.2.8.1.17.7</t>
  </si>
  <si>
    <t>1.3.2.8.1.17.8</t>
  </si>
  <si>
    <t>1.3.2.8.1.17.9</t>
  </si>
  <si>
    <t>1.3.2.8.1.17.10</t>
  </si>
  <si>
    <t>1.3.2.8.1.17.11</t>
  </si>
  <si>
    <t>1.3.2.8.1.17.12</t>
  </si>
  <si>
    <t>1.3.2.8.1.17.13</t>
  </si>
  <si>
    <t>1.3.2.8.1.17.14</t>
  </si>
  <si>
    <t>1.3.2.8.1.17.15</t>
  </si>
  <si>
    <t>1.3.2.8.1.17.16</t>
  </si>
  <si>
    <t>1.3.2.8.1.17.17</t>
  </si>
  <si>
    <t>1.3.2.8.1.17.18</t>
  </si>
  <si>
    <t>1.3.2.8.1.17.19</t>
  </si>
  <si>
    <t>1.3.2.8.1.17.20</t>
  </si>
  <si>
    <t>1.3.2.8.1.17.21</t>
  </si>
  <si>
    <t>1.3.2.8.1.17.22</t>
  </si>
  <si>
    <t>1.3.2.8.1.17.23</t>
  </si>
  <si>
    <t>1.3.2.8.1.17.24</t>
  </si>
  <si>
    <t>1.3.2.8.1.17.25</t>
  </si>
  <si>
    <t>1.3.2.8.1.17.26</t>
  </si>
  <si>
    <t>1.3.2.8.1.17.27</t>
  </si>
  <si>
    <t>1.3.2.8.1.18.1</t>
  </si>
  <si>
    <t>1.3.2.8.1.18.2</t>
  </si>
  <si>
    <t>1.3.2.8.1.18.3</t>
  </si>
  <si>
    <t>1.3.2.8.1.18.4</t>
  </si>
  <si>
    <t>1.3.2.8.1.18.5</t>
  </si>
  <si>
    <t>1.3.2.8.1.18.6</t>
  </si>
  <si>
    <t>1.3.2.8.1.18.7</t>
  </si>
  <si>
    <t>1.3.2.8.1.18.8</t>
  </si>
  <si>
    <t>1.3.2.8.1.18.9</t>
  </si>
  <si>
    <t>1.3.2.8.1.18.10</t>
  </si>
  <si>
    <t>1.3.2.8.1.18.11</t>
  </si>
  <si>
    <t>1.3.2.8.1.18.12</t>
  </si>
  <si>
    <t>1.3.2.8.1.18.13</t>
  </si>
  <si>
    <t>1.3.2.8.1.18.14</t>
  </si>
  <si>
    <t>1.3.2.8.1.18.15</t>
  </si>
  <si>
    <t>1.3.2.8.1.18.16</t>
  </si>
  <si>
    <t>1.3.2.8.1.18.17</t>
  </si>
  <si>
    <t>1.3.2.8.1.18.18</t>
  </si>
  <si>
    <t>1.3.2.8.1.18.19</t>
  </si>
  <si>
    <t>1.3.2.8.1.18.20</t>
  </si>
  <si>
    <t>1.3.2.8.1.18.21</t>
  </si>
  <si>
    <t>1.3.2.8.1.18.22</t>
  </si>
  <si>
    <t>1.3.2.8.1.18.23</t>
  </si>
  <si>
    <t>1.3.2.8.1.18.24</t>
  </si>
  <si>
    <t>1.3.2.8.1.18.25</t>
  </si>
  <si>
    <t>1.3.2.8.1.18.26</t>
  </si>
  <si>
    <t>1.3.2.8.1.18.27</t>
  </si>
  <si>
    <t>1.3.2.8.1.18.28</t>
  </si>
  <si>
    <t>1.3.2.8.1.18.29</t>
  </si>
  <si>
    <t>1.3.2.8.1.18.30</t>
  </si>
  <si>
    <t>1.3.2.8.1.18.31</t>
  </si>
  <si>
    <t>1.3.2.8.1.18.32</t>
  </si>
  <si>
    <t>1.3.2.8.1.18.33</t>
  </si>
  <si>
    <t>1.3.2.8.1.18.34</t>
  </si>
  <si>
    <t>1.3.2.8.1.18.35</t>
  </si>
  <si>
    <t>1.3.2.8.1.18.36</t>
  </si>
  <si>
    <t>1.3.2.8.1.18.37</t>
  </si>
  <si>
    <t>1.3.2.8.1.18.38</t>
  </si>
  <si>
    <t>1.3.2.8.1.18.39</t>
  </si>
  <si>
    <t>1.3.2.8.1.18.40</t>
  </si>
  <si>
    <t>1.3.2.8.1.18.41</t>
  </si>
  <si>
    <t>1.3.2.8.1.18.42</t>
  </si>
  <si>
    <t>1.3.2.8.1.18.43</t>
  </si>
  <si>
    <t>1.3.2.8.1.19.1</t>
  </si>
  <si>
    <t>1.3.2.8.1.19.2</t>
  </si>
  <si>
    <t>1.3.2.8.1.19.3</t>
  </si>
  <si>
    <t>1.3.2.8.1.19.4</t>
  </si>
  <si>
    <t>1.3.2.8.1.19.5</t>
  </si>
  <si>
    <t>1.3.2.8.1.19.6</t>
  </si>
  <si>
    <t>1.3.2.8.1.19.7</t>
  </si>
  <si>
    <t>1.3.2.8.1.19.8</t>
  </si>
  <si>
    <t>1.3.2.8.1.19.9</t>
  </si>
  <si>
    <t>1.3.2.8.1.19.10</t>
  </si>
  <si>
    <t>1.3.2.8.1.19.11</t>
  </si>
  <si>
    <t>1.3.2.8.1.19.12</t>
  </si>
  <si>
    <t>1.3.2.8.1.19.13</t>
  </si>
  <si>
    <t>1.3.2.8.1.19.14</t>
  </si>
  <si>
    <t>1.3.2.8.1.19.15</t>
  </si>
  <si>
    <t>1.3.2.8.1.19.16</t>
  </si>
  <si>
    <t>1.3.2.8.1.19.17</t>
  </si>
  <si>
    <t>1.3.2.8.1.19.18</t>
  </si>
  <si>
    <t>1.3.2.8.1.19.19</t>
  </si>
  <si>
    <t>1.3.2.8.1.19.20</t>
  </si>
  <si>
    <t>1.3.2.8.1.19.21</t>
  </si>
  <si>
    <t>1.3.2.8.1.19.22</t>
  </si>
  <si>
    <t>1.3.2.8.1.19.23</t>
  </si>
  <si>
    <t>1.3.2.8.1.19.24</t>
  </si>
  <si>
    <t>1.3.2.8.1.19.25</t>
  </si>
  <si>
    <t>1.3.2.8.1.19.26</t>
  </si>
  <si>
    <t>1.3.2.8.1.19.27</t>
  </si>
  <si>
    <t>1.3.2.8.1.19.28</t>
  </si>
  <si>
    <t>1.3.2.8.1.19.29</t>
  </si>
  <si>
    <t>1.3.2.8.1.19.30</t>
  </si>
  <si>
    <t>1.3.2.8.1.19.31</t>
  </si>
  <si>
    <t>1.3.2.8.1.19.32</t>
  </si>
  <si>
    <t>1.3.2.8.1.19.33</t>
  </si>
  <si>
    <t>1.3.2.8.1.19.34</t>
  </si>
  <si>
    <t>1.3.2.8.1.19.35</t>
  </si>
  <si>
    <t>1.3.2.8.1.19.36</t>
  </si>
  <si>
    <t>1.3.2.8.1.19.37</t>
  </si>
  <si>
    <t>1.3.2.8.1.19.38</t>
  </si>
  <si>
    <t>1.3.2.8.1.19.39</t>
  </si>
  <si>
    <t>1.3.2.8.1.19.40</t>
  </si>
  <si>
    <t>1.3.2.8.1.19.41</t>
  </si>
  <si>
    <t>1.3.2.8.1.19.42</t>
  </si>
  <si>
    <t>1.3.2.8.1.19.43</t>
  </si>
  <si>
    <t>1.3.2.8.1.19.44</t>
  </si>
  <si>
    <t>1.3.2.8.1.19.45</t>
  </si>
  <si>
    <t>1.3.2.8.1.19.46</t>
  </si>
  <si>
    <t>1.3.2.8.1.19.47</t>
  </si>
  <si>
    <t>1.3.2.8.1.19.48</t>
  </si>
  <si>
    <t>1.3.2.8.1.19.49</t>
  </si>
  <si>
    <t>1.3.2.8.1.19.50</t>
  </si>
  <si>
    <t>1.3.2.8.1.19.51</t>
  </si>
  <si>
    <t>1.3.2.8.1.19.52</t>
  </si>
  <si>
    <t>1.3.2.8.1.19.53</t>
  </si>
  <si>
    <t>1.3.2.8.1.19.54</t>
  </si>
  <si>
    <t>1.3.2.8.1.19.55</t>
  </si>
  <si>
    <t>1.3.2.8.1.19.56</t>
  </si>
  <si>
    <t>1.3.2.8.1.19.57</t>
  </si>
  <si>
    <t>1.3.2.8.1.19.58</t>
  </si>
  <si>
    <t>1.3.2.8.1.19.59</t>
  </si>
  <si>
    <t>1.3.2.8.1.19.60</t>
  </si>
  <si>
    <t>1.3.2.8.1.19.61</t>
  </si>
  <si>
    <t>1.3.2.8.1.19.62</t>
  </si>
  <si>
    <t>1.3.2.8.1.19.63</t>
  </si>
  <si>
    <t>1.3.2.8.1.19.64</t>
  </si>
  <si>
    <t>1.3.2.8.1.20.1</t>
  </si>
  <si>
    <t>1.3.2.8.1.20.2</t>
  </si>
  <si>
    <t>1.3.2.8.1.20.3</t>
  </si>
  <si>
    <t>1.3.2.8.1.20.4</t>
  </si>
  <si>
    <t>1.3.2.8.1.20.5</t>
  </si>
  <si>
    <t>1.3.2.8.1.20.6</t>
  </si>
  <si>
    <t>1.3.2.8.1.20.7</t>
  </si>
  <si>
    <t>1.3.2.8.1.20.8</t>
  </si>
  <si>
    <t>1.3.2.8.1.20.9</t>
  </si>
  <si>
    <t>1.3.2.8.1.20.10</t>
  </si>
  <si>
    <t>1.3.2.8.1.20.11</t>
  </si>
  <si>
    <t>1.3.2.8.1.20.12</t>
  </si>
  <si>
    <t>1.3.2.8.1.20.13</t>
  </si>
  <si>
    <t>1.3.2.8.1.20.14</t>
  </si>
  <si>
    <t>1.3.2.8.1.20.15</t>
  </si>
  <si>
    <t>1.3.2.8.1.20.16</t>
  </si>
  <si>
    <t>1.3.2.8.1.20.17</t>
  </si>
  <si>
    <t>1.3.2.8.1.20.18</t>
  </si>
  <si>
    <t>1.3.2.8.1.21.1</t>
  </si>
  <si>
    <t>1.3.2.8.1.21.2</t>
  </si>
  <si>
    <t>1.3.2.8.1.21.3</t>
  </si>
  <si>
    <t>1.3.2.8.1.21.4</t>
  </si>
  <si>
    <t>1.3.2.8.1.21.5</t>
  </si>
  <si>
    <t>1.3.2.8.1.21.6</t>
  </si>
  <si>
    <t>1.3.2.8.1.21.7</t>
  </si>
  <si>
    <t>1.3.2.8.1.21.8</t>
  </si>
  <si>
    <t>1.3.2.8.1.21.9</t>
  </si>
  <si>
    <t>1.3.2.8.1.21.10</t>
  </si>
  <si>
    <t>1.3.2.8.1.21.11</t>
  </si>
  <si>
    <t>1.3.2.8.1.21.12</t>
  </si>
  <si>
    <t>1.3.2.8.1.22.1</t>
  </si>
  <si>
    <t>1.3.2.8.1.22.2</t>
  </si>
  <si>
    <t>1.3.2.8.1.22.3</t>
  </si>
  <si>
    <t>1.3.2.8.1.22.4</t>
  </si>
  <si>
    <t>1.3.2.8.1.22.5</t>
  </si>
  <si>
    <t>1.3.2.8.1.22.6</t>
  </si>
  <si>
    <t>1.3.2.8.1.22.7</t>
  </si>
  <si>
    <t>1.3.2.8.1.22.8</t>
  </si>
  <si>
    <t>1.3.2.8.1.22.9</t>
  </si>
  <si>
    <t>1.3.2.8.1.22.10</t>
  </si>
  <si>
    <t>1.3.2.8.1.22.11</t>
  </si>
  <si>
    <t>1.3.2.8.1.22.12</t>
  </si>
  <si>
    <t>1.3.2.8.1.22.13</t>
  </si>
  <si>
    <t>1.3.2.8.1.22.14</t>
  </si>
  <si>
    <t>1.3.2.8.1.22.15</t>
  </si>
  <si>
    <t>1.3.2.8.1.22.16</t>
  </si>
  <si>
    <t>1.3.2.8.1.22.17</t>
  </si>
  <si>
    <t>1.3.2.8.1.22.18</t>
  </si>
  <si>
    <t>1.3.2.8.1.22.19</t>
  </si>
  <si>
    <t>1.3.2.8.1.22.20</t>
  </si>
  <si>
    <t>1.3.2.8.1.23.1</t>
  </si>
  <si>
    <t>1.3.2.8.1.23.2</t>
  </si>
  <si>
    <t>1.3.2.8.1.23.3</t>
  </si>
  <si>
    <t>1.3.2.8.1.23.4</t>
  </si>
  <si>
    <t>1.3.2.8.1.23.5</t>
  </si>
  <si>
    <t>1.3.2.8.1.23.6</t>
  </si>
  <si>
    <t>1.3.2.8.1.23.7</t>
  </si>
  <si>
    <t>1.3.2.8.1.23.8</t>
  </si>
  <si>
    <t>1.3.2.8.1.23.9</t>
  </si>
  <si>
    <t>1.3.2.8.1.23.10</t>
  </si>
  <si>
    <t>1.3.2.8.1.23.11</t>
  </si>
  <si>
    <t>1.3.2.8.1.23.12</t>
  </si>
  <si>
    <t>1.3.2.8.1.23.13</t>
  </si>
  <si>
    <t>1.3.2.8.1.23.14</t>
  </si>
  <si>
    <t>1.3.2.8.1.23.15</t>
  </si>
  <si>
    <t>1.3.2.8.1.23.16</t>
  </si>
  <si>
    <t>1.3.2.8.1.23.17</t>
  </si>
  <si>
    <t>1.3.2.8.1.23.18</t>
  </si>
  <si>
    <t>1.3.2.8.1.23.19</t>
  </si>
  <si>
    <t>1.3.2.8.1.23.20</t>
  </si>
  <si>
    <t>1.3.2.8.1.23.21</t>
  </si>
  <si>
    <t>1.3.2.8.1.24.1</t>
  </si>
  <si>
    <t>1.3.2.8.1.24.2</t>
  </si>
  <si>
    <t>1.3.2.8.1.24.3</t>
  </si>
  <si>
    <t>1.3.2.8.1.24.4</t>
  </si>
  <si>
    <t>1.3.2.8.1.24.5</t>
  </si>
  <si>
    <t>1.3.2.8.1.24.6</t>
  </si>
  <si>
    <t>1.3.2.8.1.24.7</t>
  </si>
  <si>
    <t>1.3.2.8.1.24.8</t>
  </si>
  <si>
    <t>1.3.2.8.1.24.9</t>
  </si>
  <si>
    <t>1.3.2.8.1.24.10</t>
  </si>
  <si>
    <t>1.3.2.8.1.24.11</t>
  </si>
  <si>
    <t>1.3.2.8.1.24.12</t>
  </si>
  <si>
    <t>1.3.2.8.1.24.13</t>
  </si>
  <si>
    <t>1.3.2.8.1.24.14</t>
  </si>
  <si>
    <t>1.3.2.8.1.24.15</t>
  </si>
  <si>
    <t>1.3.2.8.1.24.16</t>
  </si>
  <si>
    <t>1.3.2.8.1.24.17</t>
  </si>
  <si>
    <t>1.3.2.8.1.24.18</t>
  </si>
  <si>
    <t>1.3.2.8.1.24.19</t>
  </si>
  <si>
    <t>1.3.2.8.1.24.20</t>
  </si>
  <si>
    <t>1.3.2.8.1.24.21</t>
  </si>
  <si>
    <t>1.3.2.8.1.24.22</t>
  </si>
  <si>
    <t>1.3.2.8.1.24.23</t>
  </si>
  <si>
    <t>1.3.2.8.1.24.24</t>
  </si>
  <si>
    <t>1.3.2.8.1.24.25</t>
  </si>
  <si>
    <t>1.3.2.8.1.24.26</t>
  </si>
  <si>
    <t>1.3.2.8.1.24.27</t>
  </si>
  <si>
    <t>1.3.2.8.1.24.28</t>
  </si>
  <si>
    <t>1.3.2.8.1.24.29</t>
  </si>
  <si>
    <t>1.3.2.8.1.25.1</t>
  </si>
  <si>
    <t>1.3.2.8.1.25.2</t>
  </si>
  <si>
    <t>1.3.2.8.1.25.3</t>
  </si>
  <si>
    <t>1.3.2.8.1.25.4</t>
  </si>
  <si>
    <t>1.3.2.8.1.25.5</t>
  </si>
  <si>
    <t>1.3.2.8.1.25.6</t>
  </si>
  <si>
    <t>1.3.2.8.1.25.7</t>
  </si>
  <si>
    <t>1.3.2.8.1.25.8</t>
  </si>
  <si>
    <t>1.3.2.8.1.25.9</t>
  </si>
  <si>
    <t>1.3.2.8.1.26.1</t>
  </si>
  <si>
    <t>1.3.2.8.1.26.2</t>
  </si>
  <si>
    <t>1.3.2.8.1.26.3</t>
  </si>
  <si>
    <t>1.3.2.8.1.26.4</t>
  </si>
  <si>
    <t>1.3.2.8.1.26.5</t>
  </si>
  <si>
    <t>1.3.2.8.1.26.6</t>
  </si>
  <si>
    <t>1.3.2.8.1.26.7</t>
  </si>
  <si>
    <t>1.3.2.8.1.26.8</t>
  </si>
  <si>
    <t>1.3.2.8.1.26.9</t>
  </si>
  <si>
    <t>1.3.2.8.1.26.10</t>
  </si>
  <si>
    <t>1.3.2.8.1.26.11</t>
  </si>
  <si>
    <t>1.3.2.8.1.26.12</t>
  </si>
  <si>
    <t>1.3.2.8.1.26.13</t>
  </si>
  <si>
    <t>1.3.2.8.1.26.14</t>
  </si>
  <si>
    <t>1.3.2.8.1.26.15</t>
  </si>
  <si>
    <t>1.3.2.8.1.26.16</t>
  </si>
  <si>
    <t>1.3.2.8.1.26.17</t>
  </si>
  <si>
    <t>1.3.2.8.1.26.18</t>
  </si>
  <si>
    <t>1.3.2.8.1.26.19</t>
  </si>
  <si>
    <t>1.3.2.8.1.26.20</t>
  </si>
  <si>
    <t>1.3.2.8.1.27.1</t>
  </si>
  <si>
    <t>1.3.2.8.1.27.2</t>
  </si>
  <si>
    <t>1.3.2.8.1.27.3</t>
  </si>
  <si>
    <t>1.3.2.8.1.27.4</t>
  </si>
  <si>
    <t>1.3.2.8.1.27.5</t>
  </si>
  <si>
    <t>1.3.2.8.1.27.6</t>
  </si>
  <si>
    <t>1.3.2.8.1.27.7</t>
  </si>
  <si>
    <t>1.3.2.8.1.27.8</t>
  </si>
  <si>
    <t>1.3.2.8.1.27.9</t>
  </si>
  <si>
    <t>1.3.2.8.1.27.10</t>
  </si>
  <si>
    <t>1.3.2.8.1.27.11</t>
  </si>
  <si>
    <t>1.3.2.8.1.27.12</t>
  </si>
  <si>
    <t>1.3.2.8.1.27.13</t>
  </si>
  <si>
    <t>1.3.2.8.1.27.14</t>
  </si>
  <si>
    <t>1.3.2.8.1.27.15</t>
  </si>
  <si>
    <t>1.3.2.8.1.27.16</t>
  </si>
  <si>
    <t>1.3.2.8.1.27.17</t>
  </si>
  <si>
    <t>1.3.2.8.1.27.18</t>
  </si>
  <si>
    <t>1.3.2.8.1.27.19</t>
  </si>
  <si>
    <t>1.3.2.8.1.27.20</t>
  </si>
  <si>
    <t>1.3.2.8.1.27.21</t>
  </si>
  <si>
    <t>1.3.2.8.1.27.22</t>
  </si>
  <si>
    <t>1.3.2.8.1.27.23</t>
  </si>
  <si>
    <t>1.3.2.8.1.27.24</t>
  </si>
  <si>
    <t>1.3.2.8.1.27.25</t>
  </si>
  <si>
    <t>1.3.2.8.1.27.26</t>
  </si>
  <si>
    <t>1.3.2.8.1.28.1</t>
  </si>
  <si>
    <t>1.3.2.8.1.28.2</t>
  </si>
  <si>
    <t>1.3.2.8.1.28.3</t>
  </si>
  <si>
    <t>1.3.2.8.1.28.4</t>
  </si>
  <si>
    <t>1.3.2.8.1.28.5</t>
  </si>
  <si>
    <t>1.3.2.8.1.28.6</t>
  </si>
  <si>
    <t>1.3.2.8.1.28.7</t>
  </si>
  <si>
    <t>1.3.2.8.1.28.8</t>
  </si>
  <si>
    <t>1.3.2.8.1.28.9</t>
  </si>
  <si>
    <t>1.3.2.8.1.28.10</t>
  </si>
  <si>
    <t>1.3.2.8.1.28.11</t>
  </si>
  <si>
    <t>1.3.2.8.1.28.12</t>
  </si>
  <si>
    <t>1.3.2.8.1.28.13</t>
  </si>
  <si>
    <t>1.3.2.8.1.28.14</t>
  </si>
  <si>
    <t>1.3.2.8.1.28.15</t>
  </si>
  <si>
    <t>1.3.2.8.1.28.16</t>
  </si>
  <si>
    <t>1.3.2.8.1.28.17</t>
  </si>
  <si>
    <t>1.3.2.8.1.28.18</t>
  </si>
  <si>
    <t>1.3.2.8.1.28.19</t>
  </si>
  <si>
    <t>1.3.2.8.1.28.20</t>
  </si>
  <si>
    <t>1.3.2.8.1.29.1</t>
  </si>
  <si>
    <t>1.3.2.8.1.29.2</t>
  </si>
  <si>
    <t>1.3.2.8.1.29.3</t>
  </si>
  <si>
    <t>1.3.2.8.1.29.4</t>
  </si>
  <si>
    <t>1.3.2.8.1.29.5</t>
  </si>
  <si>
    <t>1.3.2.8.1.30.1</t>
  </si>
  <si>
    <t>1.3.2.8.1.30.2</t>
  </si>
  <si>
    <t>1.3.2.8.1.30.3</t>
  </si>
  <si>
    <t>1.3.2.8.1.30.4</t>
  </si>
  <si>
    <t>1.3.2.8.1.30.5</t>
  </si>
  <si>
    <t>1.3.2.8.1.30.6</t>
  </si>
  <si>
    <t>1.3.2.8.1.30.7</t>
  </si>
  <si>
    <t>1.3.2.8.1.30.8</t>
  </si>
  <si>
    <t>1.3.2.8.1.30.9</t>
  </si>
  <si>
    <t>1.3.2.8.1.30.10</t>
  </si>
  <si>
    <t>1.3.2.8.1.30.11</t>
  </si>
  <si>
    <t>1.3.2.8.1.30.12</t>
  </si>
  <si>
    <t>1.3.2.8.1.30.13</t>
  </si>
  <si>
    <t>1.3.2.8.1.30.14</t>
  </si>
  <si>
    <t>1.3.2.8.1.30.15</t>
  </si>
  <si>
    <t>1.3.2.8.1.30.16</t>
  </si>
  <si>
    <t>1.3.2.8.1.30.17</t>
  </si>
  <si>
    <t>1.3.2.8.1.30.18</t>
  </si>
  <si>
    <t>1.3.2.8.1.30.19</t>
  </si>
  <si>
    <t>1.3.2.8.1.30.20</t>
  </si>
  <si>
    <t>1.3.2.8.1.31.1</t>
  </si>
  <si>
    <t>1.3.2.8.1.31.2</t>
  </si>
  <si>
    <t>1.3.2.8.1.31.3</t>
  </si>
  <si>
    <t>1.3.2.8.1.31.4</t>
  </si>
  <si>
    <t>1.3.2.8.1.31.5</t>
  </si>
  <si>
    <t>1.3.2.8.1.31.6</t>
  </si>
  <si>
    <t>1.3.2.8.1.31.7</t>
  </si>
  <si>
    <t>1.3.2.8.1.31.8</t>
  </si>
  <si>
    <t>1.3.2.8.1.31.9</t>
  </si>
  <si>
    <t>1.3.2.8.1.31.10</t>
  </si>
  <si>
    <t>1.3.2.8.1.31.11</t>
  </si>
  <si>
    <t>1.3.2.8.1.32.1</t>
  </si>
  <si>
    <t>1.3.2.8.1.32.2</t>
  </si>
  <si>
    <t>1.3.2.8.1.32.3</t>
  </si>
  <si>
    <t>1.3.2.8.1.32.4</t>
  </si>
  <si>
    <t>1.3.2.8.1.32.5</t>
  </si>
  <si>
    <t>1.3.2.8.1.32.6</t>
  </si>
  <si>
    <t>1.3.2.8.1.32.7</t>
  </si>
  <si>
    <t>1.3.2.8.1.33.1</t>
  </si>
  <si>
    <t>1.3.2.8.1.33.2</t>
  </si>
  <si>
    <t>1.3.2.8.1.33.3</t>
  </si>
  <si>
    <t>1.3.2.8.1.33.4</t>
  </si>
  <si>
    <t>1.3.2.8.1.33.5</t>
  </si>
  <si>
    <t>1.3.2.8.1.33.6</t>
  </si>
  <si>
    <t>1.3.2.8.1.33.7</t>
  </si>
  <si>
    <t>1.3.2.8.1.33.8</t>
  </si>
  <si>
    <t>1.3.2.8.1.33.9</t>
  </si>
  <si>
    <t>1.3.2.8.1.33.10</t>
  </si>
  <si>
    <t>1.3.2.8.1.33.11</t>
  </si>
  <si>
    <t>1.3.2.8.1.33.12</t>
  </si>
  <si>
    <t>1.3.2.8.1.34.1</t>
  </si>
  <si>
    <t>1.3.2.8.1.34.2</t>
  </si>
  <si>
    <t>1.3.2.8.1.34.3</t>
  </si>
  <si>
    <t>1.3.2.8.1.34.4</t>
  </si>
  <si>
    <t>1.3.2.8.1.34.5</t>
  </si>
  <si>
    <t>1.3.2.8.1.34.6</t>
  </si>
  <si>
    <t>1.3.2.8.1.34.7</t>
  </si>
  <si>
    <t>1.3.2.8.1.34.8</t>
  </si>
  <si>
    <t>1.3.2.8.1.34.9</t>
  </si>
  <si>
    <t>1.3.2.8.1.34.10</t>
  </si>
  <si>
    <t>1.3.2.8.1.34.11</t>
  </si>
  <si>
    <t>1.3.2.8.1.34.12</t>
  </si>
  <si>
    <t>1.3.2.8.1.34.13</t>
  </si>
  <si>
    <t>1.3.2.8.1.34.14</t>
  </si>
  <si>
    <t>1.3.2.8.1.34.15</t>
  </si>
  <si>
    <t>1.3.2.8.1.34.16</t>
  </si>
  <si>
    <t>1.3.2.8.1.34.17</t>
  </si>
  <si>
    <t>1.3.2.8.1.34.18</t>
  </si>
  <si>
    <t>1.3.2.8.1.34.19</t>
  </si>
  <si>
    <t>1.3.2.8.1.34.20</t>
  </si>
  <si>
    <t>1.3.2.8.1.34.21</t>
  </si>
  <si>
    <t>1.3.2.8.1.34.22</t>
  </si>
  <si>
    <t>1.3.2.8.1.34.23</t>
  </si>
  <si>
    <t>1.3.2.8.1.34.24</t>
  </si>
  <si>
    <t>1.3.2.8.1.34.25</t>
  </si>
  <si>
    <t>1.3.2.8.1.34.26</t>
  </si>
  <si>
    <t>1.3.2.8.1.34.27</t>
  </si>
  <si>
    <t>1.3.2.8.1.34.28</t>
  </si>
  <si>
    <t>1.3.2.8.1.34.29</t>
  </si>
  <si>
    <t>1.3.2.8.1.34.30</t>
  </si>
  <si>
    <t>1.3.2.8.1.34.31</t>
  </si>
  <si>
    <t>1.3.2.8.1.34.32</t>
  </si>
  <si>
    <t>1.3.2.8.1.34.33</t>
  </si>
  <si>
    <t>1.3.2.8.1.34.34</t>
  </si>
  <si>
    <t>1.3.2.8.1.34.35</t>
  </si>
  <si>
    <t>1.3.2.8.1.34.36</t>
  </si>
  <si>
    <t>1.3.2.8.1.34.37</t>
  </si>
  <si>
    <t>1.3.2.8.1.34.38</t>
  </si>
  <si>
    <t>1.3.2.8.1.34.39</t>
  </si>
  <si>
    <t>1.3.2.8.1.34.40</t>
  </si>
  <si>
    <t>1.3.2.8.1.34.41</t>
  </si>
  <si>
    <t>1.3.2.8.1.34.42</t>
  </si>
  <si>
    <t>1.3.2.8.1.34.43</t>
  </si>
  <si>
    <t>1.3.2.8.1.34.44</t>
  </si>
  <si>
    <t>1.3.2.8.1.34.45</t>
  </si>
  <si>
    <t>1.3.2.8.1.34.46</t>
  </si>
  <si>
    <t>1.3.2.8.1.34.47</t>
  </si>
  <si>
    <t>1.3.2.8.1.34.48</t>
  </si>
  <si>
    <t>1.3.2.8.1.34.49</t>
  </si>
  <si>
    <t>1.3.2.8.1.34.50</t>
  </si>
  <si>
    <t>1.3.2.8.1.34.51</t>
  </si>
  <si>
    <t>1.3.2.8.1.34.52</t>
  </si>
  <si>
    <t>1.3.2.8.1.34.53</t>
  </si>
  <si>
    <t>1.3.2.8.1.34.54</t>
  </si>
  <si>
    <t>1.3.2.8.1.34.55</t>
  </si>
  <si>
    <t>1.3.2.8.1.34.56</t>
  </si>
  <si>
    <t>1.3.2.8.1.34.57</t>
  </si>
  <si>
    <t>1.3.2.8.1.34.58</t>
  </si>
  <si>
    <t>1.3.2.8.1.34.59</t>
  </si>
  <si>
    <t>1.3.2.8.1.34.60</t>
  </si>
  <si>
    <t>1.3.2.8.1.34.61</t>
  </si>
  <si>
    <t>1.3.2.8.1.34.62</t>
  </si>
  <si>
    <t>1.3.2.8.1.34.63</t>
  </si>
  <si>
    <t>1.3.2.8.1.34.64</t>
  </si>
  <si>
    <t>1.3.2.8.1.34.65</t>
  </si>
  <si>
    <t>1.3.2.8.1.34.66</t>
  </si>
  <si>
    <t>1.3.2.8.1.34.67</t>
  </si>
  <si>
    <t>1.3.2.8.1.34.68</t>
  </si>
  <si>
    <t>1.3.2.8.1.34.69</t>
  </si>
  <si>
    <t>1.3.2.8.1.34.70</t>
  </si>
  <si>
    <t>1.3.2.8.1.34.71</t>
  </si>
  <si>
    <t>1.3.2.8.1.34.72</t>
  </si>
  <si>
    <t>1.3.2.8.1.34.73</t>
  </si>
  <si>
    <t>1.3.2.8.1.35.1</t>
  </si>
  <si>
    <t>1.3.2.8.1.35.2</t>
  </si>
  <si>
    <t>1.3.2.8.1.35.3</t>
  </si>
  <si>
    <t>1.3.2.8.1.35.4</t>
  </si>
  <si>
    <t>1.3.2.8.1.35.5</t>
  </si>
  <si>
    <t>1.3.2.8.1.35.6</t>
  </si>
  <si>
    <t>1.3.2.8.1.35.7</t>
  </si>
  <si>
    <t>1.3.2.8.1.35.8</t>
  </si>
  <si>
    <t>1.3.2.8.1.35.9</t>
  </si>
  <si>
    <t>1.3.2.8.1.35.10</t>
  </si>
  <si>
    <t>1.3.2.8.1.35.11</t>
  </si>
  <si>
    <t>1.3.2.8.1.35.12</t>
  </si>
  <si>
    <t>1.3.2.8.1.35.13</t>
  </si>
  <si>
    <t>1.3.2.8.1.35.14</t>
  </si>
  <si>
    <t>1.3.2.8.1.35.15</t>
  </si>
  <si>
    <t>1.3.2.8.1.35.16</t>
  </si>
  <si>
    <t>1.3.2.8.1.35.17</t>
  </si>
  <si>
    <t>1.3.2.8.1.35.18</t>
  </si>
  <si>
    <t>1.3.2.8.1.35.19</t>
  </si>
  <si>
    <t>1.3.2.8.1.35.20</t>
  </si>
  <si>
    <t>1.3.2.8.1.35.21</t>
  </si>
  <si>
    <t>1.3.2.8.1.35.22</t>
  </si>
  <si>
    <t>1.3.2.8.1.35.23</t>
  </si>
  <si>
    <t>1.3.2.8.1.35.24</t>
  </si>
  <si>
    <t>1.3.2.8.1.35.25</t>
  </si>
  <si>
    <t>1.3.2.8.1.35.26</t>
  </si>
  <si>
    <t>1.3.2.8.1.35.27</t>
  </si>
  <si>
    <t>1.3.2.8.1.35.28</t>
  </si>
  <si>
    <t>1.3.2.8.1.35.29</t>
  </si>
  <si>
    <t>1.3.2.8.1.35.30</t>
  </si>
  <si>
    <t>1.3.2.8.1.35.31</t>
  </si>
  <si>
    <t>1.3.2.8.1.35.32</t>
  </si>
  <si>
    <t>1.3.2.8.1.35.33</t>
  </si>
  <si>
    <t>1.3.2.8.1.35.34</t>
  </si>
  <si>
    <t>1.3.2.8.1.35.35</t>
  </si>
  <si>
    <t>1.3.2.8.1.35.36</t>
  </si>
  <si>
    <t>1.3.2.8.1.35.37</t>
  </si>
  <si>
    <t>1.3.2.8.1.35.38</t>
  </si>
  <si>
    <t>1.3.2.8.1.35.39</t>
  </si>
  <si>
    <t>1.3.2.8.1.35.40</t>
  </si>
  <si>
    <t>1.3.2.8.1.35.41</t>
  </si>
  <si>
    <t>1.3.2.8.1.35.42</t>
  </si>
  <si>
    <t>1.3.2.8.1.35.43</t>
  </si>
  <si>
    <t>1.3.2.8.1.35.44</t>
  </si>
  <si>
    <t>1.3.2.8.1.35.45</t>
  </si>
  <si>
    <t>1.3.2.8.1.35.46</t>
  </si>
  <si>
    <t>1.3.2.8.1.35.47</t>
  </si>
  <si>
    <t>1.3.2.8.1.35.48</t>
  </si>
  <si>
    <t>1.3.2.8.1.35.49</t>
  </si>
  <si>
    <t>1.3.2.8.1.35.50</t>
  </si>
  <si>
    <t>1.3.2.8.1.35.51</t>
  </si>
  <si>
    <t>1.3.2.8.1.35.52</t>
  </si>
  <si>
    <t>1.3.2.8.1.35.53</t>
  </si>
  <si>
    <t>1.3.2.8.1.35.54</t>
  </si>
  <si>
    <t>1.3.2.8.1.35.55</t>
  </si>
  <si>
    <t>1.3.2.8.1.35.56</t>
  </si>
  <si>
    <t>1.3.2.8.1.35.57</t>
  </si>
  <si>
    <t>1.3.2.8.1.35.58</t>
  </si>
  <si>
    <t>1.3.2.8.1.35.59</t>
  </si>
  <si>
    <t>1.3.2.8.1.35.60</t>
  </si>
  <si>
    <t>1.3.2.8.1.35.61</t>
  </si>
  <si>
    <t>1.3.2.8.1.35.62</t>
  </si>
  <si>
    <t>1.3.2.8.1.36.1</t>
  </si>
  <si>
    <t>1.3.2.8.1.36.2</t>
  </si>
  <si>
    <t>1.3.2.8.1.36.3</t>
  </si>
  <si>
    <t>1.3.2.8.1.36.4</t>
  </si>
  <si>
    <t>1.3.2.8.1.36.5</t>
  </si>
  <si>
    <t>1.3.2.8.1.36.6</t>
  </si>
  <si>
    <t>1.3.2.8.1.36.7</t>
  </si>
  <si>
    <t>1.3.2.8.1.36.8</t>
  </si>
  <si>
    <t>1.3.2.8.1.36.9</t>
  </si>
  <si>
    <t>1.3.2.8.1.36.10</t>
  </si>
  <si>
    <t>1.3.2.8.1.36.11</t>
  </si>
  <si>
    <t>1.3.2.8.1.36.12</t>
  </si>
  <si>
    <t>1.3.2.8.1.36.13</t>
  </si>
  <si>
    <t>1.3.2.8.1.36.14</t>
  </si>
  <si>
    <t>1.3.2.8.1.36.15</t>
  </si>
  <si>
    <t>1.3.2.8.1.36.16</t>
  </si>
  <si>
    <t>1.3.2.8.1.36.17</t>
  </si>
  <si>
    <t>1.3.2.8.1.36.18</t>
  </si>
  <si>
    <t>1.3.2.8.1.36.19</t>
  </si>
  <si>
    <t>1.3.2.8.1.36.20</t>
  </si>
  <si>
    <t>1.3.2.8.1.36.21</t>
  </si>
  <si>
    <t>1.3.2.8.1.36.22</t>
  </si>
  <si>
    <t>1.3.2.8.1.36.23</t>
  </si>
  <si>
    <t>1.3.2.8.1.36.24</t>
  </si>
  <si>
    <t>1.3.2.8.1.36.25</t>
  </si>
  <si>
    <t>1.3.2.8.1.36.26</t>
  </si>
  <si>
    <t>1.3.2.8.1.36.27</t>
  </si>
  <si>
    <t>1.3.2.8.1.36.28</t>
  </si>
  <si>
    <t>1.3.2.8.1.36.29</t>
  </si>
  <si>
    <t>1.3.2.8.1.36.30</t>
  </si>
  <si>
    <t>1.3.2.8.1.36.31</t>
  </si>
  <si>
    <t>1.3.2.8.1.36.32</t>
  </si>
  <si>
    <t>1.3.2.8.1.36.33</t>
  </si>
  <si>
    <t>1.3.2.8.1.36.34</t>
  </si>
  <si>
    <t>1.3.2.8.1.36.35</t>
  </si>
  <si>
    <t>1.3.2.8.1.36.36</t>
  </si>
  <si>
    <t>1.3.2.8.1.36.37</t>
  </si>
  <si>
    <t>1.3.2.8.1.37.1</t>
  </si>
  <si>
    <t>1.3.2.8.1.37.2</t>
  </si>
  <si>
    <t>1.3.2.8.1.37.3</t>
  </si>
  <si>
    <t>1.3.2.8.1.37.4</t>
  </si>
  <si>
    <t>1.3.2.8.1.37.5</t>
  </si>
  <si>
    <t>1.3.2.8.1.37.6</t>
  </si>
  <si>
    <t>1.3.2.8.1.37.7</t>
  </si>
  <si>
    <t>1.3.2.8.1.37.8</t>
  </si>
  <si>
    <t>1.3.2.8.1.37.9</t>
  </si>
  <si>
    <t>1.3.2.8.1.37.10</t>
  </si>
  <si>
    <t>1.3.2.8.1.37.11</t>
  </si>
  <si>
    <t>1.3.2.8.1.37.12</t>
  </si>
  <si>
    <t>1.3.2.8.1.37.13</t>
  </si>
  <si>
    <t>1.3.2.8.1.37.14</t>
  </si>
  <si>
    <t>1.3.2.8.1.37.15</t>
  </si>
  <si>
    <t>1.3.2.8.1.37.16</t>
  </si>
  <si>
    <t>1.3.2.8.1.37.17</t>
  </si>
  <si>
    <t>1.3.2.8.1.37.18</t>
  </si>
  <si>
    <t>1.3.2.8.1.37.19</t>
  </si>
  <si>
    <t>1.3.2.8.1.37.20</t>
  </si>
  <si>
    <t>1.3.2.8.1.37.21</t>
  </si>
  <si>
    <t>1.3.2.8.1.37.22</t>
  </si>
  <si>
    <t>1.3.2.8.1.37.23</t>
  </si>
  <si>
    <t>1.3.2.8.1.37.24</t>
  </si>
  <si>
    <t>1.3.2.8.1.37.25</t>
  </si>
  <si>
    <t>1.3.2.8.1.37.26</t>
  </si>
  <si>
    <t>1.3.2.8.1.37.27</t>
  </si>
  <si>
    <t>1.3.2.8.1.37.28</t>
  </si>
  <si>
    <t>1.3.2.8.1.37.29</t>
  </si>
  <si>
    <t>1.3.2.8.1.37.30</t>
  </si>
  <si>
    <t>1.3.2.8.1.37.31</t>
  </si>
  <si>
    <t>1.3.2.8.1.37.32</t>
  </si>
  <si>
    <t>1.3.2.8.1.37.33</t>
  </si>
  <si>
    <t>1.3.2.8.1.37.34</t>
  </si>
  <si>
    <t>1.3.2.8.1.37.35</t>
  </si>
  <si>
    <t>1.3.2.8.1.37.36</t>
  </si>
  <si>
    <t>1.3.2.8.1.37.37</t>
  </si>
  <si>
    <t>1.3.2.8.1.37.38</t>
  </si>
  <si>
    <t>1.3.2.8.1.37.39</t>
  </si>
  <si>
    <t>1.3.2.8.1.37.40</t>
  </si>
  <si>
    <t>1.3.2.8.1.37.41</t>
  </si>
  <si>
    <t>1.3.2.8.1.37.42</t>
  </si>
  <si>
    <t>1.3.2.8.1.37.43</t>
  </si>
  <si>
    <t>1.3.2.8.1.37.44</t>
  </si>
  <si>
    <t>1.3.2.8.1.37.45</t>
  </si>
  <si>
    <t>1.3.2.8.1.37.46</t>
  </si>
  <si>
    <t>1.3.2.8.1.37.47</t>
  </si>
  <si>
    <t>1.3.2.8.1.37.48</t>
  </si>
  <si>
    <t>1.3.2.8.1.37.49</t>
  </si>
  <si>
    <t>1.3.2.8.1.37.50</t>
  </si>
  <si>
    <t>1.3.2.8.1.37.51</t>
  </si>
  <si>
    <t>1.3.2.8.1.37.52</t>
  </si>
  <si>
    <t>1.3.2.8.1.37.53</t>
  </si>
  <si>
    <t>1.3.2.8.1.37.54</t>
  </si>
  <si>
    <t>1.3.2.8.1.37.55</t>
  </si>
  <si>
    <t>1.3.2.8.1.37.56</t>
  </si>
  <si>
    <t>1.3.2.8.1.37.57</t>
  </si>
  <si>
    <t>1.3.2.8.1.37.58</t>
  </si>
  <si>
    <t>1.3.2.8.1.37.59</t>
  </si>
  <si>
    <t>1.3.2.8.1.37.60</t>
  </si>
  <si>
    <t>1.3.2.8.1.37.61</t>
  </si>
  <si>
    <t>1.3.2.8.1.37.62</t>
  </si>
  <si>
    <t>1.3.2.8.1.37.63</t>
  </si>
  <si>
    <t>1.3.2.8.1.37.64</t>
  </si>
  <si>
    <t>1.3.2.8.1.37.65</t>
  </si>
  <si>
    <t>1.3.2.8.1.37.66</t>
  </si>
  <si>
    <t>1.3.2.8.1.38.1</t>
  </si>
  <si>
    <t>1.3.2.8.1.38.2</t>
  </si>
  <si>
    <t>1.3.2.8.1.38.3</t>
  </si>
  <si>
    <t>1.3.2.8.1.38.4</t>
  </si>
  <si>
    <t>1.3.2.8.1.38.5</t>
  </si>
  <si>
    <t>1.3.2.8.1.38.6</t>
  </si>
  <si>
    <t>1.3.2.8.1.38.7</t>
  </si>
  <si>
    <t>1.3.2.8.1.38.8</t>
  </si>
  <si>
    <t>1.3.2.8.1.38.9</t>
  </si>
  <si>
    <t>1.3.2.8.1.38.10</t>
  </si>
  <si>
    <t>1.3.2.8.1.38.11</t>
  </si>
  <si>
    <t>1.3.2.8.1.38.12</t>
  </si>
  <si>
    <t>1.3.2.8.1.38.13</t>
  </si>
  <si>
    <t>1.3.2.8.1.38.14</t>
  </si>
  <si>
    <t>1.3.2.8.1.38.15</t>
  </si>
  <si>
    <t>1.3.2.8.1.38.16</t>
  </si>
  <si>
    <t>1.3.2.8.1.38.17</t>
  </si>
  <si>
    <t>1.3.2.8.1.38.18</t>
  </si>
  <si>
    <t>1.3.2.8.1.38.19</t>
  </si>
  <si>
    <t>1.3.2.8.1.38.20</t>
  </si>
  <si>
    <t>1.3.2.8.1.38.21</t>
  </si>
  <si>
    <t>1.3.2.8.1.38.22</t>
  </si>
  <si>
    <t>1.3.2.8.1.38.23</t>
  </si>
  <si>
    <t>1.3.2.8.1.38.24</t>
  </si>
  <si>
    <t>1.3.2.8.1.38.25</t>
  </si>
  <si>
    <t>1.3.2.8.1.38.26</t>
  </si>
  <si>
    <t>1.3.2.8.1.38.27</t>
  </si>
  <si>
    <t>1.3.2.8.1.38.28</t>
  </si>
  <si>
    <t>1.3.2.8.1.38.29</t>
  </si>
  <si>
    <t>1.3.2.8.1.38.30</t>
  </si>
  <si>
    <t>1.3.2.8.1.38.31</t>
  </si>
  <si>
    <t>1.3.2.8.1.38.32</t>
  </si>
  <si>
    <t>1.3.2.8.1.38.33</t>
  </si>
  <si>
    <t>1.3.2.8.1.38.34</t>
  </si>
  <si>
    <t>1.3.2.8.1.38.35</t>
  </si>
  <si>
    <t>1.3.2.8.1.38.36</t>
  </si>
  <si>
    <t>1.3.2.8.1.39.1</t>
  </si>
  <si>
    <t>1.3.2.8.1.39.2</t>
  </si>
  <si>
    <t>1.3.2.8.1.39.3</t>
  </si>
  <si>
    <t>1.3.2.8.1.39.4</t>
  </si>
  <si>
    <t>1.3.2.8.1.39.5</t>
  </si>
  <si>
    <t>1.3.2.8.1.39.6</t>
  </si>
  <si>
    <t>1.3.2.8.1.39.7</t>
  </si>
  <si>
    <t>1.3.2.8.1.39.8</t>
  </si>
  <si>
    <t>1.3.2.8.1.39.9</t>
  </si>
  <si>
    <t>1.3.2.8.1.39.10</t>
  </si>
  <si>
    <t>1.3.2.8.1.39.11</t>
  </si>
  <si>
    <t>1.3.2.8.1.39.12</t>
  </si>
  <si>
    <t>1.3.2.8.1.39.13</t>
  </si>
  <si>
    <t>1.3.2.8.1.39.14</t>
  </si>
  <si>
    <t>1.3.2.8.1.39.15</t>
  </si>
  <si>
    <t>1.3.2.8.1.39.16</t>
  </si>
  <si>
    <t>1.3.2.8.1.39.17</t>
  </si>
  <si>
    <t>1.3.2.8.1.39.18</t>
  </si>
  <si>
    <t>1.3.2.8.1.39.19</t>
  </si>
  <si>
    <t>1.3.2.8.1.39.20</t>
  </si>
  <si>
    <t>1.3.2.8.1.40.1</t>
  </si>
  <si>
    <t>1.3.2.8.1.40.2</t>
  </si>
  <si>
    <t>1.3.2.8.1.40.3</t>
  </si>
  <si>
    <t>1.3.2.8.1.40.4</t>
  </si>
  <si>
    <t>1.3.2.8.1.40.5</t>
  </si>
  <si>
    <t>1.3.2.8.1.40.6</t>
  </si>
  <si>
    <t>1.3.2.8.1.40.7</t>
  </si>
  <si>
    <t>1.3.2.8.1.40.8</t>
  </si>
  <si>
    <t>1.3.2.8.1.40.9</t>
  </si>
  <si>
    <t>1.3.2.8.1.40.10</t>
  </si>
  <si>
    <t>1.3.2.8.1.40.11</t>
  </si>
  <si>
    <t>1.3.2.8.1.40.12</t>
  </si>
  <si>
    <t>1.3.2.8.1.40.13</t>
  </si>
  <si>
    <t>1.3.2.8.1.40.14</t>
  </si>
  <si>
    <t>1.3.2.8.1.40.15</t>
  </si>
  <si>
    <t>1.3.2.8.1.40.16</t>
  </si>
  <si>
    <t>1.3.2.8.1.40.17</t>
  </si>
  <si>
    <t>1.3.2.8.1.40.18</t>
  </si>
  <si>
    <t>1.3.2.8.1.40.19</t>
  </si>
  <si>
    <t>1.3.2.8.1.41.1</t>
  </si>
  <si>
    <t>1.3.2.8.1.41.2</t>
  </si>
  <si>
    <t>1.3.2.8.1.41.3</t>
  </si>
  <si>
    <t>1.3.2.8.1.41.4</t>
  </si>
  <si>
    <t>1.3.2.8.1.41.5</t>
  </si>
  <si>
    <t>1.3.2.8.1.41.6</t>
  </si>
  <si>
    <t>1.3.2.8.1.41.7</t>
  </si>
  <si>
    <t>1.3.2.8.1.41.8</t>
  </si>
  <si>
    <t>1.3.2.8.1.41.9</t>
  </si>
  <si>
    <t>1.3.2.8.1.41.10</t>
  </si>
  <si>
    <t>1.3.2.8.1.41.11</t>
  </si>
  <si>
    <t>1.3.2.8.1.41.12</t>
  </si>
  <si>
    <t>1.3.2.8.1.41.13</t>
  </si>
  <si>
    <t>1.3.2.8.1.41.14</t>
  </si>
  <si>
    <t>1.3.2.8.1.41.15</t>
  </si>
  <si>
    <t>1.3.2.8.1.41.16</t>
  </si>
  <si>
    <t>1.3.2.8.1.41.17</t>
  </si>
  <si>
    <t>1.3.2.8.1.41.18</t>
  </si>
  <si>
    <t>1.3.2.8.1.41.19</t>
  </si>
  <si>
    <t>1.3.2.8.1.41.20</t>
  </si>
  <si>
    <t>1.3.2.8.1.41.21</t>
  </si>
  <si>
    <t>1.3.2.8.1.41.22</t>
  </si>
  <si>
    <t>1.3.2.8.1.41.23</t>
  </si>
  <si>
    <t>1.3.2.8.1.41.24</t>
  </si>
  <si>
    <t>1.3.2.8.1.41.25</t>
  </si>
  <si>
    <t>1.3.2.8.1.41.26</t>
  </si>
  <si>
    <t>1.3.2.8.1.41.27</t>
  </si>
  <si>
    <t>1.3.2.8.1.41.28</t>
  </si>
  <si>
    <t>1.3.2.8.1.41.29</t>
  </si>
  <si>
    <t>1.3.2.8.1.41.30</t>
  </si>
  <si>
    <t>1.3.2.8.1.41.31</t>
  </si>
  <si>
    <t>1.3.2.8.1.41.32</t>
  </si>
  <si>
    <t>1.3.2.8.1.41.33</t>
  </si>
  <si>
    <t>1.3.2.8.1.41.34</t>
  </si>
  <si>
    <t>1.3.2.8.1.41.35</t>
  </si>
  <si>
    <t>1.3.2.8.1.41.36</t>
  </si>
  <si>
    <t>1.3.2.8.1.41.37</t>
  </si>
  <si>
    <t>1.3.2.8.1.41.38</t>
  </si>
  <si>
    <t>1.3.2.8.1.41.39</t>
  </si>
  <si>
    <t>1.3.2.8.1.41.40</t>
  </si>
  <si>
    <t>1.3.2.8.1.41.41</t>
  </si>
  <si>
    <t>1.3.2.8.1.41.42</t>
  </si>
  <si>
    <t>1.3.2.8.1.41.43</t>
  </si>
  <si>
    <t>1.3.2.8.1.41.44</t>
  </si>
  <si>
    <t>1.3.2.8.1.41.45</t>
  </si>
  <si>
    <t>1.3.2.8.1.41.46</t>
  </si>
  <si>
    <t>1.3.2.8.1.41.47</t>
  </si>
  <si>
    <t>1.3.2.8.1.41.48</t>
  </si>
  <si>
    <t>1.3.2.8.1.41.49</t>
  </si>
  <si>
    <t>1.3.2.8.1.41.50</t>
  </si>
  <si>
    <t>1.3.2.8.1.41.51</t>
  </si>
  <si>
    <t>1.3.2.8.1.41.52</t>
  </si>
  <si>
    <t>1.3.2.8.1.41.53</t>
  </si>
  <si>
    <t>1.3.2.8.1.41.54</t>
  </si>
  <si>
    <t>1.3.2.8.1.41.55</t>
  </si>
  <si>
    <t>1.3.2.8.1.41.56</t>
  </si>
  <si>
    <t>1.3.2.8.1.41.57</t>
  </si>
  <si>
    <t>1.3.2.8.1.41.58</t>
  </si>
  <si>
    <t>1.3.2.8.1.41.59</t>
  </si>
  <si>
    <t>1.3.2.8.1.41.60</t>
  </si>
  <si>
    <t>1.3.2.8.1.41.61</t>
  </si>
  <si>
    <t>1.3.2.8.1.41.62</t>
  </si>
  <si>
    <t>1.3.2.8.1.41.63</t>
  </si>
  <si>
    <t>1.3.2.8.1.41.64</t>
  </si>
  <si>
    <t>1.3.2.8.1.41.65</t>
  </si>
  <si>
    <t>1.3.2.8.1.41.66</t>
  </si>
  <si>
    <t>1.3.2.8.1.41.67</t>
  </si>
  <si>
    <t>1.3.2.8.1.41.68</t>
  </si>
  <si>
    <t>1.3.2.8.1.41.69</t>
  </si>
  <si>
    <t>1.3.2.8.1.41.70</t>
  </si>
  <si>
    <t>1.3.2.8.1.41.71</t>
  </si>
  <si>
    <t>1.3.2.8.1.41.72</t>
  </si>
  <si>
    <t>1.3.2.8.1.41.73</t>
  </si>
  <si>
    <t>1.3.2.8.1.41.74</t>
  </si>
  <si>
    <t>1.3.2.8.1.41.75</t>
  </si>
  <si>
    <t>1.3.2.8.1.41.76</t>
  </si>
  <si>
    <t>1.3.2.8.1.41.77</t>
  </si>
  <si>
    <t>1.3.2.8.1.41.78</t>
  </si>
  <si>
    <t>1.3.2.8.1.41.79</t>
  </si>
  <si>
    <t>1.3.2.8.1.41.80</t>
  </si>
  <si>
    <t>1.3.2.8.1.41.81</t>
  </si>
  <si>
    <t>1.3.2.8.1.41.82</t>
  </si>
  <si>
    <t>1.3.2.8.1.41.83</t>
  </si>
  <si>
    <t>1.3.2.8.1.41.84</t>
  </si>
  <si>
    <t>1.3.2.8.1.41.85</t>
  </si>
  <si>
    <t>1.3.2.8.1.41.86</t>
  </si>
  <si>
    <t>1.3.2.8.1.41.87</t>
  </si>
  <si>
    <t>1.3.2.8.1.41.88</t>
  </si>
  <si>
    <t>1.3.2.8.1.41.89</t>
  </si>
  <si>
    <t>1.3.2.8.1.41.90</t>
  </si>
  <si>
    <t>1.3.2.8.1.41.91</t>
  </si>
  <si>
    <t>1.3.2.8.1.41.92</t>
  </si>
  <si>
    <t>1.3.2.8.1.41.93</t>
  </si>
  <si>
    <t>1.3.2.8.1.41.94</t>
  </si>
  <si>
    <t>1.3.2.8.1.41.95</t>
  </si>
  <si>
    <t>1.3.2.8.1.41.96</t>
  </si>
  <si>
    <t>1.3.2.8.1.41.97</t>
  </si>
  <si>
    <t>1.3.2.8.1.41.98</t>
  </si>
  <si>
    <t>1.3.2.8.1.41.99</t>
  </si>
  <si>
    <t>1.3.2.8.1.41.100</t>
  </si>
  <si>
    <t>1.3.2.8.1.41.101</t>
  </si>
  <si>
    <t>1.3.2.8.1.41.102</t>
  </si>
  <si>
    <t>1.3.2.8.1.41.103</t>
  </si>
  <si>
    <t>1.3.2.8.1.41.104</t>
  </si>
  <si>
    <t>1.3.2.8.1.41.105</t>
  </si>
  <si>
    <t>1.3.2.8.1.41.106</t>
  </si>
  <si>
    <t>1.3.2.8.1.41.107</t>
  </si>
  <si>
    <t>1.3.2.8.1.41.108</t>
  </si>
  <si>
    <t>1.3.2.8.1.41.109</t>
  </si>
  <si>
    <t>1.3.2.8.1.41.110</t>
  </si>
  <si>
    <t>1.3.2.8.1.41.111</t>
  </si>
  <si>
    <t>1.3.2.8.1.41.112</t>
  </si>
  <si>
    <t>1.3.2.8.1.41.113</t>
  </si>
  <si>
    <t>1.3.2.8.1.41.114</t>
  </si>
  <si>
    <t>1.3.2.8.1.41.115</t>
  </si>
  <si>
    <t>1.3.2.8.1.41.116</t>
  </si>
  <si>
    <t>1.3.2.8.1.41.117</t>
  </si>
  <si>
    <t>1.3.2.8.1.41.118</t>
  </si>
  <si>
    <t>1.3.2.8.1.41.119</t>
  </si>
  <si>
    <t>1.3.2.8.1.41.120</t>
  </si>
  <si>
    <t>1.3.2.8.1.41.121</t>
  </si>
  <si>
    <t>1.3.2.8.1.41.122</t>
  </si>
  <si>
    <t>1.3.2.8.1.41.123</t>
  </si>
  <si>
    <t>1.3.2.8.1.41.124</t>
  </si>
  <si>
    <t>1.3.2.8.1.41.125</t>
  </si>
  <si>
    <t>1.3.2.8.1.41.126</t>
  </si>
  <si>
    <t>1.3.2.8.1.41.127</t>
  </si>
  <si>
    <t>1.3.2.8.1.41.128</t>
  </si>
  <si>
    <t>1.3.2.8.1.41.129</t>
  </si>
  <si>
    <t>1.3.2.8.1.41.130</t>
  </si>
  <si>
    <t>1.3.2.8.1.41.131</t>
  </si>
  <si>
    <t>1.3.2.8.1.41.132</t>
  </si>
  <si>
    <t>1.3.2.8.1.41.133</t>
  </si>
  <si>
    <t>1.3.2.8.1.41.134</t>
  </si>
  <si>
    <t>1.3.2.8.1.41.135</t>
  </si>
  <si>
    <t>1.3.2.8.1.41.136</t>
  </si>
  <si>
    <t>1.3.2.8.1.41.137</t>
  </si>
  <si>
    <t>1.3.2.8.1.41.138</t>
  </si>
  <si>
    <t>1.3.2.8.1.41.139</t>
  </si>
  <si>
    <t>1.3.2.8.1.41.140</t>
  </si>
  <si>
    <t>1.3.2.8.1.41.141</t>
  </si>
  <si>
    <t>1.3.2.8.1.41.142</t>
  </si>
  <si>
    <t>1.3.2.8.1.41.143</t>
  </si>
  <si>
    <t>1.3.2.8.1.41.144</t>
  </si>
  <si>
    <t>1.3.2.8.1.41.145</t>
  </si>
  <si>
    <t>1.3.2.8.1.41.146</t>
  </si>
  <si>
    <t>1.3.2.8.1.41.147</t>
  </si>
  <si>
    <t>1.3.2.8.1.41.148</t>
  </si>
  <si>
    <t>1.3.2.8.1.41.149</t>
  </si>
  <si>
    <t>1.3.2.8.1.41.150</t>
  </si>
  <si>
    <t>1.3.2.8.1.41.151</t>
  </si>
  <si>
    <t>1.3.2.8.1.41.152</t>
  </si>
  <si>
    <t>1.3.2.8.1.41.153</t>
  </si>
  <si>
    <t>1.3.2.8.1.41.154</t>
  </si>
  <si>
    <t>1.3.2.8.1.41.155</t>
  </si>
  <si>
    <t>1.3.2.8.1.41.156</t>
  </si>
  <si>
    <t>1.3.2.8.1.41.157</t>
  </si>
  <si>
    <t>1.3.2.8.1.41.158</t>
  </si>
  <si>
    <t>1.3.2.8.1.41.159</t>
  </si>
  <si>
    <t>1.3.2.8.1.41.160</t>
  </si>
  <si>
    <t>1.3.2.8.1.41.161</t>
  </si>
  <si>
    <t>1.3.2.8.1.41.162</t>
  </si>
  <si>
    <t>1.3.2.8.1.41.163</t>
  </si>
  <si>
    <t>1.3.2.8.1.41.164</t>
  </si>
  <si>
    <t>1.3.2.8.1.41.165</t>
  </si>
  <si>
    <t>1.3.2.8.1.41.166</t>
  </si>
  <si>
    <t>1.3.2.8.1.41.167</t>
  </si>
  <si>
    <t>1.3.2.8.1.41.168</t>
  </si>
  <si>
    <t>1.3.2.8.1.41.169</t>
  </si>
  <si>
    <t>1.3.2.8.1.41.170</t>
  </si>
  <si>
    <t>1.3.2.8.1.41.171</t>
  </si>
  <si>
    <t>1.3.2.8.1.41.172</t>
  </si>
  <si>
    <t>1.3.2.8.1.41.173</t>
  </si>
  <si>
    <t>1.3.2.8.1.41.174</t>
  </si>
  <si>
    <t>1.3.2.8.1.41.175</t>
  </si>
  <si>
    <t>1.3.2.8.1.41.176</t>
  </si>
  <si>
    <t>1.3.2.8.1.41.177</t>
  </si>
  <si>
    <t>1.3.2.8.1.41.178</t>
  </si>
  <si>
    <t>1.3.2.8.1.41.179</t>
  </si>
  <si>
    <t>1.3.2.8.1.41.180</t>
  </si>
  <si>
    <t>1.3.2.8.1.41.181</t>
  </si>
  <si>
    <t>1.3.2.8.1.41.182</t>
  </si>
  <si>
    <t>1.3.2.8.1.41.183</t>
  </si>
  <si>
    <t>1.3.2.8.1.41.184</t>
  </si>
  <si>
    <t>1.3.2.8.1.41.185</t>
  </si>
  <si>
    <t>1.3.2.8.1.41.186</t>
  </si>
  <si>
    <t>1.3.2.8.1.41.187</t>
  </si>
  <si>
    <t>1.3.2.8.1.41.188</t>
  </si>
  <si>
    <t>1.3.2.8.1.41.189</t>
  </si>
  <si>
    <t>1.3.2.8.1.41.190</t>
  </si>
  <si>
    <t>1.3.2.8.1.41.191</t>
  </si>
  <si>
    <t>1.3.2.8.1.41.192</t>
  </si>
  <si>
    <t>1.3.2.8.1.41.193</t>
  </si>
  <si>
    <t>1.3.2.8.1.41.194</t>
  </si>
  <si>
    <t>1.3.2.8.1.41.195</t>
  </si>
  <si>
    <t>1.3.2.8.1.41.196</t>
  </si>
  <si>
    <t>1.3.2.8.1.41.197</t>
  </si>
  <si>
    <t>1.3.2.8.1.41.198</t>
  </si>
  <si>
    <t>1.3.2.8.1.41.199</t>
  </si>
  <si>
    <t>1.3.2.8.1.41.200</t>
  </si>
  <si>
    <t>1.3.2.8.1.41.201</t>
  </si>
  <si>
    <t>1.3.2.8.1.41.202</t>
  </si>
  <si>
    <t>1.3.2.8.1.41.203</t>
  </si>
  <si>
    <t>1.3.2.8.1.41.204</t>
  </si>
  <si>
    <t>1.3.2.8.1.41.205</t>
  </si>
  <si>
    <t>1.3.2.8.1.41.206</t>
  </si>
  <si>
    <t>1.3.2.8.1.41.207</t>
  </si>
  <si>
    <t>1.3.2.8.1.41.208</t>
  </si>
  <si>
    <t>1.3.2.8.1.41.209</t>
  </si>
  <si>
    <t>1.3.2.8.1.41.210</t>
  </si>
  <si>
    <t>1.3.2.8.1.41.211</t>
  </si>
  <si>
    <t>1.3.2.8.1.41.212</t>
  </si>
  <si>
    <t>1.3.2.8.1.41.213</t>
  </si>
  <si>
    <t>1.3.2.8.1.41.214</t>
  </si>
  <si>
    <t>1.3.2.8.1.41.215</t>
  </si>
  <si>
    <t>1.3.2.8.1.41.216</t>
  </si>
  <si>
    <t>1.3.2.8.1.41.217</t>
  </si>
  <si>
    <t>1.3.2.8.1.41.218</t>
  </si>
  <si>
    <t>1.3.2.8.1.41.219</t>
  </si>
  <si>
    <t>1.3.2.8.1.41.220</t>
  </si>
  <si>
    <t>1.3.2.8.1.41.221</t>
  </si>
  <si>
    <t>1.3.2.8.1.41.222</t>
  </si>
  <si>
    <t>1.3.2.8.1.41.223</t>
  </si>
  <si>
    <t>1.3.2.8.1.41.224</t>
  </si>
  <si>
    <t>1.3.2.8.1.41.225</t>
  </si>
  <si>
    <t>1.3.2.8.1.41.226</t>
  </si>
  <si>
    <t>1.3.2.8.1.41.227</t>
  </si>
  <si>
    <t>1.3.2.8.1.41.228</t>
  </si>
  <si>
    <t>1.3.2.8.1.41.229</t>
  </si>
  <si>
    <t>1.3.2.8.1.41.230</t>
  </si>
  <si>
    <t>1.3.2.8.1.41.231</t>
  </si>
  <si>
    <t>1.3.2.8.1.41.232</t>
  </si>
  <si>
    <t>1.3.2.8.1.41.233</t>
  </si>
  <si>
    <t>1.3.2.8.1.41.234</t>
  </si>
  <si>
    <t>1.3.2.8.1.41.235</t>
  </si>
  <si>
    <t>1.3.2.8.1.41.236</t>
  </si>
  <si>
    <t>1.3.2.8.1.41.237</t>
  </si>
  <si>
    <t>1.3.2.8.1.41.238</t>
  </si>
  <si>
    <t>1.3.2.8.1.41.239</t>
  </si>
  <si>
    <t>1.3.2.8.1.41.240</t>
  </si>
  <si>
    <t>1.3.2.8.1.41.241</t>
  </si>
  <si>
    <t>1.3.2.8.1.41.242</t>
  </si>
  <si>
    <t>1.3.2.8.1.41.243</t>
  </si>
  <si>
    <t>1.3.2.8.1.41.244</t>
  </si>
  <si>
    <t>1.3.2.8.1.41.245</t>
  </si>
  <si>
    <t>1.3.2.8.1.41.246</t>
  </si>
  <si>
    <t>1.3.2.8.1.41.247</t>
  </si>
  <si>
    <t>1.3.2.8.1.41.248</t>
  </si>
  <si>
    <t>1.3.2.8.1.41.249</t>
  </si>
  <si>
    <t>1.3.2.8.1.41.250</t>
  </si>
  <si>
    <t>1.3.2.8.1.41.251</t>
  </si>
  <si>
    <t>1.3.2.8.1.41.252</t>
  </si>
  <si>
    <t>1.3.2.8.1.41.253</t>
  </si>
  <si>
    <t>1.3.2.8.1.41.254</t>
  </si>
  <si>
    <t>1.3.2.8.1.41.255</t>
  </si>
  <si>
    <t>1.3.2.8.1.41.256</t>
  </si>
  <si>
    <t>1.3.2.8.1.41.257</t>
  </si>
  <si>
    <t>1.3.2.8.1.41.258</t>
  </si>
  <si>
    <t>1.3.2.8.1.41.259</t>
  </si>
  <si>
    <t>1.3.2.8.1.41.260</t>
  </si>
  <si>
    <t>1.3.2.8.1.41.261</t>
  </si>
  <si>
    <t>1.3.2.8.1.41.262</t>
  </si>
  <si>
    <t>1.3.2.8.1.41.263</t>
  </si>
  <si>
    <t>1.3.2.8.1.41.264</t>
  </si>
  <si>
    <t>1.3.2.8.1.41.265</t>
  </si>
  <si>
    <t>1.3.2.8.1.41.266</t>
  </si>
  <si>
    <t>1.3.2.8.1.41.267</t>
  </si>
  <si>
    <t>1.3.2.8.1.41.268</t>
  </si>
  <si>
    <t>1.3.2.8.1.41.269</t>
  </si>
  <si>
    <t>1.3.2.8.1.41.270</t>
  </si>
  <si>
    <t>1.3.2.8.1.41.271</t>
  </si>
  <si>
    <t>1.3.2.8.1.41.272</t>
  </si>
  <si>
    <t>1.3.2.8.1.41.273</t>
  </si>
  <si>
    <t>1.3.2.8.1.41.274</t>
  </si>
  <si>
    <t>1.3.2.8.1.41.275</t>
  </si>
  <si>
    <t>1.3.2.8.1.41.276</t>
  </si>
  <si>
    <t>1.3.2.8.1.41.277</t>
  </si>
  <si>
    <t>1.3.2.8.1.41.278</t>
  </si>
  <si>
    <t>1.3.2.8.1.41.279</t>
  </si>
  <si>
    <t>1.3.2.8.1.41.280</t>
  </si>
  <si>
    <t>1.3.2.8.1.41.281</t>
  </si>
  <si>
    <t>1.3.2.8.1.41.282</t>
  </si>
  <si>
    <t>1.3.2.8.1.41.283</t>
  </si>
  <si>
    <t>1.3.2.8.1.41.284</t>
  </si>
  <si>
    <t>1.3.2.8.1.41.285</t>
  </si>
  <si>
    <t>1.3.2.8.1.41.286</t>
  </si>
  <si>
    <t>1.3.2.8.1.41.287</t>
  </si>
  <si>
    <t>1.3.2.8.1.41.288</t>
  </si>
  <si>
    <t>1.3.2.8.1.41.289</t>
  </si>
  <si>
    <t>1.3.2.8.1.41.290</t>
  </si>
  <si>
    <t>1.3.2.8.1.41.291</t>
  </si>
  <si>
    <t>1.3.2.8.1.41.292</t>
  </si>
  <si>
    <t>1.3.2.8.1.41.293</t>
  </si>
  <si>
    <t>1.3.2.8.1.41.294</t>
  </si>
  <si>
    <t>1.3.2.8.1.41.295</t>
  </si>
  <si>
    <t>1.3.2.8.1.41.296</t>
  </si>
  <si>
    <t>1.3.2.8.1.41.297</t>
  </si>
  <si>
    <t>1.3.2.8.1.41.298</t>
  </si>
  <si>
    <t>1.3.2.8.1.41.299</t>
  </si>
  <si>
    <t>1.3.2.8.1.41.300</t>
  </si>
  <si>
    <t>1.3.2.8.1.41.301</t>
  </si>
  <si>
    <t>1.3.2.8.1.41.302</t>
  </si>
  <si>
    <t>1.3.2.8.1.41.303</t>
  </si>
  <si>
    <t>1.3.2.8.1.41.304</t>
  </si>
  <si>
    <t>1.3.2.8.1.41.305</t>
  </si>
  <si>
    <t>1.3.2.8.1.41.306</t>
  </si>
  <si>
    <t>1.3.2.8.1.41.307</t>
  </si>
  <si>
    <t>1.3.2.8.1.41.308</t>
  </si>
  <si>
    <t>1.3.2.8.1.41.309</t>
  </si>
  <si>
    <t>1.3.2.8.1.41.310</t>
  </si>
  <si>
    <t>1.3.2.8.1.41.311</t>
  </si>
  <si>
    <t>1.3.2.8.1.41.312</t>
  </si>
  <si>
    <t>1.3.2.8.1.41.313</t>
  </si>
  <si>
    <t>1.3.2.8.1.41.314</t>
  </si>
  <si>
    <t>1.3.2.8.1.41.315</t>
  </si>
  <si>
    <t>1.3.2.8.1.41.316</t>
  </si>
  <si>
    <t>1.3.2.8.1.41.317</t>
  </si>
  <si>
    <t>1.3.2.8.1.41.318</t>
  </si>
  <si>
    <t>1.3.2.8.1.41.319</t>
  </si>
  <si>
    <t>1.3.2.8.1.41.320</t>
  </si>
  <si>
    <t>1.3.2.8.1.41.321</t>
  </si>
  <si>
    <t>1.3.2.8.1.41.322</t>
  </si>
  <si>
    <t>1.3.2.8.1.41.323</t>
  </si>
  <si>
    <t>1.3.2.8.1.41.324</t>
  </si>
  <si>
    <t>1.3.2.8.1.41.325</t>
  </si>
  <si>
    <t>1.3.2.8.1.41.326</t>
  </si>
  <si>
    <t>1.3.2.8.1.41.327</t>
  </si>
  <si>
    <t>1.3.2.8.1.41.328</t>
  </si>
  <si>
    <t>1.3.2.8.1.41.329</t>
  </si>
  <si>
    <t>1.3.2.8.1.41.330</t>
  </si>
  <si>
    <t>1.3.2.8.1.41.331</t>
  </si>
  <si>
    <t>1.3.2.8.1.41.332</t>
  </si>
  <si>
    <t>1.3.2.8.1.41.333</t>
  </si>
  <si>
    <t>1.3.2.8.1.41.334</t>
  </si>
  <si>
    <t>1.3.2.8.1.41.335</t>
  </si>
  <si>
    <t>1.3.2.8.1.41.336</t>
  </si>
  <si>
    <t>1.3.2.8.1.41.337</t>
  </si>
  <si>
    <t>1.3.2.8.1.41.338</t>
  </si>
  <si>
    <t>1.3.2.8.1.41.339</t>
  </si>
  <si>
    <t>1.3.2.8.1.41.340</t>
  </si>
  <si>
    <t>1.3.2.8.1.41.341</t>
  </si>
  <si>
    <t>1.3.2.8.1.41.342</t>
  </si>
  <si>
    <t>1.3.2.8.1.41.343</t>
  </si>
  <si>
    <t>1.3.2.8.1.41.344</t>
  </si>
  <si>
    <t>1.3.2.8.1.41.345</t>
  </si>
  <si>
    <t>1.3.2.8.1.41.346</t>
  </si>
  <si>
    <t>1.3.2.8.1.41.347</t>
  </si>
  <si>
    <t>1.3.2.8.1.41.348</t>
  </si>
  <si>
    <t>1.3.2.8.1.41.349</t>
  </si>
  <si>
    <t>1.3.2.8.1.41.350</t>
  </si>
  <si>
    <t>1.3.2.8.1.41.351</t>
  </si>
  <si>
    <t>1.3.2.8.1.41.352</t>
  </si>
  <si>
    <t>1.3.2.8.1.41.353</t>
  </si>
  <si>
    <t>1.3.2.8.1.41.354</t>
  </si>
  <si>
    <t>1.3.2.8.1.41.355</t>
  </si>
  <si>
    <t>1.3.2.8.1.41.356</t>
  </si>
  <si>
    <t>1.3.2.8.1.41.357</t>
  </si>
  <si>
    <t>1.3.2.8.1.41.358</t>
  </si>
  <si>
    <t>1.3.2.8.1.41.359</t>
  </si>
  <si>
    <t>1.3.2.8.1.41.360</t>
  </si>
  <si>
    <t>1.3.2.8.1.41.361</t>
  </si>
  <si>
    <t>1.3.2.8.1.41.362</t>
  </si>
  <si>
    <t>1.3.2.8.1.41.363</t>
  </si>
  <si>
    <t>1.3.2.8.1.41.364</t>
  </si>
  <si>
    <t>1.3.2.8.1.41.365</t>
  </si>
  <si>
    <t>1.3.2.8.1.41.366</t>
  </si>
  <si>
    <t>1.3.2.8.1.41.367</t>
  </si>
  <si>
    <t>1.3.2.8.1.41.368</t>
  </si>
  <si>
    <t>1.3.2.8.1.41.369</t>
  </si>
  <si>
    <t>1.3.2.8.1.41.370</t>
  </si>
  <si>
    <t>1.3.2.8.1.41.371</t>
  </si>
  <si>
    <t>1.3.2.8.1.41.372</t>
  </si>
  <si>
    <t>1.3.2.8.1.41.373</t>
  </si>
  <si>
    <t>1.3.2.8.1.41.374</t>
  </si>
  <si>
    <t>1.3.2.8.1.41.375</t>
  </si>
  <si>
    <t>1.3.2.8.1.41.376</t>
  </si>
  <si>
    <t>1.3.2.8.1.41.377</t>
  </si>
  <si>
    <t>1.3.2.8.1.41.378</t>
  </si>
  <si>
    <t>1.3.2.8.1.41.379</t>
  </si>
  <si>
    <t>1.3.2.8.1.41.380</t>
  </si>
  <si>
    <t>1.3.2.8.1.41.381</t>
  </si>
  <si>
    <t>1.3.2.8.1.41.382</t>
  </si>
  <si>
    <t>1.3.2.8.1.41.383</t>
  </si>
  <si>
    <t>1.3.2.8.1.41.384</t>
  </si>
  <si>
    <t>1.3.2.8.1.41.385</t>
  </si>
  <si>
    <t>1.3.2.8.1.41.386</t>
  </si>
  <si>
    <t>1.3.2.8.1.41.387</t>
  </si>
  <si>
    <t>1.3.2.8.1.41.388</t>
  </si>
  <si>
    <t>1.3.2.8.1.41.389</t>
  </si>
  <si>
    <t>1.3.2.8.1.41.390</t>
  </si>
  <si>
    <t>1.3.2.8.1.41.391</t>
  </si>
  <si>
    <t>1.3.2.8.1.41.392</t>
  </si>
  <si>
    <t>1.3.2.8.1.41.393</t>
  </si>
  <si>
    <t>1.3.2.8.1.41.394</t>
  </si>
  <si>
    <t>1.3.2.8.1.41.395</t>
  </si>
  <si>
    <t>1.3.2.8.1.41.396</t>
  </si>
  <si>
    <t>1.3.2.8.1.41.397</t>
  </si>
  <si>
    <t>1.3.2.8.1.41.398</t>
  </si>
  <si>
    <t>1.3.2.8.1.41.399</t>
  </si>
  <si>
    <t>1.3.2.8.1.41.400</t>
  </si>
  <si>
    <t>1.3.2.8.1.41.401</t>
  </si>
  <si>
    <t>1.3.2.8.1.41.402</t>
  </si>
  <si>
    <t>1.3.2.8.1.41.403</t>
  </si>
  <si>
    <t>1.3.2.8.1.41.404</t>
  </si>
  <si>
    <t>1.3.2.8.1.41.405</t>
  </si>
  <si>
    <t>1.3.2.8.1.41.406</t>
  </si>
  <si>
    <t>1.3.2.8.1.41.407</t>
  </si>
  <si>
    <t>1.3.2.8.1.41.408</t>
  </si>
  <si>
    <t>1.3.2.8.1.41.409</t>
  </si>
  <si>
    <t>1.3.2.8.1.41.410</t>
  </si>
  <si>
    <t>1.3.2.8.1.41.411</t>
  </si>
  <si>
    <t>1.3.2.8.1.41.412</t>
  </si>
  <si>
    <t>1.3.2.8.1.42.1</t>
  </si>
  <si>
    <t>1.3.2.8.1.42.2</t>
  </si>
  <si>
    <t>1.3.2.8.1.42.3</t>
  </si>
  <si>
    <t>1.3.2.8.1.43.1</t>
  </si>
  <si>
    <t>1.3.2.8.1.43.2</t>
  </si>
  <si>
    <t>1.3.2.8.1.43.3</t>
  </si>
  <si>
    <t>1.3.2.8.1.44.1</t>
  </si>
  <si>
    <t>1.3.2.8.1.44.2</t>
  </si>
  <si>
    <t>1.3.2.8.1.44.3</t>
  </si>
  <si>
    <t>1.3.2.8.1.44.4</t>
  </si>
  <si>
    <t>1.3.2.8.1.45.1</t>
  </si>
  <si>
    <t>1.3.2.8.1.45.2</t>
  </si>
  <si>
    <t>1.3.2.8.1.45.3</t>
  </si>
  <si>
    <t>1.3.2.8.1.45.4</t>
  </si>
  <si>
    <t>1.3.2.8.1.45.5</t>
  </si>
  <si>
    <t>1.3.2.8.1.45.6</t>
  </si>
  <si>
    <t>1.3.2.8.1.45.7</t>
  </si>
  <si>
    <t>1.3.2.8.1.45.8</t>
  </si>
  <si>
    <t>1.3.2.8.1.45.9</t>
  </si>
  <si>
    <t>1.3.2.8.1.45.10</t>
  </si>
  <si>
    <t>1.3.2.8.1.45.11</t>
  </si>
  <si>
    <t>1.3.2.8.1.45.12</t>
  </si>
  <si>
    <t>1.3.2.8.1.45.13</t>
  </si>
  <si>
    <t>1.3.2.8.1.45.14</t>
  </si>
  <si>
    <t>1.3.2.8.1.45.15</t>
  </si>
  <si>
    <t>1.3.2.8.1.45.16</t>
  </si>
  <si>
    <t>1.3.2.8.1.45.17</t>
  </si>
  <si>
    <t>1.3.2.8.1.45.18</t>
  </si>
  <si>
    <t>1.3.2.8.1.45.19</t>
  </si>
  <si>
    <t>1.3.2.8.1.45.20</t>
  </si>
  <si>
    <t>1.3.2.8.1.45.21</t>
  </si>
  <si>
    <t>1.3.2.8.1.45.22</t>
  </si>
  <si>
    <t>1.3.2.8.1.45.23</t>
  </si>
  <si>
    <t>1.3.2.8.1.45.24</t>
  </si>
  <si>
    <t>1.3.2.8.1.45.25</t>
  </si>
  <si>
    <t>1.3.2.8.1.45.26</t>
  </si>
  <si>
    <t>1.3.2.8.1.45.27</t>
  </si>
  <si>
    <t>1.3.2.8.1.45.28</t>
  </si>
  <si>
    <t>1.3.2.8.1.45.29</t>
  </si>
  <si>
    <t>1.3.2.8.1.45.30</t>
  </si>
  <si>
    <t>1.3.2.8.1.45.31</t>
  </si>
  <si>
    <t>1.3.2.8.1.45.32</t>
  </si>
  <si>
    <t>1.3.2.8.1.45.33</t>
  </si>
  <si>
    <t>1.3.2.8.1.45.34</t>
  </si>
  <si>
    <t>1.3.2.8.1.45.35</t>
  </si>
  <si>
    <t>1.3.2.8.1.45.36</t>
  </si>
  <si>
    <t>1.3.2.8.1.45.37</t>
  </si>
  <si>
    <t>1.3.2.8.1.45.38</t>
  </si>
  <si>
    <t>1.3.2.8.1.45.39</t>
  </si>
  <si>
    <t>1.3.2.8.1.46.1</t>
  </si>
  <si>
    <t>1.3.2.8.1.46.2</t>
  </si>
  <si>
    <t>1.3.2.8.1.46.3</t>
  </si>
  <si>
    <t>1.3.2.8.1.46.4</t>
  </si>
  <si>
    <t>1.3.2.8.1.46.5</t>
  </si>
  <si>
    <t>1.3.2.8.1.46.6</t>
  </si>
  <si>
    <t>1.3.2.8.1.46.7</t>
  </si>
  <si>
    <t>1.3.2.8.1.46.8</t>
  </si>
  <si>
    <t>1.3.2.8.1.46.9</t>
  </si>
  <si>
    <t>1.3.2.8.1.46.10</t>
  </si>
  <si>
    <t>1.3.2.8.1.46.11</t>
  </si>
  <si>
    <t>1.3.2.8.1.46.12</t>
  </si>
  <si>
    <t>1.3.2.8.1.46.13</t>
  </si>
  <si>
    <t>1.3.2.8.1.46.14</t>
  </si>
  <si>
    <t>1.3.2.8.1.46.15</t>
  </si>
  <si>
    <t>1.3.2.8.1.46.16</t>
  </si>
  <si>
    <t>1.3.2.8.1.46.17</t>
  </si>
  <si>
    <t>1.3.2.8.1.46.18</t>
  </si>
  <si>
    <t>1.3.2.8.1.46.19</t>
  </si>
  <si>
    <t>1.3.2.8.1.46.20</t>
  </si>
  <si>
    <t>1.3.2.8.1.46.21</t>
  </si>
  <si>
    <t>1.3.2.8.1.46.22</t>
  </si>
  <si>
    <t>1.3.2.8.1.46.23</t>
  </si>
  <si>
    <t>1.3.2.8.1.46.24</t>
  </si>
  <si>
    <t>1.3.2.8.1.46.25</t>
  </si>
  <si>
    <t>1.3.2.8.1.46.26</t>
  </si>
  <si>
    <t>1.3.2.8.1.46.27</t>
  </si>
  <si>
    <t>1.3.2.8.1.46.28</t>
  </si>
  <si>
    <t>1.3.2.8.1.46.29</t>
  </si>
  <si>
    <t>1.3.2.8.1.47.1</t>
  </si>
  <si>
    <t>1.3.2.8.1.47.2</t>
  </si>
  <si>
    <t>1.3.2.8.1.47.3</t>
  </si>
  <si>
    <t>1.3.2.8.1.47.4</t>
  </si>
  <si>
    <t>1.3.2.8.1.47.5</t>
  </si>
  <si>
    <t>1.3.2.8.1.47.6</t>
  </si>
  <si>
    <t>1.3.2.8.1.48.1</t>
  </si>
  <si>
    <t>1.3.2.8.1.48.2</t>
  </si>
  <si>
    <t>1.3.2.8.1.48.3</t>
  </si>
  <si>
    <t>1.3.2.8.1.48.4</t>
  </si>
  <si>
    <t>1.3.2.8.1.48.5</t>
  </si>
  <si>
    <t>1.3.2.8.1.48.6</t>
  </si>
  <si>
    <t>1.3.2.8.1.48.7</t>
  </si>
  <si>
    <t>1.3.2.8.1.48.8</t>
  </si>
  <si>
    <t>1.3.2.8.1.48.9</t>
  </si>
  <si>
    <t>1.3.2.8.1.48.10</t>
  </si>
  <si>
    <t>1.3.2.8.1.48.11</t>
  </si>
  <si>
    <t>1.3.2.8.1.48.12</t>
  </si>
  <si>
    <t>1.3.2.8.1.48.13</t>
  </si>
  <si>
    <t>1.3.2.8.1.48.14</t>
  </si>
  <si>
    <t>1.3.2.8.1.49.1</t>
  </si>
  <si>
    <t>1.3.2.8.1.49.2</t>
  </si>
  <si>
    <t>1.3.2.8.1.49.3</t>
  </si>
  <si>
    <t>1.3.2.8.1.49.4</t>
  </si>
  <si>
    <t>1.3.2.8.1.49.5</t>
  </si>
  <si>
    <t>1.3.2.8.1.49.6</t>
  </si>
  <si>
    <t>1.3.2.8.1.49.7</t>
  </si>
  <si>
    <t>1.3.2.8.1.49.8</t>
  </si>
  <si>
    <t>1.3.2.8.1.49.9</t>
  </si>
  <si>
    <t>1.3.2.8.1.49.10</t>
  </si>
  <si>
    <t>1.3.2.8.1.49.11</t>
  </si>
  <si>
    <t>1.3.2.8.1.49.12</t>
  </si>
  <si>
    <t>1.3.2.8.1.49.13</t>
  </si>
  <si>
    <t>1.3.2.8.1.49.14</t>
  </si>
  <si>
    <t>1.3.2.8.1.49.15</t>
  </si>
  <si>
    <t>1.3.2.8.1.49.16</t>
  </si>
  <si>
    <t>1.3.2.8.1.49.17</t>
  </si>
  <si>
    <t>1.3.2.8.1.49.18</t>
  </si>
  <si>
    <t>1.3.2.8.1.49.19</t>
  </si>
  <si>
    <t>1.3.2.8.1.49.20</t>
  </si>
  <si>
    <t>1.3.2.8.1.49.21</t>
  </si>
  <si>
    <t>1.3.2.8.1.50.1</t>
  </si>
  <si>
    <t>1.3.2.8.1.50.2</t>
  </si>
  <si>
    <t>1.3.2.8.1.50.3</t>
  </si>
  <si>
    <t>1.3.2.8.1.50.4</t>
  </si>
  <si>
    <t>1.3.2.8.1.50.5</t>
  </si>
  <si>
    <t>1.3.2.8.1.50.6</t>
  </si>
  <si>
    <t>1.3.2.8.1.50.7</t>
  </si>
  <si>
    <t>1.3.2.8.1.50.8</t>
  </si>
  <si>
    <t>1.3.2.8.1.50.9</t>
  </si>
  <si>
    <t>1.3.2.8.1.50.10</t>
  </si>
  <si>
    <t>1.3.2.8.1.50.11</t>
  </si>
  <si>
    <t>1.3.2.8.1.50.12</t>
  </si>
  <si>
    <t>1.3.2.8.1.50.13</t>
  </si>
  <si>
    <t>1.3.2.8.1.50.14</t>
  </si>
  <si>
    <t>1.3.2.8.1.50.15</t>
  </si>
  <si>
    <t>1.3.2.8.1.50.16</t>
  </si>
  <si>
    <t>1.3.2.8.1.50.17</t>
  </si>
  <si>
    <t>1.3.2.8.1.51.1</t>
  </si>
  <si>
    <t>1.3.2.8.1.51.2</t>
  </si>
  <si>
    <t>1.3.2.8.1.51.3</t>
  </si>
  <si>
    <t>1.3.2.8.1.51.4</t>
  </si>
  <si>
    <t>1.3.2.8.1.51.5</t>
  </si>
  <si>
    <t>1.3.2.8.1.51.6</t>
  </si>
  <si>
    <t>1.3.2.8.1.51.7</t>
  </si>
  <si>
    <t>1.3.2.8.1.51.8</t>
  </si>
  <si>
    <t>1.3.2.8.1.51.9</t>
  </si>
  <si>
    <t>1.3.2.8.1.51.10</t>
  </si>
  <si>
    <t>1.3.2.8.1.51.11</t>
  </si>
  <si>
    <t>1.3.2.8.1.51.12</t>
  </si>
  <si>
    <t>1.3.2.8.1.51.13</t>
  </si>
  <si>
    <t>1.3.2.8.1.51.14</t>
  </si>
  <si>
    <t>1.3.2.8.1.51.15</t>
  </si>
  <si>
    <t>1.3.2.8.1.51.16</t>
  </si>
  <si>
    <t>1.3.2.8.1.51.17</t>
  </si>
  <si>
    <t>1.3.2.8.1.51.18</t>
  </si>
  <si>
    <t>1.3.2.8.1.51.19</t>
  </si>
  <si>
    <t>1.3.2.8.1.51.20</t>
  </si>
  <si>
    <t>1.3.2.8.1.51.21</t>
  </si>
  <si>
    <t>1.3.2.8.1.51.22</t>
  </si>
  <si>
    <t>1.3.2.8.1.51.23</t>
  </si>
  <si>
    <t>1.3.2.8.1.51.24</t>
  </si>
  <si>
    <t>1.3.2.8.1.51.25</t>
  </si>
  <si>
    <t>1.3.2.8.1.51.26</t>
  </si>
  <si>
    <t>1.3.2.8.1.51.27</t>
  </si>
  <si>
    <t>1.3.2.8.1.51.28</t>
  </si>
  <si>
    <t>1.3.2.8.1.51.29</t>
  </si>
  <si>
    <t>1.3.2.8.1.51.30</t>
  </si>
  <si>
    <t>1.3.2.8.1.51.31</t>
  </si>
  <si>
    <t>1.3.2.8.1.51.32</t>
  </si>
  <si>
    <t>1.3.2.8.1.52.1</t>
  </si>
  <si>
    <t>1.3.2.8.1.52.2</t>
  </si>
  <si>
    <t>1.3.2.8.1.52.3</t>
  </si>
  <si>
    <t>1.3.2.8.1.52.4</t>
  </si>
  <si>
    <t>1.3.2.8.1.52.5</t>
  </si>
  <si>
    <t>1.3.2.8.1.52.6</t>
  </si>
  <si>
    <t>1.3.2.8.1.52.7</t>
  </si>
  <si>
    <t>1.3.2.8.1.52.8</t>
  </si>
  <si>
    <t>1.3.2.8.1.52.9</t>
  </si>
  <si>
    <t>1.3.2.8.1.52.10</t>
  </si>
  <si>
    <t>1.3.2.8.1.52.11</t>
  </si>
  <si>
    <t>1.3.2.8.1.53.1</t>
  </si>
  <si>
    <t>1.3.2.8.1.53.2</t>
  </si>
  <si>
    <t>1.3.2.8.1.53.3</t>
  </si>
  <si>
    <t>1.3.2.8.1.53.4</t>
  </si>
  <si>
    <t>1.3.2.8.1.53.5</t>
  </si>
  <si>
    <t>1.3.2.8.1.53.6</t>
  </si>
  <si>
    <t>1.3.2.8.1.53.7</t>
  </si>
  <si>
    <t>1.3.2.8.1.53.8</t>
  </si>
  <si>
    <t>1.3.2.8.1.53.9</t>
  </si>
  <si>
    <t>1.3.2.8.1.53.10</t>
  </si>
  <si>
    <t>1.3.2.8.1.53.11</t>
  </si>
  <si>
    <t>1.3.2.8.1.53.12</t>
  </si>
  <si>
    <t>1.3.2.8.1.53.13</t>
  </si>
  <si>
    <t>1.3.2.8.1.53.14</t>
  </si>
  <si>
    <t>1.3.2.8.1.53.15</t>
  </si>
  <si>
    <t>1.3.2.8.1.53.16</t>
  </si>
  <si>
    <t>1.3.2.8.1.53.17</t>
  </si>
  <si>
    <t>1.3.2.8.1.53.18</t>
  </si>
  <si>
    <t>1.3.2.8.1.53.19</t>
  </si>
  <si>
    <t>1.3.2.8.1.53.20</t>
  </si>
  <si>
    <t>1.3.2.8.1.53.21</t>
  </si>
  <si>
    <t>1.3.2.8.1.53.22</t>
  </si>
  <si>
    <t>1.3.2.8.1.53.23</t>
  </si>
  <si>
    <t>1.3.2.8.1.53.24</t>
  </si>
  <si>
    <t>1.3.2.8.1.53.25</t>
  </si>
  <si>
    <t>1.3.2.8.1.53.26</t>
  </si>
  <si>
    <t>1.3.2.8.1.53.27</t>
  </si>
  <si>
    <t>1.3.2.8.1.53.28</t>
  </si>
  <si>
    <t>1.3.2.8.1.53.29</t>
  </si>
  <si>
    <t>1.3.2.8.1.53.30</t>
  </si>
  <si>
    <t>1.3.2.8.1.53.31</t>
  </si>
  <si>
    <t>1.3.2.8.1.53.32</t>
  </si>
  <si>
    <t>1.3.2.8.1.53.33</t>
  </si>
  <si>
    <t>1.3.2.8.1.53.34</t>
  </si>
  <si>
    <t>1.3.2.8.1.53.35</t>
  </si>
  <si>
    <t>1.3.2.8.1.53.36</t>
  </si>
  <si>
    <t>1.3.2.8.1.53.37</t>
  </si>
  <si>
    <t>1.3.2.8.1.53.38</t>
  </si>
  <si>
    <t>1.3.2.8.1.53.39</t>
  </si>
  <si>
    <t>1.3.2.8.1.53.40</t>
  </si>
  <si>
    <t>1.3.2.8.1.53.41</t>
  </si>
  <si>
    <t>1.3.2.8.1.53.42</t>
  </si>
  <si>
    <t>1.3.2.8.1.53.43</t>
  </si>
  <si>
    <t>1.3.2.8.1.53.44</t>
  </si>
  <si>
    <t>1.3.2.8.1.53.45</t>
  </si>
  <si>
    <t>1.3.2.8.1.53.46</t>
  </si>
  <si>
    <t>1.3.2.8.1.53.47</t>
  </si>
  <si>
    <t>1.3.2.8.1.53.48</t>
  </si>
  <si>
    <t>1.3.2.8.1.53.49</t>
  </si>
  <si>
    <t>1.3.2.8.1.53.50</t>
  </si>
  <si>
    <t>1.3.2.8.1.53.51</t>
  </si>
  <si>
    <t>1.3.2.8.1.53.52</t>
  </si>
  <si>
    <t>1.3.2.8.1.53.53</t>
  </si>
  <si>
    <t>1.3.2.8.1.53.54</t>
  </si>
  <si>
    <t>1.3.2.8.1.53.55</t>
  </si>
  <si>
    <t>1.3.2.8.1.53.56</t>
  </si>
  <si>
    <t>1.3.2.8.1.53.57</t>
  </si>
  <si>
    <t>1.3.2.8.1.53.58</t>
  </si>
  <si>
    <t>1.3.2.8.1.53.59</t>
  </si>
  <si>
    <t>1.3.2.8.1.53.60</t>
  </si>
  <si>
    <t>1.3.2.8.1.53.61</t>
  </si>
  <si>
    <t>1.3.2.8.1.53.62</t>
  </si>
  <si>
    <t>1.3.2.8.1.53.63</t>
  </si>
  <si>
    <t>1.3.2.8.1.53.64</t>
  </si>
  <si>
    <t>1.3.2.8.1.53.65</t>
  </si>
  <si>
    <t>1.3.2.8.1.54.1</t>
  </si>
  <si>
    <t>1.3.2.8.1.54.2</t>
  </si>
  <si>
    <t>1.3.2.8.1.54.3</t>
  </si>
  <si>
    <t>1.3.2.8.1.54.4</t>
  </si>
  <si>
    <t>1.3.2.8.1.54.5</t>
  </si>
  <si>
    <t>1.3.2.8.1.54.6</t>
  </si>
  <si>
    <t>1.3.2.8.1.54.7</t>
  </si>
  <si>
    <t>1.3.2.8.1.54.8</t>
  </si>
  <si>
    <t>1.3.2.8.1.54.9</t>
  </si>
  <si>
    <t>1.3.2.8.1.54.10</t>
  </si>
  <si>
    <t>1.3.2.8.1.54.11</t>
  </si>
  <si>
    <t>1.3.2.8.1.54.12</t>
  </si>
  <si>
    <t>1.3.2.8.1.54.13</t>
  </si>
  <si>
    <t>1.3.2.8.1.54.14</t>
  </si>
  <si>
    <t>1.3.2.8.1.54.15</t>
  </si>
  <si>
    <t>1.3.2.8.1.54.16</t>
  </si>
  <si>
    <t>1.3.2.8.1.54.17</t>
  </si>
  <si>
    <t>1.3.2.8.1.54.18</t>
  </si>
  <si>
    <t>1.3.2.8.1.54.19</t>
  </si>
  <si>
    <t>1.3.2.8.1.54.20</t>
  </si>
  <si>
    <t>1.3.2.8.1.54.21</t>
  </si>
  <si>
    <t>1.3.2.8.1.54.22</t>
  </si>
  <si>
    <t>1.3.2.8.1.54.23</t>
  </si>
  <si>
    <t>1.3.2.8.1.54.24</t>
  </si>
  <si>
    <t>1.3.2.8.1.55.1</t>
  </si>
  <si>
    <t>1.3.2.8.1.55.2</t>
  </si>
  <si>
    <t>1.3.2.8.1.55.3</t>
  </si>
  <si>
    <t>1.3.2.8.1.55.4</t>
  </si>
  <si>
    <t>1.3.2.8.1.55.5</t>
  </si>
  <si>
    <t>1.3.2.8.1.55.6</t>
  </si>
  <si>
    <t>1.3.2.8.1.55.7</t>
  </si>
  <si>
    <t>1.3.2.8.1.55.8</t>
  </si>
  <si>
    <t>1.3.2.8.1.55.9</t>
  </si>
  <si>
    <t>1.3.2.8.1.55.10</t>
  </si>
  <si>
    <t>1.3.2.8.1.55.11</t>
  </si>
  <si>
    <t>1.3.2.8.1.55.12</t>
  </si>
  <si>
    <t>1.3.2.8.1.55.13</t>
  </si>
  <si>
    <t>1.3.2.8.1.55.14</t>
  </si>
  <si>
    <t>1.3.2.8.1.55.15</t>
  </si>
  <si>
    <t>1.3.2.8.1.55.16</t>
  </si>
  <si>
    <t>1.3.2.8.1.55.17</t>
  </si>
  <si>
    <t>1.3.2.8.1.55.18</t>
  </si>
  <si>
    <t>1.3.2.8.1.55.19</t>
  </si>
  <si>
    <t>1.3.2.8.1.55.20</t>
  </si>
  <si>
    <t>1.3.2.8.1.55.21</t>
  </si>
  <si>
    <t>1.3.2.8.1.55.22</t>
  </si>
  <si>
    <t>1.3.2.8.1.55.23</t>
  </si>
  <si>
    <t>1.3.2.8.1.55.24</t>
  </si>
  <si>
    <t>1.3.2.8.1.55.25</t>
  </si>
  <si>
    <t>1.3.2.8.1.55.26</t>
  </si>
  <si>
    <t>1.3.2.8.1.55.27</t>
  </si>
  <si>
    <t>1.3.2.8.1.55.28</t>
  </si>
  <si>
    <t>1.3.2.8.1.55.29</t>
  </si>
  <si>
    <t>1.3.2.8.1.55.30</t>
  </si>
  <si>
    <t>1.3.2.8.1.55.31</t>
  </si>
  <si>
    <t>1.3.2.8.1.55.32</t>
  </si>
  <si>
    <t>1.3.2.8.1.55.33</t>
  </si>
  <si>
    <t>1.3.2.8.1.55.34</t>
  </si>
  <si>
    <t>1.3.2.8.1.55.35</t>
  </si>
  <si>
    <t>1.3.2.8.1.55.36</t>
  </si>
  <si>
    <t>1.3.2.8.1.55.37</t>
  </si>
  <si>
    <t>1.3.2.8.1.55.38</t>
  </si>
  <si>
    <t>1.3.2.8.1.55.39</t>
  </si>
  <si>
    <t>1.3.2.8.1.55.41</t>
  </si>
  <si>
    <t>1.3.2.8.1.56.1</t>
  </si>
  <si>
    <t>1.3.2.8.1.56.2</t>
  </si>
  <si>
    <t>1.3.2.8.1.56.3</t>
  </si>
  <si>
    <t>1.3.2.8.1.56.4</t>
  </si>
  <si>
    <t>1.3.2.8.1.56.5</t>
  </si>
  <si>
    <t>1.3.2.8.1.56.6</t>
  </si>
  <si>
    <t>1.3.2.8.1.56.7</t>
  </si>
  <si>
    <t>1.3.2.8.1.56.8</t>
  </si>
  <si>
    <t>1.3.2.8.1.56.9</t>
  </si>
  <si>
    <t>1.3.2.8.1.56.10</t>
  </si>
  <si>
    <t>1.3.2.8.1.56.11</t>
  </si>
  <si>
    <t>1.3.2.8.1.56.12</t>
  </si>
  <si>
    <t>1.3.2.8.1.56.13</t>
  </si>
  <si>
    <t>1.3.2.8.1.56.14</t>
  </si>
  <si>
    <t>1.3.2.8.1.56.15</t>
  </si>
  <si>
    <t>1.3.2.8.1.56.16</t>
  </si>
  <si>
    <t>1.3.2.8.1.56.17</t>
  </si>
  <si>
    <t>1.3.2.8.1.56.18</t>
  </si>
  <si>
    <t>1.3.2.8.1.56.19</t>
  </si>
  <si>
    <t>1.3.2.8.1.56.20</t>
  </si>
  <si>
    <t>1.3.2.8.1.56.21</t>
  </si>
  <si>
    <t>1.3.2.8.1.56.22</t>
  </si>
  <si>
    <t>1.3.2.8.1.56.23</t>
  </si>
  <si>
    <t>1.3.2.8.1.56.24</t>
  </si>
  <si>
    <t>1.3.2.8.1.56.25</t>
  </si>
  <si>
    <t>1.3.2.8.1.56.26</t>
  </si>
  <si>
    <t>1.3.2.8.1.56.27</t>
  </si>
  <si>
    <t>1.3.2.8.1.56.28</t>
  </si>
  <si>
    <t>1.3.2.8.1.56.29</t>
  </si>
  <si>
    <t>1.3.2.8.1.56.30</t>
  </si>
  <si>
    <t>1.3.2.8.1.56.31</t>
  </si>
  <si>
    <t>1.3.2.8.1.56.32</t>
  </si>
  <si>
    <t>1.3.2.8.1.56.33</t>
  </si>
  <si>
    <t>1.3.2.8.1.56.34</t>
  </si>
  <si>
    <t>1.3.2.8.1.56.35</t>
  </si>
  <si>
    <t>1.3.2.8.1.56.36</t>
  </si>
  <si>
    <t>1.3.2.8.1.56.37</t>
  </si>
  <si>
    <t>1.3.2.8.1.56.38</t>
  </si>
  <si>
    <t>1.3.2.8.1.56.39</t>
  </si>
  <si>
    <t>1.3.2.8.1.56.40</t>
  </si>
  <si>
    <t>1.3.2.8.1.56.41</t>
  </si>
  <si>
    <t>1.3.2.8.1.56.42</t>
  </si>
  <si>
    <t>1.3.2.8.1.56.43</t>
  </si>
  <si>
    <t>1.3.2.8.1.56.44</t>
  </si>
  <si>
    <t>1.3.2.8.1.56.45</t>
  </si>
  <si>
    <t>1.3.2.8.1.56.46</t>
  </si>
  <si>
    <t>1.3.2.8.1.56.47</t>
  </si>
  <si>
    <t>1.3.2.8.1.56.48</t>
  </si>
  <si>
    <t>1.3.2.8.1.56.49</t>
  </si>
  <si>
    <t>1.3.2.8.1.56.50</t>
  </si>
  <si>
    <t>1.3.2.8.1.56.51</t>
  </si>
  <si>
    <t>1.3.2.8.1.56.52</t>
  </si>
  <si>
    <t>1.3.2.8.1.56.53</t>
  </si>
  <si>
    <t>1.3.2.8.1.56.54</t>
  </si>
  <si>
    <t>1.3.2.8.1.56.55</t>
  </si>
  <si>
    <t>1.3.2.8.1.56.56</t>
  </si>
  <si>
    <t>1.3.2.8.1.56.57</t>
  </si>
  <si>
    <t>1.3.2.8.1.56.58</t>
  </si>
  <si>
    <t>1.3.2.8.1.56.59</t>
  </si>
  <si>
    <t>1.3.2.8.1.56.60</t>
  </si>
  <si>
    <t>1.3.2.8.1.56.61</t>
  </si>
  <si>
    <t>1.3.2.8.1.56.62</t>
  </si>
  <si>
    <t>1.3.2.8.1.56.63</t>
  </si>
  <si>
    <t>1.3.2.8.1.56.64</t>
  </si>
  <si>
    <t>1.3.2.8.1.56.65</t>
  </si>
  <si>
    <t>1.3.2.8.1.56.66</t>
  </si>
  <si>
    <t>1.3.2.8.1.56.67</t>
  </si>
  <si>
    <t>1.3.2.8.1.56.68</t>
  </si>
  <si>
    <t>1.3.2.8.1.56.69</t>
  </si>
  <si>
    <t>1.3.2.8.1.56.70</t>
  </si>
  <si>
    <t>1.3.2.8.1.56.71</t>
  </si>
  <si>
    <t>1.3.2.8.1.56.72</t>
  </si>
  <si>
    <t>1.3.2.8.1.56.73</t>
  </si>
  <si>
    <t>1.3.2.8.1.56.74</t>
  </si>
  <si>
    <t>1.3.2.8.1.56.75</t>
  </si>
  <si>
    <t>1.3.2.8.1.56.76</t>
  </si>
  <si>
    <t>1.3.2.8.1.56.77</t>
  </si>
  <si>
    <t>1.3.2.8.1.56.78</t>
  </si>
  <si>
    <t>1.3.2.8.1.56.79</t>
  </si>
  <si>
    <t>1.3.2.8.1.56.80</t>
  </si>
  <si>
    <t>1.3.2.8.1.56.81</t>
  </si>
  <si>
    <t>1.3.2.8.1.56.82</t>
  </si>
  <si>
    <t>1.3.2.8.1.56.83</t>
  </si>
  <si>
    <t>1.3.2.8.1.56.84</t>
  </si>
  <si>
    <t>1.3.2.8.1.56.85</t>
  </si>
  <si>
    <t>1.3.2.8.1.56.86</t>
  </si>
  <si>
    <t>1.3.2.8.1.56.87</t>
  </si>
  <si>
    <t>1.3.2.8.1.56.88</t>
  </si>
  <si>
    <t>1.3.2.8.1.56.89</t>
  </si>
  <si>
    <t>1.3.2.8.1.56.90</t>
  </si>
  <si>
    <t>1.3.2.8.1.56.91</t>
  </si>
  <si>
    <t>1.3.2.8.1.56.92</t>
  </si>
  <si>
    <t>1.3.2.8.1.56.93</t>
  </si>
  <si>
    <t>1.3.2.8.1.56.94</t>
  </si>
  <si>
    <t>1.3.2.8.1.56.95</t>
  </si>
  <si>
    <t>1.3.2.8.1.56.96</t>
  </si>
  <si>
    <t>1.3.2.8.1.56.97</t>
  </si>
  <si>
    <t>1.3.2.8.1.56.98</t>
  </si>
  <si>
    <t>1.3.2.8.1.56.99</t>
  </si>
  <si>
    <t>1.3.2.8.1.56.100</t>
  </si>
  <si>
    <t>1.3.2.8.1.56.101</t>
  </si>
  <si>
    <t>1.3.2.8.1.56.102</t>
  </si>
  <si>
    <t>1.3.2.8.1.56.103</t>
  </si>
  <si>
    <t>1.3.2.8.1.56.104</t>
  </si>
  <si>
    <t>1.3.2.8.1.56.105</t>
  </si>
  <si>
    <t>1.3.2.8.1.56.106</t>
  </si>
  <si>
    <t>1.3.2.8.1.56.107</t>
  </si>
  <si>
    <t>1.3.2.8.1.56.108</t>
  </si>
  <si>
    <t>1.3.2.8.1.56.109</t>
  </si>
  <si>
    <t>1.3.2.8.1.56.110</t>
  </si>
  <si>
    <t>1.3.2.8.1.56.111</t>
  </si>
  <si>
    <t>1.3.2.8.1.56.112</t>
  </si>
  <si>
    <t>1.3.2.8.1.56.113</t>
  </si>
  <si>
    <t>1.3.2.8.1.56.114</t>
  </si>
  <si>
    <t>1.3.2.8.1.56.115</t>
  </si>
  <si>
    <t>1.3.2.8.1.56.116</t>
  </si>
  <si>
    <t>1.3.2.8.1.56.117</t>
  </si>
  <si>
    <t>1.3.2.8.1.56.118</t>
  </si>
  <si>
    <t>1.3.2.8.1.56.119</t>
  </si>
  <si>
    <t>1.3.2.8.1.56.120</t>
  </si>
  <si>
    <t>1.3.2.8.1.56.121</t>
  </si>
  <si>
    <t>1.3.2.8.1.56.122</t>
  </si>
  <si>
    <t>1.3.2.8.1.56.123</t>
  </si>
  <si>
    <t>1.3.2.8.1.56.124</t>
  </si>
  <si>
    <t>1.3.2.8.1.56.125</t>
  </si>
  <si>
    <t>1.3.2.8.1.56.126</t>
  </si>
  <si>
    <t>1.3.2.8.1.56.127</t>
  </si>
  <si>
    <t>1.3.2.8.1.57.1</t>
  </si>
  <si>
    <t>1.3.2.8.1.57.2</t>
  </si>
  <si>
    <t>1.3.2.8.1.57.3</t>
  </si>
  <si>
    <t>1.3.2.8.1.57.4</t>
  </si>
  <si>
    <t>1.3.2.8.1.57.5</t>
  </si>
  <si>
    <t>1.3.2.8.1.57.6</t>
  </si>
  <si>
    <t>1.3.2.8.1.57.7</t>
  </si>
  <si>
    <t>1.3.2.8.1.58.1</t>
  </si>
  <si>
    <t>1.3.2.8.1.58.2</t>
  </si>
  <si>
    <t>1.3.2.8.1.58.3</t>
  </si>
  <si>
    <t>1.3.2.8.1.58.4</t>
  </si>
  <si>
    <t>1.3.2.8.1.58.5</t>
  </si>
  <si>
    <t>1.3.2.8.1.58.6</t>
  </si>
  <si>
    <t>1.3.2.8.1.58.7</t>
  </si>
  <si>
    <t>1.3.2.8.1.58.8</t>
  </si>
  <si>
    <t>1.3.2.8.1.58.9</t>
  </si>
  <si>
    <t>1.3.2.8.1.58.10</t>
  </si>
  <si>
    <t>1.3.2.8.1.58.11</t>
  </si>
  <si>
    <t>1.3.2.8.1.58.12</t>
  </si>
  <si>
    <t>1.3.2.8.1.58.13</t>
  </si>
  <si>
    <t>1.3.2.8.1.58.14</t>
  </si>
  <si>
    <t>1.3.2.8.1.58.15</t>
  </si>
  <si>
    <t>1.3.2.8.1.58.16</t>
  </si>
  <si>
    <t>1.3.2.8.1.58.17</t>
  </si>
  <si>
    <t>1.3.2.8.1.58.18</t>
  </si>
  <si>
    <t>1.3.2.8.1.58.19</t>
  </si>
  <si>
    <t>1.3.2.8.1.58.20</t>
  </si>
  <si>
    <t>1.3.2.8.1.58.21</t>
  </si>
  <si>
    <t>1.3.2.8.1.58.22</t>
  </si>
  <si>
    <t>1.3.2.8.1.58.23</t>
  </si>
  <si>
    <t>1.3.2.8.1.58.24</t>
  </si>
  <si>
    <t>1.3.2.8.1.58.25</t>
  </si>
  <si>
    <t>1.3.2.8.1.58.26</t>
  </si>
  <si>
    <t>1.3.2.8.1.58.27</t>
  </si>
  <si>
    <t>1.3.2.8.1.58.28</t>
  </si>
  <si>
    <t>1.3.2.8.1.58.29</t>
  </si>
  <si>
    <t>1.3.2.8.1.58.30</t>
  </si>
  <si>
    <t>1.3.2.8.1.58.31</t>
  </si>
  <si>
    <t>1.3.2.8.1.58.32</t>
  </si>
  <si>
    <t>1.3.2.8.1.58.33</t>
  </si>
  <si>
    <t>1.3.2.8.1.58.34</t>
  </si>
  <si>
    <t>1.3.2.8.1.58.35</t>
  </si>
  <si>
    <t>1.3.2.8.1.58.36</t>
  </si>
  <si>
    <t>1.3.2.8.1.58.37</t>
  </si>
  <si>
    <t>1.3.2.8.1.58.38</t>
  </si>
  <si>
    <t>1.3.2.8.1.58.39</t>
  </si>
  <si>
    <t>1.3.2.8.1.58.40</t>
  </si>
  <si>
    <t>1.3.2.8.1.58.41</t>
  </si>
  <si>
    <t>1.3.2.8.1.58.42</t>
  </si>
  <si>
    <t>1.3.2.8.1.58.43</t>
  </si>
  <si>
    <t>1.3.2.8.1.58.44</t>
  </si>
  <si>
    <t>1.3.2.8.1.58.45</t>
  </si>
  <si>
    <t>1.3.2.8.1.58.46</t>
  </si>
  <si>
    <t>1.3.2.8.1.58.47</t>
  </si>
  <si>
    <t>1.3.2.8.1.58.48</t>
  </si>
  <si>
    <t>1.3.2.8.1.58.49</t>
  </si>
  <si>
    <t>1.3.2.8.1.58.50</t>
  </si>
  <si>
    <t>1.3.2.8.1.58.51</t>
  </si>
  <si>
    <t>1.3.2.8.1.58.52</t>
  </si>
  <si>
    <t>1.3.2.8.1.58.53</t>
  </si>
  <si>
    <t>1.3.2.8.1.58.54</t>
  </si>
  <si>
    <t>1.3.2.8.1.58.55</t>
  </si>
  <si>
    <t>1.3.2.8.1.58.56</t>
  </si>
  <si>
    <t>1.3.2.8.1.58.57</t>
  </si>
  <si>
    <t>1.3.2.8.1.58.58</t>
  </si>
  <si>
    <t>1.3.2.8.1.58.59</t>
  </si>
  <si>
    <t>1.3.2.8.1.58.60</t>
  </si>
  <si>
    <t>1.3.2.8.1.58.61</t>
  </si>
  <si>
    <t>1.3.2.8.1.58.62</t>
  </si>
  <si>
    <t>1.3.2.8.1.58.63</t>
  </si>
  <si>
    <t>1.3.2.8.1.58.64</t>
  </si>
  <si>
    <t>1.3.2.8.1.58.65</t>
  </si>
  <si>
    <t>1.3.2.8.1.58.66</t>
  </si>
  <si>
    <t>1.3.2.8.1.58.67</t>
  </si>
  <si>
    <t>1.3.2.8.1.58.68</t>
  </si>
  <si>
    <t>1.3.2.8.1.58.69</t>
  </si>
  <si>
    <t>1.3.2.8.1.58.70</t>
  </si>
  <si>
    <t>1.3.2.8.1.58.71</t>
  </si>
  <si>
    <t>1.3.2.8.1.58.72</t>
  </si>
  <si>
    <t>1.3.2.8.1.58.73</t>
  </si>
  <si>
    <t>1.3.2.8.1.58.74</t>
  </si>
  <si>
    <t>1.3.2.8.1.58.75</t>
  </si>
  <si>
    <t>1.3.2.8.1.58.76</t>
  </si>
  <si>
    <t>1.3.2.8.1.58.77</t>
  </si>
  <si>
    <t>1.3.2.8.1.58.78</t>
  </si>
  <si>
    <t>1.3.2.8.1.58.79</t>
  </si>
  <si>
    <t>1.3.2.8.1.59.1</t>
  </si>
  <si>
    <t>1.3.2.8.1.59.2</t>
  </si>
  <si>
    <t>1.3.2.8.1.59.3</t>
  </si>
  <si>
    <t>1.3.2.8.1.59.4</t>
  </si>
  <si>
    <t>1.3.2.8.1.59.5</t>
  </si>
  <si>
    <t>1.3.2.8.1.59.6</t>
  </si>
  <si>
    <t>1.3.2.8.1.59.7</t>
  </si>
  <si>
    <t>1.3.2.8.1.59.8</t>
  </si>
  <si>
    <t>1.3.2.8.1.59.9</t>
  </si>
  <si>
    <t>1.3.2.8.1.59.10</t>
  </si>
  <si>
    <t>1.3.2.8.1.59.11</t>
  </si>
  <si>
    <t>1.3.2.8.1.59.12</t>
  </si>
  <si>
    <t>1.3.2.8.1.59.13</t>
  </si>
  <si>
    <t>1.3.2.8.1.59.14</t>
  </si>
  <si>
    <t>1.3.2.8.1.59.15</t>
  </si>
  <si>
    <t>1.3.2.8.1.60.1</t>
  </si>
  <si>
    <t>1.3.2.8.1.60.2</t>
  </si>
  <si>
    <t>1.3.2.8.1.60.3</t>
  </si>
  <si>
    <t>1.3.2.8.1.60.4</t>
  </si>
  <si>
    <t>1.3.2.8.1.60.5</t>
  </si>
  <si>
    <t>1.3.2.8.1.60.6</t>
  </si>
  <si>
    <t>1.3.2.8.1.60.7</t>
  </si>
  <si>
    <t>1.3.2.8.1.60.8</t>
  </si>
  <si>
    <t>1.3.2.8.1.60.9</t>
  </si>
  <si>
    <t>1.3.2.8.1.60.10</t>
  </si>
  <si>
    <t>1.3.2.8.1.61.1</t>
  </si>
  <si>
    <t>1.3.2.8.1.61.2</t>
  </si>
  <si>
    <t>1.3.2.8.1.61.3</t>
  </si>
  <si>
    <t>1.3.2.8.1.61.4</t>
  </si>
  <si>
    <t>1.3.2.8.1.61.5</t>
  </si>
  <si>
    <t>1.3.2.8.1.61.6</t>
  </si>
  <si>
    <t>1.3.2.8.1.61.7</t>
  </si>
  <si>
    <t>1.3.2.8.1.61.8</t>
  </si>
  <si>
    <t>1.3.2.8.1.61.9</t>
  </si>
  <si>
    <t>1.3.2.8.1.61.10</t>
  </si>
  <si>
    <t>1.3.2.8.1.61.11</t>
  </si>
  <si>
    <t>1.3.2.8.1.61.12</t>
  </si>
  <si>
    <t>1.3.2.8.1.61.13</t>
  </si>
  <si>
    <t>1.3.2.8.1.62.1</t>
  </si>
  <si>
    <t>1.3.2.8.1.62.2</t>
  </si>
  <si>
    <t>1.3.2.8.1.62.3</t>
  </si>
  <si>
    <t>1.3.2.8.1.62.4</t>
  </si>
  <si>
    <t>1.3.2.8.1.62.5</t>
  </si>
  <si>
    <t>1.3.2.8.1.62.6</t>
  </si>
  <si>
    <t>1.3.2.8.1.62.7</t>
  </si>
  <si>
    <t>1.3.2.8.1.63.1</t>
  </si>
  <si>
    <t>1.3.2.8.1.63.2</t>
  </si>
  <si>
    <t>1.3.2.8.1.63.3</t>
  </si>
  <si>
    <t>1.3.2.8.1.63.4</t>
  </si>
  <si>
    <t>1.3.2.8.1.64.1</t>
  </si>
  <si>
    <t>1.3.2.8.2.1.1</t>
  </si>
  <si>
    <t>1.3.2.8.2.1.2</t>
  </si>
  <si>
    <t>1.3.2.8.2.1.3</t>
  </si>
  <si>
    <t>1.3.2.8.2.1.4</t>
  </si>
  <si>
    <t>1.3.2.8.2.1.5</t>
  </si>
  <si>
    <t>1.3.2.8.2.1.6</t>
  </si>
  <si>
    <t>1.3.2.8.2.1.7</t>
  </si>
  <si>
    <t>1.3.2.8.2.1.8</t>
  </si>
  <si>
    <t>1.3.2.8.2.1.9</t>
  </si>
  <si>
    <t>1.3.2.8.2.1.10</t>
  </si>
  <si>
    <t>1.3.2.8.2.1.11</t>
  </si>
  <si>
    <t>1.3.2.8.2.1.12</t>
  </si>
  <si>
    <t>1.3.2.8.2.1.13</t>
  </si>
  <si>
    <t>1.3.2.8.2.1.14</t>
  </si>
  <si>
    <t>1.3.2.8.2.1.15</t>
  </si>
  <si>
    <t>1.3.2.8.2.1.16</t>
  </si>
  <si>
    <t>1.3.2.8.2.1.17</t>
  </si>
  <si>
    <t>1.3.2.8.2.1.18</t>
  </si>
  <si>
    <t>1.3.2.8.2.1.19</t>
  </si>
  <si>
    <t>1.3.2.8.2.1.20</t>
  </si>
  <si>
    <t>1.3.2.8.2.1.21</t>
  </si>
  <si>
    <t>1.3.2.8.2.1.22</t>
  </si>
  <si>
    <t>1.3.2.8.2.1.23</t>
  </si>
  <si>
    <t>1.3.2.8.2.1.24</t>
  </si>
  <si>
    <t>1.3.2.8.2.1.25</t>
  </si>
  <si>
    <t>1.3.2.8.2.1.26</t>
  </si>
  <si>
    <t>1.3.2.8.2.1.27</t>
  </si>
  <si>
    <t>1.3.2.8.2.1.28</t>
  </si>
  <si>
    <t>1.3.2.8.2.1.29</t>
  </si>
  <si>
    <t>1.3.2.8.2.1.30</t>
  </si>
  <si>
    <t>1.3.2.8.2.1.31</t>
  </si>
  <si>
    <t>1.3.2.8.2.1.32</t>
  </si>
  <si>
    <t>1.3.2.8.2.1.33</t>
  </si>
  <si>
    <t>1.3.2.8.2.1.34</t>
  </si>
  <si>
    <t>1.3.2.8.2.1.35</t>
  </si>
  <si>
    <t>1.3.2.8.2.1.36</t>
  </si>
  <si>
    <t>1.3.2.8.2.1.37</t>
  </si>
  <si>
    <t>1.3.2.8.2.1.38</t>
  </si>
  <si>
    <t>1.3.2.8.2.1.39</t>
  </si>
  <si>
    <t>1.3.2.8.2.1.40</t>
  </si>
  <si>
    <t>1.3.2.8.2.1.41</t>
  </si>
  <si>
    <t>1.3.2.8.2.1.42</t>
  </si>
  <si>
    <t>1.3.2.8.2.1.43</t>
  </si>
  <si>
    <t>1.3.2.8.2.1.44</t>
  </si>
  <si>
    <t>1.3.2.8.2.1.45</t>
  </si>
  <si>
    <t>1.3.2.8.2.1.46</t>
  </si>
  <si>
    <t>1.3.2.8.2.1.47</t>
  </si>
  <si>
    <t>1.3.2.8.2.1.48</t>
  </si>
  <si>
    <t>1.3.2.8.2.1.49</t>
  </si>
  <si>
    <t>1.3.2.8.2.1.50</t>
  </si>
  <si>
    <t>1.3.2.8.2.1.51</t>
  </si>
  <si>
    <t>1.3.2.8.2.1.52</t>
  </si>
  <si>
    <t>1.3.2.8.2.1.53</t>
  </si>
  <si>
    <t>1.3.2.8.2.1.54</t>
  </si>
  <si>
    <t>1.3.2.8.2.1.55</t>
  </si>
  <si>
    <t>1.3.2.8.2.1.56</t>
  </si>
  <si>
    <t>1.3.2.8.2.1.57</t>
  </si>
  <si>
    <t>1.3.2.8.2.1.58</t>
  </si>
  <si>
    <t>1.3.2.8.2.1.59</t>
  </si>
  <si>
    <t>1.3.2.8.2.1.60</t>
  </si>
  <si>
    <t>1.3.2.8.2.1.61</t>
  </si>
  <si>
    <t>1.3.2.8.2.1.62</t>
  </si>
  <si>
    <t>1.3.2.8.2.1.63</t>
  </si>
  <si>
    <t>1.3.2.8.2.1.64</t>
  </si>
  <si>
    <t>1.3.2.8.2.1.65</t>
  </si>
  <si>
    <t>1.3.2.8.2.2.1</t>
  </si>
  <si>
    <t>1.3.2.8.2.2.2</t>
  </si>
  <si>
    <t>1.3.2.8.2.2.3</t>
  </si>
  <si>
    <t>1.3.2.8.2.2.4</t>
  </si>
  <si>
    <t>1.3.2.8.2.2.5</t>
  </si>
  <si>
    <t>1.3.2.8.2.2.6</t>
  </si>
  <si>
    <t>1.3.2.8.2.2.7</t>
  </si>
  <si>
    <t>1.3.2.8.2.2.8</t>
  </si>
  <si>
    <t>1.3.2.8.2.2.9</t>
  </si>
  <si>
    <t>1.3.2.8.2.2.10</t>
  </si>
  <si>
    <t>1.3.2.8.2.2.11</t>
  </si>
  <si>
    <t>1.3.2.8.2.2.12</t>
  </si>
  <si>
    <t>1.3.2.8.2.2.13</t>
  </si>
  <si>
    <t>1.3.2.8.2.2.14</t>
  </si>
  <si>
    <t>1.3.2.8.2.2.15</t>
  </si>
  <si>
    <t>1.3.2.8.2.2.16</t>
  </si>
  <si>
    <t>1.3.2.8.2.2.17</t>
  </si>
  <si>
    <t>1.3.2.8.2.2.18</t>
  </si>
  <si>
    <t>1.3.2.8.2.2.19</t>
  </si>
  <si>
    <t>1.3.2.8.2.2.20</t>
  </si>
  <si>
    <t>1.3.2.8.2.2.21</t>
  </si>
  <si>
    <t>1.3.2.8.2.2.22</t>
  </si>
  <si>
    <t>1.3.2.8.2.2.23</t>
  </si>
  <si>
    <t>1.3.2.8.2.2.24</t>
  </si>
  <si>
    <t>1.3.2.8.2.2.25</t>
  </si>
  <si>
    <t>1.3.2.8.2.2.26</t>
  </si>
  <si>
    <t>1.3.2.8.2.2.27</t>
  </si>
  <si>
    <t>1.3.2.8.2.2.28</t>
  </si>
  <si>
    <t>1.3.2.8.2.2.29</t>
  </si>
  <si>
    <t>1.3.2.8.2.2.30</t>
  </si>
  <si>
    <t>1.3.2.8.2.2.31</t>
  </si>
  <si>
    <t>1.3.2.8.2.2.32</t>
  </si>
  <si>
    <t>1.3.2.8.2.2.33</t>
  </si>
  <si>
    <t>1.3.2.8.2.2.34</t>
  </si>
  <si>
    <t>1.3.2.8.2.2.35</t>
  </si>
  <si>
    <t>1.3.2.8.2.2.36</t>
  </si>
  <si>
    <t>1.3.2.8.2.2.37</t>
  </si>
  <si>
    <t>1.3.2.8.2.2.38</t>
  </si>
  <si>
    <t>1.3.2.8.2.2.39</t>
  </si>
  <si>
    <t>1.3.2.8.2.2.40</t>
  </si>
  <si>
    <t>1.3.2.8.2.2.41</t>
  </si>
  <si>
    <t>1.3.2.8.2.2.42</t>
  </si>
  <si>
    <t>1.3.2.8.2.2.43</t>
  </si>
  <si>
    <t>1.3.2.8.2.2.44</t>
  </si>
  <si>
    <t>1.3.2.8.2.2.45</t>
  </si>
  <si>
    <t>1.3.2.8.2.2.46</t>
  </si>
  <si>
    <t>1.3.2.8.2.2.47</t>
  </si>
  <si>
    <t>1.3.2.8.2.2.48</t>
  </si>
  <si>
    <t>1.3.2.8.2.2.49</t>
  </si>
  <si>
    <t>1.3.2.8.2.2.50</t>
  </si>
  <si>
    <t>1.3.2.8.2.2.51</t>
  </si>
  <si>
    <t>1.3.2.8.2.2.52</t>
  </si>
  <si>
    <t>1.3.2.8.2.2.53</t>
  </si>
  <si>
    <t>1.3.2.8.2.2.54</t>
  </si>
  <si>
    <t>1.3.2.8.2.2.55</t>
  </si>
  <si>
    <t>1.3.2.8.2.2.56</t>
  </si>
  <si>
    <t>1.3.2.8.2.2.57</t>
  </si>
  <si>
    <t>1.3.2.8.2.3.1</t>
  </si>
  <si>
    <t>1.3.2.8.2.3.2</t>
  </si>
  <si>
    <t>1.3.2.8.2.3.3</t>
  </si>
  <si>
    <t>1.3.2.8.2.3.4</t>
  </si>
  <si>
    <t>1.3.2.8.2.3.5</t>
  </si>
  <si>
    <t>1.3.2.8.2.3.6</t>
  </si>
  <si>
    <t>1.3.2.8.2.3.7</t>
  </si>
  <si>
    <t>1.3.2.8.2.3.8</t>
  </si>
  <si>
    <t>1.3.2.8.2.3.9</t>
  </si>
  <si>
    <t>1.3.2.8.2.3.10</t>
  </si>
  <si>
    <t>1.3.2.8.2.3.11</t>
  </si>
  <si>
    <t>1.3.2.8.2.3.12</t>
  </si>
  <si>
    <t>1.3.2.8.2.3.13</t>
  </si>
  <si>
    <t>1.3.2.8.2.3.14</t>
  </si>
  <si>
    <t>1.3.2.8.2.3.15</t>
  </si>
  <si>
    <t>1.3.2.8.2.3.16</t>
  </si>
  <si>
    <t>1.3.2.8.2.3.17</t>
  </si>
  <si>
    <t>1.3.2.8.2.3.18</t>
  </si>
  <si>
    <t>1.3.2.8.2.3.19</t>
  </si>
  <si>
    <t>1.3.2.8.2.3.20</t>
  </si>
  <si>
    <t>1.3.2.8.2.3.21</t>
  </si>
  <si>
    <t>1.3.2.8.2.3.22</t>
  </si>
  <si>
    <t>1.3.2.8.2.3.23</t>
  </si>
  <si>
    <t>1.3.2.8.2.3.24</t>
  </si>
  <si>
    <t>1.3.2.8.2.3.25</t>
  </si>
  <si>
    <t>1.3.2.8.2.3.26</t>
  </si>
  <si>
    <t>1.3.2.8.2.3.27</t>
  </si>
  <si>
    <t>1.3.2.8.2.3.28</t>
  </si>
  <si>
    <t>1.3.2.8.2.3.29</t>
  </si>
  <si>
    <t>1.3.2.8.2.3.30</t>
  </si>
  <si>
    <t>1.3.2.8.2.3.31</t>
  </si>
  <si>
    <t>1.3.2.8.2.3.32</t>
  </si>
  <si>
    <t>1.3.2.8.2.3.33</t>
  </si>
  <si>
    <t>1.3.2.8.2.3.34</t>
  </si>
  <si>
    <t>1.3.2.8.2.3.35</t>
  </si>
  <si>
    <t>1.3.2.8.2.3.36</t>
  </si>
  <si>
    <t>1.3.2.8.2.3.37</t>
  </si>
  <si>
    <t>1.3.2.8.2.3.38</t>
  </si>
  <si>
    <t>1.3.2.8.2.3.39</t>
  </si>
  <si>
    <t>1.3.2.8.2.3.40</t>
  </si>
  <si>
    <t>1.3.2.8.2.3.41</t>
  </si>
  <si>
    <t>1.3.2.8.2.3.42</t>
  </si>
  <si>
    <t>1.3.2.8.2.3.43</t>
  </si>
  <si>
    <t>1.3.2.8.2.3.44</t>
  </si>
  <si>
    <t>1.3.2.8.2.3.45</t>
  </si>
  <si>
    <t>1.3.2.8.2.3.46</t>
  </si>
  <si>
    <t>1.3.2.8.2.3.47</t>
  </si>
  <si>
    <t>1.3.2.8.2.3.48</t>
  </si>
  <si>
    <t>1.3.2.8.2.3.49</t>
  </si>
  <si>
    <t>1.3.2.8.2.3.50</t>
  </si>
  <si>
    <t>1.3.2.8.2.3.51</t>
  </si>
  <si>
    <t>1.3.2.8.2.3.52</t>
  </si>
  <si>
    <t>1.3.2.8.2.3.53</t>
  </si>
  <si>
    <t>1.3.2.8.2.3.54</t>
  </si>
  <si>
    <t>1.3.2.8.2.3.55</t>
  </si>
  <si>
    <t>1.3.2.8.2.3.56</t>
  </si>
  <si>
    <t>1.3.2.8.2.3.57</t>
  </si>
  <si>
    <t>1.3.2.8.2.3.58</t>
  </si>
  <si>
    <t>1.3.2.8.2.3.59</t>
  </si>
  <si>
    <t>1.3.2.8.2.3.60</t>
  </si>
  <si>
    <t>1.3.2.8.2.3.61</t>
  </si>
  <si>
    <t>1.3.2.8.2.3.62</t>
  </si>
  <si>
    <t>1.3.2.8.2.3.63</t>
  </si>
  <si>
    <t>1.3.2.8.2.3.64</t>
  </si>
  <si>
    <t>1.3.2.8.2.3.65</t>
  </si>
  <si>
    <t>1.3.2.8.2.3.66</t>
  </si>
  <si>
    <t>1.3.2.8.2.3.67</t>
  </si>
  <si>
    <t>1.3.2.8.2.3.68</t>
  </si>
  <si>
    <t>1.3.2.8.2.3.69</t>
  </si>
  <si>
    <t>1.3.2.8.2.3.70</t>
  </si>
  <si>
    <t>1.3.2.8.2.3.71</t>
  </si>
  <si>
    <t>1.3.2.8.2.3.72</t>
  </si>
  <si>
    <t>1.3.2.8.2.3.73</t>
  </si>
  <si>
    <t>1.3.2.8.2.3.74</t>
  </si>
  <si>
    <t>1.3.2.8.2.3.75</t>
  </si>
  <si>
    <t>1.3.2.8.2.3.76</t>
  </si>
  <si>
    <t>1.3.2.8.2.3.77</t>
  </si>
  <si>
    <t>1.3.2.8.2.3.78</t>
  </si>
  <si>
    <t>1.3.2.8.2.3.79</t>
  </si>
  <si>
    <t>1.3.2.8.2.3.80</t>
  </si>
  <si>
    <t>1.3.2.8.2.3.81</t>
  </si>
  <si>
    <t>1.3.2.8.2.3.82</t>
  </si>
  <si>
    <t>1.3.2.8.2.3.83</t>
  </si>
  <si>
    <t>1.3.2.8.2.3.84</t>
  </si>
  <si>
    <t>1.3.2.8.2.3.85</t>
  </si>
  <si>
    <t>1.3.2.8.2.3.86</t>
  </si>
  <si>
    <t>1.3.2.8.2.3.87</t>
  </si>
  <si>
    <t>1.3.2.8.2.3.88</t>
  </si>
  <si>
    <t>1.3.2.8.2.3.89</t>
  </si>
  <si>
    <t>1.3.2.8.2.3.90</t>
  </si>
  <si>
    <t>1.3.2.8.2.3.91</t>
  </si>
  <si>
    <t>1.3.2.8.2.3.92</t>
  </si>
  <si>
    <t>1.3.2.8.2.3.93</t>
  </si>
  <si>
    <t>1.3.2.8.2.3.94</t>
  </si>
  <si>
    <t>1.3.2.8.2.3.95</t>
  </si>
  <si>
    <t>1.3.2.8.2.3.96</t>
  </si>
  <si>
    <t>1.3.2.8.2.3.97</t>
  </si>
  <si>
    <t>1.3.2.8.2.3.98</t>
  </si>
  <si>
    <t>1.3.2.8.2.3.99</t>
  </si>
  <si>
    <t>1.3.2.8.2.3.100</t>
  </si>
  <si>
    <t>1.3.2.8.2.3.101</t>
  </si>
  <si>
    <t>1.3.2.8.2.3.102</t>
  </si>
  <si>
    <t>1.3.2.8.2.3.103</t>
  </si>
  <si>
    <t>1.3.2.8.2.3.104</t>
  </si>
  <si>
    <t>1.3.2.8.2.3.105</t>
  </si>
  <si>
    <t>1.3.2.8.2.3.106</t>
  </si>
  <si>
    <t>1.3.2.8.2.3.107</t>
  </si>
  <si>
    <t>1.3.2.8.2.3.108</t>
  </si>
  <si>
    <t>1.3.2.8.2.3.109</t>
  </si>
  <si>
    <t>1.3.2.8.2.3.110</t>
  </si>
  <si>
    <t>1.3.2.8.2.3.111</t>
  </si>
  <si>
    <t>1.3.2.8.2.3.112</t>
  </si>
  <si>
    <t>1.3.2.8.2.3.113</t>
  </si>
  <si>
    <t>1.3.2.8.2.3.114</t>
  </si>
  <si>
    <t>1.3.2.8.2.3.115</t>
  </si>
  <si>
    <t>1.3.2.8.2.3.116</t>
  </si>
  <si>
    <t>1.3.2.8.2.3.117</t>
  </si>
  <si>
    <t>1.3.2.8.2.3.118</t>
  </si>
  <si>
    <t>1.3.2.8.2.3.119</t>
  </si>
  <si>
    <t>1.3.2.8.2.3.120</t>
  </si>
  <si>
    <t>1.3.2.8.2.3.121</t>
  </si>
  <si>
    <t>1.3.2.8.2.4.1</t>
  </si>
  <si>
    <t>1.3.2.8.2.4.2</t>
  </si>
  <si>
    <t>1.3.2.8.2.4.3</t>
  </si>
  <si>
    <t>1.3.2.8.2.4.4</t>
  </si>
  <si>
    <t>1.3.2.8.2.4.5</t>
  </si>
  <si>
    <t>1.3.2.8.2.4.6</t>
  </si>
  <si>
    <t>1.3.2.8.2.4.7</t>
  </si>
  <si>
    <t>1.3.2.8.2.4.8</t>
  </si>
  <si>
    <t>1.3.2.8.2.4.9</t>
  </si>
  <si>
    <t>1.3.2.8.2.4.10</t>
  </si>
  <si>
    <t>1.3.2.8.2.4.11</t>
  </si>
  <si>
    <t>1.3.2.8.2.4.12</t>
  </si>
  <si>
    <t>1.3.2.8.2.4.13</t>
  </si>
  <si>
    <t>1.3.2.8.2.4.14</t>
  </si>
  <si>
    <t>1.3.2.8.2.4.15</t>
  </si>
  <si>
    <t>1.3.2.8.2.4.16</t>
  </si>
  <si>
    <t>1.3.2.8.2.4.17</t>
  </si>
  <si>
    <t>1.3.2.8.2.4.18</t>
  </si>
  <si>
    <t>1.3.2.8.2.4.19</t>
  </si>
  <si>
    <t>1.3.2.8.2.4.20</t>
  </si>
  <si>
    <t>1.3.2.8.2.4.21</t>
  </si>
  <si>
    <t>1.3.2.8.2.4.22</t>
  </si>
  <si>
    <t>1.3.2.8.2.4.23</t>
  </si>
  <si>
    <t>1.3.2.8.2.4.24</t>
  </si>
  <si>
    <t>1.3.2.8.2.4.25</t>
  </si>
  <si>
    <t>1.3.2.8.2.4.26</t>
  </si>
  <si>
    <t>1.3.2.8.2.4.27</t>
  </si>
  <si>
    <t>1.3.2.8.2.5.1</t>
  </si>
  <si>
    <t>1.3.2.8.2.5.2</t>
  </si>
  <si>
    <t>1.3.2.8.2.5.3</t>
  </si>
  <si>
    <t>1.3.2.8.2.5.4</t>
  </si>
  <si>
    <t>1.3.2.8.2.5.5</t>
  </si>
  <si>
    <t>1.3.2.8.2.5.6</t>
  </si>
  <si>
    <t>1.3.2.8.2.5.7</t>
  </si>
  <si>
    <t>1.3.2.8.2.5.8</t>
  </si>
  <si>
    <t>1.3.2.8.2.5.9</t>
  </si>
  <si>
    <t>1.3.2.8.2.5.10</t>
  </si>
  <si>
    <t>1.3.2.8.2.5.11</t>
  </si>
  <si>
    <t>1.3.2.8.2.5.12</t>
  </si>
  <si>
    <t>1.3.2.8.2.5.13</t>
  </si>
  <si>
    <t>1.3.2.8.2.5.14</t>
  </si>
  <si>
    <t>1.3.2.8.2.5.15</t>
  </si>
  <si>
    <t>1.3.2.8.2.5.16</t>
  </si>
  <si>
    <t>1.3.2.8.2.5.17</t>
  </si>
  <si>
    <t>1.3.2.8.2.5.18</t>
  </si>
  <si>
    <t>1.3.2.8.2.5.19</t>
  </si>
  <si>
    <t>1.3.2.8.2.5.20</t>
  </si>
  <si>
    <t>1.3.2.8.2.5.21</t>
  </si>
  <si>
    <t>1.3.2.8.2.5.22</t>
  </si>
  <si>
    <t>1.3.2.8.2.5.23</t>
  </si>
  <si>
    <t>1.3.2.8.2.5.24</t>
  </si>
  <si>
    <t>1.3.2.8.2.5.25</t>
  </si>
  <si>
    <t>1.3.2.8.2.5.26</t>
  </si>
  <si>
    <t>1.3.2.8.2.5.27</t>
  </si>
  <si>
    <t>1.3.2.8.2.6.1</t>
  </si>
  <si>
    <t>1.3.2.8.3.1.1</t>
  </si>
  <si>
    <t>1.3.2.8.3.1.2</t>
  </si>
  <si>
    <t>1.3.2.8.3.1.3</t>
  </si>
  <si>
    <t>1.3.2.8.3.1.4</t>
  </si>
  <si>
    <t>1.3.2.8.3.1.5</t>
  </si>
  <si>
    <t>1.3.2.8.3.1.6</t>
  </si>
  <si>
    <t>1.3.2.8.3.1.7</t>
  </si>
  <si>
    <t>1.3.2.8.3.1.8</t>
  </si>
  <si>
    <t>1.3.2.8.3.1.9</t>
  </si>
  <si>
    <t>1.3.2.8.3.1.10</t>
  </si>
  <si>
    <t>1.3.2.8.3.1.11</t>
  </si>
  <si>
    <t>1.3.2.8.3.1.12</t>
  </si>
  <si>
    <t>1.3.2.8.3.1.13</t>
  </si>
  <si>
    <t>1.3.2.8.3.1.14</t>
  </si>
  <si>
    <t>1.3.2.8.3.1.15</t>
  </si>
  <si>
    <t>1.3.2.8.3.1.16</t>
  </si>
  <si>
    <t>1.3.2.8.3.1.17</t>
  </si>
  <si>
    <t>1.3.2.8.3.2.1</t>
  </si>
  <si>
    <t>1.3.2.8.3.2.2</t>
  </si>
  <si>
    <t>1.3.2.8.3.2.3</t>
  </si>
  <si>
    <t>1.3.2.8.3.2.4</t>
  </si>
  <si>
    <t>1.3.2.8.3.2.5</t>
  </si>
  <si>
    <t>1.3.2.8.3.2.6</t>
  </si>
  <si>
    <t>1.3.2.8.3.2.7</t>
  </si>
  <si>
    <t>1.3.2.8.3.2.8</t>
  </si>
  <si>
    <t>1.3.2.8.3.2.9</t>
  </si>
  <si>
    <t>1.3.2.8.3.2.10</t>
  </si>
  <si>
    <t>1.3.2.8.3.2.11</t>
  </si>
  <si>
    <t>1.3.2.8.3.2.12</t>
  </si>
  <si>
    <t>1.3.2.8.3.2.13</t>
  </si>
  <si>
    <t>1.3.2.8.3.2.14</t>
  </si>
  <si>
    <t>1.3.2.8.3.2.15</t>
  </si>
  <si>
    <t>1.3.2.8.3.2.16</t>
  </si>
  <si>
    <t>1.3.2.8.3.2.17</t>
  </si>
  <si>
    <t>1.3.2.8.3.2.18</t>
  </si>
  <si>
    <t>1.3.2.8.3.2.19</t>
  </si>
  <si>
    <t>1.3.2.8.3.2.20</t>
  </si>
  <si>
    <t>1.3.2.8.3.2.21</t>
  </si>
  <si>
    <t>1.3.2.8.3.2.22</t>
  </si>
  <si>
    <t>1.3.2.8.3.2.23</t>
  </si>
  <si>
    <t>1.3.2.8.3.2.24</t>
  </si>
  <si>
    <t>1.3.2.8.3.2.25</t>
  </si>
  <si>
    <t>1.3.2.8.3.2.26</t>
  </si>
  <si>
    <t>1.3.2.8.3.2.27</t>
  </si>
  <si>
    <t>1.3.2.8.3.2.28</t>
  </si>
  <si>
    <t>1.3.2.8.3.2.29</t>
  </si>
  <si>
    <t>1.3.2.8.3.2.30</t>
  </si>
  <si>
    <t>1.3.2.8.3.2.31</t>
  </si>
  <si>
    <t>1.3.2.8.3.2.32</t>
  </si>
  <si>
    <t>1.3.2.8.3.2.33</t>
  </si>
  <si>
    <t>1.3.2.8.3.2.34</t>
  </si>
  <si>
    <t>1.3.2.8.3.2.35</t>
  </si>
  <si>
    <t>1.3.2.8.3.2.36</t>
  </si>
  <si>
    <t>1.3.2.8.3.2.37</t>
  </si>
  <si>
    <t>1.3.2.8.3.2.38</t>
  </si>
  <si>
    <t>1.3.2.8.3.2.39</t>
  </si>
  <si>
    <t>1.3.2.8.3.2.40</t>
  </si>
  <si>
    <t>1.3.2.8.3.2.41</t>
  </si>
  <si>
    <t>1.3.2.8.3.2.42</t>
  </si>
  <si>
    <t>1.3.2.8.3.2.43</t>
  </si>
  <si>
    <t>1.3.2.8.3.2.44</t>
  </si>
  <si>
    <t>1.3.2.8.3.2.45</t>
  </si>
  <si>
    <t>1.3.2.8.3.2.46</t>
  </si>
  <si>
    <t>1.3.2.8.3.2.47</t>
  </si>
  <si>
    <t>1.3.2.8.3.2.48</t>
  </si>
  <si>
    <t>1.3.2.8.3.2.49</t>
  </si>
  <si>
    <t>1.3.2.8.3.2.50</t>
  </si>
  <si>
    <t>1.3.2.8.3.3.1</t>
  </si>
  <si>
    <t>1.3.2.8.3.3.2</t>
  </si>
  <si>
    <t>1.3.2.8.3.3.3</t>
  </si>
  <si>
    <t>1.3.2.8.3.3.4</t>
  </si>
  <si>
    <t>1.3.2.8.3.3.5</t>
  </si>
  <si>
    <t>1.3.2.8.3.3.6</t>
  </si>
  <si>
    <t>1.3.2.8.3.3.7</t>
  </si>
  <si>
    <t>1.3.2.8.3.3.8</t>
  </si>
  <si>
    <t>1.3.2.8.3.3.9</t>
  </si>
  <si>
    <t>1.3.2.8.3.3.10</t>
  </si>
  <si>
    <t>1.3.2.8.3.3.11</t>
  </si>
  <si>
    <t>1.3.2.8.3.3.12</t>
  </si>
  <si>
    <t>1.3.2.8.3.3.13</t>
  </si>
  <si>
    <t>1.3.2.8.3.3.14</t>
  </si>
  <si>
    <t>1.3.2.8.3.3.15</t>
  </si>
  <si>
    <t>1.3.2.8.3.3.16</t>
  </si>
  <si>
    <t>1.3.2.8.3.3.17</t>
  </si>
  <si>
    <t>1.3.2.8.3.3.18</t>
  </si>
  <si>
    <t>1.3.2.8.3.3.19</t>
  </si>
  <si>
    <t>1.3.2.8.3.3.20</t>
  </si>
  <si>
    <t>1.3.2.8.3.3.21</t>
  </si>
  <si>
    <t>1.3.2.8.3.3.22</t>
  </si>
  <si>
    <t>1.3.2.8.3.3.23</t>
  </si>
  <si>
    <t>1.3.2.8.3.3.24</t>
  </si>
  <si>
    <t>1.3.2.8.3.3.25</t>
  </si>
  <si>
    <t>1.3.2.8.3.3.26</t>
  </si>
  <si>
    <t>1.3.2.8.3.3.27</t>
  </si>
  <si>
    <t>1.3.2.8.3.3.28</t>
  </si>
  <si>
    <t>1.3.2.8.3.3.29</t>
  </si>
  <si>
    <t>1.3.2.8.3.3.30</t>
  </si>
  <si>
    <t>1.3.2.8.3.3.31</t>
  </si>
  <si>
    <t>1.3.2.8.3.3.32</t>
  </si>
  <si>
    <t>1.3.2.8.3.3.33</t>
  </si>
  <si>
    <t>1.3.2.8.3.4.1</t>
  </si>
  <si>
    <t>1.3.2.8.3.4.2</t>
  </si>
  <si>
    <t>1.3.2.8.3.4.3</t>
  </si>
  <si>
    <t>1.3.2.8.3.4.4</t>
  </si>
  <si>
    <t>1.3.2.8.3.4.5</t>
  </si>
  <si>
    <t>1.3.2.8.3.4.6</t>
  </si>
  <si>
    <t>1.3.2.8.3.4.7</t>
  </si>
  <si>
    <t>1.3.2.8.3.4.8</t>
  </si>
  <si>
    <t>1.3.2.8.3.4.9</t>
  </si>
  <si>
    <t>1.3.2.8.3.4.10</t>
  </si>
  <si>
    <t>1.3.2.8.3.4.11</t>
  </si>
  <si>
    <t>1.3.2.8.3.4.12</t>
  </si>
  <si>
    <t>1.3.2.8.3.4.13</t>
  </si>
  <si>
    <t>1.3.2.8.3.4.14</t>
  </si>
  <si>
    <t>1.3.2.8.3.4.15</t>
  </si>
  <si>
    <t>1.3.2.8.3.4.16</t>
  </si>
  <si>
    <t>1.3.2.8.3.4.17</t>
  </si>
  <si>
    <t>1.3.2.8.3.4.18</t>
  </si>
  <si>
    <t>1.3.2.8.3.4.19</t>
  </si>
  <si>
    <t>1.3.2.8.3.4.20</t>
  </si>
  <si>
    <t>1.3.2.8.3.4.21</t>
  </si>
  <si>
    <t>1.3.2.8.3.4.22</t>
  </si>
  <si>
    <t>1.3.2.8.3.4.23</t>
  </si>
  <si>
    <t>1.3.2.8.3.4.24</t>
  </si>
  <si>
    <t>1.3.2.8.3.4.25</t>
  </si>
  <si>
    <t>1.3.2.8.3.4.26</t>
  </si>
  <si>
    <t>1.3.2.8.3.4.27</t>
  </si>
  <si>
    <t>1.3.2.8.3.4.28</t>
  </si>
  <si>
    <t>1.3.2.8.3.4.29</t>
  </si>
  <si>
    <t>1.3.2.8.3.4.30</t>
  </si>
  <si>
    <t>1.3.2.8.3.4.31</t>
  </si>
  <si>
    <t>1.3.2.8.3.4.32</t>
  </si>
  <si>
    <t>1.3.2.8.3.4.33</t>
  </si>
  <si>
    <t>1.3.2.8.3.4.34</t>
  </si>
  <si>
    <t>1.3.2.8.3.4.35</t>
  </si>
  <si>
    <t>1.3.2.8.3.4.36</t>
  </si>
  <si>
    <t>1.3.2.8.3.4.37</t>
  </si>
  <si>
    <t>1.3.2.8.3.4.38</t>
  </si>
  <si>
    <t>1.3.2.8.3.4.39</t>
  </si>
  <si>
    <t>1.3.2.8.3.4.40</t>
  </si>
  <si>
    <t>1.3.2.8.3.4.41</t>
  </si>
  <si>
    <t>1.3.2.8.3.4.42</t>
  </si>
  <si>
    <t>1.3.2.8.3.4.43</t>
  </si>
  <si>
    <t>1.3.2.8.3.4.44</t>
  </si>
  <si>
    <t>1.3.2.8.3.4.45</t>
  </si>
  <si>
    <t>1.3.2.8.3.4.46</t>
  </si>
  <si>
    <t>1.3.2.8.3.4.47</t>
  </si>
  <si>
    <t>1.3.2.8.3.4.48</t>
  </si>
  <si>
    <t>1.3.2.8.3.4.49</t>
  </si>
  <si>
    <t>1.3.2.8.3.4.50</t>
  </si>
  <si>
    <t>1.3.2.8.3.4.51</t>
  </si>
  <si>
    <t>1.3.2.8.3.4.52</t>
  </si>
  <si>
    <t>1.3.2.8.3.4.53</t>
  </si>
  <si>
    <t>1.3.2.8.3.4.54</t>
  </si>
  <si>
    <t>1.3.2.8.3.4.55</t>
  </si>
  <si>
    <t>1.3.2.8.3.4.56</t>
  </si>
  <si>
    <t>1.3.2.8.3.4.57</t>
  </si>
  <si>
    <t>1.3.2.8.3.4.58</t>
  </si>
  <si>
    <t>1.3.2.8.3.4.59</t>
  </si>
  <si>
    <t>1.3.2.8.3.4.60</t>
  </si>
  <si>
    <t>1.3.2.8.3.4.61</t>
  </si>
  <si>
    <t>1.3.2.8.3.4.62</t>
  </si>
  <si>
    <t>1.3.2.8.3.4.63</t>
  </si>
  <si>
    <t>1.3.2.8.3.4.64</t>
  </si>
  <si>
    <t>1.3.2.8.3.4.65</t>
  </si>
  <si>
    <t>1.3.2.8.3.4.66</t>
  </si>
  <si>
    <t>1.3.2.8.3.5.1</t>
  </si>
  <si>
    <t>1.3.2.8.3.5.2</t>
  </si>
  <si>
    <t>1.3.2.8.3.5.3</t>
  </si>
  <si>
    <t>1.3.2.8.3.5.4</t>
  </si>
  <si>
    <t>1.3.2.8.3.5.5</t>
  </si>
  <si>
    <t>1.3.2.8.3.5.6</t>
  </si>
  <si>
    <t>1.3.2.8.3.5.7</t>
  </si>
  <si>
    <t>1.3.2.8.3.5.8</t>
  </si>
  <si>
    <t>1.3.2.8.3.5.9</t>
  </si>
  <si>
    <t>1.3.2.8.3.5.10</t>
  </si>
  <si>
    <t>1.3.2.8.3.5.11</t>
  </si>
  <si>
    <t>1.3.2.8.3.5.12</t>
  </si>
  <si>
    <t>1.3.2.8.3.5.13</t>
  </si>
  <si>
    <t>1.3.2.8.3.5.14</t>
  </si>
  <si>
    <t>1.3.2.8.3.5.15</t>
  </si>
  <si>
    <t>1.3.2.8.3.5.16</t>
  </si>
  <si>
    <t>1.3.2.8.3.5.17</t>
  </si>
  <si>
    <t>1.3.2.8.3.5.18</t>
  </si>
  <si>
    <t>1.3.2.8.3.5.19</t>
  </si>
  <si>
    <t>1.3.2.8.3.5.20</t>
  </si>
  <si>
    <t>1.3.2.8.3.5.21</t>
  </si>
  <si>
    <t>1.3.2.8.3.5.22</t>
  </si>
  <si>
    <t>1.3.2.8.3.5.23</t>
  </si>
  <si>
    <t>1.3.2.8.3.5.24</t>
  </si>
  <si>
    <t>1.3.2.8.3.5.25</t>
  </si>
  <si>
    <t>1.3.2.8.3.5.26</t>
  </si>
  <si>
    <t>1.3.2.8.3.5.27</t>
  </si>
  <si>
    <t>1.3.2.8.3.5.28</t>
  </si>
  <si>
    <t>1.3.2.8.3.5.29</t>
  </si>
  <si>
    <t>1.3.2.8.3.5.30</t>
  </si>
  <si>
    <t>1.3.2.8.3.5.31</t>
  </si>
  <si>
    <t>1.3.2.8.3.5.32</t>
  </si>
  <si>
    <t>1.3.2.8.3.5.33</t>
  </si>
  <si>
    <t>1.3.2.8.3.5.34</t>
  </si>
  <si>
    <t>1.3.2.8.3.5.35</t>
  </si>
  <si>
    <t>1.3.2.8.3.5.36</t>
  </si>
  <si>
    <t>1.3.2.8.3.5.37</t>
  </si>
  <si>
    <t>1.3.2.8.3.5.38</t>
  </si>
  <si>
    <t>1.3.2.8.3.5.39</t>
  </si>
  <si>
    <t>1.3.2.8.3.5.40</t>
  </si>
  <si>
    <t>1.3.2.8.3.5.41</t>
  </si>
  <si>
    <t>1.3.2.8.3.5.42</t>
  </si>
  <si>
    <t>1.3.2.8.3.5.43</t>
  </si>
  <si>
    <t>1.3.2.8.3.5.44</t>
  </si>
  <si>
    <t>1.3.2.8.3.5.45</t>
  </si>
  <si>
    <t>1.3.2.8.3.5.46</t>
  </si>
  <si>
    <t>1.3.2.8.3.5.47</t>
  </si>
  <si>
    <t>1.3.2.8.3.5.48</t>
  </si>
  <si>
    <t>1.3.2.8.3.5.49</t>
  </si>
  <si>
    <t>1.3.2.8.3.5.50</t>
  </si>
  <si>
    <t>1.3.2.8.3.5.51</t>
  </si>
  <si>
    <t>1.3.2.8.3.5.52</t>
  </si>
  <si>
    <t>1.3.2.8.3.5.53</t>
  </si>
  <si>
    <t>1.3.2.8.3.5.54</t>
  </si>
  <si>
    <t>1.3.2.8.3.5.55</t>
  </si>
  <si>
    <t>1.3.2.8.3.5.56</t>
  </si>
  <si>
    <t>1.3.2.8.3.5.57</t>
  </si>
  <si>
    <t>1.3.2.8.3.5.58</t>
  </si>
  <si>
    <t>1.3.2.8.3.5.59</t>
  </si>
  <si>
    <t>1.3.2.8.3.5.60</t>
  </si>
  <si>
    <t>1.3.2.8.3.5.61</t>
  </si>
  <si>
    <t>1.3.2.8.3.5.62</t>
  </si>
  <si>
    <t>1.3.2.8.3.5.63</t>
  </si>
  <si>
    <t>1.3.2.8.3.5.64</t>
  </si>
  <si>
    <t>1.3.2.8.3.5.65</t>
  </si>
  <si>
    <t>1.3.2.8.3.5.66</t>
  </si>
  <si>
    <t>1.3.2.8.3.5.67</t>
  </si>
  <si>
    <t>1.3.2.8.3.5.68</t>
  </si>
  <si>
    <t>1.3.2.8.3.6.1</t>
  </si>
  <si>
    <t>1.3.2.8.3.6.2</t>
  </si>
  <si>
    <t>1.3.2.8.3.6.3</t>
  </si>
  <si>
    <t>1.3.2.8.3.6.4</t>
  </si>
  <si>
    <t>1.3.2.8.3.6.5</t>
  </si>
  <si>
    <t>1.3.2.8.3.6.6</t>
  </si>
  <si>
    <t>1.3.2.8.3.6.7</t>
  </si>
  <si>
    <t>1.3.2.8.3.6.8</t>
  </si>
  <si>
    <t>1.3.2.8.3.6.9</t>
  </si>
  <si>
    <t>1.3.2.8.3.6.10</t>
  </si>
  <si>
    <t>1.3.2.8.3.6.11</t>
  </si>
  <si>
    <t>1.3.2.8.3.6.12</t>
  </si>
  <si>
    <t>1.3.2.8.3.6.13</t>
  </si>
  <si>
    <t>1.3.2.8.3.6.14</t>
  </si>
  <si>
    <t>1.3.2.8.3.6.15</t>
  </si>
  <si>
    <t>1.3.2.8.3.6.16</t>
  </si>
  <si>
    <t>1.3.2.8.3.6.17</t>
  </si>
  <si>
    <t>1.3.2.8.3.6.18</t>
  </si>
  <si>
    <t>1.3.2.8.3.6.19</t>
  </si>
  <si>
    <t>1.3.2.8.3.6.20</t>
  </si>
  <si>
    <t>1.3.2.8.3.6.21</t>
  </si>
  <si>
    <t>1.3.2.8.3.6.22</t>
  </si>
  <si>
    <t>1.3.2.8.3.6.23</t>
  </si>
  <si>
    <t>1.3.2.8.3.6.24</t>
  </si>
  <si>
    <t>1.3.2.8.3.6.25</t>
  </si>
  <si>
    <t>1.3.2.8.3.6.26</t>
  </si>
  <si>
    <t>1.3.2.8.3.6.27</t>
  </si>
  <si>
    <t>1.3.2.8.3.6.28</t>
  </si>
  <si>
    <t>1.3.2.8.3.6.29</t>
  </si>
  <si>
    <t>1.3.2.8.3.6.30</t>
  </si>
  <si>
    <t>1.3.2.8.3.6.31</t>
  </si>
  <si>
    <t>1.3.2.8.3.6.32</t>
  </si>
  <si>
    <t>1.3.2.8.3.6.33</t>
  </si>
  <si>
    <t>1.3.2.8.3.6.34</t>
  </si>
  <si>
    <t>1.3.2.8.3.6.35</t>
  </si>
  <si>
    <t>1.3.2.8.3.6.36</t>
  </si>
  <si>
    <t>1.3.2.8.3.6.37</t>
  </si>
  <si>
    <t>1.3.2.8.3.6.38</t>
  </si>
  <si>
    <t>1.3.2.8.3.6.39</t>
  </si>
  <si>
    <t>1.3.2.8.3.7.1</t>
  </si>
  <si>
    <t>1.3.2.8.3.7.2</t>
  </si>
  <si>
    <t>1.3.2.8.3.8.1</t>
  </si>
  <si>
    <t>1.3.2.8.3.8.2</t>
  </si>
  <si>
    <t>1.3.2.8.3.8.3</t>
  </si>
  <si>
    <t>1.3.2.8.3.9.1</t>
  </si>
  <si>
    <t>1.3.2.8.3.9.2</t>
  </si>
  <si>
    <t>1.3.2.8.3.9.3</t>
  </si>
  <si>
    <t>1.3.2.8.3.9.4</t>
  </si>
  <si>
    <t>1.3.2.8.3.10.1</t>
  </si>
  <si>
    <t>1.3.2.8.3.10.2</t>
  </si>
  <si>
    <t>1.3.2.8.3.10.3</t>
  </si>
  <si>
    <t>1.3.2.8.3.10.4</t>
  </si>
  <si>
    <t>1.3.2.8.3.10.5</t>
  </si>
  <si>
    <t>1.3.2.8.3.10.6</t>
  </si>
  <si>
    <t>1.3.2.8.3.10.7</t>
  </si>
  <si>
    <t>1.3.2.8.3.10.8</t>
  </si>
  <si>
    <t>1.3.2.8.3.10.9</t>
  </si>
  <si>
    <t>1.3.2.8.3.10.10</t>
  </si>
  <si>
    <t>1.3.2.8.3.10.11</t>
  </si>
  <si>
    <t>1.3.2.8.3.10.12</t>
  </si>
  <si>
    <t>1.3.2.8.3.10.13</t>
  </si>
  <si>
    <t>1.3.2.8.3.10.14</t>
  </si>
  <si>
    <t>1.3.2.8.3.10.15</t>
  </si>
  <si>
    <t>1.3.2.8.3.10.16</t>
  </si>
  <si>
    <t>1.3.2.8.3.10.17</t>
  </si>
  <si>
    <t>1.3.2.8.3.11.1</t>
  </si>
  <si>
    <t>1.3.2.8.3.11.2</t>
  </si>
  <si>
    <t>1.3.2.8.3.11.3</t>
  </si>
  <si>
    <t>1.3.2.8.3.11.4</t>
  </si>
  <si>
    <t>1.3.2.8.3.12.1</t>
  </si>
  <si>
    <t>1.3.2.8.3.12.2</t>
  </si>
  <si>
    <t>1.3.2.8.3.12.3</t>
  </si>
  <si>
    <t>1.3.2.8.3.12.4</t>
  </si>
  <si>
    <t>1.3.2.8.3.12.5</t>
  </si>
  <si>
    <t>1.3.2.8.3.12.6</t>
  </si>
  <si>
    <t>1.3.2.8.3.13.1</t>
  </si>
  <si>
    <t>1.3.2.8.3.13.2</t>
  </si>
  <si>
    <t>1.3.2.8.3.13.3</t>
  </si>
  <si>
    <t>1.3.2.8.3.13.4</t>
  </si>
  <si>
    <t>1.3.2.8.3.13.5</t>
  </si>
  <si>
    <t>1.3.2.8.3.13.6</t>
  </si>
  <si>
    <t>1.3.2.8.3.13.7</t>
  </si>
  <si>
    <t>1.3.2.8.3.13.8</t>
  </si>
  <si>
    <t>1.3.2.8.3.13.9</t>
  </si>
  <si>
    <t>1.3.2.8.3.14.1</t>
  </si>
  <si>
    <t>1.3.2.8.3.14.2</t>
  </si>
  <si>
    <t>1.3.2.8.3.14.3</t>
  </si>
  <si>
    <t>1.3.2.8.3.14.4</t>
  </si>
  <si>
    <t>1.3.2.8.3.14.5</t>
  </si>
  <si>
    <t>1.3.2.8.3.15.1</t>
  </si>
  <si>
    <t>1.3.2.8.3.15.2</t>
  </si>
  <si>
    <t>1.3.2.8.3.15.3</t>
  </si>
  <si>
    <t>1.3.2.8.3.15.4</t>
  </si>
  <si>
    <t>1.3.2.8.3.15.5</t>
  </si>
  <si>
    <t>1.3.2.8.3.16.1</t>
  </si>
  <si>
    <t>1.3.2.8.4.1.1</t>
  </si>
  <si>
    <t>1.3.2.8.4.1.2</t>
  </si>
  <si>
    <t>1.3.2.8.4.1.3</t>
  </si>
  <si>
    <t>1.3.2.8.4.1.4</t>
  </si>
  <si>
    <t>1.3.2.8.4.1.5</t>
  </si>
  <si>
    <t>1.3.2.8.4.1.6</t>
  </si>
  <si>
    <t>1.3.2.8.4.1.7</t>
  </si>
  <si>
    <t>1.3.2.8.4.1.8</t>
  </si>
  <si>
    <t>1.3.2.8.4.1.9</t>
  </si>
  <si>
    <t>1.3.2.8.4.1.10</t>
  </si>
  <si>
    <t>1.3.2.8.4.1.11</t>
  </si>
  <si>
    <t>1.3.2.8.4.1.12</t>
  </si>
  <si>
    <t>1.3.2.8.4.1.13</t>
  </si>
  <si>
    <t>1.3.2.8.4.1.14</t>
  </si>
  <si>
    <t>1.3.2.8.4.1.15</t>
  </si>
  <si>
    <t>1.3.2.8.4.1.16</t>
  </si>
  <si>
    <t>1.3.2.8.4.1.17</t>
  </si>
  <si>
    <t>1.3.2.8.4.1.18</t>
  </si>
  <si>
    <t>1.3.2.8.4.1.19</t>
  </si>
  <si>
    <t>1.3.2.8.4.1.20</t>
  </si>
  <si>
    <t>1.3.2.8.4.1.21</t>
  </si>
  <si>
    <t>1.3.2.8.4.1.22</t>
  </si>
  <si>
    <t>1.3.2.8.4.1.23</t>
  </si>
  <si>
    <t>1.3.2.8.4.1.24</t>
  </si>
  <si>
    <t>1.3.2.8.4.1.25</t>
  </si>
  <si>
    <t>1.3.2.8.4.1.26</t>
  </si>
  <si>
    <t>1.3.2.8.4.1.27</t>
  </si>
  <si>
    <t>1.3.2.8.4.1.28</t>
  </si>
  <si>
    <t>1.3.2.8.4.1.29</t>
  </si>
  <si>
    <t>1.3.2.8.4.1.30</t>
  </si>
  <si>
    <t>1.3.2.8.4.1.31</t>
  </si>
  <si>
    <t>1.3.2.8.4.1.32</t>
  </si>
  <si>
    <t>1.3.2.8.4.2.1</t>
  </si>
  <si>
    <t>1.3.2.8.4.2.2</t>
  </si>
  <si>
    <t>1.3.2.8.4.2.3</t>
  </si>
  <si>
    <t>1.3.2.8.4.2.4</t>
  </si>
  <si>
    <t>1.3.2.8.4.2.5</t>
  </si>
  <si>
    <t>1.3.2.8.4.2.6</t>
  </si>
  <si>
    <t>1.3.2.8.4.2.7</t>
  </si>
  <si>
    <t>1.3.2.8.4.2.8</t>
  </si>
  <si>
    <t>1.3.2.8.4.2.9</t>
  </si>
  <si>
    <t>1.3.2.8.4.2.10</t>
  </si>
  <si>
    <t>1.3.2.8.4.2.11</t>
  </si>
  <si>
    <t>1.3.2.8.4.2.12</t>
  </si>
  <si>
    <t>1.3.2.8.4.2.13</t>
  </si>
  <si>
    <t>1.3.2.8.4.2.14</t>
  </si>
  <si>
    <t>1.3.2.8.4.2.15</t>
  </si>
  <si>
    <t>1.3.2.8.4.2.16</t>
  </si>
  <si>
    <t>1.3.2.8.4.2.17</t>
  </si>
  <si>
    <t>1.3.2.8.4.2.18</t>
  </si>
  <si>
    <t>1.3.2.8.4.2.19</t>
  </si>
  <si>
    <t>1.3.2.8.4.2.20</t>
  </si>
  <si>
    <t>1.3.2.8.4.2.21</t>
  </si>
  <si>
    <t>1.3.2.8.4.2.22</t>
  </si>
  <si>
    <t>1.3.2.8.4.2.23</t>
  </si>
  <si>
    <t>1.3.2.8.4.2.24</t>
  </si>
  <si>
    <t>1.3.2.8.4.2.25</t>
  </si>
  <si>
    <t>1.3.2.8.4.2.26</t>
  </si>
  <si>
    <t>1.3.2.8.4.2.27</t>
  </si>
  <si>
    <t>1.3.2.8.4.2.28</t>
  </si>
  <si>
    <t>1.3.2.8.4.2.29</t>
  </si>
  <si>
    <t>1.3.2.8.4.2.30</t>
  </si>
  <si>
    <t>1.3.2.8.4.2.31</t>
  </si>
  <si>
    <t>1.3.2.8.4.2.32</t>
  </si>
  <si>
    <t>1.3.2.8.4.2.33</t>
  </si>
  <si>
    <t>1.3.2.8.4.2.34</t>
  </si>
  <si>
    <t>1.3.2.8.4.2.35</t>
  </si>
  <si>
    <t>1.3.2.8.4.2.36</t>
  </si>
  <si>
    <t>1.3.2.8.4.2.37</t>
  </si>
  <si>
    <t>1.3.2.8.4.2.38</t>
  </si>
  <si>
    <t>1.3.2.8.4.2.39</t>
  </si>
  <si>
    <t>1.3.2.8.4.2.40</t>
  </si>
  <si>
    <t>1.3.2.8.4.2.41</t>
  </si>
  <si>
    <t>1.3.2.8.4.2.42</t>
  </si>
  <si>
    <t>1.3.2.8.4.2.43</t>
  </si>
  <si>
    <t>1.3.2.8.4.2.44</t>
  </si>
  <si>
    <t>1.3.2.8.4.2.45</t>
  </si>
  <si>
    <t>1.3.2.8.4.2.46</t>
  </si>
  <si>
    <t>1.3.2.8.4.2.47</t>
  </si>
  <si>
    <t>1.3.2.8.4.2.48</t>
  </si>
  <si>
    <t>1.3.2.8.4.2.49</t>
  </si>
  <si>
    <t>1.3.2.8.4.2.50</t>
  </si>
  <si>
    <t>1.3.2.8.4.2.51</t>
  </si>
  <si>
    <t>1.3.2.8.4.2.52</t>
  </si>
  <si>
    <t>1.3.2.8.4.2.53</t>
  </si>
  <si>
    <t>1.3.2.8.4.2.54</t>
  </si>
  <si>
    <t>1.3.2.8.4.2.55</t>
  </si>
  <si>
    <t>1.3.2.8.4.2.56</t>
  </si>
  <si>
    <t>1.3.2.8.4.2.57</t>
  </si>
  <si>
    <t>1.3.2.8.4.2.58</t>
  </si>
  <si>
    <t>1.3.2.8.4.3.1</t>
  </si>
  <si>
    <t>1.3.2.8.4.3.2</t>
  </si>
  <si>
    <t>1.3.2.8.4.3.3</t>
  </si>
  <si>
    <t>1.3.2.8.4.3.4</t>
  </si>
  <si>
    <t>1.3.2.8.4.3.5</t>
  </si>
  <si>
    <t>1.3.2.8.4.3.6</t>
  </si>
  <si>
    <t>1.3.2.8.4.3.7</t>
  </si>
  <si>
    <t>1.3.2.8.4.3.8</t>
  </si>
  <si>
    <t>1.3.2.8.4.3.9</t>
  </si>
  <si>
    <t>1.3.2.8.4.3.10</t>
  </si>
  <si>
    <t>1.3.2.8.4.3.11</t>
  </si>
  <si>
    <t>1.3.2.8.4.3.12</t>
  </si>
  <si>
    <t>1.3.2.8.4.3.13</t>
  </si>
  <si>
    <t>1.3.2.8.4.3.14</t>
  </si>
  <si>
    <t>1.3.2.8.4.3.15</t>
  </si>
  <si>
    <t>1.3.2.8.4.3.16</t>
  </si>
  <si>
    <t>1.3.2.8.4.4.1</t>
  </si>
  <si>
    <t>1.3.2.8.4.4.2</t>
  </si>
  <si>
    <t>1.3.2.8.4.4.3</t>
  </si>
  <si>
    <t>1.3.2.8.4.4.4</t>
  </si>
  <si>
    <t>1.3.2.8.4.4.5</t>
  </si>
  <si>
    <t>1.3.2.8.4.4.6</t>
  </si>
  <si>
    <t>1.3.2.8.4.4.7</t>
  </si>
  <si>
    <t>1.3.2.8.4.4.8</t>
  </si>
  <si>
    <t>1.3.2.8.4.5.1</t>
  </si>
  <si>
    <t>1.3.2.8.4.5.2</t>
  </si>
  <si>
    <t>1.3.2.8.4.5.3</t>
  </si>
  <si>
    <t>1.3.2.8.4.5.4</t>
  </si>
  <si>
    <t>1.3.2.8.4.5.5</t>
  </si>
  <si>
    <t>1.3.2.8.4.5.6</t>
  </si>
  <si>
    <t>1.3.2.8.4.5.7</t>
  </si>
  <si>
    <t>1.3.2.8.4.5.8</t>
  </si>
  <si>
    <t>1.3.2.8.4.5.9</t>
  </si>
  <si>
    <t>1.3.2.8.4.5.10</t>
  </si>
  <si>
    <t>1.3.2.8.4.5.11</t>
  </si>
  <si>
    <t>1.3.2.8.4.5.12</t>
  </si>
  <si>
    <t>1.3.2.8.4.5.13</t>
  </si>
  <si>
    <t>1.3.2.8.4.5.14</t>
  </si>
  <si>
    <t>1.3.2.8.4.5.15</t>
  </si>
  <si>
    <t>1.3.2.8.4.5.16</t>
  </si>
  <si>
    <t>1.3.2.8.4.5.17</t>
  </si>
  <si>
    <t>1.3.2.8.4.5.18</t>
  </si>
  <si>
    <t>1.3.2.8.4.5.19</t>
  </si>
  <si>
    <t>1.3.2.8.4.5.20</t>
  </si>
  <si>
    <t>1.3.2.8.4.5.21</t>
  </si>
  <si>
    <t>1.3.2.8.4.6.1</t>
  </si>
  <si>
    <t>1.3.2.8.4.6.2</t>
  </si>
  <si>
    <t>1.3.2.8.4.6.3</t>
  </si>
  <si>
    <t>1.3.2.8.4.6.4</t>
  </si>
  <si>
    <t>1.3.2.8.4.6.5</t>
  </si>
  <si>
    <t>1.3.2.8.4.6.6</t>
  </si>
  <si>
    <t>1.3.2.8.4.6.7</t>
  </si>
  <si>
    <t>1.3.2.8.4.6.8</t>
  </si>
  <si>
    <t>1.3.2.8.4.6.9</t>
  </si>
  <si>
    <t>1.3.2.8.4.6.10</t>
  </si>
  <si>
    <t>1.3.2.8.4.6.11</t>
  </si>
  <si>
    <t>1.3.2.8.4.6.12</t>
  </si>
  <si>
    <t>1.3.2.8.4.6.13</t>
  </si>
  <si>
    <t>1.3.2.8.4.6.14</t>
  </si>
  <si>
    <t>1.3.2.8.4.6.15</t>
  </si>
  <si>
    <t>1.3.2.8.4.6.16</t>
  </si>
  <si>
    <t>1.3.2.8.4.6.17</t>
  </si>
  <si>
    <t>1.3.2.8.4.6.18</t>
  </si>
  <si>
    <t>1.3.2.8.4.6.19</t>
  </si>
  <si>
    <t>1.3.2.8.4.6.20</t>
  </si>
  <si>
    <t>1.3.2.8.4.6.21</t>
  </si>
  <si>
    <t>1.3.2.8.4.6.22</t>
  </si>
  <si>
    <t>1.3.2.8.4.6.23</t>
  </si>
  <si>
    <t>1.3.2.8.4.6.24</t>
  </si>
  <si>
    <t>1.3.2.8.4.6.25</t>
  </si>
  <si>
    <t>1.3.2.8.4.6.26</t>
  </si>
  <si>
    <t>1.3.2.8.4.6.27</t>
  </si>
  <si>
    <t>1.3.2.8.4.6.28</t>
  </si>
  <si>
    <t>1.3.2.8.4.6.29</t>
  </si>
  <si>
    <t>1.3.2.8.4.6.30</t>
  </si>
  <si>
    <t>1.3.2.8.4.6.31</t>
  </si>
  <si>
    <t>1.3.2.8.4.6.32</t>
  </si>
  <si>
    <t>1.3.2.8.4.6.33</t>
  </si>
  <si>
    <t>1.3.2.8.4.6.34</t>
  </si>
  <si>
    <t>1.3.2.8.4.6.35</t>
  </si>
  <si>
    <t>1.3.2.8.4.6.36</t>
  </si>
  <si>
    <t>1.3.2.8.4.6.37</t>
  </si>
  <si>
    <t>1.3.2.8.4.6.38</t>
  </si>
  <si>
    <t>1.3.2.8.4.6.39</t>
  </si>
  <si>
    <t>1.3.2.8.4.6.40</t>
  </si>
  <si>
    <t>1.3.2.8.4.6.41</t>
  </si>
  <si>
    <t>1.3.2.8.4.6.42</t>
  </si>
  <si>
    <t>1.3.2.8.4.6.43</t>
  </si>
  <si>
    <t>1.3.2.8.4.6.44</t>
  </si>
  <si>
    <t>1.3.2.8.4.6.45</t>
  </si>
  <si>
    <t>1.3.2.8.4.6.46</t>
  </si>
  <si>
    <t>1.3.2.8.4.6.47</t>
  </si>
  <si>
    <t>1.3.2.8.4.6.48</t>
  </si>
  <si>
    <t>1.3.2.8.4.6.49</t>
  </si>
  <si>
    <t>1.3.2.8.4.6.50</t>
  </si>
  <si>
    <t>1.3.2.8.4.6.51</t>
  </si>
  <si>
    <t>1.3.2.8.4.6.52</t>
  </si>
  <si>
    <t>1.3.2.8.4.6.53</t>
  </si>
  <si>
    <t>1.3.2.8.4.7.1</t>
  </si>
  <si>
    <t>1.3.2.8.4.7.2</t>
  </si>
  <si>
    <t>1.3.2.8.4.7.3</t>
  </si>
  <si>
    <t>1.3.2.8.4.7.4</t>
  </si>
  <si>
    <t>1.3.2.8.4.7.5</t>
  </si>
  <si>
    <t>1.3.2.8.4.7.6</t>
  </si>
  <si>
    <t>1.3.2.8.4.7.7</t>
  </si>
  <si>
    <t>1.3.2.8.4.7.8</t>
  </si>
  <si>
    <t>1.3.2.8.4.7.9</t>
  </si>
  <si>
    <t>1.3.2.8.4.7.10</t>
  </si>
  <si>
    <t>1.3.2.8.4.7.11</t>
  </si>
  <si>
    <t>1.3.2.8.4.7.12</t>
  </si>
  <si>
    <t>1.3.2.8.4.7.13</t>
  </si>
  <si>
    <t>1.3.2.8.4.8.1</t>
  </si>
  <si>
    <t>1.3.2.8.4.8.2</t>
  </si>
  <si>
    <t>1.3.2.8.4.8.3</t>
  </si>
  <si>
    <t>1.3.2.8.4.8.4</t>
  </si>
  <si>
    <t>1.3.2.8.4.8.5</t>
  </si>
  <si>
    <t>1.3.2.8.4.8.6</t>
  </si>
  <si>
    <t>1.3.2.8.4.8.7</t>
  </si>
  <si>
    <t>1.3.2.8.4.8.8</t>
  </si>
  <si>
    <t>1.3.2.8.4.8.9</t>
  </si>
  <si>
    <t>1.3.2.8.4.8.10</t>
  </si>
  <si>
    <t>1.3.2.8.4.8.11</t>
  </si>
  <si>
    <t>1.3.2.8.4.9.1</t>
  </si>
  <si>
    <t>1.3.2.8.4.9.2</t>
  </si>
  <si>
    <t>1.3.2.8.4.9.3</t>
  </si>
  <si>
    <t>1.3.2.8.4.9.4</t>
  </si>
  <si>
    <t>1.3.2.8.4.9.5</t>
  </si>
  <si>
    <t>1.3.2.8.4.9.6</t>
  </si>
  <si>
    <t>1.3.2.8.4.9.7</t>
  </si>
  <si>
    <t>1.3.2.8.4.9.8</t>
  </si>
  <si>
    <t>1.3.2.8.4.9.9</t>
  </si>
  <si>
    <t>1.3.2.8.4.9.10</t>
  </si>
  <si>
    <t>1.3.2.8.4.9.11</t>
  </si>
  <si>
    <t>1.3.2.8.4.9.12</t>
  </si>
  <si>
    <t>1.3.2.8.4.10.1</t>
  </si>
  <si>
    <t>1.3.2.8.4.10.2</t>
  </si>
  <si>
    <t>1.3.2.8.4.10.3</t>
  </si>
  <si>
    <t>1.3.2.8.4.10.4</t>
  </si>
  <si>
    <t>1.3.2.8.4.10.5</t>
  </si>
  <si>
    <t>1.3.2.8.5.1.1</t>
  </si>
  <si>
    <t>1.3.2.8.5.1.2</t>
  </si>
  <si>
    <t>1.3.2.8.5.1.3</t>
  </si>
  <si>
    <t>1.3.2.8.5.1.4</t>
  </si>
  <si>
    <t>1.3.2.8.5.1.5</t>
  </si>
  <si>
    <t>1.3.2.8.5.1.6</t>
  </si>
  <si>
    <t>1.3.2.8.5.1.7</t>
  </si>
  <si>
    <t>1.3.2.8.5.1.8</t>
  </si>
  <si>
    <t>1.3.2.8.5.1.9</t>
  </si>
  <si>
    <t>1.3.2.8.5.1.10</t>
  </si>
  <si>
    <t>1.3.2.8.5.1.11</t>
  </si>
  <si>
    <t>1.3.2.8.5.1.12</t>
  </si>
  <si>
    <t>1.3.2.8.5.1.13</t>
  </si>
  <si>
    <t>1.3.2.8.5.1.14</t>
  </si>
  <si>
    <t>1.3.2.8.5.1.15</t>
  </si>
  <si>
    <t>1.3.2.8.5.1.16</t>
  </si>
  <si>
    <t>1.3.2.8.5.1.17</t>
  </si>
  <si>
    <t>1.3.2.8.5.1.18</t>
  </si>
  <si>
    <t>1.3.2.8.5.1.19</t>
  </si>
  <si>
    <t>1.3.2.8.5.1.20</t>
  </si>
  <si>
    <t>1.3.2.8.5.1.21</t>
  </si>
  <si>
    <t>1.3.2.8.5.1.22</t>
  </si>
  <si>
    <t>1.3.2.8.5.1.23</t>
  </si>
  <si>
    <t>1.3.2.8.5.1.24</t>
  </si>
  <si>
    <t>1.3.2.8.5.2.1</t>
  </si>
  <si>
    <t>1.3.2.8.5.2.2</t>
  </si>
  <si>
    <t>1.3.2.8.5.2.3</t>
  </si>
  <si>
    <t>1.3.2.8.5.2.4</t>
  </si>
  <si>
    <t>1.3.2.8.5.2.5</t>
  </si>
  <si>
    <t>1.3.2.8.5.2.6</t>
  </si>
  <si>
    <t>1.3.2.8.5.2.7</t>
  </si>
  <si>
    <t>1.3.2.8.5.2.8</t>
  </si>
  <si>
    <t>1.3.2.8.5.2.9</t>
  </si>
  <si>
    <t>1.3.2.8.5.2.10</t>
  </si>
  <si>
    <t>1.3.2.8.5.2.11</t>
  </si>
  <si>
    <t>1.3.2.8.5.2.12</t>
  </si>
  <si>
    <t>1.3.2.8.5.2.13</t>
  </si>
  <si>
    <t>1.3.2.8.5.2.14</t>
  </si>
  <si>
    <t>1.3.2.8.5.2.15</t>
  </si>
  <si>
    <t>1.3.2.8.5.2.16</t>
  </si>
  <si>
    <t>1.3.2.8.5.2.17</t>
  </si>
  <si>
    <t>1.3.2.8.5.2.18</t>
  </si>
  <si>
    <t>1.3.2.8.5.2.19</t>
  </si>
  <si>
    <t>1.3.2.8.5.2.20</t>
  </si>
  <si>
    <t>1.3.2.8.5.2.21</t>
  </si>
  <si>
    <t>1.3.2.8.5.2.22</t>
  </si>
  <si>
    <t>1.3.2.8.5.2.23</t>
  </si>
  <si>
    <t>1.3.2.8.5.2.24</t>
  </si>
  <si>
    <t>1.3.2.8.5.2.25</t>
  </si>
  <si>
    <t>1.3.2.8.5.2.26</t>
  </si>
  <si>
    <t>1.3.2.8.5.2.27</t>
  </si>
  <si>
    <t>1.3.2.8.5.2.28</t>
  </si>
  <si>
    <t>1.3.2.8.5.2.29</t>
  </si>
  <si>
    <t>1.3.2.8.5.3.1</t>
  </si>
  <si>
    <t>1.3.2.8.5.3.2</t>
  </si>
  <si>
    <t>1.3.2.8.5.3.3</t>
  </si>
  <si>
    <t>1.3.2.8.5.3.4</t>
  </si>
  <si>
    <t>1.3.2.8.5.3.5</t>
  </si>
  <si>
    <t>1.3.2.8.5.4.1</t>
  </si>
  <si>
    <t>1.3.2.8.5.4.2</t>
  </si>
  <si>
    <t>1.3.2.8.5.4.3</t>
  </si>
  <si>
    <t>1.3.2.8.5.4.4</t>
  </si>
  <si>
    <t>1.3.2.8.5.4.5</t>
  </si>
  <si>
    <t>1.3.2.8.5.4.6</t>
  </si>
  <si>
    <t>1.3.2.8.5.4.7</t>
  </si>
  <si>
    <t>1.3.2.8.5.4.8</t>
  </si>
  <si>
    <t>1.3.2.8.5.4.9</t>
  </si>
  <si>
    <t>1.3.2.8.5.4.10</t>
  </si>
  <si>
    <t>1.3.2.8.5.4.11</t>
  </si>
  <si>
    <t>1.3.2.8.5.4.12</t>
  </si>
  <si>
    <t>1.3.2.8.5.4.13</t>
  </si>
  <si>
    <t>1.3.2.8.5.4.14</t>
  </si>
  <si>
    <t>1.3.2.8.5.4.15</t>
  </si>
  <si>
    <t>1.3.2.8.5.4.16</t>
  </si>
  <si>
    <t>1.3.2.8.5.4.17</t>
  </si>
  <si>
    <t>1.3.2.8.5.4.18</t>
  </si>
  <si>
    <t>1.3.2.8.5.4.19</t>
  </si>
  <si>
    <t>1.3.2.8.5.4.20</t>
  </si>
  <si>
    <t>1.3.2.8.5.4.21</t>
  </si>
  <si>
    <t>1.3.2.8.5.4.22</t>
  </si>
  <si>
    <t>1.3.2.8.5.4.23</t>
  </si>
  <si>
    <t>1.3.2.8.5.4.24</t>
  </si>
  <si>
    <t>1.3.2.8.5.4.25</t>
  </si>
  <si>
    <t>1.3.2.8.5.4.26</t>
  </si>
  <si>
    <t>1.3.2.8.5.4.27</t>
  </si>
  <si>
    <t>1.3.2.8.5.4.28</t>
  </si>
  <si>
    <t>1.3.2.8.5.4.29</t>
  </si>
  <si>
    <t>1.3.2.8.5.4.30</t>
  </si>
  <si>
    <t>1.3.2.8.5.5.1</t>
  </si>
  <si>
    <t>1.3.2.8.5.5.2</t>
  </si>
  <si>
    <t>1.3.2.8.5.5.3</t>
  </si>
  <si>
    <t>1.3.2.8.5.5.4</t>
  </si>
  <si>
    <t>1.3.2.8.5.5.5</t>
  </si>
  <si>
    <t>1.3.2.8.5.5.6</t>
  </si>
  <si>
    <t>1.3.2.8.5.5.7</t>
  </si>
  <si>
    <t>1.3.2.8.5.6.1</t>
  </si>
  <si>
    <t>1.3.2.8.6.1.1</t>
  </si>
  <si>
    <t>1.3.2.8.6.1.2</t>
  </si>
  <si>
    <t>1.3.2.8.6.1.3</t>
  </si>
  <si>
    <t>1.3.2.8.6.1.4</t>
  </si>
  <si>
    <t>1.3.2.8.6.1.5</t>
  </si>
  <si>
    <t>1.3.2.8.6.1.6</t>
  </si>
  <si>
    <t>1.3.2.8.6.1.7</t>
  </si>
  <si>
    <t>1.3.2.8.6.1.8</t>
  </si>
  <si>
    <t>1.3.2.8.6.1.9</t>
  </si>
  <si>
    <t>1.3.2.8.6.1.10</t>
  </si>
  <si>
    <t>1.3.2.8.6.1.11</t>
  </si>
  <si>
    <t>1.3.2.8.6.1.12</t>
  </si>
  <si>
    <t>1.3.2.8.6.2.1</t>
  </si>
  <si>
    <t>1.3.2.8.6.2.2</t>
  </si>
  <si>
    <t>1.3.2.8.6.2.3</t>
  </si>
  <si>
    <t>1.3.2.8.6.2.4</t>
  </si>
  <si>
    <t>1.3.2.8.6.2.5</t>
  </si>
  <si>
    <t>1.3.2.8.6.2.6</t>
  </si>
  <si>
    <t>1.3.2.8.6.2.7</t>
  </si>
  <si>
    <t>1.3.2.8.6.2.8</t>
  </si>
  <si>
    <t>1.3.2.8.6.2.9</t>
  </si>
  <si>
    <t>1.3.2.8.6.2.10</t>
  </si>
  <si>
    <t>1.3.2.8.6.2.11</t>
  </si>
  <si>
    <t>1.3.2.8.6.2.12</t>
  </si>
  <si>
    <t>1.3.2.8.6.2.13</t>
  </si>
  <si>
    <t>1.3.2.8.6.2.14</t>
  </si>
  <si>
    <t>1.3.2.8.6.2.15</t>
  </si>
  <si>
    <t>1.3.2.8.6.2.16</t>
  </si>
  <si>
    <t>1.3.2.8.6.2.17</t>
  </si>
  <si>
    <t>1.3.2.8.6.2.18</t>
  </si>
  <si>
    <t>1.3.2.8.6.2.19</t>
  </si>
  <si>
    <t>1.3.2.8.6.2.20</t>
  </si>
  <si>
    <t>1.3.2.8.6.3.1</t>
  </si>
  <si>
    <t>1.3.2.8.6.3.2</t>
  </si>
  <si>
    <t>1.3.2.8.6.3.3</t>
  </si>
  <si>
    <t>1.3.2.8.6.3.4</t>
  </si>
  <si>
    <t>1.3.2.8.6.3.5</t>
  </si>
  <si>
    <t>1.3.2.8.6.3.6</t>
  </si>
  <si>
    <t>1.3.2.8.6.3.7</t>
  </si>
  <si>
    <t>1.3.2.8.6.3.8</t>
  </si>
  <si>
    <t>1.3.2.8.6.3.9</t>
  </si>
  <si>
    <t>1.3.2.8.6.3.10</t>
  </si>
  <si>
    <t>1.3.2.8.6.3.11</t>
  </si>
  <si>
    <t>1.3.2.8.6.3.12</t>
  </si>
  <si>
    <t>1.3.2.8.6.3.13</t>
  </si>
  <si>
    <t>1.3.2.8.6.3.14</t>
  </si>
  <si>
    <t>1.3.2.8.6.3.15</t>
  </si>
  <si>
    <t>1.3.2.8.6.3.16</t>
  </si>
  <si>
    <t>1.3.2.8.6.3.17</t>
  </si>
  <si>
    <t>1.3.2.8.6.3.18</t>
  </si>
  <si>
    <t>1.3.2.8.6.3.19</t>
  </si>
  <si>
    <t>1.3.2.8.6.3.20</t>
  </si>
  <si>
    <t>1.3.2.8.6.3.21</t>
  </si>
  <si>
    <t>1.3.2.8.6.3.22</t>
  </si>
  <si>
    <t>1.3.2.8.6.3.23</t>
  </si>
  <si>
    <t>1.3.2.8.6.3.24</t>
  </si>
  <si>
    <t>1.3.2.8.6.3.25</t>
  </si>
  <si>
    <t>1.3.2.8.6.3.26</t>
  </si>
  <si>
    <t>1.3.2.8.6.3.27</t>
  </si>
  <si>
    <t>1.3.2.8.6.3.28</t>
  </si>
  <si>
    <t>1.3.2.8.6.3.29</t>
  </si>
  <si>
    <t>1.3.2.8.6.3.30</t>
  </si>
  <si>
    <t>1.3.2.8.6.3.31</t>
  </si>
  <si>
    <t>1.3.2.8.6.3.32</t>
  </si>
  <si>
    <t>1.3.2.8.6.4.1</t>
  </si>
  <si>
    <t>1.3.2.8.7.1.1</t>
  </si>
  <si>
    <t>1.3.2.8.7.1.2</t>
  </si>
  <si>
    <t>1.3.2.8.7.1.3</t>
  </si>
  <si>
    <t>1.3.2.8.7.1.4</t>
  </si>
  <si>
    <t>1.3.2.8.7.1.5</t>
  </si>
  <si>
    <t>1.3.2.8.7.1.6</t>
  </si>
  <si>
    <t>1.3.2.8.7.1.7</t>
  </si>
  <si>
    <t>1.3.2.8.7.1.8</t>
  </si>
  <si>
    <t>1.3.2.8.7.1.9</t>
  </si>
  <si>
    <t>1.3.2.8.7.1.10</t>
  </si>
  <si>
    <t>1.3.2.8.7.1.11</t>
  </si>
  <si>
    <t>1.3.2.8.7.1.12</t>
  </si>
  <si>
    <t>1.3.2.8.7.1.13</t>
  </si>
  <si>
    <t>1.3.2.8.7.1.14</t>
  </si>
  <si>
    <t>1.3.2.8.7.1.15</t>
  </si>
  <si>
    <t>1.3.2.8.7.1.16</t>
  </si>
  <si>
    <t>1.3.2.8.7.1.17</t>
  </si>
  <si>
    <t>1.3.2.8.7.1.18</t>
  </si>
  <si>
    <t>1.3.2.8.7.1.19</t>
  </si>
  <si>
    <t>1.3.2.8.7.1.20</t>
  </si>
  <si>
    <t>1.3.2.8.7.1.21</t>
  </si>
  <si>
    <t>1.3.2.8.7.1.22</t>
  </si>
  <si>
    <t>1.3.2.8.7.2.1</t>
  </si>
  <si>
    <t>1.3.2.8.7.2.2</t>
  </si>
  <si>
    <t>1.3.2.8.7.2.3</t>
  </si>
  <si>
    <t>1.3.2.8.7.2.4</t>
  </si>
  <si>
    <t>1.3.2.8.7.2.5</t>
  </si>
  <si>
    <t>1.3.2.8.7.2.6</t>
  </si>
  <si>
    <t>1.3.2.8.7.2.7</t>
  </si>
  <si>
    <t>1.3.2.8.7.2.8</t>
  </si>
  <si>
    <t>1.3.2.8.7.2.9</t>
  </si>
  <si>
    <t>1.3.2.8.7.2.10</t>
  </si>
  <si>
    <t>1.3.2.8.7.2.11</t>
  </si>
  <si>
    <t>1.3.2.8.7.2.12</t>
  </si>
  <si>
    <t>1.3.2.8.7.2.13</t>
  </si>
  <si>
    <t>1.3.2.8.7.2.14</t>
  </si>
  <si>
    <t>1.3.2.8.7.2.15</t>
  </si>
  <si>
    <t>1.3.2.8.7.2.16</t>
  </si>
  <si>
    <t>1.3.2.8.7.2.17</t>
  </si>
  <si>
    <t>1.3.2.8.7.2.18</t>
  </si>
  <si>
    <t>1.3.2.8.7.2.19</t>
  </si>
  <si>
    <t>1.3.2.8.7.2.20</t>
  </si>
  <si>
    <t>1.3.2.8.7.2.21</t>
  </si>
  <si>
    <t>1.3.2.8.7.2.22</t>
  </si>
  <si>
    <t>1.3.2.8.7.2.23</t>
  </si>
  <si>
    <t>1.3.2.8.7.2.24</t>
  </si>
  <si>
    <t>1.3.2.8.7.2.25</t>
  </si>
  <si>
    <t>1.3.2.8.7.2.26</t>
  </si>
  <si>
    <t>1.3.2.8.7.2.27</t>
  </si>
  <si>
    <t>1.3.2.8.7.2.28</t>
  </si>
  <si>
    <t>1.3.2.8.7.2.29</t>
  </si>
  <si>
    <t>1.3.2.8.7.2.30</t>
  </si>
  <si>
    <t>1.3.2.8.7.2.31</t>
  </si>
  <si>
    <t>1.3.2.8.7.2.32</t>
  </si>
  <si>
    <t>1.3.2.8.7.2.33</t>
  </si>
  <si>
    <t>1.3.2.8.7.2.34</t>
  </si>
  <si>
    <t>1.3.2.8.7.2.35</t>
  </si>
  <si>
    <t>1.3.2.8.7.2.36</t>
  </si>
  <si>
    <t>1.3.2.8.7.2.37</t>
  </si>
  <si>
    <t>1.3.2.8.7.2.38</t>
  </si>
  <si>
    <t>1.3.2.8.7.2.39</t>
  </si>
  <si>
    <t>1.3.2.8.7.2.40</t>
  </si>
  <si>
    <t>1.3.2.8.7.2.41</t>
  </si>
  <si>
    <t>1.3.2.8.7.2.42</t>
  </si>
  <si>
    <t>1.3.2.8.7.2.43</t>
  </si>
  <si>
    <t>1.3.2.8.7.2.44</t>
  </si>
  <si>
    <t>1.3.2.8.7.2.45</t>
  </si>
  <si>
    <t>1.3.2.8.7.2.46</t>
  </si>
  <si>
    <t>1.3.2.8.7.2.47</t>
  </si>
  <si>
    <t>1.3.2.8.7.2.48</t>
  </si>
  <si>
    <t>1.3.2.8.7.2.49</t>
  </si>
  <si>
    <t>1.3.2.8.7.2.50</t>
  </si>
  <si>
    <t>1.3.2.8.7.2.51</t>
  </si>
  <si>
    <t>1.3.2.8.7.2.52</t>
  </si>
  <si>
    <t>1.3.2.8.7.2.53</t>
  </si>
  <si>
    <t>1.3.2.8.7.2.54</t>
  </si>
  <si>
    <t>1.3.2.8.7.2.55</t>
  </si>
  <si>
    <t>1.3.2.8.7.2.56</t>
  </si>
  <si>
    <t>1.3.2.8.7.3.1</t>
  </si>
  <si>
    <t>1.3.2.8.7.3.2</t>
  </si>
  <si>
    <t>1.3.2.8.7.3.3</t>
  </si>
  <si>
    <t>1.3.2.8.7.3.4</t>
  </si>
  <si>
    <t>1.3.2.8.7.3.5</t>
  </si>
  <si>
    <t>1.3.2.8.7.3.6</t>
  </si>
  <si>
    <t>1.3.2.8.7.3.7</t>
  </si>
  <si>
    <t>1.3.2.8.7.3.8</t>
  </si>
  <si>
    <t>1.3.2.8.7.3.9</t>
  </si>
  <si>
    <t>1.3.2.8.7.3.10</t>
  </si>
  <si>
    <t>1.3.2.8.7.3.11</t>
  </si>
  <si>
    <t>1.3.2.8.7.3.12</t>
  </si>
  <si>
    <t>1.3.2.8.7.3.13</t>
  </si>
  <si>
    <t>1.3.2.8.7.3.14</t>
  </si>
  <si>
    <t>1.3.2.8.7.3.15</t>
  </si>
  <si>
    <t>1.3.2.8.7.3.16</t>
  </si>
  <si>
    <t>1.3.2.8.7.3.17</t>
  </si>
  <si>
    <t>1.3.2.8.7.3.18</t>
  </si>
  <si>
    <t>1.3.2.8.7.3.19</t>
  </si>
  <si>
    <t>1.3.2.8.7.3.20</t>
  </si>
  <si>
    <t>1.3.2.8.7.3.21</t>
  </si>
  <si>
    <t>1.3.2.8.7.4.1</t>
  </si>
  <si>
    <t>1.3.2.8.7.4.2</t>
  </si>
  <si>
    <t>1.3.2.8.7.4.3</t>
  </si>
  <si>
    <t>1.3.2.8.7.4.4</t>
  </si>
  <si>
    <t>1.3.2.8.7.4.5</t>
  </si>
  <si>
    <t>1.3.2.8.7.4.6</t>
  </si>
  <si>
    <t>1.3.2.8.7.4.7</t>
  </si>
  <si>
    <t>1.3.2.8.7.4.8</t>
  </si>
  <si>
    <t>1.3.2.8.7.4.9</t>
  </si>
  <si>
    <t>1.3.2.8.7.4.10</t>
  </si>
  <si>
    <t>1.3.2.8.7.4.11</t>
  </si>
  <si>
    <t>1.3.2.8.7.4.12</t>
  </si>
  <si>
    <t>1.3.2.8.7.4.13</t>
  </si>
  <si>
    <t>1.3.2.8.7.4.14</t>
  </si>
  <si>
    <t>1.3.2.8.7.5.1</t>
  </si>
  <si>
    <t>1.3.2.8.7.5.2</t>
  </si>
  <si>
    <t>1.3.2.8.7.5.3</t>
  </si>
  <si>
    <t>1.3.2.8.7.5.4</t>
  </si>
  <si>
    <t>1.3.2.8.7.5.5</t>
  </si>
  <si>
    <t>1.3.2.8.7.5.6</t>
  </si>
  <si>
    <t>1.3.2.8.7.5.7</t>
  </si>
  <si>
    <t>1.3.2.8.7.5.8</t>
  </si>
  <si>
    <t>1.3.2.8.7.5.9</t>
  </si>
  <si>
    <t>1.3.2.8.7.5.10</t>
  </si>
  <si>
    <t>1.3.2.8.7.5.11</t>
  </si>
  <si>
    <t>1.3.2.8.7.5.12</t>
  </si>
  <si>
    <t>1.3.2.8.7.5.13</t>
  </si>
  <si>
    <t>1.3.2.8.7.5.14</t>
  </si>
  <si>
    <t>1.3.2.8.7.5.15</t>
  </si>
  <si>
    <t>1.3.2.8.7.5.16</t>
  </si>
  <si>
    <t>1.3.2.8.7.5.17</t>
  </si>
  <si>
    <t>1.3.2.8.7.5.18</t>
  </si>
  <si>
    <t>1.3.2.8.7.5.19</t>
  </si>
  <si>
    <t>1.3.2.8.7.5.20</t>
  </si>
  <si>
    <t>1.3.2.8.7.5.21</t>
  </si>
  <si>
    <t>1.3.2.8.7.5.22</t>
  </si>
  <si>
    <t>1.3.2.8.7.5.23</t>
  </si>
  <si>
    <t>1.3.2.8.7.5.24</t>
  </si>
  <si>
    <t>1.3.2.8.7.5.25</t>
  </si>
  <si>
    <t>1.3.2.8.7.5.26</t>
  </si>
  <si>
    <t>1.3.2.8.7.5.27</t>
  </si>
  <si>
    <t>1.3.2.8.7.5.28</t>
  </si>
  <si>
    <t>1.3.2.8.7.5.29</t>
  </si>
  <si>
    <t>1.3.2.8.7.5.30</t>
  </si>
  <si>
    <t>1.3.2.8.7.5.31</t>
  </si>
  <si>
    <t>1.3.2.8.7.5.32</t>
  </si>
  <si>
    <t>1.3.2.8.7.5.33</t>
  </si>
  <si>
    <t>1.3.2.8.7.5.34</t>
  </si>
  <si>
    <t>1.3.2.8.7.5.35</t>
  </si>
  <si>
    <t>1.3.2.8.7.5.36</t>
  </si>
  <si>
    <t>1.3.2.8.7.5.37</t>
  </si>
  <si>
    <t>1.3.2.8.7.5.38</t>
  </si>
  <si>
    <t>1.3.2.8.7.5.39</t>
  </si>
  <si>
    <t>1.3.2.8.7.5.40</t>
  </si>
  <si>
    <t>1.3.2.8.7.5.41</t>
  </si>
  <si>
    <t>1.3.2.8.7.5.42</t>
  </si>
  <si>
    <t>1.3.2.8.7.5.43</t>
  </si>
  <si>
    <t>1.3.2.8.7.6.1</t>
  </si>
  <si>
    <t>1.3.2.8.8.1.1</t>
  </si>
  <si>
    <t>1.3.2.8.8.1.2</t>
  </si>
  <si>
    <t>1.3.2.8.8.1.3</t>
  </si>
  <si>
    <t>1.3.2.8.8.1.4</t>
  </si>
  <si>
    <t>1.3.2.8.8.2.1</t>
  </si>
  <si>
    <t>1.3.2.8.8.2.2</t>
  </si>
  <si>
    <t>1.3.2.8.8.2.3</t>
  </si>
  <si>
    <t>1.3.2.8.8.2.4</t>
  </si>
  <si>
    <t>1.3.2.8.8.2.5</t>
  </si>
  <si>
    <t>1.3.2.8.8.2.6</t>
  </si>
  <si>
    <t>1.3.2.8.8.2.7</t>
  </si>
  <si>
    <t>1.3.2.8.8.2.8</t>
  </si>
  <si>
    <t>1.3.2.8.8.2.9</t>
  </si>
  <si>
    <t>1.3.2.8.8.2.10</t>
  </si>
  <si>
    <t>1.3.2.8.8.2.11</t>
  </si>
  <si>
    <t>1.3.2.8.8.2.12</t>
  </si>
  <si>
    <t>1.3.2.8.8.2.13</t>
  </si>
  <si>
    <t>1.3.2.8.8.2.14</t>
  </si>
  <si>
    <t>1.3.2.8.8.2.15</t>
  </si>
  <si>
    <t>1.3.2.8.8.2.16</t>
  </si>
  <si>
    <t>1.3.2.8.8.2.17</t>
  </si>
  <si>
    <t>1.3.2.8.8.2.18</t>
  </si>
  <si>
    <t>1.3.2.8.8.3.1</t>
  </si>
  <si>
    <t>1.3.2.8.8.3.2</t>
  </si>
  <si>
    <t>1.3.2.8.8.3.3</t>
  </si>
  <si>
    <t>1.3.2.8.8.3.4</t>
  </si>
  <si>
    <t>1.3.2.8.8.3.5</t>
  </si>
  <si>
    <t>1.3.2.8.8.3.6</t>
  </si>
  <si>
    <t>1.3.2.8.8.3.7</t>
  </si>
  <si>
    <t>1.3.2.8.8.3.8</t>
  </si>
  <si>
    <t>1.3.2.8.8.3.9</t>
  </si>
  <si>
    <t>1.3.2.8.8.4.1</t>
  </si>
  <si>
    <t>1.3.2.8.8.4.2</t>
  </si>
  <si>
    <t>1.3.2.8.8.4.3</t>
  </si>
  <si>
    <t>1.3.2.8.8.4.4</t>
  </si>
  <si>
    <t>1.3.2.8.8.4.5</t>
  </si>
  <si>
    <t>1.3.2.8.8.4.6</t>
  </si>
  <si>
    <t>1.3.2.8.8.4.7</t>
  </si>
  <si>
    <t>1.3.2.8.8.4.8</t>
  </si>
  <si>
    <t>1.3.2.8.8.4.9</t>
  </si>
  <si>
    <t>1.3.2.8.8.4.10</t>
  </si>
  <si>
    <t>1.3.2.8.8.4.11</t>
  </si>
  <si>
    <t>1.3.2.8.8.4.12</t>
  </si>
  <si>
    <t>1.3.2.8.8.4.13</t>
  </si>
  <si>
    <t>1.3.2.8.8.4.14</t>
  </si>
  <si>
    <t>1.3.2.8.8.5.1</t>
  </si>
  <si>
    <t>1.3.2.8.8.5.2</t>
  </si>
  <si>
    <t>1.3.2.8.8.5.3</t>
  </si>
  <si>
    <t>1.3.2.8.8.5.4</t>
  </si>
  <si>
    <t>1.3.2.8.8.5.5</t>
  </si>
  <si>
    <t>1.3.2.8.8.5.6</t>
  </si>
  <si>
    <t>1.3.2.8.8.5.7</t>
  </si>
  <si>
    <t>1.3.2.8.8.6.1</t>
  </si>
  <si>
    <t>1.3.2.8.8.6.2</t>
  </si>
  <si>
    <t>1.3.2.8.8.6.3</t>
  </si>
  <si>
    <t>1.3.2.8.8.6.4</t>
  </si>
  <si>
    <t>1.3.2.8.8.6.5</t>
  </si>
  <si>
    <t>1.3.2.8.8.6.6</t>
  </si>
  <si>
    <t>1.3.2.8.8.7.1</t>
  </si>
  <si>
    <t>1.3.2.8.8.7.2</t>
  </si>
  <si>
    <t>1.3.2.8.8.7.3</t>
  </si>
  <si>
    <t>1.3.2.8.8.7.4</t>
  </si>
  <si>
    <t>1.3.2.8.8.7.5</t>
  </si>
  <si>
    <t>1.3.2.8.8.7.6</t>
  </si>
  <si>
    <t>1.3.2.8.8.7.7</t>
  </si>
  <si>
    <t>1.3.2.8.8.7.8</t>
  </si>
  <si>
    <t>1.3.2.8.8.7.9</t>
  </si>
  <si>
    <t>1.3.2.8.8.7.10</t>
  </si>
  <si>
    <t>1.3.2.8.8.7.11</t>
  </si>
  <si>
    <t>1.3.2.8.8.7.12</t>
  </si>
  <si>
    <t>1.3.2.8.8.7.13</t>
  </si>
  <si>
    <t>1.3.2.8.8.7.14</t>
  </si>
  <si>
    <t>1.3.2.8.8.7.15</t>
  </si>
  <si>
    <t>1.3.2.8.8.7.16</t>
  </si>
  <si>
    <t>1.3.2.8.8.7.17</t>
  </si>
  <si>
    <t>1.3.2.8.8.7.18</t>
  </si>
  <si>
    <t>1.3.2.8.8.7.19</t>
  </si>
  <si>
    <t>1.3.2.8.8.7.20</t>
  </si>
  <si>
    <t>1.3.2.8.8.8.1</t>
  </si>
  <si>
    <t>1.3.2.8.8.8.2</t>
  </si>
  <si>
    <t>1.3.2.8.8.8.3</t>
  </si>
  <si>
    <t>1.3.2.8.8.8.4</t>
  </si>
  <si>
    <t>1.3.2.8.8.8.5</t>
  </si>
  <si>
    <t>1.3.2.8.8.8.6</t>
  </si>
  <si>
    <t>1.3.2.8.8.8.7</t>
  </si>
  <si>
    <t>1.3.2.8.8.8.8</t>
  </si>
  <si>
    <t>1.3.2.8.8.8.9</t>
  </si>
  <si>
    <t>1.3.2.8.8.9.1</t>
  </si>
  <si>
    <t>1.3.2.8.8.9.2</t>
  </si>
  <si>
    <t>1.3.2.8.8.9.3</t>
  </si>
  <si>
    <t>1.3.2.8.8.9.4</t>
  </si>
  <si>
    <t>1.3.2.8.8.9.5</t>
  </si>
  <si>
    <t>1.3.2.8.8.9.6</t>
  </si>
  <si>
    <t>1.3.2.8.8.9.7</t>
  </si>
  <si>
    <t>1.3.2.8.8.9.8</t>
  </si>
  <si>
    <t>1.3.2.8.8.9.9</t>
  </si>
  <si>
    <t>1.3.2.8.8.9.10</t>
  </si>
  <si>
    <t>1.3.2.8.8.9.11</t>
  </si>
  <si>
    <t>1.3.2.8.8.9.12</t>
  </si>
  <si>
    <t>1.3.2.8.8.9.13</t>
  </si>
  <si>
    <t>1.3.2.8.8.9.14</t>
  </si>
  <si>
    <t>1.3.2.8.8.9.15</t>
  </si>
  <si>
    <t>1.3.2.8.8.9.16</t>
  </si>
  <si>
    <t>1.3.2.8.8.9.17</t>
  </si>
  <si>
    <t>1.3.2.8.8.9.18</t>
  </si>
  <si>
    <t>1.3.2.8.8.9.19</t>
  </si>
  <si>
    <t>1.3.2.8.8.9.20</t>
  </si>
  <si>
    <t>1.3.2.8.8.10.1</t>
  </si>
  <si>
    <t>1.3.2.8.8.10.2</t>
  </si>
  <si>
    <t>1.3.2.8.8.10.3</t>
  </si>
  <si>
    <t>1.3.2.8.8.10.4</t>
  </si>
  <si>
    <t>1.3.2.8.8.10.5</t>
  </si>
  <si>
    <t>1.3.2.8.8.11.1</t>
  </si>
  <si>
    <t>1.3.2.8.8.11.2</t>
  </si>
  <si>
    <t>1.3.2.8.8.11.3</t>
  </si>
  <si>
    <t>1.3.2.8.8.12.1</t>
  </si>
  <si>
    <t>1.3.2.8.8.12.2</t>
  </si>
  <si>
    <t>1.3.2.8.8.12.3</t>
  </si>
  <si>
    <t>1.3.2.8.8.12.4</t>
  </si>
  <si>
    <t>1.3.2.8.8.13.1</t>
  </si>
  <si>
    <t>1.3.2.8.8.13.2</t>
  </si>
  <si>
    <t>1.3.2.8.8.13.3</t>
  </si>
  <si>
    <t>1.3.2.8.8.13.4</t>
  </si>
  <si>
    <t>1.3.2.8.8.13.5</t>
  </si>
  <si>
    <t>1.3.2.8.8.13.6</t>
  </si>
  <si>
    <t>1.3.2.8.8.14.1</t>
  </si>
  <si>
    <t>1.3.2.8.8.14.2</t>
  </si>
  <si>
    <t>1.3.2.8.8.14.3</t>
  </si>
  <si>
    <t>1.3.2.8.8.14.4</t>
  </si>
  <si>
    <t>1.3.2.8.8.14.5</t>
  </si>
  <si>
    <t>1.3.2.8.8.14.6</t>
  </si>
  <si>
    <t>1.3.2.8.8.14.7</t>
  </si>
  <si>
    <t>1.3.2.8.8.14.8</t>
  </si>
  <si>
    <t>1.3.2.8.8.14.9</t>
  </si>
  <si>
    <t>1.3.2.8.8.14.10</t>
  </si>
  <si>
    <t>1.3.2.8.8.14.11</t>
  </si>
  <si>
    <t>1.3.2.8.8.14.12</t>
  </si>
  <si>
    <t>1.3.2.8.8.14.13</t>
  </si>
  <si>
    <t>1.3.2.8.8.15.1</t>
  </si>
  <si>
    <t>1.3.2.8.8.15.2</t>
  </si>
  <si>
    <t>1.3.2.8.8.15.3</t>
  </si>
  <si>
    <t>1.3.2.8.8.15.4</t>
  </si>
  <si>
    <t>1.3.2.8.8.15.5</t>
  </si>
  <si>
    <t>1.3.2.8.8.15.6</t>
  </si>
  <si>
    <t>1.3.2.8.8.16.1</t>
  </si>
  <si>
    <t>1.3.2.8.9.1.1</t>
  </si>
  <si>
    <t>1.3.2.8.9.1.2</t>
  </si>
  <si>
    <t>1.3.2.8.9.1.3</t>
  </si>
  <si>
    <t>1.3.2.8.9.1.4</t>
  </si>
  <si>
    <t>1.3.2.8.9.1.5</t>
  </si>
  <si>
    <t>1.3.2.8.9.1.6</t>
  </si>
  <si>
    <t>1.3.2.8.9.1.7</t>
  </si>
  <si>
    <t>1.3.2.8.9.1.8</t>
  </si>
  <si>
    <t>1.3.2.8.9.1.9</t>
  </si>
  <si>
    <t>1.3.2.8.9.1.10</t>
  </si>
  <si>
    <t>1.3.2.8.9.1.11</t>
  </si>
  <si>
    <t>1.3.2.8.9.1.12</t>
  </si>
  <si>
    <t>1.3.2.8.9.1.13</t>
  </si>
  <si>
    <t>1.3.2.8.9.1.14</t>
  </si>
  <si>
    <t>1.3.2.8.9.1.15</t>
  </si>
  <si>
    <t>1.3.2.8.9.1.16</t>
  </si>
  <si>
    <t>1.3.2.8.9.1.17</t>
  </si>
  <si>
    <t>1.3.2.8.9.1.18</t>
  </si>
  <si>
    <t>1.3.2.8.9.1.19</t>
  </si>
  <si>
    <t>1.3.2.8.9.1.20</t>
  </si>
  <si>
    <t>1.3.2.8.9.1.21</t>
  </si>
  <si>
    <t>1.3.2.8.9.1.22</t>
  </si>
  <si>
    <t>1.3.2.8.9.1.23</t>
  </si>
  <si>
    <t>1.3.2.8.9.1.24</t>
  </si>
  <si>
    <t>1.3.2.8.9.1.25</t>
  </si>
  <si>
    <t>1.3.2.8.9.1.26</t>
  </si>
  <si>
    <t>1.3.2.8.9.2.1</t>
  </si>
  <si>
    <t>1.3.2.8.9.2.2</t>
  </si>
  <si>
    <t>1.3.2.8.9.2.3</t>
  </si>
  <si>
    <t>1.3.2.8.9.2.4</t>
  </si>
  <si>
    <t>1.3.2.8.9.2.5</t>
  </si>
  <si>
    <t>1.3.2.8.9.2.6</t>
  </si>
  <si>
    <t>1.3.2.8.9.2.7</t>
  </si>
  <si>
    <t>1.3.2.8.9.2.8</t>
  </si>
  <si>
    <t>1.3.2.8.9.2.9</t>
  </si>
  <si>
    <t>1.3.2.8.9.2.10</t>
  </si>
  <si>
    <t>1.3.2.8.9.2.11</t>
  </si>
  <si>
    <t>1.3.2.8.9.2.12</t>
  </si>
  <si>
    <t>1.3.2.8.9.2.13</t>
  </si>
  <si>
    <t>1.3.2.8.9.2.14</t>
  </si>
  <si>
    <t>1.3.2.8.9.2.15</t>
  </si>
  <si>
    <t>1.3.2.8.9.2.16</t>
  </si>
  <si>
    <t>1.3.2.8.9.2.17</t>
  </si>
  <si>
    <t>1.3.2.8.9.2.18</t>
  </si>
  <si>
    <t>1.3.2.8.9.2.19</t>
  </si>
  <si>
    <t>1.3.2.8.9.2.20</t>
  </si>
  <si>
    <t>1.3.2.8.9.2.21</t>
  </si>
  <si>
    <t>1.3.2.8.9.3.1</t>
  </si>
  <si>
    <t>1.3.2.8.9.3.2</t>
  </si>
  <si>
    <t>1.3.2.8.9.3.3</t>
  </si>
  <si>
    <t>1.3.2.8.9.3.4</t>
  </si>
  <si>
    <t>1.3.2.8.9.3.5</t>
  </si>
  <si>
    <t>1.3.2.8.9.3.6</t>
  </si>
  <si>
    <t>1.3.2.8.9.3.7</t>
  </si>
  <si>
    <t>1.3.2.8.9.4.1</t>
  </si>
  <si>
    <t>1.3.2.8.9.4.2</t>
  </si>
  <si>
    <t>1.3.2.8.9.4.3</t>
  </si>
  <si>
    <t>1.3.2.8.9.4.4</t>
  </si>
  <si>
    <t>1.3.2.8.9.4.5</t>
  </si>
  <si>
    <t>1.3.2.8.9.4.6</t>
  </si>
  <si>
    <t>1.3.2.8.9.4.7</t>
  </si>
  <si>
    <t>1.3.2.8.9.4.8</t>
  </si>
  <si>
    <t>1.3.2.8.9.4.9</t>
  </si>
  <si>
    <t>1.3.2.8.9.4.10</t>
  </si>
  <si>
    <t>1.3.2.8.9.4.11</t>
  </si>
  <si>
    <t>1.3.2.8.9.4.12</t>
  </si>
  <si>
    <t>1.3.2.8.9.4.13</t>
  </si>
  <si>
    <t>1.3.2.8.9.4.14</t>
  </si>
  <si>
    <t>1.3.2.8.9.4.15</t>
  </si>
  <si>
    <t>1.3.2.8.9.4.16</t>
  </si>
  <si>
    <t>1.3.2.8.9.4.17</t>
  </si>
  <si>
    <t>1.3.2.8.9.4.18</t>
  </si>
  <si>
    <t>1.3.2.8.9.4.19</t>
  </si>
  <si>
    <t>1.3.2.8.9.4.20</t>
  </si>
  <si>
    <t>1.3.2.8.9.4.21</t>
  </si>
  <si>
    <t>1.3.2.8.9.5.1</t>
  </si>
  <si>
    <t>1.3.2.8.9.5.2</t>
  </si>
  <si>
    <t>1.3.2.8.9.5.3</t>
  </si>
  <si>
    <t>1.3.2.8.9.5.4</t>
  </si>
  <si>
    <t>1.3.2.8.9.5.5</t>
  </si>
  <si>
    <t>1.3.2.8.9.5.6</t>
  </si>
  <si>
    <t>1.3.2.8.9.5.7</t>
  </si>
  <si>
    <t>1.3.2.8.9.5.8</t>
  </si>
  <si>
    <t>1.3.2.8.9.5.9</t>
  </si>
  <si>
    <t>1.3.2.8.9.6.1</t>
  </si>
  <si>
    <t>1.3.2.8.9.6.2</t>
  </si>
  <si>
    <t>1.3.2.8.9.6.3</t>
  </si>
  <si>
    <t>1.3.2.8.9.6.4</t>
  </si>
  <si>
    <t>1.3.2.8.9.6.5</t>
  </si>
  <si>
    <t>1.3.2.8.9.6.6</t>
  </si>
  <si>
    <t>1.3.2.8.9.6.7</t>
  </si>
  <si>
    <t>1.3.2.8.9.6.8</t>
  </si>
  <si>
    <t>1.3.2.8.9.6.9</t>
  </si>
  <si>
    <t>1.3.2.8.9.6.10</t>
  </si>
  <si>
    <t>1.3.2.8.9.6.11</t>
  </si>
  <si>
    <t>1.3.2.8.9.6.12</t>
  </si>
  <si>
    <t>1.3.2.8.9.6.13</t>
  </si>
  <si>
    <t>1.3.2.8.9.6.14</t>
  </si>
  <si>
    <t>1.3.2.8.9.6.15</t>
  </si>
  <si>
    <t>1.3.2.8.9.6.16</t>
  </si>
  <si>
    <t>1.3.2.8.9.6.17</t>
  </si>
  <si>
    <t>1.3.2.8.9.6.18</t>
  </si>
  <si>
    <t>1.3.2.8.9.6.19</t>
  </si>
  <si>
    <t>1.3.2.8.9.6.20</t>
  </si>
  <si>
    <t>1.3.2.8.9.6.21</t>
  </si>
  <si>
    <t>1.3.2.8.9.6.22</t>
  </si>
  <si>
    <t>1.3.2.8.9.6.23</t>
  </si>
  <si>
    <t>1.3.2.8.9.6.24</t>
  </si>
  <si>
    <t>1.3.2.8.9.6.25</t>
  </si>
  <si>
    <t>1.3.2.8.9.6.26</t>
  </si>
  <si>
    <t>1.3.2.8.9.6.27</t>
  </si>
  <si>
    <t>1.3.2.8.9.6.28</t>
  </si>
  <si>
    <t>1.3.2.8.9.6.29</t>
  </si>
  <si>
    <t>1.3.2.8.9.7.1</t>
  </si>
  <si>
    <t>1.3.2.8.9.7.2</t>
  </si>
  <si>
    <t>1.3.2.8.9.7.3</t>
  </si>
  <si>
    <t>1.3.2.8.9.7.4</t>
  </si>
  <si>
    <t>1.3.2.8.9.7.5</t>
  </si>
  <si>
    <t>1.3.2.8.9.7.6</t>
  </si>
  <si>
    <t>1.3.2.8.9.7.7</t>
  </si>
  <si>
    <t>1.3.2.8.9.7.8</t>
  </si>
  <si>
    <t>1.3.2.8.9.7.9</t>
  </si>
  <si>
    <t>1.3.2.8.9.7.10</t>
  </si>
  <si>
    <t>1.3.2.8.9.7.11</t>
  </si>
  <si>
    <t>1.3.2.8.9.7.12</t>
  </si>
  <si>
    <t>1.3.2.8.9.7.13</t>
  </si>
  <si>
    <t>1.3.2.8.9.7.14</t>
  </si>
  <si>
    <t>1.3.2.8.9.7.15</t>
  </si>
  <si>
    <t>1.3.2.8.9.7.16</t>
  </si>
  <si>
    <t>1.3.2.8.9.7.17</t>
  </si>
  <si>
    <t>1.3.2.8.9.7.18</t>
  </si>
  <si>
    <t>1.3.2.8.9.7.19</t>
  </si>
  <si>
    <t>1.3.2.8.9.7.20</t>
  </si>
  <si>
    <t>1.3.2.8.9.7.21</t>
  </si>
  <si>
    <t>1.3.2.8.9.7.22</t>
  </si>
  <si>
    <t>1.3.2.8.9.7.23</t>
  </si>
  <si>
    <t>1.3.2.8.9.7.24</t>
  </si>
  <si>
    <t>1.3.2.8.9.7.25</t>
  </si>
  <si>
    <t>1.3.2.8.9.8.1</t>
  </si>
  <si>
    <t>1.3.2.8.9.8.2</t>
  </si>
  <si>
    <t>1.3.2.8.9.8.3</t>
  </si>
  <si>
    <t>1.3.2.8.9.8.4</t>
  </si>
  <si>
    <t>1.3.2.8.9.8.5</t>
  </si>
  <si>
    <t>1.3.2.8.9.8.6</t>
  </si>
  <si>
    <t>1.3.2.8.9.8.7</t>
  </si>
  <si>
    <t>1.3.2.8.9.8.8</t>
  </si>
  <si>
    <t>1.3.2.8.9.8.9</t>
  </si>
  <si>
    <t>1.3.2.8.9.8.10</t>
  </si>
  <si>
    <t>1.3.2.8.9.8.11</t>
  </si>
  <si>
    <t>1.3.2.8.9.8.12</t>
  </si>
  <si>
    <t>1.3.2.8.9.9.1</t>
  </si>
  <si>
    <t>1.3.2.8.9.9.2</t>
  </si>
  <si>
    <t>1.3.2.8.9.9.3</t>
  </si>
  <si>
    <t>1.3.2.8.9.9.4</t>
  </si>
  <si>
    <t>1.3.2.8.9.9.5</t>
  </si>
  <si>
    <t>1.3.2.8.9.9.6</t>
  </si>
  <si>
    <t>1.3.2.8.9.9.7</t>
  </si>
  <si>
    <t>1.3.2.8.9.9.8</t>
  </si>
  <si>
    <t>1.3.2.8.9.9.9</t>
  </si>
  <si>
    <t>1.3.2.8.9.9.10</t>
  </si>
  <si>
    <t>1.3.2.8.9.9.11</t>
  </si>
  <si>
    <t>1.3.2.8.9.9.12</t>
  </si>
  <si>
    <t>1.3.2.8.9.9.13</t>
  </si>
  <si>
    <t>1.3.2.8.9.9.14</t>
  </si>
  <si>
    <t>1.3.2.8.9.10.1</t>
  </si>
  <si>
    <t>1.3.2.8.9.10.2</t>
  </si>
  <si>
    <t>1.3.2.8.9.10.3</t>
  </si>
  <si>
    <t>1.3.2.8.9.10.4</t>
  </si>
  <si>
    <t>1.3.2.8.9.10.5</t>
  </si>
  <si>
    <t>1.3.2.8.9.10.6</t>
  </si>
  <si>
    <t>1.3.2.8.9.10.7</t>
  </si>
  <si>
    <t>1.3.2.8.9.10.8</t>
  </si>
  <si>
    <t>1.3.2.8.9.10.9</t>
  </si>
  <si>
    <t>1.3.2.8.9.10.10</t>
  </si>
  <si>
    <t>1.3.2.8.9.10.11</t>
  </si>
  <si>
    <t>1.3.2.8.9.10.12</t>
  </si>
  <si>
    <t>1.3.2.8.9.10.13</t>
  </si>
  <si>
    <t>1.3.2.8.9.10.14</t>
  </si>
  <si>
    <t>1.3.2.8.9.11.1</t>
  </si>
  <si>
    <t>1.3.2.9.1.1.1</t>
  </si>
  <si>
    <t>1.3.2.9.1.1.2</t>
  </si>
  <si>
    <t>1.3.2.9.1.1.3</t>
  </si>
  <si>
    <t>1.3.2.9.1.1.4</t>
  </si>
  <si>
    <t>1.3.2.9.1.2.1</t>
  </si>
  <si>
    <t>1.3.2.9.1.2.2</t>
  </si>
  <si>
    <t>1.3.2.9.1.3.1</t>
  </si>
  <si>
    <t>1.3.2.9.1.3.2</t>
  </si>
  <si>
    <t>1.3.2.9.1.3.3</t>
  </si>
  <si>
    <t>1.3.2.9.1.3.4</t>
  </si>
  <si>
    <t>1.3.2.9.1.3.5</t>
  </si>
  <si>
    <t>1.3.2.9.1.3.6</t>
  </si>
  <si>
    <t>1.3.2.9.1.3.7</t>
  </si>
  <si>
    <t>1.3.2.9.1.4.1</t>
  </si>
  <si>
    <t>1.3.2.9.1.4.2</t>
  </si>
  <si>
    <t>1.3.2.9.1.4.3</t>
  </si>
  <si>
    <t>1.3.2.9.1.4.4</t>
  </si>
  <si>
    <t>1.3.2.9.1.4.5</t>
  </si>
  <si>
    <t>1.3.2.9.1.5.1</t>
  </si>
  <si>
    <t>1.3.2.9.1.5.2</t>
  </si>
  <si>
    <t>1.3.2.9.1.5.3</t>
  </si>
  <si>
    <t>1.3.2.9.1.5.4</t>
  </si>
  <si>
    <t>1.3.2.9.1.6.1</t>
  </si>
  <si>
    <t>1.3.2.9.1.6.2</t>
  </si>
  <si>
    <t>1.3.2.9.1.6.3</t>
  </si>
  <si>
    <t>1.3.2.9.1.6.4</t>
  </si>
  <si>
    <t>1.3.2.9.1.6.5</t>
  </si>
  <si>
    <t>1.3.2.9.1.6.6</t>
  </si>
  <si>
    <t>1.3.2.9.1.6.7</t>
  </si>
  <si>
    <t>1.3.2.9.1.7.1</t>
  </si>
  <si>
    <t>1.3.2.9.1.7.2</t>
  </si>
  <si>
    <t>1.3.2.9.1.7.3</t>
  </si>
  <si>
    <t>1.3.2.9.1.7.4</t>
  </si>
  <si>
    <t>1.3.2.9.1.7.5</t>
  </si>
  <si>
    <t>1.3.2.9.1.8.1</t>
  </si>
  <si>
    <t>1.3.2.9.1.8.2</t>
  </si>
  <si>
    <t>1.3.2.9.1.8.3</t>
  </si>
  <si>
    <t>1.3.2.9.1.9.1</t>
  </si>
  <si>
    <t>1.3.2.9.1.9.2</t>
  </si>
  <si>
    <t>1.3.2.9.1.10.1</t>
  </si>
  <si>
    <t>1.3.2.9.1.10.2</t>
  </si>
  <si>
    <t>1.3.2.9.1.10.3</t>
  </si>
  <si>
    <t>1.3.2.9.1.10.4</t>
  </si>
  <si>
    <t>1.3.2.9.1.10.5</t>
  </si>
  <si>
    <t>1.3.2.9.1.10.6</t>
  </si>
  <si>
    <t>1.3.2.9.1.10.7</t>
  </si>
  <si>
    <t>1.3.2.9.1.10.8</t>
  </si>
  <si>
    <t>1.3.2.9.1.10.9</t>
  </si>
  <si>
    <t>1.3.2.9.1.10.10</t>
  </si>
  <si>
    <t>1.3.2.9.1.10.11</t>
  </si>
  <si>
    <t>1.3.2.9.1.10.12</t>
  </si>
  <si>
    <t>1.3.2.9.1.10.13</t>
  </si>
  <si>
    <t>1.3.2.9.1.10.14</t>
  </si>
  <si>
    <t>1.3.2.9.1.10.15</t>
  </si>
  <si>
    <t>1.3.2.9.1.10.16</t>
  </si>
  <si>
    <t>1.3.2.9.1.10.17</t>
  </si>
  <si>
    <t>1.3.2.9.1.10.18</t>
  </si>
  <si>
    <t>1.3.2.9.1.10.19</t>
  </si>
  <si>
    <t>1.3.2.9.1.10.20</t>
  </si>
  <si>
    <t>1.3.2.9.1.10.21</t>
  </si>
  <si>
    <t>1.3.2.9.1.10.22</t>
  </si>
  <si>
    <t>1.3.2.9.1.10.23</t>
  </si>
  <si>
    <t>1.3.2.9.1.10.24</t>
  </si>
  <si>
    <t>1.3.2.9.1.10.25</t>
  </si>
  <si>
    <t>1.3.2.9.1.10.26</t>
  </si>
  <si>
    <t>1.3.2.9.1.10.27</t>
  </si>
  <si>
    <t>1.3.2.9.1.10.28</t>
  </si>
  <si>
    <t>1.3.2.9.1.10.29</t>
  </si>
  <si>
    <t>1.3.2.9.1.10.30</t>
  </si>
  <si>
    <t>1.3.2.9.1.10.31</t>
  </si>
  <si>
    <t>1.3.2.9.1.10.32</t>
  </si>
  <si>
    <t>1.3.2.9.1.10.33</t>
  </si>
  <si>
    <t>1.3.2.9.1.10.34</t>
  </si>
  <si>
    <t>1.3.2.9.1.10.35</t>
  </si>
  <si>
    <t>1.3.2.9.1.10.36</t>
  </si>
  <si>
    <t>1.3.2.9.2.1.1</t>
  </si>
  <si>
    <t>1.3.2.9.2.1.2</t>
  </si>
  <si>
    <t>1.3.2.9.2.1.3</t>
  </si>
  <si>
    <t>1.3.2.9.2.1.4</t>
  </si>
  <si>
    <t>1.3.2.9.2.1.5</t>
  </si>
  <si>
    <t>1.3.2.9.2.1.6</t>
  </si>
  <si>
    <t>1.3.2.9.2.1.7</t>
  </si>
  <si>
    <t>1.3.2.9.2.1.8</t>
  </si>
  <si>
    <t>1.3.2.9.2.1.9</t>
  </si>
  <si>
    <t>1.3.2.9.2.1.10</t>
  </si>
  <si>
    <t>1.3.2.9.2.1.11</t>
  </si>
  <si>
    <t>1.3.2.9.2.1.12</t>
  </si>
  <si>
    <t>1.3.2.9.2.1.13</t>
  </si>
  <si>
    <t>1.3.2.9.2.1.14</t>
  </si>
  <si>
    <t>1.3.2.9.2.1.15</t>
  </si>
  <si>
    <t>1.3.2.9.2.1.16</t>
  </si>
  <si>
    <t>1.3.2.9.2.1.17</t>
  </si>
  <si>
    <t>1.3.2.9.2.1.18</t>
  </si>
  <si>
    <t>1.3.2.9.2.1.19</t>
  </si>
  <si>
    <t>1.3.2.9.2.1.20</t>
  </si>
  <si>
    <t>1.3.2.9.2.1.21</t>
  </si>
  <si>
    <t>1.3.2.9.2.1.22</t>
  </si>
  <si>
    <t>1.3.2.9.2.1.23</t>
  </si>
  <si>
    <t>1.3.2.9.2.1.24</t>
  </si>
  <si>
    <t>1.3.2.9.2.1.25</t>
  </si>
  <si>
    <t>1.3.2.9.2.1.26</t>
  </si>
  <si>
    <t>1.3.2.9.2.1.27</t>
  </si>
  <si>
    <t>1.3.2.9.2.1.28</t>
  </si>
  <si>
    <t>1.3.2.9.2.1.29</t>
  </si>
  <si>
    <t>1.3.2.9.2.1.30</t>
  </si>
  <si>
    <t>1.3.2.9.2.1.31</t>
  </si>
  <si>
    <t>1.3.2.9.2.1.32</t>
  </si>
  <si>
    <t>1.3.2.9.2.1.33</t>
  </si>
  <si>
    <t>1.3.2.9.2.1.34</t>
  </si>
  <si>
    <t>1.3.2.9.2.1.35</t>
  </si>
  <si>
    <t>1.3.2.9.2.1.36</t>
  </si>
  <si>
    <t>1.3.2.9.2.1.37</t>
  </si>
  <si>
    <t>1.3.2.9.2.1.38</t>
  </si>
  <si>
    <t>1.3.2.9.2.1.39</t>
  </si>
  <si>
    <t>1.3.2.9.2.1.40</t>
  </si>
  <si>
    <t>1.3.2.9.2.1.41</t>
  </si>
  <si>
    <t>1.3.2.9.2.1.42</t>
  </si>
  <si>
    <t>1.3.2.9.2.1.43</t>
  </si>
  <si>
    <t>1.3.2.9.2.1.44</t>
  </si>
  <si>
    <t>1.3.2.9.2.1.45</t>
  </si>
  <si>
    <t>1.3.2.9.2.1.46</t>
  </si>
  <si>
    <t>1.3.2.9.2.1.47</t>
  </si>
  <si>
    <t>1.3.2.9.2.1.48</t>
  </si>
  <si>
    <t>1.3.2.9.2.1.49</t>
  </si>
  <si>
    <t>1.3.2.9.2.1.50</t>
  </si>
  <si>
    <t>1.3.2.9.2.1.51</t>
  </si>
  <si>
    <t>1.3.2.9.2.1.52</t>
  </si>
  <si>
    <t>1.3.2.9.2.1.53</t>
  </si>
  <si>
    <t>1.3.2.9.2.1.54</t>
  </si>
  <si>
    <t>1.3.2.9.2.1.55</t>
  </si>
  <si>
    <t>1.3.2.9.2.1.56</t>
  </si>
  <si>
    <t>1.3.2.9.2.1.57</t>
  </si>
  <si>
    <t>1.3.2.9.2.1.58</t>
  </si>
  <si>
    <t>1.3.2.9.2.1.59</t>
  </si>
  <si>
    <t>1.3.2.9.2.1.60</t>
  </si>
  <si>
    <t>1.3.2.9.2.1.61</t>
  </si>
  <si>
    <t>1.3.2.9.2.1.62</t>
  </si>
  <si>
    <t>1.3.2.9.2.1.63</t>
  </si>
  <si>
    <t>1.3.2.9.2.1.64</t>
  </si>
  <si>
    <t>1.3.2.9.2.1.65</t>
  </si>
  <si>
    <t>1.3.2.9.2.1.66</t>
  </si>
  <si>
    <t>1.3.2.9.2.1.67</t>
  </si>
  <si>
    <t>1.3.2.9.2.1.68</t>
  </si>
  <si>
    <t>1.3.2.9.2.1.69</t>
  </si>
  <si>
    <t>1.3.2.9.2.1.70</t>
  </si>
  <si>
    <t>1.3.2.9.2.1.71</t>
  </si>
  <si>
    <t>1.3.2.9.2.1.72</t>
  </si>
  <si>
    <t>1.3.2.9.2.1.73</t>
  </si>
  <si>
    <t>1.3.2.9.2.1.74</t>
  </si>
  <si>
    <t>1.3.2.9.2.1.75</t>
  </si>
  <si>
    <t>1.3.2.9.2.1.76</t>
  </si>
  <si>
    <t>1.3.2.9.2.1.77</t>
  </si>
  <si>
    <t>1.3.2.9.2.1.78</t>
  </si>
  <si>
    <t>1.3.2.9.2.1.79</t>
  </si>
  <si>
    <t>1.3.2.9.2.1.80</t>
  </si>
  <si>
    <t>1.3.2.9.2.1.81</t>
  </si>
  <si>
    <t>1.3.2.9.2.1.82</t>
  </si>
  <si>
    <t>1.3.2.9.2.1.83</t>
  </si>
  <si>
    <t>1.3.2.9.2.1.84</t>
  </si>
  <si>
    <t>1.3.2.9.2.1.85</t>
  </si>
  <si>
    <t>1.3.2.9.2.1.86</t>
  </si>
  <si>
    <t>1.3.2.9.2.1.87</t>
  </si>
  <si>
    <t>1.3.2.9.2.1.88</t>
  </si>
  <si>
    <t>1.3.2.9.2.1.89</t>
  </si>
  <si>
    <t>1.3.2.9.2.1.90</t>
  </si>
  <si>
    <t>1.3.2.9.2.1.91</t>
  </si>
  <si>
    <t>1.3.2.9.2.1.92</t>
  </si>
  <si>
    <t>1.3.2.9.2.1.93</t>
  </si>
  <si>
    <t>1.3.2.9.2.1.94</t>
  </si>
  <si>
    <t>1.3.2.9.2.1.95</t>
  </si>
  <si>
    <t>1.3.2.9.2.1.96</t>
  </si>
  <si>
    <t>1.3.2.9.2.1.97</t>
  </si>
  <si>
    <t>1.3.2.9.2.1.98</t>
  </si>
  <si>
    <t>1.3.2.9.2.1.99</t>
  </si>
  <si>
    <t>1.3.2.9.2.1.100</t>
  </si>
  <si>
    <t>1.3.2.9.2.1.101</t>
  </si>
  <si>
    <t>1.3.2.9.2.1.102</t>
  </si>
  <si>
    <t>1.3.2.9.2.1.103</t>
  </si>
  <si>
    <t>1.3.2.9.2.1.104</t>
  </si>
  <si>
    <t>1.3.2.9.2.1.105</t>
  </si>
  <si>
    <t>1.3.2.9.2.1.106</t>
  </si>
  <si>
    <t>1.3.2.9.2.2.1</t>
  </si>
  <si>
    <t>1.3.2.9.2.2.2</t>
  </si>
  <si>
    <t>1.3.2.9.2.2.3</t>
  </si>
  <si>
    <t>1.3.2.9.2.2.4</t>
  </si>
  <si>
    <t>1.3.2.9.2.2.5</t>
  </si>
  <si>
    <t>1.3.2.9.2.2.6</t>
  </si>
  <si>
    <t>1.3.2.9.2.2.7</t>
  </si>
  <si>
    <t>1.3.2.9.2.2.8</t>
  </si>
  <si>
    <t>1.3.2.9.2.2.9</t>
  </si>
  <si>
    <t>1.3.2.9.2.2.10</t>
  </si>
  <si>
    <t>1.3.2.9.2.2.11</t>
  </si>
  <si>
    <t>1.3.2.9.2.2.12</t>
  </si>
  <si>
    <t>1.3.2.9.2.2.13</t>
  </si>
  <si>
    <t>1.3.2.9.2.2.14</t>
  </si>
  <si>
    <t>1.3.2.9.2.2.15</t>
  </si>
  <si>
    <t>1.3.2.9.2.2.16</t>
  </si>
  <si>
    <t>1.3.2.9.2.2.17</t>
  </si>
  <si>
    <t>1.3.2.9.2.2.18</t>
  </si>
  <si>
    <t>1.3.2.9.2.2.19</t>
  </si>
  <si>
    <t>1.3.2.9.2.2.20</t>
  </si>
  <si>
    <t>1.3.2.9.2.3.1</t>
  </si>
  <si>
    <t>1.3.2.9.2.3.2</t>
  </si>
  <si>
    <t>1.3.2.9.2.3.3</t>
  </si>
  <si>
    <t>1.3.2.9.2.3.4</t>
  </si>
  <si>
    <t>1.3.2.9.2.3.5</t>
  </si>
  <si>
    <t>1.3.2.9.2.3.6</t>
  </si>
  <si>
    <t>1.3.2.9.2.3.7</t>
  </si>
  <si>
    <t>1.3.2.9.2.3.8</t>
  </si>
  <si>
    <t>1.3.2.9.2.3.9</t>
  </si>
  <si>
    <t>1.3.2.9.2.3.10</t>
  </si>
  <si>
    <t>1.3.2.9.2.3.11</t>
  </si>
  <si>
    <t>1.3.2.9.2.3.12</t>
  </si>
  <si>
    <t>1.3.2.9.2.3.13</t>
  </si>
  <si>
    <t>1.3.2.9.2.3.14</t>
  </si>
  <si>
    <t>1.3.2.9.2.3.15</t>
  </si>
  <si>
    <t>1.3.2.9.2.3.16</t>
  </si>
  <si>
    <t>1.3.2.9.2.3.17</t>
  </si>
  <si>
    <t>1.3.2.9.2.3.18</t>
  </si>
  <si>
    <t>1.3.2.9.2.3.19</t>
  </si>
  <si>
    <t>1.3.2.9.2.3.20</t>
  </si>
  <si>
    <t>1.3.2.9.2.3.21</t>
  </si>
  <si>
    <t>1.3.2.9.2.3.22</t>
  </si>
  <si>
    <t>1.3.2.9.2.3.23</t>
  </si>
  <si>
    <t>1.3.2.9.2.3.24</t>
  </si>
  <si>
    <t>1.3.2.9.2.3.25</t>
  </si>
  <si>
    <t>1.3.2.9.2.3.26</t>
  </si>
  <si>
    <t>1.3.2.9.2.3.27</t>
  </si>
  <si>
    <t>1.3.2.9.2.3.28</t>
  </si>
  <si>
    <t>1.3.2.9.2.3.29</t>
  </si>
  <si>
    <t>1.3.2.9.2.3.30</t>
  </si>
  <si>
    <t>1.3.2.9.2.3.31</t>
  </si>
  <si>
    <t>1.3.2.9.2.3.32</t>
  </si>
  <si>
    <t>1.3.2.9.2.3.33</t>
  </si>
  <si>
    <t>1.3.2.9.2.3.34</t>
  </si>
  <si>
    <t>1.3.2.9.2.3.35</t>
  </si>
  <si>
    <t>1.3.2.9.2.3.36</t>
  </si>
  <si>
    <t>1.3.2.9.2.3.37</t>
  </si>
  <si>
    <t>1.3.2.9.2.3.38</t>
  </si>
  <si>
    <t>1.3.2.9.2.3.39</t>
  </si>
  <si>
    <t>1.3.2.9.2.3.40</t>
  </si>
  <si>
    <t>1.3.2.9.2.3.41</t>
  </si>
  <si>
    <t>1.3.2.9.2.3.42</t>
  </si>
  <si>
    <t>1.3.2.9.2.4.1</t>
  </si>
  <si>
    <t>1.3.2.9.2.4.2</t>
  </si>
  <si>
    <t>1.3.2.9.2.4.3</t>
  </si>
  <si>
    <t>1.3.2.9.2.4.4</t>
  </si>
  <si>
    <t>1.3.2.9.2.4.5</t>
  </si>
  <si>
    <t>1.3.2.9.2.4.6</t>
  </si>
  <si>
    <t>1.3.2.9.2.4.7</t>
  </si>
  <si>
    <t>1.3.2.9.2.4.8</t>
  </si>
  <si>
    <t>1.3.2.9.2.4.9</t>
  </si>
  <si>
    <t>1.3.2.9.2.4.10</t>
  </si>
  <si>
    <t>1.3.2.9.2.4.11</t>
  </si>
  <si>
    <t>1.3.2.9.2.4.12</t>
  </si>
  <si>
    <t>1.3.2.9.2.4.13</t>
  </si>
  <si>
    <t>1.3.2.9.2.4.14</t>
  </si>
  <si>
    <t>1.3.2.9.2.4.15</t>
  </si>
  <si>
    <t>1.3.2.9.2.4.16</t>
  </si>
  <si>
    <t>1.3.2.9.2.4.17</t>
  </si>
  <si>
    <t>1.3.2.9.2.4.18</t>
  </si>
  <si>
    <t>1.3.2.9.2.4.19</t>
  </si>
  <si>
    <t>1.3.2.9.2.4.20</t>
  </si>
  <si>
    <t>1.3.2.9.2.4.21</t>
  </si>
  <si>
    <t>1.3.2.9.2.4.22</t>
  </si>
  <si>
    <t>1.3.2.9.2.4.23</t>
  </si>
  <si>
    <t>1.3.2.9.2.4.24</t>
  </si>
  <si>
    <t>1.3.2.9.2.4.25</t>
  </si>
  <si>
    <t>1.3.2.9.2.4.26</t>
  </si>
  <si>
    <t>1.3.2.9.2.4.27</t>
  </si>
  <si>
    <t>1.3.2.9.2.4.28</t>
  </si>
  <si>
    <t>1.3.2.9.2.4.29</t>
  </si>
  <si>
    <t>1.3.2.9.2.4.30</t>
  </si>
  <si>
    <t>1.3.2.9.2.4.31</t>
  </si>
  <si>
    <t>1.3.2.9.2.4.32</t>
  </si>
  <si>
    <t>1.3.2.9.2.4.33</t>
  </si>
  <si>
    <t>1.3.2.9.2.4.34</t>
  </si>
  <si>
    <t>1.3.2.9.2.4.35</t>
  </si>
  <si>
    <t>1.3.2.9.2.4.36</t>
  </si>
  <si>
    <t>1.3.2.9.2.4.37</t>
  </si>
  <si>
    <t>1.3.2.9.2.4.38</t>
  </si>
  <si>
    <t>1.3.2.9.2.4.39</t>
  </si>
  <si>
    <t>1.3.2.9.2.4.40</t>
  </si>
  <si>
    <t>1.3.2.9.2.4.41</t>
  </si>
  <si>
    <t>1.3.2.9.2.4.42</t>
  </si>
  <si>
    <t>1.3.2.9.2.4.43</t>
  </si>
  <si>
    <t>1.3.2.9.2.4.44</t>
  </si>
  <si>
    <t>1.3.2.9.2.4.45</t>
  </si>
  <si>
    <t>1.3.2.9.2.4.46</t>
  </si>
  <si>
    <t>1.3.2.9.2.4.47</t>
  </si>
  <si>
    <t>1.3.2.9.2.4.48</t>
  </si>
  <si>
    <t>1.3.2.9.2.4.49</t>
  </si>
  <si>
    <t>1.3.2.9.2.4.50</t>
  </si>
  <si>
    <t>1.3.2.9.2.4.51</t>
  </si>
  <si>
    <t>1.3.2.9.2.4.52</t>
  </si>
  <si>
    <t>1.3.2.9.2.4.53</t>
  </si>
  <si>
    <t>1.3.2.9.2.4.54</t>
  </si>
  <si>
    <t>1.3.2.9.2.4.55</t>
  </si>
  <si>
    <t>1.3.2.9.2.4.56</t>
  </si>
  <si>
    <t>1.3.2.9.2.4.57</t>
  </si>
  <si>
    <t>1.3.2.9.2.4.58</t>
  </si>
  <si>
    <t>1.3.2.9.2.4.59</t>
  </si>
  <si>
    <t>1.3.2.9.2.4.60</t>
  </si>
  <si>
    <t>1.3.2.9.2.4.61</t>
  </si>
  <si>
    <t>1.3.2.9.2.4.62</t>
  </si>
  <si>
    <t>1.3.2.9.2.4.63</t>
  </si>
  <si>
    <t>1.3.2.9.2.4.64</t>
  </si>
  <si>
    <t>1.3.2.9.2.4.65</t>
  </si>
  <si>
    <t>1.3.2.9.2.4.66</t>
  </si>
  <si>
    <t>1.3.2.9.2.4.67</t>
  </si>
  <si>
    <t>1.3.2.9.2.4.68</t>
  </si>
  <si>
    <t>1.3.2.9.2.4.69</t>
  </si>
  <si>
    <t>1.3.2.9.2.4.70</t>
  </si>
  <si>
    <t>1.3.2.9.2.4.71</t>
  </si>
  <si>
    <t>1.3.2.9.2.4.72</t>
  </si>
  <si>
    <t>1.3.2.9.2.4.73</t>
  </si>
  <si>
    <t>1.3.2.9.2.4.74</t>
  </si>
  <si>
    <t>1.3.2.9.2.4.75</t>
  </si>
  <si>
    <t>1.3.2.9.2.4.76</t>
  </si>
  <si>
    <t>1.3.2.9.2.4.77</t>
  </si>
  <si>
    <t>1.3.2.9.2.4.78</t>
  </si>
  <si>
    <t>1.3.2.9.2.4.79</t>
  </si>
  <si>
    <t>1.3.2.9.2.4.80</t>
  </si>
  <si>
    <t>1.3.2.9.2.4.81</t>
  </si>
  <si>
    <t>1.3.2.9.2.4.82</t>
  </si>
  <si>
    <t>1.3.2.9.2.4.83</t>
  </si>
  <si>
    <t>1.3.2.9.2.4.84</t>
  </si>
  <si>
    <t>1.3.2.9.2.4.85</t>
  </si>
  <si>
    <t>1.3.2.9.2.4.86</t>
  </si>
  <si>
    <t>1.3.2.9.2.4.87</t>
  </si>
  <si>
    <t>1.3.2.9.2.4.88</t>
  </si>
  <si>
    <t>1.3.2.9.2.4.89</t>
  </si>
  <si>
    <t>1.3.2.9.2.4.90</t>
  </si>
  <si>
    <t>1.3.2.9.2.4.91</t>
  </si>
  <si>
    <t>1.3.2.9.2.4.92</t>
  </si>
  <si>
    <t>1.3.2.9.2.4.93</t>
  </si>
  <si>
    <t>1.3.2.9.2.4.94</t>
  </si>
  <si>
    <t>1.3.2.9.2.4.95</t>
  </si>
  <si>
    <t>1.3.2.9.2.4.96</t>
  </si>
  <si>
    <t>1.3.2.9.2.4.97</t>
  </si>
  <si>
    <t>1.3.2.9.2.4.98</t>
  </si>
  <si>
    <t>1.3.2.9.2.4.99</t>
  </si>
  <si>
    <t>1.3.2.9.2.4.100</t>
  </si>
  <si>
    <t>1.3.2.9.2.4.101</t>
  </si>
  <si>
    <t>1.3.2.9.2.4.102</t>
  </si>
  <si>
    <t>1.3.2.9.2.4.103</t>
  </si>
  <si>
    <t>1.3.2.9.2.4.104</t>
  </si>
  <si>
    <t>1.3.2.9.2.4.105</t>
  </si>
  <si>
    <t>1.3.2.9.2.4.106</t>
  </si>
  <si>
    <t>1.3.2.9.2.4.107</t>
  </si>
  <si>
    <t>1.3.2.9.2.4.108</t>
  </si>
  <si>
    <t>1.3.2.9.2.4.109</t>
  </si>
  <si>
    <t>1.3.2.9.2.4.110</t>
  </si>
  <si>
    <t>1.3.2.9.2.4.111</t>
  </si>
  <si>
    <t>1.3.2.9.2.4.112</t>
  </si>
  <si>
    <t>1.3.2.9.2.4.113</t>
  </si>
  <si>
    <t>1.3.2.9.2.4.114</t>
  </si>
  <si>
    <t>1.3.2.9.2.4.115</t>
  </si>
  <si>
    <t>1.3.2.9.2.4.116</t>
  </si>
  <si>
    <t>1.3.2.9.2.4.117</t>
  </si>
  <si>
    <t>1.3.2.9.2.4.118</t>
  </si>
  <si>
    <t>1.3.2.9.2.4.119</t>
  </si>
  <si>
    <t>1.3.2.9.2.4.120</t>
  </si>
  <si>
    <t>1.3.2.9.2.4.121</t>
  </si>
  <si>
    <t>1.3.2.9.2.4.122</t>
  </si>
  <si>
    <t>1.3.2.9.2.5.1</t>
  </si>
  <si>
    <t>1.3.2.9.3.1.1</t>
  </si>
  <si>
    <t>1.3.2.9.3.1.2</t>
  </si>
  <si>
    <t>1.3.2.9.3.2.1</t>
  </si>
  <si>
    <t>1.3.2.9.4.1.1</t>
  </si>
  <si>
    <t>1.3.2.9.4.1.2</t>
  </si>
  <si>
    <t>1.3.2.9.4.1.3</t>
  </si>
  <si>
    <t>1.3.2.9.4.1.4</t>
  </si>
  <si>
    <t>1.3.2.9.4.1.5</t>
  </si>
  <si>
    <t>1.3.2.9.4.1.6</t>
  </si>
  <si>
    <t>1.3.2.9.4.1.7</t>
  </si>
  <si>
    <t>1.3.2.9.4.1.8</t>
  </si>
  <si>
    <t>1.3.2.9.4.1.9</t>
  </si>
  <si>
    <t>1.3.2.9.4.1.10</t>
  </si>
  <si>
    <t>1.3.2.9.4.2.1</t>
  </si>
  <si>
    <t>1.3.2.9.4.2.2</t>
  </si>
  <si>
    <t>1.3.2.9.4.2.3</t>
  </si>
  <si>
    <t>1.3.2.9.4.2.4</t>
  </si>
  <si>
    <t>1.3.2.9.4.2.5</t>
  </si>
  <si>
    <t>1.3.2.9.4.2.6</t>
  </si>
  <si>
    <t>1.3.2.9.4.2.7</t>
  </si>
  <si>
    <t>1.3.2.9.4.2.8</t>
  </si>
  <si>
    <t>1.3.2.9.4.2.9</t>
  </si>
  <si>
    <t>1.3.2.9.4.2.10</t>
  </si>
  <si>
    <t>1.3.2.9.4.2.11</t>
  </si>
  <si>
    <t>1.3.2.9.4.2.12</t>
  </si>
  <si>
    <t>1.3.2.9.4.2.13</t>
  </si>
  <si>
    <t>1.3.2.9.4.2.14</t>
  </si>
  <si>
    <t>1.3.2.9.4.2.15</t>
  </si>
  <si>
    <t>1.3.2.9.4.2.16</t>
  </si>
  <si>
    <t>1.3.2.9.4.2.17</t>
  </si>
  <si>
    <t>1.3.2.9.4.2.18</t>
  </si>
  <si>
    <t>1.3.2.9.4.2.19</t>
  </si>
  <si>
    <t>1.3.2.9.4.2.20</t>
  </si>
  <si>
    <t>1.3.2.9.4.2.21</t>
  </si>
  <si>
    <t>1.3.2.9.4.2.22</t>
  </si>
  <si>
    <t>1.3.2.9.4.2.23</t>
  </si>
  <si>
    <t>1.3.2.9.4.2.24</t>
  </si>
  <si>
    <t>1.3.2.9.4.2.25</t>
  </si>
  <si>
    <t>1.3.2.9.4.2.26</t>
  </si>
  <si>
    <t>1.3.2.9.4.2.27</t>
  </si>
  <si>
    <t>1.3.2.9.4.2.28</t>
  </si>
  <si>
    <t>1.3.2.9.4.2.29</t>
  </si>
  <si>
    <t>1.3.2.9.4.2.30</t>
  </si>
  <si>
    <t>1.3.2.9.4.2.31</t>
  </si>
  <si>
    <t>1.3.2.9.4.2.32</t>
  </si>
  <si>
    <t>1.3.2.9.4.2.33</t>
  </si>
  <si>
    <t>1.3.2.9.4.2.34</t>
  </si>
  <si>
    <t>1.3.2.9.4.2.35</t>
  </si>
  <si>
    <t>1.3.2.9.4.2.36</t>
  </si>
  <si>
    <t>1.3.2.9.4.3.1</t>
  </si>
  <si>
    <t>1.3.2.9.4.3.2</t>
  </si>
  <si>
    <t>1.3.2.9.4.3.3</t>
  </si>
  <si>
    <t>1.3.2.9.4.3.4</t>
  </si>
  <si>
    <t>1.3.2.9.4.3.5</t>
  </si>
  <si>
    <t>1.3.2.9.4.3.6</t>
  </si>
  <si>
    <t>1.3.2.9.4.3.7</t>
  </si>
  <si>
    <t>1.3.2.9.4.3.8</t>
  </si>
  <si>
    <t>1.3.2.9.4.3.9</t>
  </si>
  <si>
    <t>1.3.2.9.4.3.10</t>
  </si>
  <si>
    <t>1.3.2.9.4.3.11</t>
  </si>
  <si>
    <t>1.3.2.9.4.3.12</t>
  </si>
  <si>
    <t>1.3.2.9.4.3.13</t>
  </si>
  <si>
    <t>1.3.2.9.4.3.14</t>
  </si>
  <si>
    <t>1.3.2.9.4.3.15</t>
  </si>
  <si>
    <t>1.3.2.9.4.3.16</t>
  </si>
  <si>
    <t>1.3.2.9.4.3.17</t>
  </si>
  <si>
    <t>1.3.2.9.4.3.18</t>
  </si>
  <si>
    <t>1.3.2.9.4.3.19</t>
  </si>
  <si>
    <t>1.3.2.9.4.3.20</t>
  </si>
  <si>
    <t>1.3.2.9.4.3.21</t>
  </si>
  <si>
    <t>1.3.2.9.4.3.22</t>
  </si>
  <si>
    <t>1.3.2.9.4.3.23</t>
  </si>
  <si>
    <t>1.3.2.9.4.3.24</t>
  </si>
  <si>
    <t>1.3.2.9.4.3.25</t>
  </si>
  <si>
    <t>1.3.2.9.4.3.26</t>
  </si>
  <si>
    <t>1.3.2.9.4.3.27</t>
  </si>
  <si>
    <t>1.3.2.9.4.3.28</t>
  </si>
  <si>
    <t>1.3.2.9.4.3.29</t>
  </si>
  <si>
    <t>1.3.2.9.4.3.30</t>
  </si>
  <si>
    <t>1.3.2.9.4.3.31</t>
  </si>
  <si>
    <t>1.3.2.9.4.3.32</t>
  </si>
  <si>
    <t>1.3.2.9.4.3.33</t>
  </si>
  <si>
    <t>1.3.2.9.4.3.34</t>
  </si>
  <si>
    <t>1.3.2.9.4.3.35</t>
  </si>
  <si>
    <t>1.3.2.9.4.3.36</t>
  </si>
  <si>
    <t>1.3.2.9.4.3.37</t>
  </si>
  <si>
    <t>1.3.2.9.4.3.38</t>
  </si>
  <si>
    <t>1.3.2.9.4.3.39</t>
  </si>
  <si>
    <t>1.3.2.9.4.3.40</t>
  </si>
  <si>
    <t>1.3.2.9.4.3.41</t>
  </si>
  <si>
    <t>1.3.2.9.4.3.42</t>
  </si>
  <si>
    <t>1.3.2.9.4.3.43</t>
  </si>
  <si>
    <t>1.3.2.9.4.3.44</t>
  </si>
  <si>
    <t>1.3.2.9.4.3.45</t>
  </si>
  <si>
    <t>1.3.2.9.4.3.46</t>
  </si>
  <si>
    <t>1.3.2.9.4.3.47</t>
  </si>
  <si>
    <t>1.3.2.9.4.3.48</t>
  </si>
  <si>
    <t>1.3.2.9.4.3.49</t>
  </si>
  <si>
    <t>1.3.2.9.4.3.50</t>
  </si>
  <si>
    <t>1.3.2.9.4.3.51</t>
  </si>
  <si>
    <t>1.3.2.9.4.3.52</t>
  </si>
  <si>
    <t>1.3.2.9.4.3.53</t>
  </si>
  <si>
    <t>1.3.2.9.4.3.54</t>
  </si>
  <si>
    <t>1.3.2.9.4.3.55</t>
  </si>
  <si>
    <t>1.3.2.9.4.3.56</t>
  </si>
  <si>
    <t>1.3.2.9.4.3.57</t>
  </si>
  <si>
    <t>1.3.2.9.4.3.58</t>
  </si>
  <si>
    <t>1.3.2.9.4.3.59</t>
  </si>
  <si>
    <t>1.3.2.9.4.3.60</t>
  </si>
  <si>
    <t>1.3.2.9.4.3.61</t>
  </si>
  <si>
    <t>1.3.2.9.4.3.62</t>
  </si>
  <si>
    <t>1.3.2.9.4.3.63</t>
  </si>
  <si>
    <t>1.3.2.9.4.3.64</t>
  </si>
  <si>
    <t>1.3.2.9.4.3.65</t>
  </si>
  <si>
    <t>1.3.2.9.4.3.66</t>
  </si>
  <si>
    <t>1.3.2.9.4.3.67</t>
  </si>
  <si>
    <t>1.3.2.9.4.3.68</t>
  </si>
  <si>
    <t>1.3.2.9.4.3.69</t>
  </si>
  <si>
    <t>1.3.2.9.4.3.70</t>
  </si>
  <si>
    <t>1.3.2.9.4.3.71</t>
  </si>
  <si>
    <t>1.3.2.9.4.3.72</t>
  </si>
  <si>
    <t>1.3.2.9.4.3.73</t>
  </si>
  <si>
    <t>1.3.2.9.4.3.74</t>
  </si>
  <si>
    <t>1.3.2.9.4.3.75</t>
  </si>
  <si>
    <t>1.3.2.9.4.3.76</t>
  </si>
  <si>
    <t>1.3.2.9.4.3.77</t>
  </si>
  <si>
    <t>1.3.2.9.4.3.78</t>
  </si>
  <si>
    <t>1.3.2.9.4.3.79</t>
  </si>
  <si>
    <t>1.3.2.9.4.3.80</t>
  </si>
  <si>
    <t>1.3.2.9.4.3.81</t>
  </si>
  <si>
    <t>1.3.2.9.4.3.82</t>
  </si>
  <si>
    <t>1.3.2.9.4.3.83</t>
  </si>
  <si>
    <t>1.3.2.9.4.3.84</t>
  </si>
  <si>
    <t>1.3.2.9.4.3.85</t>
  </si>
  <si>
    <t>1.3.2.9.4.3.86</t>
  </si>
  <si>
    <t>1.3.2.9.4.3.87</t>
  </si>
  <si>
    <t>1.3.2.9.4.3.88</t>
  </si>
  <si>
    <t>1.3.2.9.4.3.89</t>
  </si>
  <si>
    <t>1.3.2.9.4.3.90</t>
  </si>
  <si>
    <t>1.3.2.9.4.3.91</t>
  </si>
  <si>
    <t>1.3.2.9.4.3.92</t>
  </si>
  <si>
    <t>1.3.2.9.4.3.93</t>
  </si>
  <si>
    <t>1.3.2.9.4.3.94</t>
  </si>
  <si>
    <t>1.3.2.9.4.3.95</t>
  </si>
  <si>
    <t>1.3.2.9.4.3.96</t>
  </si>
  <si>
    <t>1.3.2.9.4.3.97</t>
  </si>
  <si>
    <t>1.3.2.9.4.3.98</t>
  </si>
  <si>
    <t>1.3.2.9.4.3.99</t>
  </si>
  <si>
    <t>1.3.2.9.4.4.1</t>
  </si>
  <si>
    <t>1.3.2.9.4.4.2</t>
  </si>
  <si>
    <t>1.3.2.9.4.4.3</t>
  </si>
  <si>
    <t>1.3.2.9.4.4.4</t>
  </si>
  <si>
    <t>1.3.2.9.4.4.5</t>
  </si>
  <si>
    <t>1.3.2.9.4.4.6</t>
  </si>
  <si>
    <t>1.3.2.9.4.4.7</t>
  </si>
  <si>
    <t>1.3.2.9.4.4.8</t>
  </si>
  <si>
    <t>1.3.2.9.4.4.9</t>
  </si>
  <si>
    <t>1.3.2.9.4.4.10</t>
  </si>
  <si>
    <t>1.3.2.9.4.4.11</t>
  </si>
  <si>
    <t>1.3.2.9.4.4.12</t>
  </si>
  <si>
    <t>1.3.2.9.4.4.13</t>
  </si>
  <si>
    <t>1.3.2.9.4.4.14</t>
  </si>
  <si>
    <t>1.3.2.9.4.4.15</t>
  </si>
  <si>
    <t>1.3.2.9.4.4.16</t>
  </si>
  <si>
    <t>1.3.2.9.4.4.17</t>
  </si>
  <si>
    <t>1.3.2.9.4.4.18</t>
  </si>
  <si>
    <t>1.3.2.9.4.4.19</t>
  </si>
  <si>
    <t>1.3.2.9.4.4.20</t>
  </si>
  <si>
    <t>1.3.2.9.4.4.21</t>
  </si>
  <si>
    <t>1.3.2.9.4.4.22</t>
  </si>
  <si>
    <t>1.3.2.9.4.4.23</t>
  </si>
  <si>
    <t>1.3.2.9.4.4.24</t>
  </si>
  <si>
    <t>1.3.2.9.4.4.25</t>
  </si>
  <si>
    <t>1.3.2.9.4.4.26</t>
  </si>
  <si>
    <t>1.3.2.9.4.4.27</t>
  </si>
  <si>
    <t>1.3.2.9.4.4.28</t>
  </si>
  <si>
    <t>1.3.2.9.4.4.29</t>
  </si>
  <si>
    <t>1.3.2.9.4.4.30</t>
  </si>
  <si>
    <t>1.3.2.9.4.4.31</t>
  </si>
  <si>
    <t>1.3.2.9.4.4.32</t>
  </si>
  <si>
    <t>1.3.2.9.4.4.33</t>
  </si>
  <si>
    <t>1.3.2.9.4.4.34</t>
  </si>
  <si>
    <t>1.3.2.9.4.4.35</t>
  </si>
  <si>
    <t>1.3.2.9.4.4.36</t>
  </si>
  <si>
    <t>1.3.2.9.4.4.37</t>
  </si>
  <si>
    <t>1.3.2.9.4.4.38</t>
  </si>
  <si>
    <t>1.3.2.9.4.4.39</t>
  </si>
  <si>
    <t>1.3.2.9.4.4.40</t>
  </si>
  <si>
    <t>1.3.2.9.4.4.41</t>
  </si>
  <si>
    <t>1.3.2.9.4.4.42</t>
  </si>
  <si>
    <t>1.3.2.9.4.4.43</t>
  </si>
  <si>
    <t>1.3.2.9.4.4.44</t>
  </si>
  <si>
    <t>1.3.2.9.4.5.1</t>
  </si>
  <si>
    <t>1.3.2.9.4.5.2</t>
  </si>
  <si>
    <t>1.3.2.9.4.5.3</t>
  </si>
  <si>
    <t>1.3.2.9.4.5.4</t>
  </si>
  <si>
    <t>1.3.2.9.4.5.5</t>
  </si>
  <si>
    <t>1.3.2.9.4.5.6</t>
  </si>
  <si>
    <t>1.3.2.9.4.5.7</t>
  </si>
  <si>
    <t>1.3.2.9.4.5.8</t>
  </si>
  <si>
    <t>1.3.2.9.4.5.9</t>
  </si>
  <si>
    <t>1.3.2.9.4.6.1</t>
  </si>
  <si>
    <t>1.3.2.9.4.6.2</t>
  </si>
  <si>
    <t>1.3.2.9.4.6.3</t>
  </si>
  <si>
    <t>1.3.2.9.4.6.4</t>
  </si>
  <si>
    <t>1.3.2.9.4.6.5</t>
  </si>
  <si>
    <t>1.3.2.9.4.6.6</t>
  </si>
  <si>
    <t>1.3.2.9.4.6.7</t>
  </si>
  <si>
    <t>1.3.2.9.4.6.8</t>
  </si>
  <si>
    <t>1.3.2.9.4.6.9</t>
  </si>
  <si>
    <t>1.3.2.9.4.6.10</t>
  </si>
  <si>
    <t>1.3.2.9.4.6.11</t>
  </si>
  <si>
    <t>1.3.2.9.4.6.12</t>
  </si>
  <si>
    <t>1.3.2.9.4.6.13</t>
  </si>
  <si>
    <t>1.3.2.9.4.6.14</t>
  </si>
  <si>
    <t>1.3.2.9.4.6.15</t>
  </si>
  <si>
    <t>1.3.2.9.4.7.1</t>
  </si>
  <si>
    <t>1.3.2.9.4.7.2</t>
  </si>
  <si>
    <t>1.3.2.9.4.7.3</t>
  </si>
  <si>
    <t>1.3.2.9.4.7.4</t>
  </si>
  <si>
    <t>1.3.2.9.4.7.5</t>
  </si>
  <si>
    <t>1.3.2.9.4.7.6</t>
  </si>
  <si>
    <t>1.3.2.9.4.7.7</t>
  </si>
  <si>
    <t>1.3.2.9.4.7.8</t>
  </si>
  <si>
    <t>1.3.2.9.4.7.9</t>
  </si>
  <si>
    <t>1.3.2.9.4.7.10</t>
  </si>
  <si>
    <t>1.3.2.9.4.7.11</t>
  </si>
  <si>
    <t>1.3.2.9.4.7.12</t>
  </si>
  <si>
    <t>1.3.2.9.4.7.13</t>
  </si>
  <si>
    <t>1.3.2.9.4.7.14</t>
  </si>
  <si>
    <t>1.3.2.9.4.7.15</t>
  </si>
  <si>
    <t>1.3.2.9.4.7.16</t>
  </si>
  <si>
    <t>1.3.2.9.4.7.17</t>
  </si>
  <si>
    <t>1.3.2.9.4.7.18</t>
  </si>
  <si>
    <t>1.3.2.9.4.7.19</t>
  </si>
  <si>
    <t>1.3.2.9.4.7.20</t>
  </si>
  <si>
    <t>1.3.2.9.4.7.21</t>
  </si>
  <si>
    <t>1.3.2.9.4.7.22</t>
  </si>
  <si>
    <t>1.3.2.9.4.7.23</t>
  </si>
  <si>
    <t>1.3.2.9.4.7.24</t>
  </si>
  <si>
    <t>1.3.2.9.4.7.25</t>
  </si>
  <si>
    <t>1.3.2.9.4.7.26</t>
  </si>
  <si>
    <t>1.3.2.9.4.7.27</t>
  </si>
  <si>
    <t>1.3.2.9.4.7.28</t>
  </si>
  <si>
    <t>1.3.2.9.4.7.29</t>
  </si>
  <si>
    <t>1.3.2.9.4.7.30</t>
  </si>
  <si>
    <t>1.3.2.9.4.7.31</t>
  </si>
  <si>
    <t>1.3.2.9.4.7.32</t>
  </si>
  <si>
    <t>1.3.2.9.4.7.33</t>
  </si>
  <si>
    <t>1.3.2.9.4.7.34</t>
  </si>
  <si>
    <t>1.3.2.9.4.7.35</t>
  </si>
  <si>
    <t>1.3.2.9.4.7.36</t>
  </si>
  <si>
    <t>1.3.2.9.4.8.1</t>
  </si>
  <si>
    <t>1.3.2.9.4.8.2</t>
  </si>
  <si>
    <t>1.3.2.9.4.8.3</t>
  </si>
  <si>
    <t>1.3.2.9.4.8.4</t>
  </si>
  <si>
    <t>1.3.2.9.4.8.5</t>
  </si>
  <si>
    <t>1.3.2.9.4.8.6</t>
  </si>
  <si>
    <t>1.3.2.9.4.8.7</t>
  </si>
  <si>
    <t>1.3.2.9.4.8.8</t>
  </si>
  <si>
    <t>1.3.2.9.4.8.9</t>
  </si>
  <si>
    <t>1.3.2.9.4.8.10</t>
  </si>
  <si>
    <t>1.3.2.9.4.8.11</t>
  </si>
  <si>
    <t>1.3.2.9.4.8.12</t>
  </si>
  <si>
    <t>1.3.2.9.4.8.13</t>
  </si>
  <si>
    <t>1.3.2.9.4.8.14</t>
  </si>
  <si>
    <t>1.3.2.9.4.8.15</t>
  </si>
  <si>
    <t>1.3.2.9.4.8.16</t>
  </si>
  <si>
    <t>1.3.2.9.4.8.17</t>
  </si>
  <si>
    <t>1.3.2.9.4.8.18</t>
  </si>
  <si>
    <t>1.3.2.9.4.8.19</t>
  </si>
  <si>
    <t>1.3.2.9.4.8.20</t>
  </si>
  <si>
    <t>1.3.2.9.4.8.21</t>
  </si>
  <si>
    <t>1.3.2.9.4.8.22</t>
  </si>
  <si>
    <t>1.3.2.9.4.8.23</t>
  </si>
  <si>
    <t>1.3.2.9.4.8.24</t>
  </si>
  <si>
    <t>1.3.2.9.4.8.25</t>
  </si>
  <si>
    <t>1.3.2.9.4.8.26</t>
  </si>
  <si>
    <t>1.3.2.9.4.8.27</t>
  </si>
  <si>
    <t>1.3.2.9.4.8.28</t>
  </si>
  <si>
    <t>1.3.2.9.4.8.29</t>
  </si>
  <si>
    <t>1.3.2.9.4.8.30</t>
  </si>
  <si>
    <t>1.3.2.9.4.8.31</t>
  </si>
  <si>
    <t>1.3.2.9.4.8.32</t>
  </si>
  <si>
    <t>1.3.2.9.4.8.33</t>
  </si>
  <si>
    <t>1.3.2.9.4.8.34</t>
  </si>
  <si>
    <t>1.3.2.9.4.8.35</t>
  </si>
  <si>
    <t>1.3.2.9.4.8.36</t>
  </si>
  <si>
    <t>1.3.2.9.4.8.37</t>
  </si>
  <si>
    <t>1.3.2.9.4.9.1</t>
  </si>
  <si>
    <t>1.3.2.9.4.9.2</t>
  </si>
  <si>
    <t>1.3.2.9.4.9.3</t>
  </si>
  <si>
    <t>1.3.2.9.4.9.4</t>
  </si>
  <si>
    <t>1.3.2.9.4.9.5</t>
  </si>
  <si>
    <t>1.3.2.9.4.9.6</t>
  </si>
  <si>
    <t>1.3.2.9.4.9.7</t>
  </si>
  <si>
    <t>1.3.2.9.4.9.8</t>
  </si>
  <si>
    <t>1.3.2.9.4.9.9</t>
  </si>
  <si>
    <t>1.3.2.9.4.9.10</t>
  </si>
  <si>
    <t>1.3.2.9.4.9.11</t>
  </si>
  <si>
    <t>1.3.2.9.4.9.12</t>
  </si>
  <si>
    <t>1.3.2.9.4.9.13</t>
  </si>
  <si>
    <t>1.3.2.9.4.9.14</t>
  </si>
  <si>
    <t>1.3.2.9.4.9.15</t>
  </si>
  <si>
    <t>1.3.2.9.4.9.16</t>
  </si>
  <si>
    <t>1.3.2.9.4.9.17</t>
  </si>
  <si>
    <t>1.3.2.9.4.9.18</t>
  </si>
  <si>
    <t>1.3.2.9.4.9.19</t>
  </si>
  <si>
    <t>1.3.2.9.4.9.20</t>
  </si>
  <si>
    <t>1.3.2.9.4.9.21</t>
  </si>
  <si>
    <t>1.3.2.9.4.9.22</t>
  </si>
  <si>
    <t>1.3.2.9.4.9.23</t>
  </si>
  <si>
    <t>1.3.2.9.4.9.24</t>
  </si>
  <si>
    <t>1.3.2.9.4.9.25</t>
  </si>
  <si>
    <t>1.3.2.9.4.9.26</t>
  </si>
  <si>
    <t>1.3.2.9.4.9.27</t>
  </si>
  <si>
    <t>1.3.2.9.4.9.28</t>
  </si>
  <si>
    <t>1.3.2.9.4.9.29</t>
  </si>
  <si>
    <t>1.3.2.9.4.9.30</t>
  </si>
  <si>
    <t>1.3.2.9.4.9.31</t>
  </si>
  <si>
    <t>1.3.2.9.4.9.32</t>
  </si>
  <si>
    <t>1.3.2.9.4.9.33</t>
  </si>
  <si>
    <t>1.3.2.9.4.9.34</t>
  </si>
  <si>
    <t>1.3.2.9.4.9.35</t>
  </si>
  <si>
    <t>1.3.2.9.4.9.36</t>
  </si>
  <si>
    <t>1.3.2.9.4.9.37</t>
  </si>
  <si>
    <t>1.3.2.9.4.9.38</t>
  </si>
  <si>
    <t>1.3.2.9.4.9.39</t>
  </si>
  <si>
    <t>1.3.2.9.4.9.40</t>
  </si>
  <si>
    <t>1.3.2.9.4.9.41</t>
  </si>
  <si>
    <t>1.3.2.9.4.9.42</t>
  </si>
  <si>
    <t>1.3.2.9.4.9.43</t>
  </si>
  <si>
    <t>1.3.2.9.4.9.44</t>
  </si>
  <si>
    <t>1.3.2.9.4.9.45</t>
  </si>
  <si>
    <t>1.3.2.9.4.9.46</t>
  </si>
  <si>
    <t>1.3.2.9.4.9.47</t>
  </si>
  <si>
    <t>1.3.2.9.4.9.48</t>
  </si>
  <si>
    <t>1.3.2.9.4.9.49</t>
  </si>
  <si>
    <t>1.3.2.9.4.9.50</t>
  </si>
  <si>
    <t>1.3.2.9.4.9.51</t>
  </si>
  <si>
    <t>1.3.2.9.4.9.52</t>
  </si>
  <si>
    <t>1.3.2.9.4.9.53</t>
  </si>
  <si>
    <t>1.3.2.9.4.9.54</t>
  </si>
  <si>
    <t>1.3.2.9.4.9.55</t>
  </si>
  <si>
    <t>1.3.2.9.4.9.56</t>
  </si>
  <si>
    <t>1.3.2.9.4.9.57</t>
  </si>
  <si>
    <t>1.3.2.9.4.9.58</t>
  </si>
  <si>
    <t>1.3.2.9.4.9.59</t>
  </si>
  <si>
    <t>1.3.2.9.4.9.60</t>
  </si>
  <si>
    <t>1.3.2.9.4.9.61</t>
  </si>
  <si>
    <t>1.3.2.9.4.9.62</t>
  </si>
  <si>
    <t>1.3.2.9.4.9.63</t>
  </si>
  <si>
    <t>1.3.2.9.4.9.64</t>
  </si>
  <si>
    <t>1.3.2.9.4.9.65</t>
  </si>
  <si>
    <t>1.3.2.9.4.9.66</t>
  </si>
  <si>
    <t>1.3.2.9.4.9.67</t>
  </si>
  <si>
    <t>1.3.2.9.4.9.68</t>
  </si>
  <si>
    <t>1.3.2.9.4.9.69</t>
  </si>
  <si>
    <t>1.3.2.9.4.9.70</t>
  </si>
  <si>
    <t>1.3.2.9.4.9.71</t>
  </si>
  <si>
    <t>1.3.2.9.4.9.72</t>
  </si>
  <si>
    <t>1.3.2.9.4.9.73</t>
  </si>
  <si>
    <t>1.3.2.9.4.9.74</t>
  </si>
  <si>
    <t>1.3.2.9.4.9.75</t>
  </si>
  <si>
    <t>1.3.2.9.4.9.76</t>
  </si>
  <si>
    <t>1.3.2.9.4.9.77</t>
  </si>
  <si>
    <t>1.3.2.9.4.9.78</t>
  </si>
  <si>
    <t>1.3.2.9.4.9.79</t>
  </si>
  <si>
    <t>1.3.2.9.4.9.80</t>
  </si>
  <si>
    <t>1.3.2.9.4.9.81</t>
  </si>
  <si>
    <t>1.3.2.9.4.9.82</t>
  </si>
  <si>
    <t>1.3.2.9.4.9.83</t>
  </si>
  <si>
    <t>1.3.2.9.4.9.84</t>
  </si>
  <si>
    <t>1.3.2.9.4.9.85</t>
  </si>
  <si>
    <t>1.3.2.9.4.9.86</t>
  </si>
  <si>
    <t>1.3.2.9.4.9.87</t>
  </si>
  <si>
    <t>1.3.2.9.4.9.88</t>
  </si>
  <si>
    <t>1.3.2.9.4.9.89</t>
  </si>
  <si>
    <t>1.3.2.9.4.9.90</t>
  </si>
  <si>
    <t>1.3.2.9.4.9.91</t>
  </si>
  <si>
    <t>1.3.2.9.4.9.92</t>
  </si>
  <si>
    <t>1.3.2.9.4.9.93</t>
  </si>
  <si>
    <t>1.3.2.9.4.9.94</t>
  </si>
  <si>
    <t>1.3.2.9.4.9.95</t>
  </si>
  <si>
    <t>1.3.2.9.4.9.96</t>
  </si>
  <si>
    <t>1.3.2.9.4.9.97</t>
  </si>
  <si>
    <t>1.3.2.9.4.9.98</t>
  </si>
  <si>
    <t>1.3.2.9.4.9.99</t>
  </si>
  <si>
    <t>1.3.2.9.4.9.100</t>
  </si>
  <si>
    <t>1.3.2.9.4.9.101</t>
  </si>
  <si>
    <t>1.3.2.9.4.9.102</t>
  </si>
  <si>
    <t>1.3.2.9.4.9.103</t>
  </si>
  <si>
    <t>1.3.2.9.4.9.104</t>
  </si>
  <si>
    <t>1.3.2.9.4.9.105</t>
  </si>
  <si>
    <t>1.3.2.9.4.9.106</t>
  </si>
  <si>
    <t>1.3.2.9.4.9.107</t>
  </si>
  <si>
    <t>1.3.2.9.4.9.108</t>
  </si>
  <si>
    <t>1.3.2.9.4.9.109</t>
  </si>
  <si>
    <t>1.3.2.9.4.9.110</t>
  </si>
  <si>
    <t>1.3.2.9.4.9.111</t>
  </si>
  <si>
    <t>1.3.2.9.4.9.112</t>
  </si>
  <si>
    <t>1.3.2.9.4.9.113</t>
  </si>
  <si>
    <t>1.3.2.9.4.9.114</t>
  </si>
  <si>
    <t>1.3.2.9.4.9.115</t>
  </si>
  <si>
    <t>1.3.2.9.4.9.116</t>
  </si>
  <si>
    <t>1.3.2.9.4.9.117</t>
  </si>
  <si>
    <t>1.3.2.9.4.9.118</t>
  </si>
  <si>
    <t>1.3.2.9.4.9.119</t>
  </si>
  <si>
    <t>1.3.2.9.4.9.120</t>
  </si>
  <si>
    <t>1.3.2.9.4.9.121</t>
  </si>
  <si>
    <t>1.3.2.9.4.9.122</t>
  </si>
  <si>
    <t>1.3.2.9.4.9.123</t>
  </si>
  <si>
    <t>1.3.2.9.4.9.124</t>
  </si>
  <si>
    <t>1.3.2.9.4.9.125</t>
  </si>
  <si>
    <t>1.3.2.9.4.9.126</t>
  </si>
  <si>
    <t>1.3.2.9.4.9.127</t>
  </si>
  <si>
    <t>1.3.2.9.4.9.128</t>
  </si>
  <si>
    <t>1.3.2.9.4.9.129</t>
  </si>
  <si>
    <t>1.3.2.9.4.9.130</t>
  </si>
  <si>
    <t>1.3.2.9.4.9.131</t>
  </si>
  <si>
    <t>1.3.2.9.4.9.132</t>
  </si>
  <si>
    <t>1.3.2.9.4.9.133</t>
  </si>
  <si>
    <t>1.3.2.9.4.9.134</t>
  </si>
  <si>
    <t>1.3.2.9.4.9.135</t>
  </si>
  <si>
    <t>1.3.2.9.4.9.136</t>
  </si>
  <si>
    <t>1.3.2.9.4.9.137</t>
  </si>
  <si>
    <t>1.3.2.9.4.9.138</t>
  </si>
  <si>
    <t>1.3.2.9.4.9.139</t>
  </si>
  <si>
    <t>1.3.2.9.4.9.140</t>
  </si>
  <si>
    <t>1.3.2.9.4.9.141</t>
  </si>
  <si>
    <t>1.3.2.9.4.9.142</t>
  </si>
  <si>
    <t>1.3.2.9.4.9.143</t>
  </si>
  <si>
    <t>1.3.2.9.4.9.144</t>
  </si>
  <si>
    <t>1.3.2.9.4.9.145</t>
  </si>
  <si>
    <t>1.3.2.9.4.9.146</t>
  </si>
  <si>
    <t>1.3.2.9.4.9.147</t>
  </si>
  <si>
    <t>1.3.2.9.4.9.148</t>
  </si>
  <si>
    <t>1.3.2.9.4.9.149</t>
  </si>
  <si>
    <t>1.3.2.9.4.9.150</t>
  </si>
  <si>
    <t>1.3.2.9.4.9.151</t>
  </si>
  <si>
    <t>1.3.2.9.4.9.152</t>
  </si>
  <si>
    <t>1.3.2.9.4.9.153</t>
  </si>
  <si>
    <t>1.3.2.9.4.9.154</t>
  </si>
  <si>
    <t>1.3.2.9.4.9.155</t>
  </si>
  <si>
    <t>1.3.2.9.4.9.156</t>
  </si>
  <si>
    <t>1.3.2.9.4.9.157</t>
  </si>
  <si>
    <t>1.3.2.9.4.9.158</t>
  </si>
  <si>
    <t>1.3.2.9.4.9.159</t>
  </si>
  <si>
    <t>1.3.2.9.4.9.160</t>
  </si>
  <si>
    <t>1.3.2.9.4.9.161</t>
  </si>
  <si>
    <t>1.3.2.9.4.9.162</t>
  </si>
  <si>
    <t>1.3.2.9.4.9.163</t>
  </si>
  <si>
    <t>1.3.2.9.4.9.164</t>
  </si>
  <si>
    <t>1.3.2.9.4.9.165</t>
  </si>
  <si>
    <t>1.3.2.9.4.9.166</t>
  </si>
  <si>
    <t>1.3.2.9.4.9.167</t>
  </si>
  <si>
    <t>1.3.2.9.4.9.168</t>
  </si>
  <si>
    <t>1.3.2.9.4.9.169</t>
  </si>
  <si>
    <t>1.3.2.9.4.9.170</t>
  </si>
  <si>
    <t>1.3.2.9.4.9.171</t>
  </si>
  <si>
    <t>1.3.2.9.4.9.172</t>
  </si>
  <si>
    <t>1.3.2.9.4.9.173</t>
  </si>
  <si>
    <t>1.3.2.9.4.9.174</t>
  </si>
  <si>
    <t>1.3.2.9.4.9.175</t>
  </si>
  <si>
    <t>1.3.2.9.4.9.176</t>
  </si>
  <si>
    <t>1.3.2.9.4.10.1</t>
  </si>
  <si>
    <t>1.3.2.10.1.1.1</t>
  </si>
  <si>
    <t>1.3.2.10.1.1.2</t>
  </si>
  <si>
    <t>1.3.2.10.1.1.3</t>
  </si>
  <si>
    <t>1.3.2.10.1.1.4</t>
  </si>
  <si>
    <t>1.3.2.10.1.1.5</t>
  </si>
  <si>
    <t>1.3.2.10.1.1.6</t>
  </si>
  <si>
    <t>1.3.2.10.1.1.7</t>
  </si>
  <si>
    <t>1.3.2.10.1.1.8</t>
  </si>
  <si>
    <t>1.3.2.10.1.2.1</t>
  </si>
  <si>
    <t>1.3.2.10.1.2.2</t>
  </si>
  <si>
    <t>1.3.2.10.1.2.3</t>
  </si>
  <si>
    <t>1.3.2.10.1.2.4</t>
  </si>
  <si>
    <t>1.3.2.10.1.2.5</t>
  </si>
  <si>
    <t>1.3.2.10.1.2.6</t>
  </si>
  <si>
    <t>1.3.2.10.1.2.7</t>
  </si>
  <si>
    <t>1.3.2.10.1.2.8</t>
  </si>
  <si>
    <t>1.3.2.10.1.2.9</t>
  </si>
  <si>
    <t>1.3.2.10.1.2.10</t>
  </si>
  <si>
    <t>1.3.2.10.1.3.1</t>
  </si>
  <si>
    <t>1.3.2.10.2.1.1</t>
  </si>
  <si>
    <t>1.3.2.10.2.1.2</t>
  </si>
  <si>
    <t>1.3.2.10.2.1.3</t>
  </si>
  <si>
    <t>1.3.2.10.2.1.4</t>
  </si>
  <si>
    <t>1.3.2.10.2.1.5</t>
  </si>
  <si>
    <t>1.3.2.10.2.1.6</t>
  </si>
  <si>
    <t>1.3.2.10.2.1.7</t>
  </si>
  <si>
    <t>1.3.2.10.2.1.8</t>
  </si>
  <si>
    <t>1.3.2.10.2.1.9</t>
  </si>
  <si>
    <t>1.3.2.10.2.1.10</t>
  </si>
  <si>
    <t>1.3.2.10.2.1.11</t>
  </si>
  <si>
    <t>1.3.2.10.2.1.12</t>
  </si>
  <si>
    <t>1.3.2.10.2.1.13</t>
  </si>
  <si>
    <t>1.3.2.10.2.1.14</t>
  </si>
  <si>
    <t>1.3.2.10.2.1.15</t>
  </si>
  <si>
    <t>1.3.2.10.2.1.16</t>
  </si>
  <si>
    <t>1.3.2.10.2.1.17</t>
  </si>
  <si>
    <t>1.3.2.10.2.1.18</t>
  </si>
  <si>
    <t>1.3.2.10.2.2.1</t>
  </si>
  <si>
    <t>1.3.2.10.2.2.2</t>
  </si>
  <si>
    <t>1.3.2.10.2.2.3</t>
  </si>
  <si>
    <t>1.3.2.10.2.2.4</t>
  </si>
  <si>
    <t>1.3.2.10.2.2.5</t>
  </si>
  <si>
    <t>1.3.2.10.2.2.6</t>
  </si>
  <si>
    <t>1.3.2.10.2.2.7</t>
  </si>
  <si>
    <t>1.3.2.10.2.2.8</t>
  </si>
  <si>
    <t>1.3.2.10.2.2.9</t>
  </si>
  <si>
    <t>1.3.2.10.2.2.10</t>
  </si>
  <si>
    <t>1.3.2.10.2.2.11</t>
  </si>
  <si>
    <t>1.3.2.10.2.2.12</t>
  </si>
  <si>
    <t>1.3.2.10.2.2.13</t>
  </si>
  <si>
    <t>1.3.2.10.2.2.14</t>
  </si>
  <si>
    <t>1.3.2.10.2.2.15</t>
  </si>
  <si>
    <t>1.3.2.10.2.2.16</t>
  </si>
  <si>
    <t>1.3.2.10.2.2.17</t>
  </si>
  <si>
    <t>1.3.2.10.2.3.1</t>
  </si>
  <si>
    <t>1.3.2.10.2.3.2</t>
  </si>
  <si>
    <t>1.3.2.10.2.3.3</t>
  </si>
  <si>
    <t>1.3.2.10.2.3.4</t>
  </si>
  <si>
    <t>1.3.2.10.2.3.5</t>
  </si>
  <si>
    <t>1.3.2.10.2.3.6</t>
  </si>
  <si>
    <t>1.3.2.10.2.3.7</t>
  </si>
  <si>
    <t>1.3.2.10.2.3.8</t>
  </si>
  <si>
    <t>1.3.2.10.2.3.9</t>
  </si>
  <si>
    <t>1.3.2.10.2.3.10</t>
  </si>
  <si>
    <t>1.3.2.10.2.3.11</t>
  </si>
  <si>
    <t>1.3.2.10.2.3.12</t>
  </si>
  <si>
    <t>1.3.2.10.2.3.13</t>
  </si>
  <si>
    <t>1.3.2.10.2.3.14</t>
  </si>
  <si>
    <t>1.3.2.10.2.3.15</t>
  </si>
  <si>
    <t>1.3.2.10.2.3.16</t>
  </si>
  <si>
    <t>1.3.2.10.2.3.17</t>
  </si>
  <si>
    <t>1.3.2.10.2.3.18</t>
  </si>
  <si>
    <t>1.3.2.10.2.4.1</t>
  </si>
  <si>
    <t>1.3.2.10.2.4.2</t>
  </si>
  <si>
    <t>1.3.2.10.2.4.3</t>
  </si>
  <si>
    <t>1.3.2.10.2.4.4</t>
  </si>
  <si>
    <t>1.3.2.10.2.4.5</t>
  </si>
  <si>
    <t>1.3.2.10.2.4.6</t>
  </si>
  <si>
    <t>1.3.2.10.2.4.7</t>
  </si>
  <si>
    <t>1.3.2.10.2.4.8</t>
  </si>
  <si>
    <t>1.3.2.10.2.4.9</t>
  </si>
  <si>
    <t>1.3.2.10.2.4.10</t>
  </si>
  <si>
    <t>1.3.2.10.2.4.11</t>
  </si>
  <si>
    <t>1.3.2.10.2.4.12</t>
  </si>
  <si>
    <t>1.3.2.10.2.4.13</t>
  </si>
  <si>
    <t>1.3.2.10.2.4.14</t>
  </si>
  <si>
    <t>1.3.2.10.2.4.15</t>
  </si>
  <si>
    <t>1.3.2.10.2.4.16</t>
  </si>
  <si>
    <t>1.3.2.10.2.4.17</t>
  </si>
  <si>
    <t>1.3.2.10.2.4.18</t>
  </si>
  <si>
    <t>1.3.2.10.2.4.19</t>
  </si>
  <si>
    <t>1.3.2.10.2.4.20</t>
  </si>
  <si>
    <t>1.3.2.10.2.4.21</t>
  </si>
  <si>
    <t>1.3.2.10.2.4.22</t>
  </si>
  <si>
    <t>1.3.2.10.2.4.23</t>
  </si>
  <si>
    <t>1.3.2.10.2.4.24</t>
  </si>
  <si>
    <t>1.3.2.10.2.4.25</t>
  </si>
  <si>
    <t>1.3.2.10.2.4.26</t>
  </si>
  <si>
    <t>1.3.2.10.2.4.27</t>
  </si>
  <si>
    <t>1.3.2.10.2.4.28</t>
  </si>
  <si>
    <t>1.3.2.10.2.4.29</t>
  </si>
  <si>
    <t>1.3.2.10.2.4.30</t>
  </si>
  <si>
    <t>1.3.2.10.2.4.31</t>
  </si>
  <si>
    <t>1.3.2.10.2.4.32</t>
  </si>
  <si>
    <t>1.3.2.10.2.4.33</t>
  </si>
  <si>
    <t>1.3.2.10.2.5.1</t>
  </si>
  <si>
    <t>1.3.2.11.1.1.1</t>
  </si>
  <si>
    <t>1.3.2.11.1.1.2</t>
  </si>
  <si>
    <t>1.3.2.11.1.1.3</t>
  </si>
  <si>
    <t>1.3.2.11.1.1.4</t>
  </si>
  <si>
    <t>1.3.2.11.1.2.1</t>
  </si>
  <si>
    <t>1.3.2.11.1.2.2</t>
  </si>
  <si>
    <t>1.3.2.11.1.2.3</t>
  </si>
  <si>
    <t>1.3.2.11.1.2.4</t>
  </si>
  <si>
    <t>1.3.2.11.1.2.5</t>
  </si>
  <si>
    <t>1.3.2.11.1.2.6</t>
  </si>
  <si>
    <t>1.3.2.11.1.2.7</t>
  </si>
  <si>
    <t>1.3.2.11.1.2.8</t>
  </si>
  <si>
    <t>1.3.2.11.1.2.9</t>
  </si>
  <si>
    <t>1.3.2.11.1.2.10</t>
  </si>
  <si>
    <t>1.3.2.11.1.2.11</t>
  </si>
  <si>
    <t>1.3.2.11.1.2.12</t>
  </si>
  <si>
    <t>1.3.2.11.1.2.13</t>
  </si>
  <si>
    <t>1.3.2.11.1.2.14</t>
  </si>
  <si>
    <t>1.3.2.11.1.2.15</t>
  </si>
  <si>
    <t>1.3.2.11.1.2.16</t>
  </si>
  <si>
    <t>1.3.2.11.1.2.17</t>
  </si>
  <si>
    <t>1.3.2.11.1.2.18</t>
  </si>
  <si>
    <t>1.3.2.11.1.2.19</t>
  </si>
  <si>
    <t>1.3.2.11.1.2.20</t>
  </si>
  <si>
    <t>1.3.2.11.1.2.21</t>
  </si>
  <si>
    <t>1.3.2.11.1.2.22</t>
  </si>
  <si>
    <t>1.3.2.11.1.3.1</t>
  </si>
  <si>
    <t>1.3.2.11.2.1.1</t>
  </si>
  <si>
    <t>1.3.2.11.2.1.2</t>
  </si>
  <si>
    <t>1.3.2.11.2.1.3</t>
  </si>
  <si>
    <t>1.3.2.11.2.1.4</t>
  </si>
  <si>
    <t>1.3.2.11.2.1.5</t>
  </si>
  <si>
    <t>1.3.2.11.2.1.6</t>
  </si>
  <si>
    <t>1.3.2.11.2.1.7</t>
  </si>
  <si>
    <t>1.3.2.11.2.1.8</t>
  </si>
  <si>
    <t>1.3.2.11.2.1.9</t>
  </si>
  <si>
    <t>1.3.2.11.2.1.10</t>
  </si>
  <si>
    <t>1.3.2.11.2.1.11</t>
  </si>
  <si>
    <t>1.3.2.11.2.1.12</t>
  </si>
  <si>
    <t>1.3.2.11.2.1.13</t>
  </si>
  <si>
    <t>1.3.2.11.2.1.14</t>
  </si>
  <si>
    <t>1.3.2.11.2.2.1</t>
  </si>
  <si>
    <t>1.3.2.11.2.2.2</t>
  </si>
  <si>
    <t>1.3.2.11.2.2.3</t>
  </si>
  <si>
    <t>1.3.2.11.2.2.4</t>
  </si>
  <si>
    <t>1.3.2.11.2.2.5</t>
  </si>
  <si>
    <t>1.3.2.11.2.2.6</t>
  </si>
  <si>
    <t>1.3.2.11.2.2.7</t>
  </si>
  <si>
    <t>1.3.2.11.2.2.8</t>
  </si>
  <si>
    <t>1.3.2.11.2.2.9</t>
  </si>
  <si>
    <t>1.3.2.11.2.2.10</t>
  </si>
  <si>
    <t>1.3.2.11.2.2.11</t>
  </si>
  <si>
    <t>1.3.2.11.2.2.12</t>
  </si>
  <si>
    <t>1.3.2.11.2.2.13</t>
  </si>
  <si>
    <t>1.3.2.11.2.2.14</t>
  </si>
  <si>
    <t>1.3.2.11.2.2.15</t>
  </si>
  <si>
    <t>1.3.2.11.2.2.16</t>
  </si>
  <si>
    <t>1.3.2.11.2.2.17</t>
  </si>
  <si>
    <t>1.3.2.11.2.2.18</t>
  </si>
  <si>
    <t>1.3.2.11.2.2.19</t>
  </si>
  <si>
    <t>1.3.2.11.2.2.20</t>
  </si>
  <si>
    <t>1.3.2.11.2.2.21</t>
  </si>
  <si>
    <t>1.3.2.11.2.2.22</t>
  </si>
  <si>
    <t>1.3.2.11.2.2.23</t>
  </si>
  <si>
    <t>1.3.2.11.2.2.24</t>
  </si>
  <si>
    <t>1.3.2.11.2.2.25</t>
  </si>
  <si>
    <t>1.3.2.11.2.2.26</t>
  </si>
  <si>
    <t>1.3.2.11.2.2.27</t>
  </si>
  <si>
    <t>1.3.2.11.2.2.28</t>
  </si>
  <si>
    <t>1.3.2.11.2.2.29</t>
  </si>
  <si>
    <t>1.3.2.11.2.2.30</t>
  </si>
  <si>
    <t>1.3.2.11.2.2.31</t>
  </si>
  <si>
    <t>1.3.2.11.2.2.32</t>
  </si>
  <si>
    <t>1.3.2.11.2.2.33</t>
  </si>
  <si>
    <t>1.3.2.11.2.2.34</t>
  </si>
  <si>
    <t>1.3.2.11.2.2.35</t>
  </si>
  <si>
    <t>1.3.2.11.2.2.36</t>
  </si>
  <si>
    <t>1.3.2.11.2.2.37</t>
  </si>
  <si>
    <t>1.3.2.11.2.2.38</t>
  </si>
  <si>
    <t>1.3.2.11.2.2.39</t>
  </si>
  <si>
    <t>1.3.2.11.2.2.40</t>
  </si>
  <si>
    <t>1.3.2.11.2.2.41</t>
  </si>
  <si>
    <t>1.3.2.11.2.2.42</t>
  </si>
  <si>
    <t>1.3.2.11.2.3.1</t>
  </si>
  <si>
    <t>1.3.2.11.2.3.2</t>
  </si>
  <si>
    <t>1.3.2.11.2.3.3</t>
  </si>
  <si>
    <t>1.3.2.11.2.3.4</t>
  </si>
  <si>
    <t>1.3.2.11.2.3.5</t>
  </si>
  <si>
    <t>1.3.2.11.2.3.6</t>
  </si>
  <si>
    <t>1.3.2.11.2.3.7</t>
  </si>
  <si>
    <t>1.3.2.11.2.4.1</t>
  </si>
  <si>
    <t>1.3.2.12.1.1.1</t>
  </si>
  <si>
    <t>1.3.2.12.1.1.2</t>
  </si>
  <si>
    <t>1.3.2.12.1.1.3</t>
  </si>
  <si>
    <t>1.3.2.12.1.1.4</t>
  </si>
  <si>
    <t>1.3.2.12.1.2.1</t>
  </si>
  <si>
    <t>1.3.2.12.1.2.2</t>
  </si>
  <si>
    <t>1.3.2.12.1.2.3</t>
  </si>
  <si>
    <t>1.3.2.12.1.2.4</t>
  </si>
  <si>
    <t>1.3.2.12.1.2.5</t>
  </si>
  <si>
    <t>1.3.2.12.1.2.6</t>
  </si>
  <si>
    <t>1.3.2.12.1.3.1</t>
  </si>
  <si>
    <t>1.3.2.12.2.1.1</t>
  </si>
  <si>
    <t>1.3.2.12.2.1.2</t>
  </si>
  <si>
    <t>1.3.2.12.2.2.1</t>
  </si>
  <si>
    <t>1.3.2.12.2.2.2</t>
  </si>
  <si>
    <t>1.3.2.12.2.2.3</t>
  </si>
  <si>
    <t>1.3.2.12.2.3.1</t>
  </si>
  <si>
    <t>1.3.2.12.2.3.2</t>
  </si>
  <si>
    <t>1.3.2.12.2.3.3</t>
  </si>
  <si>
    <t>1.3.2.12.2.4.1</t>
  </si>
  <si>
    <t>1.3.2.12.2.4.2</t>
  </si>
  <si>
    <t>1.3.2.12.2.4.3</t>
  </si>
  <si>
    <t>1.3.2.12.2.4.4</t>
  </si>
  <si>
    <t>1.3.2.12.2.4.5</t>
  </si>
  <si>
    <t>1.3.2.12.2.4.6</t>
  </si>
  <si>
    <t>1.3.2.12.2.4.7</t>
  </si>
  <si>
    <t>1.3.2.12.2.4.8</t>
  </si>
  <si>
    <t>1.3.2.12.2.4.9</t>
  </si>
  <si>
    <t>1.3.2.12.2.4.10</t>
  </si>
  <si>
    <t>1.3.2.12.2.4.11</t>
  </si>
  <si>
    <t>1.3.2.12.2.4.12</t>
  </si>
  <si>
    <t>1.3.2.12.2.5.1</t>
  </si>
  <si>
    <t>1.3.2.13.1.1.1</t>
  </si>
  <si>
    <t>1.3.2.13.1.1.2</t>
  </si>
  <si>
    <t>1.3.2.13.1.1.3</t>
  </si>
  <si>
    <t>1.3.2.13.1.1.4</t>
  </si>
  <si>
    <t>1.3.2.13.1.1.5</t>
  </si>
  <si>
    <t>1.3.2.13.1.1.6</t>
  </si>
  <si>
    <t>1.3.2.13.1.1.7</t>
  </si>
  <si>
    <t>1.3.2.13.1.2.1</t>
  </si>
  <si>
    <t>1.3.2.13.1.2.2</t>
  </si>
  <si>
    <t>1.3.2.13.1.2.3</t>
  </si>
  <si>
    <t>1.3.2.13.1.2.4</t>
  </si>
  <si>
    <t>1.3.2.13.1.3.1</t>
  </si>
  <si>
    <t>1.3.2.13.2.1.1</t>
  </si>
  <si>
    <t>1.3.2.13.2.1.2</t>
  </si>
  <si>
    <t>1.3.2.13.2.2.1</t>
  </si>
  <si>
    <t>1.3.2.13.2.2.2</t>
  </si>
  <si>
    <t>1.3.2.13.3.1.1</t>
  </si>
  <si>
    <t>1.3.2.13.3.1.2</t>
  </si>
  <si>
    <t>1.3.2.13.3.1.3</t>
  </si>
  <si>
    <t>1.3.2.13.3.1.4</t>
  </si>
  <si>
    <t>1.3.2.13.3.1.5</t>
  </si>
  <si>
    <t>1.3.2.13.3.1.6</t>
  </si>
  <si>
    <t>1.3.2.13.3.1.7</t>
  </si>
  <si>
    <t>1.3.2.13.3.1.8</t>
  </si>
  <si>
    <t>1.3.2.13.3.1.9</t>
  </si>
  <si>
    <t>1.3.2.13.3.1.10</t>
  </si>
  <si>
    <t>1.3.2.13.3.1.11</t>
  </si>
  <si>
    <t>1.3.2.13.3.2.1</t>
  </si>
  <si>
    <t>1.3.2.13.3.2.2</t>
  </si>
  <si>
    <t>1.3.2.13.3.2.3</t>
  </si>
  <si>
    <t>1.3.2.13.3.2.4</t>
  </si>
  <si>
    <t>1.3.2.13.3.3.1</t>
  </si>
  <si>
    <t>1.3.2.13.3.3.2</t>
  </si>
  <si>
    <t>1.3.2.13.3.3.3</t>
  </si>
  <si>
    <t>1.3.2.13.3.3.4</t>
  </si>
  <si>
    <t>1.3.2.13.3.4.1</t>
  </si>
  <si>
    <t>1.3.2.13.3.4.2</t>
  </si>
  <si>
    <t>1.3.2.13.3.4.3</t>
  </si>
  <si>
    <t>1.3.2.13.3.4.4</t>
  </si>
  <si>
    <t>1.3.2.13.3.5.1</t>
  </si>
  <si>
    <t>1.3.2.14.1.1.1</t>
  </si>
  <si>
    <t>1.3.2.14.1.1.2</t>
  </si>
  <si>
    <t>1.3.2.14.1.1.3</t>
  </si>
  <si>
    <t>1.3.2.14.1.2.1</t>
  </si>
  <si>
    <t>1.3.2.14.1.2.2</t>
  </si>
  <si>
    <t>1.3.2.14.1.2.3</t>
  </si>
  <si>
    <t>1.3.2.14.1.2.4</t>
  </si>
  <si>
    <t>1.3.2.14.1.2.5</t>
  </si>
  <si>
    <t>1.3.2.14.1.3.1</t>
  </si>
  <si>
    <t>1.3.2.14.2.1.1</t>
  </si>
  <si>
    <t>1.3.2.14.2.1.2</t>
  </si>
  <si>
    <t>1.3.2.14.2.1.3</t>
  </si>
  <si>
    <t>1.3.2.14.2.2.1</t>
  </si>
  <si>
    <t>1.3.2.14.2.2.2</t>
  </si>
  <si>
    <t>1.3.2.14.2.2.3</t>
  </si>
  <si>
    <t>1.3.2.14.2.2.4</t>
  </si>
  <si>
    <t>1.3.2.14.2.3.1</t>
  </si>
  <si>
    <t>1.3.2.15.1.1.1</t>
  </si>
  <si>
    <t>1.3.2.15.1.1.2</t>
  </si>
  <si>
    <t>1.3.2.15.1.1.3</t>
  </si>
  <si>
    <t>1.3.2.15.1.1.4</t>
  </si>
  <si>
    <t>1.3.2.15.1.2.1</t>
  </si>
  <si>
    <t>1.3.2.15.1.2.2</t>
  </si>
  <si>
    <t>1.3.2.15.1.3.1</t>
  </si>
  <si>
    <t>1.3.2.15.2.1.1</t>
  </si>
  <si>
    <t>1.3.2.15.2.1.2</t>
  </si>
  <si>
    <t>1.3.2.15.2.1.3</t>
  </si>
  <si>
    <t>1.3.2.15.2.2.1</t>
  </si>
  <si>
    <t>1.3.2.15.2.2.2</t>
  </si>
  <si>
    <t>1.3.2.15.2.2.3</t>
  </si>
  <si>
    <t>1.3.2.15.2.2.4</t>
  </si>
  <si>
    <t>1.3.2.15.2.3.1</t>
  </si>
  <si>
    <t>1.3.2.15.2.3.2</t>
  </si>
  <si>
    <t>1.3.2.15.2.3.3</t>
  </si>
  <si>
    <t>1.3.2.15.2.3.4</t>
  </si>
  <si>
    <t>1.3.2.15.2.3.5</t>
  </si>
  <si>
    <t>1.3.2.15.2.4.1</t>
  </si>
  <si>
    <t>1.3.2.15.2.4.2</t>
  </si>
  <si>
    <t>1.3.2.15.2.4.3</t>
  </si>
  <si>
    <t>1.3.2.15.2.5.1</t>
  </si>
  <si>
    <t>1.3.2.15.2.5.2</t>
  </si>
  <si>
    <t>1.3.2.15.2.5.3</t>
  </si>
  <si>
    <t>1.3.2.15.2.5.4</t>
  </si>
  <si>
    <t>1.3.2.15.2.5.5</t>
  </si>
  <si>
    <t>1.3.2.15.2.5.6</t>
  </si>
  <si>
    <t>1.3.2.15.2.6.1</t>
  </si>
  <si>
    <t>1.3.2.15.3.1.1</t>
  </si>
  <si>
    <t>1.3.2.15.3.1.2</t>
  </si>
  <si>
    <t>1.3.2.15.3.1.3</t>
  </si>
  <si>
    <t>1.3.2.15.3.1.4</t>
  </si>
  <si>
    <t>1.3.2.15.3.1.5</t>
  </si>
  <si>
    <t>1.3.2.15.3.1.6</t>
  </si>
  <si>
    <t>1.3.2.15.3.1.7</t>
  </si>
  <si>
    <t>1.3.2.15.3.1.8</t>
  </si>
  <si>
    <t>1.3.2.15.3.1.9</t>
  </si>
  <si>
    <t>1.3.2.15.3.1.10</t>
  </si>
  <si>
    <t>1.3.2.15.3.1.11</t>
  </si>
  <si>
    <t>1.3.2.15.3.1.12</t>
  </si>
  <si>
    <t>1.3.2.15.3.1.13</t>
  </si>
  <si>
    <t>1.3.2.15.3.1.14</t>
  </si>
  <si>
    <t>1.3.2.15.3.1.15</t>
  </si>
  <si>
    <t>1.3.2.15.3.1.16</t>
  </si>
  <si>
    <t>1.3.2.15.3.1.17</t>
  </si>
  <si>
    <t>1.3.2.15.3.1.18</t>
  </si>
  <si>
    <t>1.3.2.15.3.1.19</t>
  </si>
  <si>
    <t>1.3.2.15.3.1.20</t>
  </si>
  <si>
    <t>1.3.2.15.3.1.21</t>
  </si>
  <si>
    <t>1.3.2.15.3.1.22</t>
  </si>
  <si>
    <t>1.3.2.15.3.2.1</t>
  </si>
  <si>
    <t>1.3.2.15.3.2.2</t>
  </si>
  <si>
    <t>1.3.2.15.3.2.3</t>
  </si>
  <si>
    <t>1.3.2.15.3.2.4</t>
  </si>
  <si>
    <t>1.3.2.15.3.2.5</t>
  </si>
  <si>
    <t>1.3.2.15.3.2.6</t>
  </si>
  <si>
    <t>1.3.2.15.3.2.7</t>
  </si>
  <si>
    <t>1.3.2.15.3.2.8</t>
  </si>
  <si>
    <t>1.3.2.15.3.2.9</t>
  </si>
  <si>
    <t>1.3.2.15.3.2.10</t>
  </si>
  <si>
    <t>1.3.2.15.3.2.11</t>
  </si>
  <si>
    <t>1.3.2.15.3.2.12</t>
  </si>
  <si>
    <t>1.3.2.15.3.2.13</t>
  </si>
  <si>
    <t>1.3.2.15.3.2.14</t>
  </si>
  <si>
    <t>1.3.2.15.3.2.15</t>
  </si>
  <si>
    <t>1.3.2.15.3.2.16</t>
  </si>
  <si>
    <t>1.3.2.15.3.2.17</t>
  </si>
  <si>
    <t>1.3.2.15.3.2.18</t>
  </si>
  <si>
    <t>1.3.2.15.3.2.19</t>
  </si>
  <si>
    <t>1.3.2.15.3.3.1</t>
  </si>
  <si>
    <t>1.3.2.15.3.3.2</t>
  </si>
  <si>
    <t>1.3.2.15.3.3.3</t>
  </si>
  <si>
    <t>1.3.2.15.3.3.4</t>
  </si>
  <si>
    <t>1.3.2.15.3.3.5</t>
  </si>
  <si>
    <t>1.3.2.15.3.3.6</t>
  </si>
  <si>
    <t>1.3.2.15.3.3.7</t>
  </si>
  <si>
    <t>1.3.2.15.3.3.8</t>
  </si>
  <si>
    <t>1.3.2.15.3.3.9</t>
  </si>
  <si>
    <t>1.3.2.15.3.3.10</t>
  </si>
  <si>
    <t>1.3.2.15.3.3.11</t>
  </si>
  <si>
    <t>1.3.2.15.3.3.12</t>
  </si>
  <si>
    <t>1.3.2.15.3.3.13</t>
  </si>
  <si>
    <t>1.3.2.15.3.3.14</t>
  </si>
  <si>
    <t>1.3.2.15.3.3.15</t>
  </si>
  <si>
    <t>1.3.2.15.3.3.16</t>
  </si>
  <si>
    <t>1.3.2.15.3.3.17</t>
  </si>
  <si>
    <t>1.3.2.15.3.3.18</t>
  </si>
  <si>
    <t>1.3.2.15.3.3.19</t>
  </si>
  <si>
    <t>1.3.2.15.3.3.20</t>
  </si>
  <si>
    <t>1.3.2.15.3.3.21</t>
  </si>
  <si>
    <t>1.3.2.15.3.3.22</t>
  </si>
  <si>
    <t>1.3.2.15.3.3.23</t>
  </si>
  <si>
    <t>1.3.2.15.3.3.24</t>
  </si>
  <si>
    <t>1.3.2.15.3.3.25</t>
  </si>
  <si>
    <t>1.3.2.15.3.3.26</t>
  </si>
  <si>
    <t>1.3.2.15.3.3.27</t>
  </si>
  <si>
    <t>1.3.2.15.3.3.28</t>
  </si>
  <si>
    <t>1.3.2.15.3.3.29</t>
  </si>
  <si>
    <t>1.3.2.15.3.3.30</t>
  </si>
  <si>
    <t>1.3.2.15.3.3.31</t>
  </si>
  <si>
    <t>1.3.2.15.3.3.32</t>
  </si>
  <si>
    <t>1.3.2.15.3.3.33</t>
  </si>
  <si>
    <t>1.3.2.15.3.3.34</t>
  </si>
  <si>
    <t>1.3.2.15.3.3.35</t>
  </si>
  <si>
    <t>1.3.2.15.3.3.36</t>
  </si>
  <si>
    <t>1.3.2.15.3.3.37</t>
  </si>
  <si>
    <t>1.3.2.15.3.3.38</t>
  </si>
  <si>
    <t>1.3.2.15.3.3.39</t>
  </si>
  <si>
    <t>1.3.2.15.3.3.40</t>
  </si>
  <si>
    <t>1.3.2.15.3.3.41</t>
  </si>
  <si>
    <t>1.3.2.15.3.3.42</t>
  </si>
  <si>
    <t>1.3.2.15.3.3.43</t>
  </si>
  <si>
    <t>1.3.2.15.3.3.44</t>
  </si>
  <si>
    <t>1.3.2.15.3.3.45</t>
  </si>
  <si>
    <t>1.3.2.15.3.3.46</t>
  </si>
  <si>
    <t>1.3.2.15.3.3.47</t>
  </si>
  <si>
    <t>1.3.2.15.3.3.48</t>
  </si>
  <si>
    <t>1.3.2.15.3.3.49</t>
  </si>
  <si>
    <t>1.3.2.15.3.3.50</t>
  </si>
  <si>
    <t>1.3.2.15.3.3.51</t>
  </si>
  <si>
    <t>1.3.2.15.3.3.52</t>
  </si>
  <si>
    <t>1.3.2.15.3.3.53</t>
  </si>
  <si>
    <t>1.3.2.15.3.3.54</t>
  </si>
  <si>
    <t>1.3.2.15.3.3.55</t>
  </si>
  <si>
    <t>1.3.2.15.3.3.56</t>
  </si>
  <si>
    <t>1.3.2.15.3.3.57</t>
  </si>
  <si>
    <t>1.3.2.15.3.3.58</t>
  </si>
  <si>
    <t>1.3.2.15.3.3.59</t>
  </si>
  <si>
    <t>1.3.2.15.3.3.60</t>
  </si>
  <si>
    <t>1.3.2.15.3.3.61</t>
  </si>
  <si>
    <t>1.3.2.15.3.3.62</t>
  </si>
  <si>
    <t>1.3.2.15.3.3.63</t>
  </si>
  <si>
    <t>1.3.2.15.3.3.64</t>
  </si>
  <si>
    <t>1.3.2.15.3.3.65</t>
  </si>
  <si>
    <t>1.3.2.15.3.3.66</t>
  </si>
  <si>
    <t>1.3.2.15.3.3.67</t>
  </si>
  <si>
    <t>1.3.2.15.3.3.68</t>
  </si>
  <si>
    <t>1.3.2.15.3.3.69</t>
  </si>
  <si>
    <t>1.3.2.15.3.3.70</t>
  </si>
  <si>
    <t>1.3.2.15.3.3.71</t>
  </si>
  <si>
    <t>1.3.2.15.3.3.72</t>
  </si>
  <si>
    <t>1.3.2.15.3.3.73</t>
  </si>
  <si>
    <t>1.3.2.15.3.3.74</t>
  </si>
  <si>
    <t>1.3.2.15.3.3.75</t>
  </si>
  <si>
    <t>1.3.2.15.3.3.76</t>
  </si>
  <si>
    <t>1.3.2.15.3.3.77</t>
  </si>
  <si>
    <t>1.3.2.15.3.3.78</t>
  </si>
  <si>
    <t>1.3.2.15.3.3.79</t>
  </si>
  <si>
    <t>1.3.2.15.3.3.80</t>
  </si>
  <si>
    <t>1.3.2.15.3.3.81</t>
  </si>
  <si>
    <t>1.3.2.15.3.3.82</t>
  </si>
  <si>
    <t>1.3.2.15.3.3.83</t>
  </si>
  <si>
    <t>1.3.2.15.3.3.84</t>
  </si>
  <si>
    <t>1.3.2.15.3.3.85</t>
  </si>
  <si>
    <t>1.3.2.15.3.3.86</t>
  </si>
  <si>
    <t>1.3.2.15.3.3.87</t>
  </si>
  <si>
    <t>1.3.2.15.3.3.88</t>
  </si>
  <si>
    <t>1.3.2.15.3.3.89</t>
  </si>
  <si>
    <t>1.3.2.15.3.3.90</t>
  </si>
  <si>
    <t>1.3.2.15.3.3.91</t>
  </si>
  <si>
    <t>1.3.2.15.3.3.92</t>
  </si>
  <si>
    <t>1.3.2.15.3.3.93</t>
  </si>
  <si>
    <t>1.3.2.15.3.3.94</t>
  </si>
  <si>
    <t>1.3.2.15.3.3.95</t>
  </si>
  <si>
    <t>1.3.2.15.3.3.96</t>
  </si>
  <si>
    <t>1.3.2.15.3.3.97</t>
  </si>
  <si>
    <t>1.3.2.15.3.3.98</t>
  </si>
  <si>
    <t>1.3.2.15.3.3.99</t>
  </si>
  <si>
    <t>1.3.2.15.3.3.100</t>
  </si>
  <si>
    <t>1.3.2.15.3.3.101</t>
  </si>
  <si>
    <t>1.3.2.15.3.3.102</t>
  </si>
  <si>
    <t>1.3.2.15.3.4.1</t>
  </si>
  <si>
    <t>1.3.2.15.4.1.1</t>
  </si>
  <si>
    <t>1.3.2.15.4.1.2</t>
  </si>
  <si>
    <t>1.3.2.15.4.1.3</t>
  </si>
  <si>
    <t>1.3.2.15.4.1.4</t>
  </si>
  <si>
    <t>1.3.2.15.4.1.5</t>
  </si>
  <si>
    <t>1.3.2.15.4.1.6</t>
  </si>
  <si>
    <t>1.3.2.15.4.1.7</t>
  </si>
  <si>
    <t>1.3.2.15.4.1.8</t>
  </si>
  <si>
    <t>1.3.2.15.4.1.9</t>
  </si>
  <si>
    <t>1.3.2.15.4.1.10</t>
  </si>
  <si>
    <t>1.3.2.15.4.1.11</t>
  </si>
  <si>
    <t>1.3.2.15.4.1.12</t>
  </si>
  <si>
    <t>1.3.2.15.4.1.13</t>
  </si>
  <si>
    <t>1.3.2.15.4.1.14</t>
  </si>
  <si>
    <t>1.3.2.15.4.2.1</t>
  </si>
  <si>
    <t>1.3.2.15.4.2.2</t>
  </si>
  <si>
    <t>1.3.2.15.4.2.3</t>
  </si>
  <si>
    <t>1.3.2.15.4.2.4</t>
  </si>
  <si>
    <t>1.3.2.15.4.2.5</t>
  </si>
  <si>
    <t>1.3.2.15.4.2.6</t>
  </si>
  <si>
    <t>1.3.2.15.4.2.7</t>
  </si>
  <si>
    <t>1.3.2.15.4.2.8</t>
  </si>
  <si>
    <t>1.3.2.15.4.2.9</t>
  </si>
  <si>
    <t>1.3.2.15.4.2.10</t>
  </si>
  <si>
    <t>1.3.2.15.4.2.11</t>
  </si>
  <si>
    <t>1.3.2.15.4.2.12</t>
  </si>
  <si>
    <t>1.3.2.15.4.3.1</t>
  </si>
  <si>
    <t>1.3.2.15.4.3.2</t>
  </si>
  <si>
    <t>1.3.2.15.4.3.3</t>
  </si>
  <si>
    <t>1.3.2.15.4.3.4</t>
  </si>
  <si>
    <t>1.3.2.15.4.3.5</t>
  </si>
  <si>
    <t>1.3.2.15.4.3.6</t>
  </si>
  <si>
    <t>1.3.2.15.4.3.7</t>
  </si>
  <si>
    <t>1.3.2.15.4.3.8</t>
  </si>
  <si>
    <t>1.3.2.15.4.3.9</t>
  </si>
  <si>
    <t>1.3.2.15.4.3.10</t>
  </si>
  <si>
    <t>1.3.2.15.4.3.11</t>
  </si>
  <si>
    <t>1.3.2.15.4.3.12</t>
  </si>
  <si>
    <t>1.3.2.15.4.3.13</t>
  </si>
  <si>
    <t>1.3.2.15.4.4.1</t>
  </si>
  <si>
    <t>1.3.2.15.4.4.2</t>
  </si>
  <si>
    <t>1.3.2.15.4.4.3</t>
  </si>
  <si>
    <t>1.3.2.15.4.4.4</t>
  </si>
  <si>
    <t>1.3.2.15.4.4.5</t>
  </si>
  <si>
    <t>1.3.2.15.4.4.6</t>
  </si>
  <si>
    <t>1.3.2.15.4.4.7</t>
  </si>
  <si>
    <t>1.3.2.15.4.4.8</t>
  </si>
  <si>
    <t>1.3.2.15.4.4.9</t>
  </si>
  <si>
    <t>1.3.2.15.4.5.1</t>
  </si>
  <si>
    <t>1.3.2.15.4.5.2</t>
  </si>
  <si>
    <t>1.3.2.15.4.5.3</t>
  </si>
  <si>
    <t>1.3.2.15.4.5.4</t>
  </si>
  <si>
    <t>1.3.2.15.4.5.5</t>
  </si>
  <si>
    <t>1.3.2.15.4.5.6</t>
  </si>
  <si>
    <t>1.3.2.15.4.5.7</t>
  </si>
  <si>
    <t>1.3.2.15.4.5.8</t>
  </si>
  <si>
    <t>1.3.2.15.4.5.9</t>
  </si>
  <si>
    <t>1.3.2.15.4.5.10</t>
  </si>
  <si>
    <t>1.3.2.15.4.6.1</t>
  </si>
  <si>
    <t>1.3.2.15.4.6.2</t>
  </si>
  <si>
    <t>1.3.2.15.4.6.3</t>
  </si>
  <si>
    <t>1.3.2.15.4.6.4</t>
  </si>
  <si>
    <t>1.3.2.15.4.6.5</t>
  </si>
  <si>
    <t>1.3.2.15.4.6.6</t>
  </si>
  <si>
    <t>1.3.2.15.4.6.7</t>
  </si>
  <si>
    <t>1.3.2.15.4.6.8</t>
  </si>
  <si>
    <t>1.3.2.15.4.6.9</t>
  </si>
  <si>
    <t>1.3.2.15.4.6.10</t>
  </si>
  <si>
    <t>1.3.2.15.4.6.11</t>
  </si>
  <si>
    <t>1.3.2.15.4.6.12</t>
  </si>
  <si>
    <t>1.3.2.15.4.6.13</t>
  </si>
  <si>
    <t>1.3.2.15.4.6.14</t>
  </si>
  <si>
    <t>1.3.2.15.4.6.15</t>
  </si>
  <si>
    <t>1.3.2.15.4.6.16</t>
  </si>
  <si>
    <t>1.3.2.15.4.6.17</t>
  </si>
  <si>
    <t>1.3.2.15.4.6.18</t>
  </si>
  <si>
    <t>1.3.2.15.4.6.19</t>
  </si>
  <si>
    <t>1.3.2.15.4.6.20</t>
  </si>
  <si>
    <t>1.3.2.15.4.6.21</t>
  </si>
  <si>
    <t>1.3.2.15.4.6.22</t>
  </si>
  <si>
    <t>1.3.2.15.4.6.23</t>
  </si>
  <si>
    <t>1.3.2.15.4.6.24</t>
  </si>
  <si>
    <t>1.3.2.15.4.6.25</t>
  </si>
  <si>
    <t>1.3.2.15.4.6.26</t>
  </si>
  <si>
    <t>1.3.2.15.4.6.27</t>
  </si>
  <si>
    <t>1.3.2.15.4.6.28</t>
  </si>
  <si>
    <t>1.3.2.15.4.6.29</t>
  </si>
  <si>
    <t>1.3.2.15.4.6.30</t>
  </si>
  <si>
    <t>1.3.2.15.4.7.1</t>
  </si>
  <si>
    <t>1.3.2.16.1.1.1</t>
  </si>
  <si>
    <t>1.3.2.16.1.1.2</t>
  </si>
  <si>
    <t>1.3.2.16.1.1.3</t>
  </si>
  <si>
    <t>1.3.2.16.1.1.4</t>
  </si>
  <si>
    <t>1.3.2.16.1.1.5</t>
  </si>
  <si>
    <t>1.3.2.16.1.1.6</t>
  </si>
  <si>
    <t>1.3.2.16.1.2.1</t>
  </si>
  <si>
    <t>1.3.2.16.1.2.2</t>
  </si>
  <si>
    <t>1.3.2.16.1.3.1</t>
  </si>
  <si>
    <t>1.3.2.17.1.1.1</t>
  </si>
  <si>
    <t>1.3.2.17.1.1.2</t>
  </si>
  <si>
    <t>1.3.2.17.1.1.3</t>
  </si>
  <si>
    <t>1.3.2.17.1.1.4</t>
  </si>
  <si>
    <t>1.3.2.17.1.1.5</t>
  </si>
  <si>
    <t>1.3.2.17.1.1.6</t>
  </si>
  <si>
    <t>1.3.2.17.1.1.7</t>
  </si>
  <si>
    <t>1.3.2.17.1.1.8</t>
  </si>
  <si>
    <t>1.3.2.17.1.1.9</t>
  </si>
  <si>
    <t>1.3.2.17.1.2.1</t>
  </si>
  <si>
    <t>1.3.2.17.1.2.2</t>
  </si>
  <si>
    <t>1.3.2.17.1.2.3</t>
  </si>
  <si>
    <t>1.3.2.17.1.2.4</t>
  </si>
  <si>
    <t>1.3.2.17.1.2.5</t>
  </si>
  <si>
    <t>1.3.2.17.1.2.6</t>
  </si>
  <si>
    <t>1.3.2.17.1.2.7</t>
  </si>
  <si>
    <t>1.3.2.17.1.3.1</t>
  </si>
  <si>
    <t>1.3.2.17.1.3.2</t>
  </si>
  <si>
    <t>1.3.2.17.1.3.3</t>
  </si>
  <si>
    <t>1.3.2.17.1.3.4</t>
  </si>
  <si>
    <t>1.3.2.17.1.3.5</t>
  </si>
  <si>
    <t>1.3.2.17.1.3.6</t>
  </si>
  <si>
    <t>1.3.2.17.1.3.7</t>
  </si>
  <si>
    <t>1.3.2.17.1.3.8</t>
  </si>
  <si>
    <t>1.3.2.17.1.3.9</t>
  </si>
  <si>
    <t>1.3.2.17.1.3.10</t>
  </si>
  <si>
    <t>1.3.2.17.1.3.11</t>
  </si>
  <si>
    <t>1.3.2.17.1.4.1</t>
  </si>
  <si>
    <t>1.3.2.17.1.4.2</t>
  </si>
  <si>
    <t>1.3.2.17.1.4.3</t>
  </si>
  <si>
    <t>1.3.2.17.1.4.4</t>
  </si>
  <si>
    <t>1.3.2.17.1.4.5</t>
  </si>
  <si>
    <t>1.3.2.17.1.4.6</t>
  </si>
  <si>
    <t>1.3.2.17.1.4.7</t>
  </si>
  <si>
    <t>1.3.2.17.1.4.8</t>
  </si>
  <si>
    <t>1.3.2.17.1.4.9</t>
  </si>
  <si>
    <t>1.3.2.17.1.4.10</t>
  </si>
  <si>
    <t>1.3.2.17.1.4.11</t>
  </si>
  <si>
    <t>1.3.2.17.1.4.12</t>
  </si>
  <si>
    <t>1.3.2.17.1.4.13</t>
  </si>
  <si>
    <t>1.3.2.17.1.4.14</t>
  </si>
  <si>
    <t>1.3.2.17.1.5.1</t>
  </si>
  <si>
    <t>1.3.2.17.1.5.2</t>
  </si>
  <si>
    <t>1.3.2.17.1.5.3</t>
  </si>
  <si>
    <t>1.3.2.17.1.5.4</t>
  </si>
  <si>
    <t>1.3.2.17.1.5.5</t>
  </si>
  <si>
    <t>1.3.2.17.1.5.6</t>
  </si>
  <si>
    <t>1.3.2.17.1.5.7</t>
  </si>
  <si>
    <t>1.3.2.17.1.5.8</t>
  </si>
  <si>
    <t>1.3.2.17.1.6.1</t>
  </si>
  <si>
    <t>1.3.2.17.1.6.2</t>
  </si>
  <si>
    <t>1.3.2.17.1.6.3</t>
  </si>
  <si>
    <t>1.3.2.17.1.6.4</t>
  </si>
  <si>
    <t>1.3.2.17.1.6.5</t>
  </si>
  <si>
    <t>1.3.2.17.1.6.6</t>
  </si>
  <si>
    <t>1.3.2.17.1.6.7</t>
  </si>
  <si>
    <t>1.3.2.17.1.6.8</t>
  </si>
  <si>
    <t>1.3.2.17.1.7.1</t>
  </si>
  <si>
    <t>1.3.2.17.1.7.2</t>
  </si>
  <si>
    <t>1.3.2.17.1.7.3</t>
  </si>
  <si>
    <t>1.3.2.17.1.7.4</t>
  </si>
  <si>
    <t>1.3.2.17.1.7.5</t>
  </si>
  <si>
    <t>1.3.2.17.1.7.6</t>
  </si>
  <si>
    <t>1.3.2.17.1.7.7</t>
  </si>
  <si>
    <t>1.3.2.17.1.8.1</t>
  </si>
  <si>
    <t>1.3.2.17.1.8.2</t>
  </si>
  <si>
    <t>1.3.2.17.1.8.3</t>
  </si>
  <si>
    <t>1.3.2.17.1.8.4</t>
  </si>
  <si>
    <t>1.3.2.17.1.8.5</t>
  </si>
  <si>
    <t>1.3.2.17.1.8.6</t>
  </si>
  <si>
    <t>1.3.2.17.1.8.7</t>
  </si>
  <si>
    <t>1.3.2.17.1.8.8</t>
  </si>
  <si>
    <t>1.3.2.17.1.8.9</t>
  </si>
  <si>
    <t>1.3.2.17.1.8.10</t>
  </si>
  <si>
    <t>1.3.2.17.1.8.11</t>
  </si>
  <si>
    <t>1.3.2.17.1.9.1</t>
  </si>
  <si>
    <t>1.3.2.17.1.9.2</t>
  </si>
  <si>
    <t>1.3.2.17.1.9.3</t>
  </si>
  <si>
    <t>1.3.2.17.1.9.4</t>
  </si>
  <si>
    <t>1.3.2.17.1.10.1</t>
  </si>
  <si>
    <t>1.3.2.17.1.10.2</t>
  </si>
  <si>
    <t>1.3.2.17.1.10.3</t>
  </si>
  <si>
    <t>1.3.2.17.1.10.4</t>
  </si>
  <si>
    <t>1.3.2.17.1.10.5</t>
  </si>
  <si>
    <t>1.3.2.17.1.10.6</t>
  </si>
  <si>
    <t>1.3.2.17.1.10.7</t>
  </si>
  <si>
    <t>1.3.2.17.1.10.8</t>
  </si>
  <si>
    <t>1.3.2.17.1.10.9</t>
  </si>
  <si>
    <t>1.3.2.17.1.10.10</t>
  </si>
  <si>
    <t>1.3.2.17.1.10.11</t>
  </si>
  <si>
    <t>1.3.2.17.1.11.1</t>
  </si>
  <si>
    <t>1.3.2.17.1.11.2</t>
  </si>
  <si>
    <t>1.3.2.17.1.11.3</t>
  </si>
  <si>
    <t>1.3.2.17.1.11.4</t>
  </si>
  <si>
    <t>1.3.2.17.1.11.5</t>
  </si>
  <si>
    <t>1.3.2.17.1.11.6</t>
  </si>
  <si>
    <t>1.3.2.17.1.11.7</t>
  </si>
  <si>
    <t>1.3.2.17.1.11.8</t>
  </si>
  <si>
    <t>1.3.2.17.1.12.1</t>
  </si>
  <si>
    <t>1.3.2.17.1.12.2</t>
  </si>
  <si>
    <t>1.3.2.17.1.12.3</t>
  </si>
  <si>
    <t>1.3.2.17.1.13.1</t>
  </si>
  <si>
    <t>1.3.2.17.1.13.2</t>
  </si>
  <si>
    <t>1.3.2.17.1.13.3</t>
  </si>
  <si>
    <t>1.3.2.17.1.13.4</t>
  </si>
  <si>
    <t>1.3.2.17.1.13.5</t>
  </si>
  <si>
    <t>1.3.2.17.1.13.6</t>
  </si>
  <si>
    <t>1.3.2.17.1.13.7</t>
  </si>
  <si>
    <t>1.3.2.17.1.13.8</t>
  </si>
  <si>
    <t>1.3.2.17.1.13.9</t>
  </si>
  <si>
    <t>1.3.2.17.1.13.10</t>
  </si>
  <si>
    <t>1.3.2.17.1.13.11</t>
  </si>
  <si>
    <t>1.3.2.17.1.13.12</t>
  </si>
  <si>
    <t>1.3.2.17.1.13.13</t>
  </si>
  <si>
    <t>1.3.2.17.1.13.14</t>
  </si>
  <si>
    <t>1.3.2.17.1.13.15</t>
  </si>
  <si>
    <t>1.3.2.17.1.13.16</t>
  </si>
  <si>
    <t>1.3.2.17.1.13.17</t>
  </si>
  <si>
    <t>1.3.2.17.1.13.18</t>
  </si>
  <si>
    <t>1.3.2.17.1.13.19</t>
  </si>
  <si>
    <t>1.3.2.17.1.13.20</t>
  </si>
  <si>
    <t>1.3.2.17.1.13.21</t>
  </si>
  <si>
    <t>1.3.2.17.1.13.22</t>
  </si>
  <si>
    <t>1.3.2.17.1.13.23</t>
  </si>
  <si>
    <t>1.3.2.17.1.13.24</t>
  </si>
  <si>
    <t>1.3.2.17.1.14.1</t>
  </si>
  <si>
    <t>1.3.2.17.1.14.2</t>
  </si>
  <si>
    <t>1.3.2.17.1.14.3</t>
  </si>
  <si>
    <t>1.3.2.17.1.14.4</t>
  </si>
  <si>
    <t>1.3.2.17.1.14.5</t>
  </si>
  <si>
    <t>1.3.2.17.1.14.6</t>
  </si>
  <si>
    <t>1.3.2.17.1.15.1</t>
  </si>
  <si>
    <t>1.3.2.17.1.15.2</t>
  </si>
  <si>
    <t>1.3.2.17.1.15.3</t>
  </si>
  <si>
    <t>1.3.2.17.1.15.4</t>
  </si>
  <si>
    <t>1.3.2.17.1.15.5</t>
  </si>
  <si>
    <t>1.3.2.17.1.15.6</t>
  </si>
  <si>
    <t>1.3.2.17.1.15.7</t>
  </si>
  <si>
    <t>1.3.2.17.1.15.8</t>
  </si>
  <si>
    <t>1.3.2.17.1.15.9</t>
  </si>
  <si>
    <t>1.3.2.17.1.15.10</t>
  </si>
  <si>
    <t>1.3.2.17.1.15.11</t>
  </si>
  <si>
    <t>1.3.2.17.1.15.12</t>
  </si>
  <si>
    <t>1.3.2.17.1.16.1</t>
  </si>
  <si>
    <t>1.3.2.17.1.16.2</t>
  </si>
  <si>
    <t>1.3.2.17.1.16.3</t>
  </si>
  <si>
    <t>1.3.2.17.1.17.1</t>
  </si>
  <si>
    <t>1.3.2.17.1.17.2</t>
  </si>
  <si>
    <t>1.3.2.17.1.17.3</t>
  </si>
  <si>
    <t>1.3.2.17.1.17.4</t>
  </si>
  <si>
    <t>1.3.2.17.1.17.5</t>
  </si>
  <si>
    <t>1.3.2.17.1.17.6</t>
  </si>
  <si>
    <t>1.3.2.17.1.17.7</t>
  </si>
  <si>
    <t>1.3.2.17.1.18.1</t>
  </si>
  <si>
    <t>1.3.2.17.1.18.2</t>
  </si>
  <si>
    <t>1.3.2.17.1.18.3</t>
  </si>
  <si>
    <t>1.3.2.17.1.18.4</t>
  </si>
  <si>
    <t>1.3.2.17.1.18.5</t>
  </si>
  <si>
    <t>1.3.2.17.1.18.6</t>
  </si>
  <si>
    <t>1.3.2.17.1.18.7</t>
  </si>
  <si>
    <t>1.3.2.17.1.18.8</t>
  </si>
  <si>
    <t>1.3.2.17.1.19.1</t>
  </si>
  <si>
    <t>1.3.2.17.1.19.2</t>
  </si>
  <si>
    <t>1.3.2.17.1.19.3</t>
  </si>
  <si>
    <t>1.3.2.17.1.19.4</t>
  </si>
  <si>
    <t>1.3.2.17.1.19.5</t>
  </si>
  <si>
    <t>1.3.2.17.1.19.6</t>
  </si>
  <si>
    <t>1.3.2.17.1.19.7</t>
  </si>
  <si>
    <t>1.3.2.17.1.19.8</t>
  </si>
  <si>
    <t>1.3.2.17.1.19.9</t>
  </si>
  <si>
    <t>1.3.2.17.1.19.10</t>
  </si>
  <si>
    <t>1.3.2.17.1.19.11</t>
  </si>
  <si>
    <t>1.3.2.17.1.19.12</t>
  </si>
  <si>
    <t>1.3.2.17.1.19.13</t>
  </si>
  <si>
    <t>1.3.2.17.1.19.14</t>
  </si>
  <si>
    <t>1.3.2.17.1.19.15</t>
  </si>
  <si>
    <t>1.3.2.17.1.19.16</t>
  </si>
  <si>
    <t>1.3.2.17.1.19.17</t>
  </si>
  <si>
    <t>1.3.2.17.1.19.18</t>
  </si>
  <si>
    <t>1.3.2.17.1.19.19</t>
  </si>
  <si>
    <t>1.3.2.17.1.19.20</t>
  </si>
  <si>
    <t>1.3.2.17.1.19.21</t>
  </si>
  <si>
    <t>1.3.2.17.1.19.22</t>
  </si>
  <si>
    <t>1.3.2.17.1.19.23</t>
  </si>
  <si>
    <t>1.3.2.17.1.19.24</t>
  </si>
  <si>
    <t>1.3.2.17.1.19.25</t>
  </si>
  <si>
    <t>1.3.2.17.1.19.26</t>
  </si>
  <si>
    <t>1.3.2.17.1.19.27</t>
  </si>
  <si>
    <t>1.3.2.17.1.19.28</t>
  </si>
  <si>
    <t>1.3.2.17.1.19.29</t>
  </si>
  <si>
    <t>1.3.2.17.1.19.30</t>
  </si>
  <si>
    <t>1.3.2.17.1.19.31</t>
  </si>
  <si>
    <t>1.3.2.17.1.19.32</t>
  </si>
  <si>
    <t>1.3.2.17.1.19.33</t>
  </si>
  <si>
    <t>1.3.2.17.1.19.34</t>
  </si>
  <si>
    <t>1.3.2.17.1.19.35</t>
  </si>
  <si>
    <t>1.3.2.17.1.19.36</t>
  </si>
  <si>
    <t>1.3.2.17.1.19.37</t>
  </si>
  <si>
    <t>1.3.2.17.1.19.38</t>
  </si>
  <si>
    <t>1.3.2.17.1.19.39</t>
  </si>
  <si>
    <t>1.3.2.17.1.19.40</t>
  </si>
  <si>
    <t>1.3.2.17.1.19.41</t>
  </si>
  <si>
    <t>1.3.2.17.1.19.42</t>
  </si>
  <si>
    <t>1.3.2.17.1.19.43</t>
  </si>
  <si>
    <t>1.3.2.17.1.19.44</t>
  </si>
  <si>
    <t>1.3.2.17.1.20.1</t>
  </si>
  <si>
    <t>1.3.2.17.1.20.2</t>
  </si>
  <si>
    <t>1.3.2.17.1.20.3</t>
  </si>
  <si>
    <t>1.3.2.17.1.20.4</t>
  </si>
  <si>
    <t>1.3.2.17.1.20.5</t>
  </si>
  <si>
    <t>1.3.2.17.1.20.6</t>
  </si>
  <si>
    <t>1.3.2.17.1.20.7</t>
  </si>
  <si>
    <t>1.3.2.17.1.20.8</t>
  </si>
  <si>
    <t>1.3.2.17.1.20.9</t>
  </si>
  <si>
    <t>1.3.2.17.1.20.10</t>
  </si>
  <si>
    <t>1.3.2.17.1.20.11</t>
  </si>
  <si>
    <t>1.3.2.17.1.20.12</t>
  </si>
  <si>
    <t>1.3.2.17.1.20.13</t>
  </si>
  <si>
    <t>1.3.2.17.1.20.14</t>
  </si>
  <si>
    <t>1.3.2.17.1.20.15</t>
  </si>
  <si>
    <t>1.3.2.17.1.20.16</t>
  </si>
  <si>
    <t>1.3.2.17.1.20.17</t>
  </si>
  <si>
    <t>1.3.2.17.1.20.18</t>
  </si>
  <si>
    <t>1.3.2.17.1.20.19</t>
  </si>
  <si>
    <t>1.3.2.17.1.20.20</t>
  </si>
  <si>
    <t>1.3.2.17.1.20.21</t>
  </si>
  <si>
    <t>1.3.2.17.1.20.22</t>
  </si>
  <si>
    <t>1.3.2.17.1.20.23</t>
  </si>
  <si>
    <t>1.3.2.17.1.20.24</t>
  </si>
  <si>
    <t>1.3.2.17.1.20.25</t>
  </si>
  <si>
    <t>1.3.2.17.1.20.26</t>
  </si>
  <si>
    <t>1.3.2.17.1.20.27</t>
  </si>
  <si>
    <t>1.3.2.17.1.21.1</t>
  </si>
  <si>
    <t>1.3.2.17.1.21.2</t>
  </si>
  <si>
    <t>1.3.2.17.1.21.3</t>
  </si>
  <si>
    <t>1.3.2.17.1.21.4</t>
  </si>
  <si>
    <t>1.3.2.17.1.21.5</t>
  </si>
  <si>
    <t>1.3.2.17.1.21.6</t>
  </si>
  <si>
    <t>1.3.2.17.1.21.7</t>
  </si>
  <si>
    <t>1.3.2.17.1.21.8</t>
  </si>
  <si>
    <t>1.3.2.17.1.21.9</t>
  </si>
  <si>
    <t>1.3.2.17.1.21.10</t>
  </si>
  <si>
    <t>1.3.2.17.1.21.11</t>
  </si>
  <si>
    <t>1.3.2.17.1.21.12</t>
  </si>
  <si>
    <t>1.3.2.17.1.21.13</t>
  </si>
  <si>
    <t>1.3.2.17.1.21.14</t>
  </si>
  <si>
    <t>1.3.2.17.1.21.15</t>
  </si>
  <si>
    <t>1.3.2.17.1.21.16</t>
  </si>
  <si>
    <t>1.3.2.17.1.21.17</t>
  </si>
  <si>
    <t>1.3.2.17.1.21.18</t>
  </si>
  <si>
    <t>1.3.2.17.1.21.19</t>
  </si>
  <si>
    <t>1.3.2.17.1.21.20</t>
  </si>
  <si>
    <t>1.3.2.17.1.21.21</t>
  </si>
  <si>
    <t>1.3.2.17.1.21.22</t>
  </si>
  <si>
    <t>1.3.2.17.1.21.23</t>
  </si>
  <si>
    <t>1.3.2.17.1.21.24</t>
  </si>
  <si>
    <t>1.3.2.17.1.22.1</t>
  </si>
  <si>
    <t>1.3.2.17.1.22.2</t>
  </si>
  <si>
    <t>1.3.2.17.1.22.3</t>
  </si>
  <si>
    <t>1.3.2.17.1.22.4</t>
  </si>
  <si>
    <t>1.3.2.17.1.22.5</t>
  </si>
  <si>
    <t>1.3.2.17.1.22.6</t>
  </si>
  <si>
    <t>1.3.2.17.1.22.7</t>
  </si>
  <si>
    <t>1.3.2.17.1.22.8</t>
  </si>
  <si>
    <t>1.3.2.17.1.22.9</t>
  </si>
  <si>
    <t>1.3.2.17.1.22.10</t>
  </si>
  <si>
    <t>1.3.2.17.1.22.11</t>
  </si>
  <si>
    <t>1.3.2.17.1.22.12</t>
  </si>
  <si>
    <t>1.3.2.17.1.22.13</t>
  </si>
  <si>
    <t>1.3.2.17.1.22.14</t>
  </si>
  <si>
    <t>1.3.2.17.1.22.15</t>
  </si>
  <si>
    <t>1.3.2.17.1.22.16</t>
  </si>
  <si>
    <t>1.3.2.17.1.22.17</t>
  </si>
  <si>
    <t>1.3.2.17.1.22.18</t>
  </si>
  <si>
    <t>1.3.2.17.1.22.19</t>
  </si>
  <si>
    <t>1.3.2.17.1.22.20</t>
  </si>
  <si>
    <t>1.3.2.17.1.22.21</t>
  </si>
  <si>
    <t>1.3.2.17.1.22.22</t>
  </si>
  <si>
    <t>1.3.2.17.1.22.23</t>
  </si>
  <si>
    <t>1.3.2.17.1.22.24</t>
  </si>
  <si>
    <t>1.3.2.17.1.22.25</t>
  </si>
  <si>
    <t>1.3.2.17.1.22.26</t>
  </si>
  <si>
    <t>1.3.2.17.1.22.27</t>
  </si>
  <si>
    <t>1.3.2.17.1.22.28</t>
  </si>
  <si>
    <t>1.3.2.17.1.22.29</t>
  </si>
  <si>
    <t>1.3.2.17.1.22.30</t>
  </si>
  <si>
    <t>1.3.2.17.1.22.31</t>
  </si>
  <si>
    <t>1.3.2.17.1.22.32</t>
  </si>
  <si>
    <t>1.3.2.17.1.23.1</t>
  </si>
  <si>
    <t>1.3.2.17.1.23.2</t>
  </si>
  <si>
    <t>1.3.2.17.1.23.3</t>
  </si>
  <si>
    <t>1.3.2.17.1.23.4</t>
  </si>
  <si>
    <t>1.3.2.17.1.23.5</t>
  </si>
  <si>
    <t>1.3.2.17.1.23.6</t>
  </si>
  <si>
    <t>1.3.2.17.1.23.7</t>
  </si>
  <si>
    <t>1.3.2.17.1.23.8</t>
  </si>
  <si>
    <t>1.3.2.17.1.23.9</t>
  </si>
  <si>
    <t>1.3.2.17.1.23.10</t>
  </si>
  <si>
    <t>1.3.2.17.1.23.11</t>
  </si>
  <si>
    <t>1.3.2.17.1.23.12</t>
  </si>
  <si>
    <t>1.3.2.17.1.23.13</t>
  </si>
  <si>
    <t>1.3.2.17.1.23.14</t>
  </si>
  <si>
    <t>1.3.2.17.1.23.15</t>
  </si>
  <si>
    <t>1.3.2.17.1.23.16</t>
  </si>
  <si>
    <t>1.3.2.17.1.23.17</t>
  </si>
  <si>
    <t>1.3.2.17.1.23.18</t>
  </si>
  <si>
    <t>1.3.2.17.1.23.19</t>
  </si>
  <si>
    <t>1.3.2.17.1.23.20</t>
  </si>
  <si>
    <t>1.3.2.17.1.23.21</t>
  </si>
  <si>
    <t>1.3.2.17.1.23.22</t>
  </si>
  <si>
    <t>1.3.2.17.1.23.23</t>
  </si>
  <si>
    <t>1.3.2.17.1.23.24</t>
  </si>
  <si>
    <t>1.3.2.17.1.24.1</t>
  </si>
  <si>
    <t>1.3.2.17.1.24.2</t>
  </si>
  <si>
    <t>1.3.2.17.1.24.3</t>
  </si>
  <si>
    <t>1.3.2.17.1.24.4</t>
  </si>
  <si>
    <t>1.3.2.17.1.24.5</t>
  </si>
  <si>
    <t>1.3.2.17.1.24.6</t>
  </si>
  <si>
    <t>1.3.2.17.1.24.7</t>
  </si>
  <si>
    <t>1.3.2.17.1.24.8</t>
  </si>
  <si>
    <t>1.3.2.17.1.24.9</t>
  </si>
  <si>
    <t>1.3.2.17.1.24.10</t>
  </si>
  <si>
    <t>1.3.2.17.1.24.11</t>
  </si>
  <si>
    <t>1.3.2.17.1.24.12</t>
  </si>
  <si>
    <t>1.3.2.17.1.24.13</t>
  </si>
  <si>
    <t>1.3.2.17.1.24.14</t>
  </si>
  <si>
    <t>1.3.2.17.1.24.15</t>
  </si>
  <si>
    <t>1.3.2.17.1.24.16</t>
  </si>
  <si>
    <t>1.3.2.17.1.24.17</t>
  </si>
  <si>
    <t>1.3.2.17.1.24.18</t>
  </si>
  <si>
    <t>1.3.2.17.1.24.19</t>
  </si>
  <si>
    <t>1.3.2.17.1.24.20</t>
  </si>
  <si>
    <t>1.3.2.17.1.24.21</t>
  </si>
  <si>
    <t>1.3.2.17.1.24.22</t>
  </si>
  <si>
    <t>1.3.2.17.1.24.23</t>
  </si>
  <si>
    <t>1.3.2.17.1.24.24</t>
  </si>
  <si>
    <t>1.3.2.17.1.24.25</t>
  </si>
  <si>
    <t>1.3.2.17.1.24.26</t>
  </si>
  <si>
    <t>1.3.2.17.1.24.27</t>
  </si>
  <si>
    <t>1.3.2.17.1.24.28</t>
  </si>
  <si>
    <t>1.3.2.17.1.24.29</t>
  </si>
  <si>
    <t>1.3.2.17.1.24.30</t>
  </si>
  <si>
    <t>1.3.2.17.1.24.31</t>
  </si>
  <si>
    <t>1.3.2.17.1.24.32</t>
  </si>
  <si>
    <t>1.3.2.17.1.24.33</t>
  </si>
  <si>
    <t>1.3.2.17.1.24.34</t>
  </si>
  <si>
    <t>1.3.2.17.1.25.1</t>
  </si>
  <si>
    <t>1.3.2.17.1.25.2</t>
  </si>
  <si>
    <t>1.3.2.17.1.25.3</t>
  </si>
  <si>
    <t>1.3.2.17.1.25.4</t>
  </si>
  <si>
    <t>1.3.2.17.1.25.5</t>
  </si>
  <si>
    <t>1.3.2.17.1.25.6</t>
  </si>
  <si>
    <t>1.3.2.17.1.26.1</t>
  </si>
  <si>
    <t>1.3.2.17.1.26.2</t>
  </si>
  <si>
    <t>1.3.2.18.1.1.1</t>
  </si>
  <si>
    <t>1.3.2.18.1.1.2</t>
  </si>
  <si>
    <t>1.3.2.18.1.1.3</t>
  </si>
  <si>
    <t>1.3.2.18.1.2.1</t>
  </si>
  <si>
    <t>1.3.2.18.1.2.2</t>
  </si>
  <si>
    <t>1.3.2.18.1.2.3</t>
  </si>
  <si>
    <t>1.3.2.18.1.2.4</t>
  </si>
  <si>
    <t>1.3.2.18.1.2.5</t>
  </si>
  <si>
    <t>1.3.2.18.1.2.6</t>
  </si>
  <si>
    <t>1.3.2.18.1.2.7</t>
  </si>
  <si>
    <t>1.3.2.18.1.2.8</t>
  </si>
  <si>
    <t>1.3.2.18.1.2.9</t>
  </si>
  <si>
    <t>1.3.2.18.1.2.10</t>
  </si>
  <si>
    <t>1.3.2.18.1.2.11</t>
  </si>
  <si>
    <t>1.3.2.18.1.3.1</t>
  </si>
  <si>
    <t>1.3.2.18.2.1.1</t>
  </si>
  <si>
    <t>1.3.2.18.2.1.2</t>
  </si>
  <si>
    <t>1.3.2.18.2.1.3</t>
  </si>
  <si>
    <t>1.3.2.18.2.1.4</t>
  </si>
  <si>
    <t>1.3.2.18.2.1.5</t>
  </si>
  <si>
    <t>1.3.2.18.2.1.6</t>
  </si>
  <si>
    <t>1.3.2.18.2.2.1</t>
  </si>
  <si>
    <t>1.3.2.18.2.2.2</t>
  </si>
  <si>
    <t>1.3.2.18.2.2.3</t>
  </si>
  <si>
    <t>1.3.2.18.2.2.4</t>
  </si>
  <si>
    <t>1.3.2.18.2.3.1</t>
  </si>
  <si>
    <t>1.3.2.18.2.3.2</t>
  </si>
  <si>
    <t>1.3.2.18.2.3.3</t>
  </si>
  <si>
    <t>1.3.2.18.2.3.4</t>
  </si>
  <si>
    <t>1.3.2.18.2.3.5</t>
  </si>
  <si>
    <t>1.3.2.18.2.4.1</t>
  </si>
  <si>
    <t>1.3.2.18.2.4.2</t>
  </si>
  <si>
    <t>1.3.2.18.2.4.3</t>
  </si>
  <si>
    <t>1.3.2.18.2.5.1</t>
  </si>
  <si>
    <t>1.3.2.18.2.5.2</t>
  </si>
  <si>
    <t>1.3.2.18.2.5.3</t>
  </si>
  <si>
    <t>1.3.2.18.2.5.4</t>
  </si>
  <si>
    <t>1.3.2.18.2.5.5</t>
  </si>
  <si>
    <t>1.3.2.18.2.5.6</t>
  </si>
  <si>
    <t>1.3.2.18.2.5.7</t>
  </si>
  <si>
    <t>1.3.2.18.2.5.8</t>
  </si>
  <si>
    <t>1.3.2.18.2.6.1</t>
  </si>
  <si>
    <t>1.3.2.18.2.6.2</t>
  </si>
  <si>
    <t>1.3.2.18.2.6.3</t>
  </si>
  <si>
    <t>1.3.2.18.2.6.4</t>
  </si>
  <si>
    <t>1.3.2.18.2.7.1</t>
  </si>
  <si>
    <t>1.3.2.18.3.1.1</t>
  </si>
  <si>
    <t>1.3.2.18.3.1.2</t>
  </si>
  <si>
    <t>1.3.2.18.3.2.1</t>
  </si>
  <si>
    <t>1.3.2.19.1.1.1</t>
  </si>
  <si>
    <t>1.3.2.19.1.1.2</t>
  </si>
  <si>
    <t>1.3.2.19.1.1.3</t>
  </si>
  <si>
    <t>1.3.2.19.1.1.4</t>
  </si>
  <si>
    <t>1.3.2.19.1.1.5</t>
  </si>
  <si>
    <t>1.3.2.19.1.1.6</t>
  </si>
  <si>
    <t>1.3.2.19.1.1.7</t>
  </si>
  <si>
    <t>1.3.2.19.1.1.8</t>
  </si>
  <si>
    <t>1.3.2.19.1.1.9</t>
  </si>
  <si>
    <t>1.3.2.19.1.1.10</t>
  </si>
  <si>
    <t>1.3.2.19.1.1.11</t>
  </si>
  <si>
    <t>1.3.2.19.1.1.12</t>
  </si>
  <si>
    <t>1.3.2.19.1.1.13</t>
  </si>
  <si>
    <t>1.3.2.19.1.1.14</t>
  </si>
  <si>
    <t>1.3.2.19.1.2.1</t>
  </si>
  <si>
    <t>1.3.2.19.1.2.2</t>
  </si>
  <si>
    <t>1.3.2.19.1.2.3</t>
  </si>
  <si>
    <t>1.3.2.19.1.2.4</t>
  </si>
  <si>
    <t>1.3.2.19.1.2.5</t>
  </si>
  <si>
    <t>1.3.2.19.1.2.7</t>
  </si>
  <si>
    <t>1.3.2.19.1.2.9</t>
  </si>
  <si>
    <t>1.3.2.19.1.2.13</t>
  </si>
  <si>
    <t>1.3.2.19.1.2.14</t>
  </si>
  <si>
    <t>1.3.2.19.1.2.16</t>
  </si>
  <si>
    <t>1.3.2.19.1.2.17</t>
  </si>
  <si>
    <t>1.3.2.19.1.2.18</t>
  </si>
  <si>
    <t>1.3.2.19.1.3.1</t>
  </si>
  <si>
    <t>1.3.2.19.1.3.2</t>
  </si>
  <si>
    <t>1.3.2.19.1.3.3</t>
  </si>
  <si>
    <t>1.3.2.19.1.3.4</t>
  </si>
  <si>
    <t>1.3.2.19.1.3.5</t>
  </si>
  <si>
    <t>1.3.2.19.1.3.6</t>
  </si>
  <si>
    <t>1.3.2.19.1.3.7</t>
  </si>
  <si>
    <t>1.3.2.19.1.3.8</t>
  </si>
  <si>
    <t>1.3.2.19.1.3.9</t>
  </si>
  <si>
    <t>1.3.2.19.1.3.10</t>
  </si>
  <si>
    <t>1.3.2.19.1.3.11</t>
  </si>
  <si>
    <t>1.3.2.19.1.3.12</t>
  </si>
  <si>
    <t>1.3.2.19.1.3.13</t>
  </si>
  <si>
    <t>1.3.2.19.1.3.14</t>
  </si>
  <si>
    <t>1.3.2.19.1.3.15</t>
  </si>
  <si>
    <t>1.3.2.19.1.3.16</t>
  </si>
  <si>
    <t>1.3.2.19.1.3.17</t>
  </si>
  <si>
    <t>1.3.2.19.1.3.18</t>
  </si>
  <si>
    <t>1.3.2.19.1.3.19</t>
  </si>
  <si>
    <t>1.3.2.19.1.3.20</t>
  </si>
  <si>
    <t>1.3.2.19.1.3.21</t>
  </si>
  <si>
    <t>1.3.2.19.1.4.1</t>
  </si>
  <si>
    <t>1.3.2.19.1.4.2</t>
  </si>
  <si>
    <t>1.3.2.19.1.4.3</t>
  </si>
  <si>
    <t>1.3.2.19.1.4.4</t>
  </si>
  <si>
    <t>1.3.2.19.1.4.5</t>
  </si>
  <si>
    <t>1.3.2.19.1.4.6</t>
  </si>
  <si>
    <t>1.3.2.19.1.4.7</t>
  </si>
  <si>
    <t>1.3.2.19.1.4.8</t>
  </si>
  <si>
    <t>1.3.2.19.1.4.9</t>
  </si>
  <si>
    <t>1.3.2.19.1.4.10</t>
  </si>
  <si>
    <t>1.3.2.19.1.4.11</t>
  </si>
  <si>
    <t>1.3.2.19.1.4.12</t>
  </si>
  <si>
    <t>1.3.2.19.1.4.13</t>
  </si>
  <si>
    <t>1.3.2.19.1.4.14</t>
  </si>
  <si>
    <t>1.3.2.19.1.4.15</t>
  </si>
  <si>
    <t>1.3.2.19.1.4.16</t>
  </si>
  <si>
    <t>1.3.2.19.1.4.17</t>
  </si>
  <si>
    <t>1.3.2.19.1.4.18</t>
  </si>
  <si>
    <t>1.3.2.19.1.4.19</t>
  </si>
  <si>
    <t>1.3.2.19.1.4.20</t>
  </si>
  <si>
    <t>1.3.2.19.1.4.21</t>
  </si>
  <si>
    <t>1.3.2.19.1.4.22</t>
  </si>
  <si>
    <t>1.3.2.19.1.4.23</t>
  </si>
  <si>
    <t>1.3.2.19.1.4.24</t>
  </si>
  <si>
    <t>1.3.2.19.1.4.25</t>
  </si>
  <si>
    <t>1.3.2.19.1.4.26</t>
  </si>
  <si>
    <t>1.3.2.19.1.4.27</t>
  </si>
  <si>
    <t>1.3.2.19.1.4.28</t>
  </si>
  <si>
    <t>1.3.2.19.1.4.29</t>
  </si>
  <si>
    <t>1.3.2.19.1.4.30</t>
  </si>
  <si>
    <t>1.3.2.19.1.4.31</t>
  </si>
  <si>
    <t>1.3.2.19.1.4.32</t>
  </si>
  <si>
    <t>1.3.2.19.1.4.33</t>
  </si>
  <si>
    <t>1.3.2.19.1.4.34</t>
  </si>
  <si>
    <t>1.3.2.19.1.4.35</t>
  </si>
  <si>
    <t>1.3.2.19.1.4.36</t>
  </si>
  <si>
    <t>1.3.2.19.1.5.1</t>
  </si>
  <si>
    <t>1.3.2.19.1.5.2</t>
  </si>
  <si>
    <t>1.3.2.19.1.5.3</t>
  </si>
  <si>
    <t>1.3.2.19.1.5.4</t>
  </si>
  <si>
    <t>1.3.2.19.1.5.5</t>
  </si>
  <si>
    <t>1.3.2.19.1.6.1</t>
  </si>
  <si>
    <t>1.3.2.19.1.6.2</t>
  </si>
  <si>
    <t>1.3.2.19.1.6.3</t>
  </si>
  <si>
    <t>1.3.2.19.1.6.4</t>
  </si>
  <si>
    <t>1.3.2.19.1.6.5</t>
  </si>
  <si>
    <t>1.3.3.1.1.1.1</t>
  </si>
  <si>
    <t>1.3.3.1.1.1.2</t>
  </si>
  <si>
    <t>1.3.3.1.1.1.3</t>
  </si>
  <si>
    <t>1.3.3.1.1.1.4</t>
  </si>
  <si>
    <t>1.3.3.1.1.1.5</t>
  </si>
  <si>
    <t>1.3.3.1.1.2.1</t>
  </si>
  <si>
    <t>1.3.3.1.1.2.2</t>
  </si>
  <si>
    <t>1.3.3.1.1.2.3</t>
  </si>
  <si>
    <t>1.3.3.1.1.2.4</t>
  </si>
  <si>
    <t>1.3.3.1.1.2.5</t>
  </si>
  <si>
    <t>1.3.3.1.1.2.6</t>
  </si>
  <si>
    <t>1.3.3.1.1.2.7</t>
  </si>
  <si>
    <t>1.3.3.1.1.2.8</t>
  </si>
  <si>
    <t>1.3.3.1.1.2.9</t>
  </si>
  <si>
    <t>1.3.3.1.1.2.10</t>
  </si>
  <si>
    <t>1.3.3.1.1.2.11</t>
  </si>
  <si>
    <t>1.3.3.1.1.2.12</t>
  </si>
  <si>
    <t>1.3.3.1.1.2.13</t>
  </si>
  <si>
    <t>1.3.3.1.1.2.14</t>
  </si>
  <si>
    <t>1.3.3.1.1.3.1</t>
  </si>
  <si>
    <t>1.3.3.1.1.3.2</t>
  </si>
  <si>
    <t>1.3.3.1.1.3.3</t>
  </si>
  <si>
    <t>1.3.3.1.1.3.4</t>
  </si>
  <si>
    <t>1.3.3.1.1.3.5</t>
  </si>
  <si>
    <t>1.3.3.1.1.4.1</t>
  </si>
  <si>
    <t>1.3.3.1.1.4.2</t>
  </si>
  <si>
    <t>1.3.3.1.1.4.3</t>
  </si>
  <si>
    <t>1.3.3.1.1.4.4</t>
  </si>
  <si>
    <t>1.3.3.1.1.4.5</t>
  </si>
  <si>
    <t>1.3.3.1.1.4.6</t>
  </si>
  <si>
    <t>1.3.3.1.1.4.7</t>
  </si>
  <si>
    <t>1.3.3.1.1.4.8</t>
  </si>
  <si>
    <t>1.3.3.1.1.4.9</t>
  </si>
  <si>
    <t>1.3.3.1.1.5.1</t>
  </si>
  <si>
    <t>1.3.3.1.1.5.2</t>
  </si>
  <si>
    <t>1.3.3.1.1.5.3</t>
  </si>
  <si>
    <t>1.3.3.1.1.5.4</t>
  </si>
  <si>
    <t>1.3.3.1.1.6.1</t>
  </si>
  <si>
    <t>1.3.3.1.1.6.2</t>
  </si>
  <si>
    <t>1.3.3.1.1.6.3</t>
  </si>
  <si>
    <t>1.3.3.1.1.6.4</t>
  </si>
  <si>
    <t>1.3.3.1.1.6.5</t>
  </si>
  <si>
    <t>1.3.3.1.1.6.6</t>
  </si>
  <si>
    <t>1.3.3.1.1.6.7</t>
  </si>
  <si>
    <t>1.3.3.1.1.6.8</t>
  </si>
  <si>
    <t>1.3.3.1.1.6.9</t>
  </si>
  <si>
    <t>1.3.3.1.1.6.10</t>
  </si>
  <si>
    <t>1.3.3.1.1.6.11</t>
  </si>
  <si>
    <t>1.3.3.1.1.6.12</t>
  </si>
  <si>
    <t>1.3.3.1.1.6.13</t>
  </si>
  <si>
    <t>1.3.3.1.1.6.14</t>
  </si>
  <si>
    <t>1.3.3.1.1.6.15</t>
  </si>
  <si>
    <t>1.3.3.1.1.6.16</t>
  </si>
  <si>
    <t>1.3.3.1.1.6.17</t>
  </si>
  <si>
    <t>1.3.3.1.1.6.18</t>
  </si>
  <si>
    <t>1.3.3.1.1.6.19</t>
  </si>
  <si>
    <t>1.3.3.1.1.7.1</t>
  </si>
  <si>
    <t>1.3.3.1.1.7.2</t>
  </si>
  <si>
    <t>1.3.3.1.1.7.3</t>
  </si>
  <si>
    <t>1.3.3.1.1.7.4</t>
  </si>
  <si>
    <t>1.3.3.1.1.8.1</t>
  </si>
  <si>
    <t>1.3.3.1.1.8.2</t>
  </si>
  <si>
    <t>1.3.3.1.1.8.3</t>
  </si>
  <si>
    <t>1.3.3.1.1.8.4</t>
  </si>
  <si>
    <t>1.3.3.1.1.9.1</t>
  </si>
  <si>
    <t>1.3.3.1.1.9.2</t>
  </si>
  <si>
    <t>1.3.3.1.1.9.3</t>
  </si>
  <si>
    <t>1.3.3.1.1.9.4</t>
  </si>
  <si>
    <t>1.3.3.1.1.9.5</t>
  </si>
  <si>
    <t>1.3.3.1.1.9.6</t>
  </si>
  <si>
    <t>1.3.3.1.1.9.7</t>
  </si>
  <si>
    <t>1.3.3.1.1.10.1</t>
  </si>
  <si>
    <t>1.3.3.1.1.10.2</t>
  </si>
  <si>
    <t>1.3.3.1.1.10.3</t>
  </si>
  <si>
    <t>1.3.3.1.1.10.4</t>
  </si>
  <si>
    <t>1.3.3.1.1.10.5</t>
  </si>
  <si>
    <t>1.3.3.1.1.11.1</t>
  </si>
  <si>
    <t>1.3.3.1.1.11.2</t>
  </si>
  <si>
    <t>1.3.3.1.1.11.3</t>
  </si>
  <si>
    <t>1.3.3.1.1.11.4</t>
  </si>
  <si>
    <t>1.3.3.1.1.11.5</t>
  </si>
  <si>
    <t>1.3.3.1.1.11.6</t>
  </si>
  <si>
    <t>1.3.3.1.1.11.7</t>
  </si>
  <si>
    <t>1.3.3.1.1.11.8</t>
  </si>
  <si>
    <t>1.3.3.1.1.12.1</t>
  </si>
  <si>
    <t>1.3.3.1.1.12.2</t>
  </si>
  <si>
    <t>1.3.3.1.1.12.3</t>
  </si>
  <si>
    <t>1.3.3.1.1.12.4</t>
  </si>
  <si>
    <t>1.3.3.1.1.13.1</t>
  </si>
  <si>
    <t>1.3.3.1.1.13.2</t>
  </si>
  <si>
    <t>1.3.3.1.1.13.3</t>
  </si>
  <si>
    <t>1.3.3.1.1.13.4</t>
  </si>
  <si>
    <t>1.3.3.1.1.13.5</t>
  </si>
  <si>
    <t>1.3.3.1.1.13.6</t>
  </si>
  <si>
    <t>1.3.3.1.1.13.7</t>
  </si>
  <si>
    <t>1.3.3.1.1.13.8</t>
  </si>
  <si>
    <t>1.3.3.1.1.13.9</t>
  </si>
  <si>
    <t>1.3.3.1.1.13.10</t>
  </si>
  <si>
    <t>1.3.3.1.1.14.1</t>
  </si>
  <si>
    <t>1.3.3.1.1.14.2</t>
  </si>
  <si>
    <t>1.3.3.1.1.14.3</t>
  </si>
  <si>
    <t>1.3.3.1.1.14.4</t>
  </si>
  <si>
    <t>1.3.3.1.1.15.1</t>
  </si>
  <si>
    <t>1.3.3.1.1.15.2</t>
  </si>
  <si>
    <t>1.3.3.1.1.15.3</t>
  </si>
  <si>
    <t>1.3.3.1.1.15.4</t>
  </si>
  <si>
    <t>1.3.3.1.1.16.1</t>
  </si>
  <si>
    <t>1.3.3.1.1.16.2</t>
  </si>
  <si>
    <t>1.3.3.1.1.16.3</t>
  </si>
  <si>
    <t>1.3.3.1.1.16.4</t>
  </si>
  <si>
    <t>1.3.3.1.1.17.1</t>
  </si>
  <si>
    <t>1.3.3.1.1.17.2</t>
  </si>
  <si>
    <t>1.3.3.1.1.17.3</t>
  </si>
  <si>
    <t>1.3.3.1.1.17.4</t>
  </si>
  <si>
    <t>1.3.3.1.1.18.1</t>
  </si>
  <si>
    <t>1.3.3.1.1.18.2</t>
  </si>
  <si>
    <t>1.3.3.1.1.18.3</t>
  </si>
  <si>
    <t>1.3.3.1.1.18.4</t>
  </si>
  <si>
    <t>1.3.3.1.1.18.5</t>
  </si>
  <si>
    <t>1.3.3.1.1.19.1</t>
  </si>
  <si>
    <t>1.3.3.1.1.19.2</t>
  </si>
  <si>
    <t>1.3.3.1.1.19.3</t>
  </si>
  <si>
    <t>1.3.3.1.1.19.4</t>
  </si>
  <si>
    <t>1.3.3.1.1.20.1</t>
  </si>
  <si>
    <t>1.3.3.1.1.20.2</t>
  </si>
  <si>
    <t>1.3.3.1.1.20.3</t>
  </si>
  <si>
    <t>1.3.3.1.1.21.1</t>
  </si>
  <si>
    <t>1.3.3.1.1.21.2</t>
  </si>
  <si>
    <t>1.3.3.1.1.21.3</t>
  </si>
  <si>
    <t>1.3.3.1.1.21.4</t>
  </si>
  <si>
    <t>1.3.3.1.1.22.1</t>
  </si>
  <si>
    <t>1.3.3.1.1.22.2</t>
  </si>
  <si>
    <t>1.3.3.1.1.22.3</t>
  </si>
  <si>
    <t>1.3.3.1.1.22.4</t>
  </si>
  <si>
    <t>1.3.3.1.1.23.1</t>
  </si>
  <si>
    <t>1.3.3.1.1.23.2</t>
  </si>
  <si>
    <t>1.3.3.1.1.23.3</t>
  </si>
  <si>
    <t>1.3.3.1.1.23.4</t>
  </si>
  <si>
    <t>1.3.3.1.1.24.1</t>
  </si>
  <si>
    <t>1.3.3.1.1.24.2</t>
  </si>
  <si>
    <t>1.3.3.1.1.25.1</t>
  </si>
  <si>
    <t>1.3.3.1.1.25.2</t>
  </si>
  <si>
    <t>1.3.3.1.1.25.3</t>
  </si>
  <si>
    <t>1.3.3.1.1.25.4</t>
  </si>
  <si>
    <t>1.3.3.1.1.25.5</t>
  </si>
  <si>
    <t>1.3.3.1.1.26.1</t>
  </si>
  <si>
    <t>1.3.3.1.1.26.2</t>
  </si>
  <si>
    <t>1.3.3.1.1.26.3</t>
  </si>
  <si>
    <t>1.3.3.1.1.26.4</t>
  </si>
  <si>
    <t>1.3.3.1.1.27.1</t>
  </si>
  <si>
    <t>1.3.3.1.1.27.2</t>
  </si>
  <si>
    <t>1.3.3.1.1.27.3</t>
  </si>
  <si>
    <t>1.3.3.1.1.27.4</t>
  </si>
  <si>
    <t>1.3.3.1.1.28.1</t>
  </si>
  <si>
    <t>1.3.3.1.1.28.2</t>
  </si>
  <si>
    <t>1.3.3.1.1.28.3</t>
  </si>
  <si>
    <t>1.3.3.1.1.28.4</t>
  </si>
  <si>
    <t>1.3.3.1.1.28.5</t>
  </si>
  <si>
    <t>1.3.3.1.1.28.6</t>
  </si>
  <si>
    <t>1.3.3.1.1.28.7</t>
  </si>
  <si>
    <t>1.3.3.1.1.28.8</t>
  </si>
  <si>
    <t>1.3.3.1.1.28.9</t>
  </si>
  <si>
    <t>1.3.3.1.1.28.10</t>
  </si>
  <si>
    <t>1.3.3.1.1.28.11</t>
  </si>
  <si>
    <t>1.3.3.1.1.28.12</t>
  </si>
  <si>
    <t>1.3.3.1.1.28.13</t>
  </si>
  <si>
    <t>1.3.3.1.1.28.14</t>
  </si>
  <si>
    <t>1.3.3.1.1.28.15</t>
  </si>
  <si>
    <t>1.3.3.1.1.28.16</t>
  </si>
  <si>
    <t>1.3.3.1.1.28.17</t>
  </si>
  <si>
    <t>1.3.3.1.1.28.18</t>
  </si>
  <si>
    <t>1.3.3.1.1.28.19</t>
  </si>
  <si>
    <t>1.3.3.1.1.28.20</t>
  </si>
  <si>
    <t>1.3.3.1.1.28.21</t>
  </si>
  <si>
    <t>1.3.3.1.1.28.22</t>
  </si>
  <si>
    <t>1.3.3.1.1.28.23</t>
  </si>
  <si>
    <t>1.3.3.1.1.28.24</t>
  </si>
  <si>
    <t>1.3.3.1.1.28.25</t>
  </si>
  <si>
    <t>1.3.3.1.1.28.26</t>
  </si>
  <si>
    <t>1.3.3.1.1.28.27</t>
  </si>
  <si>
    <t>1.3.3.1.1.29.1</t>
  </si>
  <si>
    <t>1.3.3.1.1.29.2</t>
  </si>
  <si>
    <t>1.3.3.1.1.29.3</t>
  </si>
  <si>
    <t>1.3.3.1.1.29.4</t>
  </si>
  <si>
    <t>1.3.3.1.1.30.1</t>
  </si>
  <si>
    <t>1.3.3.1.1.30.2</t>
  </si>
  <si>
    <t>1.3.3.1.1.30.3</t>
  </si>
  <si>
    <t>1.3.3.1.1.30.4</t>
  </si>
  <si>
    <t>1.3.3.1.1.30.5</t>
  </si>
  <si>
    <t>1.3.3.1.1.31.1</t>
  </si>
  <si>
    <t>1.3.3.1.1.31.2</t>
  </si>
  <si>
    <t>1.3.3.1.1.31.3</t>
  </si>
  <si>
    <t>1.3.3.1.1.31.4</t>
  </si>
  <si>
    <t>1.3.3.1.1.31.5</t>
  </si>
  <si>
    <t>1.3.3.1.1.31.6</t>
  </si>
  <si>
    <t>1.3.3.1.1.31.7</t>
  </si>
  <si>
    <t>1.3.3.1.1.32.1</t>
  </si>
  <si>
    <t>1.3.3.1.1.32.2</t>
  </si>
  <si>
    <t>1.3.3.1.1.32.3</t>
  </si>
  <si>
    <t>1.3.3.1.1.32.4</t>
  </si>
  <si>
    <t>1.3.3.1.1.32.5</t>
  </si>
  <si>
    <t>1.3.3.1.1.33.1</t>
  </si>
  <si>
    <t>1.3.3.1.1.33.2</t>
  </si>
  <si>
    <t>1.3.3.1.1.33.3</t>
  </si>
  <si>
    <t>1.3.3.1.1.33.4</t>
  </si>
  <si>
    <t>1.3.3.1.1.33.5</t>
  </si>
  <si>
    <t>1.3.3.1.1.33.6</t>
  </si>
  <si>
    <t>1.3.3.1.1.33.7</t>
  </si>
  <si>
    <t>1.3.3.1.1.34.1</t>
  </si>
  <si>
    <t>1.3.3.1.1.34.2</t>
  </si>
  <si>
    <t>1.3.3.1.1.34.3</t>
  </si>
  <si>
    <t>1.3.3.1.1.34.4</t>
  </si>
  <si>
    <t>1.3.3.1.1.35.1</t>
  </si>
  <si>
    <t>1.3.3.1.1.35.2</t>
  </si>
  <si>
    <t>1.3.3.1.1.35.3</t>
  </si>
  <si>
    <t>1.3.3.1.1.35.4</t>
  </si>
  <si>
    <t>1.3.3.1.1.36.1</t>
  </si>
  <si>
    <t>1.3.3.1.1.36.2</t>
  </si>
  <si>
    <t>1.3.3.1.1.36.3</t>
  </si>
  <si>
    <t>1.3.3.1.1.37.1</t>
  </si>
  <si>
    <t>1.3.3.1.2.1.1</t>
  </si>
  <si>
    <t>1.3.3.1.2.1.2</t>
  </si>
  <si>
    <t>1.3.3.1.2.1.3</t>
  </si>
  <si>
    <t>1.3.3.1.2.1.4</t>
  </si>
  <si>
    <t>1.3.3.1.2.1.5</t>
  </si>
  <si>
    <t>1.3.3.1.2.1.6</t>
  </si>
  <si>
    <t>1.3.3.1.2.1.7</t>
  </si>
  <si>
    <t>1.3.3.1.2.1.8</t>
  </si>
  <si>
    <t>1.3.3.1.2.1.9</t>
  </si>
  <si>
    <t>1.3.3.1.2.1.10</t>
  </si>
  <si>
    <t>1.3.3.1.2.1.11</t>
  </si>
  <si>
    <t>1.3.3.1.2.1.12</t>
  </si>
  <si>
    <t>1.3.3.1.2.1.13</t>
  </si>
  <si>
    <t>1.3.3.1.2.1.14</t>
  </si>
  <si>
    <t>1.3.3.1.2.1.15</t>
  </si>
  <si>
    <t>1.3.3.1.2.1.16</t>
  </si>
  <si>
    <t>1.3.3.1.2.2.1</t>
  </si>
  <si>
    <t>1.3.3.1.2.2.2</t>
  </si>
  <si>
    <t>1.3.3.1.2.2.3</t>
  </si>
  <si>
    <t>1.3.3.1.2.2.4</t>
  </si>
  <si>
    <t>1.3.3.1.2.2.5</t>
  </si>
  <si>
    <t>1.3.3.1.2.2.6</t>
  </si>
  <si>
    <t>1.3.3.1.2.2.7</t>
  </si>
  <si>
    <t>1.3.3.1.2.2.8</t>
  </si>
  <si>
    <t>1.3.3.1.2.2.9</t>
  </si>
  <si>
    <t>1.3.3.1.2.2.10</t>
  </si>
  <si>
    <t>1.3.3.1.2.2.11</t>
  </si>
  <si>
    <t>1.3.3.1.2.2.12</t>
  </si>
  <si>
    <t>1.3.3.1.2.2.13</t>
  </si>
  <si>
    <t>1.3.3.1.2.2.14</t>
  </si>
  <si>
    <t>1.3.3.1.2.2.15</t>
  </si>
  <si>
    <t>1.3.3.1.2.2.16</t>
  </si>
  <si>
    <t>1.3.3.1.2.3.1</t>
  </si>
  <si>
    <t>1.3.3.1.2.3.2</t>
  </si>
  <si>
    <t>1.3.3.1.2.3.3</t>
  </si>
  <si>
    <t>1.3.3.1.2.3.4</t>
  </si>
  <si>
    <t>1.3.3.1.2.3.5</t>
  </si>
  <si>
    <t>1.3.3.1.2.3.6</t>
  </si>
  <si>
    <t>1.3.3.1.2.3.7</t>
  </si>
  <si>
    <t>1.3.3.1.2.3.8</t>
  </si>
  <si>
    <t>1.3.3.1.2.3.9</t>
  </si>
  <si>
    <t>1.3.3.1.2.3.10</t>
  </si>
  <si>
    <t>1.3.3.1.2.3.11</t>
  </si>
  <si>
    <t>1.3.3.1.2.3.12</t>
  </si>
  <si>
    <t>1.3.3.1.2.3.13</t>
  </si>
  <si>
    <t>1.3.3.1.2.3.14</t>
  </si>
  <si>
    <t>1.3.3.1.2.3.15</t>
  </si>
  <si>
    <t>1.3.3.1.2.3.16</t>
  </si>
  <si>
    <t>1.3.3.1.2.4.1</t>
  </si>
  <si>
    <t>1.3.3.1.2.4.2</t>
  </si>
  <si>
    <t>1.3.3.1.2.4.3</t>
  </si>
  <si>
    <t>1.3.3.1.2.4.4</t>
  </si>
  <si>
    <t>1.3.3.1.2.5.1</t>
  </si>
  <si>
    <t>1.3.3.1.2.5.2</t>
  </si>
  <si>
    <t>1.3.3.1.2.5.3</t>
  </si>
  <si>
    <t>1.3.3.1.2.5.4</t>
  </si>
  <si>
    <t>1.3.3.1.2.5.5</t>
  </si>
  <si>
    <t>1.3.3.1.2.6.1</t>
  </si>
  <si>
    <t>1.3.3.1.2.6.2</t>
  </si>
  <si>
    <t>1.3.3.1.2.6.3</t>
  </si>
  <si>
    <t>1.3.3.1.2.7.1</t>
  </si>
  <si>
    <t>1.3.3.1.2.7.2</t>
  </si>
  <si>
    <t>1.3.3.1.2.7.3</t>
  </si>
  <si>
    <t>1.3.3.1.2.8.1</t>
  </si>
  <si>
    <t>1.3.3.1.2.8.2</t>
  </si>
  <si>
    <t>1.3.3.1.2.8.3</t>
  </si>
  <si>
    <t>1.3.3.1.2.9.1</t>
  </si>
  <si>
    <t>1.3.3.1.2.9.2</t>
  </si>
  <si>
    <t>1.3.3.1.2.9.3</t>
  </si>
  <si>
    <t>1.3.3.1.2.9.4</t>
  </si>
  <si>
    <t>1.3.3.1.2.9.5</t>
  </si>
  <si>
    <t>1.3.3.1.2.9.6</t>
  </si>
  <si>
    <t>1.3.3.1.2.10.1</t>
  </si>
  <si>
    <t>1.3.3.1.2.10.2</t>
  </si>
  <si>
    <t>1.3.3.1.2.11.1</t>
  </si>
  <si>
    <t>1.3.3.1.2.11.2</t>
  </si>
  <si>
    <t>1.3.3.1.2.12.1</t>
  </si>
  <si>
    <t>1.3.3.1.2.12.2</t>
  </si>
  <si>
    <t>1.3.3.1.2.12.3</t>
  </si>
  <si>
    <t>1.3.3.1.2.12.4</t>
  </si>
  <si>
    <t>1.3.3.1.2.13.1</t>
  </si>
  <si>
    <t>1.3.3.2.1.1.1</t>
  </si>
  <si>
    <t>1.3.3.2.1.1.2</t>
  </si>
  <si>
    <t>1.3.3.2.1.2.1</t>
  </si>
  <si>
    <t>1.3.3.2.1.2.2</t>
  </si>
  <si>
    <t>1.3.3.2.1.2.3</t>
  </si>
  <si>
    <t>1.3.3.2.1.2.4</t>
  </si>
  <si>
    <t>1.3.3.2.1.3.1</t>
  </si>
  <si>
    <t>1.3.3.2.1.3.2</t>
  </si>
  <si>
    <t>1.3.3.2.1.3.3</t>
  </si>
  <si>
    <t>1.3.3.2.1.3.4</t>
  </si>
  <si>
    <t>1.3.3.2.1.3.5</t>
  </si>
  <si>
    <t>1.3.3.2.1.4.1</t>
  </si>
  <si>
    <t>1.3.3.3.1.1.1</t>
  </si>
  <si>
    <t>1.3.3.3.1.1.2</t>
  </si>
  <si>
    <t>1.3.3.3.1.1.3</t>
  </si>
  <si>
    <t>1.3.3.3.1.1.4</t>
  </si>
  <si>
    <t>1.3.3.3.1.1.5</t>
  </si>
  <si>
    <t>1.3.3.3.1.1.6</t>
  </si>
  <si>
    <t>1.3.3.3.1.2.1</t>
  </si>
  <si>
    <t>1.3.3.3.1.2.2</t>
  </si>
  <si>
    <t>1.3.3.3.1.2.3</t>
  </si>
  <si>
    <t>1.3.3.3.1.3.1</t>
  </si>
  <si>
    <t>1.3.3.3.1.3.2</t>
  </si>
  <si>
    <t>1.3.3.3.1.3.3</t>
  </si>
  <si>
    <t>1.3.3.3.1.3.4</t>
  </si>
  <si>
    <t>1.3.3.3.1.3.5</t>
  </si>
  <si>
    <t>1.3.3.3.1.3.6</t>
  </si>
  <si>
    <t>1.3.3.3.1.4.1</t>
  </si>
  <si>
    <t>1.3.3.3.1.4.2</t>
  </si>
  <si>
    <t>1.3.3.3.1.4.3</t>
  </si>
  <si>
    <t>1.3.3.3.1.4.4</t>
  </si>
  <si>
    <t>1.3.3.3.1.5.1</t>
  </si>
  <si>
    <t>1.3.3.4.1.1.1</t>
  </si>
  <si>
    <t>1.3.3.4.1.1.2</t>
  </si>
  <si>
    <t>1.3.3.4.1.1.3</t>
  </si>
  <si>
    <t>1.3.3.4.1.1.4</t>
  </si>
  <si>
    <t>1.3.3.4.1.1.5</t>
  </si>
  <si>
    <t>1.3.3.4.1.1.6</t>
  </si>
  <si>
    <t>1.3.3.4.1.1.7</t>
  </si>
  <si>
    <t>1.3.3.4.1.1.8</t>
  </si>
  <si>
    <t>1.3.3.4.1.1.9</t>
  </si>
  <si>
    <t>1.3.3.4.1.1.10</t>
  </si>
  <si>
    <t>1.3.3.4.1.1.11</t>
  </si>
  <si>
    <t>1.3.3.4.1.1.12</t>
  </si>
  <si>
    <t>1.3.3.4.1.2.1</t>
  </si>
  <si>
    <t>1.3.3.4.1.2.2</t>
  </si>
  <si>
    <t>1.3.3.4.1.2.3</t>
  </si>
  <si>
    <t>1.3.3.4.1.2.4</t>
  </si>
  <si>
    <t>1.3.3.4.1.2.5</t>
  </si>
  <si>
    <t>1.3.3.4.1.2.6</t>
  </si>
  <si>
    <t>1.3.3.4.1.2.7</t>
  </si>
  <si>
    <t>1.3.3.4.1.2.8</t>
  </si>
  <si>
    <t>1.3.3.4.1.3.1</t>
  </si>
  <si>
    <t>1.3.3.4.1.3.2</t>
  </si>
  <si>
    <t>1.3.3.4.1.3.3</t>
  </si>
  <si>
    <t>1.3.3.4.1.3.4</t>
  </si>
  <si>
    <t>1.3.3.4.1.4.1</t>
  </si>
  <si>
    <t>1.3.3.4.1.4.2</t>
  </si>
  <si>
    <t>1.3.3.4.1.4.3</t>
  </si>
  <si>
    <t>1.3.3.4.1.4.4</t>
  </si>
  <si>
    <t>1.3.3.4.1.5.1</t>
  </si>
  <si>
    <t>1.3.4.1.1.1.1</t>
  </si>
  <si>
    <t>1.3.4.1.1.1.2</t>
  </si>
  <si>
    <t>1.3.4.1.1.1.3</t>
  </si>
  <si>
    <t>1.3.4.1.1.1.4</t>
  </si>
  <si>
    <t>1.3.4.1.1.2.1</t>
  </si>
  <si>
    <t>1.3.4.1.1.2.2</t>
  </si>
  <si>
    <t>1.3.4.1.1.2.3</t>
  </si>
  <si>
    <t>1.3.4.1.1.2.4</t>
  </si>
  <si>
    <t>1.3.4.1.1.2.5</t>
  </si>
  <si>
    <t>1.3.4.1.1.3.1</t>
  </si>
  <si>
    <t>1.3.4.1.1.3.2</t>
  </si>
  <si>
    <t>1.3.4.1.1.3.3</t>
  </si>
  <si>
    <t>1.3.4.1.1.3.4</t>
  </si>
  <si>
    <t>1.3.4.1.1.3.5</t>
  </si>
  <si>
    <t>1.3.4.1.1.4.1</t>
  </si>
  <si>
    <t>1.3.4.1.1.4.2</t>
  </si>
  <si>
    <t>1.3.4.1.1.4.3</t>
  </si>
  <si>
    <t>1.3.4.1.1.4.4</t>
  </si>
  <si>
    <t>1.3.4.1.1.5.1</t>
  </si>
  <si>
    <t>1.3.4.1.1.5.2</t>
  </si>
  <si>
    <t>1.3.4.1.1.6.1</t>
  </si>
  <si>
    <t>1.3.4.1.1.6.2</t>
  </si>
  <si>
    <t>1.3.4.1.1.7.1</t>
  </si>
  <si>
    <t>1.3.4.1.1.7.2</t>
  </si>
  <si>
    <t>1.3.4.1.1.7.3</t>
  </si>
  <si>
    <t>1.3.4.1.1.7.4</t>
  </si>
  <si>
    <t>1.3.4.1.1.7.5</t>
  </si>
  <si>
    <t>1.3.4.1.1.7.6</t>
  </si>
  <si>
    <t>1.3.4.1.1.7.7</t>
  </si>
  <si>
    <t>1.3.4.1.1.7.8</t>
  </si>
  <si>
    <t>1.3.4.1.1.7.9</t>
  </si>
  <si>
    <t>1.3.4.1.1.8.1</t>
  </si>
  <si>
    <t>1.3.4.1.1.8.2</t>
  </si>
  <si>
    <t>1.3.4.1.1.8.3</t>
  </si>
  <si>
    <t>1.3.4.1.1.8.4</t>
  </si>
  <si>
    <t>1.3.4.1.1.8.5</t>
  </si>
  <si>
    <t>1.3.4.1.1.8.6</t>
  </si>
  <si>
    <t>1.3.4.1.1.9.1</t>
  </si>
  <si>
    <t>1.3.4.1.1.9.2</t>
  </si>
  <si>
    <t>1.3.4.1.1.9.3</t>
  </si>
  <si>
    <t>1.3.4.1.1.9.4</t>
  </si>
  <si>
    <t>1.3.4.1.1.9.5</t>
  </si>
  <si>
    <t>1.3.4.1.1.9.6</t>
  </si>
  <si>
    <t>1.3.4.1.1.9.7</t>
  </si>
  <si>
    <t>1.3.4.1.1.9.8</t>
  </si>
  <si>
    <t>1.3.4.1.1.9.9</t>
  </si>
  <si>
    <t>1.3.4.1.1.9.10</t>
  </si>
  <si>
    <t>1.3.4.1.1.10.1</t>
  </si>
  <si>
    <t>1.3.4.1.2.1.1</t>
  </si>
  <si>
    <t>1.3.4.1.2.1.2</t>
  </si>
  <si>
    <t>1.3.4.1.2.1.3</t>
  </si>
  <si>
    <t>1.3.4.1.2.1.4</t>
  </si>
  <si>
    <t>1.3.4.1.2.2.1</t>
  </si>
  <si>
    <t>1.3.4.1.2.2.2</t>
  </si>
  <si>
    <t>1.3.4.1.2.2.3</t>
  </si>
  <si>
    <t>1.3.4.1.2.2.4</t>
  </si>
  <si>
    <t>1.3.4.1.2.2.5</t>
  </si>
  <si>
    <t>1.3.4.1.2.3.1</t>
  </si>
  <si>
    <t>1.3.4.1.2.3.2</t>
  </si>
  <si>
    <t>1.3.4.1.2.3.3</t>
  </si>
  <si>
    <t>1.3.4.1.2.3.4</t>
  </si>
  <si>
    <t>1.3.4.1.2.3.5</t>
  </si>
  <si>
    <t>1.3.4.1.2.4.1</t>
  </si>
  <si>
    <t>1.3.4.1.2.4.2</t>
  </si>
  <si>
    <t>1.3.4.1.2.4.3</t>
  </si>
  <si>
    <t>1.3.4.1.2.4.4</t>
  </si>
  <si>
    <t>1.3.4.1.2.5.1</t>
  </si>
  <si>
    <t>1.3.4.1.2.5.2</t>
  </si>
  <si>
    <t>1.3.4.1.2.6.1</t>
  </si>
  <si>
    <t>1.3.4.1.2.6.2</t>
  </si>
  <si>
    <t>1.3.4.1.2.7.1</t>
  </si>
  <si>
    <t>1.3.4.1.2.7.2</t>
  </si>
  <si>
    <t>1.3.4.1.2.7.3</t>
  </si>
  <si>
    <t>1.3.4.1.2.7.4</t>
  </si>
  <si>
    <t>1.3.4.1.2.8.1</t>
  </si>
  <si>
    <t>1.3.4.1.2.8.2</t>
  </si>
  <si>
    <t>1.3.4.1.2.8.3</t>
  </si>
  <si>
    <t>1.3.4.1.2.8.4</t>
  </si>
  <si>
    <t>1.3.4.1.2.9.1</t>
  </si>
  <si>
    <t>1.3.4.1.2.9.2</t>
  </si>
  <si>
    <t>1.3.4.1.2.9.3</t>
  </si>
  <si>
    <t>1.3.4.1.2.9.4</t>
  </si>
  <si>
    <t>1.3.4.1.2.9.5</t>
  </si>
  <si>
    <t>1.3.4.1.2.9.6</t>
  </si>
  <si>
    <t>1.3.4.1.2.9.7</t>
  </si>
  <si>
    <t>1.3.4.1.2.9.8</t>
  </si>
  <si>
    <t>1.3.4.1.2.10.1</t>
  </si>
  <si>
    <t>1.3.4.1.2.10.2</t>
  </si>
  <si>
    <t>1.3.4.1.2.10.3</t>
  </si>
  <si>
    <t>1.3.4.1.2.10.4</t>
  </si>
  <si>
    <t>1.3.4.1.2.10.5</t>
  </si>
  <si>
    <t>1.3.4.1.2.10.6</t>
  </si>
  <si>
    <t>1.3.4.1.2.11.1</t>
  </si>
  <si>
    <t>1.3.4.1.2.11.2</t>
  </si>
  <si>
    <t>1.3.4.1.2.11.3</t>
  </si>
  <si>
    <t>1.3.4.1.2.11.4</t>
  </si>
  <si>
    <t>1.3.4.1.2.11.5</t>
  </si>
  <si>
    <t>1.3.4.1.2.12.1</t>
  </si>
  <si>
    <t>1.3.4.1.2.12.2</t>
  </si>
  <si>
    <t>1.3.4.1.2.12.3</t>
  </si>
  <si>
    <t>1.3.4.1.2.13.1</t>
  </si>
  <si>
    <t>1.3.4.2.1.1.1</t>
  </si>
  <si>
    <t>1.3.4.2.1.1.2</t>
  </si>
  <si>
    <t>1.3.4.2.1.1.3</t>
  </si>
  <si>
    <t>1.3.4.2.1.1.4</t>
  </si>
  <si>
    <t>1.3.4.2.1.1.5</t>
  </si>
  <si>
    <t>1.3.4.2.1.1.6</t>
  </si>
  <si>
    <t>1.3.4.2.1.2.1</t>
  </si>
  <si>
    <t>1.3.4.2.1.2.2</t>
  </si>
  <si>
    <t>1.3.4.2.1.2.3</t>
  </si>
  <si>
    <t>1.3.4.2.1.2.4</t>
  </si>
  <si>
    <t>1.3.4.2.1.2.5</t>
  </si>
  <si>
    <t>1.3.4.2.1.2.6</t>
  </si>
  <si>
    <t>1.3.4.2.1.2.7</t>
  </si>
  <si>
    <t>1.3.4.2.1.3.1</t>
  </si>
  <si>
    <t>1.3.4.2.1.3.2</t>
  </si>
  <si>
    <t>1.3.4.2.1.3.3</t>
  </si>
  <si>
    <t>1.3.4.2.1.3.4</t>
  </si>
  <si>
    <t>1.3.4.2.1.3.5</t>
  </si>
  <si>
    <t>1.3.4.2.1.3.6</t>
  </si>
  <si>
    <t>1.3.4.2.1.3.7</t>
  </si>
  <si>
    <t>1.3.4.2.1.3.8</t>
  </si>
  <si>
    <t>1.3.4.2.1.4.1</t>
  </si>
  <si>
    <t>1.3.4.2.1.4.2</t>
  </si>
  <si>
    <t>1.3.4.2.1.4.3</t>
  </si>
  <si>
    <t>1.3.4.2.1.4.4</t>
  </si>
  <si>
    <t>1.3.4.2.1.5.1</t>
  </si>
  <si>
    <t>1.3.4.2.1.5.2</t>
  </si>
  <si>
    <t>1.3.4.2.1.5.3</t>
  </si>
  <si>
    <t>1.3.4.2.1.6.1</t>
  </si>
  <si>
    <t>1.3.4.2.1.6.2</t>
  </si>
  <si>
    <t>1.3.4.2.1.6.3</t>
  </si>
  <si>
    <t>1.3.4.2.1.6.4</t>
  </si>
  <si>
    <t>1.3.4.2.1.6.5</t>
  </si>
  <si>
    <t>1.3.4.2.1.6.6</t>
  </si>
  <si>
    <t>1.3.4.2.1.6.7</t>
  </si>
  <si>
    <t>1.3.4.2.1.6.8</t>
  </si>
  <si>
    <t>1.3.4.2.1.6.9</t>
  </si>
  <si>
    <t>1.3.4.2.1.6.10</t>
  </si>
  <si>
    <t>1.3.4.2.1.6.11</t>
  </si>
  <si>
    <t>1.3.4.2.1.6.12</t>
  </si>
  <si>
    <t>1.3.4.2.1.6.13</t>
  </si>
  <si>
    <t>1.3.4.2.1.6.14</t>
  </si>
  <si>
    <t>1.3.4.2.1.6.15</t>
  </si>
  <si>
    <t>1.3.4.2.1.6.16</t>
  </si>
  <si>
    <t>1.3.4.2.1.6.17</t>
  </si>
  <si>
    <t>1.3.4.2.1.7.1</t>
  </si>
  <si>
    <t>1.3.4.2.1.7.2</t>
  </si>
  <si>
    <t>1.3.4.2.1.7.3</t>
  </si>
  <si>
    <t>1.3.4.2.1.7.4</t>
  </si>
  <si>
    <t>1.3.4.2.1.8.1</t>
  </si>
  <si>
    <t>1.3.4.2.2.1.1</t>
  </si>
  <si>
    <t>1.3.4.2.2.1.2</t>
  </si>
  <si>
    <t>1.3.4.2.2.2.1</t>
  </si>
  <si>
    <t>1.3.4.2.2.2.2</t>
  </si>
  <si>
    <t>1.3.4.2.2.2.3</t>
  </si>
  <si>
    <t>1.3.4.2.2.3.1</t>
  </si>
  <si>
    <t>1.3.4.2.2.3.2</t>
  </si>
  <si>
    <t>1.3.4.2.2.3.3</t>
  </si>
  <si>
    <t>1.3.4.2.2.3.4</t>
  </si>
  <si>
    <t>1.3.4.2.2.3.5</t>
  </si>
  <si>
    <t>1.3.4.2.2.3.6</t>
  </si>
  <si>
    <t>1.3.4.2.2.3.7</t>
  </si>
  <si>
    <t>1.3.4.2.2.4.1</t>
  </si>
  <si>
    <t>1.3.4.2.2.4.2</t>
  </si>
  <si>
    <t>1.3.4.2.2.4.3</t>
  </si>
  <si>
    <t>1.3.4.2.2.4.4</t>
  </si>
  <si>
    <t>1.3.4.2.2.4.5</t>
  </si>
  <si>
    <t>1.3.4.2.2.5.1</t>
  </si>
  <si>
    <t>1.3.4.2.2.5.2</t>
  </si>
  <si>
    <t>1.3.4.2.2.5.3</t>
  </si>
  <si>
    <t>1.3.4.2.2.5.4</t>
  </si>
  <si>
    <t>1.3.4.2.2.6.1</t>
  </si>
  <si>
    <t>1.3.4.2.2.6.2</t>
  </si>
  <si>
    <t>1.3.4.2.2.6.3</t>
  </si>
  <si>
    <t>1.3.4.2.2.6.4</t>
  </si>
  <si>
    <t>1.3.4.2.2.6.5</t>
  </si>
  <si>
    <t>1.3.4.2.2.6.6</t>
  </si>
  <si>
    <t>1.3.4.2.2.7.1</t>
  </si>
  <si>
    <t>1.3.4.2.2.7.2</t>
  </si>
  <si>
    <t>1.3.4.2.2.7.3</t>
  </si>
  <si>
    <t>1.3.4.2.2.7.4</t>
  </si>
  <si>
    <t>1.3.4.2.2.8.1</t>
  </si>
  <si>
    <t>1.3.4.2.3.1.1</t>
  </si>
  <si>
    <t>1.3.4.2.3.1.2</t>
  </si>
  <si>
    <t>1.3.4.2.3.2.1</t>
  </si>
  <si>
    <t>1.3.4.2.3.2.2</t>
  </si>
  <si>
    <t>1.3.4.2.3.3.1</t>
  </si>
  <si>
    <t>1.3.4.2.3.3.2</t>
  </si>
  <si>
    <t>1.3.4.2.3.3.3</t>
  </si>
  <si>
    <t>1.3.4.2.3.3.4</t>
  </si>
  <si>
    <t>1.3.4.2.3.3.5</t>
  </si>
  <si>
    <t>1.3.4.2.3.4.1</t>
  </si>
  <si>
    <t>1.3.4.2.3.4.2</t>
  </si>
  <si>
    <t>1.3.4.2.3.4.3</t>
  </si>
  <si>
    <t>1.3.4.2.3.4.4</t>
  </si>
  <si>
    <t>1.3.4.2.3.5.1</t>
  </si>
  <si>
    <t>1.3.4.2.3.5.2</t>
  </si>
  <si>
    <t>1.3.4.2.3.5.3</t>
  </si>
  <si>
    <t>1.3.4.2.3.6.1</t>
  </si>
  <si>
    <t>1.3.4.2.3.6.2</t>
  </si>
  <si>
    <t>1.3.4.2.3.6.3</t>
  </si>
  <si>
    <t>1.3.4.2.3.6.4</t>
  </si>
  <si>
    <t>1.3.4.2.3.6.5</t>
  </si>
  <si>
    <t>1.3.4.2.3.6.6</t>
  </si>
  <si>
    <t>1.3.4.2.3.6.7</t>
  </si>
  <si>
    <t>1.3.4.2.3.6.8</t>
  </si>
  <si>
    <t>1.3.4.2.3.6.9</t>
  </si>
  <si>
    <t>1.3.4.2.3.6.10</t>
  </si>
  <si>
    <t>1.3.4.2.3.6.11</t>
  </si>
  <si>
    <t>1.3.4.2.3.6.12</t>
  </si>
  <si>
    <t>1.3.4.2.3.7.1</t>
  </si>
  <si>
    <t>1.3.4.2.3.7.2</t>
  </si>
  <si>
    <t>1.3.4.2.3.7.3</t>
  </si>
  <si>
    <t>1.3.4.2.3.7.4</t>
  </si>
  <si>
    <t>1.3.4.2.3.8.1</t>
  </si>
  <si>
    <t>1.3.4.2.4.1.1</t>
  </si>
  <si>
    <t>1.3.4.2.4.1.2</t>
  </si>
  <si>
    <t>1.3.4.2.4.1.3</t>
  </si>
  <si>
    <t>1.3.4.2.4.2.1</t>
  </si>
  <si>
    <t>1.3.4.2.4.2.2</t>
  </si>
  <si>
    <t>1.3.4.2.4.2.3</t>
  </si>
  <si>
    <t>1.3.4.2.4.3.1</t>
  </si>
  <si>
    <t>1.3.4.2.4.3.2</t>
  </si>
  <si>
    <t>1.3.4.2.4.3.3</t>
  </si>
  <si>
    <t>1.3.4.2.4.4.1</t>
  </si>
  <si>
    <t>1.3.4.2.4.4.2</t>
  </si>
  <si>
    <t>1.3.4.2.4.4.3</t>
  </si>
  <si>
    <t>1.3.4.2.4.5.1</t>
  </si>
  <si>
    <t>1.3.4.2.4.5.2</t>
  </si>
  <si>
    <t>1.3.4.2.4.5.3</t>
  </si>
  <si>
    <t>1.3.4.2.4.5.4</t>
  </si>
  <si>
    <t>1.3.4.2.4.5.5</t>
  </si>
  <si>
    <t>1.3.4.2.4.5.6</t>
  </si>
  <si>
    <t>1.3.4.2.4.5.7</t>
  </si>
  <si>
    <t>1.3.4.2.4.5.8</t>
  </si>
  <si>
    <t>1.3.4.2.4.5.9</t>
  </si>
  <si>
    <t>1.3.4.2.4.5.10</t>
  </si>
  <si>
    <t>1.3.4.2.4.5.11</t>
  </si>
  <si>
    <t>1.3.4.2.4.5.12</t>
  </si>
  <si>
    <t>1.3.4.2.4.5.13</t>
  </si>
  <si>
    <t>1.3.4.2.4.5.14</t>
  </si>
  <si>
    <t>1.3.4.2.4.6.1</t>
  </si>
  <si>
    <t>1.3.4.2.4.6.2</t>
  </si>
  <si>
    <t>1.3.4.2.4.6.3</t>
  </si>
  <si>
    <t>1.3.4.2.4.6.4</t>
  </si>
  <si>
    <t>1.3.4.2.4.6.5</t>
  </si>
  <si>
    <t>1.3.4.2.4.6.6</t>
  </si>
  <si>
    <t>1.3.4.2.4.6.7</t>
  </si>
  <si>
    <t>1.3.4.2.4.6.8</t>
  </si>
  <si>
    <t>1.3.4.2.4.6.9</t>
  </si>
  <si>
    <t>1.3.4.2.4.6.10</t>
  </si>
  <si>
    <t>1.3.4.2.4.7.1</t>
  </si>
  <si>
    <t>1.3.4.2.5.1.1</t>
  </si>
  <si>
    <t>1.3.4.2.5.1.2</t>
  </si>
  <si>
    <t>1.3.4.2.5.2.1</t>
  </si>
  <si>
    <t>1.3.4.2.5.2.2</t>
  </si>
  <si>
    <t>1.3.4.2.5.2.3</t>
  </si>
  <si>
    <t>1.3.4.2.5.3.1</t>
  </si>
  <si>
    <t>1.3.4.2.5.3.2</t>
  </si>
  <si>
    <t>1.3.4.2.5.3.3</t>
  </si>
  <si>
    <t>1.3.4.2.5.4.1</t>
  </si>
  <si>
    <t>1.3.4.2.5.4.2</t>
  </si>
  <si>
    <t>1.3.4.2.5.5.1</t>
  </si>
  <si>
    <t>1.3.4.2.5.5.2</t>
  </si>
  <si>
    <t>1.3.4.2.5.5.3</t>
  </si>
  <si>
    <t>1.3.4.2.5.5.4</t>
  </si>
  <si>
    <t>1.3.4.2.5.5.5</t>
  </si>
  <si>
    <t>1.3.4.2.5.6.1</t>
  </si>
  <si>
    <t>1.3.4.2.5.6.2</t>
  </si>
  <si>
    <t>1.3.4.2.5.6.3</t>
  </si>
  <si>
    <t>1.3.4.2.5.6.4</t>
  </si>
  <si>
    <t>1.3.4.2.5.6.5</t>
  </si>
  <si>
    <t>1.3.4.2.5.6.6</t>
  </si>
  <si>
    <t>1.3.4.2.5.6.7</t>
  </si>
  <si>
    <t>1.3.4.2.5.7.1</t>
  </si>
  <si>
    <t>1.3.4.2.5.7.2</t>
  </si>
  <si>
    <t>1.3.4.2.5.7.3</t>
  </si>
  <si>
    <t>1.3.4.2.5.7.4</t>
  </si>
  <si>
    <t>1.3.4.2.5.8.1</t>
  </si>
  <si>
    <t>1.3.4.2.6.1.1</t>
  </si>
  <si>
    <t>1.3.4.2.6.1.2</t>
  </si>
  <si>
    <t>1.3.4.2.6.1.3</t>
  </si>
  <si>
    <t>1.3.4.2.6.1.4</t>
  </si>
  <si>
    <t>1.3.4.2.6.2.1</t>
  </si>
  <si>
    <t>1.3.4.2.6.2.2</t>
  </si>
  <si>
    <t>1.3.4.2.6.2.3</t>
  </si>
  <si>
    <t>1.3.4.2.6.2.4</t>
  </si>
  <si>
    <t>1.3.4.2.6.2.5</t>
  </si>
  <si>
    <t>1.3.4.2.6.2.6</t>
  </si>
  <si>
    <t>1.3.4.2.6.2.7</t>
  </si>
  <si>
    <t>1.3.4.2.6.2.8</t>
  </si>
  <si>
    <t>1.3.4.2.6.3.1</t>
  </si>
  <si>
    <t>1.3.4.2.6.3.2</t>
  </si>
  <si>
    <t>1.3.4.2.6.3.3</t>
  </si>
  <si>
    <t>1.3.4.2.6.4.1</t>
  </si>
  <si>
    <t>1.3.4.2.6.4.2</t>
  </si>
  <si>
    <t>1.3.4.2.6.4.3</t>
  </si>
  <si>
    <t>1.3.4.2.6.5.1</t>
  </si>
  <si>
    <t>1.3.4.2.6.5.2</t>
  </si>
  <si>
    <t>1.3.4.2.6.5.3</t>
  </si>
  <si>
    <t>1.3.4.2.6.5.4</t>
  </si>
  <si>
    <t>1.3.4.2.6.5.5</t>
  </si>
  <si>
    <t>1.3.4.2.6.5.6</t>
  </si>
  <si>
    <t>1.3.4.2.6.5.7</t>
  </si>
  <si>
    <t>1.3.4.2.6.5.8</t>
  </si>
  <si>
    <t>1.3.4.2.6.5.9</t>
  </si>
  <si>
    <t>1.3.4.2.6.5.10</t>
  </si>
  <si>
    <t>1.3.4.2.6.6.1</t>
  </si>
  <si>
    <t>1.3.4.2.6.6.2</t>
  </si>
  <si>
    <t>1.3.4.2.7.1.1</t>
  </si>
  <si>
    <t>1.3.4.2.7.1.2</t>
  </si>
  <si>
    <t>1.3.4.2.7.1.3</t>
  </si>
  <si>
    <t>1.3.4.2.7.1.4</t>
  </si>
  <si>
    <t>1.3.4.2.7.1.5</t>
  </si>
  <si>
    <t>1.3.4.2.7.2.1</t>
  </si>
  <si>
    <t>1.3.4.2.7.2.2</t>
  </si>
  <si>
    <t>1.3.4.2.7.2.3</t>
  </si>
  <si>
    <t>1.3.4.2.7.2.4</t>
  </si>
  <si>
    <t>1.3.4.2.7.2.5</t>
  </si>
  <si>
    <t>1.3.4.2.7.3.1</t>
  </si>
  <si>
    <t>1.3.4.2.7.3.2</t>
  </si>
  <si>
    <t>1.3.4.2.7.3.3</t>
  </si>
  <si>
    <t>1.3.4.2.7.3.4</t>
  </si>
  <si>
    <t>1.3.4.2.7.3.5</t>
  </si>
  <si>
    <t>1.3.4.2.7.4.1</t>
  </si>
  <si>
    <t>1.3.4.2.7.4.2</t>
  </si>
  <si>
    <t>1.3.4.2.7.4.3</t>
  </si>
  <si>
    <t>1.3.4.2.7.4.4</t>
  </si>
  <si>
    <t>1.3.4.2.7.4.5</t>
  </si>
  <si>
    <t>1.3.4.2.7.5.1</t>
  </si>
  <si>
    <t>1.3.4.2.7.5.2</t>
  </si>
  <si>
    <t>1.3.4.2.7.5.3</t>
  </si>
  <si>
    <t>1.3.4.2.7.5.4</t>
  </si>
  <si>
    <t>1.3.4.2.7.5.5</t>
  </si>
  <si>
    <t>1.3.4.2.7.5.6</t>
  </si>
  <si>
    <t>1.3.4.2.7.5.7</t>
  </si>
  <si>
    <t>1.3.4.2.7.5.8</t>
  </si>
  <si>
    <t>1.3.4.2.7.5.9</t>
  </si>
  <si>
    <t>1.3.4.2.7.5.10</t>
  </si>
  <si>
    <t>1.3.4.2.7.6.1</t>
  </si>
  <si>
    <t>1.3.4.3.1.1.1</t>
  </si>
  <si>
    <t>1.3.4.3.1.1.2</t>
  </si>
  <si>
    <t>1.3.4.3.1.1.3</t>
  </si>
  <si>
    <t>1.3.4.3.1.1.4</t>
  </si>
  <si>
    <t>1.3.4.3.1.2.1</t>
  </si>
  <si>
    <t>1.3.4.3.1.2.2</t>
  </si>
  <si>
    <t>1.3.4.3.1.2.3</t>
  </si>
  <si>
    <t>1.3.4.3.1.2.4</t>
  </si>
  <si>
    <t>1.3.4.3.1.3.1</t>
  </si>
  <si>
    <t>1.3.4.3.1.3.2</t>
  </si>
  <si>
    <t>1.3.4.3.1.3.3</t>
  </si>
  <si>
    <t>1.3.4.3.1.3.4</t>
  </si>
  <si>
    <t>1.3.4.3.1.4.1</t>
  </si>
  <si>
    <t>1.3.4.3.1.4.2</t>
  </si>
  <si>
    <t>1.3.4.3.1.4.3</t>
  </si>
  <si>
    <t>1.3.4.3.1.4.4</t>
  </si>
  <si>
    <t>1.3.4.3.1.5.1</t>
  </si>
  <si>
    <t>1.3.4.3.1.5.2</t>
  </si>
  <si>
    <t>1.3.4.3.1.5.3</t>
  </si>
  <si>
    <t>1.3.4.3.1.5.4</t>
  </si>
  <si>
    <t>1.3.4.3.1.5.5</t>
  </si>
  <si>
    <t>1.3.4.3.1.5.6</t>
  </si>
  <si>
    <t>1.3.4.3.2.1.1</t>
  </si>
  <si>
    <t>1.3.4.3.2.1.2</t>
  </si>
  <si>
    <t>1.3.4.3.2.1.3</t>
  </si>
  <si>
    <t>1.3.4.3.2.1.4</t>
  </si>
  <si>
    <t>1.3.4.3.2.2.1</t>
  </si>
  <si>
    <t>1.3.4.3.2.2.2</t>
  </si>
  <si>
    <t>1.3.4.3.2.2.3</t>
  </si>
  <si>
    <t>1.3.4.3.2.2.4</t>
  </si>
  <si>
    <t>1.3.4.3.2.3.1</t>
  </si>
  <si>
    <t>1.3.4.3.2.3.2</t>
  </si>
  <si>
    <t>1.3.4.3.2.3.3</t>
  </si>
  <si>
    <t>1.3.4.3.2.3.4</t>
  </si>
  <si>
    <t>1.3.4.3.2.4.1</t>
  </si>
  <si>
    <t>1.3.4.3.3.1.1</t>
  </si>
  <si>
    <t>1.3.4.3.3.1.2</t>
  </si>
  <si>
    <t>1.3.4.3.3.1.3</t>
  </si>
  <si>
    <t>1.3.4.3.3.1.4</t>
  </si>
  <si>
    <t>1.3.4.3.3.2.1</t>
  </si>
  <si>
    <t>1.3.4.3.3.2.2</t>
  </si>
  <si>
    <t>1.3.4.3.3.2.3</t>
  </si>
  <si>
    <t>1.3.4.3.3.3.1</t>
  </si>
  <si>
    <t>1.3.4.3.3.3.2</t>
  </si>
  <si>
    <t>1.3.4.3.3.3.3</t>
  </si>
  <si>
    <t>1.3.4.3.3.4.1</t>
  </si>
  <si>
    <t>1.3.4.3.4.1.1</t>
  </si>
  <si>
    <t>1.3.4.3.4.1.2</t>
  </si>
  <si>
    <t>1.3.4.3.4.1.3</t>
  </si>
  <si>
    <t>1.3.4.3.4.1.4</t>
  </si>
  <si>
    <t>1.3.4.3.4.1.5</t>
  </si>
  <si>
    <t>1.3.4.3.4.1.6</t>
  </si>
  <si>
    <t>1.3.4.3.4.1.7</t>
  </si>
  <si>
    <t>1.3.4.3.4.2.1</t>
  </si>
  <si>
    <t>1.3.4.3.4.2.2</t>
  </si>
  <si>
    <t>1.3.4.3.4.2.3</t>
  </si>
  <si>
    <t>1.3.4.3.4.2.4</t>
  </si>
  <si>
    <t>1.3.4.3.4.2.5</t>
  </si>
  <si>
    <t>1.3.4.3.4.2.6</t>
  </si>
  <si>
    <t>1.3.4.3.4.2.7</t>
  </si>
  <si>
    <t>1.3.4.3.4.3.1</t>
  </si>
  <si>
    <t>1.3.4.3.4.3.2</t>
  </si>
  <si>
    <t>1.3.4.3.4.4.1</t>
  </si>
  <si>
    <t>1.3.4.3.5.1.1</t>
  </si>
  <si>
    <t>1.3.4.3.5.1.2</t>
  </si>
  <si>
    <t>1.3.4.3.5.1.3</t>
  </si>
  <si>
    <t>1.3.4.3.5.1.4</t>
  </si>
  <si>
    <t>1.3.4.3.5.2.1</t>
  </si>
  <si>
    <t>1.3.4.3.5.2.2</t>
  </si>
  <si>
    <t>1.3.4.3.5.2.3</t>
  </si>
  <si>
    <t>1.3.4.3.5.2.4</t>
  </si>
  <si>
    <t>1.3.4.3.5.3.1</t>
  </si>
  <si>
    <t>1.3.4.3.5.3.2</t>
  </si>
  <si>
    <t>1.3.4.3.5.3.3</t>
  </si>
  <si>
    <t>1.3.4.3.5.3.4</t>
  </si>
  <si>
    <t>1.3.4.3.5.4.1</t>
  </si>
  <si>
    <t>1.3.4.3.5.4.2</t>
  </si>
  <si>
    <t>1.3.4.3.5.4.3</t>
  </si>
  <si>
    <t>1.3.4.3.5.4.4</t>
  </si>
  <si>
    <t>1.3.4.3.5.5.1</t>
  </si>
  <si>
    <t>1.3.4.3.5.5.2</t>
  </si>
  <si>
    <t>1.3.4.3.5.5.3</t>
  </si>
  <si>
    <t>1.3.4.3.5.5.4</t>
  </si>
  <si>
    <t>1.3.4.3.5.6.1</t>
  </si>
  <si>
    <t>1.3.4.3.5.6.2</t>
  </si>
  <si>
    <t>1.3.4.3.5.6.3</t>
  </si>
  <si>
    <t>1.3.4.3.5.6.4</t>
  </si>
  <si>
    <t>1.3.4.3.5.7.1</t>
  </si>
  <si>
    <t>1.3.4.3.5.7.2</t>
  </si>
  <si>
    <t>1.3.4.3.5.7.3</t>
  </si>
  <si>
    <t>1.3.4.3.5.7.4</t>
  </si>
  <si>
    <t>1.3.4.3.5.8.1</t>
  </si>
  <si>
    <t>1.3.4.3.5.8.2</t>
  </si>
  <si>
    <t>1.3.4.3.5.8.3</t>
  </si>
  <si>
    <t>1.3.4.3.5.8.4</t>
  </si>
  <si>
    <t>1.3.4.3.5.9.1</t>
  </si>
  <si>
    <t>1.3.4.3.5.9.2</t>
  </si>
  <si>
    <t>1.3.4.3.5.9.3</t>
  </si>
  <si>
    <t>1.3.4.3.5.9.4</t>
  </si>
  <si>
    <t>1.3.4.3.5.10.1</t>
  </si>
  <si>
    <t>1.3.4.3.5.10.2</t>
  </si>
  <si>
    <t>1.3.4.3.5.10.3</t>
  </si>
  <si>
    <t>1.3.4.3.5.10.4</t>
  </si>
  <si>
    <t>1.3.4.3.5.11.1</t>
  </si>
  <si>
    <t>1.3.4.3.5.11.2</t>
  </si>
  <si>
    <t>1.3.4.3.5.11.3</t>
  </si>
  <si>
    <t>1.3.4.3.5.11.4</t>
  </si>
  <si>
    <t>1.3.4.3.5.12.1</t>
  </si>
  <si>
    <t>1.3.4.3.6.1.1</t>
  </si>
  <si>
    <t>1.3.4.3.6.1.2</t>
  </si>
  <si>
    <t>1.3.4.3.6.1.3</t>
  </si>
  <si>
    <t>1.3.4.3.6.1.4</t>
  </si>
  <si>
    <t>1.3.4.3.6.2.1</t>
  </si>
  <si>
    <t>1.3.4.3.6.2.2</t>
  </si>
  <si>
    <t>1.3.4.3.6.2.3</t>
  </si>
  <si>
    <t>1.3.4.3.6.2.4</t>
  </si>
  <si>
    <t>1.3.4.3.6.3.1</t>
  </si>
  <si>
    <t>1.3.4.3.6.3.2</t>
  </si>
  <si>
    <t>1.3.4.3.6.3.3</t>
  </si>
  <si>
    <t>1.3.4.3.6.3.4</t>
  </si>
  <si>
    <t>1.3.4.3.6.4.1</t>
  </si>
  <si>
    <t>1.3.4.3.7.1.1</t>
  </si>
  <si>
    <t>1.3.4.3.7.1.2</t>
  </si>
  <si>
    <t>1.3.4.3.7.1.3</t>
  </si>
  <si>
    <t>1.3.4.3.7.1.4</t>
  </si>
  <si>
    <t>1.3.4.3.7.1.5</t>
  </si>
  <si>
    <t>1.3.4.3.7.1.6</t>
  </si>
  <si>
    <t>1.3.4.3.7.2.1</t>
  </si>
  <si>
    <t>1.3.4.3.8.1.1</t>
  </si>
  <si>
    <t>1.3.4.3.8.1.2</t>
  </si>
  <si>
    <t>1.3.4.3.8.1.3</t>
  </si>
  <si>
    <t>1.3.4.3.8.2.1</t>
  </si>
  <si>
    <t>1.3.4.3.8.2.2</t>
  </si>
  <si>
    <t>1.3.4.3.8.2.3</t>
  </si>
  <si>
    <t>1.3.4.3.8.3.1</t>
  </si>
  <si>
    <t>1.3.4.3.8.3.2</t>
  </si>
  <si>
    <t>1.3.4.3.8.3.3</t>
  </si>
  <si>
    <t>1.3.4.3.8.4.1</t>
  </si>
  <si>
    <t>1.3.4.3.9.1.1</t>
  </si>
  <si>
    <t>1.3.4.3.9.1.2</t>
  </si>
  <si>
    <t>1.3.4.3.9.1.3</t>
  </si>
  <si>
    <t>1.3.4.3.9.2.1</t>
  </si>
  <si>
    <t>1.3.4.3.9.2.2</t>
  </si>
  <si>
    <t>1.3.4.3.9.2.3</t>
  </si>
  <si>
    <t>1.3.4.3.9.2.4</t>
  </si>
  <si>
    <t>1.3.4.3.9.2.5</t>
  </si>
  <si>
    <t>1.3.4.3.9.2.6</t>
  </si>
  <si>
    <t>1.3.4.3.9.2.7</t>
  </si>
  <si>
    <t>1.3.4.3.9.2.8</t>
  </si>
  <si>
    <t>1.3.4.3.9.3.1</t>
  </si>
  <si>
    <t>1.3.4.3.9.3.2</t>
  </si>
  <si>
    <t>1.3.4.3.9.3.3</t>
  </si>
  <si>
    <t>1.3.4.3.9.3.4</t>
  </si>
  <si>
    <t>1.3.4.3.9.4.1</t>
  </si>
  <si>
    <t>1.3.4.3.10.1.1</t>
  </si>
  <si>
    <t>1.3.4.3.10.1.2</t>
  </si>
  <si>
    <t>1.3.4.3.10.1.3</t>
  </si>
  <si>
    <t>1.3.4.3.10.1.4</t>
  </si>
  <si>
    <t>1.3.4.3.10.1.5</t>
  </si>
  <si>
    <t>1.3.4.4.1.1.1</t>
  </si>
  <si>
    <t>1.3.4.4.1.1.2</t>
  </si>
  <si>
    <t>1.3.4.4.1.1.3</t>
  </si>
  <si>
    <t>1.3.4.4.1.1.4</t>
  </si>
  <si>
    <t>1.3.4.4.1.2.1</t>
  </si>
  <si>
    <t>1.3.4.4.1.2.2</t>
  </si>
  <si>
    <t>1.3.4.4.1.2.3</t>
  </si>
  <si>
    <t>1.3.4.4.1.2.4</t>
  </si>
  <si>
    <t>1.3.4.4.1.3.1</t>
  </si>
  <si>
    <t>1.3.4.4.1.3.2</t>
  </si>
  <si>
    <t>1.3.4.4.1.3.3</t>
  </si>
  <si>
    <t>1.3.4.4.1.3.4</t>
  </si>
  <si>
    <t>1.3.4.4.1.4.1</t>
  </si>
  <si>
    <t>1.3.4.4.1.4.2</t>
  </si>
  <si>
    <t>1.3.4.4.1.4.3</t>
  </si>
  <si>
    <t>1.3.4.4.1.4.4</t>
  </si>
  <si>
    <t>1.3.4.4.1.5.1</t>
  </si>
  <si>
    <t>1.3.4.4.2.1.1</t>
  </si>
  <si>
    <t>1.3.4.4.2.1.2</t>
  </si>
  <si>
    <t>1.3.4.4.2.1.3</t>
  </si>
  <si>
    <t>1.3.4.4.2.1.4</t>
  </si>
  <si>
    <t>1.3.4.4.2.2.1</t>
  </si>
  <si>
    <t>1.3.4.4.2.2.2</t>
  </si>
  <si>
    <t>1.3.4.4.2.2.3</t>
  </si>
  <si>
    <t>1.3.4.4.2.2.4</t>
  </si>
  <si>
    <t>1.3.4.4.2.3.1</t>
  </si>
  <si>
    <t>1.3.4.4.3.1.1</t>
  </si>
  <si>
    <t>1.3.4.4.3.1.2</t>
  </si>
  <si>
    <t>1.3.4.4.3.1.3</t>
  </si>
  <si>
    <t>1.3.4.4.3.1.4</t>
  </si>
  <si>
    <t>1.3.4.4.3.2.1</t>
  </si>
  <si>
    <t>1.3.4.4.3.2.2</t>
  </si>
  <si>
    <t>1.3.4.4.3.2.3</t>
  </si>
  <si>
    <t>1.3.4.4.3.2.4</t>
  </si>
  <si>
    <t>1.3.4.4.3.3.1</t>
  </si>
  <si>
    <t>1.3.4.4.3.3.2</t>
  </si>
  <si>
    <t>1.3.4.4.3.3.3</t>
  </si>
  <si>
    <t>1.3.4.4.3.3.4</t>
  </si>
  <si>
    <t>1.3.4.4.3.4.1</t>
  </si>
  <si>
    <t>1.3.4.4.3.4.2</t>
  </si>
  <si>
    <t>1.3.4.4.3.4.3</t>
  </si>
  <si>
    <t>1.3.4.4.3.5.1</t>
  </si>
  <si>
    <t>1.3.4.4.4.1.1</t>
  </si>
  <si>
    <t>1.3.4.4.4.1.2</t>
  </si>
  <si>
    <t>1.3.4.4.4.2.1</t>
  </si>
  <si>
    <t>1.3.4.4.4.2.2</t>
  </si>
  <si>
    <t>1.3.4.4.4.2.3</t>
  </si>
  <si>
    <t>1.3.4.4.4.2.4</t>
  </si>
  <si>
    <t>1.3.4.4.4.2.5</t>
  </si>
  <si>
    <t>1.3.4.4.4.2.6</t>
  </si>
  <si>
    <t>1.3.4.4.4.3.1</t>
  </si>
  <si>
    <t>1.3.4.4.4.3.2</t>
  </si>
  <si>
    <t>1.3.4.4.4.3.3</t>
  </si>
  <si>
    <t>1.3.4.4.4.4.1</t>
  </si>
  <si>
    <t>1.3.4.4.4.4.2</t>
  </si>
  <si>
    <t>1.3.4.4.4.4.3</t>
  </si>
  <si>
    <t>1.3.4.4.4.4.4</t>
  </si>
  <si>
    <t>1.3.4.4.4.5.1</t>
  </si>
  <si>
    <t>1.3.5.1.1.1.1</t>
  </si>
  <si>
    <t>1.3.5.1.1.1.2</t>
  </si>
  <si>
    <t>1.3.5.1.1.1.3</t>
  </si>
  <si>
    <t>1.3.5.1.1.1.4</t>
  </si>
  <si>
    <t>1.3.5.1.1.1.5</t>
  </si>
  <si>
    <t>1.3.5.1.1.1.6</t>
  </si>
  <si>
    <t>1.3.5.1.1.1.7</t>
  </si>
  <si>
    <t>1.3.5.1.1.1.8</t>
  </si>
  <si>
    <t>1.3.5.1.1.1.9</t>
  </si>
  <si>
    <t>1.3.5.1.1.1.10</t>
  </si>
  <si>
    <t>1.3.5.1.1.1.11</t>
  </si>
  <si>
    <t>1.3.5.1.1.1.12</t>
  </si>
  <si>
    <t>1.3.5.1.1.2.1</t>
  </si>
  <si>
    <t>1.3.5.1.1.2.2</t>
  </si>
  <si>
    <t>1.3.5.1.1.2.3</t>
  </si>
  <si>
    <t>1.3.5.1.1.2.4</t>
  </si>
  <si>
    <t>1.3.5.1.1.2.5</t>
  </si>
  <si>
    <t>1.3.5.1.1.2.6</t>
  </si>
  <si>
    <t>1.3.5.1.1.3.1</t>
  </si>
  <si>
    <t>1.3.5.1.1.3.2</t>
  </si>
  <si>
    <t>1.3.5.1.1.3.3</t>
  </si>
  <si>
    <t>1.3.5.1.1.3.4</t>
  </si>
  <si>
    <t>1.3.5.1.1.3.5</t>
  </si>
  <si>
    <t>1.3.5.1.1.4.1</t>
  </si>
  <si>
    <t>1.3.5.1.1.4.2</t>
  </si>
  <si>
    <t>1.3.5.1.1.4.3</t>
  </si>
  <si>
    <t>1.3.5.1.1.4.4</t>
  </si>
  <si>
    <t>1.3.5.1.1.4.5</t>
  </si>
  <si>
    <t>1.3.5.1.1.4.6</t>
  </si>
  <si>
    <t>1.3.5.1.1.4.7</t>
  </si>
  <si>
    <t>1.3.5.1.1.4.8</t>
  </si>
  <si>
    <t>1.3.5.1.1.4.9</t>
  </si>
  <si>
    <t>1.3.5.1.1.4.10</t>
  </si>
  <si>
    <t>1.3.5.1.1.4.11</t>
  </si>
  <si>
    <t>1.3.5.1.1.5.1</t>
  </si>
  <si>
    <t>1.3.5.1.1.5.2</t>
  </si>
  <si>
    <t>1.3.5.1.1.5.3</t>
  </si>
  <si>
    <t>1.3.5.1.1.5.4</t>
  </si>
  <si>
    <t>1.3.5.1.1.6.1</t>
  </si>
  <si>
    <t>1.3.5.1.1.6.2</t>
  </si>
  <si>
    <t>1.3.5.1.1.6.3</t>
  </si>
  <si>
    <t>1.3.5.1.1.6.4</t>
  </si>
  <si>
    <t>1.3.5.1.1.6.5</t>
  </si>
  <si>
    <t>1.3.5.1.1.6.6</t>
  </si>
  <si>
    <t>1.3.5.1.1.6.7</t>
  </si>
  <si>
    <t>1.3.5.1.1.6.8</t>
  </si>
  <si>
    <t>1.3.5.1.1.6.9</t>
  </si>
  <si>
    <t>1.3.5.1.1.6.10</t>
  </si>
  <si>
    <t>1.3.5.1.1.7.1</t>
  </si>
  <si>
    <t>1.3.5.1.1.7.2</t>
  </si>
  <si>
    <t>1.3.5.1.1.7.3</t>
  </si>
  <si>
    <t>1.3.5.1.1.7.4</t>
  </si>
  <si>
    <t>1.3.5.1.1.7.5</t>
  </si>
  <si>
    <t>1.3.5.1.1.7.6</t>
  </si>
  <si>
    <t>1.3.5.1.1.7.7</t>
  </si>
  <si>
    <t>1.3.5.1.1.7.8</t>
  </si>
  <si>
    <t>1.3.5.1.1.7.9</t>
  </si>
  <si>
    <t>1.3.5.1.1.7.10</t>
  </si>
  <si>
    <t>1.3.5.1.1.8.1</t>
  </si>
  <si>
    <t>1.3.5.1.1.8.2</t>
  </si>
  <si>
    <t>1.3.5.1.1.8.3</t>
  </si>
  <si>
    <t>1.3.5.1.1.8.4</t>
  </si>
  <si>
    <t>1.3.5.1.1.8.5</t>
  </si>
  <si>
    <t>1.3.5.1.1.8.6</t>
  </si>
  <si>
    <t>1.3.5.1.1.8.7</t>
  </si>
  <si>
    <t>1.3.5.1.1.8.8</t>
  </si>
  <si>
    <t>1.3.5.1.1.8.9</t>
  </si>
  <si>
    <t>1.3.5.1.1.9.1</t>
  </si>
  <si>
    <t>1.3.5.1.1.9.2</t>
  </si>
  <si>
    <t>1.3.5.1.1.9.3</t>
  </si>
  <si>
    <t>1.3.5.1.1.9.4</t>
  </si>
  <si>
    <t>1.3.5.1.1.10.1</t>
  </si>
  <si>
    <t>1.3.5.1.1.10.2</t>
  </si>
  <si>
    <t>1.3.5.1.1.10.3</t>
  </si>
  <si>
    <t>1.3.5.1.1.10.4</t>
  </si>
  <si>
    <t>1.3.5.1.1.11.1</t>
  </si>
  <si>
    <t>1.3.5.1.1.11.2</t>
  </si>
  <si>
    <t>1.3.5.1.1.11.3</t>
  </si>
  <si>
    <t>1.3.5.1.1.11.4</t>
  </si>
  <si>
    <t>1.3.5.1.1.11.5</t>
  </si>
  <si>
    <t>1.3.5.1.1.12.1</t>
  </si>
  <si>
    <t>1.3.5.1.2.1.1</t>
  </si>
  <si>
    <t>1.3.5.1.2.1.2</t>
  </si>
  <si>
    <t>1.3.5.1.2.1.3</t>
  </si>
  <si>
    <t>1.3.5.1.2.1.4</t>
  </si>
  <si>
    <t>1.3.5.1.2.1.5</t>
  </si>
  <si>
    <t>1.3.5.1.2.1.6</t>
  </si>
  <si>
    <t>1.3.5.1.2.1.7</t>
  </si>
  <si>
    <t>1.3.5.1.2.1.8</t>
  </si>
  <si>
    <t>1.3.5.1.2.1.9</t>
  </si>
  <si>
    <t>1.3.5.1.2.1.10</t>
  </si>
  <si>
    <t>1.3.5.1.2.1.11</t>
  </si>
  <si>
    <t>1.3.5.1.2.1.12</t>
  </si>
  <si>
    <t>1.3.5.1.2.2.1</t>
  </si>
  <si>
    <t>1.3.5.1.2.2.2</t>
  </si>
  <si>
    <t>1.3.5.1.2.2.3</t>
  </si>
  <si>
    <t>1.3.5.1.2.2.4</t>
  </si>
  <si>
    <t>1.3.5.1.2.2.5</t>
  </si>
  <si>
    <t>1.3.5.1.2.2.6</t>
  </si>
  <si>
    <t>1.3.5.1.2.2.7</t>
  </si>
  <si>
    <t>1.3.5.1.2.3.1</t>
  </si>
  <si>
    <t>1.3.5.1.3.1.1</t>
  </si>
  <si>
    <t>1.3.5.1.3.1.2</t>
  </si>
  <si>
    <t>1.3.5.1.3.1.3</t>
  </si>
  <si>
    <t>1.3.5.1.3.1.4</t>
  </si>
  <si>
    <t>1.3.5.1.3.1.5</t>
  </si>
  <si>
    <t>1.3.5.1.3.1.6</t>
  </si>
  <si>
    <t>1.3.5.1.3.1.7</t>
  </si>
  <si>
    <t>1.3.5.1.3.1.8</t>
  </si>
  <si>
    <t>1.3.5.1.3.1.9</t>
  </si>
  <si>
    <t>1.3.5.1.3.1.10</t>
  </si>
  <si>
    <t>1.3.5.1.3.1.11</t>
  </si>
  <si>
    <t>1.3.5.1.3.1.12</t>
  </si>
  <si>
    <t>1.3.5.1.3.1.13</t>
  </si>
  <si>
    <t>1.3.5.1.3.1.14</t>
  </si>
  <si>
    <t>1.3.5.1.3.1.15</t>
  </si>
  <si>
    <t>1.3.5.1.3.1.16</t>
  </si>
  <si>
    <t>1.3.5.1.3.1.17</t>
  </si>
  <si>
    <t>1.3.5.1.3.1.18</t>
  </si>
  <si>
    <t>1.3.5.1.3.1.19</t>
  </si>
  <si>
    <t>1.3.5.1.3.1.20</t>
  </si>
  <si>
    <t>1.3.5.1.3.1.21</t>
  </si>
  <si>
    <t>1.3.5.1.3.1.22</t>
  </si>
  <si>
    <t>1.3.5.1.3.1.23</t>
  </si>
  <si>
    <t>1.3.5.1.3.1.24</t>
  </si>
  <si>
    <t>1.3.5.1.3.1.25</t>
  </si>
  <si>
    <t>1.3.5.1.3.2.1</t>
  </si>
  <si>
    <t>1.3.5.1.3.2.2</t>
  </si>
  <si>
    <t>1.3.5.1.3.2.3</t>
  </si>
  <si>
    <t>1.3.5.1.3.2.4</t>
  </si>
  <si>
    <t>1.3.5.1.3.2.5</t>
  </si>
  <si>
    <t>1.3.5.1.3.2.6</t>
  </si>
  <si>
    <t>1.3.5.1.3.2.7</t>
  </si>
  <si>
    <t>1.3.5.1.3.2.8</t>
  </si>
  <si>
    <t>1.3.5.1.3.2.9</t>
  </si>
  <si>
    <t>1.3.5.1.3.2.10</t>
  </si>
  <si>
    <t>1.3.5.1.3.2.11</t>
  </si>
  <si>
    <t>1.3.5.1.3.2.12</t>
  </si>
  <si>
    <t>1.3.5.1.3.2.13</t>
  </si>
  <si>
    <t>1.3.5.1.3.2.14</t>
  </si>
  <si>
    <t>1.3.5.1.3.2.15</t>
  </si>
  <si>
    <t>1.3.5.1.3.3.1</t>
  </si>
  <si>
    <t>1.3.5.1.3.3.2</t>
  </si>
  <si>
    <t>1.3.5.1.3.3.3</t>
  </si>
  <si>
    <t>1.3.5.1.3.3.4</t>
  </si>
  <si>
    <t>1.3.5.1.3.3.5</t>
  </si>
  <si>
    <t>1.3.5.1.3.3.6</t>
  </si>
  <si>
    <t>1.3.5.1.3.4.1</t>
  </si>
  <si>
    <t>1.3.5.1.4.1.1</t>
  </si>
  <si>
    <t>1.3.5.1.4.1.2</t>
  </si>
  <si>
    <t>1.3.5.1.4.1.3</t>
  </si>
  <si>
    <t>1.3.5.1.4.1.4</t>
  </si>
  <si>
    <t>1.3.5.1.4.1.5</t>
  </si>
  <si>
    <t>1.3.5.1.4.1.6</t>
  </si>
  <si>
    <t>1.3.5.1.4.1.7</t>
  </si>
  <si>
    <t>1.3.5.1.4.1.8</t>
  </si>
  <si>
    <t>1.3.5.1.4.1.9</t>
  </si>
  <si>
    <t>1.3.5.1.4.1.10</t>
  </si>
  <si>
    <t>1.3.5.1.4.2.1</t>
  </si>
  <si>
    <t>1.3.5.1.5.1.1</t>
  </si>
  <si>
    <t>1.3.5.1.5.1.2</t>
  </si>
  <si>
    <t>1.3.5.1.5.1.3</t>
  </si>
  <si>
    <t>1.3.5.1.5.1.4</t>
  </si>
  <si>
    <t>1.3.5.1.5.1.5</t>
  </si>
  <si>
    <t>1.3.5.1.5.1.6</t>
  </si>
  <si>
    <t>1.3.5.1.5.2.1</t>
  </si>
  <si>
    <t>1.3.5.1.6.1.1</t>
  </si>
  <si>
    <t>1.3.5.1.6.1.2</t>
  </si>
  <si>
    <t>1.3.5.1.6.1.3</t>
  </si>
  <si>
    <t>1.3.5.1.6.1.4</t>
  </si>
  <si>
    <t>1.3.5.1.6.1.5</t>
  </si>
  <si>
    <t>1.3.5.1.6.2.1</t>
  </si>
  <si>
    <t>1.3.5.1.7.1.1</t>
  </si>
  <si>
    <t>1.3.5.1.7.1.2</t>
  </si>
  <si>
    <t>1.3.5.1.7.2.1</t>
  </si>
  <si>
    <t>1.3.5.2.1.1.1</t>
  </si>
  <si>
    <t>1.3.5.2.1.1.2</t>
  </si>
  <si>
    <t>1.3.5.2.1.1.3</t>
  </si>
  <si>
    <t>1.3.5.2.1.2.1</t>
  </si>
  <si>
    <t>1.3.5.2.1.2.2</t>
  </si>
  <si>
    <t>1.3.5.2.1.2.3</t>
  </si>
  <si>
    <t>1.3.5.2.1.2.4</t>
  </si>
  <si>
    <t>1.3.5.2.1.2.5</t>
  </si>
  <si>
    <t>1.3.5.2.1.2.6</t>
  </si>
  <si>
    <t>1.3.5.2.1.3.1</t>
  </si>
  <si>
    <t>1.3.5.2.1.3.2</t>
  </si>
  <si>
    <t>1.3.5.2.1.3.3</t>
  </si>
  <si>
    <t>1.3.5.2.1.4.1</t>
  </si>
  <si>
    <t>1.3.5.2.2.1.1</t>
  </si>
  <si>
    <t>1.3.5.2.2.1.2</t>
  </si>
  <si>
    <t>1.3.5.2.2.1.3</t>
  </si>
  <si>
    <t>1.3.5.2.2.1.4</t>
  </si>
  <si>
    <t>1.3.5.2.2.2.1</t>
  </si>
  <si>
    <t>1.3.5.2.2.2.2</t>
  </si>
  <si>
    <t>1.3.5.2.2.2.3</t>
  </si>
  <si>
    <t>1.3.5.2.2.2.4</t>
  </si>
  <si>
    <t>1.3.5.2.2.2.5</t>
  </si>
  <si>
    <t>1.3.5.2.2.2.6</t>
  </si>
  <si>
    <t>1.3.5.2.2.2.7</t>
  </si>
  <si>
    <t>1.3.5.2.2.2.8</t>
  </si>
  <si>
    <t>1.3.5.2.2.2.9</t>
  </si>
  <si>
    <t>1.3.5.2.2.2.10</t>
  </si>
  <si>
    <t>1.3.5.2.2.2.11</t>
  </si>
  <si>
    <t>1.3.5.2.2.2.12</t>
  </si>
  <si>
    <t>1.3.5.2.2.2.13</t>
  </si>
  <si>
    <t>1.3.5.2.2.2.14</t>
  </si>
  <si>
    <t>1.3.5.2.2.2.15</t>
  </si>
  <si>
    <t>1.3.5.2.2.3.1</t>
  </si>
  <si>
    <t>1.3.5.2.2.3.2</t>
  </si>
  <si>
    <t>1.3.5.2.2.3.3</t>
  </si>
  <si>
    <t>1.3.5.2.2.3.4</t>
  </si>
  <si>
    <t>1.3.5.2.2.3.5</t>
  </si>
  <si>
    <t>1.3.5.2.2.3.6</t>
  </si>
  <si>
    <t>1.3.5.2.2.3.7</t>
  </si>
  <si>
    <t>1.3.5.2.2.3.8</t>
  </si>
  <si>
    <t>1.3.5.2.2.4.1</t>
  </si>
  <si>
    <t>1.3.5.2.3.1.1</t>
  </si>
  <si>
    <t>1.3.5.2.3.1.2</t>
  </si>
  <si>
    <t>1.3.5.2.3.1.3</t>
  </si>
  <si>
    <t>1.3.5.2.3.1.4</t>
  </si>
  <si>
    <t>1.3.5.2.3.2.1</t>
  </si>
  <si>
    <t>1.3.5.3.1.1.1</t>
  </si>
  <si>
    <t>1.3.5.3.1.1.2</t>
  </si>
  <si>
    <t>1.3.5.3.1.1.3</t>
  </si>
  <si>
    <t>1.3.5.3.1.2.1</t>
  </si>
  <si>
    <t>1.3.5.3.1.2.2</t>
  </si>
  <si>
    <t>1.3.5.3.1.3.1</t>
  </si>
  <si>
    <t>1.3.5.3.1.3.2</t>
  </si>
  <si>
    <t>1.3.5.3.1.3.3</t>
  </si>
  <si>
    <t>1.3.5.3.1.3.4</t>
  </si>
  <si>
    <t>1.3.5.3.1.3.5</t>
  </si>
  <si>
    <t>1.3.5.3.1.3.6</t>
  </si>
  <si>
    <t>1.3.5.3.1.3.7</t>
  </si>
  <si>
    <t>1.3.5.3.1.3.8</t>
  </si>
  <si>
    <t>1.3.5.3.1.3.9</t>
  </si>
  <si>
    <t>1.3.5.3.1.3.10</t>
  </si>
  <si>
    <t>1.3.5.3.1.3.11</t>
  </si>
  <si>
    <t>1.3.5.3.1.3.12</t>
  </si>
  <si>
    <t>1.3.5.3.1.3.13</t>
  </si>
  <si>
    <t>1.3.5.3.1.3.14</t>
  </si>
  <si>
    <t>1.3.5.3.1.3.15</t>
  </si>
  <si>
    <t>1.3.5.3.1.3.16</t>
  </si>
  <si>
    <t>1.3.5.3.1.3.17</t>
  </si>
  <si>
    <t>1.3.5.3.1.3.18</t>
  </si>
  <si>
    <t>1.3.5.3.1.3.19</t>
  </si>
  <si>
    <t>1.3.5.3.1.3.20</t>
  </si>
  <si>
    <t>1.3.5.3.1.3.21</t>
  </si>
  <si>
    <t>1.3.5.3.1.4.1</t>
  </si>
  <si>
    <t>1.3.5.3.2.1.1</t>
  </si>
  <si>
    <t>1.3.5.3.2.1.2</t>
  </si>
  <si>
    <t>1.3.5.3.2.1.3</t>
  </si>
  <si>
    <t>1.3.5.3.2.1.4</t>
  </si>
  <si>
    <t>1.3.5.3.2.1.5</t>
  </si>
  <si>
    <t>1.3.5.3.2.1.6</t>
  </si>
  <si>
    <t>1.3.5.3.2.2.1</t>
  </si>
  <si>
    <t>1.3.5.3.2.2.2</t>
  </si>
  <si>
    <t>1.3.5.3.2.2.3</t>
  </si>
  <si>
    <t>1.3.5.3.2.2.4</t>
  </si>
  <si>
    <t>1.3.5.3.2.3.1</t>
  </si>
  <si>
    <t>1.3.5.3.2.3.2</t>
  </si>
  <si>
    <t>1.3.5.3.2.3.3</t>
  </si>
  <si>
    <t>1.3.5.3.2.3.4</t>
  </si>
  <si>
    <t>1.3.5.3.2.4.1</t>
  </si>
  <si>
    <t>1.3.5.3.3.1.1</t>
  </si>
  <si>
    <t>1.3.5.4.1.1.1</t>
  </si>
  <si>
    <t>1.3.5.4.1.1.2</t>
  </si>
  <si>
    <t>1.3.5.4.1.1.3</t>
  </si>
  <si>
    <t>1.3.5.4.1.1.4</t>
  </si>
  <si>
    <t>1.3.5.4.1.1.5</t>
  </si>
  <si>
    <t>1.3.5.4.1.1.6</t>
  </si>
  <si>
    <t>1.3.5.4.2.1.1</t>
  </si>
  <si>
    <t>1.3.5.4.2.1.2</t>
  </si>
  <si>
    <t>1.3.5.4.2.1.3</t>
  </si>
  <si>
    <t>1.3.5.4.2.1.4</t>
  </si>
  <si>
    <t>1.3.5.4.3.1.1</t>
  </si>
  <si>
    <t>1.3.5.4.3.1.2</t>
  </si>
  <si>
    <t>1.3.5.4.3.1.3</t>
  </si>
  <si>
    <t>1.3.5.4.3.1.4</t>
  </si>
  <si>
    <t>1.3.5.4.3.1.5</t>
  </si>
  <si>
    <t>1.3.5.4.3.1.6</t>
  </si>
  <si>
    <t>1.3.5.4.4.1.1</t>
  </si>
  <si>
    <t>1.3.5.4.4.1.2</t>
  </si>
  <si>
    <t>1.3.5.4.5.1.1</t>
  </si>
  <si>
    <t>1.3.5.4.5.1.2</t>
  </si>
  <si>
    <t>1.3.5.4.5.1.3</t>
  </si>
  <si>
    <t>1.3.5.4.6.1.1</t>
  </si>
  <si>
    <t>1.3.5.4.6.1.2</t>
  </si>
  <si>
    <t>1.3.5.4.6.1.3</t>
  </si>
  <si>
    <t>1.3.5.4.7.1.1</t>
  </si>
  <si>
    <t>1.3.5.4.7.1.2</t>
  </si>
  <si>
    <t>1.3.5.4.7.1.3</t>
  </si>
  <si>
    <t>1.3.5.4.7.1.4</t>
  </si>
  <si>
    <t>1.3.5.4.7.1.5</t>
  </si>
  <si>
    <t>1.3.5.4.8.1.1</t>
  </si>
  <si>
    <t>1.3.5.4.8.1.2</t>
  </si>
  <si>
    <t>1.3.5.4.8.1.3</t>
  </si>
  <si>
    <t>1.3.5.4.8.1.4</t>
  </si>
  <si>
    <t>1.3.5.4.8.1.5</t>
  </si>
  <si>
    <t>1.3.5.4.9.1.1</t>
  </si>
  <si>
    <t>1.3.5.4.9.1.2</t>
  </si>
  <si>
    <t>1.3.5.4.9.1.3</t>
  </si>
  <si>
    <t>1.3.5.4.10.1.1</t>
  </si>
  <si>
    <t>1.3.5.5.1.1.1</t>
  </si>
  <si>
    <t>1.3.5.5.1.1.2</t>
  </si>
  <si>
    <t>1.3.5.5.1.1.3</t>
  </si>
  <si>
    <t>1.3.5.5.1.1.4</t>
  </si>
  <si>
    <t>1.3.5.5.1.1.5</t>
  </si>
  <si>
    <t>1.3.5.5.1.1.6</t>
  </si>
  <si>
    <t>1.3.5.5.1.1.7</t>
  </si>
  <si>
    <t>1.3.5.5.1.1.8</t>
  </si>
  <si>
    <t>1.3.5.5.1.1.9</t>
  </si>
  <si>
    <t>1.3.5.6.1.1.1</t>
  </si>
  <si>
    <t>1.3.5.6.1.1.2</t>
  </si>
  <si>
    <t>1.3.5.6.1.1.3</t>
  </si>
  <si>
    <t>1.3.5.6.1.1.4</t>
  </si>
  <si>
    <t>1.3.5.6.1.2.1</t>
  </si>
  <si>
    <t>1.3.5.6.1.2.2</t>
  </si>
  <si>
    <t>1.3.5.6.1.2.3</t>
  </si>
  <si>
    <t>1.3.5.6.1.2.4</t>
  </si>
  <si>
    <t>1.3.5.6.1.3.1</t>
  </si>
  <si>
    <t>1.3.5.6.1.3.2</t>
  </si>
  <si>
    <t>1.3.5.6.1.3.3</t>
  </si>
  <si>
    <t>1.3.5.6.1.3.4</t>
  </si>
  <si>
    <t>1.3.5.6.1.3.5</t>
  </si>
  <si>
    <t>1.3.5.6.1.3.6</t>
  </si>
  <si>
    <t>1.3.5.6.1.3.7</t>
  </si>
  <si>
    <t>1.3.5.6.1.4.1</t>
  </si>
  <si>
    <t>1.3.5.6.1.4.2</t>
  </si>
  <si>
    <t>1.3.5.6.1.4.3</t>
  </si>
  <si>
    <t>1.3.5.6.1.4.4</t>
  </si>
  <si>
    <t>1.3.5.6.1.4.5</t>
  </si>
  <si>
    <t>1.3.5.6.1.4.6</t>
  </si>
  <si>
    <t>1.3.5.6.1.4.7</t>
  </si>
  <si>
    <t>1.3.5.6.1.4.8</t>
  </si>
  <si>
    <t>1.3.5.6.1.5.1</t>
  </si>
  <si>
    <t>1.3.5.6.1.5.2</t>
  </si>
  <si>
    <t>1.3.5.6.1.5.3</t>
  </si>
  <si>
    <t>1.3.5.6.1.5.4</t>
  </si>
  <si>
    <t>1.3.5.6.1.5.5</t>
  </si>
  <si>
    <t>1.3.5.6.1.6.1</t>
  </si>
  <si>
    <t>1.3.5.6.1.6.2</t>
  </si>
  <si>
    <t>1.3.5.6.1.7.1</t>
  </si>
  <si>
    <t>1.3.5.7.1.1.1</t>
  </si>
  <si>
    <t>1.3.5.7.1.1.2</t>
  </si>
  <si>
    <t>1.3.5.7.1.1.3</t>
  </si>
  <si>
    <t>1.3.5.7.1.1.4</t>
  </si>
  <si>
    <t>1.3.5.7.1.1.5</t>
  </si>
  <si>
    <t>1.3.5.7.1.1.7</t>
  </si>
  <si>
    <t>1.3.6.1.1.1.1</t>
  </si>
  <si>
    <t>1.3.6.1.1.1.2</t>
  </si>
  <si>
    <t>1.3.6.1.1.1.3</t>
  </si>
  <si>
    <t>1.3.6.1.1.1.4</t>
  </si>
  <si>
    <t>1.3.6.1.1.1.5</t>
  </si>
  <si>
    <t>1.3.7.1.1.1.1</t>
  </si>
  <si>
    <t>1.3.7.1.1.2.1</t>
  </si>
  <si>
    <t>1.3.7.1.1.3.1</t>
  </si>
  <si>
    <t>1.3.7.1.2.1.1</t>
  </si>
  <si>
    <t>1.3.7.1.2.2.1</t>
  </si>
  <si>
    <t>1.3.7.1.2.3.1</t>
  </si>
  <si>
    <t>1.3.7.1.2.4.1</t>
  </si>
  <si>
    <t>1.3.7.1.2.5.1</t>
  </si>
  <si>
    <t>1.3.7.1.3.1.1</t>
  </si>
  <si>
    <t>1.3.7.1.3.2.1</t>
  </si>
  <si>
    <t>1.3.7.1.3.3.1</t>
  </si>
  <si>
    <t>1.3.7.1.4.1.1</t>
  </si>
  <si>
    <t>1.3.7.1.5.1.1</t>
  </si>
  <si>
    <t>1.3.7.1.5.2.1</t>
  </si>
  <si>
    <t>1.3.7.1.5.3.1</t>
  </si>
  <si>
    <t>1.3.7.1.6.1.1</t>
  </si>
  <si>
    <t>1.3.7.1.6.2.1</t>
  </si>
  <si>
    <t>1.3.7.1.6.3.1</t>
  </si>
  <si>
    <t>1.3.7.1.6.4.1</t>
  </si>
  <si>
    <t>1.3.7.1.7.1.1</t>
  </si>
  <si>
    <t>1.3.7.1.7.2.1</t>
  </si>
  <si>
    <t>1.3.7.1.8.1.1</t>
  </si>
  <si>
    <t>1.3.7.1.8.2.1</t>
  </si>
  <si>
    <t>1.3.7.1.8.3.1</t>
  </si>
  <si>
    <t>1.3.7.1.8.4.1</t>
  </si>
  <si>
    <t>1.3.7.1.8.5.1</t>
  </si>
  <si>
    <t>1.3.7.1.8.6.1</t>
  </si>
  <si>
    <t>1.3.7.1.8.7.1</t>
  </si>
  <si>
    <t>1.3.7.1.8.8.1</t>
  </si>
  <si>
    <t>1.3.7.1.8.9.1</t>
  </si>
  <si>
    <t>1.3.7.1.9.1.1</t>
  </si>
  <si>
    <t>1.3.7.1.9.2.1</t>
  </si>
  <si>
    <t>1.3.7.1.9.3.1</t>
  </si>
  <si>
    <t>1.3.7.1.9.4.1</t>
  </si>
  <si>
    <t>1.3.7.1.10.1.1</t>
  </si>
  <si>
    <t>1.3.7.1.10.2.1</t>
  </si>
  <si>
    <t>1.3.7.1.11.1.1</t>
  </si>
  <si>
    <t>1.3.7.1.11.2.1</t>
  </si>
  <si>
    <t>1.3.7.1.12.1.1</t>
  </si>
  <si>
    <t>1.3.7.1.12.2.1</t>
  </si>
  <si>
    <t>1.3.7.1.13.1.1</t>
  </si>
  <si>
    <t>1.3.7.1.13.2.1</t>
  </si>
  <si>
    <t>1.3.7.1.13.3.1</t>
  </si>
  <si>
    <t>1.3.7.1.14.1.1</t>
  </si>
  <si>
    <t>1.3.7.1.14.2.1</t>
  </si>
  <si>
    <t>1.3.7.1.15.1.1</t>
  </si>
  <si>
    <t>1.3.7.1.15.2.1</t>
  </si>
  <si>
    <t>1.3.7.1.15.3.1</t>
  </si>
  <si>
    <t>1.3.7.1.15.4.1</t>
  </si>
  <si>
    <t>1.3.7.1.16.1.1</t>
  </si>
  <si>
    <t>1.3.7.1.17.1.1</t>
  </si>
  <si>
    <t>1.3.7.1.18.1.1</t>
  </si>
  <si>
    <t>1.3.7.1.18.2.1</t>
  </si>
  <si>
    <t>1.3.7.1.18.3.1</t>
  </si>
  <si>
    <t>1.3.7.1.19.1.1</t>
  </si>
  <si>
    <t>1.3.7.2.1.1.1</t>
  </si>
  <si>
    <t>1.3.7.2.1.2.1</t>
  </si>
  <si>
    <t>1.3.7.2.2.1.1</t>
  </si>
  <si>
    <t>1.3.7.2.3.1.1</t>
  </si>
  <si>
    <t>1.3.7.2.4.1.1</t>
  </si>
  <si>
    <t>1.3.7.3.1.1.1</t>
  </si>
  <si>
    <t>1.3.7.3.1.2.1</t>
  </si>
  <si>
    <t>1.3.7.3.2.1.1</t>
  </si>
  <si>
    <t>1.3.7.3.2.2.1</t>
  </si>
  <si>
    <t>1.3.7.3.2.3.1</t>
  </si>
  <si>
    <t>1.3.7.3.2.4.1</t>
  </si>
  <si>
    <t>1.3.7.3.2.5.1</t>
  </si>
  <si>
    <t>1.3.7.3.2.6.1</t>
  </si>
  <si>
    <t>1.3.7.3.2.7.1</t>
  </si>
  <si>
    <t>1.3.7.3.3.1.1</t>
  </si>
  <si>
    <t>1.3.7.3.3.2.1</t>
  </si>
  <si>
    <t>1.3.7.3.3.3.1</t>
  </si>
  <si>
    <t>1.3.7.3.3.4.1</t>
  </si>
  <si>
    <t>1.3.7.3.3.5.1</t>
  </si>
  <si>
    <t>1.3.7.3.3.6.1</t>
  </si>
  <si>
    <t>1.3.7.3.3.7.1</t>
  </si>
  <si>
    <t>1.3.7.3.3.8.1</t>
  </si>
  <si>
    <t>1.3.7.3.3.9.1</t>
  </si>
  <si>
    <t>1.3.7.3.3.10.1</t>
  </si>
  <si>
    <t>1.3.7.3.4.1.1</t>
  </si>
  <si>
    <t>1.3.7.3.4.2.1</t>
  </si>
  <si>
    <t>1.3.7.3.4.3.1</t>
  </si>
  <si>
    <t>1.3.7.3.4.4.1</t>
  </si>
  <si>
    <t>1.3.7.4.1.1.1</t>
  </si>
  <si>
    <t>1.5.2.1.1.1.1</t>
  </si>
  <si>
    <t>1.5.2.1.1.1.2</t>
  </si>
  <si>
    <t>1.5.2.1.1.1.3</t>
  </si>
  <si>
    <t>1.5.2.1.1.1.4</t>
  </si>
  <si>
    <t>1.5.2.1.1.2.1</t>
  </si>
  <si>
    <t>1.5.2.1.1.2.2</t>
  </si>
  <si>
    <t>1.5.2.1.1.2.3</t>
  </si>
  <si>
    <t>1.5.2.1.1.2.4</t>
  </si>
  <si>
    <t>1.5.2.1.1.2.5</t>
  </si>
  <si>
    <t>1.5.2.1.1.3.1</t>
  </si>
  <si>
    <t>1.5.2.1.1.3.2</t>
  </si>
  <si>
    <t>1.5.2.1.1.3.3</t>
  </si>
  <si>
    <t>1.5.2.1.1.3.4</t>
  </si>
  <si>
    <t>1.5.2.1.1.3.5</t>
  </si>
  <si>
    <t>1.5.2.1.1.4.1</t>
  </si>
  <si>
    <t>1.5.2.1.1.4.2</t>
  </si>
  <si>
    <t>1.5.2.1.1.4.3</t>
  </si>
  <si>
    <t>1.5.2.1.1.4.4</t>
  </si>
  <si>
    <t>1.5.2.1.1.4.5</t>
  </si>
  <si>
    <t>1.5.2.1.1.5.1</t>
  </si>
  <si>
    <t>1.5.2.1.1.5.2</t>
  </si>
  <si>
    <t>1.5.2.1.1.5.3</t>
  </si>
  <si>
    <t>1.5.2.1.1.5.4</t>
  </si>
  <si>
    <t>1.5.2.1.1.5.5</t>
  </si>
  <si>
    <t>1.5.3.1.1.1.1</t>
  </si>
  <si>
    <t>1.5.3.1.1.1.2</t>
  </si>
  <si>
    <t>1.5.3.1.1.2.1</t>
  </si>
  <si>
    <t>1.5.3.1.1.2.2</t>
  </si>
  <si>
    <t>1.5.3.1.1.3.1</t>
  </si>
  <si>
    <t>1.5.3.1.1.3.2</t>
  </si>
  <si>
    <t>1.5.3.1.1.4.1</t>
  </si>
  <si>
    <t>1.5.3.1.1.4.2</t>
  </si>
  <si>
    <t>1.5.3.1.1.5.1</t>
  </si>
  <si>
    <t>1.5.3.1.1.5.2</t>
  </si>
  <si>
    <t>1.5.3.1.1.6.1</t>
  </si>
  <si>
    <t>1.5.3.1.1.6.2</t>
  </si>
  <si>
    <t>1.5.3.1.1.7.1</t>
  </si>
  <si>
    <t>1.5.3.1.1.7.2</t>
  </si>
  <si>
    <t>1.5.3.1.1.7.3</t>
  </si>
  <si>
    <t>1.5.3.1.1.8.1</t>
  </si>
  <si>
    <t>1.5.3.1.1.8.2</t>
  </si>
  <si>
    <t>1.5.3.1.1.9.1</t>
  </si>
  <si>
    <t>1.5.3.1.1.9.2</t>
  </si>
  <si>
    <t>1.5.4.1.1.1.0</t>
  </si>
  <si>
    <t>1.5.4.1.1.1.1</t>
  </si>
  <si>
    <t>1.5.4.1.1.1.2</t>
  </si>
  <si>
    <t>1.5.4.1.1.1.3</t>
  </si>
  <si>
    <t>1.5.4.1.1.1.4</t>
  </si>
  <si>
    <t>1.5.4.1.1.1.5</t>
  </si>
  <si>
    <t>1.5.4.1.1.2.1</t>
  </si>
  <si>
    <t>1.5.4.1.1.2.2</t>
  </si>
  <si>
    <t>1.5.4.1.1.2.3</t>
  </si>
  <si>
    <t>1.5.4.1.1.2.4</t>
  </si>
  <si>
    <t>1.5.4.1.1.2.5</t>
  </si>
  <si>
    <t>1.5.4.1.1.3.1</t>
  </si>
  <si>
    <t>1.5.5.1.1.1.1</t>
  </si>
  <si>
    <t>1.5.5.1.1.1.2</t>
  </si>
  <si>
    <t>1.5.5.1.1.1.3</t>
  </si>
  <si>
    <t>1.5.5.1.1.1.4</t>
  </si>
  <si>
    <t>1.5.5.1.1.1.5</t>
  </si>
  <si>
    <t>1.5.5.1.1.1.6</t>
  </si>
  <si>
    <t>1.5.5.1.1.1.7</t>
  </si>
  <si>
    <t>1.5.5.1.1.1.8</t>
  </si>
  <si>
    <t>1.5.6.1.1.1.1</t>
  </si>
  <si>
    <t>1.5.6.1.1.1.2</t>
  </si>
  <si>
    <t>1.5.6.1.1.1.3</t>
  </si>
  <si>
    <t>1.5.6.1.1.1.4</t>
  </si>
  <si>
    <t>1.5.6.1.1.2.1</t>
  </si>
  <si>
    <t>1.5.6.1.1.2.2</t>
  </si>
  <si>
    <t>1.5.6.1.1.2.3</t>
  </si>
  <si>
    <t>1.3.6.1.1.2</t>
  </si>
  <si>
    <t>1.3.6.1.1.3</t>
  </si>
  <si>
    <t>1.3.6.1.1.4</t>
  </si>
  <si>
    <t>1.3.6.1.1.5</t>
  </si>
  <si>
    <t>4.3.1.1.1.1</t>
  </si>
  <si>
    <t>4.3.1.2.1.1</t>
  </si>
  <si>
    <t>4.3.1.3.1.1</t>
  </si>
  <si>
    <t>4.3.1.4.1.1</t>
  </si>
  <si>
    <t>4.3.1.4.2.1</t>
  </si>
  <si>
    <t>4.3.1.4.3.1</t>
  </si>
  <si>
    <t>4.3.1.4.4.1</t>
  </si>
  <si>
    <t>4.3.1.5.1.1</t>
  </si>
  <si>
    <t>Sumbangan Pihak Ketiga/Sejenis</t>
  </si>
  <si>
    <t>Kode Ruang</t>
  </si>
  <si>
    <t>Isikan Kode UPB di Atas INI</t>
  </si>
  <si>
    <t>Tanggal BAST (yyyy-mm-dd)</t>
  </si>
  <si>
    <t>Tahun 2024</t>
  </si>
  <si>
    <t>SP2D-0026/I/UP-TUNAI/DISKOMINFO/2024</t>
  </si>
  <si>
    <t>Belanja Modal A.C. Split  2 pk pada Diskominfo Karanganyar</t>
  </si>
  <si>
    <t>Polyton</t>
  </si>
  <si>
    <t>Deluxe 2</t>
  </si>
  <si>
    <t>Besi</t>
  </si>
  <si>
    <t>KK/SEKRE-0263/XII/GU XI/KOMINFO/2024</t>
  </si>
  <si>
    <t>Belanja Modal A.C. Split 1 pk</t>
  </si>
  <si>
    <t>A.C Split Panasonic 1 pk</t>
  </si>
  <si>
    <t>Panasonic</t>
  </si>
  <si>
    <t xml:space="preserve">Deluxe Standart 1pk </t>
  </si>
  <si>
    <t>KK/SEKRE-0239/XI/GU XI/KOMINFO/2024</t>
  </si>
  <si>
    <t>Belanja Modal Rak Arsip</t>
  </si>
  <si>
    <t xml:space="preserve">Filling Cabinet </t>
  </si>
  <si>
    <t>Echo Lemari LLC-Z2C</t>
  </si>
  <si>
    <t>KK/SEKRE-0240/XI/GU XI/KOMINFO/2024</t>
  </si>
  <si>
    <t>Belanja Modal Kusi pejabat</t>
  </si>
  <si>
    <t>Kursi Eselon II</t>
  </si>
  <si>
    <t>Echo Office Chair</t>
  </si>
  <si>
    <t>Stell</t>
  </si>
  <si>
    <t>Belanja Modal Lemari</t>
  </si>
  <si>
    <t>Lemari Besi - Arsip</t>
  </si>
  <si>
    <t>Brother - B 203</t>
  </si>
  <si>
    <t>KK/SEKRE-0242/XI/GU XI/KOMINFO/2024</t>
  </si>
  <si>
    <t>Belanja Moda Printer</t>
  </si>
  <si>
    <t>Printer</t>
  </si>
  <si>
    <t>Epson</t>
  </si>
  <si>
    <t>L3250</t>
  </si>
  <si>
    <t>KK/SEKRE-0238/XI/GU XI/KOMINFO/2024</t>
  </si>
  <si>
    <t>Orbitrend Max 1/2 Biro</t>
  </si>
  <si>
    <t>A.C. Split Polytron 2 pk</t>
  </si>
  <si>
    <t>Uk. 120 x 60 x 75, Meja Fitri IKP</t>
  </si>
  <si>
    <t>Uk 56 x 62 x 102-116, Kursi SIC</t>
  </si>
  <si>
    <t>Lemari Arsip Bid. IKP</t>
  </si>
  <si>
    <t>Ac. R. Kabid IKP</t>
  </si>
  <si>
    <t>Brankas Bid. TKI</t>
  </si>
  <si>
    <t>Belanja Modal Meja 1/2 Biro</t>
  </si>
  <si>
    <t>Ac. R. Kadin lama</t>
  </si>
  <si>
    <t>Ac. R. Sekdin (Kadin Baru)</t>
  </si>
  <si>
    <t>SPP-0080/XII/LS/DISKOMINFO/2024</t>
  </si>
  <si>
    <t>Router BITBOX</t>
  </si>
  <si>
    <t>BITBOX Giga Max E1246-6G-4S+</t>
  </si>
  <si>
    <t>Belanja Modal Personal Computer; Netbook</t>
  </si>
  <si>
    <t>Belanja Modal Personal Computer;Laptop</t>
  </si>
  <si>
    <t>Belanja Modal Personal Computer; Scanner</t>
  </si>
  <si>
    <t>SAMSUNG Galaxy Tab S10 Plus 5G 12/256GB</t>
  </si>
  <si>
    <t>SAMSUNG Galaxy Tab S10 Plus</t>
  </si>
  <si>
    <t>Samsung Galaxy Tab S9 Ultra</t>
  </si>
  <si>
    <t>HP Enterprise 14S</t>
  </si>
  <si>
    <t>EPSON Scanner Workforce DS-410</t>
  </si>
  <si>
    <t>Scanner EPSON Workforce DS-410</t>
  </si>
  <si>
    <t>SAMSUNG GALAXY TAB S9 ULTRA 12/256GB</t>
  </si>
  <si>
    <t>HP Enterprise 14S DQ5152TU</t>
  </si>
  <si>
    <t>User: Isnan Nur Aziz</t>
  </si>
  <si>
    <t>User: Azriel S.B.</t>
  </si>
  <si>
    <t>User: Eko Supriyadi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</si>
</sst>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64" formatCode="_(* #,##0_);_(* \(#,##0\);_(* &quot;-&quot;??_);_(@_)"/>
    <numFmt numFmtId="165" formatCode="yyyy\-mm\-dd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name val="Calibri"/>
      <family val="2"/>
      <scheme val="minor"/>
    </font>
    <font>
      <sz val="10.5"/>
      <name val="Calibri"/>
      <family val="2"/>
      <scheme val="minor"/>
    </font>
    <font>
      <sz val="10.5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.5"/>
      <name val="Calibri"/>
      <family val="2"/>
      <scheme val="minor"/>
    </font>
    <font>
      <sz val="8"/>
      <name val="Calibri"/>
      <family val="2"/>
      <scheme val="minor"/>
    </font>
    <font>
      <sz val="10.5"/>
      <color rgb="FFFF000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2">
    <xf numFmtId="0" fontId="0" fillId="0" borderId="0"/>
    <xf numFmtId="0" fontId="2" fillId="0" borderId="0">
      <alignment vertical="top"/>
    </xf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41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0" fontId="1" fillId="2" borderId="7" applyNumberFormat="0" applyFont="0" applyAlignment="0" applyProtection="0"/>
    <xf numFmtId="0" fontId="4" fillId="3" borderId="8" applyNumberFormat="0" applyAlignment="0" applyProtection="0"/>
    <xf numFmtId="0" fontId="5" fillId="4" borderId="8" applyNumberFormat="0" applyAlignment="0" applyProtection="0"/>
  </cellStyleXfs>
  <cellXfs count="171">
    <xf numFmtId="0" fontId="0" fillId="0" borderId="0" xfId="0"/>
    <xf numFmtId="0" fontId="0" fillId="2" borderId="7" xfId="9" applyFont="1"/>
    <xf numFmtId="0" fontId="7" fillId="0" borderId="0" xfId="0" applyFont="1" applyAlignment="1" applyProtection="1">
      <alignment vertical="top" wrapText="1"/>
      <protection locked="0"/>
    </xf>
    <xf numFmtId="43" fontId="7" fillId="0" borderId="0" xfId="2" applyFont="1" applyFill="1" applyBorder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/>
      <protection locked="0"/>
    </xf>
    <xf numFmtId="49" fontId="7" fillId="0" borderId="0" xfId="0" applyNumberFormat="1" applyFont="1" applyAlignment="1" applyProtection="1">
      <alignment vertical="top" wrapText="1"/>
      <protection locked="0"/>
    </xf>
    <xf numFmtId="164" fontId="7" fillId="0" borderId="0" xfId="2" applyNumberFormat="1" applyFont="1" applyFill="1" applyBorder="1" applyAlignment="1" applyProtection="1">
      <alignment vertical="top" wrapText="1"/>
    </xf>
    <xf numFmtId="164" fontId="7" fillId="0" borderId="0" xfId="2" applyNumberFormat="1" applyFont="1" applyFill="1" applyBorder="1" applyAlignment="1" applyProtection="1">
      <alignment vertical="top" wrapText="1"/>
      <protection locked="0"/>
    </xf>
    <xf numFmtId="0" fontId="7" fillId="0" borderId="0" xfId="2" applyNumberFormat="1" applyFont="1" applyFill="1" applyBorder="1" applyAlignment="1" applyProtection="1">
      <alignment vertical="top" wrapText="1"/>
      <protection locked="0"/>
    </xf>
    <xf numFmtId="14" fontId="7" fillId="0" borderId="0" xfId="2" applyNumberFormat="1" applyFont="1" applyFill="1" applyBorder="1" applyAlignment="1" applyProtection="1">
      <alignment vertical="top" wrapText="1"/>
      <protection locked="0"/>
    </xf>
    <xf numFmtId="3" fontId="8" fillId="0" borderId="0" xfId="0" applyNumberFormat="1" applyFont="1" applyProtection="1">
      <protection locked="0"/>
    </xf>
    <xf numFmtId="0" fontId="7" fillId="0" borderId="1" xfId="0" applyFont="1" applyBorder="1" applyAlignment="1" applyProtection="1">
      <alignment vertical="top" wrapText="1"/>
      <protection locked="0"/>
    </xf>
    <xf numFmtId="0" fontId="7" fillId="0" borderId="1" xfId="0" applyFont="1" applyBorder="1" applyAlignment="1" applyProtection="1">
      <alignment horizontal="center" vertical="top" wrapText="1"/>
      <protection locked="0"/>
    </xf>
    <xf numFmtId="49" fontId="7" fillId="0" borderId="1" xfId="0" applyNumberFormat="1" applyFont="1" applyBorder="1" applyAlignment="1" applyProtection="1">
      <alignment horizontal="center" vertical="top" wrapText="1"/>
      <protection locked="0"/>
    </xf>
    <xf numFmtId="0" fontId="7" fillId="0" borderId="1" xfId="2" applyNumberFormat="1" applyFont="1" applyFill="1" applyBorder="1" applyAlignment="1" applyProtection="1">
      <alignment horizontal="center" vertical="top" wrapText="1"/>
      <protection locked="0"/>
    </xf>
    <xf numFmtId="0" fontId="7" fillId="0" borderId="0" xfId="0" applyFont="1" applyAlignment="1">
      <alignment vertical="top" wrapText="1"/>
    </xf>
    <xf numFmtId="43" fontId="7" fillId="0" borderId="0" xfId="2" applyFont="1" applyFill="1" applyBorder="1" applyAlignment="1" applyProtection="1">
      <alignment vertical="top" wrapText="1"/>
    </xf>
    <xf numFmtId="0" fontId="7" fillId="2" borderId="7" xfId="9" applyFont="1" applyAlignment="1" applyProtection="1">
      <alignment vertical="top" wrapText="1"/>
      <protection locked="0"/>
    </xf>
    <xf numFmtId="0" fontId="7" fillId="4" borderId="8" xfId="11" applyFont="1" applyAlignment="1" applyProtection="1">
      <alignment vertical="top" wrapText="1"/>
    </xf>
    <xf numFmtId="49" fontId="7" fillId="2" borderId="7" xfId="9" applyNumberFormat="1" applyFont="1" applyAlignment="1" applyProtection="1">
      <alignment vertical="top" wrapText="1"/>
      <protection locked="0"/>
    </xf>
    <xf numFmtId="164" fontId="7" fillId="2" borderId="7" xfId="9" applyNumberFormat="1" applyFont="1" applyAlignment="1" applyProtection="1">
      <alignment vertical="top" wrapText="1"/>
      <protection locked="0"/>
    </xf>
    <xf numFmtId="0" fontId="7" fillId="3" borderId="8" xfId="10" applyFont="1" applyAlignment="1" applyProtection="1">
      <alignment vertical="top" wrapText="1"/>
      <protection locked="0"/>
    </xf>
    <xf numFmtId="164" fontId="7" fillId="3" borderId="8" xfId="10" applyNumberFormat="1" applyFont="1" applyAlignment="1" applyProtection="1">
      <alignment vertical="top" wrapText="1"/>
      <protection locked="0"/>
    </xf>
    <xf numFmtId="14" fontId="7" fillId="3" borderId="8" xfId="10" applyNumberFormat="1" applyFont="1" applyAlignment="1" applyProtection="1">
      <alignment vertical="top" wrapText="1"/>
      <protection locked="0"/>
    </xf>
    <xf numFmtId="0" fontId="7" fillId="4" borderId="8" xfId="11" applyFont="1" applyAlignment="1" applyProtection="1">
      <alignment vertical="top" wrapText="1"/>
      <protection locked="0"/>
    </xf>
    <xf numFmtId="164" fontId="7" fillId="3" borderId="8" xfId="10" applyNumberFormat="1" applyFont="1" applyAlignment="1" applyProtection="1">
      <alignment vertical="top" wrapText="1"/>
    </xf>
    <xf numFmtId="164" fontId="7" fillId="4" borderId="8" xfId="11" applyNumberFormat="1" applyFont="1" applyAlignment="1" applyProtection="1">
      <alignment vertical="top" wrapText="1"/>
    </xf>
    <xf numFmtId="164" fontId="7" fillId="0" borderId="1" xfId="2" applyNumberFormat="1" applyFont="1" applyFill="1" applyBorder="1" applyAlignment="1" applyProtection="1">
      <alignment horizontal="center" vertical="top" wrapText="1"/>
      <protection locked="0"/>
    </xf>
    <xf numFmtId="0" fontId="7" fillId="0" borderId="2" xfId="0" applyFont="1" applyBorder="1" applyAlignment="1" applyProtection="1">
      <alignment horizontal="center" vertical="top" wrapText="1"/>
      <protection locked="0"/>
    </xf>
    <xf numFmtId="164" fontId="7" fillId="0" borderId="1" xfId="2" applyNumberFormat="1" applyFont="1" applyFill="1" applyBorder="1" applyAlignment="1" applyProtection="1">
      <alignment vertical="top" wrapText="1"/>
      <protection locked="0"/>
    </xf>
    <xf numFmtId="14" fontId="7" fillId="0" borderId="1" xfId="2" applyNumberFormat="1" applyFont="1" applyFill="1" applyBorder="1" applyAlignment="1" applyProtection="1">
      <alignment horizontal="center" vertical="top" wrapText="1"/>
      <protection locked="0"/>
    </xf>
    <xf numFmtId="0" fontId="4" fillId="3" borderId="8" xfId="10" applyAlignment="1" applyProtection="1">
      <alignment vertical="top" wrapText="1"/>
      <protection locked="0"/>
    </xf>
    <xf numFmtId="0" fontId="7" fillId="0" borderId="0" xfId="0" applyFont="1" applyAlignment="1" applyProtection="1">
      <alignment horizontal="center" vertical="top" wrapText="1"/>
      <protection locked="0"/>
    </xf>
    <xf numFmtId="0" fontId="4" fillId="3" borderId="8" xfId="10"/>
    <xf numFmtId="43" fontId="7" fillId="0" borderId="0" xfId="2" applyFont="1" applyFill="1" applyBorder="1" applyAlignment="1" applyProtection="1">
      <alignment vertical="top"/>
      <protection locked="0"/>
    </xf>
    <xf numFmtId="0" fontId="7" fillId="2" borderId="7" xfId="9" applyFont="1" applyAlignment="1" applyProtection="1">
      <alignment vertical="top"/>
      <protection locked="0"/>
    </xf>
    <xf numFmtId="164" fontId="7" fillId="0" borderId="0" xfId="2" applyNumberFormat="1" applyFont="1" applyFill="1" applyBorder="1" applyAlignment="1" applyProtection="1">
      <alignment vertical="top"/>
      <protection locked="0"/>
    </xf>
    <xf numFmtId="0" fontId="7" fillId="0" borderId="0" xfId="2" applyNumberFormat="1" applyFont="1" applyFill="1" applyBorder="1" applyAlignment="1" applyProtection="1">
      <alignment vertical="top"/>
      <protection locked="0"/>
    </xf>
    <xf numFmtId="14" fontId="7" fillId="0" borderId="0" xfId="2" applyNumberFormat="1" applyFont="1" applyFill="1" applyBorder="1" applyAlignment="1" applyProtection="1">
      <alignment vertical="top"/>
      <protection locked="0"/>
    </xf>
    <xf numFmtId="0" fontId="7" fillId="3" borderId="8" xfId="10" applyFont="1" applyAlignment="1" applyProtection="1">
      <alignment vertical="top"/>
      <protection locked="0"/>
    </xf>
    <xf numFmtId="43" fontId="7" fillId="0" borderId="0" xfId="2" applyFont="1" applyFill="1" applyBorder="1" applyAlignment="1" applyProtection="1">
      <alignment vertical="top"/>
    </xf>
    <xf numFmtId="0" fontId="7" fillId="4" borderId="8" xfId="11" applyFont="1" applyAlignment="1" applyProtection="1">
      <alignment vertical="top"/>
    </xf>
    <xf numFmtId="0" fontId="7" fillId="0" borderId="6" xfId="0" applyFont="1" applyBorder="1" applyAlignment="1" applyProtection="1">
      <alignment vertical="top"/>
      <protection locked="0"/>
    </xf>
    <xf numFmtId="0" fontId="7" fillId="0" borderId="6" xfId="0" applyFont="1" applyBorder="1" applyAlignment="1" applyProtection="1">
      <alignment horizontal="center" vertical="top"/>
      <protection locked="0"/>
    </xf>
    <xf numFmtId="164" fontId="7" fillId="0" borderId="6" xfId="2" applyNumberFormat="1" applyFont="1" applyFill="1" applyBorder="1" applyAlignment="1" applyProtection="1">
      <alignment horizontal="center" vertical="top"/>
      <protection locked="0"/>
    </xf>
    <xf numFmtId="0" fontId="7" fillId="0" borderId="9" xfId="0" applyFont="1" applyBorder="1" applyAlignment="1" applyProtection="1">
      <alignment horizontal="center" vertical="top"/>
      <protection locked="0"/>
    </xf>
    <xf numFmtId="43" fontId="7" fillId="0" borderId="6" xfId="2" applyFont="1" applyFill="1" applyBorder="1" applyAlignment="1" applyProtection="1">
      <alignment vertical="top"/>
      <protection locked="0"/>
    </xf>
    <xf numFmtId="43" fontId="7" fillId="0" borderId="6" xfId="2" applyFont="1" applyFill="1" applyBorder="1" applyAlignment="1" applyProtection="1">
      <alignment horizontal="center" vertical="top"/>
      <protection locked="0"/>
    </xf>
    <xf numFmtId="0" fontId="7" fillId="0" borderId="6" xfId="2" applyNumberFormat="1" applyFont="1" applyFill="1" applyBorder="1" applyAlignment="1" applyProtection="1">
      <alignment horizontal="center" vertical="top"/>
      <protection locked="0"/>
    </xf>
    <xf numFmtId="14" fontId="7" fillId="0" borderId="6" xfId="2" applyNumberFormat="1" applyFont="1" applyFill="1" applyBorder="1" applyAlignment="1" applyProtection="1">
      <alignment horizontal="center" vertical="top"/>
      <protection locked="0"/>
    </xf>
    <xf numFmtId="0" fontId="7" fillId="0" borderId="0" xfId="0" applyFont="1" applyAlignment="1">
      <alignment vertical="top"/>
    </xf>
    <xf numFmtId="164" fontId="7" fillId="3" borderId="8" xfId="10" applyNumberFormat="1" applyFont="1" applyAlignment="1" applyProtection="1">
      <alignment vertical="top"/>
      <protection locked="0"/>
    </xf>
    <xf numFmtId="43" fontId="7" fillId="3" borderId="8" xfId="2" applyFont="1" applyFill="1" applyBorder="1" applyAlignment="1" applyProtection="1">
      <alignment vertical="top"/>
      <protection locked="0"/>
    </xf>
    <xf numFmtId="43" fontId="7" fillId="4" borderId="8" xfId="11" applyNumberFormat="1" applyFont="1" applyAlignment="1" applyProtection="1">
      <alignment vertical="top"/>
    </xf>
    <xf numFmtId="14" fontId="7" fillId="3" borderId="8" xfId="10" applyNumberFormat="1" applyFont="1" applyAlignment="1" applyProtection="1">
      <alignment vertical="top"/>
      <protection locked="0"/>
    </xf>
    <xf numFmtId="0" fontId="6" fillId="4" borderId="8" xfId="11" applyFont="1" applyAlignment="1" applyProtection="1">
      <alignment vertical="top"/>
    </xf>
    <xf numFmtId="43" fontId="6" fillId="4" borderId="8" xfId="2" applyFont="1" applyFill="1" applyBorder="1" applyAlignment="1" applyProtection="1">
      <alignment vertical="top"/>
    </xf>
    <xf numFmtId="164" fontId="7" fillId="0" borderId="0" xfId="0" applyNumberFormat="1" applyFont="1" applyAlignment="1" applyProtection="1">
      <alignment vertical="top"/>
      <protection locked="0"/>
    </xf>
    <xf numFmtId="43" fontId="7" fillId="0" borderId="0" xfId="0" applyNumberFormat="1" applyFont="1" applyAlignment="1" applyProtection="1">
      <alignment vertical="top"/>
      <protection locked="0"/>
    </xf>
    <xf numFmtId="0" fontId="7" fillId="0" borderId="0" xfId="0" applyFont="1" applyAlignment="1" applyProtection="1">
      <alignment vertical="center" wrapText="1"/>
      <protection locked="0"/>
    </xf>
    <xf numFmtId="0" fontId="7" fillId="0" borderId="1" xfId="2" applyNumberFormat="1" applyFont="1" applyFill="1" applyBorder="1" applyAlignment="1" applyProtection="1">
      <alignment horizontal="center" vertical="center" wrapText="1"/>
      <protection locked="0"/>
    </xf>
    <xf numFmtId="14" fontId="7" fillId="0" borderId="1" xfId="2" applyNumberFormat="1" applyFont="1" applyFill="1" applyBorder="1" applyAlignment="1" applyProtection="1">
      <alignment horizontal="center" vertical="center" wrapText="1"/>
      <protection locked="0"/>
    </xf>
    <xf numFmtId="43" fontId="7" fillId="0" borderId="13" xfId="2" applyFont="1" applyFill="1" applyBorder="1" applyAlignment="1" applyProtection="1">
      <alignment vertical="center" wrapText="1"/>
      <protection locked="0"/>
    </xf>
    <xf numFmtId="43" fontId="7" fillId="0" borderId="0" xfId="2" applyFont="1" applyFill="1" applyBorder="1" applyAlignment="1" applyProtection="1">
      <alignment vertical="center" wrapText="1"/>
      <protection locked="0"/>
    </xf>
    <xf numFmtId="0" fontId="7" fillId="3" borderId="8" xfId="2" applyNumberFormat="1" applyFont="1" applyFill="1" applyBorder="1" applyAlignment="1" applyProtection="1">
      <alignment vertical="top"/>
      <protection locked="0"/>
    </xf>
    <xf numFmtId="0" fontId="7" fillId="3" borderId="8" xfId="10" applyNumberFormat="1" applyFont="1" applyAlignment="1" applyProtection="1">
      <alignment vertical="top"/>
      <protection locked="0"/>
    </xf>
    <xf numFmtId="0" fontId="6" fillId="0" borderId="0" xfId="0" applyFont="1"/>
    <xf numFmtId="43" fontId="6" fillId="0" borderId="0" xfId="2" applyFont="1" applyFill="1" applyBorder="1"/>
    <xf numFmtId="0" fontId="6" fillId="0" borderId="0" xfId="9" applyFont="1" applyFill="1" applyBorder="1"/>
    <xf numFmtId="0" fontId="0" fillId="2" borderId="7" xfId="9" applyNumberFormat="1" applyFont="1"/>
    <xf numFmtId="0" fontId="7" fillId="3" borderId="8" xfId="10" quotePrefix="1" applyNumberFormat="1" applyFont="1" applyAlignment="1" applyProtection="1">
      <alignment vertical="top"/>
      <protection locked="0"/>
    </xf>
    <xf numFmtId="0" fontId="7" fillId="3" borderId="8" xfId="10" applyNumberFormat="1" applyFont="1" applyAlignment="1" applyProtection="1">
      <alignment vertical="top" wrapText="1"/>
      <protection locked="0"/>
    </xf>
    <xf numFmtId="0" fontId="6" fillId="5" borderId="0" xfId="0" applyFont="1" applyFill="1"/>
    <xf numFmtId="0" fontId="6" fillId="5" borderId="0" xfId="9" applyFont="1" applyFill="1" applyBorder="1"/>
    <xf numFmtId="0" fontId="13" fillId="0" borderId="0" xfId="0" applyFont="1" applyAlignment="1" applyProtection="1">
      <alignment vertical="top"/>
      <protection locked="0"/>
    </xf>
    <xf numFmtId="0" fontId="7" fillId="6" borderId="8" xfId="2" applyNumberFormat="1" applyFont="1" applyFill="1" applyBorder="1" applyAlignment="1" applyProtection="1">
      <alignment vertical="top"/>
      <protection locked="0"/>
    </xf>
    <xf numFmtId="0" fontId="7" fillId="6" borderId="8" xfId="10" applyNumberFormat="1" applyFont="1" applyFill="1" applyAlignment="1" applyProtection="1">
      <alignment vertical="top"/>
      <protection locked="0"/>
    </xf>
    <xf numFmtId="14" fontId="7" fillId="0" borderId="1" xfId="0" applyNumberFormat="1" applyFont="1" applyBorder="1" applyAlignment="1" applyProtection="1">
      <alignment horizontal="center" vertical="center" wrapText="1"/>
      <protection locked="0"/>
    </xf>
    <xf numFmtId="14" fontId="7" fillId="6" borderId="8" xfId="10" applyNumberFormat="1" applyFont="1" applyFill="1" applyAlignment="1" applyProtection="1">
      <alignment vertical="top" wrapText="1"/>
      <protection locked="0"/>
    </xf>
    <xf numFmtId="3" fontId="8" fillId="0" borderId="0" xfId="0" applyNumberFormat="1" applyFont="1" applyAlignment="1" applyProtection="1">
      <alignment wrapText="1"/>
      <protection locked="0"/>
    </xf>
    <xf numFmtId="14" fontId="7" fillId="0" borderId="6" xfId="0" applyNumberFormat="1" applyFont="1" applyBorder="1" applyAlignment="1" applyProtection="1">
      <alignment horizontal="center" vertical="top" wrapText="1"/>
      <protection locked="0"/>
    </xf>
    <xf numFmtId="165" fontId="7" fillId="0" borderId="0" xfId="2" applyNumberFormat="1" applyFont="1" applyFill="1" applyBorder="1" applyAlignment="1" applyProtection="1">
      <alignment vertical="top"/>
      <protection locked="0"/>
    </xf>
    <xf numFmtId="165" fontId="7" fillId="0" borderId="6" xfId="2" applyNumberFormat="1" applyFont="1" applyFill="1" applyBorder="1" applyAlignment="1" applyProtection="1">
      <alignment horizontal="center" vertical="top"/>
      <protection locked="0"/>
    </xf>
    <xf numFmtId="165" fontId="7" fillId="3" borderId="8" xfId="2" applyNumberFormat="1" applyFont="1" applyFill="1" applyBorder="1" applyAlignment="1" applyProtection="1">
      <alignment vertical="top"/>
      <protection locked="0"/>
    </xf>
    <xf numFmtId="165" fontId="7" fillId="3" borderId="8" xfId="10" applyNumberFormat="1" applyFont="1" applyAlignment="1" applyProtection="1">
      <alignment vertical="top"/>
      <protection locked="0"/>
    </xf>
    <xf numFmtId="0" fontId="11" fillId="0" borderId="0" xfId="0" applyFont="1" applyAlignment="1" applyProtection="1">
      <alignment vertical="top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11" fillId="0" borderId="0" xfId="0" applyFont="1" applyAlignment="1" applyProtection="1">
      <alignment horizontal="center" vertical="top"/>
      <protection locked="0"/>
    </xf>
    <xf numFmtId="43" fontId="7" fillId="0" borderId="1" xfId="2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Border="1" applyAlignment="1" applyProtection="1">
      <alignment horizontal="center" vertical="top" wrapText="1"/>
      <protection locked="0"/>
    </xf>
    <xf numFmtId="164" fontId="7" fillId="0" borderId="6" xfId="2" applyNumberFormat="1" applyFont="1" applyFill="1" applyBorder="1" applyAlignment="1" applyProtection="1">
      <alignment horizontal="center" vertical="top" wrapText="1"/>
      <protection locked="0"/>
    </xf>
    <xf numFmtId="0" fontId="7" fillId="0" borderId="0" xfId="0" quotePrefix="1" applyFont="1" applyAlignment="1" applyProtection="1">
      <alignment vertical="center"/>
      <protection locked="0"/>
    </xf>
    <xf numFmtId="0" fontId="4" fillId="7" borderId="8" xfId="10" applyFill="1" applyAlignment="1" applyProtection="1">
      <alignment vertical="top"/>
      <protection locked="0"/>
    </xf>
    <xf numFmtId="0" fontId="4" fillId="7" borderId="8" xfId="10" applyFill="1" applyAlignment="1" applyProtection="1">
      <alignment vertical="top" wrapText="1"/>
      <protection locked="0"/>
    </xf>
    <xf numFmtId="0" fontId="7" fillId="0" borderId="0" xfId="0" applyFont="1" applyAlignment="1" applyProtection="1">
      <alignment horizontal="right" vertical="top" wrapText="1"/>
      <protection locked="0"/>
    </xf>
    <xf numFmtId="164" fontId="7" fillId="2" borderId="7" xfId="9" applyNumberFormat="1" applyFont="1" applyAlignment="1" applyProtection="1">
      <alignment vertical="top"/>
      <protection locked="0"/>
    </xf>
    <xf numFmtId="0" fontId="7" fillId="7" borderId="0" xfId="0" applyFont="1" applyFill="1" applyAlignment="1">
      <alignment vertical="top"/>
    </xf>
    <xf numFmtId="43" fontId="7" fillId="7" borderId="0" xfId="2" applyFont="1" applyFill="1" applyBorder="1" applyAlignment="1" applyProtection="1">
      <alignment vertical="top"/>
    </xf>
    <xf numFmtId="0" fontId="7" fillId="7" borderId="7" xfId="9" applyFont="1" applyFill="1" applyAlignment="1" applyProtection="1">
      <alignment vertical="top"/>
      <protection locked="0"/>
    </xf>
    <xf numFmtId="0" fontId="7" fillId="7" borderId="8" xfId="11" applyFont="1" applyFill="1" applyAlignment="1" applyProtection="1">
      <alignment vertical="top"/>
    </xf>
    <xf numFmtId="164" fontId="7" fillId="7" borderId="7" xfId="9" applyNumberFormat="1" applyFont="1" applyFill="1" applyAlignment="1" applyProtection="1">
      <alignment vertical="top"/>
      <protection locked="0"/>
    </xf>
    <xf numFmtId="0" fontId="7" fillId="7" borderId="8" xfId="10" applyFont="1" applyFill="1" applyAlignment="1" applyProtection="1">
      <alignment vertical="top"/>
      <protection locked="0"/>
    </xf>
    <xf numFmtId="43" fontId="7" fillId="7" borderId="8" xfId="2" applyFont="1" applyFill="1" applyBorder="1" applyAlignment="1" applyProtection="1">
      <alignment vertical="top"/>
      <protection locked="0"/>
    </xf>
    <xf numFmtId="43" fontId="7" fillId="7" borderId="8" xfId="11" applyNumberFormat="1" applyFont="1" applyFill="1" applyAlignment="1" applyProtection="1">
      <alignment vertical="top"/>
    </xf>
    <xf numFmtId="165" fontId="7" fillId="7" borderId="8" xfId="2" applyNumberFormat="1" applyFont="1" applyFill="1" applyBorder="1" applyAlignment="1" applyProtection="1">
      <alignment vertical="top"/>
      <protection locked="0"/>
    </xf>
    <xf numFmtId="0" fontId="7" fillId="7" borderId="8" xfId="2" applyNumberFormat="1" applyFont="1" applyFill="1" applyBorder="1" applyAlignment="1" applyProtection="1">
      <alignment vertical="top"/>
      <protection locked="0"/>
    </xf>
    <xf numFmtId="0" fontId="7" fillId="7" borderId="8" xfId="10" applyNumberFormat="1" applyFont="1" applyFill="1" applyAlignment="1" applyProtection="1">
      <alignment vertical="top"/>
      <protection locked="0"/>
    </xf>
    <xf numFmtId="14" fontId="7" fillId="7" borderId="8" xfId="10" applyNumberFormat="1" applyFont="1" applyFill="1" applyAlignment="1" applyProtection="1">
      <alignment vertical="top"/>
      <protection locked="0"/>
    </xf>
    <xf numFmtId="0" fontId="7" fillId="7" borderId="8" xfId="10" quotePrefix="1" applyNumberFormat="1" applyFont="1" applyFill="1" applyAlignment="1" applyProtection="1">
      <alignment vertical="top"/>
      <protection locked="0"/>
    </xf>
    <xf numFmtId="0" fontId="6" fillId="7" borderId="8" xfId="11" applyFont="1" applyFill="1" applyAlignment="1" applyProtection="1">
      <alignment vertical="top"/>
    </xf>
    <xf numFmtId="43" fontId="6" fillId="7" borderId="8" xfId="2" applyFont="1" applyFill="1" applyBorder="1" applyAlignment="1" applyProtection="1">
      <alignment vertical="top"/>
    </xf>
    <xf numFmtId="0" fontId="7" fillId="7" borderId="0" xfId="0" applyFont="1" applyFill="1" applyAlignment="1" applyProtection="1">
      <alignment vertical="top"/>
      <protection locked="0"/>
    </xf>
    <xf numFmtId="164" fontId="7" fillId="7" borderId="0" xfId="0" applyNumberFormat="1" applyFont="1" applyFill="1" applyAlignment="1" applyProtection="1">
      <alignment vertical="top"/>
      <protection locked="0"/>
    </xf>
    <xf numFmtId="43" fontId="7" fillId="7" borderId="0" xfId="0" applyNumberFormat="1" applyFont="1" applyFill="1" applyAlignment="1" applyProtection="1">
      <alignment vertical="top"/>
      <protection locked="0"/>
    </xf>
    <xf numFmtId="0" fontId="7" fillId="7" borderId="0" xfId="0" quotePrefix="1" applyFont="1" applyFill="1" applyAlignment="1" applyProtection="1">
      <alignment vertical="center"/>
      <protection locked="0"/>
    </xf>
    <xf numFmtId="0" fontId="14" fillId="2" borderId="7" xfId="9" applyFont="1" applyAlignment="1">
      <alignment vertical="center"/>
    </xf>
    <xf numFmtId="0" fontId="7" fillId="0" borderId="1" xfId="0" applyFont="1" applyBorder="1" applyAlignment="1" applyProtection="1">
      <alignment horizontal="center" vertical="center"/>
      <protection locked="0"/>
    </xf>
    <xf numFmtId="14" fontId="7" fillId="0" borderId="0" xfId="0" applyNumberFormat="1" applyFont="1" applyAlignment="1" applyProtection="1">
      <alignment horizontal="center" vertical="top" wrapText="1"/>
      <protection locked="0"/>
    </xf>
    <xf numFmtId="14" fontId="7" fillId="2" borderId="7" xfId="9" applyNumberFormat="1" applyFont="1" applyAlignment="1" applyProtection="1">
      <alignment horizontal="center" vertical="top"/>
      <protection locked="0"/>
    </xf>
    <xf numFmtId="14" fontId="7" fillId="7" borderId="7" xfId="9" applyNumberFormat="1" applyFont="1" applyFill="1" applyAlignment="1" applyProtection="1">
      <alignment horizontal="center" vertical="top"/>
      <protection locked="0"/>
    </xf>
    <xf numFmtId="14" fontId="14" fillId="2" borderId="7" xfId="9" applyNumberFormat="1" applyFont="1" applyAlignment="1">
      <alignment horizontal="center" vertical="center"/>
    </xf>
    <xf numFmtId="14" fontId="7" fillId="2" borderId="7" xfId="9" applyNumberFormat="1" applyFont="1" applyAlignment="1" applyProtection="1">
      <alignment horizontal="center" vertical="top" wrapText="1"/>
      <protection locked="0"/>
    </xf>
    <xf numFmtId="0" fontId="0" fillId="0" borderId="0" xfId="0" applyAlignment="1">
      <alignment horizontal="center"/>
    </xf>
    <xf numFmtId="0" fontId="0" fillId="0" borderId="0" xfId="0" applyAlignment="1"/>
    <xf numFmtId="0" fontId="7" fillId="7" borderId="7" xfId="9" applyFont="1" applyFill="1" applyAlignment="1" applyProtection="1">
      <alignment vertical="top" wrapText="1"/>
      <protection locked="0"/>
    </xf>
    <xf numFmtId="0" fontId="0" fillId="0" borderId="0" xfId="0" applyAlignment="1">
      <alignment wrapText="1"/>
    </xf>
    <xf numFmtId="0" fontId="7" fillId="0" borderId="1" xfId="2" applyNumberFormat="1" applyFont="1" applyFill="1" applyBorder="1" applyAlignment="1" applyProtection="1">
      <alignment horizontal="center" vertical="center"/>
      <protection locked="0"/>
    </xf>
    <xf numFmtId="0" fontId="13" fillId="4" borderId="8" xfId="11" applyFont="1" applyAlignment="1" applyProtection="1">
      <alignment vertical="top" wrapText="1"/>
    </xf>
    <xf numFmtId="0" fontId="11" fillId="0" borderId="0" xfId="0" applyFont="1" applyAlignment="1" applyProtection="1">
      <alignment horizontal="center" vertical="top"/>
      <protection locked="0"/>
    </xf>
    <xf numFmtId="0" fontId="7" fillId="0" borderId="0" xfId="0" applyFont="1" applyAlignment="1" applyProtection="1">
      <alignment horizontal="center" vertical="center" wrapText="1"/>
      <protection locked="0"/>
    </xf>
    <xf numFmtId="43" fontId="7" fillId="0" borderId="0" xfId="2" applyFont="1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/>
    </xf>
    <xf numFmtId="0" fontId="7" fillId="0" borderId="3" xfId="0" applyFont="1" applyBorder="1" applyAlignment="1" applyProtection="1">
      <alignment horizontal="center" vertical="center" wrapText="1"/>
      <protection locked="0"/>
    </xf>
    <xf numFmtId="0" fontId="7" fillId="0" borderId="4" xfId="0" applyFont="1" applyBorder="1" applyAlignment="1" applyProtection="1">
      <alignment horizontal="center" vertical="center" wrapText="1"/>
      <protection locked="0"/>
    </xf>
    <xf numFmtId="0" fontId="7" fillId="0" borderId="5" xfId="0" applyFont="1" applyBorder="1" applyAlignment="1" applyProtection="1">
      <alignment horizontal="center" vertical="center" wrapText="1"/>
      <protection locked="0"/>
    </xf>
    <xf numFmtId="164" fontId="7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3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4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5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Border="1" applyAlignment="1" applyProtection="1">
      <alignment horizontal="center" vertical="center" wrapText="1"/>
      <protection locked="0"/>
    </xf>
    <xf numFmtId="0" fontId="7" fillId="0" borderId="2" xfId="0" applyFont="1" applyBorder="1" applyAlignment="1" applyProtection="1">
      <alignment horizontal="center" vertical="center" wrapText="1"/>
      <protection locked="0"/>
    </xf>
    <xf numFmtId="43" fontId="7" fillId="0" borderId="6" xfId="2" applyFont="1" applyFill="1" applyBorder="1" applyAlignment="1" applyProtection="1">
      <alignment horizontal="center" vertical="center" wrapText="1"/>
      <protection locked="0"/>
    </xf>
    <xf numFmtId="43" fontId="7" fillId="0" borderId="2" xfId="2" applyFont="1" applyFill="1" applyBorder="1" applyAlignment="1" applyProtection="1">
      <alignment horizontal="center" vertical="center" wrapText="1"/>
      <protection locked="0"/>
    </xf>
    <xf numFmtId="43" fontId="7" fillId="0" borderId="1" xfId="2" applyFont="1" applyFill="1" applyBorder="1" applyAlignment="1" applyProtection="1">
      <alignment horizontal="center" vertical="center" wrapText="1"/>
      <protection locked="0"/>
    </xf>
    <xf numFmtId="165" fontId="7" fillId="0" borderId="6" xfId="2" applyNumberFormat="1" applyFont="1" applyFill="1" applyBorder="1" applyAlignment="1" applyProtection="1">
      <alignment horizontal="center" vertical="center" wrapText="1"/>
      <protection locked="0"/>
    </xf>
    <xf numFmtId="165" fontId="7" fillId="0" borderId="2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2" xfId="2" applyNumberFormat="1" applyFont="1" applyFill="1" applyBorder="1" applyAlignment="1" applyProtection="1">
      <alignment horizontal="center" vertical="center" wrapText="1"/>
      <protection locked="0"/>
    </xf>
    <xf numFmtId="14" fontId="7" fillId="0" borderId="10" xfId="2" applyNumberFormat="1" applyFont="1" applyFill="1" applyBorder="1" applyAlignment="1" applyProtection="1">
      <alignment horizontal="center" vertical="center" wrapText="1"/>
      <protection locked="0"/>
    </xf>
    <xf numFmtId="14" fontId="7" fillId="0" borderId="11" xfId="2" applyNumberFormat="1" applyFont="1" applyFill="1" applyBorder="1" applyAlignment="1" applyProtection="1">
      <alignment horizontal="center" vertical="center" wrapText="1"/>
      <protection locked="0"/>
    </xf>
    <xf numFmtId="14" fontId="7" fillId="0" borderId="12" xfId="2" applyNumberFormat="1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top" wrapText="1"/>
      <protection locked="0"/>
    </xf>
    <xf numFmtId="0" fontId="7" fillId="0" borderId="3" xfId="0" applyFont="1" applyBorder="1" applyAlignment="1" applyProtection="1">
      <alignment horizontal="center" vertical="top" wrapText="1"/>
      <protection locked="0"/>
    </xf>
    <xf numFmtId="0" fontId="7" fillId="0" borderId="4" xfId="0" applyFont="1" applyBorder="1" applyAlignment="1" applyProtection="1">
      <alignment horizontal="center" vertical="top" wrapText="1"/>
      <protection locked="0"/>
    </xf>
    <xf numFmtId="0" fontId="7" fillId="0" borderId="5" xfId="0" applyFont="1" applyBorder="1" applyAlignment="1" applyProtection="1">
      <alignment horizontal="center" vertical="top" wrapText="1"/>
      <protection locked="0"/>
    </xf>
    <xf numFmtId="43" fontId="7" fillId="0" borderId="0" xfId="2" applyFont="1" applyFill="1" applyBorder="1" applyAlignment="1" applyProtection="1">
      <alignment horizontal="center" vertical="top" wrapText="1"/>
      <protection locked="0"/>
    </xf>
    <xf numFmtId="0" fontId="7" fillId="0" borderId="1" xfId="0" applyFont="1" applyBorder="1" applyAlignment="1" applyProtection="1">
      <alignment horizontal="center" vertical="top" wrapText="1"/>
      <protection locked="0"/>
    </xf>
    <xf numFmtId="0" fontId="7" fillId="0" borderId="3" xfId="2" applyNumberFormat="1" applyFont="1" applyFill="1" applyBorder="1" applyAlignment="1" applyProtection="1">
      <alignment horizontal="center" vertical="top" wrapText="1"/>
      <protection locked="0"/>
    </xf>
    <xf numFmtId="0" fontId="7" fillId="0" borderId="4" xfId="2" applyNumberFormat="1" applyFont="1" applyFill="1" applyBorder="1" applyAlignment="1" applyProtection="1">
      <alignment horizontal="center" vertical="top" wrapText="1"/>
      <protection locked="0"/>
    </xf>
    <xf numFmtId="0" fontId="7" fillId="0" borderId="5" xfId="2" applyNumberFormat="1" applyFont="1" applyFill="1" applyBorder="1" applyAlignment="1" applyProtection="1">
      <alignment horizontal="center" vertical="top" wrapText="1"/>
      <protection locked="0"/>
    </xf>
    <xf numFmtId="164" fontId="7" fillId="0" borderId="1" xfId="2" applyNumberFormat="1" applyFont="1" applyFill="1" applyBorder="1" applyAlignment="1" applyProtection="1">
      <alignment horizontal="center" vertical="top" wrapText="1"/>
      <protection locked="0"/>
    </xf>
    <xf numFmtId="0" fontId="7" fillId="0" borderId="6" xfId="0" applyFont="1" applyBorder="1" applyAlignment="1" applyProtection="1">
      <alignment horizontal="center" vertical="top" wrapText="1"/>
      <protection locked="0"/>
    </xf>
    <xf numFmtId="0" fontId="7" fillId="0" borderId="2" xfId="0" applyFont="1" applyBorder="1" applyAlignment="1" applyProtection="1">
      <alignment horizontal="center" vertical="top" wrapText="1"/>
      <protection locked="0"/>
    </xf>
    <xf numFmtId="164" fontId="7" fillId="0" borderId="6" xfId="2" applyNumberFormat="1" applyFont="1" applyFill="1" applyBorder="1" applyAlignment="1" applyProtection="1">
      <alignment horizontal="center" vertical="top" wrapText="1"/>
      <protection locked="0"/>
    </xf>
    <xf numFmtId="164" fontId="7" fillId="0" borderId="2" xfId="2" applyNumberFormat="1" applyFont="1" applyFill="1" applyBorder="1" applyAlignment="1" applyProtection="1">
      <alignment horizontal="center" vertical="top" wrapText="1"/>
      <protection locked="0"/>
    </xf>
    <xf numFmtId="0" fontId="7" fillId="0" borderId="1" xfId="2" applyNumberFormat="1" applyFont="1" applyFill="1" applyBorder="1" applyAlignment="1" applyProtection="1">
      <alignment horizontal="center" vertical="top" wrapText="1"/>
      <protection locked="0"/>
    </xf>
    <xf numFmtId="14" fontId="7" fillId="0" borderId="6" xfId="2" applyNumberFormat="1" applyFont="1" applyFill="1" applyBorder="1" applyAlignment="1" applyProtection="1">
      <alignment horizontal="center" vertical="top" wrapText="1"/>
      <protection locked="0"/>
    </xf>
    <xf numFmtId="14" fontId="7" fillId="0" borderId="2" xfId="2" applyNumberFormat="1" applyFont="1" applyFill="1" applyBorder="1" applyAlignment="1" applyProtection="1">
      <alignment horizontal="center" vertical="top" wrapText="1"/>
      <protection locked="0"/>
    </xf>
    <xf numFmtId="14" fontId="7" fillId="0" borderId="10" xfId="2" applyNumberFormat="1" applyFont="1" applyFill="1" applyBorder="1" applyAlignment="1" applyProtection="1">
      <alignment horizontal="center" vertical="top" wrapText="1"/>
      <protection locked="0"/>
    </xf>
    <xf numFmtId="14" fontId="7" fillId="0" borderId="11" xfId="2" applyNumberFormat="1" applyFont="1" applyFill="1" applyBorder="1" applyAlignment="1" applyProtection="1">
      <alignment horizontal="center" vertical="top" wrapText="1"/>
      <protection locked="0"/>
    </xf>
    <xf numFmtId="14" fontId="7" fillId="0" borderId="12" xfId="2" applyNumberFormat="1" applyFont="1" applyFill="1" applyBorder="1" applyAlignment="1" applyProtection="1">
      <alignment horizontal="center" vertical="top" wrapText="1"/>
      <protection locked="0"/>
    </xf>
  </cellXfs>
  <cellStyles count="12">
    <cellStyle name="Calculation" xfId="11" builtinId="22"/>
    <cellStyle name="Comma" xfId="2" builtinId="3"/>
    <cellStyle name="Comma [0] 2" xfId="3" xr:uid="{00000000-0005-0000-0000-000002000000}"/>
    <cellStyle name="Comma [0] 3" xfId="5" xr:uid="{00000000-0005-0000-0000-000003000000}"/>
    <cellStyle name="Comma [0] 42" xfId="6" xr:uid="{00000000-0005-0000-0000-000004000000}"/>
    <cellStyle name="Input" xfId="10" builtinId="20"/>
    <cellStyle name="Normal" xfId="0" builtinId="0"/>
    <cellStyle name="Normal 2" xfId="1" xr:uid="{00000000-0005-0000-0000-000007000000}"/>
    <cellStyle name="Normal 3" xfId="4" xr:uid="{00000000-0005-0000-0000-000008000000}"/>
    <cellStyle name="Normal 84" xfId="7" xr:uid="{00000000-0005-0000-0000-000009000000}"/>
    <cellStyle name="Normal 89" xfId="8" xr:uid="{00000000-0005-0000-0000-00000A000000}"/>
    <cellStyle name="Note" xfId="9" builtinId="10"/>
  </cellStyles>
  <dxfs count="0"/>
  <tableStyles count="0" defaultTableStyle="TableStyleMedium2" defaultPivotStyle="PivotStyleLight16"/>
  <colors>
    <mruColors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diastri" id="{FB913AAA-C237-4C71-8365-50A342FC8183}" userId="yudiastr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00B0F0"/>
  </sheetPr>
  <dimension ref="A1:B715"/>
  <sheetViews>
    <sheetView workbookViewId="0">
      <selection activeCell="C10" sqref="C10"/>
    </sheetView>
  </sheetViews>
  <sheetFormatPr defaultRowHeight="15" x14ac:dyDescent="0.25"/>
  <sheetData>
    <row r="1" spans="1:2" x14ac:dyDescent="0.25">
      <c r="A1" t="s">
        <v>240</v>
      </c>
      <c r="B1" t="s">
        <v>4476</v>
      </c>
    </row>
    <row r="3" spans="1:2" x14ac:dyDescent="0.25">
      <c r="A3" t="s">
        <v>4</v>
      </c>
      <c r="B3" t="s">
        <v>3123</v>
      </c>
    </row>
    <row r="4" spans="1:2" x14ac:dyDescent="0.25">
      <c r="A4" t="s">
        <v>3124</v>
      </c>
      <c r="B4" t="s">
        <v>3079</v>
      </c>
    </row>
    <row r="5" spans="1:2" x14ac:dyDescent="0.25">
      <c r="A5" t="s">
        <v>3125</v>
      </c>
      <c r="B5" t="s">
        <v>5307</v>
      </c>
    </row>
    <row r="6" spans="1:2" x14ac:dyDescent="0.25">
      <c r="A6" t="s">
        <v>3126</v>
      </c>
      <c r="B6" t="s">
        <v>3127</v>
      </c>
    </row>
    <row r="7" spans="1:2" x14ac:dyDescent="0.25">
      <c r="A7" t="s">
        <v>3047</v>
      </c>
      <c r="B7" t="s">
        <v>3128</v>
      </c>
    </row>
    <row r="8" spans="1:2" x14ac:dyDescent="0.25">
      <c r="A8" t="s">
        <v>3129</v>
      </c>
      <c r="B8" t="s">
        <v>3130</v>
      </c>
    </row>
    <row r="9" spans="1:2" x14ac:dyDescent="0.25">
      <c r="A9" t="s">
        <v>3131</v>
      </c>
      <c r="B9" t="s">
        <v>3132</v>
      </c>
    </row>
    <row r="10" spans="1:2" x14ac:dyDescent="0.25">
      <c r="A10" t="s">
        <v>3133</v>
      </c>
      <c r="B10" t="s">
        <v>3134</v>
      </c>
    </row>
    <row r="11" spans="1:2" x14ac:dyDescent="0.25">
      <c r="A11" t="s">
        <v>3135</v>
      </c>
      <c r="B11" t="s">
        <v>3136</v>
      </c>
    </row>
    <row r="12" spans="1:2" x14ac:dyDescent="0.25">
      <c r="A12" t="s">
        <v>3137</v>
      </c>
      <c r="B12" t="s">
        <v>3138</v>
      </c>
    </row>
    <row r="13" spans="1:2" x14ac:dyDescent="0.25">
      <c r="A13" t="s">
        <v>3139</v>
      </c>
      <c r="B13" t="s">
        <v>3140</v>
      </c>
    </row>
    <row r="14" spans="1:2" x14ac:dyDescent="0.25">
      <c r="A14" t="s">
        <v>3141</v>
      </c>
      <c r="B14" t="s">
        <v>3142</v>
      </c>
    </row>
    <row r="15" spans="1:2" x14ac:dyDescent="0.25">
      <c r="A15" t="s">
        <v>3143</v>
      </c>
      <c r="B15" t="s">
        <v>3144</v>
      </c>
    </row>
    <row r="16" spans="1:2" x14ac:dyDescent="0.25">
      <c r="A16" t="s">
        <v>3145</v>
      </c>
      <c r="B16" t="s">
        <v>3146</v>
      </c>
    </row>
    <row r="17" spans="1:2" x14ac:dyDescent="0.25">
      <c r="A17" t="s">
        <v>3147</v>
      </c>
      <c r="B17" t="s">
        <v>3148</v>
      </c>
    </row>
    <row r="18" spans="1:2" x14ac:dyDescent="0.25">
      <c r="A18" t="s">
        <v>3149</v>
      </c>
      <c r="B18" t="s">
        <v>3150</v>
      </c>
    </row>
    <row r="19" spans="1:2" x14ac:dyDescent="0.25">
      <c r="A19" t="s">
        <v>3151</v>
      </c>
      <c r="B19" t="s">
        <v>3152</v>
      </c>
    </row>
    <row r="20" spans="1:2" x14ac:dyDescent="0.25">
      <c r="A20" t="s">
        <v>3153</v>
      </c>
      <c r="B20" t="s">
        <v>3154</v>
      </c>
    </row>
    <row r="21" spans="1:2" x14ac:dyDescent="0.25">
      <c r="A21" t="s">
        <v>3155</v>
      </c>
      <c r="B21" t="s">
        <v>3156</v>
      </c>
    </row>
    <row r="22" spans="1:2" x14ac:dyDescent="0.25">
      <c r="A22" t="s">
        <v>3157</v>
      </c>
      <c r="B22" t="s">
        <v>3158</v>
      </c>
    </row>
    <row r="23" spans="1:2" x14ac:dyDescent="0.25">
      <c r="A23" t="s">
        <v>3159</v>
      </c>
      <c r="B23" t="s">
        <v>3160</v>
      </c>
    </row>
    <row r="24" spans="1:2" x14ac:dyDescent="0.25">
      <c r="A24" t="s">
        <v>3161</v>
      </c>
      <c r="B24" t="s">
        <v>3162</v>
      </c>
    </row>
    <row r="25" spans="1:2" x14ac:dyDescent="0.25">
      <c r="A25" t="s">
        <v>3163</v>
      </c>
      <c r="B25" t="s">
        <v>3164</v>
      </c>
    </row>
    <row r="26" spans="1:2" x14ac:dyDescent="0.25">
      <c r="A26" t="s">
        <v>3165</v>
      </c>
      <c r="B26" t="s">
        <v>3166</v>
      </c>
    </row>
    <row r="27" spans="1:2" x14ac:dyDescent="0.25">
      <c r="A27" t="s">
        <v>3167</v>
      </c>
      <c r="B27" t="s">
        <v>3168</v>
      </c>
    </row>
    <row r="28" spans="1:2" x14ac:dyDescent="0.25">
      <c r="A28" t="s">
        <v>3169</v>
      </c>
      <c r="B28" t="s">
        <v>3170</v>
      </c>
    </row>
    <row r="29" spans="1:2" x14ac:dyDescent="0.25">
      <c r="A29" t="s">
        <v>3171</v>
      </c>
      <c r="B29" t="s">
        <v>3146</v>
      </c>
    </row>
    <row r="30" spans="1:2" x14ac:dyDescent="0.25">
      <c r="A30" t="s">
        <v>3172</v>
      </c>
      <c r="B30" t="s">
        <v>3173</v>
      </c>
    </row>
    <row r="31" spans="1:2" x14ac:dyDescent="0.25">
      <c r="A31" t="s">
        <v>3174</v>
      </c>
      <c r="B31" t="s">
        <v>3175</v>
      </c>
    </row>
    <row r="32" spans="1:2" x14ac:dyDescent="0.25">
      <c r="A32" t="s">
        <v>3176</v>
      </c>
      <c r="B32" t="s">
        <v>5308</v>
      </c>
    </row>
    <row r="33" spans="1:2" x14ac:dyDescent="0.25">
      <c r="A33" t="s">
        <v>3177</v>
      </c>
      <c r="B33" t="s">
        <v>3178</v>
      </c>
    </row>
    <row r="34" spans="1:2" x14ac:dyDescent="0.25">
      <c r="A34" t="s">
        <v>3179</v>
      </c>
      <c r="B34" t="s">
        <v>3180</v>
      </c>
    </row>
    <row r="35" spans="1:2" x14ac:dyDescent="0.25">
      <c r="A35" t="s">
        <v>3181</v>
      </c>
      <c r="B35" t="s">
        <v>3182</v>
      </c>
    </row>
    <row r="36" spans="1:2" x14ac:dyDescent="0.25">
      <c r="A36" t="s">
        <v>3183</v>
      </c>
      <c r="B36" t="s">
        <v>3184</v>
      </c>
    </row>
    <row r="37" spans="1:2" x14ac:dyDescent="0.25">
      <c r="A37" t="s">
        <v>3185</v>
      </c>
      <c r="B37" t="s">
        <v>3186</v>
      </c>
    </row>
    <row r="38" spans="1:2" x14ac:dyDescent="0.25">
      <c r="A38" t="s">
        <v>3187</v>
      </c>
      <c r="B38" t="s">
        <v>3188</v>
      </c>
    </row>
    <row r="39" spans="1:2" x14ac:dyDescent="0.25">
      <c r="A39" t="s">
        <v>3189</v>
      </c>
      <c r="B39" t="s">
        <v>3190</v>
      </c>
    </row>
    <row r="40" spans="1:2" x14ac:dyDescent="0.25">
      <c r="A40" t="s">
        <v>3191</v>
      </c>
      <c r="B40" t="s">
        <v>3192</v>
      </c>
    </row>
    <row r="41" spans="1:2" x14ac:dyDescent="0.25">
      <c r="A41" t="s">
        <v>3193</v>
      </c>
      <c r="B41" t="s">
        <v>3194</v>
      </c>
    </row>
    <row r="42" spans="1:2" x14ac:dyDescent="0.25">
      <c r="A42" t="s">
        <v>3195</v>
      </c>
      <c r="B42" t="s">
        <v>3196</v>
      </c>
    </row>
    <row r="43" spans="1:2" x14ac:dyDescent="0.25">
      <c r="A43" t="s">
        <v>3197</v>
      </c>
      <c r="B43" t="s">
        <v>3198</v>
      </c>
    </row>
    <row r="44" spans="1:2" x14ac:dyDescent="0.25">
      <c r="A44" t="s">
        <v>3199</v>
      </c>
      <c r="B44" t="s">
        <v>3200</v>
      </c>
    </row>
    <row r="45" spans="1:2" x14ac:dyDescent="0.25">
      <c r="A45" t="s">
        <v>3201</v>
      </c>
      <c r="B45" t="s">
        <v>3202</v>
      </c>
    </row>
    <row r="46" spans="1:2" x14ac:dyDescent="0.25">
      <c r="A46" t="s">
        <v>3203</v>
      </c>
      <c r="B46" t="s">
        <v>3204</v>
      </c>
    </row>
    <row r="47" spans="1:2" x14ac:dyDescent="0.25">
      <c r="A47" t="s">
        <v>3205</v>
      </c>
      <c r="B47" t="s">
        <v>3206</v>
      </c>
    </row>
    <row r="48" spans="1:2" x14ac:dyDescent="0.25">
      <c r="A48" t="s">
        <v>3207</v>
      </c>
      <c r="B48" t="s">
        <v>3208</v>
      </c>
    </row>
    <row r="49" spans="1:2" x14ac:dyDescent="0.25">
      <c r="A49" t="s">
        <v>3209</v>
      </c>
      <c r="B49" t="s">
        <v>3210</v>
      </c>
    </row>
    <row r="50" spans="1:2" x14ac:dyDescent="0.25">
      <c r="A50" t="s">
        <v>3211</v>
      </c>
      <c r="B50" t="s">
        <v>3212</v>
      </c>
    </row>
    <row r="51" spans="1:2" x14ac:dyDescent="0.25">
      <c r="A51" t="s">
        <v>3213</v>
      </c>
      <c r="B51" t="s">
        <v>3214</v>
      </c>
    </row>
    <row r="52" spans="1:2" x14ac:dyDescent="0.25">
      <c r="A52" t="s">
        <v>3215</v>
      </c>
      <c r="B52" t="s">
        <v>3216</v>
      </c>
    </row>
    <row r="53" spans="1:2" x14ac:dyDescent="0.25">
      <c r="A53" t="s">
        <v>3217</v>
      </c>
      <c r="B53" t="s">
        <v>3218</v>
      </c>
    </row>
    <row r="54" spans="1:2" x14ac:dyDescent="0.25">
      <c r="A54" t="s">
        <v>3219</v>
      </c>
      <c r="B54" t="s">
        <v>3220</v>
      </c>
    </row>
    <row r="55" spans="1:2" x14ac:dyDescent="0.25">
      <c r="A55" t="s">
        <v>3221</v>
      </c>
      <c r="B55" t="s">
        <v>3222</v>
      </c>
    </row>
    <row r="56" spans="1:2" x14ac:dyDescent="0.25">
      <c r="A56" t="s">
        <v>3223</v>
      </c>
      <c r="B56" t="s">
        <v>3224</v>
      </c>
    </row>
    <row r="57" spans="1:2" x14ac:dyDescent="0.25">
      <c r="A57" t="s">
        <v>3225</v>
      </c>
      <c r="B57" t="s">
        <v>3226</v>
      </c>
    </row>
    <row r="58" spans="1:2" x14ac:dyDescent="0.25">
      <c r="A58" t="s">
        <v>3227</v>
      </c>
      <c r="B58" t="s">
        <v>3228</v>
      </c>
    </row>
    <row r="59" spans="1:2" x14ac:dyDescent="0.25">
      <c r="A59" t="s">
        <v>3229</v>
      </c>
      <c r="B59" t="s">
        <v>3230</v>
      </c>
    </row>
    <row r="60" spans="1:2" x14ac:dyDescent="0.25">
      <c r="A60" t="s">
        <v>3231</v>
      </c>
      <c r="B60" t="s">
        <v>3232</v>
      </c>
    </row>
    <row r="61" spans="1:2" x14ac:dyDescent="0.25">
      <c r="A61" t="s">
        <v>3233</v>
      </c>
      <c r="B61" t="s">
        <v>3234</v>
      </c>
    </row>
    <row r="62" spans="1:2" x14ac:dyDescent="0.25">
      <c r="A62" t="s">
        <v>3235</v>
      </c>
      <c r="B62" t="s">
        <v>3236</v>
      </c>
    </row>
    <row r="63" spans="1:2" x14ac:dyDescent="0.25">
      <c r="A63" t="s">
        <v>3237</v>
      </c>
      <c r="B63" t="s">
        <v>3238</v>
      </c>
    </row>
    <row r="64" spans="1:2" x14ac:dyDescent="0.25">
      <c r="A64" t="s">
        <v>3239</v>
      </c>
      <c r="B64" t="s">
        <v>3240</v>
      </c>
    </row>
    <row r="65" spans="1:2" x14ac:dyDescent="0.25">
      <c r="A65" t="s">
        <v>3241</v>
      </c>
      <c r="B65" t="s">
        <v>3242</v>
      </c>
    </row>
    <row r="66" spans="1:2" x14ac:dyDescent="0.25">
      <c r="A66" t="s">
        <v>3243</v>
      </c>
      <c r="B66" t="s">
        <v>3244</v>
      </c>
    </row>
    <row r="67" spans="1:2" x14ac:dyDescent="0.25">
      <c r="A67" t="s">
        <v>3245</v>
      </c>
      <c r="B67" t="s">
        <v>3246</v>
      </c>
    </row>
    <row r="68" spans="1:2" x14ac:dyDescent="0.25">
      <c r="A68" t="s">
        <v>3247</v>
      </c>
      <c r="B68" t="s">
        <v>3248</v>
      </c>
    </row>
    <row r="69" spans="1:2" x14ac:dyDescent="0.25">
      <c r="A69" t="s">
        <v>3249</v>
      </c>
      <c r="B69" t="s">
        <v>3250</v>
      </c>
    </row>
    <row r="70" spans="1:2" x14ac:dyDescent="0.25">
      <c r="A70" t="s">
        <v>3251</v>
      </c>
      <c r="B70" t="s">
        <v>5309</v>
      </c>
    </row>
    <row r="71" spans="1:2" x14ac:dyDescent="0.25">
      <c r="A71" t="s">
        <v>3252</v>
      </c>
      <c r="B71" t="s">
        <v>3253</v>
      </c>
    </row>
    <row r="72" spans="1:2" x14ac:dyDescent="0.25">
      <c r="A72" t="s">
        <v>3254</v>
      </c>
      <c r="B72" t="s">
        <v>3255</v>
      </c>
    </row>
    <row r="73" spans="1:2" x14ac:dyDescent="0.25">
      <c r="A73" t="s">
        <v>3256</v>
      </c>
      <c r="B73" t="s">
        <v>3257</v>
      </c>
    </row>
    <row r="74" spans="1:2" x14ac:dyDescent="0.25">
      <c r="A74" t="s">
        <v>3258</v>
      </c>
      <c r="B74" t="s">
        <v>3259</v>
      </c>
    </row>
    <row r="75" spans="1:2" x14ac:dyDescent="0.25">
      <c r="A75" t="s">
        <v>3260</v>
      </c>
      <c r="B75" t="s">
        <v>3261</v>
      </c>
    </row>
    <row r="76" spans="1:2" x14ac:dyDescent="0.25">
      <c r="A76" t="s">
        <v>3262</v>
      </c>
      <c r="B76" t="s">
        <v>3263</v>
      </c>
    </row>
    <row r="77" spans="1:2" x14ac:dyDescent="0.25">
      <c r="A77" t="s">
        <v>3264</v>
      </c>
      <c r="B77" t="s">
        <v>3265</v>
      </c>
    </row>
    <row r="78" spans="1:2" x14ac:dyDescent="0.25">
      <c r="A78" t="s">
        <v>3266</v>
      </c>
      <c r="B78" t="s">
        <v>3267</v>
      </c>
    </row>
    <row r="79" spans="1:2" x14ac:dyDescent="0.25">
      <c r="A79" t="s">
        <v>3268</v>
      </c>
      <c r="B79" t="s">
        <v>3269</v>
      </c>
    </row>
    <row r="80" spans="1:2" x14ac:dyDescent="0.25">
      <c r="A80" t="s">
        <v>3270</v>
      </c>
      <c r="B80" t="s">
        <v>3271</v>
      </c>
    </row>
    <row r="81" spans="1:2" x14ac:dyDescent="0.25">
      <c r="A81" t="s">
        <v>3272</v>
      </c>
      <c r="B81" t="s">
        <v>3273</v>
      </c>
    </row>
    <row r="82" spans="1:2" x14ac:dyDescent="0.25">
      <c r="A82" t="s">
        <v>3274</v>
      </c>
      <c r="B82" t="s">
        <v>3275</v>
      </c>
    </row>
    <row r="83" spans="1:2" x14ac:dyDescent="0.25">
      <c r="A83" t="s">
        <v>3276</v>
      </c>
      <c r="B83" t="s">
        <v>3277</v>
      </c>
    </row>
    <row r="84" spans="1:2" x14ac:dyDescent="0.25">
      <c r="A84" t="s">
        <v>3278</v>
      </c>
      <c r="B84" t="s">
        <v>3279</v>
      </c>
    </row>
    <row r="85" spans="1:2" x14ac:dyDescent="0.25">
      <c r="A85" t="s">
        <v>3280</v>
      </c>
      <c r="B85" t="s">
        <v>3281</v>
      </c>
    </row>
    <row r="86" spans="1:2" x14ac:dyDescent="0.25">
      <c r="A86" t="s">
        <v>3282</v>
      </c>
      <c r="B86" t="s">
        <v>3283</v>
      </c>
    </row>
    <row r="87" spans="1:2" x14ac:dyDescent="0.25">
      <c r="A87" t="s">
        <v>3284</v>
      </c>
      <c r="B87" t="s">
        <v>3285</v>
      </c>
    </row>
    <row r="88" spans="1:2" x14ac:dyDescent="0.25">
      <c r="A88" t="s">
        <v>3286</v>
      </c>
      <c r="B88" t="s">
        <v>3287</v>
      </c>
    </row>
    <row r="89" spans="1:2" x14ac:dyDescent="0.25">
      <c r="A89" t="s">
        <v>3288</v>
      </c>
      <c r="B89" t="s">
        <v>3289</v>
      </c>
    </row>
    <row r="90" spans="1:2" x14ac:dyDescent="0.25">
      <c r="A90" t="s">
        <v>3290</v>
      </c>
      <c r="B90" t="s">
        <v>3291</v>
      </c>
    </row>
    <row r="91" spans="1:2" x14ac:dyDescent="0.25">
      <c r="A91" t="s">
        <v>3292</v>
      </c>
      <c r="B91" t="s">
        <v>3293</v>
      </c>
    </row>
    <row r="92" spans="1:2" x14ac:dyDescent="0.25">
      <c r="A92" t="s">
        <v>3294</v>
      </c>
      <c r="B92" t="s">
        <v>3295</v>
      </c>
    </row>
    <row r="93" spans="1:2" x14ac:dyDescent="0.25">
      <c r="A93" t="s">
        <v>3296</v>
      </c>
      <c r="B93" t="s">
        <v>3297</v>
      </c>
    </row>
    <row r="94" spans="1:2" x14ac:dyDescent="0.25">
      <c r="A94" t="s">
        <v>3298</v>
      </c>
      <c r="B94" t="s">
        <v>3299</v>
      </c>
    </row>
    <row r="95" spans="1:2" x14ac:dyDescent="0.25">
      <c r="A95" t="s">
        <v>3300</v>
      </c>
      <c r="B95" t="s">
        <v>3301</v>
      </c>
    </row>
    <row r="96" spans="1:2" x14ac:dyDescent="0.25">
      <c r="A96" t="s">
        <v>3302</v>
      </c>
      <c r="B96" t="s">
        <v>3303</v>
      </c>
    </row>
    <row r="97" spans="1:2" x14ac:dyDescent="0.25">
      <c r="A97" t="s">
        <v>3304</v>
      </c>
      <c r="B97" t="s">
        <v>3305</v>
      </c>
    </row>
    <row r="98" spans="1:2" x14ac:dyDescent="0.25">
      <c r="A98" t="s">
        <v>3306</v>
      </c>
      <c r="B98" t="s">
        <v>3307</v>
      </c>
    </row>
    <row r="99" spans="1:2" x14ac:dyDescent="0.25">
      <c r="A99" t="s">
        <v>3308</v>
      </c>
      <c r="B99" t="s">
        <v>5310</v>
      </c>
    </row>
    <row r="100" spans="1:2" x14ac:dyDescent="0.25">
      <c r="A100" t="s">
        <v>3309</v>
      </c>
      <c r="B100" t="s">
        <v>3310</v>
      </c>
    </row>
    <row r="101" spans="1:2" x14ac:dyDescent="0.25">
      <c r="A101" t="s">
        <v>3311</v>
      </c>
      <c r="B101" t="s">
        <v>3312</v>
      </c>
    </row>
    <row r="102" spans="1:2" x14ac:dyDescent="0.25">
      <c r="A102" t="s">
        <v>3313</v>
      </c>
      <c r="B102" t="s">
        <v>3314</v>
      </c>
    </row>
    <row r="103" spans="1:2" x14ac:dyDescent="0.25">
      <c r="A103" t="s">
        <v>3315</v>
      </c>
      <c r="B103" t="s">
        <v>3316</v>
      </c>
    </row>
    <row r="104" spans="1:2" x14ac:dyDescent="0.25">
      <c r="A104" t="s">
        <v>3317</v>
      </c>
      <c r="B104" t="s">
        <v>3318</v>
      </c>
    </row>
    <row r="105" spans="1:2" x14ac:dyDescent="0.25">
      <c r="A105" t="s">
        <v>3319</v>
      </c>
      <c r="B105" t="s">
        <v>3320</v>
      </c>
    </row>
    <row r="106" spans="1:2" x14ac:dyDescent="0.25">
      <c r="A106" t="s">
        <v>3321</v>
      </c>
      <c r="B106" t="s">
        <v>3322</v>
      </c>
    </row>
    <row r="107" spans="1:2" x14ac:dyDescent="0.25">
      <c r="A107" t="s">
        <v>3323</v>
      </c>
      <c r="B107" t="s">
        <v>3324</v>
      </c>
    </row>
    <row r="108" spans="1:2" x14ac:dyDescent="0.25">
      <c r="A108" t="s">
        <v>3325</v>
      </c>
      <c r="B108" t="s">
        <v>3326</v>
      </c>
    </row>
    <row r="109" spans="1:2" x14ac:dyDescent="0.25">
      <c r="A109" t="s">
        <v>3327</v>
      </c>
      <c r="B109" t="s">
        <v>3328</v>
      </c>
    </row>
    <row r="110" spans="1:2" x14ac:dyDescent="0.25">
      <c r="A110" t="s">
        <v>3329</v>
      </c>
      <c r="B110" t="s">
        <v>3330</v>
      </c>
    </row>
    <row r="111" spans="1:2" x14ac:dyDescent="0.25">
      <c r="A111" t="s">
        <v>3331</v>
      </c>
      <c r="B111" t="s">
        <v>3332</v>
      </c>
    </row>
    <row r="112" spans="1:2" x14ac:dyDescent="0.25">
      <c r="A112" t="s">
        <v>3333</v>
      </c>
      <c r="B112" t="s">
        <v>3334</v>
      </c>
    </row>
    <row r="113" spans="1:2" x14ac:dyDescent="0.25">
      <c r="A113" t="s">
        <v>3335</v>
      </c>
      <c r="B113" t="s">
        <v>3336</v>
      </c>
    </row>
    <row r="114" spans="1:2" x14ac:dyDescent="0.25">
      <c r="A114" t="s">
        <v>3337</v>
      </c>
      <c r="B114" t="s">
        <v>3338</v>
      </c>
    </row>
    <row r="115" spans="1:2" x14ac:dyDescent="0.25">
      <c r="A115" t="s">
        <v>3339</v>
      </c>
      <c r="B115" t="s">
        <v>3340</v>
      </c>
    </row>
    <row r="116" spans="1:2" x14ac:dyDescent="0.25">
      <c r="A116" t="s">
        <v>3341</v>
      </c>
      <c r="B116" t="s">
        <v>3342</v>
      </c>
    </row>
    <row r="117" spans="1:2" x14ac:dyDescent="0.25">
      <c r="A117" t="s">
        <v>3343</v>
      </c>
      <c r="B117" t="s">
        <v>3344</v>
      </c>
    </row>
    <row r="118" spans="1:2" x14ac:dyDescent="0.25">
      <c r="A118" t="s">
        <v>3345</v>
      </c>
      <c r="B118" t="s">
        <v>3346</v>
      </c>
    </row>
    <row r="119" spans="1:2" x14ac:dyDescent="0.25">
      <c r="A119" t="s">
        <v>3347</v>
      </c>
      <c r="B119" t="s">
        <v>3348</v>
      </c>
    </row>
    <row r="120" spans="1:2" x14ac:dyDescent="0.25">
      <c r="A120" t="s">
        <v>3349</v>
      </c>
      <c r="B120" t="s">
        <v>3350</v>
      </c>
    </row>
    <row r="121" spans="1:2" x14ac:dyDescent="0.25">
      <c r="A121" t="s">
        <v>3351</v>
      </c>
      <c r="B121" t="s">
        <v>3352</v>
      </c>
    </row>
    <row r="122" spans="1:2" x14ac:dyDescent="0.25">
      <c r="A122" t="s">
        <v>3353</v>
      </c>
      <c r="B122" t="s">
        <v>3354</v>
      </c>
    </row>
    <row r="123" spans="1:2" x14ac:dyDescent="0.25">
      <c r="A123" t="s">
        <v>3355</v>
      </c>
      <c r="B123" t="s">
        <v>3356</v>
      </c>
    </row>
    <row r="124" spans="1:2" x14ac:dyDescent="0.25">
      <c r="A124" t="s">
        <v>3357</v>
      </c>
      <c r="B124" t="s">
        <v>3358</v>
      </c>
    </row>
    <row r="125" spans="1:2" x14ac:dyDescent="0.25">
      <c r="A125" t="s">
        <v>3359</v>
      </c>
      <c r="B125" t="s">
        <v>3360</v>
      </c>
    </row>
    <row r="126" spans="1:2" x14ac:dyDescent="0.25">
      <c r="A126" t="s">
        <v>3361</v>
      </c>
      <c r="B126" t="s">
        <v>3362</v>
      </c>
    </row>
    <row r="127" spans="1:2" x14ac:dyDescent="0.25">
      <c r="A127" t="s">
        <v>3363</v>
      </c>
      <c r="B127" t="s">
        <v>3364</v>
      </c>
    </row>
    <row r="128" spans="1:2" x14ac:dyDescent="0.25">
      <c r="A128" t="s">
        <v>3365</v>
      </c>
      <c r="B128" t="s">
        <v>3366</v>
      </c>
    </row>
    <row r="129" spans="1:2" x14ac:dyDescent="0.25">
      <c r="A129" t="s">
        <v>3367</v>
      </c>
      <c r="B129" t="s">
        <v>3368</v>
      </c>
    </row>
    <row r="130" spans="1:2" x14ac:dyDescent="0.25">
      <c r="A130" t="s">
        <v>3369</v>
      </c>
      <c r="B130" t="s">
        <v>3370</v>
      </c>
    </row>
    <row r="131" spans="1:2" x14ac:dyDescent="0.25">
      <c r="A131" t="s">
        <v>3371</v>
      </c>
      <c r="B131" t="s">
        <v>3305</v>
      </c>
    </row>
    <row r="132" spans="1:2" x14ac:dyDescent="0.25">
      <c r="A132" t="s">
        <v>3372</v>
      </c>
      <c r="B132" t="s">
        <v>3373</v>
      </c>
    </row>
    <row r="133" spans="1:2" x14ac:dyDescent="0.25">
      <c r="A133" t="s">
        <v>3374</v>
      </c>
      <c r="B133" t="s">
        <v>5311</v>
      </c>
    </row>
    <row r="134" spans="1:2" x14ac:dyDescent="0.25">
      <c r="A134" t="s">
        <v>3375</v>
      </c>
      <c r="B134" t="s">
        <v>3376</v>
      </c>
    </row>
    <row r="135" spans="1:2" x14ac:dyDescent="0.25">
      <c r="A135" t="s">
        <v>3377</v>
      </c>
      <c r="B135" t="s">
        <v>3378</v>
      </c>
    </row>
    <row r="136" spans="1:2" x14ac:dyDescent="0.25">
      <c r="A136" t="s">
        <v>3379</v>
      </c>
      <c r="B136" t="s">
        <v>3380</v>
      </c>
    </row>
    <row r="137" spans="1:2" x14ac:dyDescent="0.25">
      <c r="A137" t="s">
        <v>3381</v>
      </c>
      <c r="B137" t="s">
        <v>3382</v>
      </c>
    </row>
    <row r="138" spans="1:2" x14ac:dyDescent="0.25">
      <c r="A138" t="s">
        <v>3383</v>
      </c>
      <c r="B138" t="s">
        <v>3384</v>
      </c>
    </row>
    <row r="139" spans="1:2" x14ac:dyDescent="0.25">
      <c r="A139" t="s">
        <v>3385</v>
      </c>
      <c r="B139" t="s">
        <v>3386</v>
      </c>
    </row>
    <row r="140" spans="1:2" x14ac:dyDescent="0.25">
      <c r="A140" t="s">
        <v>3387</v>
      </c>
      <c r="B140" t="s">
        <v>3388</v>
      </c>
    </row>
    <row r="141" spans="1:2" x14ac:dyDescent="0.25">
      <c r="A141" t="s">
        <v>3389</v>
      </c>
      <c r="B141" t="s">
        <v>3390</v>
      </c>
    </row>
    <row r="142" spans="1:2" x14ac:dyDescent="0.25">
      <c r="A142" t="s">
        <v>3391</v>
      </c>
      <c r="B142" t="s">
        <v>3392</v>
      </c>
    </row>
    <row r="143" spans="1:2" x14ac:dyDescent="0.25">
      <c r="A143" t="s">
        <v>3393</v>
      </c>
      <c r="B143" t="s">
        <v>3394</v>
      </c>
    </row>
    <row r="144" spans="1:2" x14ac:dyDescent="0.25">
      <c r="A144" t="s">
        <v>3395</v>
      </c>
      <c r="B144" t="s">
        <v>3396</v>
      </c>
    </row>
    <row r="145" spans="1:2" x14ac:dyDescent="0.25">
      <c r="A145" t="s">
        <v>3397</v>
      </c>
      <c r="B145" t="s">
        <v>3398</v>
      </c>
    </row>
    <row r="146" spans="1:2" x14ac:dyDescent="0.25">
      <c r="A146" t="s">
        <v>3399</v>
      </c>
      <c r="B146" t="s">
        <v>3400</v>
      </c>
    </row>
    <row r="147" spans="1:2" x14ac:dyDescent="0.25">
      <c r="A147" t="s">
        <v>3401</v>
      </c>
      <c r="B147" t="s">
        <v>3402</v>
      </c>
    </row>
    <row r="148" spans="1:2" x14ac:dyDescent="0.25">
      <c r="A148" t="s">
        <v>3403</v>
      </c>
      <c r="B148" t="s">
        <v>3404</v>
      </c>
    </row>
    <row r="149" spans="1:2" x14ac:dyDescent="0.25">
      <c r="A149" t="s">
        <v>3405</v>
      </c>
      <c r="B149" t="s">
        <v>3406</v>
      </c>
    </row>
    <row r="150" spans="1:2" x14ac:dyDescent="0.25">
      <c r="A150" t="s">
        <v>3407</v>
      </c>
      <c r="B150" t="s">
        <v>3408</v>
      </c>
    </row>
    <row r="151" spans="1:2" x14ac:dyDescent="0.25">
      <c r="A151" t="s">
        <v>3409</v>
      </c>
      <c r="B151" t="s">
        <v>3410</v>
      </c>
    </row>
    <row r="152" spans="1:2" x14ac:dyDescent="0.25">
      <c r="A152" t="s">
        <v>3411</v>
      </c>
      <c r="B152" t="s">
        <v>3412</v>
      </c>
    </row>
    <row r="153" spans="1:2" x14ac:dyDescent="0.25">
      <c r="A153" t="s">
        <v>3413</v>
      </c>
      <c r="B153" t="s">
        <v>3414</v>
      </c>
    </row>
    <row r="154" spans="1:2" x14ac:dyDescent="0.25">
      <c r="A154" t="s">
        <v>3415</v>
      </c>
      <c r="B154" t="s">
        <v>3416</v>
      </c>
    </row>
    <row r="155" spans="1:2" x14ac:dyDescent="0.25">
      <c r="A155" t="s">
        <v>3417</v>
      </c>
      <c r="B155" t="s">
        <v>3418</v>
      </c>
    </row>
    <row r="156" spans="1:2" x14ac:dyDescent="0.25">
      <c r="A156" t="s">
        <v>3419</v>
      </c>
      <c r="B156" t="s">
        <v>3420</v>
      </c>
    </row>
    <row r="157" spans="1:2" x14ac:dyDescent="0.25">
      <c r="A157" t="s">
        <v>3421</v>
      </c>
      <c r="B157" t="s">
        <v>3422</v>
      </c>
    </row>
    <row r="158" spans="1:2" x14ac:dyDescent="0.25">
      <c r="A158" t="s">
        <v>3423</v>
      </c>
      <c r="B158" t="s">
        <v>3424</v>
      </c>
    </row>
    <row r="159" spans="1:2" x14ac:dyDescent="0.25">
      <c r="A159" t="s">
        <v>3425</v>
      </c>
      <c r="B159" t="s">
        <v>3426</v>
      </c>
    </row>
    <row r="160" spans="1:2" x14ac:dyDescent="0.25">
      <c r="A160" t="s">
        <v>3427</v>
      </c>
      <c r="B160" t="s">
        <v>3428</v>
      </c>
    </row>
    <row r="161" spans="1:2" x14ac:dyDescent="0.25">
      <c r="A161" t="s">
        <v>3429</v>
      </c>
      <c r="B161" t="s">
        <v>3430</v>
      </c>
    </row>
    <row r="162" spans="1:2" x14ac:dyDescent="0.25">
      <c r="A162" t="s">
        <v>3431</v>
      </c>
      <c r="B162" t="s">
        <v>3432</v>
      </c>
    </row>
    <row r="163" spans="1:2" x14ac:dyDescent="0.25">
      <c r="A163" t="s">
        <v>3433</v>
      </c>
      <c r="B163" t="s">
        <v>3434</v>
      </c>
    </row>
    <row r="164" spans="1:2" x14ac:dyDescent="0.25">
      <c r="A164" t="s">
        <v>3435</v>
      </c>
      <c r="B164" t="s">
        <v>3436</v>
      </c>
    </row>
    <row r="165" spans="1:2" x14ac:dyDescent="0.25">
      <c r="A165" t="s">
        <v>3437</v>
      </c>
      <c r="B165" t="s">
        <v>3305</v>
      </c>
    </row>
    <row r="166" spans="1:2" x14ac:dyDescent="0.25">
      <c r="A166" t="s">
        <v>3438</v>
      </c>
      <c r="B166" t="s">
        <v>5312</v>
      </c>
    </row>
    <row r="167" spans="1:2" x14ac:dyDescent="0.25">
      <c r="A167" t="s">
        <v>3439</v>
      </c>
      <c r="B167" t="s">
        <v>3440</v>
      </c>
    </row>
    <row r="168" spans="1:2" x14ac:dyDescent="0.25">
      <c r="A168" t="s">
        <v>3441</v>
      </c>
      <c r="B168" t="s">
        <v>3442</v>
      </c>
    </row>
    <row r="169" spans="1:2" x14ac:dyDescent="0.25">
      <c r="A169" t="s">
        <v>3443</v>
      </c>
      <c r="B169" t="s">
        <v>3444</v>
      </c>
    </row>
    <row r="170" spans="1:2" x14ac:dyDescent="0.25">
      <c r="A170" t="s">
        <v>3445</v>
      </c>
      <c r="B170" t="s">
        <v>3446</v>
      </c>
    </row>
    <row r="171" spans="1:2" x14ac:dyDescent="0.25">
      <c r="A171" t="s">
        <v>3447</v>
      </c>
      <c r="B171" t="s">
        <v>3448</v>
      </c>
    </row>
    <row r="172" spans="1:2" x14ac:dyDescent="0.25">
      <c r="A172" t="s">
        <v>3449</v>
      </c>
      <c r="B172" t="s">
        <v>3450</v>
      </c>
    </row>
    <row r="173" spans="1:2" x14ac:dyDescent="0.25">
      <c r="A173" t="s">
        <v>3451</v>
      </c>
      <c r="B173" t="s">
        <v>3452</v>
      </c>
    </row>
    <row r="174" spans="1:2" x14ac:dyDescent="0.25">
      <c r="A174" t="s">
        <v>3453</v>
      </c>
      <c r="B174" t="s">
        <v>3454</v>
      </c>
    </row>
    <row r="175" spans="1:2" x14ac:dyDescent="0.25">
      <c r="A175" t="s">
        <v>3455</v>
      </c>
      <c r="B175" t="s">
        <v>3456</v>
      </c>
    </row>
    <row r="176" spans="1:2" x14ac:dyDescent="0.25">
      <c r="A176" t="s">
        <v>3457</v>
      </c>
      <c r="B176" t="s">
        <v>3458</v>
      </c>
    </row>
    <row r="177" spans="1:2" x14ac:dyDescent="0.25">
      <c r="A177" t="s">
        <v>3459</v>
      </c>
      <c r="B177" t="s">
        <v>3460</v>
      </c>
    </row>
    <row r="178" spans="1:2" x14ac:dyDescent="0.25">
      <c r="A178" t="s">
        <v>3461</v>
      </c>
      <c r="B178" t="s">
        <v>3462</v>
      </c>
    </row>
    <row r="179" spans="1:2" x14ac:dyDescent="0.25">
      <c r="A179" t="s">
        <v>3463</v>
      </c>
      <c r="B179" t="s">
        <v>3464</v>
      </c>
    </row>
    <row r="180" spans="1:2" x14ac:dyDescent="0.25">
      <c r="A180" t="s">
        <v>3465</v>
      </c>
      <c r="B180" t="s">
        <v>3466</v>
      </c>
    </row>
    <row r="181" spans="1:2" x14ac:dyDescent="0.25">
      <c r="A181" t="s">
        <v>3467</v>
      </c>
      <c r="B181" t="s">
        <v>3468</v>
      </c>
    </row>
    <row r="182" spans="1:2" x14ac:dyDescent="0.25">
      <c r="A182" t="s">
        <v>3469</v>
      </c>
      <c r="B182" t="s">
        <v>3470</v>
      </c>
    </row>
    <row r="183" spans="1:2" x14ac:dyDescent="0.25">
      <c r="A183" t="s">
        <v>3471</v>
      </c>
      <c r="B183" t="s">
        <v>3472</v>
      </c>
    </row>
    <row r="184" spans="1:2" x14ac:dyDescent="0.25">
      <c r="A184" t="s">
        <v>3473</v>
      </c>
      <c r="B184" t="s">
        <v>3474</v>
      </c>
    </row>
    <row r="185" spans="1:2" x14ac:dyDescent="0.25">
      <c r="A185" t="s">
        <v>3475</v>
      </c>
      <c r="B185" t="s">
        <v>3476</v>
      </c>
    </row>
    <row r="186" spans="1:2" x14ac:dyDescent="0.25">
      <c r="A186" t="s">
        <v>3477</v>
      </c>
      <c r="B186" t="s">
        <v>3478</v>
      </c>
    </row>
    <row r="187" spans="1:2" x14ac:dyDescent="0.25">
      <c r="A187" t="s">
        <v>3479</v>
      </c>
      <c r="B187" t="s">
        <v>3480</v>
      </c>
    </row>
    <row r="188" spans="1:2" x14ac:dyDescent="0.25">
      <c r="A188" t="s">
        <v>3481</v>
      </c>
      <c r="B188" t="s">
        <v>3482</v>
      </c>
    </row>
    <row r="189" spans="1:2" x14ac:dyDescent="0.25">
      <c r="A189" t="s">
        <v>3483</v>
      </c>
      <c r="B189" t="s">
        <v>3484</v>
      </c>
    </row>
    <row r="190" spans="1:2" x14ac:dyDescent="0.25">
      <c r="A190" t="s">
        <v>3485</v>
      </c>
      <c r="B190" t="s">
        <v>3486</v>
      </c>
    </row>
    <row r="191" spans="1:2" x14ac:dyDescent="0.25">
      <c r="A191" t="s">
        <v>3487</v>
      </c>
      <c r="B191" t="s">
        <v>3488</v>
      </c>
    </row>
    <row r="192" spans="1:2" x14ac:dyDescent="0.25">
      <c r="A192" t="s">
        <v>3489</v>
      </c>
      <c r="B192" t="s">
        <v>3490</v>
      </c>
    </row>
    <row r="193" spans="1:2" x14ac:dyDescent="0.25">
      <c r="A193" t="s">
        <v>3491</v>
      </c>
      <c r="B193" t="s">
        <v>3492</v>
      </c>
    </row>
    <row r="194" spans="1:2" x14ac:dyDescent="0.25">
      <c r="A194" t="s">
        <v>3493</v>
      </c>
      <c r="B194" t="s">
        <v>3494</v>
      </c>
    </row>
    <row r="195" spans="1:2" x14ac:dyDescent="0.25">
      <c r="A195" t="s">
        <v>3495</v>
      </c>
      <c r="B195" t="s">
        <v>3496</v>
      </c>
    </row>
    <row r="196" spans="1:2" x14ac:dyDescent="0.25">
      <c r="A196" t="s">
        <v>3497</v>
      </c>
      <c r="B196" t="s">
        <v>3498</v>
      </c>
    </row>
    <row r="197" spans="1:2" x14ac:dyDescent="0.25">
      <c r="A197" t="s">
        <v>3499</v>
      </c>
      <c r="B197" t="s">
        <v>5313</v>
      </c>
    </row>
    <row r="198" spans="1:2" x14ac:dyDescent="0.25">
      <c r="A198" t="s">
        <v>3500</v>
      </c>
      <c r="B198" t="s">
        <v>5314</v>
      </c>
    </row>
    <row r="199" spans="1:2" x14ac:dyDescent="0.25">
      <c r="A199" t="s">
        <v>3501</v>
      </c>
      <c r="B199" t="s">
        <v>3502</v>
      </c>
    </row>
    <row r="200" spans="1:2" x14ac:dyDescent="0.25">
      <c r="A200" t="s">
        <v>3503</v>
      </c>
      <c r="B200" t="s">
        <v>3504</v>
      </c>
    </row>
    <row r="201" spans="1:2" x14ac:dyDescent="0.25">
      <c r="A201" t="s">
        <v>3505</v>
      </c>
      <c r="B201" t="s">
        <v>3506</v>
      </c>
    </row>
    <row r="202" spans="1:2" x14ac:dyDescent="0.25">
      <c r="A202" t="s">
        <v>3507</v>
      </c>
      <c r="B202" t="s">
        <v>3508</v>
      </c>
    </row>
    <row r="203" spans="1:2" x14ac:dyDescent="0.25">
      <c r="A203" t="s">
        <v>3509</v>
      </c>
      <c r="B203" t="s">
        <v>3305</v>
      </c>
    </row>
    <row r="204" spans="1:2" x14ac:dyDescent="0.25">
      <c r="A204" t="s">
        <v>3510</v>
      </c>
      <c r="B204" t="s">
        <v>5315</v>
      </c>
    </row>
    <row r="205" spans="1:2" x14ac:dyDescent="0.25">
      <c r="A205" t="s">
        <v>3511</v>
      </c>
      <c r="B205" t="s">
        <v>3512</v>
      </c>
    </row>
    <row r="206" spans="1:2" x14ac:dyDescent="0.25">
      <c r="A206" t="s">
        <v>3513</v>
      </c>
      <c r="B206" t="s">
        <v>3514</v>
      </c>
    </row>
    <row r="207" spans="1:2" x14ac:dyDescent="0.25">
      <c r="A207" t="s">
        <v>3515</v>
      </c>
      <c r="B207" t="s">
        <v>3516</v>
      </c>
    </row>
    <row r="208" spans="1:2" x14ac:dyDescent="0.25">
      <c r="A208" t="s">
        <v>3517</v>
      </c>
      <c r="B208" t="s">
        <v>3518</v>
      </c>
    </row>
    <row r="209" spans="1:2" x14ac:dyDescent="0.25">
      <c r="A209" t="s">
        <v>3519</v>
      </c>
      <c r="B209" t="s">
        <v>3520</v>
      </c>
    </row>
    <row r="210" spans="1:2" x14ac:dyDescent="0.25">
      <c r="A210" t="s">
        <v>3521</v>
      </c>
      <c r="B210" t="s">
        <v>3522</v>
      </c>
    </row>
    <row r="211" spans="1:2" x14ac:dyDescent="0.25">
      <c r="A211" t="s">
        <v>3523</v>
      </c>
      <c r="B211" t="s">
        <v>3524</v>
      </c>
    </row>
    <row r="212" spans="1:2" x14ac:dyDescent="0.25">
      <c r="A212" t="s">
        <v>3525</v>
      </c>
      <c r="B212" t="s">
        <v>3526</v>
      </c>
    </row>
    <row r="213" spans="1:2" x14ac:dyDescent="0.25">
      <c r="A213" t="s">
        <v>3527</v>
      </c>
      <c r="B213" t="s">
        <v>3528</v>
      </c>
    </row>
    <row r="214" spans="1:2" x14ac:dyDescent="0.25">
      <c r="A214" t="s">
        <v>3529</v>
      </c>
      <c r="B214" t="s">
        <v>3530</v>
      </c>
    </row>
    <row r="215" spans="1:2" x14ac:dyDescent="0.25">
      <c r="A215" t="s">
        <v>3531</v>
      </c>
      <c r="B215" t="s">
        <v>3532</v>
      </c>
    </row>
    <row r="216" spans="1:2" x14ac:dyDescent="0.25">
      <c r="A216" t="s">
        <v>3533</v>
      </c>
      <c r="B216" t="s">
        <v>3534</v>
      </c>
    </row>
    <row r="217" spans="1:2" x14ac:dyDescent="0.25">
      <c r="A217" t="s">
        <v>3535</v>
      </c>
      <c r="B217" t="s">
        <v>3536</v>
      </c>
    </row>
    <row r="218" spans="1:2" x14ac:dyDescent="0.25">
      <c r="A218" t="s">
        <v>3537</v>
      </c>
      <c r="B218" t="s">
        <v>3538</v>
      </c>
    </row>
    <row r="219" spans="1:2" x14ac:dyDescent="0.25">
      <c r="A219" t="s">
        <v>3539</v>
      </c>
      <c r="B219" t="s">
        <v>3540</v>
      </c>
    </row>
    <row r="220" spans="1:2" x14ac:dyDescent="0.25">
      <c r="A220" t="s">
        <v>3541</v>
      </c>
      <c r="B220" t="s">
        <v>3542</v>
      </c>
    </row>
    <row r="221" spans="1:2" x14ac:dyDescent="0.25">
      <c r="A221" t="s">
        <v>3543</v>
      </c>
      <c r="B221" t="s">
        <v>3544</v>
      </c>
    </row>
    <row r="222" spans="1:2" x14ac:dyDescent="0.25">
      <c r="A222" t="s">
        <v>3545</v>
      </c>
      <c r="B222" t="s">
        <v>3546</v>
      </c>
    </row>
    <row r="223" spans="1:2" x14ac:dyDescent="0.25">
      <c r="A223" t="s">
        <v>3547</v>
      </c>
      <c r="B223" t="s">
        <v>3548</v>
      </c>
    </row>
    <row r="224" spans="1:2" x14ac:dyDescent="0.25">
      <c r="A224" t="s">
        <v>3549</v>
      </c>
      <c r="B224" t="s">
        <v>3550</v>
      </c>
    </row>
    <row r="225" spans="1:2" x14ac:dyDescent="0.25">
      <c r="A225" t="s">
        <v>3551</v>
      </c>
      <c r="B225" t="s">
        <v>3552</v>
      </c>
    </row>
    <row r="226" spans="1:2" x14ac:dyDescent="0.25">
      <c r="A226" t="s">
        <v>3553</v>
      </c>
      <c r="B226" t="s">
        <v>3554</v>
      </c>
    </row>
    <row r="227" spans="1:2" x14ac:dyDescent="0.25">
      <c r="A227" t="s">
        <v>3555</v>
      </c>
      <c r="B227" t="s">
        <v>3556</v>
      </c>
    </row>
    <row r="228" spans="1:2" x14ac:dyDescent="0.25">
      <c r="A228" t="s">
        <v>3557</v>
      </c>
      <c r="B228" t="s">
        <v>3558</v>
      </c>
    </row>
    <row r="229" spans="1:2" x14ac:dyDescent="0.25">
      <c r="A229" t="s">
        <v>3559</v>
      </c>
      <c r="B229" t="s">
        <v>3560</v>
      </c>
    </row>
    <row r="230" spans="1:2" x14ac:dyDescent="0.25">
      <c r="A230" t="s">
        <v>3561</v>
      </c>
      <c r="B230" t="s">
        <v>3562</v>
      </c>
    </row>
    <row r="231" spans="1:2" x14ac:dyDescent="0.25">
      <c r="A231" t="s">
        <v>3563</v>
      </c>
      <c r="B231" t="s">
        <v>3305</v>
      </c>
    </row>
    <row r="232" spans="1:2" x14ac:dyDescent="0.25">
      <c r="A232" t="s">
        <v>3564</v>
      </c>
      <c r="B232" t="s">
        <v>5316</v>
      </c>
    </row>
    <row r="233" spans="1:2" x14ac:dyDescent="0.25">
      <c r="A233" t="s">
        <v>3565</v>
      </c>
      <c r="B233" t="s">
        <v>3566</v>
      </c>
    </row>
    <row r="234" spans="1:2" x14ac:dyDescent="0.25">
      <c r="A234" t="s">
        <v>3567</v>
      </c>
      <c r="B234" t="s">
        <v>3568</v>
      </c>
    </row>
    <row r="235" spans="1:2" x14ac:dyDescent="0.25">
      <c r="A235" t="s">
        <v>3569</v>
      </c>
      <c r="B235" t="s">
        <v>3570</v>
      </c>
    </row>
    <row r="236" spans="1:2" x14ac:dyDescent="0.25">
      <c r="A236" t="s">
        <v>3571</v>
      </c>
      <c r="B236" t="s">
        <v>3572</v>
      </c>
    </row>
    <row r="237" spans="1:2" x14ac:dyDescent="0.25">
      <c r="A237" t="s">
        <v>3573</v>
      </c>
      <c r="B237" t="s">
        <v>3574</v>
      </c>
    </row>
    <row r="238" spans="1:2" x14ac:dyDescent="0.25">
      <c r="A238" t="s">
        <v>3575</v>
      </c>
      <c r="B238" t="s">
        <v>3576</v>
      </c>
    </row>
    <row r="239" spans="1:2" x14ac:dyDescent="0.25">
      <c r="A239" t="s">
        <v>3577</v>
      </c>
      <c r="B239" t="s">
        <v>3578</v>
      </c>
    </row>
    <row r="240" spans="1:2" x14ac:dyDescent="0.25">
      <c r="A240" t="s">
        <v>3579</v>
      </c>
      <c r="B240" t="s">
        <v>3580</v>
      </c>
    </row>
    <row r="241" spans="1:2" x14ac:dyDescent="0.25">
      <c r="A241" t="s">
        <v>3581</v>
      </c>
      <c r="B241" t="s">
        <v>3582</v>
      </c>
    </row>
    <row r="242" spans="1:2" x14ac:dyDescent="0.25">
      <c r="A242" t="s">
        <v>3583</v>
      </c>
      <c r="B242" t="s">
        <v>3584</v>
      </c>
    </row>
    <row r="243" spans="1:2" x14ac:dyDescent="0.25">
      <c r="A243" t="s">
        <v>3585</v>
      </c>
      <c r="B243" t="s">
        <v>3586</v>
      </c>
    </row>
    <row r="244" spans="1:2" x14ac:dyDescent="0.25">
      <c r="A244" t="s">
        <v>3587</v>
      </c>
      <c r="B244" t="s">
        <v>3588</v>
      </c>
    </row>
    <row r="245" spans="1:2" x14ac:dyDescent="0.25">
      <c r="A245" t="s">
        <v>3589</v>
      </c>
      <c r="B245" t="s">
        <v>3590</v>
      </c>
    </row>
    <row r="246" spans="1:2" x14ac:dyDescent="0.25">
      <c r="A246" t="s">
        <v>3591</v>
      </c>
      <c r="B246" t="s">
        <v>3592</v>
      </c>
    </row>
    <row r="247" spans="1:2" x14ac:dyDescent="0.25">
      <c r="A247" t="s">
        <v>3593</v>
      </c>
      <c r="B247" t="s">
        <v>3594</v>
      </c>
    </row>
    <row r="248" spans="1:2" x14ac:dyDescent="0.25">
      <c r="A248" t="s">
        <v>3595</v>
      </c>
      <c r="B248" t="s">
        <v>3596</v>
      </c>
    </row>
    <row r="249" spans="1:2" x14ac:dyDescent="0.25">
      <c r="A249" t="s">
        <v>3597</v>
      </c>
      <c r="B249" t="s">
        <v>3598</v>
      </c>
    </row>
    <row r="250" spans="1:2" x14ac:dyDescent="0.25">
      <c r="A250" t="s">
        <v>3599</v>
      </c>
      <c r="B250" t="s">
        <v>3600</v>
      </c>
    </row>
    <row r="251" spans="1:2" x14ac:dyDescent="0.25">
      <c r="A251" t="s">
        <v>3601</v>
      </c>
      <c r="B251" t="s">
        <v>3602</v>
      </c>
    </row>
    <row r="252" spans="1:2" x14ac:dyDescent="0.25">
      <c r="A252" t="s">
        <v>3603</v>
      </c>
      <c r="B252" t="s">
        <v>3604</v>
      </c>
    </row>
    <row r="253" spans="1:2" x14ac:dyDescent="0.25">
      <c r="A253" t="s">
        <v>3605</v>
      </c>
      <c r="B253" t="s">
        <v>3606</v>
      </c>
    </row>
    <row r="254" spans="1:2" x14ac:dyDescent="0.25">
      <c r="A254" t="s">
        <v>3607</v>
      </c>
      <c r="B254" t="s">
        <v>3608</v>
      </c>
    </row>
    <row r="255" spans="1:2" x14ac:dyDescent="0.25">
      <c r="A255" t="s">
        <v>3609</v>
      </c>
      <c r="B255" t="s">
        <v>3610</v>
      </c>
    </row>
    <row r="256" spans="1:2" x14ac:dyDescent="0.25">
      <c r="A256" t="s">
        <v>3611</v>
      </c>
      <c r="B256" t="s">
        <v>3612</v>
      </c>
    </row>
    <row r="257" spans="1:2" x14ac:dyDescent="0.25">
      <c r="A257" t="s">
        <v>3613</v>
      </c>
      <c r="B257" t="s">
        <v>3614</v>
      </c>
    </row>
    <row r="258" spans="1:2" x14ac:dyDescent="0.25">
      <c r="A258" t="s">
        <v>3615</v>
      </c>
      <c r="B258" t="s">
        <v>3616</v>
      </c>
    </row>
    <row r="259" spans="1:2" x14ac:dyDescent="0.25">
      <c r="A259" t="s">
        <v>3617</v>
      </c>
      <c r="B259" t="s">
        <v>3618</v>
      </c>
    </row>
    <row r="260" spans="1:2" x14ac:dyDescent="0.25">
      <c r="A260" t="s">
        <v>3619</v>
      </c>
      <c r="B260" t="s">
        <v>3305</v>
      </c>
    </row>
    <row r="261" spans="1:2" x14ac:dyDescent="0.25">
      <c r="A261" t="s">
        <v>3620</v>
      </c>
      <c r="B261" t="s">
        <v>5317</v>
      </c>
    </row>
    <row r="262" spans="1:2" x14ac:dyDescent="0.25">
      <c r="A262" t="s">
        <v>3621</v>
      </c>
      <c r="B262" t="s">
        <v>3622</v>
      </c>
    </row>
    <row r="263" spans="1:2" x14ac:dyDescent="0.25">
      <c r="A263" t="s">
        <v>3623</v>
      </c>
      <c r="B263" t="s">
        <v>3624</v>
      </c>
    </row>
    <row r="264" spans="1:2" x14ac:dyDescent="0.25">
      <c r="A264" t="s">
        <v>3625</v>
      </c>
      <c r="B264" t="s">
        <v>3626</v>
      </c>
    </row>
    <row r="265" spans="1:2" x14ac:dyDescent="0.25">
      <c r="A265" t="s">
        <v>3627</v>
      </c>
      <c r="B265" t="s">
        <v>3628</v>
      </c>
    </row>
    <row r="266" spans="1:2" x14ac:dyDescent="0.25">
      <c r="A266" t="s">
        <v>3629</v>
      </c>
      <c r="B266" t="s">
        <v>3630</v>
      </c>
    </row>
    <row r="267" spans="1:2" x14ac:dyDescent="0.25">
      <c r="A267" t="s">
        <v>3631</v>
      </c>
      <c r="B267" t="s">
        <v>3632</v>
      </c>
    </row>
    <row r="268" spans="1:2" x14ac:dyDescent="0.25">
      <c r="A268" t="s">
        <v>3633</v>
      </c>
      <c r="B268" t="s">
        <v>3634</v>
      </c>
    </row>
    <row r="269" spans="1:2" x14ac:dyDescent="0.25">
      <c r="A269" t="s">
        <v>3635</v>
      </c>
      <c r="B269" t="s">
        <v>3636</v>
      </c>
    </row>
    <row r="270" spans="1:2" x14ac:dyDescent="0.25">
      <c r="A270" t="s">
        <v>3637</v>
      </c>
      <c r="B270" t="s">
        <v>3638</v>
      </c>
    </row>
    <row r="271" spans="1:2" x14ac:dyDescent="0.25">
      <c r="A271" t="s">
        <v>3639</v>
      </c>
      <c r="B271" t="s">
        <v>3640</v>
      </c>
    </row>
    <row r="272" spans="1:2" x14ac:dyDescent="0.25">
      <c r="A272" t="s">
        <v>3641</v>
      </c>
      <c r="B272" t="s">
        <v>3642</v>
      </c>
    </row>
    <row r="273" spans="1:2" x14ac:dyDescent="0.25">
      <c r="A273" t="s">
        <v>3643</v>
      </c>
      <c r="B273" t="s">
        <v>3644</v>
      </c>
    </row>
    <row r="274" spans="1:2" x14ac:dyDescent="0.25">
      <c r="A274" t="s">
        <v>3645</v>
      </c>
      <c r="B274" t="s">
        <v>3646</v>
      </c>
    </row>
    <row r="275" spans="1:2" x14ac:dyDescent="0.25">
      <c r="A275" t="s">
        <v>3647</v>
      </c>
      <c r="B275" t="s">
        <v>3648</v>
      </c>
    </row>
    <row r="276" spans="1:2" x14ac:dyDescent="0.25">
      <c r="A276" t="s">
        <v>3649</v>
      </c>
      <c r="B276" t="s">
        <v>3650</v>
      </c>
    </row>
    <row r="277" spans="1:2" x14ac:dyDescent="0.25">
      <c r="A277" t="s">
        <v>3651</v>
      </c>
      <c r="B277" t="s">
        <v>3652</v>
      </c>
    </row>
    <row r="278" spans="1:2" x14ac:dyDescent="0.25">
      <c r="A278" t="s">
        <v>3653</v>
      </c>
      <c r="B278" t="s">
        <v>3654</v>
      </c>
    </row>
    <row r="279" spans="1:2" x14ac:dyDescent="0.25">
      <c r="A279" t="s">
        <v>3655</v>
      </c>
      <c r="B279" t="s">
        <v>3656</v>
      </c>
    </row>
    <row r="280" spans="1:2" x14ac:dyDescent="0.25">
      <c r="A280" t="s">
        <v>3657</v>
      </c>
      <c r="B280" t="s">
        <v>3658</v>
      </c>
    </row>
    <row r="281" spans="1:2" x14ac:dyDescent="0.25">
      <c r="A281" t="s">
        <v>3659</v>
      </c>
      <c r="B281" t="s">
        <v>3660</v>
      </c>
    </row>
    <row r="282" spans="1:2" x14ac:dyDescent="0.25">
      <c r="A282" t="s">
        <v>3661</v>
      </c>
      <c r="B282" t="s">
        <v>3662</v>
      </c>
    </row>
    <row r="283" spans="1:2" x14ac:dyDescent="0.25">
      <c r="A283" t="s">
        <v>3663</v>
      </c>
      <c r="B283" t="s">
        <v>3664</v>
      </c>
    </row>
    <row r="284" spans="1:2" x14ac:dyDescent="0.25">
      <c r="A284" t="s">
        <v>3665</v>
      </c>
      <c r="B284" t="s">
        <v>3666</v>
      </c>
    </row>
    <row r="285" spans="1:2" x14ac:dyDescent="0.25">
      <c r="A285" t="s">
        <v>3667</v>
      </c>
      <c r="B285" t="s">
        <v>3668</v>
      </c>
    </row>
    <row r="286" spans="1:2" x14ac:dyDescent="0.25">
      <c r="A286" t="s">
        <v>3669</v>
      </c>
      <c r="B286" t="s">
        <v>3670</v>
      </c>
    </row>
    <row r="287" spans="1:2" x14ac:dyDescent="0.25">
      <c r="A287" t="s">
        <v>3671</v>
      </c>
      <c r="B287" t="s">
        <v>3672</v>
      </c>
    </row>
    <row r="288" spans="1:2" x14ac:dyDescent="0.25">
      <c r="A288" t="s">
        <v>3673</v>
      </c>
      <c r="B288" t="s">
        <v>3674</v>
      </c>
    </row>
    <row r="289" spans="1:2" x14ac:dyDescent="0.25">
      <c r="A289" t="s">
        <v>3675</v>
      </c>
      <c r="B289" t="s">
        <v>3676</v>
      </c>
    </row>
    <row r="290" spans="1:2" x14ac:dyDescent="0.25">
      <c r="A290" t="s">
        <v>3677</v>
      </c>
      <c r="B290" t="s">
        <v>3678</v>
      </c>
    </row>
    <row r="291" spans="1:2" x14ac:dyDescent="0.25">
      <c r="A291" t="s">
        <v>3679</v>
      </c>
      <c r="B291" t="s">
        <v>3305</v>
      </c>
    </row>
    <row r="292" spans="1:2" x14ac:dyDescent="0.25">
      <c r="A292" t="s">
        <v>3680</v>
      </c>
      <c r="B292" t="s">
        <v>5318</v>
      </c>
    </row>
    <row r="293" spans="1:2" x14ac:dyDescent="0.25">
      <c r="A293" t="s">
        <v>3681</v>
      </c>
      <c r="B293" t="s">
        <v>3682</v>
      </c>
    </row>
    <row r="294" spans="1:2" x14ac:dyDescent="0.25">
      <c r="A294" t="s">
        <v>3683</v>
      </c>
      <c r="B294" t="s">
        <v>3684</v>
      </c>
    </row>
    <row r="295" spans="1:2" x14ac:dyDescent="0.25">
      <c r="A295" t="s">
        <v>3685</v>
      </c>
      <c r="B295" t="s">
        <v>3686</v>
      </c>
    </row>
    <row r="296" spans="1:2" x14ac:dyDescent="0.25">
      <c r="A296" t="s">
        <v>3687</v>
      </c>
      <c r="B296" t="s">
        <v>3688</v>
      </c>
    </row>
    <row r="297" spans="1:2" x14ac:dyDescent="0.25">
      <c r="A297" t="s">
        <v>3689</v>
      </c>
      <c r="B297" t="s">
        <v>3690</v>
      </c>
    </row>
    <row r="298" spans="1:2" x14ac:dyDescent="0.25">
      <c r="A298" t="s">
        <v>3691</v>
      </c>
      <c r="B298" t="s">
        <v>3692</v>
      </c>
    </row>
    <row r="299" spans="1:2" x14ac:dyDescent="0.25">
      <c r="A299" t="s">
        <v>3693</v>
      </c>
      <c r="B299" t="s">
        <v>3694</v>
      </c>
    </row>
    <row r="300" spans="1:2" x14ac:dyDescent="0.25">
      <c r="A300" t="s">
        <v>3695</v>
      </c>
      <c r="B300" t="s">
        <v>3696</v>
      </c>
    </row>
    <row r="301" spans="1:2" x14ac:dyDescent="0.25">
      <c r="A301" t="s">
        <v>3697</v>
      </c>
      <c r="B301" t="s">
        <v>3698</v>
      </c>
    </row>
    <row r="302" spans="1:2" x14ac:dyDescent="0.25">
      <c r="A302" t="s">
        <v>3699</v>
      </c>
      <c r="B302" t="s">
        <v>3700</v>
      </c>
    </row>
    <row r="303" spans="1:2" x14ac:dyDescent="0.25">
      <c r="A303" t="s">
        <v>3701</v>
      </c>
      <c r="B303" t="s">
        <v>3702</v>
      </c>
    </row>
    <row r="304" spans="1:2" x14ac:dyDescent="0.25">
      <c r="A304" t="s">
        <v>3703</v>
      </c>
      <c r="B304" t="s">
        <v>3704</v>
      </c>
    </row>
    <row r="305" spans="1:2" x14ac:dyDescent="0.25">
      <c r="A305" t="s">
        <v>3705</v>
      </c>
      <c r="B305" t="s">
        <v>3706</v>
      </c>
    </row>
    <row r="306" spans="1:2" x14ac:dyDescent="0.25">
      <c r="A306" t="s">
        <v>3707</v>
      </c>
      <c r="B306" t="s">
        <v>3708</v>
      </c>
    </row>
    <row r="307" spans="1:2" x14ac:dyDescent="0.25">
      <c r="A307" t="s">
        <v>3709</v>
      </c>
      <c r="B307" t="s">
        <v>3710</v>
      </c>
    </row>
    <row r="308" spans="1:2" x14ac:dyDescent="0.25">
      <c r="A308" t="s">
        <v>3711</v>
      </c>
      <c r="B308" t="s">
        <v>3712</v>
      </c>
    </row>
    <row r="309" spans="1:2" x14ac:dyDescent="0.25">
      <c r="A309" t="s">
        <v>3713</v>
      </c>
      <c r="B309" t="s">
        <v>3714</v>
      </c>
    </row>
    <row r="310" spans="1:2" x14ac:dyDescent="0.25">
      <c r="A310" t="s">
        <v>3715</v>
      </c>
      <c r="B310" t="s">
        <v>3716</v>
      </c>
    </row>
    <row r="311" spans="1:2" x14ac:dyDescent="0.25">
      <c r="A311" t="s">
        <v>3717</v>
      </c>
      <c r="B311" t="s">
        <v>3718</v>
      </c>
    </row>
    <row r="312" spans="1:2" x14ac:dyDescent="0.25">
      <c r="A312" t="s">
        <v>3719</v>
      </c>
      <c r="B312" t="s">
        <v>3720</v>
      </c>
    </row>
    <row r="313" spans="1:2" x14ac:dyDescent="0.25">
      <c r="A313" t="s">
        <v>3721</v>
      </c>
      <c r="B313" t="s">
        <v>3722</v>
      </c>
    </row>
    <row r="314" spans="1:2" x14ac:dyDescent="0.25">
      <c r="A314" t="s">
        <v>3723</v>
      </c>
      <c r="B314" t="s">
        <v>3724</v>
      </c>
    </row>
    <row r="315" spans="1:2" x14ac:dyDescent="0.25">
      <c r="A315" t="s">
        <v>3725</v>
      </c>
      <c r="B315" t="s">
        <v>3305</v>
      </c>
    </row>
    <row r="316" spans="1:2" x14ac:dyDescent="0.25">
      <c r="A316" t="s">
        <v>3726</v>
      </c>
      <c r="B316" t="s">
        <v>5319</v>
      </c>
    </row>
    <row r="317" spans="1:2" x14ac:dyDescent="0.25">
      <c r="A317" t="s">
        <v>3727</v>
      </c>
      <c r="B317" t="s">
        <v>3728</v>
      </c>
    </row>
    <row r="318" spans="1:2" x14ac:dyDescent="0.25">
      <c r="A318" t="s">
        <v>3729</v>
      </c>
      <c r="B318" t="s">
        <v>3730</v>
      </c>
    </row>
    <row r="319" spans="1:2" x14ac:dyDescent="0.25">
      <c r="A319" t="s">
        <v>3731</v>
      </c>
      <c r="B319" t="s">
        <v>3732</v>
      </c>
    </row>
    <row r="320" spans="1:2" x14ac:dyDescent="0.25">
      <c r="A320" t="s">
        <v>3733</v>
      </c>
      <c r="B320" t="s">
        <v>3734</v>
      </c>
    </row>
    <row r="321" spans="1:2" x14ac:dyDescent="0.25">
      <c r="A321" t="s">
        <v>3735</v>
      </c>
      <c r="B321" t="s">
        <v>3736</v>
      </c>
    </row>
    <row r="322" spans="1:2" x14ac:dyDescent="0.25">
      <c r="A322" t="s">
        <v>3737</v>
      </c>
      <c r="B322" t="s">
        <v>3738</v>
      </c>
    </row>
    <row r="323" spans="1:2" x14ac:dyDescent="0.25">
      <c r="A323" t="s">
        <v>3739</v>
      </c>
      <c r="B323" t="s">
        <v>3740</v>
      </c>
    </row>
    <row r="324" spans="1:2" x14ac:dyDescent="0.25">
      <c r="A324" t="s">
        <v>3741</v>
      </c>
      <c r="B324" t="s">
        <v>3742</v>
      </c>
    </row>
    <row r="325" spans="1:2" x14ac:dyDescent="0.25">
      <c r="A325" t="s">
        <v>3743</v>
      </c>
      <c r="B325" t="s">
        <v>3744</v>
      </c>
    </row>
    <row r="326" spans="1:2" x14ac:dyDescent="0.25">
      <c r="A326" t="s">
        <v>3745</v>
      </c>
      <c r="B326" t="s">
        <v>3746</v>
      </c>
    </row>
    <row r="327" spans="1:2" x14ac:dyDescent="0.25">
      <c r="A327" t="s">
        <v>3747</v>
      </c>
      <c r="B327" t="s">
        <v>3748</v>
      </c>
    </row>
    <row r="328" spans="1:2" x14ac:dyDescent="0.25">
      <c r="A328" t="s">
        <v>3749</v>
      </c>
      <c r="B328" t="s">
        <v>3750</v>
      </c>
    </row>
    <row r="329" spans="1:2" x14ac:dyDescent="0.25">
      <c r="A329" t="s">
        <v>3751</v>
      </c>
      <c r="B329" t="s">
        <v>3752</v>
      </c>
    </row>
    <row r="330" spans="1:2" x14ac:dyDescent="0.25">
      <c r="A330" t="s">
        <v>3753</v>
      </c>
      <c r="B330" t="s">
        <v>3754</v>
      </c>
    </row>
    <row r="331" spans="1:2" x14ac:dyDescent="0.25">
      <c r="A331" t="s">
        <v>3755</v>
      </c>
      <c r="B331" t="s">
        <v>5320</v>
      </c>
    </row>
    <row r="332" spans="1:2" x14ac:dyDescent="0.25">
      <c r="A332" t="s">
        <v>3756</v>
      </c>
      <c r="B332" t="s">
        <v>5321</v>
      </c>
    </row>
    <row r="333" spans="1:2" x14ac:dyDescent="0.25">
      <c r="A333" t="s">
        <v>3757</v>
      </c>
      <c r="B333" t="s">
        <v>5322</v>
      </c>
    </row>
    <row r="334" spans="1:2" x14ac:dyDescent="0.25">
      <c r="A334" t="s">
        <v>3758</v>
      </c>
      <c r="B334" t="s">
        <v>5323</v>
      </c>
    </row>
    <row r="335" spans="1:2" x14ac:dyDescent="0.25">
      <c r="A335" t="s">
        <v>3759</v>
      </c>
      <c r="B335" t="s">
        <v>3760</v>
      </c>
    </row>
    <row r="336" spans="1:2" x14ac:dyDescent="0.25">
      <c r="A336" t="s">
        <v>3761</v>
      </c>
      <c r="B336" t="s">
        <v>3762</v>
      </c>
    </row>
    <row r="337" spans="1:2" x14ac:dyDescent="0.25">
      <c r="A337" t="s">
        <v>3763</v>
      </c>
      <c r="B337" t="s">
        <v>3764</v>
      </c>
    </row>
    <row r="338" spans="1:2" x14ac:dyDescent="0.25">
      <c r="A338" t="s">
        <v>3765</v>
      </c>
      <c r="B338" t="s">
        <v>3766</v>
      </c>
    </row>
    <row r="339" spans="1:2" x14ac:dyDescent="0.25">
      <c r="A339" t="s">
        <v>3767</v>
      </c>
      <c r="B339" t="s">
        <v>3768</v>
      </c>
    </row>
    <row r="340" spans="1:2" x14ac:dyDescent="0.25">
      <c r="A340" t="s">
        <v>3769</v>
      </c>
      <c r="B340" t="s">
        <v>3770</v>
      </c>
    </row>
    <row r="341" spans="1:2" x14ac:dyDescent="0.25">
      <c r="A341" t="s">
        <v>3771</v>
      </c>
      <c r="B341" t="s">
        <v>3305</v>
      </c>
    </row>
    <row r="342" spans="1:2" x14ac:dyDescent="0.25">
      <c r="A342" t="s">
        <v>3772</v>
      </c>
      <c r="B342" t="s">
        <v>5324</v>
      </c>
    </row>
    <row r="343" spans="1:2" x14ac:dyDescent="0.25">
      <c r="A343" t="s">
        <v>3773</v>
      </c>
      <c r="B343" t="s">
        <v>3774</v>
      </c>
    </row>
    <row r="344" spans="1:2" x14ac:dyDescent="0.25">
      <c r="A344" t="s">
        <v>3775</v>
      </c>
      <c r="B344" t="s">
        <v>3776</v>
      </c>
    </row>
    <row r="345" spans="1:2" x14ac:dyDescent="0.25">
      <c r="A345" t="s">
        <v>3777</v>
      </c>
      <c r="B345" t="s">
        <v>3778</v>
      </c>
    </row>
    <row r="346" spans="1:2" x14ac:dyDescent="0.25">
      <c r="A346" t="s">
        <v>3779</v>
      </c>
      <c r="B346" t="s">
        <v>3780</v>
      </c>
    </row>
    <row r="347" spans="1:2" x14ac:dyDescent="0.25">
      <c r="A347" t="s">
        <v>3781</v>
      </c>
      <c r="B347" t="s">
        <v>3782</v>
      </c>
    </row>
    <row r="348" spans="1:2" x14ac:dyDescent="0.25">
      <c r="A348" t="s">
        <v>3783</v>
      </c>
      <c r="B348" t="s">
        <v>5325</v>
      </c>
    </row>
    <row r="349" spans="1:2" x14ac:dyDescent="0.25">
      <c r="A349" t="s">
        <v>3784</v>
      </c>
      <c r="B349" t="s">
        <v>5326</v>
      </c>
    </row>
    <row r="350" spans="1:2" x14ac:dyDescent="0.25">
      <c r="A350" t="s">
        <v>3785</v>
      </c>
      <c r="B350" t="s">
        <v>5327</v>
      </c>
    </row>
    <row r="351" spans="1:2" x14ac:dyDescent="0.25">
      <c r="A351" t="s">
        <v>3786</v>
      </c>
      <c r="B351" t="s">
        <v>3787</v>
      </c>
    </row>
    <row r="352" spans="1:2" x14ac:dyDescent="0.25">
      <c r="A352" t="s">
        <v>3788</v>
      </c>
      <c r="B352" t="s">
        <v>3789</v>
      </c>
    </row>
    <row r="353" spans="1:2" x14ac:dyDescent="0.25">
      <c r="A353" t="s">
        <v>3790</v>
      </c>
      <c r="B353" t="s">
        <v>3791</v>
      </c>
    </row>
    <row r="354" spans="1:2" x14ac:dyDescent="0.25">
      <c r="A354" t="s">
        <v>3792</v>
      </c>
      <c r="B354" t="s">
        <v>3793</v>
      </c>
    </row>
    <row r="355" spans="1:2" x14ac:dyDescent="0.25">
      <c r="A355" t="s">
        <v>3794</v>
      </c>
      <c r="B355" t="s">
        <v>3795</v>
      </c>
    </row>
    <row r="356" spans="1:2" x14ac:dyDescent="0.25">
      <c r="A356" t="s">
        <v>3796</v>
      </c>
      <c r="B356" t="s">
        <v>3797</v>
      </c>
    </row>
    <row r="357" spans="1:2" x14ac:dyDescent="0.25">
      <c r="A357" t="s">
        <v>3798</v>
      </c>
      <c r="B357" t="s">
        <v>3799</v>
      </c>
    </row>
    <row r="358" spans="1:2" x14ac:dyDescent="0.25">
      <c r="A358" t="s">
        <v>3800</v>
      </c>
      <c r="B358" t="s">
        <v>3801</v>
      </c>
    </row>
    <row r="359" spans="1:2" x14ac:dyDescent="0.25">
      <c r="A359" t="s">
        <v>3802</v>
      </c>
      <c r="B359" t="s">
        <v>3803</v>
      </c>
    </row>
    <row r="360" spans="1:2" x14ac:dyDescent="0.25">
      <c r="A360" t="s">
        <v>3804</v>
      </c>
      <c r="B360" t="s">
        <v>3805</v>
      </c>
    </row>
    <row r="361" spans="1:2" x14ac:dyDescent="0.25">
      <c r="A361" t="s">
        <v>3806</v>
      </c>
      <c r="B361" t="s">
        <v>3807</v>
      </c>
    </row>
    <row r="362" spans="1:2" x14ac:dyDescent="0.25">
      <c r="A362" t="s">
        <v>3808</v>
      </c>
      <c r="B362" t="s">
        <v>3809</v>
      </c>
    </row>
    <row r="363" spans="1:2" x14ac:dyDescent="0.25">
      <c r="A363" t="s">
        <v>3810</v>
      </c>
      <c r="B363" t="s">
        <v>3811</v>
      </c>
    </row>
    <row r="364" spans="1:2" x14ac:dyDescent="0.25">
      <c r="A364" t="s">
        <v>3812</v>
      </c>
      <c r="B364" t="s">
        <v>3813</v>
      </c>
    </row>
    <row r="365" spans="1:2" x14ac:dyDescent="0.25">
      <c r="A365" t="s">
        <v>3814</v>
      </c>
      <c r="B365" t="s">
        <v>3815</v>
      </c>
    </row>
    <row r="366" spans="1:2" x14ac:dyDescent="0.25">
      <c r="A366" t="s">
        <v>3816</v>
      </c>
      <c r="B366" t="s">
        <v>3817</v>
      </c>
    </row>
    <row r="367" spans="1:2" x14ac:dyDescent="0.25">
      <c r="A367" t="s">
        <v>3818</v>
      </c>
      <c r="B367" t="s">
        <v>3819</v>
      </c>
    </row>
    <row r="368" spans="1:2" x14ac:dyDescent="0.25">
      <c r="A368" t="s">
        <v>3820</v>
      </c>
      <c r="B368" t="s">
        <v>3821</v>
      </c>
    </row>
    <row r="369" spans="1:2" x14ac:dyDescent="0.25">
      <c r="A369" t="s">
        <v>3822</v>
      </c>
      <c r="B369" t="s">
        <v>3823</v>
      </c>
    </row>
    <row r="370" spans="1:2" x14ac:dyDescent="0.25">
      <c r="A370" t="s">
        <v>3824</v>
      </c>
      <c r="B370" t="s">
        <v>3305</v>
      </c>
    </row>
    <row r="371" spans="1:2" x14ac:dyDescent="0.25">
      <c r="A371" t="s">
        <v>3825</v>
      </c>
      <c r="B371" t="s">
        <v>5328</v>
      </c>
    </row>
    <row r="372" spans="1:2" x14ac:dyDescent="0.25">
      <c r="A372" t="s">
        <v>3826</v>
      </c>
      <c r="B372" t="s">
        <v>3827</v>
      </c>
    </row>
    <row r="373" spans="1:2" x14ac:dyDescent="0.25">
      <c r="A373" t="s">
        <v>3828</v>
      </c>
      <c r="B373" t="s">
        <v>3829</v>
      </c>
    </row>
    <row r="374" spans="1:2" x14ac:dyDescent="0.25">
      <c r="A374" t="s">
        <v>3830</v>
      </c>
      <c r="B374" t="s">
        <v>3831</v>
      </c>
    </row>
    <row r="375" spans="1:2" x14ac:dyDescent="0.25">
      <c r="A375" t="s">
        <v>3832</v>
      </c>
      <c r="B375" t="s">
        <v>3833</v>
      </c>
    </row>
    <row r="376" spans="1:2" x14ac:dyDescent="0.25">
      <c r="A376" t="s">
        <v>3834</v>
      </c>
      <c r="B376" t="s">
        <v>3835</v>
      </c>
    </row>
    <row r="377" spans="1:2" x14ac:dyDescent="0.25">
      <c r="A377" t="s">
        <v>3836</v>
      </c>
      <c r="B377" t="s">
        <v>3837</v>
      </c>
    </row>
    <row r="378" spans="1:2" x14ac:dyDescent="0.25">
      <c r="A378" t="s">
        <v>3838</v>
      </c>
      <c r="B378" t="s">
        <v>3839</v>
      </c>
    </row>
    <row r="379" spans="1:2" x14ac:dyDescent="0.25">
      <c r="A379" t="s">
        <v>3840</v>
      </c>
      <c r="B379" t="s">
        <v>3841</v>
      </c>
    </row>
    <row r="380" spans="1:2" x14ac:dyDescent="0.25">
      <c r="A380" t="s">
        <v>3842</v>
      </c>
      <c r="B380" t="s">
        <v>3843</v>
      </c>
    </row>
    <row r="381" spans="1:2" x14ac:dyDescent="0.25">
      <c r="A381" t="s">
        <v>3844</v>
      </c>
      <c r="B381" t="s">
        <v>3845</v>
      </c>
    </row>
    <row r="382" spans="1:2" x14ac:dyDescent="0.25">
      <c r="A382" t="s">
        <v>3846</v>
      </c>
      <c r="B382" t="s">
        <v>3847</v>
      </c>
    </row>
    <row r="383" spans="1:2" x14ac:dyDescent="0.25">
      <c r="A383" t="s">
        <v>3848</v>
      </c>
      <c r="B383" t="s">
        <v>3849</v>
      </c>
    </row>
    <row r="384" spans="1:2" x14ac:dyDescent="0.25">
      <c r="A384" t="s">
        <v>3850</v>
      </c>
      <c r="B384" t="s">
        <v>3851</v>
      </c>
    </row>
    <row r="385" spans="1:2" x14ac:dyDescent="0.25">
      <c r="A385" t="s">
        <v>3852</v>
      </c>
      <c r="B385" t="s">
        <v>3853</v>
      </c>
    </row>
    <row r="386" spans="1:2" x14ac:dyDescent="0.25">
      <c r="A386" t="s">
        <v>3854</v>
      </c>
      <c r="B386" t="s">
        <v>3855</v>
      </c>
    </row>
    <row r="387" spans="1:2" x14ac:dyDescent="0.25">
      <c r="A387" t="s">
        <v>3856</v>
      </c>
      <c r="B387" t="s">
        <v>3857</v>
      </c>
    </row>
    <row r="388" spans="1:2" x14ac:dyDescent="0.25">
      <c r="A388" t="s">
        <v>3858</v>
      </c>
      <c r="B388" t="s">
        <v>3859</v>
      </c>
    </row>
    <row r="389" spans="1:2" x14ac:dyDescent="0.25">
      <c r="A389" t="s">
        <v>3860</v>
      </c>
      <c r="B389" t="s">
        <v>3861</v>
      </c>
    </row>
    <row r="390" spans="1:2" x14ac:dyDescent="0.25">
      <c r="A390" t="s">
        <v>3862</v>
      </c>
      <c r="B390" t="s">
        <v>3863</v>
      </c>
    </row>
    <row r="391" spans="1:2" x14ac:dyDescent="0.25">
      <c r="A391" t="s">
        <v>3864</v>
      </c>
      <c r="B391" t="s">
        <v>3865</v>
      </c>
    </row>
    <row r="392" spans="1:2" x14ac:dyDescent="0.25">
      <c r="A392" t="s">
        <v>3866</v>
      </c>
      <c r="B392" t="s">
        <v>3867</v>
      </c>
    </row>
    <row r="393" spans="1:2" x14ac:dyDescent="0.25">
      <c r="A393" t="s">
        <v>3868</v>
      </c>
      <c r="B393" t="s">
        <v>3869</v>
      </c>
    </row>
    <row r="394" spans="1:2" x14ac:dyDescent="0.25">
      <c r="A394" t="s">
        <v>3870</v>
      </c>
      <c r="B394" t="s">
        <v>3871</v>
      </c>
    </row>
    <row r="395" spans="1:2" x14ac:dyDescent="0.25">
      <c r="A395" t="s">
        <v>3872</v>
      </c>
      <c r="B395" t="s">
        <v>3873</v>
      </c>
    </row>
    <row r="396" spans="1:2" x14ac:dyDescent="0.25">
      <c r="A396" t="s">
        <v>3874</v>
      </c>
      <c r="B396" t="s">
        <v>3305</v>
      </c>
    </row>
    <row r="397" spans="1:2" x14ac:dyDescent="0.25">
      <c r="A397" t="s">
        <v>3875</v>
      </c>
      <c r="B397" t="s">
        <v>5329</v>
      </c>
    </row>
    <row r="398" spans="1:2" x14ac:dyDescent="0.25">
      <c r="A398" t="s">
        <v>3876</v>
      </c>
      <c r="B398" t="s">
        <v>3877</v>
      </c>
    </row>
    <row r="399" spans="1:2" x14ac:dyDescent="0.25">
      <c r="A399" t="s">
        <v>3878</v>
      </c>
      <c r="B399" t="s">
        <v>3879</v>
      </c>
    </row>
    <row r="400" spans="1:2" x14ac:dyDescent="0.25">
      <c r="A400" t="s">
        <v>3880</v>
      </c>
      <c r="B400" t="s">
        <v>3881</v>
      </c>
    </row>
    <row r="401" spans="1:2" x14ac:dyDescent="0.25">
      <c r="A401" t="s">
        <v>3882</v>
      </c>
      <c r="B401" t="s">
        <v>3883</v>
      </c>
    </row>
    <row r="402" spans="1:2" x14ac:dyDescent="0.25">
      <c r="A402" t="s">
        <v>3884</v>
      </c>
      <c r="B402" t="s">
        <v>3516</v>
      </c>
    </row>
    <row r="403" spans="1:2" x14ac:dyDescent="0.25">
      <c r="A403" t="s">
        <v>3885</v>
      </c>
      <c r="B403" t="s">
        <v>3886</v>
      </c>
    </row>
    <row r="404" spans="1:2" x14ac:dyDescent="0.25">
      <c r="A404" t="s">
        <v>3887</v>
      </c>
      <c r="B404" t="s">
        <v>3888</v>
      </c>
    </row>
    <row r="405" spans="1:2" x14ac:dyDescent="0.25">
      <c r="A405" t="s">
        <v>3889</v>
      </c>
      <c r="B405" t="s">
        <v>3890</v>
      </c>
    </row>
    <row r="406" spans="1:2" x14ac:dyDescent="0.25">
      <c r="A406" t="s">
        <v>3891</v>
      </c>
      <c r="B406" t="s">
        <v>3892</v>
      </c>
    </row>
    <row r="407" spans="1:2" x14ac:dyDescent="0.25">
      <c r="A407" t="s">
        <v>3893</v>
      </c>
      <c r="B407" t="s">
        <v>3894</v>
      </c>
    </row>
    <row r="408" spans="1:2" x14ac:dyDescent="0.25">
      <c r="A408" t="s">
        <v>3895</v>
      </c>
      <c r="B408" t="s">
        <v>3896</v>
      </c>
    </row>
    <row r="409" spans="1:2" x14ac:dyDescent="0.25">
      <c r="A409" t="s">
        <v>3897</v>
      </c>
      <c r="B409" t="s">
        <v>3898</v>
      </c>
    </row>
    <row r="410" spans="1:2" x14ac:dyDescent="0.25">
      <c r="A410" t="s">
        <v>3899</v>
      </c>
      <c r="B410" t="s">
        <v>3900</v>
      </c>
    </row>
    <row r="411" spans="1:2" x14ac:dyDescent="0.25">
      <c r="A411" t="s">
        <v>3901</v>
      </c>
      <c r="B411" t="s">
        <v>3902</v>
      </c>
    </row>
    <row r="412" spans="1:2" x14ac:dyDescent="0.25">
      <c r="A412" t="s">
        <v>3903</v>
      </c>
      <c r="B412" t="s">
        <v>3904</v>
      </c>
    </row>
    <row r="413" spans="1:2" x14ac:dyDescent="0.25">
      <c r="A413" t="s">
        <v>3905</v>
      </c>
      <c r="B413" t="s">
        <v>3906</v>
      </c>
    </row>
    <row r="414" spans="1:2" x14ac:dyDescent="0.25">
      <c r="A414" t="s">
        <v>3907</v>
      </c>
      <c r="B414" t="s">
        <v>3908</v>
      </c>
    </row>
    <row r="415" spans="1:2" x14ac:dyDescent="0.25">
      <c r="A415" t="s">
        <v>3909</v>
      </c>
      <c r="B415" t="s">
        <v>3910</v>
      </c>
    </row>
    <row r="416" spans="1:2" x14ac:dyDescent="0.25">
      <c r="A416" t="s">
        <v>3911</v>
      </c>
      <c r="B416" t="s">
        <v>3912</v>
      </c>
    </row>
    <row r="417" spans="1:2" x14ac:dyDescent="0.25">
      <c r="A417" t="s">
        <v>3913</v>
      </c>
      <c r="B417" t="s">
        <v>3914</v>
      </c>
    </row>
    <row r="418" spans="1:2" x14ac:dyDescent="0.25">
      <c r="A418" t="s">
        <v>3915</v>
      </c>
      <c r="B418" t="s">
        <v>3916</v>
      </c>
    </row>
    <row r="419" spans="1:2" x14ac:dyDescent="0.25">
      <c r="A419" t="s">
        <v>3917</v>
      </c>
      <c r="B419" t="s">
        <v>3918</v>
      </c>
    </row>
    <row r="420" spans="1:2" x14ac:dyDescent="0.25">
      <c r="A420" t="s">
        <v>3919</v>
      </c>
      <c r="B420" t="s">
        <v>3920</v>
      </c>
    </row>
    <row r="421" spans="1:2" x14ac:dyDescent="0.25">
      <c r="A421" t="s">
        <v>3921</v>
      </c>
      <c r="B421" t="s">
        <v>3922</v>
      </c>
    </row>
    <row r="422" spans="1:2" x14ac:dyDescent="0.25">
      <c r="A422" t="s">
        <v>3923</v>
      </c>
      <c r="B422" t="s">
        <v>3924</v>
      </c>
    </row>
    <row r="423" spans="1:2" x14ac:dyDescent="0.25">
      <c r="A423" t="s">
        <v>3925</v>
      </c>
      <c r="B423" t="s">
        <v>3926</v>
      </c>
    </row>
    <row r="424" spans="1:2" x14ac:dyDescent="0.25">
      <c r="A424" t="s">
        <v>3927</v>
      </c>
      <c r="B424" t="s">
        <v>3928</v>
      </c>
    </row>
    <row r="425" spans="1:2" x14ac:dyDescent="0.25">
      <c r="A425" t="s">
        <v>3929</v>
      </c>
      <c r="B425" t="s">
        <v>3930</v>
      </c>
    </row>
    <row r="426" spans="1:2" x14ac:dyDescent="0.25">
      <c r="A426" t="s">
        <v>3931</v>
      </c>
      <c r="B426" t="s">
        <v>3932</v>
      </c>
    </row>
    <row r="427" spans="1:2" x14ac:dyDescent="0.25">
      <c r="A427" t="s">
        <v>3933</v>
      </c>
      <c r="B427" t="s">
        <v>3934</v>
      </c>
    </row>
    <row r="428" spans="1:2" x14ac:dyDescent="0.25">
      <c r="A428" t="s">
        <v>3935</v>
      </c>
      <c r="B428" t="s">
        <v>3936</v>
      </c>
    </row>
    <row r="429" spans="1:2" x14ac:dyDescent="0.25">
      <c r="A429" t="s">
        <v>3937</v>
      </c>
      <c r="B429" t="s">
        <v>3305</v>
      </c>
    </row>
    <row r="430" spans="1:2" x14ac:dyDescent="0.25">
      <c r="A430" t="s">
        <v>3938</v>
      </c>
      <c r="B430" t="s">
        <v>5330</v>
      </c>
    </row>
    <row r="431" spans="1:2" x14ac:dyDescent="0.25">
      <c r="A431" t="s">
        <v>3939</v>
      </c>
      <c r="B431" t="s">
        <v>3940</v>
      </c>
    </row>
    <row r="432" spans="1:2" x14ac:dyDescent="0.25">
      <c r="A432" t="s">
        <v>3941</v>
      </c>
      <c r="B432" t="s">
        <v>3942</v>
      </c>
    </row>
    <row r="433" spans="1:2" x14ac:dyDescent="0.25">
      <c r="A433" t="s">
        <v>3943</v>
      </c>
      <c r="B433" t="s">
        <v>3944</v>
      </c>
    </row>
    <row r="434" spans="1:2" x14ac:dyDescent="0.25">
      <c r="A434" t="s">
        <v>3945</v>
      </c>
      <c r="B434" t="s">
        <v>3946</v>
      </c>
    </row>
    <row r="435" spans="1:2" x14ac:dyDescent="0.25">
      <c r="A435" t="s">
        <v>3947</v>
      </c>
      <c r="B435" t="s">
        <v>3948</v>
      </c>
    </row>
    <row r="436" spans="1:2" x14ac:dyDescent="0.25">
      <c r="A436" t="s">
        <v>3949</v>
      </c>
      <c r="B436" t="s">
        <v>3950</v>
      </c>
    </row>
    <row r="437" spans="1:2" x14ac:dyDescent="0.25">
      <c r="A437" t="s">
        <v>3951</v>
      </c>
      <c r="B437" t="s">
        <v>3952</v>
      </c>
    </row>
    <row r="438" spans="1:2" x14ac:dyDescent="0.25">
      <c r="A438" t="s">
        <v>3953</v>
      </c>
      <c r="B438" t="s">
        <v>3954</v>
      </c>
    </row>
    <row r="439" spans="1:2" x14ac:dyDescent="0.25">
      <c r="A439" t="s">
        <v>3955</v>
      </c>
      <c r="B439" t="s">
        <v>3956</v>
      </c>
    </row>
    <row r="440" spans="1:2" x14ac:dyDescent="0.25">
      <c r="A440" t="s">
        <v>3957</v>
      </c>
      <c r="B440" t="s">
        <v>3958</v>
      </c>
    </row>
    <row r="441" spans="1:2" x14ac:dyDescent="0.25">
      <c r="A441" t="s">
        <v>3959</v>
      </c>
      <c r="B441" t="s">
        <v>3960</v>
      </c>
    </row>
    <row r="442" spans="1:2" x14ac:dyDescent="0.25">
      <c r="A442" t="s">
        <v>3961</v>
      </c>
      <c r="B442" t="s">
        <v>3962</v>
      </c>
    </row>
    <row r="443" spans="1:2" x14ac:dyDescent="0.25">
      <c r="A443" t="s">
        <v>3963</v>
      </c>
      <c r="B443" t="s">
        <v>3964</v>
      </c>
    </row>
    <row r="444" spans="1:2" x14ac:dyDescent="0.25">
      <c r="A444" t="s">
        <v>3965</v>
      </c>
      <c r="B444" t="s">
        <v>3966</v>
      </c>
    </row>
    <row r="445" spans="1:2" x14ac:dyDescent="0.25">
      <c r="A445" t="s">
        <v>3967</v>
      </c>
      <c r="B445" t="s">
        <v>3968</v>
      </c>
    </row>
    <row r="446" spans="1:2" x14ac:dyDescent="0.25">
      <c r="A446" t="s">
        <v>3969</v>
      </c>
      <c r="B446" t="s">
        <v>3970</v>
      </c>
    </row>
    <row r="447" spans="1:2" x14ac:dyDescent="0.25">
      <c r="A447" t="s">
        <v>3971</v>
      </c>
      <c r="B447" t="s">
        <v>3972</v>
      </c>
    </row>
    <row r="448" spans="1:2" x14ac:dyDescent="0.25">
      <c r="A448" t="s">
        <v>3973</v>
      </c>
      <c r="B448" t="s">
        <v>3974</v>
      </c>
    </row>
    <row r="449" spans="1:2" x14ac:dyDescent="0.25">
      <c r="A449" t="s">
        <v>3975</v>
      </c>
      <c r="B449" t="s">
        <v>3976</v>
      </c>
    </row>
    <row r="450" spans="1:2" x14ac:dyDescent="0.25">
      <c r="A450" t="s">
        <v>3977</v>
      </c>
      <c r="B450" t="s">
        <v>3978</v>
      </c>
    </row>
    <row r="451" spans="1:2" x14ac:dyDescent="0.25">
      <c r="A451" t="s">
        <v>3979</v>
      </c>
      <c r="B451" t="s">
        <v>3980</v>
      </c>
    </row>
    <row r="452" spans="1:2" x14ac:dyDescent="0.25">
      <c r="A452" t="s">
        <v>3981</v>
      </c>
      <c r="B452" t="s">
        <v>3982</v>
      </c>
    </row>
    <row r="453" spans="1:2" x14ac:dyDescent="0.25">
      <c r="A453" t="s">
        <v>3983</v>
      </c>
      <c r="B453" t="s">
        <v>3984</v>
      </c>
    </row>
    <row r="454" spans="1:2" x14ac:dyDescent="0.25">
      <c r="A454" t="s">
        <v>3985</v>
      </c>
      <c r="B454" t="s">
        <v>3986</v>
      </c>
    </row>
    <row r="455" spans="1:2" x14ac:dyDescent="0.25">
      <c r="A455" t="s">
        <v>3987</v>
      </c>
      <c r="B455" t="s">
        <v>3988</v>
      </c>
    </row>
    <row r="456" spans="1:2" x14ac:dyDescent="0.25">
      <c r="A456" t="s">
        <v>3989</v>
      </c>
      <c r="B456" t="s">
        <v>3305</v>
      </c>
    </row>
    <row r="457" spans="1:2" x14ac:dyDescent="0.25">
      <c r="A457" t="s">
        <v>3990</v>
      </c>
      <c r="B457" t="s">
        <v>5331</v>
      </c>
    </row>
    <row r="458" spans="1:2" x14ac:dyDescent="0.25">
      <c r="A458" t="s">
        <v>3991</v>
      </c>
      <c r="B458" t="s">
        <v>3992</v>
      </c>
    </row>
    <row r="459" spans="1:2" x14ac:dyDescent="0.25">
      <c r="A459" t="s">
        <v>3993</v>
      </c>
      <c r="B459" t="s">
        <v>3994</v>
      </c>
    </row>
    <row r="460" spans="1:2" x14ac:dyDescent="0.25">
      <c r="A460" t="s">
        <v>3995</v>
      </c>
      <c r="B460" t="s">
        <v>3996</v>
      </c>
    </row>
    <row r="461" spans="1:2" x14ac:dyDescent="0.25">
      <c r="A461" t="s">
        <v>3997</v>
      </c>
      <c r="B461" t="s">
        <v>3998</v>
      </c>
    </row>
    <row r="462" spans="1:2" x14ac:dyDescent="0.25">
      <c r="A462" t="s">
        <v>3999</v>
      </c>
      <c r="B462" t="s">
        <v>4000</v>
      </c>
    </row>
    <row r="463" spans="1:2" x14ac:dyDescent="0.25">
      <c r="A463" t="s">
        <v>4001</v>
      </c>
      <c r="B463" t="s">
        <v>4002</v>
      </c>
    </row>
    <row r="464" spans="1:2" x14ac:dyDescent="0.25">
      <c r="A464" t="s">
        <v>4003</v>
      </c>
      <c r="B464" t="s">
        <v>4004</v>
      </c>
    </row>
    <row r="465" spans="1:2" x14ac:dyDescent="0.25">
      <c r="A465" t="s">
        <v>4005</v>
      </c>
      <c r="B465" t="s">
        <v>4006</v>
      </c>
    </row>
    <row r="466" spans="1:2" x14ac:dyDescent="0.25">
      <c r="A466" t="s">
        <v>4007</v>
      </c>
      <c r="B466" t="s">
        <v>4008</v>
      </c>
    </row>
    <row r="467" spans="1:2" x14ac:dyDescent="0.25">
      <c r="A467" t="s">
        <v>4009</v>
      </c>
      <c r="B467" t="s">
        <v>4010</v>
      </c>
    </row>
    <row r="468" spans="1:2" x14ac:dyDescent="0.25">
      <c r="A468" t="s">
        <v>4011</v>
      </c>
      <c r="B468" t="s">
        <v>4012</v>
      </c>
    </row>
    <row r="469" spans="1:2" x14ac:dyDescent="0.25">
      <c r="A469" t="s">
        <v>4013</v>
      </c>
      <c r="B469" t="s">
        <v>4014</v>
      </c>
    </row>
    <row r="470" spans="1:2" x14ac:dyDescent="0.25">
      <c r="A470" t="s">
        <v>4015</v>
      </c>
      <c r="B470" t="s">
        <v>3926</v>
      </c>
    </row>
    <row r="471" spans="1:2" x14ac:dyDescent="0.25">
      <c r="A471" t="s">
        <v>4016</v>
      </c>
      <c r="B471" t="s">
        <v>3928</v>
      </c>
    </row>
    <row r="472" spans="1:2" x14ac:dyDescent="0.25">
      <c r="A472" t="s">
        <v>4017</v>
      </c>
      <c r="B472" t="s">
        <v>4018</v>
      </c>
    </row>
    <row r="473" spans="1:2" x14ac:dyDescent="0.25">
      <c r="A473" t="s">
        <v>4019</v>
      </c>
      <c r="B473" t="s">
        <v>4020</v>
      </c>
    </row>
    <row r="474" spans="1:2" x14ac:dyDescent="0.25">
      <c r="A474" t="s">
        <v>4021</v>
      </c>
      <c r="B474" t="s">
        <v>4022</v>
      </c>
    </row>
    <row r="475" spans="1:2" x14ac:dyDescent="0.25">
      <c r="A475" t="s">
        <v>4023</v>
      </c>
      <c r="B475" t="s">
        <v>4024</v>
      </c>
    </row>
    <row r="476" spans="1:2" x14ac:dyDescent="0.25">
      <c r="A476" t="s">
        <v>4025</v>
      </c>
      <c r="B476" t="s">
        <v>4026</v>
      </c>
    </row>
    <row r="477" spans="1:2" x14ac:dyDescent="0.25">
      <c r="A477" t="s">
        <v>4027</v>
      </c>
      <c r="B477" t="s">
        <v>4028</v>
      </c>
    </row>
    <row r="478" spans="1:2" x14ac:dyDescent="0.25">
      <c r="A478" t="s">
        <v>4029</v>
      </c>
      <c r="B478" t="s">
        <v>4030</v>
      </c>
    </row>
    <row r="479" spans="1:2" x14ac:dyDescent="0.25">
      <c r="A479" t="s">
        <v>4031</v>
      </c>
      <c r="B479" t="s">
        <v>4032</v>
      </c>
    </row>
    <row r="480" spans="1:2" x14ac:dyDescent="0.25">
      <c r="A480" t="s">
        <v>4033</v>
      </c>
      <c r="B480" t="s">
        <v>4034</v>
      </c>
    </row>
    <row r="481" spans="1:2" x14ac:dyDescent="0.25">
      <c r="A481" t="s">
        <v>4035</v>
      </c>
      <c r="B481" t="s">
        <v>4036</v>
      </c>
    </row>
    <row r="482" spans="1:2" x14ac:dyDescent="0.25">
      <c r="A482" t="s">
        <v>4037</v>
      </c>
      <c r="B482" t="s">
        <v>4038</v>
      </c>
    </row>
    <row r="483" spans="1:2" x14ac:dyDescent="0.25">
      <c r="A483" t="s">
        <v>4039</v>
      </c>
      <c r="B483" t="s">
        <v>4040</v>
      </c>
    </row>
    <row r="484" spans="1:2" x14ac:dyDescent="0.25">
      <c r="A484" t="s">
        <v>4041</v>
      </c>
      <c r="B484" t="s">
        <v>4042</v>
      </c>
    </row>
    <row r="485" spans="1:2" x14ac:dyDescent="0.25">
      <c r="A485" t="s">
        <v>4043</v>
      </c>
      <c r="B485" t="s">
        <v>4044</v>
      </c>
    </row>
    <row r="486" spans="1:2" x14ac:dyDescent="0.25">
      <c r="A486" t="s">
        <v>4045</v>
      </c>
      <c r="B486" t="s">
        <v>3305</v>
      </c>
    </row>
    <row r="487" spans="1:2" x14ac:dyDescent="0.25">
      <c r="A487" t="s">
        <v>4046</v>
      </c>
      <c r="B487" t="s">
        <v>5332</v>
      </c>
    </row>
    <row r="488" spans="1:2" x14ac:dyDescent="0.25">
      <c r="A488" t="s">
        <v>4047</v>
      </c>
      <c r="B488" t="s">
        <v>4048</v>
      </c>
    </row>
    <row r="489" spans="1:2" x14ac:dyDescent="0.25">
      <c r="A489" t="s">
        <v>4049</v>
      </c>
      <c r="B489" t="s">
        <v>4050</v>
      </c>
    </row>
    <row r="490" spans="1:2" x14ac:dyDescent="0.25">
      <c r="A490" t="s">
        <v>4051</v>
      </c>
      <c r="B490" t="s">
        <v>4052</v>
      </c>
    </row>
    <row r="491" spans="1:2" x14ac:dyDescent="0.25">
      <c r="A491" t="s">
        <v>4053</v>
      </c>
      <c r="B491" t="s">
        <v>4054</v>
      </c>
    </row>
    <row r="492" spans="1:2" x14ac:dyDescent="0.25">
      <c r="A492" t="s">
        <v>4055</v>
      </c>
      <c r="B492" t="s">
        <v>4056</v>
      </c>
    </row>
    <row r="493" spans="1:2" x14ac:dyDescent="0.25">
      <c r="A493" t="s">
        <v>4057</v>
      </c>
      <c r="B493" t="s">
        <v>4058</v>
      </c>
    </row>
    <row r="494" spans="1:2" x14ac:dyDescent="0.25">
      <c r="A494" t="s">
        <v>4059</v>
      </c>
      <c r="B494" t="s">
        <v>3384</v>
      </c>
    </row>
    <row r="495" spans="1:2" x14ac:dyDescent="0.25">
      <c r="A495" t="s">
        <v>4060</v>
      </c>
      <c r="B495" t="s">
        <v>3386</v>
      </c>
    </row>
    <row r="496" spans="1:2" x14ac:dyDescent="0.25">
      <c r="A496" t="s">
        <v>4061</v>
      </c>
      <c r="B496" t="s">
        <v>3388</v>
      </c>
    </row>
    <row r="497" spans="1:2" x14ac:dyDescent="0.25">
      <c r="A497" t="s">
        <v>4062</v>
      </c>
      <c r="B497" t="s">
        <v>4063</v>
      </c>
    </row>
    <row r="498" spans="1:2" x14ac:dyDescent="0.25">
      <c r="A498" t="s">
        <v>4064</v>
      </c>
      <c r="B498" t="s">
        <v>4065</v>
      </c>
    </row>
    <row r="499" spans="1:2" x14ac:dyDescent="0.25">
      <c r="A499" t="s">
        <v>4066</v>
      </c>
      <c r="B499" t="s">
        <v>4067</v>
      </c>
    </row>
    <row r="500" spans="1:2" x14ac:dyDescent="0.25">
      <c r="A500" t="s">
        <v>4068</v>
      </c>
      <c r="B500" t="s">
        <v>4069</v>
      </c>
    </row>
    <row r="501" spans="1:2" x14ac:dyDescent="0.25">
      <c r="A501" t="s">
        <v>4070</v>
      </c>
      <c r="B501" t="s">
        <v>4071</v>
      </c>
    </row>
    <row r="502" spans="1:2" x14ac:dyDescent="0.25">
      <c r="A502" t="s">
        <v>4072</v>
      </c>
      <c r="B502" t="s">
        <v>4073</v>
      </c>
    </row>
    <row r="503" spans="1:2" x14ac:dyDescent="0.25">
      <c r="A503" t="s">
        <v>4074</v>
      </c>
      <c r="B503" t="s">
        <v>4075</v>
      </c>
    </row>
    <row r="504" spans="1:2" x14ac:dyDescent="0.25">
      <c r="A504" t="s">
        <v>4076</v>
      </c>
      <c r="B504" t="s">
        <v>4077</v>
      </c>
    </row>
    <row r="505" spans="1:2" x14ac:dyDescent="0.25">
      <c r="A505" t="s">
        <v>4078</v>
      </c>
      <c r="B505" t="s">
        <v>4079</v>
      </c>
    </row>
    <row r="506" spans="1:2" x14ac:dyDescent="0.25">
      <c r="A506" t="s">
        <v>4080</v>
      </c>
      <c r="B506" t="s">
        <v>4081</v>
      </c>
    </row>
    <row r="507" spans="1:2" x14ac:dyDescent="0.25">
      <c r="A507" t="s">
        <v>4082</v>
      </c>
      <c r="B507" t="s">
        <v>4083</v>
      </c>
    </row>
    <row r="508" spans="1:2" x14ac:dyDescent="0.25">
      <c r="A508" t="s">
        <v>4084</v>
      </c>
      <c r="B508" t="s">
        <v>4085</v>
      </c>
    </row>
    <row r="509" spans="1:2" x14ac:dyDescent="0.25">
      <c r="A509" t="s">
        <v>4086</v>
      </c>
      <c r="B509" t="s">
        <v>4087</v>
      </c>
    </row>
    <row r="510" spans="1:2" x14ac:dyDescent="0.25">
      <c r="A510" t="s">
        <v>4088</v>
      </c>
      <c r="B510" t="s">
        <v>4089</v>
      </c>
    </row>
    <row r="511" spans="1:2" x14ac:dyDescent="0.25">
      <c r="A511" t="s">
        <v>4090</v>
      </c>
      <c r="B511" t="s">
        <v>4091</v>
      </c>
    </row>
    <row r="512" spans="1:2" x14ac:dyDescent="0.25">
      <c r="A512" t="s">
        <v>4092</v>
      </c>
      <c r="B512" t="s">
        <v>4093</v>
      </c>
    </row>
    <row r="513" spans="1:2" x14ac:dyDescent="0.25">
      <c r="A513" t="s">
        <v>4094</v>
      </c>
      <c r="B513" t="s">
        <v>4095</v>
      </c>
    </row>
    <row r="514" spans="1:2" x14ac:dyDescent="0.25">
      <c r="A514" t="s">
        <v>4096</v>
      </c>
      <c r="B514" t="s">
        <v>4097</v>
      </c>
    </row>
    <row r="515" spans="1:2" x14ac:dyDescent="0.25">
      <c r="A515" t="s">
        <v>4098</v>
      </c>
      <c r="B515" t="s">
        <v>4099</v>
      </c>
    </row>
    <row r="516" spans="1:2" x14ac:dyDescent="0.25">
      <c r="A516" t="s">
        <v>4100</v>
      </c>
      <c r="B516" t="s">
        <v>4101</v>
      </c>
    </row>
    <row r="517" spans="1:2" x14ac:dyDescent="0.25">
      <c r="A517" t="s">
        <v>4102</v>
      </c>
      <c r="B517" t="s">
        <v>3305</v>
      </c>
    </row>
    <row r="518" spans="1:2" x14ac:dyDescent="0.25">
      <c r="A518" t="s">
        <v>4103</v>
      </c>
      <c r="B518" t="s">
        <v>5333</v>
      </c>
    </row>
    <row r="519" spans="1:2" x14ac:dyDescent="0.25">
      <c r="A519" t="s">
        <v>4104</v>
      </c>
      <c r="B519" t="s">
        <v>4105</v>
      </c>
    </row>
    <row r="520" spans="1:2" x14ac:dyDescent="0.25">
      <c r="A520" t="s">
        <v>4106</v>
      </c>
      <c r="B520" t="s">
        <v>4107</v>
      </c>
    </row>
    <row r="521" spans="1:2" x14ac:dyDescent="0.25">
      <c r="A521" t="s">
        <v>4108</v>
      </c>
      <c r="B521" t="s">
        <v>4109</v>
      </c>
    </row>
    <row r="522" spans="1:2" x14ac:dyDescent="0.25">
      <c r="A522" t="s">
        <v>4110</v>
      </c>
      <c r="B522" t="s">
        <v>4111</v>
      </c>
    </row>
    <row r="523" spans="1:2" x14ac:dyDescent="0.25">
      <c r="A523" t="s">
        <v>4112</v>
      </c>
      <c r="B523" t="s">
        <v>4113</v>
      </c>
    </row>
    <row r="524" spans="1:2" x14ac:dyDescent="0.25">
      <c r="A524" t="s">
        <v>4114</v>
      </c>
      <c r="B524" t="s">
        <v>4115</v>
      </c>
    </row>
    <row r="525" spans="1:2" x14ac:dyDescent="0.25">
      <c r="A525" t="s">
        <v>4116</v>
      </c>
      <c r="B525" t="s">
        <v>4117</v>
      </c>
    </row>
    <row r="526" spans="1:2" x14ac:dyDescent="0.25">
      <c r="A526" t="s">
        <v>4118</v>
      </c>
      <c r="B526" t="s">
        <v>4119</v>
      </c>
    </row>
    <row r="527" spans="1:2" x14ac:dyDescent="0.25">
      <c r="A527" t="s">
        <v>4120</v>
      </c>
      <c r="B527" t="s">
        <v>4121</v>
      </c>
    </row>
    <row r="528" spans="1:2" x14ac:dyDescent="0.25">
      <c r="A528" t="s">
        <v>4122</v>
      </c>
      <c r="B528" t="s">
        <v>3904</v>
      </c>
    </row>
    <row r="529" spans="1:2" x14ac:dyDescent="0.25">
      <c r="A529" t="s">
        <v>4123</v>
      </c>
      <c r="B529" t="s">
        <v>3906</v>
      </c>
    </row>
    <row r="530" spans="1:2" x14ac:dyDescent="0.25">
      <c r="A530" t="s">
        <v>4124</v>
      </c>
      <c r="B530" t="s">
        <v>3908</v>
      </c>
    </row>
    <row r="531" spans="1:2" x14ac:dyDescent="0.25">
      <c r="A531" t="s">
        <v>4125</v>
      </c>
      <c r="B531" t="s">
        <v>3910</v>
      </c>
    </row>
    <row r="532" spans="1:2" x14ac:dyDescent="0.25">
      <c r="A532" t="s">
        <v>4126</v>
      </c>
      <c r="B532" t="s">
        <v>4127</v>
      </c>
    </row>
    <row r="533" spans="1:2" x14ac:dyDescent="0.25">
      <c r="A533" t="s">
        <v>4128</v>
      </c>
      <c r="B533" t="s">
        <v>4129</v>
      </c>
    </row>
    <row r="534" spans="1:2" x14ac:dyDescent="0.25">
      <c r="A534" t="s">
        <v>4130</v>
      </c>
      <c r="B534" t="s">
        <v>4131</v>
      </c>
    </row>
    <row r="535" spans="1:2" x14ac:dyDescent="0.25">
      <c r="A535" t="s">
        <v>4132</v>
      </c>
      <c r="B535" t="s">
        <v>4133</v>
      </c>
    </row>
    <row r="536" spans="1:2" x14ac:dyDescent="0.25">
      <c r="A536" t="s">
        <v>4134</v>
      </c>
      <c r="B536" t="s">
        <v>4135</v>
      </c>
    </row>
    <row r="537" spans="1:2" x14ac:dyDescent="0.25">
      <c r="A537" t="s">
        <v>4136</v>
      </c>
      <c r="B537" t="s">
        <v>4137</v>
      </c>
    </row>
    <row r="538" spans="1:2" x14ac:dyDescent="0.25">
      <c r="A538" t="s">
        <v>4138</v>
      </c>
      <c r="B538" t="s">
        <v>4139</v>
      </c>
    </row>
    <row r="539" spans="1:2" x14ac:dyDescent="0.25">
      <c r="A539" t="s">
        <v>4140</v>
      </c>
      <c r="B539" t="s">
        <v>4141</v>
      </c>
    </row>
    <row r="540" spans="1:2" x14ac:dyDescent="0.25">
      <c r="A540" t="s">
        <v>4142</v>
      </c>
      <c r="B540" t="s">
        <v>4143</v>
      </c>
    </row>
    <row r="541" spans="1:2" x14ac:dyDescent="0.25">
      <c r="A541" t="s">
        <v>4144</v>
      </c>
      <c r="B541" t="s">
        <v>4145</v>
      </c>
    </row>
    <row r="542" spans="1:2" x14ac:dyDescent="0.25">
      <c r="A542" t="s">
        <v>4146</v>
      </c>
      <c r="B542" t="s">
        <v>4147</v>
      </c>
    </row>
    <row r="543" spans="1:2" x14ac:dyDescent="0.25">
      <c r="A543" t="s">
        <v>4148</v>
      </c>
      <c r="B543" t="s">
        <v>4149</v>
      </c>
    </row>
    <row r="544" spans="1:2" x14ac:dyDescent="0.25">
      <c r="A544" t="s">
        <v>4150</v>
      </c>
      <c r="B544" t="s">
        <v>4151</v>
      </c>
    </row>
    <row r="545" spans="1:2" x14ac:dyDescent="0.25">
      <c r="A545" t="s">
        <v>4152</v>
      </c>
      <c r="B545" t="s">
        <v>4153</v>
      </c>
    </row>
    <row r="546" spans="1:2" x14ac:dyDescent="0.25">
      <c r="A546" t="s">
        <v>4154</v>
      </c>
      <c r="B546" t="s">
        <v>4155</v>
      </c>
    </row>
    <row r="547" spans="1:2" x14ac:dyDescent="0.25">
      <c r="A547" t="s">
        <v>4156</v>
      </c>
      <c r="B547" t="s">
        <v>4157</v>
      </c>
    </row>
    <row r="548" spans="1:2" x14ac:dyDescent="0.25">
      <c r="A548" t="s">
        <v>4158</v>
      </c>
      <c r="B548" t="s">
        <v>4159</v>
      </c>
    </row>
    <row r="549" spans="1:2" x14ac:dyDescent="0.25">
      <c r="A549" t="s">
        <v>4160</v>
      </c>
      <c r="B549" t="s">
        <v>4161</v>
      </c>
    </row>
    <row r="550" spans="1:2" x14ac:dyDescent="0.25">
      <c r="A550" t="s">
        <v>4162</v>
      </c>
      <c r="B550" t="s">
        <v>4163</v>
      </c>
    </row>
    <row r="551" spans="1:2" x14ac:dyDescent="0.25">
      <c r="A551" t="s">
        <v>4164</v>
      </c>
      <c r="B551" t="s">
        <v>4165</v>
      </c>
    </row>
    <row r="552" spans="1:2" x14ac:dyDescent="0.25">
      <c r="A552" t="s">
        <v>4166</v>
      </c>
      <c r="B552" t="s">
        <v>4167</v>
      </c>
    </row>
    <row r="553" spans="1:2" x14ac:dyDescent="0.25">
      <c r="A553" t="s">
        <v>4168</v>
      </c>
      <c r="B553" t="s">
        <v>4169</v>
      </c>
    </row>
    <row r="554" spans="1:2" x14ac:dyDescent="0.25">
      <c r="A554" t="s">
        <v>4170</v>
      </c>
      <c r="B554" t="s">
        <v>4171</v>
      </c>
    </row>
    <row r="555" spans="1:2" x14ac:dyDescent="0.25">
      <c r="A555" t="s">
        <v>4172</v>
      </c>
      <c r="B555" t="s">
        <v>4173</v>
      </c>
    </row>
    <row r="556" spans="1:2" x14ac:dyDescent="0.25">
      <c r="A556" t="s">
        <v>4174</v>
      </c>
      <c r="B556" t="s">
        <v>4175</v>
      </c>
    </row>
    <row r="557" spans="1:2" x14ac:dyDescent="0.25">
      <c r="A557" t="s">
        <v>4176</v>
      </c>
      <c r="B557" t="s">
        <v>4177</v>
      </c>
    </row>
    <row r="558" spans="1:2" x14ac:dyDescent="0.25">
      <c r="A558" t="s">
        <v>4178</v>
      </c>
      <c r="B558" t="s">
        <v>4179</v>
      </c>
    </row>
    <row r="559" spans="1:2" x14ac:dyDescent="0.25">
      <c r="A559" t="s">
        <v>4180</v>
      </c>
      <c r="B559" t="s">
        <v>4181</v>
      </c>
    </row>
    <row r="560" spans="1:2" x14ac:dyDescent="0.25">
      <c r="A560" t="s">
        <v>4182</v>
      </c>
      <c r="B560" t="s">
        <v>4183</v>
      </c>
    </row>
    <row r="561" spans="1:2" x14ac:dyDescent="0.25">
      <c r="A561" t="s">
        <v>4184</v>
      </c>
      <c r="B561" t="s">
        <v>4185</v>
      </c>
    </row>
    <row r="562" spans="1:2" x14ac:dyDescent="0.25">
      <c r="A562" t="s">
        <v>4186</v>
      </c>
      <c r="B562" t="s">
        <v>4187</v>
      </c>
    </row>
    <row r="563" spans="1:2" x14ac:dyDescent="0.25">
      <c r="A563" t="s">
        <v>4188</v>
      </c>
      <c r="B563" t="s">
        <v>4189</v>
      </c>
    </row>
    <row r="564" spans="1:2" x14ac:dyDescent="0.25">
      <c r="A564" t="s">
        <v>4190</v>
      </c>
      <c r="B564" t="s">
        <v>4191</v>
      </c>
    </row>
    <row r="565" spans="1:2" x14ac:dyDescent="0.25">
      <c r="A565" t="s">
        <v>4192</v>
      </c>
      <c r="B565" t="s">
        <v>4193</v>
      </c>
    </row>
    <row r="566" spans="1:2" x14ac:dyDescent="0.25">
      <c r="A566" t="s">
        <v>4194</v>
      </c>
      <c r="B566" t="s">
        <v>4195</v>
      </c>
    </row>
    <row r="567" spans="1:2" x14ac:dyDescent="0.25">
      <c r="A567" t="s">
        <v>4196</v>
      </c>
      <c r="B567" t="s">
        <v>4197</v>
      </c>
    </row>
    <row r="568" spans="1:2" x14ac:dyDescent="0.25">
      <c r="A568" t="s">
        <v>4198</v>
      </c>
      <c r="B568" t="s">
        <v>4199</v>
      </c>
    </row>
    <row r="569" spans="1:2" x14ac:dyDescent="0.25">
      <c r="A569" t="s">
        <v>4200</v>
      </c>
      <c r="B569" t="s">
        <v>4201</v>
      </c>
    </row>
    <row r="570" spans="1:2" x14ac:dyDescent="0.25">
      <c r="A570" t="s">
        <v>4202</v>
      </c>
      <c r="B570" t="s">
        <v>4203</v>
      </c>
    </row>
    <row r="571" spans="1:2" x14ac:dyDescent="0.25">
      <c r="A571" t="s">
        <v>4204</v>
      </c>
      <c r="B571" t="s">
        <v>4205</v>
      </c>
    </row>
    <row r="572" spans="1:2" x14ac:dyDescent="0.25">
      <c r="A572" t="s">
        <v>4206</v>
      </c>
      <c r="B572" t="s">
        <v>4207</v>
      </c>
    </row>
    <row r="573" spans="1:2" x14ac:dyDescent="0.25">
      <c r="A573" t="s">
        <v>4208</v>
      </c>
      <c r="B573" t="s">
        <v>4209</v>
      </c>
    </row>
    <row r="574" spans="1:2" x14ac:dyDescent="0.25">
      <c r="A574" t="s">
        <v>4210</v>
      </c>
      <c r="B574" t="s">
        <v>4211</v>
      </c>
    </row>
    <row r="575" spans="1:2" x14ac:dyDescent="0.25">
      <c r="A575" t="s">
        <v>4212</v>
      </c>
      <c r="B575" t="s">
        <v>4213</v>
      </c>
    </row>
    <row r="576" spans="1:2" x14ac:dyDescent="0.25">
      <c r="A576" t="s">
        <v>4214</v>
      </c>
      <c r="B576" t="s">
        <v>4215</v>
      </c>
    </row>
    <row r="577" spans="1:2" x14ac:dyDescent="0.25">
      <c r="A577" t="s">
        <v>4216</v>
      </c>
      <c r="B577" t="s">
        <v>4217</v>
      </c>
    </row>
    <row r="578" spans="1:2" x14ac:dyDescent="0.25">
      <c r="A578" t="s">
        <v>4218</v>
      </c>
      <c r="B578" t="s">
        <v>4219</v>
      </c>
    </row>
    <row r="579" spans="1:2" x14ac:dyDescent="0.25">
      <c r="A579" t="s">
        <v>4220</v>
      </c>
      <c r="B579" t="s">
        <v>4221</v>
      </c>
    </row>
    <row r="580" spans="1:2" x14ac:dyDescent="0.25">
      <c r="A580" t="s">
        <v>4222</v>
      </c>
      <c r="B580" t="s">
        <v>4223</v>
      </c>
    </row>
    <row r="581" spans="1:2" x14ac:dyDescent="0.25">
      <c r="A581" t="s">
        <v>4224</v>
      </c>
      <c r="B581" t="s">
        <v>4225</v>
      </c>
    </row>
    <row r="582" spans="1:2" x14ac:dyDescent="0.25">
      <c r="A582" t="s">
        <v>4226</v>
      </c>
      <c r="B582" t="s">
        <v>4227</v>
      </c>
    </row>
    <row r="583" spans="1:2" x14ac:dyDescent="0.25">
      <c r="A583" t="s">
        <v>4228</v>
      </c>
      <c r="B583" t="s">
        <v>4229</v>
      </c>
    </row>
    <row r="584" spans="1:2" x14ac:dyDescent="0.25">
      <c r="A584" t="s">
        <v>4230</v>
      </c>
      <c r="B584" t="s">
        <v>4231</v>
      </c>
    </row>
    <row r="585" spans="1:2" x14ac:dyDescent="0.25">
      <c r="A585" t="s">
        <v>4232</v>
      </c>
      <c r="B585" t="s">
        <v>4233</v>
      </c>
    </row>
    <row r="586" spans="1:2" x14ac:dyDescent="0.25">
      <c r="A586" t="s">
        <v>4234</v>
      </c>
      <c r="B586" t="s">
        <v>4235</v>
      </c>
    </row>
    <row r="587" spans="1:2" x14ac:dyDescent="0.25">
      <c r="A587" t="s">
        <v>4236</v>
      </c>
      <c r="B587" t="s">
        <v>4237</v>
      </c>
    </row>
    <row r="588" spans="1:2" x14ac:dyDescent="0.25">
      <c r="A588" t="s">
        <v>4238</v>
      </c>
      <c r="B588" t="s">
        <v>4239</v>
      </c>
    </row>
    <row r="589" spans="1:2" x14ac:dyDescent="0.25">
      <c r="A589" t="s">
        <v>4240</v>
      </c>
      <c r="B589" t="s">
        <v>4241</v>
      </c>
    </row>
    <row r="590" spans="1:2" x14ac:dyDescent="0.25">
      <c r="A590" t="s">
        <v>4242</v>
      </c>
      <c r="B590" t="s">
        <v>4243</v>
      </c>
    </row>
    <row r="591" spans="1:2" x14ac:dyDescent="0.25">
      <c r="A591" t="s">
        <v>4244</v>
      </c>
      <c r="B591" t="s">
        <v>4245</v>
      </c>
    </row>
    <row r="592" spans="1:2" x14ac:dyDescent="0.25">
      <c r="A592" t="s">
        <v>4246</v>
      </c>
      <c r="B592" t="s">
        <v>4247</v>
      </c>
    </row>
    <row r="593" spans="1:2" x14ac:dyDescent="0.25">
      <c r="A593" t="s">
        <v>4248</v>
      </c>
      <c r="B593" t="s">
        <v>4249</v>
      </c>
    </row>
    <row r="594" spans="1:2" x14ac:dyDescent="0.25">
      <c r="A594" t="s">
        <v>4250</v>
      </c>
      <c r="B594" t="s">
        <v>4251</v>
      </c>
    </row>
    <row r="595" spans="1:2" x14ac:dyDescent="0.25">
      <c r="A595" t="s">
        <v>4252</v>
      </c>
      <c r="B595" t="s">
        <v>4253</v>
      </c>
    </row>
    <row r="596" spans="1:2" x14ac:dyDescent="0.25">
      <c r="A596" t="s">
        <v>4254</v>
      </c>
      <c r="B596" t="s">
        <v>4255</v>
      </c>
    </row>
    <row r="597" spans="1:2" x14ac:dyDescent="0.25">
      <c r="A597" t="s">
        <v>4256</v>
      </c>
      <c r="B597" t="s">
        <v>4257</v>
      </c>
    </row>
    <row r="598" spans="1:2" x14ac:dyDescent="0.25">
      <c r="A598" t="s">
        <v>4258</v>
      </c>
      <c r="B598" t="s">
        <v>4259</v>
      </c>
    </row>
    <row r="599" spans="1:2" x14ac:dyDescent="0.25">
      <c r="A599" t="s">
        <v>4260</v>
      </c>
      <c r="B599" t="s">
        <v>4261</v>
      </c>
    </row>
    <row r="600" spans="1:2" x14ac:dyDescent="0.25">
      <c r="A600" t="s">
        <v>4262</v>
      </c>
      <c r="B600" t="s">
        <v>4263</v>
      </c>
    </row>
    <row r="601" spans="1:2" x14ac:dyDescent="0.25">
      <c r="A601" t="s">
        <v>4264</v>
      </c>
      <c r="B601" t="s">
        <v>4265</v>
      </c>
    </row>
    <row r="602" spans="1:2" x14ac:dyDescent="0.25">
      <c r="A602" t="s">
        <v>4266</v>
      </c>
      <c r="B602" t="s">
        <v>4267</v>
      </c>
    </row>
    <row r="603" spans="1:2" x14ac:dyDescent="0.25">
      <c r="A603" t="s">
        <v>4268</v>
      </c>
      <c r="B603" t="s">
        <v>4269</v>
      </c>
    </row>
    <row r="604" spans="1:2" x14ac:dyDescent="0.25">
      <c r="A604" t="s">
        <v>4270</v>
      </c>
      <c r="B604" t="s">
        <v>4271</v>
      </c>
    </row>
    <row r="605" spans="1:2" x14ac:dyDescent="0.25">
      <c r="A605" t="s">
        <v>4272</v>
      </c>
      <c r="B605" t="s">
        <v>4273</v>
      </c>
    </row>
    <row r="606" spans="1:2" x14ac:dyDescent="0.25">
      <c r="A606" t="s">
        <v>4274</v>
      </c>
      <c r="B606" t="s">
        <v>4275</v>
      </c>
    </row>
    <row r="607" spans="1:2" x14ac:dyDescent="0.25">
      <c r="A607" t="s">
        <v>4276</v>
      </c>
      <c r="B607" t="s">
        <v>4277</v>
      </c>
    </row>
    <row r="608" spans="1:2" x14ac:dyDescent="0.25">
      <c r="A608" t="s">
        <v>4278</v>
      </c>
      <c r="B608" t="s">
        <v>4279</v>
      </c>
    </row>
    <row r="609" spans="1:2" x14ac:dyDescent="0.25">
      <c r="A609" t="s">
        <v>4280</v>
      </c>
      <c r="B609" t="s">
        <v>4281</v>
      </c>
    </row>
    <row r="610" spans="1:2" x14ac:dyDescent="0.25">
      <c r="A610" t="s">
        <v>4282</v>
      </c>
      <c r="B610" t="s">
        <v>4283</v>
      </c>
    </row>
    <row r="611" spans="1:2" x14ac:dyDescent="0.25">
      <c r="A611" t="s">
        <v>4284</v>
      </c>
      <c r="B611" t="s">
        <v>4285</v>
      </c>
    </row>
    <row r="612" spans="1:2" x14ac:dyDescent="0.25">
      <c r="A612" t="s">
        <v>4286</v>
      </c>
      <c r="B612" t="s">
        <v>4287</v>
      </c>
    </row>
    <row r="613" spans="1:2" x14ac:dyDescent="0.25">
      <c r="A613" t="s">
        <v>4288</v>
      </c>
      <c r="B613" t="s">
        <v>4289</v>
      </c>
    </row>
    <row r="614" spans="1:2" x14ac:dyDescent="0.25">
      <c r="A614" t="s">
        <v>4290</v>
      </c>
      <c r="B614" t="s">
        <v>4291</v>
      </c>
    </row>
    <row r="615" spans="1:2" x14ac:dyDescent="0.25">
      <c r="A615" t="s">
        <v>4292</v>
      </c>
      <c r="B615" t="s">
        <v>4293</v>
      </c>
    </row>
    <row r="616" spans="1:2" x14ac:dyDescent="0.25">
      <c r="A616" t="s">
        <v>4294</v>
      </c>
      <c r="B616" t="s">
        <v>4295</v>
      </c>
    </row>
    <row r="617" spans="1:2" x14ac:dyDescent="0.25">
      <c r="A617" t="s">
        <v>4296</v>
      </c>
      <c r="B617" t="s">
        <v>4297</v>
      </c>
    </row>
    <row r="618" spans="1:2" x14ac:dyDescent="0.25">
      <c r="A618" t="s">
        <v>4298</v>
      </c>
      <c r="B618" t="s">
        <v>4299</v>
      </c>
    </row>
    <row r="619" spans="1:2" x14ac:dyDescent="0.25">
      <c r="A619" t="s">
        <v>4300</v>
      </c>
      <c r="B619" t="s">
        <v>4301</v>
      </c>
    </row>
    <row r="620" spans="1:2" x14ac:dyDescent="0.25">
      <c r="A620" t="s">
        <v>4302</v>
      </c>
      <c r="B620" t="s">
        <v>5334</v>
      </c>
    </row>
    <row r="621" spans="1:2" x14ac:dyDescent="0.25">
      <c r="A621" t="s">
        <v>4303</v>
      </c>
      <c r="B621" t="s">
        <v>4304</v>
      </c>
    </row>
    <row r="622" spans="1:2" x14ac:dyDescent="0.25">
      <c r="A622" t="s">
        <v>4305</v>
      </c>
      <c r="B622" t="s">
        <v>4306</v>
      </c>
    </row>
    <row r="623" spans="1:2" x14ac:dyDescent="0.25">
      <c r="A623" t="s">
        <v>4307</v>
      </c>
      <c r="B623" t="s">
        <v>4308</v>
      </c>
    </row>
    <row r="624" spans="1:2" x14ac:dyDescent="0.25">
      <c r="A624" t="s">
        <v>4309</v>
      </c>
      <c r="B624" t="s">
        <v>4310</v>
      </c>
    </row>
    <row r="625" spans="1:2" x14ac:dyDescent="0.25">
      <c r="A625" t="s">
        <v>4311</v>
      </c>
      <c r="B625" t="s">
        <v>4312</v>
      </c>
    </row>
    <row r="626" spans="1:2" x14ac:dyDescent="0.25">
      <c r="A626" t="s">
        <v>4313</v>
      </c>
      <c r="B626" t="s">
        <v>4314</v>
      </c>
    </row>
    <row r="627" spans="1:2" x14ac:dyDescent="0.25">
      <c r="A627" t="s">
        <v>4315</v>
      </c>
      <c r="B627" t="s">
        <v>4316</v>
      </c>
    </row>
    <row r="628" spans="1:2" x14ac:dyDescent="0.25">
      <c r="A628" t="s">
        <v>4317</v>
      </c>
      <c r="B628" t="s">
        <v>4318</v>
      </c>
    </row>
    <row r="629" spans="1:2" x14ac:dyDescent="0.25">
      <c r="A629" t="s">
        <v>4319</v>
      </c>
      <c r="B629" t="s">
        <v>4320</v>
      </c>
    </row>
    <row r="630" spans="1:2" x14ac:dyDescent="0.25">
      <c r="A630" t="s">
        <v>4321</v>
      </c>
      <c r="B630" t="s">
        <v>4322</v>
      </c>
    </row>
    <row r="631" spans="1:2" x14ac:dyDescent="0.25">
      <c r="A631" t="s">
        <v>4323</v>
      </c>
      <c r="B631" t="s">
        <v>4324</v>
      </c>
    </row>
    <row r="632" spans="1:2" x14ac:dyDescent="0.25">
      <c r="A632" t="s">
        <v>4325</v>
      </c>
      <c r="B632" t="s">
        <v>4326</v>
      </c>
    </row>
    <row r="633" spans="1:2" x14ac:dyDescent="0.25">
      <c r="A633" t="s">
        <v>4327</v>
      </c>
      <c r="B633" t="s">
        <v>4328</v>
      </c>
    </row>
    <row r="634" spans="1:2" x14ac:dyDescent="0.25">
      <c r="A634" t="s">
        <v>4329</v>
      </c>
      <c r="B634" t="s">
        <v>4330</v>
      </c>
    </row>
    <row r="635" spans="1:2" x14ac:dyDescent="0.25">
      <c r="A635" t="s">
        <v>4331</v>
      </c>
      <c r="B635" t="s">
        <v>4332</v>
      </c>
    </row>
    <row r="636" spans="1:2" x14ac:dyDescent="0.25">
      <c r="A636" t="s">
        <v>4333</v>
      </c>
      <c r="B636" t="s">
        <v>4334</v>
      </c>
    </row>
    <row r="637" spans="1:2" x14ac:dyDescent="0.25">
      <c r="A637" t="s">
        <v>4335</v>
      </c>
      <c r="B637" t="s">
        <v>4336</v>
      </c>
    </row>
    <row r="638" spans="1:2" x14ac:dyDescent="0.25">
      <c r="A638" t="s">
        <v>4337</v>
      </c>
      <c r="B638" t="s">
        <v>4338</v>
      </c>
    </row>
    <row r="639" spans="1:2" x14ac:dyDescent="0.25">
      <c r="A639" t="s">
        <v>4339</v>
      </c>
      <c r="B639" t="s">
        <v>4340</v>
      </c>
    </row>
    <row r="640" spans="1:2" x14ac:dyDescent="0.25">
      <c r="A640" t="s">
        <v>4341</v>
      </c>
      <c r="B640" t="s">
        <v>4342</v>
      </c>
    </row>
    <row r="641" spans="1:2" x14ac:dyDescent="0.25">
      <c r="A641" t="s">
        <v>4343</v>
      </c>
      <c r="B641" t="s">
        <v>4344</v>
      </c>
    </row>
    <row r="642" spans="1:2" x14ac:dyDescent="0.25">
      <c r="A642" t="s">
        <v>4345</v>
      </c>
      <c r="B642" t="s">
        <v>4346</v>
      </c>
    </row>
    <row r="643" spans="1:2" x14ac:dyDescent="0.25">
      <c r="A643" t="s">
        <v>4347</v>
      </c>
      <c r="B643" t="s">
        <v>4348</v>
      </c>
    </row>
    <row r="644" spans="1:2" x14ac:dyDescent="0.25">
      <c r="A644" t="s">
        <v>4349</v>
      </c>
      <c r="B644" t="s">
        <v>4350</v>
      </c>
    </row>
    <row r="645" spans="1:2" x14ac:dyDescent="0.25">
      <c r="A645" t="s">
        <v>4351</v>
      </c>
      <c r="B645" t="s">
        <v>4352</v>
      </c>
    </row>
    <row r="646" spans="1:2" x14ac:dyDescent="0.25">
      <c r="A646" t="s">
        <v>4353</v>
      </c>
      <c r="B646" t="s">
        <v>5335</v>
      </c>
    </row>
    <row r="647" spans="1:2" x14ac:dyDescent="0.25">
      <c r="A647" t="s">
        <v>4354</v>
      </c>
      <c r="B647" t="s">
        <v>4355</v>
      </c>
    </row>
    <row r="648" spans="1:2" x14ac:dyDescent="0.25">
      <c r="A648" t="s">
        <v>4356</v>
      </c>
      <c r="B648" t="s">
        <v>4357</v>
      </c>
    </row>
    <row r="649" spans="1:2" x14ac:dyDescent="0.25">
      <c r="A649" t="s">
        <v>4358</v>
      </c>
      <c r="B649" t="s">
        <v>4359</v>
      </c>
    </row>
    <row r="650" spans="1:2" x14ac:dyDescent="0.25">
      <c r="A650" t="s">
        <v>4360</v>
      </c>
      <c r="B650" t="s">
        <v>4361</v>
      </c>
    </row>
    <row r="651" spans="1:2" x14ac:dyDescent="0.25">
      <c r="A651" t="s">
        <v>4362</v>
      </c>
      <c r="B651" t="s">
        <v>4363</v>
      </c>
    </row>
    <row r="652" spans="1:2" x14ac:dyDescent="0.25">
      <c r="A652" t="s">
        <v>4364</v>
      </c>
      <c r="B652" t="s">
        <v>4365</v>
      </c>
    </row>
    <row r="653" spans="1:2" x14ac:dyDescent="0.25">
      <c r="A653" t="s">
        <v>4366</v>
      </c>
      <c r="B653" t="s">
        <v>4367</v>
      </c>
    </row>
    <row r="654" spans="1:2" x14ac:dyDescent="0.25">
      <c r="A654" t="s">
        <v>4368</v>
      </c>
      <c r="B654" t="s">
        <v>5336</v>
      </c>
    </row>
    <row r="655" spans="1:2" x14ac:dyDescent="0.25">
      <c r="A655" t="s">
        <v>4369</v>
      </c>
      <c r="B655" t="s">
        <v>4370</v>
      </c>
    </row>
    <row r="656" spans="1:2" x14ac:dyDescent="0.25">
      <c r="A656" t="s">
        <v>4371</v>
      </c>
      <c r="B656" t="s">
        <v>4372</v>
      </c>
    </row>
    <row r="657" spans="1:2" x14ac:dyDescent="0.25">
      <c r="A657" t="s">
        <v>4373</v>
      </c>
      <c r="B657" t="s">
        <v>4374</v>
      </c>
    </row>
    <row r="658" spans="1:2" x14ac:dyDescent="0.25">
      <c r="A658" t="s">
        <v>4375</v>
      </c>
      <c r="B658" t="s">
        <v>4376</v>
      </c>
    </row>
    <row r="659" spans="1:2" x14ac:dyDescent="0.25">
      <c r="A659" t="s">
        <v>4377</v>
      </c>
      <c r="B659" t="s">
        <v>4378</v>
      </c>
    </row>
    <row r="660" spans="1:2" x14ac:dyDescent="0.25">
      <c r="A660" t="s">
        <v>4379</v>
      </c>
      <c r="B660" t="s">
        <v>4380</v>
      </c>
    </row>
    <row r="661" spans="1:2" x14ac:dyDescent="0.25">
      <c r="A661" t="s">
        <v>4381</v>
      </c>
      <c r="B661" t="s">
        <v>4382</v>
      </c>
    </row>
    <row r="662" spans="1:2" x14ac:dyDescent="0.25">
      <c r="A662" t="s">
        <v>4383</v>
      </c>
      <c r="B662" t="s">
        <v>4384</v>
      </c>
    </row>
    <row r="663" spans="1:2" x14ac:dyDescent="0.25">
      <c r="A663" t="s">
        <v>4385</v>
      </c>
      <c r="B663" t="s">
        <v>4386</v>
      </c>
    </row>
    <row r="664" spans="1:2" x14ac:dyDescent="0.25">
      <c r="A664" t="s">
        <v>4387</v>
      </c>
      <c r="B664" t="s">
        <v>4388</v>
      </c>
    </row>
    <row r="665" spans="1:2" x14ac:dyDescent="0.25">
      <c r="A665" t="s">
        <v>4389</v>
      </c>
      <c r="B665" t="s">
        <v>4390</v>
      </c>
    </row>
    <row r="666" spans="1:2" x14ac:dyDescent="0.25">
      <c r="A666" t="s">
        <v>4391</v>
      </c>
      <c r="B666" t="s">
        <v>4392</v>
      </c>
    </row>
    <row r="667" spans="1:2" x14ac:dyDescent="0.25">
      <c r="A667" t="s">
        <v>4393</v>
      </c>
      <c r="B667" t="s">
        <v>4394</v>
      </c>
    </row>
    <row r="668" spans="1:2" x14ac:dyDescent="0.25">
      <c r="A668" t="s">
        <v>4395</v>
      </c>
      <c r="B668" t="s">
        <v>4396</v>
      </c>
    </row>
    <row r="669" spans="1:2" x14ac:dyDescent="0.25">
      <c r="A669" t="s">
        <v>4397</v>
      </c>
      <c r="B669" t="s">
        <v>4398</v>
      </c>
    </row>
    <row r="670" spans="1:2" x14ac:dyDescent="0.25">
      <c r="A670" t="s">
        <v>4399</v>
      </c>
      <c r="B670" t="s">
        <v>4400</v>
      </c>
    </row>
    <row r="671" spans="1:2" x14ac:dyDescent="0.25">
      <c r="A671" t="s">
        <v>4401</v>
      </c>
      <c r="B671" t="s">
        <v>4402</v>
      </c>
    </row>
    <row r="672" spans="1:2" x14ac:dyDescent="0.25">
      <c r="A672" t="s">
        <v>4403</v>
      </c>
      <c r="B672" t="s">
        <v>4404</v>
      </c>
    </row>
    <row r="673" spans="1:2" x14ac:dyDescent="0.25">
      <c r="A673" t="s">
        <v>4405</v>
      </c>
      <c r="B673" t="s">
        <v>4406</v>
      </c>
    </row>
    <row r="674" spans="1:2" x14ac:dyDescent="0.25">
      <c r="A674" t="s">
        <v>4407</v>
      </c>
      <c r="B674" t="s">
        <v>4408</v>
      </c>
    </row>
    <row r="675" spans="1:2" x14ac:dyDescent="0.25">
      <c r="A675" t="s">
        <v>4409</v>
      </c>
      <c r="B675" t="s">
        <v>4410</v>
      </c>
    </row>
    <row r="676" spans="1:2" x14ac:dyDescent="0.25">
      <c r="A676" t="s">
        <v>4411</v>
      </c>
      <c r="B676" t="s">
        <v>4412</v>
      </c>
    </row>
    <row r="677" spans="1:2" x14ac:dyDescent="0.25">
      <c r="A677" t="s">
        <v>4413</v>
      </c>
      <c r="B677" t="s">
        <v>4414</v>
      </c>
    </row>
    <row r="678" spans="1:2" x14ac:dyDescent="0.25">
      <c r="A678" t="s">
        <v>4415</v>
      </c>
      <c r="B678" t="s">
        <v>4416</v>
      </c>
    </row>
    <row r="679" spans="1:2" x14ac:dyDescent="0.25">
      <c r="A679" t="s">
        <v>4417</v>
      </c>
      <c r="B679" t="s">
        <v>4418</v>
      </c>
    </row>
    <row r="680" spans="1:2" x14ac:dyDescent="0.25">
      <c r="A680" t="s">
        <v>4419</v>
      </c>
      <c r="B680" t="s">
        <v>4420</v>
      </c>
    </row>
    <row r="681" spans="1:2" x14ac:dyDescent="0.25">
      <c r="A681" t="s">
        <v>4421</v>
      </c>
      <c r="B681" t="s">
        <v>4422</v>
      </c>
    </row>
    <row r="682" spans="1:2" x14ac:dyDescent="0.25">
      <c r="A682" t="s">
        <v>4423</v>
      </c>
      <c r="B682" t="s">
        <v>4424</v>
      </c>
    </row>
    <row r="683" spans="1:2" x14ac:dyDescent="0.25">
      <c r="A683" t="s">
        <v>4425</v>
      </c>
      <c r="B683" t="s">
        <v>4426</v>
      </c>
    </row>
    <row r="684" spans="1:2" x14ac:dyDescent="0.25">
      <c r="A684" t="s">
        <v>4427</v>
      </c>
      <c r="B684" t="s">
        <v>4428</v>
      </c>
    </row>
    <row r="685" spans="1:2" x14ac:dyDescent="0.25">
      <c r="A685" t="s">
        <v>4429</v>
      </c>
      <c r="B685" t="s">
        <v>4430</v>
      </c>
    </row>
    <row r="686" spans="1:2" x14ac:dyDescent="0.25">
      <c r="A686" t="s">
        <v>4431</v>
      </c>
      <c r="B686" t="s">
        <v>4432</v>
      </c>
    </row>
    <row r="687" spans="1:2" x14ac:dyDescent="0.25">
      <c r="A687" t="s">
        <v>4433</v>
      </c>
      <c r="B687" t="s">
        <v>4434</v>
      </c>
    </row>
    <row r="688" spans="1:2" x14ac:dyDescent="0.25">
      <c r="A688" t="s">
        <v>4435</v>
      </c>
      <c r="B688" t="s">
        <v>4436</v>
      </c>
    </row>
    <row r="689" spans="1:2" x14ac:dyDescent="0.25">
      <c r="A689" t="s">
        <v>4437</v>
      </c>
      <c r="B689" t="s">
        <v>4438</v>
      </c>
    </row>
    <row r="690" spans="1:2" x14ac:dyDescent="0.25">
      <c r="A690" t="s">
        <v>4439</v>
      </c>
      <c r="B690" t="s">
        <v>4440</v>
      </c>
    </row>
    <row r="691" spans="1:2" x14ac:dyDescent="0.25">
      <c r="A691" t="s">
        <v>4441</v>
      </c>
      <c r="B691" t="s">
        <v>4442</v>
      </c>
    </row>
    <row r="692" spans="1:2" x14ac:dyDescent="0.25">
      <c r="A692" t="s">
        <v>4443</v>
      </c>
      <c r="B692" t="s">
        <v>4444</v>
      </c>
    </row>
    <row r="693" spans="1:2" x14ac:dyDescent="0.25">
      <c r="A693" t="s">
        <v>4445</v>
      </c>
      <c r="B693" t="s">
        <v>4446</v>
      </c>
    </row>
    <row r="694" spans="1:2" x14ac:dyDescent="0.25">
      <c r="A694" t="s">
        <v>4447</v>
      </c>
      <c r="B694" t="s">
        <v>4448</v>
      </c>
    </row>
    <row r="695" spans="1:2" x14ac:dyDescent="0.25">
      <c r="A695" t="s">
        <v>4449</v>
      </c>
      <c r="B695" t="s">
        <v>4450</v>
      </c>
    </row>
    <row r="696" spans="1:2" x14ac:dyDescent="0.25">
      <c r="A696" t="s">
        <v>4451</v>
      </c>
      <c r="B696" t="s">
        <v>4452</v>
      </c>
    </row>
    <row r="697" spans="1:2" x14ac:dyDescent="0.25">
      <c r="A697" t="s">
        <v>4453</v>
      </c>
      <c r="B697" t="s">
        <v>4454</v>
      </c>
    </row>
    <row r="698" spans="1:2" x14ac:dyDescent="0.25">
      <c r="A698" t="s">
        <v>4455</v>
      </c>
      <c r="B698" t="s">
        <v>4456</v>
      </c>
    </row>
    <row r="699" spans="1:2" x14ac:dyDescent="0.25">
      <c r="A699" t="s">
        <v>4457</v>
      </c>
      <c r="B699" t="s">
        <v>4458</v>
      </c>
    </row>
    <row r="700" spans="1:2" x14ac:dyDescent="0.25">
      <c r="A700" t="s">
        <v>4459</v>
      </c>
      <c r="B700" t="s">
        <v>4460</v>
      </c>
    </row>
    <row r="701" spans="1:2" x14ac:dyDescent="0.25">
      <c r="A701" t="s">
        <v>4461</v>
      </c>
      <c r="B701" t="s">
        <v>4400</v>
      </c>
    </row>
    <row r="702" spans="1:2" x14ac:dyDescent="0.25">
      <c r="A702" t="s">
        <v>4462</v>
      </c>
      <c r="B702" t="s">
        <v>4402</v>
      </c>
    </row>
    <row r="703" spans="1:2" x14ac:dyDescent="0.25">
      <c r="A703" t="s">
        <v>4463</v>
      </c>
      <c r="B703" t="s">
        <v>4404</v>
      </c>
    </row>
    <row r="704" spans="1:2" x14ac:dyDescent="0.25">
      <c r="A704" t="s">
        <v>4464</v>
      </c>
      <c r="B704" t="s">
        <v>4406</v>
      </c>
    </row>
    <row r="705" spans="1:2" x14ac:dyDescent="0.25">
      <c r="A705" t="s">
        <v>4465</v>
      </c>
      <c r="B705" t="s">
        <v>4408</v>
      </c>
    </row>
    <row r="706" spans="1:2" x14ac:dyDescent="0.25">
      <c r="A706" t="s">
        <v>4466</v>
      </c>
      <c r="B706" t="s">
        <v>4410</v>
      </c>
    </row>
    <row r="707" spans="1:2" x14ac:dyDescent="0.25">
      <c r="A707" t="s">
        <v>4467</v>
      </c>
      <c r="B707" t="s">
        <v>4412</v>
      </c>
    </row>
    <row r="708" spans="1:2" x14ac:dyDescent="0.25">
      <c r="A708" t="s">
        <v>4468</v>
      </c>
      <c r="B708" t="s">
        <v>4414</v>
      </c>
    </row>
    <row r="709" spans="1:2" x14ac:dyDescent="0.25">
      <c r="A709" t="s">
        <v>4469</v>
      </c>
      <c r="B709" t="s">
        <v>4416</v>
      </c>
    </row>
    <row r="710" spans="1:2" x14ac:dyDescent="0.25">
      <c r="A710" t="s">
        <v>4470</v>
      </c>
      <c r="B710" t="s">
        <v>4418</v>
      </c>
    </row>
    <row r="711" spans="1:2" x14ac:dyDescent="0.25">
      <c r="A711" t="s">
        <v>4471</v>
      </c>
      <c r="B711" t="s">
        <v>4420</v>
      </c>
    </row>
    <row r="712" spans="1:2" x14ac:dyDescent="0.25">
      <c r="A712" t="s">
        <v>4472</v>
      </c>
      <c r="B712" t="s">
        <v>4422</v>
      </c>
    </row>
    <row r="713" spans="1:2" x14ac:dyDescent="0.25">
      <c r="A713" t="s">
        <v>4473</v>
      </c>
      <c r="B713" t="s">
        <v>4438</v>
      </c>
    </row>
    <row r="714" spans="1:2" x14ac:dyDescent="0.25">
      <c r="A714" t="s">
        <v>4474</v>
      </c>
      <c r="B714" t="s">
        <v>4440</v>
      </c>
    </row>
    <row r="715" spans="1:2" x14ac:dyDescent="0.25">
      <c r="A715" t="s">
        <v>4475</v>
      </c>
      <c r="B715" t="s">
        <v>4442</v>
      </c>
    </row>
  </sheetData>
  <autoFilter ref="A2:B71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0000"/>
  </sheetPr>
  <dimension ref="A1:N4182"/>
  <sheetViews>
    <sheetView zoomScale="70" zoomScaleNormal="70" workbookViewId="0">
      <selection activeCell="B3494" sqref="B3494"/>
    </sheetView>
  </sheetViews>
  <sheetFormatPr defaultRowHeight="15" x14ac:dyDescent="0.25"/>
  <cols>
    <col min="1" max="1" width="20.85546875" style="1" customWidth="1"/>
    <col min="2" max="2" width="45.85546875" style="1" customWidth="1"/>
    <col min="3" max="3" width="20.85546875" style="1" customWidth="1"/>
    <col min="4" max="4" width="45.85546875" style="1" customWidth="1"/>
    <col min="5" max="5" width="20.85546875" style="33" customWidth="1"/>
    <col min="6" max="11" width="5.85546875" style="33" customWidth="1"/>
    <col min="12" max="12" width="45.85546875" style="33" customWidth="1"/>
    <col min="13" max="13" width="20.85546875" style="1" customWidth="1"/>
    <col min="14" max="14" width="45.85546875" style="1" customWidth="1"/>
  </cols>
  <sheetData>
    <row r="1" spans="1:14" x14ac:dyDescent="0.25">
      <c r="A1" s="69">
        <v>1</v>
      </c>
      <c r="B1" s="69">
        <v>2</v>
      </c>
      <c r="C1" s="69">
        <v>2</v>
      </c>
      <c r="D1" s="69">
        <v>3</v>
      </c>
      <c r="E1" s="69">
        <v>3</v>
      </c>
      <c r="F1" s="69">
        <v>4</v>
      </c>
      <c r="G1" s="69">
        <v>4</v>
      </c>
      <c r="H1" s="69">
        <v>5</v>
      </c>
      <c r="I1" s="69">
        <v>5</v>
      </c>
      <c r="J1" s="69">
        <v>6</v>
      </c>
      <c r="K1" s="69">
        <v>6</v>
      </c>
      <c r="L1" s="69">
        <v>7</v>
      </c>
      <c r="M1" s="69">
        <v>7</v>
      </c>
      <c r="N1" s="69">
        <v>8</v>
      </c>
    </row>
    <row r="3" spans="1:14" x14ac:dyDescent="0.25">
      <c r="A3" s="1" t="s">
        <v>5305</v>
      </c>
      <c r="B3" s="1" t="s">
        <v>5306</v>
      </c>
      <c r="C3" s="1" t="s">
        <v>18485</v>
      </c>
      <c r="D3" s="1" t="s">
        <v>18486</v>
      </c>
    </row>
    <row r="4" spans="1:14" x14ac:dyDescent="0.25">
      <c r="A4" s="1" t="s">
        <v>23029</v>
      </c>
      <c r="B4" s="1" t="s">
        <v>16365</v>
      </c>
      <c r="C4" s="1" t="s">
        <v>26018</v>
      </c>
      <c r="D4" s="1" t="s">
        <v>18494</v>
      </c>
    </row>
    <row r="5" spans="1:14" x14ac:dyDescent="0.25">
      <c r="A5" s="1" t="s">
        <v>23030</v>
      </c>
      <c r="B5" s="1" t="s">
        <v>16366</v>
      </c>
      <c r="C5" s="1" t="s">
        <v>26019</v>
      </c>
      <c r="D5" s="1" t="s">
        <v>18495</v>
      </c>
    </row>
    <row r="6" spans="1:14" x14ac:dyDescent="0.25">
      <c r="A6" s="1" t="s">
        <v>23031</v>
      </c>
      <c r="B6" s="1" t="s">
        <v>16367</v>
      </c>
      <c r="C6" s="1" t="s">
        <v>26020</v>
      </c>
      <c r="D6" s="1" t="s">
        <v>18496</v>
      </c>
    </row>
    <row r="7" spans="1:14" x14ac:dyDescent="0.25">
      <c r="A7" s="1" t="s">
        <v>23032</v>
      </c>
      <c r="B7" s="1" t="s">
        <v>16368</v>
      </c>
      <c r="C7" s="1" t="s">
        <v>26021</v>
      </c>
      <c r="D7" s="1" t="s">
        <v>18497</v>
      </c>
    </row>
    <row r="8" spans="1:14" x14ac:dyDescent="0.25">
      <c r="A8" s="1" t="s">
        <v>23033</v>
      </c>
      <c r="B8" s="1" t="s">
        <v>16369</v>
      </c>
      <c r="C8" s="1" t="s">
        <v>26022</v>
      </c>
      <c r="D8" s="1" t="s">
        <v>18498</v>
      </c>
    </row>
    <row r="9" spans="1:14" x14ac:dyDescent="0.25">
      <c r="A9" s="1" t="s">
        <v>23034</v>
      </c>
      <c r="B9" s="1" t="s">
        <v>16370</v>
      </c>
      <c r="C9" s="1" t="s">
        <v>26023</v>
      </c>
      <c r="D9" s="1" t="s">
        <v>18499</v>
      </c>
    </row>
    <row r="10" spans="1:14" x14ac:dyDescent="0.25">
      <c r="A10" s="1" t="s">
        <v>23035</v>
      </c>
      <c r="B10" s="1" t="s">
        <v>16371</v>
      </c>
      <c r="C10" s="1" t="s">
        <v>26024</v>
      </c>
      <c r="D10" s="1" t="s">
        <v>18500</v>
      </c>
    </row>
    <row r="11" spans="1:14" x14ac:dyDescent="0.25">
      <c r="A11" s="1" t="s">
        <v>23036</v>
      </c>
      <c r="B11" s="1" t="s">
        <v>16372</v>
      </c>
      <c r="C11" s="1" t="s">
        <v>26025</v>
      </c>
      <c r="D11" s="1" t="s">
        <v>18501</v>
      </c>
    </row>
    <row r="12" spans="1:14" x14ac:dyDescent="0.25">
      <c r="A12" s="1" t="s">
        <v>23037</v>
      </c>
      <c r="B12" s="1" t="s">
        <v>16373</v>
      </c>
      <c r="C12" s="1" t="s">
        <v>26026</v>
      </c>
      <c r="D12" s="1" t="s">
        <v>18502</v>
      </c>
    </row>
    <row r="13" spans="1:14" x14ac:dyDescent="0.25">
      <c r="A13" s="1" t="s">
        <v>23038</v>
      </c>
      <c r="B13" s="1" t="s">
        <v>16374</v>
      </c>
      <c r="C13" s="1" t="s">
        <v>26027</v>
      </c>
      <c r="D13" s="1" t="s">
        <v>18503</v>
      </c>
    </row>
    <row r="14" spans="1:14" x14ac:dyDescent="0.25">
      <c r="A14" s="1" t="s">
        <v>23039</v>
      </c>
      <c r="B14" s="1" t="s">
        <v>16375</v>
      </c>
      <c r="C14" s="1" t="s">
        <v>26028</v>
      </c>
      <c r="D14" s="1" t="s">
        <v>18504</v>
      </c>
    </row>
    <row r="15" spans="1:14" x14ac:dyDescent="0.25">
      <c r="A15" s="1" t="s">
        <v>23040</v>
      </c>
      <c r="B15" s="1" t="s">
        <v>16376</v>
      </c>
      <c r="C15" s="1" t="s">
        <v>26029</v>
      </c>
      <c r="D15" s="1" t="s">
        <v>18505</v>
      </c>
    </row>
    <row r="16" spans="1:14" x14ac:dyDescent="0.25">
      <c r="A16" s="1" t="s">
        <v>23041</v>
      </c>
      <c r="B16" s="1" t="s">
        <v>16377</v>
      </c>
      <c r="C16" s="1" t="s">
        <v>26030</v>
      </c>
      <c r="D16" s="1" t="s">
        <v>18506</v>
      </c>
    </row>
    <row r="17" spans="1:4" x14ac:dyDescent="0.25">
      <c r="A17" s="1" t="s">
        <v>23042</v>
      </c>
      <c r="B17" s="1" t="s">
        <v>16378</v>
      </c>
      <c r="C17" s="1" t="s">
        <v>26031</v>
      </c>
      <c r="D17" s="1" t="s">
        <v>18507</v>
      </c>
    </row>
    <row r="18" spans="1:4" x14ac:dyDescent="0.25">
      <c r="A18" s="1" t="s">
        <v>23043</v>
      </c>
      <c r="B18" s="1" t="s">
        <v>16379</v>
      </c>
      <c r="C18" s="1" t="s">
        <v>26032</v>
      </c>
      <c r="D18" s="1" t="s">
        <v>18508</v>
      </c>
    </row>
    <row r="19" spans="1:4" x14ac:dyDescent="0.25">
      <c r="A19" s="1" t="s">
        <v>23044</v>
      </c>
      <c r="B19" s="1" t="s">
        <v>16380</v>
      </c>
      <c r="C19" s="1" t="s">
        <v>26033</v>
      </c>
      <c r="D19" s="1" t="s">
        <v>18509</v>
      </c>
    </row>
    <row r="20" spans="1:4" x14ac:dyDescent="0.25">
      <c r="A20" s="1" t="s">
        <v>23045</v>
      </c>
      <c r="B20" s="1" t="s">
        <v>16381</v>
      </c>
      <c r="C20" s="1" t="s">
        <v>26034</v>
      </c>
      <c r="D20" s="1" t="s">
        <v>18510</v>
      </c>
    </row>
    <row r="21" spans="1:4" x14ac:dyDescent="0.25">
      <c r="A21" s="1" t="s">
        <v>23046</v>
      </c>
      <c r="B21" s="1" t="s">
        <v>16382</v>
      </c>
      <c r="C21" s="1" t="s">
        <v>26035</v>
      </c>
      <c r="D21" s="1" t="s">
        <v>18511</v>
      </c>
    </row>
    <row r="22" spans="1:4" x14ac:dyDescent="0.25">
      <c r="A22" s="1" t="s">
        <v>23047</v>
      </c>
      <c r="B22" s="1" t="s">
        <v>16383</v>
      </c>
      <c r="C22" s="1" t="s">
        <v>26036</v>
      </c>
      <c r="D22" s="1" t="s">
        <v>18512</v>
      </c>
    </row>
    <row r="23" spans="1:4" x14ac:dyDescent="0.25">
      <c r="A23" s="1" t="s">
        <v>23048</v>
      </c>
      <c r="B23" s="1" t="s">
        <v>16384</v>
      </c>
      <c r="C23" s="1" t="s">
        <v>26037</v>
      </c>
      <c r="D23" s="1" t="s">
        <v>18513</v>
      </c>
    </row>
    <row r="24" spans="1:4" x14ac:dyDescent="0.25">
      <c r="A24" s="1" t="s">
        <v>23049</v>
      </c>
      <c r="B24" s="1" t="s">
        <v>16385</v>
      </c>
      <c r="C24" s="1" t="s">
        <v>26038</v>
      </c>
      <c r="D24" s="1" t="s">
        <v>18514</v>
      </c>
    </row>
    <row r="25" spans="1:4" x14ac:dyDescent="0.25">
      <c r="A25" s="1" t="s">
        <v>23050</v>
      </c>
      <c r="B25" s="1" t="s">
        <v>16386</v>
      </c>
      <c r="C25" s="1" t="s">
        <v>26039</v>
      </c>
      <c r="D25" s="1" t="s">
        <v>18515</v>
      </c>
    </row>
    <row r="26" spans="1:4" x14ac:dyDescent="0.25">
      <c r="A26" s="1" t="s">
        <v>23051</v>
      </c>
      <c r="B26" s="1" t="s">
        <v>16387</v>
      </c>
      <c r="C26" s="1" t="s">
        <v>26040</v>
      </c>
      <c r="D26" s="1" t="s">
        <v>18516</v>
      </c>
    </row>
    <row r="27" spans="1:4" x14ac:dyDescent="0.25">
      <c r="A27" s="1" t="s">
        <v>23052</v>
      </c>
      <c r="B27" s="1" t="s">
        <v>16388</v>
      </c>
      <c r="C27" s="1" t="s">
        <v>26041</v>
      </c>
      <c r="D27" s="1" t="s">
        <v>18517</v>
      </c>
    </row>
    <row r="28" spans="1:4" x14ac:dyDescent="0.25">
      <c r="A28" s="1" t="s">
        <v>23053</v>
      </c>
      <c r="B28" s="1" t="s">
        <v>16389</v>
      </c>
      <c r="C28" s="1" t="s">
        <v>26042</v>
      </c>
      <c r="D28" s="1" t="s">
        <v>22993</v>
      </c>
    </row>
    <row r="29" spans="1:4" x14ac:dyDescent="0.25">
      <c r="A29" s="1" t="s">
        <v>23054</v>
      </c>
      <c r="B29" s="1" t="s">
        <v>16390</v>
      </c>
      <c r="C29" s="1" t="s">
        <v>26043</v>
      </c>
      <c r="D29" s="1" t="s">
        <v>22994</v>
      </c>
    </row>
    <row r="30" spans="1:4" x14ac:dyDescent="0.25">
      <c r="A30" s="1" t="s">
        <v>23055</v>
      </c>
      <c r="B30" s="1" t="s">
        <v>16391</v>
      </c>
      <c r="C30" s="1" t="s">
        <v>26044</v>
      </c>
      <c r="D30" s="1" t="s">
        <v>22995</v>
      </c>
    </row>
    <row r="31" spans="1:4" x14ac:dyDescent="0.25">
      <c r="A31" s="1" t="s">
        <v>23056</v>
      </c>
      <c r="B31" s="1" t="s">
        <v>16392</v>
      </c>
      <c r="C31" s="1" t="s">
        <v>26045</v>
      </c>
      <c r="D31" s="1" t="s">
        <v>18518</v>
      </c>
    </row>
    <row r="32" spans="1:4" x14ac:dyDescent="0.25">
      <c r="A32" s="1" t="s">
        <v>23057</v>
      </c>
      <c r="B32" s="1" t="s">
        <v>16393</v>
      </c>
      <c r="C32" s="1" t="s">
        <v>26046</v>
      </c>
      <c r="D32" s="1" t="s">
        <v>18519</v>
      </c>
    </row>
    <row r="33" spans="1:4" x14ac:dyDescent="0.25">
      <c r="A33" s="1" t="s">
        <v>23058</v>
      </c>
      <c r="B33" s="1" t="s">
        <v>16394</v>
      </c>
      <c r="C33" s="1" t="s">
        <v>26047</v>
      </c>
      <c r="D33" s="1" t="s">
        <v>18520</v>
      </c>
    </row>
    <row r="34" spans="1:4" x14ac:dyDescent="0.25">
      <c r="A34" s="1" t="s">
        <v>23059</v>
      </c>
      <c r="B34" s="1" t="s">
        <v>16395</v>
      </c>
      <c r="C34" s="1" t="s">
        <v>26048</v>
      </c>
      <c r="D34" s="1" t="s">
        <v>18521</v>
      </c>
    </row>
    <row r="35" spans="1:4" x14ac:dyDescent="0.25">
      <c r="A35" s="1" t="s">
        <v>23060</v>
      </c>
      <c r="B35" s="1" t="s">
        <v>16396</v>
      </c>
      <c r="C35" s="1" t="s">
        <v>26049</v>
      </c>
      <c r="D35" s="1" t="s">
        <v>18522</v>
      </c>
    </row>
    <row r="36" spans="1:4" x14ac:dyDescent="0.25">
      <c r="A36" s="1" t="s">
        <v>23061</v>
      </c>
      <c r="B36" s="1" t="s">
        <v>16397</v>
      </c>
      <c r="C36" s="1" t="s">
        <v>26050</v>
      </c>
      <c r="D36" s="1" t="s">
        <v>18523</v>
      </c>
    </row>
    <row r="37" spans="1:4" x14ac:dyDescent="0.25">
      <c r="A37" s="1" t="s">
        <v>23062</v>
      </c>
      <c r="B37" s="1" t="s">
        <v>16398</v>
      </c>
      <c r="C37" s="1" t="s">
        <v>26051</v>
      </c>
      <c r="D37" s="1" t="s">
        <v>18524</v>
      </c>
    </row>
    <row r="38" spans="1:4" x14ac:dyDescent="0.25">
      <c r="A38" s="1" t="s">
        <v>23063</v>
      </c>
      <c r="B38" s="1" t="s">
        <v>16399</v>
      </c>
      <c r="C38" s="1" t="s">
        <v>26052</v>
      </c>
      <c r="D38" s="1" t="s">
        <v>18525</v>
      </c>
    </row>
    <row r="39" spans="1:4" x14ac:dyDescent="0.25">
      <c r="A39" s="1" t="s">
        <v>23064</v>
      </c>
      <c r="B39" s="1" t="s">
        <v>16400</v>
      </c>
      <c r="C39" s="1" t="s">
        <v>26053</v>
      </c>
      <c r="D39" s="1" t="s">
        <v>18526</v>
      </c>
    </row>
    <row r="40" spans="1:4" x14ac:dyDescent="0.25">
      <c r="A40" s="1" t="s">
        <v>23065</v>
      </c>
      <c r="B40" s="1" t="s">
        <v>16401</v>
      </c>
      <c r="C40" s="1" t="s">
        <v>26054</v>
      </c>
      <c r="D40" s="1" t="s">
        <v>18527</v>
      </c>
    </row>
    <row r="41" spans="1:4" x14ac:dyDescent="0.25">
      <c r="A41" s="1" t="s">
        <v>23066</v>
      </c>
      <c r="B41" s="1" t="s">
        <v>16402</v>
      </c>
      <c r="C41" s="1" t="s">
        <v>26055</v>
      </c>
      <c r="D41" s="1" t="s">
        <v>18528</v>
      </c>
    </row>
    <row r="42" spans="1:4" x14ac:dyDescent="0.25">
      <c r="A42" s="1" t="s">
        <v>23067</v>
      </c>
      <c r="B42" s="1" t="s">
        <v>16403</v>
      </c>
      <c r="C42" s="1" t="s">
        <v>26056</v>
      </c>
      <c r="D42" s="1" t="s">
        <v>18529</v>
      </c>
    </row>
    <row r="43" spans="1:4" x14ac:dyDescent="0.25">
      <c r="A43" s="1" t="s">
        <v>23068</v>
      </c>
      <c r="B43" s="1" t="s">
        <v>16404</v>
      </c>
      <c r="C43" s="1" t="s">
        <v>26057</v>
      </c>
      <c r="D43" s="1" t="s">
        <v>18530</v>
      </c>
    </row>
    <row r="44" spans="1:4" x14ac:dyDescent="0.25">
      <c r="A44" s="1" t="s">
        <v>23069</v>
      </c>
      <c r="B44" s="1" t="s">
        <v>16405</v>
      </c>
      <c r="C44" s="1" t="s">
        <v>26058</v>
      </c>
      <c r="D44" s="1" t="s">
        <v>18531</v>
      </c>
    </row>
    <row r="45" spans="1:4" x14ac:dyDescent="0.25">
      <c r="A45" s="1" t="s">
        <v>23070</v>
      </c>
      <c r="B45" s="1" t="s">
        <v>16406</v>
      </c>
      <c r="C45" s="1" t="s">
        <v>26059</v>
      </c>
      <c r="D45" s="1" t="s">
        <v>18532</v>
      </c>
    </row>
    <row r="46" spans="1:4" x14ac:dyDescent="0.25">
      <c r="A46" s="1" t="s">
        <v>23071</v>
      </c>
      <c r="B46" s="1" t="s">
        <v>16407</v>
      </c>
      <c r="C46" s="1" t="s">
        <v>26060</v>
      </c>
      <c r="D46" s="1" t="s">
        <v>18533</v>
      </c>
    </row>
    <row r="47" spans="1:4" x14ac:dyDescent="0.25">
      <c r="A47" s="1" t="s">
        <v>23072</v>
      </c>
      <c r="B47" s="1" t="s">
        <v>16408</v>
      </c>
      <c r="C47" s="1" t="s">
        <v>26061</v>
      </c>
      <c r="D47" s="1" t="s">
        <v>18534</v>
      </c>
    </row>
    <row r="48" spans="1:4" x14ac:dyDescent="0.25">
      <c r="A48" s="1" t="s">
        <v>23073</v>
      </c>
      <c r="B48" s="1" t="s">
        <v>16409</v>
      </c>
      <c r="C48" s="1" t="s">
        <v>26062</v>
      </c>
      <c r="D48" s="1" t="s">
        <v>18535</v>
      </c>
    </row>
    <row r="49" spans="1:4" x14ac:dyDescent="0.25">
      <c r="A49" s="1" t="s">
        <v>23074</v>
      </c>
      <c r="B49" s="1" t="s">
        <v>16410</v>
      </c>
      <c r="C49" s="1" t="s">
        <v>26063</v>
      </c>
      <c r="D49" s="1" t="s">
        <v>18536</v>
      </c>
    </row>
    <row r="50" spans="1:4" x14ac:dyDescent="0.25">
      <c r="A50" s="1" t="s">
        <v>23075</v>
      </c>
      <c r="B50" s="1" t="s">
        <v>16411</v>
      </c>
      <c r="C50" s="1" t="s">
        <v>26064</v>
      </c>
      <c r="D50" s="1" t="s">
        <v>18537</v>
      </c>
    </row>
    <row r="51" spans="1:4" x14ac:dyDescent="0.25">
      <c r="A51" s="1" t="s">
        <v>23076</v>
      </c>
      <c r="B51" s="1" t="s">
        <v>16412</v>
      </c>
      <c r="C51" s="1" t="s">
        <v>26065</v>
      </c>
      <c r="D51" s="1" t="s">
        <v>18538</v>
      </c>
    </row>
    <row r="52" spans="1:4" x14ac:dyDescent="0.25">
      <c r="A52" s="1" t="s">
        <v>23077</v>
      </c>
      <c r="B52" s="1" t="s">
        <v>16413</v>
      </c>
      <c r="C52" s="1" t="s">
        <v>26066</v>
      </c>
      <c r="D52" s="1" t="s">
        <v>18539</v>
      </c>
    </row>
    <row r="53" spans="1:4" x14ac:dyDescent="0.25">
      <c r="A53" s="1" t="s">
        <v>23078</v>
      </c>
      <c r="B53" s="1" t="s">
        <v>16414</v>
      </c>
      <c r="C53" s="1" t="s">
        <v>26067</v>
      </c>
      <c r="D53" s="1" t="s">
        <v>18540</v>
      </c>
    </row>
    <row r="54" spans="1:4" x14ac:dyDescent="0.25">
      <c r="A54" s="1" t="s">
        <v>23079</v>
      </c>
      <c r="B54" s="1" t="s">
        <v>16415</v>
      </c>
      <c r="C54" s="1" t="s">
        <v>26068</v>
      </c>
      <c r="D54" s="1" t="s">
        <v>18541</v>
      </c>
    </row>
    <row r="55" spans="1:4" x14ac:dyDescent="0.25">
      <c r="A55" s="1" t="s">
        <v>23080</v>
      </c>
      <c r="B55" s="1" t="s">
        <v>16416</v>
      </c>
      <c r="C55" s="1" t="s">
        <v>26069</v>
      </c>
      <c r="D55" s="1" t="s">
        <v>18542</v>
      </c>
    </row>
    <row r="56" spans="1:4" x14ac:dyDescent="0.25">
      <c r="A56" s="1" t="s">
        <v>23081</v>
      </c>
      <c r="B56" s="1" t="s">
        <v>16417</v>
      </c>
      <c r="C56" s="1" t="s">
        <v>26070</v>
      </c>
      <c r="D56" s="1" t="s">
        <v>18543</v>
      </c>
    </row>
    <row r="57" spans="1:4" x14ac:dyDescent="0.25">
      <c r="A57" s="1" t="s">
        <v>23082</v>
      </c>
      <c r="B57" s="1" t="s">
        <v>16418</v>
      </c>
      <c r="C57" s="1" t="s">
        <v>26071</v>
      </c>
      <c r="D57" s="1" t="s">
        <v>18544</v>
      </c>
    </row>
    <row r="58" spans="1:4" x14ac:dyDescent="0.25">
      <c r="A58" s="1" t="s">
        <v>23083</v>
      </c>
      <c r="B58" s="1" t="s">
        <v>16419</v>
      </c>
      <c r="C58" s="1" t="s">
        <v>26072</v>
      </c>
      <c r="D58" s="1" t="s">
        <v>18545</v>
      </c>
    </row>
    <row r="59" spans="1:4" x14ac:dyDescent="0.25">
      <c r="A59" s="1" t="s">
        <v>23084</v>
      </c>
      <c r="B59" s="1" t="s">
        <v>20578</v>
      </c>
      <c r="C59" s="1" t="s">
        <v>26073</v>
      </c>
      <c r="D59" s="1" t="s">
        <v>18546</v>
      </c>
    </row>
    <row r="60" spans="1:4" x14ac:dyDescent="0.25">
      <c r="A60" s="1" t="s">
        <v>23085</v>
      </c>
      <c r="B60" s="1" t="s">
        <v>16420</v>
      </c>
      <c r="C60" s="1" t="s">
        <v>26074</v>
      </c>
      <c r="D60" s="1" t="s">
        <v>18547</v>
      </c>
    </row>
    <row r="61" spans="1:4" x14ac:dyDescent="0.25">
      <c r="A61" s="1" t="s">
        <v>23086</v>
      </c>
      <c r="B61" s="1" t="s">
        <v>16421</v>
      </c>
      <c r="C61" s="1" t="s">
        <v>26075</v>
      </c>
      <c r="D61" s="1" t="s">
        <v>18548</v>
      </c>
    </row>
    <row r="62" spans="1:4" x14ac:dyDescent="0.25">
      <c r="A62" s="1" t="s">
        <v>23087</v>
      </c>
      <c r="B62" s="1" t="s">
        <v>16422</v>
      </c>
      <c r="C62" s="1" t="s">
        <v>26076</v>
      </c>
      <c r="D62" s="1" t="s">
        <v>18549</v>
      </c>
    </row>
    <row r="63" spans="1:4" x14ac:dyDescent="0.25">
      <c r="A63" s="1" t="s">
        <v>23088</v>
      </c>
      <c r="B63" s="1" t="s">
        <v>16423</v>
      </c>
      <c r="C63" s="1" t="s">
        <v>26077</v>
      </c>
      <c r="D63" s="1" t="s">
        <v>18550</v>
      </c>
    </row>
    <row r="64" spans="1:4" x14ac:dyDescent="0.25">
      <c r="A64" s="1" t="s">
        <v>23089</v>
      </c>
      <c r="B64" s="1" t="s">
        <v>16424</v>
      </c>
      <c r="C64" s="1" t="s">
        <v>26078</v>
      </c>
      <c r="D64" s="1" t="s">
        <v>18551</v>
      </c>
    </row>
    <row r="65" spans="1:4" x14ac:dyDescent="0.25">
      <c r="A65" s="1" t="s">
        <v>23090</v>
      </c>
      <c r="B65" s="1" t="s">
        <v>16425</v>
      </c>
      <c r="C65" s="1" t="s">
        <v>26079</v>
      </c>
      <c r="D65" s="1" t="s">
        <v>18552</v>
      </c>
    </row>
    <row r="66" spans="1:4" x14ac:dyDescent="0.25">
      <c r="A66" s="1" t="s">
        <v>23091</v>
      </c>
      <c r="B66" s="1" t="s">
        <v>16426</v>
      </c>
      <c r="C66" s="1" t="s">
        <v>26080</v>
      </c>
      <c r="D66" s="1" t="s">
        <v>18553</v>
      </c>
    </row>
    <row r="67" spans="1:4" x14ac:dyDescent="0.25">
      <c r="A67" s="1" t="s">
        <v>23092</v>
      </c>
      <c r="B67" s="1" t="s">
        <v>16427</v>
      </c>
      <c r="C67" s="1" t="s">
        <v>26081</v>
      </c>
      <c r="D67" s="1" t="s">
        <v>18554</v>
      </c>
    </row>
    <row r="68" spans="1:4" x14ac:dyDescent="0.25">
      <c r="A68" s="1" t="s">
        <v>23093</v>
      </c>
      <c r="B68" s="1" t="s">
        <v>16428</v>
      </c>
      <c r="C68" s="1" t="s">
        <v>26082</v>
      </c>
      <c r="D68" s="1" t="s">
        <v>18555</v>
      </c>
    </row>
    <row r="69" spans="1:4" x14ac:dyDescent="0.25">
      <c r="A69" s="1" t="s">
        <v>23094</v>
      </c>
      <c r="B69" s="1" t="s">
        <v>16429</v>
      </c>
      <c r="C69" s="1" t="s">
        <v>26083</v>
      </c>
      <c r="D69" s="1" t="s">
        <v>18556</v>
      </c>
    </row>
    <row r="70" spans="1:4" x14ac:dyDescent="0.25">
      <c r="A70" s="1" t="s">
        <v>23095</v>
      </c>
      <c r="B70" s="1" t="s">
        <v>16430</v>
      </c>
      <c r="C70" s="1" t="s">
        <v>26084</v>
      </c>
      <c r="D70" s="1" t="s">
        <v>18557</v>
      </c>
    </row>
    <row r="71" spans="1:4" x14ac:dyDescent="0.25">
      <c r="A71" s="1" t="s">
        <v>23096</v>
      </c>
      <c r="B71" s="1" t="s">
        <v>16431</v>
      </c>
      <c r="C71" s="1" t="s">
        <v>26085</v>
      </c>
      <c r="D71" s="1" t="s">
        <v>18558</v>
      </c>
    </row>
    <row r="72" spans="1:4" x14ac:dyDescent="0.25">
      <c r="A72" s="1" t="s">
        <v>23097</v>
      </c>
      <c r="B72" s="1" t="s">
        <v>16432</v>
      </c>
      <c r="C72" s="1" t="s">
        <v>26086</v>
      </c>
      <c r="D72" s="1" t="s">
        <v>18559</v>
      </c>
    </row>
    <row r="73" spans="1:4" x14ac:dyDescent="0.25">
      <c r="A73" s="1" t="s">
        <v>23098</v>
      </c>
      <c r="B73" s="1" t="s">
        <v>16433</v>
      </c>
      <c r="C73" s="1" t="s">
        <v>26087</v>
      </c>
      <c r="D73" s="1" t="s">
        <v>18560</v>
      </c>
    </row>
    <row r="74" spans="1:4" x14ac:dyDescent="0.25">
      <c r="A74" s="1" t="s">
        <v>23099</v>
      </c>
      <c r="B74" s="1" t="s">
        <v>16434</v>
      </c>
      <c r="C74" s="1" t="s">
        <v>26088</v>
      </c>
      <c r="D74" s="1" t="s">
        <v>18561</v>
      </c>
    </row>
    <row r="75" spans="1:4" x14ac:dyDescent="0.25">
      <c r="A75" s="1" t="s">
        <v>23100</v>
      </c>
      <c r="B75" s="1" t="s">
        <v>16435</v>
      </c>
      <c r="C75" s="1" t="s">
        <v>26089</v>
      </c>
      <c r="D75" s="1" t="s">
        <v>18562</v>
      </c>
    </row>
    <row r="76" spans="1:4" x14ac:dyDescent="0.25">
      <c r="A76" s="1" t="s">
        <v>23101</v>
      </c>
      <c r="B76" s="1" t="s">
        <v>16436</v>
      </c>
      <c r="C76" s="1" t="s">
        <v>26090</v>
      </c>
      <c r="D76" s="1" t="s">
        <v>18563</v>
      </c>
    </row>
    <row r="77" spans="1:4" x14ac:dyDescent="0.25">
      <c r="A77" s="1" t="s">
        <v>23102</v>
      </c>
      <c r="B77" s="1" t="s">
        <v>16437</v>
      </c>
      <c r="C77" s="1" t="s">
        <v>26091</v>
      </c>
      <c r="D77" s="1" t="s">
        <v>18564</v>
      </c>
    </row>
    <row r="78" spans="1:4" x14ac:dyDescent="0.25">
      <c r="A78" s="1" t="s">
        <v>23103</v>
      </c>
      <c r="B78" s="1" t="s">
        <v>16438</v>
      </c>
      <c r="C78" s="1" t="s">
        <v>26092</v>
      </c>
      <c r="D78" s="1" t="s">
        <v>18565</v>
      </c>
    </row>
    <row r="79" spans="1:4" x14ac:dyDescent="0.25">
      <c r="A79" s="1" t="s">
        <v>23104</v>
      </c>
      <c r="B79" s="1" t="s">
        <v>16439</v>
      </c>
      <c r="C79" s="1" t="s">
        <v>26093</v>
      </c>
      <c r="D79" s="1" t="s">
        <v>18566</v>
      </c>
    </row>
    <row r="80" spans="1:4" x14ac:dyDescent="0.25">
      <c r="A80" s="1" t="s">
        <v>23105</v>
      </c>
      <c r="B80" s="1" t="s">
        <v>16440</v>
      </c>
      <c r="C80" s="1" t="s">
        <v>26094</v>
      </c>
      <c r="D80" s="1" t="s">
        <v>18567</v>
      </c>
    </row>
    <row r="81" spans="1:4" x14ac:dyDescent="0.25">
      <c r="A81" s="1" t="s">
        <v>23106</v>
      </c>
      <c r="B81" s="1" t="s">
        <v>16441</v>
      </c>
      <c r="C81" s="1" t="s">
        <v>26095</v>
      </c>
      <c r="D81" s="1" t="s">
        <v>18568</v>
      </c>
    </row>
    <row r="82" spans="1:4" x14ac:dyDescent="0.25">
      <c r="A82" s="1" t="s">
        <v>23107</v>
      </c>
      <c r="B82" s="1" t="s">
        <v>16442</v>
      </c>
      <c r="C82" s="1" t="s">
        <v>26096</v>
      </c>
      <c r="D82" s="1" t="s">
        <v>18569</v>
      </c>
    </row>
    <row r="83" spans="1:4" x14ac:dyDescent="0.25">
      <c r="A83" s="1" t="s">
        <v>23108</v>
      </c>
      <c r="B83" s="1" t="s">
        <v>16443</v>
      </c>
      <c r="C83" s="1" t="s">
        <v>26097</v>
      </c>
      <c r="D83" s="1" t="s">
        <v>18570</v>
      </c>
    </row>
    <row r="84" spans="1:4" x14ac:dyDescent="0.25">
      <c r="A84" s="1" t="s">
        <v>23109</v>
      </c>
      <c r="B84" s="1" t="s">
        <v>16444</v>
      </c>
      <c r="C84" s="1" t="s">
        <v>26098</v>
      </c>
      <c r="D84" s="1" t="s">
        <v>18571</v>
      </c>
    </row>
    <row r="85" spans="1:4" x14ac:dyDescent="0.25">
      <c r="A85" s="1" t="s">
        <v>23110</v>
      </c>
      <c r="B85" s="1" t="s">
        <v>16445</v>
      </c>
      <c r="C85" s="1" t="s">
        <v>26099</v>
      </c>
      <c r="D85" s="1" t="s">
        <v>18572</v>
      </c>
    </row>
    <row r="86" spans="1:4" x14ac:dyDescent="0.25">
      <c r="A86" s="1" t="s">
        <v>23111</v>
      </c>
      <c r="B86" s="1" t="s">
        <v>16446</v>
      </c>
      <c r="C86" s="1" t="s">
        <v>26100</v>
      </c>
      <c r="D86" s="1" t="s">
        <v>18573</v>
      </c>
    </row>
    <row r="87" spans="1:4" x14ac:dyDescent="0.25">
      <c r="A87" s="1" t="s">
        <v>23112</v>
      </c>
      <c r="B87" s="1" t="s">
        <v>20579</v>
      </c>
      <c r="C87" s="1" t="s">
        <v>26101</v>
      </c>
      <c r="D87" s="1" t="s">
        <v>20608</v>
      </c>
    </row>
    <row r="88" spans="1:4" x14ac:dyDescent="0.25">
      <c r="A88" s="1" t="s">
        <v>23113</v>
      </c>
      <c r="B88" s="1" t="s">
        <v>20580</v>
      </c>
      <c r="C88" s="1" t="s">
        <v>26102</v>
      </c>
      <c r="D88" s="1" t="s">
        <v>20609</v>
      </c>
    </row>
    <row r="89" spans="1:4" x14ac:dyDescent="0.25">
      <c r="A89" s="1" t="s">
        <v>23114</v>
      </c>
      <c r="B89" s="1" t="s">
        <v>16447</v>
      </c>
      <c r="C89" s="1" t="s">
        <v>26103</v>
      </c>
      <c r="D89" s="1" t="s">
        <v>18574</v>
      </c>
    </row>
    <row r="90" spans="1:4" x14ac:dyDescent="0.25">
      <c r="A90" s="1" t="s">
        <v>23115</v>
      </c>
      <c r="B90" s="1" t="s">
        <v>16448</v>
      </c>
      <c r="C90" s="1" t="s">
        <v>26104</v>
      </c>
      <c r="D90" s="1" t="s">
        <v>18575</v>
      </c>
    </row>
    <row r="91" spans="1:4" x14ac:dyDescent="0.25">
      <c r="A91" s="1" t="s">
        <v>23116</v>
      </c>
      <c r="B91" s="1" t="s">
        <v>16449</v>
      </c>
      <c r="C91" s="1" t="s">
        <v>26105</v>
      </c>
      <c r="D91" s="1" t="s">
        <v>18576</v>
      </c>
    </row>
    <row r="92" spans="1:4" x14ac:dyDescent="0.25">
      <c r="A92" s="1" t="s">
        <v>23117</v>
      </c>
      <c r="B92" s="1" t="s">
        <v>16450</v>
      </c>
      <c r="C92" s="1" t="s">
        <v>26106</v>
      </c>
      <c r="D92" s="1" t="s">
        <v>18577</v>
      </c>
    </row>
    <row r="93" spans="1:4" x14ac:dyDescent="0.25">
      <c r="A93" s="1" t="s">
        <v>23118</v>
      </c>
      <c r="B93" s="1" t="s">
        <v>16451</v>
      </c>
      <c r="C93" s="1" t="s">
        <v>26107</v>
      </c>
      <c r="D93" s="1" t="s">
        <v>18578</v>
      </c>
    </row>
    <row r="94" spans="1:4" x14ac:dyDescent="0.25">
      <c r="A94" s="1" t="s">
        <v>23119</v>
      </c>
      <c r="B94" s="1" t="s">
        <v>16452</v>
      </c>
      <c r="C94" s="1" t="s">
        <v>26108</v>
      </c>
      <c r="D94" s="1" t="s">
        <v>18579</v>
      </c>
    </row>
    <row r="95" spans="1:4" x14ac:dyDescent="0.25">
      <c r="A95" s="1" t="s">
        <v>23120</v>
      </c>
      <c r="B95" s="1" t="s">
        <v>16453</v>
      </c>
      <c r="C95" s="1" t="s">
        <v>26109</v>
      </c>
      <c r="D95" s="1" t="s">
        <v>18580</v>
      </c>
    </row>
    <row r="96" spans="1:4" x14ac:dyDescent="0.25">
      <c r="A96" s="1" t="s">
        <v>23121</v>
      </c>
      <c r="B96" s="1" t="s">
        <v>16454</v>
      </c>
      <c r="C96" s="1" t="s">
        <v>26110</v>
      </c>
      <c r="D96" s="1" t="s">
        <v>18581</v>
      </c>
    </row>
    <row r="97" spans="1:4" x14ac:dyDescent="0.25">
      <c r="A97" s="1" t="s">
        <v>23122</v>
      </c>
      <c r="B97" s="1" t="s">
        <v>16455</v>
      </c>
      <c r="C97" s="1" t="s">
        <v>26111</v>
      </c>
      <c r="D97" s="1" t="s">
        <v>18582</v>
      </c>
    </row>
    <row r="98" spans="1:4" x14ac:dyDescent="0.25">
      <c r="A98" s="1" t="s">
        <v>23123</v>
      </c>
      <c r="B98" s="1" t="s">
        <v>20581</v>
      </c>
      <c r="C98" s="1" t="s">
        <v>26112</v>
      </c>
      <c r="D98" s="1" t="s">
        <v>20610</v>
      </c>
    </row>
    <row r="99" spans="1:4" x14ac:dyDescent="0.25">
      <c r="A99" s="1" t="s">
        <v>23124</v>
      </c>
      <c r="B99" s="1" t="s">
        <v>20582</v>
      </c>
      <c r="C99" s="1" t="s">
        <v>26113</v>
      </c>
      <c r="D99" s="1" t="s">
        <v>20611</v>
      </c>
    </row>
    <row r="100" spans="1:4" x14ac:dyDescent="0.25">
      <c r="A100" s="1" t="s">
        <v>23125</v>
      </c>
      <c r="B100" s="1" t="s">
        <v>20583</v>
      </c>
      <c r="C100" s="1" t="s">
        <v>26114</v>
      </c>
      <c r="D100" s="1" t="s">
        <v>20612</v>
      </c>
    </row>
    <row r="101" spans="1:4" x14ac:dyDescent="0.25">
      <c r="A101" s="1" t="s">
        <v>23126</v>
      </c>
      <c r="B101" s="1" t="s">
        <v>20584</v>
      </c>
      <c r="C101" s="1" t="s">
        <v>26115</v>
      </c>
      <c r="D101" s="1" t="s">
        <v>20613</v>
      </c>
    </row>
    <row r="102" spans="1:4" x14ac:dyDescent="0.25">
      <c r="A102" s="1" t="s">
        <v>23127</v>
      </c>
      <c r="B102" s="1" t="s">
        <v>16456</v>
      </c>
      <c r="C102" s="1" t="s">
        <v>26116</v>
      </c>
      <c r="D102" s="1" t="s">
        <v>18583</v>
      </c>
    </row>
    <row r="103" spans="1:4" x14ac:dyDescent="0.25">
      <c r="A103" s="1" t="s">
        <v>23128</v>
      </c>
      <c r="B103" s="1" t="s">
        <v>16457</v>
      </c>
      <c r="C103" s="1" t="s">
        <v>26117</v>
      </c>
      <c r="D103" s="1" t="s">
        <v>18584</v>
      </c>
    </row>
    <row r="104" spans="1:4" x14ac:dyDescent="0.25">
      <c r="A104" s="1" t="s">
        <v>23129</v>
      </c>
      <c r="B104" s="1" t="s">
        <v>16458</v>
      </c>
      <c r="C104" s="1" t="s">
        <v>26118</v>
      </c>
      <c r="D104" s="1" t="s">
        <v>18585</v>
      </c>
    </row>
    <row r="105" spans="1:4" x14ac:dyDescent="0.25">
      <c r="A105" s="1" t="s">
        <v>23130</v>
      </c>
      <c r="B105" s="1" t="s">
        <v>16459</v>
      </c>
      <c r="C105" s="1" t="s">
        <v>26119</v>
      </c>
      <c r="D105" s="1" t="s">
        <v>18586</v>
      </c>
    </row>
    <row r="106" spans="1:4" x14ac:dyDescent="0.25">
      <c r="A106" s="1" t="s">
        <v>23131</v>
      </c>
      <c r="B106" s="1" t="s">
        <v>16460</v>
      </c>
      <c r="C106" s="1" t="s">
        <v>26120</v>
      </c>
      <c r="D106" s="1" t="s">
        <v>18587</v>
      </c>
    </row>
    <row r="107" spans="1:4" x14ac:dyDescent="0.25">
      <c r="A107" s="1" t="s">
        <v>23132</v>
      </c>
      <c r="B107" s="1" t="s">
        <v>16461</v>
      </c>
      <c r="C107" s="1" t="s">
        <v>26121</v>
      </c>
      <c r="D107" s="1" t="s">
        <v>18588</v>
      </c>
    </row>
    <row r="108" spans="1:4" x14ac:dyDescent="0.25">
      <c r="A108" s="1" t="s">
        <v>23133</v>
      </c>
      <c r="B108" s="1" t="s">
        <v>16462</v>
      </c>
      <c r="C108" s="1" t="s">
        <v>26122</v>
      </c>
      <c r="D108" s="1" t="s">
        <v>18589</v>
      </c>
    </row>
    <row r="109" spans="1:4" x14ac:dyDescent="0.25">
      <c r="A109" s="1" t="s">
        <v>23134</v>
      </c>
      <c r="B109" s="1" t="s">
        <v>16463</v>
      </c>
      <c r="C109" s="1" t="s">
        <v>26123</v>
      </c>
      <c r="D109" s="1" t="s">
        <v>18590</v>
      </c>
    </row>
    <row r="110" spans="1:4" x14ac:dyDescent="0.25">
      <c r="A110" s="1" t="s">
        <v>23135</v>
      </c>
      <c r="B110" s="1" t="s">
        <v>16464</v>
      </c>
      <c r="C110" s="1" t="s">
        <v>26124</v>
      </c>
      <c r="D110" s="1" t="s">
        <v>18591</v>
      </c>
    </row>
    <row r="111" spans="1:4" x14ac:dyDescent="0.25">
      <c r="A111" s="1" t="s">
        <v>23136</v>
      </c>
      <c r="B111" s="1" t="s">
        <v>16465</v>
      </c>
      <c r="C111" s="1" t="s">
        <v>26125</v>
      </c>
      <c r="D111" s="1" t="s">
        <v>18592</v>
      </c>
    </row>
    <row r="112" spans="1:4" x14ac:dyDescent="0.25">
      <c r="A112" s="1" t="s">
        <v>23137</v>
      </c>
      <c r="B112" s="1" t="s">
        <v>16466</v>
      </c>
      <c r="C112" s="1" t="s">
        <v>26126</v>
      </c>
      <c r="D112" s="1" t="s">
        <v>18593</v>
      </c>
    </row>
    <row r="113" spans="1:4" x14ac:dyDescent="0.25">
      <c r="A113" s="1" t="s">
        <v>23138</v>
      </c>
      <c r="B113" s="1" t="s">
        <v>16467</v>
      </c>
      <c r="C113" s="1" t="s">
        <v>26127</v>
      </c>
      <c r="D113" s="1" t="s">
        <v>18594</v>
      </c>
    </row>
    <row r="114" spans="1:4" x14ac:dyDescent="0.25">
      <c r="A114" s="1" t="s">
        <v>23139</v>
      </c>
      <c r="B114" s="1" t="s">
        <v>16468</v>
      </c>
      <c r="C114" s="1" t="s">
        <v>26128</v>
      </c>
      <c r="D114" s="1" t="s">
        <v>18595</v>
      </c>
    </row>
    <row r="115" spans="1:4" x14ac:dyDescent="0.25">
      <c r="A115" s="1" t="s">
        <v>23140</v>
      </c>
      <c r="B115" s="1" t="s">
        <v>16469</v>
      </c>
      <c r="C115" s="1" t="s">
        <v>26129</v>
      </c>
      <c r="D115" s="1" t="s">
        <v>18596</v>
      </c>
    </row>
    <row r="116" spans="1:4" x14ac:dyDescent="0.25">
      <c r="A116" s="1" t="s">
        <v>23141</v>
      </c>
      <c r="B116" s="1" t="s">
        <v>16470</v>
      </c>
      <c r="C116" s="1" t="s">
        <v>26130</v>
      </c>
      <c r="D116" s="1" t="s">
        <v>18597</v>
      </c>
    </row>
    <row r="117" spans="1:4" x14ac:dyDescent="0.25">
      <c r="A117" s="1" t="s">
        <v>23142</v>
      </c>
      <c r="B117" s="1" t="s">
        <v>16471</v>
      </c>
      <c r="C117" s="1" t="s">
        <v>26131</v>
      </c>
      <c r="D117" s="1" t="s">
        <v>18598</v>
      </c>
    </row>
    <row r="118" spans="1:4" x14ac:dyDescent="0.25">
      <c r="A118" s="1" t="s">
        <v>23143</v>
      </c>
      <c r="B118" s="1" t="s">
        <v>16472</v>
      </c>
      <c r="C118" s="1" t="s">
        <v>26132</v>
      </c>
      <c r="D118" s="1" t="s">
        <v>18599</v>
      </c>
    </row>
    <row r="119" spans="1:4" x14ac:dyDescent="0.25">
      <c r="A119" s="1" t="s">
        <v>23144</v>
      </c>
      <c r="B119" s="1" t="s">
        <v>16473</v>
      </c>
      <c r="C119" s="1" t="s">
        <v>26133</v>
      </c>
      <c r="D119" s="1" t="s">
        <v>18600</v>
      </c>
    </row>
    <row r="120" spans="1:4" x14ac:dyDescent="0.25">
      <c r="A120" s="1" t="s">
        <v>23145</v>
      </c>
      <c r="B120" s="1" t="s">
        <v>16474</v>
      </c>
      <c r="C120" s="1" t="s">
        <v>26134</v>
      </c>
      <c r="D120" s="1" t="s">
        <v>18601</v>
      </c>
    </row>
    <row r="121" spans="1:4" x14ac:dyDescent="0.25">
      <c r="A121" s="1" t="s">
        <v>23146</v>
      </c>
      <c r="B121" s="1" t="s">
        <v>16475</v>
      </c>
      <c r="C121" s="1" t="s">
        <v>26135</v>
      </c>
      <c r="D121" s="1" t="s">
        <v>18602</v>
      </c>
    </row>
    <row r="122" spans="1:4" x14ac:dyDescent="0.25">
      <c r="A122" s="1" t="s">
        <v>23147</v>
      </c>
      <c r="B122" s="1" t="s">
        <v>16476</v>
      </c>
      <c r="C122" s="1" t="s">
        <v>26136</v>
      </c>
      <c r="D122" s="1" t="s">
        <v>18603</v>
      </c>
    </row>
    <row r="123" spans="1:4" x14ac:dyDescent="0.25">
      <c r="A123" s="1" t="s">
        <v>23148</v>
      </c>
      <c r="B123" s="1" t="s">
        <v>16477</v>
      </c>
      <c r="C123" s="1" t="s">
        <v>26137</v>
      </c>
      <c r="D123" s="1" t="s">
        <v>18604</v>
      </c>
    </row>
    <row r="124" spans="1:4" x14ac:dyDescent="0.25">
      <c r="A124" s="1" t="s">
        <v>23149</v>
      </c>
      <c r="B124" s="1" t="s">
        <v>16478</v>
      </c>
      <c r="C124" s="1" t="s">
        <v>26138</v>
      </c>
      <c r="D124" s="1" t="s">
        <v>18605</v>
      </c>
    </row>
    <row r="125" spans="1:4" x14ac:dyDescent="0.25">
      <c r="A125" s="1" t="s">
        <v>23150</v>
      </c>
      <c r="B125" s="1" t="s">
        <v>16479</v>
      </c>
      <c r="C125" s="1" t="s">
        <v>26139</v>
      </c>
      <c r="D125" s="1" t="s">
        <v>18606</v>
      </c>
    </row>
    <row r="126" spans="1:4" x14ac:dyDescent="0.25">
      <c r="A126" s="1" t="s">
        <v>23151</v>
      </c>
      <c r="B126" s="1" t="s">
        <v>16480</v>
      </c>
      <c r="C126" s="1" t="s">
        <v>26140</v>
      </c>
      <c r="D126" s="1" t="s">
        <v>18607</v>
      </c>
    </row>
    <row r="127" spans="1:4" x14ac:dyDescent="0.25">
      <c r="A127" s="1" t="s">
        <v>23152</v>
      </c>
      <c r="B127" s="1" t="s">
        <v>16481</v>
      </c>
      <c r="C127" s="1" t="s">
        <v>26141</v>
      </c>
      <c r="D127" s="1" t="s">
        <v>18608</v>
      </c>
    </row>
    <row r="128" spans="1:4" x14ac:dyDescent="0.25">
      <c r="A128" s="1" t="s">
        <v>23153</v>
      </c>
      <c r="B128" s="1" t="s">
        <v>16482</v>
      </c>
      <c r="C128" s="1" t="s">
        <v>26142</v>
      </c>
      <c r="D128" s="1" t="s">
        <v>18609</v>
      </c>
    </row>
    <row r="129" spans="1:4" x14ac:dyDescent="0.25">
      <c r="A129" s="1" t="s">
        <v>23154</v>
      </c>
      <c r="B129" s="1" t="s">
        <v>20585</v>
      </c>
      <c r="C129" s="1" t="s">
        <v>26143</v>
      </c>
      <c r="D129" s="1" t="s">
        <v>18610</v>
      </c>
    </row>
    <row r="130" spans="1:4" x14ac:dyDescent="0.25">
      <c r="A130" s="1" t="s">
        <v>23155</v>
      </c>
      <c r="B130" s="1" t="s">
        <v>16483</v>
      </c>
      <c r="C130" s="1" t="s">
        <v>26144</v>
      </c>
      <c r="D130" s="1" t="s">
        <v>18611</v>
      </c>
    </row>
    <row r="131" spans="1:4" x14ac:dyDescent="0.25">
      <c r="A131" s="1" t="s">
        <v>23156</v>
      </c>
      <c r="B131" s="1" t="s">
        <v>16484</v>
      </c>
      <c r="C131" s="1" t="s">
        <v>26145</v>
      </c>
      <c r="D131" s="1" t="s">
        <v>18612</v>
      </c>
    </row>
    <row r="132" spans="1:4" x14ac:dyDescent="0.25">
      <c r="A132" s="1" t="s">
        <v>23157</v>
      </c>
      <c r="B132" s="1" t="s">
        <v>16485</v>
      </c>
      <c r="C132" s="1" t="s">
        <v>26146</v>
      </c>
      <c r="D132" s="1" t="s">
        <v>18613</v>
      </c>
    </row>
    <row r="133" spans="1:4" x14ac:dyDescent="0.25">
      <c r="A133" s="1" t="s">
        <v>23158</v>
      </c>
      <c r="B133" s="1" t="s">
        <v>16486</v>
      </c>
      <c r="C133" s="1" t="s">
        <v>26147</v>
      </c>
      <c r="D133" s="1" t="s">
        <v>18614</v>
      </c>
    </row>
    <row r="134" spans="1:4" x14ac:dyDescent="0.25">
      <c r="A134" s="1" t="s">
        <v>23159</v>
      </c>
      <c r="B134" s="1" t="s">
        <v>16487</v>
      </c>
      <c r="C134" s="1" t="s">
        <v>26148</v>
      </c>
      <c r="D134" s="1" t="s">
        <v>18615</v>
      </c>
    </row>
    <row r="135" spans="1:4" x14ac:dyDescent="0.25">
      <c r="A135" s="1" t="s">
        <v>23160</v>
      </c>
      <c r="B135" s="1" t="s">
        <v>16488</v>
      </c>
      <c r="C135" s="1" t="s">
        <v>26149</v>
      </c>
      <c r="D135" s="1" t="s">
        <v>18616</v>
      </c>
    </row>
    <row r="136" spans="1:4" x14ac:dyDescent="0.25">
      <c r="A136" s="1" t="s">
        <v>23161</v>
      </c>
      <c r="B136" s="1" t="s">
        <v>16489</v>
      </c>
      <c r="C136" s="1" t="s">
        <v>26150</v>
      </c>
      <c r="D136" s="1" t="s">
        <v>18617</v>
      </c>
    </row>
    <row r="137" spans="1:4" x14ac:dyDescent="0.25">
      <c r="A137" s="1" t="s">
        <v>23162</v>
      </c>
      <c r="B137" s="1" t="s">
        <v>16490</v>
      </c>
      <c r="C137" s="1" t="s">
        <v>26151</v>
      </c>
      <c r="D137" s="1" t="s">
        <v>18618</v>
      </c>
    </row>
    <row r="138" spans="1:4" x14ac:dyDescent="0.25">
      <c r="A138" s="1" t="s">
        <v>23163</v>
      </c>
      <c r="B138" s="1" t="s">
        <v>16491</v>
      </c>
      <c r="C138" s="1" t="s">
        <v>26152</v>
      </c>
      <c r="D138" s="1" t="s">
        <v>18619</v>
      </c>
    </row>
    <row r="139" spans="1:4" x14ac:dyDescent="0.25">
      <c r="A139" s="1" t="s">
        <v>23164</v>
      </c>
      <c r="B139" s="1" t="s">
        <v>16492</v>
      </c>
      <c r="C139" s="1" t="s">
        <v>26153</v>
      </c>
      <c r="D139" s="1" t="s">
        <v>18620</v>
      </c>
    </row>
    <row r="140" spans="1:4" x14ac:dyDescent="0.25">
      <c r="A140" s="1" t="s">
        <v>23165</v>
      </c>
      <c r="B140" s="1" t="s">
        <v>16493</v>
      </c>
      <c r="C140" s="1" t="s">
        <v>26154</v>
      </c>
      <c r="D140" s="1" t="s">
        <v>18621</v>
      </c>
    </row>
    <row r="141" spans="1:4" x14ac:dyDescent="0.25">
      <c r="A141" s="1" t="s">
        <v>23166</v>
      </c>
      <c r="B141" s="1" t="s">
        <v>16494</v>
      </c>
      <c r="C141" s="1" t="s">
        <v>26155</v>
      </c>
      <c r="D141" s="1" t="s">
        <v>18622</v>
      </c>
    </row>
    <row r="142" spans="1:4" x14ac:dyDescent="0.25">
      <c r="A142" s="1" t="s">
        <v>23167</v>
      </c>
      <c r="B142" s="1" t="s">
        <v>16495</v>
      </c>
      <c r="C142" s="1" t="s">
        <v>26156</v>
      </c>
      <c r="D142" s="1" t="s">
        <v>18623</v>
      </c>
    </row>
    <row r="143" spans="1:4" x14ac:dyDescent="0.25">
      <c r="A143" s="1" t="s">
        <v>23168</v>
      </c>
      <c r="B143" s="1" t="s">
        <v>16496</v>
      </c>
      <c r="C143" s="1" t="s">
        <v>26157</v>
      </c>
      <c r="D143" s="1" t="s">
        <v>18624</v>
      </c>
    </row>
    <row r="144" spans="1:4" x14ac:dyDescent="0.25">
      <c r="A144" s="1" t="s">
        <v>23169</v>
      </c>
      <c r="B144" s="1" t="s">
        <v>20586</v>
      </c>
      <c r="C144" s="1" t="s">
        <v>26158</v>
      </c>
      <c r="D144" s="1" t="s">
        <v>18625</v>
      </c>
    </row>
    <row r="145" spans="1:4" x14ac:dyDescent="0.25">
      <c r="A145" s="1" t="s">
        <v>23170</v>
      </c>
      <c r="B145" s="1" t="s">
        <v>16497</v>
      </c>
      <c r="C145" s="1" t="s">
        <v>26159</v>
      </c>
      <c r="D145" s="1" t="s">
        <v>18626</v>
      </c>
    </row>
    <row r="146" spans="1:4" x14ac:dyDescent="0.25">
      <c r="A146" s="1" t="s">
        <v>23171</v>
      </c>
      <c r="B146" s="1" t="s">
        <v>16498</v>
      </c>
      <c r="C146" s="1" t="s">
        <v>26160</v>
      </c>
      <c r="D146" s="1" t="s">
        <v>18627</v>
      </c>
    </row>
    <row r="147" spans="1:4" x14ac:dyDescent="0.25">
      <c r="A147" s="1" t="s">
        <v>23172</v>
      </c>
      <c r="B147" s="1" t="s">
        <v>16499</v>
      </c>
      <c r="C147" s="1" t="s">
        <v>26161</v>
      </c>
      <c r="D147" s="1" t="s">
        <v>18628</v>
      </c>
    </row>
    <row r="148" spans="1:4" x14ac:dyDescent="0.25">
      <c r="A148" s="1" t="s">
        <v>23173</v>
      </c>
      <c r="B148" s="1" t="s">
        <v>16500</v>
      </c>
      <c r="C148" s="1" t="s">
        <v>26162</v>
      </c>
      <c r="D148" s="1" t="s">
        <v>18629</v>
      </c>
    </row>
    <row r="149" spans="1:4" x14ac:dyDescent="0.25">
      <c r="A149" s="1" t="s">
        <v>23174</v>
      </c>
      <c r="B149" s="1" t="s">
        <v>16501</v>
      </c>
      <c r="C149" s="1" t="s">
        <v>26163</v>
      </c>
      <c r="D149" s="1" t="s">
        <v>18630</v>
      </c>
    </row>
    <row r="150" spans="1:4" x14ac:dyDescent="0.25">
      <c r="A150" s="1" t="s">
        <v>23175</v>
      </c>
      <c r="B150" s="1" t="s">
        <v>16502</v>
      </c>
      <c r="C150" s="1" t="s">
        <v>26164</v>
      </c>
      <c r="D150" s="1" t="s">
        <v>18631</v>
      </c>
    </row>
    <row r="151" spans="1:4" x14ac:dyDescent="0.25">
      <c r="A151" s="1" t="s">
        <v>23176</v>
      </c>
      <c r="B151" s="1" t="s">
        <v>16503</v>
      </c>
      <c r="C151" s="1" t="s">
        <v>26165</v>
      </c>
      <c r="D151" s="1" t="s">
        <v>18632</v>
      </c>
    </row>
    <row r="152" spans="1:4" x14ac:dyDescent="0.25">
      <c r="A152" s="1" t="s">
        <v>23177</v>
      </c>
      <c r="B152" s="1" t="s">
        <v>16504</v>
      </c>
      <c r="C152" s="1" t="s">
        <v>26166</v>
      </c>
      <c r="D152" s="1" t="s">
        <v>18633</v>
      </c>
    </row>
    <row r="153" spans="1:4" x14ac:dyDescent="0.25">
      <c r="A153" s="1" t="s">
        <v>23178</v>
      </c>
      <c r="B153" s="1" t="s">
        <v>16505</v>
      </c>
      <c r="C153" s="1" t="s">
        <v>26167</v>
      </c>
      <c r="D153" s="1" t="s">
        <v>18634</v>
      </c>
    </row>
    <row r="154" spans="1:4" x14ac:dyDescent="0.25">
      <c r="A154" s="1" t="s">
        <v>23179</v>
      </c>
      <c r="B154" s="1" t="s">
        <v>16506</v>
      </c>
      <c r="C154" s="1" t="s">
        <v>26168</v>
      </c>
      <c r="D154" s="1" t="s">
        <v>18635</v>
      </c>
    </row>
    <row r="155" spans="1:4" x14ac:dyDescent="0.25">
      <c r="A155" s="1" t="s">
        <v>23180</v>
      </c>
      <c r="B155" s="1" t="s">
        <v>16507</v>
      </c>
      <c r="C155" s="1" t="s">
        <v>26169</v>
      </c>
      <c r="D155" s="1" t="s">
        <v>18636</v>
      </c>
    </row>
    <row r="156" spans="1:4" x14ac:dyDescent="0.25">
      <c r="A156" s="1" t="s">
        <v>23181</v>
      </c>
      <c r="B156" s="1" t="s">
        <v>16508</v>
      </c>
      <c r="C156" s="1" t="s">
        <v>26170</v>
      </c>
      <c r="D156" s="1" t="s">
        <v>18637</v>
      </c>
    </row>
    <row r="157" spans="1:4" x14ac:dyDescent="0.25">
      <c r="A157" s="1" t="s">
        <v>23182</v>
      </c>
      <c r="B157" s="1" t="s">
        <v>16509</v>
      </c>
      <c r="C157" s="1" t="s">
        <v>26171</v>
      </c>
      <c r="D157" s="1" t="s">
        <v>18638</v>
      </c>
    </row>
    <row r="158" spans="1:4" x14ac:dyDescent="0.25">
      <c r="A158" s="1" t="s">
        <v>23183</v>
      </c>
      <c r="B158" s="1" t="s">
        <v>16510</v>
      </c>
      <c r="C158" s="1" t="s">
        <v>26172</v>
      </c>
      <c r="D158" s="1" t="s">
        <v>18639</v>
      </c>
    </row>
    <row r="159" spans="1:4" x14ac:dyDescent="0.25">
      <c r="A159" s="1" t="s">
        <v>23184</v>
      </c>
      <c r="B159" s="1" t="s">
        <v>16511</v>
      </c>
      <c r="C159" s="1" t="s">
        <v>26173</v>
      </c>
      <c r="D159" s="1" t="s">
        <v>18640</v>
      </c>
    </row>
    <row r="160" spans="1:4" x14ac:dyDescent="0.25">
      <c r="A160" s="1" t="s">
        <v>23185</v>
      </c>
      <c r="B160" s="1" t="s">
        <v>16512</v>
      </c>
      <c r="C160" s="1" t="s">
        <v>26174</v>
      </c>
      <c r="D160" s="1" t="s">
        <v>18641</v>
      </c>
    </row>
    <row r="161" spans="1:4" x14ac:dyDescent="0.25">
      <c r="A161" s="1" t="s">
        <v>23186</v>
      </c>
      <c r="B161" s="1" t="s">
        <v>16513</v>
      </c>
      <c r="C161" s="1" t="s">
        <v>26175</v>
      </c>
      <c r="D161" s="1" t="s">
        <v>18642</v>
      </c>
    </row>
    <row r="162" spans="1:4" x14ac:dyDescent="0.25">
      <c r="A162" s="1" t="s">
        <v>23187</v>
      </c>
      <c r="B162" s="1" t="s">
        <v>16514</v>
      </c>
      <c r="C162" s="1" t="s">
        <v>26176</v>
      </c>
      <c r="D162" s="1" t="s">
        <v>18643</v>
      </c>
    </row>
    <row r="163" spans="1:4" x14ac:dyDescent="0.25">
      <c r="A163" s="1" t="s">
        <v>23188</v>
      </c>
      <c r="B163" s="1" t="s">
        <v>16515</v>
      </c>
      <c r="C163" s="1" t="s">
        <v>26177</v>
      </c>
      <c r="D163" s="1" t="s">
        <v>18644</v>
      </c>
    </row>
    <row r="164" spans="1:4" x14ac:dyDescent="0.25">
      <c r="A164" s="1" t="s">
        <v>23189</v>
      </c>
      <c r="B164" s="1" t="s">
        <v>16516</v>
      </c>
      <c r="C164" s="1" t="s">
        <v>26178</v>
      </c>
      <c r="D164" s="1" t="s">
        <v>18645</v>
      </c>
    </row>
    <row r="165" spans="1:4" x14ac:dyDescent="0.25">
      <c r="A165" s="1" t="s">
        <v>23190</v>
      </c>
      <c r="B165" s="1" t="s">
        <v>16517</v>
      </c>
      <c r="C165" s="1" t="s">
        <v>26179</v>
      </c>
      <c r="D165" s="1" t="s">
        <v>18646</v>
      </c>
    </row>
    <row r="166" spans="1:4" x14ac:dyDescent="0.25">
      <c r="A166" s="1" t="s">
        <v>23191</v>
      </c>
      <c r="B166" s="1" t="s">
        <v>16518</v>
      </c>
      <c r="C166" s="1" t="s">
        <v>26180</v>
      </c>
      <c r="D166" s="1" t="s">
        <v>18647</v>
      </c>
    </row>
    <row r="167" spans="1:4" x14ac:dyDescent="0.25">
      <c r="A167" s="1" t="s">
        <v>23192</v>
      </c>
      <c r="B167" s="1" t="s">
        <v>16519</v>
      </c>
      <c r="C167" s="1" t="s">
        <v>26181</v>
      </c>
      <c r="D167" s="1" t="s">
        <v>18648</v>
      </c>
    </row>
    <row r="168" spans="1:4" x14ac:dyDescent="0.25">
      <c r="A168" s="1" t="s">
        <v>23193</v>
      </c>
      <c r="B168" s="1" t="s">
        <v>16520</v>
      </c>
      <c r="C168" s="1" t="s">
        <v>26182</v>
      </c>
      <c r="D168" s="1" t="s">
        <v>18649</v>
      </c>
    </row>
    <row r="169" spans="1:4" x14ac:dyDescent="0.25">
      <c r="A169" s="1" t="s">
        <v>23194</v>
      </c>
      <c r="B169" s="1" t="s">
        <v>16521</v>
      </c>
      <c r="C169" s="1" t="s">
        <v>26183</v>
      </c>
      <c r="D169" s="1" t="s">
        <v>18650</v>
      </c>
    </row>
    <row r="170" spans="1:4" x14ac:dyDescent="0.25">
      <c r="A170" s="1" t="s">
        <v>23195</v>
      </c>
      <c r="B170" s="1" t="s">
        <v>16522</v>
      </c>
      <c r="C170" s="1" t="s">
        <v>26184</v>
      </c>
      <c r="D170" s="1" t="s">
        <v>18651</v>
      </c>
    </row>
    <row r="171" spans="1:4" x14ac:dyDescent="0.25">
      <c r="A171" s="1" t="s">
        <v>23196</v>
      </c>
      <c r="B171" s="1" t="s">
        <v>16523</v>
      </c>
      <c r="C171" s="1" t="s">
        <v>26185</v>
      </c>
      <c r="D171" s="1" t="s">
        <v>18652</v>
      </c>
    </row>
    <row r="172" spans="1:4" x14ac:dyDescent="0.25">
      <c r="A172" s="1" t="s">
        <v>23197</v>
      </c>
      <c r="B172" s="1" t="s">
        <v>16524</v>
      </c>
      <c r="C172" s="1" t="s">
        <v>26186</v>
      </c>
      <c r="D172" s="1" t="s">
        <v>18653</v>
      </c>
    </row>
    <row r="173" spans="1:4" x14ac:dyDescent="0.25">
      <c r="A173" s="1" t="s">
        <v>23198</v>
      </c>
      <c r="B173" s="1" t="s">
        <v>16525</v>
      </c>
      <c r="C173" s="1" t="s">
        <v>26187</v>
      </c>
      <c r="D173" s="1" t="s">
        <v>18654</v>
      </c>
    </row>
    <row r="174" spans="1:4" x14ac:dyDescent="0.25">
      <c r="A174" s="1" t="s">
        <v>23199</v>
      </c>
      <c r="B174" s="1" t="s">
        <v>16526</v>
      </c>
      <c r="C174" s="1" t="s">
        <v>26188</v>
      </c>
      <c r="D174" s="1" t="s">
        <v>18655</v>
      </c>
    </row>
    <row r="175" spans="1:4" x14ac:dyDescent="0.25">
      <c r="A175" s="1" t="s">
        <v>23200</v>
      </c>
      <c r="B175" s="1" t="s">
        <v>16527</v>
      </c>
      <c r="C175" s="1" t="s">
        <v>26189</v>
      </c>
      <c r="D175" s="1" t="s">
        <v>18656</v>
      </c>
    </row>
    <row r="176" spans="1:4" x14ac:dyDescent="0.25">
      <c r="A176" s="1" t="s">
        <v>23201</v>
      </c>
      <c r="B176" s="1" t="s">
        <v>16528</v>
      </c>
      <c r="C176" s="1" t="s">
        <v>26190</v>
      </c>
      <c r="D176" s="1" t="s">
        <v>22996</v>
      </c>
    </row>
    <row r="177" spans="1:4" x14ac:dyDescent="0.25">
      <c r="A177" s="1" t="s">
        <v>23202</v>
      </c>
      <c r="B177" s="1" t="s">
        <v>16529</v>
      </c>
      <c r="C177" s="1" t="s">
        <v>26191</v>
      </c>
      <c r="D177" s="1" t="s">
        <v>22997</v>
      </c>
    </row>
    <row r="178" spans="1:4" x14ac:dyDescent="0.25">
      <c r="A178" s="1" t="s">
        <v>23203</v>
      </c>
      <c r="B178" s="1" t="s">
        <v>16530</v>
      </c>
      <c r="C178" s="1" t="s">
        <v>26192</v>
      </c>
      <c r="D178" s="1" t="s">
        <v>22998</v>
      </c>
    </row>
    <row r="179" spans="1:4" x14ac:dyDescent="0.25">
      <c r="A179" s="1" t="s">
        <v>23204</v>
      </c>
      <c r="B179" s="1" t="s">
        <v>16531</v>
      </c>
      <c r="C179" s="1" t="s">
        <v>26193</v>
      </c>
      <c r="D179" s="1" t="s">
        <v>22999</v>
      </c>
    </row>
    <row r="180" spans="1:4" x14ac:dyDescent="0.25">
      <c r="A180" s="1" t="s">
        <v>23205</v>
      </c>
      <c r="B180" s="1" t="s">
        <v>16532</v>
      </c>
      <c r="C180" s="1" t="s">
        <v>26194</v>
      </c>
      <c r="D180" s="1" t="s">
        <v>23000</v>
      </c>
    </row>
    <row r="181" spans="1:4" x14ac:dyDescent="0.25">
      <c r="A181" s="1" t="s">
        <v>23206</v>
      </c>
      <c r="B181" s="1" t="s">
        <v>16533</v>
      </c>
      <c r="C181" s="1" t="s">
        <v>26195</v>
      </c>
      <c r="D181" s="1" t="s">
        <v>23001</v>
      </c>
    </row>
    <row r="182" spans="1:4" x14ac:dyDescent="0.25">
      <c r="A182" s="1" t="s">
        <v>23207</v>
      </c>
      <c r="B182" s="1" t="s">
        <v>16534</v>
      </c>
      <c r="C182" s="1" t="s">
        <v>26196</v>
      </c>
      <c r="D182" s="1" t="s">
        <v>23002</v>
      </c>
    </row>
    <row r="183" spans="1:4" x14ac:dyDescent="0.25">
      <c r="A183" s="1" t="s">
        <v>23208</v>
      </c>
      <c r="B183" s="1" t="s">
        <v>16535</v>
      </c>
      <c r="C183" s="1" t="s">
        <v>26197</v>
      </c>
      <c r="D183" s="1" t="s">
        <v>23003</v>
      </c>
    </row>
    <row r="184" spans="1:4" x14ac:dyDescent="0.25">
      <c r="A184" s="1" t="s">
        <v>23209</v>
      </c>
      <c r="B184" s="1" t="s">
        <v>16536</v>
      </c>
      <c r="C184" s="1" t="s">
        <v>26198</v>
      </c>
      <c r="D184" s="1" t="s">
        <v>23004</v>
      </c>
    </row>
    <row r="185" spans="1:4" x14ac:dyDescent="0.25">
      <c r="A185" s="1" t="s">
        <v>23210</v>
      </c>
      <c r="B185" s="1" t="s">
        <v>16537</v>
      </c>
      <c r="C185" s="1" t="s">
        <v>26199</v>
      </c>
      <c r="D185" s="1" t="s">
        <v>23005</v>
      </c>
    </row>
    <row r="186" spans="1:4" x14ac:dyDescent="0.25">
      <c r="A186" s="1" t="s">
        <v>23211</v>
      </c>
      <c r="B186" s="1" t="s">
        <v>16538</v>
      </c>
      <c r="C186" s="1" t="s">
        <v>26200</v>
      </c>
      <c r="D186" s="1" t="s">
        <v>23006</v>
      </c>
    </row>
    <row r="187" spans="1:4" x14ac:dyDescent="0.25">
      <c r="A187" s="1" t="s">
        <v>23212</v>
      </c>
      <c r="B187" s="1" t="s">
        <v>16539</v>
      </c>
      <c r="C187" s="1" t="s">
        <v>26201</v>
      </c>
      <c r="D187" s="1" t="s">
        <v>23007</v>
      </c>
    </row>
    <row r="188" spans="1:4" x14ac:dyDescent="0.25">
      <c r="A188" s="1" t="s">
        <v>23213</v>
      </c>
      <c r="B188" s="1" t="s">
        <v>16540</v>
      </c>
      <c r="C188" s="1" t="s">
        <v>26202</v>
      </c>
      <c r="D188" s="1" t="s">
        <v>23008</v>
      </c>
    </row>
    <row r="189" spans="1:4" x14ac:dyDescent="0.25">
      <c r="A189" s="1" t="s">
        <v>23214</v>
      </c>
      <c r="B189" s="1" t="s">
        <v>16541</v>
      </c>
      <c r="C189" s="1" t="s">
        <v>26203</v>
      </c>
      <c r="D189" s="1" t="s">
        <v>23009</v>
      </c>
    </row>
    <row r="190" spans="1:4" x14ac:dyDescent="0.25">
      <c r="A190" s="1" t="s">
        <v>23215</v>
      </c>
      <c r="B190" s="1" t="s">
        <v>16542</v>
      </c>
      <c r="C190" s="1" t="s">
        <v>26204</v>
      </c>
      <c r="D190" s="1" t="s">
        <v>23010</v>
      </c>
    </row>
    <row r="191" spans="1:4" x14ac:dyDescent="0.25">
      <c r="A191" s="1" t="s">
        <v>23216</v>
      </c>
      <c r="B191" s="1" t="s">
        <v>16543</v>
      </c>
      <c r="C191" s="1" t="s">
        <v>26205</v>
      </c>
      <c r="D191" s="1" t="s">
        <v>23011</v>
      </c>
    </row>
    <row r="192" spans="1:4" x14ac:dyDescent="0.25">
      <c r="A192" s="1" t="s">
        <v>23217</v>
      </c>
      <c r="B192" s="1" t="s">
        <v>16544</v>
      </c>
      <c r="C192" s="1" t="s">
        <v>26206</v>
      </c>
      <c r="D192" s="1" t="s">
        <v>23012</v>
      </c>
    </row>
    <row r="193" spans="1:4" x14ac:dyDescent="0.25">
      <c r="A193" s="1" t="s">
        <v>23218</v>
      </c>
      <c r="B193" s="1" t="s">
        <v>16545</v>
      </c>
      <c r="C193" s="1" t="s">
        <v>26207</v>
      </c>
      <c r="D193" s="1" t="s">
        <v>23013</v>
      </c>
    </row>
    <row r="194" spans="1:4" x14ac:dyDescent="0.25">
      <c r="A194" s="1" t="s">
        <v>23219</v>
      </c>
      <c r="B194" s="1" t="s">
        <v>16546</v>
      </c>
      <c r="C194" s="1" t="s">
        <v>26208</v>
      </c>
      <c r="D194" s="1" t="s">
        <v>23014</v>
      </c>
    </row>
    <row r="195" spans="1:4" x14ac:dyDescent="0.25">
      <c r="A195" s="1" t="s">
        <v>23220</v>
      </c>
      <c r="B195" s="1" t="s">
        <v>16547</v>
      </c>
      <c r="C195" s="1" t="s">
        <v>26209</v>
      </c>
      <c r="D195" s="1" t="s">
        <v>23015</v>
      </c>
    </row>
    <row r="196" spans="1:4" x14ac:dyDescent="0.25">
      <c r="A196" s="1" t="s">
        <v>23221</v>
      </c>
      <c r="B196" s="1" t="s">
        <v>16548</v>
      </c>
      <c r="C196" s="1" t="s">
        <v>26210</v>
      </c>
      <c r="D196" s="1" t="s">
        <v>23016</v>
      </c>
    </row>
    <row r="197" spans="1:4" x14ac:dyDescent="0.25">
      <c r="A197" s="1" t="s">
        <v>23222</v>
      </c>
      <c r="B197" s="1" t="s">
        <v>16549</v>
      </c>
      <c r="C197" s="1" t="s">
        <v>26211</v>
      </c>
      <c r="D197" s="1" t="s">
        <v>23017</v>
      </c>
    </row>
    <row r="198" spans="1:4" x14ac:dyDescent="0.25">
      <c r="A198" s="1" t="s">
        <v>23223</v>
      </c>
      <c r="B198" s="1" t="s">
        <v>16550</v>
      </c>
      <c r="C198" s="1" t="s">
        <v>26212</v>
      </c>
      <c r="D198" s="1" t="s">
        <v>23018</v>
      </c>
    </row>
    <row r="199" spans="1:4" x14ac:dyDescent="0.25">
      <c r="A199" s="1" t="s">
        <v>23224</v>
      </c>
      <c r="B199" s="1" t="s">
        <v>16551</v>
      </c>
      <c r="C199" s="1" t="s">
        <v>26213</v>
      </c>
      <c r="D199" s="1" t="s">
        <v>23019</v>
      </c>
    </row>
    <row r="200" spans="1:4" x14ac:dyDescent="0.25">
      <c r="A200" s="1" t="s">
        <v>23225</v>
      </c>
      <c r="B200" s="1" t="s">
        <v>16552</v>
      </c>
      <c r="C200" s="1" t="s">
        <v>26214</v>
      </c>
      <c r="D200" s="1" t="s">
        <v>23020</v>
      </c>
    </row>
    <row r="201" spans="1:4" x14ac:dyDescent="0.25">
      <c r="A201" s="1" t="s">
        <v>23226</v>
      </c>
      <c r="B201" s="1" t="s">
        <v>16553</v>
      </c>
      <c r="C201" s="1" t="s">
        <v>26215</v>
      </c>
      <c r="D201" s="1" t="s">
        <v>23021</v>
      </c>
    </row>
    <row r="202" spans="1:4" x14ac:dyDescent="0.25">
      <c r="A202" s="1" t="s">
        <v>23227</v>
      </c>
      <c r="B202" s="1" t="s">
        <v>16554</v>
      </c>
      <c r="C202" s="1" t="s">
        <v>26216</v>
      </c>
      <c r="D202" s="1" t="s">
        <v>23022</v>
      </c>
    </row>
    <row r="203" spans="1:4" x14ac:dyDescent="0.25">
      <c r="A203" s="1" t="s">
        <v>23228</v>
      </c>
      <c r="B203" s="1" t="s">
        <v>16555</v>
      </c>
      <c r="C203" s="1" t="s">
        <v>26217</v>
      </c>
      <c r="D203" s="1" t="s">
        <v>23023</v>
      </c>
    </row>
    <row r="204" spans="1:4" x14ac:dyDescent="0.25">
      <c r="A204" s="1" t="s">
        <v>23229</v>
      </c>
      <c r="B204" s="1" t="s">
        <v>16556</v>
      </c>
      <c r="C204" s="1" t="s">
        <v>26218</v>
      </c>
      <c r="D204" s="1" t="s">
        <v>23024</v>
      </c>
    </row>
    <row r="205" spans="1:4" x14ac:dyDescent="0.25">
      <c r="A205" s="1" t="s">
        <v>23230</v>
      </c>
      <c r="B205" s="1" t="s">
        <v>16557</v>
      </c>
      <c r="C205" s="1" t="s">
        <v>26219</v>
      </c>
      <c r="D205" s="1" t="s">
        <v>23025</v>
      </c>
    </row>
    <row r="206" spans="1:4" x14ac:dyDescent="0.25">
      <c r="A206" s="1" t="s">
        <v>23231</v>
      </c>
      <c r="B206" s="1" t="s">
        <v>16558</v>
      </c>
      <c r="C206" s="1" t="s">
        <v>26220</v>
      </c>
      <c r="D206" s="1" t="s">
        <v>18657</v>
      </c>
    </row>
    <row r="207" spans="1:4" x14ac:dyDescent="0.25">
      <c r="A207" s="1" t="s">
        <v>23232</v>
      </c>
      <c r="B207" s="1" t="s">
        <v>3080</v>
      </c>
      <c r="C207" s="1" t="s">
        <v>26221</v>
      </c>
      <c r="D207" s="1" t="s">
        <v>18658</v>
      </c>
    </row>
    <row r="208" spans="1:4" x14ac:dyDescent="0.25">
      <c r="A208" s="1" t="s">
        <v>23233</v>
      </c>
      <c r="B208" s="1" t="s">
        <v>16559</v>
      </c>
      <c r="C208" s="1" t="s">
        <v>26222</v>
      </c>
      <c r="D208" s="1" t="s">
        <v>18659</v>
      </c>
    </row>
    <row r="209" spans="1:4" x14ac:dyDescent="0.25">
      <c r="A209" s="1" t="s">
        <v>23234</v>
      </c>
      <c r="B209" s="1" t="s">
        <v>16560</v>
      </c>
      <c r="C209" s="1" t="s">
        <v>26223</v>
      </c>
      <c r="D209" s="1" t="s">
        <v>18660</v>
      </c>
    </row>
    <row r="210" spans="1:4" x14ac:dyDescent="0.25">
      <c r="A210" s="1" t="s">
        <v>23235</v>
      </c>
      <c r="B210" s="1" t="s">
        <v>16561</v>
      </c>
      <c r="C210" s="1" t="s">
        <v>26224</v>
      </c>
      <c r="D210" s="1" t="s">
        <v>18661</v>
      </c>
    </row>
    <row r="211" spans="1:4" x14ac:dyDescent="0.25">
      <c r="A211" s="1" t="s">
        <v>23236</v>
      </c>
      <c r="B211" s="1" t="s">
        <v>16562</v>
      </c>
      <c r="C211" s="1" t="s">
        <v>26225</v>
      </c>
      <c r="D211" s="1" t="s">
        <v>18662</v>
      </c>
    </row>
    <row r="212" spans="1:4" x14ac:dyDescent="0.25">
      <c r="A212" s="1" t="s">
        <v>23237</v>
      </c>
      <c r="B212" s="1" t="s">
        <v>16563</v>
      </c>
      <c r="C212" s="1" t="s">
        <v>26226</v>
      </c>
      <c r="D212" s="1" t="s">
        <v>18663</v>
      </c>
    </row>
    <row r="213" spans="1:4" x14ac:dyDescent="0.25">
      <c r="A213" s="1" t="s">
        <v>23238</v>
      </c>
      <c r="B213" s="1" t="s">
        <v>16564</v>
      </c>
      <c r="C213" s="1" t="s">
        <v>26227</v>
      </c>
      <c r="D213" s="1" t="s">
        <v>18664</v>
      </c>
    </row>
    <row r="214" spans="1:4" x14ac:dyDescent="0.25">
      <c r="A214" s="1" t="s">
        <v>23239</v>
      </c>
      <c r="B214" s="1" t="s">
        <v>16565</v>
      </c>
      <c r="C214" s="1" t="s">
        <v>26228</v>
      </c>
      <c r="D214" s="1" t="s">
        <v>18665</v>
      </c>
    </row>
    <row r="215" spans="1:4" x14ac:dyDescent="0.25">
      <c r="A215" s="1" t="s">
        <v>23240</v>
      </c>
      <c r="B215" s="1" t="s">
        <v>16566</v>
      </c>
      <c r="C215" s="1" t="s">
        <v>26229</v>
      </c>
      <c r="D215" s="1" t="s">
        <v>18666</v>
      </c>
    </row>
    <row r="216" spans="1:4" x14ac:dyDescent="0.25">
      <c r="A216" s="1" t="s">
        <v>23241</v>
      </c>
      <c r="B216" s="1" t="s">
        <v>16567</v>
      </c>
      <c r="C216" s="1" t="s">
        <v>26230</v>
      </c>
      <c r="D216" s="1" t="s">
        <v>18667</v>
      </c>
    </row>
    <row r="217" spans="1:4" x14ac:dyDescent="0.25">
      <c r="A217" s="1" t="s">
        <v>23242</v>
      </c>
      <c r="B217" s="1" t="s">
        <v>16568</v>
      </c>
      <c r="C217" s="1" t="s">
        <v>26231</v>
      </c>
      <c r="D217" s="1" t="s">
        <v>18668</v>
      </c>
    </row>
    <row r="218" spans="1:4" x14ac:dyDescent="0.25">
      <c r="A218" s="1" t="s">
        <v>23243</v>
      </c>
      <c r="B218" s="1" t="s">
        <v>16569</v>
      </c>
      <c r="C218" s="1" t="s">
        <v>26232</v>
      </c>
      <c r="D218" s="1" t="s">
        <v>18669</v>
      </c>
    </row>
    <row r="219" spans="1:4" x14ac:dyDescent="0.25">
      <c r="A219" s="1" t="s">
        <v>23244</v>
      </c>
      <c r="B219" s="1" t="s">
        <v>16570</v>
      </c>
      <c r="C219" s="1" t="s">
        <v>26233</v>
      </c>
      <c r="D219" s="1" t="s">
        <v>18670</v>
      </c>
    </row>
    <row r="220" spans="1:4" x14ac:dyDescent="0.25">
      <c r="A220" s="1" t="s">
        <v>23245</v>
      </c>
      <c r="B220" s="1" t="s">
        <v>16571</v>
      </c>
      <c r="C220" s="1" t="s">
        <v>26234</v>
      </c>
      <c r="D220" s="1" t="s">
        <v>18671</v>
      </c>
    </row>
    <row r="221" spans="1:4" x14ac:dyDescent="0.25">
      <c r="A221" s="1" t="s">
        <v>23246</v>
      </c>
      <c r="B221" s="1" t="s">
        <v>16572</v>
      </c>
      <c r="C221" s="1" t="s">
        <v>26235</v>
      </c>
      <c r="D221" s="1" t="s">
        <v>18672</v>
      </c>
    </row>
    <row r="222" spans="1:4" x14ac:dyDescent="0.25">
      <c r="A222" s="1" t="s">
        <v>23247</v>
      </c>
      <c r="B222" s="1" t="s">
        <v>16573</v>
      </c>
      <c r="C222" s="1" t="s">
        <v>26236</v>
      </c>
      <c r="D222" s="1" t="s">
        <v>18673</v>
      </c>
    </row>
    <row r="223" spans="1:4" x14ac:dyDescent="0.25">
      <c r="A223" s="1" t="s">
        <v>23248</v>
      </c>
      <c r="B223" s="1" t="s">
        <v>16574</v>
      </c>
      <c r="C223" s="1" t="s">
        <v>26237</v>
      </c>
      <c r="D223" s="1" t="s">
        <v>18674</v>
      </c>
    </row>
    <row r="224" spans="1:4" x14ac:dyDescent="0.25">
      <c r="A224" s="1" t="s">
        <v>23249</v>
      </c>
      <c r="B224" s="1" t="s">
        <v>16575</v>
      </c>
      <c r="C224" s="1" t="s">
        <v>26238</v>
      </c>
      <c r="D224" s="1" t="s">
        <v>18675</v>
      </c>
    </row>
    <row r="225" spans="1:4" x14ac:dyDescent="0.25">
      <c r="A225" s="1" t="s">
        <v>23250</v>
      </c>
      <c r="B225" s="1" t="s">
        <v>16576</v>
      </c>
      <c r="C225" s="1" t="s">
        <v>26239</v>
      </c>
      <c r="D225" s="1" t="s">
        <v>18676</v>
      </c>
    </row>
    <row r="226" spans="1:4" x14ac:dyDescent="0.25">
      <c r="A226" s="1" t="s">
        <v>23251</v>
      </c>
      <c r="B226" s="1" t="s">
        <v>16577</v>
      </c>
      <c r="C226" s="1" t="s">
        <v>26240</v>
      </c>
      <c r="D226" s="1" t="s">
        <v>18677</v>
      </c>
    </row>
    <row r="227" spans="1:4" x14ac:dyDescent="0.25">
      <c r="A227" s="1" t="s">
        <v>23252</v>
      </c>
      <c r="B227" s="1" t="s">
        <v>16578</v>
      </c>
      <c r="C227" s="1" t="s">
        <v>26241</v>
      </c>
      <c r="D227" s="1" t="s">
        <v>18678</v>
      </c>
    </row>
    <row r="228" spans="1:4" x14ac:dyDescent="0.25">
      <c r="A228" s="1" t="s">
        <v>23253</v>
      </c>
      <c r="B228" s="1" t="s">
        <v>16579</v>
      </c>
      <c r="C228" s="1" t="s">
        <v>26242</v>
      </c>
      <c r="D228" s="1" t="s">
        <v>18679</v>
      </c>
    </row>
    <row r="229" spans="1:4" x14ac:dyDescent="0.25">
      <c r="A229" s="1" t="s">
        <v>23254</v>
      </c>
      <c r="B229" s="1" t="s">
        <v>16580</v>
      </c>
      <c r="C229" s="1" t="s">
        <v>26243</v>
      </c>
      <c r="D229" s="1" t="s">
        <v>18680</v>
      </c>
    </row>
    <row r="230" spans="1:4" x14ac:dyDescent="0.25">
      <c r="A230" s="1" t="s">
        <v>23255</v>
      </c>
      <c r="B230" s="1" t="s">
        <v>16581</v>
      </c>
      <c r="C230" s="1" t="s">
        <v>26244</v>
      </c>
      <c r="D230" s="1" t="s">
        <v>18681</v>
      </c>
    </row>
    <row r="231" spans="1:4" x14ac:dyDescent="0.25">
      <c r="A231" s="1" t="s">
        <v>23256</v>
      </c>
      <c r="B231" s="1" t="s">
        <v>16582</v>
      </c>
      <c r="C231" s="1" t="s">
        <v>26245</v>
      </c>
      <c r="D231" s="1" t="s">
        <v>18682</v>
      </c>
    </row>
    <row r="232" spans="1:4" x14ac:dyDescent="0.25">
      <c r="A232" s="1" t="s">
        <v>23257</v>
      </c>
      <c r="B232" s="1" t="s">
        <v>16583</v>
      </c>
      <c r="C232" s="1" t="s">
        <v>26246</v>
      </c>
      <c r="D232" s="1" t="s">
        <v>18683</v>
      </c>
    </row>
    <row r="233" spans="1:4" x14ac:dyDescent="0.25">
      <c r="A233" s="1" t="s">
        <v>23258</v>
      </c>
      <c r="B233" s="1" t="s">
        <v>16584</v>
      </c>
      <c r="C233" s="1" t="s">
        <v>26247</v>
      </c>
      <c r="D233" s="1" t="s">
        <v>18684</v>
      </c>
    </row>
    <row r="234" spans="1:4" x14ac:dyDescent="0.25">
      <c r="A234" s="1" t="s">
        <v>23259</v>
      </c>
      <c r="B234" s="1" t="s">
        <v>16585</v>
      </c>
      <c r="C234" s="1" t="s">
        <v>26248</v>
      </c>
      <c r="D234" s="1" t="s">
        <v>20614</v>
      </c>
    </row>
    <row r="235" spans="1:4" x14ac:dyDescent="0.25">
      <c r="A235" s="1" t="s">
        <v>23260</v>
      </c>
      <c r="B235" s="1" t="s">
        <v>16586</v>
      </c>
      <c r="C235" s="1" t="s">
        <v>26249</v>
      </c>
      <c r="D235" s="1" t="s">
        <v>18685</v>
      </c>
    </row>
    <row r="236" spans="1:4" x14ac:dyDescent="0.25">
      <c r="A236" s="1" t="s">
        <v>23261</v>
      </c>
      <c r="B236" s="1" t="s">
        <v>16587</v>
      </c>
      <c r="C236" s="1" t="s">
        <v>26250</v>
      </c>
      <c r="D236" s="1" t="s">
        <v>18686</v>
      </c>
    </row>
    <row r="237" spans="1:4" x14ac:dyDescent="0.25">
      <c r="A237" s="1" t="s">
        <v>23262</v>
      </c>
      <c r="B237" s="1" t="s">
        <v>16588</v>
      </c>
      <c r="C237" s="1" t="s">
        <v>26251</v>
      </c>
      <c r="D237" s="1" t="s">
        <v>18687</v>
      </c>
    </row>
    <row r="238" spans="1:4" x14ac:dyDescent="0.25">
      <c r="A238" s="1" t="s">
        <v>23263</v>
      </c>
      <c r="B238" s="1" t="s">
        <v>16589</v>
      </c>
      <c r="C238" s="1" t="s">
        <v>26252</v>
      </c>
      <c r="D238" s="1" t="s">
        <v>18688</v>
      </c>
    </row>
    <row r="239" spans="1:4" x14ac:dyDescent="0.25">
      <c r="A239" s="1" t="s">
        <v>23264</v>
      </c>
      <c r="B239" s="1" t="s">
        <v>16590</v>
      </c>
      <c r="C239" s="1" t="s">
        <v>26253</v>
      </c>
      <c r="D239" s="1" t="s">
        <v>18689</v>
      </c>
    </row>
    <row r="240" spans="1:4" x14ac:dyDescent="0.25">
      <c r="A240" s="1" t="s">
        <v>23265</v>
      </c>
      <c r="B240" s="1" t="s">
        <v>16591</v>
      </c>
      <c r="C240" s="1" t="s">
        <v>26254</v>
      </c>
      <c r="D240" s="1" t="s">
        <v>18690</v>
      </c>
    </row>
    <row r="241" spans="1:4" x14ac:dyDescent="0.25">
      <c r="A241" s="1" t="s">
        <v>23266</v>
      </c>
      <c r="B241" s="1" t="s">
        <v>16592</v>
      </c>
      <c r="C241" s="1" t="s">
        <v>26255</v>
      </c>
      <c r="D241" s="1" t="s">
        <v>18691</v>
      </c>
    </row>
    <row r="242" spans="1:4" x14ac:dyDescent="0.25">
      <c r="A242" s="1" t="s">
        <v>23267</v>
      </c>
      <c r="B242" s="1" t="s">
        <v>16593</v>
      </c>
      <c r="C242" s="1" t="s">
        <v>26256</v>
      </c>
      <c r="D242" s="1" t="s">
        <v>18692</v>
      </c>
    </row>
    <row r="243" spans="1:4" x14ac:dyDescent="0.25">
      <c r="A243" s="1" t="s">
        <v>23268</v>
      </c>
      <c r="B243" s="1" t="s">
        <v>16594</v>
      </c>
      <c r="C243" s="1" t="s">
        <v>26257</v>
      </c>
      <c r="D243" s="1" t="s">
        <v>18693</v>
      </c>
    </row>
    <row r="244" spans="1:4" x14ac:dyDescent="0.25">
      <c r="A244" s="1" t="s">
        <v>23269</v>
      </c>
      <c r="B244" s="1" t="s">
        <v>16595</v>
      </c>
      <c r="C244" s="1" t="s">
        <v>26258</v>
      </c>
      <c r="D244" s="1" t="s">
        <v>18694</v>
      </c>
    </row>
    <row r="245" spans="1:4" x14ac:dyDescent="0.25">
      <c r="A245" s="1" t="s">
        <v>23270</v>
      </c>
      <c r="B245" s="1" t="s">
        <v>16596</v>
      </c>
      <c r="C245" s="1" t="s">
        <v>26259</v>
      </c>
      <c r="D245" s="1" t="s">
        <v>18695</v>
      </c>
    </row>
    <row r="246" spans="1:4" x14ac:dyDescent="0.25">
      <c r="A246" s="1" t="s">
        <v>23271</v>
      </c>
      <c r="B246" s="1" t="s">
        <v>16597</v>
      </c>
      <c r="C246" s="1" t="s">
        <v>26260</v>
      </c>
      <c r="D246" s="1" t="s">
        <v>18696</v>
      </c>
    </row>
    <row r="247" spans="1:4" x14ac:dyDescent="0.25">
      <c r="A247" s="1" t="s">
        <v>23272</v>
      </c>
      <c r="B247" s="1" t="s">
        <v>16598</v>
      </c>
      <c r="C247" s="1" t="s">
        <v>26261</v>
      </c>
      <c r="D247" s="1" t="s">
        <v>18697</v>
      </c>
    </row>
    <row r="248" spans="1:4" x14ac:dyDescent="0.25">
      <c r="A248" s="1" t="s">
        <v>23273</v>
      </c>
      <c r="B248" s="1" t="s">
        <v>16599</v>
      </c>
      <c r="C248" s="1" t="s">
        <v>26262</v>
      </c>
      <c r="D248" s="1" t="s">
        <v>18698</v>
      </c>
    </row>
    <row r="249" spans="1:4" x14ac:dyDescent="0.25">
      <c r="A249" s="1" t="s">
        <v>23274</v>
      </c>
      <c r="B249" s="1" t="s">
        <v>16600</v>
      </c>
      <c r="C249" s="1" t="s">
        <v>26263</v>
      </c>
      <c r="D249" s="1" t="s">
        <v>18699</v>
      </c>
    </row>
    <row r="250" spans="1:4" x14ac:dyDescent="0.25">
      <c r="A250" s="1" t="s">
        <v>23275</v>
      </c>
      <c r="B250" s="1" t="s">
        <v>16601</v>
      </c>
      <c r="C250" s="1" t="s">
        <v>26264</v>
      </c>
      <c r="D250" s="1" t="s">
        <v>18700</v>
      </c>
    </row>
    <row r="251" spans="1:4" x14ac:dyDescent="0.25">
      <c r="A251" s="1" t="s">
        <v>23276</v>
      </c>
      <c r="B251" s="1" t="s">
        <v>16602</v>
      </c>
      <c r="C251" s="1" t="s">
        <v>26265</v>
      </c>
      <c r="D251" s="1" t="s">
        <v>18701</v>
      </c>
    </row>
    <row r="252" spans="1:4" x14ac:dyDescent="0.25">
      <c r="A252" s="1" t="s">
        <v>23277</v>
      </c>
      <c r="B252" s="1" t="s">
        <v>16603</v>
      </c>
      <c r="C252" s="1" t="s">
        <v>26266</v>
      </c>
      <c r="D252" s="1" t="s">
        <v>18702</v>
      </c>
    </row>
    <row r="253" spans="1:4" x14ac:dyDescent="0.25">
      <c r="A253" s="1" t="s">
        <v>23278</v>
      </c>
      <c r="B253" s="1" t="s">
        <v>16604</v>
      </c>
      <c r="C253" s="1" t="s">
        <v>26267</v>
      </c>
      <c r="D253" s="1" t="s">
        <v>18703</v>
      </c>
    </row>
    <row r="254" spans="1:4" x14ac:dyDescent="0.25">
      <c r="A254" s="1" t="s">
        <v>23279</v>
      </c>
      <c r="B254" s="1" t="s">
        <v>16605</v>
      </c>
      <c r="C254" s="1" t="s">
        <v>26268</v>
      </c>
      <c r="D254" s="1" t="s">
        <v>18704</v>
      </c>
    </row>
    <row r="255" spans="1:4" x14ac:dyDescent="0.25">
      <c r="A255" s="1" t="s">
        <v>23280</v>
      </c>
      <c r="B255" s="1" t="s">
        <v>16606</v>
      </c>
      <c r="C255" s="1" t="s">
        <v>26269</v>
      </c>
      <c r="D255" s="1" t="s">
        <v>18705</v>
      </c>
    </row>
    <row r="256" spans="1:4" x14ac:dyDescent="0.25">
      <c r="A256" s="1" t="s">
        <v>23281</v>
      </c>
      <c r="B256" s="1" t="s">
        <v>16607</v>
      </c>
      <c r="C256" s="1" t="s">
        <v>26270</v>
      </c>
      <c r="D256" s="1" t="s">
        <v>18706</v>
      </c>
    </row>
    <row r="257" spans="1:4" x14ac:dyDescent="0.25">
      <c r="A257" s="1" t="s">
        <v>23282</v>
      </c>
      <c r="B257" s="1" t="s">
        <v>16608</v>
      </c>
      <c r="C257" s="1" t="s">
        <v>26271</v>
      </c>
      <c r="D257" s="1" t="s">
        <v>18707</v>
      </c>
    </row>
    <row r="258" spans="1:4" x14ac:dyDescent="0.25">
      <c r="A258" s="1" t="s">
        <v>23283</v>
      </c>
      <c r="B258" s="1" t="s">
        <v>16609</v>
      </c>
      <c r="C258" s="1" t="s">
        <v>26272</v>
      </c>
      <c r="D258" s="1" t="s">
        <v>18708</v>
      </c>
    </row>
    <row r="259" spans="1:4" x14ac:dyDescent="0.25">
      <c r="A259" s="1" t="s">
        <v>23284</v>
      </c>
      <c r="B259" s="1" t="s">
        <v>16610</v>
      </c>
      <c r="C259" s="1" t="s">
        <v>26273</v>
      </c>
      <c r="D259" s="1" t="s">
        <v>18709</v>
      </c>
    </row>
    <row r="260" spans="1:4" x14ac:dyDescent="0.25">
      <c r="A260" s="1" t="s">
        <v>23285</v>
      </c>
      <c r="B260" s="1" t="s">
        <v>16611</v>
      </c>
      <c r="C260" s="1" t="s">
        <v>26274</v>
      </c>
      <c r="D260" s="1" t="s">
        <v>18710</v>
      </c>
    </row>
    <row r="261" spans="1:4" x14ac:dyDescent="0.25">
      <c r="A261" s="1" t="s">
        <v>23286</v>
      </c>
      <c r="B261" s="1" t="s">
        <v>16612</v>
      </c>
      <c r="C261" s="1" t="s">
        <v>26275</v>
      </c>
      <c r="D261" s="1" t="s">
        <v>18711</v>
      </c>
    </row>
    <row r="262" spans="1:4" x14ac:dyDescent="0.25">
      <c r="A262" s="1" t="s">
        <v>23287</v>
      </c>
      <c r="B262" s="1" t="s">
        <v>16613</v>
      </c>
      <c r="C262" s="1" t="s">
        <v>26276</v>
      </c>
      <c r="D262" s="1" t="s">
        <v>18712</v>
      </c>
    </row>
    <row r="263" spans="1:4" x14ac:dyDescent="0.25">
      <c r="A263" s="1" t="s">
        <v>23288</v>
      </c>
      <c r="B263" s="1" t="s">
        <v>16614</v>
      </c>
      <c r="C263" s="1" t="s">
        <v>26277</v>
      </c>
      <c r="D263" s="1" t="s">
        <v>18713</v>
      </c>
    </row>
    <row r="264" spans="1:4" x14ac:dyDescent="0.25">
      <c r="A264" s="1" t="s">
        <v>23289</v>
      </c>
      <c r="B264" s="1" t="s">
        <v>16615</v>
      </c>
      <c r="C264" s="1" t="s">
        <v>26278</v>
      </c>
      <c r="D264" s="1" t="s">
        <v>18714</v>
      </c>
    </row>
    <row r="265" spans="1:4" x14ac:dyDescent="0.25">
      <c r="A265" s="1" t="s">
        <v>23290</v>
      </c>
      <c r="B265" s="1" t="s">
        <v>16616</v>
      </c>
      <c r="C265" s="1" t="s">
        <v>26279</v>
      </c>
      <c r="D265" s="1" t="s">
        <v>18715</v>
      </c>
    </row>
    <row r="266" spans="1:4" x14ac:dyDescent="0.25">
      <c r="A266" s="1" t="s">
        <v>23291</v>
      </c>
      <c r="B266" s="1" t="s">
        <v>3050</v>
      </c>
      <c r="C266" s="1" t="s">
        <v>26280</v>
      </c>
      <c r="D266" s="1" t="s">
        <v>3095</v>
      </c>
    </row>
    <row r="267" spans="1:4" x14ac:dyDescent="0.25">
      <c r="A267" s="1" t="s">
        <v>23292</v>
      </c>
      <c r="B267" s="1" t="s">
        <v>3051</v>
      </c>
      <c r="C267" s="1" t="s">
        <v>26281</v>
      </c>
      <c r="D267" s="1" t="s">
        <v>18716</v>
      </c>
    </row>
    <row r="268" spans="1:4" x14ac:dyDescent="0.25">
      <c r="A268" s="1" t="s">
        <v>23293</v>
      </c>
      <c r="B268" s="1" t="s">
        <v>3052</v>
      </c>
      <c r="C268" s="1" t="s">
        <v>26282</v>
      </c>
      <c r="D268" s="1" t="s">
        <v>3096</v>
      </c>
    </row>
    <row r="269" spans="1:4" x14ac:dyDescent="0.25">
      <c r="A269" s="1" t="s">
        <v>23294</v>
      </c>
      <c r="B269" s="1" t="s">
        <v>16617</v>
      </c>
      <c r="C269" s="1" t="s">
        <v>26283</v>
      </c>
      <c r="D269" s="1" t="s">
        <v>18717</v>
      </c>
    </row>
    <row r="270" spans="1:4" x14ac:dyDescent="0.25">
      <c r="A270" s="1" t="s">
        <v>23295</v>
      </c>
      <c r="B270" s="1" t="s">
        <v>3083</v>
      </c>
      <c r="C270" s="1" t="s">
        <v>26284</v>
      </c>
      <c r="D270" s="1" t="s">
        <v>3098</v>
      </c>
    </row>
    <row r="271" spans="1:4" x14ac:dyDescent="0.25">
      <c r="A271" s="1" t="s">
        <v>23296</v>
      </c>
      <c r="B271" s="1" t="s">
        <v>3053</v>
      </c>
      <c r="C271" s="1" t="s">
        <v>26285</v>
      </c>
      <c r="D271" s="1" t="s">
        <v>3097</v>
      </c>
    </row>
    <row r="272" spans="1:4" x14ac:dyDescent="0.25">
      <c r="A272" s="1" t="s">
        <v>23297</v>
      </c>
      <c r="B272" s="1" t="s">
        <v>16618</v>
      </c>
      <c r="C272" s="1" t="s">
        <v>26286</v>
      </c>
      <c r="D272" s="1" t="s">
        <v>18718</v>
      </c>
    </row>
    <row r="273" spans="1:4" x14ac:dyDescent="0.25">
      <c r="A273" s="1" t="s">
        <v>23298</v>
      </c>
      <c r="B273" s="1" t="s">
        <v>16619</v>
      </c>
      <c r="C273" s="1" t="s">
        <v>26287</v>
      </c>
      <c r="D273" s="1" t="s">
        <v>18719</v>
      </c>
    </row>
    <row r="274" spans="1:4" x14ac:dyDescent="0.25">
      <c r="A274" s="1" t="s">
        <v>23299</v>
      </c>
      <c r="B274" s="1" t="s">
        <v>16620</v>
      </c>
      <c r="C274" s="1" t="s">
        <v>26288</v>
      </c>
      <c r="D274" s="1" t="s">
        <v>18720</v>
      </c>
    </row>
    <row r="275" spans="1:4" x14ac:dyDescent="0.25">
      <c r="A275" s="1" t="s">
        <v>23300</v>
      </c>
      <c r="B275" s="1" t="s">
        <v>16621</v>
      </c>
      <c r="C275" s="1" t="s">
        <v>26289</v>
      </c>
      <c r="D275" s="1" t="s">
        <v>18721</v>
      </c>
    </row>
    <row r="276" spans="1:4" x14ac:dyDescent="0.25">
      <c r="A276" s="1" t="s">
        <v>23301</v>
      </c>
      <c r="B276" s="1" t="s">
        <v>16622</v>
      </c>
      <c r="C276" s="1" t="s">
        <v>26290</v>
      </c>
      <c r="D276" s="1" t="s">
        <v>18722</v>
      </c>
    </row>
    <row r="277" spans="1:4" x14ac:dyDescent="0.25">
      <c r="A277" s="1" t="s">
        <v>23302</v>
      </c>
      <c r="B277" s="1" t="s">
        <v>16623</v>
      </c>
      <c r="C277" s="1" t="s">
        <v>26291</v>
      </c>
      <c r="D277" s="1" t="s">
        <v>18723</v>
      </c>
    </row>
    <row r="278" spans="1:4" x14ac:dyDescent="0.25">
      <c r="A278" s="1" t="s">
        <v>23303</v>
      </c>
      <c r="B278" s="1" t="s">
        <v>3054</v>
      </c>
      <c r="C278" s="1" t="s">
        <v>26292</v>
      </c>
      <c r="D278" s="1" t="s">
        <v>3099</v>
      </c>
    </row>
    <row r="279" spans="1:4" x14ac:dyDescent="0.25">
      <c r="A279" s="1" t="s">
        <v>23304</v>
      </c>
      <c r="B279" s="1" t="s">
        <v>3055</v>
      </c>
      <c r="C279" s="1" t="s">
        <v>26293</v>
      </c>
      <c r="D279" s="1" t="s">
        <v>3100</v>
      </c>
    </row>
    <row r="280" spans="1:4" x14ac:dyDescent="0.25">
      <c r="A280" s="1" t="s">
        <v>23305</v>
      </c>
      <c r="B280" s="1" t="s">
        <v>3056</v>
      </c>
      <c r="C280" s="1" t="s">
        <v>26294</v>
      </c>
      <c r="D280" s="1" t="s">
        <v>3101</v>
      </c>
    </row>
    <row r="281" spans="1:4" x14ac:dyDescent="0.25">
      <c r="A281" s="1" t="s">
        <v>23306</v>
      </c>
      <c r="B281" s="1" t="s">
        <v>3057</v>
      </c>
      <c r="C281" s="1" t="s">
        <v>26295</v>
      </c>
      <c r="D281" s="1" t="s">
        <v>3102</v>
      </c>
    </row>
    <row r="282" spans="1:4" x14ac:dyDescent="0.25">
      <c r="A282" s="1" t="s">
        <v>23307</v>
      </c>
      <c r="B282" s="1" t="s">
        <v>16624</v>
      </c>
      <c r="C282" s="1" t="s">
        <v>26296</v>
      </c>
      <c r="D282" s="1" t="s">
        <v>18724</v>
      </c>
    </row>
    <row r="283" spans="1:4" x14ac:dyDescent="0.25">
      <c r="A283" s="1" t="s">
        <v>23308</v>
      </c>
      <c r="B283" s="1" t="s">
        <v>16625</v>
      </c>
      <c r="C283" s="1" t="s">
        <v>26297</v>
      </c>
      <c r="D283" s="1" t="s">
        <v>18725</v>
      </c>
    </row>
    <row r="284" spans="1:4" x14ac:dyDescent="0.25">
      <c r="A284" s="1" t="s">
        <v>23309</v>
      </c>
      <c r="B284" s="1" t="s">
        <v>16626</v>
      </c>
      <c r="C284" s="1" t="s">
        <v>26298</v>
      </c>
      <c r="D284" s="1" t="s">
        <v>18726</v>
      </c>
    </row>
    <row r="285" spans="1:4" x14ac:dyDescent="0.25">
      <c r="A285" s="1" t="s">
        <v>23310</v>
      </c>
      <c r="B285" s="1" t="s">
        <v>16627</v>
      </c>
      <c r="C285" s="1" t="s">
        <v>26299</v>
      </c>
      <c r="D285" s="1" t="s">
        <v>18727</v>
      </c>
    </row>
    <row r="286" spans="1:4" x14ac:dyDescent="0.25">
      <c r="A286" s="1" t="s">
        <v>23311</v>
      </c>
      <c r="B286" s="1" t="s">
        <v>16628</v>
      </c>
      <c r="C286" s="1" t="s">
        <v>26300</v>
      </c>
      <c r="D286" s="1" t="s">
        <v>18728</v>
      </c>
    </row>
    <row r="287" spans="1:4" x14ac:dyDescent="0.25">
      <c r="A287" s="1" t="s">
        <v>23312</v>
      </c>
      <c r="B287" s="1" t="s">
        <v>16629</v>
      </c>
      <c r="C287" s="1" t="s">
        <v>26301</v>
      </c>
      <c r="D287" s="1" t="s">
        <v>18729</v>
      </c>
    </row>
    <row r="288" spans="1:4" x14ac:dyDescent="0.25">
      <c r="A288" s="1" t="s">
        <v>23313</v>
      </c>
      <c r="B288" s="1" t="s">
        <v>16630</v>
      </c>
      <c r="C288" s="1" t="s">
        <v>26302</v>
      </c>
      <c r="D288" s="1" t="s">
        <v>18730</v>
      </c>
    </row>
    <row r="289" spans="1:4" x14ac:dyDescent="0.25">
      <c r="A289" s="1" t="s">
        <v>23314</v>
      </c>
      <c r="B289" s="1" t="s">
        <v>16631</v>
      </c>
      <c r="C289" s="1" t="s">
        <v>26303</v>
      </c>
      <c r="D289" s="1" t="s">
        <v>18731</v>
      </c>
    </row>
    <row r="290" spans="1:4" x14ac:dyDescent="0.25">
      <c r="A290" s="1" t="s">
        <v>23315</v>
      </c>
      <c r="B290" s="1" t="s">
        <v>16632</v>
      </c>
      <c r="C290" s="1" t="s">
        <v>26304</v>
      </c>
      <c r="D290" s="1" t="s">
        <v>18732</v>
      </c>
    </row>
    <row r="291" spans="1:4" x14ac:dyDescent="0.25">
      <c r="A291" s="1" t="s">
        <v>23316</v>
      </c>
      <c r="B291" s="1" t="s">
        <v>16633</v>
      </c>
      <c r="C291" s="1" t="s">
        <v>26305</v>
      </c>
      <c r="D291" s="1" t="s">
        <v>18733</v>
      </c>
    </row>
    <row r="292" spans="1:4" x14ac:dyDescent="0.25">
      <c r="A292" s="1" t="s">
        <v>23317</v>
      </c>
      <c r="B292" s="1" t="s">
        <v>16634</v>
      </c>
      <c r="C292" s="1" t="s">
        <v>26306</v>
      </c>
      <c r="D292" s="1" t="s">
        <v>18734</v>
      </c>
    </row>
    <row r="293" spans="1:4" x14ac:dyDescent="0.25">
      <c r="A293" s="1" t="s">
        <v>23318</v>
      </c>
      <c r="B293" s="1" t="s">
        <v>16635</v>
      </c>
      <c r="C293" s="1" t="s">
        <v>26307</v>
      </c>
      <c r="D293" s="1" t="s">
        <v>18735</v>
      </c>
    </row>
    <row r="294" spans="1:4" x14ac:dyDescent="0.25">
      <c r="A294" s="1" t="s">
        <v>23319</v>
      </c>
      <c r="B294" s="1" t="s">
        <v>16636</v>
      </c>
      <c r="C294" s="1" t="s">
        <v>26308</v>
      </c>
      <c r="D294" s="1" t="s">
        <v>18736</v>
      </c>
    </row>
    <row r="295" spans="1:4" x14ac:dyDescent="0.25">
      <c r="A295" s="1" t="s">
        <v>23320</v>
      </c>
      <c r="B295" s="1" t="s">
        <v>16637</v>
      </c>
      <c r="C295" s="1" t="s">
        <v>26309</v>
      </c>
      <c r="D295" s="1" t="s">
        <v>18737</v>
      </c>
    </row>
    <row r="296" spans="1:4" x14ac:dyDescent="0.25">
      <c r="A296" s="1" t="s">
        <v>23321</v>
      </c>
      <c r="B296" s="1" t="s">
        <v>16638</v>
      </c>
      <c r="C296" s="1" t="s">
        <v>26310</v>
      </c>
      <c r="D296" s="1" t="s">
        <v>18738</v>
      </c>
    </row>
    <row r="297" spans="1:4" x14ac:dyDescent="0.25">
      <c r="A297" s="1" t="s">
        <v>23322</v>
      </c>
      <c r="B297" s="1" t="s">
        <v>16639</v>
      </c>
      <c r="C297" s="1" t="s">
        <v>26311</v>
      </c>
      <c r="D297" s="1" t="s">
        <v>18739</v>
      </c>
    </row>
    <row r="298" spans="1:4" x14ac:dyDescent="0.25">
      <c r="A298" s="1" t="s">
        <v>23323</v>
      </c>
      <c r="B298" s="1" t="s">
        <v>16640</v>
      </c>
      <c r="C298" s="1" t="s">
        <v>26312</v>
      </c>
      <c r="D298" s="1" t="s">
        <v>18740</v>
      </c>
    </row>
    <row r="299" spans="1:4" x14ac:dyDescent="0.25">
      <c r="A299" s="1" t="s">
        <v>23324</v>
      </c>
      <c r="B299" s="1" t="s">
        <v>16641</v>
      </c>
      <c r="C299" s="1" t="s">
        <v>26313</v>
      </c>
      <c r="D299" s="1" t="s">
        <v>18741</v>
      </c>
    </row>
    <row r="300" spans="1:4" x14ac:dyDescent="0.25">
      <c r="A300" s="1" t="s">
        <v>23325</v>
      </c>
      <c r="B300" s="1" t="s">
        <v>16455</v>
      </c>
      <c r="C300" s="1" t="s">
        <v>26314</v>
      </c>
      <c r="D300" s="1" t="s">
        <v>18582</v>
      </c>
    </row>
    <row r="301" spans="1:4" x14ac:dyDescent="0.25">
      <c r="A301" s="1" t="s">
        <v>23326</v>
      </c>
      <c r="B301" s="1" t="s">
        <v>16454</v>
      </c>
      <c r="C301" s="1" t="s">
        <v>26315</v>
      </c>
      <c r="D301" s="1" t="s">
        <v>18581</v>
      </c>
    </row>
    <row r="302" spans="1:4" x14ac:dyDescent="0.25">
      <c r="A302" s="1" t="s">
        <v>23327</v>
      </c>
      <c r="B302" s="1" t="s">
        <v>16642</v>
      </c>
      <c r="C302" s="1" t="s">
        <v>26316</v>
      </c>
      <c r="D302" s="1" t="s">
        <v>18742</v>
      </c>
    </row>
    <row r="303" spans="1:4" x14ac:dyDescent="0.25">
      <c r="A303" s="1" t="s">
        <v>23328</v>
      </c>
      <c r="B303" s="1" t="s">
        <v>16643</v>
      </c>
      <c r="C303" s="1" t="s">
        <v>26317</v>
      </c>
      <c r="D303" s="1" t="s">
        <v>18743</v>
      </c>
    </row>
    <row r="304" spans="1:4" x14ac:dyDescent="0.25">
      <c r="A304" s="1" t="s">
        <v>23329</v>
      </c>
      <c r="B304" s="1" t="s">
        <v>16644</v>
      </c>
      <c r="C304" s="1" t="s">
        <v>26318</v>
      </c>
      <c r="D304" s="1" t="s">
        <v>18744</v>
      </c>
    </row>
    <row r="305" spans="1:4" x14ac:dyDescent="0.25">
      <c r="A305" s="1" t="s">
        <v>23330</v>
      </c>
      <c r="B305" s="1" t="s">
        <v>16645</v>
      </c>
      <c r="C305" s="1" t="s">
        <v>26319</v>
      </c>
      <c r="D305" s="1" t="s">
        <v>18745</v>
      </c>
    </row>
    <row r="306" spans="1:4" x14ac:dyDescent="0.25">
      <c r="A306" s="1" t="s">
        <v>23331</v>
      </c>
      <c r="B306" s="1" t="s">
        <v>16646</v>
      </c>
      <c r="C306" s="1" t="s">
        <v>26320</v>
      </c>
      <c r="D306" s="1" t="s">
        <v>18746</v>
      </c>
    </row>
    <row r="307" spans="1:4" x14ac:dyDescent="0.25">
      <c r="A307" s="1" t="s">
        <v>23332</v>
      </c>
      <c r="B307" s="1" t="s">
        <v>16647</v>
      </c>
      <c r="C307" s="1" t="s">
        <v>26321</v>
      </c>
      <c r="D307" s="1" t="s">
        <v>18747</v>
      </c>
    </row>
    <row r="308" spans="1:4" x14ac:dyDescent="0.25">
      <c r="A308" s="1" t="s">
        <v>23333</v>
      </c>
      <c r="B308" s="1" t="s">
        <v>16648</v>
      </c>
      <c r="C308" s="1" t="s">
        <v>26322</v>
      </c>
      <c r="D308" s="1" t="s">
        <v>18748</v>
      </c>
    </row>
    <row r="309" spans="1:4" x14ac:dyDescent="0.25">
      <c r="A309" s="1" t="s">
        <v>23334</v>
      </c>
      <c r="B309" s="1" t="s">
        <v>16649</v>
      </c>
      <c r="C309" s="1" t="s">
        <v>26323</v>
      </c>
      <c r="D309" s="1" t="s">
        <v>18749</v>
      </c>
    </row>
    <row r="310" spans="1:4" x14ac:dyDescent="0.25">
      <c r="A310" s="1" t="s">
        <v>23335</v>
      </c>
      <c r="B310" s="1" t="s">
        <v>16650</v>
      </c>
      <c r="C310" s="1" t="s">
        <v>26324</v>
      </c>
      <c r="D310" s="1" t="s">
        <v>18750</v>
      </c>
    </row>
    <row r="311" spans="1:4" x14ac:dyDescent="0.25">
      <c r="A311" s="1" t="s">
        <v>23336</v>
      </c>
      <c r="B311" s="1" t="s">
        <v>16651</v>
      </c>
      <c r="C311" s="1" t="s">
        <v>26325</v>
      </c>
      <c r="D311" s="1" t="s">
        <v>18751</v>
      </c>
    </row>
    <row r="312" spans="1:4" x14ac:dyDescent="0.25">
      <c r="A312" s="1" t="s">
        <v>23337</v>
      </c>
      <c r="B312" s="1" t="s">
        <v>16652</v>
      </c>
      <c r="C312" s="1" t="s">
        <v>26326</v>
      </c>
      <c r="D312" s="1" t="s">
        <v>18752</v>
      </c>
    </row>
    <row r="313" spans="1:4" x14ac:dyDescent="0.25">
      <c r="A313" s="1" t="s">
        <v>23338</v>
      </c>
      <c r="B313" s="1" t="s">
        <v>16653</v>
      </c>
      <c r="C313" s="1" t="s">
        <v>26327</v>
      </c>
      <c r="D313" s="1" t="s">
        <v>18753</v>
      </c>
    </row>
    <row r="314" spans="1:4" x14ac:dyDescent="0.25">
      <c r="A314" s="1" t="s">
        <v>23339</v>
      </c>
      <c r="B314" s="1" t="s">
        <v>16654</v>
      </c>
      <c r="C314" s="1" t="s">
        <v>26328</v>
      </c>
      <c r="D314" s="1" t="s">
        <v>18754</v>
      </c>
    </row>
    <row r="315" spans="1:4" x14ac:dyDescent="0.25">
      <c r="A315" s="1" t="s">
        <v>23340</v>
      </c>
      <c r="B315" s="1" t="s">
        <v>16655</v>
      </c>
      <c r="C315" s="1" t="s">
        <v>26329</v>
      </c>
      <c r="D315" s="1" t="s">
        <v>18755</v>
      </c>
    </row>
    <row r="316" spans="1:4" x14ac:dyDescent="0.25">
      <c r="A316" s="1" t="s">
        <v>23341</v>
      </c>
      <c r="B316" s="1" t="s">
        <v>16656</v>
      </c>
      <c r="C316" s="1" t="s">
        <v>26330</v>
      </c>
      <c r="D316" s="1" t="s">
        <v>18756</v>
      </c>
    </row>
    <row r="317" spans="1:4" x14ac:dyDescent="0.25">
      <c r="A317" s="1" t="s">
        <v>23342</v>
      </c>
      <c r="B317" s="1" t="s">
        <v>16657</v>
      </c>
      <c r="C317" s="1" t="s">
        <v>26331</v>
      </c>
      <c r="D317" s="1" t="s">
        <v>18757</v>
      </c>
    </row>
    <row r="318" spans="1:4" x14ac:dyDescent="0.25">
      <c r="A318" s="1" t="s">
        <v>23343</v>
      </c>
      <c r="B318" s="1" t="s">
        <v>16658</v>
      </c>
      <c r="C318" s="1" t="s">
        <v>26332</v>
      </c>
      <c r="D318" s="1" t="s">
        <v>18758</v>
      </c>
    </row>
    <row r="319" spans="1:4" x14ac:dyDescent="0.25">
      <c r="A319" s="1" t="s">
        <v>23344</v>
      </c>
      <c r="B319" s="1" t="s">
        <v>16659</v>
      </c>
      <c r="C319" s="1" t="s">
        <v>26333</v>
      </c>
      <c r="D319" s="1" t="s">
        <v>18759</v>
      </c>
    </row>
    <row r="320" spans="1:4" x14ac:dyDescent="0.25">
      <c r="A320" s="1" t="s">
        <v>23345</v>
      </c>
      <c r="B320" s="1" t="s">
        <v>16660</v>
      </c>
      <c r="C320" s="1" t="s">
        <v>26334</v>
      </c>
      <c r="D320" s="1" t="s">
        <v>18760</v>
      </c>
    </row>
    <row r="321" spans="1:4" x14ac:dyDescent="0.25">
      <c r="A321" s="1" t="s">
        <v>23346</v>
      </c>
      <c r="B321" s="1" t="s">
        <v>16661</v>
      </c>
      <c r="C321" s="1" t="s">
        <v>26335</v>
      </c>
      <c r="D321" s="1" t="s">
        <v>18761</v>
      </c>
    </row>
    <row r="322" spans="1:4" x14ac:dyDescent="0.25">
      <c r="A322" s="1" t="s">
        <v>23347</v>
      </c>
      <c r="B322" s="1" t="s">
        <v>16662</v>
      </c>
      <c r="C322" s="1" t="s">
        <v>26336</v>
      </c>
      <c r="D322" s="1" t="s">
        <v>18762</v>
      </c>
    </row>
    <row r="323" spans="1:4" x14ac:dyDescent="0.25">
      <c r="A323" s="1" t="s">
        <v>23348</v>
      </c>
      <c r="B323" s="1" t="s">
        <v>16663</v>
      </c>
      <c r="C323" s="1" t="s">
        <v>26337</v>
      </c>
      <c r="D323" s="1" t="s">
        <v>18763</v>
      </c>
    </row>
    <row r="324" spans="1:4" x14ac:dyDescent="0.25">
      <c r="A324" s="1" t="s">
        <v>23349</v>
      </c>
      <c r="B324" s="1" t="s">
        <v>16664</v>
      </c>
      <c r="C324" s="1" t="s">
        <v>26338</v>
      </c>
      <c r="D324" s="1" t="s">
        <v>18764</v>
      </c>
    </row>
    <row r="325" spans="1:4" x14ac:dyDescent="0.25">
      <c r="A325" s="1" t="s">
        <v>23350</v>
      </c>
      <c r="B325" s="1" t="s">
        <v>16665</v>
      </c>
      <c r="C325" s="1" t="s">
        <v>26339</v>
      </c>
      <c r="D325" s="1" t="s">
        <v>18765</v>
      </c>
    </row>
    <row r="326" spans="1:4" x14ac:dyDescent="0.25">
      <c r="A326" s="1" t="s">
        <v>23351</v>
      </c>
      <c r="B326" s="1" t="s">
        <v>16666</v>
      </c>
      <c r="C326" s="1" t="s">
        <v>26340</v>
      </c>
      <c r="D326" s="1" t="s">
        <v>18766</v>
      </c>
    </row>
    <row r="327" spans="1:4" x14ac:dyDescent="0.25">
      <c r="A327" s="1" t="s">
        <v>23352</v>
      </c>
      <c r="B327" s="1" t="s">
        <v>16667</v>
      </c>
      <c r="C327" s="1" t="s">
        <v>26341</v>
      </c>
      <c r="D327" s="1" t="s">
        <v>18767</v>
      </c>
    </row>
    <row r="328" spans="1:4" x14ac:dyDescent="0.25">
      <c r="A328" s="1" t="s">
        <v>23353</v>
      </c>
      <c r="B328" s="1" t="s">
        <v>3084</v>
      </c>
      <c r="C328" s="1" t="s">
        <v>26342</v>
      </c>
      <c r="D328" s="1" t="s">
        <v>18768</v>
      </c>
    </row>
    <row r="329" spans="1:4" x14ac:dyDescent="0.25">
      <c r="A329" s="1" t="s">
        <v>23354</v>
      </c>
      <c r="B329" s="1" t="s">
        <v>16668</v>
      </c>
      <c r="C329" s="1" t="s">
        <v>26343</v>
      </c>
      <c r="D329" s="1" t="s">
        <v>18769</v>
      </c>
    </row>
    <row r="330" spans="1:4" x14ac:dyDescent="0.25">
      <c r="A330" s="1" t="s">
        <v>23355</v>
      </c>
      <c r="B330" s="1" t="s">
        <v>16669</v>
      </c>
      <c r="C330" s="1" t="s">
        <v>26344</v>
      </c>
      <c r="D330" s="1" t="s">
        <v>18770</v>
      </c>
    </row>
    <row r="331" spans="1:4" x14ac:dyDescent="0.25">
      <c r="A331" s="1" t="s">
        <v>23356</v>
      </c>
      <c r="B331" s="1" t="s">
        <v>16670</v>
      </c>
      <c r="C331" s="1" t="s">
        <v>26345</v>
      </c>
      <c r="D331" s="1" t="s">
        <v>18771</v>
      </c>
    </row>
    <row r="332" spans="1:4" x14ac:dyDescent="0.25">
      <c r="A332" s="1" t="s">
        <v>23357</v>
      </c>
      <c r="B332" s="1" t="s">
        <v>16671</v>
      </c>
      <c r="C332" s="1" t="s">
        <v>26346</v>
      </c>
      <c r="D332" s="1" t="s">
        <v>18772</v>
      </c>
    </row>
    <row r="333" spans="1:4" x14ac:dyDescent="0.25">
      <c r="A333" s="1" t="s">
        <v>23358</v>
      </c>
      <c r="B333" s="1" t="s">
        <v>16672</v>
      </c>
      <c r="C333" s="1" t="s">
        <v>26347</v>
      </c>
      <c r="D333" s="1" t="s">
        <v>18773</v>
      </c>
    </row>
    <row r="334" spans="1:4" x14ac:dyDescent="0.25">
      <c r="A334" s="1" t="s">
        <v>23359</v>
      </c>
      <c r="B334" s="1" t="s">
        <v>16673</v>
      </c>
      <c r="C334" s="1" t="s">
        <v>26348</v>
      </c>
      <c r="D334" s="1" t="s">
        <v>18774</v>
      </c>
    </row>
    <row r="335" spans="1:4" x14ac:dyDescent="0.25">
      <c r="A335" s="1" t="s">
        <v>23360</v>
      </c>
      <c r="B335" s="1" t="s">
        <v>16674</v>
      </c>
      <c r="C335" s="1" t="s">
        <v>26349</v>
      </c>
      <c r="D335" s="1" t="s">
        <v>18775</v>
      </c>
    </row>
    <row r="336" spans="1:4" x14ac:dyDescent="0.25">
      <c r="A336" s="1" t="s">
        <v>23361</v>
      </c>
      <c r="B336" s="1" t="s">
        <v>16675</v>
      </c>
      <c r="C336" s="1" t="s">
        <v>26350</v>
      </c>
      <c r="D336" s="1" t="s">
        <v>18776</v>
      </c>
    </row>
    <row r="337" spans="1:4" x14ac:dyDescent="0.25">
      <c r="A337" s="1" t="s">
        <v>23362</v>
      </c>
      <c r="B337" s="1" t="s">
        <v>16676</v>
      </c>
      <c r="C337" s="1" t="s">
        <v>26351</v>
      </c>
      <c r="D337" s="1" t="s">
        <v>18777</v>
      </c>
    </row>
    <row r="338" spans="1:4" x14ac:dyDescent="0.25">
      <c r="A338" s="1" t="s">
        <v>23363</v>
      </c>
      <c r="B338" s="1" t="s">
        <v>16677</v>
      </c>
      <c r="C338" s="1" t="s">
        <v>26352</v>
      </c>
      <c r="D338" s="1" t="s">
        <v>18778</v>
      </c>
    </row>
    <row r="339" spans="1:4" x14ac:dyDescent="0.25">
      <c r="A339" s="1" t="s">
        <v>23364</v>
      </c>
      <c r="B339" s="1" t="s">
        <v>16678</v>
      </c>
      <c r="C339" s="1" t="s">
        <v>26353</v>
      </c>
      <c r="D339" s="1" t="s">
        <v>18779</v>
      </c>
    </row>
    <row r="340" spans="1:4" x14ac:dyDescent="0.25">
      <c r="A340" s="1" t="s">
        <v>23365</v>
      </c>
      <c r="B340" s="1" t="s">
        <v>16679</v>
      </c>
      <c r="C340" s="1" t="s">
        <v>26354</v>
      </c>
      <c r="D340" s="1" t="s">
        <v>18780</v>
      </c>
    </row>
    <row r="341" spans="1:4" x14ac:dyDescent="0.25">
      <c r="A341" s="1" t="s">
        <v>23366</v>
      </c>
      <c r="B341" s="1" t="s">
        <v>16680</v>
      </c>
      <c r="C341" s="1" t="s">
        <v>26355</v>
      </c>
      <c r="D341" s="1" t="s">
        <v>18781</v>
      </c>
    </row>
    <row r="342" spans="1:4" x14ac:dyDescent="0.25">
      <c r="A342" s="1" t="s">
        <v>23367</v>
      </c>
      <c r="B342" s="1" t="s">
        <v>16681</v>
      </c>
      <c r="C342" s="1" t="s">
        <v>26356</v>
      </c>
      <c r="D342" s="1" t="s">
        <v>18782</v>
      </c>
    </row>
    <row r="343" spans="1:4" x14ac:dyDescent="0.25">
      <c r="A343" s="1" t="s">
        <v>23368</v>
      </c>
      <c r="B343" s="1" t="s">
        <v>16682</v>
      </c>
      <c r="C343" s="1" t="s">
        <v>26357</v>
      </c>
      <c r="D343" s="1" t="s">
        <v>18783</v>
      </c>
    </row>
    <row r="344" spans="1:4" x14ac:dyDescent="0.25">
      <c r="A344" s="1" t="s">
        <v>23369</v>
      </c>
      <c r="B344" s="1" t="s">
        <v>16683</v>
      </c>
      <c r="C344" s="1" t="s">
        <v>26358</v>
      </c>
      <c r="D344" s="1" t="s">
        <v>18784</v>
      </c>
    </row>
    <row r="345" spans="1:4" x14ac:dyDescent="0.25">
      <c r="A345" s="1" t="s">
        <v>23370</v>
      </c>
      <c r="B345" s="1" t="s">
        <v>16684</v>
      </c>
      <c r="C345" s="1" t="s">
        <v>26359</v>
      </c>
      <c r="D345" s="1" t="s">
        <v>18785</v>
      </c>
    </row>
    <row r="346" spans="1:4" x14ac:dyDescent="0.25">
      <c r="A346" s="1" t="s">
        <v>23371</v>
      </c>
      <c r="B346" s="1" t="s">
        <v>16685</v>
      </c>
      <c r="C346" s="1" t="s">
        <v>26360</v>
      </c>
      <c r="D346" s="1" t="s">
        <v>18786</v>
      </c>
    </row>
    <row r="347" spans="1:4" x14ac:dyDescent="0.25">
      <c r="A347" s="1" t="s">
        <v>23372</v>
      </c>
      <c r="B347" s="1" t="s">
        <v>16686</v>
      </c>
      <c r="C347" s="1" t="s">
        <v>26361</v>
      </c>
      <c r="D347" s="1" t="s">
        <v>18787</v>
      </c>
    </row>
    <row r="348" spans="1:4" x14ac:dyDescent="0.25">
      <c r="A348" s="1" t="s">
        <v>23373</v>
      </c>
      <c r="B348" s="1" t="s">
        <v>16687</v>
      </c>
      <c r="C348" s="1" t="s">
        <v>26362</v>
      </c>
      <c r="D348" s="1" t="s">
        <v>18788</v>
      </c>
    </row>
    <row r="349" spans="1:4" x14ac:dyDescent="0.25">
      <c r="A349" s="1" t="s">
        <v>23374</v>
      </c>
      <c r="B349" s="1" t="s">
        <v>3081</v>
      </c>
      <c r="C349" s="1" t="s">
        <v>26363</v>
      </c>
      <c r="D349" s="1" t="s">
        <v>3093</v>
      </c>
    </row>
    <row r="350" spans="1:4" x14ac:dyDescent="0.25">
      <c r="A350" s="1" t="s">
        <v>23375</v>
      </c>
      <c r="B350" s="1" t="s">
        <v>16688</v>
      </c>
      <c r="C350" s="1" t="s">
        <v>26364</v>
      </c>
      <c r="D350" s="1" t="s">
        <v>18789</v>
      </c>
    </row>
    <row r="351" spans="1:4" x14ac:dyDescent="0.25">
      <c r="A351" s="1" t="s">
        <v>23376</v>
      </c>
      <c r="B351" s="1" t="s">
        <v>16689</v>
      </c>
      <c r="C351" s="1" t="s">
        <v>26365</v>
      </c>
      <c r="D351" s="1" t="s">
        <v>18790</v>
      </c>
    </row>
    <row r="352" spans="1:4" x14ac:dyDescent="0.25">
      <c r="A352" s="1" t="s">
        <v>23377</v>
      </c>
      <c r="B352" s="1" t="s">
        <v>16690</v>
      </c>
      <c r="C352" s="1" t="s">
        <v>26366</v>
      </c>
      <c r="D352" s="1" t="s">
        <v>18791</v>
      </c>
    </row>
    <row r="353" spans="1:4" x14ac:dyDescent="0.25">
      <c r="A353" s="1" t="s">
        <v>23378</v>
      </c>
      <c r="B353" s="1" t="s">
        <v>16691</v>
      </c>
      <c r="C353" s="1" t="s">
        <v>26367</v>
      </c>
      <c r="D353" s="1" t="s">
        <v>18792</v>
      </c>
    </row>
    <row r="354" spans="1:4" x14ac:dyDescent="0.25">
      <c r="A354" s="1" t="s">
        <v>23379</v>
      </c>
      <c r="B354" s="1" t="s">
        <v>16692</v>
      </c>
      <c r="C354" s="1" t="s">
        <v>26368</v>
      </c>
      <c r="D354" s="1" t="s">
        <v>18793</v>
      </c>
    </row>
    <row r="355" spans="1:4" x14ac:dyDescent="0.25">
      <c r="A355" s="1" t="s">
        <v>23380</v>
      </c>
      <c r="B355" s="1" t="s">
        <v>16693</v>
      </c>
      <c r="C355" s="1" t="s">
        <v>26369</v>
      </c>
      <c r="D355" s="1" t="s">
        <v>18794</v>
      </c>
    </row>
    <row r="356" spans="1:4" x14ac:dyDescent="0.25">
      <c r="A356" s="1" t="s">
        <v>23381</v>
      </c>
      <c r="B356" s="1" t="s">
        <v>16694</v>
      </c>
      <c r="C356" s="1" t="s">
        <v>26370</v>
      </c>
      <c r="D356" s="1" t="s">
        <v>18795</v>
      </c>
    </row>
    <row r="357" spans="1:4" x14ac:dyDescent="0.25">
      <c r="A357" s="1" t="s">
        <v>23382</v>
      </c>
      <c r="B357" s="1" t="s">
        <v>16695</v>
      </c>
      <c r="C357" s="1" t="s">
        <v>26371</v>
      </c>
      <c r="D357" s="1" t="s">
        <v>18796</v>
      </c>
    </row>
    <row r="358" spans="1:4" x14ac:dyDescent="0.25">
      <c r="A358" s="1" t="s">
        <v>23383</v>
      </c>
      <c r="B358" s="1" t="s">
        <v>16696</v>
      </c>
      <c r="C358" s="1" t="s">
        <v>26372</v>
      </c>
      <c r="D358" s="1" t="s">
        <v>18797</v>
      </c>
    </row>
    <row r="359" spans="1:4" x14ac:dyDescent="0.25">
      <c r="A359" s="1" t="s">
        <v>23384</v>
      </c>
      <c r="B359" s="1" t="s">
        <v>16697</v>
      </c>
      <c r="C359" s="1" t="s">
        <v>26373</v>
      </c>
      <c r="D359" s="1" t="s">
        <v>18798</v>
      </c>
    </row>
    <row r="360" spans="1:4" x14ac:dyDescent="0.25">
      <c r="A360" s="1" t="s">
        <v>23385</v>
      </c>
      <c r="B360" s="1" t="s">
        <v>16698</v>
      </c>
      <c r="C360" s="1" t="s">
        <v>26374</v>
      </c>
      <c r="D360" s="1" t="s">
        <v>18799</v>
      </c>
    </row>
    <row r="361" spans="1:4" x14ac:dyDescent="0.25">
      <c r="A361" s="1" t="s">
        <v>23386</v>
      </c>
      <c r="B361" s="1" t="s">
        <v>16699</v>
      </c>
      <c r="C361" s="1" t="s">
        <v>26375</v>
      </c>
      <c r="D361" s="1" t="s">
        <v>18800</v>
      </c>
    </row>
    <row r="362" spans="1:4" x14ac:dyDescent="0.25">
      <c r="A362" s="1" t="s">
        <v>23387</v>
      </c>
      <c r="B362" s="1" t="s">
        <v>16700</v>
      </c>
      <c r="C362" s="1" t="s">
        <v>26376</v>
      </c>
      <c r="D362" s="1" t="s">
        <v>18801</v>
      </c>
    </row>
    <row r="363" spans="1:4" x14ac:dyDescent="0.25">
      <c r="A363" s="1" t="s">
        <v>23388</v>
      </c>
      <c r="B363" s="1" t="s">
        <v>3049</v>
      </c>
      <c r="C363" s="1" t="s">
        <v>26377</v>
      </c>
      <c r="D363" s="1" t="s">
        <v>18802</v>
      </c>
    </row>
    <row r="364" spans="1:4" x14ac:dyDescent="0.25">
      <c r="A364" s="1" t="s">
        <v>23389</v>
      </c>
      <c r="B364" s="1" t="s">
        <v>16701</v>
      </c>
      <c r="C364" s="1" t="s">
        <v>26378</v>
      </c>
      <c r="D364" s="1" t="s">
        <v>18803</v>
      </c>
    </row>
    <row r="365" spans="1:4" x14ac:dyDescent="0.25">
      <c r="A365" s="1" t="s">
        <v>23390</v>
      </c>
      <c r="B365" s="1" t="s">
        <v>16702</v>
      </c>
      <c r="C365" s="1" t="s">
        <v>26379</v>
      </c>
      <c r="D365" s="1" t="s">
        <v>18804</v>
      </c>
    </row>
    <row r="366" spans="1:4" x14ac:dyDescent="0.25">
      <c r="A366" s="1" t="s">
        <v>23391</v>
      </c>
      <c r="B366" s="1" t="s">
        <v>16703</v>
      </c>
      <c r="C366" s="1" t="s">
        <v>26380</v>
      </c>
      <c r="D366" s="1" t="s">
        <v>18805</v>
      </c>
    </row>
    <row r="367" spans="1:4" x14ac:dyDescent="0.25">
      <c r="A367" s="1" t="s">
        <v>23392</v>
      </c>
      <c r="B367" s="1" t="s">
        <v>16704</v>
      </c>
      <c r="C367" s="1" t="s">
        <v>26381</v>
      </c>
      <c r="D367" s="1" t="s">
        <v>18806</v>
      </c>
    </row>
    <row r="368" spans="1:4" x14ac:dyDescent="0.25">
      <c r="A368" s="1" t="s">
        <v>23393</v>
      </c>
      <c r="B368" s="1" t="s">
        <v>16705</v>
      </c>
      <c r="C368" s="1" t="s">
        <v>26382</v>
      </c>
      <c r="D368" s="1" t="s">
        <v>18807</v>
      </c>
    </row>
    <row r="369" spans="1:4" x14ac:dyDescent="0.25">
      <c r="A369" s="1" t="s">
        <v>23394</v>
      </c>
      <c r="B369" s="1" t="s">
        <v>16706</v>
      </c>
      <c r="C369" s="1" t="s">
        <v>26383</v>
      </c>
      <c r="D369" s="1" t="s">
        <v>18808</v>
      </c>
    </row>
    <row r="370" spans="1:4" x14ac:dyDescent="0.25">
      <c r="A370" s="1" t="s">
        <v>23395</v>
      </c>
      <c r="B370" s="1" t="s">
        <v>16707</v>
      </c>
      <c r="C370" s="1" t="s">
        <v>26384</v>
      </c>
      <c r="D370" s="1" t="s">
        <v>18809</v>
      </c>
    </row>
    <row r="371" spans="1:4" x14ac:dyDescent="0.25">
      <c r="A371" s="1" t="s">
        <v>23396</v>
      </c>
      <c r="B371" s="1" t="s">
        <v>16708</v>
      </c>
      <c r="C371" s="1" t="s">
        <v>26385</v>
      </c>
      <c r="D371" s="1" t="s">
        <v>18810</v>
      </c>
    </row>
    <row r="372" spans="1:4" x14ac:dyDescent="0.25">
      <c r="A372" s="1" t="s">
        <v>23397</v>
      </c>
      <c r="B372" s="1" t="s">
        <v>16709</v>
      </c>
      <c r="C372" s="1" t="s">
        <v>26386</v>
      </c>
      <c r="D372" s="1" t="s">
        <v>18811</v>
      </c>
    </row>
    <row r="373" spans="1:4" x14ac:dyDescent="0.25">
      <c r="A373" s="1" t="s">
        <v>23398</v>
      </c>
      <c r="B373" s="1" t="s">
        <v>16710</v>
      </c>
      <c r="C373" s="1" t="s">
        <v>26387</v>
      </c>
      <c r="D373" s="1" t="s">
        <v>18812</v>
      </c>
    </row>
    <row r="374" spans="1:4" x14ac:dyDescent="0.25">
      <c r="A374" s="1" t="s">
        <v>23399</v>
      </c>
      <c r="B374" s="1" t="s">
        <v>20587</v>
      </c>
      <c r="C374" s="1" t="s">
        <v>26388</v>
      </c>
      <c r="D374" s="1" t="s">
        <v>20615</v>
      </c>
    </row>
    <row r="375" spans="1:4" x14ac:dyDescent="0.25">
      <c r="A375" s="1" t="s">
        <v>23400</v>
      </c>
      <c r="B375" s="1" t="s">
        <v>16711</v>
      </c>
      <c r="C375" s="1" t="s">
        <v>26389</v>
      </c>
      <c r="D375" s="1" t="s">
        <v>20616</v>
      </c>
    </row>
    <row r="376" spans="1:4" x14ac:dyDescent="0.25">
      <c r="A376" s="1" t="s">
        <v>23401</v>
      </c>
      <c r="B376" s="1" t="s">
        <v>20588</v>
      </c>
      <c r="C376" s="1" t="s">
        <v>26390</v>
      </c>
      <c r="D376" s="1" t="s">
        <v>20617</v>
      </c>
    </row>
    <row r="377" spans="1:4" x14ac:dyDescent="0.25">
      <c r="A377" s="1" t="s">
        <v>23402</v>
      </c>
      <c r="B377" s="1" t="s">
        <v>20589</v>
      </c>
      <c r="C377" s="1" t="s">
        <v>26391</v>
      </c>
      <c r="D377" s="1" t="s">
        <v>20618</v>
      </c>
    </row>
    <row r="378" spans="1:4" x14ac:dyDescent="0.25">
      <c r="C378" s="1" t="s">
        <v>26392</v>
      </c>
      <c r="D378" s="1" t="s">
        <v>20619</v>
      </c>
    </row>
    <row r="379" spans="1:4" x14ac:dyDescent="0.25">
      <c r="C379" s="1" t="s">
        <v>26393</v>
      </c>
      <c r="D379" s="1" t="s">
        <v>20620</v>
      </c>
    </row>
    <row r="380" spans="1:4" x14ac:dyDescent="0.25">
      <c r="A380" s="1" t="s">
        <v>23403</v>
      </c>
      <c r="B380" s="1" t="s">
        <v>16712</v>
      </c>
      <c r="C380" s="1" t="s">
        <v>26394</v>
      </c>
      <c r="D380" s="1" t="s">
        <v>18813</v>
      </c>
    </row>
    <row r="381" spans="1:4" x14ac:dyDescent="0.25">
      <c r="A381" s="1" t="s">
        <v>23404</v>
      </c>
      <c r="B381" s="1" t="s">
        <v>16713</v>
      </c>
      <c r="C381" s="1" t="s">
        <v>26395</v>
      </c>
      <c r="D381" s="1" t="s">
        <v>18814</v>
      </c>
    </row>
    <row r="382" spans="1:4" x14ac:dyDescent="0.25">
      <c r="A382" s="1" t="s">
        <v>23405</v>
      </c>
      <c r="B382" s="1" t="s">
        <v>16714</v>
      </c>
      <c r="C382" s="1" t="s">
        <v>26396</v>
      </c>
      <c r="D382" s="1" t="s">
        <v>18815</v>
      </c>
    </row>
    <row r="383" spans="1:4" x14ac:dyDescent="0.25">
      <c r="A383" s="1" t="s">
        <v>23406</v>
      </c>
      <c r="B383" s="1" t="s">
        <v>16715</v>
      </c>
      <c r="C383" s="1" t="s">
        <v>26397</v>
      </c>
      <c r="D383" s="1" t="s">
        <v>18816</v>
      </c>
    </row>
    <row r="384" spans="1:4" x14ac:dyDescent="0.25">
      <c r="A384" s="1" t="s">
        <v>23407</v>
      </c>
      <c r="B384" s="1" t="s">
        <v>16716</v>
      </c>
      <c r="C384" s="1" t="s">
        <v>26398</v>
      </c>
      <c r="D384" s="1" t="s">
        <v>18817</v>
      </c>
    </row>
    <row r="385" spans="1:4" x14ac:dyDescent="0.25">
      <c r="A385" s="1" t="s">
        <v>23408</v>
      </c>
      <c r="B385" s="1" t="s">
        <v>16717</v>
      </c>
      <c r="C385" s="1" t="s">
        <v>26399</v>
      </c>
      <c r="D385" s="1" t="s">
        <v>18818</v>
      </c>
    </row>
    <row r="386" spans="1:4" x14ac:dyDescent="0.25">
      <c r="A386" s="1" t="s">
        <v>23409</v>
      </c>
      <c r="B386" s="1" t="s">
        <v>16718</v>
      </c>
      <c r="C386" s="1" t="s">
        <v>26400</v>
      </c>
      <c r="D386" s="1" t="s">
        <v>18819</v>
      </c>
    </row>
    <row r="387" spans="1:4" x14ac:dyDescent="0.25">
      <c r="A387" s="1" t="s">
        <v>23410</v>
      </c>
      <c r="B387" s="1" t="s">
        <v>16719</v>
      </c>
      <c r="C387" s="1" t="s">
        <v>26401</v>
      </c>
      <c r="D387" s="1" t="s">
        <v>18820</v>
      </c>
    </row>
    <row r="388" spans="1:4" x14ac:dyDescent="0.25">
      <c r="A388" s="1" t="s">
        <v>23411</v>
      </c>
      <c r="B388" s="1" t="s">
        <v>22966</v>
      </c>
      <c r="C388" s="1" t="s">
        <v>26402</v>
      </c>
      <c r="D388" s="1" t="s">
        <v>23026</v>
      </c>
    </row>
    <row r="389" spans="1:4" x14ac:dyDescent="0.25">
      <c r="A389" s="1" t="s">
        <v>23412</v>
      </c>
      <c r="B389" s="1" t="s">
        <v>16720</v>
      </c>
      <c r="C389" s="1" t="s">
        <v>26403</v>
      </c>
      <c r="D389" s="1" t="s">
        <v>18821</v>
      </c>
    </row>
    <row r="390" spans="1:4" x14ac:dyDescent="0.25">
      <c r="A390" s="1" t="s">
        <v>23413</v>
      </c>
      <c r="B390" s="1" t="s">
        <v>16721</v>
      </c>
      <c r="C390" s="1" t="s">
        <v>26404</v>
      </c>
      <c r="D390" s="1" t="s">
        <v>18822</v>
      </c>
    </row>
    <row r="391" spans="1:4" x14ac:dyDescent="0.25">
      <c r="A391" s="1" t="s">
        <v>23414</v>
      </c>
      <c r="B391" s="1" t="s">
        <v>16722</v>
      </c>
      <c r="C391" s="1" t="s">
        <v>26405</v>
      </c>
      <c r="D391" s="1" t="s">
        <v>18823</v>
      </c>
    </row>
    <row r="392" spans="1:4" x14ac:dyDescent="0.25">
      <c r="A392" s="1" t="s">
        <v>23415</v>
      </c>
      <c r="B392" s="1" t="s">
        <v>16723</v>
      </c>
      <c r="C392" s="1" t="s">
        <v>26406</v>
      </c>
      <c r="D392" s="1" t="s">
        <v>18824</v>
      </c>
    </row>
    <row r="393" spans="1:4" x14ac:dyDescent="0.25">
      <c r="A393" s="1" t="s">
        <v>23416</v>
      </c>
      <c r="B393" s="1" t="s">
        <v>16724</v>
      </c>
      <c r="C393" s="1" t="s">
        <v>26407</v>
      </c>
      <c r="D393" s="1" t="s">
        <v>18825</v>
      </c>
    </row>
    <row r="394" spans="1:4" x14ac:dyDescent="0.25">
      <c r="A394" s="1" t="s">
        <v>23417</v>
      </c>
      <c r="B394" s="1" t="s">
        <v>16725</v>
      </c>
      <c r="C394" s="1" t="s">
        <v>26408</v>
      </c>
      <c r="D394" s="1" t="s">
        <v>18826</v>
      </c>
    </row>
    <row r="395" spans="1:4" x14ac:dyDescent="0.25">
      <c r="A395" s="1" t="s">
        <v>23418</v>
      </c>
      <c r="B395" s="1" t="s">
        <v>16726</v>
      </c>
      <c r="C395" s="1" t="s">
        <v>26409</v>
      </c>
      <c r="D395" s="1" t="s">
        <v>18827</v>
      </c>
    </row>
    <row r="396" spans="1:4" x14ac:dyDescent="0.25">
      <c r="A396" s="1" t="s">
        <v>23419</v>
      </c>
      <c r="B396" s="1" t="s">
        <v>16727</v>
      </c>
      <c r="C396" s="1" t="s">
        <v>26410</v>
      </c>
      <c r="D396" s="1" t="s">
        <v>18828</v>
      </c>
    </row>
    <row r="397" spans="1:4" x14ac:dyDescent="0.25">
      <c r="A397" s="1" t="s">
        <v>23420</v>
      </c>
      <c r="B397" s="1" t="s">
        <v>16728</v>
      </c>
      <c r="C397" s="1" t="s">
        <v>26411</v>
      </c>
      <c r="D397" s="1" t="s">
        <v>18829</v>
      </c>
    </row>
    <row r="398" spans="1:4" x14ac:dyDescent="0.25">
      <c r="A398" s="1" t="s">
        <v>23421</v>
      </c>
      <c r="B398" s="1" t="s">
        <v>16729</v>
      </c>
      <c r="C398" s="1" t="s">
        <v>26412</v>
      </c>
      <c r="D398" s="1" t="s">
        <v>18830</v>
      </c>
    </row>
    <row r="399" spans="1:4" x14ac:dyDescent="0.25">
      <c r="A399" s="1" t="s">
        <v>23422</v>
      </c>
      <c r="B399" s="1" t="s">
        <v>16730</v>
      </c>
      <c r="C399" s="1" t="s">
        <v>26413</v>
      </c>
      <c r="D399" s="1" t="s">
        <v>18831</v>
      </c>
    </row>
    <row r="400" spans="1:4" x14ac:dyDescent="0.25">
      <c r="A400" s="1" t="s">
        <v>23423</v>
      </c>
      <c r="B400" s="1" t="s">
        <v>16731</v>
      </c>
      <c r="C400" s="1" t="s">
        <v>26414</v>
      </c>
      <c r="D400" s="1" t="s">
        <v>18832</v>
      </c>
    </row>
    <row r="401" spans="1:4" x14ac:dyDescent="0.25">
      <c r="A401" s="1" t="s">
        <v>23424</v>
      </c>
      <c r="B401" s="1" t="s">
        <v>16732</v>
      </c>
      <c r="C401" s="1" t="s">
        <v>26415</v>
      </c>
      <c r="D401" s="1" t="s">
        <v>18833</v>
      </c>
    </row>
    <row r="402" spans="1:4" x14ac:dyDescent="0.25">
      <c r="A402" s="1" t="s">
        <v>23425</v>
      </c>
      <c r="B402" s="1" t="s">
        <v>16733</v>
      </c>
      <c r="C402" s="1" t="s">
        <v>26416</v>
      </c>
      <c r="D402" s="1" t="s">
        <v>18834</v>
      </c>
    </row>
    <row r="403" spans="1:4" x14ac:dyDescent="0.25">
      <c r="A403" s="1" t="s">
        <v>23426</v>
      </c>
      <c r="B403" s="1" t="s">
        <v>16734</v>
      </c>
      <c r="C403" s="1" t="s">
        <v>26417</v>
      </c>
      <c r="D403" s="1" t="s">
        <v>18835</v>
      </c>
    </row>
    <row r="404" spans="1:4" x14ac:dyDescent="0.25">
      <c r="A404" s="1" t="s">
        <v>23427</v>
      </c>
      <c r="B404" s="1" t="s">
        <v>16735</v>
      </c>
      <c r="C404" s="1" t="s">
        <v>26418</v>
      </c>
      <c r="D404" s="1" t="s">
        <v>18836</v>
      </c>
    </row>
    <row r="405" spans="1:4" x14ac:dyDescent="0.25">
      <c r="A405" s="1" t="s">
        <v>23428</v>
      </c>
      <c r="B405" s="1" t="s">
        <v>16736</v>
      </c>
      <c r="C405" s="1" t="s">
        <v>26419</v>
      </c>
      <c r="D405" s="1" t="s">
        <v>18837</v>
      </c>
    </row>
    <row r="406" spans="1:4" x14ac:dyDescent="0.25">
      <c r="A406" s="1" t="s">
        <v>23429</v>
      </c>
      <c r="B406" s="1" t="s">
        <v>16737</v>
      </c>
      <c r="C406" s="1" t="s">
        <v>26420</v>
      </c>
      <c r="D406" s="1" t="s">
        <v>18838</v>
      </c>
    </row>
    <row r="407" spans="1:4" x14ac:dyDescent="0.25">
      <c r="A407" s="1" t="s">
        <v>23430</v>
      </c>
      <c r="B407" s="1" t="s">
        <v>16738</v>
      </c>
      <c r="C407" s="1" t="s">
        <v>26421</v>
      </c>
      <c r="D407" s="1" t="s">
        <v>18839</v>
      </c>
    </row>
    <row r="408" spans="1:4" x14ac:dyDescent="0.25">
      <c r="A408" s="1" t="s">
        <v>23431</v>
      </c>
      <c r="B408" s="1" t="s">
        <v>16739</v>
      </c>
      <c r="C408" s="1" t="s">
        <v>26422</v>
      </c>
      <c r="D408" s="1" t="s">
        <v>18840</v>
      </c>
    </row>
    <row r="409" spans="1:4" x14ac:dyDescent="0.25">
      <c r="A409" s="1" t="s">
        <v>23432</v>
      </c>
      <c r="B409" s="1" t="s">
        <v>16740</v>
      </c>
      <c r="C409" s="1" t="s">
        <v>26423</v>
      </c>
      <c r="D409" s="1" t="s">
        <v>18841</v>
      </c>
    </row>
    <row r="410" spans="1:4" x14ac:dyDescent="0.25">
      <c r="A410" s="1" t="s">
        <v>23433</v>
      </c>
      <c r="B410" s="1" t="s">
        <v>16741</v>
      </c>
      <c r="C410" s="1" t="s">
        <v>26424</v>
      </c>
      <c r="D410" s="1" t="s">
        <v>18842</v>
      </c>
    </row>
    <row r="411" spans="1:4" x14ac:dyDescent="0.25">
      <c r="A411" s="1" t="s">
        <v>23434</v>
      </c>
      <c r="B411" s="1" t="s">
        <v>16742</v>
      </c>
      <c r="C411" s="1" t="s">
        <v>26425</v>
      </c>
      <c r="D411" s="1" t="s">
        <v>18843</v>
      </c>
    </row>
    <row r="412" spans="1:4" x14ac:dyDescent="0.25">
      <c r="A412" s="1" t="s">
        <v>23435</v>
      </c>
      <c r="B412" s="1" t="s">
        <v>16743</v>
      </c>
      <c r="C412" s="1" t="s">
        <v>26426</v>
      </c>
      <c r="D412" s="1" t="s">
        <v>18844</v>
      </c>
    </row>
    <row r="413" spans="1:4" x14ac:dyDescent="0.25">
      <c r="A413" s="1" t="s">
        <v>23436</v>
      </c>
      <c r="B413" s="1" t="s">
        <v>16744</v>
      </c>
      <c r="C413" s="1" t="s">
        <v>26427</v>
      </c>
      <c r="D413" s="1" t="s">
        <v>18845</v>
      </c>
    </row>
    <row r="414" spans="1:4" x14ac:dyDescent="0.25">
      <c r="A414" s="1" t="s">
        <v>23437</v>
      </c>
      <c r="B414" s="1" t="s">
        <v>16745</v>
      </c>
      <c r="C414" s="1" t="s">
        <v>26428</v>
      </c>
      <c r="D414" s="1" t="s">
        <v>18846</v>
      </c>
    </row>
    <row r="415" spans="1:4" x14ac:dyDescent="0.25">
      <c r="A415" s="1" t="s">
        <v>23438</v>
      </c>
      <c r="B415" s="1" t="s">
        <v>16746</v>
      </c>
      <c r="C415" s="1" t="s">
        <v>26429</v>
      </c>
      <c r="D415" s="1" t="s">
        <v>18847</v>
      </c>
    </row>
    <row r="416" spans="1:4" x14ac:dyDescent="0.25">
      <c r="A416" s="1" t="s">
        <v>23439</v>
      </c>
      <c r="B416" s="1" t="s">
        <v>16747</v>
      </c>
      <c r="C416" s="1" t="s">
        <v>26430</v>
      </c>
      <c r="D416" s="1" t="s">
        <v>18848</v>
      </c>
    </row>
    <row r="417" spans="1:4" x14ac:dyDescent="0.25">
      <c r="A417" s="1" t="s">
        <v>23440</v>
      </c>
      <c r="B417" s="1" t="s">
        <v>16748</v>
      </c>
      <c r="C417" s="1" t="s">
        <v>26431</v>
      </c>
      <c r="D417" s="1" t="s">
        <v>18849</v>
      </c>
    </row>
    <row r="418" spans="1:4" x14ac:dyDescent="0.25">
      <c r="A418" s="1" t="s">
        <v>23441</v>
      </c>
      <c r="B418" s="1" t="s">
        <v>16749</v>
      </c>
      <c r="C418" s="1" t="s">
        <v>26432</v>
      </c>
      <c r="D418" s="1" t="s">
        <v>18850</v>
      </c>
    </row>
    <row r="419" spans="1:4" x14ac:dyDescent="0.25">
      <c r="A419" s="1" t="s">
        <v>23442</v>
      </c>
      <c r="B419" s="1" t="s">
        <v>16750</v>
      </c>
      <c r="C419" s="1" t="s">
        <v>26433</v>
      </c>
      <c r="D419" s="1" t="s">
        <v>18851</v>
      </c>
    </row>
    <row r="420" spans="1:4" x14ac:dyDescent="0.25">
      <c r="A420" s="1" t="s">
        <v>23443</v>
      </c>
      <c r="B420" s="1" t="s">
        <v>16751</v>
      </c>
      <c r="C420" s="1" t="s">
        <v>26434</v>
      </c>
      <c r="D420" s="1" t="s">
        <v>18852</v>
      </c>
    </row>
    <row r="421" spans="1:4" x14ac:dyDescent="0.25">
      <c r="A421" s="1" t="s">
        <v>23444</v>
      </c>
      <c r="B421" s="1" t="s">
        <v>16752</v>
      </c>
      <c r="C421" s="1" t="s">
        <v>26435</v>
      </c>
      <c r="D421" s="1" t="s">
        <v>18853</v>
      </c>
    </row>
    <row r="422" spans="1:4" x14ac:dyDescent="0.25">
      <c r="A422" s="1" t="s">
        <v>23445</v>
      </c>
      <c r="B422" s="1" t="s">
        <v>16753</v>
      </c>
      <c r="C422" s="1" t="s">
        <v>26436</v>
      </c>
      <c r="D422" s="1" t="s">
        <v>18854</v>
      </c>
    </row>
    <row r="423" spans="1:4" x14ac:dyDescent="0.25">
      <c r="A423" s="1" t="s">
        <v>23446</v>
      </c>
      <c r="B423" s="1" t="s">
        <v>16754</v>
      </c>
      <c r="C423" s="1" t="s">
        <v>26437</v>
      </c>
      <c r="D423" s="1" t="s">
        <v>18855</v>
      </c>
    </row>
    <row r="424" spans="1:4" x14ac:dyDescent="0.25">
      <c r="A424" s="1" t="s">
        <v>23447</v>
      </c>
      <c r="B424" s="1" t="s">
        <v>16755</v>
      </c>
      <c r="C424" s="1" t="s">
        <v>26438</v>
      </c>
      <c r="D424" s="1" t="s">
        <v>18856</v>
      </c>
    </row>
    <row r="425" spans="1:4" x14ac:dyDescent="0.25">
      <c r="A425" s="1" t="s">
        <v>23448</v>
      </c>
      <c r="B425" s="1" t="s">
        <v>16756</v>
      </c>
      <c r="C425" s="1" t="s">
        <v>26439</v>
      </c>
      <c r="D425" s="1" t="s">
        <v>18857</v>
      </c>
    </row>
    <row r="426" spans="1:4" x14ac:dyDescent="0.25">
      <c r="A426" s="1" t="s">
        <v>23449</v>
      </c>
      <c r="B426" s="1" t="s">
        <v>16757</v>
      </c>
      <c r="C426" s="1" t="s">
        <v>26440</v>
      </c>
      <c r="D426" s="1" t="s">
        <v>18858</v>
      </c>
    </row>
    <row r="427" spans="1:4" x14ac:dyDescent="0.25">
      <c r="A427" s="1" t="s">
        <v>23450</v>
      </c>
      <c r="B427" s="1" t="s">
        <v>16758</v>
      </c>
      <c r="C427" s="1" t="s">
        <v>26441</v>
      </c>
      <c r="D427" s="1" t="s">
        <v>18859</v>
      </c>
    </row>
    <row r="428" spans="1:4" x14ac:dyDescent="0.25">
      <c r="A428" s="1" t="s">
        <v>23451</v>
      </c>
      <c r="B428" s="1" t="s">
        <v>16759</v>
      </c>
      <c r="C428" s="1" t="s">
        <v>26442</v>
      </c>
      <c r="D428" s="1" t="s">
        <v>18860</v>
      </c>
    </row>
    <row r="429" spans="1:4" x14ac:dyDescent="0.25">
      <c r="A429" s="1" t="s">
        <v>23452</v>
      </c>
      <c r="B429" s="1" t="s">
        <v>16760</v>
      </c>
      <c r="C429" s="1" t="s">
        <v>26443</v>
      </c>
      <c r="D429" s="1" t="s">
        <v>18861</v>
      </c>
    </row>
    <row r="430" spans="1:4" x14ac:dyDescent="0.25">
      <c r="A430" s="1" t="s">
        <v>23453</v>
      </c>
      <c r="B430" s="1" t="s">
        <v>16761</v>
      </c>
      <c r="C430" s="1" t="s">
        <v>26444</v>
      </c>
      <c r="D430" s="1" t="s">
        <v>18862</v>
      </c>
    </row>
    <row r="431" spans="1:4" x14ac:dyDescent="0.25">
      <c r="A431" s="1" t="s">
        <v>23454</v>
      </c>
      <c r="B431" s="1" t="s">
        <v>16762</v>
      </c>
      <c r="C431" s="1" t="s">
        <v>26445</v>
      </c>
      <c r="D431" s="1" t="s">
        <v>18863</v>
      </c>
    </row>
    <row r="432" spans="1:4" x14ac:dyDescent="0.25">
      <c r="A432" s="1" t="s">
        <v>23455</v>
      </c>
      <c r="B432" s="1" t="s">
        <v>16763</v>
      </c>
      <c r="C432" s="1" t="s">
        <v>26446</v>
      </c>
      <c r="D432" s="1" t="s">
        <v>18864</v>
      </c>
    </row>
    <row r="433" spans="1:4" x14ac:dyDescent="0.25">
      <c r="A433" s="1" t="s">
        <v>23456</v>
      </c>
      <c r="B433" s="1" t="s">
        <v>16764</v>
      </c>
      <c r="C433" s="1" t="s">
        <v>26447</v>
      </c>
      <c r="D433" s="1" t="s">
        <v>18865</v>
      </c>
    </row>
    <row r="434" spans="1:4" x14ac:dyDescent="0.25">
      <c r="A434" s="1" t="s">
        <v>23457</v>
      </c>
      <c r="B434" s="1" t="s">
        <v>16765</v>
      </c>
      <c r="C434" s="1" t="s">
        <v>26448</v>
      </c>
      <c r="D434" s="1" t="s">
        <v>18866</v>
      </c>
    </row>
    <row r="435" spans="1:4" x14ac:dyDescent="0.25">
      <c r="A435" s="1" t="s">
        <v>23458</v>
      </c>
      <c r="B435" s="1" t="s">
        <v>16766</v>
      </c>
      <c r="C435" s="1" t="s">
        <v>26449</v>
      </c>
      <c r="D435" s="1" t="s">
        <v>18867</v>
      </c>
    </row>
    <row r="436" spans="1:4" x14ac:dyDescent="0.25">
      <c r="A436" s="1" t="s">
        <v>23459</v>
      </c>
      <c r="B436" s="1" t="s">
        <v>16767</v>
      </c>
      <c r="C436" s="1" t="s">
        <v>26450</v>
      </c>
      <c r="D436" s="1" t="s">
        <v>18868</v>
      </c>
    </row>
    <row r="437" spans="1:4" x14ac:dyDescent="0.25">
      <c r="A437" s="1" t="s">
        <v>23460</v>
      </c>
      <c r="B437" s="1" t="s">
        <v>16768</v>
      </c>
      <c r="C437" s="1" t="s">
        <v>26451</v>
      </c>
      <c r="D437" s="1" t="s">
        <v>18869</v>
      </c>
    </row>
    <row r="438" spans="1:4" x14ac:dyDescent="0.25">
      <c r="A438" s="1" t="s">
        <v>23461</v>
      </c>
      <c r="B438" s="1" t="s">
        <v>16769</v>
      </c>
      <c r="C438" s="1" t="s">
        <v>26452</v>
      </c>
      <c r="D438" s="1" t="s">
        <v>18870</v>
      </c>
    </row>
    <row r="439" spans="1:4" x14ac:dyDescent="0.25">
      <c r="A439" s="1" t="s">
        <v>23462</v>
      </c>
      <c r="B439" s="1" t="s">
        <v>16770</v>
      </c>
      <c r="C439" s="1" t="s">
        <v>26453</v>
      </c>
      <c r="D439" s="1" t="s">
        <v>18871</v>
      </c>
    </row>
    <row r="440" spans="1:4" x14ac:dyDescent="0.25">
      <c r="A440" s="1" t="s">
        <v>23463</v>
      </c>
      <c r="B440" s="1" t="s">
        <v>16771</v>
      </c>
      <c r="C440" s="1" t="s">
        <v>26454</v>
      </c>
      <c r="D440" s="1" t="s">
        <v>18872</v>
      </c>
    </row>
    <row r="441" spans="1:4" x14ac:dyDescent="0.25">
      <c r="A441" s="1" t="s">
        <v>23464</v>
      </c>
      <c r="B441" s="1" t="s">
        <v>16772</v>
      </c>
      <c r="C441" s="1" t="s">
        <v>26455</v>
      </c>
      <c r="D441" s="1" t="s">
        <v>18873</v>
      </c>
    </row>
    <row r="442" spans="1:4" x14ac:dyDescent="0.25">
      <c r="A442" s="1" t="s">
        <v>23465</v>
      </c>
      <c r="B442" s="1" t="s">
        <v>16773</v>
      </c>
      <c r="C442" s="1" t="s">
        <v>26456</v>
      </c>
      <c r="D442" s="1" t="s">
        <v>18874</v>
      </c>
    </row>
    <row r="443" spans="1:4" x14ac:dyDescent="0.25">
      <c r="A443" s="1" t="s">
        <v>23466</v>
      </c>
      <c r="B443" s="1" t="s">
        <v>16774</v>
      </c>
      <c r="C443" s="1" t="s">
        <v>26457</v>
      </c>
      <c r="D443" s="1" t="s">
        <v>18875</v>
      </c>
    </row>
    <row r="444" spans="1:4" x14ac:dyDescent="0.25">
      <c r="A444" s="1" t="s">
        <v>23467</v>
      </c>
      <c r="B444" s="1" t="s">
        <v>16775</v>
      </c>
      <c r="C444" s="1" t="s">
        <v>26458</v>
      </c>
      <c r="D444" s="1" t="s">
        <v>18876</v>
      </c>
    </row>
    <row r="445" spans="1:4" x14ac:dyDescent="0.25">
      <c r="A445" s="1" t="s">
        <v>23468</v>
      </c>
      <c r="B445" s="1" t="s">
        <v>16776</v>
      </c>
      <c r="C445" s="1" t="s">
        <v>26459</v>
      </c>
      <c r="D445" s="1" t="s">
        <v>18877</v>
      </c>
    </row>
    <row r="446" spans="1:4" x14ac:dyDescent="0.25">
      <c r="A446" s="1" t="s">
        <v>23469</v>
      </c>
      <c r="B446" s="1" t="s">
        <v>16777</v>
      </c>
      <c r="C446" s="1" t="s">
        <v>26460</v>
      </c>
      <c r="D446" s="1" t="s">
        <v>18878</v>
      </c>
    </row>
    <row r="447" spans="1:4" x14ac:dyDescent="0.25">
      <c r="A447" s="1" t="s">
        <v>23470</v>
      </c>
      <c r="B447" s="1" t="s">
        <v>16778</v>
      </c>
      <c r="C447" s="1" t="s">
        <v>26461</v>
      </c>
      <c r="D447" s="1" t="s">
        <v>18879</v>
      </c>
    </row>
    <row r="448" spans="1:4" x14ac:dyDescent="0.25">
      <c r="A448" s="1" t="s">
        <v>23471</v>
      </c>
      <c r="B448" s="1" t="s">
        <v>16779</v>
      </c>
      <c r="C448" s="1" t="s">
        <v>26462</v>
      </c>
      <c r="D448" s="1" t="s">
        <v>18880</v>
      </c>
    </row>
    <row r="449" spans="1:4" x14ac:dyDescent="0.25">
      <c r="A449" s="1" t="s">
        <v>23472</v>
      </c>
      <c r="B449" s="1" t="s">
        <v>16780</v>
      </c>
      <c r="C449" s="1" t="s">
        <v>26463</v>
      </c>
      <c r="D449" s="1" t="s">
        <v>18881</v>
      </c>
    </row>
    <row r="450" spans="1:4" x14ac:dyDescent="0.25">
      <c r="A450" s="1" t="s">
        <v>23473</v>
      </c>
      <c r="B450" s="1" t="s">
        <v>16781</v>
      </c>
      <c r="C450" s="1" t="s">
        <v>26464</v>
      </c>
      <c r="D450" s="1" t="s">
        <v>18882</v>
      </c>
    </row>
    <row r="451" spans="1:4" x14ac:dyDescent="0.25">
      <c r="A451" s="1" t="s">
        <v>23474</v>
      </c>
      <c r="B451" s="1" t="s">
        <v>16782</v>
      </c>
      <c r="C451" s="1" t="s">
        <v>26465</v>
      </c>
      <c r="D451" s="1" t="s">
        <v>18883</v>
      </c>
    </row>
    <row r="452" spans="1:4" x14ac:dyDescent="0.25">
      <c r="A452" s="1" t="s">
        <v>23475</v>
      </c>
      <c r="B452" s="1" t="s">
        <v>16783</v>
      </c>
      <c r="C452" s="1" t="s">
        <v>26466</v>
      </c>
      <c r="D452" s="1" t="s">
        <v>18884</v>
      </c>
    </row>
    <row r="453" spans="1:4" x14ac:dyDescent="0.25">
      <c r="A453" s="1" t="s">
        <v>23476</v>
      </c>
      <c r="B453" s="1" t="s">
        <v>16784</v>
      </c>
      <c r="C453" s="1" t="s">
        <v>26467</v>
      </c>
      <c r="D453" s="1" t="s">
        <v>18885</v>
      </c>
    </row>
    <row r="454" spans="1:4" x14ac:dyDescent="0.25">
      <c r="A454" s="1" t="s">
        <v>23477</v>
      </c>
      <c r="B454" s="1" t="s">
        <v>16785</v>
      </c>
      <c r="C454" s="1" t="s">
        <v>26468</v>
      </c>
      <c r="D454" s="1" t="s">
        <v>18886</v>
      </c>
    </row>
    <row r="455" spans="1:4" x14ac:dyDescent="0.25">
      <c r="A455" s="1" t="s">
        <v>23478</v>
      </c>
      <c r="B455" s="1" t="s">
        <v>16786</v>
      </c>
      <c r="C455" s="1" t="s">
        <v>26469</v>
      </c>
      <c r="D455" s="1" t="s">
        <v>18887</v>
      </c>
    </row>
    <row r="456" spans="1:4" x14ac:dyDescent="0.25">
      <c r="A456" s="1" t="s">
        <v>23479</v>
      </c>
      <c r="B456" s="1" t="s">
        <v>16787</v>
      </c>
      <c r="C456" s="1" t="s">
        <v>26470</v>
      </c>
      <c r="D456" s="1" t="s">
        <v>18888</v>
      </c>
    </row>
    <row r="457" spans="1:4" x14ac:dyDescent="0.25">
      <c r="A457" s="1" t="s">
        <v>23480</v>
      </c>
      <c r="B457" s="1" t="s">
        <v>16788</v>
      </c>
      <c r="C457" s="1" t="s">
        <v>26471</v>
      </c>
      <c r="D457" s="1" t="s">
        <v>18889</v>
      </c>
    </row>
    <row r="458" spans="1:4" x14ac:dyDescent="0.25">
      <c r="A458" s="1" t="s">
        <v>23481</v>
      </c>
      <c r="B458" s="1" t="s">
        <v>16789</v>
      </c>
      <c r="C458" s="1" t="s">
        <v>26472</v>
      </c>
      <c r="D458" s="1" t="s">
        <v>18890</v>
      </c>
    </row>
    <row r="459" spans="1:4" x14ac:dyDescent="0.25">
      <c r="A459" s="1" t="s">
        <v>23482</v>
      </c>
      <c r="B459" s="1" t="s">
        <v>16790</v>
      </c>
      <c r="C459" s="1" t="s">
        <v>26473</v>
      </c>
      <c r="D459" s="1" t="s">
        <v>18891</v>
      </c>
    </row>
    <row r="460" spans="1:4" x14ac:dyDescent="0.25">
      <c r="A460" s="1" t="s">
        <v>23483</v>
      </c>
      <c r="B460" s="1" t="s">
        <v>16791</v>
      </c>
      <c r="C460" s="1" t="s">
        <v>26474</v>
      </c>
      <c r="D460" s="1" t="s">
        <v>18892</v>
      </c>
    </row>
    <row r="461" spans="1:4" x14ac:dyDescent="0.25">
      <c r="A461" s="1" t="s">
        <v>23484</v>
      </c>
      <c r="B461" s="1" t="s">
        <v>16792</v>
      </c>
      <c r="C461" s="1" t="s">
        <v>26475</v>
      </c>
      <c r="D461" s="1" t="s">
        <v>18893</v>
      </c>
    </row>
    <row r="462" spans="1:4" x14ac:dyDescent="0.25">
      <c r="A462" s="1" t="s">
        <v>23485</v>
      </c>
      <c r="B462" s="1" t="s">
        <v>16793</v>
      </c>
      <c r="C462" s="1" t="s">
        <v>26476</v>
      </c>
      <c r="D462" s="1" t="s">
        <v>18894</v>
      </c>
    </row>
    <row r="463" spans="1:4" x14ac:dyDescent="0.25">
      <c r="A463" s="1" t="s">
        <v>23486</v>
      </c>
      <c r="B463" s="1" t="s">
        <v>16794</v>
      </c>
      <c r="C463" s="1" t="s">
        <v>26477</v>
      </c>
      <c r="D463" s="1" t="s">
        <v>18895</v>
      </c>
    </row>
    <row r="464" spans="1:4" x14ac:dyDescent="0.25">
      <c r="A464" s="1" t="s">
        <v>23487</v>
      </c>
      <c r="B464" s="1" t="s">
        <v>16795</v>
      </c>
      <c r="C464" s="1" t="s">
        <v>26478</v>
      </c>
      <c r="D464" s="1" t="s">
        <v>18896</v>
      </c>
    </row>
    <row r="465" spans="1:4" x14ac:dyDescent="0.25">
      <c r="A465" s="1" t="s">
        <v>23488</v>
      </c>
      <c r="B465" s="1" t="s">
        <v>16796</v>
      </c>
      <c r="C465" s="1" t="s">
        <v>26479</v>
      </c>
      <c r="D465" s="1" t="s">
        <v>18897</v>
      </c>
    </row>
    <row r="466" spans="1:4" x14ac:dyDescent="0.25">
      <c r="A466" s="1" t="s">
        <v>23489</v>
      </c>
      <c r="B466" s="1" t="s">
        <v>16797</v>
      </c>
      <c r="C466" s="1" t="s">
        <v>26480</v>
      </c>
      <c r="D466" s="1" t="s">
        <v>18898</v>
      </c>
    </row>
    <row r="467" spans="1:4" x14ac:dyDescent="0.25">
      <c r="A467" s="1" t="s">
        <v>23490</v>
      </c>
      <c r="B467" s="1" t="s">
        <v>16798</v>
      </c>
      <c r="C467" s="1" t="s">
        <v>26481</v>
      </c>
      <c r="D467" s="1" t="s">
        <v>18899</v>
      </c>
    </row>
    <row r="468" spans="1:4" x14ac:dyDescent="0.25">
      <c r="A468" s="1" t="s">
        <v>23491</v>
      </c>
      <c r="B468" s="1" t="s">
        <v>16799</v>
      </c>
      <c r="C468" s="1" t="s">
        <v>26482</v>
      </c>
      <c r="D468" s="1" t="s">
        <v>18900</v>
      </c>
    </row>
    <row r="469" spans="1:4" x14ac:dyDescent="0.25">
      <c r="A469" s="1" t="s">
        <v>23492</v>
      </c>
      <c r="B469" s="1" t="s">
        <v>16800</v>
      </c>
      <c r="C469" s="1" t="s">
        <v>26483</v>
      </c>
      <c r="D469" s="1" t="s">
        <v>18901</v>
      </c>
    </row>
    <row r="470" spans="1:4" x14ac:dyDescent="0.25">
      <c r="A470" s="1" t="s">
        <v>23493</v>
      </c>
      <c r="B470" s="1" t="s">
        <v>16801</v>
      </c>
      <c r="C470" s="1" t="s">
        <v>26484</v>
      </c>
      <c r="D470" s="1" t="s">
        <v>18902</v>
      </c>
    </row>
    <row r="471" spans="1:4" x14ac:dyDescent="0.25">
      <c r="A471" s="1" t="s">
        <v>23494</v>
      </c>
      <c r="B471" s="1" t="s">
        <v>16802</v>
      </c>
      <c r="C471" s="1" t="s">
        <v>26485</v>
      </c>
      <c r="D471" s="1" t="s">
        <v>18903</v>
      </c>
    </row>
    <row r="472" spans="1:4" x14ac:dyDescent="0.25">
      <c r="A472" s="1" t="s">
        <v>23495</v>
      </c>
      <c r="B472" s="1" t="s">
        <v>16803</v>
      </c>
      <c r="C472" s="1" t="s">
        <v>26486</v>
      </c>
      <c r="D472" s="1" t="s">
        <v>18904</v>
      </c>
    </row>
    <row r="473" spans="1:4" x14ac:dyDescent="0.25">
      <c r="A473" s="1" t="s">
        <v>23496</v>
      </c>
      <c r="B473" s="1" t="s">
        <v>16804</v>
      </c>
      <c r="C473" s="1" t="s">
        <v>26487</v>
      </c>
      <c r="D473" s="1" t="s">
        <v>18905</v>
      </c>
    </row>
    <row r="474" spans="1:4" x14ac:dyDescent="0.25">
      <c r="A474" s="1" t="s">
        <v>23497</v>
      </c>
      <c r="B474" s="1" t="s">
        <v>16805</v>
      </c>
      <c r="C474" s="1" t="s">
        <v>26488</v>
      </c>
      <c r="D474" s="1" t="s">
        <v>18906</v>
      </c>
    </row>
    <row r="475" spans="1:4" x14ac:dyDescent="0.25">
      <c r="A475" s="1" t="s">
        <v>23498</v>
      </c>
      <c r="B475" s="1" t="s">
        <v>16806</v>
      </c>
      <c r="C475" s="1" t="s">
        <v>26489</v>
      </c>
      <c r="D475" s="1" t="s">
        <v>18907</v>
      </c>
    </row>
    <row r="476" spans="1:4" x14ac:dyDescent="0.25">
      <c r="A476" s="1" t="s">
        <v>23499</v>
      </c>
      <c r="B476" s="1" t="s">
        <v>16807</v>
      </c>
      <c r="C476" s="1" t="s">
        <v>26490</v>
      </c>
      <c r="D476" s="1" t="s">
        <v>18908</v>
      </c>
    </row>
    <row r="477" spans="1:4" x14ac:dyDescent="0.25">
      <c r="A477" s="1" t="s">
        <v>23500</v>
      </c>
      <c r="B477" s="1" t="s">
        <v>16808</v>
      </c>
      <c r="C477" s="1" t="s">
        <v>26491</v>
      </c>
      <c r="D477" s="1" t="s">
        <v>18909</v>
      </c>
    </row>
    <row r="478" spans="1:4" x14ac:dyDescent="0.25">
      <c r="A478" s="1" t="s">
        <v>23501</v>
      </c>
      <c r="B478" s="1" t="s">
        <v>16809</v>
      </c>
      <c r="C478" s="1" t="s">
        <v>26492</v>
      </c>
      <c r="D478" s="1" t="s">
        <v>18910</v>
      </c>
    </row>
    <row r="479" spans="1:4" x14ac:dyDescent="0.25">
      <c r="A479" s="1" t="s">
        <v>23502</v>
      </c>
      <c r="B479" s="1" t="s">
        <v>16810</v>
      </c>
      <c r="C479" s="1" t="s">
        <v>26493</v>
      </c>
      <c r="D479" s="1" t="s">
        <v>18911</v>
      </c>
    </row>
    <row r="480" spans="1:4" x14ac:dyDescent="0.25">
      <c r="A480" s="1" t="s">
        <v>23503</v>
      </c>
      <c r="B480" s="1" t="s">
        <v>16811</v>
      </c>
      <c r="C480" s="1" t="s">
        <v>26494</v>
      </c>
      <c r="D480" s="1" t="s">
        <v>18912</v>
      </c>
    </row>
    <row r="481" spans="1:4" x14ac:dyDescent="0.25">
      <c r="A481" s="1" t="s">
        <v>23504</v>
      </c>
      <c r="B481" s="1" t="s">
        <v>16812</v>
      </c>
      <c r="C481" s="1" t="s">
        <v>26495</v>
      </c>
      <c r="D481" s="1" t="s">
        <v>18913</v>
      </c>
    </row>
    <row r="482" spans="1:4" x14ac:dyDescent="0.25">
      <c r="A482" s="1" t="s">
        <v>23505</v>
      </c>
      <c r="B482" s="1" t="s">
        <v>16813</v>
      </c>
      <c r="C482" s="1" t="s">
        <v>26496</v>
      </c>
      <c r="D482" s="1" t="s">
        <v>18914</v>
      </c>
    </row>
    <row r="483" spans="1:4" x14ac:dyDescent="0.25">
      <c r="A483" s="1" t="s">
        <v>23506</v>
      </c>
      <c r="B483" s="1" t="s">
        <v>16814</v>
      </c>
      <c r="C483" s="1" t="s">
        <v>26497</v>
      </c>
      <c r="D483" s="1" t="s">
        <v>20623</v>
      </c>
    </row>
    <row r="484" spans="1:4" x14ac:dyDescent="0.25">
      <c r="A484" s="1" t="s">
        <v>23507</v>
      </c>
      <c r="B484" s="1" t="s">
        <v>16815</v>
      </c>
      <c r="C484" s="1" t="s">
        <v>26498</v>
      </c>
      <c r="D484" s="1" t="s">
        <v>18915</v>
      </c>
    </row>
    <row r="485" spans="1:4" x14ac:dyDescent="0.25">
      <c r="A485" s="1" t="s">
        <v>23508</v>
      </c>
      <c r="B485" s="1" t="s">
        <v>16816</v>
      </c>
      <c r="C485" s="1" t="s">
        <v>26499</v>
      </c>
      <c r="D485" s="1" t="s">
        <v>18916</v>
      </c>
    </row>
    <row r="486" spans="1:4" x14ac:dyDescent="0.25">
      <c r="A486" s="1" t="s">
        <v>23509</v>
      </c>
      <c r="B486" s="1" t="s">
        <v>16817</v>
      </c>
      <c r="C486" s="1" t="s">
        <v>26500</v>
      </c>
      <c r="D486" s="1" t="s">
        <v>18917</v>
      </c>
    </row>
    <row r="487" spans="1:4" x14ac:dyDescent="0.25">
      <c r="A487" s="1" t="s">
        <v>23510</v>
      </c>
      <c r="B487" s="1" t="s">
        <v>16818</v>
      </c>
      <c r="C487" s="1" t="s">
        <v>26501</v>
      </c>
      <c r="D487" s="1" t="s">
        <v>18918</v>
      </c>
    </row>
    <row r="488" spans="1:4" x14ac:dyDescent="0.25">
      <c r="A488" s="1" t="s">
        <v>23511</v>
      </c>
      <c r="B488" s="1" t="s">
        <v>16819</v>
      </c>
      <c r="C488" s="1" t="s">
        <v>26502</v>
      </c>
      <c r="D488" s="1" t="s">
        <v>18919</v>
      </c>
    </row>
    <row r="489" spans="1:4" x14ac:dyDescent="0.25">
      <c r="A489" s="1" t="s">
        <v>23512</v>
      </c>
      <c r="B489" s="1" t="s">
        <v>16820</v>
      </c>
      <c r="C489" s="1" t="s">
        <v>26503</v>
      </c>
      <c r="D489" s="1" t="s">
        <v>18920</v>
      </c>
    </row>
    <row r="490" spans="1:4" x14ac:dyDescent="0.25">
      <c r="A490" s="1" t="s">
        <v>23513</v>
      </c>
      <c r="B490" s="1" t="s">
        <v>16821</v>
      </c>
      <c r="C490" s="1" t="s">
        <v>26504</v>
      </c>
      <c r="D490" s="1" t="s">
        <v>18921</v>
      </c>
    </row>
    <row r="491" spans="1:4" x14ac:dyDescent="0.25">
      <c r="A491" s="1" t="s">
        <v>23514</v>
      </c>
      <c r="B491" s="1" t="s">
        <v>16822</v>
      </c>
      <c r="C491" s="1" t="s">
        <v>26505</v>
      </c>
      <c r="D491" s="1" t="s">
        <v>18922</v>
      </c>
    </row>
    <row r="492" spans="1:4" x14ac:dyDescent="0.25">
      <c r="A492" s="1" t="s">
        <v>23515</v>
      </c>
      <c r="B492" s="1" t="s">
        <v>16823</v>
      </c>
      <c r="C492" s="1" t="s">
        <v>26506</v>
      </c>
      <c r="D492" s="1" t="s">
        <v>18923</v>
      </c>
    </row>
    <row r="493" spans="1:4" x14ac:dyDescent="0.25">
      <c r="A493" s="1" t="s">
        <v>23516</v>
      </c>
      <c r="B493" s="1" t="s">
        <v>16815</v>
      </c>
      <c r="C493" s="1" t="s">
        <v>26507</v>
      </c>
      <c r="D493" s="1" t="s">
        <v>18915</v>
      </c>
    </row>
    <row r="494" spans="1:4" x14ac:dyDescent="0.25">
      <c r="A494" s="1" t="s">
        <v>23517</v>
      </c>
      <c r="B494" s="1" t="s">
        <v>16816</v>
      </c>
      <c r="C494" s="1" t="s">
        <v>26508</v>
      </c>
      <c r="D494" s="1" t="s">
        <v>18916</v>
      </c>
    </row>
    <row r="495" spans="1:4" x14ac:dyDescent="0.25">
      <c r="A495" s="1" t="s">
        <v>23518</v>
      </c>
      <c r="B495" s="1" t="s">
        <v>16824</v>
      </c>
      <c r="C495" s="1" t="s">
        <v>26509</v>
      </c>
      <c r="D495" s="1" t="s">
        <v>18924</v>
      </c>
    </row>
    <row r="496" spans="1:4" x14ac:dyDescent="0.25">
      <c r="A496" s="1" t="s">
        <v>23519</v>
      </c>
      <c r="B496" s="1" t="s">
        <v>16825</v>
      </c>
      <c r="C496" s="1" t="s">
        <v>26510</v>
      </c>
      <c r="D496" s="1" t="s">
        <v>18925</v>
      </c>
    </row>
    <row r="497" spans="1:4" x14ac:dyDescent="0.25">
      <c r="A497" s="1" t="s">
        <v>23520</v>
      </c>
      <c r="B497" s="1" t="s">
        <v>16826</v>
      </c>
      <c r="C497" s="1" t="s">
        <v>26511</v>
      </c>
      <c r="D497" s="1" t="s">
        <v>18926</v>
      </c>
    </row>
    <row r="498" spans="1:4" x14ac:dyDescent="0.25">
      <c r="A498" s="1" t="s">
        <v>23521</v>
      </c>
      <c r="B498" s="1" t="s">
        <v>16827</v>
      </c>
      <c r="C498" s="1" t="s">
        <v>26512</v>
      </c>
      <c r="D498" s="1" t="s">
        <v>18927</v>
      </c>
    </row>
    <row r="499" spans="1:4" x14ac:dyDescent="0.25">
      <c r="A499" s="1" t="s">
        <v>23522</v>
      </c>
      <c r="B499" s="1" t="s">
        <v>16828</v>
      </c>
      <c r="C499" s="1" t="s">
        <v>26513</v>
      </c>
      <c r="D499" s="1" t="s">
        <v>18928</v>
      </c>
    </row>
    <row r="500" spans="1:4" x14ac:dyDescent="0.25">
      <c r="A500" s="1" t="s">
        <v>23523</v>
      </c>
      <c r="B500" s="1" t="s">
        <v>16829</v>
      </c>
      <c r="C500" s="1" t="s">
        <v>26514</v>
      </c>
      <c r="D500" s="1" t="s">
        <v>18929</v>
      </c>
    </row>
    <row r="501" spans="1:4" x14ac:dyDescent="0.25">
      <c r="A501" s="1" t="s">
        <v>23524</v>
      </c>
      <c r="B501" s="1" t="s">
        <v>16829</v>
      </c>
      <c r="C501" s="1" t="s">
        <v>26515</v>
      </c>
      <c r="D501" s="1" t="s">
        <v>18929</v>
      </c>
    </row>
    <row r="502" spans="1:4" x14ac:dyDescent="0.25">
      <c r="A502" s="1" t="s">
        <v>23525</v>
      </c>
      <c r="B502" s="1" t="s">
        <v>16830</v>
      </c>
      <c r="C502" s="1" t="s">
        <v>26516</v>
      </c>
      <c r="D502" s="1" t="s">
        <v>18930</v>
      </c>
    </row>
    <row r="503" spans="1:4" x14ac:dyDescent="0.25">
      <c r="A503" s="1" t="s">
        <v>23526</v>
      </c>
      <c r="B503" s="1" t="s">
        <v>16831</v>
      </c>
      <c r="C503" s="1" t="s">
        <v>26517</v>
      </c>
      <c r="D503" s="1" t="s">
        <v>18931</v>
      </c>
    </row>
    <row r="504" spans="1:4" x14ac:dyDescent="0.25">
      <c r="A504" s="1" t="s">
        <v>23527</v>
      </c>
      <c r="B504" s="1" t="s">
        <v>16832</v>
      </c>
      <c r="C504" s="1" t="s">
        <v>26518</v>
      </c>
      <c r="D504" s="1" t="s">
        <v>18932</v>
      </c>
    </row>
    <row r="505" spans="1:4" x14ac:dyDescent="0.25">
      <c r="A505" s="1" t="s">
        <v>23528</v>
      </c>
      <c r="B505" s="1" t="s">
        <v>16833</v>
      </c>
      <c r="C505" s="1" t="s">
        <v>26519</v>
      </c>
      <c r="D505" s="1" t="s">
        <v>18933</v>
      </c>
    </row>
    <row r="506" spans="1:4" x14ac:dyDescent="0.25">
      <c r="A506" s="1" t="s">
        <v>23529</v>
      </c>
      <c r="B506" s="1" t="s">
        <v>16834</v>
      </c>
      <c r="C506" s="1" t="s">
        <v>26520</v>
      </c>
      <c r="D506" s="1" t="s">
        <v>18934</v>
      </c>
    </row>
    <row r="507" spans="1:4" x14ac:dyDescent="0.25">
      <c r="A507" s="1" t="s">
        <v>23530</v>
      </c>
      <c r="B507" s="1" t="s">
        <v>16835</v>
      </c>
      <c r="C507" s="1" t="s">
        <v>26521</v>
      </c>
      <c r="D507" s="1" t="s">
        <v>18935</v>
      </c>
    </row>
    <row r="508" spans="1:4" x14ac:dyDescent="0.25">
      <c r="A508" s="1" t="s">
        <v>23531</v>
      </c>
      <c r="B508" s="1" t="s">
        <v>16836</v>
      </c>
      <c r="C508" s="1" t="s">
        <v>26522</v>
      </c>
      <c r="D508" s="1" t="s">
        <v>18936</v>
      </c>
    </row>
    <row r="509" spans="1:4" x14ac:dyDescent="0.25">
      <c r="A509" s="1" t="s">
        <v>23532</v>
      </c>
      <c r="B509" s="1" t="s">
        <v>16837</v>
      </c>
      <c r="C509" s="1" t="s">
        <v>26523</v>
      </c>
      <c r="D509" s="1" t="s">
        <v>18937</v>
      </c>
    </row>
    <row r="510" spans="1:4" x14ac:dyDescent="0.25">
      <c r="A510" s="1" t="s">
        <v>23533</v>
      </c>
      <c r="B510" s="1" t="s">
        <v>16838</v>
      </c>
      <c r="C510" s="1" t="s">
        <v>26524</v>
      </c>
      <c r="D510" s="1" t="s">
        <v>18938</v>
      </c>
    </row>
    <row r="511" spans="1:4" x14ac:dyDescent="0.25">
      <c r="A511" s="1" t="s">
        <v>23534</v>
      </c>
      <c r="B511" s="1" t="s">
        <v>16839</v>
      </c>
      <c r="C511" s="1" t="s">
        <v>26525</v>
      </c>
      <c r="D511" s="1" t="s">
        <v>18939</v>
      </c>
    </row>
    <row r="512" spans="1:4" x14ac:dyDescent="0.25">
      <c r="A512" s="1" t="s">
        <v>23535</v>
      </c>
      <c r="B512" s="1" t="s">
        <v>16840</v>
      </c>
      <c r="C512" s="1" t="s">
        <v>26526</v>
      </c>
      <c r="D512" s="1" t="s">
        <v>18940</v>
      </c>
    </row>
    <row r="513" spans="1:4" x14ac:dyDescent="0.25">
      <c r="A513" s="1" t="s">
        <v>23536</v>
      </c>
      <c r="B513" s="1" t="s">
        <v>16841</v>
      </c>
      <c r="C513" s="1" t="s">
        <v>26527</v>
      </c>
      <c r="D513" s="1" t="s">
        <v>18941</v>
      </c>
    </row>
    <row r="514" spans="1:4" x14ac:dyDescent="0.25">
      <c r="A514" s="1" t="s">
        <v>23537</v>
      </c>
      <c r="B514" s="1" t="s">
        <v>16842</v>
      </c>
      <c r="C514" s="1" t="s">
        <v>26528</v>
      </c>
      <c r="D514" s="1" t="s">
        <v>18942</v>
      </c>
    </row>
    <row r="515" spans="1:4" x14ac:dyDescent="0.25">
      <c r="A515" s="1" t="s">
        <v>23538</v>
      </c>
      <c r="B515" s="1" t="s">
        <v>16843</v>
      </c>
      <c r="C515" s="1" t="s">
        <v>26529</v>
      </c>
      <c r="D515" s="1" t="s">
        <v>18943</v>
      </c>
    </row>
    <row r="516" spans="1:4" x14ac:dyDescent="0.25">
      <c r="A516" s="1" t="s">
        <v>23539</v>
      </c>
      <c r="B516" s="1" t="s">
        <v>16844</v>
      </c>
      <c r="C516" s="1" t="s">
        <v>26530</v>
      </c>
      <c r="D516" s="1" t="s">
        <v>18944</v>
      </c>
    </row>
    <row r="517" spans="1:4" x14ac:dyDescent="0.25">
      <c r="A517" s="1" t="s">
        <v>23540</v>
      </c>
      <c r="B517" s="1" t="s">
        <v>16845</v>
      </c>
      <c r="C517" s="1" t="s">
        <v>26531</v>
      </c>
      <c r="D517" s="1" t="s">
        <v>18945</v>
      </c>
    </row>
    <row r="518" spans="1:4" x14ac:dyDescent="0.25">
      <c r="A518" s="1" t="s">
        <v>23541</v>
      </c>
      <c r="B518" s="1" t="s">
        <v>16846</v>
      </c>
      <c r="C518" s="1" t="s">
        <v>26532</v>
      </c>
      <c r="D518" s="1" t="s">
        <v>18946</v>
      </c>
    </row>
    <row r="519" spans="1:4" x14ac:dyDescent="0.25">
      <c r="A519" s="1" t="s">
        <v>23542</v>
      </c>
      <c r="B519" s="1" t="s">
        <v>16847</v>
      </c>
      <c r="C519" s="1" t="s">
        <v>26533</v>
      </c>
      <c r="D519" s="1" t="s">
        <v>18947</v>
      </c>
    </row>
    <row r="520" spans="1:4" x14ac:dyDescent="0.25">
      <c r="A520" s="1" t="s">
        <v>23543</v>
      </c>
      <c r="B520" s="1" t="s">
        <v>16848</v>
      </c>
      <c r="C520" s="1" t="s">
        <v>26534</v>
      </c>
      <c r="D520" s="1" t="s">
        <v>18948</v>
      </c>
    </row>
    <row r="521" spans="1:4" x14ac:dyDescent="0.25">
      <c r="A521" s="1" t="s">
        <v>23544</v>
      </c>
      <c r="B521" s="1" t="s">
        <v>16849</v>
      </c>
      <c r="C521" s="1" t="s">
        <v>26535</v>
      </c>
      <c r="D521" s="1" t="s">
        <v>18949</v>
      </c>
    </row>
    <row r="522" spans="1:4" x14ac:dyDescent="0.25">
      <c r="A522" s="1" t="s">
        <v>23545</v>
      </c>
      <c r="B522" s="1" t="s">
        <v>16850</v>
      </c>
      <c r="C522" s="1" t="s">
        <v>26536</v>
      </c>
      <c r="D522" s="1" t="s">
        <v>18950</v>
      </c>
    </row>
    <row r="523" spans="1:4" x14ac:dyDescent="0.25">
      <c r="A523" s="1" t="s">
        <v>23546</v>
      </c>
      <c r="B523" s="1" t="s">
        <v>16851</v>
      </c>
      <c r="C523" s="1" t="s">
        <v>26537</v>
      </c>
      <c r="D523" s="1" t="s">
        <v>18951</v>
      </c>
    </row>
    <row r="524" spans="1:4" x14ac:dyDescent="0.25">
      <c r="A524" s="1" t="s">
        <v>23547</v>
      </c>
      <c r="B524" s="1" t="s">
        <v>16852</v>
      </c>
      <c r="C524" s="1" t="s">
        <v>26538</v>
      </c>
      <c r="D524" s="1" t="s">
        <v>18952</v>
      </c>
    </row>
    <row r="525" spans="1:4" x14ac:dyDescent="0.25">
      <c r="A525" s="1" t="s">
        <v>23548</v>
      </c>
      <c r="B525" s="1" t="s">
        <v>16853</v>
      </c>
      <c r="C525" s="1" t="s">
        <v>26539</v>
      </c>
      <c r="D525" s="1" t="s">
        <v>18953</v>
      </c>
    </row>
    <row r="526" spans="1:4" x14ac:dyDescent="0.25">
      <c r="A526" s="1" t="s">
        <v>23549</v>
      </c>
      <c r="B526" s="1" t="s">
        <v>16854</v>
      </c>
      <c r="C526" s="1" t="s">
        <v>26540</v>
      </c>
      <c r="D526" s="1" t="s">
        <v>18954</v>
      </c>
    </row>
    <row r="527" spans="1:4" x14ac:dyDescent="0.25">
      <c r="A527" s="1" t="s">
        <v>23550</v>
      </c>
      <c r="B527" s="1" t="s">
        <v>16855</v>
      </c>
      <c r="C527" s="1" t="s">
        <v>26541</v>
      </c>
      <c r="D527" s="1" t="s">
        <v>18955</v>
      </c>
    </row>
    <row r="528" spans="1:4" x14ac:dyDescent="0.25">
      <c r="A528" s="1" t="s">
        <v>23551</v>
      </c>
      <c r="B528" s="1" t="s">
        <v>16856</v>
      </c>
      <c r="C528" s="1" t="s">
        <v>26542</v>
      </c>
      <c r="D528" s="1" t="s">
        <v>18956</v>
      </c>
    </row>
    <row r="529" spans="1:4" x14ac:dyDescent="0.25">
      <c r="A529" s="1" t="s">
        <v>23552</v>
      </c>
      <c r="B529" s="1" t="s">
        <v>16857</v>
      </c>
      <c r="C529" s="1" t="s">
        <v>26543</v>
      </c>
      <c r="D529" s="1" t="s">
        <v>18957</v>
      </c>
    </row>
    <row r="530" spans="1:4" x14ac:dyDescent="0.25">
      <c r="A530" s="1" t="s">
        <v>23553</v>
      </c>
      <c r="B530" s="1" t="s">
        <v>16858</v>
      </c>
      <c r="C530" s="1" t="s">
        <v>26544</v>
      </c>
      <c r="D530" s="1" t="s">
        <v>18958</v>
      </c>
    </row>
    <row r="531" spans="1:4" x14ac:dyDescent="0.25">
      <c r="A531" s="1" t="s">
        <v>23554</v>
      </c>
      <c r="B531" s="1" t="s">
        <v>16859</v>
      </c>
      <c r="C531" s="1" t="s">
        <v>26545</v>
      </c>
      <c r="D531" s="1" t="s">
        <v>18959</v>
      </c>
    </row>
    <row r="532" spans="1:4" x14ac:dyDescent="0.25">
      <c r="A532" s="1" t="s">
        <v>23555</v>
      </c>
      <c r="B532" s="1" t="s">
        <v>16860</v>
      </c>
      <c r="C532" s="1" t="s">
        <v>26546</v>
      </c>
      <c r="D532" s="1" t="s">
        <v>18960</v>
      </c>
    </row>
    <row r="533" spans="1:4" x14ac:dyDescent="0.25">
      <c r="A533" s="1" t="s">
        <v>23556</v>
      </c>
      <c r="B533" s="1" t="s">
        <v>16861</v>
      </c>
      <c r="C533" s="1" t="s">
        <v>26547</v>
      </c>
      <c r="D533" s="1" t="s">
        <v>18961</v>
      </c>
    </row>
    <row r="534" spans="1:4" x14ac:dyDescent="0.25">
      <c r="A534" s="1" t="s">
        <v>23557</v>
      </c>
      <c r="B534" s="1" t="s">
        <v>16862</v>
      </c>
      <c r="C534" s="1" t="s">
        <v>26548</v>
      </c>
      <c r="D534" s="1" t="s">
        <v>18962</v>
      </c>
    </row>
    <row r="535" spans="1:4" x14ac:dyDescent="0.25">
      <c r="A535" s="1" t="s">
        <v>23558</v>
      </c>
      <c r="B535" s="1" t="s">
        <v>16863</v>
      </c>
      <c r="C535" s="1" t="s">
        <v>26549</v>
      </c>
      <c r="D535" s="1" t="s">
        <v>18963</v>
      </c>
    </row>
    <row r="536" spans="1:4" x14ac:dyDescent="0.25">
      <c r="A536" s="1" t="s">
        <v>23559</v>
      </c>
      <c r="B536" s="1" t="s">
        <v>16864</v>
      </c>
      <c r="C536" s="1" t="s">
        <v>26550</v>
      </c>
      <c r="D536" s="1" t="s">
        <v>18964</v>
      </c>
    </row>
    <row r="537" spans="1:4" x14ac:dyDescent="0.25">
      <c r="A537" s="1" t="s">
        <v>23560</v>
      </c>
      <c r="B537" s="1" t="s">
        <v>16865</v>
      </c>
      <c r="C537" s="1" t="s">
        <v>26551</v>
      </c>
      <c r="D537" s="1" t="s">
        <v>18965</v>
      </c>
    </row>
    <row r="538" spans="1:4" x14ac:dyDescent="0.25">
      <c r="A538" s="1" t="s">
        <v>23561</v>
      </c>
      <c r="B538" s="1" t="s">
        <v>16866</v>
      </c>
      <c r="C538" s="1" t="s">
        <v>26552</v>
      </c>
      <c r="D538" s="1" t="s">
        <v>18966</v>
      </c>
    </row>
    <row r="539" spans="1:4" x14ac:dyDescent="0.25">
      <c r="A539" s="1" t="s">
        <v>23562</v>
      </c>
      <c r="B539" s="1" t="s">
        <v>16867</v>
      </c>
      <c r="C539" s="1" t="s">
        <v>26553</v>
      </c>
      <c r="D539" s="1" t="s">
        <v>18967</v>
      </c>
    </row>
    <row r="540" spans="1:4" x14ac:dyDescent="0.25">
      <c r="A540" s="1" t="s">
        <v>23563</v>
      </c>
      <c r="B540" s="1" t="s">
        <v>16868</v>
      </c>
      <c r="C540" s="1" t="s">
        <v>26554</v>
      </c>
      <c r="D540" s="1" t="s">
        <v>18968</v>
      </c>
    </row>
    <row r="541" spans="1:4" x14ac:dyDescent="0.25">
      <c r="A541" s="1" t="s">
        <v>23564</v>
      </c>
      <c r="B541" s="1" t="s">
        <v>16869</v>
      </c>
      <c r="C541" s="1" t="s">
        <v>26555</v>
      </c>
      <c r="D541" s="1" t="s">
        <v>18969</v>
      </c>
    </row>
    <row r="542" spans="1:4" x14ac:dyDescent="0.25">
      <c r="A542" s="1" t="s">
        <v>23565</v>
      </c>
      <c r="B542" s="1" t="s">
        <v>16870</v>
      </c>
      <c r="C542" s="1" t="s">
        <v>26556</v>
      </c>
      <c r="D542" s="1" t="s">
        <v>18970</v>
      </c>
    </row>
    <row r="543" spans="1:4" x14ac:dyDescent="0.25">
      <c r="A543" s="1" t="s">
        <v>23566</v>
      </c>
      <c r="B543" s="1" t="s">
        <v>16871</v>
      </c>
      <c r="C543" s="1" t="s">
        <v>26557</v>
      </c>
      <c r="D543" s="1" t="s">
        <v>18971</v>
      </c>
    </row>
    <row r="544" spans="1:4" x14ac:dyDescent="0.25">
      <c r="A544" s="1" t="s">
        <v>23567</v>
      </c>
      <c r="B544" s="1" t="s">
        <v>16872</v>
      </c>
      <c r="C544" s="1" t="s">
        <v>26558</v>
      </c>
      <c r="D544" s="1" t="s">
        <v>18972</v>
      </c>
    </row>
    <row r="545" spans="1:4" x14ac:dyDescent="0.25">
      <c r="A545" s="1" t="s">
        <v>23568</v>
      </c>
      <c r="B545" s="1" t="s">
        <v>16873</v>
      </c>
      <c r="C545" s="1" t="s">
        <v>26559</v>
      </c>
      <c r="D545" s="1" t="s">
        <v>18973</v>
      </c>
    </row>
    <row r="546" spans="1:4" x14ac:dyDescent="0.25">
      <c r="A546" s="1" t="s">
        <v>23569</v>
      </c>
      <c r="B546" s="1" t="s">
        <v>16874</v>
      </c>
      <c r="C546" s="1" t="s">
        <v>26560</v>
      </c>
      <c r="D546" s="1" t="s">
        <v>18974</v>
      </c>
    </row>
    <row r="547" spans="1:4" x14ac:dyDescent="0.25">
      <c r="A547" s="1" t="s">
        <v>23570</v>
      </c>
      <c r="B547" s="1" t="s">
        <v>16875</v>
      </c>
      <c r="C547" s="1" t="s">
        <v>26561</v>
      </c>
      <c r="D547" s="1" t="s">
        <v>18975</v>
      </c>
    </row>
    <row r="548" spans="1:4" x14ac:dyDescent="0.25">
      <c r="A548" s="1" t="s">
        <v>23571</v>
      </c>
      <c r="B548" s="1" t="s">
        <v>16876</v>
      </c>
      <c r="C548" s="1" t="s">
        <v>26562</v>
      </c>
      <c r="D548" s="1" t="s">
        <v>18976</v>
      </c>
    </row>
    <row r="549" spans="1:4" x14ac:dyDescent="0.25">
      <c r="A549" s="1" t="s">
        <v>23572</v>
      </c>
      <c r="B549" s="1" t="s">
        <v>16877</v>
      </c>
      <c r="C549" s="1" t="s">
        <v>26563</v>
      </c>
      <c r="D549" s="1" t="s">
        <v>18977</v>
      </c>
    </row>
    <row r="550" spans="1:4" x14ac:dyDescent="0.25">
      <c r="A550" s="1" t="s">
        <v>23573</v>
      </c>
      <c r="B550" s="1" t="s">
        <v>16878</v>
      </c>
      <c r="C550" s="1" t="s">
        <v>26564</v>
      </c>
      <c r="D550" s="1" t="s">
        <v>18978</v>
      </c>
    </row>
    <row r="551" spans="1:4" x14ac:dyDescent="0.25">
      <c r="A551" s="1" t="s">
        <v>23574</v>
      </c>
      <c r="B551" s="1" t="s">
        <v>16879</v>
      </c>
      <c r="C551" s="1" t="s">
        <v>26565</v>
      </c>
      <c r="D551" s="1" t="s">
        <v>18979</v>
      </c>
    </row>
    <row r="552" spans="1:4" x14ac:dyDescent="0.25">
      <c r="A552" s="1" t="s">
        <v>23575</v>
      </c>
      <c r="B552" s="1" t="s">
        <v>16880</v>
      </c>
      <c r="C552" s="1" t="s">
        <v>26566</v>
      </c>
      <c r="D552" s="1" t="s">
        <v>18980</v>
      </c>
    </row>
    <row r="553" spans="1:4" x14ac:dyDescent="0.25">
      <c r="A553" s="1" t="s">
        <v>23576</v>
      </c>
      <c r="B553" s="1" t="s">
        <v>16881</v>
      </c>
      <c r="C553" s="1" t="s">
        <v>26567</v>
      </c>
      <c r="D553" s="1" t="s">
        <v>18981</v>
      </c>
    </row>
    <row r="554" spans="1:4" x14ac:dyDescent="0.25">
      <c r="A554" s="1" t="s">
        <v>23577</v>
      </c>
      <c r="B554" s="1" t="s">
        <v>16882</v>
      </c>
      <c r="C554" s="1" t="s">
        <v>26568</v>
      </c>
      <c r="D554" s="1" t="s">
        <v>18982</v>
      </c>
    </row>
    <row r="555" spans="1:4" x14ac:dyDescent="0.25">
      <c r="A555" s="1" t="s">
        <v>23578</v>
      </c>
      <c r="B555" s="1" t="s">
        <v>16883</v>
      </c>
      <c r="C555" s="1" t="s">
        <v>26569</v>
      </c>
      <c r="D555" s="1" t="s">
        <v>18983</v>
      </c>
    </row>
    <row r="556" spans="1:4" x14ac:dyDescent="0.25">
      <c r="A556" s="1" t="s">
        <v>23579</v>
      </c>
      <c r="B556" s="1" t="s">
        <v>16884</v>
      </c>
      <c r="C556" s="1" t="s">
        <v>26570</v>
      </c>
      <c r="D556" s="1" t="s">
        <v>18984</v>
      </c>
    </row>
    <row r="557" spans="1:4" x14ac:dyDescent="0.25">
      <c r="A557" s="1" t="s">
        <v>23580</v>
      </c>
      <c r="B557" s="1" t="s">
        <v>16885</v>
      </c>
      <c r="C557" s="1" t="s">
        <v>26571</v>
      </c>
      <c r="D557" s="1" t="s">
        <v>18985</v>
      </c>
    </row>
    <row r="558" spans="1:4" x14ac:dyDescent="0.25">
      <c r="A558" s="1" t="s">
        <v>23581</v>
      </c>
      <c r="B558" s="1" t="s">
        <v>16886</v>
      </c>
      <c r="C558" s="1" t="s">
        <v>26572</v>
      </c>
      <c r="D558" s="1" t="s">
        <v>18986</v>
      </c>
    </row>
    <row r="559" spans="1:4" x14ac:dyDescent="0.25">
      <c r="A559" s="1" t="s">
        <v>23582</v>
      </c>
      <c r="B559" s="1" t="s">
        <v>16887</v>
      </c>
      <c r="C559" s="1" t="s">
        <v>26573</v>
      </c>
      <c r="D559" s="1" t="s">
        <v>18987</v>
      </c>
    </row>
    <row r="560" spans="1:4" x14ac:dyDescent="0.25">
      <c r="A560" s="1" t="s">
        <v>23583</v>
      </c>
      <c r="B560" s="1" t="s">
        <v>16888</v>
      </c>
      <c r="C560" s="1" t="s">
        <v>26574</v>
      </c>
      <c r="D560" s="1" t="s">
        <v>18988</v>
      </c>
    </row>
    <row r="561" spans="1:4" x14ac:dyDescent="0.25">
      <c r="A561" s="1" t="s">
        <v>23584</v>
      </c>
      <c r="B561" s="1" t="s">
        <v>16889</v>
      </c>
      <c r="C561" s="1" t="s">
        <v>26575</v>
      </c>
      <c r="D561" s="1" t="s">
        <v>18989</v>
      </c>
    </row>
    <row r="562" spans="1:4" x14ac:dyDescent="0.25">
      <c r="A562" s="1" t="s">
        <v>23585</v>
      </c>
      <c r="B562" s="1" t="s">
        <v>16890</v>
      </c>
      <c r="C562" s="1" t="s">
        <v>26576</v>
      </c>
      <c r="D562" s="1" t="s">
        <v>18990</v>
      </c>
    </row>
    <row r="563" spans="1:4" x14ac:dyDescent="0.25">
      <c r="A563" s="1" t="s">
        <v>23586</v>
      </c>
      <c r="B563" s="1" t="s">
        <v>16891</v>
      </c>
      <c r="C563" s="1" t="s">
        <v>26577</v>
      </c>
      <c r="D563" s="1" t="s">
        <v>18991</v>
      </c>
    </row>
    <row r="564" spans="1:4" x14ac:dyDescent="0.25">
      <c r="A564" s="1" t="s">
        <v>23587</v>
      </c>
      <c r="B564" s="1" t="s">
        <v>16892</v>
      </c>
      <c r="C564" s="1" t="s">
        <v>26578</v>
      </c>
      <c r="D564" s="1" t="s">
        <v>18992</v>
      </c>
    </row>
    <row r="565" spans="1:4" x14ac:dyDescent="0.25">
      <c r="A565" s="1" t="s">
        <v>23588</v>
      </c>
      <c r="B565" s="1" t="s">
        <v>16893</v>
      </c>
      <c r="C565" s="1" t="s">
        <v>26579</v>
      </c>
      <c r="D565" s="1" t="s">
        <v>18993</v>
      </c>
    </row>
    <row r="566" spans="1:4" x14ac:dyDescent="0.25">
      <c r="A566" s="1" t="s">
        <v>23589</v>
      </c>
      <c r="B566" s="1" t="s">
        <v>16894</v>
      </c>
      <c r="C566" s="1" t="s">
        <v>26580</v>
      </c>
      <c r="D566" s="1" t="s">
        <v>18994</v>
      </c>
    </row>
    <row r="567" spans="1:4" x14ac:dyDescent="0.25">
      <c r="A567" s="1" t="s">
        <v>23590</v>
      </c>
      <c r="B567" s="1" t="s">
        <v>16895</v>
      </c>
      <c r="C567" s="1" t="s">
        <v>26581</v>
      </c>
      <c r="D567" s="1" t="s">
        <v>18995</v>
      </c>
    </row>
    <row r="568" spans="1:4" x14ac:dyDescent="0.25">
      <c r="A568" s="1" t="s">
        <v>23591</v>
      </c>
      <c r="B568" s="1" t="s">
        <v>16896</v>
      </c>
      <c r="C568" s="1" t="s">
        <v>26582</v>
      </c>
      <c r="D568" s="1" t="s">
        <v>18996</v>
      </c>
    </row>
    <row r="569" spans="1:4" x14ac:dyDescent="0.25">
      <c r="A569" s="1" t="s">
        <v>23592</v>
      </c>
      <c r="B569" s="1" t="s">
        <v>16897</v>
      </c>
      <c r="C569" s="1" t="s">
        <v>26583</v>
      </c>
      <c r="D569" s="1" t="s">
        <v>18997</v>
      </c>
    </row>
    <row r="570" spans="1:4" x14ac:dyDescent="0.25">
      <c r="A570" s="1" t="s">
        <v>23593</v>
      </c>
      <c r="B570" s="1" t="s">
        <v>16898</v>
      </c>
      <c r="C570" s="1" t="s">
        <v>26584</v>
      </c>
      <c r="D570" s="1" t="s">
        <v>18998</v>
      </c>
    </row>
    <row r="571" spans="1:4" x14ac:dyDescent="0.25">
      <c r="A571" s="1" t="s">
        <v>23594</v>
      </c>
      <c r="B571" s="1" t="s">
        <v>16899</v>
      </c>
      <c r="C571" s="1" t="s">
        <v>26585</v>
      </c>
      <c r="D571" s="1" t="s">
        <v>18999</v>
      </c>
    </row>
    <row r="572" spans="1:4" x14ac:dyDescent="0.25">
      <c r="A572" s="1" t="s">
        <v>23595</v>
      </c>
      <c r="B572" s="1" t="s">
        <v>16900</v>
      </c>
      <c r="C572" s="1" t="s">
        <v>26586</v>
      </c>
      <c r="D572" s="1" t="s">
        <v>19000</v>
      </c>
    </row>
    <row r="573" spans="1:4" x14ac:dyDescent="0.25">
      <c r="A573" s="1" t="s">
        <v>23596</v>
      </c>
      <c r="B573" s="1" t="s">
        <v>20590</v>
      </c>
      <c r="C573" s="1" t="s">
        <v>26587</v>
      </c>
      <c r="D573" s="1" t="s">
        <v>20621</v>
      </c>
    </row>
    <row r="574" spans="1:4" x14ac:dyDescent="0.25">
      <c r="A574" s="1" t="s">
        <v>23597</v>
      </c>
      <c r="B574" s="1" t="s">
        <v>16901</v>
      </c>
      <c r="C574" s="1" t="s">
        <v>26588</v>
      </c>
      <c r="D574" s="1" t="s">
        <v>19001</v>
      </c>
    </row>
    <row r="575" spans="1:4" x14ac:dyDescent="0.25">
      <c r="A575" s="1" t="s">
        <v>23598</v>
      </c>
      <c r="B575" s="1" t="s">
        <v>16902</v>
      </c>
      <c r="C575" s="1" t="s">
        <v>26589</v>
      </c>
      <c r="D575" s="1" t="s">
        <v>19002</v>
      </c>
    </row>
    <row r="576" spans="1:4" x14ac:dyDescent="0.25">
      <c r="A576" s="1" t="s">
        <v>23599</v>
      </c>
      <c r="B576" s="1" t="s">
        <v>16903</v>
      </c>
      <c r="C576" s="1" t="s">
        <v>26590</v>
      </c>
      <c r="D576" s="1" t="s">
        <v>19003</v>
      </c>
    </row>
    <row r="577" spans="1:4" x14ac:dyDescent="0.25">
      <c r="A577" s="1" t="s">
        <v>23600</v>
      </c>
      <c r="B577" s="1" t="s">
        <v>16904</v>
      </c>
      <c r="C577" s="1" t="s">
        <v>26591</v>
      </c>
      <c r="D577" s="1" t="s">
        <v>19004</v>
      </c>
    </row>
    <row r="578" spans="1:4" x14ac:dyDescent="0.25">
      <c r="A578" s="1" t="s">
        <v>23601</v>
      </c>
      <c r="B578" s="1" t="s">
        <v>16905</v>
      </c>
      <c r="C578" s="1" t="s">
        <v>26592</v>
      </c>
      <c r="D578" s="1" t="s">
        <v>19005</v>
      </c>
    </row>
    <row r="579" spans="1:4" x14ac:dyDescent="0.25">
      <c r="A579" s="1" t="s">
        <v>23602</v>
      </c>
      <c r="B579" s="1" t="s">
        <v>16906</v>
      </c>
      <c r="C579" s="1" t="s">
        <v>26593</v>
      </c>
      <c r="D579" s="1" t="s">
        <v>19006</v>
      </c>
    </row>
    <row r="580" spans="1:4" x14ac:dyDescent="0.25">
      <c r="A580" s="1" t="s">
        <v>23603</v>
      </c>
      <c r="B580" s="1" t="s">
        <v>16907</v>
      </c>
      <c r="C580" s="1" t="s">
        <v>26594</v>
      </c>
      <c r="D580" s="1" t="s">
        <v>19007</v>
      </c>
    </row>
    <row r="581" spans="1:4" x14ac:dyDescent="0.25">
      <c r="A581" s="1" t="s">
        <v>23604</v>
      </c>
      <c r="B581" s="1" t="s">
        <v>16908</v>
      </c>
      <c r="C581" s="1" t="s">
        <v>26595</v>
      </c>
      <c r="D581" s="1" t="s">
        <v>19008</v>
      </c>
    </row>
    <row r="582" spans="1:4" x14ac:dyDescent="0.25">
      <c r="A582" s="1" t="s">
        <v>23605</v>
      </c>
      <c r="B582" s="1" t="s">
        <v>16909</v>
      </c>
      <c r="C582" s="1" t="s">
        <v>26596</v>
      </c>
      <c r="D582" s="1" t="s">
        <v>19009</v>
      </c>
    </row>
    <row r="583" spans="1:4" x14ac:dyDescent="0.25">
      <c r="A583" s="1" t="s">
        <v>23606</v>
      </c>
      <c r="B583" s="1" t="s">
        <v>16910</v>
      </c>
      <c r="C583" s="1" t="s">
        <v>26597</v>
      </c>
      <c r="D583" s="1" t="s">
        <v>19010</v>
      </c>
    </row>
    <row r="584" spans="1:4" x14ac:dyDescent="0.25">
      <c r="A584" s="1" t="s">
        <v>23607</v>
      </c>
      <c r="B584" s="1" t="s">
        <v>16911</v>
      </c>
      <c r="C584" s="1" t="s">
        <v>26598</v>
      </c>
      <c r="D584" s="1" t="s">
        <v>19011</v>
      </c>
    </row>
    <row r="585" spans="1:4" x14ac:dyDescent="0.25">
      <c r="A585" s="1" t="s">
        <v>23608</v>
      </c>
      <c r="B585" s="1" t="s">
        <v>16912</v>
      </c>
      <c r="C585" s="1" t="s">
        <v>26599</v>
      </c>
      <c r="D585" s="1" t="s">
        <v>19012</v>
      </c>
    </row>
    <row r="586" spans="1:4" x14ac:dyDescent="0.25">
      <c r="A586" s="1" t="s">
        <v>23609</v>
      </c>
      <c r="B586" s="1" t="s">
        <v>16913</v>
      </c>
      <c r="C586" s="1" t="s">
        <v>26600</v>
      </c>
      <c r="D586" s="1" t="s">
        <v>19013</v>
      </c>
    </row>
    <row r="587" spans="1:4" x14ac:dyDescent="0.25">
      <c r="A587" s="1" t="s">
        <v>23610</v>
      </c>
      <c r="B587" s="1" t="s">
        <v>16914</v>
      </c>
      <c r="C587" s="1" t="s">
        <v>26601</v>
      </c>
      <c r="D587" s="1" t="s">
        <v>19014</v>
      </c>
    </row>
    <row r="588" spans="1:4" x14ac:dyDescent="0.25">
      <c r="A588" s="1" t="s">
        <v>23611</v>
      </c>
      <c r="B588" s="1" t="s">
        <v>16915</v>
      </c>
      <c r="C588" s="1" t="s">
        <v>26602</v>
      </c>
      <c r="D588" s="1" t="s">
        <v>19015</v>
      </c>
    </row>
    <row r="589" spans="1:4" x14ac:dyDescent="0.25">
      <c r="A589" s="1" t="s">
        <v>23612</v>
      </c>
      <c r="B589" s="1" t="s">
        <v>16916</v>
      </c>
      <c r="C589" s="1" t="s">
        <v>26603</v>
      </c>
      <c r="D589" s="1" t="s">
        <v>19016</v>
      </c>
    </row>
    <row r="590" spans="1:4" x14ac:dyDescent="0.25">
      <c r="A590" s="1" t="s">
        <v>23613</v>
      </c>
      <c r="B590" s="1" t="s">
        <v>16917</v>
      </c>
      <c r="C590" s="1" t="s">
        <v>26604</v>
      </c>
      <c r="D590" s="1" t="s">
        <v>19017</v>
      </c>
    </row>
    <row r="591" spans="1:4" x14ac:dyDescent="0.25">
      <c r="A591" s="1" t="s">
        <v>23614</v>
      </c>
      <c r="B591" s="1" t="s">
        <v>16918</v>
      </c>
      <c r="C591" s="1" t="s">
        <v>26605</v>
      </c>
      <c r="D591" s="1" t="s">
        <v>19018</v>
      </c>
    </row>
    <row r="592" spans="1:4" x14ac:dyDescent="0.25">
      <c r="A592" s="1" t="s">
        <v>23615</v>
      </c>
      <c r="B592" s="1" t="s">
        <v>16774</v>
      </c>
      <c r="C592" s="1" t="s">
        <v>26606</v>
      </c>
      <c r="D592" s="1" t="s">
        <v>18875</v>
      </c>
    </row>
    <row r="593" spans="1:4" x14ac:dyDescent="0.25">
      <c r="A593" s="1" t="s">
        <v>23616</v>
      </c>
      <c r="B593" s="1" t="s">
        <v>16919</v>
      </c>
      <c r="C593" s="1" t="s">
        <v>26607</v>
      </c>
      <c r="D593" s="1" t="s">
        <v>19019</v>
      </c>
    </row>
    <row r="594" spans="1:4" x14ac:dyDescent="0.25">
      <c r="A594" s="1" t="s">
        <v>23617</v>
      </c>
      <c r="B594" s="1" t="s">
        <v>16920</v>
      </c>
      <c r="C594" s="1" t="s">
        <v>26608</v>
      </c>
      <c r="D594" s="1" t="s">
        <v>19020</v>
      </c>
    </row>
    <row r="595" spans="1:4" x14ac:dyDescent="0.25">
      <c r="A595" s="1" t="s">
        <v>23618</v>
      </c>
      <c r="B595" s="1" t="s">
        <v>16921</v>
      </c>
      <c r="C595" s="1" t="s">
        <v>26609</v>
      </c>
      <c r="D595" s="1" t="s">
        <v>19021</v>
      </c>
    </row>
    <row r="596" spans="1:4" x14ac:dyDescent="0.25">
      <c r="A596" s="1" t="s">
        <v>23619</v>
      </c>
      <c r="B596" s="1" t="s">
        <v>16922</v>
      </c>
      <c r="C596" s="1" t="s">
        <v>26610</v>
      </c>
      <c r="D596" s="1" t="s">
        <v>19022</v>
      </c>
    </row>
    <row r="597" spans="1:4" x14ac:dyDescent="0.25">
      <c r="A597" s="1" t="s">
        <v>23620</v>
      </c>
      <c r="B597" s="1" t="s">
        <v>16923</v>
      </c>
      <c r="C597" s="1" t="s">
        <v>26611</v>
      </c>
      <c r="D597" s="1" t="s">
        <v>19023</v>
      </c>
    </row>
    <row r="598" spans="1:4" x14ac:dyDescent="0.25">
      <c r="A598" s="1" t="s">
        <v>23621</v>
      </c>
      <c r="B598" s="1" t="s">
        <v>16924</v>
      </c>
      <c r="C598" s="1" t="s">
        <v>26612</v>
      </c>
      <c r="D598" s="1" t="s">
        <v>19024</v>
      </c>
    </row>
    <row r="599" spans="1:4" x14ac:dyDescent="0.25">
      <c r="A599" s="1" t="s">
        <v>23622</v>
      </c>
      <c r="B599" s="1" t="s">
        <v>16925</v>
      </c>
      <c r="C599" s="1" t="s">
        <v>26613</v>
      </c>
      <c r="D599" s="1" t="s">
        <v>19025</v>
      </c>
    </row>
    <row r="600" spans="1:4" x14ac:dyDescent="0.25">
      <c r="A600" s="1" t="s">
        <v>23623</v>
      </c>
      <c r="B600" s="1" t="s">
        <v>16926</v>
      </c>
      <c r="C600" s="1" t="s">
        <v>26614</v>
      </c>
      <c r="D600" s="1" t="s">
        <v>19026</v>
      </c>
    </row>
    <row r="601" spans="1:4" x14ac:dyDescent="0.25">
      <c r="A601" s="1" t="s">
        <v>23624</v>
      </c>
      <c r="B601" s="1" t="s">
        <v>16927</v>
      </c>
      <c r="C601" s="1" t="s">
        <v>26615</v>
      </c>
      <c r="D601" s="1" t="s">
        <v>19027</v>
      </c>
    </row>
    <row r="602" spans="1:4" x14ac:dyDescent="0.25">
      <c r="A602" s="1" t="s">
        <v>23625</v>
      </c>
      <c r="B602" s="1" t="s">
        <v>16928</v>
      </c>
      <c r="C602" s="1" t="s">
        <v>26616</v>
      </c>
      <c r="D602" s="1" t="s">
        <v>19028</v>
      </c>
    </row>
    <row r="603" spans="1:4" x14ac:dyDescent="0.25">
      <c r="A603" s="1" t="s">
        <v>23626</v>
      </c>
      <c r="B603" s="1" t="s">
        <v>16929</v>
      </c>
      <c r="C603" s="1" t="s">
        <v>26617</v>
      </c>
      <c r="D603" s="1" t="s">
        <v>19029</v>
      </c>
    </row>
    <row r="604" spans="1:4" x14ac:dyDescent="0.25">
      <c r="A604" s="1" t="s">
        <v>23627</v>
      </c>
      <c r="B604" s="1" t="s">
        <v>16930</v>
      </c>
      <c r="C604" s="1" t="s">
        <v>26618</v>
      </c>
      <c r="D604" s="1" t="s">
        <v>19030</v>
      </c>
    </row>
    <row r="605" spans="1:4" x14ac:dyDescent="0.25">
      <c r="A605" s="1" t="s">
        <v>23628</v>
      </c>
      <c r="B605" s="1" t="s">
        <v>16931</v>
      </c>
      <c r="C605" s="1" t="s">
        <v>26619</v>
      </c>
      <c r="D605" s="1" t="s">
        <v>19031</v>
      </c>
    </row>
    <row r="606" spans="1:4" x14ac:dyDescent="0.25">
      <c r="A606" s="1" t="s">
        <v>23629</v>
      </c>
      <c r="B606" s="1" t="s">
        <v>16932</v>
      </c>
      <c r="C606" s="1" t="s">
        <v>26620</v>
      </c>
      <c r="D606" s="1" t="s">
        <v>19032</v>
      </c>
    </row>
    <row r="607" spans="1:4" x14ac:dyDescent="0.25">
      <c r="A607" s="1" t="s">
        <v>23630</v>
      </c>
      <c r="B607" s="1" t="s">
        <v>16933</v>
      </c>
      <c r="C607" s="1" t="s">
        <v>26621</v>
      </c>
      <c r="D607" s="1" t="s">
        <v>19033</v>
      </c>
    </row>
    <row r="608" spans="1:4" x14ac:dyDescent="0.25">
      <c r="A608" s="1" t="s">
        <v>23631</v>
      </c>
      <c r="B608" s="1" t="s">
        <v>16934</v>
      </c>
      <c r="C608" s="1" t="s">
        <v>26622</v>
      </c>
      <c r="D608" s="1" t="s">
        <v>19034</v>
      </c>
    </row>
    <row r="609" spans="1:4" x14ac:dyDescent="0.25">
      <c r="A609" s="1" t="s">
        <v>23632</v>
      </c>
      <c r="B609" s="1" t="s">
        <v>16935</v>
      </c>
      <c r="C609" s="1" t="s">
        <v>26623</v>
      </c>
      <c r="D609" s="1" t="s">
        <v>19035</v>
      </c>
    </row>
    <row r="610" spans="1:4" x14ac:dyDescent="0.25">
      <c r="A610" s="1" t="s">
        <v>23633</v>
      </c>
      <c r="B610" s="1" t="s">
        <v>16936</v>
      </c>
      <c r="C610" s="1" t="s">
        <v>26624</v>
      </c>
      <c r="D610" s="1" t="s">
        <v>19036</v>
      </c>
    </row>
    <row r="611" spans="1:4" x14ac:dyDescent="0.25">
      <c r="A611" s="1" t="s">
        <v>23634</v>
      </c>
      <c r="B611" s="1" t="s">
        <v>16937</v>
      </c>
      <c r="C611" s="1" t="s">
        <v>26625</v>
      </c>
      <c r="D611" s="1" t="s">
        <v>19037</v>
      </c>
    </row>
    <row r="612" spans="1:4" x14ac:dyDescent="0.25">
      <c r="A612" s="1" t="s">
        <v>23635</v>
      </c>
      <c r="B612" s="1" t="s">
        <v>16938</v>
      </c>
      <c r="C612" s="1" t="s">
        <v>26626</v>
      </c>
      <c r="D612" s="1" t="s">
        <v>19038</v>
      </c>
    </row>
    <row r="613" spans="1:4" x14ac:dyDescent="0.25">
      <c r="A613" s="1" t="s">
        <v>23636</v>
      </c>
      <c r="B613" s="1" t="s">
        <v>16939</v>
      </c>
      <c r="C613" s="1" t="s">
        <v>26627</v>
      </c>
      <c r="D613" s="1" t="s">
        <v>19039</v>
      </c>
    </row>
    <row r="614" spans="1:4" x14ac:dyDescent="0.25">
      <c r="A614" s="1" t="s">
        <v>23637</v>
      </c>
      <c r="B614" s="1" t="s">
        <v>16940</v>
      </c>
      <c r="C614" s="1" t="s">
        <v>26628</v>
      </c>
      <c r="D614" s="1" t="s">
        <v>19040</v>
      </c>
    </row>
    <row r="615" spans="1:4" x14ac:dyDescent="0.25">
      <c r="A615" s="1" t="s">
        <v>23638</v>
      </c>
      <c r="B615" s="1" t="s">
        <v>16941</v>
      </c>
      <c r="C615" s="1" t="s">
        <v>26629</v>
      </c>
      <c r="D615" s="1" t="s">
        <v>19041</v>
      </c>
    </row>
    <row r="616" spans="1:4" x14ac:dyDescent="0.25">
      <c r="A616" s="1" t="s">
        <v>23639</v>
      </c>
      <c r="B616" s="1" t="s">
        <v>16942</v>
      </c>
      <c r="C616" s="1" t="s">
        <v>26630</v>
      </c>
      <c r="D616" s="1" t="s">
        <v>19042</v>
      </c>
    </row>
    <row r="617" spans="1:4" x14ac:dyDescent="0.25">
      <c r="A617" s="1" t="s">
        <v>23640</v>
      </c>
      <c r="B617" s="1" t="s">
        <v>16943</v>
      </c>
      <c r="C617" s="1" t="s">
        <v>26631</v>
      </c>
      <c r="D617" s="1" t="s">
        <v>19043</v>
      </c>
    </row>
    <row r="618" spans="1:4" x14ac:dyDescent="0.25">
      <c r="A618" s="1" t="s">
        <v>23641</v>
      </c>
      <c r="B618" s="1" t="s">
        <v>16944</v>
      </c>
      <c r="C618" s="1" t="s">
        <v>26632</v>
      </c>
      <c r="D618" s="1" t="s">
        <v>19044</v>
      </c>
    </row>
    <row r="619" spans="1:4" x14ac:dyDescent="0.25">
      <c r="A619" s="1" t="s">
        <v>23642</v>
      </c>
      <c r="B619" s="1" t="s">
        <v>16945</v>
      </c>
      <c r="C619" s="1" t="s">
        <v>26633</v>
      </c>
      <c r="D619" s="1" t="s">
        <v>19045</v>
      </c>
    </row>
    <row r="620" spans="1:4" x14ac:dyDescent="0.25">
      <c r="A620" s="1" t="s">
        <v>23643</v>
      </c>
      <c r="B620" s="1" t="s">
        <v>16946</v>
      </c>
      <c r="C620" s="1" t="s">
        <v>26634</v>
      </c>
      <c r="D620" s="1" t="s">
        <v>19046</v>
      </c>
    </row>
    <row r="621" spans="1:4" x14ac:dyDescent="0.25">
      <c r="A621" s="1" t="s">
        <v>23644</v>
      </c>
      <c r="B621" s="1" t="s">
        <v>16947</v>
      </c>
      <c r="C621" s="1" t="s">
        <v>26635</v>
      </c>
      <c r="D621" s="1" t="s">
        <v>19047</v>
      </c>
    </row>
    <row r="622" spans="1:4" x14ac:dyDescent="0.25">
      <c r="A622" s="1" t="s">
        <v>23645</v>
      </c>
      <c r="B622" s="1" t="s">
        <v>16948</v>
      </c>
      <c r="C622" s="1" t="s">
        <v>26636</v>
      </c>
      <c r="D622" s="1" t="s">
        <v>19048</v>
      </c>
    </row>
    <row r="623" spans="1:4" x14ac:dyDescent="0.25">
      <c r="A623" s="1" t="s">
        <v>23646</v>
      </c>
      <c r="B623" s="1" t="s">
        <v>16949</v>
      </c>
      <c r="C623" s="1" t="s">
        <v>26637</v>
      </c>
      <c r="D623" s="1" t="s">
        <v>19049</v>
      </c>
    </row>
    <row r="624" spans="1:4" x14ac:dyDescent="0.25">
      <c r="A624" s="1" t="s">
        <v>23647</v>
      </c>
      <c r="B624" s="1" t="s">
        <v>16950</v>
      </c>
      <c r="C624" s="1" t="s">
        <v>26638</v>
      </c>
      <c r="D624" s="1" t="s">
        <v>19050</v>
      </c>
    </row>
    <row r="625" spans="1:4" x14ac:dyDescent="0.25">
      <c r="A625" s="1" t="s">
        <v>23648</v>
      </c>
      <c r="B625" s="1" t="s">
        <v>16951</v>
      </c>
      <c r="C625" s="1" t="s">
        <v>26639</v>
      </c>
      <c r="D625" s="1" t="s">
        <v>19051</v>
      </c>
    </row>
    <row r="626" spans="1:4" x14ac:dyDescent="0.25">
      <c r="A626" s="1" t="s">
        <v>23649</v>
      </c>
      <c r="B626" s="1" t="s">
        <v>16952</v>
      </c>
      <c r="C626" s="1" t="s">
        <v>26640</v>
      </c>
      <c r="D626" s="1" t="s">
        <v>19052</v>
      </c>
    </row>
    <row r="627" spans="1:4" x14ac:dyDescent="0.25">
      <c r="A627" s="1" t="s">
        <v>23650</v>
      </c>
      <c r="B627" s="1" t="s">
        <v>16953</v>
      </c>
      <c r="C627" s="1" t="s">
        <v>26641</v>
      </c>
      <c r="D627" s="1" t="s">
        <v>19053</v>
      </c>
    </row>
    <row r="628" spans="1:4" x14ac:dyDescent="0.25">
      <c r="A628" s="1" t="s">
        <v>23651</v>
      </c>
      <c r="B628" s="1" t="s">
        <v>16954</v>
      </c>
      <c r="C628" s="1" t="s">
        <v>26642</v>
      </c>
      <c r="D628" s="1" t="s">
        <v>19054</v>
      </c>
    </row>
    <row r="629" spans="1:4" x14ac:dyDescent="0.25">
      <c r="A629" s="1" t="s">
        <v>23652</v>
      </c>
      <c r="B629" s="1" t="s">
        <v>16955</v>
      </c>
      <c r="C629" s="1" t="s">
        <v>26643</v>
      </c>
      <c r="D629" s="1" t="s">
        <v>19055</v>
      </c>
    </row>
    <row r="630" spans="1:4" x14ac:dyDescent="0.25">
      <c r="A630" s="1" t="s">
        <v>23653</v>
      </c>
      <c r="B630" s="1" t="s">
        <v>16956</v>
      </c>
      <c r="C630" s="1" t="s">
        <v>26644</v>
      </c>
      <c r="D630" s="1" t="s">
        <v>19056</v>
      </c>
    </row>
    <row r="631" spans="1:4" x14ac:dyDescent="0.25">
      <c r="A631" s="1" t="s">
        <v>23654</v>
      </c>
      <c r="B631" s="1" t="s">
        <v>16957</v>
      </c>
      <c r="C631" s="1" t="s">
        <v>26645</v>
      </c>
      <c r="D631" s="1" t="s">
        <v>19057</v>
      </c>
    </row>
    <row r="632" spans="1:4" x14ac:dyDescent="0.25">
      <c r="A632" s="1" t="s">
        <v>23655</v>
      </c>
      <c r="B632" s="1" t="s">
        <v>16958</v>
      </c>
      <c r="C632" s="1" t="s">
        <v>26646</v>
      </c>
      <c r="D632" s="1" t="s">
        <v>19058</v>
      </c>
    </row>
    <row r="633" spans="1:4" x14ac:dyDescent="0.25">
      <c r="A633" s="1" t="s">
        <v>23656</v>
      </c>
      <c r="B633" s="1" t="s">
        <v>16959</v>
      </c>
      <c r="C633" s="1" t="s">
        <v>26647</v>
      </c>
      <c r="D633" s="1" t="s">
        <v>19059</v>
      </c>
    </row>
    <row r="634" spans="1:4" x14ac:dyDescent="0.25">
      <c r="A634" s="1" t="s">
        <v>23657</v>
      </c>
      <c r="B634" s="1" t="s">
        <v>16960</v>
      </c>
      <c r="C634" s="1" t="s">
        <v>26648</v>
      </c>
      <c r="D634" s="1" t="s">
        <v>19060</v>
      </c>
    </row>
    <row r="635" spans="1:4" x14ac:dyDescent="0.25">
      <c r="A635" s="1" t="s">
        <v>23658</v>
      </c>
      <c r="B635" s="1" t="s">
        <v>16961</v>
      </c>
      <c r="C635" s="1" t="s">
        <v>26649</v>
      </c>
      <c r="D635" s="1" t="s">
        <v>19061</v>
      </c>
    </row>
    <row r="636" spans="1:4" x14ac:dyDescent="0.25">
      <c r="A636" s="1" t="s">
        <v>23659</v>
      </c>
      <c r="B636" s="1" t="s">
        <v>16962</v>
      </c>
      <c r="C636" s="1" t="s">
        <v>26650</v>
      </c>
      <c r="D636" s="1" t="s">
        <v>19062</v>
      </c>
    </row>
    <row r="637" spans="1:4" x14ac:dyDescent="0.25">
      <c r="A637" s="1" t="s">
        <v>23660</v>
      </c>
      <c r="B637" s="1" t="s">
        <v>16963</v>
      </c>
      <c r="C637" s="1" t="s">
        <v>26651</v>
      </c>
      <c r="D637" s="1" t="s">
        <v>19063</v>
      </c>
    </row>
    <row r="638" spans="1:4" x14ac:dyDescent="0.25">
      <c r="A638" s="1" t="s">
        <v>23661</v>
      </c>
      <c r="B638" s="1" t="s">
        <v>16964</v>
      </c>
      <c r="C638" s="1" t="s">
        <v>26652</v>
      </c>
      <c r="D638" s="1" t="s">
        <v>19064</v>
      </c>
    </row>
    <row r="639" spans="1:4" x14ac:dyDescent="0.25">
      <c r="A639" s="1" t="s">
        <v>23662</v>
      </c>
      <c r="B639" s="1" t="s">
        <v>16965</v>
      </c>
      <c r="C639" s="1" t="s">
        <v>26653</v>
      </c>
      <c r="D639" s="1" t="s">
        <v>19065</v>
      </c>
    </row>
    <row r="640" spans="1:4" x14ac:dyDescent="0.25">
      <c r="A640" s="1" t="s">
        <v>23663</v>
      </c>
      <c r="B640" s="1" t="s">
        <v>16966</v>
      </c>
      <c r="C640" s="1" t="s">
        <v>26654</v>
      </c>
      <c r="D640" s="1" t="s">
        <v>19066</v>
      </c>
    </row>
    <row r="641" spans="1:4" x14ac:dyDescent="0.25">
      <c r="A641" s="1" t="s">
        <v>23664</v>
      </c>
      <c r="B641" s="1" t="s">
        <v>16967</v>
      </c>
      <c r="C641" s="1" t="s">
        <v>26655</v>
      </c>
      <c r="D641" s="1" t="s">
        <v>19067</v>
      </c>
    </row>
    <row r="642" spans="1:4" x14ac:dyDescent="0.25">
      <c r="A642" s="1" t="s">
        <v>23665</v>
      </c>
      <c r="B642" s="1" t="s">
        <v>16968</v>
      </c>
      <c r="C642" s="1" t="s">
        <v>26656</v>
      </c>
      <c r="D642" s="1" t="s">
        <v>19068</v>
      </c>
    </row>
    <row r="643" spans="1:4" x14ac:dyDescent="0.25">
      <c r="A643" s="1" t="s">
        <v>23666</v>
      </c>
      <c r="B643" s="1" t="s">
        <v>16969</v>
      </c>
      <c r="C643" s="1" t="s">
        <v>26657</v>
      </c>
      <c r="D643" s="1" t="s">
        <v>19069</v>
      </c>
    </row>
    <row r="644" spans="1:4" x14ac:dyDescent="0.25">
      <c r="A644" s="1" t="s">
        <v>23667</v>
      </c>
      <c r="B644" s="1" t="s">
        <v>16970</v>
      </c>
      <c r="C644" s="1" t="s">
        <v>26658</v>
      </c>
      <c r="D644" s="1" t="s">
        <v>19070</v>
      </c>
    </row>
    <row r="645" spans="1:4" x14ac:dyDescent="0.25">
      <c r="A645" s="1" t="s">
        <v>23668</v>
      </c>
      <c r="B645" s="1" t="s">
        <v>16971</v>
      </c>
      <c r="C645" s="1" t="s">
        <v>26659</v>
      </c>
      <c r="D645" s="1" t="s">
        <v>19071</v>
      </c>
    </row>
    <row r="646" spans="1:4" x14ac:dyDescent="0.25">
      <c r="A646" s="1" t="s">
        <v>23669</v>
      </c>
      <c r="B646" s="1" t="s">
        <v>16972</v>
      </c>
      <c r="C646" s="1" t="s">
        <v>26660</v>
      </c>
      <c r="D646" s="1" t="s">
        <v>19072</v>
      </c>
    </row>
    <row r="647" spans="1:4" x14ac:dyDescent="0.25">
      <c r="A647" s="1" t="s">
        <v>23670</v>
      </c>
      <c r="B647" s="1" t="s">
        <v>16973</v>
      </c>
      <c r="C647" s="1" t="s">
        <v>26661</v>
      </c>
      <c r="D647" s="1" t="s">
        <v>19073</v>
      </c>
    </row>
    <row r="648" spans="1:4" x14ac:dyDescent="0.25">
      <c r="A648" s="1" t="s">
        <v>23671</v>
      </c>
      <c r="B648" s="1" t="s">
        <v>16974</v>
      </c>
      <c r="C648" s="1" t="s">
        <v>26662</v>
      </c>
      <c r="D648" s="1" t="s">
        <v>19074</v>
      </c>
    </row>
    <row r="649" spans="1:4" x14ac:dyDescent="0.25">
      <c r="A649" s="1" t="s">
        <v>23672</v>
      </c>
      <c r="B649" s="1" t="s">
        <v>16975</v>
      </c>
      <c r="C649" s="1" t="s">
        <v>26663</v>
      </c>
      <c r="D649" s="1" t="s">
        <v>19075</v>
      </c>
    </row>
    <row r="650" spans="1:4" x14ac:dyDescent="0.25">
      <c r="A650" s="1" t="s">
        <v>23673</v>
      </c>
      <c r="B650" s="1" t="s">
        <v>16976</v>
      </c>
      <c r="C650" s="1" t="s">
        <v>26664</v>
      </c>
      <c r="D650" s="1" t="s">
        <v>19076</v>
      </c>
    </row>
    <row r="651" spans="1:4" x14ac:dyDescent="0.25">
      <c r="A651" s="1" t="s">
        <v>23674</v>
      </c>
      <c r="B651" s="1" t="s">
        <v>16977</v>
      </c>
      <c r="C651" s="1" t="s">
        <v>26665</v>
      </c>
      <c r="D651" s="1" t="s">
        <v>19077</v>
      </c>
    </row>
    <row r="652" spans="1:4" x14ac:dyDescent="0.25">
      <c r="A652" s="1" t="s">
        <v>23675</v>
      </c>
      <c r="B652" s="1" t="s">
        <v>16978</v>
      </c>
      <c r="C652" s="1" t="s">
        <v>26666</v>
      </c>
      <c r="D652" s="1" t="s">
        <v>19078</v>
      </c>
    </row>
    <row r="653" spans="1:4" x14ac:dyDescent="0.25">
      <c r="A653" s="1" t="s">
        <v>23676</v>
      </c>
      <c r="B653" s="1" t="s">
        <v>16979</v>
      </c>
      <c r="C653" s="1" t="s">
        <v>26667</v>
      </c>
      <c r="D653" s="1" t="s">
        <v>19079</v>
      </c>
    </row>
    <row r="654" spans="1:4" x14ac:dyDescent="0.25">
      <c r="A654" s="1" t="s">
        <v>23677</v>
      </c>
      <c r="B654" s="1" t="s">
        <v>16980</v>
      </c>
      <c r="C654" s="1" t="s">
        <v>26668</v>
      </c>
      <c r="D654" s="1" t="s">
        <v>19080</v>
      </c>
    </row>
    <row r="655" spans="1:4" x14ac:dyDescent="0.25">
      <c r="A655" s="1" t="s">
        <v>23678</v>
      </c>
      <c r="B655" s="1" t="s">
        <v>16981</v>
      </c>
      <c r="C655" s="1" t="s">
        <v>26669</v>
      </c>
      <c r="D655" s="1" t="s">
        <v>19081</v>
      </c>
    </row>
    <row r="656" spans="1:4" x14ac:dyDescent="0.25">
      <c r="A656" s="1" t="s">
        <v>23679</v>
      </c>
      <c r="B656" s="1" t="s">
        <v>16982</v>
      </c>
      <c r="C656" s="1" t="s">
        <v>26670</v>
      </c>
      <c r="D656" s="1" t="s">
        <v>19082</v>
      </c>
    </row>
    <row r="657" spans="1:4" x14ac:dyDescent="0.25">
      <c r="A657" s="1" t="s">
        <v>23680</v>
      </c>
      <c r="B657" s="1" t="s">
        <v>16983</v>
      </c>
      <c r="C657" s="1" t="s">
        <v>26671</v>
      </c>
      <c r="D657" s="1" t="s">
        <v>19083</v>
      </c>
    </row>
    <row r="658" spans="1:4" x14ac:dyDescent="0.25">
      <c r="A658" s="1" t="s">
        <v>23681</v>
      </c>
      <c r="B658" s="1" t="s">
        <v>16984</v>
      </c>
      <c r="C658" s="1" t="s">
        <v>26672</v>
      </c>
      <c r="D658" s="1" t="s">
        <v>19084</v>
      </c>
    </row>
    <row r="659" spans="1:4" x14ac:dyDescent="0.25">
      <c r="A659" s="1" t="s">
        <v>23682</v>
      </c>
      <c r="B659" s="1" t="s">
        <v>16985</v>
      </c>
      <c r="C659" s="1" t="s">
        <v>26673</v>
      </c>
      <c r="D659" s="1" t="s">
        <v>19085</v>
      </c>
    </row>
    <row r="660" spans="1:4" x14ac:dyDescent="0.25">
      <c r="A660" s="1" t="s">
        <v>23683</v>
      </c>
      <c r="B660" s="1" t="s">
        <v>16986</v>
      </c>
      <c r="C660" s="1" t="s">
        <v>26674</v>
      </c>
      <c r="D660" s="1" t="s">
        <v>19086</v>
      </c>
    </row>
    <row r="661" spans="1:4" x14ac:dyDescent="0.25">
      <c r="A661" s="1" t="s">
        <v>23684</v>
      </c>
      <c r="B661" s="1" t="s">
        <v>16987</v>
      </c>
      <c r="C661" s="1" t="s">
        <v>26675</v>
      </c>
      <c r="D661" s="1" t="s">
        <v>19087</v>
      </c>
    </row>
    <row r="662" spans="1:4" x14ac:dyDescent="0.25">
      <c r="A662" s="1" t="s">
        <v>23685</v>
      </c>
      <c r="B662" s="1" t="s">
        <v>16988</v>
      </c>
      <c r="C662" s="1" t="s">
        <v>26676</v>
      </c>
      <c r="D662" s="1" t="s">
        <v>19088</v>
      </c>
    </row>
    <row r="663" spans="1:4" x14ac:dyDescent="0.25">
      <c r="A663" s="1" t="s">
        <v>23686</v>
      </c>
      <c r="B663" s="1" t="s">
        <v>16989</v>
      </c>
      <c r="C663" s="1" t="s">
        <v>26677</v>
      </c>
      <c r="D663" s="1" t="s">
        <v>19089</v>
      </c>
    </row>
    <row r="664" spans="1:4" x14ac:dyDescent="0.25">
      <c r="A664" s="1" t="s">
        <v>23687</v>
      </c>
      <c r="B664" s="1" t="s">
        <v>16990</v>
      </c>
      <c r="C664" s="1" t="s">
        <v>26678</v>
      </c>
      <c r="D664" s="1" t="s">
        <v>19090</v>
      </c>
    </row>
    <row r="665" spans="1:4" x14ac:dyDescent="0.25">
      <c r="A665" s="1" t="s">
        <v>23688</v>
      </c>
      <c r="B665" s="1" t="s">
        <v>16991</v>
      </c>
      <c r="C665" s="1" t="s">
        <v>26679</v>
      </c>
      <c r="D665" s="1" t="s">
        <v>19091</v>
      </c>
    </row>
    <row r="666" spans="1:4" x14ac:dyDescent="0.25">
      <c r="A666" s="1" t="s">
        <v>23689</v>
      </c>
      <c r="B666" s="1" t="s">
        <v>16992</v>
      </c>
      <c r="C666" s="1" t="s">
        <v>26680</v>
      </c>
      <c r="D666" s="1" t="s">
        <v>19092</v>
      </c>
    </row>
    <row r="667" spans="1:4" x14ac:dyDescent="0.25">
      <c r="A667" s="1" t="s">
        <v>23690</v>
      </c>
      <c r="B667" s="1" t="s">
        <v>16993</v>
      </c>
      <c r="C667" s="1" t="s">
        <v>26681</v>
      </c>
      <c r="D667" s="1" t="s">
        <v>19093</v>
      </c>
    </row>
    <row r="668" spans="1:4" x14ac:dyDescent="0.25">
      <c r="A668" s="1" t="s">
        <v>23691</v>
      </c>
      <c r="B668" s="1" t="s">
        <v>16994</v>
      </c>
      <c r="C668" s="1" t="s">
        <v>26682</v>
      </c>
      <c r="D668" s="1" t="s">
        <v>19094</v>
      </c>
    </row>
    <row r="669" spans="1:4" x14ac:dyDescent="0.25">
      <c r="A669" s="1" t="s">
        <v>23692</v>
      </c>
      <c r="B669" s="1" t="s">
        <v>16995</v>
      </c>
      <c r="C669" s="1" t="s">
        <v>26683</v>
      </c>
      <c r="D669" s="1" t="s">
        <v>19095</v>
      </c>
    </row>
    <row r="670" spans="1:4" x14ac:dyDescent="0.25">
      <c r="A670" s="1" t="s">
        <v>23693</v>
      </c>
      <c r="B670" s="1" t="s">
        <v>16996</v>
      </c>
      <c r="C670" s="1" t="s">
        <v>26684</v>
      </c>
      <c r="D670" s="1" t="s">
        <v>19096</v>
      </c>
    </row>
    <row r="671" spans="1:4" x14ac:dyDescent="0.25">
      <c r="A671" s="1" t="s">
        <v>23694</v>
      </c>
      <c r="B671" s="1" t="s">
        <v>16997</v>
      </c>
      <c r="C671" s="1" t="s">
        <v>26685</v>
      </c>
      <c r="D671" s="1" t="s">
        <v>19097</v>
      </c>
    </row>
    <row r="672" spans="1:4" x14ac:dyDescent="0.25">
      <c r="A672" s="1" t="s">
        <v>23695</v>
      </c>
      <c r="B672" s="1" t="s">
        <v>16998</v>
      </c>
      <c r="C672" s="1" t="s">
        <v>26686</v>
      </c>
      <c r="D672" s="1" t="s">
        <v>19098</v>
      </c>
    </row>
    <row r="673" spans="1:4" x14ac:dyDescent="0.25">
      <c r="A673" s="1" t="s">
        <v>23696</v>
      </c>
      <c r="B673" s="1" t="s">
        <v>16999</v>
      </c>
      <c r="C673" s="1" t="s">
        <v>26687</v>
      </c>
      <c r="D673" s="1" t="s">
        <v>19099</v>
      </c>
    </row>
    <row r="674" spans="1:4" x14ac:dyDescent="0.25">
      <c r="A674" s="1" t="s">
        <v>23697</v>
      </c>
      <c r="B674" s="1" t="s">
        <v>17000</v>
      </c>
      <c r="C674" s="1" t="s">
        <v>26688</v>
      </c>
      <c r="D674" s="1" t="s">
        <v>19100</v>
      </c>
    </row>
    <row r="675" spans="1:4" x14ac:dyDescent="0.25">
      <c r="A675" s="1" t="s">
        <v>23698</v>
      </c>
      <c r="B675" s="1" t="s">
        <v>17001</v>
      </c>
      <c r="C675" s="1" t="s">
        <v>26689</v>
      </c>
      <c r="D675" s="1" t="s">
        <v>19101</v>
      </c>
    </row>
    <row r="676" spans="1:4" x14ac:dyDescent="0.25">
      <c r="A676" s="1" t="s">
        <v>23699</v>
      </c>
      <c r="B676" s="1" t="s">
        <v>17002</v>
      </c>
      <c r="C676" s="1" t="s">
        <v>26690</v>
      </c>
      <c r="D676" s="1" t="s">
        <v>19102</v>
      </c>
    </row>
    <row r="677" spans="1:4" x14ac:dyDescent="0.25">
      <c r="A677" s="1" t="s">
        <v>23700</v>
      </c>
      <c r="B677" s="1" t="s">
        <v>17003</v>
      </c>
      <c r="C677" s="1" t="s">
        <v>26691</v>
      </c>
      <c r="D677" s="1" t="s">
        <v>19103</v>
      </c>
    </row>
    <row r="678" spans="1:4" x14ac:dyDescent="0.25">
      <c r="A678" s="1" t="s">
        <v>23701</v>
      </c>
      <c r="B678" s="1" t="s">
        <v>17004</v>
      </c>
      <c r="C678" s="1" t="s">
        <v>26692</v>
      </c>
      <c r="D678" s="1" t="s">
        <v>19104</v>
      </c>
    </row>
    <row r="679" spans="1:4" x14ac:dyDescent="0.25">
      <c r="A679" s="1" t="s">
        <v>23702</v>
      </c>
      <c r="B679" s="1" t="s">
        <v>17005</v>
      </c>
      <c r="C679" s="1" t="s">
        <v>26693</v>
      </c>
      <c r="D679" s="1" t="s">
        <v>19105</v>
      </c>
    </row>
    <row r="680" spans="1:4" x14ac:dyDescent="0.25">
      <c r="A680" s="1" t="s">
        <v>23703</v>
      </c>
      <c r="B680" s="1" t="s">
        <v>17006</v>
      </c>
      <c r="C680" s="1" t="s">
        <v>26694</v>
      </c>
      <c r="D680" s="1" t="s">
        <v>19106</v>
      </c>
    </row>
    <row r="681" spans="1:4" x14ac:dyDescent="0.25">
      <c r="A681" s="1" t="s">
        <v>23704</v>
      </c>
      <c r="B681" s="1" t="s">
        <v>17007</v>
      </c>
      <c r="C681" s="1" t="s">
        <v>26695</v>
      </c>
      <c r="D681" s="1" t="s">
        <v>19107</v>
      </c>
    </row>
    <row r="682" spans="1:4" x14ac:dyDescent="0.25">
      <c r="A682" s="1" t="s">
        <v>23705</v>
      </c>
      <c r="B682" s="1" t="s">
        <v>17008</v>
      </c>
      <c r="C682" s="1" t="s">
        <v>26696</v>
      </c>
      <c r="D682" s="1" t="s">
        <v>19108</v>
      </c>
    </row>
    <row r="683" spans="1:4" x14ac:dyDescent="0.25">
      <c r="A683" s="1" t="s">
        <v>23706</v>
      </c>
      <c r="B683" s="1" t="s">
        <v>17009</v>
      </c>
      <c r="C683" s="1" t="s">
        <v>26697</v>
      </c>
      <c r="D683" s="1" t="s">
        <v>19109</v>
      </c>
    </row>
    <row r="684" spans="1:4" x14ac:dyDescent="0.25">
      <c r="A684" s="1" t="s">
        <v>23707</v>
      </c>
      <c r="B684" s="1" t="s">
        <v>17010</v>
      </c>
      <c r="C684" s="1" t="s">
        <v>26698</v>
      </c>
      <c r="D684" s="1" t="s">
        <v>19110</v>
      </c>
    </row>
    <row r="685" spans="1:4" x14ac:dyDescent="0.25">
      <c r="A685" s="1" t="s">
        <v>23708</v>
      </c>
      <c r="B685" s="1" t="s">
        <v>17011</v>
      </c>
      <c r="C685" s="1" t="s">
        <v>26699</v>
      </c>
      <c r="D685" s="1" t="s">
        <v>19111</v>
      </c>
    </row>
    <row r="686" spans="1:4" x14ac:dyDescent="0.25">
      <c r="A686" s="1" t="s">
        <v>23709</v>
      </c>
      <c r="B686" s="1" t="s">
        <v>17012</v>
      </c>
      <c r="C686" s="1" t="s">
        <v>26700</v>
      </c>
      <c r="D686" s="1" t="s">
        <v>19112</v>
      </c>
    </row>
    <row r="687" spans="1:4" x14ac:dyDescent="0.25">
      <c r="A687" s="1" t="s">
        <v>23710</v>
      </c>
      <c r="B687" s="1" t="s">
        <v>17013</v>
      </c>
      <c r="C687" s="1" t="s">
        <v>26701</v>
      </c>
      <c r="D687" s="1" t="s">
        <v>19113</v>
      </c>
    </row>
    <row r="688" spans="1:4" x14ac:dyDescent="0.25">
      <c r="A688" s="1" t="s">
        <v>23711</v>
      </c>
      <c r="B688" s="1" t="s">
        <v>17014</v>
      </c>
      <c r="C688" s="1" t="s">
        <v>26702</v>
      </c>
      <c r="D688" s="1" t="s">
        <v>19114</v>
      </c>
    </row>
    <row r="689" spans="1:4" x14ac:dyDescent="0.25">
      <c r="A689" s="1" t="s">
        <v>23712</v>
      </c>
      <c r="B689" s="1" t="s">
        <v>17015</v>
      </c>
      <c r="C689" s="1" t="s">
        <v>26703</v>
      </c>
      <c r="D689" s="1" t="s">
        <v>19115</v>
      </c>
    </row>
    <row r="690" spans="1:4" x14ac:dyDescent="0.25">
      <c r="A690" s="1" t="s">
        <v>23713</v>
      </c>
      <c r="B690" s="1" t="s">
        <v>17016</v>
      </c>
      <c r="C690" s="1" t="s">
        <v>26704</v>
      </c>
      <c r="D690" s="1" t="s">
        <v>19116</v>
      </c>
    </row>
    <row r="691" spans="1:4" x14ac:dyDescent="0.25">
      <c r="A691" s="1" t="s">
        <v>23714</v>
      </c>
      <c r="B691" s="1" t="s">
        <v>17017</v>
      </c>
      <c r="C691" s="1" t="s">
        <v>26705</v>
      </c>
      <c r="D691" s="1" t="s">
        <v>19117</v>
      </c>
    </row>
    <row r="692" spans="1:4" x14ac:dyDescent="0.25">
      <c r="A692" s="1" t="s">
        <v>23715</v>
      </c>
      <c r="B692" s="1" t="s">
        <v>17018</v>
      </c>
      <c r="C692" s="1" t="s">
        <v>26706</v>
      </c>
      <c r="D692" s="1" t="s">
        <v>19118</v>
      </c>
    </row>
    <row r="693" spans="1:4" x14ac:dyDescent="0.25">
      <c r="A693" s="1" t="s">
        <v>23716</v>
      </c>
      <c r="B693" s="1" t="s">
        <v>17019</v>
      </c>
      <c r="C693" s="1" t="s">
        <v>26707</v>
      </c>
      <c r="D693" s="1" t="s">
        <v>19119</v>
      </c>
    </row>
    <row r="694" spans="1:4" x14ac:dyDescent="0.25">
      <c r="A694" s="1" t="s">
        <v>23717</v>
      </c>
      <c r="B694" s="1" t="s">
        <v>17020</v>
      </c>
      <c r="C694" s="1" t="s">
        <v>26708</v>
      </c>
      <c r="D694" s="1" t="s">
        <v>19120</v>
      </c>
    </row>
    <row r="695" spans="1:4" x14ac:dyDescent="0.25">
      <c r="A695" s="1" t="s">
        <v>23718</v>
      </c>
      <c r="B695" s="1" t="s">
        <v>17021</v>
      </c>
      <c r="C695" s="1" t="s">
        <v>26709</v>
      </c>
      <c r="D695" s="1" t="s">
        <v>19121</v>
      </c>
    </row>
    <row r="696" spans="1:4" x14ac:dyDescent="0.25">
      <c r="A696" s="1" t="s">
        <v>23719</v>
      </c>
      <c r="B696" s="1" t="s">
        <v>17022</v>
      </c>
      <c r="C696" s="1" t="s">
        <v>26710</v>
      </c>
      <c r="D696" s="1" t="s">
        <v>19122</v>
      </c>
    </row>
    <row r="697" spans="1:4" x14ac:dyDescent="0.25">
      <c r="A697" s="1" t="s">
        <v>23720</v>
      </c>
      <c r="B697" s="1" t="s">
        <v>17023</v>
      </c>
      <c r="C697" s="1" t="s">
        <v>26711</v>
      </c>
      <c r="D697" s="1" t="s">
        <v>19123</v>
      </c>
    </row>
    <row r="698" spans="1:4" x14ac:dyDescent="0.25">
      <c r="A698" s="1" t="s">
        <v>23721</v>
      </c>
      <c r="B698" s="1" t="s">
        <v>17024</v>
      </c>
      <c r="C698" s="1" t="s">
        <v>26712</v>
      </c>
      <c r="D698" s="1" t="s">
        <v>19124</v>
      </c>
    </row>
    <row r="699" spans="1:4" x14ac:dyDescent="0.25">
      <c r="A699" s="1" t="s">
        <v>23722</v>
      </c>
      <c r="B699" s="1" t="s">
        <v>17025</v>
      </c>
      <c r="C699" s="1" t="s">
        <v>26713</v>
      </c>
      <c r="D699" s="1" t="s">
        <v>19125</v>
      </c>
    </row>
    <row r="700" spans="1:4" x14ac:dyDescent="0.25">
      <c r="A700" s="1" t="s">
        <v>23723</v>
      </c>
      <c r="B700" s="1" t="s">
        <v>17026</v>
      </c>
      <c r="C700" s="1" t="s">
        <v>26714</v>
      </c>
      <c r="D700" s="1" t="s">
        <v>19126</v>
      </c>
    </row>
    <row r="701" spans="1:4" x14ac:dyDescent="0.25">
      <c r="A701" s="1" t="s">
        <v>23724</v>
      </c>
      <c r="B701" s="1" t="s">
        <v>16858</v>
      </c>
      <c r="C701" s="1" t="s">
        <v>26715</v>
      </c>
      <c r="D701" s="1" t="s">
        <v>18958</v>
      </c>
    </row>
    <row r="702" spans="1:4" x14ac:dyDescent="0.25">
      <c r="A702" s="1" t="s">
        <v>23725</v>
      </c>
      <c r="B702" s="1" t="s">
        <v>17027</v>
      </c>
      <c r="C702" s="1" t="s">
        <v>26716</v>
      </c>
      <c r="D702" s="1" t="s">
        <v>19127</v>
      </c>
    </row>
    <row r="703" spans="1:4" x14ac:dyDescent="0.25">
      <c r="A703" s="1" t="s">
        <v>23726</v>
      </c>
      <c r="B703" s="1" t="s">
        <v>17028</v>
      </c>
      <c r="C703" s="1" t="s">
        <v>26717</v>
      </c>
      <c r="D703" s="1" t="s">
        <v>19128</v>
      </c>
    </row>
    <row r="704" spans="1:4" x14ac:dyDescent="0.25">
      <c r="A704" s="1" t="s">
        <v>23727</v>
      </c>
      <c r="B704" s="1" t="s">
        <v>17029</v>
      </c>
      <c r="C704" s="1" t="s">
        <v>26718</v>
      </c>
      <c r="D704" s="1" t="s">
        <v>19129</v>
      </c>
    </row>
    <row r="705" spans="1:4" x14ac:dyDescent="0.25">
      <c r="A705" s="1" t="s">
        <v>23728</v>
      </c>
      <c r="B705" s="1" t="s">
        <v>17030</v>
      </c>
      <c r="C705" s="1" t="s">
        <v>26719</v>
      </c>
      <c r="D705" s="1" t="s">
        <v>19130</v>
      </c>
    </row>
    <row r="706" spans="1:4" x14ac:dyDescent="0.25">
      <c r="A706" s="1" t="s">
        <v>23729</v>
      </c>
      <c r="B706" s="1" t="s">
        <v>17031</v>
      </c>
      <c r="C706" s="1" t="s">
        <v>26720</v>
      </c>
      <c r="D706" s="1" t="s">
        <v>19131</v>
      </c>
    </row>
    <row r="707" spans="1:4" x14ac:dyDescent="0.25">
      <c r="A707" s="1" t="s">
        <v>23730</v>
      </c>
      <c r="B707" s="1" t="s">
        <v>17032</v>
      </c>
      <c r="C707" s="1" t="s">
        <v>26721</v>
      </c>
      <c r="D707" s="1" t="s">
        <v>19132</v>
      </c>
    </row>
    <row r="708" spans="1:4" x14ac:dyDescent="0.25">
      <c r="A708" s="1" t="s">
        <v>23731</v>
      </c>
      <c r="B708" s="1" t="s">
        <v>17033</v>
      </c>
      <c r="C708" s="1" t="s">
        <v>26722</v>
      </c>
      <c r="D708" s="1" t="s">
        <v>19133</v>
      </c>
    </row>
    <row r="709" spans="1:4" x14ac:dyDescent="0.25">
      <c r="A709" s="1" t="s">
        <v>23732</v>
      </c>
      <c r="B709" s="1" t="s">
        <v>17034</v>
      </c>
      <c r="C709" s="1" t="s">
        <v>26723</v>
      </c>
      <c r="D709" s="1" t="s">
        <v>19134</v>
      </c>
    </row>
    <row r="710" spans="1:4" x14ac:dyDescent="0.25">
      <c r="A710" s="1" t="s">
        <v>23733</v>
      </c>
      <c r="B710" s="1" t="s">
        <v>17035</v>
      </c>
      <c r="C710" s="1" t="s">
        <v>26724</v>
      </c>
      <c r="D710" s="1" t="s">
        <v>19135</v>
      </c>
    </row>
    <row r="711" spans="1:4" x14ac:dyDescent="0.25">
      <c r="A711" s="1" t="s">
        <v>23734</v>
      </c>
      <c r="B711" s="1" t="s">
        <v>17036</v>
      </c>
      <c r="C711" s="1" t="s">
        <v>26725</v>
      </c>
      <c r="D711" s="1" t="s">
        <v>19136</v>
      </c>
    </row>
    <row r="712" spans="1:4" x14ac:dyDescent="0.25">
      <c r="A712" s="1" t="s">
        <v>23735</v>
      </c>
      <c r="B712" s="1" t="s">
        <v>17037</v>
      </c>
      <c r="C712" s="1" t="s">
        <v>26726</v>
      </c>
      <c r="D712" s="1" t="s">
        <v>19137</v>
      </c>
    </row>
    <row r="713" spans="1:4" x14ac:dyDescent="0.25">
      <c r="A713" s="1" t="s">
        <v>23736</v>
      </c>
      <c r="B713" s="1" t="s">
        <v>17038</v>
      </c>
      <c r="C713" s="1" t="s">
        <v>26727</v>
      </c>
      <c r="D713" s="1" t="s">
        <v>19138</v>
      </c>
    </row>
    <row r="714" spans="1:4" x14ac:dyDescent="0.25">
      <c r="A714" s="1" t="s">
        <v>23737</v>
      </c>
      <c r="B714" s="1" t="s">
        <v>17039</v>
      </c>
      <c r="C714" s="1" t="s">
        <v>26728</v>
      </c>
      <c r="D714" s="1" t="s">
        <v>19139</v>
      </c>
    </row>
    <row r="715" spans="1:4" x14ac:dyDescent="0.25">
      <c r="A715" s="1" t="s">
        <v>23738</v>
      </c>
      <c r="B715" s="1" t="s">
        <v>17040</v>
      </c>
      <c r="C715" s="1" t="s">
        <v>26729</v>
      </c>
      <c r="D715" s="1" t="s">
        <v>19140</v>
      </c>
    </row>
    <row r="716" spans="1:4" x14ac:dyDescent="0.25">
      <c r="A716" s="1" t="s">
        <v>23739</v>
      </c>
      <c r="B716" s="1" t="s">
        <v>17041</v>
      </c>
      <c r="C716" s="1" t="s">
        <v>26730</v>
      </c>
      <c r="D716" s="1" t="s">
        <v>19141</v>
      </c>
    </row>
    <row r="717" spans="1:4" x14ac:dyDescent="0.25">
      <c r="A717" s="1" t="s">
        <v>23740</v>
      </c>
      <c r="B717" s="1" t="s">
        <v>17042</v>
      </c>
      <c r="C717" s="1" t="s">
        <v>26731</v>
      </c>
      <c r="D717" s="1" t="s">
        <v>19142</v>
      </c>
    </row>
    <row r="718" spans="1:4" x14ac:dyDescent="0.25">
      <c r="A718" s="1" t="s">
        <v>23741</v>
      </c>
      <c r="B718" s="1" t="s">
        <v>17043</v>
      </c>
      <c r="C718" s="1" t="s">
        <v>26732</v>
      </c>
      <c r="D718" s="1" t="s">
        <v>19143</v>
      </c>
    </row>
    <row r="719" spans="1:4" x14ac:dyDescent="0.25">
      <c r="A719" s="1" t="s">
        <v>23742</v>
      </c>
      <c r="B719" s="1" t="s">
        <v>17044</v>
      </c>
      <c r="C719" s="1" t="s">
        <v>26733</v>
      </c>
      <c r="D719" s="1" t="s">
        <v>19144</v>
      </c>
    </row>
    <row r="720" spans="1:4" x14ac:dyDescent="0.25">
      <c r="A720" s="1" t="s">
        <v>23743</v>
      </c>
      <c r="B720" s="1" t="s">
        <v>17045</v>
      </c>
      <c r="C720" s="1" t="s">
        <v>26734</v>
      </c>
      <c r="D720" s="1" t="s">
        <v>19145</v>
      </c>
    </row>
    <row r="721" spans="1:4" x14ac:dyDescent="0.25">
      <c r="A721" s="1" t="s">
        <v>23744</v>
      </c>
      <c r="B721" s="1" t="s">
        <v>17046</v>
      </c>
      <c r="C721" s="1" t="s">
        <v>26735</v>
      </c>
      <c r="D721" s="1" t="s">
        <v>19146</v>
      </c>
    </row>
    <row r="722" spans="1:4" x14ac:dyDescent="0.25">
      <c r="A722" s="1" t="s">
        <v>23745</v>
      </c>
      <c r="B722" s="1" t="s">
        <v>17047</v>
      </c>
      <c r="C722" s="1" t="s">
        <v>26736</v>
      </c>
      <c r="D722" s="1" t="s">
        <v>19147</v>
      </c>
    </row>
    <row r="723" spans="1:4" x14ac:dyDescent="0.25">
      <c r="A723" s="1" t="s">
        <v>23746</v>
      </c>
      <c r="B723" s="1" t="s">
        <v>17048</v>
      </c>
      <c r="C723" s="1" t="s">
        <v>26737</v>
      </c>
      <c r="D723" s="1" t="s">
        <v>19148</v>
      </c>
    </row>
    <row r="724" spans="1:4" x14ac:dyDescent="0.25">
      <c r="A724" s="1" t="s">
        <v>23747</v>
      </c>
      <c r="B724" s="1" t="s">
        <v>17049</v>
      </c>
      <c r="C724" s="1" t="s">
        <v>26738</v>
      </c>
      <c r="D724" s="1" t="s">
        <v>19149</v>
      </c>
    </row>
    <row r="725" spans="1:4" x14ac:dyDescent="0.25">
      <c r="A725" s="1" t="s">
        <v>23748</v>
      </c>
      <c r="B725" s="1" t="s">
        <v>17050</v>
      </c>
      <c r="C725" s="1" t="s">
        <v>26739</v>
      </c>
      <c r="D725" s="1" t="s">
        <v>19150</v>
      </c>
    </row>
    <row r="726" spans="1:4" x14ac:dyDescent="0.25">
      <c r="A726" s="1" t="s">
        <v>23749</v>
      </c>
      <c r="B726" s="1" t="s">
        <v>17051</v>
      </c>
      <c r="C726" s="1" t="s">
        <v>26740</v>
      </c>
      <c r="D726" s="1" t="s">
        <v>19151</v>
      </c>
    </row>
    <row r="727" spans="1:4" x14ac:dyDescent="0.25">
      <c r="A727" s="1" t="s">
        <v>23750</v>
      </c>
      <c r="B727" s="1" t="s">
        <v>17052</v>
      </c>
      <c r="C727" s="1" t="s">
        <v>26741</v>
      </c>
      <c r="D727" s="1" t="s">
        <v>19152</v>
      </c>
    </row>
    <row r="728" spans="1:4" x14ac:dyDescent="0.25">
      <c r="A728" s="1" t="s">
        <v>23751</v>
      </c>
      <c r="B728" s="1" t="s">
        <v>17053</v>
      </c>
      <c r="C728" s="1" t="s">
        <v>26742</v>
      </c>
      <c r="D728" s="1" t="s">
        <v>19153</v>
      </c>
    </row>
    <row r="729" spans="1:4" x14ac:dyDescent="0.25">
      <c r="A729" s="1" t="s">
        <v>23752</v>
      </c>
      <c r="B729" s="1" t="s">
        <v>17054</v>
      </c>
      <c r="C729" s="1" t="s">
        <v>26743</v>
      </c>
      <c r="D729" s="1" t="s">
        <v>19154</v>
      </c>
    </row>
    <row r="730" spans="1:4" x14ac:dyDescent="0.25">
      <c r="A730" s="1" t="s">
        <v>23753</v>
      </c>
      <c r="B730" s="1" t="s">
        <v>17055</v>
      </c>
      <c r="C730" s="1" t="s">
        <v>26744</v>
      </c>
      <c r="D730" s="1" t="s">
        <v>19155</v>
      </c>
    </row>
    <row r="731" spans="1:4" x14ac:dyDescent="0.25">
      <c r="A731" s="1" t="s">
        <v>23754</v>
      </c>
      <c r="B731" s="1" t="s">
        <v>17056</v>
      </c>
      <c r="C731" s="1" t="s">
        <v>26745</v>
      </c>
      <c r="D731" s="1" t="s">
        <v>19156</v>
      </c>
    </row>
    <row r="732" spans="1:4" x14ac:dyDescent="0.25">
      <c r="A732" s="1" t="s">
        <v>23755</v>
      </c>
      <c r="B732" s="1" t="s">
        <v>17057</v>
      </c>
      <c r="C732" s="1" t="s">
        <v>26746</v>
      </c>
      <c r="D732" s="1" t="s">
        <v>19157</v>
      </c>
    </row>
    <row r="733" spans="1:4" x14ac:dyDescent="0.25">
      <c r="A733" s="1" t="s">
        <v>23756</v>
      </c>
      <c r="B733" s="1" t="s">
        <v>17058</v>
      </c>
      <c r="C733" s="1" t="s">
        <v>26747</v>
      </c>
      <c r="D733" s="1" t="s">
        <v>19158</v>
      </c>
    </row>
    <row r="734" spans="1:4" x14ac:dyDescent="0.25">
      <c r="A734" s="1" t="s">
        <v>23757</v>
      </c>
      <c r="B734" s="1" t="s">
        <v>17059</v>
      </c>
      <c r="C734" s="1" t="s">
        <v>26748</v>
      </c>
      <c r="D734" s="1" t="s">
        <v>19159</v>
      </c>
    </row>
    <row r="735" spans="1:4" x14ac:dyDescent="0.25">
      <c r="A735" s="1" t="s">
        <v>23758</v>
      </c>
      <c r="B735" s="1" t="s">
        <v>17060</v>
      </c>
      <c r="C735" s="1" t="s">
        <v>26749</v>
      </c>
      <c r="D735" s="1" t="s">
        <v>19160</v>
      </c>
    </row>
    <row r="736" spans="1:4" x14ac:dyDescent="0.25">
      <c r="A736" s="1" t="s">
        <v>23759</v>
      </c>
      <c r="B736" s="1" t="s">
        <v>17061</v>
      </c>
      <c r="C736" s="1" t="s">
        <v>26750</v>
      </c>
      <c r="D736" s="1" t="s">
        <v>19161</v>
      </c>
    </row>
    <row r="737" spans="1:4" x14ac:dyDescent="0.25">
      <c r="A737" s="1" t="s">
        <v>23760</v>
      </c>
      <c r="B737" s="1" t="s">
        <v>17062</v>
      </c>
      <c r="C737" s="1" t="s">
        <v>26751</v>
      </c>
      <c r="D737" s="1" t="s">
        <v>19162</v>
      </c>
    </row>
    <row r="738" spans="1:4" x14ac:dyDescent="0.25">
      <c r="A738" s="1" t="s">
        <v>23761</v>
      </c>
      <c r="B738" s="1" t="s">
        <v>17063</v>
      </c>
      <c r="C738" s="1" t="s">
        <v>26752</v>
      </c>
      <c r="D738" s="1" t="s">
        <v>19163</v>
      </c>
    </row>
    <row r="739" spans="1:4" x14ac:dyDescent="0.25">
      <c r="A739" s="1" t="s">
        <v>23762</v>
      </c>
      <c r="B739" s="1" t="s">
        <v>17064</v>
      </c>
      <c r="C739" s="1" t="s">
        <v>26753</v>
      </c>
      <c r="D739" s="1" t="s">
        <v>19164</v>
      </c>
    </row>
    <row r="740" spans="1:4" x14ac:dyDescent="0.25">
      <c r="A740" s="1" t="s">
        <v>23763</v>
      </c>
      <c r="B740" s="1" t="s">
        <v>17065</v>
      </c>
      <c r="C740" s="1" t="s">
        <v>26754</v>
      </c>
      <c r="D740" s="1" t="s">
        <v>19165</v>
      </c>
    </row>
    <row r="741" spans="1:4" x14ac:dyDescent="0.25">
      <c r="A741" s="1" t="s">
        <v>23764</v>
      </c>
      <c r="B741" s="1" t="s">
        <v>17066</v>
      </c>
      <c r="C741" s="1" t="s">
        <v>26755</v>
      </c>
      <c r="D741" s="1" t="s">
        <v>19166</v>
      </c>
    </row>
    <row r="742" spans="1:4" x14ac:dyDescent="0.25">
      <c r="A742" s="1" t="s">
        <v>23765</v>
      </c>
      <c r="B742" s="1" t="s">
        <v>17067</v>
      </c>
      <c r="C742" s="1" t="s">
        <v>26756</v>
      </c>
      <c r="D742" s="1" t="s">
        <v>19167</v>
      </c>
    </row>
    <row r="743" spans="1:4" x14ac:dyDescent="0.25">
      <c r="A743" s="1" t="s">
        <v>23766</v>
      </c>
      <c r="B743" s="1" t="s">
        <v>17068</v>
      </c>
      <c r="C743" s="1" t="s">
        <v>26757</v>
      </c>
      <c r="D743" s="1" t="s">
        <v>19168</v>
      </c>
    </row>
    <row r="744" spans="1:4" x14ac:dyDescent="0.25">
      <c r="A744" s="1" t="s">
        <v>23767</v>
      </c>
      <c r="B744" s="1" t="s">
        <v>17069</v>
      </c>
      <c r="C744" s="1" t="s">
        <v>26758</v>
      </c>
      <c r="D744" s="1" t="s">
        <v>19169</v>
      </c>
    </row>
    <row r="745" spans="1:4" x14ac:dyDescent="0.25">
      <c r="A745" s="1" t="s">
        <v>23768</v>
      </c>
      <c r="B745" s="1" t="s">
        <v>17070</v>
      </c>
      <c r="C745" s="1" t="s">
        <v>26759</v>
      </c>
      <c r="D745" s="1" t="s">
        <v>19170</v>
      </c>
    </row>
    <row r="746" spans="1:4" x14ac:dyDescent="0.25">
      <c r="A746" s="1" t="s">
        <v>23769</v>
      </c>
      <c r="B746" s="1" t="s">
        <v>17071</v>
      </c>
      <c r="C746" s="1" t="s">
        <v>26760</v>
      </c>
      <c r="D746" s="1" t="s">
        <v>19171</v>
      </c>
    </row>
    <row r="747" spans="1:4" x14ac:dyDescent="0.25">
      <c r="A747" s="1" t="s">
        <v>23770</v>
      </c>
      <c r="B747" s="1" t="s">
        <v>17072</v>
      </c>
      <c r="C747" s="1" t="s">
        <v>26761</v>
      </c>
      <c r="D747" s="1" t="s">
        <v>19172</v>
      </c>
    </row>
    <row r="748" spans="1:4" x14ac:dyDescent="0.25">
      <c r="A748" s="1" t="s">
        <v>23771</v>
      </c>
      <c r="B748" s="1" t="s">
        <v>17073</v>
      </c>
      <c r="C748" s="1" t="s">
        <v>26762</v>
      </c>
      <c r="D748" s="1" t="s">
        <v>19173</v>
      </c>
    </row>
    <row r="749" spans="1:4" x14ac:dyDescent="0.25">
      <c r="A749" s="1" t="s">
        <v>23772</v>
      </c>
      <c r="B749" s="1" t="s">
        <v>17074</v>
      </c>
      <c r="C749" s="1" t="s">
        <v>26763</v>
      </c>
      <c r="D749" s="1" t="s">
        <v>19174</v>
      </c>
    </row>
    <row r="750" spans="1:4" x14ac:dyDescent="0.25">
      <c r="A750" s="1" t="s">
        <v>23773</v>
      </c>
      <c r="B750" s="1" t="s">
        <v>17075</v>
      </c>
      <c r="C750" s="1" t="s">
        <v>26764</v>
      </c>
      <c r="D750" s="1" t="s">
        <v>19175</v>
      </c>
    </row>
    <row r="751" spans="1:4" x14ac:dyDescent="0.25">
      <c r="A751" s="1" t="s">
        <v>23774</v>
      </c>
      <c r="B751" s="1" t="s">
        <v>17076</v>
      </c>
      <c r="C751" s="1" t="s">
        <v>26765</v>
      </c>
      <c r="D751" s="1" t="s">
        <v>19176</v>
      </c>
    </row>
    <row r="752" spans="1:4" x14ac:dyDescent="0.25">
      <c r="A752" s="1" t="s">
        <v>23775</v>
      </c>
      <c r="B752" s="1" t="s">
        <v>17077</v>
      </c>
      <c r="C752" s="1" t="s">
        <v>26766</v>
      </c>
      <c r="D752" s="1" t="s">
        <v>19177</v>
      </c>
    </row>
    <row r="753" spans="1:4" x14ac:dyDescent="0.25">
      <c r="A753" s="1" t="s">
        <v>23776</v>
      </c>
      <c r="B753" s="1" t="s">
        <v>17078</v>
      </c>
      <c r="C753" s="1" t="s">
        <v>26767</v>
      </c>
      <c r="D753" s="1" t="s">
        <v>19178</v>
      </c>
    </row>
    <row r="754" spans="1:4" x14ac:dyDescent="0.25">
      <c r="A754" s="1" t="s">
        <v>23777</v>
      </c>
      <c r="B754" s="1" t="s">
        <v>17079</v>
      </c>
      <c r="C754" s="1" t="s">
        <v>26768</v>
      </c>
      <c r="D754" s="1" t="s">
        <v>19179</v>
      </c>
    </row>
    <row r="755" spans="1:4" x14ac:dyDescent="0.25">
      <c r="A755" s="1" t="s">
        <v>23778</v>
      </c>
      <c r="B755" s="1" t="s">
        <v>17080</v>
      </c>
      <c r="C755" s="1" t="s">
        <v>26769</v>
      </c>
      <c r="D755" s="1" t="s">
        <v>19180</v>
      </c>
    </row>
    <row r="756" spans="1:4" x14ac:dyDescent="0.25">
      <c r="A756" s="1" t="s">
        <v>23779</v>
      </c>
      <c r="B756" s="1" t="s">
        <v>17081</v>
      </c>
      <c r="C756" s="1" t="s">
        <v>26770</v>
      </c>
      <c r="D756" s="1" t="s">
        <v>19181</v>
      </c>
    </row>
    <row r="757" spans="1:4" x14ac:dyDescent="0.25">
      <c r="A757" s="1" t="s">
        <v>23780</v>
      </c>
      <c r="B757" s="1" t="s">
        <v>17082</v>
      </c>
      <c r="C757" s="1" t="s">
        <v>26771</v>
      </c>
      <c r="D757" s="1" t="s">
        <v>19182</v>
      </c>
    </row>
    <row r="758" spans="1:4" x14ac:dyDescent="0.25">
      <c r="A758" s="1" t="s">
        <v>23781</v>
      </c>
      <c r="B758" s="1" t="s">
        <v>17083</v>
      </c>
      <c r="C758" s="1" t="s">
        <v>26772</v>
      </c>
      <c r="D758" s="1" t="s">
        <v>19183</v>
      </c>
    </row>
    <row r="759" spans="1:4" x14ac:dyDescent="0.25">
      <c r="A759" s="1" t="s">
        <v>23782</v>
      </c>
      <c r="B759" s="1" t="s">
        <v>17084</v>
      </c>
      <c r="C759" s="1" t="s">
        <v>26773</v>
      </c>
      <c r="D759" s="1" t="s">
        <v>19184</v>
      </c>
    </row>
    <row r="760" spans="1:4" x14ac:dyDescent="0.25">
      <c r="A760" s="1" t="s">
        <v>23783</v>
      </c>
      <c r="B760" s="1" t="s">
        <v>17085</v>
      </c>
      <c r="C760" s="1" t="s">
        <v>26774</v>
      </c>
      <c r="D760" s="1" t="s">
        <v>19185</v>
      </c>
    </row>
    <row r="761" spans="1:4" x14ac:dyDescent="0.25">
      <c r="A761" s="1" t="s">
        <v>23784</v>
      </c>
      <c r="B761" s="1" t="s">
        <v>17086</v>
      </c>
      <c r="C761" s="1" t="s">
        <v>26775</v>
      </c>
      <c r="D761" s="1" t="s">
        <v>19186</v>
      </c>
    </row>
    <row r="762" spans="1:4" x14ac:dyDescent="0.25">
      <c r="A762" s="1" t="s">
        <v>23785</v>
      </c>
      <c r="B762" s="1" t="s">
        <v>17087</v>
      </c>
      <c r="C762" s="1" t="s">
        <v>26776</v>
      </c>
      <c r="D762" s="1" t="s">
        <v>19187</v>
      </c>
    </row>
    <row r="763" spans="1:4" x14ac:dyDescent="0.25">
      <c r="A763" s="1" t="s">
        <v>23786</v>
      </c>
      <c r="B763" s="1" t="s">
        <v>17088</v>
      </c>
      <c r="C763" s="1" t="s">
        <v>26777</v>
      </c>
      <c r="D763" s="1" t="s">
        <v>19188</v>
      </c>
    </row>
    <row r="764" spans="1:4" x14ac:dyDescent="0.25">
      <c r="A764" s="1" t="s">
        <v>23787</v>
      </c>
      <c r="B764" s="1" t="s">
        <v>17089</v>
      </c>
      <c r="C764" s="1" t="s">
        <v>26778</v>
      </c>
      <c r="D764" s="1" t="s">
        <v>19189</v>
      </c>
    </row>
    <row r="765" spans="1:4" x14ac:dyDescent="0.25">
      <c r="A765" s="1" t="s">
        <v>23788</v>
      </c>
      <c r="B765" s="1" t="s">
        <v>17090</v>
      </c>
      <c r="C765" s="1" t="s">
        <v>26779</v>
      </c>
      <c r="D765" s="1" t="s">
        <v>19190</v>
      </c>
    </row>
    <row r="766" spans="1:4" x14ac:dyDescent="0.25">
      <c r="A766" s="1" t="s">
        <v>23789</v>
      </c>
      <c r="B766" s="1" t="s">
        <v>17091</v>
      </c>
      <c r="C766" s="1" t="s">
        <v>26780</v>
      </c>
      <c r="D766" s="1" t="s">
        <v>19191</v>
      </c>
    </row>
    <row r="767" spans="1:4" x14ac:dyDescent="0.25">
      <c r="A767" s="1" t="s">
        <v>23790</v>
      </c>
      <c r="B767" s="1" t="s">
        <v>17092</v>
      </c>
      <c r="C767" s="1" t="s">
        <v>26781</v>
      </c>
      <c r="D767" s="1" t="s">
        <v>19192</v>
      </c>
    </row>
    <row r="768" spans="1:4" x14ac:dyDescent="0.25">
      <c r="A768" s="1" t="s">
        <v>23791</v>
      </c>
      <c r="B768" s="1" t="s">
        <v>17093</v>
      </c>
      <c r="C768" s="1" t="s">
        <v>26782</v>
      </c>
      <c r="D768" s="1" t="s">
        <v>19193</v>
      </c>
    </row>
    <row r="769" spans="1:4" x14ac:dyDescent="0.25">
      <c r="A769" s="1" t="s">
        <v>23792</v>
      </c>
      <c r="B769" s="1" t="s">
        <v>17094</v>
      </c>
      <c r="C769" s="1" t="s">
        <v>26783</v>
      </c>
      <c r="D769" s="1" t="s">
        <v>19194</v>
      </c>
    </row>
    <row r="770" spans="1:4" x14ac:dyDescent="0.25">
      <c r="A770" s="1" t="s">
        <v>23793</v>
      </c>
      <c r="B770" s="1" t="s">
        <v>17095</v>
      </c>
      <c r="C770" s="1" t="s">
        <v>26784</v>
      </c>
      <c r="D770" s="1" t="s">
        <v>19195</v>
      </c>
    </row>
    <row r="771" spans="1:4" x14ac:dyDescent="0.25">
      <c r="A771" s="1" t="s">
        <v>23794</v>
      </c>
      <c r="B771" s="1" t="s">
        <v>17096</v>
      </c>
      <c r="C771" s="1" t="s">
        <v>26785</v>
      </c>
      <c r="D771" s="1" t="s">
        <v>19196</v>
      </c>
    </row>
    <row r="772" spans="1:4" x14ac:dyDescent="0.25">
      <c r="A772" s="1" t="s">
        <v>23795</v>
      </c>
      <c r="B772" s="1" t="s">
        <v>17097</v>
      </c>
      <c r="C772" s="1" t="s">
        <v>26786</v>
      </c>
      <c r="D772" s="1" t="s">
        <v>19197</v>
      </c>
    </row>
    <row r="773" spans="1:4" x14ac:dyDescent="0.25">
      <c r="A773" s="1" t="s">
        <v>23796</v>
      </c>
      <c r="B773" s="1" t="s">
        <v>17098</v>
      </c>
      <c r="C773" s="1" t="s">
        <v>26787</v>
      </c>
      <c r="D773" s="1" t="s">
        <v>19198</v>
      </c>
    </row>
    <row r="774" spans="1:4" x14ac:dyDescent="0.25">
      <c r="A774" s="1" t="s">
        <v>23797</v>
      </c>
      <c r="B774" s="1" t="s">
        <v>17099</v>
      </c>
      <c r="C774" s="1" t="s">
        <v>26788</v>
      </c>
      <c r="D774" s="1" t="s">
        <v>19199</v>
      </c>
    </row>
    <row r="775" spans="1:4" x14ac:dyDescent="0.25">
      <c r="A775" s="1" t="s">
        <v>23798</v>
      </c>
      <c r="B775" s="1" t="s">
        <v>17100</v>
      </c>
      <c r="C775" s="1" t="s">
        <v>26789</v>
      </c>
      <c r="D775" s="1" t="s">
        <v>19200</v>
      </c>
    </row>
    <row r="776" spans="1:4" x14ac:dyDescent="0.25">
      <c r="A776" s="1" t="s">
        <v>23799</v>
      </c>
      <c r="B776" s="1" t="s">
        <v>17101</v>
      </c>
      <c r="C776" s="1" t="s">
        <v>26790</v>
      </c>
      <c r="D776" s="1" t="s">
        <v>19201</v>
      </c>
    </row>
    <row r="777" spans="1:4" x14ac:dyDescent="0.25">
      <c r="A777" s="1" t="s">
        <v>23800</v>
      </c>
      <c r="B777" s="1" t="s">
        <v>17102</v>
      </c>
      <c r="C777" s="1" t="s">
        <v>26791</v>
      </c>
      <c r="D777" s="1" t="s">
        <v>19202</v>
      </c>
    </row>
    <row r="778" spans="1:4" x14ac:dyDescent="0.25">
      <c r="A778" s="1" t="s">
        <v>23801</v>
      </c>
      <c r="B778" s="1" t="s">
        <v>17103</v>
      </c>
      <c r="C778" s="1" t="s">
        <v>26792</v>
      </c>
      <c r="D778" s="1" t="s">
        <v>19203</v>
      </c>
    </row>
    <row r="779" spans="1:4" x14ac:dyDescent="0.25">
      <c r="A779" s="1" t="s">
        <v>23802</v>
      </c>
      <c r="B779" s="1" t="s">
        <v>17104</v>
      </c>
      <c r="C779" s="1" t="s">
        <v>26793</v>
      </c>
      <c r="D779" s="1" t="s">
        <v>19204</v>
      </c>
    </row>
    <row r="780" spans="1:4" x14ac:dyDescent="0.25">
      <c r="A780" s="1" t="s">
        <v>23803</v>
      </c>
      <c r="B780" s="1" t="s">
        <v>17105</v>
      </c>
      <c r="C780" s="1" t="s">
        <v>26794</v>
      </c>
      <c r="D780" s="1" t="s">
        <v>19205</v>
      </c>
    </row>
    <row r="781" spans="1:4" x14ac:dyDescent="0.25">
      <c r="A781" s="1" t="s">
        <v>23804</v>
      </c>
      <c r="B781" s="1" t="s">
        <v>17106</v>
      </c>
      <c r="C781" s="1" t="s">
        <v>26795</v>
      </c>
      <c r="D781" s="1" t="s">
        <v>19206</v>
      </c>
    </row>
    <row r="782" spans="1:4" x14ac:dyDescent="0.25">
      <c r="A782" s="1" t="s">
        <v>23805</v>
      </c>
      <c r="B782" s="1" t="s">
        <v>17107</v>
      </c>
      <c r="C782" s="1" t="s">
        <v>26796</v>
      </c>
      <c r="D782" s="1" t="s">
        <v>19207</v>
      </c>
    </row>
    <row r="783" spans="1:4" x14ac:dyDescent="0.25">
      <c r="A783" s="1" t="s">
        <v>23806</v>
      </c>
      <c r="B783" s="1" t="s">
        <v>17108</v>
      </c>
      <c r="C783" s="1" t="s">
        <v>26797</v>
      </c>
      <c r="D783" s="1" t="s">
        <v>19208</v>
      </c>
    </row>
    <row r="784" spans="1:4" x14ac:dyDescent="0.25">
      <c r="A784" s="1" t="s">
        <v>23807</v>
      </c>
      <c r="B784" s="1" t="s">
        <v>17109</v>
      </c>
      <c r="C784" s="1" t="s">
        <v>26798</v>
      </c>
      <c r="D784" s="1" t="s">
        <v>20624</v>
      </c>
    </row>
    <row r="785" spans="1:4" x14ac:dyDescent="0.25">
      <c r="A785" s="1" t="s">
        <v>23808</v>
      </c>
      <c r="B785" s="1" t="s">
        <v>17110</v>
      </c>
      <c r="C785" s="1" t="s">
        <v>26799</v>
      </c>
      <c r="D785" s="1" t="s">
        <v>19209</v>
      </c>
    </row>
    <row r="786" spans="1:4" x14ac:dyDescent="0.25">
      <c r="A786" s="1" t="s">
        <v>23809</v>
      </c>
      <c r="B786" s="1" t="s">
        <v>17111</v>
      </c>
      <c r="C786" s="1" t="s">
        <v>26800</v>
      </c>
      <c r="D786" s="1" t="s">
        <v>19210</v>
      </c>
    </row>
    <row r="787" spans="1:4" x14ac:dyDescent="0.25">
      <c r="A787" s="1" t="s">
        <v>23810</v>
      </c>
      <c r="B787" s="1" t="s">
        <v>17112</v>
      </c>
      <c r="C787" s="1" t="s">
        <v>26801</v>
      </c>
      <c r="D787" s="1" t="s">
        <v>19211</v>
      </c>
    </row>
    <row r="788" spans="1:4" x14ac:dyDescent="0.25">
      <c r="A788" s="1" t="s">
        <v>23811</v>
      </c>
      <c r="B788" s="1" t="s">
        <v>17113</v>
      </c>
      <c r="C788" s="1" t="s">
        <v>26802</v>
      </c>
      <c r="D788" s="1" t="s">
        <v>19212</v>
      </c>
    </row>
    <row r="789" spans="1:4" x14ac:dyDescent="0.25">
      <c r="A789" s="1" t="s">
        <v>23812</v>
      </c>
      <c r="B789" s="1" t="s">
        <v>17114</v>
      </c>
      <c r="C789" s="1" t="s">
        <v>26803</v>
      </c>
      <c r="D789" s="1" t="s">
        <v>19213</v>
      </c>
    </row>
    <row r="790" spans="1:4" x14ac:dyDescent="0.25">
      <c r="A790" s="1" t="s">
        <v>23813</v>
      </c>
      <c r="B790" s="1" t="s">
        <v>17115</v>
      </c>
      <c r="C790" s="1" t="s">
        <v>26804</v>
      </c>
      <c r="D790" s="1" t="s">
        <v>19214</v>
      </c>
    </row>
    <row r="791" spans="1:4" x14ac:dyDescent="0.25">
      <c r="A791" s="1" t="s">
        <v>23814</v>
      </c>
      <c r="B791" s="1" t="s">
        <v>17116</v>
      </c>
      <c r="C791" s="1" t="s">
        <v>26805</v>
      </c>
      <c r="D791" s="1" t="s">
        <v>19215</v>
      </c>
    </row>
    <row r="792" spans="1:4" x14ac:dyDescent="0.25">
      <c r="A792" s="1" t="s">
        <v>23815</v>
      </c>
      <c r="B792" s="1" t="s">
        <v>17117</v>
      </c>
      <c r="C792" s="1" t="s">
        <v>26806</v>
      </c>
      <c r="D792" s="1" t="s">
        <v>19216</v>
      </c>
    </row>
    <row r="793" spans="1:4" x14ac:dyDescent="0.25">
      <c r="A793" s="1" t="s">
        <v>23816</v>
      </c>
      <c r="B793" s="1" t="s">
        <v>17118</v>
      </c>
      <c r="C793" s="1" t="s">
        <v>26807</v>
      </c>
      <c r="D793" s="1" t="s">
        <v>19217</v>
      </c>
    </row>
    <row r="794" spans="1:4" x14ac:dyDescent="0.25">
      <c r="A794" s="1" t="s">
        <v>23817</v>
      </c>
      <c r="B794" s="1" t="s">
        <v>17119</v>
      </c>
      <c r="C794" s="1" t="s">
        <v>26808</v>
      </c>
      <c r="D794" s="1" t="s">
        <v>19218</v>
      </c>
    </row>
    <row r="795" spans="1:4" x14ac:dyDescent="0.25">
      <c r="A795" s="1" t="s">
        <v>23818</v>
      </c>
      <c r="B795" s="1" t="s">
        <v>17120</v>
      </c>
      <c r="C795" s="1" t="s">
        <v>26809</v>
      </c>
      <c r="D795" s="1" t="s">
        <v>19219</v>
      </c>
    </row>
    <row r="796" spans="1:4" x14ac:dyDescent="0.25">
      <c r="A796" s="1" t="s">
        <v>23819</v>
      </c>
      <c r="B796" s="1" t="s">
        <v>17121</v>
      </c>
      <c r="C796" s="1" t="s">
        <v>26810</v>
      </c>
      <c r="D796" s="1" t="s">
        <v>19220</v>
      </c>
    </row>
    <row r="797" spans="1:4" x14ac:dyDescent="0.25">
      <c r="A797" s="1" t="s">
        <v>23820</v>
      </c>
      <c r="B797" s="1" t="s">
        <v>17122</v>
      </c>
      <c r="C797" s="1" t="s">
        <v>26811</v>
      </c>
      <c r="D797" s="1" t="s">
        <v>19221</v>
      </c>
    </row>
    <row r="798" spans="1:4" x14ac:dyDescent="0.25">
      <c r="A798" s="1" t="s">
        <v>23821</v>
      </c>
      <c r="B798" s="1" t="s">
        <v>17123</v>
      </c>
      <c r="C798" s="1" t="s">
        <v>26812</v>
      </c>
      <c r="D798" s="1" t="s">
        <v>19222</v>
      </c>
    </row>
    <row r="799" spans="1:4" x14ac:dyDescent="0.25">
      <c r="A799" s="1" t="s">
        <v>23822</v>
      </c>
      <c r="B799" s="1" t="s">
        <v>17124</v>
      </c>
      <c r="C799" s="1" t="s">
        <v>26813</v>
      </c>
      <c r="D799" s="1" t="s">
        <v>19223</v>
      </c>
    </row>
    <row r="800" spans="1:4" x14ac:dyDescent="0.25">
      <c r="A800" s="1" t="s">
        <v>23823</v>
      </c>
      <c r="B800" s="1" t="s">
        <v>17125</v>
      </c>
      <c r="C800" s="1" t="s">
        <v>26814</v>
      </c>
      <c r="D800" s="1" t="s">
        <v>19224</v>
      </c>
    </row>
    <row r="801" spans="1:4" x14ac:dyDescent="0.25">
      <c r="A801" s="1" t="s">
        <v>23824</v>
      </c>
      <c r="B801" s="1" t="s">
        <v>17126</v>
      </c>
      <c r="C801" s="1" t="s">
        <v>26815</v>
      </c>
      <c r="D801" s="1" t="s">
        <v>19225</v>
      </c>
    </row>
    <row r="802" spans="1:4" x14ac:dyDescent="0.25">
      <c r="A802" s="1" t="s">
        <v>23825</v>
      </c>
      <c r="B802" s="1" t="s">
        <v>17127</v>
      </c>
      <c r="C802" s="1" t="s">
        <v>26816</v>
      </c>
      <c r="D802" s="1" t="s">
        <v>19226</v>
      </c>
    </row>
    <row r="803" spans="1:4" x14ac:dyDescent="0.25">
      <c r="A803" s="1" t="s">
        <v>23826</v>
      </c>
      <c r="B803" s="1" t="s">
        <v>17128</v>
      </c>
      <c r="C803" s="1" t="s">
        <v>26817</v>
      </c>
      <c r="D803" s="1" t="s">
        <v>19227</v>
      </c>
    </row>
    <row r="804" spans="1:4" x14ac:dyDescent="0.25">
      <c r="A804" s="1" t="s">
        <v>23827</v>
      </c>
      <c r="B804" s="1" t="s">
        <v>17129</v>
      </c>
      <c r="C804" s="1" t="s">
        <v>26818</v>
      </c>
      <c r="D804" s="1" t="s">
        <v>19228</v>
      </c>
    </row>
    <row r="805" spans="1:4" x14ac:dyDescent="0.25">
      <c r="A805" s="1" t="s">
        <v>23828</v>
      </c>
      <c r="B805" s="1" t="s">
        <v>17130</v>
      </c>
      <c r="C805" s="1" t="s">
        <v>26819</v>
      </c>
      <c r="D805" s="1" t="s">
        <v>19229</v>
      </c>
    </row>
    <row r="806" spans="1:4" x14ac:dyDescent="0.25">
      <c r="A806" s="1" t="s">
        <v>23829</v>
      </c>
      <c r="B806" s="1" t="s">
        <v>17131</v>
      </c>
      <c r="C806" s="1" t="s">
        <v>26820</v>
      </c>
      <c r="D806" s="1" t="s">
        <v>19230</v>
      </c>
    </row>
    <row r="807" spans="1:4" x14ac:dyDescent="0.25">
      <c r="A807" s="1" t="s">
        <v>23830</v>
      </c>
      <c r="B807" s="1" t="s">
        <v>17132</v>
      </c>
      <c r="C807" s="1" t="s">
        <v>26821</v>
      </c>
      <c r="D807" s="1" t="s">
        <v>19231</v>
      </c>
    </row>
    <row r="808" spans="1:4" x14ac:dyDescent="0.25">
      <c r="A808" s="1" t="s">
        <v>23831</v>
      </c>
      <c r="B808" s="1" t="s">
        <v>17133</v>
      </c>
      <c r="C808" s="1" t="s">
        <v>26822</v>
      </c>
      <c r="D808" s="1" t="s">
        <v>19232</v>
      </c>
    </row>
    <row r="809" spans="1:4" x14ac:dyDescent="0.25">
      <c r="A809" s="1" t="s">
        <v>23832</v>
      </c>
      <c r="B809" s="1" t="s">
        <v>17134</v>
      </c>
      <c r="C809" s="1" t="s">
        <v>26823</v>
      </c>
      <c r="D809" s="1" t="s">
        <v>19233</v>
      </c>
    </row>
    <row r="810" spans="1:4" x14ac:dyDescent="0.25">
      <c r="A810" s="1" t="s">
        <v>23833</v>
      </c>
      <c r="B810" s="1" t="s">
        <v>17135</v>
      </c>
      <c r="C810" s="1" t="s">
        <v>26824</v>
      </c>
      <c r="D810" s="1" t="s">
        <v>19234</v>
      </c>
    </row>
    <row r="811" spans="1:4" x14ac:dyDescent="0.25">
      <c r="A811" s="1" t="s">
        <v>23834</v>
      </c>
      <c r="B811" s="1" t="s">
        <v>17136</v>
      </c>
      <c r="C811" s="1" t="s">
        <v>26825</v>
      </c>
      <c r="D811" s="1" t="s">
        <v>19235</v>
      </c>
    </row>
    <row r="812" spans="1:4" x14ac:dyDescent="0.25">
      <c r="A812" s="1" t="s">
        <v>23835</v>
      </c>
      <c r="B812" s="1" t="s">
        <v>17137</v>
      </c>
      <c r="C812" s="1" t="s">
        <v>26826</v>
      </c>
      <c r="D812" s="1" t="s">
        <v>19236</v>
      </c>
    </row>
    <row r="813" spans="1:4" x14ac:dyDescent="0.25">
      <c r="A813" s="1" t="s">
        <v>23836</v>
      </c>
      <c r="B813" s="1" t="s">
        <v>17138</v>
      </c>
      <c r="C813" s="1" t="s">
        <v>26827</v>
      </c>
      <c r="D813" s="1" t="s">
        <v>19237</v>
      </c>
    </row>
    <row r="814" spans="1:4" x14ac:dyDescent="0.25">
      <c r="A814" s="1" t="s">
        <v>23837</v>
      </c>
      <c r="B814" s="1" t="s">
        <v>17139</v>
      </c>
      <c r="C814" s="1" t="s">
        <v>26828</v>
      </c>
      <c r="D814" s="1" t="s">
        <v>19238</v>
      </c>
    </row>
    <row r="815" spans="1:4" x14ac:dyDescent="0.25">
      <c r="A815" s="1" t="s">
        <v>23838</v>
      </c>
      <c r="B815" s="1" t="s">
        <v>17140</v>
      </c>
      <c r="C815" s="1" t="s">
        <v>26829</v>
      </c>
      <c r="D815" s="1" t="s">
        <v>19239</v>
      </c>
    </row>
    <row r="816" spans="1:4" x14ac:dyDescent="0.25">
      <c r="A816" s="1" t="s">
        <v>23839</v>
      </c>
      <c r="B816" s="1" t="s">
        <v>17141</v>
      </c>
      <c r="C816" s="1" t="s">
        <v>26830</v>
      </c>
      <c r="D816" s="1" t="s">
        <v>19240</v>
      </c>
    </row>
    <row r="817" spans="1:4" x14ac:dyDescent="0.25">
      <c r="A817" s="1" t="s">
        <v>23840</v>
      </c>
      <c r="B817" s="1" t="s">
        <v>17142</v>
      </c>
      <c r="C817" s="1" t="s">
        <v>26831</v>
      </c>
      <c r="D817" s="1" t="s">
        <v>19241</v>
      </c>
    </row>
    <row r="818" spans="1:4" x14ac:dyDescent="0.25">
      <c r="A818" s="1" t="s">
        <v>23841</v>
      </c>
      <c r="B818" s="1" t="s">
        <v>17143</v>
      </c>
      <c r="C818" s="1" t="s">
        <v>26832</v>
      </c>
      <c r="D818" s="1" t="s">
        <v>19242</v>
      </c>
    </row>
    <row r="819" spans="1:4" x14ac:dyDescent="0.25">
      <c r="A819" s="1" t="s">
        <v>23842</v>
      </c>
      <c r="B819" s="1" t="s">
        <v>17144</v>
      </c>
      <c r="C819" s="1" t="s">
        <v>26833</v>
      </c>
      <c r="D819" s="1" t="s">
        <v>19243</v>
      </c>
    </row>
    <row r="820" spans="1:4" x14ac:dyDescent="0.25">
      <c r="A820" s="1" t="s">
        <v>23843</v>
      </c>
      <c r="B820" s="1" t="s">
        <v>17145</v>
      </c>
      <c r="C820" s="1" t="s">
        <v>26834</v>
      </c>
      <c r="D820" s="1" t="s">
        <v>19244</v>
      </c>
    </row>
    <row r="821" spans="1:4" x14ac:dyDescent="0.25">
      <c r="A821" s="1" t="s">
        <v>23844</v>
      </c>
      <c r="B821" s="1" t="s">
        <v>17146</v>
      </c>
      <c r="C821" s="1" t="s">
        <v>26835</v>
      </c>
      <c r="D821" s="1" t="s">
        <v>19245</v>
      </c>
    </row>
    <row r="822" spans="1:4" x14ac:dyDescent="0.25">
      <c r="A822" s="1" t="s">
        <v>23845</v>
      </c>
      <c r="B822" s="1" t="s">
        <v>17147</v>
      </c>
      <c r="C822" s="1" t="s">
        <v>26836</v>
      </c>
      <c r="D822" s="1" t="s">
        <v>19246</v>
      </c>
    </row>
    <row r="823" spans="1:4" x14ac:dyDescent="0.25">
      <c r="A823" s="1" t="s">
        <v>23846</v>
      </c>
      <c r="B823" s="1" t="s">
        <v>17148</v>
      </c>
      <c r="C823" s="1" t="s">
        <v>26837</v>
      </c>
      <c r="D823" s="1" t="s">
        <v>19247</v>
      </c>
    </row>
    <row r="824" spans="1:4" x14ac:dyDescent="0.25">
      <c r="A824" s="1" t="s">
        <v>23847</v>
      </c>
      <c r="B824" s="1" t="s">
        <v>17149</v>
      </c>
      <c r="C824" s="1" t="s">
        <v>26838</v>
      </c>
      <c r="D824" s="1" t="s">
        <v>19248</v>
      </c>
    </row>
    <row r="825" spans="1:4" x14ac:dyDescent="0.25">
      <c r="A825" s="1" t="s">
        <v>23848</v>
      </c>
      <c r="B825" s="1" t="s">
        <v>17150</v>
      </c>
      <c r="C825" s="1" t="s">
        <v>26839</v>
      </c>
      <c r="D825" s="1" t="s">
        <v>19249</v>
      </c>
    </row>
    <row r="826" spans="1:4" x14ac:dyDescent="0.25">
      <c r="A826" s="1" t="s">
        <v>23849</v>
      </c>
      <c r="B826" s="1" t="s">
        <v>17151</v>
      </c>
      <c r="C826" s="1" t="s">
        <v>26840</v>
      </c>
      <c r="D826" s="1" t="s">
        <v>19250</v>
      </c>
    </row>
    <row r="827" spans="1:4" x14ac:dyDescent="0.25">
      <c r="A827" s="1" t="s">
        <v>23850</v>
      </c>
      <c r="B827" s="1" t="s">
        <v>17152</v>
      </c>
      <c r="C827" s="1" t="s">
        <v>26841</v>
      </c>
      <c r="D827" s="1" t="s">
        <v>19251</v>
      </c>
    </row>
    <row r="828" spans="1:4" x14ac:dyDescent="0.25">
      <c r="A828" s="1" t="s">
        <v>23851</v>
      </c>
      <c r="B828" s="1" t="s">
        <v>17153</v>
      </c>
      <c r="C828" s="1" t="s">
        <v>26842</v>
      </c>
      <c r="D828" s="1" t="s">
        <v>19252</v>
      </c>
    </row>
    <row r="829" spans="1:4" x14ac:dyDescent="0.25">
      <c r="A829" s="1" t="s">
        <v>23852</v>
      </c>
      <c r="B829" s="1" t="s">
        <v>17154</v>
      </c>
      <c r="C829" s="1" t="s">
        <v>26843</v>
      </c>
      <c r="D829" s="1" t="s">
        <v>19253</v>
      </c>
    </row>
    <row r="830" spans="1:4" x14ac:dyDescent="0.25">
      <c r="A830" s="1" t="s">
        <v>23853</v>
      </c>
      <c r="B830" s="1" t="s">
        <v>17155</v>
      </c>
      <c r="C830" s="1" t="s">
        <v>26844</v>
      </c>
      <c r="D830" s="1" t="s">
        <v>19254</v>
      </c>
    </row>
    <row r="831" spans="1:4" x14ac:dyDescent="0.25">
      <c r="A831" s="1" t="s">
        <v>23854</v>
      </c>
      <c r="B831" s="1" t="s">
        <v>17156</v>
      </c>
      <c r="C831" s="1" t="s">
        <v>26845</v>
      </c>
      <c r="D831" s="1" t="s">
        <v>19255</v>
      </c>
    </row>
    <row r="832" spans="1:4" x14ac:dyDescent="0.25">
      <c r="A832" s="1" t="s">
        <v>23855</v>
      </c>
      <c r="B832" s="1" t="s">
        <v>17157</v>
      </c>
      <c r="C832" s="1" t="s">
        <v>26846</v>
      </c>
      <c r="D832" s="1" t="s">
        <v>19256</v>
      </c>
    </row>
    <row r="833" spans="1:4" x14ac:dyDescent="0.25">
      <c r="A833" s="1" t="s">
        <v>23856</v>
      </c>
      <c r="B833" s="1" t="s">
        <v>17136</v>
      </c>
      <c r="C833" s="1" t="s">
        <v>26847</v>
      </c>
      <c r="D833" s="1" t="s">
        <v>19235</v>
      </c>
    </row>
    <row r="834" spans="1:4" x14ac:dyDescent="0.25">
      <c r="A834" s="1" t="s">
        <v>23857</v>
      </c>
      <c r="B834" s="1" t="s">
        <v>17158</v>
      </c>
      <c r="C834" s="1" t="s">
        <v>26848</v>
      </c>
      <c r="D834" s="1" t="s">
        <v>19257</v>
      </c>
    </row>
    <row r="835" spans="1:4" x14ac:dyDescent="0.25">
      <c r="A835" s="1" t="s">
        <v>23858</v>
      </c>
      <c r="B835" s="1" t="s">
        <v>17159</v>
      </c>
      <c r="C835" s="1" t="s">
        <v>26849</v>
      </c>
      <c r="D835" s="1" t="s">
        <v>19258</v>
      </c>
    </row>
    <row r="836" spans="1:4" x14ac:dyDescent="0.25">
      <c r="A836" s="1" t="s">
        <v>23859</v>
      </c>
      <c r="B836" s="1" t="s">
        <v>17160</v>
      </c>
      <c r="C836" s="1" t="s">
        <v>26850</v>
      </c>
      <c r="D836" s="1" t="s">
        <v>19259</v>
      </c>
    </row>
    <row r="837" spans="1:4" x14ac:dyDescent="0.25">
      <c r="A837" s="1" t="s">
        <v>23860</v>
      </c>
      <c r="B837" s="1" t="s">
        <v>17161</v>
      </c>
      <c r="C837" s="1" t="s">
        <v>26851</v>
      </c>
      <c r="D837" s="1" t="s">
        <v>19260</v>
      </c>
    </row>
    <row r="838" spans="1:4" x14ac:dyDescent="0.25">
      <c r="A838" s="1" t="s">
        <v>23861</v>
      </c>
      <c r="B838" s="1" t="s">
        <v>17162</v>
      </c>
      <c r="C838" s="1" t="s">
        <v>26852</v>
      </c>
      <c r="D838" s="1" t="s">
        <v>19261</v>
      </c>
    </row>
    <row r="839" spans="1:4" x14ac:dyDescent="0.25">
      <c r="A839" s="1" t="s">
        <v>23862</v>
      </c>
      <c r="B839" s="1" t="s">
        <v>17163</v>
      </c>
      <c r="C839" s="1" t="s">
        <v>26853</v>
      </c>
      <c r="D839" s="1" t="s">
        <v>19262</v>
      </c>
    </row>
    <row r="840" spans="1:4" x14ac:dyDescent="0.25">
      <c r="A840" s="1" t="s">
        <v>23863</v>
      </c>
      <c r="B840" s="1" t="s">
        <v>17164</v>
      </c>
      <c r="C840" s="1" t="s">
        <v>26854</v>
      </c>
      <c r="D840" s="1" t="s">
        <v>19263</v>
      </c>
    </row>
    <row r="841" spans="1:4" x14ac:dyDescent="0.25">
      <c r="A841" s="1" t="s">
        <v>23864</v>
      </c>
      <c r="B841" s="1" t="s">
        <v>17165</v>
      </c>
      <c r="C841" s="1" t="s">
        <v>26855</v>
      </c>
      <c r="D841" s="1" t="s">
        <v>19264</v>
      </c>
    </row>
    <row r="842" spans="1:4" x14ac:dyDescent="0.25">
      <c r="A842" s="1" t="s">
        <v>23865</v>
      </c>
      <c r="B842" s="1" t="s">
        <v>17166</v>
      </c>
      <c r="C842" s="1" t="s">
        <v>26856</v>
      </c>
      <c r="D842" s="1" t="s">
        <v>19265</v>
      </c>
    </row>
    <row r="843" spans="1:4" x14ac:dyDescent="0.25">
      <c r="A843" s="1" t="s">
        <v>23866</v>
      </c>
      <c r="B843" s="1" t="s">
        <v>17167</v>
      </c>
      <c r="C843" s="1" t="s">
        <v>26857</v>
      </c>
      <c r="D843" s="1" t="s">
        <v>19266</v>
      </c>
    </row>
    <row r="844" spans="1:4" x14ac:dyDescent="0.25">
      <c r="A844" s="1" t="s">
        <v>23867</v>
      </c>
      <c r="B844" s="1" t="s">
        <v>17168</v>
      </c>
      <c r="C844" s="1" t="s">
        <v>26858</v>
      </c>
      <c r="D844" s="1" t="s">
        <v>19267</v>
      </c>
    </row>
    <row r="845" spans="1:4" x14ac:dyDescent="0.25">
      <c r="A845" s="1" t="s">
        <v>23868</v>
      </c>
      <c r="B845" s="1" t="s">
        <v>17169</v>
      </c>
      <c r="C845" s="1" t="s">
        <v>26859</v>
      </c>
      <c r="D845" s="1" t="s">
        <v>19268</v>
      </c>
    </row>
    <row r="846" spans="1:4" x14ac:dyDescent="0.25">
      <c r="A846" s="1" t="s">
        <v>23869</v>
      </c>
      <c r="B846" s="1" t="s">
        <v>17170</v>
      </c>
      <c r="C846" s="1" t="s">
        <v>26860</v>
      </c>
      <c r="D846" s="1" t="s">
        <v>19269</v>
      </c>
    </row>
    <row r="847" spans="1:4" x14ac:dyDescent="0.25">
      <c r="A847" s="1" t="s">
        <v>23870</v>
      </c>
      <c r="B847" s="1" t="s">
        <v>17171</v>
      </c>
      <c r="C847" s="1" t="s">
        <v>26861</v>
      </c>
      <c r="D847" s="1" t="s">
        <v>19270</v>
      </c>
    </row>
    <row r="848" spans="1:4" x14ac:dyDescent="0.25">
      <c r="A848" s="1" t="s">
        <v>23871</v>
      </c>
      <c r="B848" s="1" t="s">
        <v>17172</v>
      </c>
      <c r="C848" s="1" t="s">
        <v>26862</v>
      </c>
      <c r="D848" s="1" t="s">
        <v>19271</v>
      </c>
    </row>
    <row r="849" spans="1:4" x14ac:dyDescent="0.25">
      <c r="A849" s="1" t="s">
        <v>23872</v>
      </c>
      <c r="B849" s="1" t="s">
        <v>17173</v>
      </c>
      <c r="C849" s="1" t="s">
        <v>26863</v>
      </c>
      <c r="D849" s="1" t="s">
        <v>19272</v>
      </c>
    </row>
    <row r="850" spans="1:4" x14ac:dyDescent="0.25">
      <c r="A850" s="1" t="s">
        <v>23873</v>
      </c>
      <c r="B850" s="1" t="s">
        <v>17174</v>
      </c>
      <c r="C850" s="1" t="s">
        <v>26864</v>
      </c>
      <c r="D850" s="1" t="s">
        <v>19273</v>
      </c>
    </row>
    <row r="851" spans="1:4" x14ac:dyDescent="0.25">
      <c r="A851" s="1" t="s">
        <v>23874</v>
      </c>
      <c r="B851" s="1" t="s">
        <v>17175</v>
      </c>
      <c r="C851" s="1" t="s">
        <v>26865</v>
      </c>
      <c r="D851" s="1" t="s">
        <v>19274</v>
      </c>
    </row>
    <row r="852" spans="1:4" x14ac:dyDescent="0.25">
      <c r="A852" s="1" t="s">
        <v>23875</v>
      </c>
      <c r="B852" s="1" t="s">
        <v>17176</v>
      </c>
      <c r="C852" s="1" t="s">
        <v>26866</v>
      </c>
      <c r="D852" s="1" t="s">
        <v>19275</v>
      </c>
    </row>
    <row r="853" spans="1:4" x14ac:dyDescent="0.25">
      <c r="A853" s="1" t="s">
        <v>23876</v>
      </c>
      <c r="B853" s="1" t="s">
        <v>17177</v>
      </c>
      <c r="C853" s="1" t="s">
        <v>26867</v>
      </c>
      <c r="D853" s="1" t="s">
        <v>19276</v>
      </c>
    </row>
    <row r="854" spans="1:4" x14ac:dyDescent="0.25">
      <c r="A854" s="1" t="s">
        <v>23877</v>
      </c>
      <c r="B854" s="1" t="s">
        <v>17178</v>
      </c>
      <c r="C854" s="1" t="s">
        <v>26868</v>
      </c>
      <c r="D854" s="1" t="s">
        <v>20622</v>
      </c>
    </row>
    <row r="855" spans="1:4" x14ac:dyDescent="0.25">
      <c r="A855" s="1" t="s">
        <v>23878</v>
      </c>
      <c r="B855" s="1" t="s">
        <v>17179</v>
      </c>
      <c r="C855" s="1" t="s">
        <v>26869</v>
      </c>
      <c r="D855" s="1" t="s">
        <v>19277</v>
      </c>
    </row>
    <row r="856" spans="1:4" x14ac:dyDescent="0.25">
      <c r="A856" s="1" t="s">
        <v>23879</v>
      </c>
      <c r="B856" s="1" t="s">
        <v>17180</v>
      </c>
      <c r="C856" s="1" t="s">
        <v>26870</v>
      </c>
      <c r="D856" s="1" t="s">
        <v>19278</v>
      </c>
    </row>
    <row r="857" spans="1:4" x14ac:dyDescent="0.25">
      <c r="A857" s="1" t="s">
        <v>23880</v>
      </c>
      <c r="B857" s="1" t="s">
        <v>17181</v>
      </c>
      <c r="C857" s="1" t="s">
        <v>26871</v>
      </c>
      <c r="D857" s="1" t="s">
        <v>19279</v>
      </c>
    </row>
    <row r="858" spans="1:4" x14ac:dyDescent="0.25">
      <c r="A858" s="1" t="s">
        <v>23881</v>
      </c>
      <c r="B858" s="1" t="s">
        <v>17182</v>
      </c>
      <c r="C858" s="1" t="s">
        <v>26872</v>
      </c>
      <c r="D858" s="1" t="s">
        <v>19280</v>
      </c>
    </row>
    <row r="859" spans="1:4" x14ac:dyDescent="0.25">
      <c r="A859" s="1" t="s">
        <v>23882</v>
      </c>
      <c r="B859" s="1" t="s">
        <v>17183</v>
      </c>
      <c r="C859" s="1" t="s">
        <v>26873</v>
      </c>
      <c r="D859" s="1" t="s">
        <v>19281</v>
      </c>
    </row>
    <row r="860" spans="1:4" x14ac:dyDescent="0.25">
      <c r="A860" s="1" t="s">
        <v>23883</v>
      </c>
      <c r="B860" s="1" t="s">
        <v>17184</v>
      </c>
      <c r="C860" s="1" t="s">
        <v>26874</v>
      </c>
      <c r="D860" s="1" t="s">
        <v>19282</v>
      </c>
    </row>
    <row r="861" spans="1:4" x14ac:dyDescent="0.25">
      <c r="A861" s="1" t="s">
        <v>23884</v>
      </c>
      <c r="B861" s="1" t="s">
        <v>17185</v>
      </c>
      <c r="C861" s="1" t="s">
        <v>26875</v>
      </c>
      <c r="D861" s="1" t="s">
        <v>19283</v>
      </c>
    </row>
    <row r="862" spans="1:4" x14ac:dyDescent="0.25">
      <c r="A862" s="1" t="s">
        <v>23885</v>
      </c>
      <c r="B862" s="1" t="s">
        <v>17186</v>
      </c>
      <c r="C862" s="1" t="s">
        <v>26876</v>
      </c>
      <c r="D862" s="1" t="s">
        <v>19284</v>
      </c>
    </row>
    <row r="863" spans="1:4" x14ac:dyDescent="0.25">
      <c r="A863" s="1" t="s">
        <v>23886</v>
      </c>
      <c r="B863" s="1" t="s">
        <v>17187</v>
      </c>
      <c r="C863" s="1" t="s">
        <v>26877</v>
      </c>
      <c r="D863" s="1" t="s">
        <v>19285</v>
      </c>
    </row>
    <row r="864" spans="1:4" x14ac:dyDescent="0.25">
      <c r="A864" s="1" t="s">
        <v>23887</v>
      </c>
      <c r="B864" s="1" t="s">
        <v>17188</v>
      </c>
      <c r="C864" s="1" t="s">
        <v>26878</v>
      </c>
      <c r="D864" s="1" t="s">
        <v>19286</v>
      </c>
    </row>
    <row r="865" spans="1:4" x14ac:dyDescent="0.25">
      <c r="A865" s="1" t="s">
        <v>23888</v>
      </c>
      <c r="B865" s="1" t="s">
        <v>17189</v>
      </c>
      <c r="C865" s="1" t="s">
        <v>26879</v>
      </c>
      <c r="D865" s="1" t="s">
        <v>19287</v>
      </c>
    </row>
    <row r="866" spans="1:4" x14ac:dyDescent="0.25">
      <c r="A866" s="1" t="s">
        <v>23889</v>
      </c>
      <c r="B866" s="1" t="s">
        <v>17190</v>
      </c>
      <c r="C866" s="1" t="s">
        <v>26880</v>
      </c>
      <c r="D866" s="1" t="s">
        <v>19288</v>
      </c>
    </row>
    <row r="867" spans="1:4" x14ac:dyDescent="0.25">
      <c r="A867" s="1" t="s">
        <v>23890</v>
      </c>
      <c r="B867" s="1" t="s">
        <v>17191</v>
      </c>
      <c r="C867" s="1" t="s">
        <v>26881</v>
      </c>
      <c r="D867" s="1" t="s">
        <v>19289</v>
      </c>
    </row>
    <row r="868" spans="1:4" x14ac:dyDescent="0.25">
      <c r="A868" s="1" t="s">
        <v>23891</v>
      </c>
      <c r="B868" s="1" t="s">
        <v>17192</v>
      </c>
      <c r="C868" s="1" t="s">
        <v>26882</v>
      </c>
      <c r="D868" s="1" t="s">
        <v>19290</v>
      </c>
    </row>
    <row r="869" spans="1:4" x14ac:dyDescent="0.25">
      <c r="A869" s="1" t="s">
        <v>23892</v>
      </c>
      <c r="B869" s="1" t="s">
        <v>17193</v>
      </c>
      <c r="C869" s="1" t="s">
        <v>26883</v>
      </c>
      <c r="D869" s="1" t="s">
        <v>19291</v>
      </c>
    </row>
    <row r="870" spans="1:4" x14ac:dyDescent="0.25">
      <c r="A870" s="1" t="s">
        <v>23893</v>
      </c>
      <c r="B870" s="1" t="s">
        <v>17194</v>
      </c>
      <c r="C870" s="1" t="s">
        <v>26884</v>
      </c>
      <c r="D870" s="1" t="s">
        <v>19292</v>
      </c>
    </row>
    <row r="871" spans="1:4" x14ac:dyDescent="0.25">
      <c r="A871" s="1" t="s">
        <v>23894</v>
      </c>
      <c r="B871" s="1" t="s">
        <v>17195</v>
      </c>
      <c r="C871" s="1" t="s">
        <v>26885</v>
      </c>
      <c r="D871" s="1" t="s">
        <v>19293</v>
      </c>
    </row>
    <row r="872" spans="1:4" x14ac:dyDescent="0.25">
      <c r="A872" s="1" t="s">
        <v>23895</v>
      </c>
      <c r="B872" s="1" t="s">
        <v>17196</v>
      </c>
      <c r="C872" s="1" t="s">
        <v>26886</v>
      </c>
      <c r="D872" s="1" t="s">
        <v>19294</v>
      </c>
    </row>
    <row r="873" spans="1:4" x14ac:dyDescent="0.25">
      <c r="A873" s="1" t="s">
        <v>23896</v>
      </c>
      <c r="B873" s="1" t="s">
        <v>17197</v>
      </c>
      <c r="C873" s="1" t="s">
        <v>26887</v>
      </c>
      <c r="D873" s="1" t="s">
        <v>19295</v>
      </c>
    </row>
    <row r="874" spans="1:4" x14ac:dyDescent="0.25">
      <c r="A874" s="1" t="s">
        <v>23897</v>
      </c>
      <c r="B874" s="1" t="s">
        <v>17198</v>
      </c>
      <c r="C874" s="1" t="s">
        <v>26888</v>
      </c>
      <c r="D874" s="1" t="s">
        <v>19296</v>
      </c>
    </row>
    <row r="875" spans="1:4" x14ac:dyDescent="0.25">
      <c r="A875" s="1" t="s">
        <v>23898</v>
      </c>
      <c r="B875" s="1" t="s">
        <v>17199</v>
      </c>
      <c r="C875" s="1" t="s">
        <v>26889</v>
      </c>
      <c r="D875" s="1" t="s">
        <v>19297</v>
      </c>
    </row>
    <row r="876" spans="1:4" x14ac:dyDescent="0.25">
      <c r="A876" s="1" t="s">
        <v>23899</v>
      </c>
      <c r="B876" s="1" t="s">
        <v>17200</v>
      </c>
      <c r="C876" s="1" t="s">
        <v>26890</v>
      </c>
      <c r="D876" s="1" t="s">
        <v>19298</v>
      </c>
    </row>
    <row r="877" spans="1:4" x14ac:dyDescent="0.25">
      <c r="A877" s="1" t="s">
        <v>23900</v>
      </c>
      <c r="B877" s="1" t="s">
        <v>17201</v>
      </c>
      <c r="C877" s="1" t="s">
        <v>26891</v>
      </c>
      <c r="D877" s="1" t="s">
        <v>19299</v>
      </c>
    </row>
    <row r="878" spans="1:4" x14ac:dyDescent="0.25">
      <c r="A878" s="1" t="s">
        <v>23901</v>
      </c>
      <c r="B878" s="1" t="s">
        <v>17202</v>
      </c>
      <c r="C878" s="1" t="s">
        <v>26892</v>
      </c>
      <c r="D878" s="1" t="s">
        <v>19300</v>
      </c>
    </row>
    <row r="879" spans="1:4" x14ac:dyDescent="0.25">
      <c r="A879" s="1" t="s">
        <v>23902</v>
      </c>
      <c r="B879" s="1" t="s">
        <v>17203</v>
      </c>
      <c r="C879" s="1" t="s">
        <v>26893</v>
      </c>
      <c r="D879" s="1" t="s">
        <v>19301</v>
      </c>
    </row>
    <row r="880" spans="1:4" x14ac:dyDescent="0.25">
      <c r="A880" s="1" t="s">
        <v>23903</v>
      </c>
      <c r="B880" s="1" t="s">
        <v>17204</v>
      </c>
      <c r="C880" s="1" t="s">
        <v>26894</v>
      </c>
      <c r="D880" s="1" t="s">
        <v>19302</v>
      </c>
    </row>
    <row r="881" spans="1:4" x14ac:dyDescent="0.25">
      <c r="A881" s="1" t="s">
        <v>23904</v>
      </c>
      <c r="B881" s="1" t="s">
        <v>17205</v>
      </c>
      <c r="C881" s="1" t="s">
        <v>26895</v>
      </c>
      <c r="D881" s="1" t="s">
        <v>19303</v>
      </c>
    </row>
    <row r="882" spans="1:4" x14ac:dyDescent="0.25">
      <c r="A882" s="1" t="s">
        <v>23905</v>
      </c>
      <c r="B882" s="1" t="s">
        <v>17206</v>
      </c>
      <c r="C882" s="1" t="s">
        <v>26896</v>
      </c>
      <c r="D882" s="1" t="s">
        <v>19304</v>
      </c>
    </row>
    <row r="883" spans="1:4" x14ac:dyDescent="0.25">
      <c r="A883" s="1" t="s">
        <v>23906</v>
      </c>
      <c r="B883" s="1" t="s">
        <v>17207</v>
      </c>
      <c r="C883" s="1" t="s">
        <v>26897</v>
      </c>
      <c r="D883" s="1" t="s">
        <v>19305</v>
      </c>
    </row>
    <row r="884" spans="1:4" x14ac:dyDescent="0.25">
      <c r="A884" s="1" t="s">
        <v>23907</v>
      </c>
      <c r="B884" s="1" t="s">
        <v>17208</v>
      </c>
      <c r="C884" s="1" t="s">
        <v>26898</v>
      </c>
      <c r="D884" s="1" t="s">
        <v>19306</v>
      </c>
    </row>
    <row r="885" spans="1:4" x14ac:dyDescent="0.25">
      <c r="A885" s="1" t="s">
        <v>23908</v>
      </c>
      <c r="B885" s="1" t="s">
        <v>17209</v>
      </c>
      <c r="C885" s="1" t="s">
        <v>26899</v>
      </c>
      <c r="D885" s="1" t="s">
        <v>19307</v>
      </c>
    </row>
    <row r="886" spans="1:4" x14ac:dyDescent="0.25">
      <c r="A886" s="1" t="s">
        <v>23909</v>
      </c>
      <c r="B886" s="1" t="s">
        <v>17210</v>
      </c>
      <c r="C886" s="1" t="s">
        <v>26900</v>
      </c>
      <c r="D886" s="1" t="s">
        <v>19308</v>
      </c>
    </row>
    <row r="887" spans="1:4" x14ac:dyDescent="0.25">
      <c r="A887" s="1" t="s">
        <v>23910</v>
      </c>
      <c r="B887" s="1" t="s">
        <v>17211</v>
      </c>
      <c r="C887" s="1" t="s">
        <v>26901</v>
      </c>
      <c r="D887" s="1" t="s">
        <v>19309</v>
      </c>
    </row>
    <row r="888" spans="1:4" x14ac:dyDescent="0.25">
      <c r="A888" s="1" t="s">
        <v>23911</v>
      </c>
      <c r="B888" s="1" t="s">
        <v>17212</v>
      </c>
      <c r="C888" s="1" t="s">
        <v>26902</v>
      </c>
      <c r="D888" s="1" t="s">
        <v>19310</v>
      </c>
    </row>
    <row r="889" spans="1:4" x14ac:dyDescent="0.25">
      <c r="A889" s="1" t="s">
        <v>23912</v>
      </c>
      <c r="B889" s="1" t="s">
        <v>17213</v>
      </c>
      <c r="C889" s="1" t="s">
        <v>26903</v>
      </c>
      <c r="D889" s="1" t="s">
        <v>19311</v>
      </c>
    </row>
    <row r="890" spans="1:4" x14ac:dyDescent="0.25">
      <c r="A890" s="1" t="s">
        <v>23913</v>
      </c>
      <c r="B890" s="1" t="s">
        <v>17214</v>
      </c>
      <c r="C890" s="1" t="s">
        <v>26904</v>
      </c>
      <c r="D890" s="1" t="s">
        <v>19312</v>
      </c>
    </row>
    <row r="891" spans="1:4" x14ac:dyDescent="0.25">
      <c r="A891" s="1" t="s">
        <v>23914</v>
      </c>
      <c r="B891" s="1" t="s">
        <v>17215</v>
      </c>
      <c r="C891" s="1" t="s">
        <v>26905</v>
      </c>
      <c r="D891" s="1" t="s">
        <v>19313</v>
      </c>
    </row>
    <row r="892" spans="1:4" x14ac:dyDescent="0.25">
      <c r="A892" s="1" t="s">
        <v>23915</v>
      </c>
      <c r="B892" s="1" t="s">
        <v>17216</v>
      </c>
      <c r="C892" s="1" t="s">
        <v>26906</v>
      </c>
      <c r="D892" s="1" t="s">
        <v>20625</v>
      </c>
    </row>
    <row r="893" spans="1:4" x14ac:dyDescent="0.25">
      <c r="A893" s="1" t="s">
        <v>23916</v>
      </c>
      <c r="B893" s="1" t="s">
        <v>17217</v>
      </c>
      <c r="C893" s="1" t="s">
        <v>26907</v>
      </c>
      <c r="D893" s="1" t="s">
        <v>19314</v>
      </c>
    </row>
    <row r="894" spans="1:4" x14ac:dyDescent="0.25">
      <c r="A894" s="1" t="s">
        <v>23917</v>
      </c>
      <c r="B894" s="1" t="s">
        <v>17218</v>
      </c>
      <c r="C894" s="1" t="s">
        <v>26908</v>
      </c>
      <c r="D894" s="1" t="s">
        <v>19315</v>
      </c>
    </row>
    <row r="895" spans="1:4" x14ac:dyDescent="0.25">
      <c r="A895" s="1" t="s">
        <v>23918</v>
      </c>
      <c r="B895" s="1" t="s">
        <v>17219</v>
      </c>
      <c r="C895" s="1" t="s">
        <v>26909</v>
      </c>
      <c r="D895" s="1" t="s">
        <v>19316</v>
      </c>
    </row>
    <row r="896" spans="1:4" x14ac:dyDescent="0.25">
      <c r="A896" s="1" t="s">
        <v>23919</v>
      </c>
      <c r="B896" s="1" t="s">
        <v>17220</v>
      </c>
      <c r="C896" s="1" t="s">
        <v>26910</v>
      </c>
      <c r="D896" s="1" t="s">
        <v>19317</v>
      </c>
    </row>
    <row r="897" spans="1:4" x14ac:dyDescent="0.25">
      <c r="A897" s="1" t="s">
        <v>23920</v>
      </c>
      <c r="B897" s="1" t="s">
        <v>17221</v>
      </c>
      <c r="C897" s="1" t="s">
        <v>26911</v>
      </c>
      <c r="D897" s="1" t="s">
        <v>19318</v>
      </c>
    </row>
    <row r="898" spans="1:4" x14ac:dyDescent="0.25">
      <c r="A898" s="1" t="s">
        <v>23921</v>
      </c>
      <c r="B898" s="1" t="s">
        <v>17222</v>
      </c>
      <c r="C898" s="1" t="s">
        <v>26912</v>
      </c>
      <c r="D898" s="1" t="s">
        <v>19319</v>
      </c>
    </row>
    <row r="899" spans="1:4" x14ac:dyDescent="0.25">
      <c r="A899" s="1" t="s">
        <v>23922</v>
      </c>
      <c r="B899" s="1" t="s">
        <v>17223</v>
      </c>
      <c r="C899" s="1" t="s">
        <v>26913</v>
      </c>
      <c r="D899" s="1" t="s">
        <v>19320</v>
      </c>
    </row>
    <row r="900" spans="1:4" x14ac:dyDescent="0.25">
      <c r="A900" s="1" t="s">
        <v>23923</v>
      </c>
      <c r="B900" s="1" t="s">
        <v>17224</v>
      </c>
      <c r="C900" s="1" t="s">
        <v>26914</v>
      </c>
      <c r="D900" s="1" t="s">
        <v>19321</v>
      </c>
    </row>
    <row r="901" spans="1:4" x14ac:dyDescent="0.25">
      <c r="A901" s="1" t="s">
        <v>23924</v>
      </c>
      <c r="B901" s="1" t="s">
        <v>17225</v>
      </c>
      <c r="C901" s="1" t="s">
        <v>26915</v>
      </c>
      <c r="D901" s="1" t="s">
        <v>19322</v>
      </c>
    </row>
    <row r="902" spans="1:4" x14ac:dyDescent="0.25">
      <c r="A902" s="1" t="s">
        <v>23925</v>
      </c>
      <c r="B902" s="1" t="s">
        <v>17226</v>
      </c>
      <c r="C902" s="1" t="s">
        <v>26916</v>
      </c>
      <c r="D902" s="1" t="s">
        <v>19323</v>
      </c>
    </row>
    <row r="903" spans="1:4" x14ac:dyDescent="0.25">
      <c r="A903" s="1" t="s">
        <v>23926</v>
      </c>
      <c r="B903" s="1" t="s">
        <v>17227</v>
      </c>
      <c r="C903" s="1" t="s">
        <v>26917</v>
      </c>
      <c r="D903" s="1" t="s">
        <v>19324</v>
      </c>
    </row>
    <row r="904" spans="1:4" x14ac:dyDescent="0.25">
      <c r="A904" s="1" t="s">
        <v>23927</v>
      </c>
      <c r="B904" s="1" t="s">
        <v>17228</v>
      </c>
      <c r="C904" s="1" t="s">
        <v>26918</v>
      </c>
      <c r="D904" s="1" t="s">
        <v>19325</v>
      </c>
    </row>
    <row r="905" spans="1:4" x14ac:dyDescent="0.25">
      <c r="A905" s="1" t="s">
        <v>23928</v>
      </c>
      <c r="B905" s="1" t="s">
        <v>17229</v>
      </c>
      <c r="C905" s="1" t="s">
        <v>26919</v>
      </c>
      <c r="D905" s="1" t="s">
        <v>19326</v>
      </c>
    </row>
    <row r="906" spans="1:4" x14ac:dyDescent="0.25">
      <c r="A906" s="1" t="s">
        <v>23929</v>
      </c>
      <c r="B906" s="1" t="s">
        <v>17230</v>
      </c>
      <c r="C906" s="1" t="s">
        <v>26920</v>
      </c>
      <c r="D906" s="1" t="s">
        <v>19327</v>
      </c>
    </row>
    <row r="907" spans="1:4" x14ac:dyDescent="0.25">
      <c r="A907" s="1" t="s">
        <v>23930</v>
      </c>
      <c r="B907" s="1" t="s">
        <v>17231</v>
      </c>
      <c r="C907" s="1" t="s">
        <v>26921</v>
      </c>
      <c r="D907" s="1" t="s">
        <v>19328</v>
      </c>
    </row>
    <row r="908" spans="1:4" x14ac:dyDescent="0.25">
      <c r="A908" s="1" t="s">
        <v>23931</v>
      </c>
      <c r="B908" s="1" t="s">
        <v>17232</v>
      </c>
      <c r="C908" s="1" t="s">
        <v>26922</v>
      </c>
      <c r="D908" s="1" t="s">
        <v>19329</v>
      </c>
    </row>
    <row r="909" spans="1:4" x14ac:dyDescent="0.25">
      <c r="A909" s="1" t="s">
        <v>23932</v>
      </c>
      <c r="B909" s="1" t="s">
        <v>17233</v>
      </c>
      <c r="C909" s="1" t="s">
        <v>26923</v>
      </c>
      <c r="D909" s="1" t="s">
        <v>19330</v>
      </c>
    </row>
    <row r="910" spans="1:4" x14ac:dyDescent="0.25">
      <c r="A910" s="1" t="s">
        <v>23933</v>
      </c>
      <c r="B910" s="1" t="s">
        <v>17234</v>
      </c>
      <c r="C910" s="1" t="s">
        <v>26924</v>
      </c>
      <c r="D910" s="1" t="s">
        <v>19331</v>
      </c>
    </row>
    <row r="911" spans="1:4" x14ac:dyDescent="0.25">
      <c r="A911" s="1" t="s">
        <v>23934</v>
      </c>
      <c r="B911" s="1" t="s">
        <v>17235</v>
      </c>
      <c r="C911" s="1" t="s">
        <v>26925</v>
      </c>
      <c r="D911" s="1" t="s">
        <v>19332</v>
      </c>
    </row>
    <row r="912" spans="1:4" x14ac:dyDescent="0.25">
      <c r="A912" s="1" t="s">
        <v>23935</v>
      </c>
      <c r="B912" s="1" t="s">
        <v>17236</v>
      </c>
      <c r="C912" s="1" t="s">
        <v>26926</v>
      </c>
      <c r="D912" s="1" t="s">
        <v>20626</v>
      </c>
    </row>
    <row r="913" spans="1:4" x14ac:dyDescent="0.25">
      <c r="A913" s="1" t="s">
        <v>23936</v>
      </c>
      <c r="B913" s="1" t="s">
        <v>17237</v>
      </c>
      <c r="C913" s="1" t="s">
        <v>26927</v>
      </c>
      <c r="D913" s="1" t="s">
        <v>19333</v>
      </c>
    </row>
    <row r="914" spans="1:4" x14ac:dyDescent="0.25">
      <c r="A914" s="1" t="s">
        <v>23937</v>
      </c>
      <c r="B914" s="1" t="s">
        <v>17238</v>
      </c>
      <c r="C914" s="1" t="s">
        <v>26928</v>
      </c>
      <c r="D914" s="1" t="s">
        <v>19334</v>
      </c>
    </row>
    <row r="915" spans="1:4" x14ac:dyDescent="0.25">
      <c r="A915" s="1" t="s">
        <v>23938</v>
      </c>
      <c r="B915" s="1" t="s">
        <v>17239</v>
      </c>
      <c r="C915" s="1" t="s">
        <v>26929</v>
      </c>
      <c r="D915" s="1" t="s">
        <v>19335</v>
      </c>
    </row>
    <row r="916" spans="1:4" x14ac:dyDescent="0.25">
      <c r="A916" s="1" t="s">
        <v>23939</v>
      </c>
      <c r="B916" s="1" t="s">
        <v>17240</v>
      </c>
      <c r="C916" s="1" t="s">
        <v>26930</v>
      </c>
      <c r="D916" s="1" t="s">
        <v>19336</v>
      </c>
    </row>
    <row r="917" spans="1:4" x14ac:dyDescent="0.25">
      <c r="A917" s="1" t="s">
        <v>23940</v>
      </c>
      <c r="B917" s="1" t="s">
        <v>17241</v>
      </c>
      <c r="C917" s="1" t="s">
        <v>26931</v>
      </c>
      <c r="D917" s="1" t="s">
        <v>19337</v>
      </c>
    </row>
    <row r="918" spans="1:4" x14ac:dyDescent="0.25">
      <c r="A918" s="1" t="s">
        <v>23941</v>
      </c>
      <c r="B918" s="1" t="s">
        <v>17242</v>
      </c>
      <c r="C918" s="1" t="s">
        <v>26932</v>
      </c>
      <c r="D918" s="1" t="s">
        <v>19338</v>
      </c>
    </row>
    <row r="919" spans="1:4" x14ac:dyDescent="0.25">
      <c r="A919" s="1" t="s">
        <v>23942</v>
      </c>
      <c r="B919" s="1" t="s">
        <v>17243</v>
      </c>
      <c r="C919" s="1" t="s">
        <v>26933</v>
      </c>
      <c r="D919" s="1" t="s">
        <v>19339</v>
      </c>
    </row>
    <row r="920" spans="1:4" x14ac:dyDescent="0.25">
      <c r="A920" s="1" t="s">
        <v>23943</v>
      </c>
      <c r="B920" s="1" t="s">
        <v>17244</v>
      </c>
      <c r="C920" s="1" t="s">
        <v>26934</v>
      </c>
      <c r="D920" s="1" t="s">
        <v>19340</v>
      </c>
    </row>
    <row r="921" spans="1:4" x14ac:dyDescent="0.25">
      <c r="A921" s="1" t="s">
        <v>23944</v>
      </c>
      <c r="B921" s="1" t="s">
        <v>17245</v>
      </c>
      <c r="C921" s="1" t="s">
        <v>26935</v>
      </c>
      <c r="D921" s="1" t="s">
        <v>19341</v>
      </c>
    </row>
    <row r="922" spans="1:4" x14ac:dyDescent="0.25">
      <c r="A922" s="1" t="s">
        <v>23945</v>
      </c>
      <c r="B922" s="1" t="s">
        <v>17246</v>
      </c>
      <c r="C922" s="1" t="s">
        <v>26936</v>
      </c>
      <c r="D922" s="1" t="s">
        <v>19342</v>
      </c>
    </row>
    <row r="923" spans="1:4" x14ac:dyDescent="0.25">
      <c r="A923" s="1" t="s">
        <v>23946</v>
      </c>
      <c r="B923" s="1" t="s">
        <v>17247</v>
      </c>
      <c r="C923" s="1" t="s">
        <v>26937</v>
      </c>
      <c r="D923" s="1" t="s">
        <v>19343</v>
      </c>
    </row>
    <row r="924" spans="1:4" x14ac:dyDescent="0.25">
      <c r="A924" s="1" t="s">
        <v>23947</v>
      </c>
      <c r="B924" s="1" t="s">
        <v>17248</v>
      </c>
      <c r="C924" s="1" t="s">
        <v>26938</v>
      </c>
      <c r="D924" s="1" t="s">
        <v>19344</v>
      </c>
    </row>
    <row r="925" spans="1:4" x14ac:dyDescent="0.25">
      <c r="A925" s="1" t="s">
        <v>23948</v>
      </c>
      <c r="B925" s="1" t="s">
        <v>17249</v>
      </c>
      <c r="C925" s="1" t="s">
        <v>26939</v>
      </c>
      <c r="D925" s="1" t="s">
        <v>19345</v>
      </c>
    </row>
    <row r="926" spans="1:4" x14ac:dyDescent="0.25">
      <c r="A926" s="1" t="s">
        <v>23949</v>
      </c>
      <c r="B926" s="1" t="s">
        <v>17250</v>
      </c>
      <c r="C926" s="1" t="s">
        <v>26940</v>
      </c>
      <c r="D926" s="1" t="s">
        <v>19346</v>
      </c>
    </row>
    <row r="927" spans="1:4" x14ac:dyDescent="0.25">
      <c r="A927" s="1" t="s">
        <v>23950</v>
      </c>
      <c r="B927" s="1" t="s">
        <v>17251</v>
      </c>
      <c r="C927" s="1" t="s">
        <v>26941</v>
      </c>
      <c r="D927" s="1" t="s">
        <v>19347</v>
      </c>
    </row>
    <row r="928" spans="1:4" x14ac:dyDescent="0.25">
      <c r="A928" s="1" t="s">
        <v>23951</v>
      </c>
      <c r="B928" s="1" t="s">
        <v>17252</v>
      </c>
      <c r="C928" s="1" t="s">
        <v>26942</v>
      </c>
      <c r="D928" s="1" t="s">
        <v>19348</v>
      </c>
    </row>
    <row r="929" spans="1:4" x14ac:dyDescent="0.25">
      <c r="A929" s="1" t="s">
        <v>23952</v>
      </c>
      <c r="B929" s="1" t="s">
        <v>17253</v>
      </c>
      <c r="C929" s="1" t="s">
        <v>26943</v>
      </c>
      <c r="D929" s="1" t="s">
        <v>19349</v>
      </c>
    </row>
    <row r="930" spans="1:4" x14ac:dyDescent="0.25">
      <c r="A930" s="1" t="s">
        <v>23953</v>
      </c>
      <c r="B930" s="1" t="s">
        <v>17254</v>
      </c>
      <c r="C930" s="1" t="s">
        <v>26944</v>
      </c>
      <c r="D930" s="1" t="s">
        <v>19350</v>
      </c>
    </row>
    <row r="931" spans="1:4" x14ac:dyDescent="0.25">
      <c r="A931" s="1" t="s">
        <v>23954</v>
      </c>
      <c r="B931" s="1" t="s">
        <v>17255</v>
      </c>
      <c r="C931" s="1" t="s">
        <v>26945</v>
      </c>
      <c r="D931" s="1" t="s">
        <v>19351</v>
      </c>
    </row>
    <row r="932" spans="1:4" x14ac:dyDescent="0.25">
      <c r="A932" s="1" t="s">
        <v>23955</v>
      </c>
      <c r="B932" s="1" t="s">
        <v>17256</v>
      </c>
      <c r="C932" s="1" t="s">
        <v>26946</v>
      </c>
      <c r="D932" s="1" t="s">
        <v>19352</v>
      </c>
    </row>
    <row r="933" spans="1:4" x14ac:dyDescent="0.25">
      <c r="A933" s="1" t="s">
        <v>23956</v>
      </c>
      <c r="B933" s="1" t="s">
        <v>17257</v>
      </c>
      <c r="C933" s="1" t="s">
        <v>26947</v>
      </c>
      <c r="D933" s="1" t="s">
        <v>19353</v>
      </c>
    </row>
    <row r="934" spans="1:4" x14ac:dyDescent="0.25">
      <c r="A934" s="1" t="s">
        <v>23957</v>
      </c>
      <c r="B934" s="1" t="s">
        <v>17258</v>
      </c>
      <c r="C934" s="1" t="s">
        <v>26948</v>
      </c>
      <c r="D934" s="1" t="s">
        <v>19354</v>
      </c>
    </row>
    <row r="935" spans="1:4" x14ac:dyDescent="0.25">
      <c r="A935" s="1" t="s">
        <v>23958</v>
      </c>
      <c r="B935" s="1" t="s">
        <v>17259</v>
      </c>
      <c r="C935" s="1" t="s">
        <v>26949</v>
      </c>
      <c r="D935" s="1" t="s">
        <v>19355</v>
      </c>
    </row>
    <row r="936" spans="1:4" x14ac:dyDescent="0.25">
      <c r="A936" s="1" t="s">
        <v>23959</v>
      </c>
      <c r="B936" s="1" t="s">
        <v>17260</v>
      </c>
      <c r="C936" s="1" t="s">
        <v>26950</v>
      </c>
      <c r="D936" s="1" t="s">
        <v>19356</v>
      </c>
    </row>
    <row r="937" spans="1:4" x14ac:dyDescent="0.25">
      <c r="A937" s="1" t="s">
        <v>23960</v>
      </c>
      <c r="B937" s="1" t="s">
        <v>17261</v>
      </c>
      <c r="C937" s="1" t="s">
        <v>26951</v>
      </c>
      <c r="D937" s="1" t="s">
        <v>19357</v>
      </c>
    </row>
    <row r="938" spans="1:4" x14ac:dyDescent="0.25">
      <c r="A938" s="1" t="s">
        <v>23961</v>
      </c>
      <c r="B938" s="1" t="s">
        <v>17262</v>
      </c>
      <c r="C938" s="1" t="s">
        <v>26952</v>
      </c>
      <c r="D938" s="1" t="s">
        <v>19358</v>
      </c>
    </row>
    <row r="939" spans="1:4" x14ac:dyDescent="0.25">
      <c r="A939" s="1" t="s">
        <v>23962</v>
      </c>
      <c r="B939" s="1" t="s">
        <v>17263</v>
      </c>
      <c r="C939" s="1" t="s">
        <v>26953</v>
      </c>
      <c r="D939" s="1" t="s">
        <v>19359</v>
      </c>
    </row>
    <row r="940" spans="1:4" x14ac:dyDescent="0.25">
      <c r="A940" s="1" t="s">
        <v>23963</v>
      </c>
      <c r="B940" s="1" t="s">
        <v>17264</v>
      </c>
      <c r="C940" s="1" t="s">
        <v>26954</v>
      </c>
      <c r="D940" s="1" t="s">
        <v>19360</v>
      </c>
    </row>
    <row r="941" spans="1:4" x14ac:dyDescent="0.25">
      <c r="A941" s="1" t="s">
        <v>23964</v>
      </c>
      <c r="B941" s="1" t="s">
        <v>17265</v>
      </c>
      <c r="C941" s="1" t="s">
        <v>26955</v>
      </c>
      <c r="D941" s="1" t="s">
        <v>19361</v>
      </c>
    </row>
    <row r="942" spans="1:4" x14ac:dyDescent="0.25">
      <c r="A942" s="1" t="s">
        <v>23965</v>
      </c>
      <c r="B942" s="1" t="s">
        <v>17259</v>
      </c>
      <c r="C942" s="1" t="s">
        <v>26956</v>
      </c>
      <c r="D942" s="1" t="s">
        <v>19355</v>
      </c>
    </row>
    <row r="943" spans="1:4" x14ac:dyDescent="0.25">
      <c r="A943" s="1" t="s">
        <v>23966</v>
      </c>
      <c r="B943" s="1" t="s">
        <v>17266</v>
      </c>
      <c r="C943" s="1" t="s">
        <v>26957</v>
      </c>
      <c r="D943" s="1" t="s">
        <v>19362</v>
      </c>
    </row>
    <row r="944" spans="1:4" x14ac:dyDescent="0.25">
      <c r="A944" s="1" t="s">
        <v>23967</v>
      </c>
      <c r="B944" s="1" t="s">
        <v>17267</v>
      </c>
      <c r="C944" s="1" t="s">
        <v>26958</v>
      </c>
      <c r="D944" s="1" t="s">
        <v>19363</v>
      </c>
    </row>
    <row r="945" spans="1:4" x14ac:dyDescent="0.25">
      <c r="A945" s="1" t="s">
        <v>23968</v>
      </c>
      <c r="B945" s="1" t="s">
        <v>17268</v>
      </c>
      <c r="C945" s="1" t="s">
        <v>26959</v>
      </c>
      <c r="D945" s="1" t="s">
        <v>19364</v>
      </c>
    </row>
    <row r="946" spans="1:4" x14ac:dyDescent="0.25">
      <c r="A946" s="1" t="s">
        <v>23969</v>
      </c>
      <c r="B946" s="1" t="s">
        <v>17269</v>
      </c>
      <c r="C946" s="1" t="s">
        <v>26960</v>
      </c>
      <c r="D946" s="1" t="s">
        <v>19365</v>
      </c>
    </row>
    <row r="947" spans="1:4" x14ac:dyDescent="0.25">
      <c r="A947" s="1" t="s">
        <v>23970</v>
      </c>
      <c r="B947" s="1" t="s">
        <v>17270</v>
      </c>
      <c r="C947" s="1" t="s">
        <v>26961</v>
      </c>
      <c r="D947" s="1" t="s">
        <v>19366</v>
      </c>
    </row>
    <row r="948" spans="1:4" x14ac:dyDescent="0.25">
      <c r="A948" s="1" t="s">
        <v>23971</v>
      </c>
      <c r="B948" s="1" t="s">
        <v>17271</v>
      </c>
      <c r="C948" s="1" t="s">
        <v>26962</v>
      </c>
      <c r="D948" s="1" t="s">
        <v>19367</v>
      </c>
    </row>
    <row r="949" spans="1:4" x14ac:dyDescent="0.25">
      <c r="A949" s="1" t="s">
        <v>23972</v>
      </c>
      <c r="B949" s="1" t="s">
        <v>17272</v>
      </c>
      <c r="C949" s="1" t="s">
        <v>26963</v>
      </c>
      <c r="D949" s="1" t="s">
        <v>19368</v>
      </c>
    </row>
    <row r="950" spans="1:4" x14ac:dyDescent="0.25">
      <c r="A950" s="1" t="s">
        <v>23973</v>
      </c>
      <c r="B950" s="1" t="s">
        <v>17273</v>
      </c>
      <c r="C950" s="1" t="s">
        <v>26964</v>
      </c>
      <c r="D950" s="1" t="s">
        <v>19369</v>
      </c>
    </row>
    <row r="951" spans="1:4" x14ac:dyDescent="0.25">
      <c r="A951" s="1" t="s">
        <v>23974</v>
      </c>
      <c r="B951" s="1" t="s">
        <v>17274</v>
      </c>
      <c r="C951" s="1" t="s">
        <v>26965</v>
      </c>
      <c r="D951" s="1" t="s">
        <v>19370</v>
      </c>
    </row>
    <row r="952" spans="1:4" x14ac:dyDescent="0.25">
      <c r="A952" s="1" t="s">
        <v>23975</v>
      </c>
      <c r="B952" s="1" t="s">
        <v>17275</v>
      </c>
      <c r="C952" s="1" t="s">
        <v>26966</v>
      </c>
      <c r="D952" s="1" t="s">
        <v>19371</v>
      </c>
    </row>
    <row r="953" spans="1:4" x14ac:dyDescent="0.25">
      <c r="A953" s="1" t="s">
        <v>23976</v>
      </c>
      <c r="B953" s="1" t="s">
        <v>17276</v>
      </c>
      <c r="C953" s="1" t="s">
        <v>26967</v>
      </c>
      <c r="D953" s="1" t="s">
        <v>19372</v>
      </c>
    </row>
    <row r="954" spans="1:4" x14ac:dyDescent="0.25">
      <c r="A954" s="1" t="s">
        <v>23977</v>
      </c>
      <c r="B954" s="1" t="s">
        <v>17277</v>
      </c>
      <c r="C954" s="1" t="s">
        <v>26968</v>
      </c>
      <c r="D954" s="1" t="s">
        <v>19373</v>
      </c>
    </row>
    <row r="955" spans="1:4" x14ac:dyDescent="0.25">
      <c r="A955" s="1" t="s">
        <v>23978</v>
      </c>
      <c r="B955" s="1" t="s">
        <v>17278</v>
      </c>
      <c r="C955" s="1" t="s">
        <v>26969</v>
      </c>
      <c r="D955" s="1" t="s">
        <v>19374</v>
      </c>
    </row>
    <row r="956" spans="1:4" x14ac:dyDescent="0.25">
      <c r="A956" s="1" t="s">
        <v>23979</v>
      </c>
      <c r="B956" s="1" t="s">
        <v>17279</v>
      </c>
      <c r="C956" s="1" t="s">
        <v>26970</v>
      </c>
      <c r="D956" s="1" t="s">
        <v>19375</v>
      </c>
    </row>
    <row r="957" spans="1:4" x14ac:dyDescent="0.25">
      <c r="A957" s="1" t="s">
        <v>23980</v>
      </c>
      <c r="B957" s="1" t="s">
        <v>17280</v>
      </c>
      <c r="C957" s="1" t="s">
        <v>26971</v>
      </c>
      <c r="D957" s="1" t="s">
        <v>19376</v>
      </c>
    </row>
    <row r="958" spans="1:4" x14ac:dyDescent="0.25">
      <c r="A958" s="1" t="s">
        <v>23981</v>
      </c>
      <c r="B958" s="1" t="s">
        <v>17281</v>
      </c>
      <c r="C958" s="1" t="s">
        <v>26972</v>
      </c>
      <c r="D958" s="1" t="s">
        <v>19377</v>
      </c>
    </row>
    <row r="959" spans="1:4" x14ac:dyDescent="0.25">
      <c r="A959" s="1" t="s">
        <v>23982</v>
      </c>
      <c r="B959" s="1" t="s">
        <v>17282</v>
      </c>
      <c r="C959" s="1" t="s">
        <v>26973</v>
      </c>
      <c r="D959" s="1" t="s">
        <v>19378</v>
      </c>
    </row>
    <row r="960" spans="1:4" x14ac:dyDescent="0.25">
      <c r="A960" s="1" t="s">
        <v>23983</v>
      </c>
      <c r="B960" s="1" t="s">
        <v>17283</v>
      </c>
      <c r="C960" s="1" t="s">
        <v>26974</v>
      </c>
      <c r="D960" s="1" t="s">
        <v>19379</v>
      </c>
    </row>
    <row r="961" spans="1:4" x14ac:dyDescent="0.25">
      <c r="A961" s="1" t="s">
        <v>23984</v>
      </c>
      <c r="B961" s="1" t="s">
        <v>17284</v>
      </c>
      <c r="C961" s="1" t="s">
        <v>26975</v>
      </c>
      <c r="D961" s="1" t="s">
        <v>19380</v>
      </c>
    </row>
    <row r="962" spans="1:4" x14ac:dyDescent="0.25">
      <c r="A962" s="1" t="s">
        <v>23985</v>
      </c>
      <c r="B962" s="1" t="s">
        <v>17285</v>
      </c>
      <c r="C962" s="1" t="s">
        <v>26976</v>
      </c>
      <c r="D962" s="1" t="s">
        <v>19381</v>
      </c>
    </row>
    <row r="963" spans="1:4" x14ac:dyDescent="0.25">
      <c r="A963" s="1" t="s">
        <v>23986</v>
      </c>
      <c r="B963" s="1" t="s">
        <v>17286</v>
      </c>
      <c r="C963" s="1" t="s">
        <v>26977</v>
      </c>
      <c r="D963" s="1" t="s">
        <v>19382</v>
      </c>
    </row>
    <row r="964" spans="1:4" x14ac:dyDescent="0.25">
      <c r="A964" s="1" t="s">
        <v>23987</v>
      </c>
      <c r="B964" s="1" t="s">
        <v>17287</v>
      </c>
      <c r="C964" s="1" t="s">
        <v>26978</v>
      </c>
      <c r="D964" s="1" t="s">
        <v>19383</v>
      </c>
    </row>
    <row r="965" spans="1:4" x14ac:dyDescent="0.25">
      <c r="A965" s="1" t="s">
        <v>23988</v>
      </c>
      <c r="B965" s="1" t="s">
        <v>17288</v>
      </c>
      <c r="C965" s="1" t="s">
        <v>26979</v>
      </c>
      <c r="D965" s="1" t="s">
        <v>19384</v>
      </c>
    </row>
    <row r="966" spans="1:4" x14ac:dyDescent="0.25">
      <c r="A966" s="1" t="s">
        <v>23989</v>
      </c>
      <c r="B966" s="1" t="s">
        <v>17289</v>
      </c>
      <c r="C966" s="1" t="s">
        <v>26980</v>
      </c>
      <c r="D966" s="1" t="s">
        <v>19385</v>
      </c>
    </row>
    <row r="967" spans="1:4" x14ac:dyDescent="0.25">
      <c r="A967" s="1" t="s">
        <v>23990</v>
      </c>
      <c r="B967" s="1" t="s">
        <v>17290</v>
      </c>
      <c r="C967" s="1" t="s">
        <v>26981</v>
      </c>
      <c r="D967" s="1" t="s">
        <v>19386</v>
      </c>
    </row>
    <row r="968" spans="1:4" x14ac:dyDescent="0.25">
      <c r="A968" s="1" t="s">
        <v>23991</v>
      </c>
      <c r="B968" s="1" t="s">
        <v>17291</v>
      </c>
      <c r="C968" s="1" t="s">
        <v>26982</v>
      </c>
      <c r="D968" s="1" t="s">
        <v>19387</v>
      </c>
    </row>
    <row r="969" spans="1:4" x14ac:dyDescent="0.25">
      <c r="A969" s="1" t="s">
        <v>23992</v>
      </c>
      <c r="B969" s="1" t="s">
        <v>17292</v>
      </c>
      <c r="C969" s="1" t="s">
        <v>26983</v>
      </c>
      <c r="D969" s="1" t="s">
        <v>19388</v>
      </c>
    </row>
    <row r="970" spans="1:4" x14ac:dyDescent="0.25">
      <c r="A970" s="1" t="s">
        <v>23993</v>
      </c>
      <c r="B970" s="1" t="s">
        <v>17293</v>
      </c>
      <c r="C970" s="1" t="s">
        <v>26984</v>
      </c>
      <c r="D970" s="1" t="s">
        <v>19389</v>
      </c>
    </row>
    <row r="971" spans="1:4" x14ac:dyDescent="0.25">
      <c r="A971" s="1" t="s">
        <v>23994</v>
      </c>
      <c r="B971" s="1" t="s">
        <v>17294</v>
      </c>
      <c r="C971" s="1" t="s">
        <v>26985</v>
      </c>
      <c r="D971" s="1" t="s">
        <v>19390</v>
      </c>
    </row>
    <row r="972" spans="1:4" x14ac:dyDescent="0.25">
      <c r="A972" s="1" t="s">
        <v>23995</v>
      </c>
      <c r="B972" s="1" t="s">
        <v>17295</v>
      </c>
      <c r="C972" s="1" t="s">
        <v>26986</v>
      </c>
      <c r="D972" s="1" t="s">
        <v>19391</v>
      </c>
    </row>
    <row r="973" spans="1:4" x14ac:dyDescent="0.25">
      <c r="A973" s="1" t="s">
        <v>23996</v>
      </c>
      <c r="B973" s="1" t="s">
        <v>17296</v>
      </c>
      <c r="C973" s="1" t="s">
        <v>26987</v>
      </c>
      <c r="D973" s="1" t="s">
        <v>19392</v>
      </c>
    </row>
    <row r="974" spans="1:4" x14ac:dyDescent="0.25">
      <c r="A974" s="1" t="s">
        <v>23997</v>
      </c>
      <c r="B974" s="1" t="s">
        <v>17297</v>
      </c>
      <c r="C974" s="1" t="s">
        <v>26988</v>
      </c>
      <c r="D974" s="1" t="s">
        <v>19393</v>
      </c>
    </row>
    <row r="975" spans="1:4" x14ac:dyDescent="0.25">
      <c r="A975" s="1" t="s">
        <v>23998</v>
      </c>
      <c r="B975" s="1" t="s">
        <v>17298</v>
      </c>
      <c r="C975" s="1" t="s">
        <v>26989</v>
      </c>
      <c r="D975" s="1" t="s">
        <v>19394</v>
      </c>
    </row>
    <row r="976" spans="1:4" x14ac:dyDescent="0.25">
      <c r="A976" s="1" t="s">
        <v>23999</v>
      </c>
      <c r="B976" s="1" t="s">
        <v>17299</v>
      </c>
      <c r="C976" s="1" t="s">
        <v>26990</v>
      </c>
      <c r="D976" s="1" t="s">
        <v>19395</v>
      </c>
    </row>
    <row r="977" spans="1:4" x14ac:dyDescent="0.25">
      <c r="A977" s="1" t="s">
        <v>24000</v>
      </c>
      <c r="B977" s="1" t="s">
        <v>17300</v>
      </c>
      <c r="C977" s="1" t="s">
        <v>26991</v>
      </c>
      <c r="D977" s="1" t="s">
        <v>19396</v>
      </c>
    </row>
    <row r="978" spans="1:4" x14ac:dyDescent="0.25">
      <c r="A978" s="1" t="s">
        <v>24001</v>
      </c>
      <c r="B978" s="1" t="s">
        <v>17301</v>
      </c>
      <c r="C978" s="1" t="s">
        <v>26992</v>
      </c>
      <c r="D978" s="1" t="s">
        <v>19397</v>
      </c>
    </row>
    <row r="979" spans="1:4" x14ac:dyDescent="0.25">
      <c r="A979" s="1" t="s">
        <v>24002</v>
      </c>
      <c r="B979" s="1" t="s">
        <v>17302</v>
      </c>
      <c r="C979" s="1" t="s">
        <v>26993</v>
      </c>
      <c r="D979" s="1" t="s">
        <v>19398</v>
      </c>
    </row>
    <row r="980" spans="1:4" x14ac:dyDescent="0.25">
      <c r="A980" s="1" t="s">
        <v>24003</v>
      </c>
      <c r="B980" s="1" t="s">
        <v>17303</v>
      </c>
      <c r="C980" s="1" t="s">
        <v>26994</v>
      </c>
      <c r="D980" s="1" t="s">
        <v>19399</v>
      </c>
    </row>
    <row r="981" spans="1:4" x14ac:dyDescent="0.25">
      <c r="A981" s="1" t="s">
        <v>24004</v>
      </c>
      <c r="B981" s="1" t="s">
        <v>17304</v>
      </c>
      <c r="C981" s="1" t="s">
        <v>26995</v>
      </c>
      <c r="D981" s="1" t="s">
        <v>19400</v>
      </c>
    </row>
    <row r="982" spans="1:4" x14ac:dyDescent="0.25">
      <c r="A982" s="1" t="s">
        <v>24005</v>
      </c>
      <c r="B982" s="1" t="s">
        <v>17305</v>
      </c>
      <c r="C982" s="1" t="s">
        <v>26996</v>
      </c>
      <c r="D982" s="1" t="s">
        <v>19401</v>
      </c>
    </row>
    <row r="983" spans="1:4" x14ac:dyDescent="0.25">
      <c r="A983" s="1" t="s">
        <v>24006</v>
      </c>
      <c r="B983" s="1" t="s">
        <v>17306</v>
      </c>
      <c r="C983" s="1" t="s">
        <v>26997</v>
      </c>
      <c r="D983" s="1" t="s">
        <v>19402</v>
      </c>
    </row>
    <row r="984" spans="1:4" x14ac:dyDescent="0.25">
      <c r="A984" s="1" t="s">
        <v>24007</v>
      </c>
      <c r="B984" s="1" t="s">
        <v>17307</v>
      </c>
      <c r="C984" s="1" t="s">
        <v>26998</v>
      </c>
      <c r="D984" s="1" t="s">
        <v>19403</v>
      </c>
    </row>
    <row r="985" spans="1:4" x14ac:dyDescent="0.25">
      <c r="A985" s="1" t="s">
        <v>24008</v>
      </c>
      <c r="B985" s="1" t="s">
        <v>17308</v>
      </c>
      <c r="C985" s="1" t="s">
        <v>26999</v>
      </c>
      <c r="D985" s="1" t="s">
        <v>19404</v>
      </c>
    </row>
    <row r="986" spans="1:4" x14ac:dyDescent="0.25">
      <c r="A986" s="1" t="s">
        <v>24009</v>
      </c>
      <c r="B986" s="1" t="s">
        <v>17309</v>
      </c>
      <c r="C986" s="1" t="s">
        <v>27000</v>
      </c>
      <c r="D986" s="1" t="s">
        <v>19405</v>
      </c>
    </row>
    <row r="987" spans="1:4" x14ac:dyDescent="0.25">
      <c r="A987" s="1" t="s">
        <v>24010</v>
      </c>
      <c r="B987" s="1" t="s">
        <v>17310</v>
      </c>
      <c r="C987" s="1" t="s">
        <v>27001</v>
      </c>
      <c r="D987" s="1" t="s">
        <v>19406</v>
      </c>
    </row>
    <row r="988" spans="1:4" x14ac:dyDescent="0.25">
      <c r="A988" s="1" t="s">
        <v>24011</v>
      </c>
      <c r="B988" s="1" t="s">
        <v>17311</v>
      </c>
      <c r="C988" s="1" t="s">
        <v>27002</v>
      </c>
      <c r="D988" s="1" t="s">
        <v>19407</v>
      </c>
    </row>
    <row r="989" spans="1:4" x14ac:dyDescent="0.25">
      <c r="A989" s="1" t="s">
        <v>24012</v>
      </c>
      <c r="B989" s="1" t="s">
        <v>17312</v>
      </c>
      <c r="C989" s="1" t="s">
        <v>27003</v>
      </c>
      <c r="D989" s="1" t="s">
        <v>19408</v>
      </c>
    </row>
    <row r="990" spans="1:4" x14ac:dyDescent="0.25">
      <c r="A990" s="1" t="s">
        <v>24013</v>
      </c>
      <c r="B990" s="1" t="s">
        <v>17313</v>
      </c>
      <c r="C990" s="1" t="s">
        <v>27004</v>
      </c>
      <c r="D990" s="1" t="s">
        <v>19409</v>
      </c>
    </row>
    <row r="991" spans="1:4" x14ac:dyDescent="0.25">
      <c r="A991" s="1" t="s">
        <v>24014</v>
      </c>
      <c r="B991" s="1" t="s">
        <v>17314</v>
      </c>
      <c r="C991" s="1" t="s">
        <v>27005</v>
      </c>
      <c r="D991" s="1" t="s">
        <v>19410</v>
      </c>
    </row>
    <row r="992" spans="1:4" x14ac:dyDescent="0.25">
      <c r="A992" s="1" t="s">
        <v>24015</v>
      </c>
      <c r="B992" s="1" t="s">
        <v>17315</v>
      </c>
      <c r="C992" s="1" t="s">
        <v>27006</v>
      </c>
      <c r="D992" s="1" t="s">
        <v>19411</v>
      </c>
    </row>
    <row r="993" spans="1:4" x14ac:dyDescent="0.25">
      <c r="A993" s="1" t="s">
        <v>24016</v>
      </c>
      <c r="B993" s="1" t="s">
        <v>17316</v>
      </c>
      <c r="C993" s="1" t="s">
        <v>27007</v>
      </c>
      <c r="D993" s="1" t="s">
        <v>19412</v>
      </c>
    </row>
    <row r="994" spans="1:4" x14ac:dyDescent="0.25">
      <c r="A994" s="1" t="s">
        <v>24017</v>
      </c>
      <c r="B994" s="1" t="s">
        <v>17317</v>
      </c>
      <c r="C994" s="1" t="s">
        <v>27008</v>
      </c>
      <c r="D994" s="1" t="s">
        <v>19413</v>
      </c>
    </row>
    <row r="995" spans="1:4" x14ac:dyDescent="0.25">
      <c r="A995" s="1" t="s">
        <v>24018</v>
      </c>
      <c r="B995" s="1" t="s">
        <v>17318</v>
      </c>
      <c r="C995" s="1" t="s">
        <v>27009</v>
      </c>
      <c r="D995" s="1" t="s">
        <v>19414</v>
      </c>
    </row>
    <row r="996" spans="1:4" x14ac:dyDescent="0.25">
      <c r="A996" s="1" t="s">
        <v>24019</v>
      </c>
      <c r="B996" s="1" t="s">
        <v>17319</v>
      </c>
      <c r="C996" s="1" t="s">
        <v>27010</v>
      </c>
      <c r="D996" s="1" t="s">
        <v>19415</v>
      </c>
    </row>
    <row r="997" spans="1:4" x14ac:dyDescent="0.25">
      <c r="A997" s="1" t="s">
        <v>24020</v>
      </c>
      <c r="B997" s="1" t="s">
        <v>17320</v>
      </c>
      <c r="C997" s="1" t="s">
        <v>27011</v>
      </c>
      <c r="D997" s="1" t="s">
        <v>19416</v>
      </c>
    </row>
    <row r="998" spans="1:4" x14ac:dyDescent="0.25">
      <c r="A998" s="1" t="s">
        <v>24021</v>
      </c>
      <c r="B998" s="1" t="s">
        <v>17321</v>
      </c>
      <c r="C998" s="1" t="s">
        <v>27012</v>
      </c>
      <c r="D998" s="1" t="s">
        <v>19417</v>
      </c>
    </row>
    <row r="999" spans="1:4" x14ac:dyDescent="0.25">
      <c r="A999" s="1" t="s">
        <v>24022</v>
      </c>
      <c r="B999" s="1" t="s">
        <v>17322</v>
      </c>
      <c r="C999" s="1" t="s">
        <v>27013</v>
      </c>
      <c r="D999" s="1" t="s">
        <v>19418</v>
      </c>
    </row>
    <row r="1000" spans="1:4" x14ac:dyDescent="0.25">
      <c r="A1000" s="1" t="s">
        <v>24023</v>
      </c>
      <c r="B1000" s="1" t="s">
        <v>17323</v>
      </c>
      <c r="C1000" s="1" t="s">
        <v>27014</v>
      </c>
      <c r="D1000" s="1" t="s">
        <v>19419</v>
      </c>
    </row>
    <row r="1001" spans="1:4" x14ac:dyDescent="0.25">
      <c r="A1001" s="1" t="s">
        <v>24024</v>
      </c>
      <c r="B1001" s="1" t="s">
        <v>17324</v>
      </c>
      <c r="C1001" s="1" t="s">
        <v>27015</v>
      </c>
      <c r="D1001" s="1" t="s">
        <v>19420</v>
      </c>
    </row>
    <row r="1002" spans="1:4" x14ac:dyDescent="0.25">
      <c r="A1002" s="1" t="s">
        <v>24025</v>
      </c>
      <c r="B1002" s="1" t="s">
        <v>17325</v>
      </c>
      <c r="C1002" s="1" t="s">
        <v>27016</v>
      </c>
      <c r="D1002" s="1" t="s">
        <v>19421</v>
      </c>
    </row>
    <row r="1003" spans="1:4" x14ac:dyDescent="0.25">
      <c r="A1003" s="1" t="s">
        <v>24026</v>
      </c>
      <c r="B1003" s="1" t="s">
        <v>17326</v>
      </c>
      <c r="C1003" s="1" t="s">
        <v>27017</v>
      </c>
      <c r="D1003" s="1" t="s">
        <v>19422</v>
      </c>
    </row>
    <row r="1004" spans="1:4" x14ac:dyDescent="0.25">
      <c r="A1004" s="1" t="s">
        <v>24027</v>
      </c>
      <c r="B1004" s="1" t="s">
        <v>17327</v>
      </c>
      <c r="C1004" s="1" t="s">
        <v>27018</v>
      </c>
      <c r="D1004" s="1" t="s">
        <v>19423</v>
      </c>
    </row>
    <row r="1005" spans="1:4" x14ac:dyDescent="0.25">
      <c r="A1005" s="1" t="s">
        <v>24028</v>
      </c>
      <c r="B1005" s="1" t="s">
        <v>17328</v>
      </c>
      <c r="C1005" s="1" t="s">
        <v>27019</v>
      </c>
      <c r="D1005" s="1" t="s">
        <v>19424</v>
      </c>
    </row>
    <row r="1006" spans="1:4" x14ac:dyDescent="0.25">
      <c r="A1006" s="1" t="s">
        <v>24029</v>
      </c>
      <c r="B1006" s="1" t="s">
        <v>17329</v>
      </c>
      <c r="C1006" s="1" t="s">
        <v>27020</v>
      </c>
      <c r="D1006" s="1" t="s">
        <v>19425</v>
      </c>
    </row>
    <row r="1007" spans="1:4" x14ac:dyDescent="0.25">
      <c r="A1007" s="1" t="s">
        <v>24030</v>
      </c>
      <c r="B1007" s="1" t="s">
        <v>17330</v>
      </c>
      <c r="C1007" s="1" t="s">
        <v>27021</v>
      </c>
      <c r="D1007" s="1" t="s">
        <v>19426</v>
      </c>
    </row>
    <row r="1008" spans="1:4" x14ac:dyDescent="0.25">
      <c r="A1008" s="1" t="s">
        <v>24031</v>
      </c>
      <c r="B1008" s="1" t="s">
        <v>17331</v>
      </c>
      <c r="C1008" s="1" t="s">
        <v>27022</v>
      </c>
      <c r="D1008" s="1" t="s">
        <v>19427</v>
      </c>
    </row>
    <row r="1009" spans="1:4" x14ac:dyDescent="0.25">
      <c r="A1009" s="1" t="s">
        <v>24032</v>
      </c>
      <c r="B1009" s="1" t="s">
        <v>17332</v>
      </c>
      <c r="C1009" s="1" t="s">
        <v>27023</v>
      </c>
      <c r="D1009" s="1" t="s">
        <v>19428</v>
      </c>
    </row>
    <row r="1010" spans="1:4" x14ac:dyDescent="0.25">
      <c r="A1010" s="1" t="s">
        <v>24033</v>
      </c>
      <c r="B1010" s="1" t="s">
        <v>17333</v>
      </c>
      <c r="C1010" s="1" t="s">
        <v>27024</v>
      </c>
      <c r="D1010" s="1" t="s">
        <v>19429</v>
      </c>
    </row>
    <row r="1011" spans="1:4" x14ac:dyDescent="0.25">
      <c r="A1011" s="1" t="s">
        <v>24034</v>
      </c>
      <c r="B1011" s="1" t="s">
        <v>17334</v>
      </c>
      <c r="C1011" s="1" t="s">
        <v>27025</v>
      </c>
      <c r="D1011" s="1" t="s">
        <v>19430</v>
      </c>
    </row>
    <row r="1012" spans="1:4" x14ac:dyDescent="0.25">
      <c r="A1012" s="1" t="s">
        <v>24035</v>
      </c>
      <c r="B1012" s="1" t="s">
        <v>17335</v>
      </c>
      <c r="C1012" s="1" t="s">
        <v>27026</v>
      </c>
      <c r="D1012" s="1" t="s">
        <v>19431</v>
      </c>
    </row>
    <row r="1013" spans="1:4" x14ac:dyDescent="0.25">
      <c r="A1013" s="1" t="s">
        <v>24036</v>
      </c>
      <c r="B1013" s="1" t="s">
        <v>17336</v>
      </c>
      <c r="C1013" s="1" t="s">
        <v>27027</v>
      </c>
      <c r="D1013" s="1" t="s">
        <v>19432</v>
      </c>
    </row>
    <row r="1014" spans="1:4" x14ac:dyDescent="0.25">
      <c r="A1014" s="1" t="s">
        <v>24037</v>
      </c>
      <c r="B1014" s="1" t="s">
        <v>17337</v>
      </c>
      <c r="C1014" s="1" t="s">
        <v>27028</v>
      </c>
      <c r="D1014" s="1" t="s">
        <v>19433</v>
      </c>
    </row>
    <row r="1015" spans="1:4" x14ac:dyDescent="0.25">
      <c r="A1015" s="1" t="s">
        <v>24038</v>
      </c>
      <c r="B1015" s="1" t="s">
        <v>17338</v>
      </c>
      <c r="C1015" s="1" t="s">
        <v>27029</v>
      </c>
      <c r="D1015" s="1" t="s">
        <v>19434</v>
      </c>
    </row>
    <row r="1016" spans="1:4" x14ac:dyDescent="0.25">
      <c r="A1016" s="1" t="s">
        <v>24039</v>
      </c>
      <c r="B1016" s="1" t="s">
        <v>17339</v>
      </c>
      <c r="C1016" s="1" t="s">
        <v>27030</v>
      </c>
      <c r="D1016" s="1" t="s">
        <v>19435</v>
      </c>
    </row>
    <row r="1017" spans="1:4" x14ac:dyDescent="0.25">
      <c r="A1017" s="1" t="s">
        <v>24040</v>
      </c>
      <c r="B1017" s="1" t="s">
        <v>17340</v>
      </c>
      <c r="C1017" s="1" t="s">
        <v>27031</v>
      </c>
      <c r="D1017" s="1" t="s">
        <v>19436</v>
      </c>
    </row>
    <row r="1018" spans="1:4" x14ac:dyDescent="0.25">
      <c r="A1018" s="1" t="s">
        <v>24041</v>
      </c>
      <c r="B1018" s="1" t="s">
        <v>17341</v>
      </c>
      <c r="C1018" s="1" t="s">
        <v>27032</v>
      </c>
      <c r="D1018" s="1" t="s">
        <v>19437</v>
      </c>
    </row>
    <row r="1019" spans="1:4" x14ac:dyDescent="0.25">
      <c r="A1019" s="1" t="s">
        <v>24042</v>
      </c>
      <c r="B1019" s="1" t="s">
        <v>17342</v>
      </c>
      <c r="C1019" s="1" t="s">
        <v>27033</v>
      </c>
      <c r="D1019" s="1" t="s">
        <v>19438</v>
      </c>
    </row>
    <row r="1020" spans="1:4" x14ac:dyDescent="0.25">
      <c r="A1020" s="1" t="s">
        <v>24043</v>
      </c>
      <c r="B1020" s="1" t="s">
        <v>17343</v>
      </c>
      <c r="C1020" s="1" t="s">
        <v>27034</v>
      </c>
      <c r="D1020" s="1" t="s">
        <v>19439</v>
      </c>
    </row>
    <row r="1021" spans="1:4" x14ac:dyDescent="0.25">
      <c r="A1021" s="1" t="s">
        <v>24044</v>
      </c>
      <c r="B1021" s="1" t="s">
        <v>17344</v>
      </c>
      <c r="C1021" s="1" t="s">
        <v>27035</v>
      </c>
      <c r="D1021" s="1" t="s">
        <v>19440</v>
      </c>
    </row>
    <row r="1022" spans="1:4" x14ac:dyDescent="0.25">
      <c r="A1022" s="1" t="s">
        <v>24045</v>
      </c>
      <c r="B1022" s="1" t="s">
        <v>17345</v>
      </c>
      <c r="C1022" s="1" t="s">
        <v>27036</v>
      </c>
      <c r="D1022" s="1" t="s">
        <v>19441</v>
      </c>
    </row>
    <row r="1023" spans="1:4" x14ac:dyDescent="0.25">
      <c r="A1023" s="1" t="s">
        <v>24046</v>
      </c>
      <c r="B1023" s="1" t="s">
        <v>17346</v>
      </c>
      <c r="C1023" s="1" t="s">
        <v>27037</v>
      </c>
      <c r="D1023" s="1" t="s">
        <v>19442</v>
      </c>
    </row>
    <row r="1024" spans="1:4" x14ac:dyDescent="0.25">
      <c r="A1024" s="1" t="s">
        <v>24047</v>
      </c>
      <c r="B1024" s="1" t="s">
        <v>17347</v>
      </c>
      <c r="C1024" s="1" t="s">
        <v>27038</v>
      </c>
      <c r="D1024" s="1" t="s">
        <v>19443</v>
      </c>
    </row>
    <row r="1025" spans="1:4" x14ac:dyDescent="0.25">
      <c r="A1025" s="1" t="s">
        <v>24048</v>
      </c>
      <c r="B1025" s="1" t="s">
        <v>17348</v>
      </c>
      <c r="C1025" s="1" t="s">
        <v>27039</v>
      </c>
      <c r="D1025" s="1" t="s">
        <v>19444</v>
      </c>
    </row>
    <row r="1026" spans="1:4" x14ac:dyDescent="0.25">
      <c r="A1026" s="1" t="s">
        <v>24049</v>
      </c>
      <c r="B1026" s="1" t="s">
        <v>17349</v>
      </c>
      <c r="C1026" s="1" t="s">
        <v>27040</v>
      </c>
      <c r="D1026" s="1" t="s">
        <v>19445</v>
      </c>
    </row>
    <row r="1027" spans="1:4" x14ac:dyDescent="0.25">
      <c r="A1027" s="1" t="s">
        <v>24050</v>
      </c>
      <c r="B1027" s="1" t="s">
        <v>17350</v>
      </c>
      <c r="C1027" s="1" t="s">
        <v>27041</v>
      </c>
      <c r="D1027" s="1" t="s">
        <v>19446</v>
      </c>
    </row>
    <row r="1028" spans="1:4" x14ac:dyDescent="0.25">
      <c r="A1028" s="1" t="s">
        <v>24051</v>
      </c>
      <c r="B1028" s="1" t="s">
        <v>17351</v>
      </c>
      <c r="C1028" s="1" t="s">
        <v>27042</v>
      </c>
      <c r="D1028" s="1" t="s">
        <v>19447</v>
      </c>
    </row>
    <row r="1029" spans="1:4" x14ac:dyDescent="0.25">
      <c r="A1029" s="1" t="s">
        <v>24052</v>
      </c>
      <c r="B1029" s="1" t="s">
        <v>17352</v>
      </c>
      <c r="C1029" s="1" t="s">
        <v>27043</v>
      </c>
      <c r="D1029" s="1" t="s">
        <v>19448</v>
      </c>
    </row>
    <row r="1030" spans="1:4" x14ac:dyDescent="0.25">
      <c r="A1030" s="1" t="s">
        <v>24053</v>
      </c>
      <c r="B1030" s="1" t="s">
        <v>17353</v>
      </c>
      <c r="C1030" s="1" t="s">
        <v>27044</v>
      </c>
      <c r="D1030" s="1" t="s">
        <v>19449</v>
      </c>
    </row>
    <row r="1031" spans="1:4" x14ac:dyDescent="0.25">
      <c r="A1031" s="1" t="s">
        <v>24054</v>
      </c>
      <c r="B1031" s="1" t="s">
        <v>17354</v>
      </c>
      <c r="C1031" s="1" t="s">
        <v>27045</v>
      </c>
      <c r="D1031" s="1" t="s">
        <v>19450</v>
      </c>
    </row>
    <row r="1032" spans="1:4" x14ac:dyDescent="0.25">
      <c r="A1032" s="1" t="s">
        <v>24055</v>
      </c>
      <c r="B1032" s="1" t="s">
        <v>17355</v>
      </c>
      <c r="C1032" s="1" t="s">
        <v>27046</v>
      </c>
      <c r="D1032" s="1" t="s">
        <v>19451</v>
      </c>
    </row>
    <row r="1033" spans="1:4" x14ac:dyDescent="0.25">
      <c r="A1033" s="1" t="s">
        <v>24056</v>
      </c>
      <c r="B1033" s="1" t="s">
        <v>17356</v>
      </c>
      <c r="C1033" s="1" t="s">
        <v>27047</v>
      </c>
      <c r="D1033" s="1" t="s">
        <v>19452</v>
      </c>
    </row>
    <row r="1034" spans="1:4" x14ac:dyDescent="0.25">
      <c r="A1034" s="1" t="s">
        <v>24057</v>
      </c>
      <c r="B1034" s="1" t="s">
        <v>17357</v>
      </c>
      <c r="C1034" s="1" t="s">
        <v>27048</v>
      </c>
      <c r="D1034" s="1" t="s">
        <v>19453</v>
      </c>
    </row>
    <row r="1035" spans="1:4" x14ac:dyDescent="0.25">
      <c r="A1035" s="1" t="s">
        <v>24058</v>
      </c>
      <c r="B1035" s="1" t="s">
        <v>17358</v>
      </c>
      <c r="C1035" s="1" t="s">
        <v>27049</v>
      </c>
      <c r="D1035" s="1" t="s">
        <v>19454</v>
      </c>
    </row>
    <row r="1036" spans="1:4" x14ac:dyDescent="0.25">
      <c r="A1036" s="1" t="s">
        <v>24059</v>
      </c>
      <c r="B1036" s="1" t="s">
        <v>17359</v>
      </c>
      <c r="C1036" s="1" t="s">
        <v>27050</v>
      </c>
      <c r="D1036" s="1" t="s">
        <v>19455</v>
      </c>
    </row>
    <row r="1037" spans="1:4" x14ac:dyDescent="0.25">
      <c r="A1037" s="1" t="s">
        <v>24060</v>
      </c>
      <c r="B1037" s="1" t="s">
        <v>17360</v>
      </c>
      <c r="C1037" s="1" t="s">
        <v>27051</v>
      </c>
      <c r="D1037" s="1" t="s">
        <v>19456</v>
      </c>
    </row>
    <row r="1038" spans="1:4" x14ac:dyDescent="0.25">
      <c r="A1038" s="1" t="s">
        <v>24061</v>
      </c>
      <c r="B1038" s="1" t="s">
        <v>17361</v>
      </c>
      <c r="C1038" s="1" t="s">
        <v>27052</v>
      </c>
      <c r="D1038" s="1" t="s">
        <v>19457</v>
      </c>
    </row>
    <row r="1039" spans="1:4" x14ac:dyDescent="0.25">
      <c r="A1039" s="1" t="s">
        <v>24062</v>
      </c>
      <c r="B1039" s="1" t="s">
        <v>17362</v>
      </c>
      <c r="C1039" s="1" t="s">
        <v>27053</v>
      </c>
      <c r="D1039" s="1" t="s">
        <v>19458</v>
      </c>
    </row>
    <row r="1040" spans="1:4" x14ac:dyDescent="0.25">
      <c r="A1040" s="1" t="s">
        <v>24063</v>
      </c>
      <c r="B1040" s="1" t="s">
        <v>17363</v>
      </c>
      <c r="C1040" s="1" t="s">
        <v>27054</v>
      </c>
      <c r="D1040" s="1" t="s">
        <v>19459</v>
      </c>
    </row>
    <row r="1041" spans="1:4" x14ac:dyDescent="0.25">
      <c r="A1041" s="1" t="s">
        <v>24064</v>
      </c>
      <c r="B1041" s="1" t="s">
        <v>17364</v>
      </c>
      <c r="C1041" s="1" t="s">
        <v>27055</v>
      </c>
      <c r="D1041" s="1" t="s">
        <v>19460</v>
      </c>
    </row>
    <row r="1042" spans="1:4" x14ac:dyDescent="0.25">
      <c r="A1042" s="1" t="s">
        <v>24065</v>
      </c>
      <c r="B1042" s="1" t="s">
        <v>17365</v>
      </c>
      <c r="C1042" s="1" t="s">
        <v>27056</v>
      </c>
      <c r="D1042" s="1" t="s">
        <v>19461</v>
      </c>
    </row>
    <row r="1043" spans="1:4" x14ac:dyDescent="0.25">
      <c r="A1043" s="1" t="s">
        <v>24066</v>
      </c>
      <c r="B1043" s="1" t="s">
        <v>17366</v>
      </c>
      <c r="C1043" s="1" t="s">
        <v>27057</v>
      </c>
      <c r="D1043" s="1" t="s">
        <v>19462</v>
      </c>
    </row>
    <row r="1044" spans="1:4" x14ac:dyDescent="0.25">
      <c r="A1044" s="1" t="s">
        <v>24067</v>
      </c>
      <c r="B1044" s="1" t="s">
        <v>17367</v>
      </c>
      <c r="C1044" s="1" t="s">
        <v>27058</v>
      </c>
      <c r="D1044" s="1" t="s">
        <v>19463</v>
      </c>
    </row>
    <row r="1045" spans="1:4" x14ac:dyDescent="0.25">
      <c r="A1045" s="1" t="s">
        <v>24068</v>
      </c>
      <c r="B1045" s="1" t="s">
        <v>17368</v>
      </c>
      <c r="C1045" s="1" t="s">
        <v>27059</v>
      </c>
      <c r="D1045" s="1" t="s">
        <v>19464</v>
      </c>
    </row>
    <row r="1046" spans="1:4" x14ac:dyDescent="0.25">
      <c r="A1046" s="1" t="s">
        <v>24069</v>
      </c>
      <c r="B1046" s="1" t="s">
        <v>17369</v>
      </c>
      <c r="C1046" s="1" t="s">
        <v>27060</v>
      </c>
      <c r="D1046" s="1" t="s">
        <v>19465</v>
      </c>
    </row>
    <row r="1047" spans="1:4" x14ac:dyDescent="0.25">
      <c r="A1047" s="1" t="s">
        <v>24070</v>
      </c>
      <c r="B1047" s="1" t="s">
        <v>17370</v>
      </c>
      <c r="C1047" s="1" t="s">
        <v>27061</v>
      </c>
      <c r="D1047" s="1" t="s">
        <v>19466</v>
      </c>
    </row>
    <row r="1048" spans="1:4" x14ac:dyDescent="0.25">
      <c r="A1048" s="1" t="s">
        <v>24071</v>
      </c>
      <c r="B1048" s="1" t="s">
        <v>17371</v>
      </c>
      <c r="C1048" s="1" t="s">
        <v>27062</v>
      </c>
      <c r="D1048" s="1" t="s">
        <v>19467</v>
      </c>
    </row>
    <row r="1049" spans="1:4" x14ac:dyDescent="0.25">
      <c r="A1049" s="1" t="s">
        <v>24072</v>
      </c>
      <c r="B1049" s="1" t="s">
        <v>17372</v>
      </c>
      <c r="C1049" s="1" t="s">
        <v>27063</v>
      </c>
      <c r="D1049" s="1" t="s">
        <v>19468</v>
      </c>
    </row>
    <row r="1050" spans="1:4" x14ac:dyDescent="0.25">
      <c r="A1050" s="1" t="s">
        <v>24073</v>
      </c>
      <c r="B1050" s="1" t="s">
        <v>17373</v>
      </c>
      <c r="C1050" s="1" t="s">
        <v>27064</v>
      </c>
      <c r="D1050" s="1" t="s">
        <v>19469</v>
      </c>
    </row>
    <row r="1051" spans="1:4" x14ac:dyDescent="0.25">
      <c r="A1051" s="1" t="s">
        <v>24074</v>
      </c>
      <c r="B1051" s="1" t="s">
        <v>17374</v>
      </c>
      <c r="C1051" s="1" t="s">
        <v>27065</v>
      </c>
      <c r="D1051" s="1" t="s">
        <v>19470</v>
      </c>
    </row>
    <row r="1052" spans="1:4" x14ac:dyDescent="0.25">
      <c r="A1052" s="1" t="s">
        <v>24075</v>
      </c>
      <c r="B1052" s="1" t="s">
        <v>17375</v>
      </c>
      <c r="C1052" s="1" t="s">
        <v>27066</v>
      </c>
      <c r="D1052" s="1" t="s">
        <v>19471</v>
      </c>
    </row>
    <row r="1053" spans="1:4" x14ac:dyDescent="0.25">
      <c r="A1053" s="1" t="s">
        <v>24076</v>
      </c>
      <c r="B1053" s="1" t="s">
        <v>17376</v>
      </c>
      <c r="C1053" s="1" t="s">
        <v>27067</v>
      </c>
      <c r="D1053" s="1" t="s">
        <v>19472</v>
      </c>
    </row>
    <row r="1054" spans="1:4" x14ac:dyDescent="0.25">
      <c r="A1054" s="1" t="s">
        <v>24077</v>
      </c>
      <c r="B1054" s="1" t="s">
        <v>17377</v>
      </c>
      <c r="C1054" s="1" t="s">
        <v>27068</v>
      </c>
      <c r="D1054" s="1" t="s">
        <v>19473</v>
      </c>
    </row>
    <row r="1055" spans="1:4" x14ac:dyDescent="0.25">
      <c r="A1055" s="1" t="s">
        <v>24078</v>
      </c>
      <c r="B1055" s="1" t="s">
        <v>17378</v>
      </c>
      <c r="C1055" s="1" t="s">
        <v>27069</v>
      </c>
      <c r="D1055" s="1" t="s">
        <v>19474</v>
      </c>
    </row>
    <row r="1056" spans="1:4" x14ac:dyDescent="0.25">
      <c r="A1056" s="1" t="s">
        <v>24079</v>
      </c>
      <c r="B1056" s="1" t="s">
        <v>17379</v>
      </c>
      <c r="C1056" s="1" t="s">
        <v>27070</v>
      </c>
      <c r="D1056" s="1" t="s">
        <v>19475</v>
      </c>
    </row>
    <row r="1057" spans="1:4" x14ac:dyDescent="0.25">
      <c r="A1057" s="1" t="s">
        <v>24080</v>
      </c>
      <c r="B1057" s="1" t="s">
        <v>17380</v>
      </c>
      <c r="C1057" s="1" t="s">
        <v>27071</v>
      </c>
      <c r="D1057" s="1" t="s">
        <v>19476</v>
      </c>
    </row>
    <row r="1058" spans="1:4" x14ac:dyDescent="0.25">
      <c r="A1058" s="1" t="s">
        <v>24081</v>
      </c>
      <c r="B1058" s="1" t="s">
        <v>17381</v>
      </c>
      <c r="C1058" s="1" t="s">
        <v>27072</v>
      </c>
      <c r="D1058" s="1" t="s">
        <v>19477</v>
      </c>
    </row>
    <row r="1059" spans="1:4" x14ac:dyDescent="0.25">
      <c r="A1059" s="1" t="s">
        <v>24082</v>
      </c>
      <c r="B1059" s="1" t="s">
        <v>17382</v>
      </c>
      <c r="C1059" s="1" t="s">
        <v>27073</v>
      </c>
      <c r="D1059" s="1" t="s">
        <v>19478</v>
      </c>
    </row>
    <row r="1060" spans="1:4" x14ac:dyDescent="0.25">
      <c r="A1060" s="1" t="s">
        <v>24083</v>
      </c>
      <c r="B1060" s="1" t="s">
        <v>17383</v>
      </c>
      <c r="C1060" s="1" t="s">
        <v>27074</v>
      </c>
      <c r="D1060" s="1" t="s">
        <v>19479</v>
      </c>
    </row>
    <row r="1061" spans="1:4" x14ac:dyDescent="0.25">
      <c r="A1061" s="1" t="s">
        <v>24084</v>
      </c>
      <c r="B1061" s="1" t="s">
        <v>17384</v>
      </c>
      <c r="C1061" s="1" t="s">
        <v>27075</v>
      </c>
      <c r="D1061" s="1" t="s">
        <v>19480</v>
      </c>
    </row>
    <row r="1062" spans="1:4" x14ac:dyDescent="0.25">
      <c r="A1062" s="1" t="s">
        <v>24085</v>
      </c>
      <c r="B1062" s="1" t="s">
        <v>17385</v>
      </c>
      <c r="C1062" s="1" t="s">
        <v>27076</v>
      </c>
      <c r="D1062" s="1" t="s">
        <v>19481</v>
      </c>
    </row>
    <row r="1063" spans="1:4" x14ac:dyDescent="0.25">
      <c r="A1063" s="1" t="s">
        <v>24086</v>
      </c>
      <c r="B1063" s="1" t="s">
        <v>17386</v>
      </c>
      <c r="C1063" s="1" t="s">
        <v>27077</v>
      </c>
      <c r="D1063" s="1" t="s">
        <v>19482</v>
      </c>
    </row>
    <row r="1064" spans="1:4" x14ac:dyDescent="0.25">
      <c r="A1064" s="1" t="s">
        <v>24087</v>
      </c>
      <c r="B1064" s="1" t="s">
        <v>17387</v>
      </c>
      <c r="C1064" s="1" t="s">
        <v>27078</v>
      </c>
      <c r="D1064" s="1" t="s">
        <v>19483</v>
      </c>
    </row>
    <row r="1065" spans="1:4" x14ac:dyDescent="0.25">
      <c r="A1065" s="1" t="s">
        <v>24088</v>
      </c>
      <c r="B1065" s="1" t="s">
        <v>17388</v>
      </c>
      <c r="C1065" s="1" t="s">
        <v>27079</v>
      </c>
      <c r="D1065" s="1" t="s">
        <v>19484</v>
      </c>
    </row>
    <row r="1066" spans="1:4" x14ac:dyDescent="0.25">
      <c r="A1066" s="1" t="s">
        <v>24089</v>
      </c>
      <c r="B1066" s="1" t="s">
        <v>17389</v>
      </c>
      <c r="C1066" s="1" t="s">
        <v>27080</v>
      </c>
      <c r="D1066" s="1" t="s">
        <v>19485</v>
      </c>
    </row>
    <row r="1067" spans="1:4" x14ac:dyDescent="0.25">
      <c r="A1067" s="1" t="s">
        <v>24090</v>
      </c>
      <c r="B1067" s="1" t="s">
        <v>17390</v>
      </c>
      <c r="C1067" s="1" t="s">
        <v>27081</v>
      </c>
      <c r="D1067" s="1" t="s">
        <v>19486</v>
      </c>
    </row>
    <row r="1068" spans="1:4" x14ac:dyDescent="0.25">
      <c r="A1068" s="1" t="s">
        <v>24091</v>
      </c>
      <c r="B1068" s="1" t="s">
        <v>17391</v>
      </c>
      <c r="C1068" s="1" t="s">
        <v>27082</v>
      </c>
      <c r="D1068" s="1" t="s">
        <v>19487</v>
      </c>
    </row>
    <row r="1069" spans="1:4" x14ac:dyDescent="0.25">
      <c r="A1069" s="1" t="s">
        <v>24092</v>
      </c>
      <c r="B1069" s="1" t="s">
        <v>17392</v>
      </c>
      <c r="C1069" s="1" t="s">
        <v>27083</v>
      </c>
      <c r="D1069" s="1" t="s">
        <v>19488</v>
      </c>
    </row>
    <row r="1070" spans="1:4" x14ac:dyDescent="0.25">
      <c r="A1070" s="1" t="s">
        <v>24093</v>
      </c>
      <c r="B1070" s="1" t="s">
        <v>17393</v>
      </c>
      <c r="C1070" s="1" t="s">
        <v>27084</v>
      </c>
      <c r="D1070" s="1" t="s">
        <v>19489</v>
      </c>
    </row>
    <row r="1071" spans="1:4" x14ac:dyDescent="0.25">
      <c r="A1071" s="1" t="s">
        <v>24094</v>
      </c>
      <c r="B1071" s="1" t="s">
        <v>17394</v>
      </c>
      <c r="C1071" s="1" t="s">
        <v>27085</v>
      </c>
      <c r="D1071" s="1" t="s">
        <v>19490</v>
      </c>
    </row>
    <row r="1072" spans="1:4" x14ac:dyDescent="0.25">
      <c r="A1072" s="1" t="s">
        <v>24095</v>
      </c>
      <c r="B1072" s="1" t="s">
        <v>17395</v>
      </c>
      <c r="C1072" s="1" t="s">
        <v>27086</v>
      </c>
      <c r="D1072" s="1" t="s">
        <v>19491</v>
      </c>
    </row>
    <row r="1073" spans="1:4" x14ac:dyDescent="0.25">
      <c r="A1073" s="1" t="s">
        <v>24096</v>
      </c>
      <c r="B1073" s="1" t="s">
        <v>17396</v>
      </c>
      <c r="C1073" s="1" t="s">
        <v>27087</v>
      </c>
      <c r="D1073" s="1" t="s">
        <v>19492</v>
      </c>
    </row>
    <row r="1074" spans="1:4" x14ac:dyDescent="0.25">
      <c r="A1074" s="1" t="s">
        <v>24097</v>
      </c>
      <c r="B1074" s="1" t="s">
        <v>17397</v>
      </c>
      <c r="C1074" s="1" t="s">
        <v>27088</v>
      </c>
      <c r="D1074" s="1" t="s">
        <v>19493</v>
      </c>
    </row>
    <row r="1075" spans="1:4" x14ac:dyDescent="0.25">
      <c r="A1075" s="1" t="s">
        <v>24098</v>
      </c>
      <c r="B1075" s="1" t="s">
        <v>17398</v>
      </c>
      <c r="C1075" s="1" t="s">
        <v>27089</v>
      </c>
      <c r="D1075" s="1" t="s">
        <v>19494</v>
      </c>
    </row>
    <row r="1076" spans="1:4" x14ac:dyDescent="0.25">
      <c r="A1076" s="1" t="s">
        <v>24099</v>
      </c>
      <c r="B1076" s="1" t="s">
        <v>17399</v>
      </c>
      <c r="C1076" s="1" t="s">
        <v>27090</v>
      </c>
      <c r="D1076" s="1" t="s">
        <v>19495</v>
      </c>
    </row>
    <row r="1077" spans="1:4" x14ac:dyDescent="0.25">
      <c r="A1077" s="1" t="s">
        <v>24100</v>
      </c>
      <c r="B1077" s="1" t="s">
        <v>17400</v>
      </c>
      <c r="C1077" s="1" t="s">
        <v>27091</v>
      </c>
      <c r="D1077" s="1" t="s">
        <v>19496</v>
      </c>
    </row>
    <row r="1078" spans="1:4" x14ac:dyDescent="0.25">
      <c r="A1078" s="1" t="s">
        <v>24101</v>
      </c>
      <c r="B1078" s="1" t="s">
        <v>17401</v>
      </c>
      <c r="C1078" s="1" t="s">
        <v>27092</v>
      </c>
      <c r="D1078" s="1" t="s">
        <v>19497</v>
      </c>
    </row>
    <row r="1079" spans="1:4" x14ac:dyDescent="0.25">
      <c r="A1079" s="1" t="s">
        <v>24102</v>
      </c>
      <c r="B1079" s="1" t="s">
        <v>17402</v>
      </c>
      <c r="C1079" s="1" t="s">
        <v>27093</v>
      </c>
      <c r="D1079" s="1" t="s">
        <v>19498</v>
      </c>
    </row>
    <row r="1080" spans="1:4" x14ac:dyDescent="0.25">
      <c r="A1080" s="1" t="s">
        <v>24103</v>
      </c>
      <c r="B1080" s="1" t="s">
        <v>17403</v>
      </c>
      <c r="C1080" s="1" t="s">
        <v>27094</v>
      </c>
      <c r="D1080" s="1" t="s">
        <v>19499</v>
      </c>
    </row>
    <row r="1081" spans="1:4" x14ac:dyDescent="0.25">
      <c r="A1081" s="1" t="s">
        <v>24104</v>
      </c>
      <c r="B1081" s="1" t="s">
        <v>17404</v>
      </c>
      <c r="C1081" s="1" t="s">
        <v>27095</v>
      </c>
      <c r="D1081" s="1" t="s">
        <v>19500</v>
      </c>
    </row>
    <row r="1082" spans="1:4" x14ac:dyDescent="0.25">
      <c r="A1082" s="1" t="s">
        <v>24105</v>
      </c>
      <c r="B1082" s="1" t="s">
        <v>17405</v>
      </c>
      <c r="C1082" s="1" t="s">
        <v>27096</v>
      </c>
      <c r="D1082" s="1" t="s">
        <v>19501</v>
      </c>
    </row>
    <row r="1083" spans="1:4" x14ac:dyDescent="0.25">
      <c r="A1083" s="1" t="s">
        <v>24106</v>
      </c>
      <c r="B1083" s="1" t="s">
        <v>17406</v>
      </c>
      <c r="C1083" s="1" t="s">
        <v>27097</v>
      </c>
      <c r="D1083" s="1" t="s">
        <v>19502</v>
      </c>
    </row>
    <row r="1084" spans="1:4" x14ac:dyDescent="0.25">
      <c r="A1084" s="1" t="s">
        <v>24107</v>
      </c>
      <c r="B1084" s="1" t="s">
        <v>17407</v>
      </c>
      <c r="C1084" s="1" t="s">
        <v>27098</v>
      </c>
      <c r="D1084" s="1" t="s">
        <v>19503</v>
      </c>
    </row>
    <row r="1085" spans="1:4" x14ac:dyDescent="0.25">
      <c r="A1085" s="1" t="s">
        <v>24108</v>
      </c>
      <c r="B1085" s="1" t="s">
        <v>17408</v>
      </c>
      <c r="C1085" s="1" t="s">
        <v>27099</v>
      </c>
      <c r="D1085" s="1" t="s">
        <v>19504</v>
      </c>
    </row>
    <row r="1086" spans="1:4" x14ac:dyDescent="0.25">
      <c r="A1086" s="1" t="s">
        <v>24109</v>
      </c>
      <c r="B1086" s="1" t="s">
        <v>17409</v>
      </c>
      <c r="C1086" s="1" t="s">
        <v>27100</v>
      </c>
      <c r="D1086" s="1" t="s">
        <v>19505</v>
      </c>
    </row>
    <row r="1087" spans="1:4" x14ac:dyDescent="0.25">
      <c r="A1087" s="1" t="s">
        <v>24110</v>
      </c>
      <c r="B1087" s="1" t="s">
        <v>17410</v>
      </c>
      <c r="C1087" s="1" t="s">
        <v>27101</v>
      </c>
      <c r="D1087" s="1" t="s">
        <v>19506</v>
      </c>
    </row>
    <row r="1088" spans="1:4" x14ac:dyDescent="0.25">
      <c r="A1088" s="1" t="s">
        <v>24111</v>
      </c>
      <c r="B1088" s="1" t="s">
        <v>17411</v>
      </c>
      <c r="C1088" s="1" t="s">
        <v>27102</v>
      </c>
      <c r="D1088" s="1" t="s">
        <v>19507</v>
      </c>
    </row>
    <row r="1089" spans="1:4" x14ac:dyDescent="0.25">
      <c r="A1089" s="1" t="s">
        <v>24112</v>
      </c>
      <c r="B1089" s="1" t="s">
        <v>17412</v>
      </c>
      <c r="C1089" s="1" t="s">
        <v>27103</v>
      </c>
      <c r="D1089" s="1" t="s">
        <v>19508</v>
      </c>
    </row>
    <row r="1090" spans="1:4" x14ac:dyDescent="0.25">
      <c r="A1090" s="1" t="s">
        <v>24113</v>
      </c>
      <c r="B1090" s="1" t="s">
        <v>17413</v>
      </c>
      <c r="C1090" s="1" t="s">
        <v>27104</v>
      </c>
      <c r="D1090" s="1" t="s">
        <v>19509</v>
      </c>
    </row>
    <row r="1091" spans="1:4" x14ac:dyDescent="0.25">
      <c r="A1091" s="1" t="s">
        <v>24114</v>
      </c>
      <c r="B1091" s="1" t="s">
        <v>17414</v>
      </c>
      <c r="C1091" s="1" t="s">
        <v>27105</v>
      </c>
      <c r="D1091" s="1" t="s">
        <v>19510</v>
      </c>
    </row>
    <row r="1092" spans="1:4" x14ac:dyDescent="0.25">
      <c r="A1092" s="1" t="s">
        <v>24115</v>
      </c>
      <c r="B1092" s="1" t="s">
        <v>17415</v>
      </c>
      <c r="C1092" s="1" t="s">
        <v>27106</v>
      </c>
      <c r="D1092" s="1" t="s">
        <v>19511</v>
      </c>
    </row>
    <row r="1093" spans="1:4" x14ac:dyDescent="0.25">
      <c r="A1093" s="1" t="s">
        <v>24116</v>
      </c>
      <c r="B1093" s="1" t="s">
        <v>17416</v>
      </c>
      <c r="C1093" s="1" t="s">
        <v>27107</v>
      </c>
      <c r="D1093" s="1" t="s">
        <v>19512</v>
      </c>
    </row>
    <row r="1094" spans="1:4" x14ac:dyDescent="0.25">
      <c r="A1094" s="1" t="s">
        <v>24117</v>
      </c>
      <c r="B1094" s="1" t="s">
        <v>17417</v>
      </c>
      <c r="C1094" s="1" t="s">
        <v>27108</v>
      </c>
      <c r="D1094" s="1" t="s">
        <v>19513</v>
      </c>
    </row>
    <row r="1095" spans="1:4" x14ac:dyDescent="0.25">
      <c r="A1095" s="1" t="s">
        <v>24118</v>
      </c>
      <c r="B1095" s="1" t="s">
        <v>17418</v>
      </c>
      <c r="C1095" s="1" t="s">
        <v>27109</v>
      </c>
      <c r="D1095" s="1" t="s">
        <v>19514</v>
      </c>
    </row>
    <row r="1096" spans="1:4" x14ac:dyDescent="0.25">
      <c r="A1096" s="1" t="s">
        <v>24119</v>
      </c>
      <c r="B1096" s="1" t="s">
        <v>17419</v>
      </c>
      <c r="C1096" s="1" t="s">
        <v>27110</v>
      </c>
      <c r="D1096" s="1" t="s">
        <v>19515</v>
      </c>
    </row>
    <row r="1097" spans="1:4" x14ac:dyDescent="0.25">
      <c r="A1097" s="1" t="s">
        <v>24120</v>
      </c>
      <c r="B1097" s="1" t="s">
        <v>17420</v>
      </c>
      <c r="C1097" s="1" t="s">
        <v>27111</v>
      </c>
      <c r="D1097" s="1" t="s">
        <v>19516</v>
      </c>
    </row>
    <row r="1098" spans="1:4" x14ac:dyDescent="0.25">
      <c r="A1098" s="1" t="s">
        <v>24121</v>
      </c>
      <c r="B1098" s="1" t="s">
        <v>17421</v>
      </c>
      <c r="C1098" s="1" t="s">
        <v>27112</v>
      </c>
      <c r="D1098" s="1" t="s">
        <v>19517</v>
      </c>
    </row>
    <row r="1099" spans="1:4" x14ac:dyDescent="0.25">
      <c r="A1099" s="1" t="s">
        <v>24122</v>
      </c>
      <c r="B1099" s="1" t="s">
        <v>17422</v>
      </c>
      <c r="C1099" s="1" t="s">
        <v>27113</v>
      </c>
      <c r="D1099" s="1" t="s">
        <v>19518</v>
      </c>
    </row>
    <row r="1100" spans="1:4" x14ac:dyDescent="0.25">
      <c r="A1100" s="1" t="s">
        <v>24123</v>
      </c>
      <c r="B1100" s="1" t="s">
        <v>17423</v>
      </c>
      <c r="C1100" s="1" t="s">
        <v>27114</v>
      </c>
      <c r="D1100" s="1" t="s">
        <v>19519</v>
      </c>
    </row>
    <row r="1101" spans="1:4" x14ac:dyDescent="0.25">
      <c r="A1101" s="1" t="s">
        <v>24124</v>
      </c>
      <c r="B1101" s="1" t="s">
        <v>17424</v>
      </c>
      <c r="C1101" s="1" t="s">
        <v>27115</v>
      </c>
      <c r="D1101" s="1" t="s">
        <v>19520</v>
      </c>
    </row>
    <row r="1102" spans="1:4" x14ac:dyDescent="0.25">
      <c r="A1102" s="1" t="s">
        <v>24125</v>
      </c>
      <c r="B1102" s="1" t="s">
        <v>17425</v>
      </c>
      <c r="C1102" s="1" t="s">
        <v>27116</v>
      </c>
      <c r="D1102" s="1" t="s">
        <v>19521</v>
      </c>
    </row>
    <row r="1103" spans="1:4" x14ac:dyDescent="0.25">
      <c r="A1103" s="1" t="s">
        <v>24126</v>
      </c>
      <c r="B1103" s="1" t="s">
        <v>17426</v>
      </c>
      <c r="C1103" s="1" t="s">
        <v>27117</v>
      </c>
      <c r="D1103" s="1" t="s">
        <v>19522</v>
      </c>
    </row>
    <row r="1104" spans="1:4" x14ac:dyDescent="0.25">
      <c r="A1104" s="1" t="s">
        <v>24127</v>
      </c>
      <c r="B1104" s="1" t="s">
        <v>17427</v>
      </c>
      <c r="C1104" s="1" t="s">
        <v>27118</v>
      </c>
      <c r="D1104" s="1" t="s">
        <v>19523</v>
      </c>
    </row>
    <row r="1105" spans="1:4" x14ac:dyDescent="0.25">
      <c r="A1105" s="1" t="s">
        <v>24128</v>
      </c>
      <c r="B1105" s="1" t="s">
        <v>17428</v>
      </c>
      <c r="C1105" s="1" t="s">
        <v>27119</v>
      </c>
      <c r="D1105" s="1" t="s">
        <v>19524</v>
      </c>
    </row>
    <row r="1106" spans="1:4" x14ac:dyDescent="0.25">
      <c r="A1106" s="1" t="s">
        <v>24129</v>
      </c>
      <c r="B1106" s="1" t="s">
        <v>17429</v>
      </c>
      <c r="C1106" s="1" t="s">
        <v>27120</v>
      </c>
      <c r="D1106" s="1" t="s">
        <v>19525</v>
      </c>
    </row>
    <row r="1107" spans="1:4" x14ac:dyDescent="0.25">
      <c r="A1107" s="1" t="s">
        <v>24130</v>
      </c>
      <c r="B1107" s="1" t="s">
        <v>17430</v>
      </c>
      <c r="C1107" s="1" t="s">
        <v>27121</v>
      </c>
      <c r="D1107" s="1" t="s">
        <v>19526</v>
      </c>
    </row>
    <row r="1108" spans="1:4" x14ac:dyDescent="0.25">
      <c r="A1108" s="1" t="s">
        <v>24131</v>
      </c>
      <c r="B1108" s="1" t="s">
        <v>17431</v>
      </c>
      <c r="C1108" s="1" t="s">
        <v>27122</v>
      </c>
      <c r="D1108" s="1" t="s">
        <v>19527</v>
      </c>
    </row>
    <row r="1109" spans="1:4" x14ac:dyDescent="0.25">
      <c r="A1109" s="1" t="s">
        <v>24132</v>
      </c>
      <c r="B1109" s="1" t="s">
        <v>17432</v>
      </c>
      <c r="C1109" s="1" t="s">
        <v>27123</v>
      </c>
      <c r="D1109" s="1" t="s">
        <v>19528</v>
      </c>
    </row>
    <row r="1110" spans="1:4" x14ac:dyDescent="0.25">
      <c r="A1110" s="1" t="s">
        <v>24133</v>
      </c>
      <c r="B1110" s="1" t="s">
        <v>17433</v>
      </c>
      <c r="C1110" s="1" t="s">
        <v>27124</v>
      </c>
      <c r="D1110" s="1" t="s">
        <v>19529</v>
      </c>
    </row>
    <row r="1111" spans="1:4" x14ac:dyDescent="0.25">
      <c r="A1111" s="1" t="s">
        <v>24134</v>
      </c>
      <c r="B1111" s="1" t="s">
        <v>17434</v>
      </c>
      <c r="C1111" s="1" t="s">
        <v>27125</v>
      </c>
      <c r="D1111" s="1" t="s">
        <v>19530</v>
      </c>
    </row>
    <row r="1112" spans="1:4" x14ac:dyDescent="0.25">
      <c r="A1112" s="1" t="s">
        <v>24135</v>
      </c>
      <c r="B1112" s="1" t="s">
        <v>17435</v>
      </c>
      <c r="C1112" s="1" t="s">
        <v>27126</v>
      </c>
      <c r="D1112" s="1" t="s">
        <v>19531</v>
      </c>
    </row>
    <row r="1113" spans="1:4" x14ac:dyDescent="0.25">
      <c r="A1113" s="1" t="s">
        <v>24136</v>
      </c>
      <c r="B1113" s="1" t="s">
        <v>17436</v>
      </c>
      <c r="C1113" s="1" t="s">
        <v>27127</v>
      </c>
      <c r="D1113" s="1" t="s">
        <v>19532</v>
      </c>
    </row>
    <row r="1114" spans="1:4" x14ac:dyDescent="0.25">
      <c r="A1114" s="1" t="s">
        <v>24137</v>
      </c>
      <c r="B1114" s="1" t="s">
        <v>17437</v>
      </c>
      <c r="C1114" s="1" t="s">
        <v>27128</v>
      </c>
      <c r="D1114" s="1" t="s">
        <v>19533</v>
      </c>
    </row>
    <row r="1115" spans="1:4" x14ac:dyDescent="0.25">
      <c r="A1115" s="1" t="s">
        <v>24138</v>
      </c>
      <c r="B1115" s="1" t="s">
        <v>17438</v>
      </c>
      <c r="C1115" s="1" t="s">
        <v>27129</v>
      </c>
      <c r="D1115" s="1" t="s">
        <v>19534</v>
      </c>
    </row>
    <row r="1116" spans="1:4" x14ac:dyDescent="0.25">
      <c r="A1116" s="1" t="s">
        <v>24139</v>
      </c>
      <c r="B1116" s="1" t="s">
        <v>17439</v>
      </c>
      <c r="C1116" s="1" t="s">
        <v>27130</v>
      </c>
      <c r="D1116" s="1" t="s">
        <v>19535</v>
      </c>
    </row>
    <row r="1117" spans="1:4" x14ac:dyDescent="0.25">
      <c r="A1117" s="1" t="s">
        <v>24140</v>
      </c>
      <c r="B1117" s="1" t="s">
        <v>17440</v>
      </c>
      <c r="C1117" s="1" t="s">
        <v>27131</v>
      </c>
      <c r="D1117" s="1" t="s">
        <v>19536</v>
      </c>
    </row>
    <row r="1118" spans="1:4" x14ac:dyDescent="0.25">
      <c r="A1118" s="1" t="s">
        <v>24141</v>
      </c>
      <c r="B1118" s="1" t="s">
        <v>17441</v>
      </c>
      <c r="C1118" s="1" t="s">
        <v>27132</v>
      </c>
      <c r="D1118" s="1" t="s">
        <v>19537</v>
      </c>
    </row>
    <row r="1119" spans="1:4" x14ac:dyDescent="0.25">
      <c r="A1119" s="1" t="s">
        <v>24142</v>
      </c>
      <c r="B1119" s="1" t="s">
        <v>17442</v>
      </c>
      <c r="C1119" s="1" t="s">
        <v>27133</v>
      </c>
      <c r="D1119" s="1" t="s">
        <v>19538</v>
      </c>
    </row>
    <row r="1120" spans="1:4" x14ac:dyDescent="0.25">
      <c r="A1120" s="1" t="s">
        <v>24143</v>
      </c>
      <c r="B1120" s="1" t="s">
        <v>17443</v>
      </c>
      <c r="C1120" s="1" t="s">
        <v>27134</v>
      </c>
      <c r="D1120" s="1" t="s">
        <v>19539</v>
      </c>
    </row>
    <row r="1121" spans="1:4" x14ac:dyDescent="0.25">
      <c r="A1121" s="1" t="s">
        <v>24144</v>
      </c>
      <c r="B1121" s="1" t="s">
        <v>17444</v>
      </c>
      <c r="C1121" s="1" t="s">
        <v>27135</v>
      </c>
      <c r="D1121" s="1" t="s">
        <v>19540</v>
      </c>
    </row>
    <row r="1122" spans="1:4" x14ac:dyDescent="0.25">
      <c r="A1122" s="1" t="s">
        <v>24145</v>
      </c>
      <c r="B1122" s="1" t="s">
        <v>17445</v>
      </c>
      <c r="C1122" s="1" t="s">
        <v>27136</v>
      </c>
      <c r="D1122" s="1" t="s">
        <v>19541</v>
      </c>
    </row>
    <row r="1123" spans="1:4" x14ac:dyDescent="0.25">
      <c r="A1123" s="1" t="s">
        <v>24146</v>
      </c>
      <c r="B1123" s="1" t="s">
        <v>17446</v>
      </c>
      <c r="C1123" s="1" t="s">
        <v>27137</v>
      </c>
      <c r="D1123" s="1" t="s">
        <v>19542</v>
      </c>
    </row>
    <row r="1124" spans="1:4" x14ac:dyDescent="0.25">
      <c r="A1124" s="1" t="s">
        <v>24147</v>
      </c>
      <c r="B1124" s="1" t="s">
        <v>17447</v>
      </c>
      <c r="C1124" s="1" t="s">
        <v>27138</v>
      </c>
      <c r="D1124" s="1" t="s">
        <v>19543</v>
      </c>
    </row>
    <row r="1125" spans="1:4" x14ac:dyDescent="0.25">
      <c r="A1125" s="1" t="s">
        <v>24148</v>
      </c>
      <c r="B1125" s="1" t="s">
        <v>17448</v>
      </c>
      <c r="C1125" s="1" t="s">
        <v>27139</v>
      </c>
      <c r="D1125" s="1" t="s">
        <v>19544</v>
      </c>
    </row>
    <row r="1126" spans="1:4" x14ac:dyDescent="0.25">
      <c r="A1126" s="1" t="s">
        <v>24149</v>
      </c>
      <c r="B1126" s="1" t="s">
        <v>17449</v>
      </c>
      <c r="C1126" s="1" t="s">
        <v>27140</v>
      </c>
      <c r="D1126" s="1" t="s">
        <v>19545</v>
      </c>
    </row>
    <row r="1127" spans="1:4" x14ac:dyDescent="0.25">
      <c r="A1127" s="1" t="s">
        <v>24150</v>
      </c>
      <c r="B1127" s="1" t="s">
        <v>17450</v>
      </c>
      <c r="C1127" s="1" t="s">
        <v>27141</v>
      </c>
      <c r="D1127" s="1" t="s">
        <v>19546</v>
      </c>
    </row>
    <row r="1128" spans="1:4" x14ac:dyDescent="0.25">
      <c r="A1128" s="1" t="s">
        <v>24151</v>
      </c>
      <c r="B1128" s="1" t="s">
        <v>17451</v>
      </c>
      <c r="C1128" s="1" t="s">
        <v>27142</v>
      </c>
      <c r="D1128" s="1" t="s">
        <v>19547</v>
      </c>
    </row>
    <row r="1129" spans="1:4" x14ac:dyDescent="0.25">
      <c r="A1129" s="1" t="s">
        <v>24152</v>
      </c>
      <c r="B1129" s="1" t="s">
        <v>17452</v>
      </c>
      <c r="C1129" s="1" t="s">
        <v>27143</v>
      </c>
      <c r="D1129" s="1" t="s">
        <v>19548</v>
      </c>
    </row>
    <row r="1130" spans="1:4" x14ac:dyDescent="0.25">
      <c r="A1130" s="1" t="s">
        <v>24153</v>
      </c>
      <c r="B1130" s="1" t="s">
        <v>17453</v>
      </c>
      <c r="C1130" s="1" t="s">
        <v>27144</v>
      </c>
      <c r="D1130" s="1" t="s">
        <v>19549</v>
      </c>
    </row>
    <row r="1131" spans="1:4" x14ac:dyDescent="0.25">
      <c r="A1131" s="1" t="s">
        <v>24154</v>
      </c>
      <c r="B1131" s="1" t="s">
        <v>17454</v>
      </c>
      <c r="C1131" s="1" t="s">
        <v>27145</v>
      </c>
      <c r="D1131" s="1" t="s">
        <v>19550</v>
      </c>
    </row>
    <row r="1132" spans="1:4" x14ac:dyDescent="0.25">
      <c r="A1132" s="1" t="s">
        <v>24155</v>
      </c>
      <c r="B1132" s="1" t="s">
        <v>17455</v>
      </c>
      <c r="C1132" s="1" t="s">
        <v>27146</v>
      </c>
      <c r="D1132" s="1" t="s">
        <v>19551</v>
      </c>
    </row>
    <row r="1133" spans="1:4" x14ac:dyDescent="0.25">
      <c r="A1133" s="1" t="s">
        <v>24156</v>
      </c>
      <c r="B1133" s="1" t="s">
        <v>3082</v>
      </c>
      <c r="C1133" s="1" t="s">
        <v>27147</v>
      </c>
      <c r="D1133" s="1" t="s">
        <v>3094</v>
      </c>
    </row>
    <row r="1134" spans="1:4" x14ac:dyDescent="0.25">
      <c r="A1134" s="1" t="s">
        <v>24157</v>
      </c>
      <c r="B1134" s="1" t="s">
        <v>17456</v>
      </c>
      <c r="C1134" s="1" t="s">
        <v>27148</v>
      </c>
      <c r="D1134" s="1" t="s">
        <v>19552</v>
      </c>
    </row>
    <row r="1135" spans="1:4" x14ac:dyDescent="0.25">
      <c r="A1135" s="1" t="s">
        <v>24158</v>
      </c>
      <c r="B1135" s="1" t="s">
        <v>17457</v>
      </c>
      <c r="C1135" s="1" t="s">
        <v>27149</v>
      </c>
      <c r="D1135" s="1" t="s">
        <v>19553</v>
      </c>
    </row>
    <row r="1136" spans="1:4" x14ac:dyDescent="0.25">
      <c r="A1136" s="1" t="s">
        <v>24159</v>
      </c>
      <c r="B1136" s="1" t="s">
        <v>17458</v>
      </c>
      <c r="C1136" s="1" t="s">
        <v>27150</v>
      </c>
      <c r="D1136" s="1" t="s">
        <v>19554</v>
      </c>
    </row>
    <row r="1137" spans="1:4" x14ac:dyDescent="0.25">
      <c r="A1137" s="1" t="s">
        <v>24160</v>
      </c>
      <c r="B1137" s="1" t="s">
        <v>17459</v>
      </c>
      <c r="C1137" s="1" t="s">
        <v>27151</v>
      </c>
      <c r="D1137" s="1" t="s">
        <v>19555</v>
      </c>
    </row>
    <row r="1138" spans="1:4" x14ac:dyDescent="0.25">
      <c r="A1138" s="1" t="s">
        <v>24161</v>
      </c>
      <c r="B1138" s="1" t="s">
        <v>17460</v>
      </c>
      <c r="C1138" s="1" t="s">
        <v>27152</v>
      </c>
      <c r="D1138" s="1" t="s">
        <v>19556</v>
      </c>
    </row>
    <row r="1139" spans="1:4" x14ac:dyDescent="0.25">
      <c r="A1139" s="1" t="s">
        <v>24162</v>
      </c>
      <c r="B1139" s="1" t="s">
        <v>17461</v>
      </c>
      <c r="C1139" s="1" t="s">
        <v>27153</v>
      </c>
      <c r="D1139" s="1" t="s">
        <v>19557</v>
      </c>
    </row>
    <row r="1140" spans="1:4" x14ac:dyDescent="0.25">
      <c r="A1140" s="1" t="s">
        <v>24163</v>
      </c>
      <c r="B1140" s="1" t="s">
        <v>17462</v>
      </c>
      <c r="C1140" s="1" t="s">
        <v>27154</v>
      </c>
      <c r="D1140" s="1" t="s">
        <v>20627</v>
      </c>
    </row>
    <row r="1141" spans="1:4" x14ac:dyDescent="0.25">
      <c r="A1141" s="1" t="s">
        <v>24164</v>
      </c>
      <c r="B1141" s="1" t="s">
        <v>17463</v>
      </c>
      <c r="C1141" s="1" t="s">
        <v>27155</v>
      </c>
      <c r="D1141" s="1" t="s">
        <v>19558</v>
      </c>
    </row>
    <row r="1142" spans="1:4" x14ac:dyDescent="0.25">
      <c r="A1142" s="1" t="s">
        <v>24165</v>
      </c>
      <c r="B1142" s="1" t="s">
        <v>17464</v>
      </c>
      <c r="C1142" s="1" t="s">
        <v>27156</v>
      </c>
      <c r="D1142" s="1" t="s">
        <v>19559</v>
      </c>
    </row>
    <row r="1143" spans="1:4" x14ac:dyDescent="0.25">
      <c r="A1143" s="1" t="s">
        <v>24166</v>
      </c>
      <c r="B1143" s="1" t="s">
        <v>17465</v>
      </c>
      <c r="C1143" s="1" t="s">
        <v>27157</v>
      </c>
      <c r="D1143" s="1" t="s">
        <v>19560</v>
      </c>
    </row>
    <row r="1144" spans="1:4" x14ac:dyDescent="0.25">
      <c r="A1144" s="1" t="s">
        <v>24167</v>
      </c>
      <c r="B1144" s="1" t="s">
        <v>17466</v>
      </c>
      <c r="C1144" s="1" t="s">
        <v>27158</v>
      </c>
      <c r="D1144" s="1" t="s">
        <v>19561</v>
      </c>
    </row>
    <row r="1145" spans="1:4" x14ac:dyDescent="0.25">
      <c r="A1145" s="1" t="s">
        <v>24168</v>
      </c>
      <c r="B1145" s="1" t="s">
        <v>17467</v>
      </c>
      <c r="C1145" s="1" t="s">
        <v>27159</v>
      </c>
      <c r="D1145" s="1" t="s">
        <v>19562</v>
      </c>
    </row>
    <row r="1146" spans="1:4" x14ac:dyDescent="0.25">
      <c r="A1146" s="1" t="s">
        <v>24169</v>
      </c>
      <c r="B1146" s="1" t="s">
        <v>17468</v>
      </c>
      <c r="C1146" s="1" t="s">
        <v>27160</v>
      </c>
      <c r="D1146" s="1" t="s">
        <v>19563</v>
      </c>
    </row>
    <row r="1147" spans="1:4" x14ac:dyDescent="0.25">
      <c r="A1147" s="1" t="s">
        <v>24170</v>
      </c>
      <c r="B1147" s="1" t="s">
        <v>17469</v>
      </c>
      <c r="C1147" s="1" t="s">
        <v>27161</v>
      </c>
      <c r="D1147" s="1" t="s">
        <v>19564</v>
      </c>
    </row>
    <row r="1148" spans="1:4" x14ac:dyDescent="0.25">
      <c r="A1148" s="1" t="s">
        <v>24171</v>
      </c>
      <c r="B1148" s="1" t="s">
        <v>17470</v>
      </c>
      <c r="C1148" s="1" t="s">
        <v>27162</v>
      </c>
      <c r="D1148" s="1" t="s">
        <v>19565</v>
      </c>
    </row>
    <row r="1149" spans="1:4" x14ac:dyDescent="0.25">
      <c r="A1149" s="1" t="s">
        <v>24172</v>
      </c>
      <c r="B1149" s="1" t="s">
        <v>17471</v>
      </c>
      <c r="C1149" s="1" t="s">
        <v>27163</v>
      </c>
      <c r="D1149" s="1" t="s">
        <v>19566</v>
      </c>
    </row>
    <row r="1150" spans="1:4" x14ac:dyDescent="0.25">
      <c r="A1150" s="1" t="s">
        <v>24173</v>
      </c>
      <c r="B1150" s="1" t="s">
        <v>17472</v>
      </c>
      <c r="C1150" s="1" t="s">
        <v>27164</v>
      </c>
      <c r="D1150" s="1" t="s">
        <v>19567</v>
      </c>
    </row>
    <row r="1151" spans="1:4" x14ac:dyDescent="0.25">
      <c r="A1151" s="1" t="s">
        <v>24174</v>
      </c>
      <c r="B1151" s="1" t="s">
        <v>17473</v>
      </c>
      <c r="C1151" s="1" t="s">
        <v>27165</v>
      </c>
      <c r="D1151" s="1" t="s">
        <v>19568</v>
      </c>
    </row>
    <row r="1152" spans="1:4" x14ac:dyDescent="0.25">
      <c r="A1152" s="1" t="s">
        <v>24175</v>
      </c>
      <c r="B1152" s="1" t="s">
        <v>17474</v>
      </c>
      <c r="C1152" s="1" t="s">
        <v>27166</v>
      </c>
      <c r="D1152" s="1" t="s">
        <v>19569</v>
      </c>
    </row>
    <row r="1153" spans="1:4" x14ac:dyDescent="0.25">
      <c r="A1153" s="1" t="s">
        <v>24176</v>
      </c>
      <c r="B1153" s="1" t="s">
        <v>17475</v>
      </c>
      <c r="C1153" s="1" t="s">
        <v>27167</v>
      </c>
      <c r="D1153" s="1" t="s">
        <v>20628</v>
      </c>
    </row>
    <row r="1154" spans="1:4" x14ac:dyDescent="0.25">
      <c r="A1154" s="1" t="s">
        <v>24177</v>
      </c>
      <c r="B1154" s="1" t="s">
        <v>17476</v>
      </c>
      <c r="C1154" s="1" t="s">
        <v>27168</v>
      </c>
      <c r="D1154" s="1" t="s">
        <v>19570</v>
      </c>
    </row>
    <row r="1155" spans="1:4" x14ac:dyDescent="0.25">
      <c r="A1155" s="1" t="s">
        <v>24178</v>
      </c>
      <c r="B1155" s="1" t="s">
        <v>17477</v>
      </c>
      <c r="C1155" s="1" t="s">
        <v>27169</v>
      </c>
      <c r="D1155" s="1" t="s">
        <v>19571</v>
      </c>
    </row>
    <row r="1156" spans="1:4" x14ac:dyDescent="0.25">
      <c r="A1156" s="1" t="s">
        <v>24179</v>
      </c>
      <c r="B1156" s="1" t="s">
        <v>17478</v>
      </c>
      <c r="C1156" s="1" t="s">
        <v>27170</v>
      </c>
      <c r="D1156" s="1" t="s">
        <v>19572</v>
      </c>
    </row>
    <row r="1157" spans="1:4" x14ac:dyDescent="0.25">
      <c r="A1157" s="1" t="s">
        <v>24180</v>
      </c>
      <c r="B1157" s="1" t="s">
        <v>17479</v>
      </c>
      <c r="C1157" s="1" t="s">
        <v>27171</v>
      </c>
      <c r="D1157" s="1" t="s">
        <v>19573</v>
      </c>
    </row>
    <row r="1158" spans="1:4" x14ac:dyDescent="0.25">
      <c r="A1158" s="1" t="s">
        <v>24181</v>
      </c>
      <c r="B1158" s="1" t="s">
        <v>17480</v>
      </c>
      <c r="C1158" s="1" t="s">
        <v>27172</v>
      </c>
      <c r="D1158" s="1" t="s">
        <v>19574</v>
      </c>
    </row>
    <row r="1159" spans="1:4" x14ac:dyDescent="0.25">
      <c r="A1159" s="1" t="s">
        <v>24182</v>
      </c>
      <c r="B1159" s="1" t="s">
        <v>17481</v>
      </c>
      <c r="C1159" s="1" t="s">
        <v>27173</v>
      </c>
      <c r="D1159" s="1" t="s">
        <v>19575</v>
      </c>
    </row>
    <row r="1160" spans="1:4" x14ac:dyDescent="0.25">
      <c r="A1160" s="1" t="s">
        <v>24183</v>
      </c>
      <c r="B1160" s="1" t="s">
        <v>17482</v>
      </c>
      <c r="C1160" s="1" t="s">
        <v>27174</v>
      </c>
      <c r="D1160" s="1" t="s">
        <v>19576</v>
      </c>
    </row>
    <row r="1161" spans="1:4" x14ac:dyDescent="0.25">
      <c r="A1161" s="1" t="s">
        <v>24184</v>
      </c>
      <c r="B1161" s="1" t="s">
        <v>17483</v>
      </c>
      <c r="C1161" s="1" t="s">
        <v>27175</v>
      </c>
      <c r="D1161" s="1" t="s">
        <v>19577</v>
      </c>
    </row>
    <row r="1162" spans="1:4" x14ac:dyDescent="0.25">
      <c r="A1162" s="1" t="s">
        <v>24185</v>
      </c>
      <c r="B1162" s="1" t="s">
        <v>17484</v>
      </c>
      <c r="C1162" s="1" t="s">
        <v>27176</v>
      </c>
      <c r="D1162" s="1" t="s">
        <v>19578</v>
      </c>
    </row>
    <row r="1163" spans="1:4" x14ac:dyDescent="0.25">
      <c r="A1163" s="1" t="s">
        <v>24186</v>
      </c>
      <c r="B1163" s="1" t="s">
        <v>17485</v>
      </c>
      <c r="C1163" s="1" t="s">
        <v>27177</v>
      </c>
      <c r="D1163" s="1" t="s">
        <v>19579</v>
      </c>
    </row>
    <row r="1164" spans="1:4" x14ac:dyDescent="0.25">
      <c r="A1164" s="1" t="s">
        <v>24187</v>
      </c>
      <c r="B1164" s="1" t="s">
        <v>17486</v>
      </c>
      <c r="C1164" s="1" t="s">
        <v>27178</v>
      </c>
      <c r="D1164" s="1" t="s">
        <v>19580</v>
      </c>
    </row>
    <row r="1165" spans="1:4" x14ac:dyDescent="0.25">
      <c r="A1165" s="1" t="s">
        <v>24188</v>
      </c>
      <c r="B1165" s="1" t="s">
        <v>17487</v>
      </c>
      <c r="C1165" s="1" t="s">
        <v>27179</v>
      </c>
      <c r="D1165" s="1" t="s">
        <v>19581</v>
      </c>
    </row>
    <row r="1166" spans="1:4" x14ac:dyDescent="0.25">
      <c r="A1166" s="1" t="s">
        <v>24189</v>
      </c>
      <c r="B1166" s="1" t="s">
        <v>17488</v>
      </c>
      <c r="C1166" s="1" t="s">
        <v>27180</v>
      </c>
      <c r="D1166" s="1" t="s">
        <v>19582</v>
      </c>
    </row>
    <row r="1167" spans="1:4" x14ac:dyDescent="0.25">
      <c r="A1167" s="1" t="s">
        <v>24190</v>
      </c>
      <c r="B1167" s="1" t="s">
        <v>17489</v>
      </c>
      <c r="C1167" s="1" t="s">
        <v>27181</v>
      </c>
      <c r="D1167" s="1" t="s">
        <v>19583</v>
      </c>
    </row>
    <row r="1168" spans="1:4" x14ac:dyDescent="0.25">
      <c r="A1168" s="1" t="s">
        <v>24191</v>
      </c>
      <c r="B1168" s="1" t="s">
        <v>17490</v>
      </c>
      <c r="C1168" s="1" t="s">
        <v>27182</v>
      </c>
      <c r="D1168" s="1" t="s">
        <v>19584</v>
      </c>
    </row>
    <row r="1169" spans="1:4" x14ac:dyDescent="0.25">
      <c r="A1169" s="1" t="s">
        <v>24192</v>
      </c>
      <c r="B1169" s="1" t="s">
        <v>17491</v>
      </c>
      <c r="C1169" s="1" t="s">
        <v>27183</v>
      </c>
      <c r="D1169" s="1" t="s">
        <v>19585</v>
      </c>
    </row>
    <row r="1170" spans="1:4" x14ac:dyDescent="0.25">
      <c r="A1170" s="1" t="s">
        <v>24193</v>
      </c>
      <c r="B1170" s="1" t="s">
        <v>17492</v>
      </c>
      <c r="C1170" s="1" t="s">
        <v>27184</v>
      </c>
      <c r="D1170" s="1" t="s">
        <v>19586</v>
      </c>
    </row>
    <row r="1171" spans="1:4" x14ac:dyDescent="0.25">
      <c r="A1171" s="1" t="s">
        <v>24194</v>
      </c>
      <c r="B1171" s="1" t="s">
        <v>17493</v>
      </c>
      <c r="C1171" s="1" t="s">
        <v>27185</v>
      </c>
      <c r="D1171" s="1" t="s">
        <v>19587</v>
      </c>
    </row>
    <row r="1172" spans="1:4" x14ac:dyDescent="0.25">
      <c r="A1172" s="1" t="s">
        <v>24195</v>
      </c>
      <c r="B1172" s="1" t="s">
        <v>17494</v>
      </c>
      <c r="C1172" s="1" t="s">
        <v>27186</v>
      </c>
      <c r="D1172" s="1" t="s">
        <v>19588</v>
      </c>
    </row>
    <row r="1173" spans="1:4" x14ac:dyDescent="0.25">
      <c r="A1173" s="1" t="s">
        <v>24196</v>
      </c>
      <c r="B1173" s="1" t="s">
        <v>17495</v>
      </c>
      <c r="C1173" s="1" t="s">
        <v>27187</v>
      </c>
      <c r="D1173" s="1" t="s">
        <v>19589</v>
      </c>
    </row>
    <row r="1174" spans="1:4" x14ac:dyDescent="0.25">
      <c r="A1174" s="1" t="s">
        <v>24197</v>
      </c>
      <c r="B1174" s="1" t="s">
        <v>17496</v>
      </c>
      <c r="C1174" s="1" t="s">
        <v>27188</v>
      </c>
      <c r="D1174" s="1" t="s">
        <v>19590</v>
      </c>
    </row>
    <row r="1175" spans="1:4" x14ac:dyDescent="0.25">
      <c r="A1175" s="1" t="s">
        <v>24198</v>
      </c>
      <c r="B1175" s="1" t="s">
        <v>17497</v>
      </c>
      <c r="C1175" s="1" t="s">
        <v>27189</v>
      </c>
      <c r="D1175" s="1" t="s">
        <v>19591</v>
      </c>
    </row>
    <row r="1176" spans="1:4" x14ac:dyDescent="0.25">
      <c r="A1176" s="1" t="s">
        <v>24199</v>
      </c>
      <c r="B1176" s="1" t="s">
        <v>17498</v>
      </c>
      <c r="C1176" s="1" t="s">
        <v>27190</v>
      </c>
      <c r="D1176" s="1" t="s">
        <v>19592</v>
      </c>
    </row>
    <row r="1177" spans="1:4" x14ac:dyDescent="0.25">
      <c r="A1177" s="1" t="s">
        <v>24200</v>
      </c>
      <c r="B1177" s="1" t="s">
        <v>17499</v>
      </c>
      <c r="C1177" s="1" t="s">
        <v>27191</v>
      </c>
      <c r="D1177" s="1" t="s">
        <v>19593</v>
      </c>
    </row>
    <row r="1178" spans="1:4" x14ac:dyDescent="0.25">
      <c r="A1178" s="1" t="s">
        <v>24201</v>
      </c>
      <c r="B1178" s="1" t="s">
        <v>17500</v>
      </c>
      <c r="C1178" s="1" t="s">
        <v>27192</v>
      </c>
      <c r="D1178" s="1" t="s">
        <v>19594</v>
      </c>
    </row>
    <row r="1179" spans="1:4" x14ac:dyDescent="0.25">
      <c r="A1179" s="1" t="s">
        <v>24202</v>
      </c>
      <c r="B1179" s="1" t="s">
        <v>17501</v>
      </c>
      <c r="C1179" s="1" t="s">
        <v>27193</v>
      </c>
      <c r="D1179" s="1" t="s">
        <v>19595</v>
      </c>
    </row>
    <row r="1180" spans="1:4" x14ac:dyDescent="0.25">
      <c r="A1180" s="1" t="s">
        <v>24203</v>
      </c>
      <c r="B1180" s="1" t="s">
        <v>17502</v>
      </c>
      <c r="C1180" s="1" t="s">
        <v>27194</v>
      </c>
      <c r="D1180" s="1" t="s">
        <v>19596</v>
      </c>
    </row>
    <row r="1181" spans="1:4" x14ac:dyDescent="0.25">
      <c r="A1181" s="1" t="s">
        <v>24204</v>
      </c>
      <c r="B1181" s="1" t="s">
        <v>17503</v>
      </c>
      <c r="C1181" s="1" t="s">
        <v>27195</v>
      </c>
      <c r="D1181" s="1" t="s">
        <v>19597</v>
      </c>
    </row>
    <row r="1182" spans="1:4" x14ac:dyDescent="0.25">
      <c r="A1182" s="1" t="s">
        <v>24205</v>
      </c>
      <c r="B1182" s="1" t="s">
        <v>17504</v>
      </c>
      <c r="C1182" s="1" t="s">
        <v>27196</v>
      </c>
      <c r="D1182" s="1" t="s">
        <v>19598</v>
      </c>
    </row>
    <row r="1183" spans="1:4" x14ac:dyDescent="0.25">
      <c r="A1183" s="1" t="s">
        <v>24206</v>
      </c>
      <c r="B1183" s="1" t="s">
        <v>17505</v>
      </c>
      <c r="C1183" s="1" t="s">
        <v>27197</v>
      </c>
      <c r="D1183" s="1" t="s">
        <v>19599</v>
      </c>
    </row>
    <row r="1184" spans="1:4" x14ac:dyDescent="0.25">
      <c r="A1184" s="1" t="s">
        <v>24207</v>
      </c>
      <c r="B1184" s="1" t="s">
        <v>17506</v>
      </c>
      <c r="C1184" s="1" t="s">
        <v>27198</v>
      </c>
      <c r="D1184" s="1" t="s">
        <v>19600</v>
      </c>
    </row>
    <row r="1185" spans="1:4" x14ac:dyDescent="0.25">
      <c r="A1185" s="1" t="s">
        <v>24208</v>
      </c>
      <c r="B1185" s="1" t="s">
        <v>17507</v>
      </c>
      <c r="C1185" s="1" t="s">
        <v>27199</v>
      </c>
      <c r="D1185" s="1" t="s">
        <v>19601</v>
      </c>
    </row>
    <row r="1186" spans="1:4" x14ac:dyDescent="0.25">
      <c r="A1186" s="1" t="s">
        <v>24209</v>
      </c>
      <c r="B1186" s="1" t="s">
        <v>17508</v>
      </c>
      <c r="C1186" s="1" t="s">
        <v>27200</v>
      </c>
      <c r="D1186" s="1" t="s">
        <v>19602</v>
      </c>
    </row>
    <row r="1187" spans="1:4" x14ac:dyDescent="0.25">
      <c r="A1187" s="1" t="s">
        <v>24210</v>
      </c>
      <c r="B1187" s="1" t="s">
        <v>17509</v>
      </c>
      <c r="C1187" s="1" t="s">
        <v>27201</v>
      </c>
      <c r="D1187" s="1" t="s">
        <v>19603</v>
      </c>
    </row>
    <row r="1188" spans="1:4" x14ac:dyDescent="0.25">
      <c r="A1188" s="1" t="s">
        <v>24211</v>
      </c>
      <c r="B1188" s="1" t="s">
        <v>17510</v>
      </c>
      <c r="C1188" s="1" t="s">
        <v>27202</v>
      </c>
      <c r="D1188" s="1" t="s">
        <v>19604</v>
      </c>
    </row>
    <row r="1189" spans="1:4" x14ac:dyDescent="0.25">
      <c r="A1189" s="1" t="s">
        <v>24212</v>
      </c>
      <c r="B1189" s="1" t="s">
        <v>17511</v>
      </c>
      <c r="C1189" s="1" t="s">
        <v>27203</v>
      </c>
      <c r="D1189" s="1" t="s">
        <v>19605</v>
      </c>
    </row>
    <row r="1190" spans="1:4" x14ac:dyDescent="0.25">
      <c r="A1190" s="1" t="s">
        <v>24213</v>
      </c>
      <c r="B1190" s="1" t="s">
        <v>17512</v>
      </c>
      <c r="C1190" s="1" t="s">
        <v>27204</v>
      </c>
      <c r="D1190" s="1" t="s">
        <v>19606</v>
      </c>
    </row>
    <row r="1191" spans="1:4" x14ac:dyDescent="0.25">
      <c r="A1191" s="1" t="s">
        <v>24214</v>
      </c>
      <c r="B1191" s="1" t="s">
        <v>17513</v>
      </c>
      <c r="C1191" s="1" t="s">
        <v>27205</v>
      </c>
      <c r="D1191" s="1" t="s">
        <v>19607</v>
      </c>
    </row>
    <row r="1192" spans="1:4" x14ac:dyDescent="0.25">
      <c r="A1192" s="1" t="s">
        <v>24215</v>
      </c>
      <c r="B1192" s="1" t="s">
        <v>17514</v>
      </c>
      <c r="C1192" s="1" t="s">
        <v>27206</v>
      </c>
      <c r="D1192" s="1" t="s">
        <v>19608</v>
      </c>
    </row>
    <row r="1193" spans="1:4" x14ac:dyDescent="0.25">
      <c r="A1193" s="1" t="s">
        <v>24216</v>
      </c>
      <c r="B1193" s="1" t="s">
        <v>17515</v>
      </c>
      <c r="C1193" s="1" t="s">
        <v>27207</v>
      </c>
      <c r="D1193" s="1" t="s">
        <v>19609</v>
      </c>
    </row>
    <row r="1194" spans="1:4" x14ac:dyDescent="0.25">
      <c r="A1194" s="1" t="s">
        <v>24217</v>
      </c>
      <c r="B1194" s="1" t="s">
        <v>17516</v>
      </c>
      <c r="C1194" s="1" t="s">
        <v>27208</v>
      </c>
      <c r="D1194" s="1" t="s">
        <v>19610</v>
      </c>
    </row>
    <row r="1195" spans="1:4" x14ac:dyDescent="0.25">
      <c r="A1195" s="1" t="s">
        <v>24218</v>
      </c>
      <c r="B1195" s="1" t="s">
        <v>17517</v>
      </c>
      <c r="C1195" s="1" t="s">
        <v>27209</v>
      </c>
      <c r="D1195" s="1" t="s">
        <v>19611</v>
      </c>
    </row>
    <row r="1196" spans="1:4" x14ac:dyDescent="0.25">
      <c r="A1196" s="1" t="s">
        <v>24219</v>
      </c>
      <c r="B1196" s="1" t="s">
        <v>17518</v>
      </c>
      <c r="C1196" s="1" t="s">
        <v>27210</v>
      </c>
      <c r="D1196" s="1" t="s">
        <v>19612</v>
      </c>
    </row>
    <row r="1197" spans="1:4" x14ac:dyDescent="0.25">
      <c r="A1197" s="1" t="s">
        <v>24220</v>
      </c>
      <c r="B1197" s="1" t="s">
        <v>17519</v>
      </c>
      <c r="C1197" s="1" t="s">
        <v>27211</v>
      </c>
      <c r="D1197" s="1" t="s">
        <v>19613</v>
      </c>
    </row>
    <row r="1198" spans="1:4" x14ac:dyDescent="0.25">
      <c r="A1198" s="1" t="s">
        <v>24221</v>
      </c>
      <c r="B1198" s="1" t="s">
        <v>17520</v>
      </c>
      <c r="C1198" s="1" t="s">
        <v>27212</v>
      </c>
      <c r="D1198" s="1" t="s">
        <v>19614</v>
      </c>
    </row>
    <row r="1199" spans="1:4" x14ac:dyDescent="0.25">
      <c r="A1199" s="1" t="s">
        <v>24222</v>
      </c>
      <c r="B1199" s="1" t="s">
        <v>17521</v>
      </c>
      <c r="C1199" s="1" t="s">
        <v>27213</v>
      </c>
      <c r="D1199" s="1" t="s">
        <v>19615</v>
      </c>
    </row>
    <row r="1200" spans="1:4" x14ac:dyDescent="0.25">
      <c r="A1200" s="1" t="s">
        <v>24223</v>
      </c>
      <c r="B1200" s="1" t="s">
        <v>17522</v>
      </c>
      <c r="C1200" s="1" t="s">
        <v>27214</v>
      </c>
      <c r="D1200" s="1" t="s">
        <v>19616</v>
      </c>
    </row>
    <row r="1201" spans="1:4" x14ac:dyDescent="0.25">
      <c r="A1201" s="1" t="s">
        <v>24224</v>
      </c>
      <c r="B1201" s="1" t="s">
        <v>17523</v>
      </c>
      <c r="C1201" s="1" t="s">
        <v>27215</v>
      </c>
      <c r="D1201" s="1" t="s">
        <v>19617</v>
      </c>
    </row>
    <row r="1202" spans="1:4" x14ac:dyDescent="0.25">
      <c r="A1202" s="1" t="s">
        <v>24225</v>
      </c>
      <c r="B1202" s="1" t="s">
        <v>17524</v>
      </c>
      <c r="C1202" s="1" t="s">
        <v>27216</v>
      </c>
      <c r="D1202" s="1" t="s">
        <v>19618</v>
      </c>
    </row>
    <row r="1203" spans="1:4" x14ac:dyDescent="0.25">
      <c r="A1203" s="1" t="s">
        <v>24226</v>
      </c>
      <c r="B1203" s="1" t="s">
        <v>17525</v>
      </c>
      <c r="C1203" s="1" t="s">
        <v>27217</v>
      </c>
      <c r="D1203" s="1" t="s">
        <v>19619</v>
      </c>
    </row>
    <row r="1204" spans="1:4" x14ac:dyDescent="0.25">
      <c r="A1204" s="1" t="s">
        <v>24227</v>
      </c>
      <c r="B1204" s="1" t="s">
        <v>17526</v>
      </c>
      <c r="C1204" s="1" t="s">
        <v>27218</v>
      </c>
      <c r="D1204" s="1" t="s">
        <v>19620</v>
      </c>
    </row>
    <row r="1205" spans="1:4" x14ac:dyDescent="0.25">
      <c r="A1205" s="1" t="s">
        <v>24228</v>
      </c>
      <c r="B1205" s="1" t="s">
        <v>17527</v>
      </c>
      <c r="C1205" s="1" t="s">
        <v>27219</v>
      </c>
      <c r="D1205" s="1" t="s">
        <v>19621</v>
      </c>
    </row>
    <row r="1206" spans="1:4" x14ac:dyDescent="0.25">
      <c r="A1206" s="1" t="s">
        <v>24229</v>
      </c>
      <c r="B1206" s="1" t="s">
        <v>17528</v>
      </c>
      <c r="C1206" s="1" t="s">
        <v>27220</v>
      </c>
      <c r="D1206" s="1" t="s">
        <v>19622</v>
      </c>
    </row>
    <row r="1207" spans="1:4" x14ac:dyDescent="0.25">
      <c r="A1207" s="1" t="s">
        <v>24230</v>
      </c>
      <c r="B1207" s="1" t="s">
        <v>17529</v>
      </c>
      <c r="C1207" s="1" t="s">
        <v>27221</v>
      </c>
      <c r="D1207" s="1" t="s">
        <v>19623</v>
      </c>
    </row>
    <row r="1208" spans="1:4" x14ac:dyDescent="0.25">
      <c r="A1208" s="1" t="s">
        <v>24231</v>
      </c>
      <c r="B1208" s="1" t="s">
        <v>17530</v>
      </c>
      <c r="C1208" s="1" t="s">
        <v>27222</v>
      </c>
      <c r="D1208" s="1" t="s">
        <v>19624</v>
      </c>
    </row>
    <row r="1209" spans="1:4" x14ac:dyDescent="0.25">
      <c r="A1209" s="1" t="s">
        <v>24232</v>
      </c>
      <c r="B1209" s="1" t="s">
        <v>17531</v>
      </c>
      <c r="C1209" s="1" t="s">
        <v>27223</v>
      </c>
      <c r="D1209" s="1" t="s">
        <v>19625</v>
      </c>
    </row>
    <row r="1210" spans="1:4" x14ac:dyDescent="0.25">
      <c r="A1210" s="1" t="s">
        <v>24233</v>
      </c>
      <c r="B1210" s="1" t="s">
        <v>17532</v>
      </c>
      <c r="C1210" s="1" t="s">
        <v>27224</v>
      </c>
      <c r="D1210" s="1" t="s">
        <v>19626</v>
      </c>
    </row>
    <row r="1211" spans="1:4" x14ac:dyDescent="0.25">
      <c r="A1211" s="1" t="s">
        <v>24234</v>
      </c>
      <c r="B1211" s="1" t="s">
        <v>17533</v>
      </c>
      <c r="C1211" s="1" t="s">
        <v>27225</v>
      </c>
      <c r="D1211" s="1" t="s">
        <v>19627</v>
      </c>
    </row>
    <row r="1212" spans="1:4" x14ac:dyDescent="0.25">
      <c r="A1212" s="1" t="s">
        <v>24235</v>
      </c>
      <c r="B1212" s="1" t="s">
        <v>17534</v>
      </c>
      <c r="C1212" s="1" t="s">
        <v>27226</v>
      </c>
      <c r="D1212" s="1" t="s">
        <v>19628</v>
      </c>
    </row>
    <row r="1213" spans="1:4" x14ac:dyDescent="0.25">
      <c r="A1213" s="1" t="s">
        <v>24236</v>
      </c>
      <c r="B1213" s="1" t="s">
        <v>17535</v>
      </c>
      <c r="C1213" s="1" t="s">
        <v>27227</v>
      </c>
      <c r="D1213" s="1" t="s">
        <v>19629</v>
      </c>
    </row>
    <row r="1214" spans="1:4" x14ac:dyDescent="0.25">
      <c r="A1214" s="1" t="s">
        <v>24237</v>
      </c>
      <c r="B1214" s="1" t="s">
        <v>17536</v>
      </c>
      <c r="C1214" s="1" t="s">
        <v>27228</v>
      </c>
      <c r="D1214" s="1" t="s">
        <v>19630</v>
      </c>
    </row>
    <row r="1215" spans="1:4" x14ac:dyDescent="0.25">
      <c r="A1215" s="1" t="s">
        <v>24238</v>
      </c>
      <c r="B1215" s="1" t="s">
        <v>17537</v>
      </c>
      <c r="C1215" s="1" t="s">
        <v>27229</v>
      </c>
      <c r="D1215" s="1" t="s">
        <v>19631</v>
      </c>
    </row>
    <row r="1216" spans="1:4" x14ac:dyDescent="0.25">
      <c r="A1216" s="1" t="s">
        <v>24239</v>
      </c>
      <c r="B1216" s="1" t="s">
        <v>17538</v>
      </c>
      <c r="C1216" s="1" t="s">
        <v>27230</v>
      </c>
      <c r="D1216" s="1" t="s">
        <v>19632</v>
      </c>
    </row>
    <row r="1217" spans="1:4" x14ac:dyDescent="0.25">
      <c r="A1217" s="1" t="s">
        <v>24240</v>
      </c>
      <c r="B1217" s="1" t="s">
        <v>17539</v>
      </c>
      <c r="C1217" s="1" t="s">
        <v>27231</v>
      </c>
      <c r="D1217" s="1" t="s">
        <v>19633</v>
      </c>
    </row>
    <row r="1218" spans="1:4" x14ac:dyDescent="0.25">
      <c r="A1218" s="1" t="s">
        <v>24241</v>
      </c>
      <c r="B1218" s="1" t="s">
        <v>17540</v>
      </c>
      <c r="C1218" s="1" t="s">
        <v>27232</v>
      </c>
      <c r="D1218" s="1" t="s">
        <v>19634</v>
      </c>
    </row>
    <row r="1219" spans="1:4" x14ac:dyDescent="0.25">
      <c r="A1219" s="1" t="s">
        <v>24242</v>
      </c>
      <c r="B1219" s="1" t="s">
        <v>17541</v>
      </c>
      <c r="C1219" s="1" t="s">
        <v>27233</v>
      </c>
      <c r="D1219" s="1" t="s">
        <v>19635</v>
      </c>
    </row>
    <row r="1220" spans="1:4" x14ac:dyDescent="0.25">
      <c r="A1220" s="1" t="s">
        <v>24243</v>
      </c>
      <c r="B1220" s="1" t="s">
        <v>17542</v>
      </c>
      <c r="C1220" s="1" t="s">
        <v>27234</v>
      </c>
      <c r="D1220" s="1" t="s">
        <v>19636</v>
      </c>
    </row>
    <row r="1221" spans="1:4" x14ac:dyDescent="0.25">
      <c r="A1221" s="1" t="s">
        <v>24244</v>
      </c>
      <c r="B1221" s="1" t="s">
        <v>17543</v>
      </c>
      <c r="C1221" s="1" t="s">
        <v>27235</v>
      </c>
      <c r="D1221" s="1" t="s">
        <v>19637</v>
      </c>
    </row>
    <row r="1222" spans="1:4" x14ac:dyDescent="0.25">
      <c r="A1222" s="1" t="s">
        <v>24245</v>
      </c>
      <c r="B1222" s="1" t="s">
        <v>17544</v>
      </c>
      <c r="C1222" s="1" t="s">
        <v>27236</v>
      </c>
      <c r="D1222" s="1" t="s">
        <v>19638</v>
      </c>
    </row>
    <row r="1223" spans="1:4" x14ac:dyDescent="0.25">
      <c r="A1223" s="1" t="s">
        <v>24246</v>
      </c>
      <c r="B1223" s="1" t="s">
        <v>17545</v>
      </c>
      <c r="C1223" s="1" t="s">
        <v>27237</v>
      </c>
      <c r="D1223" s="1" t="s">
        <v>19639</v>
      </c>
    </row>
    <row r="1224" spans="1:4" x14ac:dyDescent="0.25">
      <c r="A1224" s="1" t="s">
        <v>24247</v>
      </c>
      <c r="B1224" s="1" t="s">
        <v>17546</v>
      </c>
      <c r="C1224" s="1" t="s">
        <v>27238</v>
      </c>
      <c r="D1224" s="1" t="s">
        <v>19640</v>
      </c>
    </row>
    <row r="1225" spans="1:4" x14ac:dyDescent="0.25">
      <c r="A1225" s="1" t="s">
        <v>24248</v>
      </c>
      <c r="B1225" s="1" t="s">
        <v>17547</v>
      </c>
      <c r="C1225" s="1" t="s">
        <v>27239</v>
      </c>
      <c r="D1225" s="1" t="s">
        <v>19641</v>
      </c>
    </row>
    <row r="1226" spans="1:4" x14ac:dyDescent="0.25">
      <c r="A1226" s="1" t="s">
        <v>24249</v>
      </c>
      <c r="B1226" s="1" t="s">
        <v>17548</v>
      </c>
      <c r="C1226" s="1" t="s">
        <v>27240</v>
      </c>
      <c r="D1226" s="1" t="s">
        <v>19642</v>
      </c>
    </row>
    <row r="1227" spans="1:4" x14ac:dyDescent="0.25">
      <c r="A1227" s="1" t="s">
        <v>24250</v>
      </c>
      <c r="B1227" s="1" t="s">
        <v>17549</v>
      </c>
      <c r="C1227" s="1" t="s">
        <v>27241</v>
      </c>
      <c r="D1227" s="1" t="s">
        <v>19643</v>
      </c>
    </row>
    <row r="1228" spans="1:4" x14ac:dyDescent="0.25">
      <c r="A1228" s="1" t="s">
        <v>24251</v>
      </c>
      <c r="B1228" s="1" t="s">
        <v>17550</v>
      </c>
      <c r="C1228" s="1" t="s">
        <v>27242</v>
      </c>
      <c r="D1228" s="1" t="s">
        <v>19644</v>
      </c>
    </row>
    <row r="1229" spans="1:4" x14ac:dyDescent="0.25">
      <c r="A1229" s="1" t="s">
        <v>24252</v>
      </c>
      <c r="B1229" s="1" t="s">
        <v>17551</v>
      </c>
      <c r="C1229" s="1" t="s">
        <v>27243</v>
      </c>
      <c r="D1229" s="1" t="s">
        <v>19645</v>
      </c>
    </row>
    <row r="1230" spans="1:4" x14ac:dyDescent="0.25">
      <c r="A1230" s="1" t="s">
        <v>24253</v>
      </c>
      <c r="B1230" s="1" t="s">
        <v>17552</v>
      </c>
      <c r="C1230" s="1" t="s">
        <v>27244</v>
      </c>
      <c r="D1230" s="1" t="s">
        <v>19646</v>
      </c>
    </row>
    <row r="1231" spans="1:4" x14ac:dyDescent="0.25">
      <c r="A1231" s="1" t="s">
        <v>24254</v>
      </c>
      <c r="B1231" s="1" t="s">
        <v>17553</v>
      </c>
      <c r="C1231" s="1" t="s">
        <v>27245</v>
      </c>
      <c r="D1231" s="1" t="s">
        <v>19647</v>
      </c>
    </row>
    <row r="1232" spans="1:4" x14ac:dyDescent="0.25">
      <c r="A1232" s="1" t="s">
        <v>24255</v>
      </c>
      <c r="B1232" s="1" t="s">
        <v>17554</v>
      </c>
      <c r="C1232" s="1" t="s">
        <v>27246</v>
      </c>
      <c r="D1232" s="1" t="s">
        <v>19648</v>
      </c>
    </row>
    <row r="1233" spans="1:4" x14ac:dyDescent="0.25">
      <c r="A1233" s="1" t="s">
        <v>24256</v>
      </c>
      <c r="B1233" s="1" t="s">
        <v>17555</v>
      </c>
      <c r="C1233" s="1" t="s">
        <v>27247</v>
      </c>
      <c r="D1233" s="1" t="s">
        <v>19649</v>
      </c>
    </row>
    <row r="1234" spans="1:4" x14ac:dyDescent="0.25">
      <c r="A1234" s="1" t="s">
        <v>24257</v>
      </c>
      <c r="B1234" s="1" t="s">
        <v>17556</v>
      </c>
      <c r="C1234" s="1" t="s">
        <v>27248</v>
      </c>
      <c r="D1234" s="1" t="s">
        <v>19650</v>
      </c>
    </row>
    <row r="1235" spans="1:4" x14ac:dyDescent="0.25">
      <c r="A1235" s="1" t="s">
        <v>24258</v>
      </c>
      <c r="B1235" s="1" t="s">
        <v>17557</v>
      </c>
      <c r="C1235" s="1" t="s">
        <v>27249</v>
      </c>
      <c r="D1235" s="1" t="s">
        <v>19651</v>
      </c>
    </row>
    <row r="1236" spans="1:4" x14ac:dyDescent="0.25">
      <c r="A1236" s="1" t="s">
        <v>24259</v>
      </c>
      <c r="B1236" s="1" t="s">
        <v>17558</v>
      </c>
      <c r="C1236" s="1" t="s">
        <v>27250</v>
      </c>
      <c r="D1236" s="1" t="s">
        <v>19652</v>
      </c>
    </row>
    <row r="1237" spans="1:4" x14ac:dyDescent="0.25">
      <c r="A1237" s="1" t="s">
        <v>24260</v>
      </c>
      <c r="B1237" s="1" t="s">
        <v>17559</v>
      </c>
      <c r="C1237" s="1" t="s">
        <v>27251</v>
      </c>
      <c r="D1237" s="1" t="s">
        <v>19653</v>
      </c>
    </row>
    <row r="1238" spans="1:4" x14ac:dyDescent="0.25">
      <c r="A1238" s="1" t="s">
        <v>24261</v>
      </c>
      <c r="B1238" s="1" t="s">
        <v>17560</v>
      </c>
      <c r="C1238" s="1" t="s">
        <v>27252</v>
      </c>
      <c r="D1238" s="1" t="s">
        <v>19654</v>
      </c>
    </row>
    <row r="1239" spans="1:4" x14ac:dyDescent="0.25">
      <c r="A1239" s="1" t="s">
        <v>24262</v>
      </c>
      <c r="B1239" s="1" t="s">
        <v>17561</v>
      </c>
      <c r="C1239" s="1" t="s">
        <v>27253</v>
      </c>
      <c r="D1239" s="1" t="s">
        <v>19655</v>
      </c>
    </row>
    <row r="1240" spans="1:4" x14ac:dyDescent="0.25">
      <c r="A1240" s="1" t="s">
        <v>24263</v>
      </c>
      <c r="B1240" s="1" t="s">
        <v>17562</v>
      </c>
      <c r="C1240" s="1" t="s">
        <v>27254</v>
      </c>
      <c r="D1240" s="1" t="s">
        <v>19656</v>
      </c>
    </row>
    <row r="1241" spans="1:4" x14ac:dyDescent="0.25">
      <c r="A1241" s="1" t="s">
        <v>24264</v>
      </c>
      <c r="B1241" s="1" t="s">
        <v>17563</v>
      </c>
      <c r="C1241" s="1" t="s">
        <v>27255</v>
      </c>
      <c r="D1241" s="1" t="s">
        <v>19657</v>
      </c>
    </row>
    <row r="1242" spans="1:4" x14ac:dyDescent="0.25">
      <c r="A1242" s="1" t="s">
        <v>24265</v>
      </c>
      <c r="B1242" s="1" t="s">
        <v>17564</v>
      </c>
      <c r="C1242" s="1" t="s">
        <v>27256</v>
      </c>
      <c r="D1242" s="1" t="s">
        <v>19658</v>
      </c>
    </row>
    <row r="1243" spans="1:4" x14ac:dyDescent="0.25">
      <c r="A1243" s="1" t="s">
        <v>24266</v>
      </c>
      <c r="B1243" s="1" t="s">
        <v>17565</v>
      </c>
      <c r="C1243" s="1" t="s">
        <v>27257</v>
      </c>
      <c r="D1243" s="1" t="s">
        <v>19659</v>
      </c>
    </row>
    <row r="1244" spans="1:4" x14ac:dyDescent="0.25">
      <c r="A1244" s="1" t="s">
        <v>24267</v>
      </c>
      <c r="B1244" s="1" t="s">
        <v>17566</v>
      </c>
      <c r="C1244" s="1" t="s">
        <v>27258</v>
      </c>
      <c r="D1244" s="1" t="s">
        <v>19660</v>
      </c>
    </row>
    <row r="1245" spans="1:4" x14ac:dyDescent="0.25">
      <c r="A1245" s="1" t="s">
        <v>24268</v>
      </c>
      <c r="B1245" s="1" t="s">
        <v>17567</v>
      </c>
      <c r="C1245" s="1" t="s">
        <v>27259</v>
      </c>
      <c r="D1245" s="1" t="s">
        <v>19661</v>
      </c>
    </row>
    <row r="1246" spans="1:4" x14ac:dyDescent="0.25">
      <c r="A1246" s="1" t="s">
        <v>24269</v>
      </c>
      <c r="B1246" s="1" t="s">
        <v>17568</v>
      </c>
      <c r="C1246" s="1" t="s">
        <v>27260</v>
      </c>
      <c r="D1246" s="1" t="s">
        <v>19662</v>
      </c>
    </row>
    <row r="1247" spans="1:4" x14ac:dyDescent="0.25">
      <c r="A1247" s="1" t="s">
        <v>24270</v>
      </c>
      <c r="B1247" s="1" t="s">
        <v>17569</v>
      </c>
      <c r="C1247" s="1" t="s">
        <v>27261</v>
      </c>
      <c r="D1247" s="1" t="s">
        <v>19663</v>
      </c>
    </row>
    <row r="1248" spans="1:4" x14ac:dyDescent="0.25">
      <c r="A1248" s="1" t="s">
        <v>24271</v>
      </c>
      <c r="B1248" s="1" t="s">
        <v>17570</v>
      </c>
      <c r="C1248" s="1" t="s">
        <v>27262</v>
      </c>
      <c r="D1248" s="1" t="s">
        <v>19664</v>
      </c>
    </row>
    <row r="1249" spans="1:4" x14ac:dyDescent="0.25">
      <c r="A1249" s="1" t="s">
        <v>24272</v>
      </c>
      <c r="B1249" s="1" t="s">
        <v>17571</v>
      </c>
      <c r="C1249" s="1" t="s">
        <v>27263</v>
      </c>
      <c r="D1249" s="1" t="s">
        <v>19665</v>
      </c>
    </row>
    <row r="1250" spans="1:4" x14ac:dyDescent="0.25">
      <c r="A1250" s="1" t="s">
        <v>24273</v>
      </c>
      <c r="B1250" s="1" t="s">
        <v>17572</v>
      </c>
      <c r="C1250" s="1" t="s">
        <v>27264</v>
      </c>
      <c r="D1250" s="1" t="s">
        <v>19666</v>
      </c>
    </row>
    <row r="1251" spans="1:4" x14ac:dyDescent="0.25">
      <c r="A1251" s="1" t="s">
        <v>24274</v>
      </c>
      <c r="B1251" s="1" t="s">
        <v>3058</v>
      </c>
      <c r="C1251" s="1" t="s">
        <v>27265</v>
      </c>
      <c r="D1251" s="1" t="s">
        <v>3103</v>
      </c>
    </row>
    <row r="1252" spans="1:4" x14ac:dyDescent="0.25">
      <c r="A1252" s="1" t="s">
        <v>24275</v>
      </c>
      <c r="B1252" s="1" t="s">
        <v>3059</v>
      </c>
      <c r="C1252" s="1" t="s">
        <v>27266</v>
      </c>
      <c r="D1252" s="1" t="s">
        <v>3104</v>
      </c>
    </row>
    <row r="1253" spans="1:4" x14ac:dyDescent="0.25">
      <c r="A1253" s="1" t="s">
        <v>24276</v>
      </c>
      <c r="B1253" s="1" t="s">
        <v>3060</v>
      </c>
      <c r="C1253" s="1" t="s">
        <v>27267</v>
      </c>
      <c r="D1253" s="1" t="s">
        <v>3105</v>
      </c>
    </row>
    <row r="1254" spans="1:4" x14ac:dyDescent="0.25">
      <c r="A1254" s="1" t="s">
        <v>24277</v>
      </c>
      <c r="B1254" s="1" t="s">
        <v>20591</v>
      </c>
      <c r="C1254" s="1" t="s">
        <v>27268</v>
      </c>
      <c r="D1254" s="1" t="s">
        <v>20629</v>
      </c>
    </row>
    <row r="1255" spans="1:4" x14ac:dyDescent="0.25">
      <c r="A1255" s="1" t="s">
        <v>24278</v>
      </c>
      <c r="B1255" s="1" t="s">
        <v>17573</v>
      </c>
      <c r="C1255" s="1" t="s">
        <v>27269</v>
      </c>
      <c r="D1255" s="1" t="s">
        <v>19667</v>
      </c>
    </row>
    <row r="1256" spans="1:4" x14ac:dyDescent="0.25">
      <c r="A1256" s="1" t="s">
        <v>24279</v>
      </c>
      <c r="B1256" s="1" t="s">
        <v>3061</v>
      </c>
      <c r="C1256" s="1" t="s">
        <v>27270</v>
      </c>
      <c r="D1256" s="1" t="s">
        <v>3106</v>
      </c>
    </row>
    <row r="1257" spans="1:4" x14ac:dyDescent="0.25">
      <c r="A1257" s="1" t="s">
        <v>24280</v>
      </c>
      <c r="B1257" s="1" t="s">
        <v>3062</v>
      </c>
      <c r="C1257" s="1" t="s">
        <v>27271</v>
      </c>
      <c r="D1257" s="1" t="s">
        <v>19668</v>
      </c>
    </row>
    <row r="1258" spans="1:4" x14ac:dyDescent="0.25">
      <c r="A1258" s="1" t="s">
        <v>24281</v>
      </c>
      <c r="B1258" s="1" t="s">
        <v>17574</v>
      </c>
      <c r="C1258" s="1" t="s">
        <v>27272</v>
      </c>
      <c r="D1258" s="1" t="s">
        <v>19669</v>
      </c>
    </row>
    <row r="1259" spans="1:4" x14ac:dyDescent="0.25">
      <c r="A1259" s="1" t="s">
        <v>24282</v>
      </c>
      <c r="B1259" s="1" t="s">
        <v>17575</v>
      </c>
      <c r="C1259" s="1" t="s">
        <v>27273</v>
      </c>
      <c r="D1259" s="1" t="s">
        <v>19670</v>
      </c>
    </row>
    <row r="1260" spans="1:4" x14ac:dyDescent="0.25">
      <c r="A1260" s="1" t="s">
        <v>24283</v>
      </c>
      <c r="B1260" s="1" t="s">
        <v>17576</v>
      </c>
      <c r="C1260" s="1" t="s">
        <v>27274</v>
      </c>
      <c r="D1260" s="1" t="s">
        <v>19671</v>
      </c>
    </row>
    <row r="1261" spans="1:4" x14ac:dyDescent="0.25">
      <c r="A1261" s="1" t="s">
        <v>24284</v>
      </c>
      <c r="B1261" s="1" t="s">
        <v>17577</v>
      </c>
      <c r="C1261" s="1" t="s">
        <v>27275</v>
      </c>
      <c r="D1261" s="1" t="s">
        <v>19672</v>
      </c>
    </row>
    <row r="1262" spans="1:4" x14ac:dyDescent="0.25">
      <c r="A1262" s="1" t="s">
        <v>24285</v>
      </c>
      <c r="B1262" s="1" t="s">
        <v>17578</v>
      </c>
      <c r="C1262" s="1" t="s">
        <v>27276</v>
      </c>
      <c r="D1262" s="1" t="s">
        <v>19673</v>
      </c>
    </row>
    <row r="1263" spans="1:4" x14ac:dyDescent="0.25">
      <c r="A1263" s="1" t="s">
        <v>24286</v>
      </c>
      <c r="B1263" s="1" t="s">
        <v>17579</v>
      </c>
      <c r="C1263" s="1" t="s">
        <v>27277</v>
      </c>
      <c r="D1263" s="1" t="s">
        <v>19674</v>
      </c>
    </row>
    <row r="1264" spans="1:4" x14ac:dyDescent="0.25">
      <c r="A1264" s="1" t="s">
        <v>24287</v>
      </c>
      <c r="B1264" s="1" t="s">
        <v>17580</v>
      </c>
      <c r="C1264" s="1" t="s">
        <v>27278</v>
      </c>
      <c r="D1264" s="1" t="s">
        <v>19675</v>
      </c>
    </row>
    <row r="1265" spans="1:4" x14ac:dyDescent="0.25">
      <c r="A1265" s="1" t="s">
        <v>24288</v>
      </c>
      <c r="B1265" s="1" t="s">
        <v>17581</v>
      </c>
      <c r="C1265" s="1" t="s">
        <v>27279</v>
      </c>
      <c r="D1265" s="1" t="s">
        <v>19676</v>
      </c>
    </row>
    <row r="1266" spans="1:4" x14ac:dyDescent="0.25">
      <c r="A1266" s="1" t="s">
        <v>24289</v>
      </c>
      <c r="B1266" s="1" t="s">
        <v>17582</v>
      </c>
      <c r="C1266" s="1" t="s">
        <v>27280</v>
      </c>
      <c r="D1266" s="1" t="s">
        <v>19677</v>
      </c>
    </row>
    <row r="1267" spans="1:4" x14ac:dyDescent="0.25">
      <c r="A1267" s="1" t="s">
        <v>24290</v>
      </c>
      <c r="B1267" s="1" t="s">
        <v>17583</v>
      </c>
      <c r="C1267" s="1" t="s">
        <v>27281</v>
      </c>
      <c r="D1267" s="1" t="s">
        <v>19678</v>
      </c>
    </row>
    <row r="1268" spans="1:4" x14ac:dyDescent="0.25">
      <c r="A1268" s="1" t="s">
        <v>24291</v>
      </c>
      <c r="B1268" s="1" t="s">
        <v>17584</v>
      </c>
      <c r="C1268" s="1" t="s">
        <v>27282</v>
      </c>
      <c r="D1268" s="1" t="s">
        <v>19679</v>
      </c>
    </row>
    <row r="1269" spans="1:4" x14ac:dyDescent="0.25">
      <c r="A1269" s="1" t="s">
        <v>24292</v>
      </c>
      <c r="B1269" s="1" t="s">
        <v>17585</v>
      </c>
      <c r="C1269" s="1" t="s">
        <v>27283</v>
      </c>
      <c r="D1269" s="1" t="s">
        <v>19680</v>
      </c>
    </row>
    <row r="1270" spans="1:4" x14ac:dyDescent="0.25">
      <c r="A1270" s="1" t="s">
        <v>24293</v>
      </c>
      <c r="B1270" s="1" t="s">
        <v>17586</v>
      </c>
      <c r="C1270" s="1" t="s">
        <v>27284</v>
      </c>
      <c r="D1270" s="1" t="s">
        <v>19681</v>
      </c>
    </row>
    <row r="1271" spans="1:4" x14ac:dyDescent="0.25">
      <c r="A1271" s="1" t="s">
        <v>24294</v>
      </c>
      <c r="B1271" s="1" t="s">
        <v>17587</v>
      </c>
      <c r="C1271" s="1" t="s">
        <v>27285</v>
      </c>
      <c r="D1271" s="1" t="s">
        <v>19682</v>
      </c>
    </row>
    <row r="1272" spans="1:4" x14ac:dyDescent="0.25">
      <c r="A1272" s="1" t="s">
        <v>24295</v>
      </c>
      <c r="B1272" s="1" t="s">
        <v>17588</v>
      </c>
      <c r="C1272" s="1" t="s">
        <v>27286</v>
      </c>
      <c r="D1272" s="1" t="s">
        <v>19683</v>
      </c>
    </row>
    <row r="1273" spans="1:4" x14ac:dyDescent="0.25">
      <c r="A1273" s="1" t="s">
        <v>24296</v>
      </c>
      <c r="B1273" s="1" t="s">
        <v>17589</v>
      </c>
      <c r="C1273" s="1" t="s">
        <v>27287</v>
      </c>
      <c r="D1273" s="1" t="s">
        <v>19684</v>
      </c>
    </row>
    <row r="1274" spans="1:4" x14ac:dyDescent="0.25">
      <c r="A1274" s="1" t="s">
        <v>24297</v>
      </c>
      <c r="B1274" s="1" t="s">
        <v>17590</v>
      </c>
      <c r="C1274" s="1" t="s">
        <v>27288</v>
      </c>
      <c r="D1274" s="1" t="s">
        <v>19685</v>
      </c>
    </row>
    <row r="1275" spans="1:4" x14ac:dyDescent="0.25">
      <c r="A1275" s="1" t="s">
        <v>24298</v>
      </c>
      <c r="B1275" s="1" t="s">
        <v>17591</v>
      </c>
      <c r="C1275" s="1" t="s">
        <v>27289</v>
      </c>
      <c r="D1275" s="1" t="s">
        <v>19686</v>
      </c>
    </row>
    <row r="1276" spans="1:4" x14ac:dyDescent="0.25">
      <c r="A1276" s="1" t="s">
        <v>24299</v>
      </c>
      <c r="B1276" s="1" t="s">
        <v>17592</v>
      </c>
      <c r="C1276" s="1" t="s">
        <v>27290</v>
      </c>
      <c r="D1276" s="1" t="s">
        <v>19687</v>
      </c>
    </row>
    <row r="1277" spans="1:4" x14ac:dyDescent="0.25">
      <c r="A1277" s="1" t="s">
        <v>24300</v>
      </c>
      <c r="B1277" s="1" t="s">
        <v>17593</v>
      </c>
      <c r="C1277" s="1" t="s">
        <v>27291</v>
      </c>
      <c r="D1277" s="1" t="s">
        <v>19688</v>
      </c>
    </row>
    <row r="1278" spans="1:4" x14ac:dyDescent="0.25">
      <c r="A1278" s="1" t="s">
        <v>24301</v>
      </c>
      <c r="B1278" s="1" t="s">
        <v>17594</v>
      </c>
      <c r="C1278" s="1" t="s">
        <v>27292</v>
      </c>
      <c r="D1278" s="1" t="s">
        <v>19689</v>
      </c>
    </row>
    <row r="1279" spans="1:4" x14ac:dyDescent="0.25">
      <c r="A1279" s="1" t="s">
        <v>24302</v>
      </c>
      <c r="B1279" s="1" t="s">
        <v>17595</v>
      </c>
      <c r="C1279" s="1" t="s">
        <v>27293</v>
      </c>
      <c r="D1279" s="1" t="s">
        <v>19690</v>
      </c>
    </row>
    <row r="1280" spans="1:4" x14ac:dyDescent="0.25">
      <c r="A1280" s="1" t="s">
        <v>24303</v>
      </c>
      <c r="B1280" s="1" t="s">
        <v>17596</v>
      </c>
      <c r="C1280" s="1" t="s">
        <v>27294</v>
      </c>
      <c r="D1280" s="1" t="s">
        <v>19691</v>
      </c>
    </row>
    <row r="1281" spans="1:4" x14ac:dyDescent="0.25">
      <c r="A1281" s="1" t="s">
        <v>24304</v>
      </c>
      <c r="B1281" s="1" t="s">
        <v>17597</v>
      </c>
      <c r="C1281" s="1" t="s">
        <v>27295</v>
      </c>
      <c r="D1281" s="1" t="s">
        <v>19692</v>
      </c>
    </row>
    <row r="1282" spans="1:4" x14ac:dyDescent="0.25">
      <c r="A1282" s="1" t="s">
        <v>24305</v>
      </c>
      <c r="B1282" s="1" t="s">
        <v>17598</v>
      </c>
      <c r="C1282" s="1" t="s">
        <v>27296</v>
      </c>
      <c r="D1282" s="1" t="s">
        <v>19693</v>
      </c>
    </row>
    <row r="1283" spans="1:4" x14ac:dyDescent="0.25">
      <c r="A1283" s="1" t="s">
        <v>24306</v>
      </c>
      <c r="B1283" s="1" t="s">
        <v>17599</v>
      </c>
      <c r="C1283" s="1" t="s">
        <v>27297</v>
      </c>
      <c r="D1283" s="1" t="s">
        <v>19694</v>
      </c>
    </row>
    <row r="1284" spans="1:4" x14ac:dyDescent="0.25">
      <c r="A1284" s="1" t="s">
        <v>24307</v>
      </c>
      <c r="B1284" s="1" t="s">
        <v>17600</v>
      </c>
      <c r="C1284" s="1" t="s">
        <v>27298</v>
      </c>
      <c r="D1284" s="1" t="s">
        <v>19695</v>
      </c>
    </row>
    <row r="1285" spans="1:4" x14ac:dyDescent="0.25">
      <c r="A1285" s="1" t="s">
        <v>24308</v>
      </c>
      <c r="B1285" s="1" t="s">
        <v>17601</v>
      </c>
      <c r="C1285" s="1" t="s">
        <v>27299</v>
      </c>
      <c r="D1285" s="1" t="s">
        <v>19696</v>
      </c>
    </row>
    <row r="1286" spans="1:4" x14ac:dyDescent="0.25">
      <c r="A1286" s="1" t="s">
        <v>24309</v>
      </c>
      <c r="B1286" s="1" t="s">
        <v>17602</v>
      </c>
      <c r="C1286" s="1" t="s">
        <v>27300</v>
      </c>
      <c r="D1286" s="1" t="s">
        <v>19697</v>
      </c>
    </row>
    <row r="1287" spans="1:4" x14ac:dyDescent="0.25">
      <c r="A1287" s="1" t="s">
        <v>24310</v>
      </c>
      <c r="B1287" s="1" t="s">
        <v>17603</v>
      </c>
      <c r="C1287" s="1" t="s">
        <v>27301</v>
      </c>
      <c r="D1287" s="1" t="s">
        <v>19698</v>
      </c>
    </row>
    <row r="1288" spans="1:4" x14ac:dyDescent="0.25">
      <c r="A1288" s="1" t="s">
        <v>24311</v>
      </c>
      <c r="B1288" s="1" t="s">
        <v>17604</v>
      </c>
      <c r="C1288" s="1" t="s">
        <v>27302</v>
      </c>
      <c r="D1288" s="1" t="s">
        <v>19699</v>
      </c>
    </row>
    <row r="1289" spans="1:4" x14ac:dyDescent="0.25">
      <c r="A1289" s="1" t="s">
        <v>24312</v>
      </c>
      <c r="B1289" s="1" t="s">
        <v>17605</v>
      </c>
      <c r="C1289" s="1" t="s">
        <v>27303</v>
      </c>
      <c r="D1289" s="1" t="s">
        <v>19700</v>
      </c>
    </row>
    <row r="1290" spans="1:4" x14ac:dyDescent="0.25">
      <c r="A1290" s="1" t="s">
        <v>24313</v>
      </c>
      <c r="B1290" s="1" t="s">
        <v>17606</v>
      </c>
      <c r="C1290" s="1" t="s">
        <v>27304</v>
      </c>
      <c r="D1290" s="1" t="s">
        <v>19701</v>
      </c>
    </row>
    <row r="1291" spans="1:4" x14ac:dyDescent="0.25">
      <c r="A1291" s="1" t="s">
        <v>24314</v>
      </c>
      <c r="B1291" s="1" t="s">
        <v>17607</v>
      </c>
      <c r="C1291" s="1" t="s">
        <v>27305</v>
      </c>
      <c r="D1291" s="1" t="s">
        <v>19702</v>
      </c>
    </row>
    <row r="1292" spans="1:4" x14ac:dyDescent="0.25">
      <c r="A1292" s="1" t="s">
        <v>24315</v>
      </c>
      <c r="B1292" s="1" t="s">
        <v>17608</v>
      </c>
      <c r="C1292" s="1" t="s">
        <v>27306</v>
      </c>
      <c r="D1292" s="1" t="s">
        <v>19703</v>
      </c>
    </row>
    <row r="1293" spans="1:4" x14ac:dyDescent="0.25">
      <c r="A1293" s="1" t="s">
        <v>24316</v>
      </c>
      <c r="B1293" s="1" t="s">
        <v>17609</v>
      </c>
      <c r="C1293" s="1" t="s">
        <v>27307</v>
      </c>
      <c r="D1293" s="1" t="s">
        <v>19704</v>
      </c>
    </row>
    <row r="1294" spans="1:4" x14ac:dyDescent="0.25">
      <c r="A1294" s="1" t="s">
        <v>24317</v>
      </c>
      <c r="B1294" s="1" t="s">
        <v>17610</v>
      </c>
      <c r="C1294" s="1" t="s">
        <v>27308</v>
      </c>
      <c r="D1294" s="1" t="s">
        <v>19705</v>
      </c>
    </row>
    <row r="1295" spans="1:4" x14ac:dyDescent="0.25">
      <c r="A1295" s="1" t="s">
        <v>24318</v>
      </c>
      <c r="B1295" s="1" t="s">
        <v>17611</v>
      </c>
      <c r="C1295" s="1" t="s">
        <v>27309</v>
      </c>
      <c r="D1295" s="1" t="s">
        <v>20630</v>
      </c>
    </row>
    <row r="1296" spans="1:4" x14ac:dyDescent="0.25">
      <c r="A1296" s="1" t="s">
        <v>24319</v>
      </c>
      <c r="B1296" s="1" t="s">
        <v>17612</v>
      </c>
      <c r="C1296" s="1" t="s">
        <v>27310</v>
      </c>
      <c r="D1296" s="1" t="s">
        <v>19706</v>
      </c>
    </row>
    <row r="1297" spans="1:4" x14ac:dyDescent="0.25">
      <c r="A1297" s="1" t="s">
        <v>24320</v>
      </c>
      <c r="B1297" s="1" t="s">
        <v>17613</v>
      </c>
      <c r="C1297" s="1" t="s">
        <v>27311</v>
      </c>
      <c r="D1297" s="1" t="s">
        <v>19707</v>
      </c>
    </row>
    <row r="1298" spans="1:4" x14ac:dyDescent="0.25">
      <c r="A1298" s="1" t="s">
        <v>24321</v>
      </c>
      <c r="B1298" s="1" t="s">
        <v>17614</v>
      </c>
      <c r="C1298" s="1" t="s">
        <v>27312</v>
      </c>
      <c r="D1298" s="1" t="s">
        <v>19708</v>
      </c>
    </row>
    <row r="1299" spans="1:4" x14ac:dyDescent="0.25">
      <c r="A1299" s="1" t="s">
        <v>24322</v>
      </c>
      <c r="B1299" s="1" t="s">
        <v>17615</v>
      </c>
      <c r="C1299" s="1" t="s">
        <v>27313</v>
      </c>
      <c r="D1299" s="1" t="s">
        <v>19709</v>
      </c>
    </row>
    <row r="1300" spans="1:4" x14ac:dyDescent="0.25">
      <c r="A1300" s="1" t="s">
        <v>24323</v>
      </c>
      <c r="B1300" s="1" t="s">
        <v>17616</v>
      </c>
      <c r="C1300" s="1" t="s">
        <v>27314</v>
      </c>
      <c r="D1300" s="1" t="s">
        <v>19710</v>
      </c>
    </row>
    <row r="1301" spans="1:4" x14ac:dyDescent="0.25">
      <c r="A1301" s="1" t="s">
        <v>24324</v>
      </c>
      <c r="B1301" s="1" t="s">
        <v>17617</v>
      </c>
      <c r="C1301" s="1" t="s">
        <v>27315</v>
      </c>
      <c r="D1301" s="1" t="s">
        <v>19711</v>
      </c>
    </row>
    <row r="1302" spans="1:4" x14ac:dyDescent="0.25">
      <c r="A1302" s="1" t="s">
        <v>24325</v>
      </c>
      <c r="B1302" s="1" t="s">
        <v>17618</v>
      </c>
      <c r="C1302" s="1" t="s">
        <v>27316</v>
      </c>
      <c r="D1302" s="1" t="s">
        <v>19712</v>
      </c>
    </row>
    <row r="1303" spans="1:4" x14ac:dyDescent="0.25">
      <c r="A1303" s="1" t="s">
        <v>24326</v>
      </c>
      <c r="B1303" s="1" t="s">
        <v>17619</v>
      </c>
      <c r="C1303" s="1" t="s">
        <v>27317</v>
      </c>
      <c r="D1303" s="1" t="s">
        <v>19713</v>
      </c>
    </row>
    <row r="1304" spans="1:4" x14ac:dyDescent="0.25">
      <c r="A1304" s="1" t="s">
        <v>24327</v>
      </c>
      <c r="B1304" s="1" t="s">
        <v>17620</v>
      </c>
      <c r="C1304" s="1" t="s">
        <v>27318</v>
      </c>
      <c r="D1304" s="1" t="s">
        <v>19714</v>
      </c>
    </row>
    <row r="1305" spans="1:4" x14ac:dyDescent="0.25">
      <c r="A1305" s="1" t="s">
        <v>24328</v>
      </c>
      <c r="B1305" s="1" t="s">
        <v>17621</v>
      </c>
      <c r="C1305" s="1" t="s">
        <v>27319</v>
      </c>
      <c r="D1305" s="1" t="s">
        <v>19715</v>
      </c>
    </row>
    <row r="1306" spans="1:4" x14ac:dyDescent="0.25">
      <c r="A1306" s="1" t="s">
        <v>24329</v>
      </c>
      <c r="B1306" s="1" t="s">
        <v>17622</v>
      </c>
      <c r="C1306" s="1" t="s">
        <v>27320</v>
      </c>
      <c r="D1306" s="1" t="s">
        <v>19716</v>
      </c>
    </row>
    <row r="1307" spans="1:4" x14ac:dyDescent="0.25">
      <c r="A1307" s="1" t="s">
        <v>24330</v>
      </c>
      <c r="B1307" s="1" t="s">
        <v>17623</v>
      </c>
      <c r="C1307" s="1" t="s">
        <v>27321</v>
      </c>
      <c r="D1307" s="1" t="s">
        <v>19717</v>
      </c>
    </row>
    <row r="1308" spans="1:4" x14ac:dyDescent="0.25">
      <c r="A1308" s="1" t="s">
        <v>24331</v>
      </c>
      <c r="B1308" s="1" t="s">
        <v>17624</v>
      </c>
      <c r="C1308" s="1" t="s">
        <v>27322</v>
      </c>
      <c r="D1308" s="1" t="s">
        <v>19718</v>
      </c>
    </row>
    <row r="1309" spans="1:4" x14ac:dyDescent="0.25">
      <c r="A1309" s="1" t="s">
        <v>24332</v>
      </c>
      <c r="B1309" s="1" t="s">
        <v>17625</v>
      </c>
      <c r="C1309" s="1" t="s">
        <v>27323</v>
      </c>
      <c r="D1309" s="1" t="s">
        <v>19719</v>
      </c>
    </row>
    <row r="1310" spans="1:4" x14ac:dyDescent="0.25">
      <c r="A1310" s="1" t="s">
        <v>24333</v>
      </c>
      <c r="B1310" s="1" t="s">
        <v>17626</v>
      </c>
      <c r="C1310" s="1" t="s">
        <v>27324</v>
      </c>
      <c r="D1310" s="1" t="s">
        <v>19720</v>
      </c>
    </row>
    <row r="1311" spans="1:4" x14ac:dyDescent="0.25">
      <c r="A1311" s="1" t="s">
        <v>24334</v>
      </c>
      <c r="B1311" s="1" t="s">
        <v>17627</v>
      </c>
      <c r="C1311" s="1" t="s">
        <v>27325</v>
      </c>
      <c r="D1311" s="1" t="s">
        <v>19721</v>
      </c>
    </row>
    <row r="1312" spans="1:4" x14ac:dyDescent="0.25">
      <c r="A1312" s="1" t="s">
        <v>24335</v>
      </c>
      <c r="B1312" s="1" t="s">
        <v>17628</v>
      </c>
      <c r="C1312" s="1" t="s">
        <v>27326</v>
      </c>
      <c r="D1312" s="1" t="s">
        <v>19722</v>
      </c>
    </row>
    <row r="1313" spans="1:4" x14ac:dyDescent="0.25">
      <c r="A1313" s="1" t="s">
        <v>24336</v>
      </c>
      <c r="B1313" s="1" t="s">
        <v>17629</v>
      </c>
      <c r="C1313" s="1" t="s">
        <v>27327</v>
      </c>
      <c r="D1313" s="1" t="s">
        <v>19723</v>
      </c>
    </row>
    <row r="1314" spans="1:4" x14ac:dyDescent="0.25">
      <c r="A1314" s="1" t="s">
        <v>24337</v>
      </c>
      <c r="B1314" s="1" t="s">
        <v>17630</v>
      </c>
      <c r="C1314" s="1" t="s">
        <v>27328</v>
      </c>
      <c r="D1314" s="1" t="s">
        <v>19724</v>
      </c>
    </row>
    <row r="1315" spans="1:4" x14ac:dyDescent="0.25">
      <c r="A1315" s="1" t="s">
        <v>24338</v>
      </c>
      <c r="B1315" s="1" t="s">
        <v>17631</v>
      </c>
      <c r="C1315" s="1" t="s">
        <v>27329</v>
      </c>
      <c r="D1315" s="1" t="s">
        <v>19725</v>
      </c>
    </row>
    <row r="1316" spans="1:4" x14ac:dyDescent="0.25">
      <c r="A1316" s="1" t="s">
        <v>24339</v>
      </c>
      <c r="B1316" s="1" t="s">
        <v>17632</v>
      </c>
      <c r="C1316" s="1" t="s">
        <v>27330</v>
      </c>
      <c r="D1316" s="1" t="s">
        <v>19726</v>
      </c>
    </row>
    <row r="1317" spans="1:4" x14ac:dyDescent="0.25">
      <c r="A1317" s="1" t="s">
        <v>24340</v>
      </c>
      <c r="B1317" s="1" t="s">
        <v>17633</v>
      </c>
      <c r="C1317" s="1" t="s">
        <v>27331</v>
      </c>
      <c r="D1317" s="1" t="s">
        <v>19727</v>
      </c>
    </row>
    <row r="1318" spans="1:4" x14ac:dyDescent="0.25">
      <c r="A1318" s="1" t="s">
        <v>24341</v>
      </c>
      <c r="B1318" s="1" t="s">
        <v>17634</v>
      </c>
      <c r="C1318" s="1" t="s">
        <v>27332</v>
      </c>
      <c r="D1318" s="1" t="s">
        <v>19728</v>
      </c>
    </row>
    <row r="1319" spans="1:4" x14ac:dyDescent="0.25">
      <c r="A1319" s="1" t="s">
        <v>24342</v>
      </c>
      <c r="B1319" s="1" t="s">
        <v>17635</v>
      </c>
      <c r="C1319" s="1" t="s">
        <v>27333</v>
      </c>
      <c r="D1319" s="1" t="s">
        <v>19729</v>
      </c>
    </row>
    <row r="1320" spans="1:4" x14ac:dyDescent="0.25">
      <c r="A1320" s="1" t="s">
        <v>24343</v>
      </c>
      <c r="B1320" s="1" t="s">
        <v>17636</v>
      </c>
      <c r="C1320" s="1" t="s">
        <v>27334</v>
      </c>
      <c r="D1320" s="1" t="s">
        <v>19730</v>
      </c>
    </row>
    <row r="1321" spans="1:4" x14ac:dyDescent="0.25">
      <c r="A1321" s="1" t="s">
        <v>24344</v>
      </c>
      <c r="B1321" s="1" t="s">
        <v>17637</v>
      </c>
      <c r="C1321" s="1" t="s">
        <v>27335</v>
      </c>
      <c r="D1321" s="1" t="s">
        <v>19731</v>
      </c>
    </row>
    <row r="1322" spans="1:4" x14ac:dyDescent="0.25">
      <c r="A1322" s="1" t="s">
        <v>24345</v>
      </c>
      <c r="B1322" s="1" t="s">
        <v>17638</v>
      </c>
      <c r="C1322" s="1" t="s">
        <v>27336</v>
      </c>
      <c r="D1322" s="1" t="s">
        <v>19732</v>
      </c>
    </row>
    <row r="1323" spans="1:4" x14ac:dyDescent="0.25">
      <c r="A1323" s="1" t="s">
        <v>24346</v>
      </c>
      <c r="B1323" s="1" t="s">
        <v>17639</v>
      </c>
      <c r="C1323" s="1" t="s">
        <v>27337</v>
      </c>
      <c r="D1323" s="1" t="s">
        <v>19733</v>
      </c>
    </row>
    <row r="1324" spans="1:4" x14ac:dyDescent="0.25">
      <c r="A1324" s="1" t="s">
        <v>24347</v>
      </c>
      <c r="B1324" s="1" t="s">
        <v>17640</v>
      </c>
      <c r="C1324" s="1" t="s">
        <v>27338</v>
      </c>
      <c r="D1324" s="1" t="s">
        <v>19734</v>
      </c>
    </row>
    <row r="1325" spans="1:4" x14ac:dyDescent="0.25">
      <c r="A1325" s="1" t="s">
        <v>24348</v>
      </c>
      <c r="B1325" s="1" t="s">
        <v>17641</v>
      </c>
      <c r="C1325" s="1" t="s">
        <v>27339</v>
      </c>
      <c r="D1325" s="1" t="s">
        <v>19735</v>
      </c>
    </row>
    <row r="1326" spans="1:4" x14ac:dyDescent="0.25">
      <c r="A1326" s="1" t="s">
        <v>24349</v>
      </c>
      <c r="B1326" s="1" t="s">
        <v>17642</v>
      </c>
      <c r="C1326" s="1" t="s">
        <v>27340</v>
      </c>
      <c r="D1326" s="1" t="s">
        <v>19736</v>
      </c>
    </row>
    <row r="1327" spans="1:4" x14ac:dyDescent="0.25">
      <c r="A1327" s="1" t="s">
        <v>24350</v>
      </c>
      <c r="B1327" s="1" t="s">
        <v>17643</v>
      </c>
      <c r="C1327" s="1" t="s">
        <v>27341</v>
      </c>
      <c r="D1327" s="1" t="s">
        <v>19737</v>
      </c>
    </row>
    <row r="1328" spans="1:4" x14ac:dyDescent="0.25">
      <c r="A1328" s="1" t="s">
        <v>24351</v>
      </c>
      <c r="B1328" s="1" t="s">
        <v>17644</v>
      </c>
      <c r="C1328" s="1" t="s">
        <v>27342</v>
      </c>
      <c r="D1328" s="1" t="s">
        <v>19738</v>
      </c>
    </row>
    <row r="1329" spans="1:4" x14ac:dyDescent="0.25">
      <c r="A1329" s="1" t="s">
        <v>24352</v>
      </c>
      <c r="B1329" s="1" t="s">
        <v>17645</v>
      </c>
      <c r="C1329" s="1" t="s">
        <v>27343</v>
      </c>
      <c r="D1329" s="1" t="s">
        <v>19739</v>
      </c>
    </row>
    <row r="1330" spans="1:4" x14ac:dyDescent="0.25">
      <c r="A1330" s="1" t="s">
        <v>24353</v>
      </c>
      <c r="B1330" s="1" t="s">
        <v>17646</v>
      </c>
      <c r="C1330" s="1" t="s">
        <v>27344</v>
      </c>
      <c r="D1330" s="1" t="s">
        <v>19740</v>
      </c>
    </row>
    <row r="1331" spans="1:4" x14ac:dyDescent="0.25">
      <c r="A1331" s="1" t="s">
        <v>24354</v>
      </c>
      <c r="B1331" s="1" t="s">
        <v>17647</v>
      </c>
      <c r="C1331" s="1" t="s">
        <v>27345</v>
      </c>
      <c r="D1331" s="1" t="s">
        <v>20631</v>
      </c>
    </row>
    <row r="1332" spans="1:4" x14ac:dyDescent="0.25">
      <c r="A1332" s="1" t="s">
        <v>24355</v>
      </c>
      <c r="B1332" s="1" t="s">
        <v>17648</v>
      </c>
      <c r="C1332" s="1" t="s">
        <v>27346</v>
      </c>
      <c r="D1332" s="1" t="s">
        <v>19741</v>
      </c>
    </row>
    <row r="1333" spans="1:4" x14ac:dyDescent="0.25">
      <c r="A1333" s="1" t="s">
        <v>24356</v>
      </c>
      <c r="B1333" s="1" t="s">
        <v>17649</v>
      </c>
      <c r="C1333" s="1" t="s">
        <v>27347</v>
      </c>
      <c r="D1333" s="1" t="s">
        <v>19742</v>
      </c>
    </row>
    <row r="1334" spans="1:4" x14ac:dyDescent="0.25">
      <c r="A1334" s="1" t="s">
        <v>24357</v>
      </c>
      <c r="B1334" s="1" t="s">
        <v>17650</v>
      </c>
      <c r="C1334" s="1" t="s">
        <v>27348</v>
      </c>
      <c r="D1334" s="1" t="s">
        <v>19743</v>
      </c>
    </row>
    <row r="1335" spans="1:4" x14ac:dyDescent="0.25">
      <c r="A1335" s="1" t="s">
        <v>24358</v>
      </c>
      <c r="B1335" s="1" t="s">
        <v>17651</v>
      </c>
      <c r="C1335" s="1" t="s">
        <v>27349</v>
      </c>
      <c r="D1335" s="1" t="s">
        <v>19744</v>
      </c>
    </row>
    <row r="1336" spans="1:4" x14ac:dyDescent="0.25">
      <c r="A1336" s="1" t="s">
        <v>24359</v>
      </c>
      <c r="B1336" s="1" t="s">
        <v>17652</v>
      </c>
      <c r="C1336" s="1" t="s">
        <v>27350</v>
      </c>
      <c r="D1336" s="1" t="s">
        <v>19745</v>
      </c>
    </row>
    <row r="1337" spans="1:4" x14ac:dyDescent="0.25">
      <c r="A1337" s="1" t="s">
        <v>24360</v>
      </c>
      <c r="B1337" s="1" t="s">
        <v>17653</v>
      </c>
      <c r="C1337" s="1" t="s">
        <v>27351</v>
      </c>
      <c r="D1337" s="1" t="s">
        <v>19746</v>
      </c>
    </row>
    <row r="1338" spans="1:4" x14ac:dyDescent="0.25">
      <c r="A1338" s="1" t="s">
        <v>24361</v>
      </c>
      <c r="B1338" s="1" t="s">
        <v>17654</v>
      </c>
      <c r="C1338" s="1" t="s">
        <v>27352</v>
      </c>
      <c r="D1338" s="1" t="s">
        <v>19747</v>
      </c>
    </row>
    <row r="1339" spans="1:4" x14ac:dyDescent="0.25">
      <c r="A1339" s="1" t="s">
        <v>24362</v>
      </c>
      <c r="B1339" s="1" t="s">
        <v>17655</v>
      </c>
      <c r="C1339" s="1" t="s">
        <v>27353</v>
      </c>
      <c r="D1339" s="1" t="s">
        <v>19748</v>
      </c>
    </row>
    <row r="1340" spans="1:4" x14ac:dyDescent="0.25">
      <c r="A1340" s="1" t="s">
        <v>24363</v>
      </c>
      <c r="B1340" s="1" t="s">
        <v>17656</v>
      </c>
      <c r="C1340" s="1" t="s">
        <v>27354</v>
      </c>
      <c r="D1340" s="1" t="s">
        <v>19749</v>
      </c>
    </row>
    <row r="1341" spans="1:4" x14ac:dyDescent="0.25">
      <c r="A1341" s="1" t="s">
        <v>24364</v>
      </c>
      <c r="B1341" s="1" t="s">
        <v>17657</v>
      </c>
      <c r="C1341" s="1" t="s">
        <v>27355</v>
      </c>
      <c r="D1341" s="1" t="s">
        <v>19750</v>
      </c>
    </row>
    <row r="1342" spans="1:4" x14ac:dyDescent="0.25">
      <c r="A1342" s="1" t="s">
        <v>24365</v>
      </c>
      <c r="B1342" s="1" t="s">
        <v>17658</v>
      </c>
      <c r="C1342" s="1" t="s">
        <v>27356</v>
      </c>
      <c r="D1342" s="1" t="s">
        <v>19751</v>
      </c>
    </row>
    <row r="1343" spans="1:4" x14ac:dyDescent="0.25">
      <c r="A1343" s="1" t="s">
        <v>24366</v>
      </c>
      <c r="B1343" s="1" t="s">
        <v>17659</v>
      </c>
      <c r="C1343" s="1" t="s">
        <v>27357</v>
      </c>
      <c r="D1343" s="1" t="s">
        <v>19752</v>
      </c>
    </row>
    <row r="1344" spans="1:4" x14ac:dyDescent="0.25">
      <c r="A1344" s="1" t="s">
        <v>24367</v>
      </c>
      <c r="B1344" s="1" t="s">
        <v>17660</v>
      </c>
      <c r="C1344" s="1" t="s">
        <v>27358</v>
      </c>
      <c r="D1344" s="1" t="s">
        <v>19753</v>
      </c>
    </row>
    <row r="1345" spans="1:4" x14ac:dyDescent="0.25">
      <c r="A1345" s="1" t="s">
        <v>24368</v>
      </c>
      <c r="B1345" s="1" t="s">
        <v>17661</v>
      </c>
      <c r="C1345" s="1" t="s">
        <v>27359</v>
      </c>
      <c r="D1345" s="1" t="s">
        <v>19754</v>
      </c>
    </row>
    <row r="1346" spans="1:4" x14ac:dyDescent="0.25">
      <c r="A1346" s="1" t="s">
        <v>24369</v>
      </c>
      <c r="B1346" s="1" t="s">
        <v>17662</v>
      </c>
      <c r="C1346" s="1" t="s">
        <v>27360</v>
      </c>
      <c r="D1346" s="1" t="s">
        <v>19755</v>
      </c>
    </row>
    <row r="1347" spans="1:4" x14ac:dyDescent="0.25">
      <c r="A1347" s="1" t="s">
        <v>24370</v>
      </c>
      <c r="B1347" s="1" t="s">
        <v>17663</v>
      </c>
      <c r="C1347" s="1" t="s">
        <v>27361</v>
      </c>
      <c r="D1347" s="1" t="s">
        <v>19756</v>
      </c>
    </row>
    <row r="1348" spans="1:4" x14ac:dyDescent="0.25">
      <c r="A1348" s="1" t="s">
        <v>24371</v>
      </c>
      <c r="B1348" s="1" t="s">
        <v>17664</v>
      </c>
      <c r="C1348" s="1" t="s">
        <v>27362</v>
      </c>
      <c r="D1348" s="1" t="s">
        <v>19757</v>
      </c>
    </row>
    <row r="1349" spans="1:4" x14ac:dyDescent="0.25">
      <c r="A1349" s="1" t="s">
        <v>24372</v>
      </c>
      <c r="B1349" s="1" t="s">
        <v>17665</v>
      </c>
      <c r="C1349" s="1" t="s">
        <v>27363</v>
      </c>
      <c r="D1349" s="1" t="s">
        <v>19758</v>
      </c>
    </row>
    <row r="1350" spans="1:4" x14ac:dyDescent="0.25">
      <c r="A1350" s="1" t="s">
        <v>24373</v>
      </c>
      <c r="B1350" s="1" t="s">
        <v>17666</v>
      </c>
      <c r="C1350" s="1" t="s">
        <v>27364</v>
      </c>
      <c r="D1350" s="1" t="s">
        <v>19759</v>
      </c>
    </row>
    <row r="1351" spans="1:4" x14ac:dyDescent="0.25">
      <c r="A1351" s="1" t="s">
        <v>24374</v>
      </c>
      <c r="B1351" s="1" t="s">
        <v>17667</v>
      </c>
      <c r="C1351" s="1" t="s">
        <v>27365</v>
      </c>
      <c r="D1351" s="1" t="s">
        <v>19760</v>
      </c>
    </row>
    <row r="1352" spans="1:4" x14ac:dyDescent="0.25">
      <c r="A1352" s="1" t="s">
        <v>24375</v>
      </c>
      <c r="B1352" s="1" t="s">
        <v>17668</v>
      </c>
      <c r="C1352" s="1" t="s">
        <v>27366</v>
      </c>
      <c r="D1352" s="1" t="s">
        <v>19761</v>
      </c>
    </row>
    <row r="1353" spans="1:4" x14ac:dyDescent="0.25">
      <c r="A1353" s="1" t="s">
        <v>24376</v>
      </c>
      <c r="B1353" s="1" t="s">
        <v>17669</v>
      </c>
      <c r="C1353" s="1" t="s">
        <v>27367</v>
      </c>
      <c r="D1353" s="1" t="s">
        <v>19762</v>
      </c>
    </row>
    <row r="1354" spans="1:4" x14ac:dyDescent="0.25">
      <c r="A1354" s="1" t="s">
        <v>24377</v>
      </c>
      <c r="B1354" s="1" t="s">
        <v>17670</v>
      </c>
      <c r="C1354" s="1" t="s">
        <v>27368</v>
      </c>
      <c r="D1354" s="1" t="s">
        <v>19763</v>
      </c>
    </row>
    <row r="1355" spans="1:4" x14ac:dyDescent="0.25">
      <c r="A1355" s="1" t="s">
        <v>24378</v>
      </c>
      <c r="B1355" s="1" t="s">
        <v>17671</v>
      </c>
      <c r="C1355" s="1" t="s">
        <v>27369</v>
      </c>
      <c r="D1355" s="1" t="s">
        <v>19764</v>
      </c>
    </row>
    <row r="1356" spans="1:4" x14ac:dyDescent="0.25">
      <c r="A1356" s="1" t="s">
        <v>24379</v>
      </c>
      <c r="B1356" s="1" t="s">
        <v>17672</v>
      </c>
      <c r="C1356" s="1" t="s">
        <v>27370</v>
      </c>
      <c r="D1356" s="1" t="s">
        <v>19765</v>
      </c>
    </row>
    <row r="1357" spans="1:4" x14ac:dyDescent="0.25">
      <c r="A1357" s="1" t="s">
        <v>24380</v>
      </c>
      <c r="B1357" s="1" t="s">
        <v>17673</v>
      </c>
      <c r="C1357" s="1" t="s">
        <v>27371</v>
      </c>
      <c r="D1357" s="1" t="s">
        <v>19766</v>
      </c>
    </row>
    <row r="1358" spans="1:4" x14ac:dyDescent="0.25">
      <c r="A1358" s="1" t="s">
        <v>24381</v>
      </c>
      <c r="B1358" s="1" t="s">
        <v>17674</v>
      </c>
      <c r="C1358" s="1" t="s">
        <v>27372</v>
      </c>
      <c r="D1358" s="1" t="s">
        <v>19767</v>
      </c>
    </row>
    <row r="1359" spans="1:4" x14ac:dyDescent="0.25">
      <c r="A1359" s="1" t="s">
        <v>24382</v>
      </c>
      <c r="B1359" s="1" t="s">
        <v>17675</v>
      </c>
      <c r="C1359" s="1" t="s">
        <v>27373</v>
      </c>
      <c r="D1359" s="1" t="s">
        <v>19768</v>
      </c>
    </row>
    <row r="1360" spans="1:4" x14ac:dyDescent="0.25">
      <c r="A1360" s="1" t="s">
        <v>24383</v>
      </c>
      <c r="B1360" s="1" t="s">
        <v>17676</v>
      </c>
      <c r="C1360" s="1" t="s">
        <v>27374</v>
      </c>
      <c r="D1360" s="1" t="s">
        <v>19769</v>
      </c>
    </row>
    <row r="1361" spans="1:4" x14ac:dyDescent="0.25">
      <c r="A1361" s="1" t="s">
        <v>24384</v>
      </c>
      <c r="B1361" s="1" t="s">
        <v>17677</v>
      </c>
      <c r="C1361" s="1" t="s">
        <v>27375</v>
      </c>
      <c r="D1361" s="1" t="s">
        <v>19770</v>
      </c>
    </row>
    <row r="1362" spans="1:4" x14ac:dyDescent="0.25">
      <c r="A1362" s="1" t="s">
        <v>24385</v>
      </c>
      <c r="B1362" s="1" t="s">
        <v>17678</v>
      </c>
      <c r="C1362" s="1" t="s">
        <v>27376</v>
      </c>
      <c r="D1362" s="1" t="s">
        <v>19771</v>
      </c>
    </row>
    <row r="1363" spans="1:4" x14ac:dyDescent="0.25">
      <c r="A1363" s="1" t="s">
        <v>24386</v>
      </c>
      <c r="B1363" s="1" t="s">
        <v>17679</v>
      </c>
      <c r="C1363" s="1" t="s">
        <v>27377</v>
      </c>
      <c r="D1363" s="1" t="s">
        <v>19772</v>
      </c>
    </row>
    <row r="1364" spans="1:4" x14ac:dyDescent="0.25">
      <c r="A1364" s="1" t="s">
        <v>24387</v>
      </c>
      <c r="B1364" s="1" t="s">
        <v>17680</v>
      </c>
      <c r="C1364" s="1" t="s">
        <v>27378</v>
      </c>
      <c r="D1364" s="1" t="s">
        <v>19773</v>
      </c>
    </row>
    <row r="1365" spans="1:4" x14ac:dyDescent="0.25">
      <c r="A1365" s="1" t="s">
        <v>24388</v>
      </c>
      <c r="B1365" s="1" t="s">
        <v>17681</v>
      </c>
      <c r="C1365" s="1" t="s">
        <v>27379</v>
      </c>
      <c r="D1365" s="1" t="s">
        <v>19774</v>
      </c>
    </row>
    <row r="1366" spans="1:4" x14ac:dyDescent="0.25">
      <c r="A1366" s="1" t="s">
        <v>24389</v>
      </c>
      <c r="B1366" s="1" t="s">
        <v>17682</v>
      </c>
      <c r="C1366" s="1" t="s">
        <v>27380</v>
      </c>
      <c r="D1366" s="1" t="s">
        <v>19775</v>
      </c>
    </row>
    <row r="1367" spans="1:4" x14ac:dyDescent="0.25">
      <c r="A1367" s="1" t="s">
        <v>24390</v>
      </c>
      <c r="B1367" s="1" t="s">
        <v>17683</v>
      </c>
      <c r="C1367" s="1" t="s">
        <v>27381</v>
      </c>
      <c r="D1367" s="1" t="s">
        <v>19776</v>
      </c>
    </row>
    <row r="1368" spans="1:4" x14ac:dyDescent="0.25">
      <c r="A1368" s="1" t="s">
        <v>24391</v>
      </c>
      <c r="B1368" s="1" t="s">
        <v>17684</v>
      </c>
      <c r="C1368" s="1" t="s">
        <v>27382</v>
      </c>
      <c r="D1368" s="1" t="s">
        <v>19777</v>
      </c>
    </row>
    <row r="1369" spans="1:4" x14ac:dyDescent="0.25">
      <c r="A1369" s="1" t="s">
        <v>24392</v>
      </c>
      <c r="B1369" s="1" t="s">
        <v>17685</v>
      </c>
      <c r="C1369" s="1" t="s">
        <v>27383</v>
      </c>
      <c r="D1369" s="1" t="s">
        <v>19778</v>
      </c>
    </row>
    <row r="1370" spans="1:4" x14ac:dyDescent="0.25">
      <c r="A1370" s="1" t="s">
        <v>24393</v>
      </c>
      <c r="B1370" s="1" t="s">
        <v>17686</v>
      </c>
      <c r="C1370" s="1" t="s">
        <v>27384</v>
      </c>
      <c r="D1370" s="1" t="s">
        <v>19779</v>
      </c>
    </row>
    <row r="1371" spans="1:4" x14ac:dyDescent="0.25">
      <c r="A1371" s="1" t="s">
        <v>24394</v>
      </c>
      <c r="B1371" s="1" t="s">
        <v>17687</v>
      </c>
      <c r="C1371" s="1" t="s">
        <v>27385</v>
      </c>
      <c r="D1371" s="1" t="s">
        <v>19780</v>
      </c>
    </row>
    <row r="1372" spans="1:4" x14ac:dyDescent="0.25">
      <c r="A1372" s="1" t="s">
        <v>24395</v>
      </c>
      <c r="B1372" s="1" t="s">
        <v>17688</v>
      </c>
      <c r="C1372" s="1" t="s">
        <v>27386</v>
      </c>
      <c r="D1372" s="1" t="s">
        <v>19781</v>
      </c>
    </row>
    <row r="1373" spans="1:4" x14ac:dyDescent="0.25">
      <c r="A1373" s="1" t="s">
        <v>24396</v>
      </c>
      <c r="B1373" s="1" t="s">
        <v>17689</v>
      </c>
      <c r="C1373" s="1" t="s">
        <v>27387</v>
      </c>
      <c r="D1373" s="1" t="s">
        <v>19782</v>
      </c>
    </row>
    <row r="1374" spans="1:4" x14ac:dyDescent="0.25">
      <c r="A1374" s="1" t="s">
        <v>24397</v>
      </c>
      <c r="B1374" s="1" t="s">
        <v>17690</v>
      </c>
      <c r="C1374" s="1" t="s">
        <v>27388</v>
      </c>
      <c r="D1374" s="1" t="s">
        <v>19783</v>
      </c>
    </row>
    <row r="1375" spans="1:4" x14ac:dyDescent="0.25">
      <c r="A1375" s="1" t="s">
        <v>24398</v>
      </c>
      <c r="B1375" s="1" t="s">
        <v>17691</v>
      </c>
      <c r="C1375" s="1" t="s">
        <v>27389</v>
      </c>
      <c r="D1375" s="1" t="s">
        <v>19784</v>
      </c>
    </row>
    <row r="1376" spans="1:4" x14ac:dyDescent="0.25">
      <c r="A1376" s="1" t="s">
        <v>24399</v>
      </c>
      <c r="B1376" s="1" t="s">
        <v>17692</v>
      </c>
      <c r="C1376" s="1" t="s">
        <v>27390</v>
      </c>
      <c r="D1376" s="1" t="s">
        <v>19785</v>
      </c>
    </row>
    <row r="1377" spans="1:4" x14ac:dyDescent="0.25">
      <c r="A1377" s="1" t="s">
        <v>24400</v>
      </c>
      <c r="B1377" s="1" t="s">
        <v>17693</v>
      </c>
      <c r="C1377" s="1" t="s">
        <v>27391</v>
      </c>
      <c r="D1377" s="1" t="s">
        <v>19786</v>
      </c>
    </row>
    <row r="1378" spans="1:4" x14ac:dyDescent="0.25">
      <c r="A1378" s="1" t="s">
        <v>24401</v>
      </c>
      <c r="B1378" s="1" t="s">
        <v>17694</v>
      </c>
      <c r="C1378" s="1" t="s">
        <v>27392</v>
      </c>
      <c r="D1378" s="1" t="s">
        <v>19787</v>
      </c>
    </row>
    <row r="1379" spans="1:4" x14ac:dyDescent="0.25">
      <c r="A1379" s="1" t="s">
        <v>24402</v>
      </c>
      <c r="B1379" s="1" t="s">
        <v>17695</v>
      </c>
      <c r="C1379" s="1" t="s">
        <v>27393</v>
      </c>
      <c r="D1379" s="1" t="s">
        <v>19788</v>
      </c>
    </row>
    <row r="1380" spans="1:4" x14ac:dyDescent="0.25">
      <c r="A1380" s="1" t="s">
        <v>24403</v>
      </c>
      <c r="B1380" s="1" t="s">
        <v>17696</v>
      </c>
      <c r="C1380" s="1" t="s">
        <v>27394</v>
      </c>
      <c r="D1380" s="1" t="s">
        <v>19789</v>
      </c>
    </row>
    <row r="1381" spans="1:4" x14ac:dyDescent="0.25">
      <c r="A1381" s="1" t="s">
        <v>24404</v>
      </c>
      <c r="B1381" s="1" t="s">
        <v>17697</v>
      </c>
      <c r="C1381" s="1" t="s">
        <v>27395</v>
      </c>
      <c r="D1381" s="1" t="s">
        <v>19790</v>
      </c>
    </row>
    <row r="1382" spans="1:4" x14ac:dyDescent="0.25">
      <c r="A1382" s="1" t="s">
        <v>24405</v>
      </c>
      <c r="B1382" s="1" t="s">
        <v>17698</v>
      </c>
      <c r="C1382" s="1" t="s">
        <v>27396</v>
      </c>
      <c r="D1382" s="1" t="s">
        <v>19791</v>
      </c>
    </row>
    <row r="1383" spans="1:4" x14ac:dyDescent="0.25">
      <c r="A1383" s="1" t="s">
        <v>24406</v>
      </c>
      <c r="B1383" s="1" t="s">
        <v>17699</v>
      </c>
      <c r="C1383" s="1" t="s">
        <v>27397</v>
      </c>
      <c r="D1383" s="1" t="s">
        <v>19792</v>
      </c>
    </row>
    <row r="1384" spans="1:4" x14ac:dyDescent="0.25">
      <c r="A1384" s="1" t="s">
        <v>24407</v>
      </c>
      <c r="B1384" s="1" t="s">
        <v>17700</v>
      </c>
      <c r="C1384" s="1" t="s">
        <v>27398</v>
      </c>
      <c r="D1384" s="1" t="s">
        <v>19793</v>
      </c>
    </row>
    <row r="1385" spans="1:4" x14ac:dyDescent="0.25">
      <c r="A1385" s="1" t="s">
        <v>24408</v>
      </c>
      <c r="B1385" s="1" t="s">
        <v>17701</v>
      </c>
      <c r="C1385" s="1" t="s">
        <v>27399</v>
      </c>
      <c r="D1385" s="1" t="s">
        <v>19794</v>
      </c>
    </row>
    <row r="1386" spans="1:4" x14ac:dyDescent="0.25">
      <c r="A1386" s="1" t="s">
        <v>24409</v>
      </c>
      <c r="B1386" s="1" t="s">
        <v>17702</v>
      </c>
      <c r="C1386" s="1" t="s">
        <v>27400</v>
      </c>
      <c r="D1386" s="1" t="s">
        <v>19795</v>
      </c>
    </row>
    <row r="1387" spans="1:4" x14ac:dyDescent="0.25">
      <c r="A1387" s="1" t="s">
        <v>24410</v>
      </c>
      <c r="B1387" s="1" t="s">
        <v>17703</v>
      </c>
      <c r="C1387" s="1" t="s">
        <v>27401</v>
      </c>
      <c r="D1387" s="1" t="s">
        <v>19796</v>
      </c>
    </row>
    <row r="1388" spans="1:4" x14ac:dyDescent="0.25">
      <c r="A1388" s="1" t="s">
        <v>24411</v>
      </c>
      <c r="B1388" s="1" t="s">
        <v>17704</v>
      </c>
      <c r="C1388" s="1" t="s">
        <v>27402</v>
      </c>
      <c r="D1388" s="1" t="s">
        <v>19797</v>
      </c>
    </row>
    <row r="1389" spans="1:4" x14ac:dyDescent="0.25">
      <c r="A1389" s="1" t="s">
        <v>24412</v>
      </c>
      <c r="B1389" s="1" t="s">
        <v>17705</v>
      </c>
      <c r="C1389" s="1" t="s">
        <v>27403</v>
      </c>
      <c r="D1389" s="1" t="s">
        <v>19798</v>
      </c>
    </row>
    <row r="1390" spans="1:4" x14ac:dyDescent="0.25">
      <c r="A1390" s="1" t="s">
        <v>24413</v>
      </c>
      <c r="B1390" s="1" t="s">
        <v>17706</v>
      </c>
      <c r="C1390" s="1" t="s">
        <v>27404</v>
      </c>
      <c r="D1390" s="1" t="s">
        <v>19799</v>
      </c>
    </row>
    <row r="1391" spans="1:4" x14ac:dyDescent="0.25">
      <c r="A1391" s="1" t="s">
        <v>24414</v>
      </c>
      <c r="B1391" s="1" t="s">
        <v>17707</v>
      </c>
      <c r="C1391" s="1" t="s">
        <v>27405</v>
      </c>
      <c r="D1391" s="1" t="s">
        <v>19800</v>
      </c>
    </row>
    <row r="1392" spans="1:4" x14ac:dyDescent="0.25">
      <c r="A1392" s="1" t="s">
        <v>24415</v>
      </c>
      <c r="B1392" s="1" t="s">
        <v>17708</v>
      </c>
      <c r="C1392" s="1" t="s">
        <v>27406</v>
      </c>
      <c r="D1392" s="1" t="s">
        <v>19801</v>
      </c>
    </row>
    <row r="1393" spans="1:4" x14ac:dyDescent="0.25">
      <c r="A1393" s="1" t="s">
        <v>24416</v>
      </c>
      <c r="B1393" s="1" t="s">
        <v>17709</v>
      </c>
      <c r="C1393" s="1" t="s">
        <v>27407</v>
      </c>
      <c r="D1393" s="1" t="s">
        <v>19802</v>
      </c>
    </row>
    <row r="1394" spans="1:4" x14ac:dyDescent="0.25">
      <c r="A1394" s="1" t="s">
        <v>24417</v>
      </c>
      <c r="B1394" s="1" t="s">
        <v>17710</v>
      </c>
      <c r="C1394" s="1" t="s">
        <v>27408</v>
      </c>
      <c r="D1394" s="1" t="s">
        <v>19803</v>
      </c>
    </row>
    <row r="1395" spans="1:4" x14ac:dyDescent="0.25">
      <c r="A1395" s="1" t="s">
        <v>24418</v>
      </c>
      <c r="B1395" s="1" t="s">
        <v>17711</v>
      </c>
      <c r="C1395" s="1" t="s">
        <v>27409</v>
      </c>
      <c r="D1395" s="1" t="s">
        <v>19804</v>
      </c>
    </row>
    <row r="1396" spans="1:4" x14ac:dyDescent="0.25">
      <c r="A1396" s="1" t="s">
        <v>24419</v>
      </c>
      <c r="B1396" s="1" t="s">
        <v>17712</v>
      </c>
      <c r="C1396" s="1" t="s">
        <v>27410</v>
      </c>
      <c r="D1396" s="1" t="s">
        <v>19805</v>
      </c>
    </row>
    <row r="1397" spans="1:4" x14ac:dyDescent="0.25">
      <c r="A1397" s="1" t="s">
        <v>24420</v>
      </c>
      <c r="B1397" s="1" t="s">
        <v>17713</v>
      </c>
      <c r="C1397" s="1" t="s">
        <v>27411</v>
      </c>
      <c r="D1397" s="1" t="s">
        <v>19806</v>
      </c>
    </row>
    <row r="1398" spans="1:4" x14ac:dyDescent="0.25">
      <c r="A1398" s="1" t="s">
        <v>24421</v>
      </c>
      <c r="B1398" s="1" t="s">
        <v>17714</v>
      </c>
      <c r="C1398" s="1" t="s">
        <v>27412</v>
      </c>
      <c r="D1398" s="1" t="s">
        <v>19807</v>
      </c>
    </row>
    <row r="1399" spans="1:4" x14ac:dyDescent="0.25">
      <c r="A1399" s="1" t="s">
        <v>24422</v>
      </c>
      <c r="B1399" s="1" t="s">
        <v>17715</v>
      </c>
      <c r="C1399" s="1" t="s">
        <v>27413</v>
      </c>
      <c r="D1399" s="1" t="s">
        <v>19808</v>
      </c>
    </row>
    <row r="1400" spans="1:4" x14ac:dyDescent="0.25">
      <c r="A1400" s="1" t="s">
        <v>24423</v>
      </c>
      <c r="B1400" s="1" t="s">
        <v>17716</v>
      </c>
      <c r="C1400" s="1" t="s">
        <v>27414</v>
      </c>
      <c r="D1400" s="1" t="s">
        <v>19809</v>
      </c>
    </row>
    <row r="1401" spans="1:4" x14ac:dyDescent="0.25">
      <c r="A1401" s="1" t="s">
        <v>24424</v>
      </c>
      <c r="B1401" s="1" t="s">
        <v>17717</v>
      </c>
      <c r="C1401" s="1" t="s">
        <v>27415</v>
      </c>
      <c r="D1401" s="1" t="s">
        <v>19810</v>
      </c>
    </row>
    <row r="1402" spans="1:4" x14ac:dyDescent="0.25">
      <c r="A1402" s="1" t="s">
        <v>24425</v>
      </c>
      <c r="B1402" s="1" t="s">
        <v>17718</v>
      </c>
      <c r="C1402" s="1" t="s">
        <v>27416</v>
      </c>
      <c r="D1402" s="1" t="s">
        <v>19811</v>
      </c>
    </row>
    <row r="1403" spans="1:4" x14ac:dyDescent="0.25">
      <c r="A1403" s="1" t="s">
        <v>24426</v>
      </c>
      <c r="B1403" s="1" t="s">
        <v>17719</v>
      </c>
      <c r="C1403" s="1" t="s">
        <v>27417</v>
      </c>
      <c r="D1403" s="1" t="s">
        <v>19812</v>
      </c>
    </row>
    <row r="1404" spans="1:4" x14ac:dyDescent="0.25">
      <c r="A1404" s="1" t="s">
        <v>24427</v>
      </c>
      <c r="B1404" s="1" t="s">
        <v>17720</v>
      </c>
      <c r="C1404" s="1" t="s">
        <v>27418</v>
      </c>
      <c r="D1404" s="1" t="s">
        <v>19813</v>
      </c>
    </row>
    <row r="1405" spans="1:4" x14ac:dyDescent="0.25">
      <c r="A1405" s="1" t="s">
        <v>24428</v>
      </c>
      <c r="B1405" s="1" t="s">
        <v>17721</v>
      </c>
      <c r="C1405" s="1" t="s">
        <v>27419</v>
      </c>
      <c r="D1405" s="1" t="s">
        <v>19814</v>
      </c>
    </row>
    <row r="1406" spans="1:4" x14ac:dyDescent="0.25">
      <c r="A1406" s="1" t="s">
        <v>24429</v>
      </c>
      <c r="B1406" s="1" t="s">
        <v>17722</v>
      </c>
      <c r="C1406" s="1" t="s">
        <v>27420</v>
      </c>
      <c r="D1406" s="1" t="s">
        <v>19815</v>
      </c>
    </row>
    <row r="1407" spans="1:4" x14ac:dyDescent="0.25">
      <c r="A1407" s="1" t="s">
        <v>24430</v>
      </c>
      <c r="B1407" s="1" t="s">
        <v>17723</v>
      </c>
      <c r="C1407" s="1" t="s">
        <v>27421</v>
      </c>
      <c r="D1407" s="1" t="s">
        <v>19816</v>
      </c>
    </row>
    <row r="1408" spans="1:4" x14ac:dyDescent="0.25">
      <c r="A1408" s="1" t="s">
        <v>24431</v>
      </c>
      <c r="B1408" s="1" t="s">
        <v>17724</v>
      </c>
      <c r="C1408" s="1" t="s">
        <v>27422</v>
      </c>
      <c r="D1408" s="1" t="s">
        <v>19817</v>
      </c>
    </row>
    <row r="1409" spans="1:4" x14ac:dyDescent="0.25">
      <c r="A1409" s="1" t="s">
        <v>24432</v>
      </c>
      <c r="B1409" s="1" t="s">
        <v>17725</v>
      </c>
      <c r="C1409" s="1" t="s">
        <v>27423</v>
      </c>
      <c r="D1409" s="1" t="s">
        <v>19818</v>
      </c>
    </row>
    <row r="1410" spans="1:4" x14ac:dyDescent="0.25">
      <c r="A1410" s="1" t="s">
        <v>24433</v>
      </c>
      <c r="B1410" s="1" t="s">
        <v>17726</v>
      </c>
      <c r="C1410" s="1" t="s">
        <v>27424</v>
      </c>
      <c r="D1410" s="1" t="s">
        <v>19819</v>
      </c>
    </row>
    <row r="1411" spans="1:4" x14ac:dyDescent="0.25">
      <c r="A1411" s="1" t="s">
        <v>24434</v>
      </c>
      <c r="B1411" s="1" t="s">
        <v>17727</v>
      </c>
      <c r="C1411" s="1" t="s">
        <v>27425</v>
      </c>
      <c r="D1411" s="1" t="s">
        <v>19820</v>
      </c>
    </row>
    <row r="1412" spans="1:4" x14ac:dyDescent="0.25">
      <c r="A1412" s="1" t="s">
        <v>24435</v>
      </c>
      <c r="B1412" s="1" t="s">
        <v>17728</v>
      </c>
      <c r="C1412" s="1" t="s">
        <v>27426</v>
      </c>
      <c r="D1412" s="1" t="s">
        <v>19821</v>
      </c>
    </row>
    <row r="1413" spans="1:4" x14ac:dyDescent="0.25">
      <c r="A1413" s="1" t="s">
        <v>24436</v>
      </c>
      <c r="B1413" s="1" t="s">
        <v>17729</v>
      </c>
      <c r="C1413" s="1" t="s">
        <v>27427</v>
      </c>
      <c r="D1413" s="1" t="s">
        <v>19822</v>
      </c>
    </row>
    <row r="1414" spans="1:4" x14ac:dyDescent="0.25">
      <c r="A1414" s="1" t="s">
        <v>24437</v>
      </c>
      <c r="B1414" s="1" t="s">
        <v>17730</v>
      </c>
      <c r="C1414" s="1" t="s">
        <v>27428</v>
      </c>
      <c r="D1414" s="1" t="s">
        <v>19823</v>
      </c>
    </row>
    <row r="1415" spans="1:4" x14ac:dyDescent="0.25">
      <c r="A1415" s="1" t="s">
        <v>24438</v>
      </c>
      <c r="B1415" s="1" t="s">
        <v>17731</v>
      </c>
      <c r="C1415" s="1" t="s">
        <v>27429</v>
      </c>
      <c r="D1415" s="1" t="s">
        <v>19824</v>
      </c>
    </row>
    <row r="1416" spans="1:4" x14ac:dyDescent="0.25">
      <c r="A1416" s="1" t="s">
        <v>24439</v>
      </c>
      <c r="B1416" s="1" t="s">
        <v>17732</v>
      </c>
      <c r="C1416" s="1" t="s">
        <v>27430</v>
      </c>
      <c r="D1416" s="1" t="s">
        <v>19825</v>
      </c>
    </row>
    <row r="1417" spans="1:4" x14ac:dyDescent="0.25">
      <c r="A1417" s="1" t="s">
        <v>24440</v>
      </c>
      <c r="B1417" s="1" t="s">
        <v>17732</v>
      </c>
      <c r="C1417" s="1" t="s">
        <v>27431</v>
      </c>
      <c r="D1417" s="1" t="s">
        <v>19825</v>
      </c>
    </row>
    <row r="1418" spans="1:4" x14ac:dyDescent="0.25">
      <c r="A1418" s="1" t="s">
        <v>24441</v>
      </c>
      <c r="B1418" s="1" t="s">
        <v>17733</v>
      </c>
      <c r="C1418" s="1" t="s">
        <v>27432</v>
      </c>
      <c r="D1418" s="1" t="s">
        <v>19826</v>
      </c>
    </row>
    <row r="1419" spans="1:4" x14ac:dyDescent="0.25">
      <c r="A1419" s="1" t="s">
        <v>24442</v>
      </c>
      <c r="B1419" s="1" t="s">
        <v>17734</v>
      </c>
      <c r="C1419" s="1" t="s">
        <v>27433</v>
      </c>
      <c r="D1419" s="1" t="s">
        <v>19827</v>
      </c>
    </row>
    <row r="1420" spans="1:4" x14ac:dyDescent="0.25">
      <c r="A1420" s="1" t="s">
        <v>24443</v>
      </c>
      <c r="B1420" s="1" t="s">
        <v>17735</v>
      </c>
      <c r="C1420" s="1" t="s">
        <v>27434</v>
      </c>
      <c r="D1420" s="1" t="s">
        <v>19828</v>
      </c>
    </row>
    <row r="1421" spans="1:4" x14ac:dyDescent="0.25">
      <c r="A1421" s="1" t="s">
        <v>24444</v>
      </c>
      <c r="B1421" s="1" t="s">
        <v>17736</v>
      </c>
      <c r="C1421" s="1" t="s">
        <v>27435</v>
      </c>
      <c r="D1421" s="1" t="s">
        <v>19829</v>
      </c>
    </row>
    <row r="1422" spans="1:4" x14ac:dyDescent="0.25">
      <c r="A1422" s="1" t="s">
        <v>24445</v>
      </c>
      <c r="B1422" s="1" t="s">
        <v>17737</v>
      </c>
      <c r="C1422" s="1" t="s">
        <v>27436</v>
      </c>
      <c r="D1422" s="1" t="s">
        <v>20635</v>
      </c>
    </row>
    <row r="1423" spans="1:4" x14ac:dyDescent="0.25">
      <c r="A1423" s="1" t="s">
        <v>24446</v>
      </c>
      <c r="B1423" s="1" t="s">
        <v>17738</v>
      </c>
      <c r="C1423" s="1" t="s">
        <v>27437</v>
      </c>
      <c r="D1423" s="1" t="s">
        <v>19830</v>
      </c>
    </row>
    <row r="1424" spans="1:4" x14ac:dyDescent="0.25">
      <c r="A1424" s="1" t="s">
        <v>24447</v>
      </c>
      <c r="B1424" s="1" t="s">
        <v>17739</v>
      </c>
      <c r="C1424" s="1" t="s">
        <v>27438</v>
      </c>
      <c r="D1424" s="1" t="s">
        <v>19831</v>
      </c>
    </row>
    <row r="1425" spans="1:4" x14ac:dyDescent="0.25">
      <c r="A1425" s="1" t="s">
        <v>24448</v>
      </c>
      <c r="B1425" s="1" t="s">
        <v>17740</v>
      </c>
      <c r="C1425" s="1" t="s">
        <v>27439</v>
      </c>
      <c r="D1425" s="1" t="s">
        <v>19832</v>
      </c>
    </row>
    <row r="1426" spans="1:4" x14ac:dyDescent="0.25">
      <c r="A1426" s="1" t="s">
        <v>24449</v>
      </c>
      <c r="B1426" s="1" t="s">
        <v>17741</v>
      </c>
      <c r="C1426" s="1" t="s">
        <v>27440</v>
      </c>
      <c r="D1426" s="1" t="s">
        <v>19833</v>
      </c>
    </row>
    <row r="1427" spans="1:4" x14ac:dyDescent="0.25">
      <c r="A1427" s="1" t="s">
        <v>24450</v>
      </c>
      <c r="B1427" s="1" t="s">
        <v>17742</v>
      </c>
      <c r="C1427" s="1" t="s">
        <v>27441</v>
      </c>
      <c r="D1427" s="1" t="s">
        <v>19834</v>
      </c>
    </row>
    <row r="1428" spans="1:4" x14ac:dyDescent="0.25">
      <c r="A1428" s="1" t="s">
        <v>24451</v>
      </c>
      <c r="B1428" s="1" t="s">
        <v>17743</v>
      </c>
      <c r="C1428" s="1" t="s">
        <v>27442</v>
      </c>
      <c r="D1428" s="1" t="s">
        <v>19835</v>
      </c>
    </row>
    <row r="1429" spans="1:4" x14ac:dyDescent="0.25">
      <c r="A1429" s="1" t="s">
        <v>24452</v>
      </c>
      <c r="B1429" s="1" t="s">
        <v>17744</v>
      </c>
      <c r="C1429" s="1" t="s">
        <v>27443</v>
      </c>
      <c r="D1429" s="1" t="s">
        <v>19836</v>
      </c>
    </row>
    <row r="1430" spans="1:4" x14ac:dyDescent="0.25">
      <c r="A1430" s="1" t="s">
        <v>24453</v>
      </c>
      <c r="B1430" s="1" t="s">
        <v>17745</v>
      </c>
      <c r="C1430" s="1" t="s">
        <v>27444</v>
      </c>
      <c r="D1430" s="1" t="s">
        <v>19837</v>
      </c>
    </row>
    <row r="1431" spans="1:4" x14ac:dyDescent="0.25">
      <c r="A1431" s="1" t="s">
        <v>24454</v>
      </c>
      <c r="B1431" s="1" t="s">
        <v>17746</v>
      </c>
      <c r="C1431" s="1" t="s">
        <v>27445</v>
      </c>
      <c r="D1431" s="1" t="s">
        <v>19838</v>
      </c>
    </row>
    <row r="1432" spans="1:4" x14ac:dyDescent="0.25">
      <c r="A1432" s="1" t="s">
        <v>24455</v>
      </c>
      <c r="B1432" s="1" t="s">
        <v>17747</v>
      </c>
      <c r="C1432" s="1" t="s">
        <v>27446</v>
      </c>
      <c r="D1432" s="1" t="s">
        <v>19839</v>
      </c>
    </row>
    <row r="1433" spans="1:4" x14ac:dyDescent="0.25">
      <c r="A1433" s="1" t="s">
        <v>24456</v>
      </c>
      <c r="B1433" s="1" t="s">
        <v>17748</v>
      </c>
      <c r="C1433" s="1" t="s">
        <v>27447</v>
      </c>
      <c r="D1433" s="1" t="s">
        <v>19840</v>
      </c>
    </row>
    <row r="1434" spans="1:4" x14ac:dyDescent="0.25">
      <c r="A1434" s="1" t="s">
        <v>24457</v>
      </c>
      <c r="B1434" s="1" t="s">
        <v>17749</v>
      </c>
      <c r="C1434" s="1" t="s">
        <v>27448</v>
      </c>
      <c r="D1434" s="1" t="s">
        <v>19841</v>
      </c>
    </row>
    <row r="1435" spans="1:4" x14ac:dyDescent="0.25">
      <c r="A1435" s="1" t="s">
        <v>24458</v>
      </c>
      <c r="B1435" s="1" t="s">
        <v>17750</v>
      </c>
      <c r="C1435" s="1" t="s">
        <v>27449</v>
      </c>
      <c r="D1435" s="1" t="s">
        <v>19842</v>
      </c>
    </row>
    <row r="1436" spans="1:4" x14ac:dyDescent="0.25">
      <c r="A1436" s="1" t="s">
        <v>24459</v>
      </c>
      <c r="B1436" s="1" t="s">
        <v>17751</v>
      </c>
      <c r="C1436" s="1" t="s">
        <v>27450</v>
      </c>
      <c r="D1436" s="1" t="s">
        <v>19843</v>
      </c>
    </row>
    <row r="1437" spans="1:4" x14ac:dyDescent="0.25">
      <c r="A1437" s="1" t="s">
        <v>24460</v>
      </c>
      <c r="B1437" s="1" t="s">
        <v>17752</v>
      </c>
      <c r="C1437" s="1" t="s">
        <v>27451</v>
      </c>
      <c r="D1437" s="1" t="s">
        <v>19844</v>
      </c>
    </row>
    <row r="1438" spans="1:4" x14ac:dyDescent="0.25">
      <c r="A1438" s="1" t="s">
        <v>24461</v>
      </c>
      <c r="B1438" s="1" t="s">
        <v>17753</v>
      </c>
      <c r="C1438" s="1" t="s">
        <v>27452</v>
      </c>
      <c r="D1438" s="1" t="s">
        <v>19845</v>
      </c>
    </row>
    <row r="1439" spans="1:4" x14ac:dyDescent="0.25">
      <c r="A1439" s="1" t="s">
        <v>24462</v>
      </c>
      <c r="B1439" s="1" t="s">
        <v>17754</v>
      </c>
      <c r="C1439" s="1" t="s">
        <v>27453</v>
      </c>
      <c r="D1439" s="1" t="s">
        <v>19846</v>
      </c>
    </row>
    <row r="1440" spans="1:4" x14ac:dyDescent="0.25">
      <c r="A1440" s="1" t="s">
        <v>24463</v>
      </c>
      <c r="B1440" s="1" t="s">
        <v>17755</v>
      </c>
      <c r="C1440" s="1" t="s">
        <v>27454</v>
      </c>
      <c r="D1440" s="1" t="s">
        <v>19847</v>
      </c>
    </row>
    <row r="1441" spans="1:4" x14ac:dyDescent="0.25">
      <c r="A1441" s="1" t="s">
        <v>24464</v>
      </c>
      <c r="B1441" s="1" t="s">
        <v>17756</v>
      </c>
      <c r="C1441" s="1" t="s">
        <v>27455</v>
      </c>
      <c r="D1441" s="1" t="s">
        <v>19848</v>
      </c>
    </row>
    <row r="1442" spans="1:4" x14ac:dyDescent="0.25">
      <c r="A1442" s="1" t="s">
        <v>24465</v>
      </c>
      <c r="B1442" s="1" t="s">
        <v>17757</v>
      </c>
      <c r="C1442" s="1" t="s">
        <v>27456</v>
      </c>
      <c r="D1442" s="1" t="s">
        <v>19849</v>
      </c>
    </row>
    <row r="1443" spans="1:4" x14ac:dyDescent="0.25">
      <c r="A1443" s="1" t="s">
        <v>24466</v>
      </c>
      <c r="B1443" s="1" t="s">
        <v>17758</v>
      </c>
      <c r="C1443" s="1" t="s">
        <v>27457</v>
      </c>
      <c r="D1443" s="1" t="s">
        <v>19850</v>
      </c>
    </row>
    <row r="1444" spans="1:4" x14ac:dyDescent="0.25">
      <c r="A1444" s="1" t="s">
        <v>24467</v>
      </c>
      <c r="B1444" s="1" t="s">
        <v>17759</v>
      </c>
      <c r="C1444" s="1" t="s">
        <v>27458</v>
      </c>
      <c r="D1444" s="1" t="s">
        <v>19851</v>
      </c>
    </row>
    <row r="1445" spans="1:4" x14ac:dyDescent="0.25">
      <c r="A1445" s="1" t="s">
        <v>24468</v>
      </c>
      <c r="B1445" s="1" t="s">
        <v>17760</v>
      </c>
      <c r="C1445" s="1" t="s">
        <v>27459</v>
      </c>
      <c r="D1445" s="1" t="s">
        <v>19852</v>
      </c>
    </row>
    <row r="1446" spans="1:4" x14ac:dyDescent="0.25">
      <c r="A1446" s="1" t="s">
        <v>24469</v>
      </c>
      <c r="B1446" s="1" t="s">
        <v>17761</v>
      </c>
      <c r="C1446" s="1" t="s">
        <v>27460</v>
      </c>
      <c r="D1446" s="1" t="s">
        <v>19853</v>
      </c>
    </row>
    <row r="1447" spans="1:4" x14ac:dyDescent="0.25">
      <c r="A1447" s="1" t="s">
        <v>24470</v>
      </c>
      <c r="B1447" s="1" t="s">
        <v>17762</v>
      </c>
      <c r="C1447" s="1" t="s">
        <v>27461</v>
      </c>
      <c r="D1447" s="1" t="s">
        <v>19854</v>
      </c>
    </row>
    <row r="1448" spans="1:4" x14ac:dyDescent="0.25">
      <c r="A1448" s="1" t="s">
        <v>24471</v>
      </c>
      <c r="B1448" s="1" t="s">
        <v>17763</v>
      </c>
      <c r="C1448" s="1" t="s">
        <v>27462</v>
      </c>
      <c r="D1448" s="1" t="s">
        <v>19855</v>
      </c>
    </row>
    <row r="1449" spans="1:4" x14ac:dyDescent="0.25">
      <c r="A1449" s="1" t="s">
        <v>24472</v>
      </c>
      <c r="B1449" s="1" t="s">
        <v>17764</v>
      </c>
      <c r="C1449" s="1" t="s">
        <v>27463</v>
      </c>
      <c r="D1449" s="1" t="s">
        <v>19856</v>
      </c>
    </row>
    <row r="1450" spans="1:4" x14ac:dyDescent="0.25">
      <c r="A1450" s="1" t="s">
        <v>24473</v>
      </c>
      <c r="B1450" s="1" t="s">
        <v>17765</v>
      </c>
      <c r="C1450" s="1" t="s">
        <v>27464</v>
      </c>
      <c r="D1450" s="1" t="s">
        <v>19857</v>
      </c>
    </row>
    <row r="1451" spans="1:4" x14ac:dyDescent="0.25">
      <c r="A1451" s="1" t="s">
        <v>24474</v>
      </c>
      <c r="B1451" s="1" t="s">
        <v>17766</v>
      </c>
      <c r="C1451" s="1" t="s">
        <v>27465</v>
      </c>
      <c r="D1451" s="1" t="s">
        <v>19858</v>
      </c>
    </row>
    <row r="1452" spans="1:4" x14ac:dyDescent="0.25">
      <c r="A1452" s="1" t="s">
        <v>24475</v>
      </c>
      <c r="B1452" s="1" t="s">
        <v>17767</v>
      </c>
      <c r="C1452" s="1" t="s">
        <v>27466</v>
      </c>
      <c r="D1452" s="1" t="s">
        <v>19859</v>
      </c>
    </row>
    <row r="1453" spans="1:4" x14ac:dyDescent="0.25">
      <c r="A1453" s="1" t="s">
        <v>24476</v>
      </c>
      <c r="B1453" s="1" t="s">
        <v>17768</v>
      </c>
      <c r="C1453" s="1" t="s">
        <v>27467</v>
      </c>
      <c r="D1453" s="1" t="s">
        <v>19860</v>
      </c>
    </row>
    <row r="1454" spans="1:4" x14ac:dyDescent="0.25">
      <c r="A1454" s="1" t="s">
        <v>24477</v>
      </c>
      <c r="B1454" s="1" t="s">
        <v>17769</v>
      </c>
      <c r="C1454" s="1" t="s">
        <v>27468</v>
      </c>
      <c r="D1454" s="1" t="s">
        <v>19861</v>
      </c>
    </row>
    <row r="1455" spans="1:4" x14ac:dyDescent="0.25">
      <c r="A1455" s="1" t="s">
        <v>24478</v>
      </c>
      <c r="B1455" s="1" t="s">
        <v>17770</v>
      </c>
      <c r="C1455" s="1" t="s">
        <v>27469</v>
      </c>
      <c r="D1455" s="1" t="s">
        <v>19862</v>
      </c>
    </row>
    <row r="1456" spans="1:4" x14ac:dyDescent="0.25">
      <c r="A1456" s="1" t="s">
        <v>24479</v>
      </c>
      <c r="B1456" s="1" t="s">
        <v>17771</v>
      </c>
      <c r="C1456" s="1" t="s">
        <v>27470</v>
      </c>
      <c r="D1456" s="1" t="s">
        <v>19863</v>
      </c>
    </row>
    <row r="1457" spans="1:4" x14ac:dyDescent="0.25">
      <c r="A1457" s="1" t="s">
        <v>24480</v>
      </c>
      <c r="B1457" s="1" t="s">
        <v>17772</v>
      </c>
      <c r="C1457" s="1" t="s">
        <v>27471</v>
      </c>
      <c r="D1457" s="1" t="s">
        <v>19864</v>
      </c>
    </row>
    <row r="1458" spans="1:4" x14ac:dyDescent="0.25">
      <c r="A1458" s="1" t="s">
        <v>24481</v>
      </c>
      <c r="B1458" s="1" t="s">
        <v>17773</v>
      </c>
      <c r="C1458" s="1" t="s">
        <v>27472</v>
      </c>
      <c r="D1458" s="1" t="s">
        <v>19865</v>
      </c>
    </row>
    <row r="1459" spans="1:4" x14ac:dyDescent="0.25">
      <c r="A1459" s="1" t="s">
        <v>24482</v>
      </c>
      <c r="B1459" s="1" t="s">
        <v>17774</v>
      </c>
      <c r="C1459" s="1" t="s">
        <v>27473</v>
      </c>
      <c r="D1459" s="1" t="s">
        <v>19866</v>
      </c>
    </row>
    <row r="1460" spans="1:4" x14ac:dyDescent="0.25">
      <c r="A1460" s="1" t="s">
        <v>24483</v>
      </c>
      <c r="B1460" s="1" t="s">
        <v>17775</v>
      </c>
      <c r="C1460" s="1" t="s">
        <v>27474</v>
      </c>
      <c r="D1460" s="1" t="s">
        <v>19867</v>
      </c>
    </row>
    <row r="1461" spans="1:4" x14ac:dyDescent="0.25">
      <c r="A1461" s="1" t="s">
        <v>24484</v>
      </c>
      <c r="B1461" s="1" t="s">
        <v>17776</v>
      </c>
      <c r="C1461" s="1" t="s">
        <v>27475</v>
      </c>
      <c r="D1461" s="1" t="s">
        <v>19868</v>
      </c>
    </row>
    <row r="1462" spans="1:4" x14ac:dyDescent="0.25">
      <c r="A1462" s="1" t="s">
        <v>24485</v>
      </c>
      <c r="B1462" s="1" t="s">
        <v>17777</v>
      </c>
      <c r="C1462" s="1" t="s">
        <v>27476</v>
      </c>
      <c r="D1462" s="1" t="s">
        <v>19869</v>
      </c>
    </row>
    <row r="1463" spans="1:4" x14ac:dyDescent="0.25">
      <c r="A1463" s="1" t="s">
        <v>24486</v>
      </c>
      <c r="B1463" s="1" t="s">
        <v>17778</v>
      </c>
      <c r="C1463" s="1" t="s">
        <v>27477</v>
      </c>
      <c r="D1463" s="1" t="s">
        <v>19870</v>
      </c>
    </row>
    <row r="1464" spans="1:4" x14ac:dyDescent="0.25">
      <c r="A1464" s="1" t="s">
        <v>24487</v>
      </c>
      <c r="B1464" s="1" t="s">
        <v>17779</v>
      </c>
      <c r="C1464" s="1" t="s">
        <v>27478</v>
      </c>
      <c r="D1464" s="1" t="s">
        <v>19871</v>
      </c>
    </row>
    <row r="1465" spans="1:4" x14ac:dyDescent="0.25">
      <c r="A1465" s="1" t="s">
        <v>24488</v>
      </c>
      <c r="B1465" s="1" t="s">
        <v>17780</v>
      </c>
      <c r="C1465" s="1" t="s">
        <v>27479</v>
      </c>
      <c r="D1465" s="1" t="s">
        <v>19872</v>
      </c>
    </row>
    <row r="1466" spans="1:4" x14ac:dyDescent="0.25">
      <c r="A1466" s="1" t="s">
        <v>24489</v>
      </c>
      <c r="B1466" s="1" t="s">
        <v>17781</v>
      </c>
      <c r="C1466" s="1" t="s">
        <v>27480</v>
      </c>
      <c r="D1466" s="1" t="s">
        <v>19873</v>
      </c>
    </row>
    <row r="1467" spans="1:4" x14ac:dyDescent="0.25">
      <c r="A1467" s="1" t="s">
        <v>24490</v>
      </c>
      <c r="B1467" s="1" t="s">
        <v>17782</v>
      </c>
      <c r="C1467" s="1" t="s">
        <v>27481</v>
      </c>
      <c r="D1467" s="1" t="s">
        <v>19874</v>
      </c>
    </row>
    <row r="1468" spans="1:4" x14ac:dyDescent="0.25">
      <c r="A1468" s="1" t="s">
        <v>24491</v>
      </c>
      <c r="B1468" s="1" t="s">
        <v>17783</v>
      </c>
      <c r="C1468" s="1" t="s">
        <v>27482</v>
      </c>
      <c r="D1468" s="1" t="s">
        <v>19875</v>
      </c>
    </row>
    <row r="1469" spans="1:4" x14ac:dyDescent="0.25">
      <c r="A1469" s="1" t="s">
        <v>24492</v>
      </c>
      <c r="B1469" s="1" t="s">
        <v>17784</v>
      </c>
      <c r="C1469" s="1" t="s">
        <v>27483</v>
      </c>
      <c r="D1469" s="1" t="s">
        <v>19876</v>
      </c>
    </row>
    <row r="1470" spans="1:4" x14ac:dyDescent="0.25">
      <c r="A1470" s="1" t="s">
        <v>24493</v>
      </c>
      <c r="B1470" s="1" t="s">
        <v>17785</v>
      </c>
      <c r="C1470" s="1" t="s">
        <v>27484</v>
      </c>
      <c r="D1470" s="1" t="s">
        <v>19877</v>
      </c>
    </row>
    <row r="1471" spans="1:4" x14ac:dyDescent="0.25">
      <c r="A1471" s="1" t="s">
        <v>24494</v>
      </c>
      <c r="B1471" s="1" t="s">
        <v>17786</v>
      </c>
      <c r="C1471" s="1" t="s">
        <v>27485</v>
      </c>
      <c r="D1471" s="1" t="s">
        <v>19878</v>
      </c>
    </row>
    <row r="1472" spans="1:4" x14ac:dyDescent="0.25">
      <c r="A1472" s="1" t="s">
        <v>24495</v>
      </c>
      <c r="B1472" s="1" t="s">
        <v>17787</v>
      </c>
      <c r="C1472" s="1" t="s">
        <v>27486</v>
      </c>
      <c r="D1472" s="1" t="s">
        <v>19879</v>
      </c>
    </row>
    <row r="1473" spans="1:4" x14ac:dyDescent="0.25">
      <c r="A1473" s="1" t="s">
        <v>24496</v>
      </c>
      <c r="B1473" s="1" t="s">
        <v>17788</v>
      </c>
      <c r="C1473" s="1" t="s">
        <v>27487</v>
      </c>
      <c r="D1473" s="1" t="s">
        <v>19880</v>
      </c>
    </row>
    <row r="1474" spans="1:4" x14ac:dyDescent="0.25">
      <c r="A1474" s="1" t="s">
        <v>24497</v>
      </c>
      <c r="B1474" s="1" t="s">
        <v>17789</v>
      </c>
      <c r="C1474" s="1" t="s">
        <v>27488</v>
      </c>
      <c r="D1474" s="1" t="s">
        <v>19881</v>
      </c>
    </row>
    <row r="1475" spans="1:4" x14ac:dyDescent="0.25">
      <c r="A1475" s="1" t="s">
        <v>24498</v>
      </c>
      <c r="B1475" s="1" t="s">
        <v>17790</v>
      </c>
      <c r="C1475" s="1" t="s">
        <v>27489</v>
      </c>
      <c r="D1475" s="1" t="s">
        <v>19882</v>
      </c>
    </row>
    <row r="1476" spans="1:4" x14ac:dyDescent="0.25">
      <c r="A1476" s="1" t="s">
        <v>24499</v>
      </c>
      <c r="B1476" s="1" t="s">
        <v>17791</v>
      </c>
      <c r="C1476" s="1" t="s">
        <v>27490</v>
      </c>
      <c r="D1476" s="1" t="s">
        <v>19883</v>
      </c>
    </row>
    <row r="1477" spans="1:4" x14ac:dyDescent="0.25">
      <c r="A1477" s="1" t="s">
        <v>24500</v>
      </c>
      <c r="B1477" s="1" t="s">
        <v>17792</v>
      </c>
      <c r="C1477" s="1" t="s">
        <v>27491</v>
      </c>
      <c r="D1477" s="1" t="s">
        <v>19884</v>
      </c>
    </row>
    <row r="1478" spans="1:4" x14ac:dyDescent="0.25">
      <c r="A1478" s="1" t="s">
        <v>24501</v>
      </c>
      <c r="B1478" s="1" t="s">
        <v>17793</v>
      </c>
      <c r="C1478" s="1" t="s">
        <v>27492</v>
      </c>
      <c r="D1478" s="1" t="s">
        <v>19885</v>
      </c>
    </row>
    <row r="1479" spans="1:4" x14ac:dyDescent="0.25">
      <c r="A1479" s="1" t="s">
        <v>24502</v>
      </c>
      <c r="B1479" s="1" t="s">
        <v>17794</v>
      </c>
      <c r="C1479" s="1" t="s">
        <v>27493</v>
      </c>
      <c r="D1479" s="1" t="s">
        <v>19886</v>
      </c>
    </row>
    <row r="1480" spans="1:4" x14ac:dyDescent="0.25">
      <c r="A1480" s="1" t="s">
        <v>24503</v>
      </c>
      <c r="B1480" s="1" t="s">
        <v>17795</v>
      </c>
      <c r="C1480" s="1" t="s">
        <v>27494</v>
      </c>
      <c r="D1480" s="1" t="s">
        <v>19887</v>
      </c>
    </row>
    <row r="1481" spans="1:4" x14ac:dyDescent="0.25">
      <c r="A1481" s="1" t="s">
        <v>24504</v>
      </c>
      <c r="B1481" s="1" t="s">
        <v>17796</v>
      </c>
      <c r="C1481" s="1" t="s">
        <v>27495</v>
      </c>
      <c r="D1481" s="1" t="s">
        <v>19888</v>
      </c>
    </row>
    <row r="1482" spans="1:4" x14ac:dyDescent="0.25">
      <c r="A1482" s="1" t="s">
        <v>24505</v>
      </c>
      <c r="B1482" s="1" t="s">
        <v>17797</v>
      </c>
      <c r="C1482" s="1" t="s">
        <v>27496</v>
      </c>
      <c r="D1482" s="1" t="s">
        <v>19889</v>
      </c>
    </row>
    <row r="1483" spans="1:4" x14ac:dyDescent="0.25">
      <c r="A1483" s="1" t="s">
        <v>24506</v>
      </c>
      <c r="B1483" s="1" t="s">
        <v>17798</v>
      </c>
      <c r="C1483" s="1" t="s">
        <v>27497</v>
      </c>
      <c r="D1483" s="1" t="s">
        <v>19890</v>
      </c>
    </row>
    <row r="1484" spans="1:4" x14ac:dyDescent="0.25">
      <c r="A1484" s="1" t="s">
        <v>24507</v>
      </c>
      <c r="B1484" s="1" t="s">
        <v>17799</v>
      </c>
      <c r="C1484" s="1" t="s">
        <v>27498</v>
      </c>
      <c r="D1484" s="1" t="s">
        <v>19891</v>
      </c>
    </row>
    <row r="1485" spans="1:4" x14ac:dyDescent="0.25">
      <c r="A1485" s="1" t="s">
        <v>24508</v>
      </c>
      <c r="B1485" s="1" t="s">
        <v>17800</v>
      </c>
      <c r="C1485" s="1" t="s">
        <v>27499</v>
      </c>
      <c r="D1485" s="1" t="s">
        <v>19892</v>
      </c>
    </row>
    <row r="1486" spans="1:4" x14ac:dyDescent="0.25">
      <c r="A1486" s="1" t="s">
        <v>24509</v>
      </c>
      <c r="B1486" s="1" t="s">
        <v>17801</v>
      </c>
      <c r="C1486" s="1" t="s">
        <v>27500</v>
      </c>
      <c r="D1486" s="1" t="s">
        <v>19893</v>
      </c>
    </row>
    <row r="1487" spans="1:4" x14ac:dyDescent="0.25">
      <c r="A1487" s="1" t="s">
        <v>24510</v>
      </c>
      <c r="B1487" s="1" t="s">
        <v>17802</v>
      </c>
      <c r="C1487" s="1" t="s">
        <v>27501</v>
      </c>
      <c r="D1487" s="1" t="s">
        <v>19894</v>
      </c>
    </row>
    <row r="1488" spans="1:4" x14ac:dyDescent="0.25">
      <c r="A1488" s="1" t="s">
        <v>24511</v>
      </c>
      <c r="B1488" s="1" t="s">
        <v>17803</v>
      </c>
      <c r="C1488" s="1" t="s">
        <v>27502</v>
      </c>
      <c r="D1488" s="1" t="s">
        <v>19895</v>
      </c>
    </row>
    <row r="1489" spans="1:4" x14ac:dyDescent="0.25">
      <c r="A1489" s="1" t="s">
        <v>24512</v>
      </c>
      <c r="B1489" s="1" t="s">
        <v>17804</v>
      </c>
      <c r="C1489" s="1" t="s">
        <v>27503</v>
      </c>
      <c r="D1489" s="1" t="s">
        <v>19896</v>
      </c>
    </row>
    <row r="1490" spans="1:4" x14ac:dyDescent="0.25">
      <c r="A1490" s="1" t="s">
        <v>24513</v>
      </c>
      <c r="B1490" s="1" t="s">
        <v>17805</v>
      </c>
      <c r="C1490" s="1" t="s">
        <v>27504</v>
      </c>
      <c r="D1490" s="1" t="s">
        <v>19897</v>
      </c>
    </row>
    <row r="1491" spans="1:4" x14ac:dyDescent="0.25">
      <c r="A1491" s="1" t="s">
        <v>24514</v>
      </c>
      <c r="B1491" s="1" t="s">
        <v>17806</v>
      </c>
      <c r="C1491" s="1" t="s">
        <v>27505</v>
      </c>
      <c r="D1491" s="1" t="s">
        <v>19898</v>
      </c>
    </row>
    <row r="1492" spans="1:4" x14ac:dyDescent="0.25">
      <c r="A1492" s="1" t="s">
        <v>24515</v>
      </c>
      <c r="B1492" s="1" t="s">
        <v>17807</v>
      </c>
      <c r="C1492" s="1" t="s">
        <v>27506</v>
      </c>
      <c r="D1492" s="1" t="s">
        <v>19899</v>
      </c>
    </row>
    <row r="1493" spans="1:4" x14ac:dyDescent="0.25">
      <c r="A1493" s="1" t="s">
        <v>24516</v>
      </c>
      <c r="B1493" s="1" t="s">
        <v>17808</v>
      </c>
      <c r="C1493" s="1" t="s">
        <v>27507</v>
      </c>
      <c r="D1493" s="1" t="s">
        <v>19900</v>
      </c>
    </row>
    <row r="1494" spans="1:4" x14ac:dyDescent="0.25">
      <c r="A1494" s="1" t="s">
        <v>24517</v>
      </c>
      <c r="B1494" s="1" t="s">
        <v>17809</v>
      </c>
      <c r="C1494" s="1" t="s">
        <v>27508</v>
      </c>
      <c r="D1494" s="1" t="s">
        <v>19901</v>
      </c>
    </row>
    <row r="1495" spans="1:4" x14ac:dyDescent="0.25">
      <c r="A1495" s="1" t="s">
        <v>24518</v>
      </c>
      <c r="B1495" s="1" t="s">
        <v>17810</v>
      </c>
      <c r="C1495" s="1" t="s">
        <v>27509</v>
      </c>
      <c r="D1495" s="1" t="s">
        <v>19902</v>
      </c>
    </row>
    <row r="1496" spans="1:4" x14ac:dyDescent="0.25">
      <c r="A1496" s="1" t="s">
        <v>24519</v>
      </c>
      <c r="B1496" s="1" t="s">
        <v>17811</v>
      </c>
      <c r="C1496" s="1" t="s">
        <v>27510</v>
      </c>
      <c r="D1496" s="1" t="s">
        <v>19903</v>
      </c>
    </row>
    <row r="1497" spans="1:4" x14ac:dyDescent="0.25">
      <c r="A1497" s="1" t="s">
        <v>24520</v>
      </c>
      <c r="B1497" s="1" t="s">
        <v>17812</v>
      </c>
      <c r="C1497" s="1" t="s">
        <v>27511</v>
      </c>
      <c r="D1497" s="1" t="s">
        <v>19904</v>
      </c>
    </row>
    <row r="1498" spans="1:4" x14ac:dyDescent="0.25">
      <c r="A1498" s="1" t="s">
        <v>24521</v>
      </c>
      <c r="B1498" s="1" t="s">
        <v>17813</v>
      </c>
      <c r="C1498" s="1" t="s">
        <v>27512</v>
      </c>
      <c r="D1498" s="1" t="s">
        <v>19905</v>
      </c>
    </row>
    <row r="1499" spans="1:4" x14ac:dyDescent="0.25">
      <c r="A1499" s="1" t="s">
        <v>24522</v>
      </c>
      <c r="B1499" s="1" t="s">
        <v>17814</v>
      </c>
      <c r="C1499" s="1" t="s">
        <v>27513</v>
      </c>
      <c r="D1499" s="1" t="s">
        <v>19906</v>
      </c>
    </row>
    <row r="1500" spans="1:4" x14ac:dyDescent="0.25">
      <c r="A1500" s="1" t="s">
        <v>24523</v>
      </c>
      <c r="B1500" s="1" t="s">
        <v>17815</v>
      </c>
      <c r="C1500" s="1" t="s">
        <v>27514</v>
      </c>
      <c r="D1500" s="1" t="s">
        <v>19907</v>
      </c>
    </row>
    <row r="1501" spans="1:4" x14ac:dyDescent="0.25">
      <c r="A1501" s="1" t="s">
        <v>24524</v>
      </c>
      <c r="B1501" s="1" t="s">
        <v>17816</v>
      </c>
      <c r="C1501" s="1" t="s">
        <v>27515</v>
      </c>
      <c r="D1501" s="1" t="s">
        <v>19908</v>
      </c>
    </row>
    <row r="1502" spans="1:4" x14ac:dyDescent="0.25">
      <c r="A1502" s="1" t="s">
        <v>24525</v>
      </c>
      <c r="B1502" s="1" t="s">
        <v>17817</v>
      </c>
      <c r="C1502" s="1" t="s">
        <v>27516</v>
      </c>
      <c r="D1502" s="1" t="s">
        <v>19909</v>
      </c>
    </row>
    <row r="1503" spans="1:4" x14ac:dyDescent="0.25">
      <c r="A1503" s="1" t="s">
        <v>24526</v>
      </c>
      <c r="B1503" s="1" t="s">
        <v>17818</v>
      </c>
      <c r="C1503" s="1" t="s">
        <v>27517</v>
      </c>
      <c r="D1503" s="1" t="s">
        <v>19910</v>
      </c>
    </row>
    <row r="1504" spans="1:4" x14ac:dyDescent="0.25">
      <c r="A1504" s="1" t="s">
        <v>24527</v>
      </c>
      <c r="B1504" s="1" t="s">
        <v>17819</v>
      </c>
      <c r="C1504" s="1" t="s">
        <v>27518</v>
      </c>
      <c r="D1504" s="1" t="s">
        <v>19911</v>
      </c>
    </row>
    <row r="1505" spans="1:4" x14ac:dyDescent="0.25">
      <c r="A1505" s="1" t="s">
        <v>24528</v>
      </c>
      <c r="B1505" s="1" t="s">
        <v>17820</v>
      </c>
      <c r="C1505" s="1" t="s">
        <v>27519</v>
      </c>
      <c r="D1505" s="1" t="s">
        <v>19912</v>
      </c>
    </row>
    <row r="1506" spans="1:4" x14ac:dyDescent="0.25">
      <c r="A1506" s="1" t="s">
        <v>24529</v>
      </c>
      <c r="B1506" s="1" t="s">
        <v>17821</v>
      </c>
      <c r="C1506" s="1" t="s">
        <v>27520</v>
      </c>
      <c r="D1506" s="1" t="s">
        <v>19913</v>
      </c>
    </row>
    <row r="1507" spans="1:4" x14ac:dyDescent="0.25">
      <c r="A1507" s="1" t="s">
        <v>24530</v>
      </c>
      <c r="B1507" s="1" t="s">
        <v>17822</v>
      </c>
      <c r="C1507" s="1" t="s">
        <v>27521</v>
      </c>
      <c r="D1507" s="1" t="s">
        <v>19914</v>
      </c>
    </row>
    <row r="1508" spans="1:4" x14ac:dyDescent="0.25">
      <c r="A1508" s="1" t="s">
        <v>24531</v>
      </c>
      <c r="B1508" s="1" t="s">
        <v>17823</v>
      </c>
      <c r="C1508" s="1" t="s">
        <v>27522</v>
      </c>
      <c r="D1508" s="1" t="s">
        <v>19915</v>
      </c>
    </row>
    <row r="1509" spans="1:4" x14ac:dyDescent="0.25">
      <c r="A1509" s="1" t="s">
        <v>24532</v>
      </c>
      <c r="B1509" s="1" t="s">
        <v>17824</v>
      </c>
      <c r="C1509" s="1" t="s">
        <v>27523</v>
      </c>
      <c r="D1509" s="1" t="s">
        <v>19916</v>
      </c>
    </row>
    <row r="1510" spans="1:4" x14ac:dyDescent="0.25">
      <c r="A1510" s="1" t="s">
        <v>24533</v>
      </c>
      <c r="B1510" s="1" t="s">
        <v>17825</v>
      </c>
      <c r="C1510" s="1" t="s">
        <v>27524</v>
      </c>
      <c r="D1510" s="1" t="s">
        <v>19917</v>
      </c>
    </row>
    <row r="1511" spans="1:4" x14ac:dyDescent="0.25">
      <c r="A1511" s="1" t="s">
        <v>24534</v>
      </c>
      <c r="B1511" s="1" t="s">
        <v>17826</v>
      </c>
      <c r="C1511" s="1" t="s">
        <v>27525</v>
      </c>
      <c r="D1511" s="1" t="s">
        <v>19918</v>
      </c>
    </row>
    <row r="1512" spans="1:4" x14ac:dyDescent="0.25">
      <c r="A1512" s="1" t="s">
        <v>24535</v>
      </c>
      <c r="B1512" s="1" t="s">
        <v>17827</v>
      </c>
      <c r="C1512" s="1" t="s">
        <v>27526</v>
      </c>
      <c r="D1512" s="1" t="s">
        <v>19919</v>
      </c>
    </row>
    <row r="1513" spans="1:4" x14ac:dyDescent="0.25">
      <c r="A1513" s="1" t="s">
        <v>24536</v>
      </c>
      <c r="B1513" s="1" t="s">
        <v>17828</v>
      </c>
      <c r="C1513" s="1" t="s">
        <v>27527</v>
      </c>
      <c r="D1513" s="1" t="s">
        <v>19920</v>
      </c>
    </row>
    <row r="1514" spans="1:4" x14ac:dyDescent="0.25">
      <c r="A1514" s="1" t="s">
        <v>24537</v>
      </c>
      <c r="B1514" s="1" t="s">
        <v>17829</v>
      </c>
      <c r="C1514" s="1" t="s">
        <v>27528</v>
      </c>
      <c r="D1514" s="1" t="s">
        <v>19921</v>
      </c>
    </row>
    <row r="1515" spans="1:4" x14ac:dyDescent="0.25">
      <c r="A1515" s="1" t="s">
        <v>24538</v>
      </c>
      <c r="B1515" s="1" t="s">
        <v>17830</v>
      </c>
      <c r="C1515" s="1" t="s">
        <v>27529</v>
      </c>
      <c r="D1515" s="1" t="s">
        <v>19922</v>
      </c>
    </row>
    <row r="1516" spans="1:4" x14ac:dyDescent="0.25">
      <c r="A1516" s="1" t="s">
        <v>24539</v>
      </c>
      <c r="B1516" s="1" t="s">
        <v>17831</v>
      </c>
      <c r="C1516" s="1" t="s">
        <v>27530</v>
      </c>
      <c r="D1516" s="1" t="s">
        <v>19923</v>
      </c>
    </row>
    <row r="1517" spans="1:4" x14ac:dyDescent="0.25">
      <c r="A1517" s="1" t="s">
        <v>24540</v>
      </c>
      <c r="B1517" s="1" t="s">
        <v>17832</v>
      </c>
      <c r="C1517" s="1" t="s">
        <v>27531</v>
      </c>
      <c r="D1517" s="1" t="s">
        <v>19924</v>
      </c>
    </row>
    <row r="1518" spans="1:4" x14ac:dyDescent="0.25">
      <c r="A1518" s="1" t="s">
        <v>24541</v>
      </c>
      <c r="B1518" s="1" t="s">
        <v>17833</v>
      </c>
      <c r="C1518" s="1" t="s">
        <v>27532</v>
      </c>
      <c r="D1518" s="1" t="s">
        <v>19925</v>
      </c>
    </row>
    <row r="1519" spans="1:4" x14ac:dyDescent="0.25">
      <c r="A1519" s="1" t="s">
        <v>24542</v>
      </c>
      <c r="B1519" s="1" t="s">
        <v>17834</v>
      </c>
      <c r="C1519" s="1" t="s">
        <v>27533</v>
      </c>
      <c r="D1519" s="1" t="s">
        <v>19926</v>
      </c>
    </row>
    <row r="1520" spans="1:4" x14ac:dyDescent="0.25">
      <c r="A1520" s="1" t="s">
        <v>24543</v>
      </c>
      <c r="B1520" s="1" t="s">
        <v>17835</v>
      </c>
      <c r="C1520" s="1" t="s">
        <v>27534</v>
      </c>
      <c r="D1520" s="1" t="s">
        <v>19927</v>
      </c>
    </row>
    <row r="1521" spans="1:4" x14ac:dyDescent="0.25">
      <c r="A1521" s="1" t="s">
        <v>24544</v>
      </c>
      <c r="B1521" s="1" t="s">
        <v>17836</v>
      </c>
      <c r="C1521" s="1" t="s">
        <v>27535</v>
      </c>
      <c r="D1521" s="1" t="s">
        <v>19928</v>
      </c>
    </row>
    <row r="1522" spans="1:4" x14ac:dyDescent="0.25">
      <c r="A1522" s="1" t="s">
        <v>24545</v>
      </c>
      <c r="B1522" s="1" t="s">
        <v>17837</v>
      </c>
      <c r="C1522" s="1" t="s">
        <v>27536</v>
      </c>
      <c r="D1522" s="1" t="s">
        <v>19929</v>
      </c>
    </row>
    <row r="1523" spans="1:4" x14ac:dyDescent="0.25">
      <c r="A1523" s="1" t="s">
        <v>24546</v>
      </c>
      <c r="B1523" s="1" t="s">
        <v>17838</v>
      </c>
      <c r="C1523" s="1" t="s">
        <v>27537</v>
      </c>
      <c r="D1523" s="1" t="s">
        <v>19930</v>
      </c>
    </row>
    <row r="1524" spans="1:4" x14ac:dyDescent="0.25">
      <c r="A1524" s="1" t="s">
        <v>24547</v>
      </c>
      <c r="B1524" s="1" t="s">
        <v>17839</v>
      </c>
      <c r="C1524" s="1" t="s">
        <v>27538</v>
      </c>
      <c r="D1524" s="1" t="s">
        <v>19931</v>
      </c>
    </row>
    <row r="1525" spans="1:4" x14ac:dyDescent="0.25">
      <c r="A1525" s="1" t="s">
        <v>24548</v>
      </c>
      <c r="B1525" s="1" t="s">
        <v>17840</v>
      </c>
      <c r="C1525" s="1" t="s">
        <v>27539</v>
      </c>
      <c r="D1525" s="1" t="s">
        <v>19932</v>
      </c>
    </row>
    <row r="1526" spans="1:4" x14ac:dyDescent="0.25">
      <c r="A1526" s="1" t="s">
        <v>24549</v>
      </c>
      <c r="B1526" s="1" t="s">
        <v>17841</v>
      </c>
      <c r="C1526" s="1" t="s">
        <v>27540</v>
      </c>
      <c r="D1526" s="1" t="s">
        <v>19933</v>
      </c>
    </row>
    <row r="1527" spans="1:4" x14ac:dyDescent="0.25">
      <c r="A1527" s="1" t="s">
        <v>24550</v>
      </c>
      <c r="B1527" s="1" t="s">
        <v>17842</v>
      </c>
      <c r="C1527" s="1" t="s">
        <v>27541</v>
      </c>
      <c r="D1527" s="1" t="s">
        <v>19934</v>
      </c>
    </row>
    <row r="1528" spans="1:4" x14ac:dyDescent="0.25">
      <c r="A1528" s="1" t="s">
        <v>24551</v>
      </c>
      <c r="B1528" s="1" t="s">
        <v>17843</v>
      </c>
      <c r="C1528" s="1" t="s">
        <v>27542</v>
      </c>
      <c r="D1528" s="1" t="s">
        <v>19935</v>
      </c>
    </row>
    <row r="1529" spans="1:4" x14ac:dyDescent="0.25">
      <c r="A1529" s="1" t="s">
        <v>24552</v>
      </c>
      <c r="B1529" s="1" t="s">
        <v>17844</v>
      </c>
      <c r="C1529" s="1" t="s">
        <v>27543</v>
      </c>
      <c r="D1529" s="1" t="s">
        <v>19936</v>
      </c>
    </row>
    <row r="1530" spans="1:4" x14ac:dyDescent="0.25">
      <c r="A1530" s="1" t="s">
        <v>24553</v>
      </c>
      <c r="B1530" s="1" t="s">
        <v>17845</v>
      </c>
      <c r="C1530" s="1" t="s">
        <v>27544</v>
      </c>
      <c r="D1530" s="1" t="s">
        <v>19937</v>
      </c>
    </row>
    <row r="1531" spans="1:4" x14ac:dyDescent="0.25">
      <c r="A1531" s="1" t="s">
        <v>24554</v>
      </c>
      <c r="B1531" s="1" t="s">
        <v>17846</v>
      </c>
      <c r="C1531" s="1" t="s">
        <v>27545</v>
      </c>
      <c r="D1531" s="1" t="s">
        <v>19938</v>
      </c>
    </row>
    <row r="1532" spans="1:4" x14ac:dyDescent="0.25">
      <c r="A1532" s="1" t="s">
        <v>24555</v>
      </c>
      <c r="B1532" s="1" t="s">
        <v>17847</v>
      </c>
      <c r="C1532" s="1" t="s">
        <v>27546</v>
      </c>
      <c r="D1532" s="1" t="s">
        <v>19939</v>
      </c>
    </row>
    <row r="1533" spans="1:4" x14ac:dyDescent="0.25">
      <c r="A1533" s="1" t="s">
        <v>24556</v>
      </c>
      <c r="B1533" s="1" t="s">
        <v>17848</v>
      </c>
      <c r="C1533" s="1" t="s">
        <v>27547</v>
      </c>
      <c r="D1533" s="1" t="s">
        <v>19940</v>
      </c>
    </row>
    <row r="1534" spans="1:4" x14ac:dyDescent="0.25">
      <c r="A1534" s="1" t="s">
        <v>24557</v>
      </c>
      <c r="B1534" s="1" t="s">
        <v>17849</v>
      </c>
      <c r="C1534" s="1" t="s">
        <v>27548</v>
      </c>
      <c r="D1534" s="1" t="s">
        <v>19941</v>
      </c>
    </row>
    <row r="1535" spans="1:4" x14ac:dyDescent="0.25">
      <c r="A1535" s="1" t="s">
        <v>24558</v>
      </c>
      <c r="B1535" s="1" t="s">
        <v>17850</v>
      </c>
      <c r="C1535" s="1" t="s">
        <v>27549</v>
      </c>
      <c r="D1535" s="1" t="s">
        <v>19942</v>
      </c>
    </row>
    <row r="1536" spans="1:4" x14ac:dyDescent="0.25">
      <c r="A1536" s="1" t="s">
        <v>24559</v>
      </c>
      <c r="B1536" s="1" t="s">
        <v>17851</v>
      </c>
      <c r="C1536" s="1" t="s">
        <v>27550</v>
      </c>
      <c r="D1536" s="1" t="s">
        <v>20637</v>
      </c>
    </row>
    <row r="1537" spans="1:4" x14ac:dyDescent="0.25">
      <c r="A1537" s="1" t="s">
        <v>24560</v>
      </c>
      <c r="B1537" s="1" t="s">
        <v>17852</v>
      </c>
      <c r="C1537" s="1" t="s">
        <v>27551</v>
      </c>
      <c r="D1537" s="1" t="s">
        <v>19943</v>
      </c>
    </row>
    <row r="1538" spans="1:4" x14ac:dyDescent="0.25">
      <c r="A1538" s="1" t="s">
        <v>24561</v>
      </c>
      <c r="B1538" s="1" t="s">
        <v>17853</v>
      </c>
      <c r="C1538" s="1" t="s">
        <v>27552</v>
      </c>
      <c r="D1538" s="1" t="s">
        <v>19944</v>
      </c>
    </row>
    <row r="1539" spans="1:4" x14ac:dyDescent="0.25">
      <c r="A1539" s="1" t="s">
        <v>24562</v>
      </c>
      <c r="B1539" s="1" t="s">
        <v>17854</v>
      </c>
      <c r="C1539" s="1" t="s">
        <v>27553</v>
      </c>
      <c r="D1539" s="1" t="s">
        <v>19945</v>
      </c>
    </row>
    <row r="1540" spans="1:4" x14ac:dyDescent="0.25">
      <c r="A1540" s="1" t="s">
        <v>24563</v>
      </c>
      <c r="B1540" s="1" t="s">
        <v>17855</v>
      </c>
      <c r="C1540" s="1" t="s">
        <v>27554</v>
      </c>
      <c r="D1540" s="1" t="s">
        <v>19946</v>
      </c>
    </row>
    <row r="1541" spans="1:4" x14ac:dyDescent="0.25">
      <c r="A1541" s="1" t="s">
        <v>24564</v>
      </c>
      <c r="B1541" s="1" t="s">
        <v>17856</v>
      </c>
      <c r="C1541" s="1" t="s">
        <v>27555</v>
      </c>
      <c r="D1541" s="1" t="s">
        <v>19947</v>
      </c>
    </row>
    <row r="1542" spans="1:4" x14ac:dyDescent="0.25">
      <c r="A1542" s="1" t="s">
        <v>24565</v>
      </c>
      <c r="B1542" s="1" t="s">
        <v>17857</v>
      </c>
      <c r="C1542" s="1" t="s">
        <v>27556</v>
      </c>
      <c r="D1542" s="1" t="s">
        <v>19948</v>
      </c>
    </row>
    <row r="1543" spans="1:4" x14ac:dyDescent="0.25">
      <c r="A1543" s="1" t="s">
        <v>24566</v>
      </c>
      <c r="B1543" s="1" t="s">
        <v>17858</v>
      </c>
      <c r="C1543" s="1" t="s">
        <v>27557</v>
      </c>
      <c r="D1543" s="1" t="s">
        <v>19949</v>
      </c>
    </row>
    <row r="1544" spans="1:4" x14ac:dyDescent="0.25">
      <c r="A1544" s="1" t="s">
        <v>24567</v>
      </c>
      <c r="B1544" s="1" t="s">
        <v>17859</v>
      </c>
      <c r="C1544" s="1" t="s">
        <v>27558</v>
      </c>
      <c r="D1544" s="1" t="s">
        <v>19950</v>
      </c>
    </row>
    <row r="1545" spans="1:4" x14ac:dyDescent="0.25">
      <c r="A1545" s="1" t="s">
        <v>24568</v>
      </c>
      <c r="B1545" s="1" t="s">
        <v>17860</v>
      </c>
      <c r="C1545" s="1" t="s">
        <v>27559</v>
      </c>
      <c r="D1545" s="1" t="s">
        <v>19951</v>
      </c>
    </row>
    <row r="1546" spans="1:4" x14ac:dyDescent="0.25">
      <c r="A1546" s="1" t="s">
        <v>24569</v>
      </c>
      <c r="B1546" s="1" t="s">
        <v>17861</v>
      </c>
      <c r="C1546" s="1" t="s">
        <v>27560</v>
      </c>
      <c r="D1546" s="1" t="s">
        <v>19952</v>
      </c>
    </row>
    <row r="1547" spans="1:4" x14ac:dyDescent="0.25">
      <c r="A1547" s="1" t="s">
        <v>24570</v>
      </c>
      <c r="B1547" s="1" t="s">
        <v>17862</v>
      </c>
      <c r="C1547" s="1" t="s">
        <v>27561</v>
      </c>
      <c r="D1547" s="1" t="s">
        <v>19953</v>
      </c>
    </row>
    <row r="1548" spans="1:4" x14ac:dyDescent="0.25">
      <c r="A1548" s="1" t="s">
        <v>24571</v>
      </c>
      <c r="B1548" s="1" t="s">
        <v>17863</v>
      </c>
      <c r="C1548" s="1" t="s">
        <v>27562</v>
      </c>
      <c r="D1548" s="1" t="s">
        <v>19954</v>
      </c>
    </row>
    <row r="1549" spans="1:4" x14ac:dyDescent="0.25">
      <c r="A1549" s="1" t="s">
        <v>24572</v>
      </c>
      <c r="B1549" s="1" t="s">
        <v>17864</v>
      </c>
      <c r="C1549" s="1" t="s">
        <v>27563</v>
      </c>
      <c r="D1549" s="1" t="s">
        <v>20633</v>
      </c>
    </row>
    <row r="1550" spans="1:4" x14ac:dyDescent="0.25">
      <c r="A1550" s="1" t="s">
        <v>24573</v>
      </c>
      <c r="B1550" s="1" t="s">
        <v>17865</v>
      </c>
      <c r="C1550" s="1" t="s">
        <v>27564</v>
      </c>
      <c r="D1550" s="1" t="s">
        <v>19955</v>
      </c>
    </row>
    <row r="1551" spans="1:4" x14ac:dyDescent="0.25">
      <c r="A1551" s="1" t="s">
        <v>24574</v>
      </c>
      <c r="B1551" s="1" t="s">
        <v>17866</v>
      </c>
      <c r="C1551" s="1" t="s">
        <v>27565</v>
      </c>
      <c r="D1551" s="1" t="s">
        <v>19956</v>
      </c>
    </row>
    <row r="1552" spans="1:4" x14ac:dyDescent="0.25">
      <c r="A1552" s="1" t="s">
        <v>24575</v>
      </c>
      <c r="B1552" s="1" t="s">
        <v>17867</v>
      </c>
      <c r="C1552" s="1" t="s">
        <v>27566</v>
      </c>
      <c r="D1552" s="1" t="s">
        <v>19957</v>
      </c>
    </row>
    <row r="1553" spans="1:4" x14ac:dyDescent="0.25">
      <c r="A1553" s="1" t="s">
        <v>24576</v>
      </c>
      <c r="B1553" s="1" t="s">
        <v>17868</v>
      </c>
      <c r="C1553" s="1" t="s">
        <v>27567</v>
      </c>
      <c r="D1553" s="1" t="s">
        <v>19958</v>
      </c>
    </row>
    <row r="1554" spans="1:4" x14ac:dyDescent="0.25">
      <c r="A1554" s="1" t="s">
        <v>24577</v>
      </c>
      <c r="B1554" s="1" t="s">
        <v>17869</v>
      </c>
      <c r="C1554" s="1" t="s">
        <v>27568</v>
      </c>
      <c r="D1554" s="1" t="s">
        <v>19959</v>
      </c>
    </row>
    <row r="1555" spans="1:4" x14ac:dyDescent="0.25">
      <c r="A1555" s="1" t="s">
        <v>24578</v>
      </c>
      <c r="B1555" s="1" t="s">
        <v>17870</v>
      </c>
      <c r="C1555" s="1" t="s">
        <v>27569</v>
      </c>
      <c r="D1555" s="1" t="s">
        <v>19960</v>
      </c>
    </row>
    <row r="1556" spans="1:4" x14ac:dyDescent="0.25">
      <c r="A1556" s="1" t="s">
        <v>24579</v>
      </c>
      <c r="B1556" s="1" t="s">
        <v>17871</v>
      </c>
      <c r="C1556" s="1" t="s">
        <v>27570</v>
      </c>
      <c r="D1556" s="1" t="s">
        <v>19961</v>
      </c>
    </row>
    <row r="1557" spans="1:4" x14ac:dyDescent="0.25">
      <c r="A1557" s="1" t="s">
        <v>24580</v>
      </c>
      <c r="B1557" s="1" t="s">
        <v>17872</v>
      </c>
      <c r="C1557" s="1" t="s">
        <v>27571</v>
      </c>
      <c r="D1557" s="1" t="s">
        <v>19962</v>
      </c>
    </row>
    <row r="1558" spans="1:4" x14ac:dyDescent="0.25">
      <c r="A1558" s="1" t="s">
        <v>24581</v>
      </c>
      <c r="B1558" s="1" t="s">
        <v>17873</v>
      </c>
      <c r="C1558" s="1" t="s">
        <v>27572</v>
      </c>
      <c r="D1558" s="1" t="s">
        <v>19963</v>
      </c>
    </row>
    <row r="1559" spans="1:4" x14ac:dyDescent="0.25">
      <c r="A1559" s="1" t="s">
        <v>24582</v>
      </c>
      <c r="B1559" s="1" t="s">
        <v>17874</v>
      </c>
      <c r="C1559" s="1" t="s">
        <v>27573</v>
      </c>
      <c r="D1559" s="1" t="s">
        <v>19964</v>
      </c>
    </row>
    <row r="1560" spans="1:4" x14ac:dyDescent="0.25">
      <c r="A1560" s="1" t="s">
        <v>24583</v>
      </c>
      <c r="B1560" s="1" t="s">
        <v>17875</v>
      </c>
      <c r="C1560" s="1" t="s">
        <v>27574</v>
      </c>
      <c r="D1560" s="1" t="s">
        <v>19965</v>
      </c>
    </row>
    <row r="1561" spans="1:4" x14ac:dyDescent="0.25">
      <c r="A1561" s="1" t="s">
        <v>24584</v>
      </c>
      <c r="B1561" s="1" t="s">
        <v>17876</v>
      </c>
      <c r="C1561" s="1" t="s">
        <v>27575</v>
      </c>
      <c r="D1561" s="1" t="s">
        <v>19966</v>
      </c>
    </row>
    <row r="1562" spans="1:4" x14ac:dyDescent="0.25">
      <c r="A1562" s="1" t="s">
        <v>24585</v>
      </c>
      <c r="B1562" s="1" t="s">
        <v>17877</v>
      </c>
      <c r="C1562" s="1" t="s">
        <v>27576</v>
      </c>
      <c r="D1562" s="1" t="s">
        <v>19967</v>
      </c>
    </row>
    <row r="1563" spans="1:4" x14ac:dyDescent="0.25">
      <c r="A1563" s="1" t="s">
        <v>24586</v>
      </c>
      <c r="B1563" s="1" t="s">
        <v>17878</v>
      </c>
      <c r="C1563" s="1" t="s">
        <v>27577</v>
      </c>
      <c r="D1563" s="1" t="s">
        <v>19968</v>
      </c>
    </row>
    <row r="1564" spans="1:4" x14ac:dyDescent="0.25">
      <c r="A1564" s="1" t="s">
        <v>24587</v>
      </c>
      <c r="B1564" s="1" t="s">
        <v>17879</v>
      </c>
      <c r="C1564" s="1" t="s">
        <v>27578</v>
      </c>
      <c r="D1564" s="1" t="s">
        <v>19969</v>
      </c>
    </row>
    <row r="1565" spans="1:4" x14ac:dyDescent="0.25">
      <c r="A1565" s="1" t="s">
        <v>24588</v>
      </c>
      <c r="B1565" s="1" t="s">
        <v>17880</v>
      </c>
      <c r="C1565" s="1" t="s">
        <v>27579</v>
      </c>
      <c r="D1565" s="1" t="s">
        <v>19970</v>
      </c>
    </row>
    <row r="1566" spans="1:4" x14ac:dyDescent="0.25">
      <c r="A1566" s="1" t="s">
        <v>24589</v>
      </c>
      <c r="B1566" s="1" t="s">
        <v>17881</v>
      </c>
      <c r="C1566" s="1" t="s">
        <v>27580</v>
      </c>
      <c r="D1566" s="1" t="s">
        <v>19971</v>
      </c>
    </row>
    <row r="1567" spans="1:4" x14ac:dyDescent="0.25">
      <c r="A1567" s="1" t="s">
        <v>24590</v>
      </c>
      <c r="B1567" s="1" t="s">
        <v>17882</v>
      </c>
      <c r="C1567" s="1" t="s">
        <v>27581</v>
      </c>
      <c r="D1567" s="1" t="s">
        <v>19972</v>
      </c>
    </row>
    <row r="1568" spans="1:4" x14ac:dyDescent="0.25">
      <c r="A1568" s="1" t="s">
        <v>24591</v>
      </c>
      <c r="B1568" s="1" t="s">
        <v>17883</v>
      </c>
      <c r="C1568" s="1" t="s">
        <v>27582</v>
      </c>
      <c r="D1568" s="1" t="s">
        <v>19973</v>
      </c>
    </row>
    <row r="1569" spans="1:4" x14ac:dyDescent="0.25">
      <c r="A1569" s="1" t="s">
        <v>24592</v>
      </c>
      <c r="B1569" s="1" t="s">
        <v>17884</v>
      </c>
      <c r="C1569" s="1" t="s">
        <v>27583</v>
      </c>
      <c r="D1569" s="1" t="s">
        <v>19974</v>
      </c>
    </row>
    <row r="1570" spans="1:4" x14ac:dyDescent="0.25">
      <c r="A1570" s="1" t="s">
        <v>24593</v>
      </c>
      <c r="B1570" s="1" t="s">
        <v>17885</v>
      </c>
      <c r="C1570" s="1" t="s">
        <v>27584</v>
      </c>
      <c r="D1570" s="1" t="s">
        <v>19975</v>
      </c>
    </row>
    <row r="1571" spans="1:4" x14ac:dyDescent="0.25">
      <c r="A1571" s="1" t="s">
        <v>24594</v>
      </c>
      <c r="B1571" s="1" t="s">
        <v>17886</v>
      </c>
      <c r="C1571" s="1" t="s">
        <v>27585</v>
      </c>
      <c r="D1571" s="1" t="s">
        <v>19976</v>
      </c>
    </row>
    <row r="1572" spans="1:4" x14ac:dyDescent="0.25">
      <c r="A1572" s="1" t="s">
        <v>24595</v>
      </c>
      <c r="B1572" s="1" t="s">
        <v>17887</v>
      </c>
      <c r="C1572" s="1" t="s">
        <v>27586</v>
      </c>
      <c r="D1572" s="1" t="s">
        <v>19977</v>
      </c>
    </row>
    <row r="1573" spans="1:4" x14ac:dyDescent="0.25">
      <c r="A1573" s="1" t="s">
        <v>24596</v>
      </c>
      <c r="B1573" s="1" t="s">
        <v>17888</v>
      </c>
      <c r="C1573" s="1" t="s">
        <v>27587</v>
      </c>
      <c r="D1573" s="1" t="s">
        <v>19978</v>
      </c>
    </row>
    <row r="1574" spans="1:4" x14ac:dyDescent="0.25">
      <c r="A1574" s="1" t="s">
        <v>24597</v>
      </c>
      <c r="B1574" s="1" t="s">
        <v>17889</v>
      </c>
      <c r="C1574" s="1" t="s">
        <v>27588</v>
      </c>
      <c r="D1574" s="1" t="s">
        <v>19979</v>
      </c>
    </row>
    <row r="1575" spans="1:4" x14ac:dyDescent="0.25">
      <c r="A1575" s="1" t="s">
        <v>24598</v>
      </c>
      <c r="B1575" s="1" t="s">
        <v>17890</v>
      </c>
      <c r="C1575" s="1" t="s">
        <v>27589</v>
      </c>
      <c r="D1575" s="1" t="s">
        <v>19980</v>
      </c>
    </row>
    <row r="1576" spans="1:4" x14ac:dyDescent="0.25">
      <c r="A1576" s="1" t="s">
        <v>24599</v>
      </c>
      <c r="B1576" s="1" t="s">
        <v>17891</v>
      </c>
      <c r="C1576" s="1" t="s">
        <v>27590</v>
      </c>
      <c r="D1576" s="1" t="s">
        <v>19981</v>
      </c>
    </row>
    <row r="1577" spans="1:4" x14ac:dyDescent="0.25">
      <c r="A1577" s="1" t="s">
        <v>24600</v>
      </c>
      <c r="B1577" s="1" t="s">
        <v>17892</v>
      </c>
      <c r="C1577" s="1" t="s">
        <v>27591</v>
      </c>
      <c r="D1577" s="1" t="s">
        <v>19982</v>
      </c>
    </row>
    <row r="1578" spans="1:4" x14ac:dyDescent="0.25">
      <c r="A1578" s="1" t="s">
        <v>24601</v>
      </c>
      <c r="B1578" s="1" t="s">
        <v>17893</v>
      </c>
      <c r="C1578" s="1" t="s">
        <v>27592</v>
      </c>
      <c r="D1578" s="1" t="s">
        <v>19983</v>
      </c>
    </row>
    <row r="1579" spans="1:4" x14ac:dyDescent="0.25">
      <c r="A1579" s="1" t="s">
        <v>24602</v>
      </c>
      <c r="B1579" s="1" t="s">
        <v>17894</v>
      </c>
      <c r="C1579" s="1" t="s">
        <v>27593</v>
      </c>
      <c r="D1579" s="1" t="s">
        <v>19984</v>
      </c>
    </row>
    <row r="1580" spans="1:4" x14ac:dyDescent="0.25">
      <c r="A1580" s="1" t="s">
        <v>24603</v>
      </c>
      <c r="B1580" s="1" t="s">
        <v>17895</v>
      </c>
      <c r="C1580" s="1" t="s">
        <v>27594</v>
      </c>
      <c r="D1580" s="1" t="s">
        <v>19985</v>
      </c>
    </row>
    <row r="1581" spans="1:4" x14ac:dyDescent="0.25">
      <c r="A1581" s="1" t="s">
        <v>24604</v>
      </c>
      <c r="B1581" s="1" t="s">
        <v>17896</v>
      </c>
      <c r="C1581" s="1" t="s">
        <v>27595</v>
      </c>
      <c r="D1581" s="1" t="s">
        <v>19986</v>
      </c>
    </row>
    <row r="1582" spans="1:4" x14ac:dyDescent="0.25">
      <c r="A1582" s="1" t="s">
        <v>24605</v>
      </c>
      <c r="B1582" s="1" t="s">
        <v>17897</v>
      </c>
      <c r="C1582" s="1" t="s">
        <v>27596</v>
      </c>
      <c r="D1582" s="1" t="s">
        <v>19987</v>
      </c>
    </row>
    <row r="1583" spans="1:4" x14ac:dyDescent="0.25">
      <c r="A1583" s="1" t="s">
        <v>24606</v>
      </c>
      <c r="B1583" s="1" t="s">
        <v>17898</v>
      </c>
      <c r="C1583" s="1" t="s">
        <v>27597</v>
      </c>
      <c r="D1583" s="1" t="s">
        <v>19988</v>
      </c>
    </row>
    <row r="1584" spans="1:4" x14ac:dyDescent="0.25">
      <c r="A1584" s="1" t="s">
        <v>24607</v>
      </c>
      <c r="B1584" s="1" t="s">
        <v>17899</v>
      </c>
      <c r="C1584" s="1" t="s">
        <v>27598</v>
      </c>
      <c r="D1584" s="1" t="s">
        <v>19989</v>
      </c>
    </row>
    <row r="1585" spans="1:4" x14ac:dyDescent="0.25">
      <c r="A1585" s="1" t="s">
        <v>24608</v>
      </c>
      <c r="B1585" s="1" t="s">
        <v>17900</v>
      </c>
      <c r="C1585" s="1" t="s">
        <v>27599</v>
      </c>
      <c r="D1585" s="1" t="s">
        <v>19990</v>
      </c>
    </row>
    <row r="1586" spans="1:4" x14ac:dyDescent="0.25">
      <c r="A1586" s="1" t="s">
        <v>24609</v>
      </c>
      <c r="B1586" s="1" t="s">
        <v>17901</v>
      </c>
      <c r="C1586" s="1" t="s">
        <v>27600</v>
      </c>
      <c r="D1586" s="1" t="s">
        <v>19991</v>
      </c>
    </row>
    <row r="1587" spans="1:4" x14ac:dyDescent="0.25">
      <c r="A1587" s="1" t="s">
        <v>24610</v>
      </c>
      <c r="B1587" s="1" t="s">
        <v>17902</v>
      </c>
      <c r="C1587" s="1" t="s">
        <v>27601</v>
      </c>
      <c r="D1587" s="1" t="s">
        <v>19992</v>
      </c>
    </row>
    <row r="1588" spans="1:4" x14ac:dyDescent="0.25">
      <c r="A1588" s="1" t="s">
        <v>24611</v>
      </c>
      <c r="B1588" s="1" t="s">
        <v>17903</v>
      </c>
      <c r="C1588" s="1" t="s">
        <v>27602</v>
      </c>
      <c r="D1588" s="1" t="s">
        <v>19993</v>
      </c>
    </row>
    <row r="1589" spans="1:4" x14ac:dyDescent="0.25">
      <c r="A1589" s="1" t="s">
        <v>24612</v>
      </c>
      <c r="B1589" s="1" t="s">
        <v>17904</v>
      </c>
      <c r="C1589" s="1" t="s">
        <v>27603</v>
      </c>
      <c r="D1589" s="1" t="s">
        <v>19994</v>
      </c>
    </row>
    <row r="1590" spans="1:4" x14ac:dyDescent="0.25">
      <c r="A1590" s="1" t="s">
        <v>24613</v>
      </c>
      <c r="B1590" s="1" t="s">
        <v>17905</v>
      </c>
      <c r="C1590" s="1" t="s">
        <v>27604</v>
      </c>
      <c r="D1590" s="1" t="s">
        <v>19995</v>
      </c>
    </row>
    <row r="1591" spans="1:4" x14ac:dyDescent="0.25">
      <c r="A1591" s="1" t="s">
        <v>24614</v>
      </c>
      <c r="B1591" s="1" t="s">
        <v>17906</v>
      </c>
      <c r="C1591" s="1" t="s">
        <v>27605</v>
      </c>
      <c r="D1591" s="1" t="s">
        <v>19996</v>
      </c>
    </row>
    <row r="1592" spans="1:4" x14ac:dyDescent="0.25">
      <c r="A1592" s="1" t="s">
        <v>24615</v>
      </c>
      <c r="B1592" s="1" t="s">
        <v>17907</v>
      </c>
      <c r="C1592" s="1" t="s">
        <v>27606</v>
      </c>
      <c r="D1592" s="1" t="s">
        <v>19997</v>
      </c>
    </row>
    <row r="1593" spans="1:4" x14ac:dyDescent="0.25">
      <c r="A1593" s="1" t="s">
        <v>24616</v>
      </c>
      <c r="B1593" s="1" t="s">
        <v>17908</v>
      </c>
      <c r="C1593" s="1" t="s">
        <v>27607</v>
      </c>
      <c r="D1593" s="1" t="s">
        <v>19998</v>
      </c>
    </row>
    <row r="1594" spans="1:4" x14ac:dyDescent="0.25">
      <c r="A1594" s="1" t="s">
        <v>24617</v>
      </c>
      <c r="B1594" s="1" t="s">
        <v>17909</v>
      </c>
      <c r="C1594" s="1" t="s">
        <v>27608</v>
      </c>
      <c r="D1594" s="1" t="s">
        <v>19999</v>
      </c>
    </row>
    <row r="1595" spans="1:4" x14ac:dyDescent="0.25">
      <c r="A1595" s="1" t="s">
        <v>24618</v>
      </c>
      <c r="B1595" s="1" t="s">
        <v>17910</v>
      </c>
      <c r="C1595" s="1" t="s">
        <v>27609</v>
      </c>
      <c r="D1595" s="1" t="s">
        <v>20000</v>
      </c>
    </row>
    <row r="1596" spans="1:4" x14ac:dyDescent="0.25">
      <c r="A1596" s="1" t="s">
        <v>24619</v>
      </c>
      <c r="B1596" s="1" t="s">
        <v>17911</v>
      </c>
      <c r="C1596" s="1" t="s">
        <v>27610</v>
      </c>
      <c r="D1596" s="1" t="s">
        <v>20001</v>
      </c>
    </row>
    <row r="1597" spans="1:4" x14ac:dyDescent="0.25">
      <c r="A1597" s="1" t="s">
        <v>24620</v>
      </c>
      <c r="B1597" s="1" t="s">
        <v>17912</v>
      </c>
      <c r="C1597" s="1" t="s">
        <v>27611</v>
      </c>
      <c r="D1597" s="1" t="s">
        <v>20002</v>
      </c>
    </row>
    <row r="1598" spans="1:4" x14ac:dyDescent="0.25">
      <c r="A1598" s="1" t="s">
        <v>24621</v>
      </c>
      <c r="B1598" s="1" t="s">
        <v>17913</v>
      </c>
      <c r="C1598" s="1" t="s">
        <v>27612</v>
      </c>
      <c r="D1598" s="1" t="s">
        <v>20003</v>
      </c>
    </row>
    <row r="1599" spans="1:4" x14ac:dyDescent="0.25">
      <c r="A1599" s="1" t="s">
        <v>24622</v>
      </c>
      <c r="B1599" s="1" t="s">
        <v>17914</v>
      </c>
      <c r="C1599" s="1" t="s">
        <v>27613</v>
      </c>
      <c r="D1599" s="1" t="s">
        <v>20004</v>
      </c>
    </row>
    <row r="1600" spans="1:4" x14ac:dyDescent="0.25">
      <c r="A1600" s="1" t="s">
        <v>24623</v>
      </c>
      <c r="B1600" s="1" t="s">
        <v>17915</v>
      </c>
      <c r="C1600" s="1" t="s">
        <v>27614</v>
      </c>
      <c r="D1600" s="1" t="s">
        <v>20005</v>
      </c>
    </row>
    <row r="1601" spans="1:4" x14ac:dyDescent="0.25">
      <c r="A1601" s="1" t="s">
        <v>24624</v>
      </c>
      <c r="B1601" s="1" t="s">
        <v>17916</v>
      </c>
      <c r="C1601" s="1" t="s">
        <v>27615</v>
      </c>
      <c r="D1601" s="1" t="s">
        <v>20006</v>
      </c>
    </row>
    <row r="1602" spans="1:4" x14ac:dyDescent="0.25">
      <c r="A1602" s="1" t="s">
        <v>24625</v>
      </c>
      <c r="B1602" s="1" t="s">
        <v>17917</v>
      </c>
      <c r="C1602" s="1" t="s">
        <v>27616</v>
      </c>
      <c r="D1602" s="1" t="s">
        <v>20007</v>
      </c>
    </row>
    <row r="1603" spans="1:4" x14ac:dyDescent="0.25">
      <c r="A1603" s="1" t="s">
        <v>24626</v>
      </c>
      <c r="B1603" s="1" t="s">
        <v>17918</v>
      </c>
      <c r="C1603" s="1" t="s">
        <v>27617</v>
      </c>
      <c r="D1603" s="1" t="s">
        <v>20008</v>
      </c>
    </row>
    <row r="1604" spans="1:4" x14ac:dyDescent="0.25">
      <c r="A1604" s="1" t="s">
        <v>24627</v>
      </c>
      <c r="B1604" s="1" t="s">
        <v>17919</v>
      </c>
      <c r="C1604" s="1" t="s">
        <v>27618</v>
      </c>
      <c r="D1604" s="1" t="s">
        <v>20009</v>
      </c>
    </row>
    <row r="1605" spans="1:4" x14ac:dyDescent="0.25">
      <c r="A1605" s="1" t="s">
        <v>24628</v>
      </c>
      <c r="B1605" s="1" t="s">
        <v>17920</v>
      </c>
      <c r="C1605" s="1" t="s">
        <v>27619</v>
      </c>
      <c r="D1605" s="1" t="s">
        <v>20010</v>
      </c>
    </row>
    <row r="1606" spans="1:4" x14ac:dyDescent="0.25">
      <c r="A1606" s="1" t="s">
        <v>24629</v>
      </c>
      <c r="B1606" s="1" t="s">
        <v>17921</v>
      </c>
      <c r="C1606" s="1" t="s">
        <v>27620</v>
      </c>
      <c r="D1606" s="1" t="s">
        <v>20011</v>
      </c>
    </row>
    <row r="1607" spans="1:4" x14ac:dyDescent="0.25">
      <c r="A1607" s="1" t="s">
        <v>24630</v>
      </c>
      <c r="B1607" s="1" t="s">
        <v>17922</v>
      </c>
      <c r="C1607" s="1" t="s">
        <v>27621</v>
      </c>
      <c r="D1607" s="1" t="s">
        <v>20012</v>
      </c>
    </row>
    <row r="1608" spans="1:4" x14ac:dyDescent="0.25">
      <c r="A1608" s="1" t="s">
        <v>24631</v>
      </c>
      <c r="B1608" s="1" t="s">
        <v>17923</v>
      </c>
      <c r="C1608" s="1" t="s">
        <v>27622</v>
      </c>
      <c r="D1608" s="1" t="s">
        <v>20013</v>
      </c>
    </row>
    <row r="1609" spans="1:4" x14ac:dyDescent="0.25">
      <c r="A1609" s="1" t="s">
        <v>24632</v>
      </c>
      <c r="B1609" s="1" t="s">
        <v>17924</v>
      </c>
      <c r="C1609" s="1" t="s">
        <v>27623</v>
      </c>
      <c r="D1609" s="1" t="s">
        <v>20014</v>
      </c>
    </row>
    <row r="1610" spans="1:4" x14ac:dyDescent="0.25">
      <c r="A1610" s="1" t="s">
        <v>24633</v>
      </c>
      <c r="B1610" s="1" t="s">
        <v>17925</v>
      </c>
      <c r="C1610" s="1" t="s">
        <v>27624</v>
      </c>
      <c r="D1610" s="1" t="s">
        <v>20015</v>
      </c>
    </row>
    <row r="1611" spans="1:4" x14ac:dyDescent="0.25">
      <c r="A1611" s="1" t="s">
        <v>24634</v>
      </c>
      <c r="B1611" s="1" t="s">
        <v>17926</v>
      </c>
      <c r="C1611" s="1" t="s">
        <v>27625</v>
      </c>
      <c r="D1611" s="1" t="s">
        <v>20016</v>
      </c>
    </row>
    <row r="1612" spans="1:4" x14ac:dyDescent="0.25">
      <c r="A1612" s="1" t="s">
        <v>24635</v>
      </c>
      <c r="B1612" s="1" t="s">
        <v>17927</v>
      </c>
      <c r="C1612" s="1" t="s">
        <v>27626</v>
      </c>
      <c r="D1612" s="1" t="s">
        <v>20017</v>
      </c>
    </row>
    <row r="1613" spans="1:4" x14ac:dyDescent="0.25">
      <c r="A1613" s="1" t="s">
        <v>24636</v>
      </c>
      <c r="B1613" s="1" t="s">
        <v>17928</v>
      </c>
      <c r="C1613" s="1" t="s">
        <v>27627</v>
      </c>
      <c r="D1613" s="1" t="s">
        <v>20018</v>
      </c>
    </row>
    <row r="1614" spans="1:4" x14ac:dyDescent="0.25">
      <c r="A1614" s="1" t="s">
        <v>24637</v>
      </c>
      <c r="B1614" s="1" t="s">
        <v>17929</v>
      </c>
      <c r="C1614" s="1" t="s">
        <v>27628</v>
      </c>
      <c r="D1614" s="1" t="s">
        <v>20019</v>
      </c>
    </row>
    <row r="1615" spans="1:4" x14ac:dyDescent="0.25">
      <c r="A1615" s="1" t="s">
        <v>24638</v>
      </c>
      <c r="B1615" s="1" t="s">
        <v>17930</v>
      </c>
      <c r="C1615" s="1" t="s">
        <v>27629</v>
      </c>
      <c r="D1615" s="1" t="s">
        <v>20020</v>
      </c>
    </row>
    <row r="1616" spans="1:4" x14ac:dyDescent="0.25">
      <c r="A1616" s="1" t="s">
        <v>24639</v>
      </c>
      <c r="B1616" s="1" t="s">
        <v>17931</v>
      </c>
      <c r="C1616" s="1" t="s">
        <v>27630</v>
      </c>
      <c r="D1616" s="1" t="s">
        <v>20021</v>
      </c>
    </row>
    <row r="1617" spans="1:4" x14ac:dyDescent="0.25">
      <c r="A1617" s="1" t="s">
        <v>24640</v>
      </c>
      <c r="B1617" s="1" t="s">
        <v>17932</v>
      </c>
      <c r="C1617" s="1" t="s">
        <v>27631</v>
      </c>
      <c r="D1617" s="1" t="s">
        <v>20022</v>
      </c>
    </row>
    <row r="1618" spans="1:4" x14ac:dyDescent="0.25">
      <c r="A1618" s="1" t="s">
        <v>24641</v>
      </c>
      <c r="B1618" s="1" t="s">
        <v>17933</v>
      </c>
      <c r="C1618" s="1" t="s">
        <v>27632</v>
      </c>
      <c r="D1618" s="1" t="s">
        <v>20023</v>
      </c>
    </row>
    <row r="1619" spans="1:4" x14ac:dyDescent="0.25">
      <c r="A1619" s="1" t="s">
        <v>24642</v>
      </c>
      <c r="B1619" s="1" t="s">
        <v>17934</v>
      </c>
      <c r="C1619" s="1" t="s">
        <v>27633</v>
      </c>
      <c r="D1619" s="1" t="s">
        <v>20024</v>
      </c>
    </row>
    <row r="1620" spans="1:4" x14ac:dyDescent="0.25">
      <c r="A1620" s="1" t="s">
        <v>24643</v>
      </c>
      <c r="B1620" s="1" t="s">
        <v>17935</v>
      </c>
      <c r="C1620" s="1" t="s">
        <v>27634</v>
      </c>
      <c r="D1620" s="1" t="s">
        <v>20025</v>
      </c>
    </row>
    <row r="1621" spans="1:4" x14ac:dyDescent="0.25">
      <c r="A1621" s="1" t="s">
        <v>24644</v>
      </c>
      <c r="B1621" s="1" t="s">
        <v>17936</v>
      </c>
      <c r="C1621" s="1" t="s">
        <v>27635</v>
      </c>
      <c r="D1621" s="1" t="s">
        <v>20026</v>
      </c>
    </row>
    <row r="1622" spans="1:4" x14ac:dyDescent="0.25">
      <c r="A1622" s="1" t="s">
        <v>24645</v>
      </c>
      <c r="B1622" s="1" t="s">
        <v>17937</v>
      </c>
      <c r="C1622" s="1" t="s">
        <v>27636</v>
      </c>
      <c r="D1622" s="1" t="s">
        <v>20027</v>
      </c>
    </row>
    <row r="1623" spans="1:4" x14ac:dyDescent="0.25">
      <c r="A1623" s="1" t="s">
        <v>24646</v>
      </c>
      <c r="B1623" s="1" t="s">
        <v>17938</v>
      </c>
      <c r="C1623" s="1" t="s">
        <v>27637</v>
      </c>
      <c r="D1623" s="1" t="s">
        <v>20028</v>
      </c>
    </row>
    <row r="1624" spans="1:4" x14ac:dyDescent="0.25">
      <c r="A1624" s="1" t="s">
        <v>24647</v>
      </c>
      <c r="B1624" s="1" t="s">
        <v>17939</v>
      </c>
      <c r="C1624" s="1" t="s">
        <v>27638</v>
      </c>
      <c r="D1624" s="1" t="s">
        <v>20029</v>
      </c>
    </row>
    <row r="1625" spans="1:4" x14ac:dyDescent="0.25">
      <c r="A1625" s="1" t="s">
        <v>24648</v>
      </c>
      <c r="B1625" s="1" t="s">
        <v>17940</v>
      </c>
      <c r="C1625" s="1" t="s">
        <v>27639</v>
      </c>
      <c r="D1625" s="1" t="s">
        <v>20030</v>
      </c>
    </row>
    <row r="1626" spans="1:4" x14ac:dyDescent="0.25">
      <c r="A1626" s="1" t="s">
        <v>24649</v>
      </c>
      <c r="B1626" s="1" t="s">
        <v>17941</v>
      </c>
      <c r="C1626" s="1" t="s">
        <v>27640</v>
      </c>
      <c r="D1626" s="1" t="s">
        <v>20031</v>
      </c>
    </row>
    <row r="1627" spans="1:4" x14ac:dyDescent="0.25">
      <c r="A1627" s="1" t="s">
        <v>24650</v>
      </c>
      <c r="B1627" s="1" t="s">
        <v>17942</v>
      </c>
      <c r="C1627" s="1" t="s">
        <v>27641</v>
      </c>
      <c r="D1627" s="1" t="s">
        <v>20032</v>
      </c>
    </row>
    <row r="1628" spans="1:4" x14ac:dyDescent="0.25">
      <c r="A1628" s="1" t="s">
        <v>24651</v>
      </c>
      <c r="B1628" s="1" t="s">
        <v>17943</v>
      </c>
      <c r="C1628" s="1" t="s">
        <v>27642</v>
      </c>
      <c r="D1628" s="1" t="s">
        <v>20033</v>
      </c>
    </row>
    <row r="1629" spans="1:4" x14ac:dyDescent="0.25">
      <c r="A1629" s="1" t="s">
        <v>24652</v>
      </c>
      <c r="B1629" s="1" t="s">
        <v>17944</v>
      </c>
      <c r="C1629" s="1" t="s">
        <v>27643</v>
      </c>
      <c r="D1629" s="1" t="s">
        <v>20034</v>
      </c>
    </row>
    <row r="1630" spans="1:4" x14ac:dyDescent="0.25">
      <c r="A1630" s="1" t="s">
        <v>24653</v>
      </c>
      <c r="B1630" s="1" t="s">
        <v>17945</v>
      </c>
      <c r="C1630" s="1" t="s">
        <v>27644</v>
      </c>
      <c r="D1630" s="1" t="s">
        <v>20035</v>
      </c>
    </row>
    <row r="1631" spans="1:4" x14ac:dyDescent="0.25">
      <c r="A1631" s="1" t="s">
        <v>24654</v>
      </c>
      <c r="B1631" s="1" t="s">
        <v>17946</v>
      </c>
      <c r="C1631" s="1" t="s">
        <v>27645</v>
      </c>
      <c r="D1631" s="1" t="s">
        <v>20036</v>
      </c>
    </row>
    <row r="1632" spans="1:4" x14ac:dyDescent="0.25">
      <c r="A1632" s="1" t="s">
        <v>24655</v>
      </c>
      <c r="B1632" s="1" t="s">
        <v>17947</v>
      </c>
      <c r="C1632" s="1" t="s">
        <v>27646</v>
      </c>
      <c r="D1632" s="1" t="s">
        <v>20037</v>
      </c>
    </row>
    <row r="1633" spans="1:4" x14ac:dyDescent="0.25">
      <c r="A1633" s="1" t="s">
        <v>24656</v>
      </c>
      <c r="B1633" s="1" t="s">
        <v>17948</v>
      </c>
      <c r="C1633" s="1" t="s">
        <v>27647</v>
      </c>
      <c r="D1633" s="1" t="s">
        <v>20038</v>
      </c>
    </row>
    <row r="1634" spans="1:4" x14ac:dyDescent="0.25">
      <c r="A1634" s="1" t="s">
        <v>24657</v>
      </c>
      <c r="B1634" s="1" t="s">
        <v>17949</v>
      </c>
      <c r="C1634" s="1" t="s">
        <v>27648</v>
      </c>
      <c r="D1634" s="1" t="s">
        <v>20039</v>
      </c>
    </row>
    <row r="1635" spans="1:4" x14ac:dyDescent="0.25">
      <c r="A1635" s="1" t="s">
        <v>24658</v>
      </c>
      <c r="B1635" s="1" t="s">
        <v>17950</v>
      </c>
      <c r="C1635" s="1" t="s">
        <v>27649</v>
      </c>
      <c r="D1635" s="1" t="s">
        <v>20040</v>
      </c>
    </row>
    <row r="1636" spans="1:4" x14ac:dyDescent="0.25">
      <c r="A1636" s="1" t="s">
        <v>24659</v>
      </c>
      <c r="B1636" s="1" t="s">
        <v>17951</v>
      </c>
      <c r="C1636" s="1" t="s">
        <v>27650</v>
      </c>
      <c r="D1636" s="1" t="s">
        <v>20041</v>
      </c>
    </row>
    <row r="1637" spans="1:4" x14ac:dyDescent="0.25">
      <c r="A1637" s="1" t="s">
        <v>24660</v>
      </c>
      <c r="B1637" s="1" t="s">
        <v>17952</v>
      </c>
      <c r="C1637" s="1" t="s">
        <v>27651</v>
      </c>
      <c r="D1637" s="1" t="s">
        <v>20042</v>
      </c>
    </row>
    <row r="1638" spans="1:4" x14ac:dyDescent="0.25">
      <c r="A1638" s="1" t="s">
        <v>24661</v>
      </c>
      <c r="B1638" s="1" t="s">
        <v>17953</v>
      </c>
      <c r="C1638" s="1" t="s">
        <v>27652</v>
      </c>
      <c r="D1638" s="1" t="s">
        <v>20043</v>
      </c>
    </row>
    <row r="1639" spans="1:4" x14ac:dyDescent="0.25">
      <c r="A1639" s="1" t="s">
        <v>24662</v>
      </c>
      <c r="B1639" s="1" t="s">
        <v>17954</v>
      </c>
      <c r="C1639" s="1" t="s">
        <v>27653</v>
      </c>
      <c r="D1639" s="1" t="s">
        <v>20044</v>
      </c>
    </row>
    <row r="1640" spans="1:4" x14ac:dyDescent="0.25">
      <c r="A1640" s="1" t="s">
        <v>24663</v>
      </c>
      <c r="B1640" s="1" t="s">
        <v>17955</v>
      </c>
      <c r="C1640" s="1" t="s">
        <v>27654</v>
      </c>
      <c r="D1640" s="1" t="s">
        <v>20045</v>
      </c>
    </row>
    <row r="1641" spans="1:4" x14ac:dyDescent="0.25">
      <c r="A1641" s="1" t="s">
        <v>24664</v>
      </c>
      <c r="B1641" s="1" t="s">
        <v>17956</v>
      </c>
      <c r="C1641" s="1" t="s">
        <v>27655</v>
      </c>
      <c r="D1641" s="1" t="s">
        <v>20046</v>
      </c>
    </row>
    <row r="1642" spans="1:4" x14ac:dyDescent="0.25">
      <c r="A1642" s="1" t="s">
        <v>24665</v>
      </c>
      <c r="B1642" s="1" t="s">
        <v>17957</v>
      </c>
      <c r="C1642" s="1" t="s">
        <v>27656</v>
      </c>
      <c r="D1642" s="1" t="s">
        <v>20047</v>
      </c>
    </row>
    <row r="1643" spans="1:4" x14ac:dyDescent="0.25">
      <c r="A1643" s="1" t="s">
        <v>24666</v>
      </c>
      <c r="B1643" s="1" t="s">
        <v>17958</v>
      </c>
      <c r="C1643" s="1" t="s">
        <v>27657</v>
      </c>
      <c r="D1643" s="1" t="s">
        <v>20048</v>
      </c>
    </row>
    <row r="1644" spans="1:4" x14ac:dyDescent="0.25">
      <c r="A1644" s="1" t="s">
        <v>24667</v>
      </c>
      <c r="B1644" s="1" t="s">
        <v>17959</v>
      </c>
      <c r="C1644" s="1" t="s">
        <v>27658</v>
      </c>
      <c r="D1644" s="1" t="s">
        <v>20049</v>
      </c>
    </row>
    <row r="1645" spans="1:4" x14ac:dyDescent="0.25">
      <c r="A1645" s="1" t="s">
        <v>24668</v>
      </c>
      <c r="B1645" s="1" t="s">
        <v>17960</v>
      </c>
      <c r="C1645" s="1" t="s">
        <v>27659</v>
      </c>
      <c r="D1645" s="1" t="s">
        <v>20050</v>
      </c>
    </row>
    <row r="1646" spans="1:4" x14ac:dyDescent="0.25">
      <c r="A1646" s="1" t="s">
        <v>24669</v>
      </c>
      <c r="B1646" s="1" t="s">
        <v>17961</v>
      </c>
      <c r="C1646" s="1" t="s">
        <v>27660</v>
      </c>
      <c r="D1646" s="1" t="s">
        <v>20051</v>
      </c>
    </row>
    <row r="1647" spans="1:4" x14ac:dyDescent="0.25">
      <c r="A1647" s="1" t="s">
        <v>24670</v>
      </c>
      <c r="B1647" s="1" t="s">
        <v>17962</v>
      </c>
      <c r="C1647" s="1" t="s">
        <v>27661</v>
      </c>
      <c r="D1647" s="1" t="s">
        <v>20052</v>
      </c>
    </row>
    <row r="1648" spans="1:4" x14ac:dyDescent="0.25">
      <c r="A1648" s="1" t="s">
        <v>24671</v>
      </c>
      <c r="B1648" s="1" t="s">
        <v>17963</v>
      </c>
      <c r="C1648" s="1" t="s">
        <v>27662</v>
      </c>
      <c r="D1648" s="1" t="s">
        <v>20053</v>
      </c>
    </row>
    <row r="1649" spans="1:4" x14ac:dyDescent="0.25">
      <c r="A1649" s="1" t="s">
        <v>24672</v>
      </c>
      <c r="B1649" s="1" t="s">
        <v>17964</v>
      </c>
      <c r="C1649" s="1" t="s">
        <v>27663</v>
      </c>
      <c r="D1649" s="1" t="s">
        <v>20054</v>
      </c>
    </row>
    <row r="1650" spans="1:4" x14ac:dyDescent="0.25">
      <c r="A1650" s="1" t="s">
        <v>24673</v>
      </c>
      <c r="B1650" s="1" t="s">
        <v>17965</v>
      </c>
      <c r="C1650" s="1" t="s">
        <v>27664</v>
      </c>
      <c r="D1650" s="1" t="s">
        <v>20055</v>
      </c>
    </row>
    <row r="1651" spans="1:4" x14ac:dyDescent="0.25">
      <c r="A1651" s="1" t="s">
        <v>24674</v>
      </c>
      <c r="B1651" s="1" t="s">
        <v>17966</v>
      </c>
      <c r="C1651" s="1" t="s">
        <v>27665</v>
      </c>
      <c r="D1651" s="1" t="s">
        <v>20056</v>
      </c>
    </row>
    <row r="1652" spans="1:4" x14ac:dyDescent="0.25">
      <c r="A1652" s="1" t="s">
        <v>24675</v>
      </c>
      <c r="B1652" s="1" t="s">
        <v>17967</v>
      </c>
      <c r="C1652" s="1" t="s">
        <v>27666</v>
      </c>
      <c r="D1652" s="1" t="s">
        <v>20057</v>
      </c>
    </row>
    <row r="1653" spans="1:4" x14ac:dyDescent="0.25">
      <c r="A1653" s="1" t="s">
        <v>24676</v>
      </c>
      <c r="B1653" s="1" t="s">
        <v>17968</v>
      </c>
      <c r="C1653" s="1" t="s">
        <v>27667</v>
      </c>
      <c r="D1653" s="1" t="s">
        <v>20634</v>
      </c>
    </row>
    <row r="1654" spans="1:4" x14ac:dyDescent="0.25">
      <c r="A1654" s="1" t="s">
        <v>24677</v>
      </c>
      <c r="B1654" s="1" t="s">
        <v>17969</v>
      </c>
      <c r="C1654" s="1" t="s">
        <v>27668</v>
      </c>
      <c r="D1654" s="1" t="s">
        <v>20058</v>
      </c>
    </row>
    <row r="1655" spans="1:4" x14ac:dyDescent="0.25">
      <c r="A1655" s="1" t="s">
        <v>24678</v>
      </c>
      <c r="B1655" s="1" t="s">
        <v>17970</v>
      </c>
      <c r="C1655" s="1" t="s">
        <v>27669</v>
      </c>
      <c r="D1655" s="1" t="s">
        <v>20059</v>
      </c>
    </row>
    <row r="1656" spans="1:4" x14ac:dyDescent="0.25">
      <c r="A1656" s="1" t="s">
        <v>24679</v>
      </c>
      <c r="B1656" s="1" t="s">
        <v>17971</v>
      </c>
      <c r="C1656" s="1" t="s">
        <v>27670</v>
      </c>
      <c r="D1656" s="1" t="s">
        <v>20060</v>
      </c>
    </row>
    <row r="1657" spans="1:4" x14ac:dyDescent="0.25">
      <c r="A1657" s="1" t="s">
        <v>24680</v>
      </c>
      <c r="B1657" s="1" t="s">
        <v>17972</v>
      </c>
      <c r="C1657" s="1" t="s">
        <v>27671</v>
      </c>
      <c r="D1657" s="1" t="s">
        <v>20061</v>
      </c>
    </row>
    <row r="1658" spans="1:4" x14ac:dyDescent="0.25">
      <c r="A1658" s="1" t="s">
        <v>24681</v>
      </c>
      <c r="B1658" s="1" t="s">
        <v>17973</v>
      </c>
      <c r="C1658" s="1" t="s">
        <v>27672</v>
      </c>
      <c r="D1658" s="1" t="s">
        <v>20062</v>
      </c>
    </row>
    <row r="1659" spans="1:4" x14ac:dyDescent="0.25">
      <c r="A1659" s="1" t="s">
        <v>24682</v>
      </c>
      <c r="B1659" s="1" t="s">
        <v>17974</v>
      </c>
      <c r="C1659" s="1" t="s">
        <v>27673</v>
      </c>
      <c r="D1659" s="1" t="s">
        <v>20063</v>
      </c>
    </row>
    <row r="1660" spans="1:4" x14ac:dyDescent="0.25">
      <c r="A1660" s="1" t="s">
        <v>24683</v>
      </c>
      <c r="B1660" s="1" t="s">
        <v>17975</v>
      </c>
      <c r="C1660" s="1" t="s">
        <v>27674</v>
      </c>
      <c r="D1660" s="1" t="s">
        <v>20064</v>
      </c>
    </row>
    <row r="1661" spans="1:4" x14ac:dyDescent="0.25">
      <c r="A1661" s="1" t="s">
        <v>24684</v>
      </c>
      <c r="B1661" s="1" t="s">
        <v>17976</v>
      </c>
      <c r="C1661" s="1" t="s">
        <v>27675</v>
      </c>
      <c r="D1661" s="1" t="s">
        <v>20065</v>
      </c>
    </row>
    <row r="1662" spans="1:4" x14ac:dyDescent="0.25">
      <c r="A1662" s="1" t="s">
        <v>24685</v>
      </c>
      <c r="B1662" s="1" t="s">
        <v>17977</v>
      </c>
      <c r="C1662" s="1" t="s">
        <v>27676</v>
      </c>
      <c r="D1662" s="1" t="s">
        <v>20066</v>
      </c>
    </row>
    <row r="1663" spans="1:4" x14ac:dyDescent="0.25">
      <c r="A1663" s="1" t="s">
        <v>24686</v>
      </c>
      <c r="B1663" s="1" t="s">
        <v>17978</v>
      </c>
      <c r="C1663" s="1" t="s">
        <v>27677</v>
      </c>
      <c r="D1663" s="1" t="s">
        <v>20067</v>
      </c>
    </row>
    <row r="1664" spans="1:4" x14ac:dyDescent="0.25">
      <c r="A1664" s="1" t="s">
        <v>24687</v>
      </c>
      <c r="B1664" s="1" t="s">
        <v>17979</v>
      </c>
      <c r="C1664" s="1" t="s">
        <v>27678</v>
      </c>
      <c r="D1664" s="1" t="s">
        <v>20068</v>
      </c>
    </row>
    <row r="1665" spans="1:4" x14ac:dyDescent="0.25">
      <c r="A1665" s="1" t="s">
        <v>24688</v>
      </c>
      <c r="B1665" s="1" t="s">
        <v>17980</v>
      </c>
      <c r="C1665" s="1" t="s">
        <v>27679</v>
      </c>
      <c r="D1665" s="1" t="s">
        <v>20069</v>
      </c>
    </row>
    <row r="1666" spans="1:4" x14ac:dyDescent="0.25">
      <c r="A1666" s="1" t="s">
        <v>24689</v>
      </c>
      <c r="B1666" s="1" t="s">
        <v>17981</v>
      </c>
      <c r="C1666" s="1" t="s">
        <v>27680</v>
      </c>
      <c r="D1666" s="1" t="s">
        <v>20070</v>
      </c>
    </row>
    <row r="1667" spans="1:4" x14ac:dyDescent="0.25">
      <c r="A1667" s="1" t="s">
        <v>24690</v>
      </c>
      <c r="B1667" s="1" t="s">
        <v>17982</v>
      </c>
      <c r="C1667" s="1" t="s">
        <v>27681</v>
      </c>
      <c r="D1667" s="1" t="s">
        <v>20071</v>
      </c>
    </row>
    <row r="1668" spans="1:4" x14ac:dyDescent="0.25">
      <c r="A1668" s="1" t="s">
        <v>24691</v>
      </c>
      <c r="B1668" s="1" t="s">
        <v>17983</v>
      </c>
      <c r="C1668" s="1" t="s">
        <v>27682</v>
      </c>
      <c r="D1668" s="1" t="s">
        <v>20072</v>
      </c>
    </row>
    <row r="1669" spans="1:4" x14ac:dyDescent="0.25">
      <c r="A1669" s="1" t="s">
        <v>24692</v>
      </c>
      <c r="B1669" s="1" t="s">
        <v>17984</v>
      </c>
      <c r="C1669" s="1" t="s">
        <v>27683</v>
      </c>
      <c r="D1669" s="1" t="s">
        <v>20073</v>
      </c>
    </row>
    <row r="1670" spans="1:4" x14ac:dyDescent="0.25">
      <c r="A1670" s="1" t="s">
        <v>24693</v>
      </c>
      <c r="B1670" s="1" t="s">
        <v>17985</v>
      </c>
      <c r="C1670" s="1" t="s">
        <v>27684</v>
      </c>
      <c r="D1670" s="1" t="s">
        <v>20074</v>
      </c>
    </row>
    <row r="1671" spans="1:4" x14ac:dyDescent="0.25">
      <c r="A1671" s="1" t="s">
        <v>24694</v>
      </c>
      <c r="B1671" s="1" t="s">
        <v>17986</v>
      </c>
      <c r="C1671" s="1" t="s">
        <v>27685</v>
      </c>
      <c r="D1671" s="1" t="s">
        <v>20075</v>
      </c>
    </row>
    <row r="1672" spans="1:4" x14ac:dyDescent="0.25">
      <c r="A1672" s="1" t="s">
        <v>24695</v>
      </c>
      <c r="B1672" s="1" t="s">
        <v>17987</v>
      </c>
      <c r="C1672" s="1" t="s">
        <v>27686</v>
      </c>
      <c r="D1672" s="1" t="s">
        <v>20076</v>
      </c>
    </row>
    <row r="1673" spans="1:4" x14ac:dyDescent="0.25">
      <c r="A1673" s="1" t="s">
        <v>24696</v>
      </c>
      <c r="B1673" s="1" t="s">
        <v>17988</v>
      </c>
      <c r="C1673" s="1" t="s">
        <v>27687</v>
      </c>
      <c r="D1673" s="1" t="s">
        <v>20077</v>
      </c>
    </row>
    <row r="1674" spans="1:4" x14ac:dyDescent="0.25">
      <c r="A1674" s="1" t="s">
        <v>24697</v>
      </c>
      <c r="B1674" s="1" t="s">
        <v>17989</v>
      </c>
      <c r="C1674" s="1" t="s">
        <v>27688</v>
      </c>
      <c r="D1674" s="1" t="s">
        <v>20078</v>
      </c>
    </row>
    <row r="1675" spans="1:4" x14ac:dyDescent="0.25">
      <c r="A1675" s="1" t="s">
        <v>24698</v>
      </c>
      <c r="B1675" s="1" t="s">
        <v>17990</v>
      </c>
      <c r="C1675" s="1" t="s">
        <v>27689</v>
      </c>
      <c r="D1675" s="1" t="s">
        <v>20079</v>
      </c>
    </row>
    <row r="1676" spans="1:4" x14ac:dyDescent="0.25">
      <c r="A1676" s="1" t="s">
        <v>24699</v>
      </c>
      <c r="B1676" s="1" t="s">
        <v>17991</v>
      </c>
      <c r="C1676" s="1" t="s">
        <v>27690</v>
      </c>
      <c r="D1676" s="1" t="s">
        <v>20080</v>
      </c>
    </row>
    <row r="1677" spans="1:4" x14ac:dyDescent="0.25">
      <c r="A1677" s="1" t="s">
        <v>24700</v>
      </c>
      <c r="B1677" s="1" t="s">
        <v>17992</v>
      </c>
      <c r="C1677" s="1" t="s">
        <v>27691</v>
      </c>
      <c r="D1677" s="1" t="s">
        <v>20081</v>
      </c>
    </row>
    <row r="1678" spans="1:4" x14ac:dyDescent="0.25">
      <c r="A1678" s="1" t="s">
        <v>24701</v>
      </c>
      <c r="B1678" s="1" t="s">
        <v>17993</v>
      </c>
      <c r="C1678" s="1" t="s">
        <v>27692</v>
      </c>
      <c r="D1678" s="1" t="s">
        <v>20082</v>
      </c>
    </row>
    <row r="1679" spans="1:4" x14ac:dyDescent="0.25">
      <c r="A1679" s="1" t="s">
        <v>24702</v>
      </c>
      <c r="B1679" s="1" t="s">
        <v>17994</v>
      </c>
      <c r="C1679" s="1" t="s">
        <v>27693</v>
      </c>
      <c r="D1679" s="1" t="s">
        <v>20083</v>
      </c>
    </row>
    <row r="1680" spans="1:4" x14ac:dyDescent="0.25">
      <c r="A1680" s="1" t="s">
        <v>24703</v>
      </c>
      <c r="B1680" s="1" t="s">
        <v>17995</v>
      </c>
      <c r="C1680" s="1" t="s">
        <v>27694</v>
      </c>
      <c r="D1680" s="1" t="s">
        <v>20084</v>
      </c>
    </row>
    <row r="1681" spans="1:4" x14ac:dyDescent="0.25">
      <c r="A1681" s="1" t="s">
        <v>24704</v>
      </c>
      <c r="B1681" s="1" t="s">
        <v>17996</v>
      </c>
      <c r="C1681" s="1" t="s">
        <v>27695</v>
      </c>
      <c r="D1681" s="1" t="s">
        <v>20085</v>
      </c>
    </row>
    <row r="1682" spans="1:4" x14ac:dyDescent="0.25">
      <c r="A1682" s="1" t="s">
        <v>24705</v>
      </c>
      <c r="B1682" s="1" t="s">
        <v>17997</v>
      </c>
      <c r="C1682" s="1" t="s">
        <v>27696</v>
      </c>
      <c r="D1682" s="1" t="s">
        <v>20086</v>
      </c>
    </row>
    <row r="1683" spans="1:4" x14ac:dyDescent="0.25">
      <c r="A1683" s="1" t="s">
        <v>24706</v>
      </c>
      <c r="B1683" s="1" t="s">
        <v>17998</v>
      </c>
      <c r="C1683" s="1" t="s">
        <v>27697</v>
      </c>
      <c r="D1683" s="1" t="s">
        <v>20087</v>
      </c>
    </row>
    <row r="1684" spans="1:4" x14ac:dyDescent="0.25">
      <c r="A1684" s="1" t="s">
        <v>24707</v>
      </c>
      <c r="B1684" s="1" t="s">
        <v>17999</v>
      </c>
      <c r="C1684" s="1" t="s">
        <v>27698</v>
      </c>
      <c r="D1684" s="1" t="s">
        <v>20088</v>
      </c>
    </row>
    <row r="1685" spans="1:4" x14ac:dyDescent="0.25">
      <c r="A1685" s="1" t="s">
        <v>24708</v>
      </c>
      <c r="B1685" s="1" t="s">
        <v>18000</v>
      </c>
      <c r="C1685" s="1" t="s">
        <v>27699</v>
      </c>
      <c r="D1685" s="1" t="s">
        <v>20089</v>
      </c>
    </row>
    <row r="1686" spans="1:4" x14ac:dyDescent="0.25">
      <c r="A1686" s="1" t="s">
        <v>24709</v>
      </c>
      <c r="B1686" s="1" t="s">
        <v>18001</v>
      </c>
      <c r="C1686" s="1" t="s">
        <v>27700</v>
      </c>
      <c r="D1686" s="1" t="s">
        <v>20090</v>
      </c>
    </row>
    <row r="1687" spans="1:4" x14ac:dyDescent="0.25">
      <c r="A1687" s="1" t="s">
        <v>24710</v>
      </c>
      <c r="B1687" s="1" t="s">
        <v>18002</v>
      </c>
      <c r="C1687" s="1" t="s">
        <v>27701</v>
      </c>
      <c r="D1687" s="1" t="s">
        <v>20091</v>
      </c>
    </row>
    <row r="1688" spans="1:4" x14ac:dyDescent="0.25">
      <c r="A1688" s="1" t="s">
        <v>24711</v>
      </c>
      <c r="B1688" s="1" t="s">
        <v>18003</v>
      </c>
      <c r="C1688" s="1" t="s">
        <v>27702</v>
      </c>
      <c r="D1688" s="1" t="s">
        <v>20092</v>
      </c>
    </row>
    <row r="1689" spans="1:4" x14ac:dyDescent="0.25">
      <c r="A1689" s="1" t="s">
        <v>24712</v>
      </c>
      <c r="B1689" s="1" t="s">
        <v>18004</v>
      </c>
      <c r="C1689" s="1" t="s">
        <v>27703</v>
      </c>
      <c r="D1689" s="1" t="s">
        <v>20093</v>
      </c>
    </row>
    <row r="1690" spans="1:4" x14ac:dyDescent="0.25">
      <c r="A1690" s="1" t="s">
        <v>24713</v>
      </c>
      <c r="B1690" s="1" t="s">
        <v>18005</v>
      </c>
      <c r="C1690" s="1" t="s">
        <v>27704</v>
      </c>
      <c r="D1690" s="1" t="s">
        <v>20094</v>
      </c>
    </row>
    <row r="1691" spans="1:4" x14ac:dyDescent="0.25">
      <c r="A1691" s="1" t="s">
        <v>24714</v>
      </c>
      <c r="B1691" s="1" t="s">
        <v>18006</v>
      </c>
      <c r="C1691" s="1" t="s">
        <v>27705</v>
      </c>
      <c r="D1691" s="1" t="s">
        <v>20095</v>
      </c>
    </row>
    <row r="1692" spans="1:4" x14ac:dyDescent="0.25">
      <c r="A1692" s="1" t="s">
        <v>24715</v>
      </c>
      <c r="B1692" s="1" t="s">
        <v>18007</v>
      </c>
      <c r="C1692" s="1" t="s">
        <v>27706</v>
      </c>
      <c r="D1692" s="1" t="s">
        <v>20096</v>
      </c>
    </row>
    <row r="1693" spans="1:4" x14ac:dyDescent="0.25">
      <c r="A1693" s="1" t="s">
        <v>24716</v>
      </c>
      <c r="B1693" s="1" t="s">
        <v>18008</v>
      </c>
      <c r="C1693" s="1" t="s">
        <v>27707</v>
      </c>
      <c r="D1693" s="1" t="s">
        <v>20097</v>
      </c>
    </row>
    <row r="1694" spans="1:4" x14ac:dyDescent="0.25">
      <c r="A1694" s="1" t="s">
        <v>24717</v>
      </c>
      <c r="B1694" s="1" t="s">
        <v>18009</v>
      </c>
      <c r="C1694" s="1" t="s">
        <v>27708</v>
      </c>
      <c r="D1694" s="1" t="s">
        <v>20098</v>
      </c>
    </row>
    <row r="1695" spans="1:4" x14ac:dyDescent="0.25">
      <c r="A1695" s="1" t="s">
        <v>24718</v>
      </c>
      <c r="B1695" s="1" t="s">
        <v>18010</v>
      </c>
      <c r="C1695" s="1" t="s">
        <v>27709</v>
      </c>
      <c r="D1695" s="1" t="s">
        <v>20099</v>
      </c>
    </row>
    <row r="1696" spans="1:4" x14ac:dyDescent="0.25">
      <c r="A1696" s="1" t="s">
        <v>24719</v>
      </c>
      <c r="B1696" s="1" t="s">
        <v>18011</v>
      </c>
      <c r="C1696" s="1" t="s">
        <v>27710</v>
      </c>
      <c r="D1696" s="1" t="s">
        <v>20100</v>
      </c>
    </row>
    <row r="1697" spans="1:4" x14ac:dyDescent="0.25">
      <c r="A1697" s="1" t="s">
        <v>24720</v>
      </c>
      <c r="B1697" s="1" t="s">
        <v>18012</v>
      </c>
      <c r="C1697" s="1" t="s">
        <v>27711</v>
      </c>
      <c r="D1697" s="1" t="s">
        <v>20101</v>
      </c>
    </row>
    <row r="1698" spans="1:4" x14ac:dyDescent="0.25">
      <c r="A1698" s="1" t="s">
        <v>24721</v>
      </c>
      <c r="B1698" s="1" t="s">
        <v>18013</v>
      </c>
      <c r="C1698" s="1" t="s">
        <v>27712</v>
      </c>
      <c r="D1698" s="1" t="s">
        <v>20102</v>
      </c>
    </row>
    <row r="1699" spans="1:4" x14ac:dyDescent="0.25">
      <c r="A1699" s="1" t="s">
        <v>24722</v>
      </c>
      <c r="B1699" s="1" t="s">
        <v>18014</v>
      </c>
      <c r="C1699" s="1" t="s">
        <v>27713</v>
      </c>
      <c r="D1699" s="1" t="s">
        <v>20103</v>
      </c>
    </row>
    <row r="1700" spans="1:4" x14ac:dyDescent="0.25">
      <c r="A1700" s="1" t="s">
        <v>24723</v>
      </c>
      <c r="B1700" s="1" t="s">
        <v>18015</v>
      </c>
      <c r="C1700" s="1" t="s">
        <v>27714</v>
      </c>
      <c r="D1700" s="1" t="s">
        <v>20104</v>
      </c>
    </row>
    <row r="1701" spans="1:4" x14ac:dyDescent="0.25">
      <c r="A1701" s="1" t="s">
        <v>24724</v>
      </c>
      <c r="B1701" s="1" t="s">
        <v>18016</v>
      </c>
      <c r="C1701" s="1" t="s">
        <v>27715</v>
      </c>
      <c r="D1701" s="1" t="s">
        <v>20105</v>
      </c>
    </row>
    <row r="1702" spans="1:4" x14ac:dyDescent="0.25">
      <c r="A1702" s="1" t="s">
        <v>24725</v>
      </c>
      <c r="B1702" s="1" t="s">
        <v>18017</v>
      </c>
      <c r="C1702" s="1" t="s">
        <v>27716</v>
      </c>
      <c r="D1702" s="1" t="s">
        <v>20106</v>
      </c>
    </row>
    <row r="1703" spans="1:4" x14ac:dyDescent="0.25">
      <c r="A1703" s="1" t="s">
        <v>24726</v>
      </c>
      <c r="B1703" s="1" t="s">
        <v>18018</v>
      </c>
      <c r="C1703" s="1" t="s">
        <v>27717</v>
      </c>
      <c r="D1703" s="1" t="s">
        <v>20107</v>
      </c>
    </row>
    <row r="1704" spans="1:4" x14ac:dyDescent="0.25">
      <c r="A1704" s="1" t="s">
        <v>24727</v>
      </c>
      <c r="B1704" s="1" t="s">
        <v>18019</v>
      </c>
      <c r="C1704" s="1" t="s">
        <v>27718</v>
      </c>
      <c r="D1704" s="1" t="s">
        <v>20108</v>
      </c>
    </row>
    <row r="1705" spans="1:4" x14ac:dyDescent="0.25">
      <c r="A1705" s="1" t="s">
        <v>24728</v>
      </c>
      <c r="B1705" s="1" t="s">
        <v>18020</v>
      </c>
      <c r="C1705" s="1" t="s">
        <v>27719</v>
      </c>
      <c r="D1705" s="1" t="s">
        <v>20109</v>
      </c>
    </row>
    <row r="1706" spans="1:4" x14ac:dyDescent="0.25">
      <c r="A1706" s="1" t="s">
        <v>24729</v>
      </c>
      <c r="B1706" s="1" t="s">
        <v>18021</v>
      </c>
      <c r="C1706" s="1" t="s">
        <v>27720</v>
      </c>
      <c r="D1706" s="1" t="s">
        <v>20110</v>
      </c>
    </row>
    <row r="1707" spans="1:4" x14ac:dyDescent="0.25">
      <c r="A1707" s="1" t="s">
        <v>24730</v>
      </c>
      <c r="B1707" s="1" t="s">
        <v>18022</v>
      </c>
      <c r="C1707" s="1" t="s">
        <v>27721</v>
      </c>
      <c r="D1707" s="1" t="s">
        <v>20111</v>
      </c>
    </row>
    <row r="1708" spans="1:4" x14ac:dyDescent="0.25">
      <c r="A1708" s="1" t="s">
        <v>24731</v>
      </c>
      <c r="B1708" s="1" t="s">
        <v>18023</v>
      </c>
      <c r="C1708" s="1" t="s">
        <v>27722</v>
      </c>
      <c r="D1708" s="1" t="s">
        <v>20112</v>
      </c>
    </row>
    <row r="1709" spans="1:4" x14ac:dyDescent="0.25">
      <c r="A1709" s="1" t="s">
        <v>24732</v>
      </c>
      <c r="B1709" s="1" t="s">
        <v>18024</v>
      </c>
      <c r="C1709" s="1" t="s">
        <v>27723</v>
      </c>
      <c r="D1709" s="1" t="s">
        <v>20113</v>
      </c>
    </row>
    <row r="1710" spans="1:4" x14ac:dyDescent="0.25">
      <c r="A1710" s="1" t="s">
        <v>24733</v>
      </c>
      <c r="B1710" s="1" t="s">
        <v>18025</v>
      </c>
      <c r="C1710" s="1" t="s">
        <v>27724</v>
      </c>
      <c r="D1710" s="1" t="s">
        <v>20114</v>
      </c>
    </row>
    <row r="1711" spans="1:4" x14ac:dyDescent="0.25">
      <c r="A1711" s="1" t="s">
        <v>24734</v>
      </c>
      <c r="B1711" s="1" t="s">
        <v>18026</v>
      </c>
      <c r="C1711" s="1" t="s">
        <v>27725</v>
      </c>
      <c r="D1711" s="1" t="s">
        <v>20115</v>
      </c>
    </row>
    <row r="1712" spans="1:4" x14ac:dyDescent="0.25">
      <c r="A1712" s="1" t="s">
        <v>24735</v>
      </c>
      <c r="B1712" s="1" t="s">
        <v>18027</v>
      </c>
      <c r="C1712" s="1" t="s">
        <v>27726</v>
      </c>
      <c r="D1712" s="1" t="s">
        <v>20116</v>
      </c>
    </row>
    <row r="1713" spans="1:4" x14ac:dyDescent="0.25">
      <c r="A1713" s="1" t="s">
        <v>24736</v>
      </c>
      <c r="B1713" s="1" t="s">
        <v>18028</v>
      </c>
      <c r="C1713" s="1" t="s">
        <v>27727</v>
      </c>
      <c r="D1713" s="1" t="s">
        <v>20117</v>
      </c>
    </row>
    <row r="1714" spans="1:4" x14ac:dyDescent="0.25">
      <c r="A1714" s="1" t="s">
        <v>24737</v>
      </c>
      <c r="B1714" s="1" t="s">
        <v>18029</v>
      </c>
      <c r="C1714" s="1" t="s">
        <v>27728</v>
      </c>
      <c r="D1714" s="1" t="s">
        <v>20118</v>
      </c>
    </row>
    <row r="1715" spans="1:4" x14ac:dyDescent="0.25">
      <c r="A1715" s="1" t="s">
        <v>24738</v>
      </c>
      <c r="B1715" s="1" t="s">
        <v>18030</v>
      </c>
      <c r="C1715" s="1" t="s">
        <v>27729</v>
      </c>
      <c r="D1715" s="1" t="s">
        <v>20119</v>
      </c>
    </row>
    <row r="1716" spans="1:4" x14ac:dyDescent="0.25">
      <c r="A1716" s="1" t="s">
        <v>24739</v>
      </c>
      <c r="B1716" s="1" t="s">
        <v>18031</v>
      </c>
      <c r="C1716" s="1" t="s">
        <v>27730</v>
      </c>
      <c r="D1716" s="1" t="s">
        <v>20120</v>
      </c>
    </row>
    <row r="1717" spans="1:4" x14ac:dyDescent="0.25">
      <c r="A1717" s="1" t="s">
        <v>24740</v>
      </c>
      <c r="B1717" s="1" t="s">
        <v>18032</v>
      </c>
      <c r="C1717" s="1" t="s">
        <v>27731</v>
      </c>
      <c r="D1717" s="1" t="s">
        <v>20121</v>
      </c>
    </row>
    <row r="1718" spans="1:4" x14ac:dyDescent="0.25">
      <c r="A1718" s="1" t="s">
        <v>24741</v>
      </c>
      <c r="B1718" s="1" t="s">
        <v>18033</v>
      </c>
      <c r="C1718" s="1" t="s">
        <v>27732</v>
      </c>
      <c r="D1718" s="1" t="s">
        <v>20122</v>
      </c>
    </row>
    <row r="1719" spans="1:4" x14ac:dyDescent="0.25">
      <c r="A1719" s="1" t="s">
        <v>24742</v>
      </c>
      <c r="B1719" s="1" t="s">
        <v>18034</v>
      </c>
      <c r="C1719" s="1" t="s">
        <v>27733</v>
      </c>
      <c r="D1719" s="1" t="s">
        <v>20123</v>
      </c>
    </row>
    <row r="1720" spans="1:4" x14ac:dyDescent="0.25">
      <c r="A1720" s="1" t="s">
        <v>24743</v>
      </c>
      <c r="B1720" s="1" t="s">
        <v>18035</v>
      </c>
      <c r="C1720" s="1" t="s">
        <v>27734</v>
      </c>
      <c r="D1720" s="1" t="s">
        <v>20124</v>
      </c>
    </row>
    <row r="1721" spans="1:4" x14ac:dyDescent="0.25">
      <c r="A1721" s="1" t="s">
        <v>24744</v>
      </c>
      <c r="B1721" s="1" t="s">
        <v>18036</v>
      </c>
      <c r="C1721" s="1" t="s">
        <v>27735</v>
      </c>
      <c r="D1721" s="1" t="s">
        <v>20125</v>
      </c>
    </row>
    <row r="1722" spans="1:4" x14ac:dyDescent="0.25">
      <c r="A1722" s="1" t="s">
        <v>24745</v>
      </c>
      <c r="B1722" s="1" t="s">
        <v>18037</v>
      </c>
      <c r="C1722" s="1" t="s">
        <v>27736</v>
      </c>
      <c r="D1722" s="1" t="s">
        <v>20126</v>
      </c>
    </row>
    <row r="1723" spans="1:4" x14ac:dyDescent="0.25">
      <c r="A1723" s="1" t="s">
        <v>24746</v>
      </c>
      <c r="B1723" s="1" t="s">
        <v>18038</v>
      </c>
      <c r="C1723" s="1" t="s">
        <v>27737</v>
      </c>
      <c r="D1723" s="1" t="s">
        <v>20127</v>
      </c>
    </row>
    <row r="1724" spans="1:4" x14ac:dyDescent="0.25">
      <c r="A1724" s="1" t="s">
        <v>24747</v>
      </c>
      <c r="B1724" s="1" t="s">
        <v>18039</v>
      </c>
      <c r="C1724" s="1" t="s">
        <v>27738</v>
      </c>
      <c r="D1724" s="1" t="s">
        <v>20128</v>
      </c>
    </row>
    <row r="1725" spans="1:4" x14ac:dyDescent="0.25">
      <c r="A1725" s="1" t="s">
        <v>24748</v>
      </c>
      <c r="B1725" s="1" t="s">
        <v>18040</v>
      </c>
      <c r="C1725" s="1" t="s">
        <v>27739</v>
      </c>
      <c r="D1725" s="1" t="s">
        <v>20129</v>
      </c>
    </row>
    <row r="1726" spans="1:4" x14ac:dyDescent="0.25">
      <c r="A1726" s="1" t="s">
        <v>24749</v>
      </c>
      <c r="B1726" s="1" t="s">
        <v>18041</v>
      </c>
      <c r="C1726" s="1" t="s">
        <v>27740</v>
      </c>
      <c r="D1726" s="1" t="s">
        <v>20130</v>
      </c>
    </row>
    <row r="1727" spans="1:4" x14ac:dyDescent="0.25">
      <c r="A1727" s="1" t="s">
        <v>24750</v>
      </c>
      <c r="B1727" s="1" t="s">
        <v>18042</v>
      </c>
      <c r="C1727" s="1" t="s">
        <v>27741</v>
      </c>
      <c r="D1727" s="1" t="s">
        <v>20131</v>
      </c>
    </row>
    <row r="1728" spans="1:4" x14ac:dyDescent="0.25">
      <c r="A1728" s="1" t="s">
        <v>24751</v>
      </c>
      <c r="B1728" s="1" t="s">
        <v>18043</v>
      </c>
      <c r="C1728" s="1" t="s">
        <v>27742</v>
      </c>
      <c r="D1728" s="1" t="s">
        <v>20132</v>
      </c>
    </row>
    <row r="1729" spans="1:4" x14ac:dyDescent="0.25">
      <c r="A1729" s="1" t="s">
        <v>24752</v>
      </c>
      <c r="B1729" s="1" t="s">
        <v>18044</v>
      </c>
      <c r="C1729" s="1" t="s">
        <v>27743</v>
      </c>
      <c r="D1729" s="1" t="s">
        <v>20133</v>
      </c>
    </row>
    <row r="1730" spans="1:4" x14ac:dyDescent="0.25">
      <c r="A1730" s="1" t="s">
        <v>24753</v>
      </c>
      <c r="B1730" s="1" t="s">
        <v>18045</v>
      </c>
      <c r="C1730" s="1" t="s">
        <v>27744</v>
      </c>
      <c r="D1730" s="1" t="s">
        <v>20134</v>
      </c>
    </row>
    <row r="1731" spans="1:4" x14ac:dyDescent="0.25">
      <c r="A1731" s="1" t="s">
        <v>24754</v>
      </c>
      <c r="B1731" s="1" t="s">
        <v>18046</v>
      </c>
      <c r="C1731" s="1" t="s">
        <v>27745</v>
      </c>
      <c r="D1731" s="1" t="s">
        <v>20135</v>
      </c>
    </row>
    <row r="1732" spans="1:4" x14ac:dyDescent="0.25">
      <c r="A1732" s="1" t="s">
        <v>24755</v>
      </c>
      <c r="B1732" s="1" t="s">
        <v>18047</v>
      </c>
      <c r="C1732" s="1" t="s">
        <v>27746</v>
      </c>
      <c r="D1732" s="1" t="s">
        <v>20136</v>
      </c>
    </row>
    <row r="1733" spans="1:4" x14ac:dyDescent="0.25">
      <c r="A1733" s="1" t="s">
        <v>24756</v>
      </c>
      <c r="B1733" s="1" t="s">
        <v>18048</v>
      </c>
      <c r="C1733" s="1" t="s">
        <v>27747</v>
      </c>
      <c r="D1733" s="1" t="s">
        <v>20137</v>
      </c>
    </row>
    <row r="1734" spans="1:4" x14ac:dyDescent="0.25">
      <c r="A1734" s="1" t="s">
        <v>24757</v>
      </c>
      <c r="B1734" s="1" t="s">
        <v>18049</v>
      </c>
      <c r="C1734" s="1" t="s">
        <v>27748</v>
      </c>
      <c r="D1734" s="1" t="s">
        <v>20138</v>
      </c>
    </row>
    <row r="1735" spans="1:4" x14ac:dyDescent="0.25">
      <c r="A1735" s="1" t="s">
        <v>24758</v>
      </c>
      <c r="B1735" s="1" t="s">
        <v>18050</v>
      </c>
      <c r="C1735" s="1" t="s">
        <v>27749</v>
      </c>
      <c r="D1735" s="1" t="s">
        <v>20139</v>
      </c>
    </row>
    <row r="1736" spans="1:4" x14ac:dyDescent="0.25">
      <c r="A1736" s="1" t="s">
        <v>24759</v>
      </c>
      <c r="B1736" s="1" t="s">
        <v>18051</v>
      </c>
      <c r="C1736" s="1" t="s">
        <v>27750</v>
      </c>
      <c r="D1736" s="1" t="s">
        <v>20140</v>
      </c>
    </row>
    <row r="1737" spans="1:4" x14ac:dyDescent="0.25">
      <c r="A1737" s="1" t="s">
        <v>24760</v>
      </c>
      <c r="B1737" s="1" t="s">
        <v>18052</v>
      </c>
      <c r="C1737" s="1" t="s">
        <v>27751</v>
      </c>
      <c r="D1737" s="1" t="s">
        <v>20141</v>
      </c>
    </row>
    <row r="1738" spans="1:4" x14ac:dyDescent="0.25">
      <c r="A1738" s="1" t="s">
        <v>24761</v>
      </c>
      <c r="B1738" s="1" t="s">
        <v>18053</v>
      </c>
      <c r="C1738" s="1" t="s">
        <v>27752</v>
      </c>
      <c r="D1738" s="1" t="s">
        <v>20142</v>
      </c>
    </row>
    <row r="1739" spans="1:4" x14ac:dyDescent="0.25">
      <c r="A1739" s="1" t="s">
        <v>24762</v>
      </c>
      <c r="B1739" s="1" t="s">
        <v>18054</v>
      </c>
      <c r="C1739" s="1" t="s">
        <v>27753</v>
      </c>
      <c r="D1739" s="1" t="s">
        <v>20143</v>
      </c>
    </row>
    <row r="1740" spans="1:4" x14ac:dyDescent="0.25">
      <c r="A1740" s="1" t="s">
        <v>24763</v>
      </c>
      <c r="B1740" s="1" t="s">
        <v>18055</v>
      </c>
      <c r="C1740" s="1" t="s">
        <v>27754</v>
      </c>
      <c r="D1740" s="1" t="s">
        <v>20144</v>
      </c>
    </row>
    <row r="1741" spans="1:4" x14ac:dyDescent="0.25">
      <c r="A1741" s="1" t="s">
        <v>24764</v>
      </c>
      <c r="B1741" s="1" t="s">
        <v>18056</v>
      </c>
      <c r="C1741" s="1" t="s">
        <v>27755</v>
      </c>
      <c r="D1741" s="1" t="s">
        <v>20145</v>
      </c>
    </row>
    <row r="1742" spans="1:4" x14ac:dyDescent="0.25">
      <c r="A1742" s="1" t="s">
        <v>24765</v>
      </c>
      <c r="B1742" s="1" t="s">
        <v>18057</v>
      </c>
      <c r="C1742" s="1" t="s">
        <v>27756</v>
      </c>
      <c r="D1742" s="1" t="s">
        <v>20146</v>
      </c>
    </row>
    <row r="1743" spans="1:4" x14ac:dyDescent="0.25">
      <c r="A1743" s="1" t="s">
        <v>24766</v>
      </c>
      <c r="B1743" s="1" t="s">
        <v>18058</v>
      </c>
      <c r="C1743" s="1" t="s">
        <v>27757</v>
      </c>
      <c r="D1743" s="1" t="s">
        <v>20147</v>
      </c>
    </row>
    <row r="1744" spans="1:4" x14ac:dyDescent="0.25">
      <c r="A1744" s="1" t="s">
        <v>24767</v>
      </c>
      <c r="B1744" s="1" t="s">
        <v>18059</v>
      </c>
      <c r="C1744" s="1" t="s">
        <v>27758</v>
      </c>
      <c r="D1744" s="1" t="s">
        <v>20148</v>
      </c>
    </row>
    <row r="1745" spans="1:4" x14ac:dyDescent="0.25">
      <c r="A1745" s="1" t="s">
        <v>24768</v>
      </c>
      <c r="B1745" s="1" t="s">
        <v>18060</v>
      </c>
      <c r="C1745" s="1" t="s">
        <v>27759</v>
      </c>
      <c r="D1745" s="1" t="s">
        <v>20149</v>
      </c>
    </row>
    <row r="1746" spans="1:4" x14ac:dyDescent="0.25">
      <c r="A1746" s="1" t="s">
        <v>24769</v>
      </c>
      <c r="B1746" s="1" t="s">
        <v>18061</v>
      </c>
      <c r="C1746" s="1" t="s">
        <v>27760</v>
      </c>
      <c r="D1746" s="1" t="s">
        <v>20150</v>
      </c>
    </row>
    <row r="1747" spans="1:4" x14ac:dyDescent="0.25">
      <c r="A1747" s="1" t="s">
        <v>24770</v>
      </c>
      <c r="B1747" s="1" t="s">
        <v>18062</v>
      </c>
      <c r="C1747" s="1" t="s">
        <v>27761</v>
      </c>
      <c r="D1747" s="1" t="s">
        <v>20151</v>
      </c>
    </row>
    <row r="1748" spans="1:4" x14ac:dyDescent="0.25">
      <c r="A1748" s="1" t="s">
        <v>24771</v>
      </c>
      <c r="B1748" s="1" t="s">
        <v>18063</v>
      </c>
      <c r="C1748" s="1" t="s">
        <v>27762</v>
      </c>
      <c r="D1748" s="1" t="s">
        <v>20152</v>
      </c>
    </row>
    <row r="1749" spans="1:4" x14ac:dyDescent="0.25">
      <c r="A1749" s="1" t="s">
        <v>24772</v>
      </c>
      <c r="B1749" s="1" t="s">
        <v>18064</v>
      </c>
      <c r="C1749" s="1" t="s">
        <v>27763</v>
      </c>
      <c r="D1749" s="1" t="s">
        <v>20153</v>
      </c>
    </row>
    <row r="1750" spans="1:4" x14ac:dyDescent="0.25">
      <c r="A1750" s="1" t="s">
        <v>24773</v>
      </c>
      <c r="B1750" s="1" t="s">
        <v>18065</v>
      </c>
      <c r="C1750" s="1" t="s">
        <v>27764</v>
      </c>
      <c r="D1750" s="1" t="s">
        <v>20154</v>
      </c>
    </row>
    <row r="1751" spans="1:4" x14ac:dyDescent="0.25">
      <c r="A1751" s="1" t="s">
        <v>24774</v>
      </c>
      <c r="B1751" s="1" t="s">
        <v>18066</v>
      </c>
      <c r="C1751" s="1" t="s">
        <v>27765</v>
      </c>
      <c r="D1751" s="1" t="s">
        <v>20155</v>
      </c>
    </row>
    <row r="1752" spans="1:4" x14ac:dyDescent="0.25">
      <c r="A1752" s="1" t="s">
        <v>24775</v>
      </c>
      <c r="B1752" s="1" t="s">
        <v>18067</v>
      </c>
      <c r="C1752" s="1" t="s">
        <v>27766</v>
      </c>
      <c r="D1752" s="1" t="s">
        <v>20156</v>
      </c>
    </row>
    <row r="1753" spans="1:4" x14ac:dyDescent="0.25">
      <c r="A1753" s="1" t="s">
        <v>24776</v>
      </c>
      <c r="B1753" s="1" t="s">
        <v>18068</v>
      </c>
      <c r="C1753" s="1" t="s">
        <v>27767</v>
      </c>
      <c r="D1753" s="1" t="s">
        <v>20157</v>
      </c>
    </row>
    <row r="1754" spans="1:4" x14ac:dyDescent="0.25">
      <c r="A1754" s="1" t="s">
        <v>24777</v>
      </c>
      <c r="B1754" s="1" t="s">
        <v>18069</v>
      </c>
      <c r="C1754" s="1" t="s">
        <v>27768</v>
      </c>
      <c r="D1754" s="1" t="s">
        <v>20158</v>
      </c>
    </row>
    <row r="1755" spans="1:4" x14ac:dyDescent="0.25">
      <c r="A1755" s="1" t="s">
        <v>24778</v>
      </c>
      <c r="B1755" s="1" t="s">
        <v>18070</v>
      </c>
      <c r="C1755" s="1" t="s">
        <v>27769</v>
      </c>
      <c r="D1755" s="1" t="s">
        <v>20159</v>
      </c>
    </row>
    <row r="1756" spans="1:4" x14ac:dyDescent="0.25">
      <c r="A1756" s="1" t="s">
        <v>24779</v>
      </c>
      <c r="B1756" s="1" t="s">
        <v>18071</v>
      </c>
      <c r="C1756" s="1" t="s">
        <v>27770</v>
      </c>
      <c r="D1756" s="1" t="s">
        <v>20160</v>
      </c>
    </row>
    <row r="1757" spans="1:4" x14ac:dyDescent="0.25">
      <c r="A1757" s="1" t="s">
        <v>24780</v>
      </c>
      <c r="B1757" s="1" t="s">
        <v>18072</v>
      </c>
      <c r="C1757" s="1" t="s">
        <v>27771</v>
      </c>
      <c r="D1757" s="1" t="s">
        <v>20161</v>
      </c>
    </row>
    <row r="1758" spans="1:4" x14ac:dyDescent="0.25">
      <c r="A1758" s="1" t="s">
        <v>24781</v>
      </c>
      <c r="B1758" s="1" t="s">
        <v>18073</v>
      </c>
      <c r="C1758" s="1" t="s">
        <v>27772</v>
      </c>
      <c r="D1758" s="1" t="s">
        <v>20162</v>
      </c>
    </row>
    <row r="1759" spans="1:4" x14ac:dyDescent="0.25">
      <c r="A1759" s="1" t="s">
        <v>24782</v>
      </c>
      <c r="B1759" s="1" t="s">
        <v>18074</v>
      </c>
      <c r="C1759" s="1" t="s">
        <v>27773</v>
      </c>
      <c r="D1759" s="1" t="s">
        <v>20163</v>
      </c>
    </row>
    <row r="1760" spans="1:4" x14ac:dyDescent="0.25">
      <c r="A1760" s="1" t="s">
        <v>24783</v>
      </c>
      <c r="B1760" s="1" t="s">
        <v>18075</v>
      </c>
      <c r="C1760" s="1" t="s">
        <v>27774</v>
      </c>
      <c r="D1760" s="1" t="s">
        <v>20164</v>
      </c>
    </row>
    <row r="1761" spans="1:4" x14ac:dyDescent="0.25">
      <c r="A1761" s="1" t="s">
        <v>24784</v>
      </c>
      <c r="B1761" s="1" t="s">
        <v>18076</v>
      </c>
      <c r="C1761" s="1" t="s">
        <v>27775</v>
      </c>
      <c r="D1761" s="1" t="s">
        <v>20165</v>
      </c>
    </row>
    <row r="1762" spans="1:4" x14ac:dyDescent="0.25">
      <c r="A1762" s="1" t="s">
        <v>24785</v>
      </c>
      <c r="B1762" s="1" t="s">
        <v>18077</v>
      </c>
      <c r="C1762" s="1" t="s">
        <v>27776</v>
      </c>
      <c r="D1762" s="1" t="s">
        <v>20166</v>
      </c>
    </row>
    <row r="1763" spans="1:4" x14ac:dyDescent="0.25">
      <c r="A1763" s="1" t="s">
        <v>24786</v>
      </c>
      <c r="B1763" s="1" t="s">
        <v>18078</v>
      </c>
      <c r="C1763" s="1" t="s">
        <v>27777</v>
      </c>
      <c r="D1763" s="1" t="s">
        <v>20167</v>
      </c>
    </row>
    <row r="1764" spans="1:4" x14ac:dyDescent="0.25">
      <c r="A1764" s="1" t="s">
        <v>24787</v>
      </c>
      <c r="B1764" s="1" t="s">
        <v>18079</v>
      </c>
      <c r="C1764" s="1" t="s">
        <v>27778</v>
      </c>
      <c r="D1764" s="1" t="s">
        <v>20168</v>
      </c>
    </row>
    <row r="1765" spans="1:4" x14ac:dyDescent="0.25">
      <c r="A1765" s="1" t="s">
        <v>24788</v>
      </c>
      <c r="B1765" s="1" t="s">
        <v>18080</v>
      </c>
      <c r="C1765" s="1" t="s">
        <v>27779</v>
      </c>
      <c r="D1765" s="1" t="s">
        <v>20169</v>
      </c>
    </row>
    <row r="1766" spans="1:4" x14ac:dyDescent="0.25">
      <c r="A1766" s="1" t="s">
        <v>24789</v>
      </c>
      <c r="B1766" s="1" t="s">
        <v>18081</v>
      </c>
      <c r="C1766" s="1" t="s">
        <v>27780</v>
      </c>
      <c r="D1766" s="1" t="s">
        <v>20170</v>
      </c>
    </row>
    <row r="1767" spans="1:4" x14ac:dyDescent="0.25">
      <c r="A1767" s="1" t="s">
        <v>24790</v>
      </c>
      <c r="B1767" s="1" t="s">
        <v>18082</v>
      </c>
      <c r="C1767" s="1" t="s">
        <v>27781</v>
      </c>
      <c r="D1767" s="1" t="s">
        <v>20171</v>
      </c>
    </row>
    <row r="1768" spans="1:4" x14ac:dyDescent="0.25">
      <c r="A1768" s="1" t="s">
        <v>24791</v>
      </c>
      <c r="B1768" s="1" t="s">
        <v>18083</v>
      </c>
      <c r="C1768" s="1" t="s">
        <v>27782</v>
      </c>
      <c r="D1768" s="1" t="s">
        <v>20172</v>
      </c>
    </row>
    <row r="1769" spans="1:4" x14ac:dyDescent="0.25">
      <c r="A1769" s="1" t="s">
        <v>24792</v>
      </c>
      <c r="B1769" s="1" t="s">
        <v>18084</v>
      </c>
      <c r="C1769" s="1" t="s">
        <v>27783</v>
      </c>
      <c r="D1769" s="1" t="s">
        <v>20173</v>
      </c>
    </row>
    <row r="1770" spans="1:4" x14ac:dyDescent="0.25">
      <c r="A1770" s="1" t="s">
        <v>24793</v>
      </c>
      <c r="B1770" s="1" t="s">
        <v>18085</v>
      </c>
      <c r="C1770" s="1" t="s">
        <v>27784</v>
      </c>
      <c r="D1770" s="1" t="s">
        <v>20174</v>
      </c>
    </row>
    <row r="1771" spans="1:4" x14ac:dyDescent="0.25">
      <c r="A1771" s="1" t="s">
        <v>24794</v>
      </c>
      <c r="B1771" s="1" t="s">
        <v>18086</v>
      </c>
      <c r="C1771" s="1" t="s">
        <v>27785</v>
      </c>
      <c r="D1771" s="1" t="s">
        <v>20175</v>
      </c>
    </row>
    <row r="1772" spans="1:4" x14ac:dyDescent="0.25">
      <c r="A1772" s="1" t="s">
        <v>24795</v>
      </c>
      <c r="B1772" s="1" t="s">
        <v>18087</v>
      </c>
      <c r="C1772" s="1" t="s">
        <v>27786</v>
      </c>
      <c r="D1772" s="1" t="s">
        <v>20176</v>
      </c>
    </row>
    <row r="1773" spans="1:4" x14ac:dyDescent="0.25">
      <c r="A1773" s="1" t="s">
        <v>24796</v>
      </c>
      <c r="B1773" s="1" t="s">
        <v>18088</v>
      </c>
      <c r="C1773" s="1" t="s">
        <v>27787</v>
      </c>
      <c r="D1773" s="1" t="s">
        <v>20177</v>
      </c>
    </row>
    <row r="1774" spans="1:4" x14ac:dyDescent="0.25">
      <c r="A1774" s="1" t="s">
        <v>24797</v>
      </c>
      <c r="B1774" s="1" t="s">
        <v>18089</v>
      </c>
      <c r="C1774" s="1" t="s">
        <v>27788</v>
      </c>
      <c r="D1774" s="1" t="s">
        <v>20178</v>
      </c>
    </row>
    <row r="1775" spans="1:4" x14ac:dyDescent="0.25">
      <c r="A1775" s="1" t="s">
        <v>24798</v>
      </c>
      <c r="B1775" s="1" t="s">
        <v>18090</v>
      </c>
      <c r="C1775" s="1" t="s">
        <v>27789</v>
      </c>
      <c r="D1775" s="1" t="s">
        <v>20179</v>
      </c>
    </row>
    <row r="1776" spans="1:4" x14ac:dyDescent="0.25">
      <c r="A1776" s="1" t="s">
        <v>24799</v>
      </c>
      <c r="B1776" s="1" t="s">
        <v>18091</v>
      </c>
      <c r="C1776" s="1" t="s">
        <v>27790</v>
      </c>
      <c r="D1776" s="1" t="s">
        <v>20180</v>
      </c>
    </row>
    <row r="1777" spans="1:4" x14ac:dyDescent="0.25">
      <c r="A1777" s="1" t="s">
        <v>24800</v>
      </c>
      <c r="B1777" s="1" t="s">
        <v>18092</v>
      </c>
      <c r="C1777" s="1" t="s">
        <v>27791</v>
      </c>
      <c r="D1777" s="1" t="s">
        <v>20181</v>
      </c>
    </row>
    <row r="1778" spans="1:4" x14ac:dyDescent="0.25">
      <c r="A1778" s="1" t="s">
        <v>24801</v>
      </c>
      <c r="B1778" s="1" t="s">
        <v>18093</v>
      </c>
      <c r="C1778" s="1" t="s">
        <v>27792</v>
      </c>
      <c r="D1778" s="1" t="s">
        <v>20182</v>
      </c>
    </row>
    <row r="1779" spans="1:4" x14ac:dyDescent="0.25">
      <c r="A1779" s="1" t="s">
        <v>24802</v>
      </c>
      <c r="B1779" s="1" t="s">
        <v>18094</v>
      </c>
      <c r="C1779" s="1" t="s">
        <v>27793</v>
      </c>
      <c r="D1779" s="1" t="s">
        <v>20183</v>
      </c>
    </row>
    <row r="1780" spans="1:4" x14ac:dyDescent="0.25">
      <c r="A1780" s="1" t="s">
        <v>24803</v>
      </c>
      <c r="B1780" s="1" t="s">
        <v>18095</v>
      </c>
      <c r="C1780" s="1" t="s">
        <v>27794</v>
      </c>
      <c r="D1780" s="1" t="s">
        <v>20184</v>
      </c>
    </row>
    <row r="1781" spans="1:4" x14ac:dyDescent="0.25">
      <c r="A1781" s="1" t="s">
        <v>24804</v>
      </c>
      <c r="B1781" s="1" t="s">
        <v>18096</v>
      </c>
      <c r="C1781" s="1" t="s">
        <v>27795</v>
      </c>
      <c r="D1781" s="1" t="s">
        <v>20185</v>
      </c>
    </row>
    <row r="1782" spans="1:4" x14ac:dyDescent="0.25">
      <c r="A1782" s="1" t="s">
        <v>24805</v>
      </c>
      <c r="B1782" s="1" t="s">
        <v>18097</v>
      </c>
      <c r="C1782" s="1" t="s">
        <v>27796</v>
      </c>
      <c r="D1782" s="1" t="s">
        <v>20186</v>
      </c>
    </row>
    <row r="1783" spans="1:4" x14ac:dyDescent="0.25">
      <c r="A1783" s="1" t="s">
        <v>24806</v>
      </c>
      <c r="B1783" s="1" t="s">
        <v>18098</v>
      </c>
      <c r="C1783" s="1" t="s">
        <v>27797</v>
      </c>
      <c r="D1783" s="1" t="s">
        <v>20187</v>
      </c>
    </row>
    <row r="1784" spans="1:4" x14ac:dyDescent="0.25">
      <c r="A1784" s="1" t="s">
        <v>24807</v>
      </c>
      <c r="B1784" s="1" t="s">
        <v>18099</v>
      </c>
      <c r="C1784" s="1" t="s">
        <v>27798</v>
      </c>
      <c r="D1784" s="1" t="s">
        <v>20188</v>
      </c>
    </row>
    <row r="1785" spans="1:4" x14ac:dyDescent="0.25">
      <c r="A1785" s="1" t="s">
        <v>24808</v>
      </c>
      <c r="B1785" s="1" t="s">
        <v>18100</v>
      </c>
      <c r="C1785" s="1" t="s">
        <v>27799</v>
      </c>
      <c r="D1785" s="1" t="s">
        <v>20189</v>
      </c>
    </row>
    <row r="1786" spans="1:4" x14ac:dyDescent="0.25">
      <c r="A1786" s="1" t="s">
        <v>24809</v>
      </c>
      <c r="B1786" s="1" t="s">
        <v>18101</v>
      </c>
      <c r="C1786" s="1" t="s">
        <v>27800</v>
      </c>
      <c r="D1786" s="1" t="s">
        <v>20190</v>
      </c>
    </row>
    <row r="1787" spans="1:4" x14ac:dyDescent="0.25">
      <c r="A1787" s="1" t="s">
        <v>24810</v>
      </c>
      <c r="B1787" s="1" t="s">
        <v>18102</v>
      </c>
      <c r="C1787" s="1" t="s">
        <v>27801</v>
      </c>
      <c r="D1787" s="1" t="s">
        <v>20191</v>
      </c>
    </row>
    <row r="1788" spans="1:4" x14ac:dyDescent="0.25">
      <c r="A1788" s="1" t="s">
        <v>24811</v>
      </c>
      <c r="B1788" s="1" t="s">
        <v>18103</v>
      </c>
      <c r="C1788" s="1" t="s">
        <v>27802</v>
      </c>
      <c r="D1788" s="1" t="s">
        <v>20192</v>
      </c>
    </row>
    <row r="1789" spans="1:4" x14ac:dyDescent="0.25">
      <c r="A1789" s="1" t="s">
        <v>24812</v>
      </c>
      <c r="B1789" s="1" t="s">
        <v>18104</v>
      </c>
      <c r="C1789" s="1" t="s">
        <v>27803</v>
      </c>
      <c r="D1789" s="1" t="s">
        <v>20193</v>
      </c>
    </row>
    <row r="1790" spans="1:4" x14ac:dyDescent="0.25">
      <c r="A1790" s="1" t="s">
        <v>24813</v>
      </c>
      <c r="B1790" s="1" t="s">
        <v>18105</v>
      </c>
      <c r="C1790" s="1" t="s">
        <v>27804</v>
      </c>
      <c r="D1790" s="1" t="s">
        <v>20194</v>
      </c>
    </row>
    <row r="1791" spans="1:4" x14ac:dyDescent="0.25">
      <c r="A1791" s="1" t="s">
        <v>24814</v>
      </c>
      <c r="B1791" s="1" t="s">
        <v>18106</v>
      </c>
      <c r="C1791" s="1" t="s">
        <v>27805</v>
      </c>
      <c r="D1791" s="1" t="s">
        <v>20195</v>
      </c>
    </row>
    <row r="1792" spans="1:4" x14ac:dyDescent="0.25">
      <c r="A1792" s="1" t="s">
        <v>24815</v>
      </c>
      <c r="B1792" s="1" t="s">
        <v>18107</v>
      </c>
      <c r="C1792" s="1" t="s">
        <v>27806</v>
      </c>
      <c r="D1792" s="1" t="s">
        <v>20196</v>
      </c>
    </row>
    <row r="1793" spans="1:4" x14ac:dyDescent="0.25">
      <c r="A1793" s="1" t="s">
        <v>24816</v>
      </c>
      <c r="B1793" s="1" t="s">
        <v>18108</v>
      </c>
      <c r="C1793" s="1" t="s">
        <v>27807</v>
      </c>
      <c r="D1793" s="1" t="s">
        <v>20197</v>
      </c>
    </row>
    <row r="1794" spans="1:4" x14ac:dyDescent="0.25">
      <c r="A1794" s="1" t="s">
        <v>24817</v>
      </c>
      <c r="B1794" s="1" t="s">
        <v>18109</v>
      </c>
      <c r="C1794" s="1" t="s">
        <v>27808</v>
      </c>
      <c r="D1794" s="1" t="s">
        <v>20198</v>
      </c>
    </row>
    <row r="1795" spans="1:4" x14ac:dyDescent="0.25">
      <c r="A1795" s="1" t="s">
        <v>24818</v>
      </c>
      <c r="B1795" s="1" t="s">
        <v>18110</v>
      </c>
      <c r="C1795" s="1" t="s">
        <v>27809</v>
      </c>
      <c r="D1795" s="1" t="s">
        <v>20199</v>
      </c>
    </row>
    <row r="1796" spans="1:4" x14ac:dyDescent="0.25">
      <c r="A1796" s="1" t="s">
        <v>24819</v>
      </c>
      <c r="B1796" s="1" t="s">
        <v>18111</v>
      </c>
      <c r="C1796" s="1" t="s">
        <v>27810</v>
      </c>
      <c r="D1796" s="1" t="s">
        <v>20200</v>
      </c>
    </row>
    <row r="1797" spans="1:4" x14ac:dyDescent="0.25">
      <c r="A1797" s="1" t="s">
        <v>24820</v>
      </c>
      <c r="B1797" s="1" t="s">
        <v>18112</v>
      </c>
      <c r="C1797" s="1" t="s">
        <v>27811</v>
      </c>
      <c r="D1797" s="1" t="s">
        <v>20201</v>
      </c>
    </row>
    <row r="1798" spans="1:4" x14ac:dyDescent="0.25">
      <c r="A1798" s="1" t="s">
        <v>24821</v>
      </c>
      <c r="B1798" s="1" t="s">
        <v>18113</v>
      </c>
      <c r="C1798" s="1" t="s">
        <v>27812</v>
      </c>
      <c r="D1798" s="1" t="s">
        <v>20202</v>
      </c>
    </row>
    <row r="1799" spans="1:4" x14ac:dyDescent="0.25">
      <c r="A1799" s="1" t="s">
        <v>24822</v>
      </c>
      <c r="B1799" s="1" t="s">
        <v>18114</v>
      </c>
      <c r="C1799" s="1" t="s">
        <v>27813</v>
      </c>
      <c r="D1799" s="1" t="s">
        <v>20203</v>
      </c>
    </row>
    <row r="1800" spans="1:4" x14ac:dyDescent="0.25">
      <c r="A1800" s="1" t="s">
        <v>24823</v>
      </c>
      <c r="B1800" s="1" t="s">
        <v>18115</v>
      </c>
      <c r="C1800" s="1" t="s">
        <v>27814</v>
      </c>
      <c r="D1800" s="1" t="s">
        <v>20204</v>
      </c>
    </row>
    <row r="1801" spans="1:4" x14ac:dyDescent="0.25">
      <c r="A1801" s="1" t="s">
        <v>24824</v>
      </c>
      <c r="B1801" s="1" t="s">
        <v>18116</v>
      </c>
      <c r="C1801" s="1" t="s">
        <v>27815</v>
      </c>
      <c r="D1801" s="1" t="s">
        <v>20205</v>
      </c>
    </row>
    <row r="1802" spans="1:4" x14ac:dyDescent="0.25">
      <c r="A1802" s="1" t="s">
        <v>24825</v>
      </c>
      <c r="B1802" s="1" t="s">
        <v>18117</v>
      </c>
      <c r="C1802" s="1" t="s">
        <v>27816</v>
      </c>
      <c r="D1802" s="1" t="s">
        <v>20206</v>
      </c>
    </row>
    <row r="1803" spans="1:4" x14ac:dyDescent="0.25">
      <c r="A1803" s="1" t="s">
        <v>24826</v>
      </c>
      <c r="B1803" s="1" t="s">
        <v>18118</v>
      </c>
      <c r="C1803" s="1" t="s">
        <v>27817</v>
      </c>
      <c r="D1803" s="1" t="s">
        <v>20207</v>
      </c>
    </row>
    <row r="1804" spans="1:4" x14ac:dyDescent="0.25">
      <c r="A1804" s="1" t="s">
        <v>24827</v>
      </c>
      <c r="B1804" s="1" t="s">
        <v>18119</v>
      </c>
      <c r="C1804" s="1" t="s">
        <v>27818</v>
      </c>
      <c r="D1804" s="1" t="s">
        <v>20208</v>
      </c>
    </row>
    <row r="1805" spans="1:4" x14ac:dyDescent="0.25">
      <c r="A1805" s="1" t="s">
        <v>24828</v>
      </c>
      <c r="B1805" s="1" t="s">
        <v>18120</v>
      </c>
      <c r="C1805" s="1" t="s">
        <v>27819</v>
      </c>
      <c r="D1805" s="1" t="s">
        <v>20209</v>
      </c>
    </row>
    <row r="1806" spans="1:4" x14ac:dyDescent="0.25">
      <c r="A1806" s="1" t="s">
        <v>24829</v>
      </c>
      <c r="B1806" s="1" t="s">
        <v>18121</v>
      </c>
      <c r="C1806" s="1" t="s">
        <v>27820</v>
      </c>
      <c r="D1806" s="1" t="s">
        <v>20210</v>
      </c>
    </row>
    <row r="1807" spans="1:4" x14ac:dyDescent="0.25">
      <c r="A1807" s="1" t="s">
        <v>24830</v>
      </c>
      <c r="B1807" s="1" t="s">
        <v>18122</v>
      </c>
      <c r="C1807" s="1" t="s">
        <v>27821</v>
      </c>
      <c r="D1807" s="1" t="s">
        <v>20211</v>
      </c>
    </row>
    <row r="1808" spans="1:4" x14ac:dyDescent="0.25">
      <c r="A1808" s="1" t="s">
        <v>24831</v>
      </c>
      <c r="B1808" s="1" t="s">
        <v>18123</v>
      </c>
      <c r="C1808" s="1" t="s">
        <v>27822</v>
      </c>
      <c r="D1808" s="1" t="s">
        <v>20636</v>
      </c>
    </row>
    <row r="1809" spans="1:4" x14ac:dyDescent="0.25">
      <c r="A1809" s="1" t="s">
        <v>24832</v>
      </c>
      <c r="B1809" s="1" t="s">
        <v>18124</v>
      </c>
      <c r="C1809" s="1" t="s">
        <v>27823</v>
      </c>
      <c r="D1809" s="1" t="s">
        <v>20212</v>
      </c>
    </row>
    <row r="1810" spans="1:4" x14ac:dyDescent="0.25">
      <c r="A1810" s="1" t="s">
        <v>24833</v>
      </c>
      <c r="B1810" s="1" t="s">
        <v>18125</v>
      </c>
      <c r="C1810" s="1" t="s">
        <v>27824</v>
      </c>
      <c r="D1810" s="1" t="s">
        <v>20213</v>
      </c>
    </row>
    <row r="1811" spans="1:4" x14ac:dyDescent="0.25">
      <c r="A1811" s="1" t="s">
        <v>24834</v>
      </c>
      <c r="B1811" s="1" t="s">
        <v>18126</v>
      </c>
      <c r="C1811" s="1" t="s">
        <v>27825</v>
      </c>
      <c r="D1811" s="1" t="s">
        <v>20214</v>
      </c>
    </row>
    <row r="1812" spans="1:4" x14ac:dyDescent="0.25">
      <c r="A1812" s="1" t="s">
        <v>24835</v>
      </c>
      <c r="B1812" s="1" t="s">
        <v>18127</v>
      </c>
      <c r="C1812" s="1" t="s">
        <v>27826</v>
      </c>
      <c r="D1812" s="1" t="s">
        <v>20215</v>
      </c>
    </row>
    <row r="1813" spans="1:4" x14ac:dyDescent="0.25">
      <c r="A1813" s="1" t="s">
        <v>24836</v>
      </c>
      <c r="B1813" s="1" t="s">
        <v>18128</v>
      </c>
      <c r="C1813" s="1" t="s">
        <v>27827</v>
      </c>
      <c r="D1813" s="1" t="s">
        <v>20632</v>
      </c>
    </row>
    <row r="1814" spans="1:4" x14ac:dyDescent="0.25">
      <c r="A1814" s="1" t="s">
        <v>24837</v>
      </c>
      <c r="B1814" s="1" t="s">
        <v>18129</v>
      </c>
      <c r="C1814" s="1" t="s">
        <v>27828</v>
      </c>
      <c r="D1814" s="1" t="s">
        <v>20216</v>
      </c>
    </row>
    <row r="1815" spans="1:4" x14ac:dyDescent="0.25">
      <c r="A1815" s="1" t="s">
        <v>24838</v>
      </c>
      <c r="B1815" s="1" t="s">
        <v>18130</v>
      </c>
      <c r="C1815" s="1" t="s">
        <v>27829</v>
      </c>
      <c r="D1815" s="1" t="s">
        <v>20217</v>
      </c>
    </row>
    <row r="1816" spans="1:4" x14ac:dyDescent="0.25">
      <c r="A1816" s="1" t="s">
        <v>24839</v>
      </c>
      <c r="B1816" s="1" t="s">
        <v>18131</v>
      </c>
      <c r="C1816" s="1" t="s">
        <v>27830</v>
      </c>
      <c r="D1816" s="1" t="s">
        <v>20218</v>
      </c>
    </row>
    <row r="1817" spans="1:4" x14ac:dyDescent="0.25">
      <c r="A1817" s="1" t="s">
        <v>24840</v>
      </c>
      <c r="B1817" s="1" t="s">
        <v>18132</v>
      </c>
      <c r="C1817" s="1" t="s">
        <v>27831</v>
      </c>
      <c r="D1817" s="1" t="s">
        <v>20219</v>
      </c>
    </row>
    <row r="1818" spans="1:4" x14ac:dyDescent="0.25">
      <c r="A1818" s="1" t="s">
        <v>24841</v>
      </c>
      <c r="B1818" s="1" t="s">
        <v>18133</v>
      </c>
      <c r="C1818" s="1" t="s">
        <v>27832</v>
      </c>
      <c r="D1818" s="1" t="s">
        <v>20220</v>
      </c>
    </row>
    <row r="1819" spans="1:4" x14ac:dyDescent="0.25">
      <c r="A1819" s="1" t="s">
        <v>24842</v>
      </c>
      <c r="B1819" s="1" t="s">
        <v>18134</v>
      </c>
      <c r="C1819" s="1" t="s">
        <v>27833</v>
      </c>
      <c r="D1819" s="1" t="s">
        <v>20221</v>
      </c>
    </row>
    <row r="1820" spans="1:4" x14ac:dyDescent="0.25">
      <c r="A1820" s="1" t="s">
        <v>24843</v>
      </c>
      <c r="B1820" s="1" t="s">
        <v>18135</v>
      </c>
      <c r="C1820" s="1" t="s">
        <v>27834</v>
      </c>
      <c r="D1820" s="1" t="s">
        <v>20222</v>
      </c>
    </row>
    <row r="1821" spans="1:4" x14ac:dyDescent="0.25">
      <c r="A1821" s="1" t="s">
        <v>24844</v>
      </c>
      <c r="B1821" s="1" t="s">
        <v>18136</v>
      </c>
      <c r="C1821" s="1" t="s">
        <v>27835</v>
      </c>
      <c r="D1821" s="1" t="s">
        <v>20223</v>
      </c>
    </row>
    <row r="1822" spans="1:4" x14ac:dyDescent="0.25">
      <c r="A1822" s="1" t="s">
        <v>24845</v>
      </c>
      <c r="B1822" s="1" t="s">
        <v>18137</v>
      </c>
      <c r="C1822" s="1" t="s">
        <v>27836</v>
      </c>
      <c r="D1822" s="1" t="s">
        <v>20224</v>
      </c>
    </row>
    <row r="1823" spans="1:4" x14ac:dyDescent="0.25">
      <c r="A1823" s="1" t="s">
        <v>24846</v>
      </c>
      <c r="B1823" s="1" t="s">
        <v>18138</v>
      </c>
      <c r="C1823" s="1" t="s">
        <v>27837</v>
      </c>
      <c r="D1823" s="1" t="s">
        <v>20225</v>
      </c>
    </row>
    <row r="1824" spans="1:4" x14ac:dyDescent="0.25">
      <c r="A1824" s="1" t="s">
        <v>24847</v>
      </c>
      <c r="B1824" s="1" t="s">
        <v>18139</v>
      </c>
      <c r="C1824" s="1" t="s">
        <v>27838</v>
      </c>
      <c r="D1824" s="1" t="s">
        <v>20226</v>
      </c>
    </row>
    <row r="1825" spans="1:4" x14ac:dyDescent="0.25">
      <c r="A1825" s="1" t="s">
        <v>24848</v>
      </c>
      <c r="B1825" s="1" t="s">
        <v>18140</v>
      </c>
      <c r="C1825" s="1" t="s">
        <v>27839</v>
      </c>
      <c r="D1825" s="1" t="s">
        <v>20227</v>
      </c>
    </row>
    <row r="1826" spans="1:4" x14ac:dyDescent="0.25">
      <c r="A1826" s="1" t="s">
        <v>24849</v>
      </c>
      <c r="B1826" s="1" t="s">
        <v>18141</v>
      </c>
      <c r="C1826" s="1" t="s">
        <v>27840</v>
      </c>
      <c r="D1826" s="1" t="s">
        <v>20228</v>
      </c>
    </row>
    <row r="1827" spans="1:4" x14ac:dyDescent="0.25">
      <c r="A1827" s="1" t="s">
        <v>24850</v>
      </c>
      <c r="B1827" s="1" t="s">
        <v>18142</v>
      </c>
      <c r="C1827" s="1" t="s">
        <v>27841</v>
      </c>
      <c r="D1827" s="1" t="s">
        <v>20229</v>
      </c>
    </row>
    <row r="1828" spans="1:4" x14ac:dyDescent="0.25">
      <c r="A1828" s="1" t="s">
        <v>24851</v>
      </c>
      <c r="B1828" s="1" t="s">
        <v>18143</v>
      </c>
      <c r="C1828" s="1" t="s">
        <v>27842</v>
      </c>
      <c r="D1828" s="1" t="s">
        <v>20230</v>
      </c>
    </row>
    <row r="1829" spans="1:4" x14ac:dyDescent="0.25">
      <c r="A1829" s="1" t="s">
        <v>24852</v>
      </c>
      <c r="B1829" s="1" t="s">
        <v>18144</v>
      </c>
      <c r="C1829" s="1" t="s">
        <v>27843</v>
      </c>
      <c r="D1829" s="1" t="s">
        <v>20231</v>
      </c>
    </row>
    <row r="1830" spans="1:4" x14ac:dyDescent="0.25">
      <c r="A1830" s="1" t="s">
        <v>24853</v>
      </c>
      <c r="B1830" s="1" t="s">
        <v>18145</v>
      </c>
      <c r="C1830" s="1" t="s">
        <v>27844</v>
      </c>
      <c r="D1830" s="1" t="s">
        <v>20232</v>
      </c>
    </row>
    <row r="1831" spans="1:4" x14ac:dyDescent="0.25">
      <c r="A1831" s="1" t="s">
        <v>24854</v>
      </c>
      <c r="B1831" s="1" t="s">
        <v>18146</v>
      </c>
      <c r="C1831" s="1" t="s">
        <v>27845</v>
      </c>
      <c r="D1831" s="1" t="s">
        <v>20233</v>
      </c>
    </row>
    <row r="1832" spans="1:4" x14ac:dyDescent="0.25">
      <c r="A1832" s="1" t="s">
        <v>24855</v>
      </c>
      <c r="B1832" s="1" t="s">
        <v>18147</v>
      </c>
      <c r="C1832" s="1" t="s">
        <v>27846</v>
      </c>
      <c r="D1832" s="1" t="s">
        <v>20234</v>
      </c>
    </row>
    <row r="1833" spans="1:4" x14ac:dyDescent="0.25">
      <c r="A1833" s="1" t="s">
        <v>24856</v>
      </c>
      <c r="B1833" s="1" t="s">
        <v>18148</v>
      </c>
      <c r="C1833" s="1" t="s">
        <v>27847</v>
      </c>
      <c r="D1833" s="1" t="s">
        <v>20235</v>
      </c>
    </row>
    <row r="1834" spans="1:4" x14ac:dyDescent="0.25">
      <c r="A1834" s="1" t="s">
        <v>24857</v>
      </c>
      <c r="B1834" s="1" t="s">
        <v>18149</v>
      </c>
      <c r="C1834" s="1" t="s">
        <v>27848</v>
      </c>
      <c r="D1834" s="1" t="s">
        <v>20236</v>
      </c>
    </row>
    <row r="1835" spans="1:4" x14ac:dyDescent="0.25">
      <c r="A1835" s="1" t="s">
        <v>24858</v>
      </c>
      <c r="B1835" s="1" t="s">
        <v>18150</v>
      </c>
      <c r="C1835" s="1" t="s">
        <v>27849</v>
      </c>
      <c r="D1835" s="1" t="s">
        <v>20237</v>
      </c>
    </row>
    <row r="1836" spans="1:4" x14ac:dyDescent="0.25">
      <c r="A1836" s="1" t="s">
        <v>24859</v>
      </c>
      <c r="B1836" s="1" t="s">
        <v>18151</v>
      </c>
      <c r="C1836" s="1" t="s">
        <v>27850</v>
      </c>
      <c r="D1836" s="1" t="s">
        <v>20238</v>
      </c>
    </row>
    <row r="1837" spans="1:4" x14ac:dyDescent="0.25">
      <c r="A1837" s="1" t="s">
        <v>24860</v>
      </c>
      <c r="B1837" s="1" t="s">
        <v>18152</v>
      </c>
      <c r="C1837" s="1" t="s">
        <v>27851</v>
      </c>
      <c r="D1837" s="1" t="s">
        <v>20239</v>
      </c>
    </row>
    <row r="1838" spans="1:4" x14ac:dyDescent="0.25">
      <c r="A1838" s="1" t="s">
        <v>24861</v>
      </c>
      <c r="B1838" s="1" t="s">
        <v>18153</v>
      </c>
      <c r="C1838" s="1" t="s">
        <v>27852</v>
      </c>
      <c r="D1838" s="1" t="s">
        <v>20240</v>
      </c>
    </row>
    <row r="1839" spans="1:4" x14ac:dyDescent="0.25">
      <c r="A1839" s="1" t="s">
        <v>24862</v>
      </c>
      <c r="B1839" s="1" t="s">
        <v>18154</v>
      </c>
      <c r="C1839" s="1" t="s">
        <v>27853</v>
      </c>
      <c r="D1839" s="1" t="s">
        <v>20241</v>
      </c>
    </row>
    <row r="1840" spans="1:4" x14ac:dyDescent="0.25">
      <c r="A1840" s="1" t="s">
        <v>24863</v>
      </c>
      <c r="B1840" s="1" t="s">
        <v>18155</v>
      </c>
      <c r="C1840" s="1" t="s">
        <v>27854</v>
      </c>
      <c r="D1840" s="1" t="s">
        <v>20242</v>
      </c>
    </row>
    <row r="1841" spans="1:4" x14ac:dyDescent="0.25">
      <c r="A1841" s="1" t="s">
        <v>24864</v>
      </c>
      <c r="B1841" s="1" t="s">
        <v>18156</v>
      </c>
      <c r="C1841" s="1" t="s">
        <v>27855</v>
      </c>
      <c r="D1841" s="1" t="s">
        <v>20243</v>
      </c>
    </row>
    <row r="1842" spans="1:4" x14ac:dyDescent="0.25">
      <c r="A1842" s="1" t="s">
        <v>24865</v>
      </c>
      <c r="B1842" s="1" t="s">
        <v>18157</v>
      </c>
      <c r="C1842" s="1" t="s">
        <v>27856</v>
      </c>
      <c r="D1842" s="1" t="s">
        <v>20244</v>
      </c>
    </row>
    <row r="1843" spans="1:4" x14ac:dyDescent="0.25">
      <c r="A1843" s="1" t="s">
        <v>24866</v>
      </c>
      <c r="B1843" s="1" t="s">
        <v>18158</v>
      </c>
      <c r="C1843" s="1" t="s">
        <v>27857</v>
      </c>
      <c r="D1843" s="1" t="s">
        <v>20245</v>
      </c>
    </row>
    <row r="1844" spans="1:4" x14ac:dyDescent="0.25">
      <c r="A1844" s="1" t="s">
        <v>24867</v>
      </c>
      <c r="B1844" s="1" t="s">
        <v>18159</v>
      </c>
      <c r="C1844" s="1" t="s">
        <v>27858</v>
      </c>
      <c r="D1844" s="1" t="s">
        <v>20246</v>
      </c>
    </row>
    <row r="1845" spans="1:4" x14ac:dyDescent="0.25">
      <c r="A1845" s="1" t="s">
        <v>24868</v>
      </c>
      <c r="B1845" s="1" t="s">
        <v>18160</v>
      </c>
      <c r="C1845" s="1" t="s">
        <v>27859</v>
      </c>
      <c r="D1845" s="1" t="s">
        <v>20247</v>
      </c>
    </row>
    <row r="1846" spans="1:4" x14ac:dyDescent="0.25">
      <c r="A1846" s="1" t="s">
        <v>24869</v>
      </c>
      <c r="B1846" s="1" t="s">
        <v>18161</v>
      </c>
      <c r="C1846" s="1" t="s">
        <v>27860</v>
      </c>
      <c r="D1846" s="1" t="s">
        <v>20248</v>
      </c>
    </row>
    <row r="1847" spans="1:4" x14ac:dyDescent="0.25">
      <c r="A1847" s="1" t="s">
        <v>24870</v>
      </c>
      <c r="B1847" s="1" t="s">
        <v>20592</v>
      </c>
      <c r="C1847" s="1" t="s">
        <v>27861</v>
      </c>
      <c r="D1847" s="1" t="s">
        <v>20249</v>
      </c>
    </row>
    <row r="1848" spans="1:4" x14ac:dyDescent="0.25">
      <c r="A1848" s="1" t="s">
        <v>24871</v>
      </c>
      <c r="B1848" s="1" t="s">
        <v>18162</v>
      </c>
      <c r="C1848" s="1" t="s">
        <v>27862</v>
      </c>
      <c r="D1848" s="1" t="s">
        <v>20250</v>
      </c>
    </row>
    <row r="1849" spans="1:4" x14ac:dyDescent="0.25">
      <c r="A1849" s="1" t="s">
        <v>24872</v>
      </c>
      <c r="B1849" s="1" t="s">
        <v>18163</v>
      </c>
      <c r="C1849" s="1" t="s">
        <v>27863</v>
      </c>
      <c r="D1849" s="1" t="s">
        <v>20251</v>
      </c>
    </row>
    <row r="1850" spans="1:4" x14ac:dyDescent="0.25">
      <c r="A1850" s="1" t="s">
        <v>24873</v>
      </c>
      <c r="B1850" s="1" t="s">
        <v>18164</v>
      </c>
      <c r="C1850" s="1" t="s">
        <v>27864</v>
      </c>
      <c r="D1850" s="1" t="s">
        <v>20252</v>
      </c>
    </row>
    <row r="1851" spans="1:4" x14ac:dyDescent="0.25">
      <c r="A1851" s="1" t="s">
        <v>24874</v>
      </c>
      <c r="B1851" s="1" t="s">
        <v>18165</v>
      </c>
      <c r="C1851" s="1" t="s">
        <v>27865</v>
      </c>
      <c r="D1851" s="1" t="s">
        <v>20253</v>
      </c>
    </row>
    <row r="1852" spans="1:4" x14ac:dyDescent="0.25">
      <c r="A1852" s="1" t="s">
        <v>24875</v>
      </c>
      <c r="B1852" s="1" t="s">
        <v>18166</v>
      </c>
      <c r="C1852" s="1" t="s">
        <v>27866</v>
      </c>
      <c r="D1852" s="1" t="s">
        <v>20254</v>
      </c>
    </row>
    <row r="1853" spans="1:4" x14ac:dyDescent="0.25">
      <c r="A1853" s="1" t="s">
        <v>24876</v>
      </c>
      <c r="B1853" s="1" t="s">
        <v>18167</v>
      </c>
      <c r="C1853" s="1" t="s">
        <v>27867</v>
      </c>
      <c r="D1853" s="1" t="s">
        <v>20255</v>
      </c>
    </row>
    <row r="1854" spans="1:4" x14ac:dyDescent="0.25">
      <c r="A1854" s="1" t="s">
        <v>24877</v>
      </c>
      <c r="B1854" s="1" t="s">
        <v>18168</v>
      </c>
      <c r="C1854" s="1" t="s">
        <v>27868</v>
      </c>
      <c r="D1854" s="1" t="s">
        <v>20256</v>
      </c>
    </row>
    <row r="1855" spans="1:4" x14ac:dyDescent="0.25">
      <c r="A1855" s="1" t="s">
        <v>24878</v>
      </c>
      <c r="B1855" s="1" t="s">
        <v>18169</v>
      </c>
      <c r="C1855" s="1" t="s">
        <v>27869</v>
      </c>
      <c r="D1855" s="1" t="s">
        <v>20257</v>
      </c>
    </row>
    <row r="1856" spans="1:4" x14ac:dyDescent="0.25">
      <c r="A1856" s="1" t="s">
        <v>24879</v>
      </c>
      <c r="B1856" s="1" t="s">
        <v>18170</v>
      </c>
      <c r="C1856" s="1" t="s">
        <v>27870</v>
      </c>
      <c r="D1856" s="1" t="s">
        <v>20258</v>
      </c>
    </row>
    <row r="1857" spans="1:4" x14ac:dyDescent="0.25">
      <c r="A1857" s="1" t="s">
        <v>24880</v>
      </c>
      <c r="B1857" s="1" t="s">
        <v>18171</v>
      </c>
      <c r="C1857" s="1" t="s">
        <v>27871</v>
      </c>
      <c r="D1857" s="1" t="s">
        <v>20259</v>
      </c>
    </row>
    <row r="1858" spans="1:4" x14ac:dyDescent="0.25">
      <c r="A1858" s="1" t="s">
        <v>24881</v>
      </c>
      <c r="B1858" s="1" t="s">
        <v>18165</v>
      </c>
      <c r="C1858" s="1" t="s">
        <v>27872</v>
      </c>
      <c r="D1858" s="1" t="s">
        <v>20253</v>
      </c>
    </row>
    <row r="1859" spans="1:4" x14ac:dyDescent="0.25">
      <c r="A1859" s="1" t="s">
        <v>24882</v>
      </c>
      <c r="B1859" s="1" t="s">
        <v>18172</v>
      </c>
      <c r="C1859" s="1" t="s">
        <v>27873</v>
      </c>
      <c r="D1859" s="1" t="s">
        <v>20260</v>
      </c>
    </row>
    <row r="1860" spans="1:4" x14ac:dyDescent="0.25">
      <c r="A1860" s="1" t="s">
        <v>24883</v>
      </c>
      <c r="B1860" s="1" t="s">
        <v>18173</v>
      </c>
      <c r="C1860" s="1" t="s">
        <v>27874</v>
      </c>
      <c r="D1860" s="1" t="s">
        <v>20261</v>
      </c>
    </row>
    <row r="1861" spans="1:4" x14ac:dyDescent="0.25">
      <c r="A1861" s="1" t="s">
        <v>24884</v>
      </c>
      <c r="B1861" s="1" t="s">
        <v>18174</v>
      </c>
      <c r="C1861" s="1" t="s">
        <v>27875</v>
      </c>
      <c r="D1861" s="1" t="s">
        <v>20262</v>
      </c>
    </row>
    <row r="1862" spans="1:4" x14ac:dyDescent="0.25">
      <c r="A1862" s="1" t="s">
        <v>24885</v>
      </c>
      <c r="B1862" s="1" t="s">
        <v>18175</v>
      </c>
      <c r="C1862" s="1" t="s">
        <v>27876</v>
      </c>
      <c r="D1862" s="1" t="s">
        <v>20263</v>
      </c>
    </row>
    <row r="1863" spans="1:4" x14ac:dyDescent="0.25">
      <c r="A1863" s="1" t="s">
        <v>24886</v>
      </c>
      <c r="B1863" s="1" t="s">
        <v>18176</v>
      </c>
      <c r="C1863" s="1" t="s">
        <v>27877</v>
      </c>
      <c r="D1863" s="1" t="s">
        <v>20264</v>
      </c>
    </row>
    <row r="1864" spans="1:4" x14ac:dyDescent="0.25">
      <c r="A1864" s="1" t="s">
        <v>24887</v>
      </c>
      <c r="B1864" s="1" t="s">
        <v>18177</v>
      </c>
      <c r="C1864" s="1" t="s">
        <v>27878</v>
      </c>
      <c r="D1864" s="1" t="s">
        <v>20265</v>
      </c>
    </row>
    <row r="1865" spans="1:4" x14ac:dyDescent="0.25">
      <c r="A1865" s="1" t="s">
        <v>24888</v>
      </c>
      <c r="B1865" s="1" t="s">
        <v>18178</v>
      </c>
      <c r="C1865" s="1" t="s">
        <v>27879</v>
      </c>
      <c r="D1865" s="1" t="s">
        <v>20266</v>
      </c>
    </row>
    <row r="1866" spans="1:4" x14ac:dyDescent="0.25">
      <c r="A1866" s="1" t="s">
        <v>24889</v>
      </c>
      <c r="B1866" s="1" t="s">
        <v>18179</v>
      </c>
      <c r="C1866" s="1" t="s">
        <v>27880</v>
      </c>
      <c r="D1866" s="1" t="s">
        <v>20267</v>
      </c>
    </row>
    <row r="1867" spans="1:4" x14ac:dyDescent="0.25">
      <c r="A1867" s="1" t="s">
        <v>24890</v>
      </c>
      <c r="B1867" s="1" t="s">
        <v>18180</v>
      </c>
      <c r="C1867" s="1" t="s">
        <v>27881</v>
      </c>
      <c r="D1867" s="1" t="s">
        <v>20268</v>
      </c>
    </row>
    <row r="1868" spans="1:4" x14ac:dyDescent="0.25">
      <c r="A1868" s="1" t="s">
        <v>24891</v>
      </c>
      <c r="B1868" s="1" t="s">
        <v>18181</v>
      </c>
      <c r="C1868" s="1" t="s">
        <v>27882</v>
      </c>
      <c r="D1868" s="1" t="s">
        <v>20269</v>
      </c>
    </row>
    <row r="1869" spans="1:4" x14ac:dyDescent="0.25">
      <c r="A1869" s="1" t="s">
        <v>24892</v>
      </c>
      <c r="B1869" s="1" t="s">
        <v>18182</v>
      </c>
      <c r="C1869" s="1" t="s">
        <v>27883</v>
      </c>
      <c r="D1869" s="1" t="s">
        <v>20270</v>
      </c>
    </row>
    <row r="1870" spans="1:4" x14ac:dyDescent="0.25">
      <c r="A1870" s="1" t="s">
        <v>24893</v>
      </c>
      <c r="B1870" s="1" t="s">
        <v>18183</v>
      </c>
      <c r="C1870" s="1" t="s">
        <v>27884</v>
      </c>
      <c r="D1870" s="1" t="s">
        <v>20271</v>
      </c>
    </row>
    <row r="1871" spans="1:4" x14ac:dyDescent="0.25">
      <c r="A1871" s="1" t="s">
        <v>24894</v>
      </c>
      <c r="B1871" s="1" t="s">
        <v>18184</v>
      </c>
      <c r="C1871" s="1" t="s">
        <v>27885</v>
      </c>
      <c r="D1871" s="1" t="s">
        <v>20272</v>
      </c>
    </row>
    <row r="1872" spans="1:4" x14ac:dyDescent="0.25">
      <c r="A1872" s="1" t="s">
        <v>24895</v>
      </c>
      <c r="B1872" s="1" t="s">
        <v>18185</v>
      </c>
      <c r="C1872" s="1" t="s">
        <v>27886</v>
      </c>
      <c r="D1872" s="1" t="s">
        <v>20273</v>
      </c>
    </row>
    <row r="1873" spans="1:4" x14ac:dyDescent="0.25">
      <c r="A1873" s="1" t="s">
        <v>24896</v>
      </c>
      <c r="B1873" s="1" t="s">
        <v>18186</v>
      </c>
      <c r="C1873" s="1" t="s">
        <v>27887</v>
      </c>
      <c r="D1873" s="1" t="s">
        <v>20274</v>
      </c>
    </row>
    <row r="1874" spans="1:4" x14ac:dyDescent="0.25">
      <c r="A1874" s="1" t="s">
        <v>24897</v>
      </c>
      <c r="B1874" s="1" t="s">
        <v>18187</v>
      </c>
      <c r="C1874" s="1" t="s">
        <v>27888</v>
      </c>
      <c r="D1874" s="1" t="s">
        <v>20275</v>
      </c>
    </row>
    <row r="1875" spans="1:4" x14ac:dyDescent="0.25">
      <c r="A1875" s="1" t="s">
        <v>24898</v>
      </c>
      <c r="B1875" s="1" t="s">
        <v>18188</v>
      </c>
      <c r="C1875" s="1" t="s">
        <v>27889</v>
      </c>
      <c r="D1875" s="1" t="s">
        <v>20276</v>
      </c>
    </row>
    <row r="1876" spans="1:4" x14ac:dyDescent="0.25">
      <c r="A1876" s="1" t="s">
        <v>24899</v>
      </c>
      <c r="B1876" s="1" t="s">
        <v>18189</v>
      </c>
      <c r="C1876" s="1" t="s">
        <v>27890</v>
      </c>
      <c r="D1876" s="1" t="s">
        <v>20277</v>
      </c>
    </row>
    <row r="1877" spans="1:4" x14ac:dyDescent="0.25">
      <c r="A1877" s="1" t="s">
        <v>24900</v>
      </c>
      <c r="B1877" s="1" t="s">
        <v>18190</v>
      </c>
      <c r="C1877" s="1" t="s">
        <v>27891</v>
      </c>
      <c r="D1877" s="1" t="s">
        <v>20278</v>
      </c>
    </row>
    <row r="1878" spans="1:4" x14ac:dyDescent="0.25">
      <c r="A1878" s="1" t="s">
        <v>24901</v>
      </c>
      <c r="B1878" s="1" t="s">
        <v>18191</v>
      </c>
      <c r="C1878" s="1" t="s">
        <v>27892</v>
      </c>
      <c r="D1878" s="1" t="s">
        <v>20279</v>
      </c>
    </row>
    <row r="1879" spans="1:4" x14ac:dyDescent="0.25">
      <c r="A1879" s="1" t="s">
        <v>24902</v>
      </c>
      <c r="B1879" s="1" t="s">
        <v>18192</v>
      </c>
      <c r="C1879" s="1" t="s">
        <v>27893</v>
      </c>
      <c r="D1879" s="1" t="s">
        <v>20280</v>
      </c>
    </row>
    <row r="1880" spans="1:4" x14ac:dyDescent="0.25">
      <c r="A1880" s="1" t="s">
        <v>24903</v>
      </c>
      <c r="B1880" s="1" t="s">
        <v>18193</v>
      </c>
      <c r="C1880" s="1" t="s">
        <v>27894</v>
      </c>
      <c r="D1880" s="1" t="s">
        <v>20281</v>
      </c>
    </row>
    <row r="1881" spans="1:4" x14ac:dyDescent="0.25">
      <c r="A1881" s="1" t="s">
        <v>24904</v>
      </c>
      <c r="B1881" s="1" t="s">
        <v>18194</v>
      </c>
      <c r="C1881" s="1" t="s">
        <v>27895</v>
      </c>
      <c r="D1881" s="1" t="s">
        <v>20282</v>
      </c>
    </row>
    <row r="1882" spans="1:4" x14ac:dyDescent="0.25">
      <c r="A1882" s="1" t="s">
        <v>24905</v>
      </c>
      <c r="B1882" s="1" t="s">
        <v>18195</v>
      </c>
      <c r="C1882" s="1" t="s">
        <v>27896</v>
      </c>
      <c r="D1882" s="1" t="s">
        <v>20283</v>
      </c>
    </row>
    <row r="1883" spans="1:4" x14ac:dyDescent="0.25">
      <c r="A1883" s="1" t="s">
        <v>24906</v>
      </c>
      <c r="B1883" s="1" t="s">
        <v>18196</v>
      </c>
      <c r="C1883" s="1" t="s">
        <v>27897</v>
      </c>
      <c r="D1883" s="1" t="s">
        <v>20284</v>
      </c>
    </row>
    <row r="1884" spans="1:4" x14ac:dyDescent="0.25">
      <c r="A1884" s="1" t="s">
        <v>24907</v>
      </c>
      <c r="B1884" s="1" t="s">
        <v>18197</v>
      </c>
      <c r="C1884" s="1" t="s">
        <v>27898</v>
      </c>
      <c r="D1884" s="1" t="s">
        <v>20285</v>
      </c>
    </row>
    <row r="1885" spans="1:4" x14ac:dyDescent="0.25">
      <c r="A1885" s="1" t="s">
        <v>24908</v>
      </c>
      <c r="B1885" s="1" t="s">
        <v>18198</v>
      </c>
      <c r="C1885" s="1" t="s">
        <v>27899</v>
      </c>
      <c r="D1885" s="1" t="s">
        <v>20286</v>
      </c>
    </row>
    <row r="1886" spans="1:4" x14ac:dyDescent="0.25">
      <c r="A1886" s="1" t="s">
        <v>24909</v>
      </c>
      <c r="B1886" s="1" t="s">
        <v>18199</v>
      </c>
      <c r="C1886" s="1" t="s">
        <v>27900</v>
      </c>
      <c r="D1886" s="1" t="s">
        <v>20287</v>
      </c>
    </row>
    <row r="1887" spans="1:4" x14ac:dyDescent="0.25">
      <c r="A1887" s="1" t="s">
        <v>24910</v>
      </c>
      <c r="B1887" s="1" t="s">
        <v>18200</v>
      </c>
      <c r="C1887" s="1" t="s">
        <v>27901</v>
      </c>
      <c r="D1887" s="1" t="s">
        <v>20288</v>
      </c>
    </row>
    <row r="1888" spans="1:4" x14ac:dyDescent="0.25">
      <c r="A1888" s="1" t="s">
        <v>24911</v>
      </c>
      <c r="B1888" s="1" t="s">
        <v>18201</v>
      </c>
      <c r="C1888" s="1" t="s">
        <v>27902</v>
      </c>
      <c r="D1888" s="1" t="s">
        <v>20289</v>
      </c>
    </row>
    <row r="1889" spans="1:4" x14ac:dyDescent="0.25">
      <c r="A1889" s="1" t="s">
        <v>24912</v>
      </c>
      <c r="B1889" s="1" t="s">
        <v>18202</v>
      </c>
      <c r="C1889" s="1" t="s">
        <v>27903</v>
      </c>
      <c r="D1889" s="1" t="s">
        <v>20290</v>
      </c>
    </row>
    <row r="1890" spans="1:4" x14ac:dyDescent="0.25">
      <c r="A1890" s="1" t="s">
        <v>24913</v>
      </c>
      <c r="B1890" s="1" t="s">
        <v>18203</v>
      </c>
      <c r="C1890" s="1" t="s">
        <v>27904</v>
      </c>
      <c r="D1890" s="1" t="s">
        <v>20638</v>
      </c>
    </row>
    <row r="1891" spans="1:4" x14ac:dyDescent="0.25">
      <c r="A1891" s="1" t="s">
        <v>24914</v>
      </c>
      <c r="B1891" s="1" t="s">
        <v>18204</v>
      </c>
      <c r="C1891" s="1" t="s">
        <v>27905</v>
      </c>
      <c r="D1891" s="1" t="s">
        <v>20291</v>
      </c>
    </row>
    <row r="1892" spans="1:4" x14ac:dyDescent="0.25">
      <c r="A1892" s="1" t="s">
        <v>24915</v>
      </c>
      <c r="B1892" s="1" t="s">
        <v>18205</v>
      </c>
      <c r="C1892" s="1" t="s">
        <v>27906</v>
      </c>
      <c r="D1892" s="1" t="s">
        <v>20292</v>
      </c>
    </row>
    <row r="1893" spans="1:4" x14ac:dyDescent="0.25">
      <c r="A1893" s="1" t="s">
        <v>24916</v>
      </c>
      <c r="B1893" s="1" t="s">
        <v>18206</v>
      </c>
      <c r="C1893" s="1" t="s">
        <v>27907</v>
      </c>
      <c r="D1893" s="1" t="s">
        <v>20293</v>
      </c>
    </row>
    <row r="1894" spans="1:4" x14ac:dyDescent="0.25">
      <c r="A1894" s="1" t="s">
        <v>24917</v>
      </c>
      <c r="B1894" s="1" t="s">
        <v>18207</v>
      </c>
      <c r="C1894" s="1" t="s">
        <v>27908</v>
      </c>
      <c r="D1894" s="1" t="s">
        <v>20294</v>
      </c>
    </row>
    <row r="1895" spans="1:4" x14ac:dyDescent="0.25">
      <c r="A1895" s="1" t="s">
        <v>24918</v>
      </c>
      <c r="B1895" s="1" t="s">
        <v>18208</v>
      </c>
      <c r="C1895" s="1" t="s">
        <v>27909</v>
      </c>
      <c r="D1895" s="1" t="s">
        <v>20295</v>
      </c>
    </row>
    <row r="1896" spans="1:4" x14ac:dyDescent="0.25">
      <c r="A1896" s="1" t="s">
        <v>24919</v>
      </c>
      <c r="B1896" s="1" t="s">
        <v>18209</v>
      </c>
      <c r="C1896" s="1" t="s">
        <v>27910</v>
      </c>
      <c r="D1896" s="1" t="s">
        <v>20296</v>
      </c>
    </row>
    <row r="1897" spans="1:4" x14ac:dyDescent="0.25">
      <c r="A1897" s="1" t="s">
        <v>24920</v>
      </c>
      <c r="B1897" s="1" t="s">
        <v>18210</v>
      </c>
      <c r="C1897" s="1" t="s">
        <v>27911</v>
      </c>
      <c r="D1897" s="1" t="s">
        <v>20297</v>
      </c>
    </row>
    <row r="1898" spans="1:4" x14ac:dyDescent="0.25">
      <c r="A1898" s="1" t="s">
        <v>24921</v>
      </c>
      <c r="B1898" s="1" t="s">
        <v>18211</v>
      </c>
      <c r="C1898" s="1" t="s">
        <v>27912</v>
      </c>
      <c r="D1898" s="1" t="s">
        <v>20298</v>
      </c>
    </row>
    <row r="1899" spans="1:4" x14ac:dyDescent="0.25">
      <c r="A1899" s="1" t="s">
        <v>24922</v>
      </c>
      <c r="B1899" s="1" t="s">
        <v>18212</v>
      </c>
      <c r="C1899" s="1" t="s">
        <v>27913</v>
      </c>
      <c r="D1899" s="1" t="s">
        <v>20299</v>
      </c>
    </row>
    <row r="1900" spans="1:4" x14ac:dyDescent="0.25">
      <c r="A1900" s="1" t="s">
        <v>24923</v>
      </c>
      <c r="B1900" s="1" t="s">
        <v>18213</v>
      </c>
      <c r="C1900" s="1" t="s">
        <v>27914</v>
      </c>
      <c r="D1900" s="1" t="s">
        <v>20300</v>
      </c>
    </row>
    <row r="1901" spans="1:4" x14ac:dyDescent="0.25">
      <c r="A1901" s="1" t="s">
        <v>24924</v>
      </c>
      <c r="B1901" s="1" t="s">
        <v>18214</v>
      </c>
      <c r="C1901" s="1" t="s">
        <v>27915</v>
      </c>
      <c r="D1901" s="1" t="s">
        <v>20301</v>
      </c>
    </row>
    <row r="1902" spans="1:4" x14ac:dyDescent="0.25">
      <c r="A1902" s="1" t="s">
        <v>24925</v>
      </c>
      <c r="B1902" s="1" t="s">
        <v>18215</v>
      </c>
      <c r="C1902" s="1" t="s">
        <v>27916</v>
      </c>
      <c r="D1902" s="1" t="s">
        <v>20302</v>
      </c>
    </row>
    <row r="1903" spans="1:4" x14ac:dyDescent="0.25">
      <c r="A1903" s="1" t="s">
        <v>24926</v>
      </c>
      <c r="B1903" s="1" t="s">
        <v>18216</v>
      </c>
      <c r="C1903" s="1" t="s">
        <v>27917</v>
      </c>
      <c r="D1903" s="1" t="s">
        <v>20303</v>
      </c>
    </row>
    <row r="1904" spans="1:4" x14ac:dyDescent="0.25">
      <c r="A1904" s="1" t="s">
        <v>24927</v>
      </c>
      <c r="B1904" s="1" t="s">
        <v>18217</v>
      </c>
      <c r="C1904" s="1" t="s">
        <v>27918</v>
      </c>
      <c r="D1904" s="1" t="s">
        <v>20304</v>
      </c>
    </row>
    <row r="1905" spans="1:4" x14ac:dyDescent="0.25">
      <c r="A1905" s="1" t="s">
        <v>24928</v>
      </c>
      <c r="B1905" s="1" t="s">
        <v>18218</v>
      </c>
      <c r="C1905" s="1" t="s">
        <v>27919</v>
      </c>
      <c r="D1905" s="1" t="s">
        <v>20305</v>
      </c>
    </row>
    <row r="1906" spans="1:4" x14ac:dyDescent="0.25">
      <c r="A1906" s="1" t="s">
        <v>24929</v>
      </c>
      <c r="B1906" s="1" t="s">
        <v>18219</v>
      </c>
      <c r="C1906" s="1" t="s">
        <v>27920</v>
      </c>
      <c r="D1906" s="1" t="s">
        <v>20306</v>
      </c>
    </row>
    <row r="1907" spans="1:4" x14ac:dyDescent="0.25">
      <c r="A1907" s="1" t="s">
        <v>24930</v>
      </c>
      <c r="B1907" s="1" t="s">
        <v>18220</v>
      </c>
      <c r="C1907" s="1" t="s">
        <v>27921</v>
      </c>
      <c r="D1907" s="1" t="s">
        <v>20307</v>
      </c>
    </row>
    <row r="1908" spans="1:4" x14ac:dyDescent="0.25">
      <c r="A1908" s="1" t="s">
        <v>24931</v>
      </c>
      <c r="B1908" s="1" t="s">
        <v>18221</v>
      </c>
      <c r="C1908" s="1" t="s">
        <v>27922</v>
      </c>
      <c r="D1908" s="1" t="s">
        <v>20308</v>
      </c>
    </row>
    <row r="1909" spans="1:4" x14ac:dyDescent="0.25">
      <c r="A1909" s="1" t="s">
        <v>24932</v>
      </c>
      <c r="B1909" s="1" t="s">
        <v>18222</v>
      </c>
      <c r="C1909" s="1" t="s">
        <v>27923</v>
      </c>
      <c r="D1909" s="1" t="s">
        <v>20309</v>
      </c>
    </row>
    <row r="1910" spans="1:4" x14ac:dyDescent="0.25">
      <c r="A1910" s="1" t="s">
        <v>24933</v>
      </c>
      <c r="B1910" s="1" t="s">
        <v>18223</v>
      </c>
      <c r="C1910" s="1" t="s">
        <v>27924</v>
      </c>
      <c r="D1910" s="1" t="s">
        <v>20310</v>
      </c>
    </row>
    <row r="1911" spans="1:4" x14ac:dyDescent="0.25">
      <c r="A1911" s="1" t="s">
        <v>24934</v>
      </c>
      <c r="B1911" s="1" t="s">
        <v>18224</v>
      </c>
      <c r="C1911" s="1" t="s">
        <v>27925</v>
      </c>
      <c r="D1911" s="1" t="s">
        <v>20311</v>
      </c>
    </row>
    <row r="1912" spans="1:4" x14ac:dyDescent="0.25">
      <c r="A1912" s="1" t="s">
        <v>24935</v>
      </c>
      <c r="B1912" s="1" t="s">
        <v>18225</v>
      </c>
      <c r="C1912" s="1" t="s">
        <v>27926</v>
      </c>
      <c r="D1912" s="1" t="s">
        <v>20312</v>
      </c>
    </row>
    <row r="1913" spans="1:4" x14ac:dyDescent="0.25">
      <c r="A1913" s="1" t="s">
        <v>24936</v>
      </c>
      <c r="B1913" s="1" t="s">
        <v>18226</v>
      </c>
      <c r="C1913" s="1" t="s">
        <v>27927</v>
      </c>
      <c r="D1913" s="1" t="s">
        <v>20313</v>
      </c>
    </row>
    <row r="1914" spans="1:4" x14ac:dyDescent="0.25">
      <c r="A1914" s="1" t="s">
        <v>24937</v>
      </c>
      <c r="B1914" s="1" t="s">
        <v>18227</v>
      </c>
      <c r="C1914" s="1" t="s">
        <v>27928</v>
      </c>
      <c r="D1914" s="1" t="s">
        <v>20314</v>
      </c>
    </row>
    <row r="1915" spans="1:4" x14ac:dyDescent="0.25">
      <c r="A1915" s="1" t="s">
        <v>24938</v>
      </c>
      <c r="B1915" s="1" t="s">
        <v>18228</v>
      </c>
      <c r="C1915" s="1" t="s">
        <v>27929</v>
      </c>
      <c r="D1915" s="1" t="s">
        <v>20315</v>
      </c>
    </row>
    <row r="1916" spans="1:4" x14ac:dyDescent="0.25">
      <c r="A1916" s="1" t="s">
        <v>24939</v>
      </c>
      <c r="B1916" s="1" t="s">
        <v>18229</v>
      </c>
      <c r="C1916" s="1" t="s">
        <v>27930</v>
      </c>
      <c r="D1916" s="1" t="s">
        <v>20316</v>
      </c>
    </row>
    <row r="1917" spans="1:4" x14ac:dyDescent="0.25">
      <c r="A1917" s="1" t="s">
        <v>24940</v>
      </c>
      <c r="B1917" s="1" t="s">
        <v>18230</v>
      </c>
      <c r="C1917" s="1" t="s">
        <v>27931</v>
      </c>
      <c r="D1917" s="1" t="s">
        <v>20317</v>
      </c>
    </row>
    <row r="1918" spans="1:4" x14ac:dyDescent="0.25">
      <c r="A1918" s="1" t="s">
        <v>24941</v>
      </c>
      <c r="B1918" s="1" t="s">
        <v>18231</v>
      </c>
      <c r="C1918" s="1" t="s">
        <v>27932</v>
      </c>
      <c r="D1918" s="1" t="s">
        <v>20318</v>
      </c>
    </row>
    <row r="1919" spans="1:4" x14ac:dyDescent="0.25">
      <c r="A1919" s="1" t="s">
        <v>24942</v>
      </c>
      <c r="B1919" s="1" t="s">
        <v>18232</v>
      </c>
      <c r="C1919" s="1" t="s">
        <v>27933</v>
      </c>
      <c r="D1919" s="1" t="s">
        <v>20319</v>
      </c>
    </row>
    <row r="1920" spans="1:4" x14ac:dyDescent="0.25">
      <c r="A1920" s="1" t="s">
        <v>24943</v>
      </c>
      <c r="B1920" s="1" t="s">
        <v>18233</v>
      </c>
      <c r="C1920" s="1" t="s">
        <v>27934</v>
      </c>
      <c r="D1920" s="1" t="s">
        <v>20320</v>
      </c>
    </row>
    <row r="1921" spans="1:4" x14ac:dyDescent="0.25">
      <c r="A1921" s="1" t="s">
        <v>24944</v>
      </c>
      <c r="B1921" s="1" t="s">
        <v>18234</v>
      </c>
      <c r="C1921" s="1" t="s">
        <v>27935</v>
      </c>
      <c r="D1921" s="1" t="s">
        <v>20321</v>
      </c>
    </row>
    <row r="1922" spans="1:4" x14ac:dyDescent="0.25">
      <c r="A1922" s="1" t="s">
        <v>24945</v>
      </c>
      <c r="B1922" s="1" t="s">
        <v>18235</v>
      </c>
      <c r="C1922" s="1" t="s">
        <v>27936</v>
      </c>
      <c r="D1922" s="1" t="s">
        <v>20322</v>
      </c>
    </row>
    <row r="1923" spans="1:4" x14ac:dyDescent="0.25">
      <c r="A1923" s="1" t="s">
        <v>24946</v>
      </c>
      <c r="B1923" s="1" t="s">
        <v>18236</v>
      </c>
      <c r="C1923" s="1" t="s">
        <v>27937</v>
      </c>
      <c r="D1923" s="1" t="s">
        <v>20323</v>
      </c>
    </row>
    <row r="1924" spans="1:4" x14ac:dyDescent="0.25">
      <c r="A1924" s="1" t="s">
        <v>24947</v>
      </c>
      <c r="B1924" s="1" t="s">
        <v>18237</v>
      </c>
      <c r="C1924" s="1" t="s">
        <v>27938</v>
      </c>
      <c r="D1924" s="1" t="s">
        <v>20324</v>
      </c>
    </row>
    <row r="1925" spans="1:4" x14ac:dyDescent="0.25">
      <c r="A1925" s="1" t="s">
        <v>24948</v>
      </c>
      <c r="B1925" s="1" t="s">
        <v>18238</v>
      </c>
      <c r="C1925" s="1" t="s">
        <v>27939</v>
      </c>
      <c r="D1925" s="1" t="s">
        <v>20325</v>
      </c>
    </row>
    <row r="1926" spans="1:4" x14ac:dyDescent="0.25">
      <c r="A1926" s="1" t="s">
        <v>24949</v>
      </c>
      <c r="B1926" s="1" t="s">
        <v>18239</v>
      </c>
      <c r="C1926" s="1" t="s">
        <v>27940</v>
      </c>
      <c r="D1926" s="1" t="s">
        <v>20326</v>
      </c>
    </row>
    <row r="1927" spans="1:4" x14ac:dyDescent="0.25">
      <c r="A1927" s="1" t="s">
        <v>24950</v>
      </c>
      <c r="B1927" s="1" t="s">
        <v>18240</v>
      </c>
      <c r="C1927" s="1" t="s">
        <v>27941</v>
      </c>
      <c r="D1927" s="1" t="s">
        <v>20327</v>
      </c>
    </row>
    <row r="1928" spans="1:4" x14ac:dyDescent="0.25">
      <c r="A1928" s="1" t="s">
        <v>24951</v>
      </c>
      <c r="B1928" s="1" t="s">
        <v>18241</v>
      </c>
      <c r="C1928" s="1" t="s">
        <v>27942</v>
      </c>
      <c r="D1928" s="1" t="s">
        <v>20328</v>
      </c>
    </row>
    <row r="1929" spans="1:4" x14ac:dyDescent="0.25">
      <c r="A1929" s="1" t="s">
        <v>24952</v>
      </c>
      <c r="B1929" s="1" t="s">
        <v>18242</v>
      </c>
      <c r="C1929" s="1" t="s">
        <v>27943</v>
      </c>
      <c r="D1929" s="1" t="s">
        <v>20329</v>
      </c>
    </row>
    <row r="1930" spans="1:4" x14ac:dyDescent="0.25">
      <c r="A1930" s="1" t="s">
        <v>24953</v>
      </c>
      <c r="B1930" s="1" t="s">
        <v>18243</v>
      </c>
      <c r="C1930" s="1" t="s">
        <v>27944</v>
      </c>
      <c r="D1930" s="1" t="s">
        <v>20330</v>
      </c>
    </row>
    <row r="1931" spans="1:4" x14ac:dyDescent="0.25">
      <c r="A1931" s="1" t="s">
        <v>24954</v>
      </c>
      <c r="B1931" s="1" t="s">
        <v>18244</v>
      </c>
      <c r="C1931" s="1" t="s">
        <v>27945</v>
      </c>
      <c r="D1931" s="1" t="s">
        <v>20331</v>
      </c>
    </row>
    <row r="1932" spans="1:4" x14ac:dyDescent="0.25">
      <c r="A1932" s="1" t="s">
        <v>24955</v>
      </c>
      <c r="B1932" s="1" t="s">
        <v>18245</v>
      </c>
      <c r="C1932" s="1" t="s">
        <v>27946</v>
      </c>
      <c r="D1932" s="1" t="s">
        <v>20332</v>
      </c>
    </row>
    <row r="1933" spans="1:4" x14ac:dyDescent="0.25">
      <c r="A1933" s="1" t="s">
        <v>24956</v>
      </c>
      <c r="B1933" s="1" t="s">
        <v>18246</v>
      </c>
      <c r="C1933" s="1" t="s">
        <v>27947</v>
      </c>
      <c r="D1933" s="1" t="s">
        <v>20333</v>
      </c>
    </row>
    <row r="1934" spans="1:4" x14ac:dyDescent="0.25">
      <c r="A1934" s="1" t="s">
        <v>24957</v>
      </c>
      <c r="B1934" s="1" t="s">
        <v>18247</v>
      </c>
      <c r="C1934" s="1" t="s">
        <v>27948</v>
      </c>
      <c r="D1934" s="1" t="s">
        <v>20334</v>
      </c>
    </row>
    <row r="1935" spans="1:4" x14ac:dyDescent="0.25">
      <c r="A1935" s="1" t="s">
        <v>24958</v>
      </c>
      <c r="B1935" s="1" t="s">
        <v>18248</v>
      </c>
      <c r="C1935" s="1" t="s">
        <v>27949</v>
      </c>
      <c r="D1935" s="1" t="s">
        <v>20335</v>
      </c>
    </row>
    <row r="1936" spans="1:4" x14ac:dyDescent="0.25">
      <c r="A1936" s="1" t="s">
        <v>24959</v>
      </c>
      <c r="B1936" s="1" t="s">
        <v>18249</v>
      </c>
      <c r="C1936" s="1" t="s">
        <v>27950</v>
      </c>
      <c r="D1936" s="1" t="s">
        <v>20336</v>
      </c>
    </row>
    <row r="1937" spans="1:4" x14ac:dyDescent="0.25">
      <c r="A1937" s="1" t="s">
        <v>24960</v>
      </c>
      <c r="B1937" s="1" t="s">
        <v>18250</v>
      </c>
      <c r="C1937" s="1" t="s">
        <v>27951</v>
      </c>
      <c r="D1937" s="1" t="s">
        <v>20337</v>
      </c>
    </row>
    <row r="1938" spans="1:4" x14ac:dyDescent="0.25">
      <c r="A1938" s="1" t="s">
        <v>24961</v>
      </c>
      <c r="B1938" s="1" t="s">
        <v>18251</v>
      </c>
      <c r="C1938" s="1" t="s">
        <v>27952</v>
      </c>
      <c r="D1938" s="1" t="s">
        <v>20338</v>
      </c>
    </row>
    <row r="1939" spans="1:4" x14ac:dyDescent="0.25">
      <c r="A1939" s="1" t="s">
        <v>24962</v>
      </c>
      <c r="B1939" s="1" t="s">
        <v>18252</v>
      </c>
      <c r="C1939" s="1" t="s">
        <v>27953</v>
      </c>
      <c r="D1939" s="1" t="s">
        <v>20339</v>
      </c>
    </row>
    <row r="1940" spans="1:4" x14ac:dyDescent="0.25">
      <c r="A1940" s="1" t="s">
        <v>24963</v>
      </c>
      <c r="B1940" s="1" t="s">
        <v>18253</v>
      </c>
      <c r="C1940" s="1" t="s">
        <v>27954</v>
      </c>
      <c r="D1940" s="1" t="s">
        <v>20340</v>
      </c>
    </row>
    <row r="1941" spans="1:4" x14ac:dyDescent="0.25">
      <c r="A1941" s="1" t="s">
        <v>24964</v>
      </c>
      <c r="B1941" s="1" t="s">
        <v>18254</v>
      </c>
      <c r="C1941" s="1" t="s">
        <v>27955</v>
      </c>
      <c r="D1941" s="1" t="s">
        <v>20341</v>
      </c>
    </row>
    <row r="1942" spans="1:4" x14ac:dyDescent="0.25">
      <c r="A1942" s="1" t="s">
        <v>24965</v>
      </c>
      <c r="B1942" s="1" t="s">
        <v>18255</v>
      </c>
      <c r="C1942" s="1" t="s">
        <v>27956</v>
      </c>
      <c r="D1942" s="1" t="s">
        <v>20342</v>
      </c>
    </row>
    <row r="1943" spans="1:4" x14ac:dyDescent="0.25">
      <c r="A1943" s="1" t="s">
        <v>24966</v>
      </c>
      <c r="B1943" s="1" t="s">
        <v>18256</v>
      </c>
      <c r="C1943" s="1" t="s">
        <v>27957</v>
      </c>
      <c r="D1943" s="1" t="s">
        <v>20343</v>
      </c>
    </row>
    <row r="1944" spans="1:4" x14ac:dyDescent="0.25">
      <c r="A1944" s="1" t="s">
        <v>24967</v>
      </c>
      <c r="B1944" s="1" t="s">
        <v>18257</v>
      </c>
      <c r="C1944" s="1" t="s">
        <v>27958</v>
      </c>
      <c r="D1944" s="1" t="s">
        <v>20344</v>
      </c>
    </row>
    <row r="1945" spans="1:4" x14ac:dyDescent="0.25">
      <c r="A1945" s="1" t="s">
        <v>24968</v>
      </c>
      <c r="B1945" s="1" t="s">
        <v>18258</v>
      </c>
      <c r="C1945" s="1" t="s">
        <v>27959</v>
      </c>
      <c r="D1945" s="1" t="s">
        <v>20345</v>
      </c>
    </row>
    <row r="1946" spans="1:4" x14ac:dyDescent="0.25">
      <c r="A1946" s="1" t="s">
        <v>24969</v>
      </c>
      <c r="B1946" s="1" t="s">
        <v>18259</v>
      </c>
      <c r="C1946" s="1" t="s">
        <v>27960</v>
      </c>
      <c r="D1946" s="1" t="s">
        <v>20346</v>
      </c>
    </row>
    <row r="1947" spans="1:4" x14ac:dyDescent="0.25">
      <c r="A1947" s="1" t="s">
        <v>24970</v>
      </c>
      <c r="B1947" s="1" t="s">
        <v>18260</v>
      </c>
      <c r="C1947" s="1" t="s">
        <v>27961</v>
      </c>
      <c r="D1947" s="1" t="s">
        <v>20347</v>
      </c>
    </row>
    <row r="1948" spans="1:4" x14ac:dyDescent="0.25">
      <c r="A1948" s="1" t="s">
        <v>24971</v>
      </c>
      <c r="B1948" s="1" t="s">
        <v>18261</v>
      </c>
      <c r="C1948" s="1" t="s">
        <v>27962</v>
      </c>
      <c r="D1948" s="1" t="s">
        <v>20348</v>
      </c>
    </row>
    <row r="1949" spans="1:4" x14ac:dyDescent="0.25">
      <c r="A1949" s="1" t="s">
        <v>24972</v>
      </c>
      <c r="B1949" s="1" t="s">
        <v>18262</v>
      </c>
      <c r="C1949" s="1" t="s">
        <v>27963</v>
      </c>
      <c r="D1949" s="1" t="s">
        <v>20349</v>
      </c>
    </row>
    <row r="1950" spans="1:4" x14ac:dyDescent="0.25">
      <c r="A1950" s="1" t="s">
        <v>24973</v>
      </c>
      <c r="B1950" s="1" t="s">
        <v>18263</v>
      </c>
      <c r="C1950" s="1" t="s">
        <v>27964</v>
      </c>
      <c r="D1950" s="1" t="s">
        <v>20350</v>
      </c>
    </row>
    <row r="1951" spans="1:4" x14ac:dyDescent="0.25">
      <c r="A1951" s="1" t="s">
        <v>24974</v>
      </c>
      <c r="B1951" s="1" t="s">
        <v>18264</v>
      </c>
      <c r="C1951" s="1" t="s">
        <v>27965</v>
      </c>
      <c r="D1951" s="1" t="s">
        <v>20351</v>
      </c>
    </row>
    <row r="1952" spans="1:4" x14ac:dyDescent="0.25">
      <c r="A1952" s="1" t="s">
        <v>24975</v>
      </c>
      <c r="B1952" s="1" t="s">
        <v>18265</v>
      </c>
      <c r="C1952" s="1" t="s">
        <v>27966</v>
      </c>
      <c r="D1952" s="1" t="s">
        <v>20352</v>
      </c>
    </row>
    <row r="1953" spans="1:4" x14ac:dyDescent="0.25">
      <c r="A1953" s="1" t="s">
        <v>24976</v>
      </c>
      <c r="B1953" s="1" t="s">
        <v>18266</v>
      </c>
      <c r="C1953" s="1" t="s">
        <v>27967</v>
      </c>
      <c r="D1953" s="1" t="s">
        <v>20353</v>
      </c>
    </row>
    <row r="1954" spans="1:4" x14ac:dyDescent="0.25">
      <c r="A1954" s="1" t="s">
        <v>24977</v>
      </c>
      <c r="B1954" s="1" t="s">
        <v>18267</v>
      </c>
      <c r="C1954" s="1" t="s">
        <v>27968</v>
      </c>
      <c r="D1954" s="1" t="s">
        <v>20354</v>
      </c>
    </row>
    <row r="1955" spans="1:4" x14ac:dyDescent="0.25">
      <c r="A1955" s="1" t="s">
        <v>24978</v>
      </c>
      <c r="B1955" s="1" t="s">
        <v>18268</v>
      </c>
      <c r="C1955" s="1" t="s">
        <v>27969</v>
      </c>
      <c r="D1955" s="1" t="s">
        <v>20355</v>
      </c>
    </row>
    <row r="1956" spans="1:4" x14ac:dyDescent="0.25">
      <c r="A1956" s="1" t="s">
        <v>24979</v>
      </c>
      <c r="B1956" s="1" t="s">
        <v>18269</v>
      </c>
      <c r="C1956" s="1" t="s">
        <v>27970</v>
      </c>
      <c r="D1956" s="1" t="s">
        <v>20356</v>
      </c>
    </row>
    <row r="1957" spans="1:4" x14ac:dyDescent="0.25">
      <c r="A1957" s="1" t="s">
        <v>24980</v>
      </c>
      <c r="B1957" s="1" t="s">
        <v>18270</v>
      </c>
      <c r="C1957" s="1" t="s">
        <v>27971</v>
      </c>
      <c r="D1957" s="1" t="s">
        <v>20357</v>
      </c>
    </row>
    <row r="1958" spans="1:4" x14ac:dyDescent="0.25">
      <c r="A1958" s="1" t="s">
        <v>24981</v>
      </c>
      <c r="B1958" s="1" t="s">
        <v>18271</v>
      </c>
      <c r="C1958" s="1" t="s">
        <v>27972</v>
      </c>
      <c r="D1958" s="1" t="s">
        <v>20358</v>
      </c>
    </row>
    <row r="1959" spans="1:4" x14ac:dyDescent="0.25">
      <c r="A1959" s="1" t="s">
        <v>24982</v>
      </c>
      <c r="B1959" s="1" t="s">
        <v>18272</v>
      </c>
      <c r="C1959" s="1" t="s">
        <v>27973</v>
      </c>
      <c r="D1959" s="1" t="s">
        <v>20359</v>
      </c>
    </row>
    <row r="1960" spans="1:4" x14ac:dyDescent="0.25">
      <c r="A1960" s="1" t="s">
        <v>24983</v>
      </c>
      <c r="B1960" s="1" t="s">
        <v>18273</v>
      </c>
      <c r="C1960" s="1" t="s">
        <v>27974</v>
      </c>
      <c r="D1960" s="1" t="s">
        <v>20360</v>
      </c>
    </row>
    <row r="1961" spans="1:4" x14ac:dyDescent="0.25">
      <c r="A1961" s="1" t="s">
        <v>24984</v>
      </c>
      <c r="B1961" s="1" t="s">
        <v>18274</v>
      </c>
      <c r="C1961" s="1" t="s">
        <v>27975</v>
      </c>
      <c r="D1961" s="1" t="s">
        <v>20361</v>
      </c>
    </row>
    <row r="1962" spans="1:4" x14ac:dyDescent="0.25">
      <c r="A1962" s="1" t="s">
        <v>24985</v>
      </c>
      <c r="B1962" s="1" t="s">
        <v>18275</v>
      </c>
      <c r="C1962" s="1" t="s">
        <v>27976</v>
      </c>
      <c r="D1962" s="1" t="s">
        <v>20362</v>
      </c>
    </row>
    <row r="1963" spans="1:4" x14ac:dyDescent="0.25">
      <c r="A1963" s="1" t="s">
        <v>24986</v>
      </c>
      <c r="B1963" s="1" t="s">
        <v>18276</v>
      </c>
      <c r="C1963" s="1" t="s">
        <v>27977</v>
      </c>
      <c r="D1963" s="1" t="s">
        <v>20363</v>
      </c>
    </row>
    <row r="1964" spans="1:4" x14ac:dyDescent="0.25">
      <c r="A1964" s="1" t="s">
        <v>24987</v>
      </c>
      <c r="B1964" s="1" t="s">
        <v>18277</v>
      </c>
      <c r="C1964" s="1" t="s">
        <v>27978</v>
      </c>
      <c r="D1964" s="1" t="s">
        <v>20364</v>
      </c>
    </row>
    <row r="1965" spans="1:4" x14ac:dyDescent="0.25">
      <c r="A1965" s="1" t="s">
        <v>24988</v>
      </c>
      <c r="B1965" s="1" t="s">
        <v>18278</v>
      </c>
      <c r="C1965" s="1" t="s">
        <v>27979</v>
      </c>
      <c r="D1965" s="1" t="s">
        <v>20365</v>
      </c>
    </row>
    <row r="1966" spans="1:4" x14ac:dyDescent="0.25">
      <c r="A1966" s="1" t="s">
        <v>24989</v>
      </c>
      <c r="B1966" s="1" t="s">
        <v>18279</v>
      </c>
      <c r="C1966" s="1" t="s">
        <v>27980</v>
      </c>
      <c r="D1966" s="1" t="s">
        <v>20366</v>
      </c>
    </row>
    <row r="1967" spans="1:4" x14ac:dyDescent="0.25">
      <c r="A1967" s="1" t="s">
        <v>24990</v>
      </c>
      <c r="B1967" s="1" t="s">
        <v>18280</v>
      </c>
      <c r="C1967" s="1" t="s">
        <v>27981</v>
      </c>
      <c r="D1967" s="1" t="s">
        <v>20367</v>
      </c>
    </row>
    <row r="1968" spans="1:4" x14ac:dyDescent="0.25">
      <c r="A1968" s="1" t="s">
        <v>24991</v>
      </c>
      <c r="B1968" s="1" t="s">
        <v>18281</v>
      </c>
      <c r="C1968" s="1" t="s">
        <v>27982</v>
      </c>
      <c r="D1968" s="1" t="s">
        <v>20368</v>
      </c>
    </row>
    <row r="1969" spans="1:4" x14ac:dyDescent="0.25">
      <c r="A1969" s="1" t="s">
        <v>24992</v>
      </c>
      <c r="B1969" s="1" t="s">
        <v>18282</v>
      </c>
      <c r="C1969" s="1" t="s">
        <v>27983</v>
      </c>
      <c r="D1969" s="1" t="s">
        <v>20369</v>
      </c>
    </row>
    <row r="1970" spans="1:4" x14ac:dyDescent="0.25">
      <c r="A1970" s="1" t="s">
        <v>24993</v>
      </c>
      <c r="B1970" s="1" t="s">
        <v>18283</v>
      </c>
      <c r="C1970" s="1" t="s">
        <v>27984</v>
      </c>
      <c r="D1970" s="1" t="s">
        <v>20370</v>
      </c>
    </row>
    <row r="1971" spans="1:4" x14ac:dyDescent="0.25">
      <c r="A1971" s="1" t="s">
        <v>24994</v>
      </c>
      <c r="B1971" s="1" t="s">
        <v>18284</v>
      </c>
      <c r="C1971" s="1" t="s">
        <v>27985</v>
      </c>
      <c r="D1971" s="1" t="s">
        <v>20371</v>
      </c>
    </row>
    <row r="1972" spans="1:4" x14ac:dyDescent="0.25">
      <c r="A1972" s="1" t="s">
        <v>24995</v>
      </c>
      <c r="B1972" s="1" t="s">
        <v>18285</v>
      </c>
      <c r="C1972" s="1" t="s">
        <v>27986</v>
      </c>
      <c r="D1972" s="1" t="s">
        <v>20372</v>
      </c>
    </row>
    <row r="1973" spans="1:4" x14ac:dyDescent="0.25">
      <c r="A1973" s="1" t="s">
        <v>24996</v>
      </c>
      <c r="B1973" s="1" t="s">
        <v>18286</v>
      </c>
      <c r="C1973" s="1" t="s">
        <v>27987</v>
      </c>
      <c r="D1973" s="1" t="s">
        <v>20373</v>
      </c>
    </row>
    <row r="1974" spans="1:4" x14ac:dyDescent="0.25">
      <c r="A1974" s="1" t="s">
        <v>24997</v>
      </c>
      <c r="B1974" s="1" t="s">
        <v>18287</v>
      </c>
      <c r="C1974" s="1" t="s">
        <v>27988</v>
      </c>
      <c r="D1974" s="1" t="s">
        <v>20374</v>
      </c>
    </row>
    <row r="1975" spans="1:4" x14ac:dyDescent="0.25">
      <c r="A1975" s="1" t="s">
        <v>24998</v>
      </c>
      <c r="B1975" s="1" t="s">
        <v>18288</v>
      </c>
      <c r="C1975" s="1" t="s">
        <v>27989</v>
      </c>
      <c r="D1975" s="1" t="s">
        <v>20375</v>
      </c>
    </row>
    <row r="1976" spans="1:4" x14ac:dyDescent="0.25">
      <c r="A1976" s="1" t="s">
        <v>24999</v>
      </c>
      <c r="B1976" s="1" t="s">
        <v>18289</v>
      </c>
      <c r="C1976" s="1" t="s">
        <v>27990</v>
      </c>
      <c r="D1976" s="1" t="s">
        <v>20376</v>
      </c>
    </row>
    <row r="1977" spans="1:4" x14ac:dyDescent="0.25">
      <c r="A1977" s="1" t="s">
        <v>25000</v>
      </c>
      <c r="B1977" s="1" t="s">
        <v>18290</v>
      </c>
      <c r="C1977" s="1" t="s">
        <v>27991</v>
      </c>
      <c r="D1977" s="1" t="s">
        <v>20377</v>
      </c>
    </row>
    <row r="1978" spans="1:4" x14ac:dyDescent="0.25">
      <c r="A1978" s="1" t="s">
        <v>25001</v>
      </c>
      <c r="B1978" s="1" t="s">
        <v>18291</v>
      </c>
      <c r="C1978" s="1" t="s">
        <v>27992</v>
      </c>
      <c r="D1978" s="1" t="s">
        <v>20378</v>
      </c>
    </row>
    <row r="1979" spans="1:4" x14ac:dyDescent="0.25">
      <c r="A1979" s="1" t="s">
        <v>25002</v>
      </c>
      <c r="B1979" s="1" t="s">
        <v>18292</v>
      </c>
      <c r="C1979" s="1" t="s">
        <v>27993</v>
      </c>
      <c r="D1979" s="1" t="s">
        <v>20379</v>
      </c>
    </row>
    <row r="1980" spans="1:4" x14ac:dyDescent="0.25">
      <c r="A1980" s="1" t="s">
        <v>25003</v>
      </c>
      <c r="B1980" s="1" t="s">
        <v>18293</v>
      </c>
      <c r="C1980" s="1" t="s">
        <v>27994</v>
      </c>
      <c r="D1980" s="1" t="s">
        <v>20380</v>
      </c>
    </row>
    <row r="1981" spans="1:4" x14ac:dyDescent="0.25">
      <c r="A1981" s="1" t="s">
        <v>25004</v>
      </c>
      <c r="B1981" s="1" t="s">
        <v>18294</v>
      </c>
      <c r="C1981" s="1" t="s">
        <v>27995</v>
      </c>
      <c r="D1981" s="1" t="s">
        <v>20381</v>
      </c>
    </row>
    <row r="1982" spans="1:4" x14ac:dyDescent="0.25">
      <c r="A1982" s="1" t="s">
        <v>25005</v>
      </c>
      <c r="B1982" s="1" t="s">
        <v>18295</v>
      </c>
      <c r="C1982" s="1" t="s">
        <v>27996</v>
      </c>
      <c r="D1982" s="1" t="s">
        <v>20382</v>
      </c>
    </row>
    <row r="1983" spans="1:4" x14ac:dyDescent="0.25">
      <c r="A1983" s="1" t="s">
        <v>25006</v>
      </c>
      <c r="B1983" s="1" t="s">
        <v>18296</v>
      </c>
      <c r="C1983" s="1" t="s">
        <v>27997</v>
      </c>
      <c r="D1983" s="1" t="s">
        <v>20383</v>
      </c>
    </row>
    <row r="1984" spans="1:4" x14ac:dyDescent="0.25">
      <c r="A1984" s="1" t="s">
        <v>25007</v>
      </c>
      <c r="B1984" s="1" t="s">
        <v>18297</v>
      </c>
      <c r="C1984" s="1" t="s">
        <v>27998</v>
      </c>
      <c r="D1984" s="1" t="s">
        <v>20384</v>
      </c>
    </row>
    <row r="1985" spans="1:4" x14ac:dyDescent="0.25">
      <c r="A1985" s="1" t="s">
        <v>25008</v>
      </c>
      <c r="B1985" s="1" t="s">
        <v>18298</v>
      </c>
      <c r="C1985" s="1" t="s">
        <v>27999</v>
      </c>
      <c r="D1985" s="1" t="s">
        <v>20385</v>
      </c>
    </row>
    <row r="1986" spans="1:4" x14ac:dyDescent="0.25">
      <c r="A1986" s="1" t="s">
        <v>25009</v>
      </c>
      <c r="B1986" s="1" t="s">
        <v>18299</v>
      </c>
      <c r="C1986" s="1" t="s">
        <v>28000</v>
      </c>
      <c r="D1986" s="1" t="s">
        <v>20386</v>
      </c>
    </row>
    <row r="1987" spans="1:4" x14ac:dyDescent="0.25">
      <c r="A1987" s="1" t="s">
        <v>25010</v>
      </c>
      <c r="B1987" s="1" t="s">
        <v>18300</v>
      </c>
      <c r="C1987" s="1" t="s">
        <v>28001</v>
      </c>
      <c r="D1987" s="1" t="s">
        <v>20387</v>
      </c>
    </row>
    <row r="1988" spans="1:4" x14ac:dyDescent="0.25">
      <c r="A1988" s="1" t="s">
        <v>25011</v>
      </c>
      <c r="B1988" s="1" t="s">
        <v>18301</v>
      </c>
      <c r="C1988" s="1" t="s">
        <v>28002</v>
      </c>
      <c r="D1988" s="1" t="s">
        <v>20388</v>
      </c>
    </row>
    <row r="1989" spans="1:4" x14ac:dyDescent="0.25">
      <c r="A1989" s="1" t="s">
        <v>25012</v>
      </c>
      <c r="B1989" s="1" t="s">
        <v>18302</v>
      </c>
      <c r="C1989" s="1" t="s">
        <v>28003</v>
      </c>
      <c r="D1989" s="1" t="s">
        <v>20389</v>
      </c>
    </row>
    <row r="1990" spans="1:4" x14ac:dyDescent="0.25">
      <c r="A1990" s="1" t="s">
        <v>25013</v>
      </c>
      <c r="B1990" s="1" t="s">
        <v>18303</v>
      </c>
      <c r="C1990" s="1" t="s">
        <v>28004</v>
      </c>
      <c r="D1990" s="1" t="s">
        <v>20390</v>
      </c>
    </row>
    <row r="1991" spans="1:4" x14ac:dyDescent="0.25">
      <c r="A1991" s="1" t="s">
        <v>25014</v>
      </c>
      <c r="B1991" s="1" t="s">
        <v>18304</v>
      </c>
      <c r="C1991" s="1" t="s">
        <v>28005</v>
      </c>
      <c r="D1991" s="1" t="s">
        <v>20391</v>
      </c>
    </row>
    <row r="1992" spans="1:4" x14ac:dyDescent="0.25">
      <c r="A1992" s="1" t="s">
        <v>25015</v>
      </c>
      <c r="B1992" s="1" t="s">
        <v>18305</v>
      </c>
      <c r="C1992" s="1" t="s">
        <v>28006</v>
      </c>
      <c r="D1992" s="1" t="s">
        <v>20392</v>
      </c>
    </row>
    <row r="1993" spans="1:4" x14ac:dyDescent="0.25">
      <c r="A1993" s="1" t="s">
        <v>25016</v>
      </c>
      <c r="B1993" s="1" t="s">
        <v>18306</v>
      </c>
      <c r="C1993" s="1" t="s">
        <v>28007</v>
      </c>
      <c r="D1993" s="1" t="s">
        <v>20393</v>
      </c>
    </row>
    <row r="1994" spans="1:4" x14ac:dyDescent="0.25">
      <c r="A1994" s="1" t="s">
        <v>25017</v>
      </c>
      <c r="B1994" s="1" t="s">
        <v>18307</v>
      </c>
      <c r="C1994" s="1" t="s">
        <v>28008</v>
      </c>
      <c r="D1994" s="1" t="s">
        <v>20394</v>
      </c>
    </row>
    <row r="1995" spans="1:4" x14ac:dyDescent="0.25">
      <c r="A1995" s="1" t="s">
        <v>25018</v>
      </c>
      <c r="B1995" s="1" t="s">
        <v>18308</v>
      </c>
      <c r="C1995" s="1" t="s">
        <v>28009</v>
      </c>
      <c r="D1995" s="1" t="s">
        <v>20395</v>
      </c>
    </row>
    <row r="1996" spans="1:4" x14ac:dyDescent="0.25">
      <c r="A1996" s="1" t="s">
        <v>25019</v>
      </c>
      <c r="B1996" s="1" t="s">
        <v>18309</v>
      </c>
      <c r="C1996" s="1" t="s">
        <v>28010</v>
      </c>
      <c r="D1996" s="1" t="s">
        <v>20396</v>
      </c>
    </row>
    <row r="1997" spans="1:4" x14ac:dyDescent="0.25">
      <c r="A1997" s="1" t="s">
        <v>25020</v>
      </c>
      <c r="B1997" s="1" t="s">
        <v>18310</v>
      </c>
      <c r="C1997" s="1" t="s">
        <v>28011</v>
      </c>
      <c r="D1997" s="1" t="s">
        <v>20397</v>
      </c>
    </row>
    <row r="1998" spans="1:4" x14ac:dyDescent="0.25">
      <c r="A1998" s="1" t="s">
        <v>25021</v>
      </c>
      <c r="B1998" s="1" t="s">
        <v>18311</v>
      </c>
      <c r="C1998" s="1" t="s">
        <v>28012</v>
      </c>
      <c r="D1998" s="1" t="s">
        <v>20398</v>
      </c>
    </row>
    <row r="1999" spans="1:4" x14ac:dyDescent="0.25">
      <c r="A1999" s="1" t="s">
        <v>25022</v>
      </c>
      <c r="B1999" s="1" t="s">
        <v>18312</v>
      </c>
      <c r="C1999" s="1" t="s">
        <v>28013</v>
      </c>
      <c r="D1999" s="1" t="s">
        <v>20399</v>
      </c>
    </row>
    <row r="2000" spans="1:4" x14ac:dyDescent="0.25">
      <c r="A2000" s="1" t="s">
        <v>25023</v>
      </c>
      <c r="B2000" s="1" t="s">
        <v>18313</v>
      </c>
      <c r="C2000" s="1" t="s">
        <v>28014</v>
      </c>
      <c r="D2000" s="1" t="s">
        <v>20400</v>
      </c>
    </row>
    <row r="2001" spans="1:4" x14ac:dyDescent="0.25">
      <c r="A2001" s="1" t="s">
        <v>25024</v>
      </c>
      <c r="B2001" s="1" t="s">
        <v>18314</v>
      </c>
      <c r="C2001" s="1" t="s">
        <v>28015</v>
      </c>
      <c r="D2001" s="1" t="s">
        <v>20401</v>
      </c>
    </row>
    <row r="2002" spans="1:4" x14ac:dyDescent="0.25">
      <c r="A2002" s="1" t="s">
        <v>25025</v>
      </c>
      <c r="B2002" s="1" t="s">
        <v>18315</v>
      </c>
      <c r="C2002" s="1" t="s">
        <v>28016</v>
      </c>
      <c r="D2002" s="1" t="s">
        <v>20402</v>
      </c>
    </row>
    <row r="2003" spans="1:4" x14ac:dyDescent="0.25">
      <c r="A2003" s="1" t="s">
        <v>25026</v>
      </c>
      <c r="B2003" s="1" t="s">
        <v>18316</v>
      </c>
      <c r="C2003" s="1" t="s">
        <v>28017</v>
      </c>
      <c r="D2003" s="1" t="s">
        <v>20403</v>
      </c>
    </row>
    <row r="2004" spans="1:4" x14ac:dyDescent="0.25">
      <c r="A2004" s="1" t="s">
        <v>25027</v>
      </c>
      <c r="B2004" s="1" t="s">
        <v>18317</v>
      </c>
      <c r="C2004" s="1" t="s">
        <v>28018</v>
      </c>
      <c r="D2004" s="1" t="s">
        <v>20404</v>
      </c>
    </row>
    <row r="2005" spans="1:4" x14ac:dyDescent="0.25">
      <c r="A2005" s="1" t="s">
        <v>25028</v>
      </c>
      <c r="B2005" s="1" t="s">
        <v>18318</v>
      </c>
      <c r="C2005" s="1" t="s">
        <v>28019</v>
      </c>
      <c r="D2005" s="1" t="s">
        <v>20405</v>
      </c>
    </row>
    <row r="2006" spans="1:4" x14ac:dyDescent="0.25">
      <c r="A2006" s="1" t="s">
        <v>25029</v>
      </c>
      <c r="B2006" s="1" t="s">
        <v>18319</v>
      </c>
      <c r="C2006" s="1" t="s">
        <v>28020</v>
      </c>
      <c r="D2006" s="1" t="s">
        <v>20406</v>
      </c>
    </row>
    <row r="2007" spans="1:4" x14ac:dyDescent="0.25">
      <c r="A2007" s="1" t="s">
        <v>25030</v>
      </c>
      <c r="B2007" s="1" t="s">
        <v>18320</v>
      </c>
      <c r="C2007" s="1" t="s">
        <v>28021</v>
      </c>
      <c r="D2007" s="1" t="s">
        <v>20407</v>
      </c>
    </row>
    <row r="2008" spans="1:4" x14ac:dyDescent="0.25">
      <c r="A2008" s="1" t="s">
        <v>25031</v>
      </c>
      <c r="B2008" s="1" t="s">
        <v>18321</v>
      </c>
      <c r="C2008" s="1" t="s">
        <v>28022</v>
      </c>
      <c r="D2008" s="1" t="s">
        <v>20408</v>
      </c>
    </row>
    <row r="2009" spans="1:4" x14ac:dyDescent="0.25">
      <c r="A2009" s="1" t="s">
        <v>25032</v>
      </c>
      <c r="B2009" s="1" t="s">
        <v>18322</v>
      </c>
      <c r="C2009" s="1" t="s">
        <v>28023</v>
      </c>
      <c r="D2009" s="1" t="s">
        <v>20409</v>
      </c>
    </row>
    <row r="2010" spans="1:4" x14ac:dyDescent="0.25">
      <c r="A2010" s="1" t="s">
        <v>25033</v>
      </c>
      <c r="B2010" s="1" t="s">
        <v>18323</v>
      </c>
      <c r="C2010" s="1" t="s">
        <v>28024</v>
      </c>
      <c r="D2010" s="1" t="s">
        <v>20410</v>
      </c>
    </row>
    <row r="2011" spans="1:4" x14ac:dyDescent="0.25">
      <c r="A2011" s="1" t="s">
        <v>25034</v>
      </c>
      <c r="B2011" s="1" t="s">
        <v>18324</v>
      </c>
      <c r="C2011" s="1" t="s">
        <v>28025</v>
      </c>
      <c r="D2011" s="1" t="s">
        <v>20411</v>
      </c>
    </row>
    <row r="2012" spans="1:4" x14ac:dyDescent="0.25">
      <c r="A2012" s="1" t="s">
        <v>25035</v>
      </c>
      <c r="B2012" s="1" t="s">
        <v>18325</v>
      </c>
      <c r="C2012" s="1" t="s">
        <v>28026</v>
      </c>
      <c r="D2012" s="1" t="s">
        <v>20412</v>
      </c>
    </row>
    <row r="2013" spans="1:4" x14ac:dyDescent="0.25">
      <c r="A2013" s="1" t="s">
        <v>25036</v>
      </c>
      <c r="B2013" s="1" t="s">
        <v>18326</v>
      </c>
      <c r="C2013" s="1" t="s">
        <v>28027</v>
      </c>
      <c r="D2013" s="1" t="s">
        <v>20413</v>
      </c>
    </row>
    <row r="2014" spans="1:4" x14ac:dyDescent="0.25">
      <c r="A2014" s="1" t="s">
        <v>25037</v>
      </c>
      <c r="B2014" s="1" t="s">
        <v>18327</v>
      </c>
      <c r="C2014" s="1" t="s">
        <v>28028</v>
      </c>
      <c r="D2014" s="1" t="s">
        <v>20414</v>
      </c>
    </row>
    <row r="2015" spans="1:4" x14ac:dyDescent="0.25">
      <c r="A2015" s="1" t="s">
        <v>25038</v>
      </c>
      <c r="B2015" s="1" t="s">
        <v>18328</v>
      </c>
      <c r="C2015" s="1" t="s">
        <v>28029</v>
      </c>
      <c r="D2015" s="1" t="s">
        <v>20415</v>
      </c>
    </row>
    <row r="2016" spans="1:4" x14ac:dyDescent="0.25">
      <c r="A2016" s="1" t="s">
        <v>25039</v>
      </c>
      <c r="B2016" s="1" t="s">
        <v>18329</v>
      </c>
      <c r="C2016" s="1" t="s">
        <v>28030</v>
      </c>
      <c r="D2016" s="1" t="s">
        <v>20416</v>
      </c>
    </row>
    <row r="2017" spans="1:4" x14ac:dyDescent="0.25">
      <c r="A2017" s="1" t="s">
        <v>25040</v>
      </c>
      <c r="B2017" s="1" t="s">
        <v>18330</v>
      </c>
      <c r="C2017" s="1" t="s">
        <v>28031</v>
      </c>
      <c r="D2017" s="1" t="s">
        <v>20417</v>
      </c>
    </row>
    <row r="2018" spans="1:4" x14ac:dyDescent="0.25">
      <c r="A2018" s="1" t="s">
        <v>25041</v>
      </c>
      <c r="B2018" s="1" t="s">
        <v>18331</v>
      </c>
      <c r="C2018" s="1" t="s">
        <v>28032</v>
      </c>
      <c r="D2018" s="1" t="s">
        <v>20418</v>
      </c>
    </row>
    <row r="2019" spans="1:4" x14ac:dyDescent="0.25">
      <c r="A2019" s="1" t="s">
        <v>25042</v>
      </c>
      <c r="B2019" s="1" t="s">
        <v>18332</v>
      </c>
      <c r="C2019" s="1" t="s">
        <v>28033</v>
      </c>
      <c r="D2019" s="1" t="s">
        <v>20419</v>
      </c>
    </row>
    <row r="2020" spans="1:4" x14ac:dyDescent="0.25">
      <c r="A2020" s="1" t="s">
        <v>25043</v>
      </c>
      <c r="B2020" s="1" t="s">
        <v>18333</v>
      </c>
      <c r="C2020" s="1" t="s">
        <v>28034</v>
      </c>
      <c r="D2020" s="1" t="s">
        <v>20420</v>
      </c>
    </row>
    <row r="2021" spans="1:4" x14ac:dyDescent="0.25">
      <c r="A2021" s="1" t="s">
        <v>25044</v>
      </c>
      <c r="B2021" s="1" t="s">
        <v>18334</v>
      </c>
      <c r="C2021" s="1" t="s">
        <v>28035</v>
      </c>
      <c r="D2021" s="1" t="s">
        <v>20421</v>
      </c>
    </row>
    <row r="2022" spans="1:4" x14ac:dyDescent="0.25">
      <c r="A2022" s="1" t="s">
        <v>25045</v>
      </c>
      <c r="B2022" s="1" t="s">
        <v>18335</v>
      </c>
      <c r="C2022" s="1" t="s">
        <v>28036</v>
      </c>
      <c r="D2022" s="1" t="s">
        <v>20422</v>
      </c>
    </row>
    <row r="2023" spans="1:4" x14ac:dyDescent="0.25">
      <c r="A2023" s="1" t="s">
        <v>25046</v>
      </c>
      <c r="B2023" s="1" t="s">
        <v>18336</v>
      </c>
      <c r="C2023" s="1" t="s">
        <v>28037</v>
      </c>
      <c r="D2023" s="1" t="s">
        <v>20423</v>
      </c>
    </row>
    <row r="2024" spans="1:4" x14ac:dyDescent="0.25">
      <c r="A2024" s="1" t="s">
        <v>25047</v>
      </c>
      <c r="B2024" s="1" t="s">
        <v>18337</v>
      </c>
      <c r="C2024" s="1" t="s">
        <v>28038</v>
      </c>
      <c r="D2024" s="1" t="s">
        <v>20424</v>
      </c>
    </row>
    <row r="2025" spans="1:4" x14ac:dyDescent="0.25">
      <c r="A2025" s="1" t="s">
        <v>25048</v>
      </c>
      <c r="B2025" s="1" t="s">
        <v>18338</v>
      </c>
      <c r="C2025" s="1" t="s">
        <v>28039</v>
      </c>
      <c r="D2025" s="1" t="s">
        <v>20425</v>
      </c>
    </row>
    <row r="2026" spans="1:4" x14ac:dyDescent="0.25">
      <c r="A2026" s="1" t="s">
        <v>25049</v>
      </c>
      <c r="B2026" s="1" t="s">
        <v>18339</v>
      </c>
      <c r="C2026" s="1" t="s">
        <v>28040</v>
      </c>
      <c r="D2026" s="1" t="s">
        <v>20426</v>
      </c>
    </row>
    <row r="2027" spans="1:4" x14ac:dyDescent="0.25">
      <c r="A2027" s="1" t="s">
        <v>25050</v>
      </c>
      <c r="B2027" s="1" t="s">
        <v>18340</v>
      </c>
      <c r="C2027" s="1" t="s">
        <v>28041</v>
      </c>
      <c r="D2027" s="1" t="s">
        <v>20427</v>
      </c>
    </row>
    <row r="2028" spans="1:4" x14ac:dyDescent="0.25">
      <c r="A2028" s="1" t="s">
        <v>25051</v>
      </c>
      <c r="B2028" s="1" t="s">
        <v>18341</v>
      </c>
      <c r="C2028" s="1" t="s">
        <v>28042</v>
      </c>
      <c r="D2028" s="1" t="s">
        <v>20428</v>
      </c>
    </row>
    <row r="2029" spans="1:4" x14ac:dyDescent="0.25">
      <c r="A2029" s="1" t="s">
        <v>25052</v>
      </c>
      <c r="B2029" s="1" t="s">
        <v>18342</v>
      </c>
      <c r="C2029" s="1" t="s">
        <v>28043</v>
      </c>
      <c r="D2029" s="1" t="s">
        <v>20429</v>
      </c>
    </row>
    <row r="2030" spans="1:4" x14ac:dyDescent="0.25">
      <c r="A2030" s="1" t="s">
        <v>25053</v>
      </c>
      <c r="B2030" s="1" t="s">
        <v>18343</v>
      </c>
      <c r="C2030" s="1" t="s">
        <v>28044</v>
      </c>
      <c r="D2030" s="1" t="s">
        <v>20430</v>
      </c>
    </row>
    <row r="2031" spans="1:4" x14ac:dyDescent="0.25">
      <c r="A2031" s="1" t="s">
        <v>25054</v>
      </c>
      <c r="B2031" s="1" t="s">
        <v>18344</v>
      </c>
      <c r="C2031" s="1" t="s">
        <v>28045</v>
      </c>
      <c r="D2031" s="1" t="s">
        <v>20431</v>
      </c>
    </row>
    <row r="2032" spans="1:4" x14ac:dyDescent="0.25">
      <c r="A2032" s="1" t="s">
        <v>25055</v>
      </c>
      <c r="B2032" s="1" t="s">
        <v>18345</v>
      </c>
      <c r="C2032" s="1" t="s">
        <v>28046</v>
      </c>
      <c r="D2032" s="1" t="s">
        <v>20432</v>
      </c>
    </row>
    <row r="2033" spans="1:4" x14ac:dyDescent="0.25">
      <c r="A2033" s="1" t="s">
        <v>25056</v>
      </c>
      <c r="B2033" s="1" t="s">
        <v>18346</v>
      </c>
      <c r="C2033" s="1" t="s">
        <v>28047</v>
      </c>
      <c r="D2033" s="1" t="s">
        <v>20433</v>
      </c>
    </row>
    <row r="2034" spans="1:4" x14ac:dyDescent="0.25">
      <c r="A2034" s="1" t="s">
        <v>25057</v>
      </c>
      <c r="B2034" s="1" t="s">
        <v>18347</v>
      </c>
      <c r="C2034" s="1" t="s">
        <v>28048</v>
      </c>
      <c r="D2034" s="1" t="s">
        <v>20434</v>
      </c>
    </row>
    <row r="2035" spans="1:4" x14ac:dyDescent="0.25">
      <c r="A2035" s="1" t="s">
        <v>25058</v>
      </c>
      <c r="B2035" s="1" t="s">
        <v>18348</v>
      </c>
      <c r="C2035" s="1" t="s">
        <v>28049</v>
      </c>
      <c r="D2035" s="1" t="s">
        <v>20435</v>
      </c>
    </row>
    <row r="2036" spans="1:4" x14ac:dyDescent="0.25">
      <c r="A2036" s="1" t="s">
        <v>25059</v>
      </c>
      <c r="B2036" s="1" t="s">
        <v>18349</v>
      </c>
      <c r="C2036" s="1" t="s">
        <v>28050</v>
      </c>
      <c r="D2036" s="1" t="s">
        <v>20436</v>
      </c>
    </row>
    <row r="2037" spans="1:4" x14ac:dyDescent="0.25">
      <c r="A2037" s="1" t="s">
        <v>25060</v>
      </c>
      <c r="B2037" s="1" t="s">
        <v>18350</v>
      </c>
      <c r="C2037" s="1" t="s">
        <v>28051</v>
      </c>
      <c r="D2037" s="1" t="s">
        <v>20437</v>
      </c>
    </row>
    <row r="2038" spans="1:4" x14ac:dyDescent="0.25">
      <c r="A2038" s="1" t="s">
        <v>25061</v>
      </c>
      <c r="B2038" s="1" t="s">
        <v>18351</v>
      </c>
      <c r="C2038" s="1" t="s">
        <v>28052</v>
      </c>
      <c r="D2038" s="1" t="s">
        <v>20438</v>
      </c>
    </row>
    <row r="2039" spans="1:4" x14ac:dyDescent="0.25">
      <c r="A2039" s="1" t="s">
        <v>25062</v>
      </c>
      <c r="B2039" s="1" t="s">
        <v>18352</v>
      </c>
      <c r="C2039" s="1" t="s">
        <v>28053</v>
      </c>
      <c r="D2039" s="1" t="s">
        <v>20439</v>
      </c>
    </row>
    <row r="2040" spans="1:4" x14ac:dyDescent="0.25">
      <c r="A2040" s="1" t="s">
        <v>25063</v>
      </c>
      <c r="B2040" s="1" t="s">
        <v>18353</v>
      </c>
      <c r="C2040" s="1" t="s">
        <v>28054</v>
      </c>
      <c r="D2040" s="1" t="s">
        <v>20440</v>
      </c>
    </row>
    <row r="2041" spans="1:4" x14ac:dyDescent="0.25">
      <c r="A2041" s="1" t="s">
        <v>25064</v>
      </c>
      <c r="B2041" s="1" t="s">
        <v>18354</v>
      </c>
      <c r="C2041" s="1" t="s">
        <v>28055</v>
      </c>
      <c r="D2041" s="1" t="s">
        <v>20441</v>
      </c>
    </row>
    <row r="2042" spans="1:4" x14ac:dyDescent="0.25">
      <c r="A2042" s="1" t="s">
        <v>25065</v>
      </c>
      <c r="B2042" s="1" t="s">
        <v>18355</v>
      </c>
      <c r="C2042" s="1" t="s">
        <v>28056</v>
      </c>
      <c r="D2042" s="1" t="s">
        <v>20442</v>
      </c>
    </row>
    <row r="2043" spans="1:4" x14ac:dyDescent="0.25">
      <c r="A2043" s="1" t="s">
        <v>25066</v>
      </c>
      <c r="B2043" s="1" t="s">
        <v>18356</v>
      </c>
      <c r="C2043" s="1" t="s">
        <v>28057</v>
      </c>
      <c r="D2043" s="1" t="s">
        <v>20443</v>
      </c>
    </row>
    <row r="2044" spans="1:4" x14ac:dyDescent="0.25">
      <c r="A2044" s="1" t="s">
        <v>25067</v>
      </c>
      <c r="B2044" s="1" t="s">
        <v>18357</v>
      </c>
      <c r="C2044" s="1" t="s">
        <v>28058</v>
      </c>
      <c r="D2044" s="1" t="s">
        <v>20444</v>
      </c>
    </row>
    <row r="2045" spans="1:4" x14ac:dyDescent="0.25">
      <c r="A2045" s="1" t="s">
        <v>25068</v>
      </c>
      <c r="B2045" s="1" t="s">
        <v>18358</v>
      </c>
      <c r="C2045" s="1" t="s">
        <v>28059</v>
      </c>
      <c r="D2045" s="1" t="s">
        <v>20445</v>
      </c>
    </row>
    <row r="2046" spans="1:4" x14ac:dyDescent="0.25">
      <c r="A2046" s="1" t="s">
        <v>25069</v>
      </c>
      <c r="B2046" s="1" t="s">
        <v>18359</v>
      </c>
      <c r="C2046" s="1" t="s">
        <v>28060</v>
      </c>
      <c r="D2046" s="1" t="s">
        <v>20446</v>
      </c>
    </row>
    <row r="2047" spans="1:4" x14ac:dyDescent="0.25">
      <c r="A2047" s="1" t="s">
        <v>25070</v>
      </c>
      <c r="B2047" s="1" t="s">
        <v>18360</v>
      </c>
      <c r="C2047" s="1" t="s">
        <v>28061</v>
      </c>
      <c r="D2047" s="1" t="s">
        <v>20447</v>
      </c>
    </row>
    <row r="2048" spans="1:4" x14ac:dyDescent="0.25">
      <c r="A2048" s="1" t="s">
        <v>25071</v>
      </c>
      <c r="B2048" s="1" t="s">
        <v>18361</v>
      </c>
      <c r="C2048" s="1" t="s">
        <v>28062</v>
      </c>
      <c r="D2048" s="1" t="s">
        <v>20448</v>
      </c>
    </row>
    <row r="2049" spans="1:4" x14ac:dyDescent="0.25">
      <c r="A2049" s="1" t="s">
        <v>25072</v>
      </c>
      <c r="B2049" s="1" t="s">
        <v>18362</v>
      </c>
      <c r="C2049" s="1" t="s">
        <v>28063</v>
      </c>
      <c r="D2049" s="1" t="s">
        <v>20449</v>
      </c>
    </row>
    <row r="2050" spans="1:4" x14ac:dyDescent="0.25">
      <c r="A2050" s="1" t="s">
        <v>25073</v>
      </c>
      <c r="B2050" s="1" t="s">
        <v>18363</v>
      </c>
      <c r="C2050" s="1" t="s">
        <v>28064</v>
      </c>
      <c r="D2050" s="1" t="s">
        <v>20450</v>
      </c>
    </row>
    <row r="2051" spans="1:4" x14ac:dyDescent="0.25">
      <c r="A2051" s="1" t="s">
        <v>25074</v>
      </c>
      <c r="B2051" s="1" t="s">
        <v>18364</v>
      </c>
      <c r="C2051" s="1" t="s">
        <v>28065</v>
      </c>
      <c r="D2051" s="1" t="s">
        <v>20451</v>
      </c>
    </row>
    <row r="2052" spans="1:4" x14ac:dyDescent="0.25">
      <c r="A2052" s="1" t="s">
        <v>25075</v>
      </c>
      <c r="B2052" s="1" t="s">
        <v>18365</v>
      </c>
      <c r="C2052" s="1" t="s">
        <v>28066</v>
      </c>
      <c r="D2052" s="1" t="s">
        <v>20452</v>
      </c>
    </row>
    <row r="2053" spans="1:4" x14ac:dyDescent="0.25">
      <c r="A2053" s="1" t="s">
        <v>25076</v>
      </c>
      <c r="B2053" s="1" t="s">
        <v>18366</v>
      </c>
      <c r="C2053" s="1" t="s">
        <v>28067</v>
      </c>
      <c r="D2053" s="1" t="s">
        <v>20453</v>
      </c>
    </row>
    <row r="2054" spans="1:4" x14ac:dyDescent="0.25">
      <c r="A2054" s="1" t="s">
        <v>25077</v>
      </c>
      <c r="B2054" s="1" t="s">
        <v>18367</v>
      </c>
      <c r="C2054" s="1" t="s">
        <v>28068</v>
      </c>
      <c r="D2054" s="1" t="s">
        <v>20454</v>
      </c>
    </row>
    <row r="2055" spans="1:4" x14ac:dyDescent="0.25">
      <c r="A2055" s="1" t="s">
        <v>25078</v>
      </c>
      <c r="B2055" s="1" t="s">
        <v>18368</v>
      </c>
      <c r="C2055" s="1" t="s">
        <v>28069</v>
      </c>
      <c r="D2055" s="1" t="s">
        <v>20455</v>
      </c>
    </row>
    <row r="2056" spans="1:4" x14ac:dyDescent="0.25">
      <c r="A2056" s="1" t="s">
        <v>25079</v>
      </c>
      <c r="B2056" s="1" t="s">
        <v>18369</v>
      </c>
      <c r="C2056" s="1" t="s">
        <v>28070</v>
      </c>
      <c r="D2056" s="1" t="s">
        <v>20456</v>
      </c>
    </row>
    <row r="2057" spans="1:4" x14ac:dyDescent="0.25">
      <c r="A2057" s="1" t="s">
        <v>25080</v>
      </c>
      <c r="B2057" s="1" t="s">
        <v>18370</v>
      </c>
      <c r="C2057" s="1" t="s">
        <v>28071</v>
      </c>
      <c r="D2057" s="1" t="s">
        <v>20457</v>
      </c>
    </row>
    <row r="2058" spans="1:4" x14ac:dyDescent="0.25">
      <c r="A2058" s="1" t="s">
        <v>25081</v>
      </c>
      <c r="B2058" s="1" t="s">
        <v>18371</v>
      </c>
      <c r="C2058" s="1" t="s">
        <v>28072</v>
      </c>
      <c r="D2058" s="1" t="s">
        <v>20458</v>
      </c>
    </row>
    <row r="2059" spans="1:4" x14ac:dyDescent="0.25">
      <c r="A2059" s="1" t="s">
        <v>25082</v>
      </c>
      <c r="B2059" s="1" t="s">
        <v>18372</v>
      </c>
      <c r="C2059" s="1" t="s">
        <v>28073</v>
      </c>
      <c r="D2059" s="1" t="s">
        <v>20459</v>
      </c>
    </row>
    <row r="2060" spans="1:4" x14ac:dyDescent="0.25">
      <c r="A2060" s="1" t="s">
        <v>25083</v>
      </c>
      <c r="B2060" s="1" t="s">
        <v>18373</v>
      </c>
      <c r="C2060" s="1" t="s">
        <v>28074</v>
      </c>
      <c r="D2060" s="1" t="s">
        <v>20460</v>
      </c>
    </row>
    <row r="2061" spans="1:4" x14ac:dyDescent="0.25">
      <c r="A2061" s="1" t="s">
        <v>25084</v>
      </c>
      <c r="B2061" s="1" t="s">
        <v>18374</v>
      </c>
      <c r="C2061" s="1" t="s">
        <v>28075</v>
      </c>
      <c r="D2061" s="1" t="s">
        <v>20461</v>
      </c>
    </row>
    <row r="2062" spans="1:4" x14ac:dyDescent="0.25">
      <c r="A2062" s="1" t="s">
        <v>25085</v>
      </c>
      <c r="B2062" s="1" t="s">
        <v>18375</v>
      </c>
      <c r="C2062" s="1" t="s">
        <v>28076</v>
      </c>
      <c r="D2062" s="1" t="s">
        <v>20462</v>
      </c>
    </row>
    <row r="2063" spans="1:4" x14ac:dyDescent="0.25">
      <c r="A2063" s="1" t="s">
        <v>25086</v>
      </c>
      <c r="B2063" s="1" t="s">
        <v>18376</v>
      </c>
      <c r="C2063" s="1" t="s">
        <v>28077</v>
      </c>
      <c r="D2063" s="1" t="s">
        <v>20463</v>
      </c>
    </row>
    <row r="2064" spans="1:4" x14ac:dyDescent="0.25">
      <c r="A2064" s="1" t="s">
        <v>25087</v>
      </c>
      <c r="B2064" s="1" t="s">
        <v>18377</v>
      </c>
      <c r="C2064" s="1" t="s">
        <v>28078</v>
      </c>
      <c r="D2064" s="1" t="s">
        <v>20464</v>
      </c>
    </row>
    <row r="2065" spans="1:4" x14ac:dyDescent="0.25">
      <c r="A2065" s="1" t="s">
        <v>25088</v>
      </c>
      <c r="B2065" s="1" t="s">
        <v>18378</v>
      </c>
      <c r="C2065" s="1" t="s">
        <v>28079</v>
      </c>
      <c r="D2065" s="1" t="s">
        <v>20465</v>
      </c>
    </row>
    <row r="2066" spans="1:4" x14ac:dyDescent="0.25">
      <c r="A2066" s="1" t="s">
        <v>25089</v>
      </c>
      <c r="B2066" s="1" t="s">
        <v>18379</v>
      </c>
      <c r="C2066" s="1" t="s">
        <v>28080</v>
      </c>
      <c r="D2066" s="1" t="s">
        <v>20466</v>
      </c>
    </row>
    <row r="2067" spans="1:4" x14ac:dyDescent="0.25">
      <c r="A2067" s="1" t="s">
        <v>25090</v>
      </c>
      <c r="B2067" s="1" t="s">
        <v>18380</v>
      </c>
      <c r="C2067" s="1" t="s">
        <v>28081</v>
      </c>
      <c r="D2067" s="1" t="s">
        <v>20467</v>
      </c>
    </row>
    <row r="2068" spans="1:4" x14ac:dyDescent="0.25">
      <c r="A2068" s="1" t="s">
        <v>25091</v>
      </c>
      <c r="B2068" s="1" t="s">
        <v>18381</v>
      </c>
      <c r="C2068" s="1" t="s">
        <v>28082</v>
      </c>
      <c r="D2068" s="1" t="s">
        <v>20468</v>
      </c>
    </row>
    <row r="2069" spans="1:4" x14ac:dyDescent="0.25">
      <c r="A2069" s="1" t="s">
        <v>25092</v>
      </c>
      <c r="B2069" s="1" t="s">
        <v>18382</v>
      </c>
      <c r="C2069" s="1" t="s">
        <v>28083</v>
      </c>
      <c r="D2069" s="1" t="s">
        <v>20469</v>
      </c>
    </row>
    <row r="2070" spans="1:4" x14ac:dyDescent="0.25">
      <c r="A2070" s="1" t="s">
        <v>25093</v>
      </c>
      <c r="B2070" s="1" t="s">
        <v>18383</v>
      </c>
      <c r="C2070" s="1" t="s">
        <v>28084</v>
      </c>
      <c r="D2070" s="1" t="s">
        <v>20639</v>
      </c>
    </row>
    <row r="2071" spans="1:4" x14ac:dyDescent="0.25">
      <c r="A2071" s="1" t="s">
        <v>25094</v>
      </c>
      <c r="B2071" s="1" t="s">
        <v>18384</v>
      </c>
      <c r="C2071" s="1" t="s">
        <v>28085</v>
      </c>
      <c r="D2071" s="1" t="s">
        <v>20470</v>
      </c>
    </row>
    <row r="2072" spans="1:4" x14ac:dyDescent="0.25">
      <c r="A2072" s="1" t="s">
        <v>25095</v>
      </c>
      <c r="B2072" s="1" t="s">
        <v>18385</v>
      </c>
      <c r="C2072" s="1" t="s">
        <v>28086</v>
      </c>
      <c r="D2072" s="1" t="s">
        <v>20471</v>
      </c>
    </row>
    <row r="2073" spans="1:4" x14ac:dyDescent="0.25">
      <c r="A2073" s="1" t="s">
        <v>25096</v>
      </c>
      <c r="B2073" s="1" t="s">
        <v>18386</v>
      </c>
      <c r="C2073" s="1" t="s">
        <v>28087</v>
      </c>
      <c r="D2073" s="1" t="s">
        <v>20472</v>
      </c>
    </row>
    <row r="2074" spans="1:4" x14ac:dyDescent="0.25">
      <c r="A2074" s="1" t="s">
        <v>25097</v>
      </c>
      <c r="B2074" s="1" t="s">
        <v>18387</v>
      </c>
      <c r="C2074" s="1" t="s">
        <v>28088</v>
      </c>
      <c r="D2074" s="1" t="s">
        <v>20473</v>
      </c>
    </row>
    <row r="2075" spans="1:4" x14ac:dyDescent="0.25">
      <c r="A2075" s="1" t="s">
        <v>25098</v>
      </c>
      <c r="B2075" s="1" t="s">
        <v>18388</v>
      </c>
      <c r="C2075" s="1" t="s">
        <v>28089</v>
      </c>
      <c r="D2075" s="1" t="s">
        <v>20474</v>
      </c>
    </row>
    <row r="2076" spans="1:4" x14ac:dyDescent="0.25">
      <c r="A2076" s="1" t="s">
        <v>25099</v>
      </c>
      <c r="B2076" s="1" t="s">
        <v>18389</v>
      </c>
      <c r="C2076" s="1" t="s">
        <v>28090</v>
      </c>
      <c r="D2076" s="1" t="s">
        <v>20475</v>
      </c>
    </row>
    <row r="2077" spans="1:4" x14ac:dyDescent="0.25">
      <c r="A2077" s="1" t="s">
        <v>25100</v>
      </c>
      <c r="B2077" s="1" t="s">
        <v>18390</v>
      </c>
      <c r="C2077" s="1" t="s">
        <v>28091</v>
      </c>
      <c r="D2077" s="1" t="s">
        <v>20476</v>
      </c>
    </row>
    <row r="2078" spans="1:4" x14ac:dyDescent="0.25">
      <c r="A2078" s="1" t="s">
        <v>25101</v>
      </c>
      <c r="B2078" s="1" t="s">
        <v>18391</v>
      </c>
      <c r="C2078" s="1" t="s">
        <v>28092</v>
      </c>
      <c r="D2078" s="1" t="s">
        <v>20477</v>
      </c>
    </row>
    <row r="2079" spans="1:4" x14ac:dyDescent="0.25">
      <c r="A2079" s="1" t="s">
        <v>25102</v>
      </c>
      <c r="B2079" s="1" t="s">
        <v>18392</v>
      </c>
      <c r="C2079" s="1" t="s">
        <v>28093</v>
      </c>
      <c r="D2079" s="1" t="s">
        <v>20478</v>
      </c>
    </row>
    <row r="2080" spans="1:4" x14ac:dyDescent="0.25">
      <c r="A2080" s="1" t="s">
        <v>25103</v>
      </c>
      <c r="B2080" s="1" t="s">
        <v>18393</v>
      </c>
      <c r="C2080" s="1" t="s">
        <v>28094</v>
      </c>
      <c r="D2080" s="1" t="s">
        <v>20479</v>
      </c>
    </row>
    <row r="2081" spans="1:4" x14ac:dyDescent="0.25">
      <c r="A2081" s="1" t="s">
        <v>25104</v>
      </c>
      <c r="B2081" s="1" t="s">
        <v>18394</v>
      </c>
      <c r="C2081" s="1" t="s">
        <v>28095</v>
      </c>
      <c r="D2081" s="1" t="s">
        <v>20480</v>
      </c>
    </row>
    <row r="2082" spans="1:4" x14ac:dyDescent="0.25">
      <c r="A2082" s="1" t="s">
        <v>25105</v>
      </c>
      <c r="B2082" s="1" t="s">
        <v>18395</v>
      </c>
      <c r="C2082" s="1" t="s">
        <v>28096</v>
      </c>
      <c r="D2082" s="1" t="s">
        <v>20481</v>
      </c>
    </row>
    <row r="2083" spans="1:4" x14ac:dyDescent="0.25">
      <c r="A2083" s="1" t="s">
        <v>25106</v>
      </c>
      <c r="B2083" s="1" t="s">
        <v>18396</v>
      </c>
      <c r="C2083" s="1" t="s">
        <v>28097</v>
      </c>
      <c r="D2083" s="1" t="s">
        <v>20482</v>
      </c>
    </row>
    <row r="2084" spans="1:4" x14ac:dyDescent="0.25">
      <c r="A2084" s="1" t="s">
        <v>25107</v>
      </c>
      <c r="B2084" s="1" t="s">
        <v>18397</v>
      </c>
      <c r="C2084" s="1" t="s">
        <v>28098</v>
      </c>
      <c r="D2084" s="1" t="s">
        <v>20483</v>
      </c>
    </row>
    <row r="2085" spans="1:4" x14ac:dyDescent="0.25">
      <c r="A2085" s="1" t="s">
        <v>25108</v>
      </c>
      <c r="B2085" s="1" t="s">
        <v>18398</v>
      </c>
      <c r="C2085" s="1" t="s">
        <v>28099</v>
      </c>
      <c r="D2085" s="1" t="s">
        <v>20484</v>
      </c>
    </row>
    <row r="2086" spans="1:4" x14ac:dyDescent="0.25">
      <c r="A2086" s="1" t="s">
        <v>25109</v>
      </c>
      <c r="B2086" s="1" t="s">
        <v>18399</v>
      </c>
      <c r="C2086" s="1" t="s">
        <v>28100</v>
      </c>
      <c r="D2086" s="1" t="s">
        <v>20485</v>
      </c>
    </row>
    <row r="2087" spans="1:4" x14ac:dyDescent="0.25">
      <c r="A2087" s="1" t="s">
        <v>25110</v>
      </c>
      <c r="B2087" s="1" t="s">
        <v>22967</v>
      </c>
      <c r="C2087" s="1" t="s">
        <v>28101</v>
      </c>
      <c r="D2087" s="1" t="s">
        <v>23027</v>
      </c>
    </row>
    <row r="2088" spans="1:4" x14ac:dyDescent="0.25">
      <c r="A2088" s="1" t="s">
        <v>25111</v>
      </c>
      <c r="B2088" s="1" t="s">
        <v>18400</v>
      </c>
      <c r="C2088" s="1" t="s">
        <v>28102</v>
      </c>
      <c r="D2088" s="1" t="s">
        <v>20486</v>
      </c>
    </row>
    <row r="2089" spans="1:4" x14ac:dyDescent="0.25">
      <c r="A2089" s="1" t="s">
        <v>25112</v>
      </c>
      <c r="B2089" s="1" t="s">
        <v>18401</v>
      </c>
      <c r="C2089" s="1" t="s">
        <v>28103</v>
      </c>
      <c r="D2089" s="1" t="s">
        <v>20487</v>
      </c>
    </row>
    <row r="2090" spans="1:4" x14ac:dyDescent="0.25">
      <c r="A2090" s="1" t="s">
        <v>25113</v>
      </c>
      <c r="B2090" s="1" t="s">
        <v>18402</v>
      </c>
      <c r="C2090" s="1" t="s">
        <v>28104</v>
      </c>
      <c r="D2090" s="1" t="s">
        <v>20488</v>
      </c>
    </row>
    <row r="2091" spans="1:4" x14ac:dyDescent="0.25">
      <c r="A2091" s="1" t="s">
        <v>25114</v>
      </c>
      <c r="B2091" s="1" t="s">
        <v>18403</v>
      </c>
      <c r="C2091" s="1" t="s">
        <v>28105</v>
      </c>
      <c r="D2091" s="1" t="s">
        <v>20489</v>
      </c>
    </row>
    <row r="2092" spans="1:4" x14ac:dyDescent="0.25">
      <c r="A2092" s="1" t="s">
        <v>25115</v>
      </c>
      <c r="B2092" s="1" t="s">
        <v>18404</v>
      </c>
      <c r="C2092" s="1" t="s">
        <v>28106</v>
      </c>
      <c r="D2092" s="1" t="s">
        <v>20490</v>
      </c>
    </row>
    <row r="2093" spans="1:4" x14ac:dyDescent="0.25">
      <c r="A2093" s="1" t="s">
        <v>25116</v>
      </c>
      <c r="B2093" s="1" t="s">
        <v>20593</v>
      </c>
      <c r="C2093" s="1" t="s">
        <v>28107</v>
      </c>
      <c r="D2093" s="1" t="s">
        <v>20640</v>
      </c>
    </row>
    <row r="2094" spans="1:4" x14ac:dyDescent="0.25">
      <c r="A2094" s="1" t="s">
        <v>25117</v>
      </c>
      <c r="B2094" s="1" t="s">
        <v>20594</v>
      </c>
      <c r="C2094" s="1" t="s">
        <v>28108</v>
      </c>
      <c r="D2094" s="1" t="s">
        <v>20641</v>
      </c>
    </row>
    <row r="2095" spans="1:4" x14ac:dyDescent="0.25">
      <c r="A2095" s="1" t="s">
        <v>25118</v>
      </c>
      <c r="B2095" s="1" t="s">
        <v>20595</v>
      </c>
      <c r="C2095" s="1" t="s">
        <v>28109</v>
      </c>
      <c r="D2095" s="1" t="s">
        <v>20642</v>
      </c>
    </row>
    <row r="2096" spans="1:4" x14ac:dyDescent="0.25">
      <c r="A2096" s="1" t="s">
        <v>25119</v>
      </c>
      <c r="B2096" s="1" t="s">
        <v>20596</v>
      </c>
      <c r="C2096" s="1" t="s">
        <v>28110</v>
      </c>
      <c r="D2096" s="1" t="s">
        <v>20643</v>
      </c>
    </row>
    <row r="2097" spans="1:4" x14ac:dyDescent="0.25">
      <c r="A2097" s="1" t="s">
        <v>25120</v>
      </c>
      <c r="B2097" s="1" t="s">
        <v>20597</v>
      </c>
      <c r="C2097" s="1" t="s">
        <v>28111</v>
      </c>
      <c r="D2097" s="1" t="s">
        <v>20644</v>
      </c>
    </row>
    <row r="2098" spans="1:4" x14ac:dyDescent="0.25">
      <c r="A2098" s="1" t="s">
        <v>25121</v>
      </c>
      <c r="B2098" s="1" t="s">
        <v>20598</v>
      </c>
      <c r="C2098" s="1" t="s">
        <v>28112</v>
      </c>
      <c r="D2098" s="1" t="s">
        <v>20645</v>
      </c>
    </row>
    <row r="2099" spans="1:4" x14ac:dyDescent="0.25">
      <c r="A2099" s="1" t="s">
        <v>25122</v>
      </c>
      <c r="B2099" s="1" t="s">
        <v>18405</v>
      </c>
      <c r="C2099" s="1" t="s">
        <v>28113</v>
      </c>
      <c r="D2099" s="1" t="s">
        <v>20491</v>
      </c>
    </row>
    <row r="2100" spans="1:4" x14ac:dyDescent="0.25">
      <c r="A2100" s="1" t="s">
        <v>25123</v>
      </c>
      <c r="B2100" s="1" t="s">
        <v>18406</v>
      </c>
      <c r="C2100" s="1" t="s">
        <v>28114</v>
      </c>
      <c r="D2100" s="1" t="s">
        <v>20492</v>
      </c>
    </row>
    <row r="2101" spans="1:4" x14ac:dyDescent="0.25">
      <c r="A2101" s="1" t="s">
        <v>25124</v>
      </c>
      <c r="B2101" s="1" t="s">
        <v>18407</v>
      </c>
      <c r="C2101" s="1" t="s">
        <v>28115</v>
      </c>
      <c r="D2101" s="1" t="s">
        <v>20493</v>
      </c>
    </row>
    <row r="2102" spans="1:4" x14ac:dyDescent="0.25">
      <c r="A2102" s="1" t="s">
        <v>25125</v>
      </c>
      <c r="B2102" s="1" t="s">
        <v>18408</v>
      </c>
      <c r="C2102" s="1" t="s">
        <v>28116</v>
      </c>
      <c r="D2102" s="1" t="s">
        <v>20494</v>
      </c>
    </row>
    <row r="2103" spans="1:4" x14ac:dyDescent="0.25">
      <c r="A2103" s="1" t="s">
        <v>25126</v>
      </c>
      <c r="B2103" s="1" t="s">
        <v>18409</v>
      </c>
      <c r="C2103" s="1" t="s">
        <v>28117</v>
      </c>
      <c r="D2103" s="1" t="s">
        <v>20495</v>
      </c>
    </row>
    <row r="2104" spans="1:4" x14ac:dyDescent="0.25">
      <c r="A2104" s="1" t="s">
        <v>25127</v>
      </c>
      <c r="B2104" s="1" t="s">
        <v>18410</v>
      </c>
      <c r="C2104" s="1" t="s">
        <v>28118</v>
      </c>
      <c r="D2104" s="1" t="s">
        <v>18410</v>
      </c>
    </row>
    <row r="2105" spans="1:4" x14ac:dyDescent="0.25">
      <c r="A2105" s="1" t="s">
        <v>25128</v>
      </c>
      <c r="B2105" s="1" t="s">
        <v>18411</v>
      </c>
      <c r="C2105" s="1" t="s">
        <v>28119</v>
      </c>
      <c r="D2105" s="1" t="s">
        <v>20496</v>
      </c>
    </row>
    <row r="2106" spans="1:4" x14ac:dyDescent="0.25">
      <c r="A2106" s="1" t="s">
        <v>25129</v>
      </c>
      <c r="B2106" s="1" t="s">
        <v>18412</v>
      </c>
      <c r="C2106" s="1" t="s">
        <v>28120</v>
      </c>
      <c r="D2106" s="1" t="s">
        <v>20497</v>
      </c>
    </row>
    <row r="2107" spans="1:4" x14ac:dyDescent="0.25">
      <c r="A2107" s="1" t="s">
        <v>25130</v>
      </c>
      <c r="B2107" s="1" t="s">
        <v>18413</v>
      </c>
      <c r="C2107" s="1" t="s">
        <v>28121</v>
      </c>
      <c r="D2107" s="1" t="s">
        <v>20498</v>
      </c>
    </row>
    <row r="2108" spans="1:4" x14ac:dyDescent="0.25">
      <c r="A2108" s="1" t="s">
        <v>25131</v>
      </c>
      <c r="B2108" s="1" t="s">
        <v>18414</v>
      </c>
      <c r="C2108" s="1" t="s">
        <v>28122</v>
      </c>
      <c r="D2108" s="1" t="s">
        <v>23028</v>
      </c>
    </row>
    <row r="2109" spans="1:4" x14ac:dyDescent="0.25">
      <c r="A2109" s="1" t="s">
        <v>25132</v>
      </c>
      <c r="B2109" s="1" t="s">
        <v>18415</v>
      </c>
      <c r="C2109" s="1" t="s">
        <v>28123</v>
      </c>
      <c r="D2109" s="1" t="s">
        <v>20499</v>
      </c>
    </row>
    <row r="2110" spans="1:4" x14ac:dyDescent="0.25">
      <c r="A2110" s="1" t="s">
        <v>25133</v>
      </c>
      <c r="B2110" s="1" t="s">
        <v>18416</v>
      </c>
      <c r="C2110" s="1" t="s">
        <v>28124</v>
      </c>
      <c r="D2110" s="1" t="s">
        <v>20500</v>
      </c>
    </row>
    <row r="2111" spans="1:4" x14ac:dyDescent="0.25">
      <c r="A2111" s="1" t="s">
        <v>25134</v>
      </c>
      <c r="B2111" s="1" t="s">
        <v>18417</v>
      </c>
      <c r="C2111" s="1" t="s">
        <v>28125</v>
      </c>
      <c r="D2111" s="1" t="s">
        <v>20501</v>
      </c>
    </row>
    <row r="2112" spans="1:4" x14ac:dyDescent="0.25">
      <c r="A2112" s="1" t="s">
        <v>25135</v>
      </c>
      <c r="B2112" s="1" t="s">
        <v>18418</v>
      </c>
      <c r="C2112" s="1" t="s">
        <v>28126</v>
      </c>
      <c r="D2112" s="1" t="s">
        <v>20502</v>
      </c>
    </row>
    <row r="2113" spans="1:4" x14ac:dyDescent="0.25">
      <c r="A2113" s="1" t="s">
        <v>25136</v>
      </c>
      <c r="B2113" s="1" t="s">
        <v>18419</v>
      </c>
      <c r="C2113" s="1" t="s">
        <v>28127</v>
      </c>
      <c r="D2113" s="1" t="s">
        <v>20503</v>
      </c>
    </row>
    <row r="2114" spans="1:4" x14ac:dyDescent="0.25">
      <c r="A2114" s="1" t="s">
        <v>25137</v>
      </c>
      <c r="B2114" s="1" t="s">
        <v>18420</v>
      </c>
      <c r="C2114" s="1" t="s">
        <v>28128</v>
      </c>
      <c r="D2114" s="1" t="s">
        <v>20504</v>
      </c>
    </row>
    <row r="2115" spans="1:4" x14ac:dyDescent="0.25">
      <c r="A2115" s="1" t="s">
        <v>25138</v>
      </c>
      <c r="B2115" s="1" t="s">
        <v>18421</v>
      </c>
      <c r="C2115" s="1" t="s">
        <v>28129</v>
      </c>
      <c r="D2115" s="1" t="s">
        <v>20505</v>
      </c>
    </row>
    <row r="2116" spans="1:4" x14ac:dyDescent="0.25">
      <c r="A2116" s="1" t="s">
        <v>25139</v>
      </c>
      <c r="B2116" s="1" t="s">
        <v>18422</v>
      </c>
      <c r="C2116" s="1" t="s">
        <v>28130</v>
      </c>
      <c r="D2116" s="1" t="s">
        <v>20506</v>
      </c>
    </row>
    <row r="2117" spans="1:4" x14ac:dyDescent="0.25">
      <c r="A2117" s="1" t="s">
        <v>25140</v>
      </c>
      <c r="B2117" s="1" t="s">
        <v>18423</v>
      </c>
      <c r="C2117" s="1" t="s">
        <v>28131</v>
      </c>
      <c r="D2117" s="1" t="s">
        <v>20507</v>
      </c>
    </row>
    <row r="2118" spans="1:4" x14ac:dyDescent="0.25">
      <c r="A2118" s="1" t="s">
        <v>25141</v>
      </c>
      <c r="B2118" s="1" t="s">
        <v>18424</v>
      </c>
      <c r="C2118" s="1" t="s">
        <v>28132</v>
      </c>
      <c r="D2118" s="1" t="s">
        <v>20508</v>
      </c>
    </row>
    <row r="2119" spans="1:4" x14ac:dyDescent="0.25">
      <c r="A2119" s="1" t="s">
        <v>25142</v>
      </c>
      <c r="B2119" s="1" t="s">
        <v>18425</v>
      </c>
      <c r="C2119" s="1" t="s">
        <v>28133</v>
      </c>
      <c r="D2119" s="1" t="s">
        <v>20509</v>
      </c>
    </row>
    <row r="2120" spans="1:4" x14ac:dyDescent="0.25">
      <c r="A2120" s="1" t="s">
        <v>25143</v>
      </c>
      <c r="B2120" s="1" t="s">
        <v>18426</v>
      </c>
      <c r="C2120" s="1" t="s">
        <v>28134</v>
      </c>
      <c r="D2120" s="1" t="s">
        <v>20510</v>
      </c>
    </row>
    <row r="2121" spans="1:4" x14ac:dyDescent="0.25">
      <c r="A2121" s="1" t="s">
        <v>25144</v>
      </c>
      <c r="B2121" s="1" t="s">
        <v>18427</v>
      </c>
      <c r="C2121" s="1" t="s">
        <v>28135</v>
      </c>
      <c r="D2121" s="1" t="s">
        <v>20511</v>
      </c>
    </row>
    <row r="2122" spans="1:4" x14ac:dyDescent="0.25">
      <c r="A2122" s="1" t="s">
        <v>25145</v>
      </c>
      <c r="B2122" s="1" t="s">
        <v>18428</v>
      </c>
      <c r="C2122" s="1" t="s">
        <v>28136</v>
      </c>
      <c r="D2122" s="1" t="s">
        <v>20512</v>
      </c>
    </row>
    <row r="2123" spans="1:4" x14ac:dyDescent="0.25">
      <c r="A2123" s="1" t="s">
        <v>25146</v>
      </c>
      <c r="B2123" s="1" t="s">
        <v>18429</v>
      </c>
      <c r="C2123" s="1" t="s">
        <v>28137</v>
      </c>
      <c r="D2123" s="1" t="s">
        <v>20513</v>
      </c>
    </row>
    <row r="2124" spans="1:4" x14ac:dyDescent="0.25">
      <c r="A2124" s="1" t="s">
        <v>25147</v>
      </c>
      <c r="B2124" s="1" t="s">
        <v>18430</v>
      </c>
      <c r="C2124" s="1" t="s">
        <v>28138</v>
      </c>
      <c r="D2124" s="1" t="s">
        <v>20514</v>
      </c>
    </row>
    <row r="2125" spans="1:4" x14ac:dyDescent="0.25">
      <c r="A2125" s="1" t="s">
        <v>25148</v>
      </c>
      <c r="B2125" s="1" t="s">
        <v>18431</v>
      </c>
      <c r="C2125" s="1" t="s">
        <v>28139</v>
      </c>
      <c r="D2125" s="1" t="s">
        <v>20515</v>
      </c>
    </row>
    <row r="2126" spans="1:4" x14ac:dyDescent="0.25">
      <c r="A2126" s="1" t="s">
        <v>25149</v>
      </c>
      <c r="B2126" s="1" t="s">
        <v>18432</v>
      </c>
      <c r="C2126" s="1" t="s">
        <v>28140</v>
      </c>
      <c r="D2126" s="1" t="s">
        <v>20516</v>
      </c>
    </row>
    <row r="2127" spans="1:4" x14ac:dyDescent="0.25">
      <c r="A2127" s="1" t="s">
        <v>25150</v>
      </c>
      <c r="B2127" s="1" t="s">
        <v>18433</v>
      </c>
      <c r="C2127" s="1" t="s">
        <v>28141</v>
      </c>
      <c r="D2127" s="1" t="s">
        <v>20517</v>
      </c>
    </row>
    <row r="2128" spans="1:4" x14ac:dyDescent="0.25">
      <c r="A2128" s="1" t="s">
        <v>25151</v>
      </c>
      <c r="B2128" s="1" t="s">
        <v>18434</v>
      </c>
      <c r="C2128" s="1" t="s">
        <v>28142</v>
      </c>
      <c r="D2128" s="1" t="s">
        <v>20518</v>
      </c>
    </row>
    <row r="2129" spans="1:4" x14ac:dyDescent="0.25">
      <c r="A2129" s="1" t="s">
        <v>25152</v>
      </c>
      <c r="B2129" s="1" t="s">
        <v>18435</v>
      </c>
      <c r="C2129" s="1" t="s">
        <v>28143</v>
      </c>
      <c r="D2129" s="1" t="s">
        <v>20519</v>
      </c>
    </row>
    <row r="2130" spans="1:4" x14ac:dyDescent="0.25">
      <c r="A2130" s="1" t="s">
        <v>25153</v>
      </c>
      <c r="B2130" s="1" t="s">
        <v>18436</v>
      </c>
      <c r="C2130" s="1" t="s">
        <v>28144</v>
      </c>
      <c r="D2130" s="1" t="s">
        <v>20520</v>
      </c>
    </row>
    <row r="2131" spans="1:4" x14ac:dyDescent="0.25">
      <c r="A2131" s="1" t="s">
        <v>25154</v>
      </c>
      <c r="B2131" s="1" t="s">
        <v>18437</v>
      </c>
      <c r="C2131" s="1" t="s">
        <v>28145</v>
      </c>
      <c r="D2131" s="1" t="s">
        <v>20521</v>
      </c>
    </row>
    <row r="2132" spans="1:4" x14ac:dyDescent="0.25">
      <c r="A2132" s="1" t="s">
        <v>25155</v>
      </c>
      <c r="B2132" s="1" t="s">
        <v>18438</v>
      </c>
      <c r="C2132" s="1" t="s">
        <v>28146</v>
      </c>
      <c r="D2132" s="1" t="s">
        <v>20522</v>
      </c>
    </row>
    <row r="2133" spans="1:4" x14ac:dyDescent="0.25">
      <c r="A2133" s="1" t="s">
        <v>25156</v>
      </c>
      <c r="B2133" s="1" t="s">
        <v>18439</v>
      </c>
      <c r="C2133" s="1" t="s">
        <v>28147</v>
      </c>
      <c r="D2133" s="1" t="s">
        <v>20523</v>
      </c>
    </row>
    <row r="2134" spans="1:4" x14ac:dyDescent="0.25">
      <c r="A2134" s="1" t="s">
        <v>25157</v>
      </c>
      <c r="B2134" s="1" t="s">
        <v>18440</v>
      </c>
      <c r="C2134" s="1" t="s">
        <v>28148</v>
      </c>
      <c r="D2134" s="1" t="s">
        <v>20524</v>
      </c>
    </row>
    <row r="2135" spans="1:4" x14ac:dyDescent="0.25">
      <c r="A2135" s="1" t="s">
        <v>25158</v>
      </c>
      <c r="B2135" s="1" t="s">
        <v>18441</v>
      </c>
      <c r="C2135" s="1" t="s">
        <v>28149</v>
      </c>
      <c r="D2135" s="1" t="s">
        <v>20525</v>
      </c>
    </row>
    <row r="2136" spans="1:4" x14ac:dyDescent="0.25">
      <c r="A2136" s="1" t="s">
        <v>25159</v>
      </c>
      <c r="B2136" s="1" t="s">
        <v>18442</v>
      </c>
      <c r="C2136" s="1" t="s">
        <v>28150</v>
      </c>
      <c r="D2136" s="1" t="s">
        <v>20646</v>
      </c>
    </row>
    <row r="2137" spans="1:4" x14ac:dyDescent="0.25">
      <c r="A2137" s="1" t="s">
        <v>25160</v>
      </c>
      <c r="B2137" s="1" t="s">
        <v>18443</v>
      </c>
      <c r="C2137" s="1" t="s">
        <v>28151</v>
      </c>
      <c r="D2137" s="1" t="s">
        <v>20526</v>
      </c>
    </row>
    <row r="2138" spans="1:4" x14ac:dyDescent="0.25">
      <c r="A2138" s="1" t="s">
        <v>25161</v>
      </c>
      <c r="B2138" s="1" t="s">
        <v>18444</v>
      </c>
      <c r="C2138" s="1" t="s">
        <v>28152</v>
      </c>
      <c r="D2138" s="1" t="s">
        <v>20527</v>
      </c>
    </row>
    <row r="2139" spans="1:4" x14ac:dyDescent="0.25">
      <c r="A2139" s="1" t="s">
        <v>25162</v>
      </c>
      <c r="B2139" s="1" t="s">
        <v>18445</v>
      </c>
      <c r="C2139" s="1" t="s">
        <v>28153</v>
      </c>
      <c r="D2139" s="1" t="s">
        <v>20528</v>
      </c>
    </row>
    <row r="2140" spans="1:4" x14ac:dyDescent="0.25">
      <c r="C2140" s="1" t="s">
        <v>28154</v>
      </c>
      <c r="D2140" s="1" t="s">
        <v>20647</v>
      </c>
    </row>
    <row r="2141" spans="1:4" x14ac:dyDescent="0.25">
      <c r="A2141" s="1" t="s">
        <v>25163</v>
      </c>
      <c r="B2141" s="1" t="s">
        <v>3090</v>
      </c>
      <c r="C2141" s="1" t="s">
        <v>28155</v>
      </c>
      <c r="D2141" s="1" t="s">
        <v>3107</v>
      </c>
    </row>
    <row r="2142" spans="1:4" x14ac:dyDescent="0.25">
      <c r="A2142" s="1" t="s">
        <v>25164</v>
      </c>
      <c r="B2142" s="1" t="s">
        <v>3091</v>
      </c>
      <c r="C2142" s="1" t="s">
        <v>28156</v>
      </c>
      <c r="D2142" s="1" t="s">
        <v>3108</v>
      </c>
    </row>
    <row r="2143" spans="1:4" x14ac:dyDescent="0.25">
      <c r="A2143" s="1" t="s">
        <v>25165</v>
      </c>
      <c r="B2143" s="1" t="s">
        <v>18446</v>
      </c>
      <c r="C2143" s="1" t="s">
        <v>28157</v>
      </c>
      <c r="D2143" s="1" t="s">
        <v>20529</v>
      </c>
    </row>
    <row r="2144" spans="1:4" x14ac:dyDescent="0.25">
      <c r="A2144" s="1" t="s">
        <v>25166</v>
      </c>
      <c r="B2144" s="1" t="s">
        <v>18447</v>
      </c>
      <c r="C2144" s="1" t="s">
        <v>28158</v>
      </c>
      <c r="D2144" s="1" t="s">
        <v>20530</v>
      </c>
    </row>
    <row r="2145" spans="1:4" x14ac:dyDescent="0.25">
      <c r="A2145" s="1" t="s">
        <v>25167</v>
      </c>
      <c r="B2145" s="1" t="s">
        <v>18448</v>
      </c>
      <c r="C2145" s="1" t="s">
        <v>28159</v>
      </c>
      <c r="D2145" s="1" t="s">
        <v>20531</v>
      </c>
    </row>
    <row r="2146" spans="1:4" x14ac:dyDescent="0.25">
      <c r="A2146" s="1" t="s">
        <v>25168</v>
      </c>
      <c r="B2146" s="1" t="s">
        <v>18449</v>
      </c>
      <c r="C2146" s="1" t="s">
        <v>28160</v>
      </c>
      <c r="D2146" s="1" t="s">
        <v>20532</v>
      </c>
    </row>
    <row r="2147" spans="1:4" x14ac:dyDescent="0.25">
      <c r="A2147" s="1" t="s">
        <v>25169</v>
      </c>
      <c r="B2147" s="1" t="s">
        <v>18450</v>
      </c>
      <c r="C2147" s="1" t="s">
        <v>28161</v>
      </c>
      <c r="D2147" s="1" t="s">
        <v>20533</v>
      </c>
    </row>
    <row r="2148" spans="1:4" x14ac:dyDescent="0.25">
      <c r="A2148" s="1" t="s">
        <v>25170</v>
      </c>
      <c r="B2148" s="1" t="s">
        <v>18451</v>
      </c>
      <c r="C2148" s="1" t="s">
        <v>28162</v>
      </c>
      <c r="D2148" s="1" t="s">
        <v>20534</v>
      </c>
    </row>
    <row r="2149" spans="1:4" x14ac:dyDescent="0.25">
      <c r="A2149" s="1" t="s">
        <v>25171</v>
      </c>
      <c r="B2149" s="1" t="s">
        <v>18452</v>
      </c>
      <c r="C2149" s="1" t="s">
        <v>28163</v>
      </c>
      <c r="D2149" s="1" t="s">
        <v>20535</v>
      </c>
    </row>
    <row r="2150" spans="1:4" x14ac:dyDescent="0.25">
      <c r="A2150" s="1" t="s">
        <v>25172</v>
      </c>
      <c r="B2150" s="1" t="s">
        <v>18453</v>
      </c>
      <c r="C2150" s="1" t="s">
        <v>28164</v>
      </c>
      <c r="D2150" s="1" t="s">
        <v>20536</v>
      </c>
    </row>
    <row r="2151" spans="1:4" x14ac:dyDescent="0.25">
      <c r="A2151" s="1" t="s">
        <v>25173</v>
      </c>
      <c r="B2151" s="1" t="s">
        <v>18454</v>
      </c>
      <c r="C2151" s="1" t="s">
        <v>28165</v>
      </c>
      <c r="D2151" s="1" t="s">
        <v>20537</v>
      </c>
    </row>
    <row r="2152" spans="1:4" x14ac:dyDescent="0.25">
      <c r="A2152" s="1" t="s">
        <v>25174</v>
      </c>
      <c r="B2152" s="1" t="s">
        <v>18455</v>
      </c>
      <c r="C2152" s="1" t="s">
        <v>28166</v>
      </c>
      <c r="D2152" s="1" t="s">
        <v>20648</v>
      </c>
    </row>
    <row r="2153" spans="1:4" x14ac:dyDescent="0.25">
      <c r="A2153" s="1" t="s">
        <v>25175</v>
      </c>
      <c r="B2153" s="1" t="s">
        <v>18456</v>
      </c>
      <c r="C2153" s="1" t="s">
        <v>28167</v>
      </c>
      <c r="D2153" s="1" t="s">
        <v>20538</v>
      </c>
    </row>
    <row r="2154" spans="1:4" x14ac:dyDescent="0.25">
      <c r="A2154" s="1" t="s">
        <v>25176</v>
      </c>
      <c r="B2154" s="1" t="s">
        <v>18457</v>
      </c>
      <c r="C2154" s="1" t="s">
        <v>28168</v>
      </c>
      <c r="D2154" s="1" t="s">
        <v>20539</v>
      </c>
    </row>
    <row r="2155" spans="1:4" x14ac:dyDescent="0.25">
      <c r="A2155" s="1" t="s">
        <v>25177</v>
      </c>
      <c r="B2155" s="1" t="s">
        <v>18458</v>
      </c>
      <c r="C2155" s="1" t="s">
        <v>28169</v>
      </c>
      <c r="D2155" s="1" t="s">
        <v>20540</v>
      </c>
    </row>
    <row r="2156" spans="1:4" x14ac:dyDescent="0.25">
      <c r="A2156" s="1" t="s">
        <v>25178</v>
      </c>
      <c r="B2156" s="1" t="s">
        <v>18459</v>
      </c>
      <c r="C2156" s="1" t="s">
        <v>28170</v>
      </c>
      <c r="D2156" s="1" t="s">
        <v>20541</v>
      </c>
    </row>
    <row r="2157" spans="1:4" x14ac:dyDescent="0.25">
      <c r="A2157" s="1" t="s">
        <v>25179</v>
      </c>
      <c r="B2157" s="1" t="s">
        <v>18460</v>
      </c>
      <c r="C2157" s="1" t="s">
        <v>28171</v>
      </c>
      <c r="D2157" s="1" t="s">
        <v>20542</v>
      </c>
    </row>
    <row r="2158" spans="1:4" x14ac:dyDescent="0.25">
      <c r="A2158" s="1" t="s">
        <v>25180</v>
      </c>
      <c r="B2158" s="1" t="s">
        <v>18461</v>
      </c>
      <c r="C2158" s="1" t="s">
        <v>28172</v>
      </c>
      <c r="D2158" s="1" t="s">
        <v>20543</v>
      </c>
    </row>
    <row r="2159" spans="1:4" x14ac:dyDescent="0.25">
      <c r="A2159" s="1" t="s">
        <v>25181</v>
      </c>
      <c r="B2159" s="1" t="s">
        <v>18462</v>
      </c>
      <c r="C2159" s="1" t="s">
        <v>28173</v>
      </c>
      <c r="D2159" s="1" t="s">
        <v>20544</v>
      </c>
    </row>
    <row r="2160" spans="1:4" x14ac:dyDescent="0.25">
      <c r="A2160" s="1" t="s">
        <v>25182</v>
      </c>
      <c r="B2160" s="1" t="s">
        <v>18463</v>
      </c>
      <c r="C2160" s="1" t="s">
        <v>28174</v>
      </c>
      <c r="D2160" s="1" t="s">
        <v>20545</v>
      </c>
    </row>
    <row r="2161" spans="1:4" x14ac:dyDescent="0.25">
      <c r="A2161" s="1" t="s">
        <v>25183</v>
      </c>
      <c r="B2161" s="1" t="s">
        <v>18464</v>
      </c>
      <c r="C2161" s="1" t="s">
        <v>28175</v>
      </c>
      <c r="D2161" s="1" t="s">
        <v>20546</v>
      </c>
    </row>
    <row r="2162" spans="1:4" x14ac:dyDescent="0.25">
      <c r="A2162" s="1" t="s">
        <v>25184</v>
      </c>
      <c r="B2162" s="1" t="s">
        <v>18465</v>
      </c>
      <c r="C2162" s="1" t="s">
        <v>28176</v>
      </c>
      <c r="D2162" s="1" t="s">
        <v>20547</v>
      </c>
    </row>
    <row r="2163" spans="1:4" x14ac:dyDescent="0.25">
      <c r="A2163" s="1" t="s">
        <v>25185</v>
      </c>
      <c r="B2163" s="1" t="s">
        <v>18466</v>
      </c>
      <c r="C2163" s="1" t="s">
        <v>28177</v>
      </c>
      <c r="D2163" s="1" t="s">
        <v>20548</v>
      </c>
    </row>
    <row r="2164" spans="1:4" x14ac:dyDescent="0.25">
      <c r="A2164" s="1" t="s">
        <v>25186</v>
      </c>
      <c r="B2164" s="1" t="s">
        <v>18467</v>
      </c>
      <c r="C2164" s="1" t="s">
        <v>28178</v>
      </c>
      <c r="D2164" s="1" t="s">
        <v>20549</v>
      </c>
    </row>
    <row r="2165" spans="1:4" x14ac:dyDescent="0.25">
      <c r="A2165" s="1" t="s">
        <v>25187</v>
      </c>
      <c r="B2165" s="1" t="s">
        <v>18468</v>
      </c>
      <c r="C2165" s="1" t="s">
        <v>28179</v>
      </c>
      <c r="D2165" s="1" t="s">
        <v>20550</v>
      </c>
    </row>
    <row r="2166" spans="1:4" x14ac:dyDescent="0.25">
      <c r="A2166" s="1" t="s">
        <v>25188</v>
      </c>
      <c r="B2166" s="1" t="s">
        <v>18469</v>
      </c>
      <c r="C2166" s="1" t="s">
        <v>28180</v>
      </c>
      <c r="D2166" s="1" t="s">
        <v>20551</v>
      </c>
    </row>
    <row r="2167" spans="1:4" x14ac:dyDescent="0.25">
      <c r="A2167" s="1" t="s">
        <v>25189</v>
      </c>
      <c r="B2167" s="1" t="s">
        <v>18470</v>
      </c>
      <c r="C2167" s="1" t="s">
        <v>28181</v>
      </c>
      <c r="D2167" s="1" t="s">
        <v>20552</v>
      </c>
    </row>
    <row r="2168" spans="1:4" x14ac:dyDescent="0.25">
      <c r="A2168" s="1" t="s">
        <v>25190</v>
      </c>
      <c r="B2168" s="1" t="s">
        <v>18471</v>
      </c>
      <c r="C2168" s="1" t="s">
        <v>28182</v>
      </c>
      <c r="D2168" s="1" t="s">
        <v>20553</v>
      </c>
    </row>
    <row r="2169" spans="1:4" x14ac:dyDescent="0.25">
      <c r="A2169" s="1" t="s">
        <v>25191</v>
      </c>
      <c r="B2169" s="1" t="s">
        <v>18472</v>
      </c>
      <c r="C2169" s="1" t="s">
        <v>28183</v>
      </c>
      <c r="D2169" s="1" t="s">
        <v>20554</v>
      </c>
    </row>
    <row r="2170" spans="1:4" x14ac:dyDescent="0.25">
      <c r="A2170" s="1" t="s">
        <v>25192</v>
      </c>
      <c r="B2170" s="1" t="s">
        <v>18473</v>
      </c>
      <c r="C2170" s="1" t="s">
        <v>28184</v>
      </c>
      <c r="D2170" s="1" t="s">
        <v>20555</v>
      </c>
    </row>
    <row r="2171" spans="1:4" x14ac:dyDescent="0.25">
      <c r="A2171" s="1" t="s">
        <v>25193</v>
      </c>
      <c r="B2171" s="1" t="s">
        <v>18474</v>
      </c>
      <c r="C2171" s="1" t="s">
        <v>28185</v>
      </c>
      <c r="D2171" s="1" t="s">
        <v>20556</v>
      </c>
    </row>
    <row r="2172" spans="1:4" x14ac:dyDescent="0.25">
      <c r="A2172" s="1" t="s">
        <v>25194</v>
      </c>
      <c r="B2172" s="1" t="s">
        <v>18475</v>
      </c>
      <c r="C2172" s="1" t="s">
        <v>28186</v>
      </c>
      <c r="D2172" s="1" t="s">
        <v>20557</v>
      </c>
    </row>
    <row r="2173" spans="1:4" x14ac:dyDescent="0.25">
      <c r="A2173" s="1" t="s">
        <v>25195</v>
      </c>
      <c r="B2173" s="1" t="s">
        <v>18476</v>
      </c>
      <c r="C2173" s="1" t="s">
        <v>28187</v>
      </c>
      <c r="D2173" s="1" t="s">
        <v>20558</v>
      </c>
    </row>
    <row r="2174" spans="1:4" x14ac:dyDescent="0.25">
      <c r="A2174" s="1" t="s">
        <v>25196</v>
      </c>
      <c r="B2174" s="1" t="s">
        <v>18477</v>
      </c>
      <c r="C2174" s="1" t="s">
        <v>28188</v>
      </c>
      <c r="D2174" s="1" t="s">
        <v>20559</v>
      </c>
    </row>
    <row r="2175" spans="1:4" x14ac:dyDescent="0.25">
      <c r="A2175" s="1" t="s">
        <v>25197</v>
      </c>
      <c r="B2175" s="1" t="s">
        <v>18478</v>
      </c>
      <c r="C2175" s="1" t="s">
        <v>28189</v>
      </c>
      <c r="D2175" s="1" t="s">
        <v>20560</v>
      </c>
    </row>
    <row r="2176" spans="1:4" x14ac:dyDescent="0.25">
      <c r="A2176" s="1" t="s">
        <v>25198</v>
      </c>
      <c r="B2176" s="1" t="s">
        <v>18479</v>
      </c>
      <c r="C2176" s="1" t="s">
        <v>28190</v>
      </c>
      <c r="D2176" s="1" t="s">
        <v>20561</v>
      </c>
    </row>
    <row r="2177" spans="1:4" x14ac:dyDescent="0.25">
      <c r="A2177" s="1" t="s">
        <v>25199</v>
      </c>
      <c r="B2177" s="1" t="s">
        <v>18480</v>
      </c>
      <c r="C2177" s="1" t="s">
        <v>28191</v>
      </c>
      <c r="D2177" s="1" t="s">
        <v>20562</v>
      </c>
    </row>
    <row r="2178" spans="1:4" x14ac:dyDescent="0.25">
      <c r="A2178" s="1" t="s">
        <v>25200</v>
      </c>
      <c r="B2178" s="1" t="s">
        <v>18481</v>
      </c>
      <c r="C2178" s="1" t="s">
        <v>28192</v>
      </c>
      <c r="D2178" s="1" t="s">
        <v>20563</v>
      </c>
    </row>
    <row r="2179" spans="1:4" x14ac:dyDescent="0.25">
      <c r="A2179" s="1" t="s">
        <v>25201</v>
      </c>
      <c r="B2179" s="1" t="s">
        <v>18482</v>
      </c>
      <c r="C2179" s="1" t="s">
        <v>28193</v>
      </c>
      <c r="D2179" s="1" t="s">
        <v>20564</v>
      </c>
    </row>
    <row r="2180" spans="1:4" x14ac:dyDescent="0.25">
      <c r="A2180" s="1" t="s">
        <v>25202</v>
      </c>
      <c r="B2180" s="1" t="s">
        <v>18483</v>
      </c>
      <c r="C2180" s="1" t="s">
        <v>28194</v>
      </c>
      <c r="D2180" s="1" t="s">
        <v>20565</v>
      </c>
    </row>
    <row r="2181" spans="1:4" x14ac:dyDescent="0.25">
      <c r="A2181" s="1" t="s">
        <v>25203</v>
      </c>
      <c r="B2181" s="1" t="s">
        <v>18484</v>
      </c>
      <c r="C2181" s="1" t="s">
        <v>28195</v>
      </c>
      <c r="D2181" s="1" t="s">
        <v>20566</v>
      </c>
    </row>
    <row r="2182" spans="1:4" x14ac:dyDescent="0.25">
      <c r="C2182" s="1" t="s">
        <v>28196</v>
      </c>
      <c r="D2182" s="1" t="s">
        <v>20650</v>
      </c>
    </row>
    <row r="2183" spans="1:4" x14ac:dyDescent="0.25">
      <c r="C2183" s="1" t="s">
        <v>28197</v>
      </c>
      <c r="D2183" s="1" t="s">
        <v>20652</v>
      </c>
    </row>
    <row r="2184" spans="1:4" x14ac:dyDescent="0.25">
      <c r="C2184" s="1" t="s">
        <v>28198</v>
      </c>
      <c r="D2184" s="1" t="s">
        <v>20654</v>
      </c>
    </row>
    <row r="2185" spans="1:4" x14ac:dyDescent="0.25">
      <c r="C2185" s="1" t="s">
        <v>28199</v>
      </c>
      <c r="D2185" s="1" t="s">
        <v>20656</v>
      </c>
    </row>
    <row r="2186" spans="1:4" x14ac:dyDescent="0.25">
      <c r="C2186" s="1" t="s">
        <v>28200</v>
      </c>
      <c r="D2186" s="1" t="s">
        <v>20658</v>
      </c>
    </row>
    <row r="2187" spans="1:4" x14ac:dyDescent="0.25">
      <c r="C2187" s="1" t="s">
        <v>28201</v>
      </c>
      <c r="D2187" s="1" t="s">
        <v>20660</v>
      </c>
    </row>
    <row r="2188" spans="1:4" x14ac:dyDescent="0.25">
      <c r="C2188" s="1" t="s">
        <v>28202</v>
      </c>
      <c r="D2188" s="1" t="s">
        <v>20662</v>
      </c>
    </row>
    <row r="2189" spans="1:4" x14ac:dyDescent="0.25">
      <c r="C2189" s="1" t="s">
        <v>28203</v>
      </c>
      <c r="D2189" s="1" t="s">
        <v>20664</v>
      </c>
    </row>
    <row r="2190" spans="1:4" x14ac:dyDescent="0.25">
      <c r="C2190" s="1" t="s">
        <v>28204</v>
      </c>
      <c r="D2190" s="1" t="s">
        <v>20666</v>
      </c>
    </row>
    <row r="2191" spans="1:4" x14ac:dyDescent="0.25">
      <c r="C2191" s="1" t="s">
        <v>28205</v>
      </c>
      <c r="D2191" s="1" t="s">
        <v>20668</v>
      </c>
    </row>
    <row r="2192" spans="1:4" x14ac:dyDescent="0.25">
      <c r="C2192" s="1" t="s">
        <v>28206</v>
      </c>
      <c r="D2192" s="1" t="s">
        <v>20670</v>
      </c>
    </row>
    <row r="2193" spans="3:4" x14ac:dyDescent="0.25">
      <c r="C2193" s="1" t="s">
        <v>28207</v>
      </c>
      <c r="D2193" s="1" t="s">
        <v>20672</v>
      </c>
    </row>
    <row r="2194" spans="3:4" x14ac:dyDescent="0.25">
      <c r="C2194" s="1" t="s">
        <v>28208</v>
      </c>
      <c r="D2194" s="1" t="s">
        <v>20674</v>
      </c>
    </row>
    <row r="2195" spans="3:4" x14ac:dyDescent="0.25">
      <c r="C2195" s="1" t="s">
        <v>28209</v>
      </c>
      <c r="D2195" s="1" t="s">
        <v>20676</v>
      </c>
    </row>
    <row r="2196" spans="3:4" x14ac:dyDescent="0.25">
      <c r="C2196" s="1" t="s">
        <v>28210</v>
      </c>
      <c r="D2196" s="1" t="s">
        <v>20678</v>
      </c>
    </row>
    <row r="2197" spans="3:4" x14ac:dyDescent="0.25">
      <c r="C2197" s="1" t="s">
        <v>28211</v>
      </c>
      <c r="D2197" s="1" t="s">
        <v>20680</v>
      </c>
    </row>
    <row r="2198" spans="3:4" x14ac:dyDescent="0.25">
      <c r="C2198" s="1" t="s">
        <v>28212</v>
      </c>
      <c r="D2198" s="1" t="s">
        <v>20682</v>
      </c>
    </row>
    <row r="2199" spans="3:4" x14ac:dyDescent="0.25">
      <c r="C2199" s="1" t="s">
        <v>28213</v>
      </c>
      <c r="D2199" s="1" t="s">
        <v>20684</v>
      </c>
    </row>
    <row r="2200" spans="3:4" x14ac:dyDescent="0.25">
      <c r="C2200" s="1" t="s">
        <v>28214</v>
      </c>
      <c r="D2200" s="1" t="s">
        <v>20686</v>
      </c>
    </row>
    <row r="2201" spans="3:4" x14ac:dyDescent="0.25">
      <c r="C2201" s="1" t="s">
        <v>28215</v>
      </c>
      <c r="D2201" s="1" t="s">
        <v>20688</v>
      </c>
    </row>
    <row r="2202" spans="3:4" x14ac:dyDescent="0.25">
      <c r="C2202" s="1" t="s">
        <v>28216</v>
      </c>
      <c r="D2202" s="1" t="s">
        <v>20690</v>
      </c>
    </row>
    <row r="2203" spans="3:4" x14ac:dyDescent="0.25">
      <c r="C2203" s="1" t="s">
        <v>28217</v>
      </c>
      <c r="D2203" s="1" t="s">
        <v>20692</v>
      </c>
    </row>
    <row r="2204" spans="3:4" x14ac:dyDescent="0.25">
      <c r="C2204" s="1" t="s">
        <v>28218</v>
      </c>
      <c r="D2204" s="1" t="s">
        <v>20694</v>
      </c>
    </row>
    <row r="2205" spans="3:4" x14ac:dyDescent="0.25">
      <c r="C2205" s="1" t="s">
        <v>28219</v>
      </c>
      <c r="D2205" s="1" t="s">
        <v>20696</v>
      </c>
    </row>
    <row r="2206" spans="3:4" x14ac:dyDescent="0.25">
      <c r="C2206" s="1" t="s">
        <v>28220</v>
      </c>
      <c r="D2206" s="1" t="s">
        <v>20698</v>
      </c>
    </row>
    <row r="2207" spans="3:4" x14ac:dyDescent="0.25">
      <c r="C2207" s="1" t="s">
        <v>28221</v>
      </c>
      <c r="D2207" s="1" t="s">
        <v>20700</v>
      </c>
    </row>
    <row r="2208" spans="3:4" x14ac:dyDescent="0.25">
      <c r="C2208" s="1" t="s">
        <v>28222</v>
      </c>
      <c r="D2208" s="1" t="s">
        <v>20702</v>
      </c>
    </row>
    <row r="2209" spans="3:4" x14ac:dyDescent="0.25">
      <c r="C2209" s="1" t="s">
        <v>28223</v>
      </c>
      <c r="D2209" s="1" t="s">
        <v>20704</v>
      </c>
    </row>
    <row r="2210" spans="3:4" x14ac:dyDescent="0.25">
      <c r="C2210" s="1" t="s">
        <v>28224</v>
      </c>
      <c r="D2210" s="1" t="s">
        <v>20706</v>
      </c>
    </row>
    <row r="2211" spans="3:4" x14ac:dyDescent="0.25">
      <c r="C2211" s="1" t="s">
        <v>28225</v>
      </c>
      <c r="D2211" s="1" t="s">
        <v>20708</v>
      </c>
    </row>
    <row r="2212" spans="3:4" x14ac:dyDescent="0.25">
      <c r="C2212" s="1" t="s">
        <v>28226</v>
      </c>
      <c r="D2212" s="1" t="s">
        <v>20710</v>
      </c>
    </row>
    <row r="2213" spans="3:4" x14ac:dyDescent="0.25">
      <c r="C2213" s="1" t="s">
        <v>28227</v>
      </c>
      <c r="D2213" s="1" t="s">
        <v>20712</v>
      </c>
    </row>
    <row r="2214" spans="3:4" x14ac:dyDescent="0.25">
      <c r="C2214" s="1" t="s">
        <v>28228</v>
      </c>
      <c r="D2214" s="1" t="s">
        <v>20714</v>
      </c>
    </row>
    <row r="2215" spans="3:4" x14ac:dyDescent="0.25">
      <c r="C2215" s="1" t="s">
        <v>28229</v>
      </c>
      <c r="D2215" s="1" t="s">
        <v>20716</v>
      </c>
    </row>
    <row r="2216" spans="3:4" x14ac:dyDescent="0.25">
      <c r="C2216" s="1" t="s">
        <v>28230</v>
      </c>
      <c r="D2216" s="1" t="s">
        <v>20718</v>
      </c>
    </row>
    <row r="2217" spans="3:4" x14ac:dyDescent="0.25">
      <c r="C2217" s="1" t="s">
        <v>28231</v>
      </c>
      <c r="D2217" s="1" t="s">
        <v>20720</v>
      </c>
    </row>
    <row r="2218" spans="3:4" x14ac:dyDescent="0.25">
      <c r="C2218" s="1" t="s">
        <v>28232</v>
      </c>
      <c r="D2218" s="1" t="s">
        <v>20722</v>
      </c>
    </row>
    <row r="2219" spans="3:4" x14ac:dyDescent="0.25">
      <c r="C2219" s="1" t="s">
        <v>28233</v>
      </c>
      <c r="D2219" s="1" t="s">
        <v>20724</v>
      </c>
    </row>
    <row r="2220" spans="3:4" x14ac:dyDescent="0.25">
      <c r="C2220" s="1" t="s">
        <v>28234</v>
      </c>
      <c r="D2220" s="1" t="s">
        <v>20726</v>
      </c>
    </row>
    <row r="2221" spans="3:4" x14ac:dyDescent="0.25">
      <c r="C2221" s="1" t="s">
        <v>28235</v>
      </c>
      <c r="D2221" s="1" t="s">
        <v>20728</v>
      </c>
    </row>
    <row r="2222" spans="3:4" x14ac:dyDescent="0.25">
      <c r="C2222" s="1" t="s">
        <v>28236</v>
      </c>
      <c r="D2222" s="1" t="s">
        <v>20730</v>
      </c>
    </row>
    <row r="2223" spans="3:4" x14ac:dyDescent="0.25">
      <c r="C2223" s="1" t="s">
        <v>28237</v>
      </c>
      <c r="D2223" s="1" t="s">
        <v>20732</v>
      </c>
    </row>
    <row r="2224" spans="3:4" x14ac:dyDescent="0.25">
      <c r="C2224" s="1" t="s">
        <v>28238</v>
      </c>
      <c r="D2224" s="1" t="s">
        <v>20734</v>
      </c>
    </row>
    <row r="2225" spans="3:4" x14ac:dyDescent="0.25">
      <c r="C2225" s="1" t="s">
        <v>28239</v>
      </c>
      <c r="D2225" s="1" t="s">
        <v>20736</v>
      </c>
    </row>
    <row r="2226" spans="3:4" x14ac:dyDescent="0.25">
      <c r="C2226" s="1" t="s">
        <v>28240</v>
      </c>
      <c r="D2226" s="1" t="s">
        <v>20738</v>
      </c>
    </row>
    <row r="2227" spans="3:4" x14ac:dyDescent="0.25">
      <c r="C2227" s="1" t="s">
        <v>28241</v>
      </c>
      <c r="D2227" s="1" t="s">
        <v>20740</v>
      </c>
    </row>
    <row r="2228" spans="3:4" x14ac:dyDescent="0.25">
      <c r="C2228" s="1" t="s">
        <v>28242</v>
      </c>
      <c r="D2228" s="1" t="s">
        <v>20742</v>
      </c>
    </row>
    <row r="2229" spans="3:4" x14ac:dyDescent="0.25">
      <c r="C2229" s="1" t="s">
        <v>28243</v>
      </c>
      <c r="D2229" s="1" t="s">
        <v>20744</v>
      </c>
    </row>
    <row r="2230" spans="3:4" x14ac:dyDescent="0.25">
      <c r="C2230" s="1" t="s">
        <v>28244</v>
      </c>
      <c r="D2230" s="1" t="s">
        <v>20746</v>
      </c>
    </row>
    <row r="2231" spans="3:4" x14ac:dyDescent="0.25">
      <c r="C2231" s="1" t="s">
        <v>28245</v>
      </c>
      <c r="D2231" s="1" t="s">
        <v>20748</v>
      </c>
    </row>
    <row r="2232" spans="3:4" x14ac:dyDescent="0.25">
      <c r="C2232" s="1" t="s">
        <v>28246</v>
      </c>
      <c r="D2232" s="1" t="s">
        <v>20750</v>
      </c>
    </row>
    <row r="2233" spans="3:4" x14ac:dyDescent="0.25">
      <c r="C2233" s="1" t="s">
        <v>28247</v>
      </c>
      <c r="D2233" s="1" t="s">
        <v>20752</v>
      </c>
    </row>
    <row r="2234" spans="3:4" x14ac:dyDescent="0.25">
      <c r="C2234" s="1" t="s">
        <v>28248</v>
      </c>
      <c r="D2234" s="1" t="s">
        <v>20754</v>
      </c>
    </row>
    <row r="2235" spans="3:4" x14ac:dyDescent="0.25">
      <c r="C2235" s="1" t="s">
        <v>28249</v>
      </c>
      <c r="D2235" s="1" t="s">
        <v>20756</v>
      </c>
    </row>
    <row r="2236" spans="3:4" x14ac:dyDescent="0.25">
      <c r="C2236" s="1" t="s">
        <v>28250</v>
      </c>
      <c r="D2236" s="1" t="s">
        <v>20758</v>
      </c>
    </row>
    <row r="2237" spans="3:4" x14ac:dyDescent="0.25">
      <c r="C2237" s="1" t="s">
        <v>28251</v>
      </c>
      <c r="D2237" s="1" t="s">
        <v>20760</v>
      </c>
    </row>
    <row r="2238" spans="3:4" x14ac:dyDescent="0.25">
      <c r="C2238" s="1" t="s">
        <v>28252</v>
      </c>
      <c r="D2238" s="1" t="s">
        <v>20762</v>
      </c>
    </row>
    <row r="2239" spans="3:4" x14ac:dyDescent="0.25">
      <c r="C2239" s="1" t="s">
        <v>28253</v>
      </c>
      <c r="D2239" s="1" t="s">
        <v>20764</v>
      </c>
    </row>
    <row r="2240" spans="3:4" x14ac:dyDescent="0.25">
      <c r="C2240" s="1" t="s">
        <v>28254</v>
      </c>
      <c r="D2240" s="1" t="s">
        <v>20766</v>
      </c>
    </row>
    <row r="2241" spans="3:4" x14ac:dyDescent="0.25">
      <c r="C2241" s="1" t="s">
        <v>28255</v>
      </c>
      <c r="D2241" s="1" t="s">
        <v>20768</v>
      </c>
    </row>
    <row r="2242" spans="3:4" x14ac:dyDescent="0.25">
      <c r="C2242" s="1" t="s">
        <v>28256</v>
      </c>
      <c r="D2242" s="1" t="s">
        <v>20770</v>
      </c>
    </row>
    <row r="2243" spans="3:4" x14ac:dyDescent="0.25">
      <c r="C2243" s="1" t="s">
        <v>28257</v>
      </c>
      <c r="D2243" s="1" t="s">
        <v>20772</v>
      </c>
    </row>
    <row r="2244" spans="3:4" x14ac:dyDescent="0.25">
      <c r="C2244" s="1" t="s">
        <v>28258</v>
      </c>
      <c r="D2244" s="1" t="s">
        <v>20774</v>
      </c>
    </row>
    <row r="2245" spans="3:4" x14ac:dyDescent="0.25">
      <c r="C2245" s="1" t="s">
        <v>28259</v>
      </c>
      <c r="D2245" s="1" t="s">
        <v>20776</v>
      </c>
    </row>
    <row r="2246" spans="3:4" x14ac:dyDescent="0.25">
      <c r="C2246" s="1" t="s">
        <v>28260</v>
      </c>
      <c r="D2246" s="1" t="s">
        <v>20778</v>
      </c>
    </row>
    <row r="2247" spans="3:4" x14ac:dyDescent="0.25">
      <c r="C2247" s="1" t="s">
        <v>28261</v>
      </c>
      <c r="D2247" s="1" t="s">
        <v>20780</v>
      </c>
    </row>
    <row r="2248" spans="3:4" x14ac:dyDescent="0.25">
      <c r="C2248" s="1" t="s">
        <v>28262</v>
      </c>
      <c r="D2248" s="1" t="s">
        <v>20782</v>
      </c>
    </row>
    <row r="2249" spans="3:4" x14ac:dyDescent="0.25">
      <c r="C2249" s="1" t="s">
        <v>28263</v>
      </c>
      <c r="D2249" s="1" t="s">
        <v>20784</v>
      </c>
    </row>
    <row r="2250" spans="3:4" x14ac:dyDescent="0.25">
      <c r="C2250" s="1" t="s">
        <v>28264</v>
      </c>
      <c r="D2250" s="1" t="s">
        <v>20786</v>
      </c>
    </row>
    <row r="2251" spans="3:4" x14ac:dyDescent="0.25">
      <c r="C2251" s="1" t="s">
        <v>28265</v>
      </c>
      <c r="D2251" s="1" t="s">
        <v>20788</v>
      </c>
    </row>
    <row r="2252" spans="3:4" x14ac:dyDescent="0.25">
      <c r="C2252" s="1" t="s">
        <v>28266</v>
      </c>
      <c r="D2252" s="1" t="s">
        <v>20790</v>
      </c>
    </row>
    <row r="2253" spans="3:4" x14ac:dyDescent="0.25">
      <c r="C2253" s="1" t="s">
        <v>28267</v>
      </c>
      <c r="D2253" s="1" t="s">
        <v>20792</v>
      </c>
    </row>
    <row r="2254" spans="3:4" x14ac:dyDescent="0.25">
      <c r="C2254" s="1" t="s">
        <v>28268</v>
      </c>
      <c r="D2254" s="1" t="s">
        <v>20794</v>
      </c>
    </row>
    <row r="2255" spans="3:4" x14ac:dyDescent="0.25">
      <c r="C2255" s="1" t="s">
        <v>28269</v>
      </c>
      <c r="D2255" s="1" t="s">
        <v>20796</v>
      </c>
    </row>
    <row r="2256" spans="3:4" x14ac:dyDescent="0.25">
      <c r="C2256" s="1" t="s">
        <v>28270</v>
      </c>
      <c r="D2256" s="1" t="s">
        <v>20798</v>
      </c>
    </row>
    <row r="2257" spans="3:4" x14ac:dyDescent="0.25">
      <c r="C2257" s="1" t="s">
        <v>28271</v>
      </c>
      <c r="D2257" s="1" t="s">
        <v>20800</v>
      </c>
    </row>
    <row r="2258" spans="3:4" x14ac:dyDescent="0.25">
      <c r="C2258" s="1" t="s">
        <v>28272</v>
      </c>
      <c r="D2258" s="1" t="s">
        <v>20802</v>
      </c>
    </row>
    <row r="2259" spans="3:4" x14ac:dyDescent="0.25">
      <c r="C2259" s="1" t="s">
        <v>28273</v>
      </c>
      <c r="D2259" s="1" t="s">
        <v>20804</v>
      </c>
    </row>
    <row r="2260" spans="3:4" x14ac:dyDescent="0.25">
      <c r="C2260" s="1" t="s">
        <v>28274</v>
      </c>
      <c r="D2260" s="1" t="s">
        <v>20806</v>
      </c>
    </row>
    <row r="2261" spans="3:4" x14ac:dyDescent="0.25">
      <c r="C2261" s="1" t="s">
        <v>28275</v>
      </c>
      <c r="D2261" s="1" t="s">
        <v>20808</v>
      </c>
    </row>
    <row r="2262" spans="3:4" x14ac:dyDescent="0.25">
      <c r="C2262" s="1" t="s">
        <v>28276</v>
      </c>
      <c r="D2262" s="1" t="s">
        <v>20810</v>
      </c>
    </row>
    <row r="2263" spans="3:4" x14ac:dyDescent="0.25">
      <c r="C2263" s="1" t="s">
        <v>28277</v>
      </c>
      <c r="D2263" s="1" t="s">
        <v>20812</v>
      </c>
    </row>
    <row r="2264" spans="3:4" x14ac:dyDescent="0.25">
      <c r="C2264" s="1" t="s">
        <v>28278</v>
      </c>
      <c r="D2264" s="1" t="s">
        <v>20814</v>
      </c>
    </row>
    <row r="2265" spans="3:4" x14ac:dyDescent="0.25">
      <c r="C2265" s="1" t="s">
        <v>28279</v>
      </c>
      <c r="D2265" s="1" t="s">
        <v>20816</v>
      </c>
    </row>
    <row r="2266" spans="3:4" x14ac:dyDescent="0.25">
      <c r="C2266" s="1" t="s">
        <v>28280</v>
      </c>
      <c r="D2266" s="1" t="s">
        <v>20818</v>
      </c>
    </row>
    <row r="2267" spans="3:4" x14ac:dyDescent="0.25">
      <c r="C2267" s="1" t="s">
        <v>28281</v>
      </c>
      <c r="D2267" s="1" t="s">
        <v>20820</v>
      </c>
    </row>
    <row r="2268" spans="3:4" x14ac:dyDescent="0.25">
      <c r="C2268" s="1" t="s">
        <v>28282</v>
      </c>
      <c r="D2268" s="1" t="s">
        <v>20822</v>
      </c>
    </row>
    <row r="2269" spans="3:4" x14ac:dyDescent="0.25">
      <c r="C2269" s="1" t="s">
        <v>28283</v>
      </c>
      <c r="D2269" s="1" t="s">
        <v>20824</v>
      </c>
    </row>
    <row r="2270" spans="3:4" x14ac:dyDescent="0.25">
      <c r="C2270" s="1" t="s">
        <v>28284</v>
      </c>
      <c r="D2270" s="1" t="s">
        <v>20826</v>
      </c>
    </row>
    <row r="2271" spans="3:4" x14ac:dyDescent="0.25">
      <c r="C2271" s="1" t="s">
        <v>28285</v>
      </c>
      <c r="D2271" s="1" t="s">
        <v>20828</v>
      </c>
    </row>
    <row r="2272" spans="3:4" x14ac:dyDescent="0.25">
      <c r="C2272" s="1" t="s">
        <v>28286</v>
      </c>
      <c r="D2272" s="1" t="s">
        <v>20830</v>
      </c>
    </row>
    <row r="2273" spans="3:4" x14ac:dyDescent="0.25">
      <c r="C2273" s="1" t="s">
        <v>28287</v>
      </c>
      <c r="D2273" s="1" t="s">
        <v>20832</v>
      </c>
    </row>
    <row r="2274" spans="3:4" x14ac:dyDescent="0.25">
      <c r="C2274" s="1" t="s">
        <v>28288</v>
      </c>
      <c r="D2274" s="1" t="s">
        <v>20834</v>
      </c>
    </row>
    <row r="2275" spans="3:4" x14ac:dyDescent="0.25">
      <c r="C2275" s="1" t="s">
        <v>28289</v>
      </c>
      <c r="D2275" s="1" t="s">
        <v>20836</v>
      </c>
    </row>
    <row r="2276" spans="3:4" x14ac:dyDescent="0.25">
      <c r="C2276" s="1" t="s">
        <v>28290</v>
      </c>
      <c r="D2276" s="1" t="s">
        <v>20838</v>
      </c>
    </row>
    <row r="2277" spans="3:4" x14ac:dyDescent="0.25">
      <c r="C2277" s="1" t="s">
        <v>28291</v>
      </c>
      <c r="D2277" s="1" t="s">
        <v>20840</v>
      </c>
    </row>
    <row r="2278" spans="3:4" x14ac:dyDescent="0.25">
      <c r="C2278" s="1" t="s">
        <v>28292</v>
      </c>
      <c r="D2278" s="1" t="s">
        <v>20842</v>
      </c>
    </row>
    <row r="2279" spans="3:4" x14ac:dyDescent="0.25">
      <c r="C2279" s="1" t="s">
        <v>28293</v>
      </c>
      <c r="D2279" s="1" t="s">
        <v>20844</v>
      </c>
    </row>
    <row r="2280" spans="3:4" x14ac:dyDescent="0.25">
      <c r="C2280" s="1" t="s">
        <v>28294</v>
      </c>
      <c r="D2280" s="1" t="s">
        <v>20846</v>
      </c>
    </row>
    <row r="2281" spans="3:4" x14ac:dyDescent="0.25">
      <c r="C2281" s="1" t="s">
        <v>28295</v>
      </c>
      <c r="D2281" s="1" t="s">
        <v>20848</v>
      </c>
    </row>
    <row r="2282" spans="3:4" x14ac:dyDescent="0.25">
      <c r="C2282" s="1" t="s">
        <v>28296</v>
      </c>
      <c r="D2282" s="1" t="s">
        <v>20850</v>
      </c>
    </row>
    <row r="2283" spans="3:4" x14ac:dyDescent="0.25">
      <c r="C2283" s="1" t="s">
        <v>28297</v>
      </c>
      <c r="D2283" s="1" t="s">
        <v>20852</v>
      </c>
    </row>
    <row r="2284" spans="3:4" x14ac:dyDescent="0.25">
      <c r="C2284" s="1" t="s">
        <v>28298</v>
      </c>
      <c r="D2284" s="1" t="s">
        <v>20854</v>
      </c>
    </row>
    <row r="2285" spans="3:4" x14ac:dyDescent="0.25">
      <c r="C2285" s="1" t="s">
        <v>28299</v>
      </c>
      <c r="D2285" s="1" t="s">
        <v>20856</v>
      </c>
    </row>
    <row r="2286" spans="3:4" x14ac:dyDescent="0.25">
      <c r="C2286" s="1" t="s">
        <v>28300</v>
      </c>
      <c r="D2286" s="1" t="s">
        <v>20858</v>
      </c>
    </row>
    <row r="2287" spans="3:4" x14ac:dyDescent="0.25">
      <c r="C2287" s="1" t="s">
        <v>28301</v>
      </c>
      <c r="D2287" s="1" t="s">
        <v>20860</v>
      </c>
    </row>
    <row r="2288" spans="3:4" x14ac:dyDescent="0.25">
      <c r="C2288" s="1" t="s">
        <v>28302</v>
      </c>
      <c r="D2288" s="1" t="s">
        <v>20862</v>
      </c>
    </row>
    <row r="2289" spans="3:4" x14ac:dyDescent="0.25">
      <c r="C2289" s="1" t="s">
        <v>28303</v>
      </c>
      <c r="D2289" s="1" t="s">
        <v>20864</v>
      </c>
    </row>
    <row r="2290" spans="3:4" x14ac:dyDescent="0.25">
      <c r="C2290" s="1" t="s">
        <v>28304</v>
      </c>
      <c r="D2290" s="1" t="s">
        <v>20866</v>
      </c>
    </row>
    <row r="2291" spans="3:4" x14ac:dyDescent="0.25">
      <c r="C2291" s="1" t="s">
        <v>28305</v>
      </c>
      <c r="D2291" s="1" t="s">
        <v>20868</v>
      </c>
    </row>
    <row r="2292" spans="3:4" x14ac:dyDescent="0.25">
      <c r="C2292" s="1" t="s">
        <v>28306</v>
      </c>
      <c r="D2292" s="1" t="s">
        <v>20870</v>
      </c>
    </row>
    <row r="2293" spans="3:4" x14ac:dyDescent="0.25">
      <c r="C2293" s="1" t="s">
        <v>28307</v>
      </c>
      <c r="D2293" s="1" t="s">
        <v>20872</v>
      </c>
    </row>
    <row r="2294" spans="3:4" x14ac:dyDescent="0.25">
      <c r="C2294" s="1" t="s">
        <v>28308</v>
      </c>
      <c r="D2294" s="1" t="s">
        <v>20874</v>
      </c>
    </row>
    <row r="2295" spans="3:4" x14ac:dyDescent="0.25">
      <c r="C2295" s="1" t="s">
        <v>28309</v>
      </c>
      <c r="D2295" s="1" t="s">
        <v>20876</v>
      </c>
    </row>
    <row r="2296" spans="3:4" x14ac:dyDescent="0.25">
      <c r="C2296" s="1" t="s">
        <v>28310</v>
      </c>
      <c r="D2296" s="1" t="s">
        <v>20878</v>
      </c>
    </row>
    <row r="2297" spans="3:4" x14ac:dyDescent="0.25">
      <c r="C2297" s="1" t="s">
        <v>28311</v>
      </c>
      <c r="D2297" s="1" t="s">
        <v>20880</v>
      </c>
    </row>
    <row r="2298" spans="3:4" x14ac:dyDescent="0.25">
      <c r="C2298" s="1" t="s">
        <v>28312</v>
      </c>
      <c r="D2298" s="1" t="s">
        <v>20882</v>
      </c>
    </row>
    <row r="2299" spans="3:4" x14ac:dyDescent="0.25">
      <c r="C2299" s="1" t="s">
        <v>28313</v>
      </c>
      <c r="D2299" s="1" t="s">
        <v>20884</v>
      </c>
    </row>
    <row r="2300" spans="3:4" x14ac:dyDescent="0.25">
      <c r="C2300" s="1" t="s">
        <v>28314</v>
      </c>
      <c r="D2300" s="1" t="s">
        <v>20886</v>
      </c>
    </row>
    <row r="2301" spans="3:4" x14ac:dyDescent="0.25">
      <c r="C2301" s="1" t="s">
        <v>28315</v>
      </c>
      <c r="D2301" s="1" t="s">
        <v>20888</v>
      </c>
    </row>
    <row r="2302" spans="3:4" x14ac:dyDescent="0.25">
      <c r="C2302" s="1" t="s">
        <v>28316</v>
      </c>
      <c r="D2302" s="1" t="s">
        <v>20890</v>
      </c>
    </row>
    <row r="2303" spans="3:4" x14ac:dyDescent="0.25">
      <c r="C2303" s="1" t="s">
        <v>28317</v>
      </c>
      <c r="D2303" s="1" t="s">
        <v>20892</v>
      </c>
    </row>
    <row r="2304" spans="3:4" x14ac:dyDescent="0.25">
      <c r="C2304" s="1" t="s">
        <v>28318</v>
      </c>
      <c r="D2304" s="1" t="s">
        <v>20894</v>
      </c>
    </row>
    <row r="2305" spans="3:4" x14ac:dyDescent="0.25">
      <c r="C2305" s="1" t="s">
        <v>28319</v>
      </c>
      <c r="D2305" s="1" t="s">
        <v>20896</v>
      </c>
    </row>
    <row r="2306" spans="3:4" x14ac:dyDescent="0.25">
      <c r="C2306" s="1" t="s">
        <v>28320</v>
      </c>
      <c r="D2306" s="1" t="s">
        <v>20898</v>
      </c>
    </row>
    <row r="2307" spans="3:4" x14ac:dyDescent="0.25">
      <c r="C2307" s="1" t="s">
        <v>28321</v>
      </c>
      <c r="D2307" s="1" t="s">
        <v>20900</v>
      </c>
    </row>
    <row r="2308" spans="3:4" x14ac:dyDescent="0.25">
      <c r="C2308" s="1" t="s">
        <v>28322</v>
      </c>
      <c r="D2308" s="1" t="s">
        <v>20902</v>
      </c>
    </row>
    <row r="2309" spans="3:4" x14ac:dyDescent="0.25">
      <c r="C2309" s="1" t="s">
        <v>28323</v>
      </c>
      <c r="D2309" s="1" t="s">
        <v>20904</v>
      </c>
    </row>
    <row r="2310" spans="3:4" x14ac:dyDescent="0.25">
      <c r="C2310" s="1" t="s">
        <v>28324</v>
      </c>
      <c r="D2310" s="1" t="s">
        <v>20906</v>
      </c>
    </row>
    <row r="2311" spans="3:4" x14ac:dyDescent="0.25">
      <c r="C2311" s="1" t="s">
        <v>28325</v>
      </c>
      <c r="D2311" s="1" t="s">
        <v>20908</v>
      </c>
    </row>
    <row r="2312" spans="3:4" x14ac:dyDescent="0.25">
      <c r="C2312" s="1" t="s">
        <v>28326</v>
      </c>
      <c r="D2312" s="1" t="s">
        <v>20910</v>
      </c>
    </row>
    <row r="2313" spans="3:4" x14ac:dyDescent="0.25">
      <c r="C2313" s="1" t="s">
        <v>28327</v>
      </c>
      <c r="D2313" s="1" t="s">
        <v>20912</v>
      </c>
    </row>
    <row r="2314" spans="3:4" x14ac:dyDescent="0.25">
      <c r="C2314" s="1" t="s">
        <v>28328</v>
      </c>
      <c r="D2314" s="1" t="s">
        <v>20914</v>
      </c>
    </row>
    <row r="2315" spans="3:4" x14ac:dyDescent="0.25">
      <c r="C2315" s="1" t="s">
        <v>28329</v>
      </c>
      <c r="D2315" s="1" t="s">
        <v>20916</v>
      </c>
    </row>
    <row r="2316" spans="3:4" x14ac:dyDescent="0.25">
      <c r="C2316" s="1" t="s">
        <v>28330</v>
      </c>
      <c r="D2316" s="1" t="s">
        <v>20918</v>
      </c>
    </row>
    <row r="2317" spans="3:4" x14ac:dyDescent="0.25">
      <c r="C2317" s="1" t="s">
        <v>28331</v>
      </c>
      <c r="D2317" s="1" t="s">
        <v>20920</v>
      </c>
    </row>
    <row r="2318" spans="3:4" x14ac:dyDescent="0.25">
      <c r="C2318" s="1" t="s">
        <v>28332</v>
      </c>
      <c r="D2318" s="1" t="s">
        <v>20922</v>
      </c>
    </row>
    <row r="2319" spans="3:4" x14ac:dyDescent="0.25">
      <c r="C2319" s="1" t="s">
        <v>28333</v>
      </c>
      <c r="D2319" s="1" t="s">
        <v>20924</v>
      </c>
    </row>
    <row r="2320" spans="3:4" x14ac:dyDescent="0.25">
      <c r="C2320" s="1" t="s">
        <v>28334</v>
      </c>
      <c r="D2320" s="1" t="s">
        <v>20926</v>
      </c>
    </row>
    <row r="2321" spans="3:4" x14ac:dyDescent="0.25">
      <c r="C2321" s="1" t="s">
        <v>28335</v>
      </c>
      <c r="D2321" s="1" t="s">
        <v>20928</v>
      </c>
    </row>
    <row r="2322" spans="3:4" x14ac:dyDescent="0.25">
      <c r="C2322" s="1" t="s">
        <v>28336</v>
      </c>
      <c r="D2322" s="1" t="s">
        <v>20930</v>
      </c>
    </row>
    <row r="2323" spans="3:4" x14ac:dyDescent="0.25">
      <c r="C2323" s="1" t="s">
        <v>28337</v>
      </c>
      <c r="D2323" s="1" t="s">
        <v>20932</v>
      </c>
    </row>
    <row r="2324" spans="3:4" x14ac:dyDescent="0.25">
      <c r="C2324" s="1" t="s">
        <v>28338</v>
      </c>
      <c r="D2324" s="1" t="s">
        <v>20934</v>
      </c>
    </row>
    <row r="2325" spans="3:4" x14ac:dyDescent="0.25">
      <c r="C2325" s="1" t="s">
        <v>28339</v>
      </c>
      <c r="D2325" s="1" t="s">
        <v>20936</v>
      </c>
    </row>
    <row r="2326" spans="3:4" x14ac:dyDescent="0.25">
      <c r="C2326" s="1" t="s">
        <v>28340</v>
      </c>
      <c r="D2326" s="1" t="s">
        <v>20938</v>
      </c>
    </row>
    <row r="2327" spans="3:4" x14ac:dyDescent="0.25">
      <c r="C2327" s="1" t="s">
        <v>28341</v>
      </c>
      <c r="D2327" s="1" t="s">
        <v>20940</v>
      </c>
    </row>
    <row r="2328" spans="3:4" x14ac:dyDescent="0.25">
      <c r="C2328" s="1" t="s">
        <v>28342</v>
      </c>
      <c r="D2328" s="1" t="s">
        <v>20942</v>
      </c>
    </row>
    <row r="2329" spans="3:4" x14ac:dyDescent="0.25">
      <c r="C2329" s="1" t="s">
        <v>28343</v>
      </c>
      <c r="D2329" s="1" t="s">
        <v>20944</v>
      </c>
    </row>
    <row r="2330" spans="3:4" x14ac:dyDescent="0.25">
      <c r="C2330" s="1" t="s">
        <v>28344</v>
      </c>
      <c r="D2330" s="1" t="s">
        <v>20946</v>
      </c>
    </row>
    <row r="2331" spans="3:4" x14ac:dyDescent="0.25">
      <c r="C2331" s="1" t="s">
        <v>28345</v>
      </c>
      <c r="D2331" s="1" t="s">
        <v>20948</v>
      </c>
    </row>
    <row r="2332" spans="3:4" x14ac:dyDescent="0.25">
      <c r="C2332" s="1" t="s">
        <v>28346</v>
      </c>
      <c r="D2332" s="1" t="s">
        <v>20950</v>
      </c>
    </row>
    <row r="2333" spans="3:4" x14ac:dyDescent="0.25">
      <c r="C2333" s="1" t="s">
        <v>28347</v>
      </c>
      <c r="D2333" s="1" t="s">
        <v>20952</v>
      </c>
    </row>
    <row r="2334" spans="3:4" x14ac:dyDescent="0.25">
      <c r="C2334" s="1" t="s">
        <v>28348</v>
      </c>
      <c r="D2334" s="1" t="s">
        <v>20954</v>
      </c>
    </row>
    <row r="2335" spans="3:4" x14ac:dyDescent="0.25">
      <c r="C2335" s="1" t="s">
        <v>28349</v>
      </c>
      <c r="D2335" s="1" t="s">
        <v>20956</v>
      </c>
    </row>
    <row r="2336" spans="3:4" x14ac:dyDescent="0.25">
      <c r="C2336" s="1" t="s">
        <v>28350</v>
      </c>
      <c r="D2336" s="1" t="s">
        <v>20958</v>
      </c>
    </row>
    <row r="2337" spans="3:4" x14ac:dyDescent="0.25">
      <c r="C2337" s="1" t="s">
        <v>28351</v>
      </c>
      <c r="D2337" s="1" t="s">
        <v>20960</v>
      </c>
    </row>
    <row r="2338" spans="3:4" x14ac:dyDescent="0.25">
      <c r="C2338" s="1" t="s">
        <v>28352</v>
      </c>
      <c r="D2338" s="1" t="s">
        <v>20962</v>
      </c>
    </row>
    <row r="2339" spans="3:4" x14ac:dyDescent="0.25">
      <c r="C2339" s="1" t="s">
        <v>28353</v>
      </c>
      <c r="D2339" s="1" t="s">
        <v>20964</v>
      </c>
    </row>
    <row r="2340" spans="3:4" x14ac:dyDescent="0.25">
      <c r="C2340" s="1" t="s">
        <v>28354</v>
      </c>
      <c r="D2340" s="1" t="s">
        <v>20966</v>
      </c>
    </row>
    <row r="2341" spans="3:4" x14ac:dyDescent="0.25">
      <c r="C2341" s="1" t="s">
        <v>28355</v>
      </c>
      <c r="D2341" s="1" t="s">
        <v>20968</v>
      </c>
    </row>
    <row r="2342" spans="3:4" x14ac:dyDescent="0.25">
      <c r="C2342" s="1" t="s">
        <v>28356</v>
      </c>
      <c r="D2342" s="1" t="s">
        <v>20970</v>
      </c>
    </row>
    <row r="2343" spans="3:4" x14ac:dyDescent="0.25">
      <c r="C2343" s="1" t="s">
        <v>28357</v>
      </c>
      <c r="D2343" s="1" t="s">
        <v>20972</v>
      </c>
    </row>
    <row r="2344" spans="3:4" x14ac:dyDescent="0.25">
      <c r="C2344" s="1" t="s">
        <v>28358</v>
      </c>
      <c r="D2344" s="1" t="s">
        <v>20974</v>
      </c>
    </row>
    <row r="2345" spans="3:4" x14ac:dyDescent="0.25">
      <c r="C2345" s="1" t="s">
        <v>28359</v>
      </c>
      <c r="D2345" s="1" t="s">
        <v>20976</v>
      </c>
    </row>
    <row r="2346" spans="3:4" x14ac:dyDescent="0.25">
      <c r="C2346" s="1" t="s">
        <v>28360</v>
      </c>
      <c r="D2346" s="1" t="s">
        <v>20978</v>
      </c>
    </row>
    <row r="2347" spans="3:4" x14ac:dyDescent="0.25">
      <c r="C2347" s="1" t="s">
        <v>28361</v>
      </c>
      <c r="D2347" s="1" t="s">
        <v>20980</v>
      </c>
    </row>
    <row r="2348" spans="3:4" x14ac:dyDescent="0.25">
      <c r="C2348" s="1" t="s">
        <v>28362</v>
      </c>
      <c r="D2348" s="1" t="s">
        <v>20982</v>
      </c>
    </row>
    <row r="2349" spans="3:4" x14ac:dyDescent="0.25">
      <c r="C2349" s="1" t="s">
        <v>28363</v>
      </c>
      <c r="D2349" s="1" t="s">
        <v>20984</v>
      </c>
    </row>
    <row r="2350" spans="3:4" x14ac:dyDescent="0.25">
      <c r="C2350" s="1" t="s">
        <v>28364</v>
      </c>
      <c r="D2350" s="1" t="s">
        <v>20986</v>
      </c>
    </row>
    <row r="2351" spans="3:4" x14ac:dyDescent="0.25">
      <c r="C2351" s="1" t="s">
        <v>28365</v>
      </c>
      <c r="D2351" s="1" t="s">
        <v>20988</v>
      </c>
    </row>
    <row r="2352" spans="3:4" x14ac:dyDescent="0.25">
      <c r="C2352" s="1" t="s">
        <v>28366</v>
      </c>
      <c r="D2352" s="1" t="s">
        <v>20990</v>
      </c>
    </row>
    <row r="2353" spans="3:4" x14ac:dyDescent="0.25">
      <c r="C2353" s="1" t="s">
        <v>28367</v>
      </c>
      <c r="D2353" s="1" t="s">
        <v>20992</v>
      </c>
    </row>
    <row r="2354" spans="3:4" x14ac:dyDescent="0.25">
      <c r="C2354" s="1" t="s">
        <v>28368</v>
      </c>
      <c r="D2354" s="1" t="s">
        <v>20994</v>
      </c>
    </row>
    <row r="2355" spans="3:4" x14ac:dyDescent="0.25">
      <c r="C2355" s="1" t="s">
        <v>28369</v>
      </c>
      <c r="D2355" s="1" t="s">
        <v>20996</v>
      </c>
    </row>
    <row r="2356" spans="3:4" x14ac:dyDescent="0.25">
      <c r="C2356" s="1" t="s">
        <v>28370</v>
      </c>
      <c r="D2356" s="1" t="s">
        <v>20998</v>
      </c>
    </row>
    <row r="2357" spans="3:4" x14ac:dyDescent="0.25">
      <c r="C2357" s="1" t="s">
        <v>28371</v>
      </c>
      <c r="D2357" s="1" t="s">
        <v>21000</v>
      </c>
    </row>
    <row r="2358" spans="3:4" x14ac:dyDescent="0.25">
      <c r="C2358" s="1" t="s">
        <v>28372</v>
      </c>
      <c r="D2358" s="1" t="s">
        <v>21002</v>
      </c>
    </row>
    <row r="2359" spans="3:4" x14ac:dyDescent="0.25">
      <c r="C2359" s="1" t="s">
        <v>28373</v>
      </c>
      <c r="D2359" s="1" t="s">
        <v>21004</v>
      </c>
    </row>
    <row r="2360" spans="3:4" x14ac:dyDescent="0.25">
      <c r="C2360" s="1" t="s">
        <v>28374</v>
      </c>
      <c r="D2360" s="1" t="s">
        <v>21006</v>
      </c>
    </row>
    <row r="2361" spans="3:4" x14ac:dyDescent="0.25">
      <c r="C2361" s="1" t="s">
        <v>28375</v>
      </c>
      <c r="D2361" s="1" t="s">
        <v>21008</v>
      </c>
    </row>
    <row r="2362" spans="3:4" x14ac:dyDescent="0.25">
      <c r="C2362" s="1" t="s">
        <v>28376</v>
      </c>
      <c r="D2362" s="1" t="s">
        <v>21010</v>
      </c>
    </row>
    <row r="2363" spans="3:4" x14ac:dyDescent="0.25">
      <c r="C2363" s="1" t="s">
        <v>28377</v>
      </c>
      <c r="D2363" s="1" t="s">
        <v>21012</v>
      </c>
    </row>
    <row r="2364" spans="3:4" x14ac:dyDescent="0.25">
      <c r="C2364" s="1" t="s">
        <v>28378</v>
      </c>
      <c r="D2364" s="1" t="s">
        <v>21014</v>
      </c>
    </row>
    <row r="2365" spans="3:4" x14ac:dyDescent="0.25">
      <c r="C2365" s="1" t="s">
        <v>28379</v>
      </c>
      <c r="D2365" s="1" t="s">
        <v>21016</v>
      </c>
    </row>
    <row r="2366" spans="3:4" x14ac:dyDescent="0.25">
      <c r="C2366" s="1" t="s">
        <v>28380</v>
      </c>
      <c r="D2366" s="1" t="s">
        <v>21018</v>
      </c>
    </row>
    <row r="2367" spans="3:4" x14ac:dyDescent="0.25">
      <c r="C2367" s="1" t="s">
        <v>28381</v>
      </c>
      <c r="D2367" s="1" t="s">
        <v>21020</v>
      </c>
    </row>
    <row r="2368" spans="3:4" x14ac:dyDescent="0.25">
      <c r="C2368" s="1" t="s">
        <v>28382</v>
      </c>
      <c r="D2368" s="1" t="s">
        <v>21022</v>
      </c>
    </row>
    <row r="2369" spans="3:4" x14ac:dyDescent="0.25">
      <c r="C2369" s="1" t="s">
        <v>28383</v>
      </c>
      <c r="D2369" s="1" t="s">
        <v>21024</v>
      </c>
    </row>
    <row r="2370" spans="3:4" x14ac:dyDescent="0.25">
      <c r="C2370" s="1" t="s">
        <v>28384</v>
      </c>
      <c r="D2370" s="1" t="s">
        <v>21026</v>
      </c>
    </row>
    <row r="2371" spans="3:4" x14ac:dyDescent="0.25">
      <c r="C2371" s="1" t="s">
        <v>28385</v>
      </c>
      <c r="D2371" s="1" t="s">
        <v>21028</v>
      </c>
    </row>
    <row r="2372" spans="3:4" x14ac:dyDescent="0.25">
      <c r="C2372" s="1" t="s">
        <v>28386</v>
      </c>
      <c r="D2372" s="1" t="s">
        <v>21030</v>
      </c>
    </row>
    <row r="2373" spans="3:4" x14ac:dyDescent="0.25">
      <c r="C2373" s="1" t="s">
        <v>28387</v>
      </c>
      <c r="D2373" s="1" t="s">
        <v>21032</v>
      </c>
    </row>
    <row r="2374" spans="3:4" x14ac:dyDescent="0.25">
      <c r="C2374" s="1" t="s">
        <v>28388</v>
      </c>
      <c r="D2374" s="1" t="s">
        <v>21034</v>
      </c>
    </row>
    <row r="2375" spans="3:4" x14ac:dyDescent="0.25">
      <c r="C2375" s="1" t="s">
        <v>28389</v>
      </c>
      <c r="D2375" s="1" t="s">
        <v>21036</v>
      </c>
    </row>
    <row r="2376" spans="3:4" x14ac:dyDescent="0.25">
      <c r="C2376" s="1" t="s">
        <v>28390</v>
      </c>
      <c r="D2376" s="1" t="s">
        <v>21038</v>
      </c>
    </row>
    <row r="2377" spans="3:4" x14ac:dyDescent="0.25">
      <c r="C2377" s="1" t="s">
        <v>28391</v>
      </c>
      <c r="D2377" s="1" t="s">
        <v>21040</v>
      </c>
    </row>
    <row r="2378" spans="3:4" x14ac:dyDescent="0.25">
      <c r="C2378" s="1" t="s">
        <v>28392</v>
      </c>
      <c r="D2378" s="1" t="s">
        <v>21042</v>
      </c>
    </row>
    <row r="2379" spans="3:4" x14ac:dyDescent="0.25">
      <c r="C2379" s="1" t="s">
        <v>28393</v>
      </c>
      <c r="D2379" s="1" t="s">
        <v>21044</v>
      </c>
    </row>
    <row r="2380" spans="3:4" x14ac:dyDescent="0.25">
      <c r="C2380" s="1" t="s">
        <v>28394</v>
      </c>
      <c r="D2380" s="1" t="s">
        <v>21046</v>
      </c>
    </row>
    <row r="2381" spans="3:4" x14ac:dyDescent="0.25">
      <c r="C2381" s="1" t="s">
        <v>28395</v>
      </c>
      <c r="D2381" s="1" t="s">
        <v>21048</v>
      </c>
    </row>
    <row r="2382" spans="3:4" x14ac:dyDescent="0.25">
      <c r="C2382" s="1" t="s">
        <v>28396</v>
      </c>
      <c r="D2382" s="1" t="s">
        <v>21050</v>
      </c>
    </row>
    <row r="2383" spans="3:4" x14ac:dyDescent="0.25">
      <c r="C2383" s="1" t="s">
        <v>28397</v>
      </c>
      <c r="D2383" s="1" t="s">
        <v>21052</v>
      </c>
    </row>
    <row r="2384" spans="3:4" x14ac:dyDescent="0.25">
      <c r="C2384" s="1" t="s">
        <v>28398</v>
      </c>
      <c r="D2384" s="1" t="s">
        <v>21054</v>
      </c>
    </row>
    <row r="2385" spans="3:4" x14ac:dyDescent="0.25">
      <c r="C2385" s="1" t="s">
        <v>28399</v>
      </c>
      <c r="D2385" s="1" t="s">
        <v>21056</v>
      </c>
    </row>
    <row r="2386" spans="3:4" x14ac:dyDescent="0.25">
      <c r="C2386" s="1" t="s">
        <v>28400</v>
      </c>
      <c r="D2386" s="1" t="s">
        <v>21058</v>
      </c>
    </row>
    <row r="2387" spans="3:4" x14ac:dyDescent="0.25">
      <c r="C2387" s="1" t="s">
        <v>28401</v>
      </c>
      <c r="D2387" s="1" t="s">
        <v>21060</v>
      </c>
    </row>
    <row r="2388" spans="3:4" x14ac:dyDescent="0.25">
      <c r="C2388" s="1" t="s">
        <v>28402</v>
      </c>
      <c r="D2388" s="1" t="s">
        <v>21062</v>
      </c>
    </row>
    <row r="2389" spans="3:4" x14ac:dyDescent="0.25">
      <c r="C2389" s="1" t="s">
        <v>28403</v>
      </c>
      <c r="D2389" s="1" t="s">
        <v>21064</v>
      </c>
    </row>
    <row r="2390" spans="3:4" x14ac:dyDescent="0.25">
      <c r="C2390" s="1" t="s">
        <v>28404</v>
      </c>
      <c r="D2390" s="1" t="s">
        <v>21066</v>
      </c>
    </row>
    <row r="2391" spans="3:4" x14ac:dyDescent="0.25">
      <c r="C2391" s="1" t="s">
        <v>28405</v>
      </c>
      <c r="D2391" s="1" t="s">
        <v>21068</v>
      </c>
    </row>
    <row r="2392" spans="3:4" x14ac:dyDescent="0.25">
      <c r="C2392" s="1" t="s">
        <v>28406</v>
      </c>
      <c r="D2392" s="1" t="s">
        <v>21070</v>
      </c>
    </row>
    <row r="2393" spans="3:4" x14ac:dyDescent="0.25">
      <c r="C2393" s="1" t="s">
        <v>28407</v>
      </c>
      <c r="D2393" s="1" t="s">
        <v>21072</v>
      </c>
    </row>
    <row r="2394" spans="3:4" x14ac:dyDescent="0.25">
      <c r="C2394" s="1" t="s">
        <v>28408</v>
      </c>
      <c r="D2394" s="1" t="s">
        <v>21074</v>
      </c>
    </row>
    <row r="2395" spans="3:4" x14ac:dyDescent="0.25">
      <c r="C2395" s="1" t="s">
        <v>28409</v>
      </c>
      <c r="D2395" s="1" t="s">
        <v>21076</v>
      </c>
    </row>
    <row r="2396" spans="3:4" x14ac:dyDescent="0.25">
      <c r="C2396" s="1" t="s">
        <v>28410</v>
      </c>
      <c r="D2396" s="1" t="s">
        <v>21078</v>
      </c>
    </row>
    <row r="2397" spans="3:4" x14ac:dyDescent="0.25">
      <c r="C2397" s="1" t="s">
        <v>28411</v>
      </c>
      <c r="D2397" s="1" t="s">
        <v>21080</v>
      </c>
    </row>
    <row r="2398" spans="3:4" x14ac:dyDescent="0.25">
      <c r="C2398" s="1" t="s">
        <v>28412</v>
      </c>
      <c r="D2398" s="1" t="s">
        <v>21082</v>
      </c>
    </row>
    <row r="2399" spans="3:4" x14ac:dyDescent="0.25">
      <c r="C2399" s="1" t="s">
        <v>28413</v>
      </c>
      <c r="D2399" s="1" t="s">
        <v>21084</v>
      </c>
    </row>
    <row r="2400" spans="3:4" x14ac:dyDescent="0.25">
      <c r="C2400" s="1" t="s">
        <v>28414</v>
      </c>
      <c r="D2400" s="1" t="s">
        <v>21086</v>
      </c>
    </row>
    <row r="2401" spans="3:4" x14ac:dyDescent="0.25">
      <c r="C2401" s="1" t="s">
        <v>28415</v>
      </c>
      <c r="D2401" s="1" t="s">
        <v>21088</v>
      </c>
    </row>
    <row r="2402" spans="3:4" x14ac:dyDescent="0.25">
      <c r="C2402" s="1" t="s">
        <v>28416</v>
      </c>
      <c r="D2402" s="1" t="s">
        <v>21090</v>
      </c>
    </row>
    <row r="2403" spans="3:4" x14ac:dyDescent="0.25">
      <c r="C2403" s="1" t="s">
        <v>28417</v>
      </c>
      <c r="D2403" s="1" t="s">
        <v>21092</v>
      </c>
    </row>
    <row r="2404" spans="3:4" x14ac:dyDescent="0.25">
      <c r="C2404" s="1" t="s">
        <v>28418</v>
      </c>
      <c r="D2404" s="1" t="s">
        <v>21094</v>
      </c>
    </row>
    <row r="2405" spans="3:4" x14ac:dyDescent="0.25">
      <c r="C2405" s="1" t="s">
        <v>28419</v>
      </c>
      <c r="D2405" s="1" t="s">
        <v>21096</v>
      </c>
    </row>
    <row r="2406" spans="3:4" x14ac:dyDescent="0.25">
      <c r="C2406" s="1" t="s">
        <v>28420</v>
      </c>
      <c r="D2406" s="1" t="s">
        <v>21098</v>
      </c>
    </row>
    <row r="2407" spans="3:4" x14ac:dyDescent="0.25">
      <c r="C2407" s="1" t="s">
        <v>28421</v>
      </c>
      <c r="D2407" s="1" t="s">
        <v>21100</v>
      </c>
    </row>
    <row r="2408" spans="3:4" x14ac:dyDescent="0.25">
      <c r="C2408" s="1" t="s">
        <v>28422</v>
      </c>
      <c r="D2408" s="1" t="s">
        <v>21102</v>
      </c>
    </row>
    <row r="2409" spans="3:4" x14ac:dyDescent="0.25">
      <c r="C2409" s="1" t="s">
        <v>28423</v>
      </c>
      <c r="D2409" s="1" t="s">
        <v>21104</v>
      </c>
    </row>
    <row r="2410" spans="3:4" x14ac:dyDescent="0.25">
      <c r="C2410" s="1" t="s">
        <v>28424</v>
      </c>
      <c r="D2410" s="1" t="s">
        <v>21106</v>
      </c>
    </row>
    <row r="2411" spans="3:4" x14ac:dyDescent="0.25">
      <c r="C2411" s="1" t="s">
        <v>28425</v>
      </c>
      <c r="D2411" s="1" t="s">
        <v>21108</v>
      </c>
    </row>
    <row r="2412" spans="3:4" x14ac:dyDescent="0.25">
      <c r="C2412" s="1" t="s">
        <v>28426</v>
      </c>
      <c r="D2412" s="1" t="s">
        <v>21110</v>
      </c>
    </row>
    <row r="2413" spans="3:4" x14ac:dyDescent="0.25">
      <c r="C2413" s="1" t="s">
        <v>28427</v>
      </c>
      <c r="D2413" s="1" t="s">
        <v>21112</v>
      </c>
    </row>
    <row r="2414" spans="3:4" x14ac:dyDescent="0.25">
      <c r="C2414" s="1" t="s">
        <v>28428</v>
      </c>
      <c r="D2414" s="1" t="s">
        <v>21114</v>
      </c>
    </row>
    <row r="2415" spans="3:4" x14ac:dyDescent="0.25">
      <c r="C2415" s="1" t="s">
        <v>28429</v>
      </c>
      <c r="D2415" s="1" t="s">
        <v>21116</v>
      </c>
    </row>
    <row r="2416" spans="3:4" x14ac:dyDescent="0.25">
      <c r="C2416" s="1" t="s">
        <v>28430</v>
      </c>
      <c r="D2416" s="1" t="s">
        <v>21118</v>
      </c>
    </row>
    <row r="2417" spans="3:4" x14ac:dyDescent="0.25">
      <c r="C2417" s="1" t="s">
        <v>28431</v>
      </c>
      <c r="D2417" s="1" t="s">
        <v>21120</v>
      </c>
    </row>
    <row r="2418" spans="3:4" x14ac:dyDescent="0.25">
      <c r="C2418" s="1" t="s">
        <v>28432</v>
      </c>
      <c r="D2418" s="1" t="s">
        <v>21122</v>
      </c>
    </row>
    <row r="2419" spans="3:4" x14ac:dyDescent="0.25">
      <c r="C2419" s="1" t="s">
        <v>28433</v>
      </c>
      <c r="D2419" s="1" t="s">
        <v>21124</v>
      </c>
    </row>
    <row r="2420" spans="3:4" x14ac:dyDescent="0.25">
      <c r="C2420" s="1" t="s">
        <v>28434</v>
      </c>
      <c r="D2420" s="1" t="s">
        <v>21126</v>
      </c>
    </row>
    <row r="2421" spans="3:4" x14ac:dyDescent="0.25">
      <c r="C2421" s="1" t="s">
        <v>28435</v>
      </c>
      <c r="D2421" s="1" t="s">
        <v>21128</v>
      </c>
    </row>
    <row r="2422" spans="3:4" x14ac:dyDescent="0.25">
      <c r="C2422" s="1" t="s">
        <v>28436</v>
      </c>
      <c r="D2422" s="1" t="s">
        <v>21130</v>
      </c>
    </row>
    <row r="2423" spans="3:4" x14ac:dyDescent="0.25">
      <c r="C2423" s="1" t="s">
        <v>28437</v>
      </c>
      <c r="D2423" s="1" t="s">
        <v>21132</v>
      </c>
    </row>
    <row r="2424" spans="3:4" x14ac:dyDescent="0.25">
      <c r="C2424" s="1" t="s">
        <v>28438</v>
      </c>
      <c r="D2424" s="1" t="s">
        <v>21134</v>
      </c>
    </row>
    <row r="2425" spans="3:4" x14ac:dyDescent="0.25">
      <c r="C2425" s="1" t="s">
        <v>28439</v>
      </c>
      <c r="D2425" s="1" t="s">
        <v>21136</v>
      </c>
    </row>
    <row r="2426" spans="3:4" x14ac:dyDescent="0.25">
      <c r="C2426" s="1" t="s">
        <v>28440</v>
      </c>
      <c r="D2426" s="1" t="s">
        <v>21138</v>
      </c>
    </row>
    <row r="2427" spans="3:4" x14ac:dyDescent="0.25">
      <c r="C2427" s="1" t="s">
        <v>28441</v>
      </c>
      <c r="D2427" s="1" t="s">
        <v>21140</v>
      </c>
    </row>
    <row r="2428" spans="3:4" x14ac:dyDescent="0.25">
      <c r="C2428" s="1" t="s">
        <v>28442</v>
      </c>
      <c r="D2428" s="1" t="s">
        <v>21142</v>
      </c>
    </row>
    <row r="2429" spans="3:4" x14ac:dyDescent="0.25">
      <c r="C2429" s="1" t="s">
        <v>28443</v>
      </c>
      <c r="D2429" s="1" t="s">
        <v>21144</v>
      </c>
    </row>
    <row r="2430" spans="3:4" x14ac:dyDescent="0.25">
      <c r="C2430" s="1" t="s">
        <v>28444</v>
      </c>
      <c r="D2430" s="1" t="s">
        <v>21146</v>
      </c>
    </row>
    <row r="2431" spans="3:4" x14ac:dyDescent="0.25">
      <c r="C2431" s="1" t="s">
        <v>28445</v>
      </c>
      <c r="D2431" s="1" t="s">
        <v>21148</v>
      </c>
    </row>
    <row r="2432" spans="3:4" x14ac:dyDescent="0.25">
      <c r="C2432" s="1" t="s">
        <v>28446</v>
      </c>
      <c r="D2432" s="1" t="s">
        <v>21150</v>
      </c>
    </row>
    <row r="2433" spans="3:4" x14ac:dyDescent="0.25">
      <c r="C2433" s="1" t="s">
        <v>28447</v>
      </c>
      <c r="D2433" s="1" t="s">
        <v>21152</v>
      </c>
    </row>
    <row r="2434" spans="3:4" x14ac:dyDescent="0.25">
      <c r="C2434" s="1" t="s">
        <v>28448</v>
      </c>
      <c r="D2434" s="1" t="s">
        <v>21154</v>
      </c>
    </row>
    <row r="2435" spans="3:4" x14ac:dyDescent="0.25">
      <c r="C2435" s="1" t="s">
        <v>28449</v>
      </c>
      <c r="D2435" s="1" t="s">
        <v>21156</v>
      </c>
    </row>
    <row r="2436" spans="3:4" x14ac:dyDescent="0.25">
      <c r="C2436" s="1" t="s">
        <v>28450</v>
      </c>
      <c r="D2436" s="1" t="s">
        <v>21158</v>
      </c>
    </row>
    <row r="2437" spans="3:4" x14ac:dyDescent="0.25">
      <c r="C2437" s="1" t="s">
        <v>28451</v>
      </c>
      <c r="D2437" s="1" t="s">
        <v>21160</v>
      </c>
    </row>
    <row r="2438" spans="3:4" x14ac:dyDescent="0.25">
      <c r="C2438" s="1" t="s">
        <v>28452</v>
      </c>
      <c r="D2438" s="1" t="s">
        <v>21162</v>
      </c>
    </row>
    <row r="2439" spans="3:4" x14ac:dyDescent="0.25">
      <c r="C2439" s="1" t="s">
        <v>28453</v>
      </c>
      <c r="D2439" s="1" t="s">
        <v>21164</v>
      </c>
    </row>
    <row r="2440" spans="3:4" x14ac:dyDescent="0.25">
      <c r="C2440" s="1" t="s">
        <v>28454</v>
      </c>
      <c r="D2440" s="1" t="s">
        <v>21166</v>
      </c>
    </row>
    <row r="2441" spans="3:4" x14ac:dyDescent="0.25">
      <c r="C2441" s="1" t="s">
        <v>28455</v>
      </c>
      <c r="D2441" s="1" t="s">
        <v>21168</v>
      </c>
    </row>
    <row r="2442" spans="3:4" x14ac:dyDescent="0.25">
      <c r="C2442" s="1" t="s">
        <v>28456</v>
      </c>
      <c r="D2442" s="1" t="s">
        <v>21170</v>
      </c>
    </row>
    <row r="2443" spans="3:4" x14ac:dyDescent="0.25">
      <c r="C2443" s="1" t="s">
        <v>28457</v>
      </c>
      <c r="D2443" s="1" t="s">
        <v>21172</v>
      </c>
    </row>
    <row r="2444" spans="3:4" x14ac:dyDescent="0.25">
      <c r="C2444" s="1" t="s">
        <v>28458</v>
      </c>
      <c r="D2444" s="1" t="s">
        <v>21174</v>
      </c>
    </row>
    <row r="2445" spans="3:4" x14ac:dyDescent="0.25">
      <c r="C2445" s="1" t="s">
        <v>28459</v>
      </c>
      <c r="D2445" s="1" t="s">
        <v>21176</v>
      </c>
    </row>
    <row r="2446" spans="3:4" x14ac:dyDescent="0.25">
      <c r="C2446" s="1" t="s">
        <v>28460</v>
      </c>
      <c r="D2446" s="1" t="s">
        <v>21178</v>
      </c>
    </row>
    <row r="2447" spans="3:4" x14ac:dyDescent="0.25">
      <c r="C2447" s="1" t="s">
        <v>28461</v>
      </c>
      <c r="D2447" s="1" t="s">
        <v>21180</v>
      </c>
    </row>
    <row r="2448" spans="3:4" x14ac:dyDescent="0.25">
      <c r="C2448" s="1" t="s">
        <v>28462</v>
      </c>
      <c r="D2448" s="1" t="s">
        <v>21182</v>
      </c>
    </row>
    <row r="2449" spans="3:4" x14ac:dyDescent="0.25">
      <c r="C2449" s="1" t="s">
        <v>28463</v>
      </c>
      <c r="D2449" s="1" t="s">
        <v>21184</v>
      </c>
    </row>
    <row r="2450" spans="3:4" x14ac:dyDescent="0.25">
      <c r="C2450" s="1" t="s">
        <v>28464</v>
      </c>
      <c r="D2450" s="1" t="s">
        <v>21186</v>
      </c>
    </row>
    <row r="2451" spans="3:4" x14ac:dyDescent="0.25">
      <c r="C2451" s="1" t="s">
        <v>28465</v>
      </c>
      <c r="D2451" s="1" t="s">
        <v>21188</v>
      </c>
    </row>
    <row r="2452" spans="3:4" x14ac:dyDescent="0.25">
      <c r="C2452" s="1" t="s">
        <v>28466</v>
      </c>
      <c r="D2452" s="1" t="s">
        <v>21190</v>
      </c>
    </row>
    <row r="2453" spans="3:4" x14ac:dyDescent="0.25">
      <c r="C2453" s="1" t="s">
        <v>28467</v>
      </c>
      <c r="D2453" s="1" t="s">
        <v>21192</v>
      </c>
    </row>
    <row r="2454" spans="3:4" x14ac:dyDescent="0.25">
      <c r="C2454" s="1" t="s">
        <v>28468</v>
      </c>
      <c r="D2454" s="1" t="s">
        <v>21194</v>
      </c>
    </row>
    <row r="2455" spans="3:4" x14ac:dyDescent="0.25">
      <c r="C2455" s="1" t="s">
        <v>28469</v>
      </c>
      <c r="D2455" s="1" t="s">
        <v>21196</v>
      </c>
    </row>
    <row r="2456" spans="3:4" x14ac:dyDescent="0.25">
      <c r="C2456" s="1" t="s">
        <v>28470</v>
      </c>
      <c r="D2456" s="1" t="s">
        <v>21198</v>
      </c>
    </row>
    <row r="2457" spans="3:4" x14ac:dyDescent="0.25">
      <c r="C2457" s="1" t="s">
        <v>28471</v>
      </c>
      <c r="D2457" s="1" t="s">
        <v>21200</v>
      </c>
    </row>
    <row r="2458" spans="3:4" x14ac:dyDescent="0.25">
      <c r="C2458" s="1" t="s">
        <v>28472</v>
      </c>
      <c r="D2458" s="1" t="s">
        <v>21202</v>
      </c>
    </row>
    <row r="2459" spans="3:4" x14ac:dyDescent="0.25">
      <c r="C2459" s="1" t="s">
        <v>28473</v>
      </c>
      <c r="D2459" s="1" t="s">
        <v>21204</v>
      </c>
    </row>
    <row r="2460" spans="3:4" x14ac:dyDescent="0.25">
      <c r="C2460" s="1" t="s">
        <v>28474</v>
      </c>
      <c r="D2460" s="1" t="s">
        <v>21206</v>
      </c>
    </row>
    <row r="2461" spans="3:4" x14ac:dyDescent="0.25">
      <c r="C2461" s="1" t="s">
        <v>28475</v>
      </c>
      <c r="D2461" s="1" t="s">
        <v>21208</v>
      </c>
    </row>
    <row r="2462" spans="3:4" x14ac:dyDescent="0.25">
      <c r="C2462" s="1" t="s">
        <v>28476</v>
      </c>
      <c r="D2462" s="1" t="s">
        <v>21210</v>
      </c>
    </row>
    <row r="2463" spans="3:4" x14ac:dyDescent="0.25">
      <c r="C2463" s="1" t="s">
        <v>28477</v>
      </c>
      <c r="D2463" s="1" t="s">
        <v>21212</v>
      </c>
    </row>
    <row r="2464" spans="3:4" x14ac:dyDescent="0.25">
      <c r="C2464" s="1" t="s">
        <v>28478</v>
      </c>
      <c r="D2464" s="1" t="s">
        <v>21214</v>
      </c>
    </row>
    <row r="2465" spans="3:4" x14ac:dyDescent="0.25">
      <c r="C2465" s="1" t="s">
        <v>28479</v>
      </c>
      <c r="D2465" s="1" t="s">
        <v>21216</v>
      </c>
    </row>
    <row r="2466" spans="3:4" x14ac:dyDescent="0.25">
      <c r="C2466" s="1" t="s">
        <v>28480</v>
      </c>
      <c r="D2466" s="1" t="s">
        <v>21218</v>
      </c>
    </row>
    <row r="2467" spans="3:4" x14ac:dyDescent="0.25">
      <c r="C2467" s="1" t="s">
        <v>28481</v>
      </c>
      <c r="D2467" s="1" t="s">
        <v>21220</v>
      </c>
    </row>
    <row r="2468" spans="3:4" x14ac:dyDescent="0.25">
      <c r="C2468" s="1" t="s">
        <v>28482</v>
      </c>
      <c r="D2468" s="1" t="s">
        <v>21222</v>
      </c>
    </row>
    <row r="2469" spans="3:4" x14ac:dyDescent="0.25">
      <c r="C2469" s="1" t="s">
        <v>28483</v>
      </c>
      <c r="D2469" s="1" t="s">
        <v>21224</v>
      </c>
    </row>
    <row r="2470" spans="3:4" x14ac:dyDescent="0.25">
      <c r="C2470" s="1" t="s">
        <v>28484</v>
      </c>
      <c r="D2470" s="1" t="s">
        <v>21226</v>
      </c>
    </row>
    <row r="2471" spans="3:4" x14ac:dyDescent="0.25">
      <c r="C2471" s="1" t="s">
        <v>28485</v>
      </c>
      <c r="D2471" s="1" t="s">
        <v>21228</v>
      </c>
    </row>
    <row r="2472" spans="3:4" x14ac:dyDescent="0.25">
      <c r="C2472" s="1" t="s">
        <v>28486</v>
      </c>
      <c r="D2472" s="1" t="s">
        <v>21230</v>
      </c>
    </row>
    <row r="2473" spans="3:4" x14ac:dyDescent="0.25">
      <c r="C2473" s="1" t="s">
        <v>28487</v>
      </c>
      <c r="D2473" s="1" t="s">
        <v>21232</v>
      </c>
    </row>
    <row r="2474" spans="3:4" x14ac:dyDescent="0.25">
      <c r="C2474" s="1" t="s">
        <v>28488</v>
      </c>
      <c r="D2474" s="1" t="s">
        <v>21234</v>
      </c>
    </row>
    <row r="2475" spans="3:4" x14ac:dyDescent="0.25">
      <c r="C2475" s="1" t="s">
        <v>28489</v>
      </c>
      <c r="D2475" s="1" t="s">
        <v>21236</v>
      </c>
    </row>
    <row r="2476" spans="3:4" x14ac:dyDescent="0.25">
      <c r="C2476" s="1" t="s">
        <v>28490</v>
      </c>
      <c r="D2476" s="1" t="s">
        <v>21238</v>
      </c>
    </row>
    <row r="2477" spans="3:4" x14ac:dyDescent="0.25">
      <c r="C2477" s="1" t="s">
        <v>28491</v>
      </c>
      <c r="D2477" s="1" t="s">
        <v>21240</v>
      </c>
    </row>
    <row r="2478" spans="3:4" x14ac:dyDescent="0.25">
      <c r="C2478" s="1" t="s">
        <v>28492</v>
      </c>
      <c r="D2478" s="1" t="s">
        <v>21242</v>
      </c>
    </row>
    <row r="2479" spans="3:4" x14ac:dyDescent="0.25">
      <c r="C2479" s="1" t="s">
        <v>28493</v>
      </c>
      <c r="D2479" s="1" t="s">
        <v>21244</v>
      </c>
    </row>
    <row r="2480" spans="3:4" x14ac:dyDescent="0.25">
      <c r="C2480" s="1" t="s">
        <v>28494</v>
      </c>
      <c r="D2480" s="1" t="s">
        <v>21246</v>
      </c>
    </row>
    <row r="2481" spans="3:4" x14ac:dyDescent="0.25">
      <c r="C2481" s="1" t="s">
        <v>28495</v>
      </c>
      <c r="D2481" s="1" t="s">
        <v>21248</v>
      </c>
    </row>
    <row r="2482" spans="3:4" x14ac:dyDescent="0.25">
      <c r="C2482" s="1" t="s">
        <v>28496</v>
      </c>
      <c r="D2482" s="1" t="s">
        <v>21250</v>
      </c>
    </row>
    <row r="2483" spans="3:4" x14ac:dyDescent="0.25">
      <c r="C2483" s="1" t="s">
        <v>28497</v>
      </c>
      <c r="D2483" s="1" t="s">
        <v>21252</v>
      </c>
    </row>
    <row r="2484" spans="3:4" x14ac:dyDescent="0.25">
      <c r="C2484" s="1" t="s">
        <v>28498</v>
      </c>
      <c r="D2484" s="1" t="s">
        <v>21254</v>
      </c>
    </row>
    <row r="2485" spans="3:4" x14ac:dyDescent="0.25">
      <c r="C2485" s="1" t="s">
        <v>28499</v>
      </c>
      <c r="D2485" s="1" t="s">
        <v>21256</v>
      </c>
    </row>
    <row r="2486" spans="3:4" x14ac:dyDescent="0.25">
      <c r="C2486" s="1" t="s">
        <v>28500</v>
      </c>
      <c r="D2486" s="1" t="s">
        <v>21258</v>
      </c>
    </row>
    <row r="2487" spans="3:4" x14ac:dyDescent="0.25">
      <c r="C2487" s="1" t="s">
        <v>28501</v>
      </c>
      <c r="D2487" s="1" t="s">
        <v>21260</v>
      </c>
    </row>
    <row r="2488" spans="3:4" x14ac:dyDescent="0.25">
      <c r="C2488" s="1" t="s">
        <v>28502</v>
      </c>
      <c r="D2488" s="1" t="s">
        <v>21262</v>
      </c>
    </row>
    <row r="2489" spans="3:4" x14ac:dyDescent="0.25">
      <c r="C2489" s="1" t="s">
        <v>28503</v>
      </c>
      <c r="D2489" s="1" t="s">
        <v>21264</v>
      </c>
    </row>
    <row r="2490" spans="3:4" x14ac:dyDescent="0.25">
      <c r="C2490" s="1" t="s">
        <v>28504</v>
      </c>
      <c r="D2490" s="1" t="s">
        <v>21266</v>
      </c>
    </row>
    <row r="2491" spans="3:4" x14ac:dyDescent="0.25">
      <c r="C2491" s="1" t="s">
        <v>28505</v>
      </c>
      <c r="D2491" s="1" t="s">
        <v>21268</v>
      </c>
    </row>
    <row r="2492" spans="3:4" x14ac:dyDescent="0.25">
      <c r="C2492" s="1" t="s">
        <v>28506</v>
      </c>
      <c r="D2492" s="1" t="s">
        <v>21270</v>
      </c>
    </row>
    <row r="2493" spans="3:4" x14ac:dyDescent="0.25">
      <c r="C2493" s="1" t="s">
        <v>28507</v>
      </c>
      <c r="D2493" s="1" t="s">
        <v>21272</v>
      </c>
    </row>
    <row r="2494" spans="3:4" x14ac:dyDescent="0.25">
      <c r="C2494" s="1" t="s">
        <v>28508</v>
      </c>
      <c r="D2494" s="1" t="s">
        <v>21274</v>
      </c>
    </row>
    <row r="2495" spans="3:4" x14ac:dyDescent="0.25">
      <c r="C2495" s="1" t="s">
        <v>28509</v>
      </c>
      <c r="D2495" s="1" t="s">
        <v>21276</v>
      </c>
    </row>
    <row r="2496" spans="3:4" x14ac:dyDescent="0.25">
      <c r="C2496" s="1" t="s">
        <v>28510</v>
      </c>
      <c r="D2496" s="1" t="s">
        <v>21278</v>
      </c>
    </row>
    <row r="2497" spans="3:4" x14ac:dyDescent="0.25">
      <c r="C2497" s="1" t="s">
        <v>28511</v>
      </c>
      <c r="D2497" s="1" t="s">
        <v>21280</v>
      </c>
    </row>
    <row r="2498" spans="3:4" x14ac:dyDescent="0.25">
      <c r="C2498" s="1" t="s">
        <v>28512</v>
      </c>
      <c r="D2498" s="1" t="s">
        <v>21282</v>
      </c>
    </row>
    <row r="2499" spans="3:4" x14ac:dyDescent="0.25">
      <c r="C2499" s="1" t="s">
        <v>28513</v>
      </c>
      <c r="D2499" s="1" t="s">
        <v>21284</v>
      </c>
    </row>
    <row r="2500" spans="3:4" x14ac:dyDescent="0.25">
      <c r="C2500" s="1" t="s">
        <v>28514</v>
      </c>
      <c r="D2500" s="1" t="s">
        <v>21286</v>
      </c>
    </row>
    <row r="2501" spans="3:4" x14ac:dyDescent="0.25">
      <c r="C2501" s="1" t="s">
        <v>28515</v>
      </c>
      <c r="D2501" s="1" t="s">
        <v>21288</v>
      </c>
    </row>
    <row r="2502" spans="3:4" x14ac:dyDescent="0.25">
      <c r="C2502" s="1" t="s">
        <v>28516</v>
      </c>
      <c r="D2502" s="1" t="s">
        <v>21290</v>
      </c>
    </row>
    <row r="2503" spans="3:4" x14ac:dyDescent="0.25">
      <c r="C2503" s="1" t="s">
        <v>28517</v>
      </c>
      <c r="D2503" s="1" t="s">
        <v>21292</v>
      </c>
    </row>
    <row r="2504" spans="3:4" x14ac:dyDescent="0.25">
      <c r="C2504" s="1" t="s">
        <v>28518</v>
      </c>
      <c r="D2504" s="1" t="s">
        <v>21294</v>
      </c>
    </row>
    <row r="2505" spans="3:4" x14ac:dyDescent="0.25">
      <c r="C2505" s="1" t="s">
        <v>28519</v>
      </c>
      <c r="D2505" s="1" t="s">
        <v>21296</v>
      </c>
    </row>
    <row r="2506" spans="3:4" x14ac:dyDescent="0.25">
      <c r="C2506" s="1" t="s">
        <v>28520</v>
      </c>
      <c r="D2506" s="1" t="s">
        <v>21298</v>
      </c>
    </row>
    <row r="2507" spans="3:4" x14ac:dyDescent="0.25">
      <c r="C2507" s="1" t="s">
        <v>28521</v>
      </c>
      <c r="D2507" s="1" t="s">
        <v>21300</v>
      </c>
    </row>
    <row r="2508" spans="3:4" x14ac:dyDescent="0.25">
      <c r="C2508" s="1" t="s">
        <v>28522</v>
      </c>
      <c r="D2508" s="1" t="s">
        <v>21302</v>
      </c>
    </row>
    <row r="2509" spans="3:4" x14ac:dyDescent="0.25">
      <c r="C2509" s="1" t="s">
        <v>28523</v>
      </c>
      <c r="D2509" s="1" t="s">
        <v>21304</v>
      </c>
    </row>
    <row r="2510" spans="3:4" x14ac:dyDescent="0.25">
      <c r="C2510" s="1" t="s">
        <v>28524</v>
      </c>
      <c r="D2510" s="1" t="s">
        <v>21306</v>
      </c>
    </row>
    <row r="2511" spans="3:4" x14ac:dyDescent="0.25">
      <c r="C2511" s="1" t="s">
        <v>28525</v>
      </c>
      <c r="D2511" s="1" t="s">
        <v>21308</v>
      </c>
    </row>
    <row r="2512" spans="3:4" x14ac:dyDescent="0.25">
      <c r="C2512" s="1" t="s">
        <v>28526</v>
      </c>
      <c r="D2512" s="1" t="s">
        <v>21310</v>
      </c>
    </row>
    <row r="2513" spans="3:4" x14ac:dyDescent="0.25">
      <c r="C2513" s="1" t="s">
        <v>28527</v>
      </c>
      <c r="D2513" s="1" t="s">
        <v>21312</v>
      </c>
    </row>
    <row r="2514" spans="3:4" x14ac:dyDescent="0.25">
      <c r="C2514" s="1" t="s">
        <v>28528</v>
      </c>
      <c r="D2514" s="1" t="s">
        <v>21314</v>
      </c>
    </row>
    <row r="2515" spans="3:4" x14ac:dyDescent="0.25">
      <c r="C2515" s="1" t="s">
        <v>28529</v>
      </c>
      <c r="D2515" s="1" t="s">
        <v>21316</v>
      </c>
    </row>
    <row r="2516" spans="3:4" x14ac:dyDescent="0.25">
      <c r="C2516" s="1" t="s">
        <v>28530</v>
      </c>
      <c r="D2516" s="1" t="s">
        <v>21318</v>
      </c>
    </row>
    <row r="2517" spans="3:4" x14ac:dyDescent="0.25">
      <c r="C2517" s="1" t="s">
        <v>28531</v>
      </c>
      <c r="D2517" s="1" t="s">
        <v>21320</v>
      </c>
    </row>
    <row r="2518" spans="3:4" x14ac:dyDescent="0.25">
      <c r="C2518" s="1" t="s">
        <v>28532</v>
      </c>
      <c r="D2518" s="1" t="s">
        <v>21322</v>
      </c>
    </row>
    <row r="2519" spans="3:4" x14ac:dyDescent="0.25">
      <c r="C2519" s="1" t="s">
        <v>28533</v>
      </c>
      <c r="D2519" s="1" t="s">
        <v>21324</v>
      </c>
    </row>
    <row r="2520" spans="3:4" x14ac:dyDescent="0.25">
      <c r="C2520" s="1" t="s">
        <v>28534</v>
      </c>
      <c r="D2520" s="1" t="s">
        <v>21326</v>
      </c>
    </row>
    <row r="2521" spans="3:4" x14ac:dyDescent="0.25">
      <c r="C2521" s="1" t="s">
        <v>28535</v>
      </c>
      <c r="D2521" s="1" t="s">
        <v>21328</v>
      </c>
    </row>
    <row r="2522" spans="3:4" x14ac:dyDescent="0.25">
      <c r="C2522" s="1" t="s">
        <v>28536</v>
      </c>
      <c r="D2522" s="1" t="s">
        <v>21330</v>
      </c>
    </row>
    <row r="2523" spans="3:4" x14ac:dyDescent="0.25">
      <c r="C2523" s="1" t="s">
        <v>28537</v>
      </c>
      <c r="D2523" s="1" t="s">
        <v>21332</v>
      </c>
    </row>
    <row r="2524" spans="3:4" x14ac:dyDescent="0.25">
      <c r="C2524" s="1" t="s">
        <v>28538</v>
      </c>
      <c r="D2524" s="1" t="s">
        <v>21334</v>
      </c>
    </row>
    <row r="2525" spans="3:4" x14ac:dyDescent="0.25">
      <c r="C2525" s="1" t="s">
        <v>28539</v>
      </c>
      <c r="D2525" s="1" t="s">
        <v>21336</v>
      </c>
    </row>
    <row r="2526" spans="3:4" x14ac:dyDescent="0.25">
      <c r="C2526" s="1" t="s">
        <v>28540</v>
      </c>
      <c r="D2526" s="1" t="s">
        <v>21338</v>
      </c>
    </row>
    <row r="2527" spans="3:4" x14ac:dyDescent="0.25">
      <c r="C2527" s="1" t="s">
        <v>28541</v>
      </c>
      <c r="D2527" s="1" t="s">
        <v>21340</v>
      </c>
    </row>
    <row r="2528" spans="3:4" x14ac:dyDescent="0.25">
      <c r="C2528" s="1" t="s">
        <v>28542</v>
      </c>
      <c r="D2528" s="1" t="s">
        <v>21342</v>
      </c>
    </row>
    <row r="2529" spans="3:4" x14ac:dyDescent="0.25">
      <c r="C2529" s="1" t="s">
        <v>28543</v>
      </c>
      <c r="D2529" s="1" t="s">
        <v>21344</v>
      </c>
    </row>
    <row r="2530" spans="3:4" x14ac:dyDescent="0.25">
      <c r="C2530" s="1" t="s">
        <v>28544</v>
      </c>
      <c r="D2530" s="1" t="s">
        <v>21346</v>
      </c>
    </row>
    <row r="2531" spans="3:4" x14ac:dyDescent="0.25">
      <c r="C2531" s="1" t="s">
        <v>28545</v>
      </c>
      <c r="D2531" s="1" t="s">
        <v>21348</v>
      </c>
    </row>
    <row r="2532" spans="3:4" x14ac:dyDescent="0.25">
      <c r="C2532" s="1" t="s">
        <v>28546</v>
      </c>
      <c r="D2532" s="1" t="s">
        <v>21350</v>
      </c>
    </row>
    <row r="2533" spans="3:4" x14ac:dyDescent="0.25">
      <c r="C2533" s="1" t="s">
        <v>28547</v>
      </c>
      <c r="D2533" s="1" t="s">
        <v>21352</v>
      </c>
    </row>
    <row r="2534" spans="3:4" x14ac:dyDescent="0.25">
      <c r="C2534" s="1" t="s">
        <v>28548</v>
      </c>
      <c r="D2534" s="1" t="s">
        <v>21354</v>
      </c>
    </row>
    <row r="2535" spans="3:4" x14ac:dyDescent="0.25">
      <c r="C2535" s="1" t="s">
        <v>28549</v>
      </c>
      <c r="D2535" s="1" t="s">
        <v>21356</v>
      </c>
    </row>
    <row r="2536" spans="3:4" x14ac:dyDescent="0.25">
      <c r="C2536" s="1" t="s">
        <v>28550</v>
      </c>
      <c r="D2536" s="1" t="s">
        <v>21358</v>
      </c>
    </row>
    <row r="2537" spans="3:4" x14ac:dyDescent="0.25">
      <c r="C2537" s="1" t="s">
        <v>28551</v>
      </c>
      <c r="D2537" s="1" t="s">
        <v>21360</v>
      </c>
    </row>
    <row r="2538" spans="3:4" x14ac:dyDescent="0.25">
      <c r="C2538" s="1" t="s">
        <v>28552</v>
      </c>
      <c r="D2538" s="1" t="s">
        <v>21362</v>
      </c>
    </row>
    <row r="2539" spans="3:4" x14ac:dyDescent="0.25">
      <c r="C2539" s="1" t="s">
        <v>28553</v>
      </c>
      <c r="D2539" s="1" t="s">
        <v>21364</v>
      </c>
    </row>
    <row r="2540" spans="3:4" x14ac:dyDescent="0.25">
      <c r="C2540" s="1" t="s">
        <v>28554</v>
      </c>
      <c r="D2540" s="1" t="s">
        <v>21366</v>
      </c>
    </row>
    <row r="2541" spans="3:4" x14ac:dyDescent="0.25">
      <c r="C2541" s="1" t="s">
        <v>28555</v>
      </c>
      <c r="D2541" s="1" t="s">
        <v>21368</v>
      </c>
    </row>
    <row r="2542" spans="3:4" x14ac:dyDescent="0.25">
      <c r="C2542" s="1" t="s">
        <v>28556</v>
      </c>
      <c r="D2542" s="1" t="s">
        <v>21370</v>
      </c>
    </row>
    <row r="2543" spans="3:4" x14ac:dyDescent="0.25">
      <c r="C2543" s="1" t="s">
        <v>28557</v>
      </c>
      <c r="D2543" s="1" t="s">
        <v>21372</v>
      </c>
    </row>
    <row r="2544" spans="3:4" x14ac:dyDescent="0.25">
      <c r="C2544" s="1" t="s">
        <v>28558</v>
      </c>
      <c r="D2544" s="1" t="s">
        <v>21374</v>
      </c>
    </row>
    <row r="2545" spans="3:4" x14ac:dyDescent="0.25">
      <c r="C2545" s="1" t="s">
        <v>28559</v>
      </c>
      <c r="D2545" s="1" t="s">
        <v>21376</v>
      </c>
    </row>
    <row r="2546" spans="3:4" x14ac:dyDescent="0.25">
      <c r="C2546" s="1" t="s">
        <v>28560</v>
      </c>
      <c r="D2546" s="1" t="s">
        <v>21378</v>
      </c>
    </row>
    <row r="2547" spans="3:4" x14ac:dyDescent="0.25">
      <c r="C2547" s="1" t="s">
        <v>28561</v>
      </c>
      <c r="D2547" s="1" t="s">
        <v>21380</v>
      </c>
    </row>
    <row r="2548" spans="3:4" x14ac:dyDescent="0.25">
      <c r="C2548" s="1" t="s">
        <v>28562</v>
      </c>
      <c r="D2548" s="1" t="s">
        <v>21382</v>
      </c>
    </row>
    <row r="2549" spans="3:4" x14ac:dyDescent="0.25">
      <c r="C2549" s="1" t="s">
        <v>28563</v>
      </c>
      <c r="D2549" s="1" t="s">
        <v>21384</v>
      </c>
    </row>
    <row r="2550" spans="3:4" x14ac:dyDescent="0.25">
      <c r="C2550" s="1" t="s">
        <v>28564</v>
      </c>
      <c r="D2550" s="1" t="s">
        <v>21386</v>
      </c>
    </row>
    <row r="2551" spans="3:4" x14ac:dyDescent="0.25">
      <c r="C2551" s="1" t="s">
        <v>28565</v>
      </c>
      <c r="D2551" s="1" t="s">
        <v>21388</v>
      </c>
    </row>
    <row r="2552" spans="3:4" x14ac:dyDescent="0.25">
      <c r="C2552" s="1" t="s">
        <v>28566</v>
      </c>
      <c r="D2552" s="1" t="s">
        <v>21390</v>
      </c>
    </row>
    <row r="2553" spans="3:4" x14ac:dyDescent="0.25">
      <c r="C2553" s="1" t="s">
        <v>28567</v>
      </c>
      <c r="D2553" s="1" t="s">
        <v>21392</v>
      </c>
    </row>
    <row r="2554" spans="3:4" x14ac:dyDescent="0.25">
      <c r="C2554" s="1" t="s">
        <v>28568</v>
      </c>
      <c r="D2554" s="1" t="s">
        <v>21394</v>
      </c>
    </row>
    <row r="2555" spans="3:4" x14ac:dyDescent="0.25">
      <c r="C2555" s="1" t="s">
        <v>28569</v>
      </c>
      <c r="D2555" s="1" t="s">
        <v>21396</v>
      </c>
    </row>
    <row r="2556" spans="3:4" x14ac:dyDescent="0.25">
      <c r="C2556" s="1" t="s">
        <v>28570</v>
      </c>
      <c r="D2556" s="1" t="s">
        <v>21398</v>
      </c>
    </row>
    <row r="2557" spans="3:4" x14ac:dyDescent="0.25">
      <c r="C2557" s="1" t="s">
        <v>28571</v>
      </c>
      <c r="D2557" s="1" t="s">
        <v>21400</v>
      </c>
    </row>
    <row r="2558" spans="3:4" x14ac:dyDescent="0.25">
      <c r="C2558" s="1" t="s">
        <v>28572</v>
      </c>
      <c r="D2558" s="1" t="s">
        <v>21402</v>
      </c>
    </row>
    <row r="2559" spans="3:4" x14ac:dyDescent="0.25">
      <c r="C2559" s="1" t="s">
        <v>28573</v>
      </c>
      <c r="D2559" s="1" t="s">
        <v>21404</v>
      </c>
    </row>
    <row r="2560" spans="3:4" x14ac:dyDescent="0.25">
      <c r="C2560" s="1" t="s">
        <v>28574</v>
      </c>
      <c r="D2560" s="1" t="s">
        <v>21406</v>
      </c>
    </row>
    <row r="2561" spans="3:4" x14ac:dyDescent="0.25">
      <c r="C2561" s="1" t="s">
        <v>28575</v>
      </c>
      <c r="D2561" s="1" t="s">
        <v>21408</v>
      </c>
    </row>
    <row r="2562" spans="3:4" x14ac:dyDescent="0.25">
      <c r="C2562" s="1" t="s">
        <v>28576</v>
      </c>
      <c r="D2562" s="1" t="s">
        <v>21410</v>
      </c>
    </row>
    <row r="2563" spans="3:4" x14ac:dyDescent="0.25">
      <c r="C2563" s="1" t="s">
        <v>28577</v>
      </c>
      <c r="D2563" s="1" t="s">
        <v>21412</v>
      </c>
    </row>
    <row r="2564" spans="3:4" x14ac:dyDescent="0.25">
      <c r="C2564" s="1" t="s">
        <v>28578</v>
      </c>
      <c r="D2564" s="1" t="s">
        <v>21414</v>
      </c>
    </row>
    <row r="2565" spans="3:4" x14ac:dyDescent="0.25">
      <c r="C2565" s="1" t="s">
        <v>28579</v>
      </c>
      <c r="D2565" s="1" t="s">
        <v>21416</v>
      </c>
    </row>
    <row r="2566" spans="3:4" x14ac:dyDescent="0.25">
      <c r="C2566" s="1" t="s">
        <v>28580</v>
      </c>
      <c r="D2566" s="1" t="s">
        <v>21418</v>
      </c>
    </row>
    <row r="2567" spans="3:4" x14ac:dyDescent="0.25">
      <c r="C2567" s="1" t="s">
        <v>28581</v>
      </c>
      <c r="D2567" s="1" t="s">
        <v>21420</v>
      </c>
    </row>
    <row r="2568" spans="3:4" x14ac:dyDescent="0.25">
      <c r="C2568" s="1" t="s">
        <v>28582</v>
      </c>
      <c r="D2568" s="1" t="s">
        <v>21422</v>
      </c>
    </row>
    <row r="2569" spans="3:4" x14ac:dyDescent="0.25">
      <c r="C2569" s="1" t="s">
        <v>28583</v>
      </c>
      <c r="D2569" s="1" t="s">
        <v>21424</v>
      </c>
    </row>
    <row r="2570" spans="3:4" x14ac:dyDescent="0.25">
      <c r="C2570" s="1" t="s">
        <v>28584</v>
      </c>
      <c r="D2570" s="1" t="s">
        <v>21426</v>
      </c>
    </row>
    <row r="2571" spans="3:4" x14ac:dyDescent="0.25">
      <c r="C2571" s="1" t="s">
        <v>28585</v>
      </c>
      <c r="D2571" s="1" t="s">
        <v>21428</v>
      </c>
    </row>
    <row r="2572" spans="3:4" x14ac:dyDescent="0.25">
      <c r="C2572" s="1" t="s">
        <v>28586</v>
      </c>
      <c r="D2572" s="1" t="s">
        <v>21430</v>
      </c>
    </row>
    <row r="2573" spans="3:4" x14ac:dyDescent="0.25">
      <c r="C2573" s="1" t="s">
        <v>28587</v>
      </c>
      <c r="D2573" s="1" t="s">
        <v>21432</v>
      </c>
    </row>
    <row r="2574" spans="3:4" x14ac:dyDescent="0.25">
      <c r="C2574" s="1" t="s">
        <v>28588</v>
      </c>
      <c r="D2574" s="1" t="s">
        <v>21434</v>
      </c>
    </row>
    <row r="2575" spans="3:4" x14ac:dyDescent="0.25">
      <c r="C2575" s="1" t="s">
        <v>28589</v>
      </c>
      <c r="D2575" s="1" t="s">
        <v>21436</v>
      </c>
    </row>
    <row r="2576" spans="3:4" x14ac:dyDescent="0.25">
      <c r="C2576" s="1" t="s">
        <v>28590</v>
      </c>
      <c r="D2576" s="1" t="s">
        <v>21438</v>
      </c>
    </row>
    <row r="2577" spans="3:4" x14ac:dyDescent="0.25">
      <c r="C2577" s="1" t="s">
        <v>28591</v>
      </c>
      <c r="D2577" s="1" t="s">
        <v>21440</v>
      </c>
    </row>
    <row r="2578" spans="3:4" x14ac:dyDescent="0.25">
      <c r="C2578" s="1" t="s">
        <v>28592</v>
      </c>
      <c r="D2578" s="1" t="s">
        <v>21442</v>
      </c>
    </row>
    <row r="2579" spans="3:4" x14ac:dyDescent="0.25">
      <c r="C2579" s="1" t="s">
        <v>28593</v>
      </c>
      <c r="D2579" s="1" t="s">
        <v>21444</v>
      </c>
    </row>
    <row r="2580" spans="3:4" x14ac:dyDescent="0.25">
      <c r="C2580" s="1" t="s">
        <v>28594</v>
      </c>
      <c r="D2580" s="1" t="s">
        <v>21446</v>
      </c>
    </row>
    <row r="2581" spans="3:4" x14ac:dyDescent="0.25">
      <c r="C2581" s="1" t="s">
        <v>28595</v>
      </c>
      <c r="D2581" s="1" t="s">
        <v>21448</v>
      </c>
    </row>
    <row r="2582" spans="3:4" x14ac:dyDescent="0.25">
      <c r="C2582" s="1" t="s">
        <v>28596</v>
      </c>
      <c r="D2582" s="1" t="s">
        <v>21450</v>
      </c>
    </row>
    <row r="2583" spans="3:4" x14ac:dyDescent="0.25">
      <c r="C2583" s="1" t="s">
        <v>28597</v>
      </c>
      <c r="D2583" s="1" t="s">
        <v>21452</v>
      </c>
    </row>
    <row r="2584" spans="3:4" x14ac:dyDescent="0.25">
      <c r="C2584" s="1" t="s">
        <v>28598</v>
      </c>
      <c r="D2584" s="1" t="s">
        <v>21454</v>
      </c>
    </row>
    <row r="2585" spans="3:4" x14ac:dyDescent="0.25">
      <c r="C2585" s="1" t="s">
        <v>28599</v>
      </c>
      <c r="D2585" s="1" t="s">
        <v>21456</v>
      </c>
    </row>
    <row r="2586" spans="3:4" x14ac:dyDescent="0.25">
      <c r="C2586" s="1" t="s">
        <v>28600</v>
      </c>
      <c r="D2586" s="1" t="s">
        <v>21458</v>
      </c>
    </row>
    <row r="2587" spans="3:4" x14ac:dyDescent="0.25">
      <c r="C2587" s="1" t="s">
        <v>28601</v>
      </c>
      <c r="D2587" s="1" t="s">
        <v>21460</v>
      </c>
    </row>
    <row r="2588" spans="3:4" x14ac:dyDescent="0.25">
      <c r="C2588" s="1" t="s">
        <v>28602</v>
      </c>
      <c r="D2588" s="1" t="s">
        <v>21462</v>
      </c>
    </row>
    <row r="2589" spans="3:4" x14ac:dyDescent="0.25">
      <c r="C2589" s="1" t="s">
        <v>28603</v>
      </c>
      <c r="D2589" s="1" t="s">
        <v>21464</v>
      </c>
    </row>
    <row r="2590" spans="3:4" x14ac:dyDescent="0.25">
      <c r="C2590" s="1" t="s">
        <v>28604</v>
      </c>
      <c r="D2590" s="1" t="s">
        <v>21466</v>
      </c>
    </row>
    <row r="2591" spans="3:4" x14ac:dyDescent="0.25">
      <c r="C2591" s="1" t="s">
        <v>28605</v>
      </c>
      <c r="D2591" s="1" t="s">
        <v>21450</v>
      </c>
    </row>
    <row r="2592" spans="3:4" x14ac:dyDescent="0.25">
      <c r="C2592" s="1" t="s">
        <v>28606</v>
      </c>
      <c r="D2592" s="1" t="s">
        <v>21452</v>
      </c>
    </row>
    <row r="2593" spans="3:4" x14ac:dyDescent="0.25">
      <c r="C2593" s="1" t="s">
        <v>28607</v>
      </c>
      <c r="D2593" s="1" t="s">
        <v>21470</v>
      </c>
    </row>
    <row r="2594" spans="3:4" x14ac:dyDescent="0.25">
      <c r="C2594" s="1" t="s">
        <v>28608</v>
      </c>
      <c r="D2594" s="1" t="s">
        <v>21472</v>
      </c>
    </row>
    <row r="2595" spans="3:4" x14ac:dyDescent="0.25">
      <c r="C2595" s="1" t="s">
        <v>28609</v>
      </c>
      <c r="D2595" s="1" t="s">
        <v>21474</v>
      </c>
    </row>
    <row r="2596" spans="3:4" x14ac:dyDescent="0.25">
      <c r="C2596" s="1" t="s">
        <v>28610</v>
      </c>
      <c r="D2596" s="1" t="s">
        <v>21476</v>
      </c>
    </row>
    <row r="2597" spans="3:4" x14ac:dyDescent="0.25">
      <c r="C2597" s="1" t="s">
        <v>28611</v>
      </c>
      <c r="D2597" s="1" t="s">
        <v>21478</v>
      </c>
    </row>
    <row r="2598" spans="3:4" x14ac:dyDescent="0.25">
      <c r="C2598" s="1" t="s">
        <v>28612</v>
      </c>
      <c r="D2598" s="1" t="s">
        <v>21480</v>
      </c>
    </row>
    <row r="2599" spans="3:4" x14ac:dyDescent="0.25">
      <c r="C2599" s="1" t="s">
        <v>28613</v>
      </c>
      <c r="D2599" s="1" t="s">
        <v>21480</v>
      </c>
    </row>
    <row r="2600" spans="3:4" x14ac:dyDescent="0.25">
      <c r="C2600" s="1" t="s">
        <v>28614</v>
      </c>
      <c r="D2600" s="1" t="s">
        <v>21483</v>
      </c>
    </row>
    <row r="2601" spans="3:4" x14ac:dyDescent="0.25">
      <c r="C2601" s="1" t="s">
        <v>28615</v>
      </c>
      <c r="D2601" s="1" t="s">
        <v>21485</v>
      </c>
    </row>
    <row r="2602" spans="3:4" x14ac:dyDescent="0.25">
      <c r="C2602" s="1" t="s">
        <v>28616</v>
      </c>
      <c r="D2602" s="1" t="s">
        <v>21487</v>
      </c>
    </row>
    <row r="2603" spans="3:4" x14ac:dyDescent="0.25">
      <c r="C2603" s="1" t="s">
        <v>28617</v>
      </c>
      <c r="D2603" s="1" t="s">
        <v>21489</v>
      </c>
    </row>
    <row r="2604" spans="3:4" x14ac:dyDescent="0.25">
      <c r="C2604" s="1" t="s">
        <v>28618</v>
      </c>
      <c r="D2604" s="1" t="s">
        <v>21491</v>
      </c>
    </row>
    <row r="2605" spans="3:4" x14ac:dyDescent="0.25">
      <c r="C2605" s="1" t="s">
        <v>28619</v>
      </c>
      <c r="D2605" s="1" t="s">
        <v>21493</v>
      </c>
    </row>
    <row r="2606" spans="3:4" x14ac:dyDescent="0.25">
      <c r="C2606" s="1" t="s">
        <v>28620</v>
      </c>
      <c r="D2606" s="1" t="s">
        <v>21495</v>
      </c>
    </row>
    <row r="2607" spans="3:4" x14ac:dyDescent="0.25">
      <c r="C2607" s="1" t="s">
        <v>28621</v>
      </c>
      <c r="D2607" s="1" t="s">
        <v>21497</v>
      </c>
    </row>
    <row r="2608" spans="3:4" x14ac:dyDescent="0.25">
      <c r="C2608" s="1" t="s">
        <v>28622</v>
      </c>
      <c r="D2608" s="1" t="s">
        <v>21499</v>
      </c>
    </row>
    <row r="2609" spans="3:4" x14ac:dyDescent="0.25">
      <c r="C2609" s="1" t="s">
        <v>28623</v>
      </c>
      <c r="D2609" s="1" t="s">
        <v>21501</v>
      </c>
    </row>
    <row r="2610" spans="3:4" x14ac:dyDescent="0.25">
      <c r="C2610" s="1" t="s">
        <v>28624</v>
      </c>
      <c r="D2610" s="1" t="s">
        <v>21503</v>
      </c>
    </row>
    <row r="2611" spans="3:4" x14ac:dyDescent="0.25">
      <c r="C2611" s="1" t="s">
        <v>28625</v>
      </c>
      <c r="D2611" s="1" t="s">
        <v>21505</v>
      </c>
    </row>
    <row r="2612" spans="3:4" x14ac:dyDescent="0.25">
      <c r="C2612" s="1" t="s">
        <v>28626</v>
      </c>
      <c r="D2612" s="1" t="s">
        <v>21507</v>
      </c>
    </row>
    <row r="2613" spans="3:4" x14ac:dyDescent="0.25">
      <c r="C2613" s="1" t="s">
        <v>28627</v>
      </c>
      <c r="D2613" s="1" t="s">
        <v>21509</v>
      </c>
    </row>
    <row r="2614" spans="3:4" x14ac:dyDescent="0.25">
      <c r="C2614" s="1" t="s">
        <v>28628</v>
      </c>
      <c r="D2614" s="1" t="s">
        <v>21511</v>
      </c>
    </row>
    <row r="2615" spans="3:4" x14ac:dyDescent="0.25">
      <c r="C2615" s="1" t="s">
        <v>28629</v>
      </c>
      <c r="D2615" s="1" t="s">
        <v>21513</v>
      </c>
    </row>
    <row r="2616" spans="3:4" x14ac:dyDescent="0.25">
      <c r="C2616" s="1" t="s">
        <v>28630</v>
      </c>
      <c r="D2616" s="1" t="s">
        <v>21515</v>
      </c>
    </row>
    <row r="2617" spans="3:4" x14ac:dyDescent="0.25">
      <c r="C2617" s="1" t="s">
        <v>28631</v>
      </c>
      <c r="D2617" s="1" t="s">
        <v>21517</v>
      </c>
    </row>
    <row r="2618" spans="3:4" x14ac:dyDescent="0.25">
      <c r="C2618" s="1" t="s">
        <v>28632</v>
      </c>
      <c r="D2618" s="1" t="s">
        <v>21519</v>
      </c>
    </row>
    <row r="2619" spans="3:4" x14ac:dyDescent="0.25">
      <c r="C2619" s="1" t="s">
        <v>28633</v>
      </c>
      <c r="D2619" s="1" t="s">
        <v>21521</v>
      </c>
    </row>
    <row r="2620" spans="3:4" x14ac:dyDescent="0.25">
      <c r="C2620" s="1" t="s">
        <v>28634</v>
      </c>
      <c r="D2620" s="1" t="s">
        <v>21523</v>
      </c>
    </row>
    <row r="2621" spans="3:4" x14ac:dyDescent="0.25">
      <c r="C2621" s="1" t="s">
        <v>28635</v>
      </c>
      <c r="D2621" s="1" t="s">
        <v>21525</v>
      </c>
    </row>
    <row r="2622" spans="3:4" x14ac:dyDescent="0.25">
      <c r="C2622" s="1" t="s">
        <v>28636</v>
      </c>
      <c r="D2622" s="1" t="s">
        <v>21527</v>
      </c>
    </row>
    <row r="2623" spans="3:4" x14ac:dyDescent="0.25">
      <c r="C2623" s="1" t="s">
        <v>28637</v>
      </c>
      <c r="D2623" s="1" t="s">
        <v>21529</v>
      </c>
    </row>
    <row r="2624" spans="3:4" x14ac:dyDescent="0.25">
      <c r="C2624" s="1" t="s">
        <v>28638</v>
      </c>
      <c r="D2624" s="1" t="s">
        <v>21531</v>
      </c>
    </row>
    <row r="2625" spans="3:4" x14ac:dyDescent="0.25">
      <c r="C2625" s="1" t="s">
        <v>28639</v>
      </c>
      <c r="D2625" s="1" t="s">
        <v>21533</v>
      </c>
    </row>
    <row r="2626" spans="3:4" x14ac:dyDescent="0.25">
      <c r="C2626" s="1" t="s">
        <v>28640</v>
      </c>
      <c r="D2626" s="1" t="s">
        <v>21535</v>
      </c>
    </row>
    <row r="2627" spans="3:4" x14ac:dyDescent="0.25">
      <c r="C2627" s="1" t="s">
        <v>28641</v>
      </c>
      <c r="D2627" s="1" t="s">
        <v>21537</v>
      </c>
    </row>
    <row r="2628" spans="3:4" x14ac:dyDescent="0.25">
      <c r="C2628" s="1" t="s">
        <v>28642</v>
      </c>
      <c r="D2628" s="1" t="s">
        <v>21539</v>
      </c>
    </row>
    <row r="2629" spans="3:4" x14ac:dyDescent="0.25">
      <c r="C2629" s="1" t="s">
        <v>28643</v>
      </c>
      <c r="D2629" s="1" t="s">
        <v>21541</v>
      </c>
    </row>
    <row r="2630" spans="3:4" x14ac:dyDescent="0.25">
      <c r="C2630" s="1" t="s">
        <v>28644</v>
      </c>
      <c r="D2630" s="1" t="s">
        <v>21543</v>
      </c>
    </row>
    <row r="2631" spans="3:4" x14ac:dyDescent="0.25">
      <c r="C2631" s="1" t="s">
        <v>28645</v>
      </c>
      <c r="D2631" s="1" t="s">
        <v>21545</v>
      </c>
    </row>
    <row r="2632" spans="3:4" x14ac:dyDescent="0.25">
      <c r="C2632" s="1" t="s">
        <v>28646</v>
      </c>
      <c r="D2632" s="1" t="s">
        <v>21547</v>
      </c>
    </row>
    <row r="2633" spans="3:4" x14ac:dyDescent="0.25">
      <c r="C2633" s="1" t="s">
        <v>28647</v>
      </c>
      <c r="D2633" s="1" t="s">
        <v>21549</v>
      </c>
    </row>
    <row r="2634" spans="3:4" x14ac:dyDescent="0.25">
      <c r="C2634" s="1" t="s">
        <v>28648</v>
      </c>
      <c r="D2634" s="1" t="s">
        <v>21551</v>
      </c>
    </row>
    <row r="2635" spans="3:4" x14ac:dyDescent="0.25">
      <c r="C2635" s="1" t="s">
        <v>28649</v>
      </c>
      <c r="D2635" s="1" t="s">
        <v>21553</v>
      </c>
    </row>
    <row r="2636" spans="3:4" x14ac:dyDescent="0.25">
      <c r="C2636" s="1" t="s">
        <v>28650</v>
      </c>
      <c r="D2636" s="1" t="s">
        <v>21555</v>
      </c>
    </row>
    <row r="2637" spans="3:4" x14ac:dyDescent="0.25">
      <c r="C2637" s="1" t="s">
        <v>28651</v>
      </c>
      <c r="D2637" s="1" t="s">
        <v>21557</v>
      </c>
    </row>
    <row r="2638" spans="3:4" x14ac:dyDescent="0.25">
      <c r="C2638" s="1" t="s">
        <v>28652</v>
      </c>
      <c r="D2638" s="1" t="s">
        <v>21559</v>
      </c>
    </row>
    <row r="2639" spans="3:4" x14ac:dyDescent="0.25">
      <c r="C2639" s="1" t="s">
        <v>28653</v>
      </c>
      <c r="D2639" s="1" t="s">
        <v>21561</v>
      </c>
    </row>
    <row r="2640" spans="3:4" x14ac:dyDescent="0.25">
      <c r="C2640" s="1" t="s">
        <v>28654</v>
      </c>
      <c r="D2640" s="1" t="s">
        <v>21563</v>
      </c>
    </row>
    <row r="2641" spans="3:4" x14ac:dyDescent="0.25">
      <c r="C2641" s="1" t="s">
        <v>28655</v>
      </c>
      <c r="D2641" s="1" t="s">
        <v>21565</v>
      </c>
    </row>
    <row r="2642" spans="3:4" x14ac:dyDescent="0.25">
      <c r="C2642" s="1" t="s">
        <v>28656</v>
      </c>
      <c r="D2642" s="1" t="s">
        <v>21567</v>
      </c>
    </row>
    <row r="2643" spans="3:4" x14ac:dyDescent="0.25">
      <c r="C2643" s="1" t="s">
        <v>28657</v>
      </c>
      <c r="D2643" s="1" t="s">
        <v>21569</v>
      </c>
    </row>
    <row r="2644" spans="3:4" x14ac:dyDescent="0.25">
      <c r="C2644" s="1" t="s">
        <v>28658</v>
      </c>
      <c r="D2644" s="1" t="s">
        <v>21571</v>
      </c>
    </row>
    <row r="2645" spans="3:4" x14ac:dyDescent="0.25">
      <c r="C2645" s="1" t="s">
        <v>28659</v>
      </c>
      <c r="D2645" s="1" t="s">
        <v>21573</v>
      </c>
    </row>
    <row r="2646" spans="3:4" x14ac:dyDescent="0.25">
      <c r="C2646" s="1" t="s">
        <v>28660</v>
      </c>
      <c r="D2646" s="1" t="s">
        <v>21575</v>
      </c>
    </row>
    <row r="2647" spans="3:4" x14ac:dyDescent="0.25">
      <c r="C2647" s="1" t="s">
        <v>28661</v>
      </c>
      <c r="D2647" s="1" t="s">
        <v>21577</v>
      </c>
    </row>
    <row r="2648" spans="3:4" x14ac:dyDescent="0.25">
      <c r="C2648" s="1" t="s">
        <v>28662</v>
      </c>
      <c r="D2648" s="1" t="s">
        <v>21579</v>
      </c>
    </row>
    <row r="2649" spans="3:4" x14ac:dyDescent="0.25">
      <c r="C2649" s="1" t="s">
        <v>28663</v>
      </c>
      <c r="D2649" s="1" t="s">
        <v>21581</v>
      </c>
    </row>
    <row r="2650" spans="3:4" x14ac:dyDescent="0.25">
      <c r="C2650" s="1" t="s">
        <v>28664</v>
      </c>
      <c r="D2650" s="1" t="s">
        <v>21583</v>
      </c>
    </row>
    <row r="2651" spans="3:4" x14ac:dyDescent="0.25">
      <c r="C2651" s="1" t="s">
        <v>28665</v>
      </c>
      <c r="D2651" s="1" t="s">
        <v>21585</v>
      </c>
    </row>
    <row r="2652" spans="3:4" x14ac:dyDescent="0.25">
      <c r="C2652" s="1" t="s">
        <v>28666</v>
      </c>
      <c r="D2652" s="1" t="s">
        <v>21587</v>
      </c>
    </row>
    <row r="2653" spans="3:4" x14ac:dyDescent="0.25">
      <c r="C2653" s="1" t="s">
        <v>28667</v>
      </c>
      <c r="D2653" s="1" t="s">
        <v>21589</v>
      </c>
    </row>
    <row r="2654" spans="3:4" x14ac:dyDescent="0.25">
      <c r="C2654" s="1" t="s">
        <v>28668</v>
      </c>
      <c r="D2654" s="1" t="s">
        <v>21591</v>
      </c>
    </row>
    <row r="2655" spans="3:4" x14ac:dyDescent="0.25">
      <c r="C2655" s="1" t="s">
        <v>28669</v>
      </c>
      <c r="D2655" s="1" t="s">
        <v>21593</v>
      </c>
    </row>
    <row r="2656" spans="3:4" x14ac:dyDescent="0.25">
      <c r="C2656" s="1" t="s">
        <v>28670</v>
      </c>
      <c r="D2656" s="1" t="s">
        <v>21595</v>
      </c>
    </row>
    <row r="2657" spans="3:4" x14ac:dyDescent="0.25">
      <c r="C2657" s="1" t="s">
        <v>28671</v>
      </c>
      <c r="D2657" s="1" t="s">
        <v>21597</v>
      </c>
    </row>
    <row r="2658" spans="3:4" x14ac:dyDescent="0.25">
      <c r="C2658" s="1" t="s">
        <v>28672</v>
      </c>
      <c r="D2658" s="1" t="s">
        <v>21599</v>
      </c>
    </row>
    <row r="2659" spans="3:4" x14ac:dyDescent="0.25">
      <c r="C2659" s="1" t="s">
        <v>28673</v>
      </c>
      <c r="D2659" s="1" t="s">
        <v>21601</v>
      </c>
    </row>
    <row r="2660" spans="3:4" x14ac:dyDescent="0.25">
      <c r="C2660" s="1" t="s">
        <v>28674</v>
      </c>
      <c r="D2660" s="1" t="s">
        <v>21603</v>
      </c>
    </row>
    <row r="2661" spans="3:4" x14ac:dyDescent="0.25">
      <c r="C2661" s="1" t="s">
        <v>28675</v>
      </c>
      <c r="D2661" s="1" t="s">
        <v>21605</v>
      </c>
    </row>
    <row r="2662" spans="3:4" x14ac:dyDescent="0.25">
      <c r="C2662" s="1" t="s">
        <v>28676</v>
      </c>
      <c r="D2662" s="1" t="s">
        <v>21607</v>
      </c>
    </row>
    <row r="2663" spans="3:4" x14ac:dyDescent="0.25">
      <c r="C2663" s="1" t="s">
        <v>28677</v>
      </c>
      <c r="D2663" s="1" t="s">
        <v>21609</v>
      </c>
    </row>
    <row r="2664" spans="3:4" x14ac:dyDescent="0.25">
      <c r="C2664" s="1" t="s">
        <v>28678</v>
      </c>
      <c r="D2664" s="1" t="s">
        <v>21611</v>
      </c>
    </row>
    <row r="2665" spans="3:4" x14ac:dyDescent="0.25">
      <c r="C2665" s="1" t="s">
        <v>28679</v>
      </c>
      <c r="D2665" s="1" t="s">
        <v>21613</v>
      </c>
    </row>
    <row r="2666" spans="3:4" x14ac:dyDescent="0.25">
      <c r="C2666" s="1" t="s">
        <v>28680</v>
      </c>
      <c r="D2666" s="1" t="s">
        <v>21615</v>
      </c>
    </row>
    <row r="2667" spans="3:4" x14ac:dyDescent="0.25">
      <c r="C2667" s="1" t="s">
        <v>28681</v>
      </c>
      <c r="D2667" s="1" t="s">
        <v>21617</v>
      </c>
    </row>
    <row r="2668" spans="3:4" x14ac:dyDescent="0.25">
      <c r="C2668" s="1" t="s">
        <v>28682</v>
      </c>
      <c r="D2668" s="1" t="s">
        <v>21619</v>
      </c>
    </row>
    <row r="2669" spans="3:4" x14ac:dyDescent="0.25">
      <c r="C2669" s="1" t="s">
        <v>28683</v>
      </c>
      <c r="D2669" s="1" t="s">
        <v>21621</v>
      </c>
    </row>
    <row r="2670" spans="3:4" x14ac:dyDescent="0.25">
      <c r="C2670" s="1" t="s">
        <v>28684</v>
      </c>
      <c r="D2670" s="1" t="s">
        <v>21623</v>
      </c>
    </row>
    <row r="2671" spans="3:4" x14ac:dyDescent="0.25">
      <c r="C2671" s="1" t="s">
        <v>28685</v>
      </c>
      <c r="D2671" s="1" t="s">
        <v>21625</v>
      </c>
    </row>
    <row r="2672" spans="3:4" x14ac:dyDescent="0.25">
      <c r="C2672" s="1" t="s">
        <v>28686</v>
      </c>
      <c r="D2672" s="1" t="s">
        <v>21627</v>
      </c>
    </row>
    <row r="2673" spans="3:4" x14ac:dyDescent="0.25">
      <c r="C2673" s="1" t="s">
        <v>28687</v>
      </c>
      <c r="D2673" s="1" t="s">
        <v>21629</v>
      </c>
    </row>
    <row r="2674" spans="3:4" x14ac:dyDescent="0.25">
      <c r="C2674" s="1" t="s">
        <v>28688</v>
      </c>
      <c r="D2674" s="1" t="s">
        <v>21631</v>
      </c>
    </row>
    <row r="2675" spans="3:4" x14ac:dyDescent="0.25">
      <c r="C2675" s="1" t="s">
        <v>28689</v>
      </c>
      <c r="D2675" s="1" t="s">
        <v>21633</v>
      </c>
    </row>
    <row r="2676" spans="3:4" x14ac:dyDescent="0.25">
      <c r="C2676" s="1" t="s">
        <v>28690</v>
      </c>
      <c r="D2676" s="1" t="s">
        <v>21635</v>
      </c>
    </row>
    <row r="2677" spans="3:4" x14ac:dyDescent="0.25">
      <c r="C2677" s="1" t="s">
        <v>28691</v>
      </c>
      <c r="D2677" s="1" t="s">
        <v>21637</v>
      </c>
    </row>
    <row r="2678" spans="3:4" x14ac:dyDescent="0.25">
      <c r="C2678" s="1" t="s">
        <v>28692</v>
      </c>
      <c r="D2678" s="1" t="s">
        <v>21639</v>
      </c>
    </row>
    <row r="2679" spans="3:4" x14ac:dyDescent="0.25">
      <c r="C2679" s="1" t="s">
        <v>28693</v>
      </c>
      <c r="D2679" s="1" t="s">
        <v>21641</v>
      </c>
    </row>
    <row r="2680" spans="3:4" x14ac:dyDescent="0.25">
      <c r="C2680" s="1" t="s">
        <v>28694</v>
      </c>
      <c r="D2680" s="1" t="s">
        <v>21643</v>
      </c>
    </row>
    <row r="2681" spans="3:4" x14ac:dyDescent="0.25">
      <c r="C2681" s="1" t="s">
        <v>28695</v>
      </c>
      <c r="D2681" s="1" t="s">
        <v>21645</v>
      </c>
    </row>
    <row r="2682" spans="3:4" x14ac:dyDescent="0.25">
      <c r="C2682" s="1" t="s">
        <v>28696</v>
      </c>
      <c r="D2682" s="1" t="s">
        <v>21647</v>
      </c>
    </row>
    <row r="2683" spans="3:4" x14ac:dyDescent="0.25">
      <c r="C2683" s="1" t="s">
        <v>28697</v>
      </c>
      <c r="D2683" s="1" t="s">
        <v>21649</v>
      </c>
    </row>
    <row r="2684" spans="3:4" x14ac:dyDescent="0.25">
      <c r="C2684" s="1" t="s">
        <v>28698</v>
      </c>
      <c r="D2684" s="1" t="s">
        <v>21651</v>
      </c>
    </row>
    <row r="2685" spans="3:4" x14ac:dyDescent="0.25">
      <c r="C2685" s="1" t="s">
        <v>28699</v>
      </c>
      <c r="D2685" s="1" t="s">
        <v>21653</v>
      </c>
    </row>
    <row r="2686" spans="3:4" x14ac:dyDescent="0.25">
      <c r="C2686" s="1" t="s">
        <v>28700</v>
      </c>
      <c r="D2686" s="1" t="s">
        <v>21655</v>
      </c>
    </row>
    <row r="2687" spans="3:4" x14ac:dyDescent="0.25">
      <c r="C2687" s="1" t="s">
        <v>28701</v>
      </c>
      <c r="D2687" s="1" t="s">
        <v>21657</v>
      </c>
    </row>
    <row r="2688" spans="3:4" x14ac:dyDescent="0.25">
      <c r="C2688" s="1" t="s">
        <v>28702</v>
      </c>
      <c r="D2688" s="1" t="s">
        <v>21659</v>
      </c>
    </row>
    <row r="2689" spans="3:4" x14ac:dyDescent="0.25">
      <c r="C2689" s="1" t="s">
        <v>28703</v>
      </c>
      <c r="D2689" s="1" t="s">
        <v>21661</v>
      </c>
    </row>
    <row r="2690" spans="3:4" x14ac:dyDescent="0.25">
      <c r="C2690" s="1" t="s">
        <v>28704</v>
      </c>
      <c r="D2690" s="1" t="s">
        <v>21368</v>
      </c>
    </row>
    <row r="2691" spans="3:4" x14ac:dyDescent="0.25">
      <c r="C2691" s="1" t="s">
        <v>28705</v>
      </c>
      <c r="D2691" s="1" t="s">
        <v>21664</v>
      </c>
    </row>
    <row r="2692" spans="3:4" x14ac:dyDescent="0.25">
      <c r="C2692" s="1" t="s">
        <v>28706</v>
      </c>
      <c r="D2692" s="1" t="s">
        <v>21666</v>
      </c>
    </row>
    <row r="2693" spans="3:4" x14ac:dyDescent="0.25">
      <c r="C2693" s="1" t="s">
        <v>28707</v>
      </c>
      <c r="D2693" s="1" t="s">
        <v>21668</v>
      </c>
    </row>
    <row r="2694" spans="3:4" x14ac:dyDescent="0.25">
      <c r="C2694" s="1" t="s">
        <v>28708</v>
      </c>
      <c r="D2694" s="1" t="s">
        <v>21670</v>
      </c>
    </row>
    <row r="2695" spans="3:4" x14ac:dyDescent="0.25">
      <c r="C2695" s="1" t="s">
        <v>28709</v>
      </c>
      <c r="D2695" s="1" t="s">
        <v>21672</v>
      </c>
    </row>
    <row r="2696" spans="3:4" x14ac:dyDescent="0.25">
      <c r="C2696" s="1" t="s">
        <v>28710</v>
      </c>
      <c r="D2696" s="1" t="s">
        <v>21674</v>
      </c>
    </row>
    <row r="2697" spans="3:4" x14ac:dyDescent="0.25">
      <c r="C2697" s="1" t="s">
        <v>28711</v>
      </c>
      <c r="D2697" s="1" t="s">
        <v>21676</v>
      </c>
    </row>
    <row r="2698" spans="3:4" x14ac:dyDescent="0.25">
      <c r="C2698" s="1" t="s">
        <v>28712</v>
      </c>
      <c r="D2698" s="1" t="s">
        <v>21678</v>
      </c>
    </row>
    <row r="2699" spans="3:4" x14ac:dyDescent="0.25">
      <c r="C2699" s="1" t="s">
        <v>28713</v>
      </c>
      <c r="D2699" s="1" t="s">
        <v>21680</v>
      </c>
    </row>
    <row r="2700" spans="3:4" x14ac:dyDescent="0.25">
      <c r="C2700" s="1" t="s">
        <v>28714</v>
      </c>
      <c r="D2700" s="1" t="s">
        <v>21682</v>
      </c>
    </row>
    <row r="2701" spans="3:4" x14ac:dyDescent="0.25">
      <c r="C2701" s="1" t="s">
        <v>28715</v>
      </c>
      <c r="D2701" s="1" t="s">
        <v>21684</v>
      </c>
    </row>
    <row r="2702" spans="3:4" x14ac:dyDescent="0.25">
      <c r="C2702" s="1" t="s">
        <v>28716</v>
      </c>
      <c r="D2702" s="1" t="s">
        <v>21686</v>
      </c>
    </row>
    <row r="2703" spans="3:4" x14ac:dyDescent="0.25">
      <c r="C2703" s="1" t="s">
        <v>28717</v>
      </c>
      <c r="D2703" s="1" t="s">
        <v>21688</v>
      </c>
    </row>
    <row r="2704" spans="3:4" x14ac:dyDescent="0.25">
      <c r="C2704" s="1" t="s">
        <v>28718</v>
      </c>
      <c r="D2704" s="1" t="s">
        <v>21690</v>
      </c>
    </row>
    <row r="2705" spans="3:4" x14ac:dyDescent="0.25">
      <c r="C2705" s="1" t="s">
        <v>28719</v>
      </c>
      <c r="D2705" s="1" t="s">
        <v>21692</v>
      </c>
    </row>
    <row r="2706" spans="3:4" x14ac:dyDescent="0.25">
      <c r="C2706" s="1" t="s">
        <v>28720</v>
      </c>
      <c r="D2706" s="1" t="s">
        <v>21694</v>
      </c>
    </row>
    <row r="2707" spans="3:4" x14ac:dyDescent="0.25">
      <c r="C2707" s="1" t="s">
        <v>28721</v>
      </c>
      <c r="D2707" s="1" t="s">
        <v>21696</v>
      </c>
    </row>
    <row r="2708" spans="3:4" x14ac:dyDescent="0.25">
      <c r="C2708" s="1" t="s">
        <v>28722</v>
      </c>
      <c r="D2708" s="1" t="s">
        <v>21698</v>
      </c>
    </row>
    <row r="2709" spans="3:4" x14ac:dyDescent="0.25">
      <c r="C2709" s="1" t="s">
        <v>28723</v>
      </c>
      <c r="D2709" s="1" t="s">
        <v>21700</v>
      </c>
    </row>
    <row r="2710" spans="3:4" x14ac:dyDescent="0.25">
      <c r="C2710" s="1" t="s">
        <v>28724</v>
      </c>
      <c r="D2710" s="1" t="s">
        <v>21702</v>
      </c>
    </row>
    <row r="2711" spans="3:4" x14ac:dyDescent="0.25">
      <c r="C2711" s="1" t="s">
        <v>28725</v>
      </c>
      <c r="D2711" s="1" t="s">
        <v>21704</v>
      </c>
    </row>
    <row r="2712" spans="3:4" x14ac:dyDescent="0.25">
      <c r="C2712" s="1" t="s">
        <v>28726</v>
      </c>
      <c r="D2712" s="1" t="s">
        <v>21706</v>
      </c>
    </row>
    <row r="2713" spans="3:4" x14ac:dyDescent="0.25">
      <c r="C2713" s="1" t="s">
        <v>28727</v>
      </c>
      <c r="D2713" s="1" t="s">
        <v>21708</v>
      </c>
    </row>
    <row r="2714" spans="3:4" x14ac:dyDescent="0.25">
      <c r="C2714" s="1" t="s">
        <v>28728</v>
      </c>
      <c r="D2714" s="1" t="s">
        <v>21710</v>
      </c>
    </row>
    <row r="2715" spans="3:4" x14ac:dyDescent="0.25">
      <c r="C2715" s="1" t="s">
        <v>28729</v>
      </c>
      <c r="D2715" s="1" t="s">
        <v>21712</v>
      </c>
    </row>
    <row r="2716" spans="3:4" x14ac:dyDescent="0.25">
      <c r="C2716" s="1" t="s">
        <v>28730</v>
      </c>
      <c r="D2716" s="1" t="s">
        <v>21714</v>
      </c>
    </row>
    <row r="2717" spans="3:4" x14ac:dyDescent="0.25">
      <c r="C2717" s="1" t="s">
        <v>28731</v>
      </c>
      <c r="D2717" s="1" t="s">
        <v>21716</v>
      </c>
    </row>
    <row r="2718" spans="3:4" x14ac:dyDescent="0.25">
      <c r="C2718" s="1" t="s">
        <v>28732</v>
      </c>
      <c r="D2718" s="1" t="s">
        <v>21718</v>
      </c>
    </row>
    <row r="2719" spans="3:4" x14ac:dyDescent="0.25">
      <c r="C2719" s="1" t="s">
        <v>28733</v>
      </c>
      <c r="D2719" s="1" t="s">
        <v>21720</v>
      </c>
    </row>
    <row r="2720" spans="3:4" x14ac:dyDescent="0.25">
      <c r="C2720" s="1" t="s">
        <v>28734</v>
      </c>
      <c r="D2720" s="1" t="s">
        <v>21722</v>
      </c>
    </row>
    <row r="2721" spans="3:4" x14ac:dyDescent="0.25">
      <c r="C2721" s="1" t="s">
        <v>28735</v>
      </c>
      <c r="D2721" s="1" t="s">
        <v>21724</v>
      </c>
    </row>
    <row r="2722" spans="3:4" x14ac:dyDescent="0.25">
      <c r="C2722" s="1" t="s">
        <v>28736</v>
      </c>
      <c r="D2722" s="1" t="s">
        <v>21726</v>
      </c>
    </row>
    <row r="2723" spans="3:4" x14ac:dyDescent="0.25">
      <c r="C2723" s="1" t="s">
        <v>28737</v>
      </c>
      <c r="D2723" s="1" t="s">
        <v>21728</v>
      </c>
    </row>
    <row r="2724" spans="3:4" x14ac:dyDescent="0.25">
      <c r="C2724" s="1" t="s">
        <v>28738</v>
      </c>
      <c r="D2724" s="1" t="s">
        <v>21730</v>
      </c>
    </row>
    <row r="2725" spans="3:4" x14ac:dyDescent="0.25">
      <c r="C2725" s="1" t="s">
        <v>28739</v>
      </c>
      <c r="D2725" s="1" t="s">
        <v>21732</v>
      </c>
    </row>
    <row r="2726" spans="3:4" x14ac:dyDescent="0.25">
      <c r="C2726" s="1" t="s">
        <v>28740</v>
      </c>
      <c r="D2726" s="1" t="s">
        <v>21734</v>
      </c>
    </row>
    <row r="2727" spans="3:4" x14ac:dyDescent="0.25">
      <c r="C2727" s="1" t="s">
        <v>28741</v>
      </c>
      <c r="D2727" s="1" t="s">
        <v>21736</v>
      </c>
    </row>
    <row r="2728" spans="3:4" x14ac:dyDescent="0.25">
      <c r="C2728" s="1" t="s">
        <v>28742</v>
      </c>
      <c r="D2728" s="1" t="s">
        <v>21738</v>
      </c>
    </row>
    <row r="2729" spans="3:4" x14ac:dyDescent="0.25">
      <c r="C2729" s="1" t="s">
        <v>28743</v>
      </c>
      <c r="D2729" s="1" t="s">
        <v>21740</v>
      </c>
    </row>
    <row r="2730" spans="3:4" x14ac:dyDescent="0.25">
      <c r="C2730" s="1" t="s">
        <v>28744</v>
      </c>
      <c r="D2730" s="1" t="s">
        <v>21742</v>
      </c>
    </row>
    <row r="2731" spans="3:4" x14ac:dyDescent="0.25">
      <c r="C2731" s="1" t="s">
        <v>28745</v>
      </c>
      <c r="D2731" s="1" t="s">
        <v>21744</v>
      </c>
    </row>
    <row r="2732" spans="3:4" x14ac:dyDescent="0.25">
      <c r="C2732" s="1" t="s">
        <v>28746</v>
      </c>
      <c r="D2732" s="1" t="s">
        <v>21746</v>
      </c>
    </row>
    <row r="2733" spans="3:4" x14ac:dyDescent="0.25">
      <c r="C2733" s="1" t="s">
        <v>28747</v>
      </c>
      <c r="D2733" s="1" t="s">
        <v>21748</v>
      </c>
    </row>
    <row r="2734" spans="3:4" x14ac:dyDescent="0.25">
      <c r="C2734" s="1" t="s">
        <v>28748</v>
      </c>
      <c r="D2734" s="1" t="s">
        <v>21750</v>
      </c>
    </row>
    <row r="2735" spans="3:4" x14ac:dyDescent="0.25">
      <c r="C2735" s="1" t="s">
        <v>28749</v>
      </c>
      <c r="D2735" s="1" t="s">
        <v>21752</v>
      </c>
    </row>
    <row r="2736" spans="3:4" x14ac:dyDescent="0.25">
      <c r="C2736" s="1" t="s">
        <v>28750</v>
      </c>
      <c r="D2736" s="1" t="s">
        <v>21754</v>
      </c>
    </row>
    <row r="2737" spans="3:4" x14ac:dyDescent="0.25">
      <c r="C2737" s="1" t="s">
        <v>28751</v>
      </c>
      <c r="D2737" s="1" t="s">
        <v>21756</v>
      </c>
    </row>
    <row r="2738" spans="3:4" x14ac:dyDescent="0.25">
      <c r="C2738" s="1" t="s">
        <v>28752</v>
      </c>
      <c r="D2738" s="1" t="s">
        <v>21758</v>
      </c>
    </row>
    <row r="2739" spans="3:4" x14ac:dyDescent="0.25">
      <c r="C2739" s="1" t="s">
        <v>28753</v>
      </c>
      <c r="D2739" s="1" t="s">
        <v>21760</v>
      </c>
    </row>
    <row r="2740" spans="3:4" x14ac:dyDescent="0.25">
      <c r="C2740" s="1" t="s">
        <v>28754</v>
      </c>
      <c r="D2740" s="1" t="s">
        <v>21762</v>
      </c>
    </row>
    <row r="2741" spans="3:4" x14ac:dyDescent="0.25">
      <c r="C2741" s="1" t="s">
        <v>28755</v>
      </c>
      <c r="D2741" s="1" t="s">
        <v>21764</v>
      </c>
    </row>
    <row r="2742" spans="3:4" x14ac:dyDescent="0.25">
      <c r="C2742" s="1" t="s">
        <v>28756</v>
      </c>
      <c r="D2742" s="1" t="s">
        <v>21766</v>
      </c>
    </row>
    <row r="2743" spans="3:4" x14ac:dyDescent="0.25">
      <c r="C2743" s="1" t="s">
        <v>28757</v>
      </c>
      <c r="D2743" s="1" t="s">
        <v>21768</v>
      </c>
    </row>
    <row r="2744" spans="3:4" x14ac:dyDescent="0.25">
      <c r="C2744" s="1" t="s">
        <v>28758</v>
      </c>
      <c r="D2744" s="1" t="s">
        <v>21770</v>
      </c>
    </row>
    <row r="2745" spans="3:4" x14ac:dyDescent="0.25">
      <c r="C2745" s="1" t="s">
        <v>28759</v>
      </c>
      <c r="D2745" s="1" t="s">
        <v>21772</v>
      </c>
    </row>
    <row r="2746" spans="3:4" x14ac:dyDescent="0.25">
      <c r="C2746" s="1" t="s">
        <v>28760</v>
      </c>
      <c r="D2746" s="1" t="s">
        <v>21774</v>
      </c>
    </row>
    <row r="2747" spans="3:4" x14ac:dyDescent="0.25">
      <c r="C2747" s="1" t="s">
        <v>28761</v>
      </c>
      <c r="D2747" s="1" t="s">
        <v>21776</v>
      </c>
    </row>
    <row r="2748" spans="3:4" x14ac:dyDescent="0.25">
      <c r="C2748" s="1" t="s">
        <v>28762</v>
      </c>
      <c r="D2748" s="1" t="s">
        <v>21778</v>
      </c>
    </row>
    <row r="2749" spans="3:4" x14ac:dyDescent="0.25">
      <c r="C2749" s="1" t="s">
        <v>28763</v>
      </c>
      <c r="D2749" s="1" t="s">
        <v>21780</v>
      </c>
    </row>
    <row r="2750" spans="3:4" x14ac:dyDescent="0.25">
      <c r="C2750" s="1" t="s">
        <v>28764</v>
      </c>
      <c r="D2750" s="1" t="s">
        <v>21782</v>
      </c>
    </row>
    <row r="2751" spans="3:4" x14ac:dyDescent="0.25">
      <c r="C2751" s="1" t="s">
        <v>28765</v>
      </c>
      <c r="D2751" s="1" t="s">
        <v>21784</v>
      </c>
    </row>
    <row r="2752" spans="3:4" x14ac:dyDescent="0.25">
      <c r="C2752" s="1" t="s">
        <v>28766</v>
      </c>
      <c r="D2752" s="1" t="s">
        <v>21786</v>
      </c>
    </row>
    <row r="2753" spans="3:4" x14ac:dyDescent="0.25">
      <c r="C2753" s="1" t="s">
        <v>28767</v>
      </c>
      <c r="D2753" s="1" t="s">
        <v>21788</v>
      </c>
    </row>
    <row r="2754" spans="3:4" x14ac:dyDescent="0.25">
      <c r="C2754" s="1" t="s">
        <v>28768</v>
      </c>
      <c r="D2754" s="1" t="s">
        <v>21790</v>
      </c>
    </row>
    <row r="2755" spans="3:4" x14ac:dyDescent="0.25">
      <c r="C2755" s="1" t="s">
        <v>28769</v>
      </c>
      <c r="D2755" s="1" t="s">
        <v>21792</v>
      </c>
    </row>
    <row r="2756" spans="3:4" x14ac:dyDescent="0.25">
      <c r="C2756" s="1" t="s">
        <v>28770</v>
      </c>
      <c r="D2756" s="1" t="s">
        <v>21794</v>
      </c>
    </row>
    <row r="2757" spans="3:4" x14ac:dyDescent="0.25">
      <c r="C2757" s="1" t="s">
        <v>28771</v>
      </c>
      <c r="D2757" s="1" t="s">
        <v>21796</v>
      </c>
    </row>
    <row r="2758" spans="3:4" x14ac:dyDescent="0.25">
      <c r="C2758" s="1" t="s">
        <v>28772</v>
      </c>
      <c r="D2758" s="1" t="s">
        <v>21798</v>
      </c>
    </row>
    <row r="2759" spans="3:4" x14ac:dyDescent="0.25">
      <c r="C2759" s="1" t="s">
        <v>28773</v>
      </c>
      <c r="D2759" s="1" t="s">
        <v>21800</v>
      </c>
    </row>
    <row r="2760" spans="3:4" x14ac:dyDescent="0.25">
      <c r="C2760" s="1" t="s">
        <v>28774</v>
      </c>
      <c r="D2760" s="1" t="s">
        <v>21802</v>
      </c>
    </row>
    <row r="2761" spans="3:4" x14ac:dyDescent="0.25">
      <c r="C2761" s="1" t="s">
        <v>28775</v>
      </c>
      <c r="D2761" s="1" t="s">
        <v>21804</v>
      </c>
    </row>
    <row r="2762" spans="3:4" x14ac:dyDescent="0.25">
      <c r="C2762" s="1" t="s">
        <v>28776</v>
      </c>
      <c r="D2762" s="1" t="s">
        <v>21806</v>
      </c>
    </row>
    <row r="2763" spans="3:4" x14ac:dyDescent="0.25">
      <c r="C2763" s="1" t="s">
        <v>28777</v>
      </c>
      <c r="D2763" s="1" t="s">
        <v>21808</v>
      </c>
    </row>
    <row r="2764" spans="3:4" x14ac:dyDescent="0.25">
      <c r="C2764" s="1" t="s">
        <v>28778</v>
      </c>
      <c r="D2764" s="1" t="s">
        <v>21810</v>
      </c>
    </row>
    <row r="2765" spans="3:4" x14ac:dyDescent="0.25">
      <c r="C2765" s="1" t="s">
        <v>28779</v>
      </c>
      <c r="D2765" s="1" t="s">
        <v>21812</v>
      </c>
    </row>
    <row r="2766" spans="3:4" x14ac:dyDescent="0.25">
      <c r="C2766" s="1" t="s">
        <v>28780</v>
      </c>
      <c r="D2766" s="1" t="s">
        <v>21814</v>
      </c>
    </row>
    <row r="2767" spans="3:4" x14ac:dyDescent="0.25">
      <c r="C2767" s="1" t="s">
        <v>28781</v>
      </c>
      <c r="D2767" s="1" t="s">
        <v>21816</v>
      </c>
    </row>
    <row r="2768" spans="3:4" x14ac:dyDescent="0.25">
      <c r="C2768" s="1" t="s">
        <v>28782</v>
      </c>
      <c r="D2768" s="1" t="s">
        <v>21818</v>
      </c>
    </row>
    <row r="2769" spans="3:4" x14ac:dyDescent="0.25">
      <c r="C2769" s="1" t="s">
        <v>28783</v>
      </c>
      <c r="D2769" s="1" t="s">
        <v>21820</v>
      </c>
    </row>
    <row r="2770" spans="3:4" x14ac:dyDescent="0.25">
      <c r="C2770" s="1" t="s">
        <v>28784</v>
      </c>
      <c r="D2770" s="1" t="s">
        <v>21822</v>
      </c>
    </row>
    <row r="2771" spans="3:4" x14ac:dyDescent="0.25">
      <c r="C2771" s="1" t="s">
        <v>28785</v>
      </c>
      <c r="D2771" s="1" t="s">
        <v>21824</v>
      </c>
    </row>
    <row r="2772" spans="3:4" x14ac:dyDescent="0.25">
      <c r="C2772" s="1" t="s">
        <v>28786</v>
      </c>
      <c r="D2772" s="1" t="s">
        <v>21826</v>
      </c>
    </row>
    <row r="2773" spans="3:4" x14ac:dyDescent="0.25">
      <c r="C2773" s="1" t="s">
        <v>28787</v>
      </c>
      <c r="D2773" s="1" t="s">
        <v>21828</v>
      </c>
    </row>
    <row r="2774" spans="3:4" x14ac:dyDescent="0.25">
      <c r="C2774" s="1" t="s">
        <v>28788</v>
      </c>
      <c r="D2774" s="1" t="s">
        <v>21830</v>
      </c>
    </row>
    <row r="2775" spans="3:4" x14ac:dyDescent="0.25">
      <c r="C2775" s="1" t="s">
        <v>28789</v>
      </c>
      <c r="D2775" s="1" t="s">
        <v>21832</v>
      </c>
    </row>
    <row r="2776" spans="3:4" x14ac:dyDescent="0.25">
      <c r="C2776" s="1" t="s">
        <v>28790</v>
      </c>
      <c r="D2776" s="1" t="s">
        <v>21834</v>
      </c>
    </row>
    <row r="2777" spans="3:4" x14ac:dyDescent="0.25">
      <c r="C2777" s="1" t="s">
        <v>28791</v>
      </c>
      <c r="D2777" s="1" t="s">
        <v>21836</v>
      </c>
    </row>
    <row r="2778" spans="3:4" x14ac:dyDescent="0.25">
      <c r="C2778" s="1" t="s">
        <v>28792</v>
      </c>
      <c r="D2778" s="1" t="s">
        <v>21838</v>
      </c>
    </row>
    <row r="2779" spans="3:4" x14ac:dyDescent="0.25">
      <c r="C2779" s="1" t="s">
        <v>28793</v>
      </c>
      <c r="D2779" s="1" t="s">
        <v>21840</v>
      </c>
    </row>
    <row r="2780" spans="3:4" x14ac:dyDescent="0.25">
      <c r="C2780" s="1" t="s">
        <v>28794</v>
      </c>
      <c r="D2780" s="1" t="s">
        <v>21842</v>
      </c>
    </row>
    <row r="2781" spans="3:4" x14ac:dyDescent="0.25">
      <c r="C2781" s="1" t="s">
        <v>28795</v>
      </c>
      <c r="D2781" s="1" t="s">
        <v>21844</v>
      </c>
    </row>
    <row r="2782" spans="3:4" x14ac:dyDescent="0.25">
      <c r="C2782" s="1" t="s">
        <v>28796</v>
      </c>
      <c r="D2782" s="1" t="s">
        <v>21846</v>
      </c>
    </row>
    <row r="2783" spans="3:4" x14ac:dyDescent="0.25">
      <c r="C2783" s="1" t="s">
        <v>28797</v>
      </c>
      <c r="D2783" s="1" t="s">
        <v>21848</v>
      </c>
    </row>
    <row r="2784" spans="3:4" x14ac:dyDescent="0.25">
      <c r="C2784" s="1" t="s">
        <v>28798</v>
      </c>
      <c r="D2784" s="1" t="s">
        <v>21850</v>
      </c>
    </row>
    <row r="2785" spans="3:4" x14ac:dyDescent="0.25">
      <c r="C2785" s="1" t="s">
        <v>28799</v>
      </c>
      <c r="D2785" s="1" t="s">
        <v>21852</v>
      </c>
    </row>
    <row r="2786" spans="3:4" x14ac:dyDescent="0.25">
      <c r="C2786" s="1" t="s">
        <v>28800</v>
      </c>
      <c r="D2786" s="1" t="s">
        <v>21854</v>
      </c>
    </row>
    <row r="2787" spans="3:4" x14ac:dyDescent="0.25">
      <c r="C2787" s="1" t="s">
        <v>28801</v>
      </c>
      <c r="D2787" s="1" t="s">
        <v>21856</v>
      </c>
    </row>
    <row r="2788" spans="3:4" x14ac:dyDescent="0.25">
      <c r="C2788" s="1" t="s">
        <v>28802</v>
      </c>
      <c r="D2788" s="1" t="s">
        <v>21858</v>
      </c>
    </row>
    <row r="2789" spans="3:4" x14ac:dyDescent="0.25">
      <c r="C2789" s="1" t="s">
        <v>28803</v>
      </c>
      <c r="D2789" s="1" t="s">
        <v>21860</v>
      </c>
    </row>
    <row r="2790" spans="3:4" x14ac:dyDescent="0.25">
      <c r="C2790" s="1" t="s">
        <v>28804</v>
      </c>
      <c r="D2790" s="1" t="s">
        <v>21862</v>
      </c>
    </row>
    <row r="2791" spans="3:4" x14ac:dyDescent="0.25">
      <c r="C2791" s="1" t="s">
        <v>28805</v>
      </c>
      <c r="D2791" s="1" t="s">
        <v>21864</v>
      </c>
    </row>
    <row r="2792" spans="3:4" x14ac:dyDescent="0.25">
      <c r="C2792" s="1" t="s">
        <v>28806</v>
      </c>
      <c r="D2792" s="1" t="s">
        <v>21866</v>
      </c>
    </row>
    <row r="2793" spans="3:4" x14ac:dyDescent="0.25">
      <c r="C2793" s="1" t="s">
        <v>28807</v>
      </c>
      <c r="D2793" s="1" t="s">
        <v>21868</v>
      </c>
    </row>
    <row r="2794" spans="3:4" x14ac:dyDescent="0.25">
      <c r="C2794" s="1" t="s">
        <v>28808</v>
      </c>
      <c r="D2794" s="1" t="s">
        <v>21870</v>
      </c>
    </row>
    <row r="2795" spans="3:4" x14ac:dyDescent="0.25">
      <c r="C2795" s="1" t="s">
        <v>28809</v>
      </c>
      <c r="D2795" s="1" t="s">
        <v>21872</v>
      </c>
    </row>
    <row r="2796" spans="3:4" x14ac:dyDescent="0.25">
      <c r="C2796" s="1" t="s">
        <v>28810</v>
      </c>
      <c r="D2796" s="1" t="s">
        <v>21874</v>
      </c>
    </row>
    <row r="2797" spans="3:4" x14ac:dyDescent="0.25">
      <c r="C2797" s="1" t="s">
        <v>28811</v>
      </c>
      <c r="D2797" s="1" t="s">
        <v>21876</v>
      </c>
    </row>
    <row r="2798" spans="3:4" x14ac:dyDescent="0.25">
      <c r="C2798" s="1" t="s">
        <v>28812</v>
      </c>
      <c r="D2798" s="1" t="s">
        <v>21878</v>
      </c>
    </row>
    <row r="2799" spans="3:4" x14ac:dyDescent="0.25">
      <c r="C2799" s="1" t="s">
        <v>28813</v>
      </c>
      <c r="D2799" s="1" t="s">
        <v>21539</v>
      </c>
    </row>
    <row r="2800" spans="3:4" x14ac:dyDescent="0.25">
      <c r="C2800" s="1" t="s">
        <v>28814</v>
      </c>
      <c r="D2800" s="1" t="s">
        <v>21881</v>
      </c>
    </row>
    <row r="2801" spans="3:4" x14ac:dyDescent="0.25">
      <c r="C2801" s="1" t="s">
        <v>28815</v>
      </c>
      <c r="D2801" s="1" t="s">
        <v>21883</v>
      </c>
    </row>
    <row r="2802" spans="3:4" x14ac:dyDescent="0.25">
      <c r="C2802" s="1" t="s">
        <v>28816</v>
      </c>
      <c r="D2802" s="1" t="s">
        <v>21885</v>
      </c>
    </row>
    <row r="2803" spans="3:4" x14ac:dyDescent="0.25">
      <c r="C2803" s="1" t="s">
        <v>28817</v>
      </c>
      <c r="D2803" s="1" t="s">
        <v>21887</v>
      </c>
    </row>
    <row r="2804" spans="3:4" x14ac:dyDescent="0.25">
      <c r="C2804" s="1" t="s">
        <v>28818</v>
      </c>
      <c r="D2804" s="1" t="s">
        <v>21889</v>
      </c>
    </row>
    <row r="2805" spans="3:4" x14ac:dyDescent="0.25">
      <c r="C2805" s="1" t="s">
        <v>28819</v>
      </c>
      <c r="D2805" s="1" t="s">
        <v>21891</v>
      </c>
    </row>
    <row r="2806" spans="3:4" x14ac:dyDescent="0.25">
      <c r="C2806" s="1" t="s">
        <v>28820</v>
      </c>
      <c r="D2806" s="1" t="s">
        <v>21893</v>
      </c>
    </row>
    <row r="2807" spans="3:4" x14ac:dyDescent="0.25">
      <c r="C2807" s="1" t="s">
        <v>28821</v>
      </c>
      <c r="D2807" s="1" t="s">
        <v>21895</v>
      </c>
    </row>
    <row r="2808" spans="3:4" x14ac:dyDescent="0.25">
      <c r="C2808" s="1" t="s">
        <v>28822</v>
      </c>
      <c r="D2808" s="1" t="s">
        <v>21897</v>
      </c>
    </row>
    <row r="2809" spans="3:4" x14ac:dyDescent="0.25">
      <c r="C2809" s="1" t="s">
        <v>28823</v>
      </c>
      <c r="D2809" s="1" t="s">
        <v>21899</v>
      </c>
    </row>
    <row r="2810" spans="3:4" x14ac:dyDescent="0.25">
      <c r="C2810" s="1" t="s">
        <v>28824</v>
      </c>
      <c r="D2810" s="1" t="s">
        <v>21901</v>
      </c>
    </row>
    <row r="2811" spans="3:4" x14ac:dyDescent="0.25">
      <c r="C2811" s="1" t="s">
        <v>28825</v>
      </c>
      <c r="D2811" s="1" t="s">
        <v>21903</v>
      </c>
    </row>
    <row r="2812" spans="3:4" x14ac:dyDescent="0.25">
      <c r="C2812" s="1" t="s">
        <v>28826</v>
      </c>
      <c r="D2812" s="1" t="s">
        <v>21905</v>
      </c>
    </row>
    <row r="2813" spans="3:4" x14ac:dyDescent="0.25">
      <c r="C2813" s="1" t="s">
        <v>28827</v>
      </c>
      <c r="D2813" s="1" t="s">
        <v>21907</v>
      </c>
    </row>
    <row r="2814" spans="3:4" x14ac:dyDescent="0.25">
      <c r="C2814" s="1" t="s">
        <v>28828</v>
      </c>
      <c r="D2814" s="1" t="s">
        <v>21909</v>
      </c>
    </row>
    <row r="2815" spans="3:4" x14ac:dyDescent="0.25">
      <c r="C2815" s="1" t="s">
        <v>28829</v>
      </c>
      <c r="D2815" s="1" t="s">
        <v>21911</v>
      </c>
    </row>
    <row r="2816" spans="3:4" x14ac:dyDescent="0.25">
      <c r="C2816" s="1" t="s">
        <v>28830</v>
      </c>
      <c r="D2816" s="1" t="s">
        <v>21913</v>
      </c>
    </row>
    <row r="2817" spans="3:4" x14ac:dyDescent="0.25">
      <c r="C2817" s="1" t="s">
        <v>28831</v>
      </c>
      <c r="D2817" s="1" t="s">
        <v>21915</v>
      </c>
    </row>
    <row r="2818" spans="3:4" x14ac:dyDescent="0.25">
      <c r="C2818" s="1" t="s">
        <v>28832</v>
      </c>
      <c r="D2818" s="1" t="s">
        <v>21917</v>
      </c>
    </row>
    <row r="2819" spans="3:4" x14ac:dyDescent="0.25">
      <c r="C2819" s="1" t="s">
        <v>28833</v>
      </c>
      <c r="D2819" s="1" t="s">
        <v>21919</v>
      </c>
    </row>
    <row r="2820" spans="3:4" x14ac:dyDescent="0.25">
      <c r="C2820" s="1" t="s">
        <v>28834</v>
      </c>
      <c r="D2820" s="1" t="s">
        <v>21921</v>
      </c>
    </row>
    <row r="2821" spans="3:4" x14ac:dyDescent="0.25">
      <c r="C2821" s="1" t="s">
        <v>28835</v>
      </c>
      <c r="D2821" s="1" t="s">
        <v>21923</v>
      </c>
    </row>
    <row r="2822" spans="3:4" x14ac:dyDescent="0.25">
      <c r="C2822" s="1" t="s">
        <v>28836</v>
      </c>
      <c r="D2822" s="1" t="s">
        <v>21925</v>
      </c>
    </row>
    <row r="2823" spans="3:4" x14ac:dyDescent="0.25">
      <c r="C2823" s="1" t="s">
        <v>28837</v>
      </c>
      <c r="D2823" s="1" t="s">
        <v>21927</v>
      </c>
    </row>
    <row r="2824" spans="3:4" x14ac:dyDescent="0.25">
      <c r="C2824" s="1" t="s">
        <v>28838</v>
      </c>
      <c r="D2824" s="1" t="s">
        <v>21929</v>
      </c>
    </row>
    <row r="2825" spans="3:4" x14ac:dyDescent="0.25">
      <c r="C2825" s="1" t="s">
        <v>28839</v>
      </c>
      <c r="D2825" s="1" t="s">
        <v>21931</v>
      </c>
    </row>
    <row r="2826" spans="3:4" x14ac:dyDescent="0.25">
      <c r="C2826" s="1" t="s">
        <v>28840</v>
      </c>
      <c r="D2826" s="1" t="s">
        <v>21933</v>
      </c>
    </row>
    <row r="2827" spans="3:4" x14ac:dyDescent="0.25">
      <c r="C2827" s="1" t="s">
        <v>28841</v>
      </c>
      <c r="D2827" s="1" t="s">
        <v>21935</v>
      </c>
    </row>
    <row r="2828" spans="3:4" x14ac:dyDescent="0.25">
      <c r="C2828" s="1" t="s">
        <v>28842</v>
      </c>
      <c r="D2828" s="1" t="s">
        <v>21937</v>
      </c>
    </row>
    <row r="2829" spans="3:4" x14ac:dyDescent="0.25">
      <c r="C2829" s="1" t="s">
        <v>28843</v>
      </c>
      <c r="D2829" s="1" t="s">
        <v>21939</v>
      </c>
    </row>
    <row r="2830" spans="3:4" x14ac:dyDescent="0.25">
      <c r="C2830" s="1" t="s">
        <v>28844</v>
      </c>
      <c r="D2830" s="1" t="s">
        <v>21941</v>
      </c>
    </row>
    <row r="2831" spans="3:4" x14ac:dyDescent="0.25">
      <c r="C2831" s="1" t="s">
        <v>28845</v>
      </c>
      <c r="D2831" s="1" t="s">
        <v>21943</v>
      </c>
    </row>
    <row r="2832" spans="3:4" x14ac:dyDescent="0.25">
      <c r="C2832" s="1" t="s">
        <v>28846</v>
      </c>
      <c r="D2832" s="1" t="s">
        <v>21945</v>
      </c>
    </row>
    <row r="2833" spans="3:4" x14ac:dyDescent="0.25">
      <c r="C2833" s="1" t="s">
        <v>28847</v>
      </c>
      <c r="D2833" s="1" t="s">
        <v>21947</v>
      </c>
    </row>
    <row r="2834" spans="3:4" x14ac:dyDescent="0.25">
      <c r="C2834" s="1" t="s">
        <v>28848</v>
      </c>
      <c r="D2834" s="1" t="s">
        <v>21949</v>
      </c>
    </row>
    <row r="2835" spans="3:4" x14ac:dyDescent="0.25">
      <c r="C2835" s="1" t="s">
        <v>28849</v>
      </c>
      <c r="D2835" s="1" t="s">
        <v>21951</v>
      </c>
    </row>
    <row r="2836" spans="3:4" x14ac:dyDescent="0.25">
      <c r="C2836" s="1" t="s">
        <v>28850</v>
      </c>
      <c r="D2836" s="1" t="s">
        <v>21953</v>
      </c>
    </row>
    <row r="2837" spans="3:4" x14ac:dyDescent="0.25">
      <c r="C2837" s="1" t="s">
        <v>28851</v>
      </c>
      <c r="D2837" s="1" t="s">
        <v>21955</v>
      </c>
    </row>
    <row r="2838" spans="3:4" x14ac:dyDescent="0.25">
      <c r="C2838" s="1" t="s">
        <v>28852</v>
      </c>
      <c r="D2838" s="1" t="s">
        <v>21957</v>
      </c>
    </row>
    <row r="2839" spans="3:4" x14ac:dyDescent="0.25">
      <c r="C2839" s="1" t="s">
        <v>28853</v>
      </c>
      <c r="D2839" s="1" t="s">
        <v>21959</v>
      </c>
    </row>
    <row r="2840" spans="3:4" x14ac:dyDescent="0.25">
      <c r="C2840" s="1" t="s">
        <v>28854</v>
      </c>
      <c r="D2840" s="1" t="s">
        <v>21961</v>
      </c>
    </row>
    <row r="2841" spans="3:4" x14ac:dyDescent="0.25">
      <c r="C2841" s="1" t="s">
        <v>28855</v>
      </c>
      <c r="D2841" s="1" t="s">
        <v>21963</v>
      </c>
    </row>
    <row r="2842" spans="3:4" x14ac:dyDescent="0.25">
      <c r="C2842" s="1" t="s">
        <v>28856</v>
      </c>
      <c r="D2842" s="1" t="s">
        <v>21965</v>
      </c>
    </row>
    <row r="2843" spans="3:4" x14ac:dyDescent="0.25">
      <c r="C2843" s="1" t="s">
        <v>28857</v>
      </c>
      <c r="D2843" s="1" t="s">
        <v>21967</v>
      </c>
    </row>
    <row r="2844" spans="3:4" x14ac:dyDescent="0.25">
      <c r="C2844" s="1" t="s">
        <v>28858</v>
      </c>
      <c r="D2844" s="1" t="s">
        <v>21969</v>
      </c>
    </row>
    <row r="2845" spans="3:4" x14ac:dyDescent="0.25">
      <c r="C2845" s="1" t="s">
        <v>28859</v>
      </c>
      <c r="D2845" s="1" t="s">
        <v>21971</v>
      </c>
    </row>
    <row r="2846" spans="3:4" x14ac:dyDescent="0.25">
      <c r="C2846" s="1" t="s">
        <v>28860</v>
      </c>
      <c r="D2846" s="1" t="s">
        <v>21973</v>
      </c>
    </row>
    <row r="2847" spans="3:4" x14ac:dyDescent="0.25">
      <c r="C2847" s="1" t="s">
        <v>28861</v>
      </c>
      <c r="D2847" s="1" t="s">
        <v>21975</v>
      </c>
    </row>
    <row r="2848" spans="3:4" x14ac:dyDescent="0.25">
      <c r="C2848" s="1" t="s">
        <v>28862</v>
      </c>
      <c r="D2848" s="1" t="s">
        <v>21977</v>
      </c>
    </row>
    <row r="2849" spans="3:4" x14ac:dyDescent="0.25">
      <c r="C2849" s="1" t="s">
        <v>28863</v>
      </c>
      <c r="D2849" s="1" t="s">
        <v>21979</v>
      </c>
    </row>
    <row r="2850" spans="3:4" x14ac:dyDescent="0.25">
      <c r="C2850" s="1" t="s">
        <v>28864</v>
      </c>
      <c r="D2850" s="1" t="s">
        <v>21981</v>
      </c>
    </row>
    <row r="2851" spans="3:4" x14ac:dyDescent="0.25">
      <c r="C2851" s="1" t="s">
        <v>28865</v>
      </c>
      <c r="D2851" s="1" t="s">
        <v>21983</v>
      </c>
    </row>
    <row r="2852" spans="3:4" x14ac:dyDescent="0.25">
      <c r="C2852" s="1" t="s">
        <v>28866</v>
      </c>
      <c r="D2852" s="1" t="s">
        <v>21985</v>
      </c>
    </row>
    <row r="2853" spans="3:4" x14ac:dyDescent="0.25">
      <c r="C2853" s="1" t="s">
        <v>28867</v>
      </c>
      <c r="D2853" s="1" t="s">
        <v>21987</v>
      </c>
    </row>
    <row r="2854" spans="3:4" x14ac:dyDescent="0.25">
      <c r="C2854" s="1" t="s">
        <v>28868</v>
      </c>
      <c r="D2854" s="1" t="s">
        <v>21989</v>
      </c>
    </row>
    <row r="2855" spans="3:4" x14ac:dyDescent="0.25">
      <c r="C2855" s="1" t="s">
        <v>28869</v>
      </c>
      <c r="D2855" s="1" t="s">
        <v>21991</v>
      </c>
    </row>
    <row r="2856" spans="3:4" x14ac:dyDescent="0.25">
      <c r="C2856" s="1" t="s">
        <v>28870</v>
      </c>
      <c r="D2856" s="1" t="s">
        <v>21993</v>
      </c>
    </row>
    <row r="2857" spans="3:4" x14ac:dyDescent="0.25">
      <c r="C2857" s="1" t="s">
        <v>28871</v>
      </c>
      <c r="D2857" s="1" t="s">
        <v>21995</v>
      </c>
    </row>
    <row r="2858" spans="3:4" x14ac:dyDescent="0.25">
      <c r="C2858" s="1" t="s">
        <v>28872</v>
      </c>
      <c r="D2858" s="1" t="s">
        <v>21997</v>
      </c>
    </row>
    <row r="2859" spans="3:4" x14ac:dyDescent="0.25">
      <c r="C2859" s="1" t="s">
        <v>28873</v>
      </c>
      <c r="D2859" s="1" t="s">
        <v>21999</v>
      </c>
    </row>
    <row r="2860" spans="3:4" x14ac:dyDescent="0.25">
      <c r="C2860" s="1" t="s">
        <v>28874</v>
      </c>
      <c r="D2860" s="1" t="s">
        <v>22001</v>
      </c>
    </row>
    <row r="2861" spans="3:4" x14ac:dyDescent="0.25">
      <c r="C2861" s="1" t="s">
        <v>28875</v>
      </c>
      <c r="D2861" s="1" t="s">
        <v>22003</v>
      </c>
    </row>
    <row r="2862" spans="3:4" x14ac:dyDescent="0.25">
      <c r="C2862" s="1" t="s">
        <v>28876</v>
      </c>
      <c r="D2862" s="1" t="s">
        <v>22005</v>
      </c>
    </row>
    <row r="2863" spans="3:4" x14ac:dyDescent="0.25">
      <c r="C2863" s="1" t="s">
        <v>28877</v>
      </c>
      <c r="D2863" s="1" t="s">
        <v>22007</v>
      </c>
    </row>
    <row r="2864" spans="3:4" x14ac:dyDescent="0.25">
      <c r="C2864" s="1" t="s">
        <v>28878</v>
      </c>
      <c r="D2864" s="1" t="s">
        <v>22009</v>
      </c>
    </row>
    <row r="2865" spans="3:4" x14ac:dyDescent="0.25">
      <c r="C2865" s="1" t="s">
        <v>28879</v>
      </c>
      <c r="D2865" s="1" t="s">
        <v>22011</v>
      </c>
    </row>
    <row r="2866" spans="3:4" x14ac:dyDescent="0.25">
      <c r="C2866" s="1" t="s">
        <v>28880</v>
      </c>
      <c r="D2866" s="1" t="s">
        <v>22013</v>
      </c>
    </row>
    <row r="2867" spans="3:4" x14ac:dyDescent="0.25">
      <c r="C2867" s="1" t="s">
        <v>28881</v>
      </c>
      <c r="D2867" s="1" t="s">
        <v>22015</v>
      </c>
    </row>
    <row r="2868" spans="3:4" x14ac:dyDescent="0.25">
      <c r="C2868" s="1" t="s">
        <v>28882</v>
      </c>
      <c r="D2868" s="1" t="s">
        <v>22017</v>
      </c>
    </row>
    <row r="2869" spans="3:4" x14ac:dyDescent="0.25">
      <c r="C2869" s="1" t="s">
        <v>28883</v>
      </c>
      <c r="D2869" s="1" t="s">
        <v>22019</v>
      </c>
    </row>
    <row r="2870" spans="3:4" x14ac:dyDescent="0.25">
      <c r="C2870" s="1" t="s">
        <v>28884</v>
      </c>
      <c r="D2870" s="1" t="s">
        <v>22021</v>
      </c>
    </row>
    <row r="2871" spans="3:4" x14ac:dyDescent="0.25">
      <c r="C2871" s="1" t="s">
        <v>28885</v>
      </c>
      <c r="D2871" s="1" t="s">
        <v>22023</v>
      </c>
    </row>
    <row r="2872" spans="3:4" x14ac:dyDescent="0.25">
      <c r="C2872" s="1" t="s">
        <v>28886</v>
      </c>
      <c r="D2872" s="1" t="s">
        <v>22025</v>
      </c>
    </row>
    <row r="2873" spans="3:4" x14ac:dyDescent="0.25">
      <c r="C2873" s="1" t="s">
        <v>28887</v>
      </c>
      <c r="D2873" s="1" t="s">
        <v>22027</v>
      </c>
    </row>
    <row r="2874" spans="3:4" x14ac:dyDescent="0.25">
      <c r="C2874" s="1" t="s">
        <v>28888</v>
      </c>
      <c r="D2874" s="1" t="s">
        <v>22029</v>
      </c>
    </row>
    <row r="2875" spans="3:4" x14ac:dyDescent="0.25">
      <c r="C2875" s="1" t="s">
        <v>28889</v>
      </c>
      <c r="D2875" s="1" t="s">
        <v>22031</v>
      </c>
    </row>
    <row r="2876" spans="3:4" x14ac:dyDescent="0.25">
      <c r="C2876" s="1" t="s">
        <v>28890</v>
      </c>
      <c r="D2876" s="1" t="s">
        <v>22033</v>
      </c>
    </row>
    <row r="2877" spans="3:4" x14ac:dyDescent="0.25">
      <c r="C2877" s="1" t="s">
        <v>28891</v>
      </c>
      <c r="D2877" s="1" t="s">
        <v>22035</v>
      </c>
    </row>
    <row r="2878" spans="3:4" x14ac:dyDescent="0.25">
      <c r="C2878" s="1" t="s">
        <v>28892</v>
      </c>
      <c r="D2878" s="1" t="s">
        <v>22037</v>
      </c>
    </row>
    <row r="2879" spans="3:4" x14ac:dyDescent="0.25">
      <c r="C2879" s="1" t="s">
        <v>28893</v>
      </c>
      <c r="D2879" s="1" t="s">
        <v>22039</v>
      </c>
    </row>
    <row r="2880" spans="3:4" x14ac:dyDescent="0.25">
      <c r="C2880" s="1" t="s">
        <v>28894</v>
      </c>
      <c r="D2880" s="1" t="s">
        <v>22041</v>
      </c>
    </row>
    <row r="2881" spans="3:4" x14ac:dyDescent="0.25">
      <c r="C2881" s="1" t="s">
        <v>28895</v>
      </c>
      <c r="D2881" s="1" t="s">
        <v>22043</v>
      </c>
    </row>
    <row r="2882" spans="3:4" x14ac:dyDescent="0.25">
      <c r="C2882" s="1" t="s">
        <v>28896</v>
      </c>
      <c r="D2882" s="1" t="s">
        <v>22045</v>
      </c>
    </row>
    <row r="2883" spans="3:4" x14ac:dyDescent="0.25">
      <c r="C2883" s="1" t="s">
        <v>28897</v>
      </c>
      <c r="D2883" s="1" t="s">
        <v>22047</v>
      </c>
    </row>
    <row r="2884" spans="3:4" x14ac:dyDescent="0.25">
      <c r="C2884" s="1" t="s">
        <v>28898</v>
      </c>
      <c r="D2884" s="1" t="s">
        <v>22049</v>
      </c>
    </row>
    <row r="2885" spans="3:4" x14ac:dyDescent="0.25">
      <c r="C2885" s="1" t="s">
        <v>28899</v>
      </c>
      <c r="D2885" s="1" t="s">
        <v>22051</v>
      </c>
    </row>
    <row r="2886" spans="3:4" x14ac:dyDescent="0.25">
      <c r="C2886" s="1" t="s">
        <v>28900</v>
      </c>
      <c r="D2886" s="1" t="s">
        <v>22053</v>
      </c>
    </row>
    <row r="2887" spans="3:4" x14ac:dyDescent="0.25">
      <c r="C2887" s="1" t="s">
        <v>28901</v>
      </c>
      <c r="D2887" s="1" t="s">
        <v>22055</v>
      </c>
    </row>
    <row r="2888" spans="3:4" x14ac:dyDescent="0.25">
      <c r="C2888" s="1" t="s">
        <v>28902</v>
      </c>
      <c r="D2888" s="1" t="s">
        <v>22057</v>
      </c>
    </row>
    <row r="2889" spans="3:4" x14ac:dyDescent="0.25">
      <c r="C2889" s="1" t="s">
        <v>28903</v>
      </c>
      <c r="D2889" s="1" t="s">
        <v>22059</v>
      </c>
    </row>
    <row r="2890" spans="3:4" x14ac:dyDescent="0.25">
      <c r="C2890" s="1" t="s">
        <v>28904</v>
      </c>
      <c r="D2890" s="1" t="s">
        <v>22061</v>
      </c>
    </row>
    <row r="2891" spans="3:4" x14ac:dyDescent="0.25">
      <c r="C2891" s="1" t="s">
        <v>28905</v>
      </c>
      <c r="D2891" s="1" t="s">
        <v>22063</v>
      </c>
    </row>
    <row r="2892" spans="3:4" x14ac:dyDescent="0.25">
      <c r="C2892" s="1" t="s">
        <v>28906</v>
      </c>
      <c r="D2892" s="1" t="s">
        <v>22065</v>
      </c>
    </row>
    <row r="2893" spans="3:4" x14ac:dyDescent="0.25">
      <c r="C2893" s="1" t="s">
        <v>28907</v>
      </c>
      <c r="D2893" s="1" t="s">
        <v>22067</v>
      </c>
    </row>
    <row r="2894" spans="3:4" x14ac:dyDescent="0.25">
      <c r="C2894" s="1" t="s">
        <v>28908</v>
      </c>
      <c r="D2894" s="1" t="s">
        <v>22069</v>
      </c>
    </row>
    <row r="2895" spans="3:4" x14ac:dyDescent="0.25">
      <c r="C2895" s="1" t="s">
        <v>28909</v>
      </c>
      <c r="D2895" s="1" t="s">
        <v>22071</v>
      </c>
    </row>
    <row r="2896" spans="3:4" x14ac:dyDescent="0.25">
      <c r="C2896" s="1" t="s">
        <v>28910</v>
      </c>
      <c r="D2896" s="1" t="s">
        <v>22073</v>
      </c>
    </row>
    <row r="2897" spans="3:4" x14ac:dyDescent="0.25">
      <c r="C2897" s="1" t="s">
        <v>28911</v>
      </c>
      <c r="D2897" s="1" t="s">
        <v>22075</v>
      </c>
    </row>
    <row r="2898" spans="3:4" x14ac:dyDescent="0.25">
      <c r="C2898" s="1" t="s">
        <v>28912</v>
      </c>
      <c r="D2898" s="1" t="s">
        <v>22077</v>
      </c>
    </row>
    <row r="2899" spans="3:4" x14ac:dyDescent="0.25">
      <c r="C2899" s="1" t="s">
        <v>28913</v>
      </c>
      <c r="D2899" s="1" t="s">
        <v>22079</v>
      </c>
    </row>
    <row r="2900" spans="3:4" x14ac:dyDescent="0.25">
      <c r="C2900" s="1" t="s">
        <v>28914</v>
      </c>
      <c r="D2900" s="1" t="s">
        <v>22081</v>
      </c>
    </row>
    <row r="2901" spans="3:4" x14ac:dyDescent="0.25">
      <c r="C2901" s="1" t="s">
        <v>28915</v>
      </c>
      <c r="D2901" s="1" t="s">
        <v>22083</v>
      </c>
    </row>
    <row r="2902" spans="3:4" x14ac:dyDescent="0.25">
      <c r="C2902" s="1" t="s">
        <v>28916</v>
      </c>
      <c r="D2902" s="1" t="s">
        <v>22085</v>
      </c>
    </row>
    <row r="2903" spans="3:4" x14ac:dyDescent="0.25">
      <c r="C2903" s="1" t="s">
        <v>28917</v>
      </c>
      <c r="D2903" s="1" t="s">
        <v>22087</v>
      </c>
    </row>
    <row r="2904" spans="3:4" x14ac:dyDescent="0.25">
      <c r="C2904" s="1" t="s">
        <v>28918</v>
      </c>
      <c r="D2904" s="1" t="s">
        <v>22089</v>
      </c>
    </row>
    <row r="2905" spans="3:4" x14ac:dyDescent="0.25">
      <c r="C2905" s="1" t="s">
        <v>28919</v>
      </c>
      <c r="D2905" s="1" t="s">
        <v>22091</v>
      </c>
    </row>
    <row r="2906" spans="3:4" x14ac:dyDescent="0.25">
      <c r="C2906" s="1" t="s">
        <v>28920</v>
      </c>
      <c r="D2906" s="1" t="s">
        <v>22093</v>
      </c>
    </row>
    <row r="2907" spans="3:4" x14ac:dyDescent="0.25">
      <c r="C2907" s="1" t="s">
        <v>28921</v>
      </c>
      <c r="D2907" s="1" t="s">
        <v>22095</v>
      </c>
    </row>
    <row r="2908" spans="3:4" x14ac:dyDescent="0.25">
      <c r="C2908" s="1" t="s">
        <v>28922</v>
      </c>
      <c r="D2908" s="1" t="s">
        <v>22097</v>
      </c>
    </row>
    <row r="2909" spans="3:4" x14ac:dyDescent="0.25">
      <c r="C2909" s="1" t="s">
        <v>28923</v>
      </c>
      <c r="D2909" s="1" t="s">
        <v>22099</v>
      </c>
    </row>
    <row r="2910" spans="3:4" x14ac:dyDescent="0.25">
      <c r="C2910" s="1" t="s">
        <v>28924</v>
      </c>
      <c r="D2910" s="1" t="s">
        <v>22101</v>
      </c>
    </row>
    <row r="2911" spans="3:4" x14ac:dyDescent="0.25">
      <c r="C2911" s="1" t="s">
        <v>28925</v>
      </c>
      <c r="D2911" s="1" t="s">
        <v>22103</v>
      </c>
    </row>
    <row r="2912" spans="3:4" x14ac:dyDescent="0.25">
      <c r="C2912" s="1" t="s">
        <v>28926</v>
      </c>
      <c r="D2912" s="1" t="s">
        <v>22105</v>
      </c>
    </row>
    <row r="2913" spans="3:4" x14ac:dyDescent="0.25">
      <c r="C2913" s="1" t="s">
        <v>28927</v>
      </c>
      <c r="D2913" s="1" t="s">
        <v>22107</v>
      </c>
    </row>
    <row r="2914" spans="3:4" x14ac:dyDescent="0.25">
      <c r="C2914" s="1" t="s">
        <v>28928</v>
      </c>
      <c r="D2914" s="1" t="s">
        <v>22109</v>
      </c>
    </row>
    <row r="2915" spans="3:4" x14ac:dyDescent="0.25">
      <c r="C2915" s="1" t="s">
        <v>28929</v>
      </c>
      <c r="D2915" s="1" t="s">
        <v>22111</v>
      </c>
    </row>
    <row r="2916" spans="3:4" x14ac:dyDescent="0.25">
      <c r="C2916" s="1" t="s">
        <v>28930</v>
      </c>
      <c r="D2916" s="1" t="s">
        <v>22113</v>
      </c>
    </row>
    <row r="2917" spans="3:4" x14ac:dyDescent="0.25">
      <c r="C2917" s="1" t="s">
        <v>28931</v>
      </c>
      <c r="D2917" s="1" t="s">
        <v>22115</v>
      </c>
    </row>
    <row r="2918" spans="3:4" x14ac:dyDescent="0.25">
      <c r="C2918" s="1" t="s">
        <v>28932</v>
      </c>
      <c r="D2918" s="1" t="s">
        <v>22117</v>
      </c>
    </row>
    <row r="2919" spans="3:4" x14ac:dyDescent="0.25">
      <c r="C2919" s="1" t="s">
        <v>28933</v>
      </c>
      <c r="D2919" s="1" t="s">
        <v>22119</v>
      </c>
    </row>
    <row r="2920" spans="3:4" x14ac:dyDescent="0.25">
      <c r="C2920" s="1" t="s">
        <v>28934</v>
      </c>
      <c r="D2920" s="1" t="s">
        <v>22121</v>
      </c>
    </row>
    <row r="2921" spans="3:4" x14ac:dyDescent="0.25">
      <c r="C2921" s="1" t="s">
        <v>28935</v>
      </c>
      <c r="D2921" s="1" t="s">
        <v>22123</v>
      </c>
    </row>
    <row r="2922" spans="3:4" x14ac:dyDescent="0.25">
      <c r="C2922" s="1" t="s">
        <v>28936</v>
      </c>
      <c r="D2922" s="1" t="s">
        <v>22125</v>
      </c>
    </row>
    <row r="2923" spans="3:4" x14ac:dyDescent="0.25">
      <c r="C2923" s="1" t="s">
        <v>28937</v>
      </c>
      <c r="D2923" s="1" t="s">
        <v>22127</v>
      </c>
    </row>
    <row r="2924" spans="3:4" x14ac:dyDescent="0.25">
      <c r="C2924" s="1" t="s">
        <v>28938</v>
      </c>
      <c r="D2924" s="1" t="s">
        <v>22129</v>
      </c>
    </row>
    <row r="2925" spans="3:4" x14ac:dyDescent="0.25">
      <c r="C2925" s="1" t="s">
        <v>28939</v>
      </c>
      <c r="D2925" s="1" t="s">
        <v>22131</v>
      </c>
    </row>
    <row r="2926" spans="3:4" x14ac:dyDescent="0.25">
      <c r="C2926" s="1" t="s">
        <v>28940</v>
      </c>
      <c r="D2926" s="1" t="s">
        <v>22133</v>
      </c>
    </row>
    <row r="2927" spans="3:4" x14ac:dyDescent="0.25">
      <c r="C2927" s="1" t="s">
        <v>28941</v>
      </c>
      <c r="D2927" s="1" t="s">
        <v>22135</v>
      </c>
    </row>
    <row r="2928" spans="3:4" x14ac:dyDescent="0.25">
      <c r="C2928" s="1" t="s">
        <v>28942</v>
      </c>
      <c r="D2928" s="1" t="s">
        <v>22137</v>
      </c>
    </row>
    <row r="2929" spans="3:4" x14ac:dyDescent="0.25">
      <c r="C2929" s="1" t="s">
        <v>28943</v>
      </c>
      <c r="D2929" s="1" t="s">
        <v>22139</v>
      </c>
    </row>
    <row r="2930" spans="3:4" x14ac:dyDescent="0.25">
      <c r="C2930" s="1" t="s">
        <v>28944</v>
      </c>
      <c r="D2930" s="1" t="s">
        <v>22141</v>
      </c>
    </row>
    <row r="2931" spans="3:4" x14ac:dyDescent="0.25">
      <c r="C2931" s="1" t="s">
        <v>28945</v>
      </c>
      <c r="D2931" s="1" t="s">
        <v>22099</v>
      </c>
    </row>
    <row r="2932" spans="3:4" x14ac:dyDescent="0.25">
      <c r="C2932" s="1" t="s">
        <v>28946</v>
      </c>
      <c r="D2932" s="1" t="s">
        <v>22144</v>
      </c>
    </row>
    <row r="2933" spans="3:4" x14ac:dyDescent="0.25">
      <c r="C2933" s="1" t="s">
        <v>28947</v>
      </c>
      <c r="D2933" s="1" t="s">
        <v>22146</v>
      </c>
    </row>
    <row r="2934" spans="3:4" x14ac:dyDescent="0.25">
      <c r="C2934" s="1" t="s">
        <v>28948</v>
      </c>
      <c r="D2934" s="1" t="s">
        <v>22148</v>
      </c>
    </row>
    <row r="2935" spans="3:4" x14ac:dyDescent="0.25">
      <c r="C2935" s="1" t="s">
        <v>28949</v>
      </c>
      <c r="D2935" s="1" t="s">
        <v>22150</v>
      </c>
    </row>
    <row r="2936" spans="3:4" x14ac:dyDescent="0.25">
      <c r="C2936" s="1" t="s">
        <v>28950</v>
      </c>
      <c r="D2936" s="1" t="s">
        <v>22152</v>
      </c>
    </row>
    <row r="2937" spans="3:4" x14ac:dyDescent="0.25">
      <c r="C2937" s="1" t="s">
        <v>28951</v>
      </c>
      <c r="D2937" s="1" t="s">
        <v>22154</v>
      </c>
    </row>
    <row r="2938" spans="3:4" x14ac:dyDescent="0.25">
      <c r="C2938" s="1" t="s">
        <v>28952</v>
      </c>
      <c r="D2938" s="1" t="s">
        <v>22156</v>
      </c>
    </row>
    <row r="2939" spans="3:4" x14ac:dyDescent="0.25">
      <c r="C2939" s="1" t="s">
        <v>28953</v>
      </c>
      <c r="D2939" s="1" t="s">
        <v>22158</v>
      </c>
    </row>
    <row r="2940" spans="3:4" x14ac:dyDescent="0.25">
      <c r="C2940" s="1" t="s">
        <v>28954</v>
      </c>
      <c r="D2940" s="1" t="s">
        <v>22160</v>
      </c>
    </row>
    <row r="2941" spans="3:4" x14ac:dyDescent="0.25">
      <c r="C2941" s="1" t="s">
        <v>28955</v>
      </c>
      <c r="D2941" s="1" t="s">
        <v>22162</v>
      </c>
    </row>
    <row r="2942" spans="3:4" x14ac:dyDescent="0.25">
      <c r="C2942" s="1" t="s">
        <v>28956</v>
      </c>
      <c r="D2942" s="1" t="s">
        <v>22164</v>
      </c>
    </row>
    <row r="2943" spans="3:4" x14ac:dyDescent="0.25">
      <c r="C2943" s="1" t="s">
        <v>28957</v>
      </c>
      <c r="D2943" s="1" t="s">
        <v>22166</v>
      </c>
    </row>
    <row r="2944" spans="3:4" x14ac:dyDescent="0.25">
      <c r="C2944" s="1" t="s">
        <v>28958</v>
      </c>
      <c r="D2944" s="1" t="s">
        <v>22168</v>
      </c>
    </row>
    <row r="2945" spans="3:4" x14ac:dyDescent="0.25">
      <c r="C2945" s="1" t="s">
        <v>28959</v>
      </c>
      <c r="D2945" s="1" t="s">
        <v>22170</v>
      </c>
    </row>
    <row r="2946" spans="3:4" x14ac:dyDescent="0.25">
      <c r="C2946" s="1" t="s">
        <v>28960</v>
      </c>
      <c r="D2946" s="1" t="s">
        <v>22172</v>
      </c>
    </row>
    <row r="2947" spans="3:4" x14ac:dyDescent="0.25">
      <c r="C2947" s="1" t="s">
        <v>28961</v>
      </c>
      <c r="D2947" s="1" t="s">
        <v>22174</v>
      </c>
    </row>
    <row r="2948" spans="3:4" x14ac:dyDescent="0.25">
      <c r="C2948" s="1" t="s">
        <v>28962</v>
      </c>
      <c r="D2948" s="1" t="s">
        <v>22176</v>
      </c>
    </row>
    <row r="2949" spans="3:4" x14ac:dyDescent="0.25">
      <c r="C2949" s="1" t="s">
        <v>28963</v>
      </c>
      <c r="D2949" s="1" t="s">
        <v>22178</v>
      </c>
    </row>
    <row r="2950" spans="3:4" x14ac:dyDescent="0.25">
      <c r="C2950" s="1" t="s">
        <v>28964</v>
      </c>
      <c r="D2950" s="1" t="s">
        <v>22180</v>
      </c>
    </row>
    <row r="2951" spans="3:4" x14ac:dyDescent="0.25">
      <c r="C2951" s="1" t="s">
        <v>28965</v>
      </c>
      <c r="D2951" s="1" t="s">
        <v>22182</v>
      </c>
    </row>
    <row r="2952" spans="3:4" x14ac:dyDescent="0.25">
      <c r="C2952" s="1" t="s">
        <v>28966</v>
      </c>
      <c r="D2952" s="1" t="s">
        <v>22184</v>
      </c>
    </row>
    <row r="2953" spans="3:4" x14ac:dyDescent="0.25">
      <c r="C2953" s="1" t="s">
        <v>28967</v>
      </c>
      <c r="D2953" s="1" t="s">
        <v>22186</v>
      </c>
    </row>
    <row r="2954" spans="3:4" x14ac:dyDescent="0.25">
      <c r="C2954" s="1" t="s">
        <v>28968</v>
      </c>
      <c r="D2954" s="1" t="s">
        <v>22188</v>
      </c>
    </row>
    <row r="2955" spans="3:4" x14ac:dyDescent="0.25">
      <c r="C2955" s="1" t="s">
        <v>28969</v>
      </c>
      <c r="D2955" s="1" t="s">
        <v>22190</v>
      </c>
    </row>
    <row r="2956" spans="3:4" x14ac:dyDescent="0.25">
      <c r="C2956" s="1" t="s">
        <v>28970</v>
      </c>
      <c r="D2956" s="1" t="s">
        <v>22192</v>
      </c>
    </row>
    <row r="2957" spans="3:4" x14ac:dyDescent="0.25">
      <c r="C2957" s="1" t="s">
        <v>28971</v>
      </c>
      <c r="D2957" s="1" t="s">
        <v>22194</v>
      </c>
    </row>
    <row r="2958" spans="3:4" x14ac:dyDescent="0.25">
      <c r="C2958" s="1" t="s">
        <v>28972</v>
      </c>
      <c r="D2958" s="1" t="s">
        <v>22196</v>
      </c>
    </row>
    <row r="2959" spans="3:4" x14ac:dyDescent="0.25">
      <c r="C2959" s="1" t="s">
        <v>28973</v>
      </c>
      <c r="D2959" s="1" t="s">
        <v>22198</v>
      </c>
    </row>
    <row r="2960" spans="3:4" x14ac:dyDescent="0.25">
      <c r="C2960" s="1" t="s">
        <v>28974</v>
      </c>
      <c r="D2960" s="1" t="s">
        <v>22200</v>
      </c>
    </row>
    <row r="2961" spans="3:4" x14ac:dyDescent="0.25">
      <c r="C2961" s="1" t="s">
        <v>28975</v>
      </c>
      <c r="D2961" s="1" t="s">
        <v>22202</v>
      </c>
    </row>
    <row r="2962" spans="3:4" x14ac:dyDescent="0.25">
      <c r="C2962" s="1" t="s">
        <v>28976</v>
      </c>
      <c r="D2962" s="1" t="s">
        <v>22204</v>
      </c>
    </row>
    <row r="2963" spans="3:4" x14ac:dyDescent="0.25">
      <c r="C2963" s="1" t="s">
        <v>28977</v>
      </c>
      <c r="D2963" s="1" t="s">
        <v>22206</v>
      </c>
    </row>
    <row r="2964" spans="3:4" x14ac:dyDescent="0.25">
      <c r="C2964" s="1" t="s">
        <v>28978</v>
      </c>
      <c r="D2964" s="1" t="s">
        <v>22208</v>
      </c>
    </row>
    <row r="2965" spans="3:4" x14ac:dyDescent="0.25">
      <c r="C2965" s="1" t="s">
        <v>28979</v>
      </c>
      <c r="D2965" s="1" t="s">
        <v>22210</v>
      </c>
    </row>
    <row r="2966" spans="3:4" x14ac:dyDescent="0.25">
      <c r="C2966" s="1" t="s">
        <v>28980</v>
      </c>
      <c r="D2966" s="1" t="s">
        <v>22212</v>
      </c>
    </row>
    <row r="2967" spans="3:4" x14ac:dyDescent="0.25">
      <c r="C2967" s="1" t="s">
        <v>28981</v>
      </c>
      <c r="D2967" s="1" t="s">
        <v>22214</v>
      </c>
    </row>
    <row r="2968" spans="3:4" x14ac:dyDescent="0.25">
      <c r="C2968" s="1" t="s">
        <v>28982</v>
      </c>
      <c r="D2968" s="1" t="s">
        <v>22216</v>
      </c>
    </row>
    <row r="2969" spans="3:4" x14ac:dyDescent="0.25">
      <c r="C2969" s="1" t="s">
        <v>28983</v>
      </c>
      <c r="D2969" s="1" t="s">
        <v>22218</v>
      </c>
    </row>
    <row r="2970" spans="3:4" x14ac:dyDescent="0.25">
      <c r="C2970" s="1" t="s">
        <v>28984</v>
      </c>
      <c r="D2970" s="1" t="s">
        <v>22220</v>
      </c>
    </row>
    <row r="2971" spans="3:4" x14ac:dyDescent="0.25">
      <c r="C2971" s="1" t="s">
        <v>28985</v>
      </c>
      <c r="D2971" s="1" t="s">
        <v>22222</v>
      </c>
    </row>
    <row r="2972" spans="3:4" x14ac:dyDescent="0.25">
      <c r="C2972" s="1" t="s">
        <v>28986</v>
      </c>
      <c r="D2972" s="1" t="s">
        <v>22224</v>
      </c>
    </row>
    <row r="2973" spans="3:4" x14ac:dyDescent="0.25">
      <c r="C2973" s="1" t="s">
        <v>28987</v>
      </c>
      <c r="D2973" s="1" t="s">
        <v>22226</v>
      </c>
    </row>
    <row r="2974" spans="3:4" x14ac:dyDescent="0.25">
      <c r="C2974" s="1" t="s">
        <v>28988</v>
      </c>
      <c r="D2974" s="1" t="s">
        <v>22228</v>
      </c>
    </row>
    <row r="2975" spans="3:4" x14ac:dyDescent="0.25">
      <c r="C2975" s="1" t="s">
        <v>28989</v>
      </c>
      <c r="D2975" s="1" t="s">
        <v>22230</v>
      </c>
    </row>
    <row r="2976" spans="3:4" x14ac:dyDescent="0.25">
      <c r="C2976" s="1" t="s">
        <v>28990</v>
      </c>
      <c r="D2976" s="1" t="s">
        <v>22232</v>
      </c>
    </row>
    <row r="2977" spans="3:4" x14ac:dyDescent="0.25">
      <c r="C2977" s="1" t="s">
        <v>28991</v>
      </c>
      <c r="D2977" s="1" t="s">
        <v>22234</v>
      </c>
    </row>
    <row r="2978" spans="3:4" x14ac:dyDescent="0.25">
      <c r="C2978" s="1" t="s">
        <v>28992</v>
      </c>
      <c r="D2978" s="1" t="s">
        <v>22236</v>
      </c>
    </row>
    <row r="2979" spans="3:4" x14ac:dyDescent="0.25">
      <c r="C2979" s="1" t="s">
        <v>28993</v>
      </c>
      <c r="D2979" s="1" t="s">
        <v>22238</v>
      </c>
    </row>
    <row r="2980" spans="3:4" x14ac:dyDescent="0.25">
      <c r="C2980" s="1" t="s">
        <v>28994</v>
      </c>
      <c r="D2980" s="1" t="s">
        <v>22240</v>
      </c>
    </row>
    <row r="2981" spans="3:4" x14ac:dyDescent="0.25">
      <c r="C2981" s="1" t="s">
        <v>28995</v>
      </c>
      <c r="D2981" s="1" t="s">
        <v>22242</v>
      </c>
    </row>
    <row r="2982" spans="3:4" x14ac:dyDescent="0.25">
      <c r="C2982" s="1" t="s">
        <v>28996</v>
      </c>
      <c r="D2982" s="1" t="s">
        <v>22244</v>
      </c>
    </row>
    <row r="2983" spans="3:4" x14ac:dyDescent="0.25">
      <c r="C2983" s="1" t="s">
        <v>28997</v>
      </c>
      <c r="D2983" s="1" t="s">
        <v>22246</v>
      </c>
    </row>
    <row r="2984" spans="3:4" x14ac:dyDescent="0.25">
      <c r="C2984" s="1" t="s">
        <v>28998</v>
      </c>
      <c r="D2984" s="1" t="s">
        <v>22248</v>
      </c>
    </row>
    <row r="2985" spans="3:4" x14ac:dyDescent="0.25">
      <c r="C2985" s="1" t="s">
        <v>28999</v>
      </c>
      <c r="D2985" s="1" t="s">
        <v>22250</v>
      </c>
    </row>
    <row r="2986" spans="3:4" x14ac:dyDescent="0.25">
      <c r="C2986" s="1" t="s">
        <v>29000</v>
      </c>
      <c r="D2986" s="1" t="s">
        <v>22252</v>
      </c>
    </row>
    <row r="2987" spans="3:4" x14ac:dyDescent="0.25">
      <c r="C2987" s="1" t="s">
        <v>29001</v>
      </c>
      <c r="D2987" s="1" t="s">
        <v>22254</v>
      </c>
    </row>
    <row r="2988" spans="3:4" x14ac:dyDescent="0.25">
      <c r="C2988" s="1" t="s">
        <v>29002</v>
      </c>
      <c r="D2988" s="1" t="s">
        <v>22256</v>
      </c>
    </row>
    <row r="2989" spans="3:4" x14ac:dyDescent="0.25">
      <c r="C2989" s="1" t="s">
        <v>29003</v>
      </c>
      <c r="D2989" s="1" t="s">
        <v>22258</v>
      </c>
    </row>
    <row r="2990" spans="3:4" x14ac:dyDescent="0.25">
      <c r="C2990" s="1" t="s">
        <v>29004</v>
      </c>
      <c r="D2990" s="1" t="s">
        <v>22260</v>
      </c>
    </row>
    <row r="2991" spans="3:4" x14ac:dyDescent="0.25">
      <c r="C2991" s="1" t="s">
        <v>29005</v>
      </c>
      <c r="D2991" s="1" t="s">
        <v>22262</v>
      </c>
    </row>
    <row r="2992" spans="3:4" x14ac:dyDescent="0.25">
      <c r="C2992" s="1" t="s">
        <v>29006</v>
      </c>
      <c r="D2992" s="1" t="s">
        <v>22264</v>
      </c>
    </row>
    <row r="2993" spans="3:4" x14ac:dyDescent="0.25">
      <c r="C2993" s="1" t="s">
        <v>29007</v>
      </c>
      <c r="D2993" s="1" t="s">
        <v>22266</v>
      </c>
    </row>
    <row r="2994" spans="3:4" x14ac:dyDescent="0.25">
      <c r="C2994" s="1" t="s">
        <v>29008</v>
      </c>
      <c r="D2994" s="1" t="s">
        <v>22268</v>
      </c>
    </row>
    <row r="2995" spans="3:4" x14ac:dyDescent="0.25">
      <c r="C2995" s="1" t="s">
        <v>29009</v>
      </c>
      <c r="D2995" s="1" t="s">
        <v>22270</v>
      </c>
    </row>
    <row r="2996" spans="3:4" x14ac:dyDescent="0.25">
      <c r="C2996" s="1" t="s">
        <v>29010</v>
      </c>
      <c r="D2996" s="1" t="s">
        <v>22272</v>
      </c>
    </row>
    <row r="2997" spans="3:4" x14ac:dyDescent="0.25">
      <c r="C2997" s="1" t="s">
        <v>29011</v>
      </c>
      <c r="D2997" s="1" t="s">
        <v>22274</v>
      </c>
    </row>
    <row r="2998" spans="3:4" x14ac:dyDescent="0.25">
      <c r="C2998" s="1" t="s">
        <v>29012</v>
      </c>
      <c r="D2998" s="1" t="s">
        <v>22276</v>
      </c>
    </row>
    <row r="2999" spans="3:4" x14ac:dyDescent="0.25">
      <c r="C2999" s="1" t="s">
        <v>29013</v>
      </c>
      <c r="D2999" s="1" t="s">
        <v>22278</v>
      </c>
    </row>
    <row r="3000" spans="3:4" x14ac:dyDescent="0.25">
      <c r="C3000" s="1" t="s">
        <v>29014</v>
      </c>
      <c r="D3000" s="1" t="s">
        <v>22280</v>
      </c>
    </row>
    <row r="3001" spans="3:4" x14ac:dyDescent="0.25">
      <c r="C3001" s="1" t="s">
        <v>29015</v>
      </c>
      <c r="D3001" s="1" t="s">
        <v>22282</v>
      </c>
    </row>
    <row r="3002" spans="3:4" x14ac:dyDescent="0.25">
      <c r="C3002" s="1" t="s">
        <v>29016</v>
      </c>
      <c r="D3002" s="1" t="s">
        <v>22284</v>
      </c>
    </row>
    <row r="3003" spans="3:4" x14ac:dyDescent="0.25">
      <c r="C3003" s="1" t="s">
        <v>29017</v>
      </c>
      <c r="D3003" s="1" t="s">
        <v>22286</v>
      </c>
    </row>
    <row r="3004" spans="3:4" x14ac:dyDescent="0.25">
      <c r="C3004" s="1" t="s">
        <v>29018</v>
      </c>
      <c r="D3004" s="1" t="s">
        <v>22288</v>
      </c>
    </row>
    <row r="3005" spans="3:4" x14ac:dyDescent="0.25">
      <c r="C3005" s="1" t="s">
        <v>29019</v>
      </c>
      <c r="D3005" s="1" t="s">
        <v>22290</v>
      </c>
    </row>
    <row r="3006" spans="3:4" x14ac:dyDescent="0.25">
      <c r="C3006" s="1" t="s">
        <v>29020</v>
      </c>
      <c r="D3006" s="1" t="s">
        <v>22292</v>
      </c>
    </row>
    <row r="3007" spans="3:4" x14ac:dyDescent="0.25">
      <c r="C3007" s="1" t="s">
        <v>29021</v>
      </c>
      <c r="D3007" s="1" t="s">
        <v>22294</v>
      </c>
    </row>
    <row r="3008" spans="3:4" x14ac:dyDescent="0.25">
      <c r="C3008" s="1" t="s">
        <v>29022</v>
      </c>
      <c r="D3008" s="1" t="s">
        <v>22296</v>
      </c>
    </row>
    <row r="3009" spans="3:4" x14ac:dyDescent="0.25">
      <c r="C3009" s="1" t="s">
        <v>29023</v>
      </c>
      <c r="D3009" s="1" t="s">
        <v>22298</v>
      </c>
    </row>
    <row r="3010" spans="3:4" x14ac:dyDescent="0.25">
      <c r="C3010" s="1" t="s">
        <v>29024</v>
      </c>
      <c r="D3010" s="1" t="s">
        <v>22300</v>
      </c>
    </row>
    <row r="3011" spans="3:4" x14ac:dyDescent="0.25">
      <c r="C3011" s="1" t="s">
        <v>29025</v>
      </c>
      <c r="D3011" s="1" t="s">
        <v>22302</v>
      </c>
    </row>
    <row r="3012" spans="3:4" x14ac:dyDescent="0.25">
      <c r="C3012" s="1" t="s">
        <v>29026</v>
      </c>
      <c r="D3012" s="1" t="s">
        <v>22304</v>
      </c>
    </row>
    <row r="3013" spans="3:4" x14ac:dyDescent="0.25">
      <c r="C3013" s="1" t="s">
        <v>29027</v>
      </c>
      <c r="D3013" s="1" t="s">
        <v>22306</v>
      </c>
    </row>
    <row r="3014" spans="3:4" x14ac:dyDescent="0.25">
      <c r="C3014" s="1" t="s">
        <v>29028</v>
      </c>
      <c r="D3014" s="1" t="s">
        <v>22308</v>
      </c>
    </row>
    <row r="3015" spans="3:4" x14ac:dyDescent="0.25">
      <c r="C3015" s="1" t="s">
        <v>29029</v>
      </c>
      <c r="D3015" s="1" t="s">
        <v>22310</v>
      </c>
    </row>
    <row r="3016" spans="3:4" x14ac:dyDescent="0.25">
      <c r="C3016" s="1" t="s">
        <v>29030</v>
      </c>
      <c r="D3016" s="1" t="s">
        <v>22312</v>
      </c>
    </row>
    <row r="3017" spans="3:4" x14ac:dyDescent="0.25">
      <c r="C3017" s="1" t="s">
        <v>29031</v>
      </c>
      <c r="D3017" s="1" t="s">
        <v>22314</v>
      </c>
    </row>
    <row r="3018" spans="3:4" x14ac:dyDescent="0.25">
      <c r="C3018" s="1" t="s">
        <v>29032</v>
      </c>
      <c r="D3018" s="1" t="s">
        <v>22316</v>
      </c>
    </row>
    <row r="3019" spans="3:4" x14ac:dyDescent="0.25">
      <c r="C3019" s="1" t="s">
        <v>29033</v>
      </c>
      <c r="D3019" s="1" t="s">
        <v>22318</v>
      </c>
    </row>
    <row r="3020" spans="3:4" x14ac:dyDescent="0.25">
      <c r="C3020" s="1" t="s">
        <v>29034</v>
      </c>
      <c r="D3020" s="1" t="s">
        <v>22320</v>
      </c>
    </row>
    <row r="3021" spans="3:4" x14ac:dyDescent="0.25">
      <c r="C3021" s="1" t="s">
        <v>29035</v>
      </c>
      <c r="D3021" s="1" t="s">
        <v>22322</v>
      </c>
    </row>
    <row r="3022" spans="3:4" x14ac:dyDescent="0.25">
      <c r="C3022" s="1" t="s">
        <v>29036</v>
      </c>
      <c r="D3022" s="1" t="s">
        <v>22324</v>
      </c>
    </row>
    <row r="3023" spans="3:4" x14ac:dyDescent="0.25">
      <c r="C3023" s="1" t="s">
        <v>29037</v>
      </c>
      <c r="D3023" s="1" t="s">
        <v>22326</v>
      </c>
    </row>
    <row r="3024" spans="3:4" x14ac:dyDescent="0.25">
      <c r="C3024" s="1" t="s">
        <v>29038</v>
      </c>
      <c r="D3024" s="1" t="s">
        <v>22328</v>
      </c>
    </row>
    <row r="3025" spans="3:4" x14ac:dyDescent="0.25">
      <c r="C3025" s="1" t="s">
        <v>29039</v>
      </c>
      <c r="D3025" s="1" t="s">
        <v>22330</v>
      </c>
    </row>
    <row r="3026" spans="3:4" x14ac:dyDescent="0.25">
      <c r="C3026" s="1" t="s">
        <v>29040</v>
      </c>
      <c r="D3026" s="1" t="s">
        <v>22332</v>
      </c>
    </row>
    <row r="3027" spans="3:4" x14ac:dyDescent="0.25">
      <c r="C3027" s="1" t="s">
        <v>29041</v>
      </c>
      <c r="D3027" s="1" t="s">
        <v>22334</v>
      </c>
    </row>
    <row r="3028" spans="3:4" x14ac:dyDescent="0.25">
      <c r="C3028" s="1" t="s">
        <v>29042</v>
      </c>
      <c r="D3028" s="1" t="s">
        <v>22336</v>
      </c>
    </row>
    <row r="3029" spans="3:4" x14ac:dyDescent="0.25">
      <c r="C3029" s="1" t="s">
        <v>29043</v>
      </c>
      <c r="D3029" s="1" t="s">
        <v>22338</v>
      </c>
    </row>
    <row r="3030" spans="3:4" x14ac:dyDescent="0.25">
      <c r="C3030" s="1" t="s">
        <v>29044</v>
      </c>
      <c r="D3030" s="1" t="s">
        <v>22340</v>
      </c>
    </row>
    <row r="3031" spans="3:4" x14ac:dyDescent="0.25">
      <c r="C3031" s="1" t="s">
        <v>29045</v>
      </c>
      <c r="D3031" s="1" t="s">
        <v>22342</v>
      </c>
    </row>
    <row r="3032" spans="3:4" x14ac:dyDescent="0.25">
      <c r="C3032" s="1" t="s">
        <v>29046</v>
      </c>
      <c r="D3032" s="1" t="s">
        <v>22344</v>
      </c>
    </row>
    <row r="3033" spans="3:4" x14ac:dyDescent="0.25">
      <c r="C3033" s="1" t="s">
        <v>29047</v>
      </c>
      <c r="D3033" s="1" t="s">
        <v>22346</v>
      </c>
    </row>
    <row r="3034" spans="3:4" x14ac:dyDescent="0.25">
      <c r="C3034" s="1" t="s">
        <v>29048</v>
      </c>
      <c r="D3034" s="1" t="s">
        <v>22348</v>
      </c>
    </row>
    <row r="3035" spans="3:4" x14ac:dyDescent="0.25">
      <c r="C3035" s="1" t="s">
        <v>29049</v>
      </c>
      <c r="D3035" s="1" t="s">
        <v>22350</v>
      </c>
    </row>
    <row r="3036" spans="3:4" x14ac:dyDescent="0.25">
      <c r="C3036" s="1" t="s">
        <v>29050</v>
      </c>
      <c r="D3036" s="1" t="s">
        <v>22352</v>
      </c>
    </row>
    <row r="3037" spans="3:4" x14ac:dyDescent="0.25">
      <c r="C3037" s="1" t="s">
        <v>29051</v>
      </c>
      <c r="D3037" s="1" t="s">
        <v>22354</v>
      </c>
    </row>
    <row r="3038" spans="3:4" x14ac:dyDescent="0.25">
      <c r="C3038" s="1" t="s">
        <v>29052</v>
      </c>
      <c r="D3038" s="1" t="s">
        <v>22356</v>
      </c>
    </row>
    <row r="3039" spans="3:4" x14ac:dyDescent="0.25">
      <c r="C3039" s="1" t="s">
        <v>29053</v>
      </c>
      <c r="D3039" s="1" t="s">
        <v>22358</v>
      </c>
    </row>
    <row r="3040" spans="3:4" x14ac:dyDescent="0.25">
      <c r="C3040" s="1" t="s">
        <v>29054</v>
      </c>
      <c r="D3040" s="1" t="s">
        <v>22346</v>
      </c>
    </row>
    <row r="3041" spans="3:4" x14ac:dyDescent="0.25">
      <c r="C3041" s="1" t="s">
        <v>29055</v>
      </c>
      <c r="D3041" s="1" t="s">
        <v>22361</v>
      </c>
    </row>
    <row r="3042" spans="3:4" x14ac:dyDescent="0.25">
      <c r="C3042" s="1" t="s">
        <v>29056</v>
      </c>
      <c r="D3042" s="1" t="s">
        <v>22363</v>
      </c>
    </row>
    <row r="3043" spans="3:4" x14ac:dyDescent="0.25">
      <c r="C3043" s="1" t="s">
        <v>29057</v>
      </c>
      <c r="D3043" s="1" t="s">
        <v>22365</v>
      </c>
    </row>
    <row r="3044" spans="3:4" x14ac:dyDescent="0.25">
      <c r="C3044" s="1" t="s">
        <v>29058</v>
      </c>
      <c r="D3044" s="1" t="s">
        <v>22367</v>
      </c>
    </row>
    <row r="3045" spans="3:4" x14ac:dyDescent="0.25">
      <c r="C3045" s="1" t="s">
        <v>29059</v>
      </c>
      <c r="D3045" s="1" t="s">
        <v>22369</v>
      </c>
    </row>
    <row r="3046" spans="3:4" x14ac:dyDescent="0.25">
      <c r="C3046" s="1" t="s">
        <v>29060</v>
      </c>
      <c r="D3046" s="1" t="s">
        <v>22371</v>
      </c>
    </row>
    <row r="3047" spans="3:4" x14ac:dyDescent="0.25">
      <c r="C3047" s="1" t="s">
        <v>29061</v>
      </c>
      <c r="D3047" s="1" t="s">
        <v>22373</v>
      </c>
    </row>
    <row r="3048" spans="3:4" x14ac:dyDescent="0.25">
      <c r="C3048" s="1" t="s">
        <v>29062</v>
      </c>
      <c r="D3048" s="1" t="s">
        <v>22375</v>
      </c>
    </row>
    <row r="3049" spans="3:4" x14ac:dyDescent="0.25">
      <c r="C3049" s="1" t="s">
        <v>29063</v>
      </c>
      <c r="D3049" s="1" t="s">
        <v>22377</v>
      </c>
    </row>
    <row r="3050" spans="3:4" x14ac:dyDescent="0.25">
      <c r="C3050" s="1" t="s">
        <v>29064</v>
      </c>
      <c r="D3050" s="1" t="s">
        <v>22379</v>
      </c>
    </row>
    <row r="3051" spans="3:4" x14ac:dyDescent="0.25">
      <c r="C3051" s="1" t="s">
        <v>29065</v>
      </c>
      <c r="D3051" s="1" t="s">
        <v>22381</v>
      </c>
    </row>
    <row r="3052" spans="3:4" x14ac:dyDescent="0.25">
      <c r="C3052" s="1" t="s">
        <v>29066</v>
      </c>
      <c r="D3052" s="1" t="s">
        <v>22383</v>
      </c>
    </row>
    <row r="3053" spans="3:4" x14ac:dyDescent="0.25">
      <c r="C3053" s="1" t="s">
        <v>29067</v>
      </c>
      <c r="D3053" s="1" t="s">
        <v>22385</v>
      </c>
    </row>
    <row r="3054" spans="3:4" x14ac:dyDescent="0.25">
      <c r="C3054" s="1" t="s">
        <v>29068</v>
      </c>
      <c r="D3054" s="1" t="s">
        <v>22387</v>
      </c>
    </row>
    <row r="3055" spans="3:4" x14ac:dyDescent="0.25">
      <c r="C3055" s="1" t="s">
        <v>29069</v>
      </c>
      <c r="D3055" s="1" t="s">
        <v>22389</v>
      </c>
    </row>
    <row r="3056" spans="3:4" x14ac:dyDescent="0.25">
      <c r="C3056" s="1" t="s">
        <v>29070</v>
      </c>
      <c r="D3056" s="1" t="s">
        <v>22391</v>
      </c>
    </row>
    <row r="3057" spans="3:4" x14ac:dyDescent="0.25">
      <c r="C3057" s="1" t="s">
        <v>29071</v>
      </c>
      <c r="D3057" s="1" t="s">
        <v>22393</v>
      </c>
    </row>
    <row r="3058" spans="3:4" x14ac:dyDescent="0.25">
      <c r="C3058" s="1" t="s">
        <v>29072</v>
      </c>
      <c r="D3058" s="1" t="s">
        <v>22395</v>
      </c>
    </row>
    <row r="3059" spans="3:4" x14ac:dyDescent="0.25">
      <c r="C3059" s="1" t="s">
        <v>29073</v>
      </c>
      <c r="D3059" s="1" t="s">
        <v>22397</v>
      </c>
    </row>
    <row r="3060" spans="3:4" x14ac:dyDescent="0.25">
      <c r="C3060" s="1" t="s">
        <v>29074</v>
      </c>
      <c r="D3060" s="1" t="s">
        <v>22399</v>
      </c>
    </row>
    <row r="3061" spans="3:4" x14ac:dyDescent="0.25">
      <c r="C3061" s="1" t="s">
        <v>29075</v>
      </c>
      <c r="D3061" s="1" t="s">
        <v>22401</v>
      </c>
    </row>
    <row r="3062" spans="3:4" x14ac:dyDescent="0.25">
      <c r="C3062" s="1" t="s">
        <v>29076</v>
      </c>
      <c r="D3062" s="1" t="s">
        <v>22403</v>
      </c>
    </row>
    <row r="3063" spans="3:4" x14ac:dyDescent="0.25">
      <c r="C3063" s="1" t="s">
        <v>29077</v>
      </c>
      <c r="D3063" s="1" t="s">
        <v>22405</v>
      </c>
    </row>
    <row r="3064" spans="3:4" x14ac:dyDescent="0.25">
      <c r="C3064" s="1" t="s">
        <v>29078</v>
      </c>
      <c r="D3064" s="1" t="s">
        <v>22407</v>
      </c>
    </row>
    <row r="3065" spans="3:4" x14ac:dyDescent="0.25">
      <c r="C3065" s="1" t="s">
        <v>29079</v>
      </c>
      <c r="D3065" s="1" t="s">
        <v>22409</v>
      </c>
    </row>
    <row r="3066" spans="3:4" x14ac:dyDescent="0.25">
      <c r="C3066" s="1" t="s">
        <v>29080</v>
      </c>
      <c r="D3066" s="1" t="s">
        <v>22411</v>
      </c>
    </row>
    <row r="3067" spans="3:4" x14ac:dyDescent="0.25">
      <c r="C3067" s="1" t="s">
        <v>29081</v>
      </c>
      <c r="D3067" s="1" t="s">
        <v>22413</v>
      </c>
    </row>
    <row r="3068" spans="3:4" x14ac:dyDescent="0.25">
      <c r="C3068" s="1" t="s">
        <v>29082</v>
      </c>
      <c r="D3068" s="1" t="s">
        <v>22415</v>
      </c>
    </row>
    <row r="3069" spans="3:4" x14ac:dyDescent="0.25">
      <c r="C3069" s="1" t="s">
        <v>29083</v>
      </c>
      <c r="D3069" s="1" t="s">
        <v>22417</v>
      </c>
    </row>
    <row r="3070" spans="3:4" x14ac:dyDescent="0.25">
      <c r="C3070" s="1" t="s">
        <v>29084</v>
      </c>
      <c r="D3070" s="1" t="s">
        <v>22419</v>
      </c>
    </row>
    <row r="3071" spans="3:4" x14ac:dyDescent="0.25">
      <c r="C3071" s="1" t="s">
        <v>29085</v>
      </c>
      <c r="D3071" s="1" t="s">
        <v>22421</v>
      </c>
    </row>
    <row r="3072" spans="3:4" x14ac:dyDescent="0.25">
      <c r="C3072" s="1" t="s">
        <v>29086</v>
      </c>
      <c r="D3072" s="1" t="s">
        <v>22423</v>
      </c>
    </row>
    <row r="3073" spans="3:4" x14ac:dyDescent="0.25">
      <c r="C3073" s="1" t="s">
        <v>29087</v>
      </c>
      <c r="D3073" s="1" t="s">
        <v>22425</v>
      </c>
    </row>
    <row r="3074" spans="3:4" x14ac:dyDescent="0.25">
      <c r="C3074" s="1" t="s">
        <v>29088</v>
      </c>
      <c r="D3074" s="1" t="s">
        <v>22427</v>
      </c>
    </row>
    <row r="3075" spans="3:4" x14ac:dyDescent="0.25">
      <c r="C3075" s="1" t="s">
        <v>29089</v>
      </c>
      <c r="D3075" s="1" t="s">
        <v>22429</v>
      </c>
    </row>
    <row r="3076" spans="3:4" x14ac:dyDescent="0.25">
      <c r="C3076" s="1" t="s">
        <v>29090</v>
      </c>
      <c r="D3076" s="1" t="s">
        <v>22431</v>
      </c>
    </row>
    <row r="3077" spans="3:4" x14ac:dyDescent="0.25">
      <c r="C3077" s="1" t="s">
        <v>29091</v>
      </c>
      <c r="D3077" s="1" t="s">
        <v>22433</v>
      </c>
    </row>
    <row r="3078" spans="3:4" x14ac:dyDescent="0.25">
      <c r="C3078" s="1" t="s">
        <v>29092</v>
      </c>
      <c r="D3078" s="1" t="s">
        <v>22435</v>
      </c>
    </row>
    <row r="3079" spans="3:4" x14ac:dyDescent="0.25">
      <c r="C3079" s="1" t="s">
        <v>29093</v>
      </c>
      <c r="D3079" s="1" t="s">
        <v>22437</v>
      </c>
    </row>
    <row r="3080" spans="3:4" x14ac:dyDescent="0.25">
      <c r="C3080" s="1" t="s">
        <v>29094</v>
      </c>
      <c r="D3080" s="1" t="s">
        <v>22439</v>
      </c>
    </row>
    <row r="3081" spans="3:4" x14ac:dyDescent="0.25">
      <c r="C3081" s="1" t="s">
        <v>29095</v>
      </c>
      <c r="D3081" s="1" t="s">
        <v>22441</v>
      </c>
    </row>
    <row r="3082" spans="3:4" x14ac:dyDescent="0.25">
      <c r="C3082" s="1" t="s">
        <v>29096</v>
      </c>
      <c r="D3082" s="1" t="s">
        <v>22443</v>
      </c>
    </row>
    <row r="3083" spans="3:4" x14ac:dyDescent="0.25">
      <c r="C3083" s="1" t="s">
        <v>29097</v>
      </c>
      <c r="D3083" s="1" t="s">
        <v>22445</v>
      </c>
    </row>
    <row r="3084" spans="3:4" x14ac:dyDescent="0.25">
      <c r="C3084" s="1" t="s">
        <v>29098</v>
      </c>
      <c r="D3084" s="1" t="s">
        <v>22447</v>
      </c>
    </row>
    <row r="3085" spans="3:4" x14ac:dyDescent="0.25">
      <c r="C3085" s="1" t="s">
        <v>29099</v>
      </c>
      <c r="D3085" s="1" t="s">
        <v>22449</v>
      </c>
    </row>
    <row r="3086" spans="3:4" x14ac:dyDescent="0.25">
      <c r="C3086" s="1" t="s">
        <v>29100</v>
      </c>
      <c r="D3086" s="1" t="s">
        <v>22451</v>
      </c>
    </row>
    <row r="3087" spans="3:4" x14ac:dyDescent="0.25">
      <c r="C3087" s="1" t="s">
        <v>29101</v>
      </c>
      <c r="D3087" s="1" t="s">
        <v>22453</v>
      </c>
    </row>
    <row r="3088" spans="3:4" x14ac:dyDescent="0.25">
      <c r="C3088" s="1" t="s">
        <v>29102</v>
      </c>
      <c r="D3088" s="1" t="s">
        <v>22455</v>
      </c>
    </row>
    <row r="3089" spans="3:4" x14ac:dyDescent="0.25">
      <c r="C3089" s="1" t="s">
        <v>29103</v>
      </c>
      <c r="D3089" s="1" t="s">
        <v>22457</v>
      </c>
    </row>
    <row r="3090" spans="3:4" x14ac:dyDescent="0.25">
      <c r="C3090" s="1" t="s">
        <v>29104</v>
      </c>
      <c r="D3090" s="1" t="s">
        <v>22459</v>
      </c>
    </row>
    <row r="3091" spans="3:4" x14ac:dyDescent="0.25">
      <c r="C3091" s="1" t="s">
        <v>29105</v>
      </c>
      <c r="D3091" s="1" t="s">
        <v>22461</v>
      </c>
    </row>
    <row r="3092" spans="3:4" x14ac:dyDescent="0.25">
      <c r="C3092" s="1" t="s">
        <v>29106</v>
      </c>
      <c r="D3092" s="1" t="s">
        <v>22463</v>
      </c>
    </row>
    <row r="3093" spans="3:4" x14ac:dyDescent="0.25">
      <c r="C3093" s="1" t="s">
        <v>29107</v>
      </c>
      <c r="D3093" s="1" t="s">
        <v>22465</v>
      </c>
    </row>
    <row r="3094" spans="3:4" x14ac:dyDescent="0.25">
      <c r="C3094" s="1" t="s">
        <v>29108</v>
      </c>
      <c r="D3094" s="1" t="s">
        <v>22467</v>
      </c>
    </row>
    <row r="3095" spans="3:4" x14ac:dyDescent="0.25">
      <c r="C3095" s="1" t="s">
        <v>29109</v>
      </c>
      <c r="D3095" s="1" t="s">
        <v>22469</v>
      </c>
    </row>
    <row r="3096" spans="3:4" x14ac:dyDescent="0.25">
      <c r="C3096" s="1" t="s">
        <v>29110</v>
      </c>
      <c r="D3096" s="1" t="s">
        <v>22471</v>
      </c>
    </row>
    <row r="3097" spans="3:4" x14ac:dyDescent="0.25">
      <c r="C3097" s="1" t="s">
        <v>29111</v>
      </c>
      <c r="D3097" s="1" t="s">
        <v>22473</v>
      </c>
    </row>
    <row r="3098" spans="3:4" x14ac:dyDescent="0.25">
      <c r="C3098" s="1" t="s">
        <v>29112</v>
      </c>
      <c r="D3098" s="1" t="s">
        <v>22475</v>
      </c>
    </row>
    <row r="3099" spans="3:4" x14ac:dyDescent="0.25">
      <c r="C3099" s="1" t="s">
        <v>29113</v>
      </c>
      <c r="D3099" s="1" t="s">
        <v>22477</v>
      </c>
    </row>
    <row r="3100" spans="3:4" x14ac:dyDescent="0.25">
      <c r="C3100" s="1" t="s">
        <v>29114</v>
      </c>
      <c r="D3100" s="1" t="s">
        <v>22479</v>
      </c>
    </row>
    <row r="3101" spans="3:4" x14ac:dyDescent="0.25">
      <c r="C3101" s="1" t="s">
        <v>29115</v>
      </c>
      <c r="D3101" s="1" t="s">
        <v>22481</v>
      </c>
    </row>
    <row r="3102" spans="3:4" x14ac:dyDescent="0.25">
      <c r="C3102" s="1" t="s">
        <v>29116</v>
      </c>
      <c r="D3102" s="1" t="s">
        <v>22483</v>
      </c>
    </row>
    <row r="3103" spans="3:4" x14ac:dyDescent="0.25">
      <c r="C3103" s="1" t="s">
        <v>29117</v>
      </c>
      <c r="D3103" s="1" t="s">
        <v>22485</v>
      </c>
    </row>
    <row r="3104" spans="3:4" x14ac:dyDescent="0.25">
      <c r="C3104" s="1" t="s">
        <v>29118</v>
      </c>
      <c r="D3104" s="1" t="s">
        <v>22487</v>
      </c>
    </row>
    <row r="3105" spans="3:4" x14ac:dyDescent="0.25">
      <c r="C3105" s="1" t="s">
        <v>29119</v>
      </c>
      <c r="D3105" s="1" t="s">
        <v>22489</v>
      </c>
    </row>
    <row r="3106" spans="3:4" x14ac:dyDescent="0.25">
      <c r="C3106" s="1" t="s">
        <v>29120</v>
      </c>
      <c r="D3106" s="1" t="s">
        <v>22491</v>
      </c>
    </row>
    <row r="3107" spans="3:4" x14ac:dyDescent="0.25">
      <c r="C3107" s="1" t="s">
        <v>29121</v>
      </c>
      <c r="D3107" s="1" t="s">
        <v>22493</v>
      </c>
    </row>
    <row r="3108" spans="3:4" x14ac:dyDescent="0.25">
      <c r="C3108" s="1" t="s">
        <v>29122</v>
      </c>
      <c r="D3108" s="1" t="s">
        <v>22495</v>
      </c>
    </row>
    <row r="3109" spans="3:4" x14ac:dyDescent="0.25">
      <c r="C3109" s="1" t="s">
        <v>29123</v>
      </c>
      <c r="D3109" s="1" t="s">
        <v>22497</v>
      </c>
    </row>
    <row r="3110" spans="3:4" x14ac:dyDescent="0.25">
      <c r="C3110" s="1" t="s">
        <v>29124</v>
      </c>
      <c r="D3110" s="1" t="s">
        <v>22499</v>
      </c>
    </row>
    <row r="3111" spans="3:4" x14ac:dyDescent="0.25">
      <c r="C3111" s="1" t="s">
        <v>29125</v>
      </c>
      <c r="D3111" s="1" t="s">
        <v>22501</v>
      </c>
    </row>
    <row r="3112" spans="3:4" x14ac:dyDescent="0.25">
      <c r="C3112" s="1" t="s">
        <v>29126</v>
      </c>
      <c r="D3112" s="1" t="s">
        <v>22503</v>
      </c>
    </row>
    <row r="3113" spans="3:4" x14ac:dyDescent="0.25">
      <c r="C3113" s="1" t="s">
        <v>29127</v>
      </c>
      <c r="D3113" s="1" t="s">
        <v>22505</v>
      </c>
    </row>
    <row r="3114" spans="3:4" x14ac:dyDescent="0.25">
      <c r="C3114" s="1" t="s">
        <v>29128</v>
      </c>
      <c r="D3114" s="1" t="s">
        <v>22507</v>
      </c>
    </row>
    <row r="3115" spans="3:4" x14ac:dyDescent="0.25">
      <c r="C3115" s="1" t="s">
        <v>29129</v>
      </c>
      <c r="D3115" s="1" t="s">
        <v>22509</v>
      </c>
    </row>
    <row r="3116" spans="3:4" x14ac:dyDescent="0.25">
      <c r="C3116" s="1" t="s">
        <v>29130</v>
      </c>
      <c r="D3116" s="1" t="s">
        <v>22511</v>
      </c>
    </row>
    <row r="3117" spans="3:4" x14ac:dyDescent="0.25">
      <c r="C3117" s="1" t="s">
        <v>29131</v>
      </c>
      <c r="D3117" s="1" t="s">
        <v>22513</v>
      </c>
    </row>
    <row r="3118" spans="3:4" x14ac:dyDescent="0.25">
      <c r="C3118" s="1" t="s">
        <v>29132</v>
      </c>
      <c r="D3118" s="1" t="s">
        <v>22515</v>
      </c>
    </row>
    <row r="3119" spans="3:4" x14ac:dyDescent="0.25">
      <c r="C3119" s="1" t="s">
        <v>29133</v>
      </c>
      <c r="D3119" s="1" t="s">
        <v>22517</v>
      </c>
    </row>
    <row r="3120" spans="3:4" x14ac:dyDescent="0.25">
      <c r="C3120" s="1" t="s">
        <v>29134</v>
      </c>
      <c r="D3120" s="1" t="s">
        <v>22519</v>
      </c>
    </row>
    <row r="3121" spans="3:4" x14ac:dyDescent="0.25">
      <c r="C3121" s="1" t="s">
        <v>29135</v>
      </c>
      <c r="D3121" s="1" t="s">
        <v>22521</v>
      </c>
    </row>
    <row r="3122" spans="3:4" x14ac:dyDescent="0.25">
      <c r="C3122" s="1" t="s">
        <v>29136</v>
      </c>
      <c r="D3122" s="1" t="s">
        <v>22523</v>
      </c>
    </row>
    <row r="3123" spans="3:4" x14ac:dyDescent="0.25">
      <c r="C3123" s="1" t="s">
        <v>29137</v>
      </c>
      <c r="D3123" s="1" t="s">
        <v>22525</v>
      </c>
    </row>
    <row r="3124" spans="3:4" x14ac:dyDescent="0.25">
      <c r="C3124" s="1" t="s">
        <v>29138</v>
      </c>
      <c r="D3124" s="1" t="s">
        <v>22527</v>
      </c>
    </row>
    <row r="3125" spans="3:4" x14ac:dyDescent="0.25">
      <c r="C3125" s="1" t="s">
        <v>29139</v>
      </c>
      <c r="D3125" s="1" t="s">
        <v>22529</v>
      </c>
    </row>
    <row r="3126" spans="3:4" x14ac:dyDescent="0.25">
      <c r="C3126" s="1" t="s">
        <v>29140</v>
      </c>
      <c r="D3126" s="1" t="s">
        <v>22531</v>
      </c>
    </row>
    <row r="3127" spans="3:4" x14ac:dyDescent="0.25">
      <c r="C3127" s="1" t="s">
        <v>29141</v>
      </c>
      <c r="D3127" s="1" t="s">
        <v>22533</v>
      </c>
    </row>
    <row r="3128" spans="3:4" x14ac:dyDescent="0.25">
      <c r="C3128" s="1" t="s">
        <v>29142</v>
      </c>
      <c r="D3128" s="1" t="s">
        <v>22535</v>
      </c>
    </row>
    <row r="3129" spans="3:4" x14ac:dyDescent="0.25">
      <c r="C3129" s="1" t="s">
        <v>29143</v>
      </c>
      <c r="D3129" s="1" t="s">
        <v>22537</v>
      </c>
    </row>
    <row r="3130" spans="3:4" x14ac:dyDescent="0.25">
      <c r="C3130" s="1" t="s">
        <v>29144</v>
      </c>
      <c r="D3130" s="1" t="s">
        <v>22539</v>
      </c>
    </row>
    <row r="3131" spans="3:4" x14ac:dyDescent="0.25">
      <c r="C3131" s="1" t="s">
        <v>29145</v>
      </c>
      <c r="D3131" s="1" t="s">
        <v>22541</v>
      </c>
    </row>
    <row r="3132" spans="3:4" x14ac:dyDescent="0.25">
      <c r="C3132" s="1" t="s">
        <v>29146</v>
      </c>
      <c r="D3132" s="1" t="s">
        <v>22543</v>
      </c>
    </row>
    <row r="3133" spans="3:4" x14ac:dyDescent="0.25">
      <c r="C3133" s="1" t="s">
        <v>29147</v>
      </c>
      <c r="D3133" s="1" t="s">
        <v>22545</v>
      </c>
    </row>
    <row r="3134" spans="3:4" x14ac:dyDescent="0.25">
      <c r="C3134" s="1" t="s">
        <v>29148</v>
      </c>
      <c r="D3134" s="1" t="s">
        <v>22547</v>
      </c>
    </row>
    <row r="3135" spans="3:4" x14ac:dyDescent="0.25">
      <c r="C3135" s="1" t="s">
        <v>29149</v>
      </c>
      <c r="D3135" s="1" t="s">
        <v>22549</v>
      </c>
    </row>
    <row r="3136" spans="3:4" x14ac:dyDescent="0.25">
      <c r="C3136" s="1" t="s">
        <v>29150</v>
      </c>
      <c r="D3136" s="1" t="s">
        <v>22551</v>
      </c>
    </row>
    <row r="3137" spans="3:4" x14ac:dyDescent="0.25">
      <c r="C3137" s="1" t="s">
        <v>29151</v>
      </c>
      <c r="D3137" s="1" t="s">
        <v>22553</v>
      </c>
    </row>
    <row r="3138" spans="3:4" x14ac:dyDescent="0.25">
      <c r="C3138" s="1" t="s">
        <v>29152</v>
      </c>
      <c r="D3138" s="1" t="s">
        <v>22555</v>
      </c>
    </row>
    <row r="3139" spans="3:4" x14ac:dyDescent="0.25">
      <c r="C3139" s="1" t="s">
        <v>29153</v>
      </c>
      <c r="D3139" s="1" t="s">
        <v>22557</v>
      </c>
    </row>
    <row r="3140" spans="3:4" x14ac:dyDescent="0.25">
      <c r="C3140" s="1" t="s">
        <v>29154</v>
      </c>
      <c r="D3140" s="1" t="s">
        <v>22559</v>
      </c>
    </row>
    <row r="3141" spans="3:4" x14ac:dyDescent="0.25">
      <c r="C3141" s="1" t="s">
        <v>29155</v>
      </c>
      <c r="D3141" s="1" t="s">
        <v>22561</v>
      </c>
    </row>
    <row r="3142" spans="3:4" x14ac:dyDescent="0.25">
      <c r="C3142" s="1" t="s">
        <v>29156</v>
      </c>
      <c r="D3142" s="1" t="s">
        <v>22563</v>
      </c>
    </row>
    <row r="3143" spans="3:4" x14ac:dyDescent="0.25">
      <c r="C3143" s="1" t="s">
        <v>29157</v>
      </c>
      <c r="D3143" s="1" t="s">
        <v>22565</v>
      </c>
    </row>
    <row r="3144" spans="3:4" x14ac:dyDescent="0.25">
      <c r="C3144" s="1" t="s">
        <v>29158</v>
      </c>
      <c r="D3144" s="1" t="s">
        <v>22567</v>
      </c>
    </row>
    <row r="3145" spans="3:4" x14ac:dyDescent="0.25">
      <c r="C3145" s="1" t="s">
        <v>29159</v>
      </c>
      <c r="D3145" s="1" t="s">
        <v>22569</v>
      </c>
    </row>
    <row r="3146" spans="3:4" x14ac:dyDescent="0.25">
      <c r="C3146" s="1" t="s">
        <v>29160</v>
      </c>
      <c r="D3146" s="1" t="s">
        <v>22571</v>
      </c>
    </row>
    <row r="3147" spans="3:4" x14ac:dyDescent="0.25">
      <c r="C3147" s="1" t="s">
        <v>29161</v>
      </c>
      <c r="D3147" s="1" t="s">
        <v>22573</v>
      </c>
    </row>
    <row r="3148" spans="3:4" x14ac:dyDescent="0.25">
      <c r="C3148" s="1" t="s">
        <v>29162</v>
      </c>
      <c r="D3148" s="1" t="s">
        <v>22575</v>
      </c>
    </row>
    <row r="3149" spans="3:4" x14ac:dyDescent="0.25">
      <c r="C3149" s="1" t="s">
        <v>29163</v>
      </c>
      <c r="D3149" s="1" t="s">
        <v>22577</v>
      </c>
    </row>
    <row r="3150" spans="3:4" x14ac:dyDescent="0.25">
      <c r="C3150" s="1" t="s">
        <v>29164</v>
      </c>
      <c r="D3150" s="1" t="s">
        <v>22579</v>
      </c>
    </row>
    <row r="3151" spans="3:4" x14ac:dyDescent="0.25">
      <c r="C3151" s="1" t="s">
        <v>29165</v>
      </c>
      <c r="D3151" s="1" t="s">
        <v>22581</v>
      </c>
    </row>
    <row r="3152" spans="3:4" x14ac:dyDescent="0.25">
      <c r="C3152" s="1" t="s">
        <v>29166</v>
      </c>
      <c r="D3152" s="1" t="s">
        <v>22583</v>
      </c>
    </row>
    <row r="3153" spans="3:4" x14ac:dyDescent="0.25">
      <c r="C3153" s="1" t="s">
        <v>29167</v>
      </c>
      <c r="D3153" s="1" t="s">
        <v>22585</v>
      </c>
    </row>
    <row r="3154" spans="3:4" x14ac:dyDescent="0.25">
      <c r="C3154" s="1" t="s">
        <v>29168</v>
      </c>
      <c r="D3154" s="1" t="s">
        <v>22587</v>
      </c>
    </row>
    <row r="3155" spans="3:4" x14ac:dyDescent="0.25">
      <c r="C3155" s="1" t="s">
        <v>29169</v>
      </c>
      <c r="D3155" s="1" t="s">
        <v>22589</v>
      </c>
    </row>
    <row r="3156" spans="3:4" x14ac:dyDescent="0.25">
      <c r="C3156" s="1" t="s">
        <v>29170</v>
      </c>
      <c r="D3156" s="1" t="s">
        <v>22591</v>
      </c>
    </row>
    <row r="3157" spans="3:4" x14ac:dyDescent="0.25">
      <c r="C3157" s="1" t="s">
        <v>29171</v>
      </c>
      <c r="D3157" s="1" t="s">
        <v>22593</v>
      </c>
    </row>
    <row r="3158" spans="3:4" x14ac:dyDescent="0.25">
      <c r="C3158" s="1" t="s">
        <v>29172</v>
      </c>
      <c r="D3158" s="1" t="s">
        <v>22595</v>
      </c>
    </row>
    <row r="3159" spans="3:4" x14ac:dyDescent="0.25">
      <c r="C3159" s="1" t="s">
        <v>29173</v>
      </c>
      <c r="D3159" s="1" t="s">
        <v>22597</v>
      </c>
    </row>
    <row r="3160" spans="3:4" x14ac:dyDescent="0.25">
      <c r="C3160" s="1" t="s">
        <v>29174</v>
      </c>
      <c r="D3160" s="1" t="s">
        <v>22599</v>
      </c>
    </row>
    <row r="3161" spans="3:4" x14ac:dyDescent="0.25">
      <c r="C3161" s="1" t="s">
        <v>29175</v>
      </c>
      <c r="D3161" s="1" t="s">
        <v>22601</v>
      </c>
    </row>
    <row r="3162" spans="3:4" x14ac:dyDescent="0.25">
      <c r="C3162" s="1" t="s">
        <v>29176</v>
      </c>
      <c r="D3162" s="1" t="s">
        <v>22603</v>
      </c>
    </row>
    <row r="3163" spans="3:4" x14ac:dyDescent="0.25">
      <c r="C3163" s="1" t="s">
        <v>29177</v>
      </c>
      <c r="D3163" s="1" t="s">
        <v>22605</v>
      </c>
    </row>
    <row r="3164" spans="3:4" x14ac:dyDescent="0.25">
      <c r="C3164" s="1" t="s">
        <v>29178</v>
      </c>
      <c r="D3164" s="1" t="s">
        <v>22607</v>
      </c>
    </row>
    <row r="3165" spans="3:4" x14ac:dyDescent="0.25">
      <c r="C3165" s="1" t="s">
        <v>29179</v>
      </c>
      <c r="D3165" s="1" t="s">
        <v>22609</v>
      </c>
    </row>
    <row r="3166" spans="3:4" x14ac:dyDescent="0.25">
      <c r="C3166" s="1" t="s">
        <v>29180</v>
      </c>
      <c r="D3166" s="1" t="s">
        <v>22611</v>
      </c>
    </row>
    <row r="3167" spans="3:4" x14ac:dyDescent="0.25">
      <c r="C3167" s="1" t="s">
        <v>29181</v>
      </c>
      <c r="D3167" s="1" t="s">
        <v>22613</v>
      </c>
    </row>
    <row r="3168" spans="3:4" x14ac:dyDescent="0.25">
      <c r="C3168" s="1" t="s">
        <v>29182</v>
      </c>
      <c r="D3168" s="1" t="s">
        <v>22615</v>
      </c>
    </row>
    <row r="3169" spans="3:4" x14ac:dyDescent="0.25">
      <c r="C3169" s="1" t="s">
        <v>29183</v>
      </c>
      <c r="D3169" s="1" t="s">
        <v>22617</v>
      </c>
    </row>
    <row r="3170" spans="3:4" x14ac:dyDescent="0.25">
      <c r="C3170" s="1" t="s">
        <v>29184</v>
      </c>
      <c r="D3170" s="1" t="s">
        <v>22619</v>
      </c>
    </row>
    <row r="3171" spans="3:4" x14ac:dyDescent="0.25">
      <c r="C3171" s="1" t="s">
        <v>29185</v>
      </c>
      <c r="D3171" s="1" t="s">
        <v>22621</v>
      </c>
    </row>
    <row r="3172" spans="3:4" x14ac:dyDescent="0.25">
      <c r="C3172" s="1" t="s">
        <v>29186</v>
      </c>
      <c r="D3172" s="1" t="s">
        <v>22623</v>
      </c>
    </row>
    <row r="3173" spans="3:4" x14ac:dyDescent="0.25">
      <c r="C3173" s="1" t="s">
        <v>29187</v>
      </c>
      <c r="D3173" s="1" t="s">
        <v>22625</v>
      </c>
    </row>
    <row r="3174" spans="3:4" x14ac:dyDescent="0.25">
      <c r="C3174" s="1" t="s">
        <v>29188</v>
      </c>
      <c r="D3174" s="1" t="s">
        <v>22627</v>
      </c>
    </row>
    <row r="3175" spans="3:4" x14ac:dyDescent="0.25">
      <c r="C3175" s="1" t="s">
        <v>29189</v>
      </c>
      <c r="D3175" s="1" t="s">
        <v>22629</v>
      </c>
    </row>
    <row r="3176" spans="3:4" x14ac:dyDescent="0.25">
      <c r="C3176" s="1" t="s">
        <v>29190</v>
      </c>
      <c r="D3176" s="1" t="s">
        <v>22631</v>
      </c>
    </row>
    <row r="3177" spans="3:4" x14ac:dyDescent="0.25">
      <c r="C3177" s="1" t="s">
        <v>29191</v>
      </c>
      <c r="D3177" s="1" t="s">
        <v>22633</v>
      </c>
    </row>
    <row r="3178" spans="3:4" x14ac:dyDescent="0.25">
      <c r="C3178" s="1" t="s">
        <v>29192</v>
      </c>
      <c r="D3178" s="1" t="s">
        <v>22635</v>
      </c>
    </row>
    <row r="3179" spans="3:4" x14ac:dyDescent="0.25">
      <c r="C3179" s="1" t="s">
        <v>29193</v>
      </c>
      <c r="D3179" s="1" t="s">
        <v>22637</v>
      </c>
    </row>
    <row r="3180" spans="3:4" x14ac:dyDescent="0.25">
      <c r="C3180" s="1" t="s">
        <v>29194</v>
      </c>
      <c r="D3180" s="1" t="s">
        <v>22639</v>
      </c>
    </row>
    <row r="3181" spans="3:4" x14ac:dyDescent="0.25">
      <c r="C3181" s="1" t="s">
        <v>29195</v>
      </c>
      <c r="D3181" s="1" t="s">
        <v>22641</v>
      </c>
    </row>
    <row r="3182" spans="3:4" x14ac:dyDescent="0.25">
      <c r="C3182" s="1" t="s">
        <v>29196</v>
      </c>
      <c r="D3182" s="1" t="s">
        <v>22643</v>
      </c>
    </row>
    <row r="3183" spans="3:4" x14ac:dyDescent="0.25">
      <c r="C3183" s="1" t="s">
        <v>29197</v>
      </c>
      <c r="D3183" s="1" t="s">
        <v>22645</v>
      </c>
    </row>
    <row r="3184" spans="3:4" x14ac:dyDescent="0.25">
      <c r="C3184" s="1" t="s">
        <v>29198</v>
      </c>
      <c r="D3184" s="1" t="s">
        <v>22647</v>
      </c>
    </row>
    <row r="3185" spans="3:4" x14ac:dyDescent="0.25">
      <c r="C3185" s="1" t="s">
        <v>29199</v>
      </c>
      <c r="D3185" s="1" t="s">
        <v>22649</v>
      </c>
    </row>
    <row r="3186" spans="3:4" x14ac:dyDescent="0.25">
      <c r="C3186" s="1" t="s">
        <v>29200</v>
      </c>
      <c r="D3186" s="1" t="s">
        <v>22651</v>
      </c>
    </row>
    <row r="3187" spans="3:4" x14ac:dyDescent="0.25">
      <c r="C3187" s="1" t="s">
        <v>29201</v>
      </c>
      <c r="D3187" s="1" t="s">
        <v>22653</v>
      </c>
    </row>
    <row r="3188" spans="3:4" x14ac:dyDescent="0.25">
      <c r="C3188" s="1" t="s">
        <v>29202</v>
      </c>
      <c r="D3188" s="1" t="s">
        <v>22655</v>
      </c>
    </row>
    <row r="3189" spans="3:4" x14ac:dyDescent="0.25">
      <c r="C3189" s="1" t="s">
        <v>29203</v>
      </c>
      <c r="D3189" s="1" t="s">
        <v>22657</v>
      </c>
    </row>
    <row r="3190" spans="3:4" x14ac:dyDescent="0.25">
      <c r="C3190" s="1" t="s">
        <v>29204</v>
      </c>
      <c r="D3190" s="1" t="s">
        <v>22659</v>
      </c>
    </row>
    <row r="3191" spans="3:4" x14ac:dyDescent="0.25">
      <c r="C3191" s="1" t="s">
        <v>29205</v>
      </c>
      <c r="D3191" s="1" t="s">
        <v>22661</v>
      </c>
    </row>
    <row r="3192" spans="3:4" x14ac:dyDescent="0.25">
      <c r="C3192" s="1" t="s">
        <v>29206</v>
      </c>
      <c r="D3192" s="1" t="s">
        <v>22663</v>
      </c>
    </row>
    <row r="3193" spans="3:4" x14ac:dyDescent="0.25">
      <c r="C3193" s="1" t="s">
        <v>29207</v>
      </c>
      <c r="D3193" s="1" t="s">
        <v>22665</v>
      </c>
    </row>
    <row r="3194" spans="3:4" x14ac:dyDescent="0.25">
      <c r="C3194" s="1" t="s">
        <v>29208</v>
      </c>
      <c r="D3194" s="1" t="s">
        <v>22667</v>
      </c>
    </row>
    <row r="3195" spans="3:4" x14ac:dyDescent="0.25">
      <c r="C3195" s="1" t="s">
        <v>29209</v>
      </c>
      <c r="D3195" s="1" t="s">
        <v>22669</v>
      </c>
    </row>
    <row r="3196" spans="3:4" x14ac:dyDescent="0.25">
      <c r="C3196" s="1" t="s">
        <v>29210</v>
      </c>
      <c r="D3196" s="1" t="s">
        <v>22671</v>
      </c>
    </row>
    <row r="3197" spans="3:4" x14ac:dyDescent="0.25">
      <c r="C3197" s="1" t="s">
        <v>29211</v>
      </c>
      <c r="D3197" s="1" t="s">
        <v>22673</v>
      </c>
    </row>
    <row r="3198" spans="3:4" x14ac:dyDescent="0.25">
      <c r="C3198" s="1" t="s">
        <v>29212</v>
      </c>
      <c r="D3198" s="1" t="s">
        <v>22675</v>
      </c>
    </row>
    <row r="3199" spans="3:4" x14ac:dyDescent="0.25">
      <c r="C3199" s="1" t="s">
        <v>29213</v>
      </c>
      <c r="D3199" s="1" t="s">
        <v>22677</v>
      </c>
    </row>
    <row r="3200" spans="3:4" x14ac:dyDescent="0.25">
      <c r="C3200" s="1" t="s">
        <v>29214</v>
      </c>
      <c r="D3200" s="1" t="s">
        <v>22679</v>
      </c>
    </row>
    <row r="3201" spans="3:4" x14ac:dyDescent="0.25">
      <c r="C3201" s="1" t="s">
        <v>29215</v>
      </c>
      <c r="D3201" s="1" t="s">
        <v>22681</v>
      </c>
    </row>
    <row r="3202" spans="3:4" x14ac:dyDescent="0.25">
      <c r="C3202" s="1" t="s">
        <v>29216</v>
      </c>
      <c r="D3202" s="1" t="s">
        <v>22683</v>
      </c>
    </row>
    <row r="3203" spans="3:4" x14ac:dyDescent="0.25">
      <c r="C3203" s="1" t="s">
        <v>29217</v>
      </c>
      <c r="D3203" s="1" t="s">
        <v>22685</v>
      </c>
    </row>
    <row r="3204" spans="3:4" x14ac:dyDescent="0.25">
      <c r="C3204" s="1" t="s">
        <v>29218</v>
      </c>
      <c r="D3204" s="1" t="s">
        <v>22687</v>
      </c>
    </row>
    <row r="3205" spans="3:4" x14ac:dyDescent="0.25">
      <c r="C3205" s="1" t="s">
        <v>29219</v>
      </c>
      <c r="D3205" s="1" t="s">
        <v>22689</v>
      </c>
    </row>
    <row r="3206" spans="3:4" x14ac:dyDescent="0.25">
      <c r="C3206" s="1" t="s">
        <v>29220</v>
      </c>
      <c r="D3206" s="1" t="s">
        <v>22691</v>
      </c>
    </row>
    <row r="3207" spans="3:4" x14ac:dyDescent="0.25">
      <c r="C3207" s="1" t="s">
        <v>29221</v>
      </c>
      <c r="D3207" s="1" t="s">
        <v>22693</v>
      </c>
    </row>
    <row r="3208" spans="3:4" x14ac:dyDescent="0.25">
      <c r="C3208" s="1" t="s">
        <v>29222</v>
      </c>
      <c r="D3208" s="1" t="s">
        <v>22695</v>
      </c>
    </row>
    <row r="3209" spans="3:4" x14ac:dyDescent="0.25">
      <c r="C3209" s="1" t="s">
        <v>29223</v>
      </c>
      <c r="D3209" s="1" t="s">
        <v>22697</v>
      </c>
    </row>
    <row r="3210" spans="3:4" x14ac:dyDescent="0.25">
      <c r="C3210" s="1" t="s">
        <v>29224</v>
      </c>
      <c r="D3210" s="1" t="s">
        <v>22699</v>
      </c>
    </row>
    <row r="3211" spans="3:4" x14ac:dyDescent="0.25">
      <c r="C3211" s="1" t="s">
        <v>29225</v>
      </c>
      <c r="D3211" s="1" t="s">
        <v>22701</v>
      </c>
    </row>
    <row r="3212" spans="3:4" x14ac:dyDescent="0.25">
      <c r="C3212" s="1" t="s">
        <v>29226</v>
      </c>
      <c r="D3212" s="1" t="s">
        <v>22703</v>
      </c>
    </row>
    <row r="3213" spans="3:4" x14ac:dyDescent="0.25">
      <c r="C3213" s="1" t="s">
        <v>29227</v>
      </c>
      <c r="D3213" s="1" t="s">
        <v>22705</v>
      </c>
    </row>
    <row r="3214" spans="3:4" x14ac:dyDescent="0.25">
      <c r="C3214" s="1" t="s">
        <v>29228</v>
      </c>
      <c r="D3214" s="1" t="s">
        <v>22707</v>
      </c>
    </row>
    <row r="3215" spans="3:4" x14ac:dyDescent="0.25">
      <c r="C3215" s="1" t="s">
        <v>29229</v>
      </c>
      <c r="D3215" s="1" t="s">
        <v>22709</v>
      </c>
    </row>
    <row r="3216" spans="3:4" x14ac:dyDescent="0.25">
      <c r="C3216" s="1" t="s">
        <v>29230</v>
      </c>
      <c r="D3216" s="1" t="s">
        <v>22711</v>
      </c>
    </row>
    <row r="3217" spans="3:4" x14ac:dyDescent="0.25">
      <c r="C3217" s="1" t="s">
        <v>29231</v>
      </c>
      <c r="D3217" s="1" t="s">
        <v>22713</v>
      </c>
    </row>
    <row r="3218" spans="3:4" x14ac:dyDescent="0.25">
      <c r="C3218" s="1" t="s">
        <v>29232</v>
      </c>
      <c r="D3218" s="1" t="s">
        <v>22715</v>
      </c>
    </row>
    <row r="3219" spans="3:4" x14ac:dyDescent="0.25">
      <c r="C3219" s="1" t="s">
        <v>29233</v>
      </c>
      <c r="D3219" s="1" t="s">
        <v>22717</v>
      </c>
    </row>
    <row r="3220" spans="3:4" x14ac:dyDescent="0.25">
      <c r="C3220" s="1" t="s">
        <v>29234</v>
      </c>
      <c r="D3220" s="1" t="s">
        <v>22719</v>
      </c>
    </row>
    <row r="3221" spans="3:4" x14ac:dyDescent="0.25">
      <c r="C3221" s="1" t="s">
        <v>29235</v>
      </c>
      <c r="D3221" s="1" t="s">
        <v>22721</v>
      </c>
    </row>
    <row r="3222" spans="3:4" x14ac:dyDescent="0.25">
      <c r="C3222" s="1" t="s">
        <v>29236</v>
      </c>
      <c r="D3222" s="1" t="s">
        <v>22723</v>
      </c>
    </row>
    <row r="3223" spans="3:4" x14ac:dyDescent="0.25">
      <c r="C3223" s="1" t="s">
        <v>29237</v>
      </c>
      <c r="D3223" s="1" t="s">
        <v>22725</v>
      </c>
    </row>
    <row r="3224" spans="3:4" x14ac:dyDescent="0.25">
      <c r="C3224" s="1" t="s">
        <v>29238</v>
      </c>
      <c r="D3224" s="1" t="s">
        <v>22727</v>
      </c>
    </row>
    <row r="3225" spans="3:4" x14ac:dyDescent="0.25">
      <c r="C3225" s="1" t="s">
        <v>29239</v>
      </c>
      <c r="D3225" s="1" t="s">
        <v>22729</v>
      </c>
    </row>
    <row r="3226" spans="3:4" x14ac:dyDescent="0.25">
      <c r="C3226" s="1" t="s">
        <v>29240</v>
      </c>
      <c r="D3226" s="1" t="s">
        <v>22731</v>
      </c>
    </row>
    <row r="3227" spans="3:4" x14ac:dyDescent="0.25">
      <c r="C3227" s="1" t="s">
        <v>29241</v>
      </c>
      <c r="D3227" s="1" t="s">
        <v>22733</v>
      </c>
    </row>
    <row r="3228" spans="3:4" x14ac:dyDescent="0.25">
      <c r="C3228" s="1" t="s">
        <v>29242</v>
      </c>
      <c r="D3228" s="1" t="s">
        <v>22735</v>
      </c>
    </row>
    <row r="3229" spans="3:4" x14ac:dyDescent="0.25">
      <c r="C3229" s="1" t="s">
        <v>29243</v>
      </c>
      <c r="D3229" s="1" t="s">
        <v>22737</v>
      </c>
    </row>
    <row r="3230" spans="3:4" x14ac:dyDescent="0.25">
      <c r="C3230" s="1" t="s">
        <v>29244</v>
      </c>
      <c r="D3230" s="1" t="s">
        <v>22739</v>
      </c>
    </row>
    <row r="3231" spans="3:4" x14ac:dyDescent="0.25">
      <c r="C3231" s="1" t="s">
        <v>29245</v>
      </c>
      <c r="D3231" s="1" t="s">
        <v>22741</v>
      </c>
    </row>
    <row r="3232" spans="3:4" x14ac:dyDescent="0.25">
      <c r="C3232" s="1" t="s">
        <v>29246</v>
      </c>
      <c r="D3232" s="1" t="s">
        <v>22743</v>
      </c>
    </row>
    <row r="3233" spans="3:4" x14ac:dyDescent="0.25">
      <c r="C3233" s="1" t="s">
        <v>29247</v>
      </c>
      <c r="D3233" s="1" t="s">
        <v>22745</v>
      </c>
    </row>
    <row r="3234" spans="3:4" x14ac:dyDescent="0.25">
      <c r="C3234" s="1" t="s">
        <v>29248</v>
      </c>
      <c r="D3234" s="1" t="s">
        <v>22747</v>
      </c>
    </row>
    <row r="3235" spans="3:4" x14ac:dyDescent="0.25">
      <c r="C3235" s="1" t="s">
        <v>29249</v>
      </c>
      <c r="D3235" s="1" t="s">
        <v>22749</v>
      </c>
    </row>
    <row r="3236" spans="3:4" x14ac:dyDescent="0.25">
      <c r="C3236" s="1" t="s">
        <v>29250</v>
      </c>
      <c r="D3236" s="1" t="s">
        <v>22751</v>
      </c>
    </row>
    <row r="3237" spans="3:4" x14ac:dyDescent="0.25">
      <c r="C3237" s="1" t="s">
        <v>29251</v>
      </c>
      <c r="D3237" s="1" t="s">
        <v>22753</v>
      </c>
    </row>
    <row r="3238" spans="3:4" x14ac:dyDescent="0.25">
      <c r="C3238" s="1" t="s">
        <v>29252</v>
      </c>
      <c r="D3238" s="1" t="s">
        <v>22755</v>
      </c>
    </row>
    <row r="3239" spans="3:4" x14ac:dyDescent="0.25">
      <c r="C3239" s="1" t="s">
        <v>29253</v>
      </c>
      <c r="D3239" s="1" t="s">
        <v>22757</v>
      </c>
    </row>
    <row r="3240" spans="3:4" x14ac:dyDescent="0.25">
      <c r="C3240" s="1" t="s">
        <v>29254</v>
      </c>
      <c r="D3240" s="1" t="s">
        <v>22759</v>
      </c>
    </row>
    <row r="3241" spans="3:4" x14ac:dyDescent="0.25">
      <c r="C3241" s="1" t="s">
        <v>29255</v>
      </c>
      <c r="D3241" s="1" t="s">
        <v>22761</v>
      </c>
    </row>
    <row r="3242" spans="3:4" x14ac:dyDescent="0.25">
      <c r="C3242" s="1" t="s">
        <v>29256</v>
      </c>
      <c r="D3242" s="1" t="s">
        <v>22763</v>
      </c>
    </row>
    <row r="3243" spans="3:4" x14ac:dyDescent="0.25">
      <c r="C3243" s="1" t="s">
        <v>29257</v>
      </c>
      <c r="D3243" s="1" t="s">
        <v>22765</v>
      </c>
    </row>
    <row r="3244" spans="3:4" x14ac:dyDescent="0.25">
      <c r="C3244" s="1" t="s">
        <v>29258</v>
      </c>
      <c r="D3244" s="1" t="s">
        <v>22767</v>
      </c>
    </row>
    <row r="3245" spans="3:4" x14ac:dyDescent="0.25">
      <c r="C3245" s="1" t="s">
        <v>29259</v>
      </c>
      <c r="D3245" s="1" t="s">
        <v>22769</v>
      </c>
    </row>
    <row r="3246" spans="3:4" x14ac:dyDescent="0.25">
      <c r="C3246" s="1" t="s">
        <v>29260</v>
      </c>
      <c r="D3246" s="1" t="s">
        <v>22771</v>
      </c>
    </row>
    <row r="3247" spans="3:4" x14ac:dyDescent="0.25">
      <c r="C3247" s="1" t="s">
        <v>29261</v>
      </c>
      <c r="D3247" s="1" t="s">
        <v>22773</v>
      </c>
    </row>
    <row r="3248" spans="3:4" x14ac:dyDescent="0.25">
      <c r="C3248" s="1" t="s">
        <v>29262</v>
      </c>
      <c r="D3248" s="1" t="s">
        <v>22775</v>
      </c>
    </row>
    <row r="3249" spans="3:4" x14ac:dyDescent="0.25">
      <c r="C3249" s="1" t="s">
        <v>29263</v>
      </c>
      <c r="D3249" s="1" t="s">
        <v>22777</v>
      </c>
    </row>
    <row r="3250" spans="3:4" x14ac:dyDescent="0.25">
      <c r="C3250" s="1" t="s">
        <v>29264</v>
      </c>
      <c r="D3250" s="1" t="s">
        <v>22779</v>
      </c>
    </row>
    <row r="3251" spans="3:4" x14ac:dyDescent="0.25">
      <c r="C3251" s="1" t="s">
        <v>29265</v>
      </c>
      <c r="D3251" s="1" t="s">
        <v>22781</v>
      </c>
    </row>
    <row r="3252" spans="3:4" x14ac:dyDescent="0.25">
      <c r="C3252" s="1" t="s">
        <v>29266</v>
      </c>
      <c r="D3252" s="1" t="s">
        <v>22783</v>
      </c>
    </row>
    <row r="3253" spans="3:4" x14ac:dyDescent="0.25">
      <c r="C3253" s="1" t="s">
        <v>29267</v>
      </c>
      <c r="D3253" s="1" t="s">
        <v>22785</v>
      </c>
    </row>
    <row r="3254" spans="3:4" x14ac:dyDescent="0.25">
      <c r="C3254" s="1" t="s">
        <v>29268</v>
      </c>
      <c r="D3254" s="1" t="s">
        <v>22787</v>
      </c>
    </row>
    <row r="3255" spans="3:4" x14ac:dyDescent="0.25">
      <c r="C3255" s="1" t="s">
        <v>29269</v>
      </c>
      <c r="D3255" s="1" t="s">
        <v>22789</v>
      </c>
    </row>
    <row r="3256" spans="3:4" x14ac:dyDescent="0.25">
      <c r="C3256" s="1" t="s">
        <v>29270</v>
      </c>
      <c r="D3256" s="1" t="s">
        <v>22791</v>
      </c>
    </row>
    <row r="3257" spans="3:4" x14ac:dyDescent="0.25">
      <c r="C3257" s="1" t="s">
        <v>29271</v>
      </c>
      <c r="D3257" s="1" t="s">
        <v>22793</v>
      </c>
    </row>
    <row r="3258" spans="3:4" x14ac:dyDescent="0.25">
      <c r="C3258" s="1" t="s">
        <v>29272</v>
      </c>
      <c r="D3258" s="1" t="s">
        <v>22795</v>
      </c>
    </row>
    <row r="3259" spans="3:4" x14ac:dyDescent="0.25">
      <c r="C3259" s="1" t="s">
        <v>29273</v>
      </c>
      <c r="D3259" s="1" t="s">
        <v>22797</v>
      </c>
    </row>
    <row r="3260" spans="3:4" x14ac:dyDescent="0.25">
      <c r="C3260" s="1" t="s">
        <v>29274</v>
      </c>
      <c r="D3260" s="1" t="s">
        <v>22799</v>
      </c>
    </row>
    <row r="3261" spans="3:4" x14ac:dyDescent="0.25">
      <c r="C3261" s="1" t="s">
        <v>29275</v>
      </c>
      <c r="D3261" s="1" t="s">
        <v>22801</v>
      </c>
    </row>
    <row r="3262" spans="3:4" x14ac:dyDescent="0.25">
      <c r="C3262" s="1" t="s">
        <v>29276</v>
      </c>
      <c r="D3262" s="1" t="s">
        <v>22803</v>
      </c>
    </row>
    <row r="3263" spans="3:4" x14ac:dyDescent="0.25">
      <c r="C3263" s="1" t="s">
        <v>29277</v>
      </c>
      <c r="D3263" s="1" t="s">
        <v>22805</v>
      </c>
    </row>
    <row r="3264" spans="3:4" x14ac:dyDescent="0.25">
      <c r="C3264" s="1" t="s">
        <v>29278</v>
      </c>
      <c r="D3264" s="1" t="s">
        <v>22807</v>
      </c>
    </row>
    <row r="3265" spans="3:4" x14ac:dyDescent="0.25">
      <c r="C3265" s="1" t="s">
        <v>29279</v>
      </c>
      <c r="D3265" s="1" t="s">
        <v>22809</v>
      </c>
    </row>
    <row r="3266" spans="3:4" x14ac:dyDescent="0.25">
      <c r="C3266" s="1" t="s">
        <v>29280</v>
      </c>
      <c r="D3266" s="1" t="s">
        <v>22811</v>
      </c>
    </row>
    <row r="3267" spans="3:4" x14ac:dyDescent="0.25">
      <c r="C3267" s="1" t="s">
        <v>29281</v>
      </c>
      <c r="D3267" s="1" t="s">
        <v>22813</v>
      </c>
    </row>
    <row r="3268" spans="3:4" x14ac:dyDescent="0.25">
      <c r="C3268" s="1" t="s">
        <v>29282</v>
      </c>
      <c r="D3268" s="1" t="s">
        <v>22815</v>
      </c>
    </row>
    <row r="3269" spans="3:4" x14ac:dyDescent="0.25">
      <c r="C3269" s="1" t="s">
        <v>29283</v>
      </c>
      <c r="D3269" s="1" t="s">
        <v>22817</v>
      </c>
    </row>
    <row r="3270" spans="3:4" x14ac:dyDescent="0.25">
      <c r="C3270" s="1" t="s">
        <v>29284</v>
      </c>
      <c r="D3270" s="1" t="s">
        <v>22819</v>
      </c>
    </row>
    <row r="3271" spans="3:4" x14ac:dyDescent="0.25">
      <c r="C3271" s="1" t="s">
        <v>29285</v>
      </c>
      <c r="D3271" s="1" t="s">
        <v>22821</v>
      </c>
    </row>
    <row r="3272" spans="3:4" x14ac:dyDescent="0.25">
      <c r="C3272" s="1" t="s">
        <v>29286</v>
      </c>
      <c r="D3272" s="1" t="s">
        <v>22823</v>
      </c>
    </row>
    <row r="3273" spans="3:4" x14ac:dyDescent="0.25">
      <c r="C3273" s="1" t="s">
        <v>29287</v>
      </c>
      <c r="D3273" s="1" t="s">
        <v>22825</v>
      </c>
    </row>
    <row r="3274" spans="3:4" x14ac:dyDescent="0.25">
      <c r="C3274" s="1" t="s">
        <v>29288</v>
      </c>
      <c r="D3274" s="1" t="s">
        <v>22827</v>
      </c>
    </row>
    <row r="3275" spans="3:4" x14ac:dyDescent="0.25">
      <c r="C3275" s="1" t="s">
        <v>29289</v>
      </c>
      <c r="D3275" s="1" t="s">
        <v>22829</v>
      </c>
    </row>
    <row r="3276" spans="3:4" x14ac:dyDescent="0.25">
      <c r="C3276" s="1" t="s">
        <v>29290</v>
      </c>
      <c r="D3276" s="1" t="s">
        <v>22831</v>
      </c>
    </row>
    <row r="3277" spans="3:4" x14ac:dyDescent="0.25">
      <c r="C3277" s="1" t="s">
        <v>29291</v>
      </c>
      <c r="D3277" s="1" t="s">
        <v>22833</v>
      </c>
    </row>
    <row r="3278" spans="3:4" x14ac:dyDescent="0.25">
      <c r="C3278" s="1" t="s">
        <v>29292</v>
      </c>
      <c r="D3278" s="1" t="s">
        <v>22835</v>
      </c>
    </row>
    <row r="3279" spans="3:4" x14ac:dyDescent="0.25">
      <c r="C3279" s="1" t="s">
        <v>29293</v>
      </c>
      <c r="D3279" s="1" t="s">
        <v>22837</v>
      </c>
    </row>
    <row r="3280" spans="3:4" x14ac:dyDescent="0.25">
      <c r="C3280" s="1" t="s">
        <v>29294</v>
      </c>
      <c r="D3280" s="1" t="s">
        <v>22839</v>
      </c>
    </row>
    <row r="3281" spans="3:4" x14ac:dyDescent="0.25">
      <c r="C3281" s="1" t="s">
        <v>29295</v>
      </c>
      <c r="D3281" s="1" t="s">
        <v>22841</v>
      </c>
    </row>
    <row r="3282" spans="3:4" x14ac:dyDescent="0.25">
      <c r="C3282" s="1" t="s">
        <v>29296</v>
      </c>
      <c r="D3282" s="1" t="s">
        <v>22843</v>
      </c>
    </row>
    <row r="3283" spans="3:4" x14ac:dyDescent="0.25">
      <c r="C3283" s="1" t="s">
        <v>29297</v>
      </c>
      <c r="D3283" s="1" t="s">
        <v>22845</v>
      </c>
    </row>
    <row r="3284" spans="3:4" x14ac:dyDescent="0.25">
      <c r="C3284" s="1" t="s">
        <v>29298</v>
      </c>
      <c r="D3284" s="1" t="s">
        <v>22847</v>
      </c>
    </row>
    <row r="3285" spans="3:4" x14ac:dyDescent="0.25">
      <c r="C3285" s="1" t="s">
        <v>29299</v>
      </c>
      <c r="D3285" s="1" t="s">
        <v>22849</v>
      </c>
    </row>
    <row r="3286" spans="3:4" x14ac:dyDescent="0.25">
      <c r="C3286" s="1" t="s">
        <v>29300</v>
      </c>
      <c r="D3286" s="1" t="s">
        <v>22851</v>
      </c>
    </row>
    <row r="3287" spans="3:4" x14ac:dyDescent="0.25">
      <c r="C3287" s="1" t="s">
        <v>29301</v>
      </c>
      <c r="D3287" s="1" t="s">
        <v>22853</v>
      </c>
    </row>
    <row r="3288" spans="3:4" x14ac:dyDescent="0.25">
      <c r="C3288" s="1" t="s">
        <v>29302</v>
      </c>
      <c r="D3288" s="1" t="s">
        <v>22855</v>
      </c>
    </row>
    <row r="3289" spans="3:4" x14ac:dyDescent="0.25">
      <c r="C3289" s="1" t="s">
        <v>29303</v>
      </c>
      <c r="D3289" s="1" t="s">
        <v>22857</v>
      </c>
    </row>
    <row r="3290" spans="3:4" x14ac:dyDescent="0.25">
      <c r="C3290" s="1" t="s">
        <v>29304</v>
      </c>
      <c r="D3290" s="1" t="s">
        <v>22859</v>
      </c>
    </row>
    <row r="3291" spans="3:4" x14ac:dyDescent="0.25">
      <c r="C3291" s="1" t="s">
        <v>29305</v>
      </c>
      <c r="D3291" s="1" t="s">
        <v>22861</v>
      </c>
    </row>
    <row r="3292" spans="3:4" x14ac:dyDescent="0.25">
      <c r="C3292" s="1" t="s">
        <v>29306</v>
      </c>
      <c r="D3292" s="1" t="s">
        <v>22863</v>
      </c>
    </row>
    <row r="3293" spans="3:4" x14ac:dyDescent="0.25">
      <c r="C3293" s="1" t="s">
        <v>29307</v>
      </c>
      <c r="D3293" s="1" t="s">
        <v>22865</v>
      </c>
    </row>
    <row r="3294" spans="3:4" x14ac:dyDescent="0.25">
      <c r="C3294" s="1" t="s">
        <v>29308</v>
      </c>
      <c r="D3294" s="1" t="s">
        <v>22867</v>
      </c>
    </row>
    <row r="3295" spans="3:4" x14ac:dyDescent="0.25">
      <c r="C3295" s="1" t="s">
        <v>29309</v>
      </c>
      <c r="D3295" s="1" t="s">
        <v>22869</v>
      </c>
    </row>
    <row r="3296" spans="3:4" x14ac:dyDescent="0.25">
      <c r="C3296" s="1" t="s">
        <v>29310</v>
      </c>
      <c r="D3296" s="1" t="s">
        <v>22871</v>
      </c>
    </row>
    <row r="3297" spans="3:4" x14ac:dyDescent="0.25">
      <c r="C3297" s="1" t="s">
        <v>29311</v>
      </c>
      <c r="D3297" s="1" t="s">
        <v>22873</v>
      </c>
    </row>
    <row r="3298" spans="3:4" x14ac:dyDescent="0.25">
      <c r="C3298" s="1" t="s">
        <v>29312</v>
      </c>
      <c r="D3298" s="1" t="s">
        <v>22875</v>
      </c>
    </row>
    <row r="3299" spans="3:4" x14ac:dyDescent="0.25">
      <c r="C3299" s="1" t="s">
        <v>29313</v>
      </c>
      <c r="D3299" s="1" t="s">
        <v>22877</v>
      </c>
    </row>
    <row r="3300" spans="3:4" x14ac:dyDescent="0.25">
      <c r="C3300" s="1" t="s">
        <v>29314</v>
      </c>
      <c r="D3300" s="1" t="s">
        <v>22879</v>
      </c>
    </row>
    <row r="3301" spans="3:4" x14ac:dyDescent="0.25">
      <c r="C3301" s="1" t="s">
        <v>29315</v>
      </c>
      <c r="D3301" s="1" t="s">
        <v>22881</v>
      </c>
    </row>
    <row r="3302" spans="3:4" x14ac:dyDescent="0.25">
      <c r="C3302" s="1" t="s">
        <v>29316</v>
      </c>
      <c r="D3302" s="1" t="s">
        <v>22883</v>
      </c>
    </row>
    <row r="3303" spans="3:4" x14ac:dyDescent="0.25">
      <c r="C3303" s="1" t="s">
        <v>29317</v>
      </c>
      <c r="D3303" s="1" t="s">
        <v>22885</v>
      </c>
    </row>
    <row r="3304" spans="3:4" x14ac:dyDescent="0.25">
      <c r="C3304" s="1" t="s">
        <v>29318</v>
      </c>
      <c r="D3304" s="1" t="s">
        <v>22887</v>
      </c>
    </row>
    <row r="3305" spans="3:4" x14ac:dyDescent="0.25">
      <c r="C3305" s="1" t="s">
        <v>29319</v>
      </c>
      <c r="D3305" s="1" t="s">
        <v>22889</v>
      </c>
    </row>
    <row r="3306" spans="3:4" x14ac:dyDescent="0.25">
      <c r="C3306" s="1" t="s">
        <v>29320</v>
      </c>
      <c r="D3306" s="1" t="s">
        <v>22891</v>
      </c>
    </row>
    <row r="3307" spans="3:4" x14ac:dyDescent="0.25">
      <c r="C3307" s="1" t="s">
        <v>29321</v>
      </c>
      <c r="D3307" s="1" t="s">
        <v>22893</v>
      </c>
    </row>
    <row r="3308" spans="3:4" x14ac:dyDescent="0.25">
      <c r="C3308" s="1" t="s">
        <v>29322</v>
      </c>
      <c r="D3308" s="1" t="s">
        <v>22895</v>
      </c>
    </row>
    <row r="3309" spans="3:4" x14ac:dyDescent="0.25">
      <c r="C3309" s="1" t="s">
        <v>29323</v>
      </c>
      <c r="D3309" s="1" t="s">
        <v>22897</v>
      </c>
    </row>
    <row r="3310" spans="3:4" x14ac:dyDescent="0.25">
      <c r="C3310" s="1" t="s">
        <v>29324</v>
      </c>
      <c r="D3310" s="1" t="s">
        <v>22899</v>
      </c>
    </row>
    <row r="3311" spans="3:4" x14ac:dyDescent="0.25">
      <c r="C3311" s="1" t="s">
        <v>29325</v>
      </c>
      <c r="D3311" s="1" t="s">
        <v>22901</v>
      </c>
    </row>
    <row r="3312" spans="3:4" x14ac:dyDescent="0.25">
      <c r="C3312" s="1" t="s">
        <v>29326</v>
      </c>
      <c r="D3312" s="1" t="s">
        <v>22903</v>
      </c>
    </row>
    <row r="3313" spans="3:4" x14ac:dyDescent="0.25">
      <c r="C3313" s="1" t="s">
        <v>29327</v>
      </c>
      <c r="D3313" s="1" t="s">
        <v>22905</v>
      </c>
    </row>
    <row r="3314" spans="3:4" x14ac:dyDescent="0.25">
      <c r="C3314" s="1" t="s">
        <v>29328</v>
      </c>
      <c r="D3314" s="1" t="s">
        <v>22907</v>
      </c>
    </row>
    <row r="3315" spans="3:4" x14ac:dyDescent="0.25">
      <c r="C3315" s="1" t="s">
        <v>29329</v>
      </c>
      <c r="D3315" s="1" t="s">
        <v>22909</v>
      </c>
    </row>
    <row r="3316" spans="3:4" x14ac:dyDescent="0.25">
      <c r="C3316" s="1" t="s">
        <v>29330</v>
      </c>
      <c r="D3316" s="1" t="s">
        <v>22911</v>
      </c>
    </row>
    <row r="3317" spans="3:4" x14ac:dyDescent="0.25">
      <c r="C3317" s="1" t="s">
        <v>29331</v>
      </c>
      <c r="D3317" s="1" t="s">
        <v>22913</v>
      </c>
    </row>
    <row r="3318" spans="3:4" x14ac:dyDescent="0.25">
      <c r="C3318" s="1" t="s">
        <v>29332</v>
      </c>
      <c r="D3318" s="1" t="s">
        <v>22915</v>
      </c>
    </row>
    <row r="3319" spans="3:4" x14ac:dyDescent="0.25">
      <c r="C3319" s="1" t="s">
        <v>29333</v>
      </c>
      <c r="D3319" s="1" t="s">
        <v>22917</v>
      </c>
    </row>
    <row r="3320" spans="3:4" x14ac:dyDescent="0.25">
      <c r="C3320" s="1" t="s">
        <v>29334</v>
      </c>
      <c r="D3320" s="1" t="s">
        <v>22919</v>
      </c>
    </row>
    <row r="3321" spans="3:4" x14ac:dyDescent="0.25">
      <c r="C3321" s="1" t="s">
        <v>29335</v>
      </c>
      <c r="D3321" s="1" t="s">
        <v>22921</v>
      </c>
    </row>
    <row r="3322" spans="3:4" x14ac:dyDescent="0.25">
      <c r="C3322" s="1" t="s">
        <v>29336</v>
      </c>
      <c r="D3322" s="1" t="s">
        <v>22923</v>
      </c>
    </row>
    <row r="3323" spans="3:4" x14ac:dyDescent="0.25">
      <c r="C3323" s="1" t="s">
        <v>29337</v>
      </c>
      <c r="D3323" s="1" t="s">
        <v>22925</v>
      </c>
    </row>
    <row r="3324" spans="3:4" x14ac:dyDescent="0.25">
      <c r="C3324" s="1" t="s">
        <v>29338</v>
      </c>
      <c r="D3324" s="1" t="s">
        <v>22927</v>
      </c>
    </row>
    <row r="3325" spans="3:4" x14ac:dyDescent="0.25">
      <c r="C3325" s="1" t="s">
        <v>29339</v>
      </c>
      <c r="D3325" s="1" t="s">
        <v>22929</v>
      </c>
    </row>
    <row r="3326" spans="3:4" x14ac:dyDescent="0.25">
      <c r="C3326" s="1" t="s">
        <v>29340</v>
      </c>
      <c r="D3326" s="1" t="s">
        <v>22931</v>
      </c>
    </row>
    <row r="3327" spans="3:4" x14ac:dyDescent="0.25">
      <c r="C3327" s="1" t="s">
        <v>29341</v>
      </c>
      <c r="D3327" s="1" t="s">
        <v>22933</v>
      </c>
    </row>
    <row r="3328" spans="3:4" x14ac:dyDescent="0.25">
      <c r="C3328" s="1" t="s">
        <v>29342</v>
      </c>
      <c r="D3328" s="1" t="s">
        <v>22935</v>
      </c>
    </row>
    <row r="3329" spans="1:14" x14ac:dyDescent="0.25">
      <c r="C3329" s="1" t="s">
        <v>29343</v>
      </c>
      <c r="D3329" s="1" t="s">
        <v>22937</v>
      </c>
    </row>
    <row r="3330" spans="1:14" x14ac:dyDescent="0.25">
      <c r="C3330" s="1" t="s">
        <v>29344</v>
      </c>
      <c r="D3330" s="1" t="s">
        <v>22939</v>
      </c>
    </row>
    <row r="3331" spans="1:14" x14ac:dyDescent="0.25">
      <c r="C3331" s="1" t="s">
        <v>29345</v>
      </c>
      <c r="D3331" s="1" t="s">
        <v>22941</v>
      </c>
    </row>
    <row r="3332" spans="1:14" x14ac:dyDescent="0.25">
      <c r="C3332" s="1" t="s">
        <v>29346</v>
      </c>
      <c r="D3332" s="1" t="s">
        <v>22943</v>
      </c>
    </row>
    <row r="3333" spans="1:14" x14ac:dyDescent="0.25">
      <c r="C3333" s="1" t="s">
        <v>29347</v>
      </c>
      <c r="D3333" s="1" t="s">
        <v>22945</v>
      </c>
    </row>
    <row r="3334" spans="1:14" x14ac:dyDescent="0.25">
      <c r="C3334" s="1" t="s">
        <v>29348</v>
      </c>
      <c r="D3334" s="1" t="s">
        <v>22947</v>
      </c>
    </row>
    <row r="3335" spans="1:14" x14ac:dyDescent="0.25">
      <c r="A3335" s="1" t="s">
        <v>25204</v>
      </c>
      <c r="B3335" s="1" t="s">
        <v>15063</v>
      </c>
      <c r="C3335" s="1" t="s">
        <v>29359</v>
      </c>
      <c r="D3335" s="1" t="s">
        <v>10</v>
      </c>
      <c r="E3335" s="33" t="str">
        <f>F3335&amp;"."&amp;G3335&amp;"."&amp;H3335&amp;"."&amp;I3335&amp;"."&amp;J3335&amp;"."&amp;K3335</f>
        <v>1.3.1.1.1.1</v>
      </c>
      <c r="F3335" s="33">
        <v>1</v>
      </c>
      <c r="G3335" s="33">
        <v>3</v>
      </c>
      <c r="H3335" s="33">
        <v>1</v>
      </c>
      <c r="I3335" s="33">
        <v>1</v>
      </c>
      <c r="J3335" s="33">
        <v>1</v>
      </c>
      <c r="K3335" s="33">
        <v>1</v>
      </c>
      <c r="L3335" s="33" t="s">
        <v>4507</v>
      </c>
      <c r="M3335" s="1" t="s">
        <v>29359</v>
      </c>
      <c r="N3335" s="1" t="s">
        <v>10</v>
      </c>
    </row>
    <row r="3336" spans="1:14" x14ac:dyDescent="0.25">
      <c r="A3336" s="1" t="s">
        <v>25205</v>
      </c>
      <c r="B3336" s="1" t="s">
        <v>15064</v>
      </c>
      <c r="C3336" s="1" t="s">
        <v>29360</v>
      </c>
      <c r="D3336" s="1" t="s">
        <v>15843</v>
      </c>
      <c r="E3336" s="33" t="str">
        <f t="shared" ref="E3336:E3369" si="0">F3336&amp;"."&amp;G3336&amp;"."&amp;H3336&amp;"."&amp;I3336&amp;"."&amp;J3336&amp;"."&amp;K3336</f>
        <v>1.3.1.1.1.2</v>
      </c>
      <c r="F3336" s="33">
        <v>1</v>
      </c>
      <c r="G3336" s="33">
        <v>3</v>
      </c>
      <c r="H3336" s="33">
        <v>1</v>
      </c>
      <c r="I3336" s="33">
        <v>1</v>
      </c>
      <c r="J3336" s="33">
        <v>1</v>
      </c>
      <c r="K3336" s="33">
        <v>2</v>
      </c>
      <c r="L3336" s="33" t="s">
        <v>4508</v>
      </c>
      <c r="M3336" s="1" t="s">
        <v>29360</v>
      </c>
      <c r="N3336" s="1" t="s">
        <v>15843</v>
      </c>
    </row>
    <row r="3337" spans="1:14" x14ac:dyDescent="0.25">
      <c r="A3337" s="1" t="s">
        <v>25206</v>
      </c>
      <c r="B3337" s="1" t="s">
        <v>15065</v>
      </c>
      <c r="C3337" s="1" t="s">
        <v>29361</v>
      </c>
      <c r="D3337" s="1" t="s">
        <v>15844</v>
      </c>
      <c r="E3337" s="33" t="str">
        <f t="shared" si="0"/>
        <v>1.3.1.1.1.3</v>
      </c>
      <c r="F3337" s="33">
        <v>1</v>
      </c>
      <c r="G3337" s="33">
        <v>3</v>
      </c>
      <c r="H3337" s="33">
        <v>1</v>
      </c>
      <c r="I3337" s="33">
        <v>1</v>
      </c>
      <c r="J3337" s="33">
        <v>1</v>
      </c>
      <c r="K3337" s="33">
        <v>3</v>
      </c>
      <c r="L3337" s="33" t="s">
        <v>4509</v>
      </c>
      <c r="M3337" s="1" t="s">
        <v>29361</v>
      </c>
      <c r="N3337" s="1" t="s">
        <v>15844</v>
      </c>
    </row>
    <row r="3338" spans="1:14" x14ac:dyDescent="0.25">
      <c r="A3338" s="1" t="s">
        <v>25207</v>
      </c>
      <c r="B3338" s="1" t="s">
        <v>15066</v>
      </c>
      <c r="C3338" s="1" t="s">
        <v>29362</v>
      </c>
      <c r="D3338" s="1" t="s">
        <v>15845</v>
      </c>
      <c r="E3338" s="33" t="str">
        <f t="shared" si="0"/>
        <v>1.3.1.1.1.4</v>
      </c>
      <c r="F3338" s="33">
        <v>1</v>
      </c>
      <c r="G3338" s="33">
        <v>3</v>
      </c>
      <c r="H3338" s="33">
        <v>1</v>
      </c>
      <c r="I3338" s="33">
        <v>1</v>
      </c>
      <c r="J3338" s="33">
        <v>1</v>
      </c>
      <c r="K3338" s="33">
        <v>4</v>
      </c>
      <c r="L3338" s="33" t="s">
        <v>4510</v>
      </c>
      <c r="M3338" s="1" t="s">
        <v>29362</v>
      </c>
      <c r="N3338" s="1" t="s">
        <v>15845</v>
      </c>
    </row>
    <row r="3339" spans="1:14" x14ac:dyDescent="0.25">
      <c r="A3339" s="1" t="s">
        <v>25208</v>
      </c>
      <c r="B3339" s="1" t="s">
        <v>15067</v>
      </c>
      <c r="C3339" s="1" t="s">
        <v>29363</v>
      </c>
      <c r="D3339" s="1" t="s">
        <v>15846</v>
      </c>
      <c r="E3339" s="33" t="str">
        <f t="shared" si="0"/>
        <v>1.3.1.1.1.5</v>
      </c>
      <c r="F3339" s="33">
        <v>1</v>
      </c>
      <c r="G3339" s="33">
        <v>3</v>
      </c>
      <c r="H3339" s="33">
        <v>1</v>
      </c>
      <c r="I3339" s="33">
        <v>1</v>
      </c>
      <c r="J3339" s="33">
        <v>1</v>
      </c>
      <c r="K3339" s="33">
        <v>5</v>
      </c>
      <c r="L3339" s="33" t="s">
        <v>4511</v>
      </c>
      <c r="M3339" s="1" t="s">
        <v>29363</v>
      </c>
      <c r="N3339" s="1" t="s">
        <v>15846</v>
      </c>
    </row>
    <row r="3340" spans="1:14" x14ac:dyDescent="0.25">
      <c r="A3340" s="1" t="s">
        <v>25209</v>
      </c>
      <c r="B3340" s="1" t="s">
        <v>15068</v>
      </c>
      <c r="C3340" s="1" t="s">
        <v>29364</v>
      </c>
      <c r="D3340" s="1" t="s">
        <v>15847</v>
      </c>
      <c r="E3340" s="33" t="str">
        <f t="shared" si="0"/>
        <v>1.3.1.1.1.6</v>
      </c>
      <c r="F3340" s="33">
        <v>1</v>
      </c>
      <c r="G3340" s="33">
        <v>3</v>
      </c>
      <c r="H3340" s="33">
        <v>1</v>
      </c>
      <c r="I3340" s="33">
        <v>1</v>
      </c>
      <c r="J3340" s="33">
        <v>1</v>
      </c>
      <c r="K3340" s="33">
        <v>6</v>
      </c>
      <c r="L3340" s="33" t="s">
        <v>4512</v>
      </c>
      <c r="M3340" s="1" t="s">
        <v>29364</v>
      </c>
      <c r="N3340" s="1" t="s">
        <v>15847</v>
      </c>
    </row>
    <row r="3341" spans="1:14" x14ac:dyDescent="0.25">
      <c r="A3341" s="1" t="s">
        <v>25210</v>
      </c>
      <c r="B3341" s="1" t="s">
        <v>15069</v>
      </c>
      <c r="C3341" s="1" t="s">
        <v>29365</v>
      </c>
      <c r="D3341" s="1" t="s">
        <v>5589</v>
      </c>
      <c r="E3341" s="33" t="str">
        <f t="shared" si="0"/>
        <v>1.3.1.1.1.7</v>
      </c>
      <c r="F3341" s="33">
        <v>1</v>
      </c>
      <c r="G3341" s="33">
        <v>3</v>
      </c>
      <c r="H3341" s="33">
        <v>1</v>
      </c>
      <c r="I3341" s="33">
        <v>1</v>
      </c>
      <c r="J3341" s="33">
        <v>1</v>
      </c>
      <c r="K3341" s="33">
        <v>7</v>
      </c>
      <c r="L3341" s="33" t="s">
        <v>4516</v>
      </c>
      <c r="M3341" s="1" t="s">
        <v>29365</v>
      </c>
      <c r="N3341" s="1" t="s">
        <v>5589</v>
      </c>
    </row>
    <row r="3342" spans="1:14" x14ac:dyDescent="0.25">
      <c r="A3342" s="1" t="s">
        <v>25211</v>
      </c>
      <c r="B3342" s="1" t="s">
        <v>15070</v>
      </c>
      <c r="C3342" s="1" t="s">
        <v>29366</v>
      </c>
      <c r="D3342" s="1" t="s">
        <v>15848</v>
      </c>
      <c r="E3342" s="33" t="str">
        <f t="shared" si="0"/>
        <v>1.3.1.1.2.1</v>
      </c>
      <c r="F3342" s="33">
        <v>1</v>
      </c>
      <c r="G3342" s="33">
        <v>3</v>
      </c>
      <c r="H3342" s="33">
        <v>1</v>
      </c>
      <c r="I3342" s="33">
        <v>1</v>
      </c>
      <c r="J3342" s="33">
        <v>2</v>
      </c>
      <c r="K3342" s="33">
        <v>1</v>
      </c>
      <c r="L3342" s="33" t="s">
        <v>4504</v>
      </c>
      <c r="M3342" s="1" t="s">
        <v>29366</v>
      </c>
      <c r="N3342" s="1" t="s">
        <v>15848</v>
      </c>
    </row>
    <row r="3343" spans="1:14" x14ac:dyDescent="0.25">
      <c r="A3343" s="1" t="s">
        <v>25212</v>
      </c>
      <c r="B3343" s="1" t="s">
        <v>15071</v>
      </c>
      <c r="C3343" s="1" t="s">
        <v>29367</v>
      </c>
      <c r="D3343" s="1" t="s">
        <v>15849</v>
      </c>
      <c r="E3343" s="33" t="str">
        <f t="shared" si="0"/>
        <v>1.3.1.1.2.2</v>
      </c>
      <c r="F3343" s="33">
        <v>1</v>
      </c>
      <c r="G3343" s="33">
        <v>3</v>
      </c>
      <c r="H3343" s="33">
        <v>1</v>
      </c>
      <c r="I3343" s="33">
        <v>1</v>
      </c>
      <c r="J3343" s="33">
        <v>2</v>
      </c>
      <c r="K3343" s="33">
        <v>2</v>
      </c>
      <c r="L3343" s="33" t="s">
        <v>4502</v>
      </c>
      <c r="M3343" s="1" t="s">
        <v>29367</v>
      </c>
      <c r="N3343" s="1" t="s">
        <v>15849</v>
      </c>
    </row>
    <row r="3344" spans="1:14" x14ac:dyDescent="0.25">
      <c r="A3344" s="1" t="s">
        <v>25213</v>
      </c>
      <c r="B3344" s="1" t="s">
        <v>15072</v>
      </c>
      <c r="C3344" s="1" t="s">
        <v>29368</v>
      </c>
      <c r="D3344" s="1" t="s">
        <v>6</v>
      </c>
      <c r="E3344" s="33" t="str">
        <f t="shared" si="0"/>
        <v>1.3.1.1.2.3</v>
      </c>
      <c r="F3344" s="33">
        <v>1</v>
      </c>
      <c r="G3344" s="33">
        <v>3</v>
      </c>
      <c r="H3344" s="33">
        <v>1</v>
      </c>
      <c r="I3344" s="33">
        <v>1</v>
      </c>
      <c r="J3344" s="33">
        <v>2</v>
      </c>
      <c r="K3344" s="33">
        <v>3</v>
      </c>
      <c r="L3344" s="33" t="s">
        <v>4501</v>
      </c>
      <c r="M3344" s="1" t="s">
        <v>29368</v>
      </c>
      <c r="N3344" s="1" t="s">
        <v>6</v>
      </c>
    </row>
    <row r="3345" spans="1:14" x14ac:dyDescent="0.25">
      <c r="A3345" s="1" t="s">
        <v>25214</v>
      </c>
      <c r="B3345" s="1" t="s">
        <v>15073</v>
      </c>
      <c r="C3345" s="1" t="s">
        <v>29369</v>
      </c>
      <c r="D3345" s="1" t="s">
        <v>15850</v>
      </c>
      <c r="E3345" s="33" t="str">
        <f t="shared" si="0"/>
        <v>1.3.1.1.2.4</v>
      </c>
      <c r="F3345" s="33">
        <v>1</v>
      </c>
      <c r="G3345" s="33">
        <v>3</v>
      </c>
      <c r="H3345" s="33">
        <v>1</v>
      </c>
      <c r="I3345" s="33">
        <v>1</v>
      </c>
      <c r="J3345" s="33">
        <v>2</v>
      </c>
      <c r="K3345" s="33">
        <v>4</v>
      </c>
      <c r="L3345" s="33" t="s">
        <v>4503</v>
      </c>
      <c r="M3345" s="1" t="s">
        <v>29369</v>
      </c>
      <c r="N3345" s="1" t="s">
        <v>15850</v>
      </c>
    </row>
    <row r="3346" spans="1:14" x14ac:dyDescent="0.25">
      <c r="A3346" s="1" t="s">
        <v>25215</v>
      </c>
      <c r="B3346" s="1" t="s">
        <v>15074</v>
      </c>
      <c r="C3346" s="1" t="s">
        <v>29370</v>
      </c>
      <c r="D3346" s="1" t="s">
        <v>8</v>
      </c>
      <c r="E3346" s="33" t="str">
        <f t="shared" si="0"/>
        <v>1.3.1.1.2.5</v>
      </c>
      <c r="F3346" s="33">
        <v>1</v>
      </c>
      <c r="G3346" s="33">
        <v>3</v>
      </c>
      <c r="H3346" s="33">
        <v>1</v>
      </c>
      <c r="I3346" s="33">
        <v>1</v>
      </c>
      <c r="J3346" s="33">
        <v>2</v>
      </c>
      <c r="K3346" s="33">
        <v>5</v>
      </c>
      <c r="L3346" s="33" t="s">
        <v>4505</v>
      </c>
      <c r="M3346" s="1" t="s">
        <v>29370</v>
      </c>
      <c r="N3346" s="1" t="s">
        <v>8</v>
      </c>
    </row>
    <row r="3347" spans="1:14" x14ac:dyDescent="0.25">
      <c r="A3347" s="1" t="s">
        <v>25216</v>
      </c>
      <c r="B3347" s="1" t="s">
        <v>15075</v>
      </c>
      <c r="C3347" s="1" t="s">
        <v>29371</v>
      </c>
      <c r="D3347" s="1" t="s">
        <v>15851</v>
      </c>
      <c r="E3347" s="33" t="str">
        <f t="shared" si="0"/>
        <v>1.3.1.1.2.6</v>
      </c>
      <c r="F3347" s="33">
        <v>1</v>
      </c>
      <c r="G3347" s="33">
        <v>3</v>
      </c>
      <c r="H3347" s="33">
        <v>1</v>
      </c>
      <c r="I3347" s="33">
        <v>1</v>
      </c>
      <c r="J3347" s="33">
        <v>2</v>
      </c>
      <c r="K3347" s="33">
        <v>6</v>
      </c>
      <c r="L3347" s="33" t="s">
        <v>4506</v>
      </c>
      <c r="M3347" s="1" t="s">
        <v>29371</v>
      </c>
      <c r="N3347" s="1" t="s">
        <v>15851</v>
      </c>
    </row>
    <row r="3348" spans="1:14" x14ac:dyDescent="0.25">
      <c r="A3348" s="1" t="s">
        <v>25217</v>
      </c>
      <c r="B3348" s="1" t="s">
        <v>15076</v>
      </c>
      <c r="C3348" s="1" t="s">
        <v>29372</v>
      </c>
      <c r="D3348" s="1" t="s">
        <v>15852</v>
      </c>
      <c r="E3348" s="33" t="str">
        <f t="shared" si="0"/>
        <v>1.3.1.1.2.7</v>
      </c>
      <c r="F3348" s="33">
        <v>1</v>
      </c>
      <c r="G3348" s="33">
        <v>3</v>
      </c>
      <c r="H3348" s="33">
        <v>1</v>
      </c>
      <c r="I3348" s="33">
        <v>1</v>
      </c>
      <c r="J3348" s="33">
        <v>2</v>
      </c>
      <c r="K3348" s="33">
        <v>7</v>
      </c>
      <c r="L3348" s="33" t="s">
        <v>4500</v>
      </c>
      <c r="M3348" s="1" t="s">
        <v>29372</v>
      </c>
      <c r="N3348" s="1" t="s">
        <v>15852</v>
      </c>
    </row>
    <row r="3349" spans="1:14" x14ac:dyDescent="0.25">
      <c r="A3349" s="1" t="s">
        <v>25218</v>
      </c>
      <c r="B3349" s="1" t="s">
        <v>15077</v>
      </c>
      <c r="C3349" s="1" t="s">
        <v>29373</v>
      </c>
      <c r="D3349" s="1" t="s">
        <v>11</v>
      </c>
      <c r="E3349" s="33" t="str">
        <f t="shared" si="0"/>
        <v>1.3.1.1.2.8</v>
      </c>
      <c r="F3349" s="33">
        <v>1</v>
      </c>
      <c r="G3349" s="33">
        <v>3</v>
      </c>
      <c r="H3349" s="33">
        <v>1</v>
      </c>
      <c r="I3349" s="33">
        <v>1</v>
      </c>
      <c r="J3349" s="33">
        <v>2</v>
      </c>
      <c r="K3349" s="33">
        <v>8</v>
      </c>
      <c r="L3349" s="33" t="s">
        <v>4517</v>
      </c>
      <c r="M3349" s="1" t="s">
        <v>29373</v>
      </c>
      <c r="N3349" s="1" t="s">
        <v>11</v>
      </c>
    </row>
    <row r="3350" spans="1:14" x14ac:dyDescent="0.25">
      <c r="A3350" s="1" t="s">
        <v>25219</v>
      </c>
      <c r="B3350" s="1" t="s">
        <v>15078</v>
      </c>
      <c r="C3350" s="1" t="s">
        <v>29374</v>
      </c>
      <c r="D3350" s="1" t="s">
        <v>15853</v>
      </c>
      <c r="E3350" s="33" t="str">
        <f t="shared" si="0"/>
        <v>1.3.1.1.2.9</v>
      </c>
      <c r="F3350" s="33">
        <v>1</v>
      </c>
      <c r="G3350" s="33">
        <v>3</v>
      </c>
      <c r="H3350" s="33">
        <v>1</v>
      </c>
      <c r="I3350" s="33">
        <v>1</v>
      </c>
      <c r="J3350" s="33">
        <v>2</v>
      </c>
      <c r="K3350" s="33">
        <v>9</v>
      </c>
      <c r="L3350" s="33" t="s">
        <v>5029</v>
      </c>
      <c r="M3350" s="1" t="s">
        <v>29374</v>
      </c>
      <c r="N3350" s="1" t="s">
        <v>15853</v>
      </c>
    </row>
    <row r="3351" spans="1:14" x14ac:dyDescent="0.25">
      <c r="A3351" s="1" t="s">
        <v>25220</v>
      </c>
      <c r="B3351" s="1" t="s">
        <v>15079</v>
      </c>
      <c r="C3351" s="1" t="s">
        <v>29375</v>
      </c>
      <c r="D3351" s="1" t="s">
        <v>15854</v>
      </c>
      <c r="E3351" s="33" t="str">
        <f t="shared" si="0"/>
        <v>1.3.1.1.3.1</v>
      </c>
      <c r="F3351" s="33">
        <v>1</v>
      </c>
      <c r="G3351" s="33">
        <v>3</v>
      </c>
      <c r="H3351" s="33">
        <v>1</v>
      </c>
      <c r="I3351" s="33">
        <v>1</v>
      </c>
      <c r="J3351" s="33">
        <v>3</v>
      </c>
      <c r="K3351" s="33">
        <v>1</v>
      </c>
      <c r="L3351" s="33" t="s">
        <v>4518</v>
      </c>
      <c r="M3351" s="1" t="s">
        <v>29375</v>
      </c>
      <c r="N3351" s="1" t="s">
        <v>15854</v>
      </c>
    </row>
    <row r="3352" spans="1:14" x14ac:dyDescent="0.25">
      <c r="A3352" s="1" t="s">
        <v>25221</v>
      </c>
      <c r="B3352" s="1" t="s">
        <v>15080</v>
      </c>
      <c r="C3352" s="1" t="s">
        <v>29376</v>
      </c>
      <c r="D3352" s="1" t="s">
        <v>12</v>
      </c>
      <c r="E3352" s="33" t="str">
        <f t="shared" si="0"/>
        <v>1.3.1.1.3.2</v>
      </c>
      <c r="F3352" s="33">
        <v>1</v>
      </c>
      <c r="G3352" s="33">
        <v>3</v>
      </c>
      <c r="H3352" s="33">
        <v>1</v>
      </c>
      <c r="I3352" s="33">
        <v>1</v>
      </c>
      <c r="J3352" s="33">
        <v>3</v>
      </c>
      <c r="K3352" s="33">
        <v>2</v>
      </c>
      <c r="L3352" s="33" t="s">
        <v>4519</v>
      </c>
      <c r="M3352" s="1" t="s">
        <v>29376</v>
      </c>
      <c r="N3352" s="1" t="s">
        <v>12</v>
      </c>
    </row>
    <row r="3353" spans="1:14" x14ac:dyDescent="0.25">
      <c r="A3353" s="1" t="s">
        <v>25222</v>
      </c>
      <c r="B3353" s="1" t="s">
        <v>15081</v>
      </c>
      <c r="C3353" s="1" t="s">
        <v>29377</v>
      </c>
      <c r="D3353" s="1" t="s">
        <v>15855</v>
      </c>
      <c r="E3353" s="33" t="str">
        <f t="shared" si="0"/>
        <v>1.3.1.1.3.3</v>
      </c>
      <c r="F3353" s="33">
        <v>1</v>
      </c>
      <c r="G3353" s="33">
        <v>3</v>
      </c>
      <c r="H3353" s="33">
        <v>1</v>
      </c>
      <c r="I3353" s="33">
        <v>1</v>
      </c>
      <c r="J3353" s="33">
        <v>3</v>
      </c>
      <c r="K3353" s="33">
        <v>3</v>
      </c>
      <c r="L3353" s="33" t="s">
        <v>4520</v>
      </c>
      <c r="M3353" s="1" t="s">
        <v>29377</v>
      </c>
      <c r="N3353" s="1" t="s">
        <v>15855</v>
      </c>
    </row>
    <row r="3354" spans="1:14" x14ac:dyDescent="0.25">
      <c r="A3354" s="1" t="s">
        <v>25223</v>
      </c>
      <c r="B3354" s="1" t="s">
        <v>15082</v>
      </c>
      <c r="C3354" s="1" t="s">
        <v>29378</v>
      </c>
      <c r="D3354" s="1" t="s">
        <v>13</v>
      </c>
      <c r="E3354" s="33" t="str">
        <f t="shared" si="0"/>
        <v>1.3.1.1.3.4</v>
      </c>
      <c r="F3354" s="33">
        <v>1</v>
      </c>
      <c r="G3354" s="33">
        <v>3</v>
      </c>
      <c r="H3354" s="33">
        <v>1</v>
      </c>
      <c r="I3354" s="33">
        <v>1</v>
      </c>
      <c r="J3354" s="33">
        <v>3</v>
      </c>
      <c r="K3354" s="33">
        <v>4</v>
      </c>
      <c r="L3354" s="33" t="s">
        <v>4521</v>
      </c>
      <c r="M3354" s="1" t="s">
        <v>29378</v>
      </c>
      <c r="N3354" s="1" t="s">
        <v>13</v>
      </c>
    </row>
    <row r="3355" spans="1:14" x14ac:dyDescent="0.25">
      <c r="A3355" s="1" t="s">
        <v>25224</v>
      </c>
      <c r="B3355" s="1" t="s">
        <v>15083</v>
      </c>
      <c r="C3355" s="1" t="s">
        <v>29379</v>
      </c>
      <c r="D3355" s="1" t="s">
        <v>14</v>
      </c>
      <c r="E3355" s="33" t="str">
        <f t="shared" si="0"/>
        <v>1.3.1.1.3.5</v>
      </c>
      <c r="F3355" s="33">
        <v>1</v>
      </c>
      <c r="G3355" s="33">
        <v>3</v>
      </c>
      <c r="H3355" s="33">
        <v>1</v>
      </c>
      <c r="I3355" s="33">
        <v>1</v>
      </c>
      <c r="J3355" s="33">
        <v>3</v>
      </c>
      <c r="K3355" s="33">
        <v>5</v>
      </c>
      <c r="L3355" s="33" t="s">
        <v>4522</v>
      </c>
      <c r="M3355" s="1" t="s">
        <v>29379</v>
      </c>
      <c r="N3355" s="1" t="s">
        <v>14</v>
      </c>
    </row>
    <row r="3356" spans="1:14" x14ac:dyDescent="0.25">
      <c r="A3356" s="1" t="s">
        <v>25225</v>
      </c>
      <c r="B3356" s="1" t="s">
        <v>15084</v>
      </c>
      <c r="C3356" s="1" t="s">
        <v>29380</v>
      </c>
      <c r="D3356" s="1" t="s">
        <v>15</v>
      </c>
      <c r="E3356" s="33" t="str">
        <f t="shared" si="0"/>
        <v>1.3.1.1.3.6</v>
      </c>
      <c r="F3356" s="33">
        <v>1</v>
      </c>
      <c r="G3356" s="33">
        <v>3</v>
      </c>
      <c r="H3356" s="33">
        <v>1</v>
      </c>
      <c r="I3356" s="33">
        <v>1</v>
      </c>
      <c r="J3356" s="33">
        <v>3</v>
      </c>
      <c r="K3356" s="33">
        <v>6</v>
      </c>
      <c r="L3356" s="33" t="s">
        <v>4523</v>
      </c>
      <c r="M3356" s="1" t="s">
        <v>29380</v>
      </c>
      <c r="N3356" s="1" t="s">
        <v>15</v>
      </c>
    </row>
    <row r="3357" spans="1:14" x14ac:dyDescent="0.25">
      <c r="A3357" s="1" t="s">
        <v>25226</v>
      </c>
      <c r="B3357" s="1" t="s">
        <v>15085</v>
      </c>
      <c r="C3357" s="1" t="s">
        <v>29381</v>
      </c>
      <c r="D3357" s="1" t="s">
        <v>15856</v>
      </c>
      <c r="E3357" s="33" t="str">
        <f t="shared" si="0"/>
        <v>1.3.1.1.3.7</v>
      </c>
      <c r="F3357" s="33">
        <v>1</v>
      </c>
      <c r="G3357" s="33">
        <v>3</v>
      </c>
      <c r="H3357" s="33">
        <v>1</v>
      </c>
      <c r="I3357" s="33">
        <v>1</v>
      </c>
      <c r="J3357" s="33">
        <v>3</v>
      </c>
      <c r="K3357" s="33">
        <v>7</v>
      </c>
      <c r="L3357" s="33" t="s">
        <v>4515</v>
      </c>
      <c r="M3357" s="1" t="s">
        <v>29381</v>
      </c>
      <c r="N3357" s="1" t="s">
        <v>15856</v>
      </c>
    </row>
    <row r="3358" spans="1:14" x14ac:dyDescent="0.25">
      <c r="A3358" s="1" t="s">
        <v>25227</v>
      </c>
      <c r="B3358" s="1" t="s">
        <v>15086</v>
      </c>
      <c r="C3358" s="1" t="s">
        <v>29382</v>
      </c>
      <c r="D3358" s="1" t="s">
        <v>15857</v>
      </c>
      <c r="E3358" s="33" t="str">
        <f t="shared" si="0"/>
        <v>1.3.1.1.3.8</v>
      </c>
      <c r="F3358" s="33">
        <v>1</v>
      </c>
      <c r="G3358" s="33">
        <v>3</v>
      </c>
      <c r="H3358" s="33">
        <v>1</v>
      </c>
      <c r="I3358" s="33">
        <v>1</v>
      </c>
      <c r="J3358" s="33">
        <v>3</v>
      </c>
      <c r="K3358" s="33">
        <v>8</v>
      </c>
      <c r="L3358" s="33" t="s">
        <v>4514</v>
      </c>
      <c r="M3358" s="1" t="s">
        <v>29382</v>
      </c>
      <c r="N3358" s="1" t="s">
        <v>15857</v>
      </c>
    </row>
    <row r="3359" spans="1:14" x14ac:dyDescent="0.25">
      <c r="A3359" s="1" t="s">
        <v>25228</v>
      </c>
      <c r="B3359" s="1" t="s">
        <v>15087</v>
      </c>
      <c r="C3359" s="1" t="s">
        <v>29383</v>
      </c>
      <c r="D3359" s="1" t="s">
        <v>15858</v>
      </c>
      <c r="E3359" s="33" t="str">
        <f t="shared" si="0"/>
        <v>1.3.1.1.3.9</v>
      </c>
      <c r="F3359" s="33">
        <v>1</v>
      </c>
      <c r="G3359" s="33">
        <v>3</v>
      </c>
      <c r="H3359" s="33">
        <v>1</v>
      </c>
      <c r="I3359" s="33">
        <v>1</v>
      </c>
      <c r="J3359" s="33">
        <v>3</v>
      </c>
      <c r="K3359" s="33">
        <v>9</v>
      </c>
      <c r="L3359" s="33" t="s">
        <v>4524</v>
      </c>
      <c r="M3359" s="1" t="s">
        <v>29383</v>
      </c>
      <c r="N3359" s="1" t="s">
        <v>15858</v>
      </c>
    </row>
    <row r="3360" spans="1:14" x14ac:dyDescent="0.25">
      <c r="A3360" s="1" t="s">
        <v>25229</v>
      </c>
      <c r="B3360" s="1" t="s">
        <v>15088</v>
      </c>
      <c r="C3360" s="1" t="s">
        <v>29384</v>
      </c>
      <c r="D3360" s="1" t="s">
        <v>15859</v>
      </c>
      <c r="E3360" s="33" t="str">
        <f t="shared" si="0"/>
        <v>1.3.1.1.3.10</v>
      </c>
      <c r="F3360" s="33">
        <v>1</v>
      </c>
      <c r="G3360" s="33">
        <v>3</v>
      </c>
      <c r="H3360" s="33">
        <v>1</v>
      </c>
      <c r="I3360" s="33">
        <v>1</v>
      </c>
      <c r="J3360" s="33">
        <v>3</v>
      </c>
      <c r="K3360" s="33">
        <v>10</v>
      </c>
      <c r="L3360" s="33" t="s">
        <v>4525</v>
      </c>
      <c r="M3360" s="1" t="s">
        <v>29384</v>
      </c>
      <c r="N3360" s="1" t="s">
        <v>15859</v>
      </c>
    </row>
    <row r="3361" spans="1:14" x14ac:dyDescent="0.25">
      <c r="A3361" s="1" t="s">
        <v>25230</v>
      </c>
      <c r="B3361" s="1" t="s">
        <v>15089</v>
      </c>
      <c r="C3361" s="1" t="s">
        <v>29385</v>
      </c>
      <c r="D3361" s="1" t="s">
        <v>15860</v>
      </c>
      <c r="E3361" s="33" t="str">
        <f t="shared" si="0"/>
        <v>1.3.1.1.3.11</v>
      </c>
      <c r="F3361" s="33">
        <v>1</v>
      </c>
      <c r="G3361" s="33">
        <v>3</v>
      </c>
      <c r="H3361" s="33">
        <v>1</v>
      </c>
      <c r="I3361" s="33">
        <v>1</v>
      </c>
      <c r="J3361" s="33">
        <v>3</v>
      </c>
      <c r="K3361" s="33">
        <v>11</v>
      </c>
      <c r="L3361" s="33" t="s">
        <v>4526</v>
      </c>
      <c r="M3361" s="1" t="s">
        <v>29385</v>
      </c>
      <c r="N3361" s="1" t="s">
        <v>15860</v>
      </c>
    </row>
    <row r="3362" spans="1:14" x14ac:dyDescent="0.25">
      <c r="A3362" s="1" t="s">
        <v>25231</v>
      </c>
      <c r="B3362" s="1" t="s">
        <v>15090</v>
      </c>
      <c r="C3362" s="1" t="s">
        <v>29386</v>
      </c>
      <c r="D3362" s="1" t="s">
        <v>15861</v>
      </c>
      <c r="E3362" s="33" t="str">
        <f t="shared" si="0"/>
        <v>1.3.1.1.3.12</v>
      </c>
      <c r="F3362" s="33">
        <v>1</v>
      </c>
      <c r="G3362" s="33">
        <v>3</v>
      </c>
      <c r="H3362" s="33">
        <v>1</v>
      </c>
      <c r="I3362" s="33">
        <v>1</v>
      </c>
      <c r="J3362" s="33">
        <v>3</v>
      </c>
      <c r="K3362" s="33">
        <v>12</v>
      </c>
      <c r="L3362" s="33" t="s">
        <v>4499</v>
      </c>
      <c r="M3362" s="1" t="s">
        <v>29386</v>
      </c>
      <c r="N3362" s="1" t="s">
        <v>15861</v>
      </c>
    </row>
    <row r="3363" spans="1:14" x14ac:dyDescent="0.25">
      <c r="A3363" s="1" t="s">
        <v>25232</v>
      </c>
      <c r="B3363" s="1" t="s">
        <v>15091</v>
      </c>
      <c r="C3363" s="1" t="s">
        <v>29387</v>
      </c>
      <c r="D3363" s="1" t="s">
        <v>15862</v>
      </c>
      <c r="E3363" s="33" t="str">
        <f t="shared" si="0"/>
        <v>1.3.1.1.3.13</v>
      </c>
      <c r="F3363" s="33">
        <v>1</v>
      </c>
      <c r="G3363" s="33">
        <v>3</v>
      </c>
      <c r="H3363" s="33">
        <v>1</v>
      </c>
      <c r="I3363" s="33">
        <v>1</v>
      </c>
      <c r="J3363" s="33">
        <v>3</v>
      </c>
      <c r="K3363" s="33">
        <v>13</v>
      </c>
      <c r="L3363" s="33" t="s">
        <v>4513</v>
      </c>
      <c r="M3363" s="1" t="s">
        <v>29387</v>
      </c>
      <c r="N3363" s="1" t="s">
        <v>15862</v>
      </c>
    </row>
    <row r="3364" spans="1:14" x14ac:dyDescent="0.25">
      <c r="A3364" s="1" t="s">
        <v>25233</v>
      </c>
      <c r="B3364" s="1" t="s">
        <v>15092</v>
      </c>
      <c r="C3364" s="1" t="s">
        <v>29388</v>
      </c>
      <c r="D3364" s="1" t="s">
        <v>15863</v>
      </c>
      <c r="E3364" s="33" t="str">
        <f t="shared" si="0"/>
        <v>1.3.1.1.3.14</v>
      </c>
      <c r="F3364" s="33">
        <v>1</v>
      </c>
      <c r="G3364" s="33">
        <v>3</v>
      </c>
      <c r="H3364" s="33">
        <v>1</v>
      </c>
      <c r="I3364" s="33">
        <v>1</v>
      </c>
      <c r="J3364" s="33">
        <v>3</v>
      </c>
      <c r="K3364" s="33">
        <v>14</v>
      </c>
      <c r="L3364" s="33" t="s">
        <v>5030</v>
      </c>
      <c r="M3364" s="1" t="s">
        <v>29388</v>
      </c>
      <c r="N3364" s="1" t="s">
        <v>15863</v>
      </c>
    </row>
    <row r="3365" spans="1:14" x14ac:dyDescent="0.25">
      <c r="A3365" s="1" t="s">
        <v>25234</v>
      </c>
      <c r="B3365" s="1" t="s">
        <v>15093</v>
      </c>
      <c r="C3365" s="1" t="s">
        <v>29389</v>
      </c>
      <c r="D3365" s="1" t="s">
        <v>15864</v>
      </c>
      <c r="E3365" s="33" t="str">
        <f t="shared" si="0"/>
        <v>1.3.1.1.3.15</v>
      </c>
      <c r="F3365" s="33">
        <v>1</v>
      </c>
      <c r="G3365" s="33">
        <v>3</v>
      </c>
      <c r="H3365" s="33">
        <v>1</v>
      </c>
      <c r="I3365" s="33">
        <v>1</v>
      </c>
      <c r="J3365" s="33">
        <v>3</v>
      </c>
      <c r="K3365" s="33">
        <v>15</v>
      </c>
      <c r="L3365" s="33" t="s">
        <v>5031</v>
      </c>
      <c r="M3365" s="1" t="s">
        <v>29389</v>
      </c>
      <c r="N3365" s="1" t="s">
        <v>15864</v>
      </c>
    </row>
    <row r="3366" spans="1:14" x14ac:dyDescent="0.25">
      <c r="A3366" s="1" t="s">
        <v>25235</v>
      </c>
      <c r="B3366" s="1" t="s">
        <v>15094</v>
      </c>
      <c r="C3366" s="1" t="s">
        <v>29390</v>
      </c>
      <c r="D3366" s="1" t="s">
        <v>15865</v>
      </c>
      <c r="E3366" s="33" t="str">
        <f t="shared" si="0"/>
        <v>1.3.1.1.3.16</v>
      </c>
      <c r="F3366" s="33">
        <v>1</v>
      </c>
      <c r="G3366" s="33">
        <v>3</v>
      </c>
      <c r="H3366" s="33">
        <v>1</v>
      </c>
      <c r="I3366" s="33">
        <v>1</v>
      </c>
      <c r="J3366" s="33">
        <v>3</v>
      </c>
      <c r="K3366" s="33">
        <v>16</v>
      </c>
      <c r="L3366" s="33" t="s">
        <v>5032</v>
      </c>
      <c r="M3366" s="1" t="s">
        <v>29390</v>
      </c>
      <c r="N3366" s="1" t="s">
        <v>15865</v>
      </c>
    </row>
    <row r="3367" spans="1:14" x14ac:dyDescent="0.25">
      <c r="A3367" s="1" t="s">
        <v>25236</v>
      </c>
      <c r="B3367" s="1" t="s">
        <v>15095</v>
      </c>
      <c r="C3367" s="1" t="s">
        <v>29391</v>
      </c>
      <c r="D3367" s="1" t="s">
        <v>3</v>
      </c>
      <c r="E3367" s="33" t="str">
        <f t="shared" si="0"/>
        <v>1.3.1.1.3.17</v>
      </c>
      <c r="F3367" s="33">
        <v>1</v>
      </c>
      <c r="G3367" s="33">
        <v>3</v>
      </c>
      <c r="H3367" s="33">
        <v>1</v>
      </c>
      <c r="I3367" s="33">
        <v>1</v>
      </c>
      <c r="J3367" s="33">
        <v>3</v>
      </c>
      <c r="K3367" s="33">
        <v>17</v>
      </c>
      <c r="L3367" s="33" t="s">
        <v>4497</v>
      </c>
      <c r="M3367" s="1" t="s">
        <v>29391</v>
      </c>
      <c r="N3367" s="1" t="s">
        <v>3</v>
      </c>
    </row>
    <row r="3368" spans="1:14" x14ac:dyDescent="0.25">
      <c r="A3368" s="1" t="s">
        <v>25237</v>
      </c>
      <c r="B3368" s="1" t="s">
        <v>15096</v>
      </c>
      <c r="C3368" s="1" t="s">
        <v>29392</v>
      </c>
      <c r="D3368" s="1" t="s">
        <v>5736</v>
      </c>
      <c r="E3368" s="33" t="str">
        <f t="shared" si="0"/>
        <v>1.3.1.1.3.18</v>
      </c>
      <c r="F3368" s="33">
        <v>1</v>
      </c>
      <c r="G3368" s="33">
        <v>3</v>
      </c>
      <c r="H3368" s="33">
        <v>1</v>
      </c>
      <c r="I3368" s="33">
        <v>1</v>
      </c>
      <c r="J3368" s="33">
        <v>3</v>
      </c>
      <c r="K3368" s="33">
        <v>18</v>
      </c>
      <c r="L3368" s="33" t="s">
        <v>4498</v>
      </c>
      <c r="M3368" s="1" t="s">
        <v>29392</v>
      </c>
      <c r="N3368" s="1" t="s">
        <v>5736</v>
      </c>
    </row>
    <row r="3369" spans="1:14" x14ac:dyDescent="0.25">
      <c r="A3369" s="1" t="s">
        <v>25238</v>
      </c>
      <c r="B3369" s="1" t="s">
        <v>15097</v>
      </c>
      <c r="C3369" s="1" t="s">
        <v>29393</v>
      </c>
      <c r="D3369" s="1" t="s">
        <v>15866</v>
      </c>
      <c r="E3369" s="33" t="str">
        <f t="shared" si="0"/>
        <v>1.3.1.1.3.19</v>
      </c>
      <c r="F3369" s="33">
        <v>1</v>
      </c>
      <c r="G3369" s="33">
        <v>3</v>
      </c>
      <c r="H3369" s="33">
        <v>1</v>
      </c>
      <c r="I3369" s="33">
        <v>1</v>
      </c>
      <c r="J3369" s="33">
        <v>3</v>
      </c>
      <c r="K3369" s="33">
        <v>19</v>
      </c>
      <c r="L3369" s="33" t="s">
        <v>5033</v>
      </c>
      <c r="M3369" s="1" t="s">
        <v>29393</v>
      </c>
      <c r="N3369" s="1" t="s">
        <v>15866</v>
      </c>
    </row>
    <row r="3370" spans="1:14" x14ac:dyDescent="0.25">
      <c r="A3370" s="1" t="s">
        <v>25239</v>
      </c>
      <c r="B3370" s="1" t="s">
        <v>22968</v>
      </c>
    </row>
    <row r="3371" spans="1:14" x14ac:dyDescent="0.25">
      <c r="A3371" s="1" t="s">
        <v>25240</v>
      </c>
      <c r="B3371" s="1" t="s">
        <v>15098</v>
      </c>
      <c r="C3371" s="1" t="s">
        <v>29394</v>
      </c>
      <c r="D3371" s="1" t="s">
        <v>15867</v>
      </c>
      <c r="E3371" s="33" t="str">
        <f t="shared" ref="E3371:E3434" si="1">F3371&amp;"."&amp;G3371&amp;"."&amp;H3371&amp;"."&amp;I3371&amp;"."&amp;J3371&amp;"."&amp;K3371</f>
        <v>1.3.2.1.1.1</v>
      </c>
      <c r="F3371" s="33">
        <v>1</v>
      </c>
      <c r="G3371" s="33">
        <v>3</v>
      </c>
      <c r="H3371" s="33">
        <v>2</v>
      </c>
      <c r="I3371" s="33">
        <v>1</v>
      </c>
      <c r="J3371" s="33">
        <v>1</v>
      </c>
      <c r="K3371" s="33">
        <v>1</v>
      </c>
      <c r="L3371" s="33" t="s">
        <v>4527</v>
      </c>
      <c r="M3371" s="1" t="s">
        <v>29394</v>
      </c>
      <c r="N3371" s="1" t="s">
        <v>15867</v>
      </c>
    </row>
    <row r="3372" spans="1:14" x14ac:dyDescent="0.25">
      <c r="A3372" s="1" t="s">
        <v>25241</v>
      </c>
      <c r="B3372" s="1" t="s">
        <v>15099</v>
      </c>
      <c r="C3372" s="1" t="s">
        <v>29395</v>
      </c>
      <c r="D3372" s="1" t="s">
        <v>16</v>
      </c>
      <c r="E3372" s="33" t="str">
        <f t="shared" si="1"/>
        <v>1.3.2.1.1.2</v>
      </c>
      <c r="F3372" s="33">
        <v>1</v>
      </c>
      <c r="G3372" s="33">
        <v>3</v>
      </c>
      <c r="H3372" s="33">
        <v>2</v>
      </c>
      <c r="I3372" s="33">
        <v>1</v>
      </c>
      <c r="J3372" s="33">
        <v>1</v>
      </c>
      <c r="K3372" s="33">
        <v>2</v>
      </c>
      <c r="L3372" s="33" t="s">
        <v>4528</v>
      </c>
      <c r="M3372" s="1" t="s">
        <v>29395</v>
      </c>
      <c r="N3372" s="1" t="s">
        <v>16</v>
      </c>
    </row>
    <row r="3373" spans="1:14" x14ac:dyDescent="0.25">
      <c r="A3373" s="1" t="s">
        <v>25242</v>
      </c>
      <c r="B3373" s="1" t="s">
        <v>15100</v>
      </c>
      <c r="C3373" s="1" t="s">
        <v>29396</v>
      </c>
      <c r="D3373" s="1" t="s">
        <v>15868</v>
      </c>
      <c r="E3373" s="33" t="str">
        <f t="shared" si="1"/>
        <v>1.3.2.1.1.3</v>
      </c>
      <c r="F3373" s="33">
        <v>1</v>
      </c>
      <c r="G3373" s="33">
        <v>3</v>
      </c>
      <c r="H3373" s="33">
        <v>2</v>
      </c>
      <c r="I3373" s="33">
        <v>1</v>
      </c>
      <c r="J3373" s="33">
        <v>1</v>
      </c>
      <c r="K3373" s="33">
        <v>3</v>
      </c>
      <c r="L3373" s="33" t="s">
        <v>4529</v>
      </c>
      <c r="M3373" s="1" t="s">
        <v>29396</v>
      </c>
      <c r="N3373" s="1" t="s">
        <v>15868</v>
      </c>
    </row>
    <row r="3374" spans="1:14" x14ac:dyDescent="0.25">
      <c r="A3374" s="1" t="s">
        <v>25243</v>
      </c>
      <c r="B3374" s="1" t="s">
        <v>15101</v>
      </c>
      <c r="C3374" s="1" t="s">
        <v>29397</v>
      </c>
      <c r="D3374" s="1" t="s">
        <v>15869</v>
      </c>
      <c r="E3374" s="33" t="str">
        <f t="shared" si="1"/>
        <v>1.3.2.1.1.4</v>
      </c>
      <c r="F3374" s="33">
        <v>1</v>
      </c>
      <c r="G3374" s="33">
        <v>3</v>
      </c>
      <c r="H3374" s="33">
        <v>2</v>
      </c>
      <c r="I3374" s="33">
        <v>1</v>
      </c>
      <c r="J3374" s="33">
        <v>1</v>
      </c>
      <c r="K3374" s="33">
        <v>4</v>
      </c>
      <c r="L3374" s="33" t="s">
        <v>4530</v>
      </c>
      <c r="M3374" s="1" t="s">
        <v>29397</v>
      </c>
      <c r="N3374" s="1" t="s">
        <v>15869</v>
      </c>
    </row>
    <row r="3375" spans="1:14" x14ac:dyDescent="0.25">
      <c r="A3375" s="1" t="s">
        <v>25244</v>
      </c>
      <c r="B3375" s="1" t="s">
        <v>15102</v>
      </c>
      <c r="C3375" s="1" t="s">
        <v>29398</v>
      </c>
      <c r="D3375" s="1" t="s">
        <v>15870</v>
      </c>
      <c r="E3375" s="33" t="str">
        <f t="shared" si="1"/>
        <v>1.3.2.1.1.5</v>
      </c>
      <c r="F3375" s="33">
        <v>1</v>
      </c>
      <c r="G3375" s="33">
        <v>3</v>
      </c>
      <c r="H3375" s="33">
        <v>2</v>
      </c>
      <c r="I3375" s="33">
        <v>1</v>
      </c>
      <c r="J3375" s="33">
        <v>1</v>
      </c>
      <c r="K3375" s="33">
        <v>5</v>
      </c>
      <c r="L3375" s="33" t="s">
        <v>4531</v>
      </c>
      <c r="M3375" s="1" t="s">
        <v>29398</v>
      </c>
      <c r="N3375" s="1" t="s">
        <v>15870</v>
      </c>
    </row>
    <row r="3376" spans="1:14" x14ac:dyDescent="0.25">
      <c r="A3376" s="1" t="s">
        <v>25245</v>
      </c>
      <c r="B3376" s="1" t="s">
        <v>15103</v>
      </c>
      <c r="C3376" s="1" t="s">
        <v>29399</v>
      </c>
      <c r="D3376" s="1" t="s">
        <v>15871</v>
      </c>
      <c r="E3376" s="33" t="str">
        <f t="shared" si="1"/>
        <v>1.3.2.1.1.6</v>
      </c>
      <c r="F3376" s="33">
        <v>1</v>
      </c>
      <c r="G3376" s="33">
        <v>3</v>
      </c>
      <c r="H3376" s="33">
        <v>2</v>
      </c>
      <c r="I3376" s="33">
        <v>1</v>
      </c>
      <c r="J3376" s="33">
        <v>1</v>
      </c>
      <c r="K3376" s="33">
        <v>6</v>
      </c>
      <c r="L3376" s="33" t="s">
        <v>4532</v>
      </c>
      <c r="M3376" s="1" t="s">
        <v>29399</v>
      </c>
      <c r="N3376" s="1" t="s">
        <v>15871</v>
      </c>
    </row>
    <row r="3377" spans="1:14" x14ac:dyDescent="0.25">
      <c r="A3377" s="1" t="s">
        <v>25246</v>
      </c>
      <c r="B3377" s="1" t="s">
        <v>15104</v>
      </c>
      <c r="C3377" s="1" t="s">
        <v>29400</v>
      </c>
      <c r="D3377" s="1" t="s">
        <v>15872</v>
      </c>
      <c r="E3377" s="33" t="str">
        <f t="shared" si="1"/>
        <v>1.3.2.1.1.7</v>
      </c>
      <c r="F3377" s="33">
        <v>1</v>
      </c>
      <c r="G3377" s="33">
        <v>3</v>
      </c>
      <c r="H3377" s="33">
        <v>2</v>
      </c>
      <c r="I3377" s="33">
        <v>1</v>
      </c>
      <c r="J3377" s="33">
        <v>1</v>
      </c>
      <c r="K3377" s="33">
        <v>7</v>
      </c>
      <c r="L3377" s="33" t="s">
        <v>4533</v>
      </c>
      <c r="M3377" s="1" t="s">
        <v>29400</v>
      </c>
      <c r="N3377" s="1" t="s">
        <v>15872</v>
      </c>
    </row>
    <row r="3378" spans="1:14" x14ac:dyDescent="0.25">
      <c r="A3378" s="1" t="s">
        <v>25247</v>
      </c>
      <c r="B3378" s="1" t="s">
        <v>15105</v>
      </c>
      <c r="C3378" s="1" t="s">
        <v>29401</v>
      </c>
      <c r="D3378" s="1" t="s">
        <v>15873</v>
      </c>
      <c r="E3378" s="33" t="str">
        <f t="shared" si="1"/>
        <v>1.3.2.1.1.8</v>
      </c>
      <c r="F3378" s="33">
        <v>1</v>
      </c>
      <c r="G3378" s="33">
        <v>3</v>
      </c>
      <c r="H3378" s="33">
        <v>2</v>
      </c>
      <c r="I3378" s="33">
        <v>1</v>
      </c>
      <c r="J3378" s="33">
        <v>1</v>
      </c>
      <c r="K3378" s="33">
        <v>8</v>
      </c>
      <c r="L3378" s="33" t="s">
        <v>4534</v>
      </c>
      <c r="M3378" s="1" t="s">
        <v>29401</v>
      </c>
      <c r="N3378" s="1" t="s">
        <v>15873</v>
      </c>
    </row>
    <row r="3379" spans="1:14" x14ac:dyDescent="0.25">
      <c r="A3379" s="1" t="s">
        <v>25248</v>
      </c>
      <c r="B3379" s="1" t="s">
        <v>15106</v>
      </c>
      <c r="C3379" s="1" t="s">
        <v>29402</v>
      </c>
      <c r="D3379" s="1" t="s">
        <v>15874</v>
      </c>
      <c r="E3379" s="33" t="str">
        <f t="shared" si="1"/>
        <v>1.3.2.1.1.9</v>
      </c>
      <c r="F3379" s="33">
        <v>1</v>
      </c>
      <c r="G3379" s="33">
        <v>3</v>
      </c>
      <c r="H3379" s="33">
        <v>2</v>
      </c>
      <c r="I3379" s="33">
        <v>1</v>
      </c>
      <c r="J3379" s="33">
        <v>1</v>
      </c>
      <c r="K3379" s="33">
        <v>9</v>
      </c>
      <c r="L3379" s="33" t="s">
        <v>4535</v>
      </c>
      <c r="M3379" s="1" t="s">
        <v>29402</v>
      </c>
      <c r="N3379" s="1" t="s">
        <v>15874</v>
      </c>
    </row>
    <row r="3380" spans="1:14" x14ac:dyDescent="0.25">
      <c r="A3380" s="1" t="s">
        <v>25249</v>
      </c>
      <c r="B3380" s="1" t="s">
        <v>15107</v>
      </c>
      <c r="C3380" s="1" t="s">
        <v>29403</v>
      </c>
      <c r="D3380" s="1" t="s">
        <v>15875</v>
      </c>
      <c r="E3380" s="33" t="str">
        <f t="shared" si="1"/>
        <v>1.3.2.1.1.10</v>
      </c>
      <c r="F3380" s="33">
        <v>1</v>
      </c>
      <c r="G3380" s="33">
        <v>3</v>
      </c>
      <c r="H3380" s="33">
        <v>2</v>
      </c>
      <c r="I3380" s="33">
        <v>1</v>
      </c>
      <c r="J3380" s="33">
        <v>1</v>
      </c>
      <c r="K3380" s="33">
        <v>10</v>
      </c>
      <c r="L3380" s="33" t="s">
        <v>4536</v>
      </c>
      <c r="M3380" s="1" t="s">
        <v>29403</v>
      </c>
      <c r="N3380" s="1" t="s">
        <v>15875</v>
      </c>
    </row>
    <row r="3381" spans="1:14" x14ac:dyDescent="0.25">
      <c r="A3381" s="1" t="s">
        <v>25250</v>
      </c>
      <c r="B3381" s="1" t="s">
        <v>15108</v>
      </c>
      <c r="C3381" s="1" t="s">
        <v>29404</v>
      </c>
      <c r="D3381" s="1" t="s">
        <v>15876</v>
      </c>
      <c r="E3381" s="33" t="str">
        <f t="shared" si="1"/>
        <v>1.3.2.1.1.11</v>
      </c>
      <c r="F3381" s="33">
        <v>1</v>
      </c>
      <c r="G3381" s="33">
        <v>3</v>
      </c>
      <c r="H3381" s="33">
        <v>2</v>
      </c>
      <c r="I3381" s="33">
        <v>1</v>
      </c>
      <c r="J3381" s="33">
        <v>1</v>
      </c>
      <c r="K3381" s="33">
        <v>11</v>
      </c>
      <c r="L3381" s="33" t="s">
        <v>4537</v>
      </c>
      <c r="M3381" s="1" t="s">
        <v>29404</v>
      </c>
      <c r="N3381" s="1" t="s">
        <v>15876</v>
      </c>
    </row>
    <row r="3382" spans="1:14" x14ac:dyDescent="0.25">
      <c r="A3382" s="1" t="s">
        <v>25251</v>
      </c>
      <c r="B3382" s="1" t="s">
        <v>15109</v>
      </c>
      <c r="C3382" s="1" t="s">
        <v>29405</v>
      </c>
      <c r="D3382" s="1" t="s">
        <v>15877</v>
      </c>
      <c r="E3382" s="33" t="str">
        <f t="shared" si="1"/>
        <v>1.3.2.1.1.12</v>
      </c>
      <c r="F3382" s="33">
        <v>1</v>
      </c>
      <c r="G3382" s="33">
        <v>3</v>
      </c>
      <c r="H3382" s="33">
        <v>2</v>
      </c>
      <c r="I3382" s="33">
        <v>1</v>
      </c>
      <c r="J3382" s="33">
        <v>1</v>
      </c>
      <c r="K3382" s="33">
        <v>12</v>
      </c>
      <c r="L3382" s="33" t="s">
        <v>5034</v>
      </c>
      <c r="M3382" s="1" t="s">
        <v>29405</v>
      </c>
      <c r="N3382" s="1" t="s">
        <v>15877</v>
      </c>
    </row>
    <row r="3383" spans="1:14" x14ac:dyDescent="0.25">
      <c r="A3383" s="1" t="s">
        <v>25252</v>
      </c>
      <c r="B3383" s="1" t="s">
        <v>15110</v>
      </c>
      <c r="C3383" s="1" t="s">
        <v>29406</v>
      </c>
      <c r="D3383" s="1" t="s">
        <v>15878</v>
      </c>
      <c r="E3383" s="33" t="str">
        <f t="shared" si="1"/>
        <v>1.3.2.1.2.1</v>
      </c>
      <c r="F3383" s="33">
        <v>1</v>
      </c>
      <c r="G3383" s="33">
        <v>3</v>
      </c>
      <c r="H3383" s="33">
        <v>2</v>
      </c>
      <c r="I3383" s="33">
        <v>1</v>
      </c>
      <c r="J3383" s="33">
        <v>2</v>
      </c>
      <c r="K3383" s="33">
        <v>1</v>
      </c>
      <c r="L3383" s="33" t="s">
        <v>4538</v>
      </c>
      <c r="M3383" s="1" t="s">
        <v>29406</v>
      </c>
      <c r="N3383" s="1" t="s">
        <v>15878</v>
      </c>
    </row>
    <row r="3384" spans="1:14" x14ac:dyDescent="0.25">
      <c r="A3384" s="1" t="s">
        <v>25253</v>
      </c>
      <c r="B3384" s="1" t="s">
        <v>15111</v>
      </c>
      <c r="C3384" s="1" t="s">
        <v>29407</v>
      </c>
      <c r="D3384" s="1" t="s">
        <v>15879</v>
      </c>
      <c r="E3384" s="33" t="str">
        <f t="shared" si="1"/>
        <v>1.3.2.1.2.2</v>
      </c>
      <c r="F3384" s="33">
        <v>1</v>
      </c>
      <c r="G3384" s="33">
        <v>3</v>
      </c>
      <c r="H3384" s="33">
        <v>2</v>
      </c>
      <c r="I3384" s="33">
        <v>1</v>
      </c>
      <c r="J3384" s="33">
        <v>2</v>
      </c>
      <c r="K3384" s="33">
        <v>2</v>
      </c>
      <c r="L3384" s="33" t="s">
        <v>4539</v>
      </c>
      <c r="M3384" s="1" t="s">
        <v>29407</v>
      </c>
      <c r="N3384" s="1" t="s">
        <v>15879</v>
      </c>
    </row>
    <row r="3385" spans="1:14" x14ac:dyDescent="0.25">
      <c r="A3385" s="1" t="s">
        <v>25254</v>
      </c>
      <c r="B3385" s="1" t="s">
        <v>15112</v>
      </c>
      <c r="C3385" s="1" t="s">
        <v>29408</v>
      </c>
      <c r="D3385" s="1" t="s">
        <v>15880</v>
      </c>
      <c r="E3385" s="33" t="str">
        <f t="shared" si="1"/>
        <v>1.3.2.1.2.3</v>
      </c>
      <c r="F3385" s="33">
        <v>1</v>
      </c>
      <c r="G3385" s="33">
        <v>3</v>
      </c>
      <c r="H3385" s="33">
        <v>2</v>
      </c>
      <c r="I3385" s="33">
        <v>1</v>
      </c>
      <c r="J3385" s="33">
        <v>2</v>
      </c>
      <c r="K3385" s="33">
        <v>3</v>
      </c>
      <c r="L3385" s="33" t="s">
        <v>4540</v>
      </c>
      <c r="M3385" s="1" t="s">
        <v>29408</v>
      </c>
      <c r="N3385" s="1" t="s">
        <v>15880</v>
      </c>
    </row>
    <row r="3386" spans="1:14" x14ac:dyDescent="0.25">
      <c r="A3386" s="1" t="s">
        <v>25255</v>
      </c>
      <c r="B3386" s="1" t="s">
        <v>15113</v>
      </c>
      <c r="C3386" s="1" t="s">
        <v>29409</v>
      </c>
      <c r="D3386" s="1" t="s">
        <v>311</v>
      </c>
      <c r="E3386" s="33" t="str">
        <f t="shared" si="1"/>
        <v>1.3.2.1.2.4</v>
      </c>
      <c r="F3386" s="33">
        <v>1</v>
      </c>
      <c r="G3386" s="33">
        <v>3</v>
      </c>
      <c r="H3386" s="33">
        <v>2</v>
      </c>
      <c r="I3386" s="33">
        <v>1</v>
      </c>
      <c r="J3386" s="33">
        <v>2</v>
      </c>
      <c r="K3386" s="33">
        <v>4</v>
      </c>
      <c r="L3386" s="33" t="s">
        <v>4541</v>
      </c>
      <c r="M3386" s="1" t="s">
        <v>29409</v>
      </c>
      <c r="N3386" s="1" t="s">
        <v>311</v>
      </c>
    </row>
    <row r="3387" spans="1:14" x14ac:dyDescent="0.25">
      <c r="A3387" s="1" t="s">
        <v>25256</v>
      </c>
      <c r="B3387" s="1" t="s">
        <v>15114</v>
      </c>
      <c r="C3387" s="1" t="s">
        <v>29410</v>
      </c>
      <c r="D3387" s="1" t="s">
        <v>15881</v>
      </c>
      <c r="E3387" s="33" t="str">
        <f t="shared" si="1"/>
        <v>1.3.2.1.2.5</v>
      </c>
      <c r="F3387" s="33">
        <v>1</v>
      </c>
      <c r="G3387" s="33">
        <v>3</v>
      </c>
      <c r="H3387" s="33">
        <v>2</v>
      </c>
      <c r="I3387" s="33">
        <v>1</v>
      </c>
      <c r="J3387" s="33">
        <v>2</v>
      </c>
      <c r="K3387" s="33">
        <v>5</v>
      </c>
      <c r="L3387" s="33" t="s">
        <v>4542</v>
      </c>
      <c r="M3387" s="1" t="s">
        <v>29410</v>
      </c>
      <c r="N3387" s="1" t="s">
        <v>15881</v>
      </c>
    </row>
    <row r="3388" spans="1:14" x14ac:dyDescent="0.25">
      <c r="A3388" s="1" t="s">
        <v>25257</v>
      </c>
      <c r="B3388" s="1" t="s">
        <v>15115</v>
      </c>
      <c r="C3388" s="1" t="s">
        <v>29411</v>
      </c>
      <c r="D3388" s="1" t="s">
        <v>15882</v>
      </c>
      <c r="E3388" s="33" t="str">
        <f t="shared" si="1"/>
        <v>1.3.2.1.2.6</v>
      </c>
      <c r="F3388" s="33">
        <v>1</v>
      </c>
      <c r="G3388" s="33">
        <v>3</v>
      </c>
      <c r="H3388" s="33">
        <v>2</v>
      </c>
      <c r="I3388" s="33">
        <v>1</v>
      </c>
      <c r="J3388" s="33">
        <v>2</v>
      </c>
      <c r="K3388" s="33">
        <v>6</v>
      </c>
      <c r="L3388" s="33" t="s">
        <v>5035</v>
      </c>
      <c r="M3388" s="1" t="s">
        <v>29411</v>
      </c>
      <c r="N3388" s="1" t="s">
        <v>15882</v>
      </c>
    </row>
    <row r="3389" spans="1:14" x14ac:dyDescent="0.25">
      <c r="A3389" s="1" t="s">
        <v>25258</v>
      </c>
      <c r="B3389" s="1" t="s">
        <v>15116</v>
      </c>
      <c r="C3389" s="1" t="s">
        <v>29412</v>
      </c>
      <c r="D3389" s="1" t="s">
        <v>15883</v>
      </c>
      <c r="E3389" s="33" t="str">
        <f t="shared" si="1"/>
        <v>1.3.2.1.3.1</v>
      </c>
      <c r="F3389" s="33">
        <v>1</v>
      </c>
      <c r="G3389" s="33">
        <v>3</v>
      </c>
      <c r="H3389" s="33">
        <v>2</v>
      </c>
      <c r="I3389" s="33">
        <v>1</v>
      </c>
      <c r="J3389" s="33">
        <v>3</v>
      </c>
      <c r="K3389" s="33">
        <v>1</v>
      </c>
      <c r="L3389" s="33" t="s">
        <v>4543</v>
      </c>
      <c r="M3389" s="1" t="s">
        <v>29412</v>
      </c>
      <c r="N3389" s="1" t="s">
        <v>15883</v>
      </c>
    </row>
    <row r="3390" spans="1:14" x14ac:dyDescent="0.25">
      <c r="A3390" s="1" t="s">
        <v>25259</v>
      </c>
      <c r="B3390" s="1" t="s">
        <v>15117</v>
      </c>
      <c r="C3390" s="1" t="s">
        <v>29413</v>
      </c>
      <c r="D3390" s="1" t="s">
        <v>17</v>
      </c>
      <c r="E3390" s="33" t="str">
        <f t="shared" si="1"/>
        <v>1.3.2.1.3.2</v>
      </c>
      <c r="F3390" s="33">
        <v>1</v>
      </c>
      <c r="G3390" s="33">
        <v>3</v>
      </c>
      <c r="H3390" s="33">
        <v>2</v>
      </c>
      <c r="I3390" s="33">
        <v>1</v>
      </c>
      <c r="J3390" s="33">
        <v>3</v>
      </c>
      <c r="K3390" s="33">
        <v>2</v>
      </c>
      <c r="L3390" s="33" t="s">
        <v>4544</v>
      </c>
      <c r="M3390" s="1" t="s">
        <v>29413</v>
      </c>
      <c r="N3390" s="1" t="s">
        <v>17</v>
      </c>
    </row>
    <row r="3391" spans="1:14" x14ac:dyDescent="0.25">
      <c r="A3391" s="1" t="s">
        <v>25260</v>
      </c>
      <c r="B3391" s="1" t="s">
        <v>15118</v>
      </c>
      <c r="C3391" s="1" t="s">
        <v>29414</v>
      </c>
      <c r="D3391" s="1" t="s">
        <v>9481</v>
      </c>
      <c r="E3391" s="33" t="str">
        <f t="shared" si="1"/>
        <v>1.3.2.1.3.3</v>
      </c>
      <c r="F3391" s="33">
        <v>1</v>
      </c>
      <c r="G3391" s="33">
        <v>3</v>
      </c>
      <c r="H3391" s="33">
        <v>2</v>
      </c>
      <c r="I3391" s="33">
        <v>1</v>
      </c>
      <c r="J3391" s="33">
        <v>3</v>
      </c>
      <c r="K3391" s="33">
        <v>3</v>
      </c>
      <c r="L3391" s="33" t="s">
        <v>4545</v>
      </c>
      <c r="M3391" s="1" t="s">
        <v>29414</v>
      </c>
      <c r="N3391" s="1" t="s">
        <v>9481</v>
      </c>
    </row>
    <row r="3392" spans="1:14" x14ac:dyDescent="0.25">
      <c r="A3392" s="1" t="s">
        <v>25261</v>
      </c>
      <c r="B3392" s="1" t="s">
        <v>15119</v>
      </c>
      <c r="C3392" s="1" t="s">
        <v>29415</v>
      </c>
      <c r="D3392" s="1" t="s">
        <v>15884</v>
      </c>
      <c r="E3392" s="33" t="str">
        <f t="shared" si="1"/>
        <v>1.3.2.1.3.4</v>
      </c>
      <c r="F3392" s="33">
        <v>1</v>
      </c>
      <c r="G3392" s="33">
        <v>3</v>
      </c>
      <c r="H3392" s="33">
        <v>2</v>
      </c>
      <c r="I3392" s="33">
        <v>1</v>
      </c>
      <c r="J3392" s="33">
        <v>3</v>
      </c>
      <c r="K3392" s="33">
        <v>4</v>
      </c>
      <c r="L3392" s="33" t="s">
        <v>4546</v>
      </c>
      <c r="M3392" s="1" t="s">
        <v>29415</v>
      </c>
      <c r="N3392" s="1" t="s">
        <v>15884</v>
      </c>
    </row>
    <row r="3393" spans="1:14" x14ac:dyDescent="0.25">
      <c r="A3393" s="1" t="s">
        <v>25262</v>
      </c>
      <c r="B3393" s="1" t="s">
        <v>15120</v>
      </c>
      <c r="C3393" s="1" t="s">
        <v>29416</v>
      </c>
      <c r="D3393" s="1" t="s">
        <v>15885</v>
      </c>
      <c r="E3393" s="33" t="str">
        <f t="shared" si="1"/>
        <v>1.3.2.1.3.5</v>
      </c>
      <c r="F3393" s="33">
        <v>1</v>
      </c>
      <c r="G3393" s="33">
        <v>3</v>
      </c>
      <c r="H3393" s="33">
        <v>2</v>
      </c>
      <c r="I3393" s="33">
        <v>1</v>
      </c>
      <c r="J3393" s="33">
        <v>3</v>
      </c>
      <c r="K3393" s="33">
        <v>5</v>
      </c>
      <c r="L3393" s="33" t="s">
        <v>4547</v>
      </c>
      <c r="M3393" s="1" t="s">
        <v>29416</v>
      </c>
      <c r="N3393" s="1" t="s">
        <v>15885</v>
      </c>
    </row>
    <row r="3394" spans="1:14" x14ac:dyDescent="0.25">
      <c r="A3394" s="1" t="s">
        <v>25263</v>
      </c>
      <c r="B3394" s="1" t="s">
        <v>15121</v>
      </c>
      <c r="C3394" s="1" t="s">
        <v>29417</v>
      </c>
      <c r="D3394" s="1" t="s">
        <v>386</v>
      </c>
      <c r="E3394" s="33" t="str">
        <f t="shared" si="1"/>
        <v>1.3.2.1.3.6</v>
      </c>
      <c r="F3394" s="33">
        <v>1</v>
      </c>
      <c r="G3394" s="33">
        <v>3</v>
      </c>
      <c r="H3394" s="33">
        <v>2</v>
      </c>
      <c r="I3394" s="33">
        <v>1</v>
      </c>
      <c r="J3394" s="33">
        <v>3</v>
      </c>
      <c r="K3394" s="33">
        <v>6</v>
      </c>
      <c r="L3394" s="33" t="s">
        <v>4548</v>
      </c>
      <c r="M3394" s="1" t="s">
        <v>29417</v>
      </c>
      <c r="N3394" s="1" t="s">
        <v>386</v>
      </c>
    </row>
    <row r="3395" spans="1:14" x14ac:dyDescent="0.25">
      <c r="A3395" s="1" t="s">
        <v>25264</v>
      </c>
      <c r="B3395" s="1" t="s">
        <v>15122</v>
      </c>
      <c r="C3395" s="1" t="s">
        <v>29418</v>
      </c>
      <c r="D3395" s="1" t="s">
        <v>15886</v>
      </c>
      <c r="E3395" s="33" t="str">
        <f t="shared" si="1"/>
        <v>1.3.2.1.3.7</v>
      </c>
      <c r="F3395" s="33">
        <v>1</v>
      </c>
      <c r="G3395" s="33">
        <v>3</v>
      </c>
      <c r="H3395" s="33">
        <v>2</v>
      </c>
      <c r="I3395" s="33">
        <v>1</v>
      </c>
      <c r="J3395" s="33">
        <v>3</v>
      </c>
      <c r="K3395" s="33">
        <v>7</v>
      </c>
      <c r="L3395" s="33" t="s">
        <v>4549</v>
      </c>
      <c r="M3395" s="1" t="s">
        <v>29418</v>
      </c>
      <c r="N3395" s="1" t="s">
        <v>15886</v>
      </c>
    </row>
    <row r="3396" spans="1:14" x14ac:dyDescent="0.25">
      <c r="A3396" s="1" t="s">
        <v>25265</v>
      </c>
      <c r="B3396" s="1" t="s">
        <v>15123</v>
      </c>
      <c r="C3396" s="1" t="s">
        <v>29419</v>
      </c>
      <c r="D3396" s="1" t="s">
        <v>15887</v>
      </c>
      <c r="E3396" s="33" t="str">
        <f t="shared" si="1"/>
        <v>1.3.2.1.3.8</v>
      </c>
      <c r="F3396" s="33">
        <v>1</v>
      </c>
      <c r="G3396" s="33">
        <v>3</v>
      </c>
      <c r="H3396" s="33">
        <v>2</v>
      </c>
      <c r="I3396" s="33">
        <v>1</v>
      </c>
      <c r="J3396" s="33">
        <v>3</v>
      </c>
      <c r="K3396" s="33">
        <v>8</v>
      </c>
      <c r="L3396" s="33" t="s">
        <v>4550</v>
      </c>
      <c r="M3396" s="1" t="s">
        <v>29419</v>
      </c>
      <c r="N3396" s="1" t="s">
        <v>15887</v>
      </c>
    </row>
    <row r="3397" spans="1:14" x14ac:dyDescent="0.25">
      <c r="A3397" s="1" t="s">
        <v>25266</v>
      </c>
      <c r="B3397" s="1" t="s">
        <v>15124</v>
      </c>
      <c r="C3397" s="1" t="s">
        <v>29420</v>
      </c>
      <c r="D3397" s="1" t="s">
        <v>15888</v>
      </c>
      <c r="E3397" s="33" t="str">
        <f t="shared" si="1"/>
        <v>1.3.2.1.3.9</v>
      </c>
      <c r="F3397" s="33">
        <v>1</v>
      </c>
      <c r="G3397" s="33">
        <v>3</v>
      </c>
      <c r="H3397" s="33">
        <v>2</v>
      </c>
      <c r="I3397" s="33">
        <v>1</v>
      </c>
      <c r="J3397" s="33">
        <v>3</v>
      </c>
      <c r="K3397" s="33">
        <v>9</v>
      </c>
      <c r="L3397" s="33" t="s">
        <v>4551</v>
      </c>
      <c r="M3397" s="1" t="s">
        <v>29420</v>
      </c>
      <c r="N3397" s="1" t="s">
        <v>15888</v>
      </c>
    </row>
    <row r="3398" spans="1:14" x14ac:dyDescent="0.25">
      <c r="A3398" s="1" t="s">
        <v>25267</v>
      </c>
      <c r="B3398" s="1" t="s">
        <v>15125</v>
      </c>
      <c r="C3398" s="1" t="s">
        <v>29421</v>
      </c>
      <c r="D3398" s="1" t="s">
        <v>15889</v>
      </c>
      <c r="E3398" s="33" t="str">
        <f t="shared" si="1"/>
        <v>1.3.2.1.3.10</v>
      </c>
      <c r="F3398" s="33">
        <v>1</v>
      </c>
      <c r="G3398" s="33">
        <v>3</v>
      </c>
      <c r="H3398" s="33">
        <v>2</v>
      </c>
      <c r="I3398" s="33">
        <v>1</v>
      </c>
      <c r="J3398" s="33">
        <v>3</v>
      </c>
      <c r="K3398" s="33">
        <v>10</v>
      </c>
      <c r="L3398" s="33" t="s">
        <v>5036</v>
      </c>
      <c r="M3398" s="1" t="s">
        <v>29421</v>
      </c>
      <c r="N3398" s="1" t="s">
        <v>15889</v>
      </c>
    </row>
    <row r="3399" spans="1:14" x14ac:dyDescent="0.25">
      <c r="A3399" s="1" t="s">
        <v>25268</v>
      </c>
      <c r="B3399" s="1" t="s">
        <v>15126</v>
      </c>
      <c r="C3399" s="1" t="s">
        <v>29422</v>
      </c>
      <c r="D3399" s="1" t="s">
        <v>15890</v>
      </c>
      <c r="E3399" s="33" t="str">
        <f t="shared" si="1"/>
        <v>1.3.2.1.3.11</v>
      </c>
      <c r="F3399" s="33">
        <v>1</v>
      </c>
      <c r="G3399" s="33">
        <v>3</v>
      </c>
      <c r="H3399" s="33">
        <v>2</v>
      </c>
      <c r="I3399" s="33">
        <v>1</v>
      </c>
      <c r="J3399" s="33">
        <v>3</v>
      </c>
      <c r="K3399" s="33">
        <v>11</v>
      </c>
      <c r="L3399" s="33" t="s">
        <v>5037</v>
      </c>
      <c r="M3399" s="1" t="s">
        <v>29422</v>
      </c>
      <c r="N3399" s="1" t="s">
        <v>15890</v>
      </c>
    </row>
    <row r="3400" spans="1:14" x14ac:dyDescent="0.25">
      <c r="A3400" s="1" t="s">
        <v>25269</v>
      </c>
      <c r="B3400" s="1" t="s">
        <v>15127</v>
      </c>
      <c r="C3400" s="1" t="s">
        <v>29423</v>
      </c>
      <c r="D3400" s="1" t="s">
        <v>15891</v>
      </c>
      <c r="E3400" s="33" t="str">
        <f t="shared" si="1"/>
        <v>1.3.2.1.3.12</v>
      </c>
      <c r="F3400" s="33">
        <v>1</v>
      </c>
      <c r="G3400" s="33">
        <v>3</v>
      </c>
      <c r="H3400" s="33">
        <v>2</v>
      </c>
      <c r="I3400" s="33">
        <v>1</v>
      </c>
      <c r="J3400" s="33">
        <v>3</v>
      </c>
      <c r="K3400" s="33">
        <v>12</v>
      </c>
      <c r="L3400" s="33" t="s">
        <v>5038</v>
      </c>
      <c r="M3400" s="1" t="s">
        <v>29423</v>
      </c>
      <c r="N3400" s="1" t="s">
        <v>15891</v>
      </c>
    </row>
    <row r="3401" spans="1:14" x14ac:dyDescent="0.25">
      <c r="A3401" s="1" t="s">
        <v>25270</v>
      </c>
      <c r="B3401" s="1" t="s">
        <v>15128</v>
      </c>
      <c r="C3401" s="1" t="s">
        <v>29424</v>
      </c>
      <c r="D3401" s="1" t="s">
        <v>15892</v>
      </c>
      <c r="E3401" s="33" t="str">
        <f t="shared" si="1"/>
        <v>1.3.2.1.3.13</v>
      </c>
      <c r="F3401" s="33">
        <v>1</v>
      </c>
      <c r="G3401" s="33">
        <v>3</v>
      </c>
      <c r="H3401" s="33">
        <v>2</v>
      </c>
      <c r="I3401" s="33">
        <v>1</v>
      </c>
      <c r="J3401" s="33">
        <v>3</v>
      </c>
      <c r="K3401" s="33">
        <v>13</v>
      </c>
      <c r="L3401" s="33" t="s">
        <v>5039</v>
      </c>
      <c r="M3401" s="1" t="s">
        <v>29424</v>
      </c>
      <c r="N3401" s="1" t="s">
        <v>15892</v>
      </c>
    </row>
    <row r="3402" spans="1:14" x14ac:dyDescent="0.25">
      <c r="A3402" s="1" t="s">
        <v>25271</v>
      </c>
      <c r="B3402" s="1" t="s">
        <v>15129</v>
      </c>
      <c r="C3402" s="1" t="s">
        <v>29425</v>
      </c>
      <c r="D3402" s="1" t="s">
        <v>15893</v>
      </c>
      <c r="E3402" s="33" t="str">
        <f t="shared" si="1"/>
        <v>1.3.2.1.3.14</v>
      </c>
      <c r="F3402" s="33">
        <v>1</v>
      </c>
      <c r="G3402" s="33">
        <v>3</v>
      </c>
      <c r="H3402" s="33">
        <v>2</v>
      </c>
      <c r="I3402" s="33">
        <v>1</v>
      </c>
      <c r="J3402" s="33">
        <v>3</v>
      </c>
      <c r="K3402" s="33">
        <v>14</v>
      </c>
      <c r="L3402" s="33" t="s">
        <v>5040</v>
      </c>
      <c r="M3402" s="1" t="s">
        <v>29425</v>
      </c>
      <c r="N3402" s="1" t="s">
        <v>15893</v>
      </c>
    </row>
    <row r="3403" spans="1:14" x14ac:dyDescent="0.25">
      <c r="A3403" s="1" t="s">
        <v>25272</v>
      </c>
      <c r="B3403" s="1" t="s">
        <v>15130</v>
      </c>
      <c r="C3403" s="1" t="s">
        <v>29426</v>
      </c>
      <c r="D3403" s="1" t="s">
        <v>15894</v>
      </c>
      <c r="E3403" s="33" t="str">
        <f t="shared" si="1"/>
        <v>1.3.2.1.3.15</v>
      </c>
      <c r="F3403" s="33">
        <v>1</v>
      </c>
      <c r="G3403" s="33">
        <v>3</v>
      </c>
      <c r="H3403" s="33">
        <v>2</v>
      </c>
      <c r="I3403" s="33">
        <v>1</v>
      </c>
      <c r="J3403" s="33">
        <v>3</v>
      </c>
      <c r="K3403" s="33">
        <v>15</v>
      </c>
      <c r="L3403" s="33" t="s">
        <v>5041</v>
      </c>
      <c r="M3403" s="1" t="s">
        <v>29426</v>
      </c>
      <c r="N3403" s="1" t="s">
        <v>15894</v>
      </c>
    </row>
    <row r="3404" spans="1:14" x14ac:dyDescent="0.25">
      <c r="A3404" s="1" t="s">
        <v>25273</v>
      </c>
      <c r="B3404" s="1" t="s">
        <v>15131</v>
      </c>
      <c r="C3404" s="1" t="s">
        <v>29427</v>
      </c>
      <c r="D3404" s="1" t="s">
        <v>15895</v>
      </c>
      <c r="E3404" s="33" t="str">
        <f t="shared" si="1"/>
        <v>1.3.2.1.3.16</v>
      </c>
      <c r="F3404" s="33">
        <v>1</v>
      </c>
      <c r="G3404" s="33">
        <v>3</v>
      </c>
      <c r="H3404" s="33">
        <v>2</v>
      </c>
      <c r="I3404" s="33">
        <v>1</v>
      </c>
      <c r="J3404" s="33">
        <v>3</v>
      </c>
      <c r="K3404" s="33">
        <v>16</v>
      </c>
      <c r="L3404" s="33" t="s">
        <v>5042</v>
      </c>
      <c r="M3404" s="1" t="s">
        <v>29427</v>
      </c>
      <c r="N3404" s="1" t="s">
        <v>15895</v>
      </c>
    </row>
    <row r="3405" spans="1:14" x14ac:dyDescent="0.25">
      <c r="A3405" s="1" t="s">
        <v>25274</v>
      </c>
      <c r="B3405" s="1" t="s">
        <v>15132</v>
      </c>
      <c r="C3405" s="1" t="s">
        <v>29428</v>
      </c>
      <c r="D3405" s="1" t="s">
        <v>18</v>
      </c>
      <c r="E3405" s="33" t="str">
        <f t="shared" si="1"/>
        <v>1.3.2.2.1.1</v>
      </c>
      <c r="F3405" s="33">
        <v>1</v>
      </c>
      <c r="G3405" s="33">
        <v>3</v>
      </c>
      <c r="H3405" s="33">
        <v>2</v>
      </c>
      <c r="I3405" s="33">
        <v>2</v>
      </c>
      <c r="J3405" s="33">
        <v>1</v>
      </c>
      <c r="K3405" s="33">
        <v>1</v>
      </c>
      <c r="L3405" s="33" t="s">
        <v>4552</v>
      </c>
      <c r="M3405" s="1" t="s">
        <v>29428</v>
      </c>
      <c r="N3405" s="1" t="s">
        <v>18</v>
      </c>
    </row>
    <row r="3406" spans="1:14" x14ac:dyDescent="0.25">
      <c r="A3406" s="1" t="s">
        <v>25275</v>
      </c>
      <c r="B3406" s="1" t="s">
        <v>15133</v>
      </c>
      <c r="C3406" s="1" t="s">
        <v>29429</v>
      </c>
      <c r="D3406" s="1" t="s">
        <v>19</v>
      </c>
      <c r="E3406" s="33" t="str">
        <f t="shared" si="1"/>
        <v>1.3.2.2.1.2</v>
      </c>
      <c r="F3406" s="33">
        <v>1</v>
      </c>
      <c r="G3406" s="33">
        <v>3</v>
      </c>
      <c r="H3406" s="33">
        <v>2</v>
      </c>
      <c r="I3406" s="33">
        <v>2</v>
      </c>
      <c r="J3406" s="33">
        <v>1</v>
      </c>
      <c r="K3406" s="33">
        <v>2</v>
      </c>
      <c r="L3406" s="33" t="s">
        <v>4553</v>
      </c>
      <c r="M3406" s="1" t="s">
        <v>29429</v>
      </c>
      <c r="N3406" s="1" t="s">
        <v>19</v>
      </c>
    </row>
    <row r="3407" spans="1:14" x14ac:dyDescent="0.25">
      <c r="A3407" s="1" t="s">
        <v>25276</v>
      </c>
      <c r="B3407" s="1" t="s">
        <v>15134</v>
      </c>
      <c r="C3407" s="1" t="s">
        <v>29430</v>
      </c>
      <c r="D3407" s="1" t="s">
        <v>20</v>
      </c>
      <c r="E3407" s="33" t="str">
        <f t="shared" si="1"/>
        <v>1.3.2.2.1.3</v>
      </c>
      <c r="F3407" s="33">
        <v>1</v>
      </c>
      <c r="G3407" s="33">
        <v>3</v>
      </c>
      <c r="H3407" s="33">
        <v>2</v>
      </c>
      <c r="I3407" s="33">
        <v>2</v>
      </c>
      <c r="J3407" s="33">
        <v>1</v>
      </c>
      <c r="K3407" s="33">
        <v>3</v>
      </c>
      <c r="L3407" s="33" t="s">
        <v>4554</v>
      </c>
      <c r="M3407" s="1" t="s">
        <v>29430</v>
      </c>
      <c r="N3407" s="1" t="s">
        <v>20</v>
      </c>
    </row>
    <row r="3408" spans="1:14" x14ac:dyDescent="0.25">
      <c r="A3408" s="1" t="s">
        <v>25277</v>
      </c>
      <c r="B3408" s="1" t="s">
        <v>15135</v>
      </c>
      <c r="C3408" s="1" t="s">
        <v>29431</v>
      </c>
      <c r="D3408" s="1" t="s">
        <v>22</v>
      </c>
      <c r="E3408" s="33" t="str">
        <f t="shared" si="1"/>
        <v>1.3.2.2.1.4</v>
      </c>
      <c r="F3408" s="33">
        <v>1</v>
      </c>
      <c r="G3408" s="33">
        <v>3</v>
      </c>
      <c r="H3408" s="33">
        <v>2</v>
      </c>
      <c r="I3408" s="33">
        <v>2</v>
      </c>
      <c r="J3408" s="33">
        <v>1</v>
      </c>
      <c r="K3408" s="33">
        <v>4</v>
      </c>
      <c r="L3408" s="33" t="s">
        <v>4556</v>
      </c>
      <c r="M3408" s="1" t="s">
        <v>29431</v>
      </c>
      <c r="N3408" s="1" t="s">
        <v>22</v>
      </c>
    </row>
    <row r="3409" spans="1:14" x14ac:dyDescent="0.25">
      <c r="A3409" s="1" t="s">
        <v>25278</v>
      </c>
      <c r="B3409" s="1" t="s">
        <v>15136</v>
      </c>
      <c r="C3409" s="1" t="s">
        <v>29432</v>
      </c>
      <c r="D3409" s="1" t="s">
        <v>23</v>
      </c>
      <c r="E3409" s="33" t="str">
        <f t="shared" si="1"/>
        <v>1.3.2.2.1.5</v>
      </c>
      <c r="F3409" s="33">
        <v>1</v>
      </c>
      <c r="G3409" s="33">
        <v>3</v>
      </c>
      <c r="H3409" s="33">
        <v>2</v>
      </c>
      <c r="I3409" s="33">
        <v>2</v>
      </c>
      <c r="J3409" s="33">
        <v>1</v>
      </c>
      <c r="K3409" s="33">
        <v>5</v>
      </c>
      <c r="L3409" s="33" t="s">
        <v>4557</v>
      </c>
      <c r="M3409" s="1" t="s">
        <v>29432</v>
      </c>
      <c r="N3409" s="1" t="s">
        <v>23</v>
      </c>
    </row>
    <row r="3410" spans="1:14" x14ac:dyDescent="0.25">
      <c r="A3410" s="1" t="s">
        <v>25279</v>
      </c>
      <c r="B3410" s="1" t="s">
        <v>15137</v>
      </c>
      <c r="C3410" s="1" t="s">
        <v>29433</v>
      </c>
      <c r="D3410" s="1" t="s">
        <v>21</v>
      </c>
      <c r="E3410" s="33" t="str">
        <f t="shared" si="1"/>
        <v>1.3.2.2.1.6</v>
      </c>
      <c r="F3410" s="33">
        <v>1</v>
      </c>
      <c r="G3410" s="33">
        <v>3</v>
      </c>
      <c r="H3410" s="33">
        <v>2</v>
      </c>
      <c r="I3410" s="33">
        <v>2</v>
      </c>
      <c r="J3410" s="33">
        <v>1</v>
      </c>
      <c r="K3410" s="33">
        <v>6</v>
      </c>
      <c r="L3410" s="33" t="s">
        <v>4555</v>
      </c>
      <c r="M3410" s="1" t="s">
        <v>29433</v>
      </c>
      <c r="N3410" s="1" t="s">
        <v>21</v>
      </c>
    </row>
    <row r="3411" spans="1:14" x14ac:dyDescent="0.25">
      <c r="A3411" s="1" t="s">
        <v>25280</v>
      </c>
      <c r="B3411" s="1" t="s">
        <v>15138</v>
      </c>
      <c r="C3411" s="1" t="s">
        <v>29434</v>
      </c>
      <c r="D3411" s="1" t="s">
        <v>15896</v>
      </c>
      <c r="E3411" s="33" t="str">
        <f t="shared" si="1"/>
        <v>1.3.2.2.1.7</v>
      </c>
      <c r="F3411" s="33">
        <v>1</v>
      </c>
      <c r="G3411" s="33">
        <v>3</v>
      </c>
      <c r="H3411" s="33">
        <v>2</v>
      </c>
      <c r="I3411" s="33">
        <v>2</v>
      </c>
      <c r="J3411" s="33">
        <v>1</v>
      </c>
      <c r="K3411" s="33">
        <v>7</v>
      </c>
      <c r="L3411" s="33" t="s">
        <v>5043</v>
      </c>
      <c r="M3411" s="1" t="s">
        <v>29434</v>
      </c>
      <c r="N3411" s="1" t="s">
        <v>15896</v>
      </c>
    </row>
    <row r="3412" spans="1:14" x14ac:dyDescent="0.25">
      <c r="A3412" s="1" t="s">
        <v>25281</v>
      </c>
      <c r="B3412" s="1" t="s">
        <v>15139</v>
      </c>
      <c r="C3412" s="1" t="s">
        <v>29435</v>
      </c>
      <c r="D3412" s="1" t="s">
        <v>15897</v>
      </c>
      <c r="E3412" s="33" t="str">
        <f t="shared" si="1"/>
        <v>1.3.2.2.1.8</v>
      </c>
      <c r="F3412" s="33">
        <v>1</v>
      </c>
      <c r="G3412" s="33">
        <v>3</v>
      </c>
      <c r="H3412" s="33">
        <v>2</v>
      </c>
      <c r="I3412" s="33">
        <v>2</v>
      </c>
      <c r="J3412" s="33">
        <v>1</v>
      </c>
      <c r="K3412" s="33">
        <v>8</v>
      </c>
      <c r="L3412" s="33" t="s">
        <v>5044</v>
      </c>
      <c r="M3412" s="1" t="s">
        <v>29435</v>
      </c>
      <c r="N3412" s="1" t="s">
        <v>15897</v>
      </c>
    </row>
    <row r="3413" spans="1:14" x14ac:dyDescent="0.25">
      <c r="A3413" s="1" t="s">
        <v>25282</v>
      </c>
      <c r="B3413" s="1" t="s">
        <v>15140</v>
      </c>
      <c r="C3413" s="1" t="s">
        <v>29436</v>
      </c>
      <c r="D3413" s="1" t="s">
        <v>15898</v>
      </c>
      <c r="E3413" s="33" t="str">
        <f t="shared" si="1"/>
        <v>1.3.2.2.1.9</v>
      </c>
      <c r="F3413" s="33">
        <v>1</v>
      </c>
      <c r="G3413" s="33">
        <v>3</v>
      </c>
      <c r="H3413" s="33">
        <v>2</v>
      </c>
      <c r="I3413" s="33">
        <v>2</v>
      </c>
      <c r="J3413" s="33">
        <v>1</v>
      </c>
      <c r="K3413" s="33">
        <v>9</v>
      </c>
      <c r="L3413" s="33" t="s">
        <v>4558</v>
      </c>
      <c r="M3413" s="1" t="s">
        <v>29436</v>
      </c>
      <c r="N3413" s="1" t="s">
        <v>15898</v>
      </c>
    </row>
    <row r="3414" spans="1:14" x14ac:dyDescent="0.25">
      <c r="A3414" s="1" t="s">
        <v>25283</v>
      </c>
      <c r="B3414" s="1" t="s">
        <v>15141</v>
      </c>
      <c r="C3414" s="1" t="s">
        <v>29437</v>
      </c>
      <c r="D3414" s="1" t="s">
        <v>15899</v>
      </c>
      <c r="E3414" s="33" t="str">
        <f t="shared" si="1"/>
        <v>1.3.2.2.2.1</v>
      </c>
      <c r="F3414" s="33">
        <v>1</v>
      </c>
      <c r="G3414" s="33">
        <v>3</v>
      </c>
      <c r="H3414" s="33">
        <v>2</v>
      </c>
      <c r="I3414" s="33">
        <v>2</v>
      </c>
      <c r="J3414" s="33">
        <v>2</v>
      </c>
      <c r="K3414" s="33">
        <v>1</v>
      </c>
      <c r="L3414" s="33" t="s">
        <v>4559</v>
      </c>
      <c r="M3414" s="1" t="s">
        <v>29437</v>
      </c>
      <c r="N3414" s="1" t="s">
        <v>15899</v>
      </c>
    </row>
    <row r="3415" spans="1:14" x14ac:dyDescent="0.25">
      <c r="A3415" s="1" t="s">
        <v>25284</v>
      </c>
      <c r="B3415" s="1" t="s">
        <v>15142</v>
      </c>
      <c r="C3415" s="1" t="s">
        <v>29438</v>
      </c>
      <c r="D3415" s="1" t="s">
        <v>15900</v>
      </c>
      <c r="E3415" s="33" t="str">
        <f t="shared" si="1"/>
        <v>1.3.2.2.2.2</v>
      </c>
      <c r="F3415" s="33">
        <v>1</v>
      </c>
      <c r="G3415" s="33">
        <v>3</v>
      </c>
      <c r="H3415" s="33">
        <v>2</v>
      </c>
      <c r="I3415" s="33">
        <v>2</v>
      </c>
      <c r="J3415" s="33">
        <v>2</v>
      </c>
      <c r="K3415" s="33">
        <v>2</v>
      </c>
      <c r="L3415" s="33" t="s">
        <v>4560</v>
      </c>
      <c r="M3415" s="1" t="s">
        <v>29438</v>
      </c>
      <c r="N3415" s="1" t="s">
        <v>15900</v>
      </c>
    </row>
    <row r="3416" spans="1:14" x14ac:dyDescent="0.25">
      <c r="A3416" s="1" t="s">
        <v>25285</v>
      </c>
      <c r="B3416" s="1" t="s">
        <v>15143</v>
      </c>
      <c r="C3416" s="1" t="s">
        <v>29439</v>
      </c>
      <c r="D3416" s="1" t="s">
        <v>15901</v>
      </c>
      <c r="E3416" s="33" t="str">
        <f t="shared" si="1"/>
        <v>1.3.2.2.2.3</v>
      </c>
      <c r="F3416" s="33">
        <v>1</v>
      </c>
      <c r="G3416" s="33">
        <v>3</v>
      </c>
      <c r="H3416" s="33">
        <v>2</v>
      </c>
      <c r="I3416" s="33">
        <v>2</v>
      </c>
      <c r="J3416" s="33">
        <v>2</v>
      </c>
      <c r="K3416" s="33">
        <v>3</v>
      </c>
      <c r="L3416" s="33" t="s">
        <v>5045</v>
      </c>
      <c r="M3416" s="1" t="s">
        <v>29439</v>
      </c>
      <c r="N3416" s="1" t="s">
        <v>15901</v>
      </c>
    </row>
    <row r="3417" spans="1:14" x14ac:dyDescent="0.25">
      <c r="A3417" s="1" t="s">
        <v>25286</v>
      </c>
      <c r="B3417" s="1" t="s">
        <v>15144</v>
      </c>
      <c r="C3417" s="1" t="s">
        <v>29440</v>
      </c>
      <c r="D3417" s="1" t="s">
        <v>15902</v>
      </c>
      <c r="E3417" s="33" t="str">
        <f t="shared" si="1"/>
        <v>1.3.2.2.2.4</v>
      </c>
      <c r="F3417" s="33">
        <v>1</v>
      </c>
      <c r="G3417" s="33">
        <v>3</v>
      </c>
      <c r="H3417" s="33">
        <v>2</v>
      </c>
      <c r="I3417" s="33">
        <v>2</v>
      </c>
      <c r="J3417" s="33">
        <v>2</v>
      </c>
      <c r="K3417" s="33">
        <v>4</v>
      </c>
      <c r="L3417" s="33" t="s">
        <v>5046</v>
      </c>
      <c r="M3417" s="1" t="s">
        <v>29440</v>
      </c>
      <c r="N3417" s="1" t="s">
        <v>15902</v>
      </c>
    </row>
    <row r="3418" spans="1:14" x14ac:dyDescent="0.25">
      <c r="A3418" s="1" t="s">
        <v>25287</v>
      </c>
      <c r="B3418" s="1" t="s">
        <v>15145</v>
      </c>
      <c r="C3418" s="1" t="s">
        <v>29441</v>
      </c>
      <c r="D3418" s="1" t="s">
        <v>15903</v>
      </c>
      <c r="E3418" s="33" t="str">
        <f t="shared" si="1"/>
        <v>1.3.2.2.3.1</v>
      </c>
      <c r="F3418" s="33">
        <v>1</v>
      </c>
      <c r="G3418" s="33">
        <v>3</v>
      </c>
      <c r="H3418" s="33">
        <v>2</v>
      </c>
      <c r="I3418" s="33">
        <v>2</v>
      </c>
      <c r="J3418" s="33">
        <v>3</v>
      </c>
      <c r="K3418" s="33">
        <v>1</v>
      </c>
      <c r="L3418" s="33" t="s">
        <v>4561</v>
      </c>
      <c r="M3418" s="1" t="s">
        <v>29441</v>
      </c>
      <c r="N3418" s="1" t="s">
        <v>15903</v>
      </c>
    </row>
    <row r="3419" spans="1:14" x14ac:dyDescent="0.25">
      <c r="A3419" s="1" t="s">
        <v>25288</v>
      </c>
      <c r="B3419" s="1" t="s">
        <v>15146</v>
      </c>
      <c r="C3419" s="1" t="s">
        <v>29442</v>
      </c>
      <c r="D3419" s="1" t="s">
        <v>15904</v>
      </c>
      <c r="E3419" s="33" t="str">
        <f t="shared" si="1"/>
        <v>1.3.2.2.3.2</v>
      </c>
      <c r="F3419" s="33">
        <v>1</v>
      </c>
      <c r="G3419" s="33">
        <v>3</v>
      </c>
      <c r="H3419" s="33">
        <v>2</v>
      </c>
      <c r="I3419" s="33">
        <v>2</v>
      </c>
      <c r="J3419" s="33">
        <v>3</v>
      </c>
      <c r="K3419" s="33">
        <v>2</v>
      </c>
      <c r="L3419" s="33" t="s">
        <v>4562</v>
      </c>
      <c r="M3419" s="1" t="s">
        <v>29442</v>
      </c>
      <c r="N3419" s="1" t="s">
        <v>15904</v>
      </c>
    </row>
    <row r="3420" spans="1:14" x14ac:dyDescent="0.25">
      <c r="A3420" s="1" t="s">
        <v>25289</v>
      </c>
      <c r="B3420" s="1" t="s">
        <v>15147</v>
      </c>
      <c r="C3420" s="1" t="s">
        <v>29443</v>
      </c>
      <c r="D3420" s="1" t="s">
        <v>15905</v>
      </c>
      <c r="E3420" s="33" t="str">
        <f t="shared" si="1"/>
        <v>1.3.2.2.3.3</v>
      </c>
      <c r="F3420" s="33">
        <v>1</v>
      </c>
      <c r="G3420" s="33">
        <v>3</v>
      </c>
      <c r="H3420" s="33">
        <v>2</v>
      </c>
      <c r="I3420" s="33">
        <v>2</v>
      </c>
      <c r="J3420" s="33">
        <v>3</v>
      </c>
      <c r="K3420" s="33">
        <v>3</v>
      </c>
      <c r="L3420" s="33" t="s">
        <v>4563</v>
      </c>
      <c r="M3420" s="1" t="s">
        <v>29443</v>
      </c>
      <c r="N3420" s="1" t="s">
        <v>15905</v>
      </c>
    </row>
    <row r="3421" spans="1:14" x14ac:dyDescent="0.25">
      <c r="A3421" s="1" t="s">
        <v>25290</v>
      </c>
      <c r="B3421" s="1" t="s">
        <v>15148</v>
      </c>
      <c r="C3421" s="1" t="s">
        <v>29444</v>
      </c>
      <c r="D3421" s="1" t="s">
        <v>15906</v>
      </c>
      <c r="E3421" s="33" t="str">
        <f t="shared" si="1"/>
        <v>1.3.2.2.3.4</v>
      </c>
      <c r="F3421" s="33">
        <v>1</v>
      </c>
      <c r="G3421" s="33">
        <v>3</v>
      </c>
      <c r="H3421" s="33">
        <v>2</v>
      </c>
      <c r="I3421" s="33">
        <v>2</v>
      </c>
      <c r="J3421" s="33">
        <v>3</v>
      </c>
      <c r="K3421" s="33">
        <v>4</v>
      </c>
      <c r="L3421" s="33" t="s">
        <v>5047</v>
      </c>
      <c r="M3421" s="1" t="s">
        <v>29444</v>
      </c>
      <c r="N3421" s="1" t="s">
        <v>15906</v>
      </c>
    </row>
    <row r="3422" spans="1:14" x14ac:dyDescent="0.25">
      <c r="A3422" s="1" t="s">
        <v>25291</v>
      </c>
      <c r="B3422" s="1" t="s">
        <v>15149</v>
      </c>
      <c r="C3422" s="1" t="s">
        <v>29445</v>
      </c>
      <c r="D3422" s="1" t="s">
        <v>15907</v>
      </c>
      <c r="E3422" s="33" t="str">
        <f t="shared" si="1"/>
        <v>1.3.2.2.3.5</v>
      </c>
      <c r="F3422" s="33">
        <v>1</v>
      </c>
      <c r="G3422" s="33">
        <v>3</v>
      </c>
      <c r="H3422" s="33">
        <v>2</v>
      </c>
      <c r="I3422" s="33">
        <v>2</v>
      </c>
      <c r="J3422" s="33">
        <v>3</v>
      </c>
      <c r="K3422" s="33">
        <v>5</v>
      </c>
      <c r="L3422" s="33" t="s">
        <v>5048</v>
      </c>
      <c r="M3422" s="1" t="s">
        <v>29445</v>
      </c>
      <c r="N3422" s="1" t="s">
        <v>15907</v>
      </c>
    </row>
    <row r="3423" spans="1:14" x14ac:dyDescent="0.25">
      <c r="A3423" s="1" t="s">
        <v>25292</v>
      </c>
      <c r="B3423" s="1" t="s">
        <v>15150</v>
      </c>
      <c r="C3423" s="1" t="s">
        <v>29446</v>
      </c>
      <c r="D3423" s="1" t="s">
        <v>15908</v>
      </c>
      <c r="E3423" s="33" t="str">
        <f t="shared" si="1"/>
        <v>1.3.2.2.4.1</v>
      </c>
      <c r="F3423" s="33">
        <v>1</v>
      </c>
      <c r="G3423" s="33">
        <v>3</v>
      </c>
      <c r="H3423" s="33">
        <v>2</v>
      </c>
      <c r="I3423" s="33">
        <v>2</v>
      </c>
      <c r="J3423" s="33">
        <v>4</v>
      </c>
      <c r="K3423" s="33">
        <v>1</v>
      </c>
      <c r="L3423" s="33" t="s">
        <v>4564</v>
      </c>
      <c r="M3423" s="1" t="s">
        <v>29446</v>
      </c>
      <c r="N3423" s="1" t="s">
        <v>15908</v>
      </c>
    </row>
    <row r="3424" spans="1:14" x14ac:dyDescent="0.25">
      <c r="A3424" s="1" t="s">
        <v>25293</v>
      </c>
      <c r="B3424" s="1" t="s">
        <v>15151</v>
      </c>
      <c r="C3424" s="1" t="s">
        <v>29447</v>
      </c>
      <c r="D3424" s="1" t="s">
        <v>15909</v>
      </c>
      <c r="E3424" s="33" t="str">
        <f t="shared" si="1"/>
        <v>1.3.2.2.4.2</v>
      </c>
      <c r="F3424" s="33">
        <v>1</v>
      </c>
      <c r="G3424" s="33">
        <v>3</v>
      </c>
      <c r="H3424" s="33">
        <v>2</v>
      </c>
      <c r="I3424" s="33">
        <v>2</v>
      </c>
      <c r="J3424" s="33">
        <v>4</v>
      </c>
      <c r="K3424" s="33">
        <v>2</v>
      </c>
      <c r="L3424" s="33" t="s">
        <v>4565</v>
      </c>
      <c r="M3424" s="1" t="s">
        <v>29447</v>
      </c>
      <c r="N3424" s="1" t="s">
        <v>15909</v>
      </c>
    </row>
    <row r="3425" spans="1:14" x14ac:dyDescent="0.25">
      <c r="A3425" s="1" t="s">
        <v>25294</v>
      </c>
      <c r="B3425" s="1" t="s">
        <v>15152</v>
      </c>
      <c r="C3425" s="1" t="s">
        <v>29448</v>
      </c>
      <c r="D3425" s="1" t="s">
        <v>15910</v>
      </c>
      <c r="E3425" s="33" t="str">
        <f t="shared" si="1"/>
        <v>1.3.2.2.4.3</v>
      </c>
      <c r="F3425" s="33">
        <v>1</v>
      </c>
      <c r="G3425" s="33">
        <v>3</v>
      </c>
      <c r="H3425" s="33">
        <v>2</v>
      </c>
      <c r="I3425" s="33">
        <v>2</v>
      </c>
      <c r="J3425" s="33">
        <v>4</v>
      </c>
      <c r="K3425" s="33">
        <v>3</v>
      </c>
      <c r="L3425" s="33" t="s">
        <v>5049</v>
      </c>
      <c r="M3425" s="1" t="s">
        <v>29448</v>
      </c>
      <c r="N3425" s="1" t="s">
        <v>15910</v>
      </c>
    </row>
    <row r="3426" spans="1:14" x14ac:dyDescent="0.25">
      <c r="A3426" s="1" t="s">
        <v>25295</v>
      </c>
      <c r="B3426" s="1" t="s">
        <v>15153</v>
      </c>
      <c r="C3426" s="1" t="s">
        <v>29449</v>
      </c>
      <c r="D3426" s="1" t="s">
        <v>15911</v>
      </c>
      <c r="E3426" s="33" t="str">
        <f t="shared" si="1"/>
        <v>1.3.2.2.4.4</v>
      </c>
      <c r="F3426" s="33">
        <v>1</v>
      </c>
      <c r="G3426" s="33">
        <v>3</v>
      </c>
      <c r="H3426" s="33">
        <v>2</v>
      </c>
      <c r="I3426" s="33">
        <v>2</v>
      </c>
      <c r="J3426" s="33">
        <v>4</v>
      </c>
      <c r="K3426" s="33">
        <v>4</v>
      </c>
      <c r="L3426" s="33" t="s">
        <v>4566</v>
      </c>
      <c r="M3426" s="1" t="s">
        <v>29449</v>
      </c>
      <c r="N3426" s="1" t="s">
        <v>15911</v>
      </c>
    </row>
    <row r="3427" spans="1:14" x14ac:dyDescent="0.25">
      <c r="A3427" s="1" t="s">
        <v>25296</v>
      </c>
      <c r="B3427" s="1" t="s">
        <v>15154</v>
      </c>
      <c r="C3427" s="1" t="s">
        <v>29450</v>
      </c>
      <c r="D3427" s="1" t="s">
        <v>24</v>
      </c>
      <c r="E3427" s="33" t="str">
        <f t="shared" si="1"/>
        <v>1.3.2.2.5.1</v>
      </c>
      <c r="F3427" s="33">
        <v>1</v>
      </c>
      <c r="G3427" s="33">
        <v>3</v>
      </c>
      <c r="H3427" s="33">
        <v>2</v>
      </c>
      <c r="I3427" s="33">
        <v>2</v>
      </c>
      <c r="J3427" s="33">
        <v>5</v>
      </c>
      <c r="K3427" s="33">
        <v>1</v>
      </c>
      <c r="L3427" s="33" t="s">
        <v>4567</v>
      </c>
      <c r="M3427" s="1" t="s">
        <v>29450</v>
      </c>
      <c r="N3427" s="1" t="s">
        <v>24</v>
      </c>
    </row>
    <row r="3428" spans="1:14" x14ac:dyDescent="0.25">
      <c r="A3428" s="1" t="s">
        <v>25297</v>
      </c>
      <c r="B3428" s="1" t="s">
        <v>15155</v>
      </c>
      <c r="C3428" s="1" t="s">
        <v>29451</v>
      </c>
      <c r="D3428" s="1" t="s">
        <v>15912</v>
      </c>
      <c r="E3428" s="33" t="str">
        <f t="shared" si="1"/>
        <v>1.3.2.2.5.2</v>
      </c>
      <c r="F3428" s="33">
        <v>1</v>
      </c>
      <c r="G3428" s="33">
        <v>3</v>
      </c>
      <c r="H3428" s="33">
        <v>2</v>
      </c>
      <c r="I3428" s="33">
        <v>2</v>
      </c>
      <c r="J3428" s="33">
        <v>5</v>
      </c>
      <c r="K3428" s="33">
        <v>2</v>
      </c>
      <c r="L3428" s="33" t="s">
        <v>5050</v>
      </c>
      <c r="M3428" s="1" t="s">
        <v>29451</v>
      </c>
      <c r="N3428" s="1" t="s">
        <v>15912</v>
      </c>
    </row>
    <row r="3429" spans="1:14" x14ac:dyDescent="0.25">
      <c r="A3429" s="1" t="s">
        <v>25298</v>
      </c>
      <c r="B3429" s="1" t="s">
        <v>15156</v>
      </c>
      <c r="C3429" s="1" t="s">
        <v>29452</v>
      </c>
      <c r="D3429" s="1" t="s">
        <v>15913</v>
      </c>
      <c r="E3429" s="33" t="str">
        <f t="shared" si="1"/>
        <v>1.3.2.3.1.1</v>
      </c>
      <c r="F3429" s="33">
        <v>1</v>
      </c>
      <c r="G3429" s="33">
        <v>3</v>
      </c>
      <c r="H3429" s="33">
        <v>2</v>
      </c>
      <c r="I3429" s="33">
        <v>3</v>
      </c>
      <c r="J3429" s="33">
        <v>1</v>
      </c>
      <c r="K3429" s="33">
        <v>1</v>
      </c>
      <c r="L3429" s="33" t="s">
        <v>4568</v>
      </c>
      <c r="M3429" s="1" t="s">
        <v>29452</v>
      </c>
      <c r="N3429" s="1" t="s">
        <v>15913</v>
      </c>
    </row>
    <row r="3430" spans="1:14" x14ac:dyDescent="0.25">
      <c r="A3430" s="1" t="s">
        <v>25299</v>
      </c>
      <c r="B3430" s="1" t="s">
        <v>15157</v>
      </c>
      <c r="C3430" s="1" t="s">
        <v>29453</v>
      </c>
      <c r="D3430" s="1" t="s">
        <v>15914</v>
      </c>
      <c r="E3430" s="33" t="str">
        <f t="shared" si="1"/>
        <v>1.3.2.3.1.2</v>
      </c>
      <c r="F3430" s="33">
        <v>1</v>
      </c>
      <c r="G3430" s="33">
        <v>3</v>
      </c>
      <c r="H3430" s="33">
        <v>2</v>
      </c>
      <c r="I3430" s="33">
        <v>3</v>
      </c>
      <c r="J3430" s="33">
        <v>1</v>
      </c>
      <c r="K3430" s="33">
        <v>2</v>
      </c>
      <c r="L3430" s="33" t="s">
        <v>4569</v>
      </c>
      <c r="M3430" s="1" t="s">
        <v>29453</v>
      </c>
      <c r="N3430" s="1" t="s">
        <v>15914</v>
      </c>
    </row>
    <row r="3431" spans="1:14" x14ac:dyDescent="0.25">
      <c r="A3431" s="1" t="s">
        <v>25300</v>
      </c>
      <c r="B3431" s="1" t="s">
        <v>15158</v>
      </c>
      <c r="C3431" s="1" t="s">
        <v>29454</v>
      </c>
      <c r="D3431" s="1" t="s">
        <v>25</v>
      </c>
      <c r="E3431" s="33" t="str">
        <f t="shared" si="1"/>
        <v>1.3.2.3.1.3</v>
      </c>
      <c r="F3431" s="33">
        <v>1</v>
      </c>
      <c r="G3431" s="33">
        <v>3</v>
      </c>
      <c r="H3431" s="33">
        <v>2</v>
      </c>
      <c r="I3431" s="33">
        <v>3</v>
      </c>
      <c r="J3431" s="33">
        <v>1</v>
      </c>
      <c r="K3431" s="33">
        <v>3</v>
      </c>
      <c r="L3431" s="33" t="s">
        <v>4570</v>
      </c>
      <c r="M3431" s="1" t="s">
        <v>29454</v>
      </c>
      <c r="N3431" s="1" t="s">
        <v>25</v>
      </c>
    </row>
    <row r="3432" spans="1:14" x14ac:dyDescent="0.25">
      <c r="A3432" s="1" t="s">
        <v>25301</v>
      </c>
      <c r="B3432" s="1" t="s">
        <v>15159</v>
      </c>
      <c r="C3432" s="1" t="s">
        <v>29455</v>
      </c>
      <c r="D3432" s="1" t="s">
        <v>26</v>
      </c>
      <c r="E3432" s="33" t="str">
        <f t="shared" si="1"/>
        <v>1.3.2.3.1.4</v>
      </c>
      <c r="F3432" s="33">
        <v>1</v>
      </c>
      <c r="G3432" s="33">
        <v>3</v>
      </c>
      <c r="H3432" s="33">
        <v>2</v>
      </c>
      <c r="I3432" s="33">
        <v>3</v>
      </c>
      <c r="J3432" s="33">
        <v>1</v>
      </c>
      <c r="K3432" s="33">
        <v>4</v>
      </c>
      <c r="L3432" s="33" t="s">
        <v>4571</v>
      </c>
      <c r="M3432" s="1" t="s">
        <v>29455</v>
      </c>
      <c r="N3432" s="1" t="s">
        <v>26</v>
      </c>
    </row>
    <row r="3433" spans="1:14" x14ac:dyDescent="0.25">
      <c r="A3433" s="1" t="s">
        <v>25302</v>
      </c>
      <c r="B3433" s="1" t="s">
        <v>15160</v>
      </c>
      <c r="C3433" s="1" t="s">
        <v>29456</v>
      </c>
      <c r="D3433" s="1" t="s">
        <v>27</v>
      </c>
      <c r="E3433" s="33" t="str">
        <f t="shared" si="1"/>
        <v>1.3.2.3.1.5</v>
      </c>
      <c r="F3433" s="33">
        <v>1</v>
      </c>
      <c r="G3433" s="33">
        <v>3</v>
      </c>
      <c r="H3433" s="33">
        <v>2</v>
      </c>
      <c r="I3433" s="33">
        <v>3</v>
      </c>
      <c r="J3433" s="33">
        <v>1</v>
      </c>
      <c r="K3433" s="33">
        <v>5</v>
      </c>
      <c r="L3433" s="33" t="s">
        <v>4572</v>
      </c>
      <c r="M3433" s="1" t="s">
        <v>29456</v>
      </c>
      <c r="N3433" s="1" t="s">
        <v>27</v>
      </c>
    </row>
    <row r="3434" spans="1:14" x14ac:dyDescent="0.25">
      <c r="A3434" s="1" t="s">
        <v>25303</v>
      </c>
      <c r="B3434" s="1" t="s">
        <v>15161</v>
      </c>
      <c r="C3434" s="1" t="s">
        <v>29457</v>
      </c>
      <c r="D3434" s="1" t="s">
        <v>28</v>
      </c>
      <c r="E3434" s="33" t="str">
        <f t="shared" si="1"/>
        <v>1.3.2.3.1.6</v>
      </c>
      <c r="F3434" s="33">
        <v>1</v>
      </c>
      <c r="G3434" s="33">
        <v>3</v>
      </c>
      <c r="H3434" s="33">
        <v>2</v>
      </c>
      <c r="I3434" s="33">
        <v>3</v>
      </c>
      <c r="J3434" s="33">
        <v>1</v>
      </c>
      <c r="K3434" s="33">
        <v>6</v>
      </c>
      <c r="L3434" s="33" t="s">
        <v>4573</v>
      </c>
      <c r="M3434" s="1" t="s">
        <v>29457</v>
      </c>
      <c r="N3434" s="1" t="s">
        <v>28</v>
      </c>
    </row>
    <row r="3435" spans="1:14" x14ac:dyDescent="0.25">
      <c r="A3435" s="1" t="s">
        <v>25304</v>
      </c>
      <c r="B3435" s="1" t="s">
        <v>15162</v>
      </c>
      <c r="C3435" s="1" t="s">
        <v>29458</v>
      </c>
      <c r="D3435" s="1" t="s">
        <v>29</v>
      </c>
      <c r="E3435" s="33" t="str">
        <f t="shared" ref="E3435:E3498" si="2">F3435&amp;"."&amp;G3435&amp;"."&amp;H3435&amp;"."&amp;I3435&amp;"."&amp;J3435&amp;"."&amp;K3435</f>
        <v>1.3.2.3.1.7</v>
      </c>
      <c r="F3435" s="33">
        <v>1</v>
      </c>
      <c r="G3435" s="33">
        <v>3</v>
      </c>
      <c r="H3435" s="33">
        <v>2</v>
      </c>
      <c r="I3435" s="33">
        <v>3</v>
      </c>
      <c r="J3435" s="33">
        <v>1</v>
      </c>
      <c r="K3435" s="33">
        <v>7</v>
      </c>
      <c r="L3435" s="33" t="s">
        <v>4574</v>
      </c>
      <c r="M3435" s="1" t="s">
        <v>29458</v>
      </c>
      <c r="N3435" s="1" t="s">
        <v>29</v>
      </c>
    </row>
    <row r="3436" spans="1:14" x14ac:dyDescent="0.25">
      <c r="A3436" s="1" t="s">
        <v>25305</v>
      </c>
      <c r="B3436" s="1" t="s">
        <v>15163</v>
      </c>
      <c r="C3436" s="1" t="s">
        <v>29459</v>
      </c>
      <c r="D3436" s="1" t="s">
        <v>30</v>
      </c>
      <c r="E3436" s="33" t="str">
        <f t="shared" si="2"/>
        <v>1.3.2.3.1.8</v>
      </c>
      <c r="F3436" s="33">
        <v>1</v>
      </c>
      <c r="G3436" s="33">
        <v>3</v>
      </c>
      <c r="H3436" s="33">
        <v>2</v>
      </c>
      <c r="I3436" s="33">
        <v>3</v>
      </c>
      <c r="J3436" s="33">
        <v>1</v>
      </c>
      <c r="K3436" s="33">
        <v>8</v>
      </c>
      <c r="L3436" s="33" t="s">
        <v>4575</v>
      </c>
      <c r="M3436" s="1" t="s">
        <v>29459</v>
      </c>
      <c r="N3436" s="1" t="s">
        <v>30</v>
      </c>
    </row>
    <row r="3437" spans="1:14" x14ac:dyDescent="0.25">
      <c r="A3437" s="1" t="s">
        <v>25306</v>
      </c>
      <c r="B3437" s="1" t="s">
        <v>15164</v>
      </c>
      <c r="C3437" s="1" t="s">
        <v>29460</v>
      </c>
      <c r="D3437" s="1" t="s">
        <v>31</v>
      </c>
      <c r="E3437" s="33" t="str">
        <f t="shared" si="2"/>
        <v>1.3.2.3.1.9</v>
      </c>
      <c r="F3437" s="33">
        <v>1</v>
      </c>
      <c r="G3437" s="33">
        <v>3</v>
      </c>
      <c r="H3437" s="33">
        <v>2</v>
      </c>
      <c r="I3437" s="33">
        <v>3</v>
      </c>
      <c r="J3437" s="33">
        <v>1</v>
      </c>
      <c r="K3437" s="33">
        <v>9</v>
      </c>
      <c r="L3437" s="33" t="s">
        <v>4576</v>
      </c>
      <c r="M3437" s="1" t="s">
        <v>29460</v>
      </c>
      <c r="N3437" s="1" t="s">
        <v>31</v>
      </c>
    </row>
    <row r="3438" spans="1:14" x14ac:dyDescent="0.25">
      <c r="A3438" s="1" t="s">
        <v>25307</v>
      </c>
      <c r="B3438" s="1" t="s">
        <v>15165</v>
      </c>
      <c r="C3438" s="1" t="s">
        <v>29461</v>
      </c>
      <c r="D3438" s="1" t="s">
        <v>15915</v>
      </c>
      <c r="E3438" s="33" t="str">
        <f t="shared" si="2"/>
        <v>1.3.2.3.1.10</v>
      </c>
      <c r="F3438" s="33">
        <v>1</v>
      </c>
      <c r="G3438" s="33">
        <v>3</v>
      </c>
      <c r="H3438" s="33">
        <v>2</v>
      </c>
      <c r="I3438" s="33">
        <v>3</v>
      </c>
      <c r="J3438" s="33">
        <v>1</v>
      </c>
      <c r="K3438" s="33">
        <v>10</v>
      </c>
      <c r="L3438" s="33" t="s">
        <v>5051</v>
      </c>
      <c r="M3438" s="1" t="s">
        <v>29461</v>
      </c>
      <c r="N3438" s="1" t="s">
        <v>15915</v>
      </c>
    </row>
    <row r="3439" spans="1:14" x14ac:dyDescent="0.25">
      <c r="A3439" s="1" t="s">
        <v>25308</v>
      </c>
      <c r="B3439" s="1" t="s">
        <v>15166</v>
      </c>
      <c r="C3439" s="1" t="s">
        <v>29462</v>
      </c>
      <c r="D3439" s="1" t="s">
        <v>32</v>
      </c>
      <c r="E3439" s="33" t="str">
        <f t="shared" si="2"/>
        <v>1.3.2.3.2.1</v>
      </c>
      <c r="F3439" s="33">
        <v>1</v>
      </c>
      <c r="G3439" s="33">
        <v>3</v>
      </c>
      <c r="H3439" s="33">
        <v>2</v>
      </c>
      <c r="I3439" s="33">
        <v>3</v>
      </c>
      <c r="J3439" s="33">
        <v>2</v>
      </c>
      <c r="K3439" s="33">
        <v>1</v>
      </c>
      <c r="L3439" s="33" t="s">
        <v>4577</v>
      </c>
      <c r="M3439" s="1" t="s">
        <v>29462</v>
      </c>
      <c r="N3439" s="1" t="s">
        <v>32</v>
      </c>
    </row>
    <row r="3440" spans="1:14" x14ac:dyDescent="0.25">
      <c r="A3440" s="1" t="s">
        <v>25309</v>
      </c>
      <c r="B3440" s="1" t="s">
        <v>15158</v>
      </c>
      <c r="C3440" s="1" t="s">
        <v>29463</v>
      </c>
      <c r="D3440" s="1" t="s">
        <v>25</v>
      </c>
      <c r="E3440" s="33" t="str">
        <f t="shared" si="2"/>
        <v>1.3.2.3.2.2</v>
      </c>
      <c r="F3440" s="33">
        <v>1</v>
      </c>
      <c r="G3440" s="33">
        <v>3</v>
      </c>
      <c r="H3440" s="33">
        <v>2</v>
      </c>
      <c r="I3440" s="33">
        <v>3</v>
      </c>
      <c r="J3440" s="33">
        <v>2</v>
      </c>
      <c r="K3440" s="33">
        <v>2</v>
      </c>
      <c r="L3440" s="33" t="s">
        <v>4570</v>
      </c>
      <c r="M3440" s="1" t="s">
        <v>29463</v>
      </c>
      <c r="N3440" s="1" t="s">
        <v>25</v>
      </c>
    </row>
    <row r="3441" spans="1:14" x14ac:dyDescent="0.25">
      <c r="A3441" s="1" t="s">
        <v>25310</v>
      </c>
      <c r="B3441" s="1" t="s">
        <v>15159</v>
      </c>
      <c r="C3441" s="1" t="s">
        <v>29464</v>
      </c>
      <c r="D3441" s="1" t="s">
        <v>26</v>
      </c>
      <c r="E3441" s="33" t="str">
        <f t="shared" si="2"/>
        <v>1.3.2.3.2.3</v>
      </c>
      <c r="F3441" s="33">
        <v>1</v>
      </c>
      <c r="G3441" s="33">
        <v>3</v>
      </c>
      <c r="H3441" s="33">
        <v>2</v>
      </c>
      <c r="I3441" s="33">
        <v>3</v>
      </c>
      <c r="J3441" s="33">
        <v>2</v>
      </c>
      <c r="K3441" s="33">
        <v>3</v>
      </c>
      <c r="L3441" s="33" t="s">
        <v>4571</v>
      </c>
      <c r="M3441" s="1" t="s">
        <v>29464</v>
      </c>
      <c r="N3441" s="1" t="s">
        <v>26</v>
      </c>
    </row>
    <row r="3442" spans="1:14" x14ac:dyDescent="0.25">
      <c r="A3442" s="1" t="s">
        <v>25311</v>
      </c>
      <c r="B3442" s="1" t="s">
        <v>15167</v>
      </c>
      <c r="C3442" s="1" t="s">
        <v>29465</v>
      </c>
      <c r="D3442" s="1" t="s">
        <v>33</v>
      </c>
      <c r="E3442" s="33" t="str">
        <f t="shared" si="2"/>
        <v>1.3.2.3.2.4</v>
      </c>
      <c r="F3442" s="33">
        <v>1</v>
      </c>
      <c r="G3442" s="33">
        <v>3</v>
      </c>
      <c r="H3442" s="33">
        <v>2</v>
      </c>
      <c r="I3442" s="33">
        <v>3</v>
      </c>
      <c r="J3442" s="33">
        <v>2</v>
      </c>
      <c r="K3442" s="33">
        <v>4</v>
      </c>
      <c r="L3442" s="33" t="s">
        <v>5052</v>
      </c>
      <c r="M3442" s="1" t="s">
        <v>29465</v>
      </c>
      <c r="N3442" s="1" t="s">
        <v>33</v>
      </c>
    </row>
    <row r="3443" spans="1:14" x14ac:dyDescent="0.25">
      <c r="A3443" s="1" t="s">
        <v>25312</v>
      </c>
      <c r="B3443" s="1" t="s">
        <v>15168</v>
      </c>
      <c r="C3443" s="1" t="s">
        <v>29466</v>
      </c>
      <c r="D3443" s="1" t="s">
        <v>15916</v>
      </c>
      <c r="E3443" s="33" t="str">
        <f t="shared" si="2"/>
        <v>1.3.2.3.2.5</v>
      </c>
      <c r="F3443" s="33">
        <v>1</v>
      </c>
      <c r="G3443" s="33">
        <v>3</v>
      </c>
      <c r="H3443" s="33">
        <v>2</v>
      </c>
      <c r="I3443" s="33">
        <v>3</v>
      </c>
      <c r="J3443" s="33">
        <v>2</v>
      </c>
      <c r="K3443" s="33">
        <v>5</v>
      </c>
      <c r="L3443" s="33" t="s">
        <v>4578</v>
      </c>
      <c r="M3443" s="1" t="s">
        <v>29466</v>
      </c>
      <c r="N3443" s="1" t="s">
        <v>15916</v>
      </c>
    </row>
    <row r="3444" spans="1:14" x14ac:dyDescent="0.25">
      <c r="A3444" s="1" t="s">
        <v>25313</v>
      </c>
      <c r="B3444" s="1" t="s">
        <v>15169</v>
      </c>
      <c r="C3444" s="1" t="s">
        <v>29467</v>
      </c>
      <c r="D3444" s="1" t="s">
        <v>15917</v>
      </c>
      <c r="E3444" s="33" t="str">
        <f t="shared" si="2"/>
        <v>1.3.2.3.2.6</v>
      </c>
      <c r="F3444" s="33">
        <v>1</v>
      </c>
      <c r="G3444" s="33">
        <v>3</v>
      </c>
      <c r="H3444" s="33">
        <v>2</v>
      </c>
      <c r="I3444" s="33">
        <v>3</v>
      </c>
      <c r="J3444" s="33">
        <v>2</v>
      </c>
      <c r="K3444" s="33">
        <v>6</v>
      </c>
      <c r="L3444" s="33" t="s">
        <v>4579</v>
      </c>
      <c r="M3444" s="1" t="s">
        <v>29467</v>
      </c>
      <c r="N3444" s="1" t="s">
        <v>15917</v>
      </c>
    </row>
    <row r="3445" spans="1:14" x14ac:dyDescent="0.25">
      <c r="A3445" s="1" t="s">
        <v>25314</v>
      </c>
      <c r="B3445" s="1" t="s">
        <v>15170</v>
      </c>
      <c r="C3445" s="1" t="s">
        <v>29468</v>
      </c>
      <c r="D3445" s="1" t="s">
        <v>34</v>
      </c>
      <c r="E3445" s="33" t="str">
        <f t="shared" si="2"/>
        <v>1.3.2.3.2.7</v>
      </c>
      <c r="F3445" s="33">
        <v>1</v>
      </c>
      <c r="G3445" s="33">
        <v>3</v>
      </c>
      <c r="H3445" s="33">
        <v>2</v>
      </c>
      <c r="I3445" s="33">
        <v>3</v>
      </c>
      <c r="J3445" s="33">
        <v>2</v>
      </c>
      <c r="K3445" s="33">
        <v>7</v>
      </c>
      <c r="L3445" s="33" t="s">
        <v>4580</v>
      </c>
      <c r="M3445" s="1" t="s">
        <v>29468</v>
      </c>
      <c r="N3445" s="1" t="s">
        <v>34</v>
      </c>
    </row>
    <row r="3446" spans="1:14" x14ac:dyDescent="0.25">
      <c r="A3446" s="1" t="s">
        <v>25315</v>
      </c>
      <c r="B3446" s="1" t="s">
        <v>15171</v>
      </c>
      <c r="C3446" s="1" t="s">
        <v>29469</v>
      </c>
      <c r="D3446" s="1" t="s">
        <v>15918</v>
      </c>
      <c r="E3446" s="33" t="str">
        <f t="shared" si="2"/>
        <v>1.3.2.3.2.8</v>
      </c>
      <c r="F3446" s="33">
        <v>1</v>
      </c>
      <c r="G3446" s="33">
        <v>3</v>
      </c>
      <c r="H3446" s="33">
        <v>2</v>
      </c>
      <c r="I3446" s="33">
        <v>3</v>
      </c>
      <c r="J3446" s="33">
        <v>2</v>
      </c>
      <c r="K3446" s="33">
        <v>8</v>
      </c>
      <c r="L3446" s="33" t="s">
        <v>4581</v>
      </c>
      <c r="M3446" s="1" t="s">
        <v>29469</v>
      </c>
      <c r="N3446" s="1" t="s">
        <v>15918</v>
      </c>
    </row>
    <row r="3447" spans="1:14" x14ac:dyDescent="0.25">
      <c r="A3447" s="1" t="s">
        <v>25316</v>
      </c>
      <c r="B3447" s="1" t="s">
        <v>15172</v>
      </c>
      <c r="C3447" s="1" t="s">
        <v>29470</v>
      </c>
      <c r="D3447" s="1" t="s">
        <v>35</v>
      </c>
      <c r="E3447" s="33" t="str">
        <f t="shared" si="2"/>
        <v>1.3.2.3.2.9</v>
      </c>
      <c r="F3447" s="33">
        <v>1</v>
      </c>
      <c r="G3447" s="33">
        <v>3</v>
      </c>
      <c r="H3447" s="33">
        <v>2</v>
      </c>
      <c r="I3447" s="33">
        <v>3</v>
      </c>
      <c r="J3447" s="33">
        <v>2</v>
      </c>
      <c r="K3447" s="33">
        <v>9</v>
      </c>
      <c r="L3447" s="33" t="s">
        <v>4582</v>
      </c>
      <c r="M3447" s="1" t="s">
        <v>29470</v>
      </c>
      <c r="N3447" s="1" t="s">
        <v>35</v>
      </c>
    </row>
    <row r="3448" spans="1:14" x14ac:dyDescent="0.25">
      <c r="A3448" s="1" t="s">
        <v>25317</v>
      </c>
      <c r="B3448" s="1" t="s">
        <v>15172</v>
      </c>
      <c r="C3448" s="1" t="s">
        <v>29471</v>
      </c>
      <c r="D3448" s="1" t="s">
        <v>35</v>
      </c>
      <c r="E3448" s="33" t="str">
        <f t="shared" si="2"/>
        <v>1.3.2.3.2.10</v>
      </c>
      <c r="F3448" s="33">
        <v>1</v>
      </c>
      <c r="G3448" s="33">
        <v>3</v>
      </c>
      <c r="H3448" s="33">
        <v>2</v>
      </c>
      <c r="I3448" s="33">
        <v>3</v>
      </c>
      <c r="J3448" s="33">
        <v>2</v>
      </c>
      <c r="K3448" s="33">
        <v>10</v>
      </c>
      <c r="L3448" s="33" t="s">
        <v>4582</v>
      </c>
      <c r="M3448" s="1" t="s">
        <v>29471</v>
      </c>
      <c r="N3448" s="1" t="s">
        <v>35</v>
      </c>
    </row>
    <row r="3449" spans="1:14" x14ac:dyDescent="0.25">
      <c r="A3449" s="1" t="s">
        <v>25318</v>
      </c>
      <c r="B3449" s="1" t="s">
        <v>15173</v>
      </c>
      <c r="C3449" s="1" t="s">
        <v>29472</v>
      </c>
      <c r="D3449" s="1" t="s">
        <v>15919</v>
      </c>
      <c r="E3449" s="33" t="str">
        <f t="shared" si="2"/>
        <v>1.3.2.3.2.11</v>
      </c>
      <c r="F3449" s="33">
        <v>1</v>
      </c>
      <c r="G3449" s="33">
        <v>3</v>
      </c>
      <c r="H3449" s="33">
        <v>2</v>
      </c>
      <c r="I3449" s="33">
        <v>3</v>
      </c>
      <c r="J3449" s="33">
        <v>2</v>
      </c>
      <c r="K3449" s="33">
        <v>11</v>
      </c>
      <c r="L3449" s="33" t="s">
        <v>4583</v>
      </c>
      <c r="M3449" s="1" t="s">
        <v>29472</v>
      </c>
      <c r="N3449" s="1" t="s">
        <v>15919</v>
      </c>
    </row>
    <row r="3450" spans="1:14" x14ac:dyDescent="0.25">
      <c r="A3450" s="1" t="s">
        <v>25319</v>
      </c>
      <c r="B3450" s="1" t="s">
        <v>15174</v>
      </c>
      <c r="C3450" s="1" t="s">
        <v>29473</v>
      </c>
      <c r="D3450" s="1" t="s">
        <v>15920</v>
      </c>
      <c r="E3450" s="33" t="str">
        <f t="shared" si="2"/>
        <v>1.3.2.3.2.12</v>
      </c>
      <c r="F3450" s="33">
        <v>1</v>
      </c>
      <c r="G3450" s="33">
        <v>3</v>
      </c>
      <c r="H3450" s="33">
        <v>2</v>
      </c>
      <c r="I3450" s="33">
        <v>3</v>
      </c>
      <c r="J3450" s="33">
        <v>2</v>
      </c>
      <c r="K3450" s="33">
        <v>12</v>
      </c>
      <c r="L3450" s="33" t="s">
        <v>5053</v>
      </c>
      <c r="M3450" s="1" t="s">
        <v>29473</v>
      </c>
      <c r="N3450" s="1" t="s">
        <v>15920</v>
      </c>
    </row>
    <row r="3451" spans="1:14" x14ac:dyDescent="0.25">
      <c r="A3451" s="1" t="s">
        <v>25320</v>
      </c>
      <c r="B3451" s="1" t="s">
        <v>15175</v>
      </c>
      <c r="C3451" s="1" t="s">
        <v>29474</v>
      </c>
      <c r="D3451" s="1" t="s">
        <v>15921</v>
      </c>
      <c r="E3451" s="33" t="str">
        <f t="shared" si="2"/>
        <v>1.3.2.3.2.13</v>
      </c>
      <c r="F3451" s="33">
        <v>1</v>
      </c>
      <c r="G3451" s="33">
        <v>3</v>
      </c>
      <c r="H3451" s="33">
        <v>2</v>
      </c>
      <c r="I3451" s="33">
        <v>3</v>
      </c>
      <c r="J3451" s="33">
        <v>2</v>
      </c>
      <c r="K3451" s="33">
        <v>13</v>
      </c>
      <c r="L3451" s="33" t="s">
        <v>5054</v>
      </c>
      <c r="M3451" s="1" t="s">
        <v>29474</v>
      </c>
      <c r="N3451" s="1" t="s">
        <v>15921</v>
      </c>
    </row>
    <row r="3452" spans="1:14" x14ac:dyDescent="0.25">
      <c r="A3452" s="1" t="s">
        <v>25321</v>
      </c>
      <c r="B3452" s="1" t="s">
        <v>15176</v>
      </c>
      <c r="C3452" s="1" t="s">
        <v>29475</v>
      </c>
      <c r="D3452" s="1" t="s">
        <v>15922</v>
      </c>
      <c r="E3452" s="33" t="str">
        <f t="shared" si="2"/>
        <v>1.3.2.3.3.1</v>
      </c>
      <c r="F3452" s="33">
        <v>1</v>
      </c>
      <c r="G3452" s="33">
        <v>3</v>
      </c>
      <c r="H3452" s="33">
        <v>2</v>
      </c>
      <c r="I3452" s="33">
        <v>3</v>
      </c>
      <c r="J3452" s="33">
        <v>3</v>
      </c>
      <c r="K3452" s="33">
        <v>1</v>
      </c>
      <c r="L3452" s="33" t="s">
        <v>4584</v>
      </c>
      <c r="M3452" s="1" t="s">
        <v>29475</v>
      </c>
      <c r="N3452" s="1" t="s">
        <v>15922</v>
      </c>
    </row>
    <row r="3453" spans="1:14" x14ac:dyDescent="0.25">
      <c r="A3453" s="1" t="s">
        <v>25322</v>
      </c>
      <c r="B3453" s="1" t="s">
        <v>15177</v>
      </c>
      <c r="C3453" s="1" t="s">
        <v>29476</v>
      </c>
      <c r="D3453" s="1" t="s">
        <v>15923</v>
      </c>
      <c r="E3453" s="33" t="str">
        <f t="shared" si="2"/>
        <v>1.3.2.3.3.2</v>
      </c>
      <c r="F3453" s="33">
        <v>1</v>
      </c>
      <c r="G3453" s="33">
        <v>3</v>
      </c>
      <c r="H3453" s="33">
        <v>2</v>
      </c>
      <c r="I3453" s="33">
        <v>3</v>
      </c>
      <c r="J3453" s="33">
        <v>3</v>
      </c>
      <c r="K3453" s="33">
        <v>2</v>
      </c>
      <c r="L3453" s="33" t="s">
        <v>4585</v>
      </c>
      <c r="M3453" s="1" t="s">
        <v>29476</v>
      </c>
      <c r="N3453" s="1" t="s">
        <v>15923</v>
      </c>
    </row>
    <row r="3454" spans="1:14" x14ac:dyDescent="0.25">
      <c r="A3454" s="1" t="s">
        <v>25323</v>
      </c>
      <c r="B3454" s="1" t="s">
        <v>15178</v>
      </c>
      <c r="C3454" s="1" t="s">
        <v>29477</v>
      </c>
      <c r="D3454" s="1" t="s">
        <v>15924</v>
      </c>
      <c r="E3454" s="33" t="str">
        <f t="shared" si="2"/>
        <v>1.3.2.3.3.3</v>
      </c>
      <c r="F3454" s="33">
        <v>1</v>
      </c>
      <c r="G3454" s="33">
        <v>3</v>
      </c>
      <c r="H3454" s="33">
        <v>2</v>
      </c>
      <c r="I3454" s="33">
        <v>3</v>
      </c>
      <c r="J3454" s="33">
        <v>3</v>
      </c>
      <c r="K3454" s="33">
        <v>3</v>
      </c>
      <c r="L3454" s="33" t="s">
        <v>4586</v>
      </c>
      <c r="M3454" s="1" t="s">
        <v>29477</v>
      </c>
      <c r="N3454" s="1" t="s">
        <v>15924</v>
      </c>
    </row>
    <row r="3455" spans="1:14" x14ac:dyDescent="0.25">
      <c r="A3455" s="1" t="s">
        <v>25324</v>
      </c>
      <c r="B3455" s="1" t="s">
        <v>15179</v>
      </c>
      <c r="C3455" s="1" t="s">
        <v>29478</v>
      </c>
      <c r="D3455" s="1" t="s">
        <v>15925</v>
      </c>
      <c r="E3455" s="33" t="str">
        <f t="shared" si="2"/>
        <v>1.3.2.3.3.4</v>
      </c>
      <c r="F3455" s="33">
        <v>1</v>
      </c>
      <c r="G3455" s="33">
        <v>3</v>
      </c>
      <c r="H3455" s="33">
        <v>2</v>
      </c>
      <c r="I3455" s="33">
        <v>3</v>
      </c>
      <c r="J3455" s="33">
        <v>3</v>
      </c>
      <c r="K3455" s="33">
        <v>4</v>
      </c>
      <c r="L3455" s="33" t="s">
        <v>4587</v>
      </c>
      <c r="M3455" s="1" t="s">
        <v>29478</v>
      </c>
      <c r="N3455" s="1" t="s">
        <v>15925</v>
      </c>
    </row>
    <row r="3456" spans="1:14" x14ac:dyDescent="0.25">
      <c r="A3456" s="1" t="s">
        <v>25325</v>
      </c>
      <c r="B3456" s="1" t="s">
        <v>15180</v>
      </c>
      <c r="C3456" s="1" t="s">
        <v>29479</v>
      </c>
      <c r="D3456" s="1" t="s">
        <v>15926</v>
      </c>
      <c r="E3456" s="33" t="str">
        <f t="shared" si="2"/>
        <v>1.3.2.3.3.5</v>
      </c>
      <c r="F3456" s="33">
        <v>1</v>
      </c>
      <c r="G3456" s="33">
        <v>3</v>
      </c>
      <c r="H3456" s="33">
        <v>2</v>
      </c>
      <c r="I3456" s="33">
        <v>3</v>
      </c>
      <c r="J3456" s="33">
        <v>3</v>
      </c>
      <c r="K3456" s="33">
        <v>5</v>
      </c>
      <c r="L3456" s="33" t="s">
        <v>4588</v>
      </c>
      <c r="M3456" s="1" t="s">
        <v>29479</v>
      </c>
      <c r="N3456" s="1" t="s">
        <v>15926</v>
      </c>
    </row>
    <row r="3457" spans="1:14" x14ac:dyDescent="0.25">
      <c r="A3457" s="1" t="s">
        <v>25326</v>
      </c>
      <c r="B3457" s="1" t="s">
        <v>15181</v>
      </c>
      <c r="C3457" s="1" t="s">
        <v>29480</v>
      </c>
      <c r="D3457" s="1" t="s">
        <v>10596</v>
      </c>
      <c r="E3457" s="33" t="str">
        <f t="shared" si="2"/>
        <v>1.3.2.3.3.6</v>
      </c>
      <c r="F3457" s="33">
        <v>1</v>
      </c>
      <c r="G3457" s="33">
        <v>3</v>
      </c>
      <c r="H3457" s="33">
        <v>2</v>
      </c>
      <c r="I3457" s="33">
        <v>3</v>
      </c>
      <c r="J3457" s="33">
        <v>3</v>
      </c>
      <c r="K3457" s="33">
        <v>6</v>
      </c>
      <c r="L3457" s="33" t="s">
        <v>4589</v>
      </c>
      <c r="M3457" s="1" t="s">
        <v>29480</v>
      </c>
      <c r="N3457" s="1" t="s">
        <v>10596</v>
      </c>
    </row>
    <row r="3458" spans="1:14" x14ac:dyDescent="0.25">
      <c r="A3458" s="1" t="s">
        <v>25327</v>
      </c>
      <c r="B3458" s="1" t="s">
        <v>15182</v>
      </c>
      <c r="C3458" s="1" t="s">
        <v>29481</v>
      </c>
      <c r="D3458" s="1" t="s">
        <v>15927</v>
      </c>
      <c r="E3458" s="33" t="str">
        <f t="shared" si="2"/>
        <v>1.3.2.3.3.7</v>
      </c>
      <c r="F3458" s="33">
        <v>1</v>
      </c>
      <c r="G3458" s="33">
        <v>3</v>
      </c>
      <c r="H3458" s="33">
        <v>2</v>
      </c>
      <c r="I3458" s="33">
        <v>3</v>
      </c>
      <c r="J3458" s="33">
        <v>3</v>
      </c>
      <c r="K3458" s="33">
        <v>7</v>
      </c>
      <c r="L3458" s="33" t="s">
        <v>4590</v>
      </c>
      <c r="M3458" s="1" t="s">
        <v>29481</v>
      </c>
      <c r="N3458" s="1" t="s">
        <v>15927</v>
      </c>
    </row>
    <row r="3459" spans="1:14" x14ac:dyDescent="0.25">
      <c r="A3459" s="1" t="s">
        <v>25328</v>
      </c>
      <c r="B3459" s="1" t="s">
        <v>15183</v>
      </c>
      <c r="C3459" s="1" t="s">
        <v>29482</v>
      </c>
      <c r="D3459" s="1" t="s">
        <v>36</v>
      </c>
      <c r="E3459" s="33" t="str">
        <f t="shared" si="2"/>
        <v>1.3.2.3.3.8</v>
      </c>
      <c r="F3459" s="33">
        <v>1</v>
      </c>
      <c r="G3459" s="33">
        <v>3</v>
      </c>
      <c r="H3459" s="33">
        <v>2</v>
      </c>
      <c r="I3459" s="33">
        <v>3</v>
      </c>
      <c r="J3459" s="33">
        <v>3</v>
      </c>
      <c r="K3459" s="33">
        <v>8</v>
      </c>
      <c r="L3459" s="33" t="s">
        <v>4591</v>
      </c>
      <c r="M3459" s="1" t="s">
        <v>29482</v>
      </c>
      <c r="N3459" s="1" t="s">
        <v>36</v>
      </c>
    </row>
    <row r="3460" spans="1:14" x14ac:dyDescent="0.25">
      <c r="A3460" s="1" t="s">
        <v>25329</v>
      </c>
      <c r="B3460" s="1" t="s">
        <v>15184</v>
      </c>
      <c r="C3460" s="1" t="s">
        <v>29483</v>
      </c>
      <c r="D3460" s="1" t="s">
        <v>15928</v>
      </c>
      <c r="E3460" s="33" t="str">
        <f t="shared" si="2"/>
        <v>1.3.2.3.3.9</v>
      </c>
      <c r="F3460" s="33">
        <v>1</v>
      </c>
      <c r="G3460" s="33">
        <v>3</v>
      </c>
      <c r="H3460" s="33">
        <v>2</v>
      </c>
      <c r="I3460" s="33">
        <v>3</v>
      </c>
      <c r="J3460" s="33">
        <v>3</v>
      </c>
      <c r="K3460" s="33">
        <v>9</v>
      </c>
      <c r="L3460" s="33" t="s">
        <v>4595</v>
      </c>
      <c r="M3460" s="1" t="s">
        <v>29483</v>
      </c>
      <c r="N3460" s="1" t="s">
        <v>15928</v>
      </c>
    </row>
    <row r="3461" spans="1:14" x14ac:dyDescent="0.25">
      <c r="A3461" s="1" t="s">
        <v>25330</v>
      </c>
      <c r="B3461" s="1" t="s">
        <v>15185</v>
      </c>
      <c r="C3461" s="1" t="s">
        <v>29484</v>
      </c>
      <c r="D3461" s="1" t="s">
        <v>15929</v>
      </c>
      <c r="E3461" s="33" t="str">
        <f t="shared" si="2"/>
        <v>1.3.2.3.3.10</v>
      </c>
      <c r="F3461" s="33">
        <v>1</v>
      </c>
      <c r="G3461" s="33">
        <v>3</v>
      </c>
      <c r="H3461" s="33">
        <v>2</v>
      </c>
      <c r="I3461" s="33">
        <v>3</v>
      </c>
      <c r="J3461" s="33">
        <v>3</v>
      </c>
      <c r="K3461" s="33">
        <v>10</v>
      </c>
      <c r="L3461" s="33" t="s">
        <v>4596</v>
      </c>
      <c r="M3461" s="1" t="s">
        <v>29484</v>
      </c>
      <c r="N3461" s="1" t="s">
        <v>15929</v>
      </c>
    </row>
    <row r="3462" spans="1:14" x14ac:dyDescent="0.25">
      <c r="A3462" s="1" t="s">
        <v>25331</v>
      </c>
      <c r="B3462" s="1" t="s">
        <v>15186</v>
      </c>
      <c r="C3462" s="1" t="s">
        <v>29485</v>
      </c>
      <c r="D3462" s="1" t="s">
        <v>15930</v>
      </c>
      <c r="E3462" s="33" t="str">
        <f t="shared" si="2"/>
        <v>1.3.2.3.3.11</v>
      </c>
      <c r="F3462" s="33">
        <v>1</v>
      </c>
      <c r="G3462" s="33">
        <v>3</v>
      </c>
      <c r="H3462" s="33">
        <v>2</v>
      </c>
      <c r="I3462" s="33">
        <v>3</v>
      </c>
      <c r="J3462" s="33">
        <v>3</v>
      </c>
      <c r="K3462" s="33">
        <v>11</v>
      </c>
      <c r="L3462" s="33" t="s">
        <v>4597</v>
      </c>
      <c r="M3462" s="1" t="s">
        <v>29485</v>
      </c>
      <c r="N3462" s="1" t="s">
        <v>15930</v>
      </c>
    </row>
    <row r="3463" spans="1:14" x14ac:dyDescent="0.25">
      <c r="A3463" s="1" t="s">
        <v>25332</v>
      </c>
      <c r="B3463" s="1" t="s">
        <v>15187</v>
      </c>
      <c r="C3463" s="1" t="s">
        <v>29486</v>
      </c>
      <c r="D3463" s="1" t="s">
        <v>38</v>
      </c>
      <c r="E3463" s="33" t="str">
        <f t="shared" si="2"/>
        <v>1.3.2.3.3.12</v>
      </c>
      <c r="F3463" s="33">
        <v>1</v>
      </c>
      <c r="G3463" s="33">
        <v>3</v>
      </c>
      <c r="H3463" s="33">
        <v>2</v>
      </c>
      <c r="I3463" s="33">
        <v>3</v>
      </c>
      <c r="J3463" s="33">
        <v>3</v>
      </c>
      <c r="K3463" s="33">
        <v>12</v>
      </c>
      <c r="L3463" s="33" t="s">
        <v>4598</v>
      </c>
      <c r="M3463" s="1" t="s">
        <v>29486</v>
      </c>
      <c r="N3463" s="1" t="s">
        <v>38</v>
      </c>
    </row>
    <row r="3464" spans="1:14" x14ac:dyDescent="0.25">
      <c r="A3464" s="1" t="s">
        <v>25333</v>
      </c>
      <c r="B3464" s="1" t="s">
        <v>15188</v>
      </c>
      <c r="C3464" s="1" t="s">
        <v>29487</v>
      </c>
      <c r="D3464" s="1" t="s">
        <v>15931</v>
      </c>
      <c r="E3464" s="33" t="str">
        <f t="shared" si="2"/>
        <v>1.3.2.3.3.13</v>
      </c>
      <c r="F3464" s="33">
        <v>1</v>
      </c>
      <c r="G3464" s="33">
        <v>3</v>
      </c>
      <c r="H3464" s="33">
        <v>2</v>
      </c>
      <c r="I3464" s="33">
        <v>3</v>
      </c>
      <c r="J3464" s="33">
        <v>3</v>
      </c>
      <c r="K3464" s="33">
        <v>13</v>
      </c>
      <c r="L3464" s="33" t="s">
        <v>4599</v>
      </c>
      <c r="M3464" s="1" t="s">
        <v>29487</v>
      </c>
      <c r="N3464" s="1" t="s">
        <v>15931</v>
      </c>
    </row>
    <row r="3465" spans="1:14" x14ac:dyDescent="0.25">
      <c r="A3465" s="1" t="s">
        <v>25334</v>
      </c>
      <c r="B3465" s="1" t="s">
        <v>15189</v>
      </c>
      <c r="C3465" s="1" t="s">
        <v>29488</v>
      </c>
      <c r="D3465" s="1" t="s">
        <v>15932</v>
      </c>
      <c r="E3465" s="33" t="str">
        <f t="shared" si="2"/>
        <v>1.3.2.3.3.14</v>
      </c>
      <c r="F3465" s="33">
        <v>1</v>
      </c>
      <c r="G3465" s="33">
        <v>3</v>
      </c>
      <c r="H3465" s="33">
        <v>2</v>
      </c>
      <c r="I3465" s="33">
        <v>3</v>
      </c>
      <c r="J3465" s="33">
        <v>3</v>
      </c>
      <c r="K3465" s="33">
        <v>14</v>
      </c>
      <c r="L3465" s="33" t="s">
        <v>4600</v>
      </c>
      <c r="M3465" s="1" t="s">
        <v>29488</v>
      </c>
      <c r="N3465" s="1" t="s">
        <v>15932</v>
      </c>
    </row>
    <row r="3466" spans="1:14" x14ac:dyDescent="0.25">
      <c r="A3466" s="1" t="s">
        <v>25335</v>
      </c>
      <c r="B3466" s="1" t="s">
        <v>15190</v>
      </c>
      <c r="C3466" s="1" t="s">
        <v>29489</v>
      </c>
      <c r="D3466" s="1" t="s">
        <v>6793</v>
      </c>
      <c r="E3466" s="33" t="str">
        <f t="shared" si="2"/>
        <v>1.3.2.3.3.15</v>
      </c>
      <c r="F3466" s="33">
        <v>1</v>
      </c>
      <c r="G3466" s="33">
        <v>3</v>
      </c>
      <c r="H3466" s="33">
        <v>2</v>
      </c>
      <c r="I3466" s="33">
        <v>3</v>
      </c>
      <c r="J3466" s="33">
        <v>3</v>
      </c>
      <c r="K3466" s="33">
        <v>15</v>
      </c>
      <c r="L3466" s="33" t="s">
        <v>5055</v>
      </c>
      <c r="M3466" s="1" t="s">
        <v>29489</v>
      </c>
      <c r="N3466" s="1" t="s">
        <v>6793</v>
      </c>
    </row>
    <row r="3467" spans="1:14" x14ac:dyDescent="0.25">
      <c r="A3467" s="1" t="s">
        <v>25336</v>
      </c>
      <c r="B3467" s="1" t="s">
        <v>15191</v>
      </c>
      <c r="C3467" s="1" t="s">
        <v>29490</v>
      </c>
      <c r="D3467" s="1" t="s">
        <v>15933</v>
      </c>
      <c r="E3467" s="33" t="str">
        <f t="shared" si="2"/>
        <v>1.3.2.3.3.16</v>
      </c>
      <c r="F3467" s="33">
        <v>1</v>
      </c>
      <c r="G3467" s="33">
        <v>3</v>
      </c>
      <c r="H3467" s="33">
        <v>2</v>
      </c>
      <c r="I3467" s="33">
        <v>3</v>
      </c>
      <c r="J3467" s="33">
        <v>3</v>
      </c>
      <c r="K3467" s="33">
        <v>16</v>
      </c>
      <c r="L3467" s="33" t="s">
        <v>5056</v>
      </c>
      <c r="M3467" s="1" t="s">
        <v>29490</v>
      </c>
      <c r="N3467" s="1" t="s">
        <v>15933</v>
      </c>
    </row>
    <row r="3468" spans="1:14" x14ac:dyDescent="0.25">
      <c r="A3468" s="1" t="s">
        <v>25337</v>
      </c>
      <c r="B3468" s="1" t="s">
        <v>15192</v>
      </c>
      <c r="C3468" s="1" t="s">
        <v>29491</v>
      </c>
      <c r="D3468" s="1" t="s">
        <v>15934</v>
      </c>
      <c r="E3468" s="33" t="str">
        <f t="shared" si="2"/>
        <v>1.3.2.3.3.17</v>
      </c>
      <c r="F3468" s="33">
        <v>1</v>
      </c>
      <c r="G3468" s="33">
        <v>3</v>
      </c>
      <c r="H3468" s="33">
        <v>2</v>
      </c>
      <c r="I3468" s="33">
        <v>3</v>
      </c>
      <c r="J3468" s="33">
        <v>3</v>
      </c>
      <c r="K3468" s="33">
        <v>17</v>
      </c>
      <c r="L3468" s="33" t="s">
        <v>5057</v>
      </c>
      <c r="M3468" s="1" t="s">
        <v>29491</v>
      </c>
      <c r="N3468" s="1" t="s">
        <v>15934</v>
      </c>
    </row>
    <row r="3469" spans="1:14" x14ac:dyDescent="0.25">
      <c r="A3469" s="1" t="s">
        <v>25338</v>
      </c>
      <c r="B3469" s="1" t="s">
        <v>15193</v>
      </c>
      <c r="C3469" s="1" t="s">
        <v>29492</v>
      </c>
      <c r="D3469" s="1" t="s">
        <v>15935</v>
      </c>
      <c r="E3469" s="33" t="str">
        <f t="shared" si="2"/>
        <v>1.3.2.3.3.18</v>
      </c>
      <c r="F3469" s="33">
        <v>1</v>
      </c>
      <c r="G3469" s="33">
        <v>3</v>
      </c>
      <c r="H3469" s="33">
        <v>2</v>
      </c>
      <c r="I3469" s="33">
        <v>3</v>
      </c>
      <c r="J3469" s="33">
        <v>3</v>
      </c>
      <c r="K3469" s="33">
        <v>18</v>
      </c>
      <c r="L3469" s="33" t="s">
        <v>4614</v>
      </c>
      <c r="M3469" s="1" t="s">
        <v>29492</v>
      </c>
      <c r="N3469" s="1" t="s">
        <v>15935</v>
      </c>
    </row>
    <row r="3470" spans="1:14" x14ac:dyDescent="0.25">
      <c r="A3470" s="1" t="s">
        <v>25339</v>
      </c>
      <c r="B3470" s="1" t="s">
        <v>15194</v>
      </c>
      <c r="C3470" s="1" t="s">
        <v>29493</v>
      </c>
      <c r="D3470" s="1" t="s">
        <v>15936</v>
      </c>
      <c r="E3470" s="33" t="str">
        <f t="shared" si="2"/>
        <v>1.3.2.3.3.19</v>
      </c>
      <c r="F3470" s="33">
        <v>1</v>
      </c>
      <c r="G3470" s="33">
        <v>3</v>
      </c>
      <c r="H3470" s="33">
        <v>2</v>
      </c>
      <c r="I3470" s="33">
        <v>3</v>
      </c>
      <c r="J3470" s="33">
        <v>3</v>
      </c>
      <c r="K3470" s="33">
        <v>19</v>
      </c>
      <c r="L3470" s="33" t="s">
        <v>5058</v>
      </c>
      <c r="M3470" s="1" t="s">
        <v>29493</v>
      </c>
      <c r="N3470" s="1" t="s">
        <v>15936</v>
      </c>
    </row>
    <row r="3471" spans="1:14" x14ac:dyDescent="0.25">
      <c r="A3471" s="1" t="s">
        <v>25340</v>
      </c>
      <c r="B3471" s="1" t="s">
        <v>15195</v>
      </c>
      <c r="C3471" s="1" t="s">
        <v>29494</v>
      </c>
      <c r="D3471" s="1" t="s">
        <v>15937</v>
      </c>
      <c r="E3471" s="33" t="str">
        <f t="shared" si="2"/>
        <v>1.3.2.3.3.20</v>
      </c>
      <c r="F3471" s="33">
        <v>1</v>
      </c>
      <c r="G3471" s="33">
        <v>3</v>
      </c>
      <c r="H3471" s="33">
        <v>2</v>
      </c>
      <c r="I3471" s="33">
        <v>3</v>
      </c>
      <c r="J3471" s="33">
        <v>3</v>
      </c>
      <c r="K3471" s="33">
        <v>20</v>
      </c>
      <c r="L3471" s="33" t="s">
        <v>5059</v>
      </c>
      <c r="M3471" s="1" t="s">
        <v>29494</v>
      </c>
      <c r="N3471" s="1" t="s">
        <v>15937</v>
      </c>
    </row>
    <row r="3472" spans="1:14" x14ac:dyDescent="0.25">
      <c r="A3472" s="1" t="s">
        <v>25341</v>
      </c>
      <c r="B3472" s="1" t="s">
        <v>15196</v>
      </c>
      <c r="C3472" s="1" t="s">
        <v>29495</v>
      </c>
      <c r="D3472" s="1" t="s">
        <v>37</v>
      </c>
      <c r="E3472" s="33" t="str">
        <f t="shared" si="2"/>
        <v>1.3.2.3.3.21</v>
      </c>
      <c r="F3472" s="33">
        <v>1</v>
      </c>
      <c r="G3472" s="33">
        <v>3</v>
      </c>
      <c r="H3472" s="33">
        <v>2</v>
      </c>
      <c r="I3472" s="33">
        <v>3</v>
      </c>
      <c r="J3472" s="33">
        <v>3</v>
      </c>
      <c r="K3472" s="33">
        <v>21</v>
      </c>
      <c r="L3472" s="33" t="s">
        <v>5060</v>
      </c>
      <c r="M3472" s="1" t="s">
        <v>29495</v>
      </c>
      <c r="N3472" s="1" t="s">
        <v>37</v>
      </c>
    </row>
    <row r="3473" spans="1:14" x14ac:dyDescent="0.25">
      <c r="A3473" s="1" t="s">
        <v>25342</v>
      </c>
      <c r="B3473" s="1" t="s">
        <v>15197</v>
      </c>
      <c r="C3473" s="1" t="s">
        <v>29496</v>
      </c>
      <c r="D3473" s="1" t="s">
        <v>15938</v>
      </c>
      <c r="E3473" s="33" t="str">
        <f t="shared" si="2"/>
        <v>1.3.2.4.1.1</v>
      </c>
      <c r="F3473" s="33">
        <v>1</v>
      </c>
      <c r="G3473" s="33">
        <v>3</v>
      </c>
      <c r="H3473" s="33">
        <v>2</v>
      </c>
      <c r="I3473" s="33">
        <v>4</v>
      </c>
      <c r="J3473" s="33">
        <v>1</v>
      </c>
      <c r="K3473" s="33">
        <v>1</v>
      </c>
      <c r="L3473" s="33" t="s">
        <v>4601</v>
      </c>
      <c r="M3473" s="1" t="s">
        <v>29496</v>
      </c>
      <c r="N3473" s="1" t="s">
        <v>15938</v>
      </c>
    </row>
    <row r="3474" spans="1:14" x14ac:dyDescent="0.25">
      <c r="A3474" s="1" t="s">
        <v>25343</v>
      </c>
      <c r="B3474" s="1" t="s">
        <v>15198</v>
      </c>
      <c r="C3474" s="1" t="s">
        <v>29497</v>
      </c>
      <c r="D3474" s="1" t="s">
        <v>15939</v>
      </c>
      <c r="E3474" s="33" t="str">
        <f t="shared" si="2"/>
        <v>1.3.2.4.1.2</v>
      </c>
      <c r="F3474" s="33">
        <v>1</v>
      </c>
      <c r="G3474" s="33">
        <v>3</v>
      </c>
      <c r="H3474" s="33">
        <v>2</v>
      </c>
      <c r="I3474" s="33">
        <v>4</v>
      </c>
      <c r="J3474" s="33">
        <v>1</v>
      </c>
      <c r="K3474" s="33">
        <v>2</v>
      </c>
      <c r="L3474" s="33" t="s">
        <v>4610</v>
      </c>
      <c r="M3474" s="1" t="s">
        <v>29497</v>
      </c>
      <c r="N3474" s="1" t="s">
        <v>15939</v>
      </c>
    </row>
    <row r="3475" spans="1:14" x14ac:dyDescent="0.25">
      <c r="A3475" s="1" t="s">
        <v>25344</v>
      </c>
      <c r="B3475" s="1" t="s">
        <v>15199</v>
      </c>
      <c r="C3475" s="1" t="s">
        <v>29498</v>
      </c>
      <c r="D3475" s="1" t="s">
        <v>43</v>
      </c>
      <c r="E3475" s="33" t="str">
        <f t="shared" si="2"/>
        <v>1.3.2.4.1.3</v>
      </c>
      <c r="F3475" s="33">
        <v>1</v>
      </c>
      <c r="G3475" s="33">
        <v>3</v>
      </c>
      <c r="H3475" s="33">
        <v>2</v>
      </c>
      <c r="I3475" s="33">
        <v>4</v>
      </c>
      <c r="J3475" s="33">
        <v>1</v>
      </c>
      <c r="K3475" s="33">
        <v>3</v>
      </c>
      <c r="L3475" s="33" t="s">
        <v>4611</v>
      </c>
      <c r="M3475" s="1" t="s">
        <v>29498</v>
      </c>
      <c r="N3475" s="1" t="s">
        <v>43</v>
      </c>
    </row>
    <row r="3476" spans="1:14" x14ac:dyDescent="0.25">
      <c r="A3476" s="1" t="s">
        <v>25345</v>
      </c>
      <c r="B3476" s="1" t="s">
        <v>15200</v>
      </c>
      <c r="C3476" s="1" t="s">
        <v>29499</v>
      </c>
      <c r="D3476" s="1" t="s">
        <v>15940</v>
      </c>
      <c r="E3476" s="33" t="str">
        <f t="shared" si="2"/>
        <v>1.3.2.4.1.4</v>
      </c>
      <c r="F3476" s="33">
        <v>1</v>
      </c>
      <c r="G3476" s="33">
        <v>3</v>
      </c>
      <c r="H3476" s="33">
        <v>2</v>
      </c>
      <c r="I3476" s="33">
        <v>4</v>
      </c>
      <c r="J3476" s="33">
        <v>1</v>
      </c>
      <c r="K3476" s="33">
        <v>4</v>
      </c>
      <c r="L3476" s="33" t="s">
        <v>4606</v>
      </c>
      <c r="M3476" s="1" t="s">
        <v>29499</v>
      </c>
      <c r="N3476" s="1" t="s">
        <v>15940</v>
      </c>
    </row>
    <row r="3477" spans="1:14" x14ac:dyDescent="0.25">
      <c r="A3477" s="1" t="s">
        <v>25346</v>
      </c>
      <c r="B3477" s="1" t="s">
        <v>15201</v>
      </c>
      <c r="C3477" s="1" t="s">
        <v>29500</v>
      </c>
      <c r="D3477" s="1" t="s">
        <v>41</v>
      </c>
      <c r="E3477" s="33" t="str">
        <f t="shared" si="2"/>
        <v>1.3.2.4.1.5</v>
      </c>
      <c r="F3477" s="33">
        <v>1</v>
      </c>
      <c r="G3477" s="33">
        <v>3</v>
      </c>
      <c r="H3477" s="33">
        <v>2</v>
      </c>
      <c r="I3477" s="33">
        <v>4</v>
      </c>
      <c r="J3477" s="33">
        <v>1</v>
      </c>
      <c r="K3477" s="33">
        <v>5</v>
      </c>
      <c r="L3477" s="33" t="s">
        <v>4594</v>
      </c>
      <c r="M3477" s="1" t="s">
        <v>29500</v>
      </c>
      <c r="N3477" s="1" t="s">
        <v>41</v>
      </c>
    </row>
    <row r="3478" spans="1:14" x14ac:dyDescent="0.25">
      <c r="A3478" s="1" t="s">
        <v>25347</v>
      </c>
      <c r="B3478" s="1" t="s">
        <v>15202</v>
      </c>
      <c r="C3478" s="1" t="s">
        <v>29501</v>
      </c>
      <c r="D3478" s="1" t="s">
        <v>15941</v>
      </c>
      <c r="E3478" s="33" t="str">
        <f t="shared" si="2"/>
        <v>1.3.2.4.1.6</v>
      </c>
      <c r="F3478" s="33">
        <v>1</v>
      </c>
      <c r="G3478" s="33">
        <v>3</v>
      </c>
      <c r="H3478" s="33">
        <v>2</v>
      </c>
      <c r="I3478" s="33">
        <v>4</v>
      </c>
      <c r="J3478" s="33">
        <v>1</v>
      </c>
      <c r="K3478" s="33">
        <v>6</v>
      </c>
      <c r="L3478" s="33" t="s">
        <v>4607</v>
      </c>
      <c r="M3478" s="1" t="s">
        <v>29501</v>
      </c>
      <c r="N3478" s="1" t="s">
        <v>15941</v>
      </c>
    </row>
    <row r="3479" spans="1:14" x14ac:dyDescent="0.25">
      <c r="A3479" s="1" t="s">
        <v>25348</v>
      </c>
      <c r="B3479" s="1" t="s">
        <v>15203</v>
      </c>
      <c r="C3479" s="1" t="s">
        <v>29502</v>
      </c>
      <c r="D3479" s="1" t="s">
        <v>15942</v>
      </c>
      <c r="E3479" s="33" t="str">
        <f t="shared" si="2"/>
        <v>1.3.2.4.1.7</v>
      </c>
      <c r="F3479" s="33">
        <v>1</v>
      </c>
      <c r="G3479" s="33">
        <v>3</v>
      </c>
      <c r="H3479" s="33">
        <v>2</v>
      </c>
      <c r="I3479" s="33">
        <v>4</v>
      </c>
      <c r="J3479" s="33">
        <v>1</v>
      </c>
      <c r="K3479" s="33">
        <v>7</v>
      </c>
      <c r="L3479" s="33" t="s">
        <v>4608</v>
      </c>
      <c r="M3479" s="1" t="s">
        <v>29502</v>
      </c>
      <c r="N3479" s="1" t="s">
        <v>15942</v>
      </c>
    </row>
    <row r="3480" spans="1:14" x14ac:dyDescent="0.25">
      <c r="A3480" s="1" t="s">
        <v>25349</v>
      </c>
      <c r="B3480" s="1" t="s">
        <v>15204</v>
      </c>
      <c r="C3480" s="1" t="s">
        <v>29503</v>
      </c>
      <c r="D3480" s="1" t="s">
        <v>42</v>
      </c>
      <c r="E3480" s="33" t="str">
        <f t="shared" si="2"/>
        <v>1.3.2.4.1.8</v>
      </c>
      <c r="F3480" s="33">
        <v>1</v>
      </c>
      <c r="G3480" s="33">
        <v>3</v>
      </c>
      <c r="H3480" s="33">
        <v>2</v>
      </c>
      <c r="I3480" s="33">
        <v>4</v>
      </c>
      <c r="J3480" s="33">
        <v>1</v>
      </c>
      <c r="K3480" s="33">
        <v>8</v>
      </c>
      <c r="L3480" s="33" t="s">
        <v>4609</v>
      </c>
      <c r="M3480" s="1" t="s">
        <v>29503</v>
      </c>
      <c r="N3480" s="1" t="s">
        <v>42</v>
      </c>
    </row>
    <row r="3481" spans="1:14" x14ac:dyDescent="0.25">
      <c r="A3481" s="1" t="s">
        <v>25350</v>
      </c>
      <c r="B3481" s="1" t="s">
        <v>15205</v>
      </c>
      <c r="C3481" s="1" t="s">
        <v>29504</v>
      </c>
      <c r="D3481" s="1" t="s">
        <v>40</v>
      </c>
      <c r="E3481" s="33" t="str">
        <f t="shared" si="2"/>
        <v>1.3.2.4.1.9</v>
      </c>
      <c r="F3481" s="33">
        <v>1</v>
      </c>
      <c r="G3481" s="33">
        <v>3</v>
      </c>
      <c r="H3481" s="33">
        <v>2</v>
      </c>
      <c r="I3481" s="33">
        <v>4</v>
      </c>
      <c r="J3481" s="33">
        <v>1</v>
      </c>
      <c r="K3481" s="33">
        <v>9</v>
      </c>
      <c r="L3481" s="33" t="s">
        <v>4604</v>
      </c>
      <c r="M3481" s="1" t="s">
        <v>29504</v>
      </c>
      <c r="N3481" s="1" t="s">
        <v>40</v>
      </c>
    </row>
    <row r="3482" spans="1:14" x14ac:dyDescent="0.25">
      <c r="A3482" s="1" t="s">
        <v>25351</v>
      </c>
      <c r="B3482" s="1" t="s">
        <v>15206</v>
      </c>
      <c r="C3482" s="1" t="s">
        <v>29505</v>
      </c>
      <c r="D3482" s="1" t="s">
        <v>15943</v>
      </c>
      <c r="E3482" s="33" t="str">
        <f t="shared" si="2"/>
        <v>1.3.2.4.1.10</v>
      </c>
      <c r="F3482" s="33">
        <v>1</v>
      </c>
      <c r="G3482" s="33">
        <v>3</v>
      </c>
      <c r="H3482" s="33">
        <v>2</v>
      </c>
      <c r="I3482" s="33">
        <v>4</v>
      </c>
      <c r="J3482" s="33">
        <v>1</v>
      </c>
      <c r="K3482" s="33">
        <v>10</v>
      </c>
      <c r="L3482" s="33" t="s">
        <v>4603</v>
      </c>
      <c r="M3482" s="1" t="s">
        <v>29505</v>
      </c>
      <c r="N3482" s="1" t="s">
        <v>15943</v>
      </c>
    </row>
    <row r="3483" spans="1:14" x14ac:dyDescent="0.25">
      <c r="A3483" s="1" t="s">
        <v>25352</v>
      </c>
      <c r="B3483" s="1" t="s">
        <v>15207</v>
      </c>
      <c r="C3483" s="1" t="s">
        <v>29506</v>
      </c>
      <c r="D3483" s="1" t="s">
        <v>15944</v>
      </c>
      <c r="E3483" s="33" t="str">
        <f t="shared" si="2"/>
        <v>1.3.2.5.1.1</v>
      </c>
      <c r="F3483" s="33">
        <v>1</v>
      </c>
      <c r="G3483" s="33">
        <v>3</v>
      </c>
      <c r="H3483" s="33">
        <v>2</v>
      </c>
      <c r="I3483" s="33">
        <v>5</v>
      </c>
      <c r="J3483" s="33">
        <v>1</v>
      </c>
      <c r="K3483" s="33">
        <v>1</v>
      </c>
      <c r="L3483" s="33" t="s">
        <v>4615</v>
      </c>
      <c r="M3483" s="1" t="s">
        <v>29506</v>
      </c>
      <c r="N3483" s="1" t="s">
        <v>15944</v>
      </c>
    </row>
    <row r="3484" spans="1:14" x14ac:dyDescent="0.25">
      <c r="A3484" s="1" t="s">
        <v>25353</v>
      </c>
      <c r="B3484" s="1" t="s">
        <v>15208</v>
      </c>
      <c r="C3484" s="1" t="s">
        <v>29507</v>
      </c>
      <c r="D3484" s="1" t="s">
        <v>15945</v>
      </c>
      <c r="E3484" s="33" t="str">
        <f t="shared" si="2"/>
        <v>1.3.2.5.1.2</v>
      </c>
      <c r="F3484" s="33">
        <v>1</v>
      </c>
      <c r="G3484" s="33">
        <v>3</v>
      </c>
      <c r="H3484" s="33">
        <v>2</v>
      </c>
      <c r="I3484" s="33">
        <v>5</v>
      </c>
      <c r="J3484" s="33">
        <v>1</v>
      </c>
      <c r="K3484" s="33">
        <v>2</v>
      </c>
      <c r="L3484" s="33" t="s">
        <v>4616</v>
      </c>
      <c r="M3484" s="1" t="s">
        <v>29507</v>
      </c>
      <c r="N3484" s="1" t="s">
        <v>15945</v>
      </c>
    </row>
    <row r="3485" spans="1:14" x14ac:dyDescent="0.25">
      <c r="A3485" s="1" t="s">
        <v>25354</v>
      </c>
      <c r="B3485" s="1" t="s">
        <v>15209</v>
      </c>
      <c r="C3485" s="1" t="s">
        <v>29508</v>
      </c>
      <c r="D3485" s="1" t="s">
        <v>15946</v>
      </c>
      <c r="E3485" s="33" t="str">
        <f t="shared" si="2"/>
        <v>1.3.2.5.1.3</v>
      </c>
      <c r="F3485" s="33">
        <v>1</v>
      </c>
      <c r="G3485" s="33">
        <v>3</v>
      </c>
      <c r="H3485" s="33">
        <v>2</v>
      </c>
      <c r="I3485" s="33">
        <v>5</v>
      </c>
      <c r="J3485" s="33">
        <v>1</v>
      </c>
      <c r="K3485" s="33">
        <v>3</v>
      </c>
      <c r="L3485" s="33" t="s">
        <v>4617</v>
      </c>
      <c r="M3485" s="1" t="s">
        <v>29508</v>
      </c>
      <c r="N3485" s="1" t="s">
        <v>15946</v>
      </c>
    </row>
    <row r="3486" spans="1:14" x14ac:dyDescent="0.25">
      <c r="A3486" s="1" t="s">
        <v>25355</v>
      </c>
      <c r="B3486" s="1" t="s">
        <v>15210</v>
      </c>
      <c r="C3486" s="1" t="s">
        <v>29509</v>
      </c>
      <c r="D3486" s="1" t="s">
        <v>15947</v>
      </c>
      <c r="E3486" s="33" t="str">
        <f t="shared" si="2"/>
        <v>1.3.2.5.1.4</v>
      </c>
      <c r="F3486" s="33">
        <v>1</v>
      </c>
      <c r="G3486" s="33">
        <v>3</v>
      </c>
      <c r="H3486" s="33">
        <v>2</v>
      </c>
      <c r="I3486" s="33">
        <v>5</v>
      </c>
      <c r="J3486" s="33">
        <v>1</v>
      </c>
      <c r="K3486" s="33">
        <v>4</v>
      </c>
      <c r="L3486" s="33" t="s">
        <v>4618</v>
      </c>
      <c r="M3486" s="1" t="s">
        <v>29509</v>
      </c>
      <c r="N3486" s="1" t="s">
        <v>15947</v>
      </c>
    </row>
    <row r="3487" spans="1:14" x14ac:dyDescent="0.25">
      <c r="A3487" s="1" t="s">
        <v>25356</v>
      </c>
      <c r="B3487" s="1" t="s">
        <v>15211</v>
      </c>
      <c r="C3487" s="1" t="s">
        <v>29510</v>
      </c>
      <c r="D3487" s="1" t="s">
        <v>44</v>
      </c>
      <c r="E3487" s="33" t="str">
        <f t="shared" si="2"/>
        <v>1.3.2.5.1.5</v>
      </c>
      <c r="F3487" s="33">
        <v>1</v>
      </c>
      <c r="G3487" s="33">
        <v>3</v>
      </c>
      <c r="H3487" s="33">
        <v>2</v>
      </c>
      <c r="I3487" s="33">
        <v>5</v>
      </c>
      <c r="J3487" s="33">
        <v>1</v>
      </c>
      <c r="K3487" s="33">
        <v>5</v>
      </c>
      <c r="L3487" s="33" t="s">
        <v>4612</v>
      </c>
      <c r="M3487" s="1" t="s">
        <v>29510</v>
      </c>
      <c r="N3487" s="1" t="s">
        <v>44</v>
      </c>
    </row>
    <row r="3488" spans="1:14" x14ac:dyDescent="0.25">
      <c r="A3488" s="1" t="s">
        <v>25357</v>
      </c>
      <c r="B3488" s="1" t="s">
        <v>15212</v>
      </c>
      <c r="C3488" s="1" t="s">
        <v>29511</v>
      </c>
      <c r="D3488" s="1" t="s">
        <v>15948</v>
      </c>
      <c r="E3488" s="33" t="str">
        <f t="shared" si="2"/>
        <v>1.3.2.5.2.1</v>
      </c>
      <c r="F3488" s="33">
        <v>1</v>
      </c>
      <c r="G3488" s="33">
        <v>3</v>
      </c>
      <c r="H3488" s="33">
        <v>2</v>
      </c>
      <c r="I3488" s="33">
        <v>5</v>
      </c>
      <c r="J3488" s="33">
        <v>2</v>
      </c>
      <c r="K3488" s="33">
        <v>1</v>
      </c>
      <c r="L3488" s="33" t="s">
        <v>4619</v>
      </c>
      <c r="M3488" s="1" t="s">
        <v>29511</v>
      </c>
      <c r="N3488" s="1" t="s">
        <v>15948</v>
      </c>
    </row>
    <row r="3489" spans="1:14" x14ac:dyDescent="0.25">
      <c r="A3489" s="1" t="s">
        <v>25358</v>
      </c>
      <c r="B3489" s="1" t="s">
        <v>15213</v>
      </c>
      <c r="C3489" s="1" t="s">
        <v>29512</v>
      </c>
      <c r="D3489" s="1" t="s">
        <v>45</v>
      </c>
      <c r="E3489" s="33" t="str">
        <f t="shared" si="2"/>
        <v>1.3.2.5.2.2</v>
      </c>
      <c r="F3489" s="33">
        <v>1</v>
      </c>
      <c r="G3489" s="33">
        <v>3</v>
      </c>
      <c r="H3489" s="33">
        <v>2</v>
      </c>
      <c r="I3489" s="33">
        <v>5</v>
      </c>
      <c r="J3489" s="33">
        <v>2</v>
      </c>
      <c r="K3489" s="33">
        <v>2</v>
      </c>
      <c r="L3489" s="33" t="s">
        <v>4626</v>
      </c>
      <c r="M3489" s="1" t="s">
        <v>29512</v>
      </c>
      <c r="N3489" s="1" t="s">
        <v>45</v>
      </c>
    </row>
    <row r="3490" spans="1:14" x14ac:dyDescent="0.25">
      <c r="A3490" s="1" t="s">
        <v>25359</v>
      </c>
      <c r="B3490" s="1" t="s">
        <v>15214</v>
      </c>
      <c r="C3490" s="1" t="s">
        <v>29513</v>
      </c>
      <c r="D3490" s="1" t="s">
        <v>46</v>
      </c>
      <c r="E3490" s="33" t="str">
        <f t="shared" si="2"/>
        <v>1.3.2.5.2.3</v>
      </c>
      <c r="F3490" s="33">
        <v>1</v>
      </c>
      <c r="G3490" s="33">
        <v>3</v>
      </c>
      <c r="H3490" s="33">
        <v>2</v>
      </c>
      <c r="I3490" s="33">
        <v>5</v>
      </c>
      <c r="J3490" s="33">
        <v>2</v>
      </c>
      <c r="K3490" s="33">
        <v>3</v>
      </c>
      <c r="L3490" s="33" t="s">
        <v>4628</v>
      </c>
      <c r="M3490" s="1" t="s">
        <v>29513</v>
      </c>
      <c r="N3490" s="1" t="s">
        <v>46</v>
      </c>
    </row>
    <row r="3491" spans="1:14" x14ac:dyDescent="0.25">
      <c r="A3491" s="1" t="s">
        <v>25360</v>
      </c>
      <c r="B3491" s="1" t="s">
        <v>15215</v>
      </c>
      <c r="C3491" s="1" t="s">
        <v>29514</v>
      </c>
      <c r="D3491" s="1" t="s">
        <v>47</v>
      </c>
      <c r="E3491" s="33" t="str">
        <f t="shared" si="2"/>
        <v>1.3.2.5.2.4</v>
      </c>
      <c r="F3491" s="33">
        <v>1</v>
      </c>
      <c r="G3491" s="33">
        <v>3</v>
      </c>
      <c r="H3491" s="33">
        <v>2</v>
      </c>
      <c r="I3491" s="33">
        <v>5</v>
      </c>
      <c r="J3491" s="33">
        <v>2</v>
      </c>
      <c r="K3491" s="33">
        <v>4</v>
      </c>
      <c r="L3491" s="33" t="s">
        <v>4592</v>
      </c>
      <c r="M3491" s="1" t="s">
        <v>29514</v>
      </c>
      <c r="N3491" s="1" t="s">
        <v>47</v>
      </c>
    </row>
    <row r="3492" spans="1:14" x14ac:dyDescent="0.25">
      <c r="A3492" s="1" t="s">
        <v>25361</v>
      </c>
      <c r="B3492" s="1" t="s">
        <v>15216</v>
      </c>
      <c r="C3492" s="1" t="s">
        <v>29515</v>
      </c>
      <c r="D3492" s="1" t="s">
        <v>48</v>
      </c>
      <c r="E3492" s="33" t="str">
        <f t="shared" si="2"/>
        <v>1.3.2.5.2.5</v>
      </c>
      <c r="F3492" s="33">
        <v>1</v>
      </c>
      <c r="G3492" s="33">
        <v>3</v>
      </c>
      <c r="H3492" s="33">
        <v>2</v>
      </c>
      <c r="I3492" s="33">
        <v>5</v>
      </c>
      <c r="J3492" s="33">
        <v>2</v>
      </c>
      <c r="K3492" s="33">
        <v>5</v>
      </c>
      <c r="L3492" s="33" t="s">
        <v>4620</v>
      </c>
      <c r="M3492" s="1" t="s">
        <v>29515</v>
      </c>
      <c r="N3492" s="1" t="s">
        <v>48</v>
      </c>
    </row>
    <row r="3493" spans="1:14" x14ac:dyDescent="0.25">
      <c r="A3493" s="1" t="s">
        <v>25362</v>
      </c>
      <c r="B3493" s="1" t="s">
        <v>15217</v>
      </c>
      <c r="C3493" s="1" t="s">
        <v>29516</v>
      </c>
      <c r="D3493" s="1" t="s">
        <v>49</v>
      </c>
      <c r="E3493" s="33" t="str">
        <f t="shared" si="2"/>
        <v>1.3.2.5.2.6</v>
      </c>
      <c r="F3493" s="33">
        <v>1</v>
      </c>
      <c r="G3493" s="33">
        <v>3</v>
      </c>
      <c r="H3493" s="33">
        <v>2</v>
      </c>
      <c r="I3493" s="33">
        <v>5</v>
      </c>
      <c r="J3493" s="33">
        <v>2</v>
      </c>
      <c r="K3493" s="33">
        <v>6</v>
      </c>
      <c r="L3493" s="33" t="s">
        <v>4621</v>
      </c>
      <c r="M3493" s="1" t="s">
        <v>29516</v>
      </c>
      <c r="N3493" s="1" t="s">
        <v>49</v>
      </c>
    </row>
    <row r="3494" spans="1:14" x14ac:dyDescent="0.25">
      <c r="A3494" s="1" t="s">
        <v>25363</v>
      </c>
      <c r="B3494" s="1" t="s">
        <v>15218</v>
      </c>
      <c r="C3494" s="1" t="s">
        <v>29517</v>
      </c>
      <c r="D3494" s="1" t="s">
        <v>50</v>
      </c>
      <c r="E3494" s="33" t="str">
        <f t="shared" si="2"/>
        <v>1.3.2.5.2.7</v>
      </c>
      <c r="F3494" s="33">
        <v>1</v>
      </c>
      <c r="G3494" s="33">
        <v>3</v>
      </c>
      <c r="H3494" s="33">
        <v>2</v>
      </c>
      <c r="I3494" s="33">
        <v>5</v>
      </c>
      <c r="J3494" s="33">
        <v>2</v>
      </c>
      <c r="K3494" s="33">
        <v>7</v>
      </c>
      <c r="L3494" s="33" t="s">
        <v>4629</v>
      </c>
      <c r="M3494" s="1" t="s">
        <v>29517</v>
      </c>
      <c r="N3494" s="1" t="s">
        <v>50</v>
      </c>
    </row>
    <row r="3495" spans="1:14" x14ac:dyDescent="0.25">
      <c r="A3495" s="1" t="s">
        <v>25364</v>
      </c>
      <c r="B3495" s="1" t="s">
        <v>15219</v>
      </c>
      <c r="C3495" s="1" t="s">
        <v>29518</v>
      </c>
      <c r="D3495" s="1" t="s">
        <v>52</v>
      </c>
      <c r="E3495" s="33" t="str">
        <f t="shared" si="2"/>
        <v>1.3.2.5.3.1</v>
      </c>
      <c r="F3495" s="33">
        <v>1</v>
      </c>
      <c r="G3495" s="33">
        <v>3</v>
      </c>
      <c r="H3495" s="33">
        <v>2</v>
      </c>
      <c r="I3495" s="33">
        <v>5</v>
      </c>
      <c r="J3495" s="33">
        <v>3</v>
      </c>
      <c r="K3495" s="33">
        <v>1</v>
      </c>
      <c r="L3495" s="33" t="s">
        <v>4637</v>
      </c>
      <c r="M3495" s="1" t="s">
        <v>29518</v>
      </c>
      <c r="N3495" s="1" t="s">
        <v>52</v>
      </c>
    </row>
    <row r="3496" spans="1:14" x14ac:dyDescent="0.25">
      <c r="A3496" s="1" t="s">
        <v>25365</v>
      </c>
      <c r="B3496" s="1" t="s">
        <v>15220</v>
      </c>
      <c r="C3496" s="1" t="s">
        <v>29519</v>
      </c>
      <c r="D3496" s="1" t="s">
        <v>53</v>
      </c>
      <c r="E3496" s="33" t="str">
        <f t="shared" si="2"/>
        <v>1.3.2.5.3.2</v>
      </c>
      <c r="F3496" s="33">
        <v>1</v>
      </c>
      <c r="G3496" s="33">
        <v>3</v>
      </c>
      <c r="H3496" s="33">
        <v>2</v>
      </c>
      <c r="I3496" s="33">
        <v>5</v>
      </c>
      <c r="J3496" s="33">
        <v>3</v>
      </c>
      <c r="K3496" s="33">
        <v>2</v>
      </c>
      <c r="L3496" s="33" t="s">
        <v>4638</v>
      </c>
      <c r="M3496" s="1" t="s">
        <v>29519</v>
      </c>
      <c r="N3496" s="1" t="s">
        <v>53</v>
      </c>
    </row>
    <row r="3497" spans="1:14" x14ac:dyDescent="0.25">
      <c r="A3497" s="1" t="s">
        <v>25366</v>
      </c>
      <c r="B3497" s="1" t="s">
        <v>15221</v>
      </c>
      <c r="C3497" s="1" t="s">
        <v>29520</v>
      </c>
      <c r="D3497" s="1" t="s">
        <v>54</v>
      </c>
      <c r="E3497" s="33" t="str">
        <f t="shared" si="2"/>
        <v>1.3.2.5.3.3</v>
      </c>
      <c r="F3497" s="33">
        <v>1</v>
      </c>
      <c r="G3497" s="33">
        <v>3</v>
      </c>
      <c r="H3497" s="33">
        <v>2</v>
      </c>
      <c r="I3497" s="33">
        <v>5</v>
      </c>
      <c r="J3497" s="33">
        <v>3</v>
      </c>
      <c r="K3497" s="33">
        <v>3</v>
      </c>
      <c r="L3497" s="33" t="s">
        <v>4640</v>
      </c>
      <c r="M3497" s="1" t="s">
        <v>29520</v>
      </c>
      <c r="N3497" s="1" t="s">
        <v>54</v>
      </c>
    </row>
    <row r="3498" spans="1:14" x14ac:dyDescent="0.25">
      <c r="A3498" s="1" t="s">
        <v>25367</v>
      </c>
      <c r="B3498" s="1" t="s">
        <v>15222</v>
      </c>
      <c r="C3498" s="1" t="s">
        <v>29521</v>
      </c>
      <c r="D3498" s="1" t="s">
        <v>55</v>
      </c>
      <c r="E3498" s="33" t="str">
        <f t="shared" si="2"/>
        <v>1.3.2.5.3.4</v>
      </c>
      <c r="F3498" s="33">
        <v>1</v>
      </c>
      <c r="G3498" s="33">
        <v>3</v>
      </c>
      <c r="H3498" s="33">
        <v>2</v>
      </c>
      <c r="I3498" s="33">
        <v>5</v>
      </c>
      <c r="J3498" s="33">
        <v>3</v>
      </c>
      <c r="K3498" s="33">
        <v>4</v>
      </c>
      <c r="L3498" s="33" t="s">
        <v>4641</v>
      </c>
      <c r="M3498" s="1" t="s">
        <v>29521</v>
      </c>
      <c r="N3498" s="1" t="s">
        <v>55</v>
      </c>
    </row>
    <row r="3499" spans="1:14" x14ac:dyDescent="0.25">
      <c r="A3499" s="1" t="s">
        <v>25368</v>
      </c>
      <c r="B3499" s="1" t="s">
        <v>15223</v>
      </c>
      <c r="C3499" s="1" t="s">
        <v>29522</v>
      </c>
      <c r="D3499" s="1" t="s">
        <v>56</v>
      </c>
      <c r="E3499" s="33" t="str">
        <f t="shared" ref="E3499:E3562" si="3">F3499&amp;"."&amp;G3499&amp;"."&amp;H3499&amp;"."&amp;I3499&amp;"."&amp;J3499&amp;"."&amp;K3499</f>
        <v>1.3.2.5.3.5</v>
      </c>
      <c r="F3499" s="33">
        <v>1</v>
      </c>
      <c r="G3499" s="33">
        <v>3</v>
      </c>
      <c r="H3499" s="33">
        <v>2</v>
      </c>
      <c r="I3499" s="33">
        <v>5</v>
      </c>
      <c r="J3499" s="33">
        <v>3</v>
      </c>
      <c r="K3499" s="33">
        <v>5</v>
      </c>
      <c r="L3499" s="33" t="s">
        <v>4642</v>
      </c>
      <c r="M3499" s="1" t="s">
        <v>29522</v>
      </c>
      <c r="N3499" s="1" t="s">
        <v>56</v>
      </c>
    </row>
    <row r="3500" spans="1:14" x14ac:dyDescent="0.25">
      <c r="A3500" s="1" t="s">
        <v>25369</v>
      </c>
      <c r="B3500" s="1" t="s">
        <v>15224</v>
      </c>
      <c r="C3500" s="1" t="s">
        <v>29523</v>
      </c>
      <c r="D3500" s="1" t="s">
        <v>57</v>
      </c>
      <c r="E3500" s="33" t="str">
        <f t="shared" si="3"/>
        <v>1.3.2.5.3.6</v>
      </c>
      <c r="F3500" s="33">
        <v>1</v>
      </c>
      <c r="G3500" s="33">
        <v>3</v>
      </c>
      <c r="H3500" s="33">
        <v>2</v>
      </c>
      <c r="I3500" s="33">
        <v>5</v>
      </c>
      <c r="J3500" s="33">
        <v>3</v>
      </c>
      <c r="K3500" s="33">
        <v>6</v>
      </c>
      <c r="L3500" s="33" t="s">
        <v>4639</v>
      </c>
      <c r="M3500" s="1" t="s">
        <v>29523</v>
      </c>
      <c r="N3500" s="1" t="s">
        <v>57</v>
      </c>
    </row>
    <row r="3501" spans="1:14" x14ac:dyDescent="0.25">
      <c r="A3501" s="1" t="s">
        <v>25370</v>
      </c>
      <c r="B3501" s="1" t="s">
        <v>15225</v>
      </c>
      <c r="C3501" s="1" t="s">
        <v>29524</v>
      </c>
      <c r="D3501" s="1" t="s">
        <v>58</v>
      </c>
      <c r="E3501" s="33" t="str">
        <f t="shared" si="3"/>
        <v>1.3.2.5.3.7</v>
      </c>
      <c r="F3501" s="33">
        <v>1</v>
      </c>
      <c r="G3501" s="33">
        <v>3</v>
      </c>
      <c r="H3501" s="33">
        <v>2</v>
      </c>
      <c r="I3501" s="33">
        <v>5</v>
      </c>
      <c r="J3501" s="33">
        <v>3</v>
      </c>
      <c r="K3501" s="33">
        <v>7</v>
      </c>
      <c r="L3501" s="33" t="s">
        <v>4643</v>
      </c>
      <c r="M3501" s="1" t="s">
        <v>29524</v>
      </c>
      <c r="N3501" s="1" t="s">
        <v>58</v>
      </c>
    </row>
    <row r="3502" spans="1:14" x14ac:dyDescent="0.25">
      <c r="A3502" s="1" t="s">
        <v>25371</v>
      </c>
      <c r="B3502" s="1" t="s">
        <v>15226</v>
      </c>
      <c r="C3502" s="1" t="s">
        <v>29525</v>
      </c>
      <c r="D3502" s="1" t="s">
        <v>15949</v>
      </c>
      <c r="E3502" s="33" t="str">
        <f t="shared" si="3"/>
        <v>1.3.2.6.1.1</v>
      </c>
      <c r="F3502" s="33">
        <v>1</v>
      </c>
      <c r="G3502" s="33">
        <v>3</v>
      </c>
      <c r="H3502" s="33">
        <v>2</v>
      </c>
      <c r="I3502" s="33">
        <v>6</v>
      </c>
      <c r="J3502" s="33">
        <v>1</v>
      </c>
      <c r="K3502" s="33">
        <v>1</v>
      </c>
      <c r="L3502" s="33" t="s">
        <v>4644</v>
      </c>
      <c r="M3502" s="1" t="s">
        <v>29525</v>
      </c>
      <c r="N3502" s="1" t="s">
        <v>15949</v>
      </c>
    </row>
    <row r="3503" spans="1:14" x14ac:dyDescent="0.25">
      <c r="A3503" s="1" t="s">
        <v>25372</v>
      </c>
      <c r="B3503" s="1" t="s">
        <v>15227</v>
      </c>
      <c r="C3503" s="1" t="s">
        <v>29526</v>
      </c>
      <c r="D3503" s="1" t="s">
        <v>59</v>
      </c>
      <c r="E3503" s="33" t="str">
        <f t="shared" si="3"/>
        <v>1.3.2.6.1.2</v>
      </c>
      <c r="F3503" s="33">
        <v>1</v>
      </c>
      <c r="G3503" s="33">
        <v>3</v>
      </c>
      <c r="H3503" s="33">
        <v>2</v>
      </c>
      <c r="I3503" s="33">
        <v>6</v>
      </c>
      <c r="J3503" s="33">
        <v>1</v>
      </c>
      <c r="K3503" s="33">
        <v>2</v>
      </c>
      <c r="L3503" s="33" t="s">
        <v>4622</v>
      </c>
      <c r="M3503" s="1" t="s">
        <v>29526</v>
      </c>
      <c r="N3503" s="1" t="s">
        <v>59</v>
      </c>
    </row>
    <row r="3504" spans="1:14" x14ac:dyDescent="0.25">
      <c r="A3504" s="1" t="s">
        <v>25373</v>
      </c>
      <c r="B3504" s="1" t="s">
        <v>15228</v>
      </c>
      <c r="C3504" s="1" t="s">
        <v>29527</v>
      </c>
      <c r="D3504" s="1" t="s">
        <v>15950</v>
      </c>
      <c r="E3504" s="33" t="str">
        <f t="shared" si="3"/>
        <v>1.3.2.6.1.3</v>
      </c>
      <c r="F3504" s="33">
        <v>1</v>
      </c>
      <c r="G3504" s="33">
        <v>3</v>
      </c>
      <c r="H3504" s="33">
        <v>2</v>
      </c>
      <c r="I3504" s="33">
        <v>6</v>
      </c>
      <c r="J3504" s="33">
        <v>1</v>
      </c>
      <c r="K3504" s="33">
        <v>3</v>
      </c>
      <c r="L3504" s="33" t="s">
        <v>5061</v>
      </c>
      <c r="M3504" s="1" t="s">
        <v>29527</v>
      </c>
      <c r="N3504" s="1" t="s">
        <v>15950</v>
      </c>
    </row>
    <row r="3505" spans="1:14" x14ac:dyDescent="0.25">
      <c r="A3505" s="1" t="s">
        <v>25374</v>
      </c>
      <c r="B3505" s="1" t="s">
        <v>15229</v>
      </c>
      <c r="C3505" s="1" t="s">
        <v>29528</v>
      </c>
      <c r="D3505" s="1" t="s">
        <v>60</v>
      </c>
      <c r="E3505" s="33" t="str">
        <f t="shared" si="3"/>
        <v>1.3.2.6.1.4</v>
      </c>
      <c r="F3505" s="33">
        <v>1</v>
      </c>
      <c r="G3505" s="33">
        <v>3</v>
      </c>
      <c r="H3505" s="33">
        <v>2</v>
      </c>
      <c r="I3505" s="33">
        <v>6</v>
      </c>
      <c r="J3505" s="33">
        <v>1</v>
      </c>
      <c r="K3505" s="33">
        <v>4</v>
      </c>
      <c r="L3505" s="33" t="s">
        <v>4623</v>
      </c>
      <c r="M3505" s="1" t="s">
        <v>29528</v>
      </c>
      <c r="N3505" s="1" t="s">
        <v>60</v>
      </c>
    </row>
    <row r="3506" spans="1:14" x14ac:dyDescent="0.25">
      <c r="A3506" s="1" t="s">
        <v>25375</v>
      </c>
      <c r="B3506" s="1" t="s">
        <v>15230</v>
      </c>
      <c r="C3506" s="1" t="s">
        <v>29529</v>
      </c>
      <c r="D3506" s="1" t="s">
        <v>15951</v>
      </c>
      <c r="E3506" s="33" t="str">
        <f t="shared" si="3"/>
        <v>1.3.2.6.1.5</v>
      </c>
      <c r="F3506" s="33">
        <v>1</v>
      </c>
      <c r="G3506" s="33">
        <v>3</v>
      </c>
      <c r="H3506" s="33">
        <v>2</v>
      </c>
      <c r="I3506" s="33">
        <v>6</v>
      </c>
      <c r="J3506" s="33">
        <v>1</v>
      </c>
      <c r="K3506" s="33">
        <v>5</v>
      </c>
      <c r="L3506" s="33" t="s">
        <v>4647</v>
      </c>
      <c r="M3506" s="1" t="s">
        <v>29529</v>
      </c>
      <c r="N3506" s="1" t="s">
        <v>15951</v>
      </c>
    </row>
    <row r="3507" spans="1:14" x14ac:dyDescent="0.25">
      <c r="A3507" s="1" t="s">
        <v>25376</v>
      </c>
      <c r="B3507" s="1" t="s">
        <v>15231</v>
      </c>
      <c r="C3507" s="1" t="s">
        <v>29530</v>
      </c>
      <c r="D3507" s="1" t="s">
        <v>7649</v>
      </c>
      <c r="E3507" s="33" t="str">
        <f t="shared" si="3"/>
        <v>1.3.2.6.1.6</v>
      </c>
      <c r="F3507" s="33">
        <v>1</v>
      </c>
      <c r="G3507" s="33">
        <v>3</v>
      </c>
      <c r="H3507" s="33">
        <v>2</v>
      </c>
      <c r="I3507" s="33">
        <v>6</v>
      </c>
      <c r="J3507" s="33">
        <v>1</v>
      </c>
      <c r="K3507" s="33">
        <v>6</v>
      </c>
      <c r="L3507" s="33" t="s">
        <v>5062</v>
      </c>
      <c r="M3507" s="1" t="s">
        <v>29530</v>
      </c>
      <c r="N3507" s="1" t="s">
        <v>7649</v>
      </c>
    </row>
    <row r="3508" spans="1:14" x14ac:dyDescent="0.25">
      <c r="A3508" s="1" t="s">
        <v>25377</v>
      </c>
      <c r="B3508" s="1" t="s">
        <v>15232</v>
      </c>
      <c r="C3508" s="1" t="s">
        <v>29531</v>
      </c>
      <c r="D3508" s="1" t="s">
        <v>61</v>
      </c>
      <c r="E3508" s="33" t="str">
        <f t="shared" si="3"/>
        <v>1.3.2.6.2.1</v>
      </c>
      <c r="F3508" s="33">
        <v>1</v>
      </c>
      <c r="G3508" s="33">
        <v>3</v>
      </c>
      <c r="H3508" s="33">
        <v>2</v>
      </c>
      <c r="I3508" s="33">
        <v>6</v>
      </c>
      <c r="J3508" s="33">
        <v>2</v>
      </c>
      <c r="K3508" s="33">
        <v>1</v>
      </c>
      <c r="L3508" s="33" t="s">
        <v>4649</v>
      </c>
      <c r="M3508" s="1" t="s">
        <v>29531</v>
      </c>
      <c r="N3508" s="1" t="s">
        <v>61</v>
      </c>
    </row>
    <row r="3509" spans="1:14" x14ac:dyDescent="0.25">
      <c r="A3509" s="1" t="s">
        <v>25378</v>
      </c>
      <c r="B3509" s="1" t="s">
        <v>15233</v>
      </c>
      <c r="C3509" s="1" t="s">
        <v>29532</v>
      </c>
      <c r="D3509" s="1" t="s">
        <v>62</v>
      </c>
      <c r="E3509" s="33" t="str">
        <f t="shared" si="3"/>
        <v>1.3.2.6.2.2</v>
      </c>
      <c r="F3509" s="33">
        <v>1</v>
      </c>
      <c r="G3509" s="33">
        <v>3</v>
      </c>
      <c r="H3509" s="33">
        <v>2</v>
      </c>
      <c r="I3509" s="33">
        <v>6</v>
      </c>
      <c r="J3509" s="33">
        <v>2</v>
      </c>
      <c r="K3509" s="33">
        <v>2</v>
      </c>
      <c r="L3509" s="33" t="s">
        <v>4653</v>
      </c>
      <c r="M3509" s="1" t="s">
        <v>29532</v>
      </c>
      <c r="N3509" s="1" t="s">
        <v>62</v>
      </c>
    </row>
    <row r="3510" spans="1:14" x14ac:dyDescent="0.25">
      <c r="A3510" s="1" t="s">
        <v>25379</v>
      </c>
      <c r="B3510" s="1" t="s">
        <v>15234</v>
      </c>
      <c r="C3510" s="1" t="s">
        <v>29533</v>
      </c>
      <c r="D3510" s="1" t="s">
        <v>63</v>
      </c>
      <c r="E3510" s="33" t="str">
        <f t="shared" si="3"/>
        <v>1.3.2.6.2.3</v>
      </c>
      <c r="F3510" s="33">
        <v>1</v>
      </c>
      <c r="G3510" s="33">
        <v>3</v>
      </c>
      <c r="H3510" s="33">
        <v>2</v>
      </c>
      <c r="I3510" s="33">
        <v>6</v>
      </c>
      <c r="J3510" s="33">
        <v>2</v>
      </c>
      <c r="K3510" s="33">
        <v>3</v>
      </c>
      <c r="L3510" s="33" t="s">
        <v>4650</v>
      </c>
      <c r="M3510" s="1" t="s">
        <v>29533</v>
      </c>
      <c r="N3510" s="1" t="s">
        <v>63</v>
      </c>
    </row>
    <row r="3511" spans="1:14" x14ac:dyDescent="0.25">
      <c r="A3511" s="1" t="s">
        <v>25380</v>
      </c>
      <c r="B3511" s="1" t="s">
        <v>15235</v>
      </c>
      <c r="C3511" s="1" t="s">
        <v>29534</v>
      </c>
      <c r="D3511" s="1" t="s">
        <v>64</v>
      </c>
      <c r="E3511" s="33" t="str">
        <f t="shared" si="3"/>
        <v>1.3.2.6.2.4</v>
      </c>
      <c r="F3511" s="33">
        <v>1</v>
      </c>
      <c r="G3511" s="33">
        <v>3</v>
      </c>
      <c r="H3511" s="33">
        <v>2</v>
      </c>
      <c r="I3511" s="33">
        <v>6</v>
      </c>
      <c r="J3511" s="33">
        <v>2</v>
      </c>
      <c r="K3511" s="33">
        <v>4</v>
      </c>
      <c r="L3511" s="33" t="s">
        <v>4651</v>
      </c>
      <c r="M3511" s="1" t="s">
        <v>29534</v>
      </c>
      <c r="N3511" s="1" t="s">
        <v>64</v>
      </c>
    </row>
    <row r="3512" spans="1:14" x14ac:dyDescent="0.25">
      <c r="A3512" s="1" t="s">
        <v>25381</v>
      </c>
      <c r="B3512" s="1" t="s">
        <v>15236</v>
      </c>
      <c r="C3512" s="1" t="s">
        <v>29535</v>
      </c>
      <c r="D3512" s="1" t="s">
        <v>65</v>
      </c>
      <c r="E3512" s="33" t="str">
        <f t="shared" si="3"/>
        <v>1.3.2.6.2.5</v>
      </c>
      <c r="F3512" s="33">
        <v>1</v>
      </c>
      <c r="G3512" s="33">
        <v>3</v>
      </c>
      <c r="H3512" s="33">
        <v>2</v>
      </c>
      <c r="I3512" s="33">
        <v>6</v>
      </c>
      <c r="J3512" s="33">
        <v>2</v>
      </c>
      <c r="K3512" s="33">
        <v>5</v>
      </c>
      <c r="L3512" s="33" t="s">
        <v>4652</v>
      </c>
      <c r="M3512" s="1" t="s">
        <v>29535</v>
      </c>
      <c r="N3512" s="1" t="s">
        <v>65</v>
      </c>
    </row>
    <row r="3513" spans="1:14" x14ac:dyDescent="0.25">
      <c r="A3513" s="1" t="s">
        <v>25382</v>
      </c>
      <c r="B3513" s="1" t="s">
        <v>15237</v>
      </c>
      <c r="C3513" s="1" t="s">
        <v>29536</v>
      </c>
      <c r="D3513" s="1" t="s">
        <v>66</v>
      </c>
      <c r="E3513" s="33" t="str">
        <f t="shared" si="3"/>
        <v>1.3.2.6.2.6</v>
      </c>
      <c r="F3513" s="33">
        <v>1</v>
      </c>
      <c r="G3513" s="33">
        <v>3</v>
      </c>
      <c r="H3513" s="33">
        <v>2</v>
      </c>
      <c r="I3513" s="33">
        <v>6</v>
      </c>
      <c r="J3513" s="33">
        <v>2</v>
      </c>
      <c r="K3513" s="33">
        <v>6</v>
      </c>
      <c r="L3513" s="33" t="s">
        <v>4654</v>
      </c>
      <c r="M3513" s="1" t="s">
        <v>29536</v>
      </c>
      <c r="N3513" s="1" t="s">
        <v>66</v>
      </c>
    </row>
    <row r="3514" spans="1:14" x14ac:dyDescent="0.25">
      <c r="A3514" s="1" t="s">
        <v>25383</v>
      </c>
      <c r="B3514" s="1" t="s">
        <v>15238</v>
      </c>
      <c r="C3514" s="1" t="s">
        <v>29537</v>
      </c>
      <c r="D3514" s="1" t="s">
        <v>15952</v>
      </c>
      <c r="E3514" s="33" t="str">
        <f t="shared" si="3"/>
        <v>1.3.2.6.2.7</v>
      </c>
      <c r="F3514" s="33">
        <v>1</v>
      </c>
      <c r="G3514" s="33">
        <v>3</v>
      </c>
      <c r="H3514" s="33">
        <v>2</v>
      </c>
      <c r="I3514" s="33">
        <v>6</v>
      </c>
      <c r="J3514" s="33">
        <v>2</v>
      </c>
      <c r="K3514" s="33">
        <v>7</v>
      </c>
      <c r="L3514" s="33" t="s">
        <v>4655</v>
      </c>
      <c r="M3514" s="1" t="s">
        <v>29537</v>
      </c>
      <c r="N3514" s="1" t="s">
        <v>15952</v>
      </c>
    </row>
    <row r="3515" spans="1:14" x14ac:dyDescent="0.25">
      <c r="A3515" s="1" t="s">
        <v>25384</v>
      </c>
      <c r="B3515" s="1" t="s">
        <v>15239</v>
      </c>
      <c r="C3515" s="1" t="s">
        <v>29538</v>
      </c>
      <c r="D3515" s="1" t="s">
        <v>15953</v>
      </c>
      <c r="E3515" s="33" t="str">
        <f t="shared" si="3"/>
        <v>1.3.2.6.2.8</v>
      </c>
      <c r="F3515" s="33">
        <v>1</v>
      </c>
      <c r="G3515" s="33">
        <v>3</v>
      </c>
      <c r="H3515" s="33">
        <v>2</v>
      </c>
      <c r="I3515" s="33">
        <v>6</v>
      </c>
      <c r="J3515" s="33">
        <v>2</v>
      </c>
      <c r="K3515" s="33">
        <v>8</v>
      </c>
      <c r="L3515" s="33" t="s">
        <v>5063</v>
      </c>
      <c r="M3515" s="1" t="s">
        <v>29538</v>
      </c>
      <c r="N3515" s="1" t="s">
        <v>15953</v>
      </c>
    </row>
    <row r="3516" spans="1:14" x14ac:dyDescent="0.25">
      <c r="A3516" s="1" t="s">
        <v>25385</v>
      </c>
      <c r="B3516" s="1" t="s">
        <v>15240</v>
      </c>
      <c r="C3516" s="1" t="s">
        <v>29539</v>
      </c>
      <c r="D3516" s="1" t="s">
        <v>15954</v>
      </c>
      <c r="E3516" s="33" t="str">
        <f t="shared" si="3"/>
        <v>1.3.2.6.2.9</v>
      </c>
      <c r="F3516" s="33">
        <v>1</v>
      </c>
      <c r="G3516" s="33">
        <v>3</v>
      </c>
      <c r="H3516" s="33">
        <v>2</v>
      </c>
      <c r="I3516" s="33">
        <v>6</v>
      </c>
      <c r="J3516" s="33">
        <v>2</v>
      </c>
      <c r="K3516" s="33">
        <v>9</v>
      </c>
      <c r="L3516" s="33" t="s">
        <v>5064</v>
      </c>
      <c r="M3516" s="1" t="s">
        <v>29539</v>
      </c>
      <c r="N3516" s="1" t="s">
        <v>15954</v>
      </c>
    </row>
    <row r="3517" spans="1:14" x14ac:dyDescent="0.25">
      <c r="A3517" s="1" t="s">
        <v>25386</v>
      </c>
      <c r="B3517" s="1" t="s">
        <v>15241</v>
      </c>
      <c r="C3517" s="1" t="s">
        <v>29540</v>
      </c>
      <c r="D3517" s="1" t="s">
        <v>15955</v>
      </c>
      <c r="E3517" s="33" t="str">
        <f t="shared" si="3"/>
        <v>1.3.2.6.2.10</v>
      </c>
      <c r="F3517" s="33">
        <v>1</v>
      </c>
      <c r="G3517" s="33">
        <v>3</v>
      </c>
      <c r="H3517" s="33">
        <v>2</v>
      </c>
      <c r="I3517" s="33">
        <v>6</v>
      </c>
      <c r="J3517" s="33">
        <v>2</v>
      </c>
      <c r="K3517" s="33">
        <v>10</v>
      </c>
      <c r="L3517" s="33" t="s">
        <v>5065</v>
      </c>
      <c r="M3517" s="1" t="s">
        <v>29540</v>
      </c>
      <c r="N3517" s="1" t="s">
        <v>15955</v>
      </c>
    </row>
    <row r="3518" spans="1:14" x14ac:dyDescent="0.25">
      <c r="A3518" s="1" t="s">
        <v>25387</v>
      </c>
      <c r="B3518" s="1" t="s">
        <v>15242</v>
      </c>
      <c r="C3518" s="1" t="s">
        <v>29541</v>
      </c>
      <c r="D3518" s="1" t="s">
        <v>15956</v>
      </c>
      <c r="E3518" s="33" t="str">
        <f t="shared" si="3"/>
        <v>1.3.2.6.2.11</v>
      </c>
      <c r="F3518" s="33">
        <v>1</v>
      </c>
      <c r="G3518" s="33">
        <v>3</v>
      </c>
      <c r="H3518" s="33">
        <v>2</v>
      </c>
      <c r="I3518" s="33">
        <v>6</v>
      </c>
      <c r="J3518" s="33">
        <v>2</v>
      </c>
      <c r="K3518" s="33">
        <v>11</v>
      </c>
      <c r="L3518" s="33" t="s">
        <v>5066</v>
      </c>
      <c r="M3518" s="1" t="s">
        <v>29541</v>
      </c>
      <c r="N3518" s="1" t="s">
        <v>15956</v>
      </c>
    </row>
    <row r="3519" spans="1:14" x14ac:dyDescent="0.25">
      <c r="A3519" s="1" t="s">
        <v>25388</v>
      </c>
      <c r="B3519" s="1" t="s">
        <v>15243</v>
      </c>
      <c r="C3519" s="1" t="s">
        <v>29542</v>
      </c>
      <c r="D3519" s="1" t="s">
        <v>67</v>
      </c>
      <c r="E3519" s="33" t="str">
        <f t="shared" si="3"/>
        <v>1.3.2.6.3.1</v>
      </c>
      <c r="F3519" s="33">
        <v>1</v>
      </c>
      <c r="G3519" s="33">
        <v>3</v>
      </c>
      <c r="H3519" s="33">
        <v>2</v>
      </c>
      <c r="I3519" s="33">
        <v>6</v>
      </c>
      <c r="J3519" s="33">
        <v>3</v>
      </c>
      <c r="K3519" s="33">
        <v>1</v>
      </c>
      <c r="L3519" s="33" t="s">
        <v>4656</v>
      </c>
      <c r="M3519" s="1" t="s">
        <v>29542</v>
      </c>
      <c r="N3519" s="1" t="s">
        <v>67</v>
      </c>
    </row>
    <row r="3520" spans="1:14" x14ac:dyDescent="0.25">
      <c r="A3520" s="1" t="s">
        <v>25389</v>
      </c>
      <c r="B3520" s="1" t="s">
        <v>15244</v>
      </c>
      <c r="C3520" s="1" t="s">
        <v>29543</v>
      </c>
      <c r="D3520" s="1" t="s">
        <v>68</v>
      </c>
      <c r="E3520" s="33" t="str">
        <f t="shared" si="3"/>
        <v>1.3.2.6.3.2</v>
      </c>
      <c r="F3520" s="33">
        <v>1</v>
      </c>
      <c r="G3520" s="33">
        <v>3</v>
      </c>
      <c r="H3520" s="33">
        <v>2</v>
      </c>
      <c r="I3520" s="33">
        <v>6</v>
      </c>
      <c r="J3520" s="33">
        <v>3</v>
      </c>
      <c r="K3520" s="33">
        <v>2</v>
      </c>
      <c r="L3520" s="33" t="s">
        <v>4657</v>
      </c>
      <c r="M3520" s="1" t="s">
        <v>29543</v>
      </c>
      <c r="N3520" s="1" t="s">
        <v>68</v>
      </c>
    </row>
    <row r="3521" spans="1:14" x14ac:dyDescent="0.25">
      <c r="A3521" s="1" t="s">
        <v>25390</v>
      </c>
      <c r="B3521" s="1" t="s">
        <v>15245</v>
      </c>
      <c r="C3521" s="1" t="s">
        <v>29544</v>
      </c>
      <c r="D3521" s="1" t="s">
        <v>69</v>
      </c>
      <c r="E3521" s="33" t="str">
        <f t="shared" si="3"/>
        <v>1.3.2.6.3.3</v>
      </c>
      <c r="F3521" s="33">
        <v>1</v>
      </c>
      <c r="G3521" s="33">
        <v>3</v>
      </c>
      <c r="H3521" s="33">
        <v>2</v>
      </c>
      <c r="I3521" s="33">
        <v>6</v>
      </c>
      <c r="J3521" s="33">
        <v>3</v>
      </c>
      <c r="K3521" s="33">
        <v>3</v>
      </c>
      <c r="L3521" s="33" t="s">
        <v>4658</v>
      </c>
      <c r="M3521" s="1" t="s">
        <v>29544</v>
      </c>
      <c r="N3521" s="1" t="s">
        <v>69</v>
      </c>
    </row>
    <row r="3522" spans="1:14" x14ac:dyDescent="0.25">
      <c r="A3522" s="1" t="s">
        <v>25391</v>
      </c>
      <c r="B3522" s="1" t="s">
        <v>15246</v>
      </c>
      <c r="C3522" s="1" t="s">
        <v>29545</v>
      </c>
      <c r="D3522" s="1" t="s">
        <v>70</v>
      </c>
      <c r="E3522" s="33" t="str">
        <f t="shared" si="3"/>
        <v>1.3.2.6.3.4</v>
      </c>
      <c r="F3522" s="33">
        <v>1</v>
      </c>
      <c r="G3522" s="33">
        <v>3</v>
      </c>
      <c r="H3522" s="33">
        <v>2</v>
      </c>
      <c r="I3522" s="33">
        <v>6</v>
      </c>
      <c r="J3522" s="33">
        <v>3</v>
      </c>
      <c r="K3522" s="33">
        <v>4</v>
      </c>
      <c r="L3522" s="33" t="s">
        <v>4659</v>
      </c>
      <c r="M3522" s="1" t="s">
        <v>29545</v>
      </c>
      <c r="N3522" s="1" t="s">
        <v>70</v>
      </c>
    </row>
    <row r="3523" spans="1:14" x14ac:dyDescent="0.25">
      <c r="A3523" s="1" t="s">
        <v>25392</v>
      </c>
      <c r="B3523" s="1" t="s">
        <v>15247</v>
      </c>
      <c r="C3523" s="1" t="s">
        <v>29546</v>
      </c>
      <c r="D3523" s="1" t="s">
        <v>71</v>
      </c>
      <c r="E3523" s="33" t="str">
        <f t="shared" si="3"/>
        <v>1.3.2.6.3.5</v>
      </c>
      <c r="F3523" s="33">
        <v>1</v>
      </c>
      <c r="G3523" s="33">
        <v>3</v>
      </c>
      <c r="H3523" s="33">
        <v>2</v>
      </c>
      <c r="I3523" s="33">
        <v>6</v>
      </c>
      <c r="J3523" s="33">
        <v>3</v>
      </c>
      <c r="K3523" s="33">
        <v>5</v>
      </c>
      <c r="L3523" s="33" t="s">
        <v>4660</v>
      </c>
      <c r="M3523" s="1" t="s">
        <v>29546</v>
      </c>
      <c r="N3523" s="1" t="s">
        <v>71</v>
      </c>
    </row>
    <row r="3524" spans="1:14" x14ac:dyDescent="0.25">
      <c r="A3524" s="1" t="s">
        <v>25393</v>
      </c>
      <c r="B3524" s="1" t="s">
        <v>15248</v>
      </c>
      <c r="C3524" s="1" t="s">
        <v>29547</v>
      </c>
      <c r="D3524" s="1" t="s">
        <v>72</v>
      </c>
      <c r="E3524" s="33" t="str">
        <f t="shared" si="3"/>
        <v>1.3.2.6.3.6</v>
      </c>
      <c r="F3524" s="33">
        <v>1</v>
      </c>
      <c r="G3524" s="33">
        <v>3</v>
      </c>
      <c r="H3524" s="33">
        <v>2</v>
      </c>
      <c r="I3524" s="33">
        <v>6</v>
      </c>
      <c r="J3524" s="33">
        <v>3</v>
      </c>
      <c r="K3524" s="33">
        <v>6</v>
      </c>
      <c r="L3524" s="33" t="s">
        <v>4661</v>
      </c>
      <c r="M3524" s="1" t="s">
        <v>29547</v>
      </c>
      <c r="N3524" s="1" t="s">
        <v>72</v>
      </c>
    </row>
    <row r="3525" spans="1:14" x14ac:dyDescent="0.25">
      <c r="A3525" s="1" t="s">
        <v>25394</v>
      </c>
      <c r="B3525" s="1" t="s">
        <v>15249</v>
      </c>
      <c r="C3525" s="1" t="s">
        <v>29548</v>
      </c>
      <c r="D3525" s="1" t="s">
        <v>73</v>
      </c>
      <c r="E3525" s="33" t="str">
        <f t="shared" si="3"/>
        <v>1.3.2.6.3.7</v>
      </c>
      <c r="F3525" s="33">
        <v>1</v>
      </c>
      <c r="G3525" s="33">
        <v>3</v>
      </c>
      <c r="H3525" s="33">
        <v>2</v>
      </c>
      <c r="I3525" s="33">
        <v>6</v>
      </c>
      <c r="J3525" s="33">
        <v>3</v>
      </c>
      <c r="K3525" s="33">
        <v>7</v>
      </c>
      <c r="L3525" s="33" t="s">
        <v>4662</v>
      </c>
      <c r="M3525" s="1" t="s">
        <v>29548</v>
      </c>
      <c r="N3525" s="1" t="s">
        <v>73</v>
      </c>
    </row>
    <row r="3526" spans="1:14" x14ac:dyDescent="0.25">
      <c r="A3526" s="1" t="s">
        <v>25395</v>
      </c>
      <c r="B3526" s="1" t="s">
        <v>15250</v>
      </c>
      <c r="C3526" s="1" t="s">
        <v>29549</v>
      </c>
      <c r="D3526" s="1" t="s">
        <v>74</v>
      </c>
      <c r="E3526" s="33" t="str">
        <f t="shared" si="3"/>
        <v>1.3.2.6.3.8</v>
      </c>
      <c r="F3526" s="33">
        <v>1</v>
      </c>
      <c r="G3526" s="33">
        <v>3</v>
      </c>
      <c r="H3526" s="33">
        <v>2</v>
      </c>
      <c r="I3526" s="33">
        <v>6</v>
      </c>
      <c r="J3526" s="33">
        <v>3</v>
      </c>
      <c r="K3526" s="33">
        <v>8</v>
      </c>
      <c r="L3526" s="33" t="s">
        <v>4663</v>
      </c>
      <c r="M3526" s="1" t="s">
        <v>29549</v>
      </c>
      <c r="N3526" s="1" t="s">
        <v>74</v>
      </c>
    </row>
    <row r="3527" spans="1:14" x14ac:dyDescent="0.25">
      <c r="A3527" s="1" t="s">
        <v>25396</v>
      </c>
      <c r="B3527" s="1" t="s">
        <v>15251</v>
      </c>
      <c r="C3527" s="1" t="s">
        <v>29550</v>
      </c>
      <c r="D3527" s="1" t="s">
        <v>75</v>
      </c>
      <c r="E3527" s="33" t="str">
        <f t="shared" si="3"/>
        <v>1.3.2.6.3.9</v>
      </c>
      <c r="F3527" s="33">
        <v>1</v>
      </c>
      <c r="G3527" s="33">
        <v>3</v>
      </c>
      <c r="H3527" s="33">
        <v>2</v>
      </c>
      <c r="I3527" s="33">
        <v>6</v>
      </c>
      <c r="J3527" s="33">
        <v>3</v>
      </c>
      <c r="K3527" s="33">
        <v>9</v>
      </c>
      <c r="L3527" s="33" t="s">
        <v>4664</v>
      </c>
      <c r="M3527" s="1" t="s">
        <v>29550</v>
      </c>
      <c r="N3527" s="1" t="s">
        <v>75</v>
      </c>
    </row>
    <row r="3528" spans="1:14" x14ac:dyDescent="0.25">
      <c r="A3528" s="1" t="s">
        <v>25397</v>
      </c>
      <c r="B3528" s="1" t="s">
        <v>15252</v>
      </c>
      <c r="C3528" s="1" t="s">
        <v>29551</v>
      </c>
      <c r="D3528" s="1" t="s">
        <v>76</v>
      </c>
      <c r="E3528" s="33" t="str">
        <f t="shared" si="3"/>
        <v>1.3.2.6.3.10</v>
      </c>
      <c r="F3528" s="33">
        <v>1</v>
      </c>
      <c r="G3528" s="33">
        <v>3</v>
      </c>
      <c r="H3528" s="33">
        <v>2</v>
      </c>
      <c r="I3528" s="33">
        <v>6</v>
      </c>
      <c r="J3528" s="33">
        <v>3</v>
      </c>
      <c r="K3528" s="33">
        <v>10</v>
      </c>
      <c r="L3528" s="33" t="s">
        <v>4665</v>
      </c>
      <c r="M3528" s="1" t="s">
        <v>29551</v>
      </c>
      <c r="N3528" s="1" t="s">
        <v>76</v>
      </c>
    </row>
    <row r="3529" spans="1:14" x14ac:dyDescent="0.25">
      <c r="A3529" s="1" t="s">
        <v>25398</v>
      </c>
      <c r="B3529" s="1" t="s">
        <v>15253</v>
      </c>
      <c r="C3529" s="1" t="s">
        <v>29552</v>
      </c>
      <c r="D3529" s="1" t="s">
        <v>77</v>
      </c>
      <c r="E3529" s="33" t="str">
        <f t="shared" si="3"/>
        <v>1.3.2.6.3.11</v>
      </c>
      <c r="F3529" s="33">
        <v>1</v>
      </c>
      <c r="G3529" s="33">
        <v>3</v>
      </c>
      <c r="H3529" s="33">
        <v>2</v>
      </c>
      <c r="I3529" s="33">
        <v>6</v>
      </c>
      <c r="J3529" s="33">
        <v>3</v>
      </c>
      <c r="K3529" s="33">
        <v>11</v>
      </c>
      <c r="L3529" s="33" t="s">
        <v>4666</v>
      </c>
      <c r="M3529" s="1" t="s">
        <v>29552</v>
      </c>
      <c r="N3529" s="1" t="s">
        <v>77</v>
      </c>
    </row>
    <row r="3530" spans="1:14" x14ac:dyDescent="0.25">
      <c r="A3530" s="1" t="s">
        <v>25399</v>
      </c>
      <c r="B3530" s="1" t="s">
        <v>15254</v>
      </c>
      <c r="C3530" s="1" t="s">
        <v>29553</v>
      </c>
      <c r="D3530" s="1" t="s">
        <v>78</v>
      </c>
      <c r="E3530" s="33" t="str">
        <f t="shared" si="3"/>
        <v>1.3.2.6.3.12</v>
      </c>
      <c r="F3530" s="33">
        <v>1</v>
      </c>
      <c r="G3530" s="33">
        <v>3</v>
      </c>
      <c r="H3530" s="33">
        <v>2</v>
      </c>
      <c r="I3530" s="33">
        <v>6</v>
      </c>
      <c r="J3530" s="33">
        <v>3</v>
      </c>
      <c r="K3530" s="33">
        <v>12</v>
      </c>
      <c r="L3530" s="33" t="s">
        <v>4667</v>
      </c>
      <c r="M3530" s="1" t="s">
        <v>29553</v>
      </c>
      <c r="N3530" s="1" t="s">
        <v>78</v>
      </c>
    </row>
    <row r="3531" spans="1:14" x14ac:dyDescent="0.25">
      <c r="A3531" s="1" t="s">
        <v>25400</v>
      </c>
      <c r="B3531" s="1" t="s">
        <v>15255</v>
      </c>
      <c r="C3531" s="1" t="s">
        <v>29554</v>
      </c>
      <c r="D3531" s="1" t="s">
        <v>79</v>
      </c>
      <c r="E3531" s="33" t="str">
        <f t="shared" si="3"/>
        <v>1.3.2.6.3.13</v>
      </c>
      <c r="F3531" s="33">
        <v>1</v>
      </c>
      <c r="G3531" s="33">
        <v>3</v>
      </c>
      <c r="H3531" s="33">
        <v>2</v>
      </c>
      <c r="I3531" s="33">
        <v>6</v>
      </c>
      <c r="J3531" s="33">
        <v>3</v>
      </c>
      <c r="K3531" s="33">
        <v>13</v>
      </c>
      <c r="L3531" s="33" t="s">
        <v>4668</v>
      </c>
      <c r="M3531" s="1" t="s">
        <v>29554</v>
      </c>
      <c r="N3531" s="1" t="s">
        <v>79</v>
      </c>
    </row>
    <row r="3532" spans="1:14" x14ac:dyDescent="0.25">
      <c r="A3532" s="1" t="s">
        <v>25401</v>
      </c>
      <c r="B3532" s="1" t="s">
        <v>15256</v>
      </c>
      <c r="C3532" s="1" t="s">
        <v>29555</v>
      </c>
      <c r="D3532" s="1" t="s">
        <v>80</v>
      </c>
      <c r="E3532" s="33" t="str">
        <f t="shared" si="3"/>
        <v>1.3.2.6.3.14</v>
      </c>
      <c r="F3532" s="33">
        <v>1</v>
      </c>
      <c r="G3532" s="33">
        <v>3</v>
      </c>
      <c r="H3532" s="33">
        <v>2</v>
      </c>
      <c r="I3532" s="33">
        <v>6</v>
      </c>
      <c r="J3532" s="33">
        <v>3</v>
      </c>
      <c r="K3532" s="33">
        <v>14</v>
      </c>
      <c r="L3532" s="33" t="s">
        <v>4669</v>
      </c>
      <c r="M3532" s="1" t="s">
        <v>29555</v>
      </c>
      <c r="N3532" s="1" t="s">
        <v>80</v>
      </c>
    </row>
    <row r="3533" spans="1:14" x14ac:dyDescent="0.25">
      <c r="A3533" s="1" t="s">
        <v>25402</v>
      </c>
      <c r="B3533" s="1" t="s">
        <v>15257</v>
      </c>
      <c r="C3533" s="1" t="s">
        <v>29556</v>
      </c>
      <c r="D3533" s="1" t="s">
        <v>15957</v>
      </c>
      <c r="E3533" s="33" t="str">
        <f t="shared" si="3"/>
        <v>1.3.2.6.3.15</v>
      </c>
      <c r="F3533" s="33">
        <v>1</v>
      </c>
      <c r="G3533" s="33">
        <v>3</v>
      </c>
      <c r="H3533" s="33">
        <v>2</v>
      </c>
      <c r="I3533" s="33">
        <v>6</v>
      </c>
      <c r="J3533" s="33">
        <v>3</v>
      </c>
      <c r="K3533" s="33">
        <v>15</v>
      </c>
      <c r="L3533" s="33" t="s">
        <v>4670</v>
      </c>
      <c r="M3533" s="1" t="s">
        <v>29556</v>
      </c>
      <c r="N3533" s="1" t="s">
        <v>15957</v>
      </c>
    </row>
    <row r="3534" spans="1:14" x14ac:dyDescent="0.25">
      <c r="A3534" s="1" t="s">
        <v>25403</v>
      </c>
      <c r="B3534" s="1" t="s">
        <v>15258</v>
      </c>
      <c r="C3534" s="1" t="s">
        <v>29557</v>
      </c>
      <c r="D3534" s="1" t="s">
        <v>15958</v>
      </c>
      <c r="E3534" s="33" t="str">
        <f t="shared" si="3"/>
        <v>1.3.2.6.3.16</v>
      </c>
      <c r="F3534" s="33">
        <v>1</v>
      </c>
      <c r="G3534" s="33">
        <v>3</v>
      </c>
      <c r="H3534" s="33">
        <v>2</v>
      </c>
      <c r="I3534" s="33">
        <v>6</v>
      </c>
      <c r="J3534" s="33">
        <v>3</v>
      </c>
      <c r="K3534" s="33">
        <v>16</v>
      </c>
      <c r="L3534" s="33" t="s">
        <v>4671</v>
      </c>
      <c r="M3534" s="1" t="s">
        <v>29557</v>
      </c>
      <c r="N3534" s="1" t="s">
        <v>15958</v>
      </c>
    </row>
    <row r="3535" spans="1:14" x14ac:dyDescent="0.25">
      <c r="A3535" s="1" t="s">
        <v>25404</v>
      </c>
      <c r="B3535" s="1" t="s">
        <v>15259</v>
      </c>
      <c r="C3535" s="1" t="s">
        <v>29558</v>
      </c>
      <c r="D3535" s="1" t="s">
        <v>15959</v>
      </c>
      <c r="E3535" s="33" t="str">
        <f t="shared" si="3"/>
        <v>1.3.2.6.3.17</v>
      </c>
      <c r="F3535" s="33">
        <v>1</v>
      </c>
      <c r="G3535" s="33">
        <v>3</v>
      </c>
      <c r="H3535" s="33">
        <v>2</v>
      </c>
      <c r="I3535" s="33">
        <v>6</v>
      </c>
      <c r="J3535" s="33">
        <v>3</v>
      </c>
      <c r="K3535" s="33">
        <v>17</v>
      </c>
      <c r="L3535" s="33" t="s">
        <v>4672</v>
      </c>
      <c r="M3535" s="1" t="s">
        <v>29558</v>
      </c>
      <c r="N3535" s="1" t="s">
        <v>15959</v>
      </c>
    </row>
    <row r="3536" spans="1:14" x14ac:dyDescent="0.25">
      <c r="A3536" s="1" t="s">
        <v>25405</v>
      </c>
      <c r="B3536" s="1" t="s">
        <v>15260</v>
      </c>
      <c r="C3536" s="1" t="s">
        <v>29559</v>
      </c>
      <c r="D3536" s="1" t="s">
        <v>81</v>
      </c>
      <c r="E3536" s="33" t="str">
        <f t="shared" si="3"/>
        <v>1.3.2.6.3.18</v>
      </c>
      <c r="F3536" s="33">
        <v>1</v>
      </c>
      <c r="G3536" s="33">
        <v>3</v>
      </c>
      <c r="H3536" s="33">
        <v>2</v>
      </c>
      <c r="I3536" s="33">
        <v>6</v>
      </c>
      <c r="J3536" s="33">
        <v>3</v>
      </c>
      <c r="K3536" s="33">
        <v>18</v>
      </c>
      <c r="L3536" s="33" t="s">
        <v>4673</v>
      </c>
      <c r="M3536" s="1" t="s">
        <v>29559</v>
      </c>
      <c r="N3536" s="1" t="s">
        <v>81</v>
      </c>
    </row>
    <row r="3537" spans="1:14" x14ac:dyDescent="0.25">
      <c r="A3537" s="1" t="s">
        <v>25406</v>
      </c>
      <c r="B3537" s="1" t="s">
        <v>15261</v>
      </c>
      <c r="C3537" s="1" t="s">
        <v>29560</v>
      </c>
      <c r="D3537" s="1" t="s">
        <v>82</v>
      </c>
      <c r="E3537" s="33" t="str">
        <f t="shared" si="3"/>
        <v>1.3.2.6.3.19</v>
      </c>
      <c r="F3537" s="33">
        <v>1</v>
      </c>
      <c r="G3537" s="33">
        <v>3</v>
      </c>
      <c r="H3537" s="33">
        <v>2</v>
      </c>
      <c r="I3537" s="33">
        <v>6</v>
      </c>
      <c r="J3537" s="33">
        <v>3</v>
      </c>
      <c r="K3537" s="33">
        <v>19</v>
      </c>
      <c r="L3537" s="33" t="s">
        <v>4674</v>
      </c>
      <c r="M3537" s="1" t="s">
        <v>29560</v>
      </c>
      <c r="N3537" s="1" t="s">
        <v>82</v>
      </c>
    </row>
    <row r="3538" spans="1:14" x14ac:dyDescent="0.25">
      <c r="A3538" s="1" t="s">
        <v>25407</v>
      </c>
      <c r="B3538" s="1" t="s">
        <v>15262</v>
      </c>
      <c r="C3538" s="1" t="s">
        <v>29561</v>
      </c>
      <c r="D3538" s="1" t="s">
        <v>83</v>
      </c>
      <c r="E3538" s="33" t="str">
        <f t="shared" si="3"/>
        <v>1.3.2.6.3.20</v>
      </c>
      <c r="F3538" s="33">
        <v>1</v>
      </c>
      <c r="G3538" s="33">
        <v>3</v>
      </c>
      <c r="H3538" s="33">
        <v>2</v>
      </c>
      <c r="I3538" s="33">
        <v>6</v>
      </c>
      <c r="J3538" s="33">
        <v>3</v>
      </c>
      <c r="K3538" s="33">
        <v>20</v>
      </c>
      <c r="L3538" s="33" t="s">
        <v>4675</v>
      </c>
      <c r="M3538" s="1" t="s">
        <v>29561</v>
      </c>
      <c r="N3538" s="1" t="s">
        <v>83</v>
      </c>
    </row>
    <row r="3539" spans="1:14" x14ac:dyDescent="0.25">
      <c r="A3539" s="1" t="s">
        <v>25408</v>
      </c>
      <c r="B3539" s="1" t="s">
        <v>15117</v>
      </c>
      <c r="C3539" s="1" t="s">
        <v>29562</v>
      </c>
      <c r="D3539" s="1" t="s">
        <v>17</v>
      </c>
      <c r="E3539" s="33" t="str">
        <f t="shared" si="3"/>
        <v>1.3.2.6.3.21</v>
      </c>
      <c r="F3539" s="33">
        <v>1</v>
      </c>
      <c r="G3539" s="33">
        <v>3</v>
      </c>
      <c r="H3539" s="33">
        <v>2</v>
      </c>
      <c r="I3539" s="33">
        <v>6</v>
      </c>
      <c r="J3539" s="33">
        <v>3</v>
      </c>
      <c r="K3539" s="33">
        <v>21</v>
      </c>
      <c r="L3539" s="33" t="s">
        <v>4676</v>
      </c>
      <c r="M3539" s="1" t="s">
        <v>29562</v>
      </c>
      <c r="N3539" s="1" t="s">
        <v>17</v>
      </c>
    </row>
    <row r="3540" spans="1:14" x14ac:dyDescent="0.25">
      <c r="A3540" s="1" t="s">
        <v>25409</v>
      </c>
      <c r="B3540" s="1" t="s">
        <v>15263</v>
      </c>
      <c r="C3540" s="1" t="s">
        <v>29563</v>
      </c>
      <c r="D3540" s="1" t="s">
        <v>15960</v>
      </c>
      <c r="E3540" s="33" t="str">
        <f t="shared" si="3"/>
        <v>1.3.2.6.3.22</v>
      </c>
      <c r="F3540" s="33">
        <v>1</v>
      </c>
      <c r="G3540" s="33">
        <v>3</v>
      </c>
      <c r="H3540" s="33">
        <v>2</v>
      </c>
      <c r="I3540" s="33">
        <v>6</v>
      </c>
      <c r="J3540" s="33">
        <v>3</v>
      </c>
      <c r="K3540" s="33">
        <v>22</v>
      </c>
      <c r="L3540" s="33" t="s">
        <v>4677</v>
      </c>
      <c r="M3540" s="1" t="s">
        <v>29563</v>
      </c>
      <c r="N3540" s="1" t="s">
        <v>15960</v>
      </c>
    </row>
    <row r="3541" spans="1:14" x14ac:dyDescent="0.25">
      <c r="A3541" s="1" t="s">
        <v>25410</v>
      </c>
      <c r="B3541" s="1" t="s">
        <v>15264</v>
      </c>
      <c r="C3541" s="1" t="s">
        <v>29564</v>
      </c>
      <c r="D3541" s="1" t="s">
        <v>84</v>
      </c>
      <c r="E3541" s="33" t="str">
        <f t="shared" si="3"/>
        <v>1.3.2.6.3.23</v>
      </c>
      <c r="F3541" s="33">
        <v>1</v>
      </c>
      <c r="G3541" s="33">
        <v>3</v>
      </c>
      <c r="H3541" s="33">
        <v>2</v>
      </c>
      <c r="I3541" s="33">
        <v>6</v>
      </c>
      <c r="J3541" s="33">
        <v>3</v>
      </c>
      <c r="K3541" s="33">
        <v>23</v>
      </c>
      <c r="L3541" s="33" t="s">
        <v>4678</v>
      </c>
      <c r="M3541" s="1" t="s">
        <v>29564</v>
      </c>
      <c r="N3541" s="1" t="s">
        <v>84</v>
      </c>
    </row>
    <row r="3542" spans="1:14" x14ac:dyDescent="0.25">
      <c r="A3542" s="1" t="s">
        <v>25411</v>
      </c>
      <c r="B3542" s="1" t="s">
        <v>15265</v>
      </c>
      <c r="C3542" s="1" t="s">
        <v>29565</v>
      </c>
      <c r="D3542" s="1" t="s">
        <v>85</v>
      </c>
      <c r="E3542" s="33" t="str">
        <f t="shared" si="3"/>
        <v>1.3.2.6.3.24</v>
      </c>
      <c r="F3542" s="33">
        <v>1</v>
      </c>
      <c r="G3542" s="33">
        <v>3</v>
      </c>
      <c r="H3542" s="33">
        <v>2</v>
      </c>
      <c r="I3542" s="33">
        <v>6</v>
      </c>
      <c r="J3542" s="33">
        <v>3</v>
      </c>
      <c r="K3542" s="33">
        <v>24</v>
      </c>
      <c r="L3542" s="33" t="s">
        <v>4679</v>
      </c>
      <c r="M3542" s="1" t="s">
        <v>29565</v>
      </c>
      <c r="N3542" s="1" t="s">
        <v>85</v>
      </c>
    </row>
    <row r="3543" spans="1:14" x14ac:dyDescent="0.25">
      <c r="A3543" s="1" t="s">
        <v>25412</v>
      </c>
      <c r="B3543" s="1" t="s">
        <v>15266</v>
      </c>
      <c r="C3543" s="1" t="s">
        <v>29566</v>
      </c>
      <c r="D3543" s="1" t="s">
        <v>15961</v>
      </c>
      <c r="E3543" s="33" t="str">
        <f t="shared" si="3"/>
        <v>1.3.2.6.3.25</v>
      </c>
      <c r="F3543" s="33">
        <v>1</v>
      </c>
      <c r="G3543" s="33">
        <v>3</v>
      </c>
      <c r="H3543" s="33">
        <v>2</v>
      </c>
      <c r="I3543" s="33">
        <v>6</v>
      </c>
      <c r="J3543" s="33">
        <v>3</v>
      </c>
      <c r="K3543" s="33">
        <v>25</v>
      </c>
      <c r="L3543" s="33" t="s">
        <v>5067</v>
      </c>
      <c r="M3543" s="1" t="s">
        <v>29566</v>
      </c>
      <c r="N3543" s="1" t="s">
        <v>15961</v>
      </c>
    </row>
    <row r="3544" spans="1:14" x14ac:dyDescent="0.25">
      <c r="A3544" s="1" t="s">
        <v>25413</v>
      </c>
      <c r="B3544" s="1" t="s">
        <v>15267</v>
      </c>
      <c r="C3544" s="1" t="s">
        <v>29567</v>
      </c>
      <c r="D3544" s="1" t="s">
        <v>15962</v>
      </c>
      <c r="E3544" s="33" t="str">
        <f t="shared" si="3"/>
        <v>1.3.2.6.3.26</v>
      </c>
      <c r="F3544" s="33">
        <v>1</v>
      </c>
      <c r="G3544" s="33">
        <v>3</v>
      </c>
      <c r="H3544" s="33">
        <v>2</v>
      </c>
      <c r="I3544" s="33">
        <v>6</v>
      </c>
      <c r="J3544" s="33">
        <v>3</v>
      </c>
      <c r="K3544" s="33">
        <v>26</v>
      </c>
      <c r="L3544" s="33" t="s">
        <v>5068</v>
      </c>
      <c r="M3544" s="1" t="s">
        <v>29567</v>
      </c>
      <c r="N3544" s="1" t="s">
        <v>15962</v>
      </c>
    </row>
    <row r="3545" spans="1:14" x14ac:dyDescent="0.25">
      <c r="A3545" s="1" t="s">
        <v>25414</v>
      </c>
      <c r="B3545" s="1" t="s">
        <v>15268</v>
      </c>
      <c r="C3545" s="1" t="s">
        <v>29568</v>
      </c>
      <c r="D3545" s="1" t="s">
        <v>15963</v>
      </c>
      <c r="E3545" s="33" t="str">
        <f t="shared" si="3"/>
        <v>1.3.2.6.3.27</v>
      </c>
      <c r="F3545" s="33">
        <v>1</v>
      </c>
      <c r="G3545" s="33">
        <v>3</v>
      </c>
      <c r="H3545" s="33">
        <v>2</v>
      </c>
      <c r="I3545" s="33">
        <v>6</v>
      </c>
      <c r="J3545" s="33">
        <v>3</v>
      </c>
      <c r="K3545" s="33">
        <v>27</v>
      </c>
      <c r="L3545" s="33" t="s">
        <v>5069</v>
      </c>
      <c r="M3545" s="1" t="s">
        <v>29568</v>
      </c>
      <c r="N3545" s="1" t="s">
        <v>15963</v>
      </c>
    </row>
    <row r="3546" spans="1:14" x14ac:dyDescent="0.25">
      <c r="A3546" s="1" t="s">
        <v>25415</v>
      </c>
      <c r="B3546" s="1" t="s">
        <v>15269</v>
      </c>
      <c r="C3546" s="1" t="s">
        <v>29569</v>
      </c>
      <c r="D3546" s="1" t="s">
        <v>15964</v>
      </c>
      <c r="E3546" s="33" t="str">
        <f t="shared" si="3"/>
        <v>1.3.2.6.3.28</v>
      </c>
      <c r="F3546" s="33">
        <v>1</v>
      </c>
      <c r="G3546" s="33">
        <v>3</v>
      </c>
      <c r="H3546" s="33">
        <v>2</v>
      </c>
      <c r="I3546" s="33">
        <v>6</v>
      </c>
      <c r="J3546" s="33">
        <v>3</v>
      </c>
      <c r="K3546" s="33">
        <v>28</v>
      </c>
      <c r="L3546" s="33" t="s">
        <v>5070</v>
      </c>
      <c r="M3546" s="1" t="s">
        <v>29569</v>
      </c>
      <c r="N3546" s="1" t="s">
        <v>15964</v>
      </c>
    </row>
    <row r="3547" spans="1:14" x14ac:dyDescent="0.25">
      <c r="A3547" s="1" t="s">
        <v>25416</v>
      </c>
      <c r="B3547" s="1" t="s">
        <v>15270</v>
      </c>
      <c r="C3547" s="1" t="s">
        <v>29570</v>
      </c>
      <c r="D3547" s="1" t="s">
        <v>15965</v>
      </c>
      <c r="E3547" s="33" t="str">
        <f t="shared" si="3"/>
        <v>1.3.2.6.3.29</v>
      </c>
      <c r="F3547" s="33">
        <v>1</v>
      </c>
      <c r="G3547" s="33">
        <v>3</v>
      </c>
      <c r="H3547" s="33">
        <v>2</v>
      </c>
      <c r="I3547" s="33">
        <v>6</v>
      </c>
      <c r="J3547" s="33">
        <v>3</v>
      </c>
      <c r="K3547" s="33">
        <v>29</v>
      </c>
      <c r="L3547" s="33" t="s">
        <v>5071</v>
      </c>
      <c r="M3547" s="1" t="s">
        <v>29570</v>
      </c>
      <c r="N3547" s="1" t="s">
        <v>15965</v>
      </c>
    </row>
    <row r="3548" spans="1:14" x14ac:dyDescent="0.25">
      <c r="A3548" s="1" t="s">
        <v>25417</v>
      </c>
      <c r="B3548" s="1" t="s">
        <v>15271</v>
      </c>
      <c r="C3548" s="1" t="s">
        <v>29571</v>
      </c>
      <c r="D3548" s="1" t="s">
        <v>15966</v>
      </c>
      <c r="E3548" s="33" t="str">
        <f t="shared" si="3"/>
        <v>1.3.2.6.3.30</v>
      </c>
      <c r="F3548" s="33">
        <v>1</v>
      </c>
      <c r="G3548" s="33">
        <v>3</v>
      </c>
      <c r="H3548" s="33">
        <v>2</v>
      </c>
      <c r="I3548" s="33">
        <v>6</v>
      </c>
      <c r="J3548" s="33">
        <v>3</v>
      </c>
      <c r="K3548" s="33">
        <v>30</v>
      </c>
      <c r="L3548" s="33" t="s">
        <v>5072</v>
      </c>
      <c r="M3548" s="1" t="s">
        <v>29571</v>
      </c>
      <c r="N3548" s="1" t="s">
        <v>15966</v>
      </c>
    </row>
    <row r="3549" spans="1:14" x14ac:dyDescent="0.25">
      <c r="A3549" s="1" t="s">
        <v>25418</v>
      </c>
      <c r="B3549" s="1" t="s">
        <v>15272</v>
      </c>
      <c r="C3549" s="1" t="s">
        <v>29572</v>
      </c>
      <c r="D3549" s="1" t="s">
        <v>15967</v>
      </c>
      <c r="E3549" s="33" t="str">
        <f t="shared" si="3"/>
        <v>1.3.2.6.3.31</v>
      </c>
      <c r="F3549" s="33">
        <v>1</v>
      </c>
      <c r="G3549" s="33">
        <v>3</v>
      </c>
      <c r="H3549" s="33">
        <v>2</v>
      </c>
      <c r="I3549" s="33">
        <v>6</v>
      </c>
      <c r="J3549" s="33">
        <v>3</v>
      </c>
      <c r="K3549" s="33">
        <v>31</v>
      </c>
      <c r="L3549" s="33" t="s">
        <v>5073</v>
      </c>
      <c r="M3549" s="1" t="s">
        <v>29572</v>
      </c>
      <c r="N3549" s="1" t="s">
        <v>15967</v>
      </c>
    </row>
    <row r="3550" spans="1:14" x14ac:dyDescent="0.25">
      <c r="A3550" s="1" t="s">
        <v>25419</v>
      </c>
      <c r="B3550" s="1" t="s">
        <v>15273</v>
      </c>
      <c r="C3550" s="1" t="s">
        <v>29573</v>
      </c>
      <c r="D3550" s="1" t="s">
        <v>15968</v>
      </c>
      <c r="E3550" s="33" t="str">
        <f t="shared" si="3"/>
        <v>1.3.2.6.3.32</v>
      </c>
      <c r="F3550" s="33">
        <v>1</v>
      </c>
      <c r="G3550" s="33">
        <v>3</v>
      </c>
      <c r="H3550" s="33">
        <v>2</v>
      </c>
      <c r="I3550" s="33">
        <v>6</v>
      </c>
      <c r="J3550" s="33">
        <v>3</v>
      </c>
      <c r="K3550" s="33">
        <v>32</v>
      </c>
      <c r="L3550" s="33" t="s">
        <v>5074</v>
      </c>
      <c r="M3550" s="1" t="s">
        <v>29573</v>
      </c>
      <c r="N3550" s="1" t="s">
        <v>15968</v>
      </c>
    </row>
    <row r="3551" spans="1:14" x14ac:dyDescent="0.25">
      <c r="A3551" s="1" t="s">
        <v>25420</v>
      </c>
      <c r="B3551" s="1" t="s">
        <v>15274</v>
      </c>
      <c r="C3551" s="1" t="s">
        <v>29574</v>
      </c>
      <c r="D3551" s="1" t="s">
        <v>15969</v>
      </c>
      <c r="E3551" s="33" t="str">
        <f t="shared" si="3"/>
        <v>1.3.2.6.3.33</v>
      </c>
      <c r="F3551" s="33">
        <v>1</v>
      </c>
      <c r="G3551" s="33">
        <v>3</v>
      </c>
      <c r="H3551" s="33">
        <v>2</v>
      </c>
      <c r="I3551" s="33">
        <v>6</v>
      </c>
      <c r="J3551" s="33">
        <v>3</v>
      </c>
      <c r="K3551" s="33">
        <v>33</v>
      </c>
      <c r="L3551" s="33" t="s">
        <v>5075</v>
      </c>
      <c r="M3551" s="1" t="s">
        <v>29574</v>
      </c>
      <c r="N3551" s="1" t="s">
        <v>15969</v>
      </c>
    </row>
    <row r="3552" spans="1:14" x14ac:dyDescent="0.25">
      <c r="A3552" s="1" t="s">
        <v>25421</v>
      </c>
      <c r="B3552" s="1" t="s">
        <v>15275</v>
      </c>
      <c r="C3552" s="1" t="s">
        <v>29575</v>
      </c>
      <c r="D3552" s="1" t="s">
        <v>15970</v>
      </c>
      <c r="E3552" s="33" t="str">
        <f t="shared" si="3"/>
        <v>1.3.2.6.3.34</v>
      </c>
      <c r="F3552" s="33">
        <v>1</v>
      </c>
      <c r="G3552" s="33">
        <v>3</v>
      </c>
      <c r="H3552" s="33">
        <v>2</v>
      </c>
      <c r="I3552" s="33">
        <v>6</v>
      </c>
      <c r="J3552" s="33">
        <v>3</v>
      </c>
      <c r="K3552" s="33">
        <v>34</v>
      </c>
      <c r="L3552" s="33" t="s">
        <v>5076</v>
      </c>
      <c r="M3552" s="1" t="s">
        <v>29575</v>
      </c>
      <c r="N3552" s="1" t="s">
        <v>15970</v>
      </c>
    </row>
    <row r="3553" spans="1:14" x14ac:dyDescent="0.25">
      <c r="A3553" s="1" t="s">
        <v>25422</v>
      </c>
      <c r="B3553" s="1" t="s">
        <v>15276</v>
      </c>
      <c r="C3553" s="1" t="s">
        <v>29576</v>
      </c>
      <c r="D3553" s="1" t="s">
        <v>15971</v>
      </c>
      <c r="E3553" s="33" t="str">
        <f t="shared" si="3"/>
        <v>1.3.2.6.3.35</v>
      </c>
      <c r="F3553" s="33">
        <v>1</v>
      </c>
      <c r="G3553" s="33">
        <v>3</v>
      </c>
      <c r="H3553" s="33">
        <v>2</v>
      </c>
      <c r="I3553" s="33">
        <v>6</v>
      </c>
      <c r="J3553" s="33">
        <v>3</v>
      </c>
      <c r="K3553" s="33">
        <v>35</v>
      </c>
      <c r="L3553" s="33" t="s">
        <v>5077</v>
      </c>
      <c r="M3553" s="1" t="s">
        <v>29576</v>
      </c>
      <c r="N3553" s="1" t="s">
        <v>15971</v>
      </c>
    </row>
    <row r="3554" spans="1:14" x14ac:dyDescent="0.25">
      <c r="A3554" s="1" t="s">
        <v>25423</v>
      </c>
      <c r="B3554" s="1" t="s">
        <v>15277</v>
      </c>
      <c r="C3554" s="1" t="s">
        <v>29577</v>
      </c>
      <c r="D3554" s="1" t="s">
        <v>15972</v>
      </c>
      <c r="E3554" s="33" t="str">
        <f t="shared" si="3"/>
        <v>1.3.2.6.3.36</v>
      </c>
      <c r="F3554" s="33">
        <v>1</v>
      </c>
      <c r="G3554" s="33">
        <v>3</v>
      </c>
      <c r="H3554" s="33">
        <v>2</v>
      </c>
      <c r="I3554" s="33">
        <v>6</v>
      </c>
      <c r="J3554" s="33">
        <v>3</v>
      </c>
      <c r="K3554" s="33">
        <v>36</v>
      </c>
      <c r="L3554" s="33" t="s">
        <v>5078</v>
      </c>
      <c r="M3554" s="1" t="s">
        <v>29577</v>
      </c>
      <c r="N3554" s="1" t="s">
        <v>15972</v>
      </c>
    </row>
    <row r="3555" spans="1:14" x14ac:dyDescent="0.25">
      <c r="A3555" s="1" t="s">
        <v>25424</v>
      </c>
      <c r="B3555" s="1" t="s">
        <v>15278</v>
      </c>
      <c r="C3555" s="1" t="s">
        <v>29578</v>
      </c>
      <c r="D3555" s="1" t="s">
        <v>15973</v>
      </c>
      <c r="E3555" s="33" t="str">
        <f t="shared" si="3"/>
        <v>1.3.2.6.3.37</v>
      </c>
      <c r="F3555" s="33">
        <v>1</v>
      </c>
      <c r="G3555" s="33">
        <v>3</v>
      </c>
      <c r="H3555" s="33">
        <v>2</v>
      </c>
      <c r="I3555" s="33">
        <v>6</v>
      </c>
      <c r="J3555" s="33">
        <v>3</v>
      </c>
      <c r="K3555" s="33">
        <v>37</v>
      </c>
      <c r="L3555" s="33" t="s">
        <v>5079</v>
      </c>
      <c r="M3555" s="1" t="s">
        <v>29578</v>
      </c>
      <c r="N3555" s="1" t="s">
        <v>15973</v>
      </c>
    </row>
    <row r="3556" spans="1:14" x14ac:dyDescent="0.25">
      <c r="A3556" s="1" t="s">
        <v>25425</v>
      </c>
      <c r="B3556" s="1" t="s">
        <v>15279</v>
      </c>
      <c r="C3556" s="1" t="s">
        <v>29579</v>
      </c>
      <c r="D3556" s="1" t="s">
        <v>15974</v>
      </c>
      <c r="E3556" s="33" t="str">
        <f t="shared" si="3"/>
        <v>1.3.2.6.3.38</v>
      </c>
      <c r="F3556" s="33">
        <v>1</v>
      </c>
      <c r="G3556" s="33">
        <v>3</v>
      </c>
      <c r="H3556" s="33">
        <v>2</v>
      </c>
      <c r="I3556" s="33">
        <v>6</v>
      </c>
      <c r="J3556" s="33">
        <v>3</v>
      </c>
      <c r="K3556" s="33">
        <v>38</v>
      </c>
      <c r="L3556" s="33" t="s">
        <v>5080</v>
      </c>
      <c r="M3556" s="1" t="s">
        <v>29579</v>
      </c>
      <c r="N3556" s="1" t="s">
        <v>15974</v>
      </c>
    </row>
    <row r="3557" spans="1:14" x14ac:dyDescent="0.25">
      <c r="A3557" s="1" t="s">
        <v>25426</v>
      </c>
      <c r="B3557" s="1" t="s">
        <v>15280</v>
      </c>
      <c r="C3557" s="1" t="s">
        <v>29580</v>
      </c>
      <c r="D3557" s="1" t="s">
        <v>15975</v>
      </c>
      <c r="E3557" s="33" t="str">
        <f t="shared" si="3"/>
        <v>1.3.2.6.3.39</v>
      </c>
      <c r="F3557" s="33">
        <v>1</v>
      </c>
      <c r="G3557" s="33">
        <v>3</v>
      </c>
      <c r="H3557" s="33">
        <v>2</v>
      </c>
      <c r="I3557" s="33">
        <v>6</v>
      </c>
      <c r="J3557" s="33">
        <v>3</v>
      </c>
      <c r="K3557" s="33">
        <v>39</v>
      </c>
      <c r="L3557" s="33" t="s">
        <v>5081</v>
      </c>
      <c r="M3557" s="1" t="s">
        <v>29580</v>
      </c>
      <c r="N3557" s="1" t="s">
        <v>15975</v>
      </c>
    </row>
    <row r="3558" spans="1:14" x14ac:dyDescent="0.25">
      <c r="A3558" s="1" t="s">
        <v>25427</v>
      </c>
      <c r="B3558" s="1" t="s">
        <v>15281</v>
      </c>
      <c r="C3558" s="1" t="s">
        <v>29581</v>
      </c>
      <c r="D3558" s="1" t="s">
        <v>15976</v>
      </c>
      <c r="E3558" s="33" t="str">
        <f t="shared" si="3"/>
        <v>1.3.2.6.3.40</v>
      </c>
      <c r="F3558" s="33">
        <v>1</v>
      </c>
      <c r="G3558" s="33">
        <v>3</v>
      </c>
      <c r="H3558" s="33">
        <v>2</v>
      </c>
      <c r="I3558" s="33">
        <v>6</v>
      </c>
      <c r="J3558" s="33">
        <v>3</v>
      </c>
      <c r="K3558" s="33">
        <v>40</v>
      </c>
      <c r="L3558" s="33" t="s">
        <v>5082</v>
      </c>
      <c r="M3558" s="1" t="s">
        <v>29581</v>
      </c>
      <c r="N3558" s="1" t="s">
        <v>15976</v>
      </c>
    </row>
    <row r="3559" spans="1:14" x14ac:dyDescent="0.25">
      <c r="A3559" s="1" t="s">
        <v>25428</v>
      </c>
      <c r="B3559" s="1" t="s">
        <v>15282</v>
      </c>
      <c r="C3559" s="1" t="s">
        <v>29582</v>
      </c>
      <c r="D3559" s="1" t="s">
        <v>15977</v>
      </c>
      <c r="E3559" s="33" t="str">
        <f t="shared" si="3"/>
        <v>1.3.2.6.3.41</v>
      </c>
      <c r="F3559" s="33">
        <v>1</v>
      </c>
      <c r="G3559" s="33">
        <v>3</v>
      </c>
      <c r="H3559" s="33">
        <v>2</v>
      </c>
      <c r="I3559" s="33">
        <v>6</v>
      </c>
      <c r="J3559" s="33">
        <v>3</v>
      </c>
      <c r="K3559" s="33">
        <v>41</v>
      </c>
      <c r="L3559" s="33" t="s">
        <v>5083</v>
      </c>
      <c r="M3559" s="1" t="s">
        <v>29582</v>
      </c>
      <c r="N3559" s="1" t="s">
        <v>15977</v>
      </c>
    </row>
    <row r="3560" spans="1:14" x14ac:dyDescent="0.25">
      <c r="A3560" s="1" t="s">
        <v>25429</v>
      </c>
      <c r="B3560" s="1" t="s">
        <v>15283</v>
      </c>
      <c r="C3560" s="1" t="s">
        <v>29583</v>
      </c>
      <c r="D3560" s="1" t="s">
        <v>15978</v>
      </c>
      <c r="E3560" s="33" t="str">
        <f t="shared" si="3"/>
        <v>1.3.2.6.3.42</v>
      </c>
      <c r="F3560" s="33">
        <v>1</v>
      </c>
      <c r="G3560" s="33">
        <v>3</v>
      </c>
      <c r="H3560" s="33">
        <v>2</v>
      </c>
      <c r="I3560" s="33">
        <v>6</v>
      </c>
      <c r="J3560" s="33">
        <v>3</v>
      </c>
      <c r="K3560" s="33">
        <v>42</v>
      </c>
      <c r="L3560" s="33" t="s">
        <v>5084</v>
      </c>
      <c r="M3560" s="1" t="s">
        <v>29583</v>
      </c>
      <c r="N3560" s="1" t="s">
        <v>15978</v>
      </c>
    </row>
    <row r="3561" spans="1:14" x14ac:dyDescent="0.25">
      <c r="A3561" s="1" t="s">
        <v>25430</v>
      </c>
      <c r="B3561" s="1" t="s">
        <v>15284</v>
      </c>
      <c r="C3561" s="1" t="s">
        <v>29584</v>
      </c>
      <c r="D3561" s="1" t="s">
        <v>15979</v>
      </c>
      <c r="E3561" s="33" t="str">
        <f t="shared" si="3"/>
        <v>1.3.2.6.3.43</v>
      </c>
      <c r="F3561" s="33">
        <v>1</v>
      </c>
      <c r="G3561" s="33">
        <v>3</v>
      </c>
      <c r="H3561" s="33">
        <v>2</v>
      </c>
      <c r="I3561" s="33">
        <v>6</v>
      </c>
      <c r="J3561" s="33">
        <v>3</v>
      </c>
      <c r="K3561" s="33">
        <v>43</v>
      </c>
      <c r="L3561" s="33" t="s">
        <v>5085</v>
      </c>
      <c r="M3561" s="1" t="s">
        <v>29584</v>
      </c>
      <c r="N3561" s="1" t="s">
        <v>15979</v>
      </c>
    </row>
    <row r="3562" spans="1:14" x14ac:dyDescent="0.25">
      <c r="A3562" s="1" t="s">
        <v>25431</v>
      </c>
      <c r="B3562" s="1" t="s">
        <v>15285</v>
      </c>
      <c r="C3562" s="1" t="s">
        <v>29585</v>
      </c>
      <c r="D3562" s="1" t="s">
        <v>15980</v>
      </c>
      <c r="E3562" s="33" t="str">
        <f t="shared" si="3"/>
        <v>1.3.2.6.3.44</v>
      </c>
      <c r="F3562" s="33">
        <v>1</v>
      </c>
      <c r="G3562" s="33">
        <v>3</v>
      </c>
      <c r="H3562" s="33">
        <v>2</v>
      </c>
      <c r="I3562" s="33">
        <v>6</v>
      </c>
      <c r="J3562" s="33">
        <v>3</v>
      </c>
      <c r="K3562" s="33">
        <v>44</v>
      </c>
      <c r="L3562" s="33" t="s">
        <v>5086</v>
      </c>
      <c r="M3562" s="1" t="s">
        <v>29585</v>
      </c>
      <c r="N3562" s="1" t="s">
        <v>15980</v>
      </c>
    </row>
    <row r="3563" spans="1:14" x14ac:dyDescent="0.25">
      <c r="A3563" s="1" t="s">
        <v>25432</v>
      </c>
      <c r="B3563" s="1" t="s">
        <v>15286</v>
      </c>
      <c r="C3563" s="1" t="s">
        <v>29586</v>
      </c>
      <c r="D3563" s="1" t="s">
        <v>15981</v>
      </c>
      <c r="E3563" s="33" t="str">
        <f t="shared" ref="E3563:E3626" si="4">F3563&amp;"."&amp;G3563&amp;"."&amp;H3563&amp;"."&amp;I3563&amp;"."&amp;J3563&amp;"."&amp;K3563</f>
        <v>1.3.2.6.3.45</v>
      </c>
      <c r="F3563" s="33">
        <v>1</v>
      </c>
      <c r="G3563" s="33">
        <v>3</v>
      </c>
      <c r="H3563" s="33">
        <v>2</v>
      </c>
      <c r="I3563" s="33">
        <v>6</v>
      </c>
      <c r="J3563" s="33">
        <v>3</v>
      </c>
      <c r="K3563" s="33">
        <v>45</v>
      </c>
      <c r="L3563" s="33" t="s">
        <v>5087</v>
      </c>
      <c r="M3563" s="1" t="s">
        <v>29586</v>
      </c>
      <c r="N3563" s="1" t="s">
        <v>15981</v>
      </c>
    </row>
    <row r="3564" spans="1:14" x14ac:dyDescent="0.25">
      <c r="A3564" s="1" t="s">
        <v>25433</v>
      </c>
      <c r="B3564" s="1" t="s">
        <v>15287</v>
      </c>
      <c r="C3564" s="1" t="s">
        <v>29587</v>
      </c>
      <c r="D3564" s="1" t="s">
        <v>15982</v>
      </c>
      <c r="E3564" s="33" t="str">
        <f t="shared" si="4"/>
        <v>1.3.2.6.3.46</v>
      </c>
      <c r="F3564" s="33">
        <v>1</v>
      </c>
      <c r="G3564" s="33">
        <v>3</v>
      </c>
      <c r="H3564" s="33">
        <v>2</v>
      </c>
      <c r="I3564" s="33">
        <v>6</v>
      </c>
      <c r="J3564" s="33">
        <v>3</v>
      </c>
      <c r="K3564" s="33">
        <v>46</v>
      </c>
      <c r="L3564" s="33" t="s">
        <v>5088</v>
      </c>
      <c r="M3564" s="1" t="s">
        <v>29587</v>
      </c>
      <c r="N3564" s="1" t="s">
        <v>15982</v>
      </c>
    </row>
    <row r="3565" spans="1:14" x14ac:dyDescent="0.25">
      <c r="A3565" s="1" t="s">
        <v>25434</v>
      </c>
      <c r="B3565" s="1" t="s">
        <v>15288</v>
      </c>
      <c r="C3565" s="1" t="s">
        <v>29588</v>
      </c>
      <c r="D3565" s="1" t="s">
        <v>15983</v>
      </c>
      <c r="E3565" s="33" t="str">
        <f t="shared" si="4"/>
        <v>1.3.2.6.3.47</v>
      </c>
      <c r="F3565" s="33">
        <v>1</v>
      </c>
      <c r="G3565" s="33">
        <v>3</v>
      </c>
      <c r="H3565" s="33">
        <v>2</v>
      </c>
      <c r="I3565" s="33">
        <v>6</v>
      </c>
      <c r="J3565" s="33">
        <v>3</v>
      </c>
      <c r="K3565" s="33">
        <v>47</v>
      </c>
      <c r="L3565" s="33" t="s">
        <v>5089</v>
      </c>
      <c r="M3565" s="1" t="s">
        <v>29588</v>
      </c>
      <c r="N3565" s="1" t="s">
        <v>15983</v>
      </c>
    </row>
    <row r="3566" spans="1:14" x14ac:dyDescent="0.25">
      <c r="A3566" s="1" t="s">
        <v>25435</v>
      </c>
      <c r="B3566" s="1" t="s">
        <v>15289</v>
      </c>
      <c r="C3566" s="1" t="s">
        <v>29589</v>
      </c>
      <c r="D3566" s="1" t="s">
        <v>15984</v>
      </c>
      <c r="E3566" s="33" t="str">
        <f t="shared" si="4"/>
        <v>1.3.2.6.3.48</v>
      </c>
      <c r="F3566" s="33">
        <v>1</v>
      </c>
      <c r="G3566" s="33">
        <v>3</v>
      </c>
      <c r="H3566" s="33">
        <v>2</v>
      </c>
      <c r="I3566" s="33">
        <v>6</v>
      </c>
      <c r="J3566" s="33">
        <v>3</v>
      </c>
      <c r="K3566" s="33">
        <v>48</v>
      </c>
      <c r="L3566" s="33" t="s">
        <v>5090</v>
      </c>
      <c r="M3566" s="1" t="s">
        <v>29589</v>
      </c>
      <c r="N3566" s="1" t="s">
        <v>15984</v>
      </c>
    </row>
    <row r="3567" spans="1:14" x14ac:dyDescent="0.25">
      <c r="A3567" s="1" t="s">
        <v>25436</v>
      </c>
      <c r="B3567" s="1" t="s">
        <v>15290</v>
      </c>
      <c r="C3567" s="1" t="s">
        <v>29590</v>
      </c>
      <c r="D3567" s="1" t="s">
        <v>15985</v>
      </c>
      <c r="E3567" s="33" t="str">
        <f t="shared" si="4"/>
        <v>1.3.2.6.4.1</v>
      </c>
      <c r="F3567" s="33">
        <v>1</v>
      </c>
      <c r="G3567" s="33">
        <v>3</v>
      </c>
      <c r="H3567" s="33">
        <v>2</v>
      </c>
      <c r="I3567" s="33">
        <v>6</v>
      </c>
      <c r="J3567" s="33">
        <v>4</v>
      </c>
      <c r="K3567" s="33">
        <v>1</v>
      </c>
      <c r="L3567" s="33" t="s">
        <v>5091</v>
      </c>
      <c r="M3567" s="1" t="s">
        <v>29590</v>
      </c>
      <c r="N3567" s="1" t="s">
        <v>15985</v>
      </c>
    </row>
    <row r="3568" spans="1:14" x14ac:dyDescent="0.25">
      <c r="A3568" s="1" t="s">
        <v>25437</v>
      </c>
      <c r="B3568" s="1" t="s">
        <v>15291</v>
      </c>
      <c r="C3568" s="1" t="s">
        <v>29591</v>
      </c>
      <c r="D3568" s="1" t="s">
        <v>15986</v>
      </c>
      <c r="E3568" s="33" t="str">
        <f t="shared" si="4"/>
        <v>1.3.2.6.4.2</v>
      </c>
      <c r="F3568" s="33">
        <v>1</v>
      </c>
      <c r="G3568" s="33">
        <v>3</v>
      </c>
      <c r="H3568" s="33">
        <v>2</v>
      </c>
      <c r="I3568" s="33">
        <v>6</v>
      </c>
      <c r="J3568" s="33">
        <v>4</v>
      </c>
      <c r="K3568" s="33">
        <v>2</v>
      </c>
      <c r="L3568" s="33" t="s">
        <v>5092</v>
      </c>
      <c r="M3568" s="1" t="s">
        <v>29591</v>
      </c>
      <c r="N3568" s="1" t="s">
        <v>15986</v>
      </c>
    </row>
    <row r="3569" spans="1:14" x14ac:dyDescent="0.25">
      <c r="A3569" s="1" t="s">
        <v>25438</v>
      </c>
      <c r="B3569" s="1" t="s">
        <v>15292</v>
      </c>
      <c r="C3569" s="1" t="s">
        <v>29592</v>
      </c>
      <c r="D3569" s="1" t="s">
        <v>15987</v>
      </c>
      <c r="E3569" s="33" t="str">
        <f t="shared" si="4"/>
        <v>1.3.2.6.4.3</v>
      </c>
      <c r="F3569" s="33">
        <v>1</v>
      </c>
      <c r="G3569" s="33">
        <v>3</v>
      </c>
      <c r="H3569" s="33">
        <v>2</v>
      </c>
      <c r="I3569" s="33">
        <v>6</v>
      </c>
      <c r="J3569" s="33">
        <v>4</v>
      </c>
      <c r="K3569" s="33">
        <v>3</v>
      </c>
      <c r="L3569" s="33" t="s">
        <v>5093</v>
      </c>
      <c r="M3569" s="1" t="s">
        <v>29592</v>
      </c>
      <c r="N3569" s="1" t="s">
        <v>15987</v>
      </c>
    </row>
    <row r="3570" spans="1:14" x14ac:dyDescent="0.25">
      <c r="A3570" s="1" t="s">
        <v>25439</v>
      </c>
      <c r="B3570" s="1" t="s">
        <v>15293</v>
      </c>
      <c r="C3570" s="1" t="s">
        <v>29593</v>
      </c>
      <c r="D3570" s="1" t="s">
        <v>15988</v>
      </c>
      <c r="E3570" s="33" t="str">
        <f t="shared" si="4"/>
        <v>1.3.2.6.4.4</v>
      </c>
      <c r="F3570" s="33">
        <v>1</v>
      </c>
      <c r="G3570" s="33">
        <v>3</v>
      </c>
      <c r="H3570" s="33">
        <v>2</v>
      </c>
      <c r="I3570" s="33">
        <v>6</v>
      </c>
      <c r="J3570" s="33">
        <v>4</v>
      </c>
      <c r="K3570" s="33">
        <v>4</v>
      </c>
      <c r="L3570" s="33" t="s">
        <v>5094</v>
      </c>
      <c r="M3570" s="1" t="s">
        <v>29593</v>
      </c>
      <c r="N3570" s="1" t="s">
        <v>15988</v>
      </c>
    </row>
    <row r="3571" spans="1:14" x14ac:dyDescent="0.25">
      <c r="A3571" s="1" t="s">
        <v>25440</v>
      </c>
      <c r="B3571" s="1" t="s">
        <v>15294</v>
      </c>
      <c r="C3571" s="1" t="s">
        <v>29594</v>
      </c>
      <c r="D3571" s="1" t="s">
        <v>15989</v>
      </c>
      <c r="E3571" s="33" t="str">
        <f t="shared" si="4"/>
        <v>1.3.2.6.4.5</v>
      </c>
      <c r="F3571" s="33">
        <v>1</v>
      </c>
      <c r="G3571" s="33">
        <v>3</v>
      </c>
      <c r="H3571" s="33">
        <v>2</v>
      </c>
      <c r="I3571" s="33">
        <v>6</v>
      </c>
      <c r="J3571" s="33">
        <v>4</v>
      </c>
      <c r="K3571" s="33">
        <v>5</v>
      </c>
      <c r="L3571" s="33" t="s">
        <v>5095</v>
      </c>
      <c r="M3571" s="1" t="s">
        <v>29594</v>
      </c>
      <c r="N3571" s="1" t="s">
        <v>15989</v>
      </c>
    </row>
    <row r="3572" spans="1:14" x14ac:dyDescent="0.25">
      <c r="A3572" s="1" t="s">
        <v>25441</v>
      </c>
      <c r="B3572" s="1" t="s">
        <v>15295</v>
      </c>
      <c r="C3572" s="1" t="s">
        <v>29595</v>
      </c>
      <c r="D3572" s="1" t="s">
        <v>15990</v>
      </c>
      <c r="E3572" s="33" t="str">
        <f t="shared" si="4"/>
        <v>1.3.2.6.4.6</v>
      </c>
      <c r="F3572" s="33">
        <v>1</v>
      </c>
      <c r="G3572" s="33">
        <v>3</v>
      </c>
      <c r="H3572" s="33">
        <v>2</v>
      </c>
      <c r="I3572" s="33">
        <v>6</v>
      </c>
      <c r="J3572" s="33">
        <v>4</v>
      </c>
      <c r="K3572" s="33">
        <v>6</v>
      </c>
      <c r="L3572" s="33" t="s">
        <v>5096</v>
      </c>
      <c r="M3572" s="1" t="s">
        <v>29595</v>
      </c>
      <c r="N3572" s="1" t="s">
        <v>15990</v>
      </c>
    </row>
    <row r="3573" spans="1:14" x14ac:dyDescent="0.25">
      <c r="A3573" s="1" t="s">
        <v>25442</v>
      </c>
      <c r="B3573" s="1" t="s">
        <v>15296</v>
      </c>
      <c r="C3573" s="1" t="s">
        <v>29596</v>
      </c>
      <c r="D3573" s="1" t="s">
        <v>15991</v>
      </c>
      <c r="E3573" s="33" t="str">
        <f t="shared" si="4"/>
        <v>1.3.2.6.4.7</v>
      </c>
      <c r="F3573" s="33">
        <v>1</v>
      </c>
      <c r="G3573" s="33">
        <v>3</v>
      </c>
      <c r="H3573" s="33">
        <v>2</v>
      </c>
      <c r="I3573" s="33">
        <v>6</v>
      </c>
      <c r="J3573" s="33">
        <v>4</v>
      </c>
      <c r="K3573" s="33">
        <v>7</v>
      </c>
      <c r="L3573" s="33" t="s">
        <v>5097</v>
      </c>
      <c r="M3573" s="1" t="s">
        <v>29596</v>
      </c>
      <c r="N3573" s="1" t="s">
        <v>15991</v>
      </c>
    </row>
    <row r="3574" spans="1:14" x14ac:dyDescent="0.25">
      <c r="A3574" s="1" t="s">
        <v>25443</v>
      </c>
      <c r="B3574" s="1" t="s">
        <v>15297</v>
      </c>
      <c r="C3574" s="1" t="s">
        <v>29597</v>
      </c>
      <c r="D3574" s="1" t="s">
        <v>86</v>
      </c>
      <c r="E3574" s="33" t="str">
        <f t="shared" si="4"/>
        <v>1.3.2.7.1.1</v>
      </c>
      <c r="F3574" s="33">
        <v>1</v>
      </c>
      <c r="G3574" s="33">
        <v>3</v>
      </c>
      <c r="H3574" s="33">
        <v>2</v>
      </c>
      <c r="I3574" s="33">
        <v>7</v>
      </c>
      <c r="J3574" s="33">
        <v>1</v>
      </c>
      <c r="K3574" s="33">
        <v>1</v>
      </c>
      <c r="L3574" s="33" t="s">
        <v>4624</v>
      </c>
      <c r="M3574" s="1" t="s">
        <v>29597</v>
      </c>
      <c r="N3574" s="1" t="s">
        <v>86</v>
      </c>
    </row>
    <row r="3575" spans="1:14" x14ac:dyDescent="0.25">
      <c r="A3575" s="1" t="s">
        <v>25444</v>
      </c>
      <c r="B3575" s="1" t="s">
        <v>15298</v>
      </c>
      <c r="C3575" s="1" t="s">
        <v>29598</v>
      </c>
      <c r="D3575" s="1" t="s">
        <v>87</v>
      </c>
      <c r="E3575" s="33" t="str">
        <f t="shared" si="4"/>
        <v>1.3.2.7.1.2</v>
      </c>
      <c r="F3575" s="33">
        <v>1</v>
      </c>
      <c r="G3575" s="33">
        <v>3</v>
      </c>
      <c r="H3575" s="33">
        <v>2</v>
      </c>
      <c r="I3575" s="33">
        <v>7</v>
      </c>
      <c r="J3575" s="33">
        <v>1</v>
      </c>
      <c r="K3575" s="33">
        <v>2</v>
      </c>
      <c r="L3575" s="33" t="s">
        <v>4681</v>
      </c>
      <c r="M3575" s="1" t="s">
        <v>29598</v>
      </c>
      <c r="N3575" s="1" t="s">
        <v>87</v>
      </c>
    </row>
    <row r="3576" spans="1:14" x14ac:dyDescent="0.25">
      <c r="A3576" s="1" t="s">
        <v>25445</v>
      </c>
      <c r="B3576" s="1" t="s">
        <v>15299</v>
      </c>
      <c r="C3576" s="1" t="s">
        <v>29599</v>
      </c>
      <c r="D3576" s="1" t="s">
        <v>88</v>
      </c>
      <c r="E3576" s="33" t="str">
        <f t="shared" si="4"/>
        <v>1.3.2.7.1.3</v>
      </c>
      <c r="F3576" s="33">
        <v>1</v>
      </c>
      <c r="G3576" s="33">
        <v>3</v>
      </c>
      <c r="H3576" s="33">
        <v>2</v>
      </c>
      <c r="I3576" s="33">
        <v>7</v>
      </c>
      <c r="J3576" s="33">
        <v>1</v>
      </c>
      <c r="K3576" s="33">
        <v>3</v>
      </c>
      <c r="L3576" s="33" t="s">
        <v>4682</v>
      </c>
      <c r="M3576" s="1" t="s">
        <v>29599</v>
      </c>
      <c r="N3576" s="1" t="s">
        <v>88</v>
      </c>
    </row>
    <row r="3577" spans="1:14" x14ac:dyDescent="0.25">
      <c r="A3577" s="1" t="s">
        <v>25446</v>
      </c>
      <c r="B3577" s="1" t="s">
        <v>15300</v>
      </c>
      <c r="C3577" s="1" t="s">
        <v>29600</v>
      </c>
      <c r="D3577" s="1" t="s">
        <v>90</v>
      </c>
      <c r="E3577" s="33" t="str">
        <f t="shared" si="4"/>
        <v>1.3.2.7.1.4</v>
      </c>
      <c r="F3577" s="33">
        <v>1</v>
      </c>
      <c r="G3577" s="33">
        <v>3</v>
      </c>
      <c r="H3577" s="33">
        <v>2</v>
      </c>
      <c r="I3577" s="33">
        <v>7</v>
      </c>
      <c r="J3577" s="33">
        <v>1</v>
      </c>
      <c r="K3577" s="33">
        <v>4</v>
      </c>
      <c r="L3577" s="33" t="s">
        <v>4688</v>
      </c>
      <c r="M3577" s="1" t="s">
        <v>29600</v>
      </c>
      <c r="N3577" s="1" t="s">
        <v>90</v>
      </c>
    </row>
    <row r="3578" spans="1:14" x14ac:dyDescent="0.25">
      <c r="A3578" s="1" t="s">
        <v>25447</v>
      </c>
      <c r="B3578" s="1" t="s">
        <v>15301</v>
      </c>
      <c r="C3578" s="1" t="s">
        <v>29601</v>
      </c>
      <c r="D3578" s="1" t="s">
        <v>91</v>
      </c>
      <c r="E3578" s="33" t="str">
        <f t="shared" si="4"/>
        <v>1.3.2.7.1.5</v>
      </c>
      <c r="F3578" s="33">
        <v>1</v>
      </c>
      <c r="G3578" s="33">
        <v>3</v>
      </c>
      <c r="H3578" s="33">
        <v>2</v>
      </c>
      <c r="I3578" s="33">
        <v>7</v>
      </c>
      <c r="J3578" s="33">
        <v>1</v>
      </c>
      <c r="K3578" s="33">
        <v>5</v>
      </c>
      <c r="L3578" s="33" t="s">
        <v>4689</v>
      </c>
      <c r="M3578" s="1" t="s">
        <v>29601</v>
      </c>
      <c r="N3578" s="1" t="s">
        <v>91</v>
      </c>
    </row>
    <row r="3579" spans="1:14" x14ac:dyDescent="0.25">
      <c r="A3579" s="1" t="s">
        <v>25448</v>
      </c>
      <c r="B3579" s="1" t="s">
        <v>15302</v>
      </c>
      <c r="C3579" s="1" t="s">
        <v>29602</v>
      </c>
      <c r="D3579" s="1" t="s">
        <v>15992</v>
      </c>
      <c r="E3579" s="33" t="str">
        <f t="shared" si="4"/>
        <v>1.3.2.7.1.6</v>
      </c>
      <c r="F3579" s="33">
        <v>1</v>
      </c>
      <c r="G3579" s="33">
        <v>3</v>
      </c>
      <c r="H3579" s="33">
        <v>2</v>
      </c>
      <c r="I3579" s="33">
        <v>7</v>
      </c>
      <c r="J3579" s="33">
        <v>1</v>
      </c>
      <c r="K3579" s="33">
        <v>6</v>
      </c>
      <c r="L3579" s="33" t="s">
        <v>4684</v>
      </c>
      <c r="M3579" s="1" t="s">
        <v>29602</v>
      </c>
      <c r="N3579" s="1" t="s">
        <v>15992</v>
      </c>
    </row>
    <row r="3580" spans="1:14" x14ac:dyDescent="0.25">
      <c r="A3580" s="1" t="s">
        <v>25449</v>
      </c>
      <c r="B3580" s="1" t="s">
        <v>15303</v>
      </c>
      <c r="C3580" s="1" t="s">
        <v>29603</v>
      </c>
      <c r="D3580" s="1" t="s">
        <v>89</v>
      </c>
      <c r="E3580" s="33" t="str">
        <f t="shared" si="4"/>
        <v>1.3.2.7.1.7</v>
      </c>
      <c r="F3580" s="33">
        <v>1</v>
      </c>
      <c r="G3580" s="33">
        <v>3</v>
      </c>
      <c r="H3580" s="33">
        <v>2</v>
      </c>
      <c r="I3580" s="33">
        <v>7</v>
      </c>
      <c r="J3580" s="33">
        <v>1</v>
      </c>
      <c r="K3580" s="33">
        <v>7</v>
      </c>
      <c r="L3580" s="33" t="s">
        <v>4683</v>
      </c>
      <c r="M3580" s="1" t="s">
        <v>29603</v>
      </c>
      <c r="N3580" s="1" t="s">
        <v>89</v>
      </c>
    </row>
    <row r="3581" spans="1:14" x14ac:dyDescent="0.25">
      <c r="A3581" s="1" t="s">
        <v>25450</v>
      </c>
      <c r="B3581" s="1" t="s">
        <v>15304</v>
      </c>
      <c r="C3581" s="1" t="s">
        <v>29604</v>
      </c>
      <c r="D3581" s="1" t="s">
        <v>15993</v>
      </c>
      <c r="E3581" s="33" t="str">
        <f t="shared" si="4"/>
        <v>1.3.2.7.1.8</v>
      </c>
      <c r="F3581" s="33">
        <v>1</v>
      </c>
      <c r="G3581" s="33">
        <v>3</v>
      </c>
      <c r="H3581" s="33">
        <v>2</v>
      </c>
      <c r="I3581" s="33">
        <v>7</v>
      </c>
      <c r="J3581" s="33">
        <v>1</v>
      </c>
      <c r="K3581" s="33">
        <v>8</v>
      </c>
      <c r="L3581" s="33" t="s">
        <v>4690</v>
      </c>
      <c r="M3581" s="1" t="s">
        <v>29604</v>
      </c>
      <c r="N3581" s="1" t="s">
        <v>15993</v>
      </c>
    </row>
    <row r="3582" spans="1:14" x14ac:dyDescent="0.25">
      <c r="A3582" s="1" t="s">
        <v>25451</v>
      </c>
      <c r="B3582" s="1" t="s">
        <v>15305</v>
      </c>
      <c r="C3582" s="1" t="s">
        <v>29605</v>
      </c>
      <c r="D3582" s="1" t="s">
        <v>15994</v>
      </c>
      <c r="E3582" s="33" t="str">
        <f t="shared" si="4"/>
        <v>1.3.2.7.1.9</v>
      </c>
      <c r="F3582" s="33">
        <v>1</v>
      </c>
      <c r="G3582" s="33">
        <v>3</v>
      </c>
      <c r="H3582" s="33">
        <v>2</v>
      </c>
      <c r="I3582" s="33">
        <v>7</v>
      </c>
      <c r="J3582" s="33">
        <v>1</v>
      </c>
      <c r="K3582" s="33">
        <v>9</v>
      </c>
      <c r="L3582" s="33" t="s">
        <v>4698</v>
      </c>
      <c r="M3582" s="1" t="s">
        <v>29605</v>
      </c>
      <c r="N3582" s="1" t="s">
        <v>15994</v>
      </c>
    </row>
    <row r="3583" spans="1:14" x14ac:dyDescent="0.25">
      <c r="A3583" s="1" t="s">
        <v>25452</v>
      </c>
      <c r="B3583" s="1" t="s">
        <v>15306</v>
      </c>
      <c r="C3583" s="1" t="s">
        <v>29606</v>
      </c>
      <c r="D3583" s="1" t="s">
        <v>15995</v>
      </c>
      <c r="E3583" s="33" t="str">
        <f t="shared" si="4"/>
        <v>1.3.2.7.1.10</v>
      </c>
      <c r="F3583" s="33">
        <v>1</v>
      </c>
      <c r="G3583" s="33">
        <v>3</v>
      </c>
      <c r="H3583" s="33">
        <v>2</v>
      </c>
      <c r="I3583" s="33">
        <v>7</v>
      </c>
      <c r="J3583" s="33">
        <v>1</v>
      </c>
      <c r="K3583" s="33">
        <v>10</v>
      </c>
      <c r="L3583" s="33" t="s">
        <v>4696</v>
      </c>
      <c r="M3583" s="1" t="s">
        <v>29606</v>
      </c>
      <c r="N3583" s="1" t="s">
        <v>15995</v>
      </c>
    </row>
    <row r="3584" spans="1:14" x14ac:dyDescent="0.25">
      <c r="A3584" s="1" t="s">
        <v>25453</v>
      </c>
      <c r="B3584" s="1" t="s">
        <v>15307</v>
      </c>
      <c r="C3584" s="1" t="s">
        <v>29607</v>
      </c>
      <c r="D3584" s="1" t="s">
        <v>15996</v>
      </c>
      <c r="E3584" s="33" t="str">
        <f t="shared" si="4"/>
        <v>1.3.2.7.1.11</v>
      </c>
      <c r="F3584" s="33">
        <v>1</v>
      </c>
      <c r="G3584" s="33">
        <v>3</v>
      </c>
      <c r="H3584" s="33">
        <v>2</v>
      </c>
      <c r="I3584" s="33">
        <v>7</v>
      </c>
      <c r="J3584" s="33">
        <v>1</v>
      </c>
      <c r="K3584" s="33">
        <v>11</v>
      </c>
      <c r="L3584" s="33" t="s">
        <v>4697</v>
      </c>
      <c r="M3584" s="1" t="s">
        <v>29607</v>
      </c>
      <c r="N3584" s="1" t="s">
        <v>15996</v>
      </c>
    </row>
    <row r="3585" spans="1:14" x14ac:dyDescent="0.25">
      <c r="A3585" s="1" t="s">
        <v>25454</v>
      </c>
      <c r="B3585" s="1" t="s">
        <v>15308</v>
      </c>
      <c r="C3585" s="1" t="s">
        <v>29608</v>
      </c>
      <c r="D3585" s="1" t="s">
        <v>97</v>
      </c>
      <c r="E3585" s="33" t="str">
        <f t="shared" si="4"/>
        <v>1.3.2.7.1.12</v>
      </c>
      <c r="F3585" s="33">
        <v>1</v>
      </c>
      <c r="G3585" s="33">
        <v>3</v>
      </c>
      <c r="H3585" s="33">
        <v>2</v>
      </c>
      <c r="I3585" s="33">
        <v>7</v>
      </c>
      <c r="J3585" s="33">
        <v>1</v>
      </c>
      <c r="K3585" s="33">
        <v>12</v>
      </c>
      <c r="L3585" s="33" t="s">
        <v>4699</v>
      </c>
      <c r="M3585" s="1" t="s">
        <v>29608</v>
      </c>
      <c r="N3585" s="1" t="s">
        <v>97</v>
      </c>
    </row>
    <row r="3586" spans="1:14" x14ac:dyDescent="0.25">
      <c r="A3586" s="1" t="s">
        <v>25455</v>
      </c>
      <c r="B3586" s="1" t="s">
        <v>15309</v>
      </c>
      <c r="C3586" s="1" t="s">
        <v>29609</v>
      </c>
      <c r="D3586" s="1" t="s">
        <v>15997</v>
      </c>
      <c r="E3586" s="33" t="str">
        <f t="shared" si="4"/>
        <v>1.3.2.7.1.13</v>
      </c>
      <c r="F3586" s="33">
        <v>1</v>
      </c>
      <c r="G3586" s="33">
        <v>3</v>
      </c>
      <c r="H3586" s="33">
        <v>2</v>
      </c>
      <c r="I3586" s="33">
        <v>7</v>
      </c>
      <c r="J3586" s="33">
        <v>1</v>
      </c>
      <c r="K3586" s="33">
        <v>13</v>
      </c>
      <c r="L3586" s="33" t="s">
        <v>4691</v>
      </c>
      <c r="M3586" s="1" t="s">
        <v>29609</v>
      </c>
      <c r="N3586" s="1" t="s">
        <v>15997</v>
      </c>
    </row>
    <row r="3587" spans="1:14" x14ac:dyDescent="0.25">
      <c r="A3587" s="1" t="s">
        <v>25456</v>
      </c>
      <c r="B3587" s="1" t="s">
        <v>15310</v>
      </c>
      <c r="C3587" s="1" t="s">
        <v>29610</v>
      </c>
      <c r="D3587" s="1" t="s">
        <v>92</v>
      </c>
      <c r="E3587" s="33" t="str">
        <f t="shared" si="4"/>
        <v>1.3.2.7.1.14</v>
      </c>
      <c r="F3587" s="33">
        <v>1</v>
      </c>
      <c r="G3587" s="33">
        <v>3</v>
      </c>
      <c r="H3587" s="33">
        <v>2</v>
      </c>
      <c r="I3587" s="33">
        <v>7</v>
      </c>
      <c r="J3587" s="33">
        <v>1</v>
      </c>
      <c r="K3587" s="33">
        <v>14</v>
      </c>
      <c r="L3587" s="33" t="s">
        <v>4692</v>
      </c>
      <c r="M3587" s="1" t="s">
        <v>29610</v>
      </c>
      <c r="N3587" s="1" t="s">
        <v>92</v>
      </c>
    </row>
    <row r="3588" spans="1:14" x14ac:dyDescent="0.25">
      <c r="A3588" s="1" t="s">
        <v>25457</v>
      </c>
      <c r="B3588" s="1" t="s">
        <v>15311</v>
      </c>
      <c r="C3588" s="1" t="s">
        <v>29611</v>
      </c>
      <c r="D3588" s="1" t="s">
        <v>15998</v>
      </c>
      <c r="E3588" s="33" t="str">
        <f t="shared" si="4"/>
        <v>1.3.2.7.1.15</v>
      </c>
      <c r="F3588" s="33">
        <v>1</v>
      </c>
      <c r="G3588" s="33">
        <v>3</v>
      </c>
      <c r="H3588" s="33">
        <v>2</v>
      </c>
      <c r="I3588" s="33">
        <v>7</v>
      </c>
      <c r="J3588" s="33">
        <v>1</v>
      </c>
      <c r="K3588" s="33">
        <v>15</v>
      </c>
      <c r="L3588" s="33" t="s">
        <v>4685</v>
      </c>
      <c r="M3588" s="1" t="s">
        <v>29611</v>
      </c>
      <c r="N3588" s="1" t="s">
        <v>15998</v>
      </c>
    </row>
    <row r="3589" spans="1:14" x14ac:dyDescent="0.25">
      <c r="A3589" s="1" t="s">
        <v>25458</v>
      </c>
      <c r="B3589" s="1" t="s">
        <v>15312</v>
      </c>
      <c r="C3589" s="1" t="s">
        <v>29612</v>
      </c>
      <c r="D3589" s="1" t="s">
        <v>15999</v>
      </c>
      <c r="E3589" s="33" t="str">
        <f t="shared" si="4"/>
        <v>1.3.2.7.1.16</v>
      </c>
      <c r="F3589" s="33">
        <v>1</v>
      </c>
      <c r="G3589" s="33">
        <v>3</v>
      </c>
      <c r="H3589" s="33">
        <v>2</v>
      </c>
      <c r="I3589" s="33">
        <v>7</v>
      </c>
      <c r="J3589" s="33">
        <v>1</v>
      </c>
      <c r="K3589" s="33">
        <v>16</v>
      </c>
      <c r="L3589" s="33" t="s">
        <v>5098</v>
      </c>
      <c r="M3589" s="1" t="s">
        <v>29612</v>
      </c>
      <c r="N3589" s="1" t="s">
        <v>15999</v>
      </c>
    </row>
    <row r="3590" spans="1:14" x14ac:dyDescent="0.25">
      <c r="A3590" s="1" t="s">
        <v>25459</v>
      </c>
      <c r="B3590" s="1" t="s">
        <v>15313</v>
      </c>
      <c r="C3590" s="1" t="s">
        <v>29613</v>
      </c>
      <c r="D3590" s="1" t="s">
        <v>16000</v>
      </c>
      <c r="E3590" s="33" t="str">
        <f t="shared" si="4"/>
        <v>1.3.2.7.1.17</v>
      </c>
      <c r="F3590" s="33">
        <v>1</v>
      </c>
      <c r="G3590" s="33">
        <v>3</v>
      </c>
      <c r="H3590" s="33">
        <v>2</v>
      </c>
      <c r="I3590" s="33">
        <v>7</v>
      </c>
      <c r="J3590" s="33">
        <v>1</v>
      </c>
      <c r="K3590" s="33">
        <v>17</v>
      </c>
      <c r="L3590" s="33" t="s">
        <v>5099</v>
      </c>
      <c r="M3590" s="1" t="s">
        <v>29613</v>
      </c>
      <c r="N3590" s="1" t="s">
        <v>16000</v>
      </c>
    </row>
    <row r="3591" spans="1:14" x14ac:dyDescent="0.25">
      <c r="A3591" s="1" t="s">
        <v>25460</v>
      </c>
      <c r="B3591" s="1" t="s">
        <v>15314</v>
      </c>
      <c r="C3591" s="1" t="s">
        <v>29614</v>
      </c>
      <c r="D3591" s="1" t="s">
        <v>16001</v>
      </c>
      <c r="E3591" s="33" t="str">
        <f t="shared" si="4"/>
        <v>1.3.2.7.1.18</v>
      </c>
      <c r="F3591" s="33">
        <v>1</v>
      </c>
      <c r="G3591" s="33">
        <v>3</v>
      </c>
      <c r="H3591" s="33">
        <v>2</v>
      </c>
      <c r="I3591" s="33">
        <v>7</v>
      </c>
      <c r="J3591" s="33">
        <v>1</v>
      </c>
      <c r="K3591" s="33">
        <v>18</v>
      </c>
      <c r="L3591" s="33" t="s">
        <v>4700</v>
      </c>
      <c r="M3591" s="1" t="s">
        <v>29614</v>
      </c>
      <c r="N3591" s="1" t="s">
        <v>16001</v>
      </c>
    </row>
    <row r="3592" spans="1:14" x14ac:dyDescent="0.25">
      <c r="A3592" s="1" t="s">
        <v>25461</v>
      </c>
      <c r="B3592" s="1" t="s">
        <v>15315</v>
      </c>
      <c r="C3592" s="1" t="s">
        <v>29615</v>
      </c>
      <c r="D3592" s="1" t="s">
        <v>93</v>
      </c>
      <c r="E3592" s="33" t="str">
        <f t="shared" si="4"/>
        <v>1.3.2.7.1.19</v>
      </c>
      <c r="F3592" s="33">
        <v>1</v>
      </c>
      <c r="G3592" s="33">
        <v>3</v>
      </c>
      <c r="H3592" s="33">
        <v>2</v>
      </c>
      <c r="I3592" s="33">
        <v>7</v>
      </c>
      <c r="J3592" s="33">
        <v>1</v>
      </c>
      <c r="K3592" s="33">
        <v>19</v>
      </c>
      <c r="L3592" s="33" t="s">
        <v>4693</v>
      </c>
      <c r="M3592" s="1" t="s">
        <v>29615</v>
      </c>
      <c r="N3592" s="1" t="s">
        <v>93</v>
      </c>
    </row>
    <row r="3593" spans="1:14" x14ac:dyDescent="0.25">
      <c r="A3593" s="1" t="s">
        <v>25462</v>
      </c>
      <c r="B3593" s="1" t="s">
        <v>15316</v>
      </c>
      <c r="C3593" s="1" t="s">
        <v>29616</v>
      </c>
      <c r="D3593" s="1" t="s">
        <v>94</v>
      </c>
      <c r="E3593" s="33" t="str">
        <f t="shared" si="4"/>
        <v>1.3.2.7.1.20</v>
      </c>
      <c r="F3593" s="33">
        <v>1</v>
      </c>
      <c r="G3593" s="33">
        <v>3</v>
      </c>
      <c r="H3593" s="33">
        <v>2</v>
      </c>
      <c r="I3593" s="33">
        <v>7</v>
      </c>
      <c r="J3593" s="33">
        <v>1</v>
      </c>
      <c r="K3593" s="33">
        <v>20</v>
      </c>
      <c r="L3593" s="33" t="s">
        <v>4701</v>
      </c>
      <c r="M3593" s="1" t="s">
        <v>29616</v>
      </c>
      <c r="N3593" s="1" t="s">
        <v>94</v>
      </c>
    </row>
    <row r="3594" spans="1:14" x14ac:dyDescent="0.25">
      <c r="A3594" s="1" t="s">
        <v>25463</v>
      </c>
      <c r="B3594" s="1" t="s">
        <v>15317</v>
      </c>
      <c r="C3594" s="1" t="s">
        <v>29617</v>
      </c>
      <c r="D3594" s="1" t="s">
        <v>95</v>
      </c>
      <c r="E3594" s="33" t="str">
        <f t="shared" si="4"/>
        <v>1.3.2.7.1.21</v>
      </c>
      <c r="F3594" s="33">
        <v>1</v>
      </c>
      <c r="G3594" s="33">
        <v>3</v>
      </c>
      <c r="H3594" s="33">
        <v>2</v>
      </c>
      <c r="I3594" s="33">
        <v>7</v>
      </c>
      <c r="J3594" s="33">
        <v>1</v>
      </c>
      <c r="K3594" s="33">
        <v>21</v>
      </c>
      <c r="L3594" s="33" t="s">
        <v>4680</v>
      </c>
      <c r="M3594" s="1" t="s">
        <v>29617</v>
      </c>
      <c r="N3594" s="1" t="s">
        <v>95</v>
      </c>
    </row>
    <row r="3595" spans="1:14" x14ac:dyDescent="0.25">
      <c r="A3595" s="1" t="s">
        <v>25464</v>
      </c>
      <c r="B3595" s="1" t="s">
        <v>15318</v>
      </c>
      <c r="C3595" s="1" t="s">
        <v>29618</v>
      </c>
      <c r="D3595" s="1" t="s">
        <v>96</v>
      </c>
      <c r="E3595" s="33" t="str">
        <f t="shared" si="4"/>
        <v>1.3.2.7.1.22</v>
      </c>
      <c r="F3595" s="33">
        <v>1</v>
      </c>
      <c r="G3595" s="33">
        <v>3</v>
      </c>
      <c r="H3595" s="33">
        <v>2</v>
      </c>
      <c r="I3595" s="33">
        <v>7</v>
      </c>
      <c r="J3595" s="33">
        <v>1</v>
      </c>
      <c r="K3595" s="33">
        <v>22</v>
      </c>
      <c r="L3595" s="33" t="s">
        <v>4703</v>
      </c>
      <c r="M3595" s="1" t="s">
        <v>29618</v>
      </c>
      <c r="N3595" s="1" t="s">
        <v>96</v>
      </c>
    </row>
    <row r="3596" spans="1:14" x14ac:dyDescent="0.25">
      <c r="A3596" s="1" t="s">
        <v>25465</v>
      </c>
      <c r="B3596" s="1" t="s">
        <v>15319</v>
      </c>
      <c r="C3596" s="1" t="s">
        <v>29619</v>
      </c>
      <c r="D3596" s="1" t="s">
        <v>16002</v>
      </c>
      <c r="E3596" s="33" t="str">
        <f t="shared" si="4"/>
        <v>1.3.2.7.1.23</v>
      </c>
      <c r="F3596" s="33">
        <v>1</v>
      </c>
      <c r="G3596" s="33">
        <v>3</v>
      </c>
      <c r="H3596" s="33">
        <v>2</v>
      </c>
      <c r="I3596" s="33">
        <v>7</v>
      </c>
      <c r="J3596" s="33">
        <v>1</v>
      </c>
      <c r="K3596" s="33">
        <v>23</v>
      </c>
      <c r="L3596" s="33" t="s">
        <v>5100</v>
      </c>
      <c r="M3596" s="1" t="s">
        <v>29619</v>
      </c>
      <c r="N3596" s="1" t="s">
        <v>16002</v>
      </c>
    </row>
    <row r="3597" spans="1:14" x14ac:dyDescent="0.25">
      <c r="A3597" s="1" t="s">
        <v>25466</v>
      </c>
      <c r="B3597" s="1" t="s">
        <v>15320</v>
      </c>
      <c r="C3597" s="1" t="s">
        <v>29620</v>
      </c>
      <c r="D3597" s="1" t="s">
        <v>16003</v>
      </c>
      <c r="E3597" s="33" t="str">
        <f t="shared" si="4"/>
        <v>1.3.2.7.1.24</v>
      </c>
      <c r="F3597" s="33">
        <v>1</v>
      </c>
      <c r="G3597" s="33">
        <v>3</v>
      </c>
      <c r="H3597" s="33">
        <v>2</v>
      </c>
      <c r="I3597" s="33">
        <v>7</v>
      </c>
      <c r="J3597" s="33">
        <v>1</v>
      </c>
      <c r="K3597" s="33">
        <v>24</v>
      </c>
      <c r="L3597" s="33" t="s">
        <v>4694</v>
      </c>
      <c r="M3597" s="1" t="s">
        <v>29620</v>
      </c>
      <c r="N3597" s="1" t="s">
        <v>16003</v>
      </c>
    </row>
    <row r="3598" spans="1:14" x14ac:dyDescent="0.25">
      <c r="A3598" s="1" t="s">
        <v>25467</v>
      </c>
      <c r="B3598" s="1" t="s">
        <v>15321</v>
      </c>
      <c r="C3598" s="1" t="s">
        <v>29621</v>
      </c>
      <c r="D3598" s="1" t="s">
        <v>16004</v>
      </c>
      <c r="E3598" s="33" t="str">
        <f t="shared" si="4"/>
        <v>1.3.2.7.1.25</v>
      </c>
      <c r="F3598" s="33">
        <v>1</v>
      </c>
      <c r="G3598" s="33">
        <v>3</v>
      </c>
      <c r="H3598" s="33">
        <v>2</v>
      </c>
      <c r="I3598" s="33">
        <v>7</v>
      </c>
      <c r="J3598" s="33">
        <v>1</v>
      </c>
      <c r="K3598" s="33">
        <v>25</v>
      </c>
      <c r="L3598" s="33" t="s">
        <v>5101</v>
      </c>
      <c r="M3598" s="1" t="s">
        <v>29621</v>
      </c>
      <c r="N3598" s="1" t="s">
        <v>16004</v>
      </c>
    </row>
    <row r="3599" spans="1:14" x14ac:dyDescent="0.25">
      <c r="A3599" s="1" t="s">
        <v>25468</v>
      </c>
      <c r="B3599" s="1" t="s">
        <v>15322</v>
      </c>
      <c r="C3599" s="1" t="s">
        <v>29622</v>
      </c>
      <c r="D3599" s="1" t="s">
        <v>16005</v>
      </c>
      <c r="E3599" s="33" t="str">
        <f t="shared" si="4"/>
        <v>1.3.2.7.1.26</v>
      </c>
      <c r="F3599" s="33">
        <v>1</v>
      </c>
      <c r="G3599" s="33">
        <v>3</v>
      </c>
      <c r="H3599" s="33">
        <v>2</v>
      </c>
      <c r="I3599" s="33">
        <v>7</v>
      </c>
      <c r="J3599" s="33">
        <v>1</v>
      </c>
      <c r="K3599" s="33">
        <v>26</v>
      </c>
      <c r="L3599" s="33" t="s">
        <v>5102</v>
      </c>
      <c r="M3599" s="1" t="s">
        <v>29622</v>
      </c>
      <c r="N3599" s="1" t="s">
        <v>16005</v>
      </c>
    </row>
    <row r="3600" spans="1:14" x14ac:dyDescent="0.25">
      <c r="A3600" s="1" t="s">
        <v>25469</v>
      </c>
      <c r="B3600" s="1" t="s">
        <v>15323</v>
      </c>
      <c r="C3600" s="1" t="s">
        <v>29623</v>
      </c>
      <c r="D3600" s="1" t="s">
        <v>16006</v>
      </c>
      <c r="E3600" s="33" t="str">
        <f t="shared" si="4"/>
        <v>1.3.2.7.1.27</v>
      </c>
      <c r="F3600" s="33">
        <v>1</v>
      </c>
      <c r="G3600" s="33">
        <v>3</v>
      </c>
      <c r="H3600" s="33">
        <v>2</v>
      </c>
      <c r="I3600" s="33">
        <v>7</v>
      </c>
      <c r="J3600" s="33">
        <v>1</v>
      </c>
      <c r="K3600" s="33">
        <v>27</v>
      </c>
      <c r="L3600" s="33" t="s">
        <v>5103</v>
      </c>
      <c r="M3600" s="1" t="s">
        <v>29623</v>
      </c>
      <c r="N3600" s="1" t="s">
        <v>16006</v>
      </c>
    </row>
    <row r="3601" spans="1:14" x14ac:dyDescent="0.25">
      <c r="A3601" s="1" t="s">
        <v>25470</v>
      </c>
      <c r="B3601" s="1" t="s">
        <v>15324</v>
      </c>
      <c r="C3601" s="1" t="s">
        <v>29624</v>
      </c>
      <c r="D3601" s="1" t="s">
        <v>16007</v>
      </c>
      <c r="E3601" s="33" t="str">
        <f t="shared" si="4"/>
        <v>1.3.2.7.1.28</v>
      </c>
      <c r="F3601" s="33">
        <v>1</v>
      </c>
      <c r="G3601" s="33">
        <v>3</v>
      </c>
      <c r="H3601" s="33">
        <v>2</v>
      </c>
      <c r="I3601" s="33">
        <v>7</v>
      </c>
      <c r="J3601" s="33">
        <v>1</v>
      </c>
      <c r="K3601" s="33">
        <v>28</v>
      </c>
      <c r="L3601" s="33" t="s">
        <v>5104</v>
      </c>
      <c r="M3601" s="1" t="s">
        <v>29624</v>
      </c>
      <c r="N3601" s="1" t="s">
        <v>16007</v>
      </c>
    </row>
    <row r="3602" spans="1:14" x14ac:dyDescent="0.25">
      <c r="A3602" s="1" t="s">
        <v>25471</v>
      </c>
      <c r="B3602" s="1" t="s">
        <v>15325</v>
      </c>
      <c r="C3602" s="1" t="s">
        <v>29625</v>
      </c>
      <c r="D3602" s="1" t="s">
        <v>16008</v>
      </c>
      <c r="E3602" s="33" t="str">
        <f t="shared" si="4"/>
        <v>1.3.2.7.1.29</v>
      </c>
      <c r="F3602" s="33">
        <v>1</v>
      </c>
      <c r="G3602" s="33">
        <v>3</v>
      </c>
      <c r="H3602" s="33">
        <v>2</v>
      </c>
      <c r="I3602" s="33">
        <v>7</v>
      </c>
      <c r="J3602" s="33">
        <v>1</v>
      </c>
      <c r="K3602" s="33">
        <v>29</v>
      </c>
      <c r="L3602" s="33" t="s">
        <v>4687</v>
      </c>
      <c r="M3602" s="1" t="s">
        <v>29625</v>
      </c>
      <c r="N3602" s="1" t="s">
        <v>16008</v>
      </c>
    </row>
    <row r="3603" spans="1:14" x14ac:dyDescent="0.25">
      <c r="A3603" s="1" t="s">
        <v>25472</v>
      </c>
      <c r="B3603" s="1" t="s">
        <v>15326</v>
      </c>
      <c r="C3603" s="1" t="s">
        <v>29626</v>
      </c>
      <c r="D3603" s="1" t="s">
        <v>98</v>
      </c>
      <c r="E3603" s="33" t="str">
        <f t="shared" si="4"/>
        <v>1.3.2.7.2.1</v>
      </c>
      <c r="F3603" s="33">
        <v>1</v>
      </c>
      <c r="G3603" s="33">
        <v>3</v>
      </c>
      <c r="H3603" s="33">
        <v>2</v>
      </c>
      <c r="I3603" s="33">
        <v>7</v>
      </c>
      <c r="J3603" s="33">
        <v>2</v>
      </c>
      <c r="K3603" s="33">
        <v>1</v>
      </c>
      <c r="L3603" s="33" t="s">
        <v>4705</v>
      </c>
      <c r="M3603" s="1" t="s">
        <v>29626</v>
      </c>
      <c r="N3603" s="1" t="s">
        <v>98</v>
      </c>
    </row>
    <row r="3604" spans="1:14" x14ac:dyDescent="0.25">
      <c r="A3604" s="1" t="s">
        <v>25473</v>
      </c>
      <c r="B3604" s="1" t="s">
        <v>15327</v>
      </c>
      <c r="C3604" s="1" t="s">
        <v>29627</v>
      </c>
      <c r="D3604" s="1" t="s">
        <v>99</v>
      </c>
      <c r="E3604" s="33" t="str">
        <f t="shared" si="4"/>
        <v>1.3.2.7.2.2</v>
      </c>
      <c r="F3604" s="33">
        <v>1</v>
      </c>
      <c r="G3604" s="33">
        <v>3</v>
      </c>
      <c r="H3604" s="33">
        <v>2</v>
      </c>
      <c r="I3604" s="33">
        <v>7</v>
      </c>
      <c r="J3604" s="33">
        <v>2</v>
      </c>
      <c r="K3604" s="33">
        <v>2</v>
      </c>
      <c r="L3604" s="33" t="s">
        <v>4706</v>
      </c>
      <c r="M3604" s="1" t="s">
        <v>29627</v>
      </c>
      <c r="N3604" s="1" t="s">
        <v>99</v>
      </c>
    </row>
    <row r="3605" spans="1:14" x14ac:dyDescent="0.25">
      <c r="A3605" s="1" t="s">
        <v>25474</v>
      </c>
      <c r="B3605" s="1" t="s">
        <v>15328</v>
      </c>
      <c r="C3605" s="1" t="s">
        <v>29628</v>
      </c>
      <c r="D3605" s="1" t="s">
        <v>16009</v>
      </c>
      <c r="E3605" s="33" t="str">
        <f t="shared" si="4"/>
        <v>1.3.2.7.2.3</v>
      </c>
      <c r="F3605" s="33">
        <v>1</v>
      </c>
      <c r="G3605" s="33">
        <v>3</v>
      </c>
      <c r="H3605" s="33">
        <v>2</v>
      </c>
      <c r="I3605" s="33">
        <v>7</v>
      </c>
      <c r="J3605" s="33">
        <v>2</v>
      </c>
      <c r="K3605" s="33">
        <v>3</v>
      </c>
      <c r="L3605" s="33" t="s">
        <v>4707</v>
      </c>
      <c r="M3605" s="1" t="s">
        <v>29628</v>
      </c>
      <c r="N3605" s="1" t="s">
        <v>16009</v>
      </c>
    </row>
    <row r="3606" spans="1:14" x14ac:dyDescent="0.25">
      <c r="A3606" s="1" t="s">
        <v>25475</v>
      </c>
      <c r="B3606" s="1" t="s">
        <v>15329</v>
      </c>
      <c r="C3606" s="1" t="s">
        <v>29629</v>
      </c>
      <c r="D3606" s="1" t="s">
        <v>100</v>
      </c>
      <c r="E3606" s="33" t="str">
        <f t="shared" si="4"/>
        <v>1.3.2.7.2.4</v>
      </c>
      <c r="F3606" s="33">
        <v>1</v>
      </c>
      <c r="G3606" s="33">
        <v>3</v>
      </c>
      <c r="H3606" s="33">
        <v>2</v>
      </c>
      <c r="I3606" s="33">
        <v>7</v>
      </c>
      <c r="J3606" s="33">
        <v>2</v>
      </c>
      <c r="K3606" s="33">
        <v>4</v>
      </c>
      <c r="L3606" s="33" t="s">
        <v>4708</v>
      </c>
      <c r="M3606" s="1" t="s">
        <v>29629</v>
      </c>
      <c r="N3606" s="1" t="s">
        <v>100</v>
      </c>
    </row>
    <row r="3607" spans="1:14" x14ac:dyDescent="0.25">
      <c r="A3607" s="1" t="s">
        <v>25476</v>
      </c>
      <c r="B3607" s="1" t="s">
        <v>15330</v>
      </c>
      <c r="C3607" s="1" t="s">
        <v>29630</v>
      </c>
      <c r="D3607" s="1" t="s">
        <v>16010</v>
      </c>
      <c r="E3607" s="33" t="str">
        <f t="shared" si="4"/>
        <v>1.3.2.7.2.5</v>
      </c>
      <c r="F3607" s="33">
        <v>1</v>
      </c>
      <c r="G3607" s="33">
        <v>3</v>
      </c>
      <c r="H3607" s="33">
        <v>2</v>
      </c>
      <c r="I3607" s="33">
        <v>7</v>
      </c>
      <c r="J3607" s="33">
        <v>2</v>
      </c>
      <c r="K3607" s="33">
        <v>5</v>
      </c>
      <c r="L3607" s="33" t="s">
        <v>4704</v>
      </c>
      <c r="M3607" s="1" t="s">
        <v>29630</v>
      </c>
      <c r="N3607" s="1" t="s">
        <v>16010</v>
      </c>
    </row>
    <row r="3608" spans="1:14" x14ac:dyDescent="0.25">
      <c r="A3608" s="1" t="s">
        <v>25477</v>
      </c>
      <c r="B3608" s="1" t="s">
        <v>15331</v>
      </c>
      <c r="C3608" s="1" t="s">
        <v>29631</v>
      </c>
      <c r="D3608" s="1" t="s">
        <v>16011</v>
      </c>
      <c r="E3608" s="33" t="str">
        <f t="shared" si="4"/>
        <v>1.3.2.8.1.1</v>
      </c>
      <c r="F3608" s="33">
        <v>1</v>
      </c>
      <c r="G3608" s="33">
        <v>3</v>
      </c>
      <c r="H3608" s="33">
        <v>2</v>
      </c>
      <c r="I3608" s="33">
        <v>8</v>
      </c>
      <c r="J3608" s="33">
        <v>1</v>
      </c>
      <c r="K3608" s="33">
        <v>1</v>
      </c>
      <c r="L3608" s="33" t="s">
        <v>4709</v>
      </c>
      <c r="M3608" s="1" t="s">
        <v>29631</v>
      </c>
      <c r="N3608" s="1" t="s">
        <v>16011</v>
      </c>
    </row>
    <row r="3609" spans="1:14" x14ac:dyDescent="0.25">
      <c r="A3609" s="1" t="s">
        <v>25478</v>
      </c>
      <c r="B3609" s="1" t="s">
        <v>15332</v>
      </c>
      <c r="C3609" s="1" t="s">
        <v>29632</v>
      </c>
      <c r="D3609" s="1" t="s">
        <v>16012</v>
      </c>
      <c r="E3609" s="33" t="str">
        <f t="shared" si="4"/>
        <v>1.3.2.8.1.2</v>
      </c>
      <c r="F3609" s="33">
        <v>1</v>
      </c>
      <c r="G3609" s="33">
        <v>3</v>
      </c>
      <c r="H3609" s="33">
        <v>2</v>
      </c>
      <c r="I3609" s="33">
        <v>8</v>
      </c>
      <c r="J3609" s="33">
        <v>1</v>
      </c>
      <c r="K3609" s="33">
        <v>2</v>
      </c>
      <c r="L3609" s="33" t="s">
        <v>4710</v>
      </c>
      <c r="M3609" s="1" t="s">
        <v>29632</v>
      </c>
      <c r="N3609" s="1" t="s">
        <v>16012</v>
      </c>
    </row>
    <row r="3610" spans="1:14" x14ac:dyDescent="0.25">
      <c r="A3610" s="1" t="s">
        <v>25479</v>
      </c>
      <c r="B3610" s="1" t="s">
        <v>15333</v>
      </c>
      <c r="C3610" s="1" t="s">
        <v>29633</v>
      </c>
      <c r="D3610" s="1" t="s">
        <v>16013</v>
      </c>
      <c r="E3610" s="33" t="str">
        <f t="shared" si="4"/>
        <v>1.3.2.8.1.3</v>
      </c>
      <c r="F3610" s="33">
        <v>1</v>
      </c>
      <c r="G3610" s="33">
        <v>3</v>
      </c>
      <c r="H3610" s="33">
        <v>2</v>
      </c>
      <c r="I3610" s="33">
        <v>8</v>
      </c>
      <c r="J3610" s="33">
        <v>1</v>
      </c>
      <c r="K3610" s="33">
        <v>3</v>
      </c>
      <c r="L3610" s="33" t="s">
        <v>4712</v>
      </c>
      <c r="M3610" s="1" t="s">
        <v>29633</v>
      </c>
      <c r="N3610" s="1" t="s">
        <v>16013</v>
      </c>
    </row>
    <row r="3611" spans="1:14" x14ac:dyDescent="0.25">
      <c r="A3611" s="1" t="s">
        <v>25480</v>
      </c>
      <c r="B3611" s="1" t="s">
        <v>15334</v>
      </c>
      <c r="C3611" s="1" t="s">
        <v>29634</v>
      </c>
      <c r="D3611" s="1" t="s">
        <v>16014</v>
      </c>
      <c r="E3611" s="33" t="str">
        <f t="shared" si="4"/>
        <v>1.3.2.8.1.4</v>
      </c>
      <c r="F3611" s="33">
        <v>1</v>
      </c>
      <c r="G3611" s="33">
        <v>3</v>
      </c>
      <c r="H3611" s="33">
        <v>2</v>
      </c>
      <c r="I3611" s="33">
        <v>8</v>
      </c>
      <c r="J3611" s="33">
        <v>1</v>
      </c>
      <c r="K3611" s="33">
        <v>4</v>
      </c>
      <c r="L3611" s="33" t="s">
        <v>4713</v>
      </c>
      <c r="M3611" s="1" t="s">
        <v>29634</v>
      </c>
      <c r="N3611" s="1" t="s">
        <v>16014</v>
      </c>
    </row>
    <row r="3612" spans="1:14" x14ac:dyDescent="0.25">
      <c r="A3612" s="1" t="s">
        <v>25481</v>
      </c>
      <c r="B3612" s="1" t="s">
        <v>15335</v>
      </c>
      <c r="C3612" s="1" t="s">
        <v>29635</v>
      </c>
      <c r="D3612" s="1" t="s">
        <v>16015</v>
      </c>
      <c r="E3612" s="33" t="str">
        <f t="shared" si="4"/>
        <v>1.3.2.8.1.5</v>
      </c>
      <c r="F3612" s="33">
        <v>1</v>
      </c>
      <c r="G3612" s="33">
        <v>3</v>
      </c>
      <c r="H3612" s="33">
        <v>2</v>
      </c>
      <c r="I3612" s="33">
        <v>8</v>
      </c>
      <c r="J3612" s="33">
        <v>1</v>
      </c>
      <c r="K3612" s="33">
        <v>5</v>
      </c>
      <c r="L3612" s="33" t="s">
        <v>4714</v>
      </c>
      <c r="M3612" s="1" t="s">
        <v>29635</v>
      </c>
      <c r="N3612" s="1" t="s">
        <v>16015</v>
      </c>
    </row>
    <row r="3613" spans="1:14" x14ac:dyDescent="0.25">
      <c r="A3613" s="1" t="s">
        <v>25482</v>
      </c>
      <c r="B3613" s="1" t="s">
        <v>15336</v>
      </c>
      <c r="C3613" s="1" t="s">
        <v>29636</v>
      </c>
      <c r="D3613" s="1" t="s">
        <v>101</v>
      </c>
      <c r="E3613" s="33" t="str">
        <f t="shared" si="4"/>
        <v>1.3.2.8.1.6</v>
      </c>
      <c r="F3613" s="33">
        <v>1</v>
      </c>
      <c r="G3613" s="33">
        <v>3</v>
      </c>
      <c r="H3613" s="33">
        <v>2</v>
      </c>
      <c r="I3613" s="33">
        <v>8</v>
      </c>
      <c r="J3613" s="33">
        <v>1</v>
      </c>
      <c r="K3613" s="33">
        <v>6</v>
      </c>
      <c r="L3613" s="33" t="s">
        <v>4716</v>
      </c>
      <c r="M3613" s="1" t="s">
        <v>29636</v>
      </c>
      <c r="N3613" s="1" t="s">
        <v>101</v>
      </c>
    </row>
    <row r="3614" spans="1:14" x14ac:dyDescent="0.25">
      <c r="A3614" s="1" t="s">
        <v>25483</v>
      </c>
      <c r="B3614" s="1" t="s">
        <v>15337</v>
      </c>
      <c r="C3614" s="1" t="s">
        <v>29637</v>
      </c>
      <c r="D3614" s="1" t="s">
        <v>16016</v>
      </c>
      <c r="E3614" s="33" t="str">
        <f t="shared" si="4"/>
        <v>1.3.2.8.1.7</v>
      </c>
      <c r="F3614" s="33">
        <v>1</v>
      </c>
      <c r="G3614" s="33">
        <v>3</v>
      </c>
      <c r="H3614" s="33">
        <v>2</v>
      </c>
      <c r="I3614" s="33">
        <v>8</v>
      </c>
      <c r="J3614" s="33">
        <v>1</v>
      </c>
      <c r="K3614" s="33">
        <v>7</v>
      </c>
      <c r="L3614" s="33" t="s">
        <v>4718</v>
      </c>
      <c r="M3614" s="1" t="s">
        <v>29637</v>
      </c>
      <c r="N3614" s="1" t="s">
        <v>16016</v>
      </c>
    </row>
    <row r="3615" spans="1:14" x14ac:dyDescent="0.25">
      <c r="A3615" s="1" t="s">
        <v>25484</v>
      </c>
      <c r="B3615" s="1" t="s">
        <v>15338</v>
      </c>
      <c r="C3615" s="1" t="s">
        <v>29638</v>
      </c>
      <c r="D3615" s="1" t="s">
        <v>16017</v>
      </c>
      <c r="E3615" s="33" t="str">
        <f t="shared" si="4"/>
        <v>1.3.2.8.1.8</v>
      </c>
      <c r="F3615" s="33">
        <v>1</v>
      </c>
      <c r="G3615" s="33">
        <v>3</v>
      </c>
      <c r="H3615" s="33">
        <v>2</v>
      </c>
      <c r="I3615" s="33">
        <v>8</v>
      </c>
      <c r="J3615" s="33">
        <v>1</v>
      </c>
      <c r="K3615" s="33">
        <v>8</v>
      </c>
      <c r="L3615" s="33" t="s">
        <v>4717</v>
      </c>
      <c r="M3615" s="1" t="s">
        <v>29638</v>
      </c>
      <c r="N3615" s="1" t="s">
        <v>16017</v>
      </c>
    </row>
    <row r="3616" spans="1:14" x14ac:dyDescent="0.25">
      <c r="A3616" s="1" t="s">
        <v>25485</v>
      </c>
      <c r="B3616" s="1" t="s">
        <v>15339</v>
      </c>
      <c r="C3616" s="1" t="s">
        <v>29639</v>
      </c>
      <c r="D3616" s="1" t="s">
        <v>102</v>
      </c>
      <c r="E3616" s="33" t="str">
        <f t="shared" si="4"/>
        <v>1.3.2.8.1.9</v>
      </c>
      <c r="F3616" s="33">
        <v>1</v>
      </c>
      <c r="G3616" s="33">
        <v>3</v>
      </c>
      <c r="H3616" s="33">
        <v>2</v>
      </c>
      <c r="I3616" s="33">
        <v>8</v>
      </c>
      <c r="J3616" s="33">
        <v>1</v>
      </c>
      <c r="K3616" s="33">
        <v>9</v>
      </c>
      <c r="L3616" s="33" t="s">
        <v>4721</v>
      </c>
      <c r="M3616" s="1" t="s">
        <v>29639</v>
      </c>
      <c r="N3616" s="1" t="s">
        <v>102</v>
      </c>
    </row>
    <row r="3617" spans="1:14" x14ac:dyDescent="0.25">
      <c r="A3617" s="1" t="s">
        <v>25486</v>
      </c>
      <c r="B3617" s="1" t="s">
        <v>15340</v>
      </c>
      <c r="C3617" s="1" t="s">
        <v>29640</v>
      </c>
      <c r="D3617" s="1" t="s">
        <v>16018</v>
      </c>
      <c r="E3617" s="33" t="str">
        <f t="shared" si="4"/>
        <v>1.3.2.8.1.10</v>
      </c>
      <c r="F3617" s="33">
        <v>1</v>
      </c>
      <c r="G3617" s="33">
        <v>3</v>
      </c>
      <c r="H3617" s="33">
        <v>2</v>
      </c>
      <c r="I3617" s="33">
        <v>8</v>
      </c>
      <c r="J3617" s="33">
        <v>1</v>
      </c>
      <c r="K3617" s="33">
        <v>10</v>
      </c>
      <c r="L3617" s="33" t="s">
        <v>4722</v>
      </c>
      <c r="M3617" s="1" t="s">
        <v>29640</v>
      </c>
      <c r="N3617" s="1" t="s">
        <v>16018</v>
      </c>
    </row>
    <row r="3618" spans="1:14" x14ac:dyDescent="0.25">
      <c r="A3618" s="1" t="s">
        <v>25487</v>
      </c>
      <c r="B3618" s="1" t="s">
        <v>15341</v>
      </c>
      <c r="C3618" s="1" t="s">
        <v>29641</v>
      </c>
      <c r="D3618" s="1" t="s">
        <v>103</v>
      </c>
      <c r="E3618" s="33" t="str">
        <f t="shared" si="4"/>
        <v>1.3.2.8.1.11</v>
      </c>
      <c r="F3618" s="33">
        <v>1</v>
      </c>
      <c r="G3618" s="33">
        <v>3</v>
      </c>
      <c r="H3618" s="33">
        <v>2</v>
      </c>
      <c r="I3618" s="33">
        <v>8</v>
      </c>
      <c r="J3618" s="33">
        <v>1</v>
      </c>
      <c r="K3618" s="33">
        <v>11</v>
      </c>
      <c r="L3618" s="33" t="s">
        <v>4593</v>
      </c>
      <c r="M3618" s="1" t="s">
        <v>29641</v>
      </c>
      <c r="N3618" s="1" t="s">
        <v>103</v>
      </c>
    </row>
    <row r="3619" spans="1:14" x14ac:dyDescent="0.25">
      <c r="A3619" s="1" t="s">
        <v>25488</v>
      </c>
      <c r="B3619" s="1" t="s">
        <v>15342</v>
      </c>
      <c r="C3619" s="1" t="s">
        <v>29642</v>
      </c>
      <c r="D3619" s="1" t="s">
        <v>16019</v>
      </c>
      <c r="E3619" s="33" t="str">
        <f t="shared" si="4"/>
        <v>1.3.2.8.1.12</v>
      </c>
      <c r="F3619" s="33">
        <v>1</v>
      </c>
      <c r="G3619" s="33">
        <v>3</v>
      </c>
      <c r="H3619" s="33">
        <v>2</v>
      </c>
      <c r="I3619" s="33">
        <v>8</v>
      </c>
      <c r="J3619" s="33">
        <v>1</v>
      </c>
      <c r="K3619" s="33">
        <v>12</v>
      </c>
      <c r="L3619" s="33" t="s">
        <v>4725</v>
      </c>
      <c r="M3619" s="1" t="s">
        <v>29642</v>
      </c>
      <c r="N3619" s="1" t="s">
        <v>16019</v>
      </c>
    </row>
    <row r="3620" spans="1:14" x14ac:dyDescent="0.25">
      <c r="A3620" s="1" t="s">
        <v>25489</v>
      </c>
      <c r="B3620" s="1" t="s">
        <v>15343</v>
      </c>
      <c r="C3620" s="1" t="s">
        <v>29643</v>
      </c>
      <c r="D3620" s="1" t="s">
        <v>104</v>
      </c>
      <c r="E3620" s="33" t="str">
        <f t="shared" si="4"/>
        <v>1.3.2.8.1.13</v>
      </c>
      <c r="F3620" s="33">
        <v>1</v>
      </c>
      <c r="G3620" s="33">
        <v>3</v>
      </c>
      <c r="H3620" s="33">
        <v>2</v>
      </c>
      <c r="I3620" s="33">
        <v>8</v>
      </c>
      <c r="J3620" s="33">
        <v>1</v>
      </c>
      <c r="K3620" s="33">
        <v>13</v>
      </c>
      <c r="L3620" s="33" t="s">
        <v>4719</v>
      </c>
      <c r="M3620" s="1" t="s">
        <v>29643</v>
      </c>
      <c r="N3620" s="1" t="s">
        <v>104</v>
      </c>
    </row>
    <row r="3621" spans="1:14" x14ac:dyDescent="0.25">
      <c r="A3621" s="1" t="s">
        <v>25490</v>
      </c>
      <c r="B3621" s="1" t="s">
        <v>15344</v>
      </c>
      <c r="C3621" s="1" t="s">
        <v>29644</v>
      </c>
      <c r="D3621" s="1" t="s">
        <v>105</v>
      </c>
      <c r="E3621" s="33" t="str">
        <f t="shared" si="4"/>
        <v>1.3.2.8.1.14</v>
      </c>
      <c r="F3621" s="33">
        <v>1</v>
      </c>
      <c r="G3621" s="33">
        <v>3</v>
      </c>
      <c r="H3621" s="33">
        <v>2</v>
      </c>
      <c r="I3621" s="33">
        <v>8</v>
      </c>
      <c r="J3621" s="33">
        <v>1</v>
      </c>
      <c r="K3621" s="33">
        <v>14</v>
      </c>
      <c r="L3621" s="33" t="s">
        <v>4695</v>
      </c>
      <c r="M3621" s="1" t="s">
        <v>29644</v>
      </c>
      <c r="N3621" s="1" t="s">
        <v>105</v>
      </c>
    </row>
    <row r="3622" spans="1:14" x14ac:dyDescent="0.25">
      <c r="A3622" s="1" t="s">
        <v>25491</v>
      </c>
      <c r="B3622" s="1" t="s">
        <v>15345</v>
      </c>
      <c r="C3622" s="1" t="s">
        <v>29645</v>
      </c>
      <c r="D3622" s="1" t="s">
        <v>106</v>
      </c>
      <c r="E3622" s="33" t="str">
        <f t="shared" si="4"/>
        <v>1.3.2.8.1.15</v>
      </c>
      <c r="F3622" s="33">
        <v>1</v>
      </c>
      <c r="G3622" s="33">
        <v>3</v>
      </c>
      <c r="H3622" s="33">
        <v>2</v>
      </c>
      <c r="I3622" s="33">
        <v>8</v>
      </c>
      <c r="J3622" s="33">
        <v>1</v>
      </c>
      <c r="K3622" s="33">
        <v>15</v>
      </c>
      <c r="L3622" s="33" t="s">
        <v>4727</v>
      </c>
      <c r="M3622" s="1" t="s">
        <v>29645</v>
      </c>
      <c r="N3622" s="1" t="s">
        <v>106</v>
      </c>
    </row>
    <row r="3623" spans="1:14" x14ac:dyDescent="0.25">
      <c r="A3623" s="1" t="s">
        <v>25492</v>
      </c>
      <c r="B3623" s="1" t="s">
        <v>15346</v>
      </c>
      <c r="C3623" s="1" t="s">
        <v>29646</v>
      </c>
      <c r="D3623" s="1" t="s">
        <v>107</v>
      </c>
      <c r="E3623" s="33" t="str">
        <f t="shared" si="4"/>
        <v>1.3.2.8.1.16</v>
      </c>
      <c r="F3623" s="33">
        <v>1</v>
      </c>
      <c r="G3623" s="33">
        <v>3</v>
      </c>
      <c r="H3623" s="33">
        <v>2</v>
      </c>
      <c r="I3623" s="33">
        <v>8</v>
      </c>
      <c r="J3623" s="33">
        <v>1</v>
      </c>
      <c r="K3623" s="33">
        <v>16</v>
      </c>
      <c r="L3623" s="33" t="s">
        <v>4720</v>
      </c>
      <c r="M3623" s="1" t="s">
        <v>29646</v>
      </c>
      <c r="N3623" s="1" t="s">
        <v>107</v>
      </c>
    </row>
    <row r="3624" spans="1:14" x14ac:dyDescent="0.25">
      <c r="A3624" s="1" t="s">
        <v>25493</v>
      </c>
      <c r="B3624" s="1" t="s">
        <v>15347</v>
      </c>
      <c r="C3624" s="1" t="s">
        <v>29647</v>
      </c>
      <c r="D3624" s="1" t="s">
        <v>108</v>
      </c>
      <c r="E3624" s="33" t="str">
        <f t="shared" si="4"/>
        <v>1.3.2.8.1.17</v>
      </c>
      <c r="F3624" s="33">
        <v>1</v>
      </c>
      <c r="G3624" s="33">
        <v>3</v>
      </c>
      <c r="H3624" s="33">
        <v>2</v>
      </c>
      <c r="I3624" s="33">
        <v>8</v>
      </c>
      <c r="J3624" s="33">
        <v>1</v>
      </c>
      <c r="K3624" s="33">
        <v>17</v>
      </c>
      <c r="L3624" s="33" t="s">
        <v>4645</v>
      </c>
      <c r="M3624" s="1" t="s">
        <v>29647</v>
      </c>
      <c r="N3624" s="1" t="s">
        <v>108</v>
      </c>
    </row>
    <row r="3625" spans="1:14" x14ac:dyDescent="0.25">
      <c r="A3625" s="1" t="s">
        <v>25494</v>
      </c>
      <c r="B3625" s="1" t="s">
        <v>15348</v>
      </c>
      <c r="C3625" s="1" t="s">
        <v>29648</v>
      </c>
      <c r="D3625" s="1" t="s">
        <v>109</v>
      </c>
      <c r="E3625" s="33" t="str">
        <f t="shared" si="4"/>
        <v>1.3.2.8.1.18</v>
      </c>
      <c r="F3625" s="33">
        <v>1</v>
      </c>
      <c r="G3625" s="33">
        <v>3</v>
      </c>
      <c r="H3625" s="33">
        <v>2</v>
      </c>
      <c r="I3625" s="33">
        <v>8</v>
      </c>
      <c r="J3625" s="33">
        <v>1</v>
      </c>
      <c r="K3625" s="33">
        <v>18</v>
      </c>
      <c r="L3625" s="33" t="s">
        <v>4728</v>
      </c>
      <c r="M3625" s="1" t="s">
        <v>29648</v>
      </c>
      <c r="N3625" s="1" t="s">
        <v>109</v>
      </c>
    </row>
    <row r="3626" spans="1:14" x14ac:dyDescent="0.25">
      <c r="A3626" s="1" t="s">
        <v>25495</v>
      </c>
      <c r="B3626" s="1" t="s">
        <v>15349</v>
      </c>
      <c r="C3626" s="1" t="s">
        <v>29649</v>
      </c>
      <c r="D3626" s="1" t="s">
        <v>110</v>
      </c>
      <c r="E3626" s="33" t="str">
        <f t="shared" si="4"/>
        <v>1.3.2.8.1.19</v>
      </c>
      <c r="F3626" s="33">
        <v>1</v>
      </c>
      <c r="G3626" s="33">
        <v>3</v>
      </c>
      <c r="H3626" s="33">
        <v>2</v>
      </c>
      <c r="I3626" s="33">
        <v>8</v>
      </c>
      <c r="J3626" s="33">
        <v>1</v>
      </c>
      <c r="K3626" s="33">
        <v>19</v>
      </c>
      <c r="L3626" s="33" t="s">
        <v>4730</v>
      </c>
      <c r="M3626" s="1" t="s">
        <v>29649</v>
      </c>
      <c r="N3626" s="1" t="s">
        <v>110</v>
      </c>
    </row>
    <row r="3627" spans="1:14" x14ac:dyDescent="0.25">
      <c r="A3627" s="1" t="s">
        <v>25496</v>
      </c>
      <c r="B3627" s="1" t="s">
        <v>15350</v>
      </c>
      <c r="C3627" s="1" t="s">
        <v>29650</v>
      </c>
      <c r="D3627" s="1" t="s">
        <v>111</v>
      </c>
      <c r="E3627" s="33" t="str">
        <f t="shared" ref="E3627:E3690" si="5">F3627&amp;"."&amp;G3627&amp;"."&amp;H3627&amp;"."&amp;I3627&amp;"."&amp;J3627&amp;"."&amp;K3627</f>
        <v>1.3.2.8.1.20</v>
      </c>
      <c r="F3627" s="33">
        <v>1</v>
      </c>
      <c r="G3627" s="33">
        <v>3</v>
      </c>
      <c r="H3627" s="33">
        <v>2</v>
      </c>
      <c r="I3627" s="33">
        <v>8</v>
      </c>
      <c r="J3627" s="33">
        <v>1</v>
      </c>
      <c r="K3627" s="33">
        <v>20</v>
      </c>
      <c r="L3627" s="33" t="s">
        <v>4731</v>
      </c>
      <c r="M3627" s="1" t="s">
        <v>29650</v>
      </c>
      <c r="N3627" s="1" t="s">
        <v>111</v>
      </c>
    </row>
    <row r="3628" spans="1:14" x14ac:dyDescent="0.25">
      <c r="A3628" s="1" t="s">
        <v>25497</v>
      </c>
      <c r="B3628" s="1" t="s">
        <v>15351</v>
      </c>
      <c r="C3628" s="1" t="s">
        <v>29651</v>
      </c>
      <c r="D3628" s="1" t="s">
        <v>112</v>
      </c>
      <c r="E3628" s="33" t="str">
        <f t="shared" si="5"/>
        <v>1.3.2.8.1.21</v>
      </c>
      <c r="F3628" s="33">
        <v>1</v>
      </c>
      <c r="G3628" s="33">
        <v>3</v>
      </c>
      <c r="H3628" s="33">
        <v>2</v>
      </c>
      <c r="I3628" s="33">
        <v>8</v>
      </c>
      <c r="J3628" s="33">
        <v>1</v>
      </c>
      <c r="K3628" s="33">
        <v>21</v>
      </c>
      <c r="L3628" s="33" t="s">
        <v>4732</v>
      </c>
      <c r="M3628" s="1" t="s">
        <v>29651</v>
      </c>
      <c r="N3628" s="1" t="s">
        <v>112</v>
      </c>
    </row>
    <row r="3629" spans="1:14" x14ac:dyDescent="0.25">
      <c r="A3629" s="1" t="s">
        <v>25498</v>
      </c>
      <c r="B3629" s="1" t="s">
        <v>15352</v>
      </c>
      <c r="C3629" s="1" t="s">
        <v>29652</v>
      </c>
      <c r="D3629" s="1" t="s">
        <v>113</v>
      </c>
      <c r="E3629" s="33" t="str">
        <f t="shared" si="5"/>
        <v>1.3.2.8.1.22</v>
      </c>
      <c r="F3629" s="33">
        <v>1</v>
      </c>
      <c r="G3629" s="33">
        <v>3</v>
      </c>
      <c r="H3629" s="33">
        <v>2</v>
      </c>
      <c r="I3629" s="33">
        <v>8</v>
      </c>
      <c r="J3629" s="33">
        <v>1</v>
      </c>
      <c r="K3629" s="33">
        <v>22</v>
      </c>
      <c r="L3629" s="33" t="s">
        <v>4733</v>
      </c>
      <c r="M3629" s="1" t="s">
        <v>29652</v>
      </c>
      <c r="N3629" s="1" t="s">
        <v>113</v>
      </c>
    </row>
    <row r="3630" spans="1:14" x14ac:dyDescent="0.25">
      <c r="A3630" s="1" t="s">
        <v>25499</v>
      </c>
      <c r="B3630" s="1" t="s">
        <v>15353</v>
      </c>
      <c r="C3630" s="1" t="s">
        <v>29653</v>
      </c>
      <c r="D3630" s="1" t="s">
        <v>114</v>
      </c>
      <c r="E3630" s="33" t="str">
        <f t="shared" si="5"/>
        <v>1.3.2.8.1.23</v>
      </c>
      <c r="F3630" s="33">
        <v>1</v>
      </c>
      <c r="G3630" s="33">
        <v>3</v>
      </c>
      <c r="H3630" s="33">
        <v>2</v>
      </c>
      <c r="I3630" s="33">
        <v>8</v>
      </c>
      <c r="J3630" s="33">
        <v>1</v>
      </c>
      <c r="K3630" s="33">
        <v>23</v>
      </c>
      <c r="L3630" s="33" t="s">
        <v>4734</v>
      </c>
      <c r="M3630" s="1" t="s">
        <v>29653</v>
      </c>
      <c r="N3630" s="1" t="s">
        <v>114</v>
      </c>
    </row>
    <row r="3631" spans="1:14" x14ac:dyDescent="0.25">
      <c r="A3631" s="1" t="s">
        <v>25500</v>
      </c>
      <c r="B3631" s="1" t="s">
        <v>15354</v>
      </c>
      <c r="C3631" s="1" t="s">
        <v>29654</v>
      </c>
      <c r="D3631" s="1" t="s">
        <v>115</v>
      </c>
      <c r="E3631" s="33" t="str">
        <f t="shared" si="5"/>
        <v>1.3.2.8.1.24</v>
      </c>
      <c r="F3631" s="33">
        <v>1</v>
      </c>
      <c r="G3631" s="33">
        <v>3</v>
      </c>
      <c r="H3631" s="33">
        <v>2</v>
      </c>
      <c r="I3631" s="33">
        <v>8</v>
      </c>
      <c r="J3631" s="33">
        <v>1</v>
      </c>
      <c r="K3631" s="33">
        <v>24</v>
      </c>
      <c r="L3631" s="33" t="s">
        <v>4735</v>
      </c>
      <c r="M3631" s="1" t="s">
        <v>29654</v>
      </c>
      <c r="N3631" s="1" t="s">
        <v>115</v>
      </c>
    </row>
    <row r="3632" spans="1:14" x14ac:dyDescent="0.25">
      <c r="A3632" s="1" t="s">
        <v>25501</v>
      </c>
      <c r="B3632" s="1" t="s">
        <v>15355</v>
      </c>
      <c r="C3632" s="1" t="s">
        <v>29655</v>
      </c>
      <c r="D3632" s="1" t="s">
        <v>16020</v>
      </c>
      <c r="E3632" s="33" t="str">
        <f t="shared" si="5"/>
        <v>1.3.2.8.1.25</v>
      </c>
      <c r="F3632" s="33">
        <v>1</v>
      </c>
      <c r="G3632" s="33">
        <v>3</v>
      </c>
      <c r="H3632" s="33">
        <v>2</v>
      </c>
      <c r="I3632" s="33">
        <v>8</v>
      </c>
      <c r="J3632" s="33">
        <v>1</v>
      </c>
      <c r="K3632" s="33">
        <v>25</v>
      </c>
      <c r="L3632" s="33" t="s">
        <v>4736</v>
      </c>
      <c r="M3632" s="1" t="s">
        <v>29655</v>
      </c>
      <c r="N3632" s="1" t="s">
        <v>16020</v>
      </c>
    </row>
    <row r="3633" spans="1:14" x14ac:dyDescent="0.25">
      <c r="A3633" s="1" t="s">
        <v>25502</v>
      </c>
      <c r="B3633" s="1" t="s">
        <v>15356</v>
      </c>
      <c r="C3633" s="1" t="s">
        <v>29656</v>
      </c>
      <c r="D3633" s="1" t="s">
        <v>16021</v>
      </c>
      <c r="E3633" s="33" t="str">
        <f t="shared" si="5"/>
        <v>1.3.2.8.1.26</v>
      </c>
      <c r="F3633" s="33">
        <v>1</v>
      </c>
      <c r="G3633" s="33">
        <v>3</v>
      </c>
      <c r="H3633" s="33">
        <v>2</v>
      </c>
      <c r="I3633" s="33">
        <v>8</v>
      </c>
      <c r="J3633" s="33">
        <v>1</v>
      </c>
      <c r="K3633" s="33">
        <v>26</v>
      </c>
      <c r="L3633" s="33" t="s">
        <v>4737</v>
      </c>
      <c r="M3633" s="1" t="s">
        <v>29656</v>
      </c>
      <c r="N3633" s="1" t="s">
        <v>16021</v>
      </c>
    </row>
    <row r="3634" spans="1:14" x14ac:dyDescent="0.25">
      <c r="A3634" s="1" t="s">
        <v>25503</v>
      </c>
      <c r="B3634" s="1" t="s">
        <v>15357</v>
      </c>
      <c r="C3634" s="1" t="s">
        <v>29657</v>
      </c>
      <c r="D3634" s="1" t="s">
        <v>16022</v>
      </c>
      <c r="E3634" s="33" t="str">
        <f t="shared" si="5"/>
        <v>1.3.2.8.1.27</v>
      </c>
      <c r="F3634" s="33">
        <v>1</v>
      </c>
      <c r="G3634" s="33">
        <v>3</v>
      </c>
      <c r="H3634" s="33">
        <v>2</v>
      </c>
      <c r="I3634" s="33">
        <v>8</v>
      </c>
      <c r="J3634" s="33">
        <v>1</v>
      </c>
      <c r="K3634" s="33">
        <v>27</v>
      </c>
      <c r="L3634" s="33" t="s">
        <v>4738</v>
      </c>
      <c r="M3634" s="1" t="s">
        <v>29657</v>
      </c>
      <c r="N3634" s="1" t="s">
        <v>16022</v>
      </c>
    </row>
    <row r="3635" spans="1:14" x14ac:dyDescent="0.25">
      <c r="A3635" s="1" t="s">
        <v>25504</v>
      </c>
      <c r="B3635" s="1" t="s">
        <v>15358</v>
      </c>
      <c r="C3635" s="1" t="s">
        <v>29658</v>
      </c>
      <c r="D3635" s="1" t="s">
        <v>116</v>
      </c>
      <c r="E3635" s="33" t="str">
        <f t="shared" si="5"/>
        <v>1.3.2.8.1.28</v>
      </c>
      <c r="F3635" s="33">
        <v>1</v>
      </c>
      <c r="G3635" s="33">
        <v>3</v>
      </c>
      <c r="H3635" s="33">
        <v>2</v>
      </c>
      <c r="I3635" s="33">
        <v>8</v>
      </c>
      <c r="J3635" s="33">
        <v>1</v>
      </c>
      <c r="K3635" s="33">
        <v>28</v>
      </c>
      <c r="L3635" s="33" t="s">
        <v>4739</v>
      </c>
      <c r="M3635" s="1" t="s">
        <v>29658</v>
      </c>
      <c r="N3635" s="1" t="s">
        <v>116</v>
      </c>
    </row>
    <row r="3636" spans="1:14" x14ac:dyDescent="0.25">
      <c r="A3636" s="1" t="s">
        <v>25505</v>
      </c>
      <c r="B3636" s="1" t="s">
        <v>15359</v>
      </c>
      <c r="C3636" s="1" t="s">
        <v>29659</v>
      </c>
      <c r="D3636" s="1" t="s">
        <v>117</v>
      </c>
      <c r="E3636" s="33" t="str">
        <f t="shared" si="5"/>
        <v>1.3.2.8.1.29</v>
      </c>
      <c r="F3636" s="33">
        <v>1</v>
      </c>
      <c r="G3636" s="33">
        <v>3</v>
      </c>
      <c r="H3636" s="33">
        <v>2</v>
      </c>
      <c r="I3636" s="33">
        <v>8</v>
      </c>
      <c r="J3636" s="33">
        <v>1</v>
      </c>
      <c r="K3636" s="33">
        <v>29</v>
      </c>
      <c r="L3636" s="33" t="s">
        <v>4740</v>
      </c>
      <c r="M3636" s="1" t="s">
        <v>29659</v>
      </c>
      <c r="N3636" s="1" t="s">
        <v>117</v>
      </c>
    </row>
    <row r="3637" spans="1:14" x14ac:dyDescent="0.25">
      <c r="A3637" s="1" t="s">
        <v>25506</v>
      </c>
      <c r="B3637" s="1" t="s">
        <v>15360</v>
      </c>
      <c r="C3637" s="1" t="s">
        <v>29660</v>
      </c>
      <c r="D3637" s="1" t="s">
        <v>118</v>
      </c>
      <c r="E3637" s="33" t="str">
        <f t="shared" si="5"/>
        <v>1.3.2.8.1.30</v>
      </c>
      <c r="F3637" s="33">
        <v>1</v>
      </c>
      <c r="G3637" s="33">
        <v>3</v>
      </c>
      <c r="H3637" s="33">
        <v>2</v>
      </c>
      <c r="I3637" s="33">
        <v>8</v>
      </c>
      <c r="J3637" s="33">
        <v>1</v>
      </c>
      <c r="K3637" s="33">
        <v>30</v>
      </c>
      <c r="L3637" s="33" t="s">
        <v>4741</v>
      </c>
      <c r="M3637" s="1" t="s">
        <v>29660</v>
      </c>
      <c r="N3637" s="1" t="s">
        <v>118</v>
      </c>
    </row>
    <row r="3638" spans="1:14" x14ac:dyDescent="0.25">
      <c r="A3638" s="1" t="s">
        <v>25507</v>
      </c>
      <c r="B3638" s="1" t="s">
        <v>15361</v>
      </c>
      <c r="C3638" s="1" t="s">
        <v>29661</v>
      </c>
      <c r="D3638" s="1" t="s">
        <v>16023</v>
      </c>
      <c r="E3638" s="33" t="str">
        <f t="shared" si="5"/>
        <v>1.3.2.8.1.31</v>
      </c>
      <c r="F3638" s="33">
        <v>1</v>
      </c>
      <c r="G3638" s="33">
        <v>3</v>
      </c>
      <c r="H3638" s="33">
        <v>2</v>
      </c>
      <c r="I3638" s="33">
        <v>8</v>
      </c>
      <c r="J3638" s="33">
        <v>1</v>
      </c>
      <c r="K3638" s="33">
        <v>31</v>
      </c>
      <c r="L3638" s="33" t="s">
        <v>4742</v>
      </c>
      <c r="M3638" s="1" t="s">
        <v>29661</v>
      </c>
      <c r="N3638" s="1" t="s">
        <v>16023</v>
      </c>
    </row>
    <row r="3639" spans="1:14" x14ac:dyDescent="0.25">
      <c r="A3639" s="1" t="s">
        <v>25508</v>
      </c>
      <c r="B3639" s="1" t="s">
        <v>15362</v>
      </c>
      <c r="C3639" s="1" t="s">
        <v>29662</v>
      </c>
      <c r="D3639" s="1" t="s">
        <v>16024</v>
      </c>
      <c r="E3639" s="33" t="str">
        <f t="shared" si="5"/>
        <v>1.3.2.8.1.32</v>
      </c>
      <c r="F3639" s="33">
        <v>1</v>
      </c>
      <c r="G3639" s="33">
        <v>3</v>
      </c>
      <c r="H3639" s="33">
        <v>2</v>
      </c>
      <c r="I3639" s="33">
        <v>8</v>
      </c>
      <c r="J3639" s="33">
        <v>1</v>
      </c>
      <c r="K3639" s="33">
        <v>32</v>
      </c>
      <c r="L3639" s="33" t="s">
        <v>4743</v>
      </c>
      <c r="M3639" s="1" t="s">
        <v>29662</v>
      </c>
      <c r="N3639" s="1" t="s">
        <v>16024</v>
      </c>
    </row>
    <row r="3640" spans="1:14" x14ac:dyDescent="0.25">
      <c r="A3640" s="1" t="s">
        <v>25509</v>
      </c>
      <c r="B3640" s="1" t="s">
        <v>15363</v>
      </c>
      <c r="C3640" s="1" t="s">
        <v>29663</v>
      </c>
      <c r="D3640" s="1" t="s">
        <v>119</v>
      </c>
      <c r="E3640" s="33" t="str">
        <f t="shared" si="5"/>
        <v>1.3.2.8.1.33</v>
      </c>
      <c r="F3640" s="33">
        <v>1</v>
      </c>
      <c r="G3640" s="33">
        <v>3</v>
      </c>
      <c r="H3640" s="33">
        <v>2</v>
      </c>
      <c r="I3640" s="33">
        <v>8</v>
      </c>
      <c r="J3640" s="33">
        <v>1</v>
      </c>
      <c r="K3640" s="33">
        <v>33</v>
      </c>
      <c r="L3640" s="33" t="s">
        <v>4744</v>
      </c>
      <c r="M3640" s="1" t="s">
        <v>29663</v>
      </c>
      <c r="N3640" s="1" t="s">
        <v>119</v>
      </c>
    </row>
    <row r="3641" spans="1:14" x14ac:dyDescent="0.25">
      <c r="A3641" s="1" t="s">
        <v>25510</v>
      </c>
      <c r="B3641" s="1" t="s">
        <v>15364</v>
      </c>
      <c r="C3641" s="1" t="s">
        <v>29664</v>
      </c>
      <c r="D3641" s="1" t="s">
        <v>16025</v>
      </c>
      <c r="E3641" s="33" t="str">
        <f t="shared" si="5"/>
        <v>1.3.2.8.1.34</v>
      </c>
      <c r="F3641" s="33">
        <v>1</v>
      </c>
      <c r="G3641" s="33">
        <v>3</v>
      </c>
      <c r="H3641" s="33">
        <v>2</v>
      </c>
      <c r="I3641" s="33">
        <v>8</v>
      </c>
      <c r="J3641" s="33">
        <v>1</v>
      </c>
      <c r="K3641" s="33">
        <v>34</v>
      </c>
      <c r="L3641" s="33" t="s">
        <v>4745</v>
      </c>
      <c r="M3641" s="1" t="s">
        <v>29664</v>
      </c>
      <c r="N3641" s="1" t="s">
        <v>16025</v>
      </c>
    </row>
    <row r="3642" spans="1:14" x14ac:dyDescent="0.25">
      <c r="A3642" s="1" t="s">
        <v>25511</v>
      </c>
      <c r="B3642" s="1" t="s">
        <v>15365</v>
      </c>
      <c r="C3642" s="1" t="s">
        <v>29665</v>
      </c>
      <c r="D3642" s="1" t="s">
        <v>16026</v>
      </c>
      <c r="E3642" s="33" t="str">
        <f t="shared" si="5"/>
        <v>1.3.2.8.1.35</v>
      </c>
      <c r="F3642" s="33">
        <v>1</v>
      </c>
      <c r="G3642" s="33">
        <v>3</v>
      </c>
      <c r="H3642" s="33">
        <v>2</v>
      </c>
      <c r="I3642" s="33">
        <v>8</v>
      </c>
      <c r="J3642" s="33">
        <v>1</v>
      </c>
      <c r="K3642" s="33">
        <v>35</v>
      </c>
      <c r="L3642" s="33" t="s">
        <v>4746</v>
      </c>
      <c r="M3642" s="1" t="s">
        <v>29665</v>
      </c>
      <c r="N3642" s="1" t="s">
        <v>16026</v>
      </c>
    </row>
    <row r="3643" spans="1:14" x14ac:dyDescent="0.25">
      <c r="A3643" s="1" t="s">
        <v>25512</v>
      </c>
      <c r="B3643" s="1" t="s">
        <v>15366</v>
      </c>
      <c r="C3643" s="1" t="s">
        <v>29666</v>
      </c>
      <c r="D3643" s="1" t="s">
        <v>120</v>
      </c>
      <c r="E3643" s="33" t="str">
        <f t="shared" si="5"/>
        <v>1.3.2.8.1.36</v>
      </c>
      <c r="F3643" s="33">
        <v>1</v>
      </c>
      <c r="G3643" s="33">
        <v>3</v>
      </c>
      <c r="H3643" s="33">
        <v>2</v>
      </c>
      <c r="I3643" s="33">
        <v>8</v>
      </c>
      <c r="J3643" s="33">
        <v>1</v>
      </c>
      <c r="K3643" s="33">
        <v>36</v>
      </c>
      <c r="L3643" s="33" t="s">
        <v>4747</v>
      </c>
      <c r="M3643" s="1" t="s">
        <v>29666</v>
      </c>
      <c r="N3643" s="1" t="s">
        <v>120</v>
      </c>
    </row>
    <row r="3644" spans="1:14" x14ac:dyDescent="0.25">
      <c r="A3644" s="1" t="s">
        <v>25513</v>
      </c>
      <c r="B3644" s="1" t="s">
        <v>15367</v>
      </c>
      <c r="C3644" s="1" t="s">
        <v>29667</v>
      </c>
      <c r="D3644" s="1" t="s">
        <v>16027</v>
      </c>
      <c r="E3644" s="33" t="str">
        <f t="shared" si="5"/>
        <v>1.3.2.8.1.37</v>
      </c>
      <c r="F3644" s="33">
        <v>1</v>
      </c>
      <c r="G3644" s="33">
        <v>3</v>
      </c>
      <c r="H3644" s="33">
        <v>2</v>
      </c>
      <c r="I3644" s="33">
        <v>8</v>
      </c>
      <c r="J3644" s="33">
        <v>1</v>
      </c>
      <c r="K3644" s="33">
        <v>37</v>
      </c>
      <c r="L3644" s="33" t="s">
        <v>4748</v>
      </c>
      <c r="M3644" s="1" t="s">
        <v>29667</v>
      </c>
      <c r="N3644" s="1" t="s">
        <v>16027</v>
      </c>
    </row>
    <row r="3645" spans="1:14" x14ac:dyDescent="0.25">
      <c r="A3645" s="1" t="s">
        <v>25514</v>
      </c>
      <c r="B3645" s="1" t="s">
        <v>15368</v>
      </c>
      <c r="C3645" s="1" t="s">
        <v>29668</v>
      </c>
      <c r="D3645" s="1" t="s">
        <v>16028</v>
      </c>
      <c r="E3645" s="33" t="str">
        <f t="shared" si="5"/>
        <v>1.3.2.8.1.38</v>
      </c>
      <c r="F3645" s="33">
        <v>1</v>
      </c>
      <c r="G3645" s="33">
        <v>3</v>
      </c>
      <c r="H3645" s="33">
        <v>2</v>
      </c>
      <c r="I3645" s="33">
        <v>8</v>
      </c>
      <c r="J3645" s="33">
        <v>1</v>
      </c>
      <c r="K3645" s="33">
        <v>38</v>
      </c>
      <c r="L3645" s="33" t="s">
        <v>4749</v>
      </c>
      <c r="M3645" s="1" t="s">
        <v>29668</v>
      </c>
      <c r="N3645" s="1" t="s">
        <v>16028</v>
      </c>
    </row>
    <row r="3646" spans="1:14" x14ac:dyDescent="0.25">
      <c r="A3646" s="1" t="s">
        <v>25515</v>
      </c>
      <c r="B3646" s="1" t="s">
        <v>15369</v>
      </c>
      <c r="C3646" s="1" t="s">
        <v>29669</v>
      </c>
      <c r="D3646" s="1" t="s">
        <v>121</v>
      </c>
      <c r="E3646" s="33" t="str">
        <f t="shared" si="5"/>
        <v>1.3.2.8.1.39</v>
      </c>
      <c r="F3646" s="33">
        <v>1</v>
      </c>
      <c r="G3646" s="33">
        <v>3</v>
      </c>
      <c r="H3646" s="33">
        <v>2</v>
      </c>
      <c r="I3646" s="33">
        <v>8</v>
      </c>
      <c r="J3646" s="33">
        <v>1</v>
      </c>
      <c r="K3646" s="33">
        <v>39</v>
      </c>
      <c r="L3646" s="33" t="s">
        <v>4750</v>
      </c>
      <c r="M3646" s="1" t="s">
        <v>29669</v>
      </c>
      <c r="N3646" s="1" t="s">
        <v>121</v>
      </c>
    </row>
    <row r="3647" spans="1:14" x14ac:dyDescent="0.25">
      <c r="A3647" s="1" t="s">
        <v>25516</v>
      </c>
      <c r="B3647" s="1" t="s">
        <v>15370</v>
      </c>
      <c r="C3647" s="1" t="s">
        <v>29670</v>
      </c>
      <c r="D3647" s="1" t="s">
        <v>122</v>
      </c>
      <c r="E3647" s="33" t="str">
        <f t="shared" si="5"/>
        <v>1.3.2.8.1.40</v>
      </c>
      <c r="F3647" s="33">
        <v>1</v>
      </c>
      <c r="G3647" s="33">
        <v>3</v>
      </c>
      <c r="H3647" s="33">
        <v>2</v>
      </c>
      <c r="I3647" s="33">
        <v>8</v>
      </c>
      <c r="J3647" s="33">
        <v>1</v>
      </c>
      <c r="K3647" s="33">
        <v>40</v>
      </c>
      <c r="L3647" s="33" t="s">
        <v>4751</v>
      </c>
      <c r="M3647" s="1" t="s">
        <v>29670</v>
      </c>
      <c r="N3647" s="1" t="s">
        <v>122</v>
      </c>
    </row>
    <row r="3648" spans="1:14" x14ac:dyDescent="0.25">
      <c r="A3648" s="1" t="s">
        <v>25517</v>
      </c>
      <c r="B3648" s="1" t="s">
        <v>15201</v>
      </c>
      <c r="C3648" s="1" t="s">
        <v>29671</v>
      </c>
      <c r="D3648" s="1" t="s">
        <v>41</v>
      </c>
      <c r="E3648" s="33" t="str">
        <f t="shared" si="5"/>
        <v>1.3.2.8.1.41</v>
      </c>
      <c r="F3648" s="33">
        <v>1</v>
      </c>
      <c r="G3648" s="33">
        <v>3</v>
      </c>
      <c r="H3648" s="33">
        <v>2</v>
      </c>
      <c r="I3648" s="33">
        <v>8</v>
      </c>
      <c r="J3648" s="33">
        <v>1</v>
      </c>
      <c r="K3648" s="33">
        <v>41</v>
      </c>
      <c r="L3648" s="33" t="s">
        <v>4594</v>
      </c>
      <c r="M3648" s="1" t="s">
        <v>29671</v>
      </c>
      <c r="N3648" s="1" t="s">
        <v>41</v>
      </c>
    </row>
    <row r="3649" spans="1:14" x14ac:dyDescent="0.25">
      <c r="A3649" s="1" t="s">
        <v>25518</v>
      </c>
      <c r="B3649" s="1" t="s">
        <v>15371</v>
      </c>
      <c r="C3649" s="1" t="s">
        <v>29672</v>
      </c>
      <c r="D3649" s="1" t="s">
        <v>123</v>
      </c>
      <c r="E3649" s="33" t="str">
        <f t="shared" si="5"/>
        <v>1.3.2.8.1.42</v>
      </c>
      <c r="F3649" s="33">
        <v>1</v>
      </c>
      <c r="G3649" s="33">
        <v>3</v>
      </c>
      <c r="H3649" s="33">
        <v>2</v>
      </c>
      <c r="I3649" s="33">
        <v>8</v>
      </c>
      <c r="J3649" s="33">
        <v>1</v>
      </c>
      <c r="K3649" s="33">
        <v>42</v>
      </c>
      <c r="L3649" s="33" t="s">
        <v>4752</v>
      </c>
      <c r="M3649" s="1" t="s">
        <v>29672</v>
      </c>
      <c r="N3649" s="1" t="s">
        <v>123</v>
      </c>
    </row>
    <row r="3650" spans="1:14" x14ac:dyDescent="0.25">
      <c r="A3650" s="1" t="s">
        <v>25519</v>
      </c>
      <c r="B3650" s="1" t="s">
        <v>15372</v>
      </c>
      <c r="C3650" s="1" t="s">
        <v>29673</v>
      </c>
      <c r="D3650" s="1" t="s">
        <v>124</v>
      </c>
      <c r="E3650" s="33" t="str">
        <f t="shared" si="5"/>
        <v>1.3.2.8.1.43</v>
      </c>
      <c r="F3650" s="33">
        <v>1</v>
      </c>
      <c r="G3650" s="33">
        <v>3</v>
      </c>
      <c r="H3650" s="33">
        <v>2</v>
      </c>
      <c r="I3650" s="33">
        <v>8</v>
      </c>
      <c r="J3650" s="33">
        <v>1</v>
      </c>
      <c r="K3650" s="33">
        <v>43</v>
      </c>
      <c r="L3650" s="33" t="s">
        <v>4753</v>
      </c>
      <c r="M3650" s="1" t="s">
        <v>29673</v>
      </c>
      <c r="N3650" s="1" t="s">
        <v>124</v>
      </c>
    </row>
    <row r="3651" spans="1:14" x14ac:dyDescent="0.25">
      <c r="A3651" s="1" t="s">
        <v>25520</v>
      </c>
      <c r="B3651" s="1" t="s">
        <v>15373</v>
      </c>
      <c r="C3651" s="1" t="s">
        <v>29674</v>
      </c>
      <c r="D3651" s="1" t="s">
        <v>125</v>
      </c>
      <c r="E3651" s="33" t="str">
        <f t="shared" si="5"/>
        <v>1.3.2.8.1.44</v>
      </c>
      <c r="F3651" s="33">
        <v>1</v>
      </c>
      <c r="G3651" s="33">
        <v>3</v>
      </c>
      <c r="H3651" s="33">
        <v>2</v>
      </c>
      <c r="I3651" s="33">
        <v>8</v>
      </c>
      <c r="J3651" s="33">
        <v>1</v>
      </c>
      <c r="K3651" s="33">
        <v>44</v>
      </c>
      <c r="L3651" s="33" t="s">
        <v>4754</v>
      </c>
      <c r="M3651" s="1" t="s">
        <v>29674</v>
      </c>
      <c r="N3651" s="1" t="s">
        <v>125</v>
      </c>
    </row>
    <row r="3652" spans="1:14" x14ac:dyDescent="0.25">
      <c r="A3652" s="1" t="s">
        <v>25521</v>
      </c>
      <c r="B3652" s="1" t="s">
        <v>15374</v>
      </c>
      <c r="C3652" s="1" t="s">
        <v>29675</v>
      </c>
      <c r="D3652" s="1" t="s">
        <v>16029</v>
      </c>
      <c r="E3652" s="33" t="str">
        <f t="shared" si="5"/>
        <v>1.3.2.8.1.45</v>
      </c>
      <c r="F3652" s="33">
        <v>1</v>
      </c>
      <c r="G3652" s="33">
        <v>3</v>
      </c>
      <c r="H3652" s="33">
        <v>2</v>
      </c>
      <c r="I3652" s="33">
        <v>8</v>
      </c>
      <c r="J3652" s="33">
        <v>1</v>
      </c>
      <c r="K3652" s="33">
        <v>45</v>
      </c>
      <c r="L3652" s="33" t="s">
        <v>4715</v>
      </c>
      <c r="M3652" s="1" t="s">
        <v>29675</v>
      </c>
      <c r="N3652" s="1" t="s">
        <v>16029</v>
      </c>
    </row>
    <row r="3653" spans="1:14" x14ac:dyDescent="0.25">
      <c r="A3653" s="1" t="s">
        <v>25522</v>
      </c>
      <c r="B3653" s="1" t="s">
        <v>15375</v>
      </c>
      <c r="C3653" s="1" t="s">
        <v>29676</v>
      </c>
      <c r="D3653" s="1" t="s">
        <v>126</v>
      </c>
      <c r="E3653" s="33" t="str">
        <f t="shared" si="5"/>
        <v>1.3.2.8.1.46</v>
      </c>
      <c r="F3653" s="33">
        <v>1</v>
      </c>
      <c r="G3653" s="33">
        <v>3</v>
      </c>
      <c r="H3653" s="33">
        <v>2</v>
      </c>
      <c r="I3653" s="33">
        <v>8</v>
      </c>
      <c r="J3653" s="33">
        <v>1</v>
      </c>
      <c r="K3653" s="33">
        <v>46</v>
      </c>
      <c r="L3653" s="33" t="s">
        <v>4756</v>
      </c>
      <c r="M3653" s="1" t="s">
        <v>29676</v>
      </c>
      <c r="N3653" s="1" t="s">
        <v>126</v>
      </c>
    </row>
    <row r="3654" spans="1:14" x14ac:dyDescent="0.25">
      <c r="A3654" s="1" t="s">
        <v>25523</v>
      </c>
      <c r="B3654" s="1" t="s">
        <v>15376</v>
      </c>
      <c r="C3654" s="1" t="s">
        <v>29677</v>
      </c>
      <c r="D3654" s="1" t="s">
        <v>16030</v>
      </c>
      <c r="E3654" s="33" t="str">
        <f t="shared" si="5"/>
        <v>1.3.2.8.1.47</v>
      </c>
      <c r="F3654" s="33">
        <v>1</v>
      </c>
      <c r="G3654" s="33">
        <v>3</v>
      </c>
      <c r="H3654" s="33">
        <v>2</v>
      </c>
      <c r="I3654" s="33">
        <v>8</v>
      </c>
      <c r="J3654" s="33">
        <v>1</v>
      </c>
      <c r="K3654" s="33">
        <v>47</v>
      </c>
      <c r="L3654" s="33" t="s">
        <v>4757</v>
      </c>
      <c r="M3654" s="1" t="s">
        <v>29677</v>
      </c>
      <c r="N3654" s="1" t="s">
        <v>16030</v>
      </c>
    </row>
    <row r="3655" spans="1:14" x14ac:dyDescent="0.25">
      <c r="A3655" s="1" t="s">
        <v>25524</v>
      </c>
      <c r="B3655" s="1" t="s">
        <v>15377</v>
      </c>
      <c r="C3655" s="1" t="s">
        <v>29678</v>
      </c>
      <c r="D3655" s="1" t="s">
        <v>127</v>
      </c>
      <c r="E3655" s="33" t="str">
        <f t="shared" si="5"/>
        <v>1.3.2.8.1.48</v>
      </c>
      <c r="F3655" s="33">
        <v>1</v>
      </c>
      <c r="G3655" s="33">
        <v>3</v>
      </c>
      <c r="H3655" s="33">
        <v>2</v>
      </c>
      <c r="I3655" s="33">
        <v>8</v>
      </c>
      <c r="J3655" s="33">
        <v>1</v>
      </c>
      <c r="K3655" s="33">
        <v>48</v>
      </c>
      <c r="L3655" s="33" t="s">
        <v>4758</v>
      </c>
      <c r="M3655" s="1" t="s">
        <v>29678</v>
      </c>
      <c r="N3655" s="1" t="s">
        <v>127</v>
      </c>
    </row>
    <row r="3656" spans="1:14" x14ac:dyDescent="0.25">
      <c r="A3656" s="1" t="s">
        <v>25525</v>
      </c>
      <c r="B3656" s="1" t="s">
        <v>15378</v>
      </c>
      <c r="C3656" s="1" t="s">
        <v>29679</v>
      </c>
      <c r="D3656" s="1" t="s">
        <v>128</v>
      </c>
      <c r="E3656" s="33" t="str">
        <f t="shared" si="5"/>
        <v>1.3.2.8.1.49</v>
      </c>
      <c r="F3656" s="33">
        <v>1</v>
      </c>
      <c r="G3656" s="33">
        <v>3</v>
      </c>
      <c r="H3656" s="33">
        <v>2</v>
      </c>
      <c r="I3656" s="33">
        <v>8</v>
      </c>
      <c r="J3656" s="33">
        <v>1</v>
      </c>
      <c r="K3656" s="33">
        <v>49</v>
      </c>
      <c r="L3656" s="33" t="s">
        <v>4759</v>
      </c>
      <c r="M3656" s="1" t="s">
        <v>29679</v>
      </c>
      <c r="N3656" s="1" t="s">
        <v>128</v>
      </c>
    </row>
    <row r="3657" spans="1:14" x14ac:dyDescent="0.25">
      <c r="A3657" s="1" t="s">
        <v>25526</v>
      </c>
      <c r="B3657" s="1" t="s">
        <v>15379</v>
      </c>
      <c r="C3657" s="1" t="s">
        <v>29680</v>
      </c>
      <c r="D3657" s="1" t="s">
        <v>129</v>
      </c>
      <c r="E3657" s="33" t="str">
        <f t="shared" si="5"/>
        <v>1.3.2.8.1.50</v>
      </c>
      <c r="F3657" s="33">
        <v>1</v>
      </c>
      <c r="G3657" s="33">
        <v>3</v>
      </c>
      <c r="H3657" s="33">
        <v>2</v>
      </c>
      <c r="I3657" s="33">
        <v>8</v>
      </c>
      <c r="J3657" s="33">
        <v>1</v>
      </c>
      <c r="K3657" s="33">
        <v>50</v>
      </c>
      <c r="L3657" s="33" t="s">
        <v>4760</v>
      </c>
      <c r="M3657" s="1" t="s">
        <v>29680</v>
      </c>
      <c r="N3657" s="1" t="s">
        <v>129</v>
      </c>
    </row>
    <row r="3658" spans="1:14" x14ac:dyDescent="0.25">
      <c r="A3658" s="1" t="s">
        <v>25527</v>
      </c>
      <c r="B3658" s="1" t="s">
        <v>15380</v>
      </c>
      <c r="C3658" s="1" t="s">
        <v>29681</v>
      </c>
      <c r="D3658" s="1" t="s">
        <v>130</v>
      </c>
      <c r="E3658" s="33" t="str">
        <f t="shared" si="5"/>
        <v>1.3.2.8.1.51</v>
      </c>
      <c r="F3658" s="33">
        <v>1</v>
      </c>
      <c r="G3658" s="33">
        <v>3</v>
      </c>
      <c r="H3658" s="33">
        <v>2</v>
      </c>
      <c r="I3658" s="33">
        <v>8</v>
      </c>
      <c r="J3658" s="33">
        <v>1</v>
      </c>
      <c r="K3658" s="33">
        <v>51</v>
      </c>
      <c r="L3658" s="33" t="s">
        <v>4724</v>
      </c>
      <c r="M3658" s="1" t="s">
        <v>29681</v>
      </c>
      <c r="N3658" s="1" t="s">
        <v>130</v>
      </c>
    </row>
    <row r="3659" spans="1:14" x14ac:dyDescent="0.25">
      <c r="A3659" s="1" t="s">
        <v>25528</v>
      </c>
      <c r="B3659" s="1" t="s">
        <v>15381</v>
      </c>
      <c r="C3659" s="1" t="s">
        <v>29682</v>
      </c>
      <c r="D3659" s="1" t="s">
        <v>131</v>
      </c>
      <c r="E3659" s="33" t="str">
        <f t="shared" si="5"/>
        <v>1.3.2.8.1.52</v>
      </c>
      <c r="F3659" s="33">
        <v>1</v>
      </c>
      <c r="G3659" s="33">
        <v>3</v>
      </c>
      <c r="H3659" s="33">
        <v>2</v>
      </c>
      <c r="I3659" s="33">
        <v>8</v>
      </c>
      <c r="J3659" s="33">
        <v>1</v>
      </c>
      <c r="K3659" s="33">
        <v>52</v>
      </c>
      <c r="L3659" s="33" t="s">
        <v>4761</v>
      </c>
      <c r="M3659" s="1" t="s">
        <v>29682</v>
      </c>
      <c r="N3659" s="1" t="s">
        <v>131</v>
      </c>
    </row>
    <row r="3660" spans="1:14" x14ac:dyDescent="0.25">
      <c r="A3660" s="1" t="s">
        <v>25529</v>
      </c>
      <c r="B3660" s="1" t="s">
        <v>15382</v>
      </c>
      <c r="C3660" s="1" t="s">
        <v>29683</v>
      </c>
      <c r="D3660" s="1" t="s">
        <v>132</v>
      </c>
      <c r="E3660" s="33" t="str">
        <f t="shared" si="5"/>
        <v>1.3.2.8.1.53</v>
      </c>
      <c r="F3660" s="33">
        <v>1</v>
      </c>
      <c r="G3660" s="33">
        <v>3</v>
      </c>
      <c r="H3660" s="33">
        <v>2</v>
      </c>
      <c r="I3660" s="33">
        <v>8</v>
      </c>
      <c r="J3660" s="33">
        <v>1</v>
      </c>
      <c r="K3660" s="33">
        <v>53</v>
      </c>
      <c r="L3660" s="33" t="s">
        <v>4762</v>
      </c>
      <c r="M3660" s="1" t="s">
        <v>29683</v>
      </c>
      <c r="N3660" s="1" t="s">
        <v>132</v>
      </c>
    </row>
    <row r="3661" spans="1:14" x14ac:dyDescent="0.25">
      <c r="A3661" s="1" t="s">
        <v>25530</v>
      </c>
      <c r="B3661" s="1" t="s">
        <v>15383</v>
      </c>
      <c r="C3661" s="1" t="s">
        <v>29684</v>
      </c>
      <c r="D3661" s="1" t="s">
        <v>22948</v>
      </c>
      <c r="E3661" s="33" t="str">
        <f t="shared" si="5"/>
        <v>1.3.2.8.1.54</v>
      </c>
      <c r="F3661" s="33">
        <v>1</v>
      </c>
      <c r="G3661" s="33">
        <v>3</v>
      </c>
      <c r="H3661" s="33">
        <v>2</v>
      </c>
      <c r="I3661" s="33">
        <v>8</v>
      </c>
      <c r="J3661" s="33">
        <v>1</v>
      </c>
      <c r="K3661" s="33">
        <v>54</v>
      </c>
      <c r="L3661" s="33" t="s">
        <v>4763</v>
      </c>
      <c r="M3661" s="1" t="s">
        <v>29684</v>
      </c>
      <c r="N3661" s="1" t="s">
        <v>22948</v>
      </c>
    </row>
    <row r="3662" spans="1:14" x14ac:dyDescent="0.25">
      <c r="A3662" s="1" t="s">
        <v>25531</v>
      </c>
      <c r="B3662" s="1" t="s">
        <v>15384</v>
      </c>
      <c r="C3662" s="1" t="s">
        <v>29685</v>
      </c>
      <c r="D3662" s="1" t="s">
        <v>22949</v>
      </c>
      <c r="E3662" s="33" t="str">
        <f t="shared" si="5"/>
        <v>1.3.2.8.1.55</v>
      </c>
      <c r="F3662" s="33">
        <v>1</v>
      </c>
      <c r="G3662" s="33">
        <v>3</v>
      </c>
      <c r="H3662" s="33">
        <v>2</v>
      </c>
      <c r="I3662" s="33">
        <v>8</v>
      </c>
      <c r="J3662" s="33">
        <v>1</v>
      </c>
      <c r="K3662" s="33">
        <v>55</v>
      </c>
      <c r="L3662" s="33" t="s">
        <v>4764</v>
      </c>
      <c r="M3662" s="1" t="s">
        <v>29685</v>
      </c>
      <c r="N3662" s="1" t="s">
        <v>22949</v>
      </c>
    </row>
    <row r="3663" spans="1:14" x14ac:dyDescent="0.25">
      <c r="A3663" s="1" t="s">
        <v>25532</v>
      </c>
      <c r="B3663" s="1" t="s">
        <v>15385</v>
      </c>
      <c r="C3663" s="1" t="s">
        <v>29686</v>
      </c>
      <c r="D3663" s="1" t="s">
        <v>16031</v>
      </c>
      <c r="E3663" s="33" t="str">
        <f t="shared" si="5"/>
        <v>1.3.2.8.1.56</v>
      </c>
      <c r="F3663" s="33">
        <v>1</v>
      </c>
      <c r="G3663" s="33">
        <v>3</v>
      </c>
      <c r="H3663" s="33">
        <v>2</v>
      </c>
      <c r="I3663" s="33">
        <v>8</v>
      </c>
      <c r="J3663" s="33">
        <v>1</v>
      </c>
      <c r="K3663" s="33">
        <v>56</v>
      </c>
      <c r="L3663" s="33" t="s">
        <v>4765</v>
      </c>
      <c r="M3663" s="1" t="s">
        <v>29686</v>
      </c>
      <c r="N3663" s="1" t="s">
        <v>16031</v>
      </c>
    </row>
    <row r="3664" spans="1:14" x14ac:dyDescent="0.25">
      <c r="A3664" s="1" t="s">
        <v>25533</v>
      </c>
      <c r="B3664" s="1" t="s">
        <v>15386</v>
      </c>
      <c r="C3664" s="1" t="s">
        <v>29687</v>
      </c>
      <c r="D3664" s="1" t="s">
        <v>16032</v>
      </c>
      <c r="E3664" s="33" t="str">
        <f t="shared" si="5"/>
        <v>1.3.2.8.1.57</v>
      </c>
      <c r="F3664" s="33">
        <v>1</v>
      </c>
      <c r="G3664" s="33">
        <v>3</v>
      </c>
      <c r="H3664" s="33">
        <v>2</v>
      </c>
      <c r="I3664" s="33">
        <v>8</v>
      </c>
      <c r="J3664" s="33">
        <v>1</v>
      </c>
      <c r="K3664" s="33">
        <v>57</v>
      </c>
      <c r="L3664" s="33" t="s">
        <v>5105</v>
      </c>
      <c r="M3664" s="1" t="s">
        <v>29687</v>
      </c>
      <c r="N3664" s="1" t="s">
        <v>16032</v>
      </c>
    </row>
    <row r="3665" spans="1:14" x14ac:dyDescent="0.25">
      <c r="A3665" s="1" t="s">
        <v>25534</v>
      </c>
      <c r="B3665" s="1" t="s">
        <v>15387</v>
      </c>
      <c r="C3665" s="1" t="s">
        <v>29688</v>
      </c>
      <c r="D3665" s="1" t="s">
        <v>16033</v>
      </c>
      <c r="E3665" s="33" t="str">
        <f t="shared" si="5"/>
        <v>1.3.2.8.1.58</v>
      </c>
      <c r="F3665" s="33">
        <v>1</v>
      </c>
      <c r="G3665" s="33">
        <v>3</v>
      </c>
      <c r="H3665" s="33">
        <v>2</v>
      </c>
      <c r="I3665" s="33">
        <v>8</v>
      </c>
      <c r="J3665" s="33">
        <v>1</v>
      </c>
      <c r="K3665" s="33">
        <v>58</v>
      </c>
      <c r="L3665" s="33" t="s">
        <v>5106</v>
      </c>
      <c r="M3665" s="1" t="s">
        <v>29688</v>
      </c>
      <c r="N3665" s="1" t="s">
        <v>16033</v>
      </c>
    </row>
    <row r="3666" spans="1:14" x14ac:dyDescent="0.25">
      <c r="A3666" s="1" t="s">
        <v>25535</v>
      </c>
      <c r="B3666" s="1" t="s">
        <v>15388</v>
      </c>
      <c r="C3666" s="1" t="s">
        <v>29689</v>
      </c>
      <c r="D3666" s="1" t="s">
        <v>16034</v>
      </c>
      <c r="E3666" s="33" t="str">
        <f t="shared" si="5"/>
        <v>1.3.2.8.1.59</v>
      </c>
      <c r="F3666" s="33">
        <v>1</v>
      </c>
      <c r="G3666" s="33">
        <v>3</v>
      </c>
      <c r="H3666" s="33">
        <v>2</v>
      </c>
      <c r="I3666" s="33">
        <v>8</v>
      </c>
      <c r="J3666" s="33">
        <v>1</v>
      </c>
      <c r="K3666" s="33">
        <v>59</v>
      </c>
      <c r="L3666" s="33" t="s">
        <v>4723</v>
      </c>
      <c r="M3666" s="1" t="s">
        <v>29689</v>
      </c>
      <c r="N3666" s="1" t="s">
        <v>16034</v>
      </c>
    </row>
    <row r="3667" spans="1:14" x14ac:dyDescent="0.25">
      <c r="A3667" s="1" t="s">
        <v>25536</v>
      </c>
      <c r="B3667" s="1" t="s">
        <v>15389</v>
      </c>
      <c r="C3667" s="1" t="s">
        <v>29690</v>
      </c>
      <c r="D3667" s="1" t="s">
        <v>16035</v>
      </c>
      <c r="E3667" s="33" t="str">
        <f t="shared" si="5"/>
        <v>1.3.2.8.1.60</v>
      </c>
      <c r="F3667" s="33">
        <v>1</v>
      </c>
      <c r="G3667" s="33">
        <v>3</v>
      </c>
      <c r="H3667" s="33">
        <v>2</v>
      </c>
      <c r="I3667" s="33">
        <v>8</v>
      </c>
      <c r="J3667" s="33">
        <v>1</v>
      </c>
      <c r="K3667" s="33">
        <v>60</v>
      </c>
      <c r="L3667" s="33" t="s">
        <v>5107</v>
      </c>
      <c r="M3667" s="1" t="s">
        <v>29690</v>
      </c>
      <c r="N3667" s="1" t="s">
        <v>16035</v>
      </c>
    </row>
    <row r="3668" spans="1:14" x14ac:dyDescent="0.25">
      <c r="A3668" s="1" t="s">
        <v>25537</v>
      </c>
      <c r="B3668" s="1" t="s">
        <v>15390</v>
      </c>
      <c r="C3668" s="1" t="s">
        <v>29691</v>
      </c>
      <c r="D3668" s="1" t="s">
        <v>16036</v>
      </c>
      <c r="E3668" s="33" t="str">
        <f t="shared" si="5"/>
        <v>1.3.2.8.1.61</v>
      </c>
      <c r="F3668" s="33">
        <v>1</v>
      </c>
      <c r="G3668" s="33">
        <v>3</v>
      </c>
      <c r="H3668" s="33">
        <v>2</v>
      </c>
      <c r="I3668" s="33">
        <v>8</v>
      </c>
      <c r="J3668" s="33">
        <v>1</v>
      </c>
      <c r="K3668" s="33">
        <v>61</v>
      </c>
      <c r="L3668" s="33" t="s">
        <v>5108</v>
      </c>
      <c r="M3668" s="1" t="s">
        <v>29691</v>
      </c>
      <c r="N3668" s="1" t="s">
        <v>16036</v>
      </c>
    </row>
    <row r="3669" spans="1:14" x14ac:dyDescent="0.25">
      <c r="A3669" s="1" t="s">
        <v>25538</v>
      </c>
      <c r="B3669" s="1" t="s">
        <v>15391</v>
      </c>
      <c r="C3669" s="1" t="s">
        <v>29692</v>
      </c>
      <c r="D3669" s="1" t="s">
        <v>16037</v>
      </c>
      <c r="E3669" s="33" t="str">
        <f t="shared" si="5"/>
        <v>1.3.2.8.1.62</v>
      </c>
      <c r="F3669" s="33">
        <v>1</v>
      </c>
      <c r="G3669" s="33">
        <v>3</v>
      </c>
      <c r="H3669" s="33">
        <v>2</v>
      </c>
      <c r="I3669" s="33">
        <v>8</v>
      </c>
      <c r="J3669" s="33">
        <v>1</v>
      </c>
      <c r="K3669" s="33">
        <v>62</v>
      </c>
      <c r="L3669" s="33" t="s">
        <v>5109</v>
      </c>
      <c r="M3669" s="1" t="s">
        <v>29692</v>
      </c>
      <c r="N3669" s="1" t="s">
        <v>16037</v>
      </c>
    </row>
    <row r="3670" spans="1:14" x14ac:dyDescent="0.25">
      <c r="A3670" s="1" t="s">
        <v>25539</v>
      </c>
      <c r="B3670" s="1" t="s">
        <v>15392</v>
      </c>
      <c r="C3670" s="1" t="s">
        <v>29693</v>
      </c>
      <c r="D3670" s="1" t="s">
        <v>16038</v>
      </c>
      <c r="E3670" s="33" t="str">
        <f t="shared" si="5"/>
        <v>1.3.2.8.1.63</v>
      </c>
      <c r="F3670" s="33">
        <v>1</v>
      </c>
      <c r="G3670" s="33">
        <v>3</v>
      </c>
      <c r="H3670" s="33">
        <v>2</v>
      </c>
      <c r="I3670" s="33">
        <v>8</v>
      </c>
      <c r="J3670" s="33">
        <v>1</v>
      </c>
      <c r="K3670" s="33">
        <v>63</v>
      </c>
      <c r="L3670" s="33" t="s">
        <v>5110</v>
      </c>
      <c r="M3670" s="1" t="s">
        <v>29693</v>
      </c>
      <c r="N3670" s="1" t="s">
        <v>16038</v>
      </c>
    </row>
    <row r="3671" spans="1:14" x14ac:dyDescent="0.25">
      <c r="A3671" s="1" t="s">
        <v>25540</v>
      </c>
      <c r="B3671" s="1" t="s">
        <v>15393</v>
      </c>
      <c r="C3671" s="1" t="s">
        <v>29694</v>
      </c>
      <c r="D3671" s="1" t="s">
        <v>16039</v>
      </c>
      <c r="E3671" s="33" t="str">
        <f t="shared" si="5"/>
        <v>1.3.2.8.1.64</v>
      </c>
      <c r="F3671" s="33">
        <v>1</v>
      </c>
      <c r="G3671" s="33">
        <v>3</v>
      </c>
      <c r="H3671" s="33">
        <v>2</v>
      </c>
      <c r="I3671" s="33">
        <v>8</v>
      </c>
      <c r="J3671" s="33">
        <v>1</v>
      </c>
      <c r="K3671" s="33">
        <v>64</v>
      </c>
      <c r="L3671" s="33" t="s">
        <v>4726</v>
      </c>
      <c r="M3671" s="1" t="s">
        <v>29694</v>
      </c>
      <c r="N3671" s="1" t="s">
        <v>16039</v>
      </c>
    </row>
    <row r="3672" spans="1:14" x14ac:dyDescent="0.25">
      <c r="A3672" s="1" t="s">
        <v>25541</v>
      </c>
      <c r="B3672" s="1" t="s">
        <v>15394</v>
      </c>
      <c r="C3672" s="1" t="s">
        <v>29695</v>
      </c>
      <c r="D3672" s="1" t="s">
        <v>16040</v>
      </c>
      <c r="E3672" s="33" t="str">
        <f t="shared" si="5"/>
        <v>1.3.2.8.2.1</v>
      </c>
      <c r="F3672" s="33">
        <v>1</v>
      </c>
      <c r="G3672" s="33">
        <v>3</v>
      </c>
      <c r="H3672" s="33">
        <v>2</v>
      </c>
      <c r="I3672" s="33">
        <v>8</v>
      </c>
      <c r="J3672" s="33">
        <v>2</v>
      </c>
      <c r="K3672" s="33">
        <v>1</v>
      </c>
      <c r="L3672" s="33" t="s">
        <v>4777</v>
      </c>
      <c r="M3672" s="1" t="s">
        <v>29695</v>
      </c>
      <c r="N3672" s="1" t="s">
        <v>16040</v>
      </c>
    </row>
    <row r="3673" spans="1:14" x14ac:dyDescent="0.25">
      <c r="A3673" s="1" t="s">
        <v>25542</v>
      </c>
      <c r="B3673" s="1" t="s">
        <v>15395</v>
      </c>
      <c r="C3673" s="1" t="s">
        <v>29696</v>
      </c>
      <c r="D3673" s="1" t="s">
        <v>16041</v>
      </c>
      <c r="E3673" s="33" t="str">
        <f t="shared" si="5"/>
        <v>1.3.2.8.2.2</v>
      </c>
      <c r="F3673" s="33">
        <v>1</v>
      </c>
      <c r="G3673" s="33">
        <v>3</v>
      </c>
      <c r="H3673" s="33">
        <v>2</v>
      </c>
      <c r="I3673" s="33">
        <v>8</v>
      </c>
      <c r="J3673" s="33">
        <v>2</v>
      </c>
      <c r="K3673" s="33">
        <v>2</v>
      </c>
      <c r="L3673" s="33" t="s">
        <v>4778</v>
      </c>
      <c r="M3673" s="1" t="s">
        <v>29696</v>
      </c>
      <c r="N3673" s="1" t="s">
        <v>16041</v>
      </c>
    </row>
    <row r="3674" spans="1:14" x14ac:dyDescent="0.25">
      <c r="A3674" s="1" t="s">
        <v>25543</v>
      </c>
      <c r="B3674" s="1" t="s">
        <v>15396</v>
      </c>
      <c r="C3674" s="1" t="s">
        <v>29697</v>
      </c>
      <c r="D3674" s="1" t="s">
        <v>16042</v>
      </c>
      <c r="E3674" s="33" t="str">
        <f t="shared" si="5"/>
        <v>1.3.2.8.2.3</v>
      </c>
      <c r="F3674" s="33">
        <v>1</v>
      </c>
      <c r="G3674" s="33">
        <v>3</v>
      </c>
      <c r="H3674" s="33">
        <v>2</v>
      </c>
      <c r="I3674" s="33">
        <v>8</v>
      </c>
      <c r="J3674" s="33">
        <v>2</v>
      </c>
      <c r="K3674" s="33">
        <v>3</v>
      </c>
      <c r="L3674" s="33" t="s">
        <v>4686</v>
      </c>
      <c r="M3674" s="1" t="s">
        <v>29697</v>
      </c>
      <c r="N3674" s="1" t="s">
        <v>16042</v>
      </c>
    </row>
    <row r="3675" spans="1:14" x14ac:dyDescent="0.25">
      <c r="A3675" s="1" t="s">
        <v>25544</v>
      </c>
      <c r="B3675" s="1" t="s">
        <v>15397</v>
      </c>
      <c r="C3675" s="1" t="s">
        <v>29698</v>
      </c>
      <c r="D3675" s="1" t="s">
        <v>16043</v>
      </c>
      <c r="E3675" s="33" t="str">
        <f t="shared" si="5"/>
        <v>1.3.2.8.2.4</v>
      </c>
      <c r="F3675" s="33">
        <v>1</v>
      </c>
      <c r="G3675" s="33">
        <v>3</v>
      </c>
      <c r="H3675" s="33">
        <v>2</v>
      </c>
      <c r="I3675" s="33">
        <v>8</v>
      </c>
      <c r="J3675" s="33">
        <v>2</v>
      </c>
      <c r="K3675" s="33">
        <v>4</v>
      </c>
      <c r="L3675" s="33" t="s">
        <v>4605</v>
      </c>
      <c r="M3675" s="1" t="s">
        <v>29698</v>
      </c>
      <c r="N3675" s="1" t="s">
        <v>16043</v>
      </c>
    </row>
    <row r="3676" spans="1:14" x14ac:dyDescent="0.25">
      <c r="A3676" s="1" t="s">
        <v>25545</v>
      </c>
      <c r="B3676" s="1" t="s">
        <v>15398</v>
      </c>
      <c r="C3676" s="1" t="s">
        <v>29699</v>
      </c>
      <c r="D3676" s="1" t="s">
        <v>16044</v>
      </c>
      <c r="E3676" s="33" t="str">
        <f t="shared" si="5"/>
        <v>1.3.2.8.2.5</v>
      </c>
      <c r="F3676" s="33">
        <v>1</v>
      </c>
      <c r="G3676" s="33">
        <v>3</v>
      </c>
      <c r="H3676" s="33">
        <v>2</v>
      </c>
      <c r="I3676" s="33">
        <v>8</v>
      </c>
      <c r="J3676" s="33">
        <v>2</v>
      </c>
      <c r="K3676" s="33">
        <v>5</v>
      </c>
      <c r="L3676" s="33" t="s">
        <v>4779</v>
      </c>
      <c r="M3676" s="1" t="s">
        <v>29699</v>
      </c>
      <c r="N3676" s="1" t="s">
        <v>16044</v>
      </c>
    </row>
    <row r="3677" spans="1:14" x14ac:dyDescent="0.25">
      <c r="A3677" s="1" t="s">
        <v>25546</v>
      </c>
      <c r="B3677" s="1" t="s">
        <v>15399</v>
      </c>
      <c r="C3677" s="1" t="s">
        <v>29700</v>
      </c>
      <c r="D3677" s="1" t="s">
        <v>16045</v>
      </c>
      <c r="E3677" s="33" t="str">
        <f t="shared" si="5"/>
        <v>1.3.2.8.2.6</v>
      </c>
      <c r="F3677" s="33">
        <v>1</v>
      </c>
      <c r="G3677" s="33">
        <v>3</v>
      </c>
      <c r="H3677" s="33">
        <v>2</v>
      </c>
      <c r="I3677" s="33">
        <v>8</v>
      </c>
      <c r="J3677" s="33">
        <v>2</v>
      </c>
      <c r="K3677" s="33">
        <v>6</v>
      </c>
      <c r="L3677" s="33" t="s">
        <v>4796</v>
      </c>
      <c r="M3677" s="1" t="s">
        <v>29700</v>
      </c>
      <c r="N3677" s="1" t="s">
        <v>16045</v>
      </c>
    </row>
    <row r="3678" spans="1:14" x14ac:dyDescent="0.25">
      <c r="A3678" s="1" t="s">
        <v>25547</v>
      </c>
      <c r="B3678" s="1" t="s">
        <v>20599</v>
      </c>
      <c r="C3678" s="1" t="s">
        <v>29701</v>
      </c>
      <c r="D3678" s="1" t="s">
        <v>16046</v>
      </c>
      <c r="E3678" s="33" t="str">
        <f t="shared" si="5"/>
        <v>1.3.2.8.3.1</v>
      </c>
      <c r="F3678" s="33">
        <v>1</v>
      </c>
      <c r="G3678" s="33">
        <v>3</v>
      </c>
      <c r="H3678" s="33">
        <v>2</v>
      </c>
      <c r="I3678" s="33">
        <v>8</v>
      </c>
      <c r="J3678" s="33">
        <v>3</v>
      </c>
      <c r="K3678" s="33">
        <v>1</v>
      </c>
      <c r="L3678" s="33" t="s">
        <v>4766</v>
      </c>
      <c r="M3678" s="1" t="s">
        <v>29701</v>
      </c>
      <c r="N3678" s="1" t="s">
        <v>16046</v>
      </c>
    </row>
    <row r="3679" spans="1:14" x14ac:dyDescent="0.25">
      <c r="A3679" s="1" t="s">
        <v>25548</v>
      </c>
      <c r="B3679" s="1" t="s">
        <v>15400</v>
      </c>
      <c r="C3679" s="1" t="s">
        <v>29702</v>
      </c>
      <c r="D3679" s="1" t="s">
        <v>16047</v>
      </c>
      <c r="E3679" s="33" t="str">
        <f t="shared" si="5"/>
        <v>1.3.2.8.3.2</v>
      </c>
      <c r="F3679" s="33">
        <v>1</v>
      </c>
      <c r="G3679" s="33">
        <v>3</v>
      </c>
      <c r="H3679" s="33">
        <v>2</v>
      </c>
      <c r="I3679" s="33">
        <v>8</v>
      </c>
      <c r="J3679" s="33">
        <v>3</v>
      </c>
      <c r="K3679" s="33">
        <v>2</v>
      </c>
      <c r="L3679" s="33" t="s">
        <v>4767</v>
      </c>
      <c r="M3679" s="1" t="s">
        <v>29702</v>
      </c>
      <c r="N3679" s="1" t="s">
        <v>16047</v>
      </c>
    </row>
    <row r="3680" spans="1:14" x14ac:dyDescent="0.25">
      <c r="A3680" s="1" t="s">
        <v>25549</v>
      </c>
      <c r="B3680" s="1" t="s">
        <v>15401</v>
      </c>
      <c r="C3680" s="1" t="s">
        <v>29703</v>
      </c>
      <c r="D3680" s="1" t="s">
        <v>16048</v>
      </c>
      <c r="E3680" s="33" t="str">
        <f t="shared" si="5"/>
        <v>1.3.2.8.3.3</v>
      </c>
      <c r="F3680" s="33">
        <v>1</v>
      </c>
      <c r="G3680" s="33">
        <v>3</v>
      </c>
      <c r="H3680" s="33">
        <v>2</v>
      </c>
      <c r="I3680" s="33">
        <v>8</v>
      </c>
      <c r="J3680" s="33">
        <v>3</v>
      </c>
      <c r="K3680" s="33">
        <v>3</v>
      </c>
      <c r="L3680" s="33" t="s">
        <v>4768</v>
      </c>
      <c r="M3680" s="1" t="s">
        <v>29703</v>
      </c>
      <c r="N3680" s="1" t="s">
        <v>16048</v>
      </c>
    </row>
    <row r="3681" spans="1:14" x14ac:dyDescent="0.25">
      <c r="A3681" s="1" t="s">
        <v>25550</v>
      </c>
      <c r="B3681" s="1" t="s">
        <v>15402</v>
      </c>
      <c r="C3681" s="1" t="s">
        <v>29704</v>
      </c>
      <c r="D3681" s="1" t="s">
        <v>16049</v>
      </c>
      <c r="E3681" s="33" t="str">
        <f t="shared" si="5"/>
        <v>1.3.2.8.3.4</v>
      </c>
      <c r="F3681" s="33">
        <v>1</v>
      </c>
      <c r="G3681" s="33">
        <v>3</v>
      </c>
      <c r="H3681" s="33">
        <v>2</v>
      </c>
      <c r="I3681" s="33">
        <v>8</v>
      </c>
      <c r="J3681" s="33">
        <v>3</v>
      </c>
      <c r="K3681" s="33">
        <v>4</v>
      </c>
      <c r="L3681" s="33" t="s">
        <v>4711</v>
      </c>
      <c r="M3681" s="1" t="s">
        <v>29704</v>
      </c>
      <c r="N3681" s="1" t="s">
        <v>16049</v>
      </c>
    </row>
    <row r="3682" spans="1:14" x14ac:dyDescent="0.25">
      <c r="A3682" s="1" t="s">
        <v>25551</v>
      </c>
      <c r="B3682" s="1" t="s">
        <v>15403</v>
      </c>
      <c r="C3682" s="1" t="s">
        <v>29705</v>
      </c>
      <c r="D3682" s="1" t="s">
        <v>16050</v>
      </c>
      <c r="E3682" s="33" t="str">
        <f t="shared" si="5"/>
        <v>1.3.2.8.3.5</v>
      </c>
      <c r="F3682" s="33">
        <v>1</v>
      </c>
      <c r="G3682" s="33">
        <v>3</v>
      </c>
      <c r="H3682" s="33">
        <v>2</v>
      </c>
      <c r="I3682" s="33">
        <v>8</v>
      </c>
      <c r="J3682" s="33">
        <v>3</v>
      </c>
      <c r="K3682" s="33">
        <v>5</v>
      </c>
      <c r="L3682" s="33" t="s">
        <v>4769</v>
      </c>
      <c r="M3682" s="1" t="s">
        <v>29705</v>
      </c>
      <c r="N3682" s="1" t="s">
        <v>16050</v>
      </c>
    </row>
    <row r="3683" spans="1:14" x14ac:dyDescent="0.25">
      <c r="A3683" s="1" t="s">
        <v>25552</v>
      </c>
      <c r="B3683" s="1" t="s">
        <v>15404</v>
      </c>
      <c r="C3683" s="1" t="s">
        <v>29706</v>
      </c>
      <c r="D3683" s="1" t="s">
        <v>16051</v>
      </c>
      <c r="E3683" s="33" t="str">
        <f t="shared" si="5"/>
        <v>1.3.2.8.3.6</v>
      </c>
      <c r="F3683" s="33">
        <v>1</v>
      </c>
      <c r="G3683" s="33">
        <v>3</v>
      </c>
      <c r="H3683" s="33">
        <v>2</v>
      </c>
      <c r="I3683" s="33">
        <v>8</v>
      </c>
      <c r="J3683" s="33">
        <v>3</v>
      </c>
      <c r="K3683" s="33">
        <v>6</v>
      </c>
      <c r="L3683" s="33" t="s">
        <v>4770</v>
      </c>
      <c r="M3683" s="1" t="s">
        <v>29706</v>
      </c>
      <c r="N3683" s="1" t="s">
        <v>16051</v>
      </c>
    </row>
    <row r="3684" spans="1:14" x14ac:dyDescent="0.25">
      <c r="A3684" s="1" t="s">
        <v>25553</v>
      </c>
      <c r="B3684" s="1" t="s">
        <v>15405</v>
      </c>
      <c r="C3684" s="1" t="s">
        <v>29707</v>
      </c>
      <c r="D3684" s="1" t="s">
        <v>16052</v>
      </c>
      <c r="E3684" s="33" t="str">
        <f t="shared" si="5"/>
        <v>1.3.2.8.3.7</v>
      </c>
      <c r="F3684" s="33">
        <v>1</v>
      </c>
      <c r="G3684" s="33">
        <v>3</v>
      </c>
      <c r="H3684" s="33">
        <v>2</v>
      </c>
      <c r="I3684" s="33">
        <v>8</v>
      </c>
      <c r="J3684" s="33">
        <v>3</v>
      </c>
      <c r="K3684" s="33">
        <v>7</v>
      </c>
      <c r="L3684" s="33" t="s">
        <v>4771</v>
      </c>
      <c r="M3684" s="1" t="s">
        <v>29707</v>
      </c>
      <c r="N3684" s="1" t="s">
        <v>16052</v>
      </c>
    </row>
    <row r="3685" spans="1:14" x14ac:dyDescent="0.25">
      <c r="A3685" s="1" t="s">
        <v>25554</v>
      </c>
      <c r="B3685" s="1" t="s">
        <v>20600</v>
      </c>
      <c r="C3685" s="1" t="s">
        <v>29708</v>
      </c>
      <c r="D3685" s="1" t="s">
        <v>16053</v>
      </c>
      <c r="E3685" s="33" t="str">
        <f t="shared" si="5"/>
        <v>1.3.2.8.3.8</v>
      </c>
      <c r="F3685" s="33">
        <v>1</v>
      </c>
      <c r="G3685" s="33">
        <v>3</v>
      </c>
      <c r="H3685" s="33">
        <v>2</v>
      </c>
      <c r="I3685" s="33">
        <v>8</v>
      </c>
      <c r="J3685" s="33">
        <v>3</v>
      </c>
      <c r="K3685" s="33">
        <v>8</v>
      </c>
      <c r="L3685" s="33" t="s">
        <v>4772</v>
      </c>
      <c r="M3685" s="1" t="s">
        <v>29708</v>
      </c>
      <c r="N3685" s="1" t="s">
        <v>16053</v>
      </c>
    </row>
    <row r="3686" spans="1:14" x14ac:dyDescent="0.25">
      <c r="A3686" s="1" t="s">
        <v>25555</v>
      </c>
      <c r="B3686" s="1" t="s">
        <v>15406</v>
      </c>
      <c r="C3686" s="1" t="s">
        <v>29709</v>
      </c>
      <c r="D3686" s="1" t="s">
        <v>16054</v>
      </c>
      <c r="E3686" s="33" t="str">
        <f t="shared" si="5"/>
        <v>1.3.2.8.3.9</v>
      </c>
      <c r="F3686" s="33">
        <v>1</v>
      </c>
      <c r="G3686" s="33">
        <v>3</v>
      </c>
      <c r="H3686" s="33">
        <v>2</v>
      </c>
      <c r="I3686" s="33">
        <v>8</v>
      </c>
      <c r="J3686" s="33">
        <v>3</v>
      </c>
      <c r="K3686" s="33">
        <v>9</v>
      </c>
      <c r="L3686" s="33" t="s">
        <v>4773</v>
      </c>
      <c r="M3686" s="1" t="s">
        <v>29709</v>
      </c>
      <c r="N3686" s="1" t="s">
        <v>16054</v>
      </c>
    </row>
    <row r="3687" spans="1:14" x14ac:dyDescent="0.25">
      <c r="A3687" s="1" t="s">
        <v>25556</v>
      </c>
      <c r="B3687" s="1" t="s">
        <v>15407</v>
      </c>
      <c r="C3687" s="1" t="s">
        <v>29710</v>
      </c>
      <c r="D3687" s="1" t="s">
        <v>16055</v>
      </c>
      <c r="E3687" s="33" t="str">
        <f t="shared" si="5"/>
        <v>1.3.2.8.3.10</v>
      </c>
      <c r="F3687" s="33">
        <v>1</v>
      </c>
      <c r="G3687" s="33">
        <v>3</v>
      </c>
      <c r="H3687" s="33">
        <v>2</v>
      </c>
      <c r="I3687" s="33">
        <v>8</v>
      </c>
      <c r="J3687" s="33">
        <v>3</v>
      </c>
      <c r="K3687" s="33">
        <v>10</v>
      </c>
      <c r="L3687" s="33" t="s">
        <v>4774</v>
      </c>
      <c r="M3687" s="1" t="s">
        <v>29710</v>
      </c>
      <c r="N3687" s="1" t="s">
        <v>16055</v>
      </c>
    </row>
    <row r="3688" spans="1:14" x14ac:dyDescent="0.25">
      <c r="A3688" s="1" t="s">
        <v>25557</v>
      </c>
      <c r="B3688" s="1" t="s">
        <v>15408</v>
      </c>
      <c r="C3688" s="1" t="s">
        <v>29711</v>
      </c>
      <c r="D3688" s="1" t="s">
        <v>16056</v>
      </c>
      <c r="E3688" s="33" t="str">
        <f t="shared" si="5"/>
        <v>1.3.2.8.3.11</v>
      </c>
      <c r="F3688" s="33">
        <v>1</v>
      </c>
      <c r="G3688" s="33">
        <v>3</v>
      </c>
      <c r="H3688" s="33">
        <v>2</v>
      </c>
      <c r="I3688" s="33">
        <v>8</v>
      </c>
      <c r="J3688" s="33">
        <v>3</v>
      </c>
      <c r="K3688" s="33">
        <v>11</v>
      </c>
      <c r="L3688" s="33" t="s">
        <v>4775</v>
      </c>
      <c r="M3688" s="1" t="s">
        <v>29711</v>
      </c>
      <c r="N3688" s="1" t="s">
        <v>16056</v>
      </c>
    </row>
    <row r="3689" spans="1:14" x14ac:dyDescent="0.25">
      <c r="A3689" s="1" t="s">
        <v>25558</v>
      </c>
      <c r="B3689" s="1" t="s">
        <v>15409</v>
      </c>
      <c r="C3689" s="1" t="s">
        <v>29712</v>
      </c>
      <c r="D3689" s="1" t="s">
        <v>16057</v>
      </c>
      <c r="E3689" s="33" t="str">
        <f t="shared" si="5"/>
        <v>1.3.2.8.3.12</v>
      </c>
      <c r="F3689" s="33">
        <v>1</v>
      </c>
      <c r="G3689" s="33">
        <v>3</v>
      </c>
      <c r="H3689" s="33">
        <v>2</v>
      </c>
      <c r="I3689" s="33">
        <v>8</v>
      </c>
      <c r="J3689" s="33">
        <v>3</v>
      </c>
      <c r="K3689" s="33">
        <v>12</v>
      </c>
      <c r="L3689" s="33" t="s">
        <v>4776</v>
      </c>
      <c r="M3689" s="1" t="s">
        <v>29712</v>
      </c>
      <c r="N3689" s="1" t="s">
        <v>16057</v>
      </c>
    </row>
    <row r="3690" spans="1:14" x14ac:dyDescent="0.25">
      <c r="A3690" s="1" t="s">
        <v>25559</v>
      </c>
      <c r="B3690" s="1" t="s">
        <v>15410</v>
      </c>
      <c r="C3690" s="1" t="s">
        <v>29713</v>
      </c>
      <c r="D3690" s="1" t="s">
        <v>16058</v>
      </c>
      <c r="E3690" s="33" t="str">
        <f t="shared" si="5"/>
        <v>1.3.2.8.3.13</v>
      </c>
      <c r="F3690" s="33">
        <v>1</v>
      </c>
      <c r="G3690" s="33">
        <v>3</v>
      </c>
      <c r="H3690" s="33">
        <v>2</v>
      </c>
      <c r="I3690" s="33">
        <v>8</v>
      </c>
      <c r="J3690" s="33">
        <v>3</v>
      </c>
      <c r="K3690" s="33">
        <v>13</v>
      </c>
      <c r="L3690" s="33" t="s">
        <v>5111</v>
      </c>
      <c r="M3690" s="1" t="s">
        <v>29713</v>
      </c>
      <c r="N3690" s="1" t="s">
        <v>16058</v>
      </c>
    </row>
    <row r="3691" spans="1:14" x14ac:dyDescent="0.25">
      <c r="A3691" s="1" t="s">
        <v>25560</v>
      </c>
      <c r="B3691" s="1" t="s">
        <v>15411</v>
      </c>
      <c r="C3691" s="1" t="s">
        <v>29714</v>
      </c>
      <c r="D3691" s="1" t="s">
        <v>16059</v>
      </c>
      <c r="E3691" s="33" t="str">
        <f t="shared" ref="E3691:E3754" si="6">F3691&amp;"."&amp;G3691&amp;"."&amp;H3691&amp;"."&amp;I3691&amp;"."&amp;J3691&amp;"."&amp;K3691</f>
        <v>1.3.2.8.3.14</v>
      </c>
      <c r="F3691" s="33">
        <v>1</v>
      </c>
      <c r="G3691" s="33">
        <v>3</v>
      </c>
      <c r="H3691" s="33">
        <v>2</v>
      </c>
      <c r="I3691" s="33">
        <v>8</v>
      </c>
      <c r="J3691" s="33">
        <v>3</v>
      </c>
      <c r="K3691" s="33">
        <v>14</v>
      </c>
      <c r="L3691" s="33" t="s">
        <v>5112</v>
      </c>
      <c r="M3691" s="1" t="s">
        <v>29714</v>
      </c>
      <c r="N3691" s="1" t="s">
        <v>16059</v>
      </c>
    </row>
    <row r="3692" spans="1:14" x14ac:dyDescent="0.25">
      <c r="A3692" s="1" t="s">
        <v>25561</v>
      </c>
      <c r="B3692" s="1" t="s">
        <v>15412</v>
      </c>
      <c r="C3692" s="1" t="s">
        <v>29715</v>
      </c>
      <c r="D3692" s="1" t="s">
        <v>16060</v>
      </c>
      <c r="E3692" s="33" t="str">
        <f t="shared" si="6"/>
        <v>1.3.2.8.3.15</v>
      </c>
      <c r="F3692" s="33">
        <v>1</v>
      </c>
      <c r="G3692" s="33">
        <v>3</v>
      </c>
      <c r="H3692" s="33">
        <v>2</v>
      </c>
      <c r="I3692" s="33">
        <v>8</v>
      </c>
      <c r="J3692" s="33">
        <v>3</v>
      </c>
      <c r="K3692" s="33">
        <v>15</v>
      </c>
      <c r="L3692" s="33" t="s">
        <v>5113</v>
      </c>
      <c r="M3692" s="1" t="s">
        <v>29715</v>
      </c>
      <c r="N3692" s="1" t="s">
        <v>16060</v>
      </c>
    </row>
    <row r="3693" spans="1:14" x14ac:dyDescent="0.25">
      <c r="A3693" s="1" t="s">
        <v>25562</v>
      </c>
      <c r="B3693" s="1" t="s">
        <v>15413</v>
      </c>
      <c r="C3693" s="1" t="s">
        <v>29716</v>
      </c>
      <c r="D3693" s="1" t="s">
        <v>16061</v>
      </c>
      <c r="E3693" s="33" t="str">
        <f t="shared" si="6"/>
        <v>1.3.2.8.3.16</v>
      </c>
      <c r="F3693" s="33">
        <v>1</v>
      </c>
      <c r="G3693" s="33">
        <v>3</v>
      </c>
      <c r="H3693" s="33">
        <v>2</v>
      </c>
      <c r="I3693" s="33">
        <v>8</v>
      </c>
      <c r="J3693" s="33">
        <v>3</v>
      </c>
      <c r="K3693" s="33">
        <v>16</v>
      </c>
      <c r="L3693" s="33" t="s">
        <v>5114</v>
      </c>
      <c r="M3693" s="1" t="s">
        <v>29716</v>
      </c>
      <c r="N3693" s="1" t="s">
        <v>16061</v>
      </c>
    </row>
    <row r="3694" spans="1:14" x14ac:dyDescent="0.25">
      <c r="A3694" s="1" t="s">
        <v>25563</v>
      </c>
      <c r="B3694" s="1" t="s">
        <v>15414</v>
      </c>
      <c r="C3694" s="1" t="s">
        <v>29717</v>
      </c>
      <c r="D3694" s="1" t="s">
        <v>16062</v>
      </c>
      <c r="E3694" s="33" t="str">
        <f t="shared" si="6"/>
        <v>1.3.2.8.4.1</v>
      </c>
      <c r="F3694" s="33">
        <v>1</v>
      </c>
      <c r="G3694" s="33">
        <v>3</v>
      </c>
      <c r="H3694" s="33">
        <v>2</v>
      </c>
      <c r="I3694" s="33">
        <v>8</v>
      </c>
      <c r="J3694" s="33">
        <v>4</v>
      </c>
      <c r="K3694" s="33">
        <v>1</v>
      </c>
      <c r="L3694" s="33" t="s">
        <v>4780</v>
      </c>
      <c r="M3694" s="1" t="s">
        <v>29717</v>
      </c>
      <c r="N3694" s="1" t="s">
        <v>16062</v>
      </c>
    </row>
    <row r="3695" spans="1:14" x14ac:dyDescent="0.25">
      <c r="A3695" s="1" t="s">
        <v>25564</v>
      </c>
      <c r="B3695" s="1" t="s">
        <v>15415</v>
      </c>
      <c r="C3695" s="1" t="s">
        <v>29718</v>
      </c>
      <c r="D3695" s="1" t="s">
        <v>16063</v>
      </c>
      <c r="E3695" s="33" t="str">
        <f t="shared" si="6"/>
        <v>1.3.2.8.4.2</v>
      </c>
      <c r="F3695" s="33">
        <v>1</v>
      </c>
      <c r="G3695" s="33">
        <v>3</v>
      </c>
      <c r="H3695" s="33">
        <v>2</v>
      </c>
      <c r="I3695" s="33">
        <v>8</v>
      </c>
      <c r="J3695" s="33">
        <v>4</v>
      </c>
      <c r="K3695" s="33">
        <v>2</v>
      </c>
      <c r="L3695" s="33" t="s">
        <v>4781</v>
      </c>
      <c r="M3695" s="1" t="s">
        <v>29718</v>
      </c>
      <c r="N3695" s="1" t="s">
        <v>16063</v>
      </c>
    </row>
    <row r="3696" spans="1:14" x14ac:dyDescent="0.25">
      <c r="A3696" s="1" t="s">
        <v>25565</v>
      </c>
      <c r="B3696" s="1" t="s">
        <v>15416</v>
      </c>
      <c r="C3696" s="1" t="s">
        <v>29719</v>
      </c>
      <c r="D3696" s="1" t="s">
        <v>16064</v>
      </c>
      <c r="E3696" s="33" t="str">
        <f t="shared" si="6"/>
        <v>1.3.2.8.4.3</v>
      </c>
      <c r="F3696" s="33">
        <v>1</v>
      </c>
      <c r="G3696" s="33">
        <v>3</v>
      </c>
      <c r="H3696" s="33">
        <v>2</v>
      </c>
      <c r="I3696" s="33">
        <v>8</v>
      </c>
      <c r="J3696" s="33">
        <v>4</v>
      </c>
      <c r="K3696" s="33">
        <v>3</v>
      </c>
      <c r="L3696" s="33" t="s">
        <v>4782</v>
      </c>
      <c r="M3696" s="1" t="s">
        <v>29719</v>
      </c>
      <c r="N3696" s="1" t="s">
        <v>16064</v>
      </c>
    </row>
    <row r="3697" spans="1:14" x14ac:dyDescent="0.25">
      <c r="A3697" s="1" t="s">
        <v>25566</v>
      </c>
      <c r="B3697" s="1" t="s">
        <v>15417</v>
      </c>
      <c r="C3697" s="1" t="s">
        <v>29720</v>
      </c>
      <c r="D3697" s="1" t="s">
        <v>16065</v>
      </c>
      <c r="E3697" s="33" t="str">
        <f t="shared" si="6"/>
        <v>1.3.2.8.4.4</v>
      </c>
      <c r="F3697" s="33">
        <v>1</v>
      </c>
      <c r="G3697" s="33">
        <v>3</v>
      </c>
      <c r="H3697" s="33">
        <v>2</v>
      </c>
      <c r="I3697" s="33">
        <v>8</v>
      </c>
      <c r="J3697" s="33">
        <v>4</v>
      </c>
      <c r="K3697" s="33">
        <v>4</v>
      </c>
      <c r="L3697" s="33" t="s">
        <v>4783</v>
      </c>
      <c r="M3697" s="1" t="s">
        <v>29720</v>
      </c>
      <c r="N3697" s="1" t="s">
        <v>16065</v>
      </c>
    </row>
    <row r="3698" spans="1:14" x14ac:dyDescent="0.25">
      <c r="A3698" s="1" t="s">
        <v>25567</v>
      </c>
      <c r="B3698" s="1" t="s">
        <v>15418</v>
      </c>
      <c r="C3698" s="1" t="s">
        <v>29721</v>
      </c>
      <c r="D3698" s="1" t="s">
        <v>16066</v>
      </c>
      <c r="E3698" s="33" t="str">
        <f t="shared" si="6"/>
        <v>1.3.2.8.4.5</v>
      </c>
      <c r="F3698" s="33">
        <v>1</v>
      </c>
      <c r="G3698" s="33">
        <v>3</v>
      </c>
      <c r="H3698" s="33">
        <v>2</v>
      </c>
      <c r="I3698" s="33">
        <v>8</v>
      </c>
      <c r="J3698" s="33">
        <v>4</v>
      </c>
      <c r="K3698" s="33">
        <v>5</v>
      </c>
      <c r="L3698" s="33" t="s">
        <v>4784</v>
      </c>
      <c r="M3698" s="1" t="s">
        <v>29721</v>
      </c>
      <c r="N3698" s="1" t="s">
        <v>16066</v>
      </c>
    </row>
    <row r="3699" spans="1:14" x14ac:dyDescent="0.25">
      <c r="A3699" s="1" t="s">
        <v>25568</v>
      </c>
      <c r="B3699" s="1" t="s">
        <v>15419</v>
      </c>
      <c r="C3699" s="1" t="s">
        <v>29722</v>
      </c>
      <c r="D3699" s="1" t="s">
        <v>16067</v>
      </c>
      <c r="E3699" s="33" t="str">
        <f t="shared" si="6"/>
        <v>1.3.2.8.4.6</v>
      </c>
      <c r="F3699" s="33">
        <v>1</v>
      </c>
      <c r="G3699" s="33">
        <v>3</v>
      </c>
      <c r="H3699" s="33">
        <v>2</v>
      </c>
      <c r="I3699" s="33">
        <v>8</v>
      </c>
      <c r="J3699" s="33">
        <v>4</v>
      </c>
      <c r="K3699" s="33">
        <v>6</v>
      </c>
      <c r="L3699" s="33" t="s">
        <v>4785</v>
      </c>
      <c r="M3699" s="1" t="s">
        <v>29722</v>
      </c>
      <c r="N3699" s="1" t="s">
        <v>16067</v>
      </c>
    </row>
    <row r="3700" spans="1:14" x14ac:dyDescent="0.25">
      <c r="A3700" s="1" t="s">
        <v>25569</v>
      </c>
      <c r="B3700" s="1" t="s">
        <v>15420</v>
      </c>
      <c r="C3700" s="1" t="s">
        <v>29723</v>
      </c>
      <c r="D3700" s="1" t="s">
        <v>16068</v>
      </c>
      <c r="E3700" s="33" t="str">
        <f t="shared" si="6"/>
        <v>1.3.2.8.4.7</v>
      </c>
      <c r="F3700" s="33">
        <v>1</v>
      </c>
      <c r="G3700" s="33">
        <v>3</v>
      </c>
      <c r="H3700" s="33">
        <v>2</v>
      </c>
      <c r="I3700" s="33">
        <v>8</v>
      </c>
      <c r="J3700" s="33">
        <v>4</v>
      </c>
      <c r="K3700" s="33">
        <v>7</v>
      </c>
      <c r="L3700" s="33" t="s">
        <v>4786</v>
      </c>
      <c r="M3700" s="1" t="s">
        <v>29723</v>
      </c>
      <c r="N3700" s="1" t="s">
        <v>16068</v>
      </c>
    </row>
    <row r="3701" spans="1:14" x14ac:dyDescent="0.25">
      <c r="A3701" s="1" t="s">
        <v>25570</v>
      </c>
      <c r="B3701" s="1" t="s">
        <v>15421</v>
      </c>
      <c r="C3701" s="1" t="s">
        <v>29724</v>
      </c>
      <c r="D3701" s="1" t="s">
        <v>16069</v>
      </c>
      <c r="E3701" s="33" t="str">
        <f t="shared" si="6"/>
        <v>1.3.2.8.4.8</v>
      </c>
      <c r="F3701" s="33">
        <v>1</v>
      </c>
      <c r="G3701" s="33">
        <v>3</v>
      </c>
      <c r="H3701" s="33">
        <v>2</v>
      </c>
      <c r="I3701" s="33">
        <v>8</v>
      </c>
      <c r="J3701" s="33">
        <v>4</v>
      </c>
      <c r="K3701" s="33">
        <v>8</v>
      </c>
      <c r="L3701" s="33" t="s">
        <v>4787</v>
      </c>
      <c r="M3701" s="1" t="s">
        <v>29724</v>
      </c>
      <c r="N3701" s="1" t="s">
        <v>16069</v>
      </c>
    </row>
    <row r="3702" spans="1:14" x14ac:dyDescent="0.25">
      <c r="A3702" s="1" t="s">
        <v>25571</v>
      </c>
      <c r="B3702" s="1" t="s">
        <v>15422</v>
      </c>
      <c r="C3702" s="1" t="s">
        <v>29725</v>
      </c>
      <c r="D3702" s="1" t="s">
        <v>16070</v>
      </c>
      <c r="E3702" s="33" t="str">
        <f t="shared" si="6"/>
        <v>1.3.2.8.4.9</v>
      </c>
      <c r="F3702" s="33">
        <v>1</v>
      </c>
      <c r="G3702" s="33">
        <v>3</v>
      </c>
      <c r="H3702" s="33">
        <v>2</v>
      </c>
      <c r="I3702" s="33">
        <v>8</v>
      </c>
      <c r="J3702" s="33">
        <v>4</v>
      </c>
      <c r="K3702" s="33">
        <v>9</v>
      </c>
      <c r="L3702" s="33" t="s">
        <v>4788</v>
      </c>
      <c r="M3702" s="1" t="s">
        <v>29725</v>
      </c>
      <c r="N3702" s="1" t="s">
        <v>16070</v>
      </c>
    </row>
    <row r="3703" spans="1:14" x14ac:dyDescent="0.25">
      <c r="A3703" s="1" t="s">
        <v>25572</v>
      </c>
      <c r="B3703" s="1" t="s">
        <v>15423</v>
      </c>
      <c r="C3703" s="1" t="s">
        <v>29726</v>
      </c>
      <c r="D3703" s="1" t="s">
        <v>16071</v>
      </c>
      <c r="E3703" s="33" t="str">
        <f t="shared" si="6"/>
        <v>1.3.2.8.4.10</v>
      </c>
      <c r="F3703" s="33">
        <v>1</v>
      </c>
      <c r="G3703" s="33">
        <v>3</v>
      </c>
      <c r="H3703" s="33">
        <v>2</v>
      </c>
      <c r="I3703" s="33">
        <v>8</v>
      </c>
      <c r="J3703" s="33">
        <v>4</v>
      </c>
      <c r="K3703" s="33">
        <v>10</v>
      </c>
      <c r="L3703" s="33" t="s">
        <v>5115</v>
      </c>
      <c r="M3703" s="1" t="s">
        <v>29726</v>
      </c>
      <c r="N3703" s="1" t="s">
        <v>16071</v>
      </c>
    </row>
    <row r="3704" spans="1:14" x14ac:dyDescent="0.25">
      <c r="A3704" s="1" t="s">
        <v>25573</v>
      </c>
      <c r="B3704" s="1" t="s">
        <v>20601</v>
      </c>
      <c r="C3704" s="1" t="s">
        <v>29727</v>
      </c>
      <c r="D3704" s="1" t="s">
        <v>15424</v>
      </c>
      <c r="E3704" s="33" t="str">
        <f t="shared" si="6"/>
        <v>1.3.2.8.5.1</v>
      </c>
      <c r="F3704" s="33">
        <v>1</v>
      </c>
      <c r="G3704" s="33">
        <v>3</v>
      </c>
      <c r="H3704" s="33">
        <v>2</v>
      </c>
      <c r="I3704" s="33">
        <v>8</v>
      </c>
      <c r="J3704" s="33">
        <v>5</v>
      </c>
      <c r="K3704" s="33">
        <v>1</v>
      </c>
      <c r="L3704" s="33" t="s">
        <v>4789</v>
      </c>
      <c r="M3704" s="1" t="s">
        <v>29727</v>
      </c>
      <c r="N3704" s="1" t="s">
        <v>15424</v>
      </c>
    </row>
    <row r="3705" spans="1:14" x14ac:dyDescent="0.25">
      <c r="A3705" s="1" t="s">
        <v>25574</v>
      </c>
      <c r="B3705" s="1" t="s">
        <v>20602</v>
      </c>
      <c r="C3705" s="1" t="s">
        <v>29728</v>
      </c>
      <c r="D3705" s="1" t="s">
        <v>15425</v>
      </c>
      <c r="E3705" s="33" t="str">
        <f t="shared" si="6"/>
        <v>1.3.2.8.5.2</v>
      </c>
      <c r="F3705" s="33">
        <v>1</v>
      </c>
      <c r="G3705" s="33">
        <v>3</v>
      </c>
      <c r="H3705" s="33">
        <v>2</v>
      </c>
      <c r="I3705" s="33">
        <v>8</v>
      </c>
      <c r="J3705" s="33">
        <v>5</v>
      </c>
      <c r="K3705" s="33">
        <v>2</v>
      </c>
      <c r="L3705" s="33" t="s">
        <v>4790</v>
      </c>
      <c r="M3705" s="1" t="s">
        <v>29728</v>
      </c>
      <c r="N3705" s="1" t="s">
        <v>15425</v>
      </c>
    </row>
    <row r="3706" spans="1:14" x14ac:dyDescent="0.25">
      <c r="A3706" s="1" t="s">
        <v>25575</v>
      </c>
      <c r="B3706" s="1" t="s">
        <v>20603</v>
      </c>
      <c r="C3706" s="1" t="s">
        <v>29729</v>
      </c>
      <c r="D3706" s="1" t="s">
        <v>133</v>
      </c>
      <c r="E3706" s="33" t="str">
        <f t="shared" si="6"/>
        <v>1.3.2.8.5.3</v>
      </c>
      <c r="F3706" s="33">
        <v>1</v>
      </c>
      <c r="G3706" s="33">
        <v>3</v>
      </c>
      <c r="H3706" s="33">
        <v>2</v>
      </c>
      <c r="I3706" s="33">
        <v>8</v>
      </c>
      <c r="J3706" s="33">
        <v>5</v>
      </c>
      <c r="K3706" s="33">
        <v>3</v>
      </c>
      <c r="L3706" s="33" t="s">
        <v>4791</v>
      </c>
      <c r="M3706" s="1" t="s">
        <v>29729</v>
      </c>
      <c r="N3706" s="1" t="s">
        <v>133</v>
      </c>
    </row>
    <row r="3707" spans="1:14" x14ac:dyDescent="0.25">
      <c r="A3707" s="1" t="s">
        <v>25576</v>
      </c>
      <c r="B3707" s="1" t="s">
        <v>20604</v>
      </c>
      <c r="C3707" s="1" t="s">
        <v>29730</v>
      </c>
      <c r="D3707" s="1" t="s">
        <v>15426</v>
      </c>
      <c r="E3707" s="33" t="str">
        <f t="shared" si="6"/>
        <v>1.3.2.8.5.4</v>
      </c>
      <c r="F3707" s="33">
        <v>1</v>
      </c>
      <c r="G3707" s="33">
        <v>3</v>
      </c>
      <c r="H3707" s="33">
        <v>2</v>
      </c>
      <c r="I3707" s="33">
        <v>8</v>
      </c>
      <c r="J3707" s="33">
        <v>5</v>
      </c>
      <c r="K3707" s="33">
        <v>4</v>
      </c>
      <c r="L3707" s="33" t="s">
        <v>4792</v>
      </c>
      <c r="M3707" s="1" t="s">
        <v>29730</v>
      </c>
      <c r="N3707" s="1" t="s">
        <v>15426</v>
      </c>
    </row>
    <row r="3708" spans="1:14" x14ac:dyDescent="0.25">
      <c r="A3708" s="1" t="s">
        <v>25577</v>
      </c>
      <c r="B3708" s="1" t="s">
        <v>20605</v>
      </c>
      <c r="C3708" s="1" t="s">
        <v>29731</v>
      </c>
      <c r="D3708" s="1" t="s">
        <v>15427</v>
      </c>
      <c r="E3708" s="33" t="str">
        <f t="shared" si="6"/>
        <v>1.3.2.8.5.5</v>
      </c>
      <c r="F3708" s="33">
        <v>1</v>
      </c>
      <c r="G3708" s="33">
        <v>3</v>
      </c>
      <c r="H3708" s="33">
        <v>2</v>
      </c>
      <c r="I3708" s="33">
        <v>8</v>
      </c>
      <c r="J3708" s="33">
        <v>5</v>
      </c>
      <c r="K3708" s="33">
        <v>5</v>
      </c>
      <c r="L3708" s="33" t="s">
        <v>4793</v>
      </c>
      <c r="M3708" s="1" t="s">
        <v>29731</v>
      </c>
      <c r="N3708" s="1" t="s">
        <v>15427</v>
      </c>
    </row>
    <row r="3709" spans="1:14" x14ac:dyDescent="0.25">
      <c r="A3709" s="1" t="s">
        <v>25578</v>
      </c>
      <c r="B3709" s="1" t="s">
        <v>20606</v>
      </c>
      <c r="C3709" s="1" t="s">
        <v>29732</v>
      </c>
      <c r="D3709" s="1" t="s">
        <v>15428</v>
      </c>
      <c r="E3709" s="33" t="str">
        <f t="shared" si="6"/>
        <v>1.3.2.8.5.6</v>
      </c>
      <c r="F3709" s="33">
        <v>1</v>
      </c>
      <c r="G3709" s="33">
        <v>3</v>
      </c>
      <c r="H3709" s="33">
        <v>2</v>
      </c>
      <c r="I3709" s="33">
        <v>8</v>
      </c>
      <c r="J3709" s="33">
        <v>5</v>
      </c>
      <c r="K3709" s="33">
        <v>6</v>
      </c>
      <c r="L3709" s="33" t="s">
        <v>5116</v>
      </c>
      <c r="M3709" s="1" t="s">
        <v>29732</v>
      </c>
      <c r="N3709" s="1" t="s">
        <v>15428</v>
      </c>
    </row>
    <row r="3710" spans="1:14" x14ac:dyDescent="0.25">
      <c r="A3710" s="1" t="s">
        <v>25579</v>
      </c>
      <c r="B3710" s="1" t="s">
        <v>15429</v>
      </c>
      <c r="C3710" s="1" t="s">
        <v>29733</v>
      </c>
      <c r="D3710" s="1" t="s">
        <v>134</v>
      </c>
      <c r="E3710" s="33" t="str">
        <f t="shared" si="6"/>
        <v>1.3.2.8.6.1</v>
      </c>
      <c r="F3710" s="33">
        <v>1</v>
      </c>
      <c r="G3710" s="33">
        <v>3</v>
      </c>
      <c r="H3710" s="33">
        <v>2</v>
      </c>
      <c r="I3710" s="33">
        <v>8</v>
      </c>
      <c r="J3710" s="33">
        <v>6</v>
      </c>
      <c r="K3710" s="33">
        <v>1</v>
      </c>
      <c r="L3710" s="33" t="s">
        <v>4794</v>
      </c>
      <c r="M3710" s="1" t="s">
        <v>29733</v>
      </c>
      <c r="N3710" s="1" t="s">
        <v>134</v>
      </c>
    </row>
    <row r="3711" spans="1:14" x14ac:dyDescent="0.25">
      <c r="A3711" s="1" t="s">
        <v>25580</v>
      </c>
      <c r="B3711" s="1" t="s">
        <v>15430</v>
      </c>
      <c r="C3711" s="1" t="s">
        <v>29734</v>
      </c>
      <c r="D3711" s="1" t="s">
        <v>135</v>
      </c>
      <c r="E3711" s="33" t="str">
        <f t="shared" si="6"/>
        <v>1.3.2.8.6.2</v>
      </c>
      <c r="F3711" s="33">
        <v>1</v>
      </c>
      <c r="G3711" s="33">
        <v>3</v>
      </c>
      <c r="H3711" s="33">
        <v>2</v>
      </c>
      <c r="I3711" s="33">
        <v>8</v>
      </c>
      <c r="J3711" s="33">
        <v>6</v>
      </c>
      <c r="K3711" s="33">
        <v>2</v>
      </c>
      <c r="L3711" s="33" t="s">
        <v>4795</v>
      </c>
      <c r="M3711" s="1" t="s">
        <v>29734</v>
      </c>
      <c r="N3711" s="1" t="s">
        <v>135</v>
      </c>
    </row>
    <row r="3712" spans="1:14" x14ac:dyDescent="0.25">
      <c r="A3712" s="1" t="s">
        <v>25581</v>
      </c>
      <c r="B3712" s="1" t="s">
        <v>15431</v>
      </c>
      <c r="C3712" s="1" t="s">
        <v>29735</v>
      </c>
      <c r="D3712" s="1" t="s">
        <v>136</v>
      </c>
      <c r="E3712" s="33" t="str">
        <f t="shared" si="6"/>
        <v>1.3.2.8.6.3</v>
      </c>
      <c r="F3712" s="33">
        <v>1</v>
      </c>
      <c r="G3712" s="33">
        <v>3</v>
      </c>
      <c r="H3712" s="33">
        <v>2</v>
      </c>
      <c r="I3712" s="33">
        <v>8</v>
      </c>
      <c r="J3712" s="33">
        <v>6</v>
      </c>
      <c r="K3712" s="33">
        <v>3</v>
      </c>
      <c r="L3712" s="33" t="s">
        <v>4797</v>
      </c>
      <c r="M3712" s="1" t="s">
        <v>29735</v>
      </c>
      <c r="N3712" s="1" t="s">
        <v>136</v>
      </c>
    </row>
    <row r="3713" spans="1:14" x14ac:dyDescent="0.25">
      <c r="A3713" s="1" t="s">
        <v>25582</v>
      </c>
      <c r="B3713" s="1" t="s">
        <v>15432</v>
      </c>
      <c r="C3713" s="1" t="s">
        <v>29736</v>
      </c>
      <c r="D3713" s="1" t="s">
        <v>16072</v>
      </c>
      <c r="E3713" s="33" t="str">
        <f t="shared" si="6"/>
        <v>1.3.2.8.6.4</v>
      </c>
      <c r="F3713" s="33">
        <v>1</v>
      </c>
      <c r="G3713" s="33">
        <v>3</v>
      </c>
      <c r="H3713" s="33">
        <v>2</v>
      </c>
      <c r="I3713" s="33">
        <v>8</v>
      </c>
      <c r="J3713" s="33">
        <v>6</v>
      </c>
      <c r="K3713" s="33">
        <v>4</v>
      </c>
      <c r="L3713" s="33" t="s">
        <v>5117</v>
      </c>
      <c r="M3713" s="1" t="s">
        <v>29736</v>
      </c>
      <c r="N3713" s="1" t="s">
        <v>16072</v>
      </c>
    </row>
    <row r="3714" spans="1:14" x14ac:dyDescent="0.25">
      <c r="A3714" s="1" t="s">
        <v>25583</v>
      </c>
      <c r="B3714" s="1" t="s">
        <v>15433</v>
      </c>
      <c r="C3714" s="1" t="s">
        <v>29737</v>
      </c>
      <c r="D3714" s="1" t="s">
        <v>16073</v>
      </c>
      <c r="E3714" s="33" t="str">
        <f t="shared" si="6"/>
        <v>1.3.2.8.7.1</v>
      </c>
      <c r="F3714" s="33">
        <v>1</v>
      </c>
      <c r="G3714" s="33">
        <v>3</v>
      </c>
      <c r="H3714" s="33">
        <v>2</v>
      </c>
      <c r="I3714" s="33">
        <v>8</v>
      </c>
      <c r="J3714" s="33">
        <v>7</v>
      </c>
      <c r="K3714" s="33">
        <v>1</v>
      </c>
      <c r="L3714" s="33" t="s">
        <v>4755</v>
      </c>
      <c r="M3714" s="1" t="s">
        <v>29737</v>
      </c>
      <c r="N3714" s="1" t="s">
        <v>16073</v>
      </c>
    </row>
    <row r="3715" spans="1:14" x14ac:dyDescent="0.25">
      <c r="A3715" s="1" t="s">
        <v>25584</v>
      </c>
      <c r="B3715" s="1" t="s">
        <v>15434</v>
      </c>
      <c r="C3715" s="1" t="s">
        <v>29738</v>
      </c>
      <c r="D3715" s="1" t="s">
        <v>137</v>
      </c>
      <c r="E3715" s="33" t="str">
        <f t="shared" si="6"/>
        <v>1.3.2.8.7.2</v>
      </c>
      <c r="F3715" s="33">
        <v>1</v>
      </c>
      <c r="G3715" s="33">
        <v>3</v>
      </c>
      <c r="H3715" s="33">
        <v>2</v>
      </c>
      <c r="I3715" s="33">
        <v>8</v>
      </c>
      <c r="J3715" s="33">
        <v>7</v>
      </c>
      <c r="K3715" s="33">
        <v>2</v>
      </c>
      <c r="L3715" s="33" t="s">
        <v>4798</v>
      </c>
      <c r="M3715" s="1" t="s">
        <v>29738</v>
      </c>
      <c r="N3715" s="1" t="s">
        <v>137</v>
      </c>
    </row>
    <row r="3716" spans="1:14" x14ac:dyDescent="0.25">
      <c r="A3716" s="1" t="s">
        <v>25585</v>
      </c>
      <c r="B3716" s="1" t="s">
        <v>15435</v>
      </c>
      <c r="C3716" s="1" t="s">
        <v>29739</v>
      </c>
      <c r="D3716" s="1" t="s">
        <v>138</v>
      </c>
      <c r="E3716" s="33" t="str">
        <f t="shared" si="6"/>
        <v>1.3.2.8.7.3</v>
      </c>
      <c r="F3716" s="33">
        <v>1</v>
      </c>
      <c r="G3716" s="33">
        <v>3</v>
      </c>
      <c r="H3716" s="33">
        <v>2</v>
      </c>
      <c r="I3716" s="33">
        <v>8</v>
      </c>
      <c r="J3716" s="33">
        <v>7</v>
      </c>
      <c r="K3716" s="33">
        <v>3</v>
      </c>
      <c r="L3716" s="33" t="s">
        <v>4799</v>
      </c>
      <c r="M3716" s="1" t="s">
        <v>29739</v>
      </c>
      <c r="N3716" s="1" t="s">
        <v>138</v>
      </c>
    </row>
    <row r="3717" spans="1:14" x14ac:dyDescent="0.25">
      <c r="A3717" s="1" t="s">
        <v>25586</v>
      </c>
      <c r="B3717" s="1" t="s">
        <v>15436</v>
      </c>
      <c r="C3717" s="1" t="s">
        <v>29740</v>
      </c>
      <c r="D3717" s="1" t="s">
        <v>22950</v>
      </c>
      <c r="E3717" s="33" t="str">
        <f t="shared" si="6"/>
        <v>1.3.2.8.7.4</v>
      </c>
      <c r="F3717" s="33">
        <v>1</v>
      </c>
      <c r="G3717" s="33">
        <v>3</v>
      </c>
      <c r="H3717" s="33">
        <v>2</v>
      </c>
      <c r="I3717" s="33">
        <v>8</v>
      </c>
      <c r="J3717" s="33">
        <v>7</v>
      </c>
      <c r="K3717" s="33">
        <v>4</v>
      </c>
      <c r="L3717" s="33" t="s">
        <v>4800</v>
      </c>
      <c r="M3717" s="1" t="s">
        <v>29740</v>
      </c>
      <c r="N3717" s="1" t="s">
        <v>22950</v>
      </c>
    </row>
    <row r="3718" spans="1:14" x14ac:dyDescent="0.25">
      <c r="A3718" s="1" t="s">
        <v>25587</v>
      </c>
      <c r="B3718" s="1" t="s">
        <v>15437</v>
      </c>
      <c r="C3718" s="1" t="s">
        <v>29741</v>
      </c>
      <c r="D3718" s="1" t="s">
        <v>16074</v>
      </c>
      <c r="E3718" s="33" t="str">
        <f t="shared" si="6"/>
        <v>1.3.2.8.7.5</v>
      </c>
      <c r="F3718" s="33">
        <v>1</v>
      </c>
      <c r="G3718" s="33">
        <v>3</v>
      </c>
      <c r="H3718" s="33">
        <v>2</v>
      </c>
      <c r="I3718" s="33">
        <v>8</v>
      </c>
      <c r="J3718" s="33">
        <v>7</v>
      </c>
      <c r="K3718" s="33">
        <v>5</v>
      </c>
      <c r="L3718" s="33" t="s">
        <v>4801</v>
      </c>
      <c r="M3718" s="1" t="s">
        <v>29741</v>
      </c>
      <c r="N3718" s="1" t="s">
        <v>16074</v>
      </c>
    </row>
    <row r="3719" spans="1:14" x14ac:dyDescent="0.25">
      <c r="A3719" s="1" t="s">
        <v>25588</v>
      </c>
      <c r="B3719" s="1" t="s">
        <v>15438</v>
      </c>
      <c r="C3719" s="1" t="s">
        <v>29742</v>
      </c>
      <c r="D3719" s="1" t="s">
        <v>16075</v>
      </c>
      <c r="E3719" s="33" t="str">
        <f t="shared" si="6"/>
        <v>1.3.2.8.7.6</v>
      </c>
      <c r="F3719" s="33">
        <v>1</v>
      </c>
      <c r="G3719" s="33">
        <v>3</v>
      </c>
      <c r="H3719" s="33">
        <v>2</v>
      </c>
      <c r="I3719" s="33">
        <v>8</v>
      </c>
      <c r="J3719" s="33">
        <v>7</v>
      </c>
      <c r="K3719" s="33">
        <v>6</v>
      </c>
      <c r="L3719" s="33" t="s">
        <v>5118</v>
      </c>
      <c r="M3719" s="1" t="s">
        <v>29742</v>
      </c>
      <c r="N3719" s="1" t="s">
        <v>16075</v>
      </c>
    </row>
    <row r="3720" spans="1:14" x14ac:dyDescent="0.25">
      <c r="A3720" s="1" t="s">
        <v>25589</v>
      </c>
      <c r="B3720" s="1" t="s">
        <v>15439</v>
      </c>
      <c r="C3720" s="1" t="s">
        <v>29743</v>
      </c>
      <c r="D3720" s="1" t="s">
        <v>2754</v>
      </c>
      <c r="E3720" s="33" t="str">
        <f t="shared" si="6"/>
        <v>1.3.2.8.8.1</v>
      </c>
      <c r="F3720" s="33">
        <v>1</v>
      </c>
      <c r="G3720" s="33">
        <v>3</v>
      </c>
      <c r="H3720" s="33">
        <v>2</v>
      </c>
      <c r="I3720" s="33">
        <v>8</v>
      </c>
      <c r="J3720" s="33">
        <v>8</v>
      </c>
      <c r="K3720" s="33">
        <v>1</v>
      </c>
      <c r="L3720" s="33" t="s">
        <v>4802</v>
      </c>
      <c r="M3720" s="1" t="s">
        <v>29743</v>
      </c>
      <c r="N3720" s="1" t="s">
        <v>2754</v>
      </c>
    </row>
    <row r="3721" spans="1:14" x14ac:dyDescent="0.25">
      <c r="A3721" s="1" t="s">
        <v>25590</v>
      </c>
      <c r="B3721" s="1" t="s">
        <v>15440</v>
      </c>
      <c r="C3721" s="1" t="s">
        <v>29744</v>
      </c>
      <c r="D3721" s="1" t="s">
        <v>16076</v>
      </c>
      <c r="E3721" s="33" t="str">
        <f t="shared" si="6"/>
        <v>1.3.2.8.8.2</v>
      </c>
      <c r="F3721" s="33">
        <v>1</v>
      </c>
      <c r="G3721" s="33">
        <v>3</v>
      </c>
      <c r="H3721" s="33">
        <v>2</v>
      </c>
      <c r="I3721" s="33">
        <v>8</v>
      </c>
      <c r="J3721" s="33">
        <v>8</v>
      </c>
      <c r="K3721" s="33">
        <v>2</v>
      </c>
      <c r="L3721" s="33" t="s">
        <v>4803</v>
      </c>
      <c r="M3721" s="1" t="s">
        <v>29744</v>
      </c>
      <c r="N3721" s="1" t="s">
        <v>16076</v>
      </c>
    </row>
    <row r="3722" spans="1:14" x14ac:dyDescent="0.25">
      <c r="A3722" s="1" t="s">
        <v>25591</v>
      </c>
      <c r="B3722" s="1" t="s">
        <v>15441</v>
      </c>
      <c r="C3722" s="1" t="s">
        <v>29745</v>
      </c>
      <c r="D3722" s="1" t="s">
        <v>16077</v>
      </c>
      <c r="E3722" s="33" t="str">
        <f t="shared" si="6"/>
        <v>1.3.2.8.8.3</v>
      </c>
      <c r="F3722" s="33">
        <v>1</v>
      </c>
      <c r="G3722" s="33">
        <v>3</v>
      </c>
      <c r="H3722" s="33">
        <v>2</v>
      </c>
      <c r="I3722" s="33">
        <v>8</v>
      </c>
      <c r="J3722" s="33">
        <v>8</v>
      </c>
      <c r="K3722" s="33">
        <v>3</v>
      </c>
      <c r="L3722" s="33" t="s">
        <v>4804</v>
      </c>
      <c r="M3722" s="1" t="s">
        <v>29745</v>
      </c>
      <c r="N3722" s="1" t="s">
        <v>16077</v>
      </c>
    </row>
    <row r="3723" spans="1:14" x14ac:dyDescent="0.25">
      <c r="A3723" s="1" t="s">
        <v>25592</v>
      </c>
      <c r="B3723" s="1" t="s">
        <v>15442</v>
      </c>
      <c r="C3723" s="1" t="s">
        <v>29746</v>
      </c>
      <c r="D3723" s="1" t="s">
        <v>2760</v>
      </c>
      <c r="E3723" s="33" t="str">
        <f t="shared" si="6"/>
        <v>1.3.2.8.8.4</v>
      </c>
      <c r="F3723" s="33">
        <v>1</v>
      </c>
      <c r="G3723" s="33">
        <v>3</v>
      </c>
      <c r="H3723" s="33">
        <v>2</v>
      </c>
      <c r="I3723" s="33">
        <v>8</v>
      </c>
      <c r="J3723" s="33">
        <v>8</v>
      </c>
      <c r="K3723" s="33">
        <v>4</v>
      </c>
      <c r="L3723" s="33" t="s">
        <v>4805</v>
      </c>
      <c r="M3723" s="1" t="s">
        <v>29746</v>
      </c>
      <c r="N3723" s="1" t="s">
        <v>2760</v>
      </c>
    </row>
    <row r="3724" spans="1:14" x14ac:dyDescent="0.25">
      <c r="A3724" s="1" t="s">
        <v>25593</v>
      </c>
      <c r="B3724" s="1" t="s">
        <v>15443</v>
      </c>
      <c r="C3724" s="1" t="s">
        <v>29747</v>
      </c>
      <c r="D3724" s="1" t="s">
        <v>16078</v>
      </c>
      <c r="E3724" s="33" t="str">
        <f t="shared" si="6"/>
        <v>1.3.2.8.8.5</v>
      </c>
      <c r="F3724" s="33">
        <v>1</v>
      </c>
      <c r="G3724" s="33">
        <v>3</v>
      </c>
      <c r="H3724" s="33">
        <v>2</v>
      </c>
      <c r="I3724" s="33">
        <v>8</v>
      </c>
      <c r="J3724" s="33">
        <v>8</v>
      </c>
      <c r="K3724" s="33">
        <v>5</v>
      </c>
      <c r="L3724" s="33" t="s">
        <v>4806</v>
      </c>
      <c r="M3724" s="1" t="s">
        <v>29747</v>
      </c>
      <c r="N3724" s="1" t="s">
        <v>16078</v>
      </c>
    </row>
    <row r="3725" spans="1:14" x14ac:dyDescent="0.25">
      <c r="A3725" s="1" t="s">
        <v>25594</v>
      </c>
      <c r="B3725" s="1" t="s">
        <v>15444</v>
      </c>
      <c r="C3725" s="1" t="s">
        <v>29748</v>
      </c>
      <c r="D3725" s="1" t="s">
        <v>16079</v>
      </c>
      <c r="E3725" s="33" t="str">
        <f t="shared" si="6"/>
        <v>1.3.2.8.8.6</v>
      </c>
      <c r="F3725" s="33">
        <v>1</v>
      </c>
      <c r="G3725" s="33">
        <v>3</v>
      </c>
      <c r="H3725" s="33">
        <v>2</v>
      </c>
      <c r="I3725" s="33">
        <v>8</v>
      </c>
      <c r="J3725" s="33">
        <v>8</v>
      </c>
      <c r="K3725" s="33">
        <v>6</v>
      </c>
      <c r="L3725" s="33" t="s">
        <v>4807</v>
      </c>
      <c r="M3725" s="1" t="s">
        <v>29748</v>
      </c>
      <c r="N3725" s="1" t="s">
        <v>16079</v>
      </c>
    </row>
    <row r="3726" spans="1:14" x14ac:dyDescent="0.25">
      <c r="A3726" s="1" t="s">
        <v>25595</v>
      </c>
      <c r="B3726" s="1" t="s">
        <v>15445</v>
      </c>
      <c r="C3726" s="1" t="s">
        <v>29749</v>
      </c>
      <c r="D3726" s="1" t="s">
        <v>16080</v>
      </c>
      <c r="E3726" s="33" t="str">
        <f t="shared" si="6"/>
        <v>1.3.2.8.8.7</v>
      </c>
      <c r="F3726" s="33">
        <v>1</v>
      </c>
      <c r="G3726" s="33">
        <v>3</v>
      </c>
      <c r="H3726" s="33">
        <v>2</v>
      </c>
      <c r="I3726" s="33">
        <v>8</v>
      </c>
      <c r="J3726" s="33">
        <v>8</v>
      </c>
      <c r="K3726" s="33">
        <v>7</v>
      </c>
      <c r="L3726" s="33" t="s">
        <v>4808</v>
      </c>
      <c r="M3726" s="1" t="s">
        <v>29749</v>
      </c>
      <c r="N3726" s="1" t="s">
        <v>16080</v>
      </c>
    </row>
    <row r="3727" spans="1:14" x14ac:dyDescent="0.25">
      <c r="A3727" s="1" t="s">
        <v>25596</v>
      </c>
      <c r="B3727" s="1" t="s">
        <v>15446</v>
      </c>
      <c r="C3727" s="1" t="s">
        <v>29750</v>
      </c>
      <c r="D3727" s="1" t="s">
        <v>16081</v>
      </c>
      <c r="E3727" s="33" t="str">
        <f t="shared" si="6"/>
        <v>1.3.2.8.8.8</v>
      </c>
      <c r="F3727" s="33">
        <v>1</v>
      </c>
      <c r="G3727" s="33">
        <v>3</v>
      </c>
      <c r="H3727" s="33">
        <v>2</v>
      </c>
      <c r="I3727" s="33">
        <v>8</v>
      </c>
      <c r="J3727" s="33">
        <v>8</v>
      </c>
      <c r="K3727" s="33">
        <v>8</v>
      </c>
      <c r="L3727" s="33" t="s">
        <v>4809</v>
      </c>
      <c r="M3727" s="1" t="s">
        <v>29750</v>
      </c>
      <c r="N3727" s="1" t="s">
        <v>16081</v>
      </c>
    </row>
    <row r="3728" spans="1:14" x14ac:dyDescent="0.25">
      <c r="A3728" s="1" t="s">
        <v>25597</v>
      </c>
      <c r="B3728" s="1" t="s">
        <v>15447</v>
      </c>
      <c r="C3728" s="1" t="s">
        <v>29751</v>
      </c>
      <c r="D3728" s="1" t="s">
        <v>16082</v>
      </c>
      <c r="E3728" s="33" t="str">
        <f t="shared" si="6"/>
        <v>1.3.2.8.8.9</v>
      </c>
      <c r="F3728" s="33">
        <v>1</v>
      </c>
      <c r="G3728" s="33">
        <v>3</v>
      </c>
      <c r="H3728" s="33">
        <v>2</v>
      </c>
      <c r="I3728" s="33">
        <v>8</v>
      </c>
      <c r="J3728" s="33">
        <v>8</v>
      </c>
      <c r="K3728" s="33">
        <v>9</v>
      </c>
      <c r="L3728" s="33" t="s">
        <v>4810</v>
      </c>
      <c r="M3728" s="1" t="s">
        <v>29751</v>
      </c>
      <c r="N3728" s="1" t="s">
        <v>16082</v>
      </c>
    </row>
    <row r="3729" spans="1:14" x14ac:dyDescent="0.25">
      <c r="A3729" s="1" t="s">
        <v>25598</v>
      </c>
      <c r="B3729" s="1" t="s">
        <v>15448</v>
      </c>
      <c r="C3729" s="1" t="s">
        <v>29752</v>
      </c>
      <c r="D3729" s="1" t="s">
        <v>16083</v>
      </c>
      <c r="E3729" s="33" t="str">
        <f t="shared" si="6"/>
        <v>1.3.2.8.8.10</v>
      </c>
      <c r="F3729" s="33">
        <v>1</v>
      </c>
      <c r="G3729" s="33">
        <v>3</v>
      </c>
      <c r="H3729" s="33">
        <v>2</v>
      </c>
      <c r="I3729" s="33">
        <v>8</v>
      </c>
      <c r="J3729" s="33">
        <v>8</v>
      </c>
      <c r="K3729" s="33">
        <v>10</v>
      </c>
      <c r="L3729" s="33" t="s">
        <v>4811</v>
      </c>
      <c r="M3729" s="1" t="s">
        <v>29752</v>
      </c>
      <c r="N3729" s="1" t="s">
        <v>16083</v>
      </c>
    </row>
    <row r="3730" spans="1:14" x14ac:dyDescent="0.25">
      <c r="A3730" s="1" t="s">
        <v>25599</v>
      </c>
      <c r="B3730" s="1" t="s">
        <v>15449</v>
      </c>
      <c r="C3730" s="1" t="s">
        <v>29753</v>
      </c>
      <c r="D3730" s="1" t="s">
        <v>16084</v>
      </c>
      <c r="E3730" s="33" t="str">
        <f t="shared" si="6"/>
        <v>1.3.2.8.8.11</v>
      </c>
      <c r="F3730" s="33">
        <v>1</v>
      </c>
      <c r="G3730" s="33">
        <v>3</v>
      </c>
      <c r="H3730" s="33">
        <v>2</v>
      </c>
      <c r="I3730" s="33">
        <v>8</v>
      </c>
      <c r="J3730" s="33">
        <v>8</v>
      </c>
      <c r="K3730" s="33">
        <v>11</v>
      </c>
      <c r="L3730" s="33" t="s">
        <v>4812</v>
      </c>
      <c r="M3730" s="1" t="s">
        <v>29753</v>
      </c>
      <c r="N3730" s="1" t="s">
        <v>16084</v>
      </c>
    </row>
    <row r="3731" spans="1:14" x14ac:dyDescent="0.25">
      <c r="A3731" s="1" t="s">
        <v>25600</v>
      </c>
      <c r="B3731" s="1" t="s">
        <v>15450</v>
      </c>
      <c r="C3731" s="1" t="s">
        <v>29754</v>
      </c>
      <c r="D3731" s="1" t="s">
        <v>16085</v>
      </c>
      <c r="E3731" s="33" t="str">
        <f t="shared" si="6"/>
        <v>1.3.2.8.8.12</v>
      </c>
      <c r="F3731" s="33">
        <v>1</v>
      </c>
      <c r="G3731" s="33">
        <v>3</v>
      </c>
      <c r="H3731" s="33">
        <v>2</v>
      </c>
      <c r="I3731" s="33">
        <v>8</v>
      </c>
      <c r="J3731" s="33">
        <v>8</v>
      </c>
      <c r="K3731" s="33">
        <v>12</v>
      </c>
      <c r="L3731" s="33" t="s">
        <v>4813</v>
      </c>
      <c r="M3731" s="1" t="s">
        <v>29754</v>
      </c>
      <c r="N3731" s="1" t="s">
        <v>16085</v>
      </c>
    </row>
    <row r="3732" spans="1:14" x14ac:dyDescent="0.25">
      <c r="A3732" s="1" t="s">
        <v>25601</v>
      </c>
      <c r="B3732" s="1" t="s">
        <v>15451</v>
      </c>
      <c r="C3732" s="1" t="s">
        <v>29755</v>
      </c>
      <c r="D3732" s="1" t="s">
        <v>16086</v>
      </c>
      <c r="E3732" s="33" t="str">
        <f t="shared" si="6"/>
        <v>1.3.2.8.8.13</v>
      </c>
      <c r="F3732" s="33">
        <v>1</v>
      </c>
      <c r="G3732" s="33">
        <v>3</v>
      </c>
      <c r="H3732" s="33">
        <v>2</v>
      </c>
      <c r="I3732" s="33">
        <v>8</v>
      </c>
      <c r="J3732" s="33">
        <v>8</v>
      </c>
      <c r="K3732" s="33">
        <v>13</v>
      </c>
      <c r="L3732" s="33" t="s">
        <v>4814</v>
      </c>
      <c r="M3732" s="1" t="s">
        <v>29755</v>
      </c>
      <c r="N3732" s="1" t="s">
        <v>16086</v>
      </c>
    </row>
    <row r="3733" spans="1:14" x14ac:dyDescent="0.25">
      <c r="A3733" s="1" t="s">
        <v>25602</v>
      </c>
      <c r="B3733" s="1" t="s">
        <v>15452</v>
      </c>
      <c r="C3733" s="1" t="s">
        <v>29756</v>
      </c>
      <c r="D3733" s="1" t="s">
        <v>2796</v>
      </c>
      <c r="E3733" s="33" t="str">
        <f t="shared" si="6"/>
        <v>1.3.2.8.8.14</v>
      </c>
      <c r="F3733" s="33">
        <v>1</v>
      </c>
      <c r="G3733" s="33">
        <v>3</v>
      </c>
      <c r="H3733" s="33">
        <v>2</v>
      </c>
      <c r="I3733" s="33">
        <v>8</v>
      </c>
      <c r="J3733" s="33">
        <v>8</v>
      </c>
      <c r="K3733" s="33">
        <v>14</v>
      </c>
      <c r="L3733" s="33" t="s">
        <v>2796</v>
      </c>
      <c r="M3733" s="1" t="s">
        <v>29756</v>
      </c>
      <c r="N3733" s="1" t="s">
        <v>2796</v>
      </c>
    </row>
    <row r="3734" spans="1:14" x14ac:dyDescent="0.25">
      <c r="A3734" s="1" t="s">
        <v>25603</v>
      </c>
      <c r="B3734" s="1" t="s">
        <v>15453</v>
      </c>
      <c r="C3734" s="1" t="s">
        <v>29757</v>
      </c>
      <c r="D3734" s="1" t="s">
        <v>16087</v>
      </c>
      <c r="E3734" s="33" t="str">
        <f t="shared" si="6"/>
        <v>1.3.2.8.8.15</v>
      </c>
      <c r="F3734" s="33">
        <v>1</v>
      </c>
      <c r="G3734" s="33">
        <v>3</v>
      </c>
      <c r="H3734" s="33">
        <v>2</v>
      </c>
      <c r="I3734" s="33">
        <v>8</v>
      </c>
      <c r="J3734" s="33">
        <v>8</v>
      </c>
      <c r="K3734" s="33">
        <v>15</v>
      </c>
      <c r="L3734" s="33" t="s">
        <v>4815</v>
      </c>
      <c r="M3734" s="1" t="s">
        <v>29757</v>
      </c>
      <c r="N3734" s="1" t="s">
        <v>16087</v>
      </c>
    </row>
    <row r="3735" spans="1:14" x14ac:dyDescent="0.25">
      <c r="A3735" s="1" t="s">
        <v>25604</v>
      </c>
      <c r="B3735" s="1" t="s">
        <v>15454</v>
      </c>
      <c r="C3735" s="1" t="s">
        <v>29758</v>
      </c>
      <c r="D3735" s="1" t="s">
        <v>16088</v>
      </c>
      <c r="E3735" s="33" t="str">
        <f t="shared" si="6"/>
        <v>1.3.2.8.8.16</v>
      </c>
      <c r="F3735" s="33">
        <v>1</v>
      </c>
      <c r="G3735" s="33">
        <v>3</v>
      </c>
      <c r="H3735" s="33">
        <v>2</v>
      </c>
      <c r="I3735" s="33">
        <v>8</v>
      </c>
      <c r="J3735" s="33">
        <v>8</v>
      </c>
      <c r="K3735" s="33">
        <v>16</v>
      </c>
      <c r="L3735" s="33" t="s">
        <v>5119</v>
      </c>
      <c r="M3735" s="1" t="s">
        <v>29758</v>
      </c>
      <c r="N3735" s="1" t="s">
        <v>16088</v>
      </c>
    </row>
    <row r="3736" spans="1:14" x14ac:dyDescent="0.25">
      <c r="A3736" s="1" t="s">
        <v>25605</v>
      </c>
      <c r="B3736" s="1" t="s">
        <v>15455</v>
      </c>
      <c r="C3736" s="1" t="s">
        <v>29759</v>
      </c>
      <c r="D3736" s="1" t="s">
        <v>16089</v>
      </c>
      <c r="E3736" s="33" t="str">
        <f t="shared" si="6"/>
        <v>1.3.2.8.9.1</v>
      </c>
      <c r="F3736" s="33">
        <v>1</v>
      </c>
      <c r="G3736" s="33">
        <v>3</v>
      </c>
      <c r="H3736" s="33">
        <v>2</v>
      </c>
      <c r="I3736" s="33">
        <v>8</v>
      </c>
      <c r="J3736" s="33">
        <v>9</v>
      </c>
      <c r="K3736" s="33">
        <v>1</v>
      </c>
      <c r="L3736" s="33" t="s">
        <v>5120</v>
      </c>
      <c r="M3736" s="1" t="s">
        <v>29759</v>
      </c>
      <c r="N3736" s="1" t="s">
        <v>16089</v>
      </c>
    </row>
    <row r="3737" spans="1:14" x14ac:dyDescent="0.25">
      <c r="A3737" s="1" t="s">
        <v>25606</v>
      </c>
      <c r="B3737" s="1" t="s">
        <v>15456</v>
      </c>
      <c r="C3737" s="1" t="s">
        <v>29760</v>
      </c>
      <c r="D3737" s="1" t="s">
        <v>16090</v>
      </c>
      <c r="E3737" s="33" t="str">
        <f t="shared" si="6"/>
        <v>1.3.2.8.9.2</v>
      </c>
      <c r="F3737" s="33">
        <v>1</v>
      </c>
      <c r="G3737" s="33">
        <v>3</v>
      </c>
      <c r="H3737" s="33">
        <v>2</v>
      </c>
      <c r="I3737" s="33">
        <v>8</v>
      </c>
      <c r="J3737" s="33">
        <v>9</v>
      </c>
      <c r="K3737" s="33">
        <v>2</v>
      </c>
      <c r="L3737" s="33" t="s">
        <v>5121</v>
      </c>
      <c r="M3737" s="1" t="s">
        <v>29760</v>
      </c>
      <c r="N3737" s="1" t="s">
        <v>16090</v>
      </c>
    </row>
    <row r="3738" spans="1:14" x14ac:dyDescent="0.25">
      <c r="A3738" s="1" t="s">
        <v>25607</v>
      </c>
      <c r="B3738" s="1" t="s">
        <v>15457</v>
      </c>
      <c r="C3738" s="1" t="s">
        <v>29761</v>
      </c>
      <c r="D3738" s="1" t="s">
        <v>16091</v>
      </c>
      <c r="E3738" s="33" t="str">
        <f t="shared" si="6"/>
        <v>1.3.2.8.9.3</v>
      </c>
      <c r="F3738" s="33">
        <v>1</v>
      </c>
      <c r="G3738" s="33">
        <v>3</v>
      </c>
      <c r="H3738" s="33">
        <v>2</v>
      </c>
      <c r="I3738" s="33">
        <v>8</v>
      </c>
      <c r="J3738" s="33">
        <v>9</v>
      </c>
      <c r="K3738" s="33">
        <v>3</v>
      </c>
      <c r="L3738" s="33" t="s">
        <v>5122</v>
      </c>
      <c r="M3738" s="1" t="s">
        <v>29761</v>
      </c>
      <c r="N3738" s="1" t="s">
        <v>16091</v>
      </c>
    </row>
    <row r="3739" spans="1:14" x14ac:dyDescent="0.25">
      <c r="A3739" s="1" t="s">
        <v>25608</v>
      </c>
      <c r="B3739" s="1" t="s">
        <v>15458</v>
      </c>
      <c r="C3739" s="1" t="s">
        <v>29762</v>
      </c>
      <c r="D3739" s="1" t="s">
        <v>16092</v>
      </c>
      <c r="E3739" s="33" t="str">
        <f t="shared" si="6"/>
        <v>1.3.2.8.9.4</v>
      </c>
      <c r="F3739" s="33">
        <v>1</v>
      </c>
      <c r="G3739" s="33">
        <v>3</v>
      </c>
      <c r="H3739" s="33">
        <v>2</v>
      </c>
      <c r="I3739" s="33">
        <v>8</v>
      </c>
      <c r="J3739" s="33">
        <v>9</v>
      </c>
      <c r="K3739" s="33">
        <v>4</v>
      </c>
      <c r="L3739" s="33" t="s">
        <v>5123</v>
      </c>
      <c r="M3739" s="1" t="s">
        <v>29762</v>
      </c>
      <c r="N3739" s="1" t="s">
        <v>16092</v>
      </c>
    </row>
    <row r="3740" spans="1:14" x14ac:dyDescent="0.25">
      <c r="A3740" s="1" t="s">
        <v>25609</v>
      </c>
      <c r="B3740" s="1" t="s">
        <v>15459</v>
      </c>
      <c r="C3740" s="1" t="s">
        <v>29763</v>
      </c>
      <c r="D3740" s="1" t="s">
        <v>16093</v>
      </c>
      <c r="E3740" s="33" t="str">
        <f t="shared" si="6"/>
        <v>1.3.2.8.9.5</v>
      </c>
      <c r="F3740" s="33">
        <v>1</v>
      </c>
      <c r="G3740" s="33">
        <v>3</v>
      </c>
      <c r="H3740" s="33">
        <v>2</v>
      </c>
      <c r="I3740" s="33">
        <v>8</v>
      </c>
      <c r="J3740" s="33">
        <v>9</v>
      </c>
      <c r="K3740" s="33">
        <v>5</v>
      </c>
      <c r="L3740" s="33" t="s">
        <v>5124</v>
      </c>
      <c r="M3740" s="1" t="s">
        <v>29763</v>
      </c>
      <c r="N3740" s="1" t="s">
        <v>16093</v>
      </c>
    </row>
    <row r="3741" spans="1:14" x14ac:dyDescent="0.25">
      <c r="A3741" s="1" t="s">
        <v>25610</v>
      </c>
      <c r="B3741" s="1" t="s">
        <v>15460</v>
      </c>
      <c r="C3741" s="1" t="s">
        <v>29764</v>
      </c>
      <c r="D3741" s="1" t="s">
        <v>16094</v>
      </c>
      <c r="E3741" s="33" t="str">
        <f t="shared" si="6"/>
        <v>1.3.2.8.9.6</v>
      </c>
      <c r="F3741" s="33">
        <v>1</v>
      </c>
      <c r="G3741" s="33">
        <v>3</v>
      </c>
      <c r="H3741" s="33">
        <v>2</v>
      </c>
      <c r="I3741" s="33">
        <v>8</v>
      </c>
      <c r="J3741" s="33">
        <v>9</v>
      </c>
      <c r="K3741" s="33">
        <v>6</v>
      </c>
      <c r="L3741" s="33" t="s">
        <v>4729</v>
      </c>
      <c r="M3741" s="1" t="s">
        <v>29764</v>
      </c>
      <c r="N3741" s="1" t="s">
        <v>16094</v>
      </c>
    </row>
    <row r="3742" spans="1:14" x14ac:dyDescent="0.25">
      <c r="A3742" s="1" t="s">
        <v>25611</v>
      </c>
      <c r="B3742" s="1" t="s">
        <v>15461</v>
      </c>
      <c r="C3742" s="1" t="s">
        <v>29765</v>
      </c>
      <c r="D3742" s="1" t="s">
        <v>16095</v>
      </c>
      <c r="E3742" s="33" t="str">
        <f t="shared" si="6"/>
        <v>1.3.2.8.9.7</v>
      </c>
      <c r="F3742" s="33">
        <v>1</v>
      </c>
      <c r="G3742" s="33">
        <v>3</v>
      </c>
      <c r="H3742" s="33">
        <v>2</v>
      </c>
      <c r="I3742" s="33">
        <v>8</v>
      </c>
      <c r="J3742" s="33">
        <v>9</v>
      </c>
      <c r="K3742" s="33">
        <v>7</v>
      </c>
      <c r="L3742" s="33" t="s">
        <v>5125</v>
      </c>
      <c r="M3742" s="1" t="s">
        <v>29765</v>
      </c>
      <c r="N3742" s="1" t="s">
        <v>16095</v>
      </c>
    </row>
    <row r="3743" spans="1:14" x14ac:dyDescent="0.25">
      <c r="A3743" s="1" t="s">
        <v>25612</v>
      </c>
      <c r="B3743" s="1" t="s">
        <v>15462</v>
      </c>
      <c r="C3743" s="1" t="s">
        <v>29766</v>
      </c>
      <c r="D3743" s="1" t="s">
        <v>16096</v>
      </c>
      <c r="E3743" s="33" t="str">
        <f t="shared" si="6"/>
        <v>1.3.2.8.9.8</v>
      </c>
      <c r="F3743" s="33">
        <v>1</v>
      </c>
      <c r="G3743" s="33">
        <v>3</v>
      </c>
      <c r="H3743" s="33">
        <v>2</v>
      </c>
      <c r="I3743" s="33">
        <v>8</v>
      </c>
      <c r="J3743" s="33">
        <v>9</v>
      </c>
      <c r="K3743" s="33">
        <v>8</v>
      </c>
      <c r="L3743" s="33" t="s">
        <v>5126</v>
      </c>
      <c r="M3743" s="1" t="s">
        <v>29766</v>
      </c>
      <c r="N3743" s="1" t="s">
        <v>16096</v>
      </c>
    </row>
    <row r="3744" spans="1:14" x14ac:dyDescent="0.25">
      <c r="A3744" s="1" t="s">
        <v>25613</v>
      </c>
      <c r="B3744" s="1" t="s">
        <v>15463</v>
      </c>
      <c r="C3744" s="1" t="s">
        <v>29767</v>
      </c>
      <c r="D3744" s="1" t="s">
        <v>16097</v>
      </c>
      <c r="E3744" s="33" t="str">
        <f t="shared" si="6"/>
        <v>1.3.2.8.9.9</v>
      </c>
      <c r="F3744" s="33">
        <v>1</v>
      </c>
      <c r="G3744" s="33">
        <v>3</v>
      </c>
      <c r="H3744" s="33">
        <v>2</v>
      </c>
      <c r="I3744" s="33">
        <v>8</v>
      </c>
      <c r="J3744" s="33">
        <v>9</v>
      </c>
      <c r="K3744" s="33">
        <v>9</v>
      </c>
      <c r="L3744" s="33" t="s">
        <v>5127</v>
      </c>
      <c r="M3744" s="1" t="s">
        <v>29767</v>
      </c>
      <c r="N3744" s="1" t="s">
        <v>16097</v>
      </c>
    </row>
    <row r="3745" spans="1:14" x14ac:dyDescent="0.25">
      <c r="A3745" s="1" t="s">
        <v>25614</v>
      </c>
      <c r="B3745" s="1" t="s">
        <v>15464</v>
      </c>
      <c r="C3745" s="1" t="s">
        <v>29768</v>
      </c>
      <c r="D3745" s="1" t="s">
        <v>16098</v>
      </c>
      <c r="E3745" s="33" t="str">
        <f t="shared" si="6"/>
        <v>1.3.2.8.9.10</v>
      </c>
      <c r="F3745" s="33">
        <v>1</v>
      </c>
      <c r="G3745" s="33">
        <v>3</v>
      </c>
      <c r="H3745" s="33">
        <v>2</v>
      </c>
      <c r="I3745" s="33">
        <v>8</v>
      </c>
      <c r="J3745" s="33">
        <v>9</v>
      </c>
      <c r="K3745" s="33">
        <v>10</v>
      </c>
      <c r="L3745" s="33" t="s">
        <v>5128</v>
      </c>
      <c r="M3745" s="1" t="s">
        <v>29768</v>
      </c>
      <c r="N3745" s="1" t="s">
        <v>16098</v>
      </c>
    </row>
    <row r="3746" spans="1:14" x14ac:dyDescent="0.25">
      <c r="A3746" s="1" t="s">
        <v>25615</v>
      </c>
      <c r="B3746" s="1" t="s">
        <v>15465</v>
      </c>
      <c r="C3746" s="1" t="s">
        <v>29769</v>
      </c>
      <c r="D3746" s="1" t="s">
        <v>16099</v>
      </c>
      <c r="E3746" s="33" t="str">
        <f t="shared" si="6"/>
        <v>1.3.2.8.9.11</v>
      </c>
      <c r="F3746" s="33">
        <v>1</v>
      </c>
      <c r="G3746" s="33">
        <v>3</v>
      </c>
      <c r="H3746" s="33">
        <v>2</v>
      </c>
      <c r="I3746" s="33">
        <v>8</v>
      </c>
      <c r="J3746" s="33">
        <v>9</v>
      </c>
      <c r="K3746" s="33">
        <v>11</v>
      </c>
      <c r="L3746" s="33" t="s">
        <v>5129</v>
      </c>
      <c r="M3746" s="1" t="s">
        <v>29769</v>
      </c>
      <c r="N3746" s="1" t="s">
        <v>16099</v>
      </c>
    </row>
    <row r="3747" spans="1:14" x14ac:dyDescent="0.25">
      <c r="E3747" s="33" t="str">
        <f t="shared" si="6"/>
        <v>1.3.2.9.1.1</v>
      </c>
      <c r="F3747" s="33">
        <v>1</v>
      </c>
      <c r="G3747" s="33">
        <v>3</v>
      </c>
      <c r="H3747" s="33">
        <v>2</v>
      </c>
      <c r="I3747" s="33">
        <v>9</v>
      </c>
      <c r="J3747" s="33">
        <v>1</v>
      </c>
      <c r="K3747" s="33">
        <v>1</v>
      </c>
      <c r="L3747" s="33" t="s">
        <v>4816</v>
      </c>
    </row>
    <row r="3748" spans="1:14" x14ac:dyDescent="0.25">
      <c r="E3748" s="33" t="str">
        <f t="shared" si="6"/>
        <v>1.3.2.9.1.2</v>
      </c>
      <c r="F3748" s="33">
        <v>1</v>
      </c>
      <c r="G3748" s="33">
        <v>3</v>
      </c>
      <c r="H3748" s="33">
        <v>2</v>
      </c>
      <c r="I3748" s="33">
        <v>9</v>
      </c>
      <c r="J3748" s="33">
        <v>1</v>
      </c>
      <c r="K3748" s="33">
        <v>2</v>
      </c>
      <c r="L3748" s="33" t="s">
        <v>4817</v>
      </c>
    </row>
    <row r="3749" spans="1:14" x14ac:dyDescent="0.25">
      <c r="E3749" s="33" t="str">
        <f t="shared" si="6"/>
        <v>1.3.2.9.1.3</v>
      </c>
      <c r="F3749" s="33">
        <v>1</v>
      </c>
      <c r="G3749" s="33">
        <v>3</v>
      </c>
      <c r="H3749" s="33">
        <v>2</v>
      </c>
      <c r="I3749" s="33">
        <v>9</v>
      </c>
      <c r="J3749" s="33">
        <v>1</v>
      </c>
      <c r="K3749" s="33">
        <v>3</v>
      </c>
      <c r="L3749" s="33" t="s">
        <v>4818</v>
      </c>
    </row>
    <row r="3750" spans="1:14" x14ac:dyDescent="0.25">
      <c r="E3750" s="33" t="str">
        <f t="shared" si="6"/>
        <v>1.3.2.9.1.4</v>
      </c>
      <c r="F3750" s="33">
        <v>1</v>
      </c>
      <c r="G3750" s="33">
        <v>3</v>
      </c>
      <c r="H3750" s="33">
        <v>2</v>
      </c>
      <c r="I3750" s="33">
        <v>9</v>
      </c>
      <c r="J3750" s="33">
        <v>1</v>
      </c>
      <c r="K3750" s="33">
        <v>4</v>
      </c>
      <c r="L3750" s="33" t="s">
        <v>4819</v>
      </c>
    </row>
    <row r="3751" spans="1:14" x14ac:dyDescent="0.25">
      <c r="E3751" s="33" t="str">
        <f t="shared" si="6"/>
        <v>1.3.2.9.1.5</v>
      </c>
      <c r="F3751" s="33">
        <v>1</v>
      </c>
      <c r="G3751" s="33">
        <v>3</v>
      </c>
      <c r="H3751" s="33">
        <v>2</v>
      </c>
      <c r="I3751" s="33">
        <v>9</v>
      </c>
      <c r="J3751" s="33">
        <v>1</v>
      </c>
      <c r="K3751" s="33">
        <v>5</v>
      </c>
      <c r="L3751" s="33" t="s">
        <v>4820</v>
      </c>
    </row>
    <row r="3752" spans="1:14" x14ac:dyDescent="0.25">
      <c r="E3752" s="33" t="str">
        <f t="shared" si="6"/>
        <v>1.3.2.9.1.6</v>
      </c>
      <c r="F3752" s="33">
        <v>1</v>
      </c>
      <c r="G3752" s="33">
        <v>3</v>
      </c>
      <c r="H3752" s="33">
        <v>2</v>
      </c>
      <c r="I3752" s="33">
        <v>9</v>
      </c>
      <c r="J3752" s="33">
        <v>1</v>
      </c>
      <c r="K3752" s="33">
        <v>6</v>
      </c>
      <c r="L3752" s="33" t="s">
        <v>4821</v>
      </c>
    </row>
    <row r="3753" spans="1:14" x14ac:dyDescent="0.25">
      <c r="E3753" s="33" t="str">
        <f t="shared" si="6"/>
        <v>1.3.2.9.1.7</v>
      </c>
      <c r="F3753" s="33">
        <v>1</v>
      </c>
      <c r="G3753" s="33">
        <v>3</v>
      </c>
      <c r="H3753" s="33">
        <v>2</v>
      </c>
      <c r="I3753" s="33">
        <v>9</v>
      </c>
      <c r="J3753" s="33">
        <v>1</v>
      </c>
      <c r="K3753" s="33">
        <v>7</v>
      </c>
      <c r="L3753" s="33" t="s">
        <v>4822</v>
      </c>
    </row>
    <row r="3754" spans="1:14" x14ac:dyDescent="0.25">
      <c r="E3754" s="33" t="str">
        <f t="shared" si="6"/>
        <v>1.3.2.9.1.8</v>
      </c>
      <c r="F3754" s="33">
        <v>1</v>
      </c>
      <c r="G3754" s="33">
        <v>3</v>
      </c>
      <c r="H3754" s="33">
        <v>2</v>
      </c>
      <c r="I3754" s="33">
        <v>9</v>
      </c>
      <c r="J3754" s="33">
        <v>1</v>
      </c>
      <c r="K3754" s="33">
        <v>8</v>
      </c>
      <c r="L3754" s="33" t="s">
        <v>4823</v>
      </c>
    </row>
    <row r="3755" spans="1:14" x14ac:dyDescent="0.25">
      <c r="E3755" s="33" t="str">
        <f t="shared" ref="E3755:E3818" si="7">F3755&amp;"."&amp;G3755&amp;"."&amp;H3755&amp;"."&amp;I3755&amp;"."&amp;J3755&amp;"."&amp;K3755</f>
        <v>1.3.2.9.1.9</v>
      </c>
      <c r="F3755" s="33">
        <v>1</v>
      </c>
      <c r="G3755" s="33">
        <v>3</v>
      </c>
      <c r="H3755" s="33">
        <v>2</v>
      </c>
      <c r="I3755" s="33">
        <v>9</v>
      </c>
      <c r="J3755" s="33">
        <v>1</v>
      </c>
      <c r="K3755" s="33">
        <v>9</v>
      </c>
      <c r="L3755" s="33" t="s">
        <v>4824</v>
      </c>
    </row>
    <row r="3756" spans="1:14" x14ac:dyDescent="0.25">
      <c r="E3756" s="33" t="str">
        <f t="shared" si="7"/>
        <v>1.3.2.9.1.10</v>
      </c>
      <c r="F3756" s="33">
        <v>1</v>
      </c>
      <c r="G3756" s="33">
        <v>3</v>
      </c>
      <c r="H3756" s="33">
        <v>2</v>
      </c>
      <c r="I3756" s="33">
        <v>9</v>
      </c>
      <c r="J3756" s="33">
        <v>1</v>
      </c>
      <c r="K3756" s="33">
        <v>10</v>
      </c>
      <c r="L3756" s="33" t="s">
        <v>4825</v>
      </c>
    </row>
    <row r="3757" spans="1:14" x14ac:dyDescent="0.25">
      <c r="E3757" s="33" t="str">
        <f t="shared" si="7"/>
        <v>1.3.2.9.2.1</v>
      </c>
      <c r="F3757" s="33">
        <v>1</v>
      </c>
      <c r="G3757" s="33">
        <v>3</v>
      </c>
      <c r="H3757" s="33">
        <v>2</v>
      </c>
      <c r="I3757" s="33">
        <v>9</v>
      </c>
      <c r="J3757" s="33">
        <v>2</v>
      </c>
      <c r="K3757" s="33">
        <v>1</v>
      </c>
      <c r="L3757" s="33" t="s">
        <v>4826</v>
      </c>
    </row>
    <row r="3758" spans="1:14" x14ac:dyDescent="0.25">
      <c r="E3758" s="33" t="str">
        <f t="shared" si="7"/>
        <v>1.3.2.9.2.2</v>
      </c>
      <c r="F3758" s="33">
        <v>1</v>
      </c>
      <c r="G3758" s="33">
        <v>3</v>
      </c>
      <c r="H3758" s="33">
        <v>2</v>
      </c>
      <c r="I3758" s="33">
        <v>9</v>
      </c>
      <c r="J3758" s="33">
        <v>2</v>
      </c>
      <c r="K3758" s="33">
        <v>2</v>
      </c>
      <c r="L3758" s="33" t="s">
        <v>4828</v>
      </c>
    </row>
    <row r="3759" spans="1:14" x14ac:dyDescent="0.25">
      <c r="E3759" s="33" t="str">
        <f t="shared" si="7"/>
        <v>1.3.2.9.2.3</v>
      </c>
      <c r="F3759" s="33">
        <v>1</v>
      </c>
      <c r="G3759" s="33">
        <v>3</v>
      </c>
      <c r="H3759" s="33">
        <v>2</v>
      </c>
      <c r="I3759" s="33">
        <v>9</v>
      </c>
      <c r="J3759" s="33">
        <v>2</v>
      </c>
      <c r="K3759" s="33">
        <v>3</v>
      </c>
      <c r="L3759" s="33" t="s">
        <v>5130</v>
      </c>
    </row>
    <row r="3760" spans="1:14" x14ac:dyDescent="0.25">
      <c r="E3760" s="33" t="str">
        <f t="shared" si="7"/>
        <v>1.3.2.9.2.4</v>
      </c>
      <c r="F3760" s="33">
        <v>1</v>
      </c>
      <c r="G3760" s="33">
        <v>3</v>
      </c>
      <c r="H3760" s="33">
        <v>2</v>
      </c>
      <c r="I3760" s="33">
        <v>9</v>
      </c>
      <c r="J3760" s="33">
        <v>2</v>
      </c>
      <c r="K3760" s="33">
        <v>4</v>
      </c>
      <c r="L3760" s="33" t="s">
        <v>4702</v>
      </c>
    </row>
    <row r="3761" spans="1:14" x14ac:dyDescent="0.25">
      <c r="E3761" s="33" t="str">
        <f t="shared" si="7"/>
        <v>1.3.2.9.2.5</v>
      </c>
      <c r="F3761" s="33">
        <v>1</v>
      </c>
      <c r="G3761" s="33">
        <v>3</v>
      </c>
      <c r="H3761" s="33">
        <v>2</v>
      </c>
      <c r="I3761" s="33">
        <v>9</v>
      </c>
      <c r="J3761" s="33">
        <v>2</v>
      </c>
      <c r="K3761" s="33">
        <v>5</v>
      </c>
      <c r="L3761" s="33" t="s">
        <v>5131</v>
      </c>
    </row>
    <row r="3762" spans="1:14" x14ac:dyDescent="0.25">
      <c r="E3762" s="33" t="str">
        <f t="shared" si="7"/>
        <v>1.3.2.9.3.1</v>
      </c>
      <c r="F3762" s="33">
        <v>1</v>
      </c>
      <c r="G3762" s="33">
        <v>3</v>
      </c>
      <c r="H3762" s="33">
        <v>2</v>
      </c>
      <c r="I3762" s="33">
        <v>9</v>
      </c>
      <c r="J3762" s="33">
        <v>3</v>
      </c>
      <c r="K3762" s="33">
        <v>1</v>
      </c>
      <c r="L3762" s="33" t="s">
        <v>4829</v>
      </c>
    </row>
    <row r="3763" spans="1:14" x14ac:dyDescent="0.25">
      <c r="E3763" s="33" t="str">
        <f t="shared" si="7"/>
        <v>1.3.2.9.3.2</v>
      </c>
      <c r="F3763" s="33">
        <v>1</v>
      </c>
      <c r="G3763" s="33">
        <v>3</v>
      </c>
      <c r="H3763" s="33">
        <v>2</v>
      </c>
      <c r="I3763" s="33">
        <v>9</v>
      </c>
      <c r="J3763" s="33">
        <v>3</v>
      </c>
      <c r="K3763" s="33">
        <v>2</v>
      </c>
      <c r="L3763" s="33" t="s">
        <v>5132</v>
      </c>
    </row>
    <row r="3764" spans="1:14" x14ac:dyDescent="0.25">
      <c r="E3764" s="33" t="str">
        <f t="shared" si="7"/>
        <v>1.3.2.9.4.1</v>
      </c>
      <c r="F3764" s="33">
        <v>1</v>
      </c>
      <c r="G3764" s="33">
        <v>3</v>
      </c>
      <c r="H3764" s="33">
        <v>2</v>
      </c>
      <c r="I3764" s="33">
        <v>9</v>
      </c>
      <c r="J3764" s="33">
        <v>4</v>
      </c>
      <c r="K3764" s="33">
        <v>1</v>
      </c>
      <c r="L3764" s="33" t="s">
        <v>5133</v>
      </c>
    </row>
    <row r="3765" spans="1:14" x14ac:dyDescent="0.25">
      <c r="E3765" s="33" t="str">
        <f t="shared" si="7"/>
        <v>1.3.2.9.4.2</v>
      </c>
      <c r="F3765" s="33">
        <v>1</v>
      </c>
      <c r="G3765" s="33">
        <v>3</v>
      </c>
      <c r="H3765" s="33">
        <v>2</v>
      </c>
      <c r="I3765" s="33">
        <v>9</v>
      </c>
      <c r="J3765" s="33">
        <v>4</v>
      </c>
      <c r="K3765" s="33">
        <v>2</v>
      </c>
      <c r="L3765" s="33" t="s">
        <v>4827</v>
      </c>
    </row>
    <row r="3766" spans="1:14" x14ac:dyDescent="0.25">
      <c r="E3766" s="33" t="str">
        <f t="shared" si="7"/>
        <v>1.3.2.9.4.3</v>
      </c>
      <c r="F3766" s="33">
        <v>1</v>
      </c>
      <c r="G3766" s="33">
        <v>3</v>
      </c>
      <c r="H3766" s="33">
        <v>2</v>
      </c>
      <c r="I3766" s="33">
        <v>9</v>
      </c>
      <c r="J3766" s="33">
        <v>4</v>
      </c>
      <c r="K3766" s="33">
        <v>3</v>
      </c>
      <c r="L3766" s="33" t="s">
        <v>5134</v>
      </c>
    </row>
    <row r="3767" spans="1:14" x14ac:dyDescent="0.25">
      <c r="E3767" s="33" t="str">
        <f t="shared" si="7"/>
        <v>1.3.2.9.4.4</v>
      </c>
      <c r="F3767" s="33">
        <v>1</v>
      </c>
      <c r="G3767" s="33">
        <v>3</v>
      </c>
      <c r="H3767" s="33">
        <v>2</v>
      </c>
      <c r="I3767" s="33">
        <v>9</v>
      </c>
      <c r="J3767" s="33">
        <v>4</v>
      </c>
      <c r="K3767" s="33">
        <v>4</v>
      </c>
      <c r="L3767" s="33" t="s">
        <v>5135</v>
      </c>
    </row>
    <row r="3768" spans="1:14" x14ac:dyDescent="0.25">
      <c r="E3768" s="33" t="str">
        <f t="shared" si="7"/>
        <v>1.3.2.9.4.5</v>
      </c>
      <c r="F3768" s="33">
        <v>1</v>
      </c>
      <c r="G3768" s="33">
        <v>3</v>
      </c>
      <c r="H3768" s="33">
        <v>2</v>
      </c>
      <c r="I3768" s="33">
        <v>9</v>
      </c>
      <c r="J3768" s="33">
        <v>4</v>
      </c>
      <c r="K3768" s="33">
        <v>5</v>
      </c>
      <c r="L3768" s="33" t="s">
        <v>5136</v>
      </c>
    </row>
    <row r="3769" spans="1:14" x14ac:dyDescent="0.25">
      <c r="E3769" s="33" t="str">
        <f t="shared" si="7"/>
        <v>1.3.2.9.4.6</v>
      </c>
      <c r="F3769" s="33">
        <v>1</v>
      </c>
      <c r="G3769" s="33">
        <v>3</v>
      </c>
      <c r="H3769" s="33">
        <v>2</v>
      </c>
      <c r="I3769" s="33">
        <v>9</v>
      </c>
      <c r="J3769" s="33">
        <v>4</v>
      </c>
      <c r="K3769" s="33">
        <v>6</v>
      </c>
      <c r="L3769" s="33" t="s">
        <v>5137</v>
      </c>
    </row>
    <row r="3770" spans="1:14" x14ac:dyDescent="0.25">
      <c r="E3770" s="33" t="str">
        <f t="shared" si="7"/>
        <v>1.3.2.9.4.7</v>
      </c>
      <c r="F3770" s="33">
        <v>1</v>
      </c>
      <c r="G3770" s="33">
        <v>3</v>
      </c>
      <c r="H3770" s="33">
        <v>2</v>
      </c>
      <c r="I3770" s="33">
        <v>9</v>
      </c>
      <c r="J3770" s="33">
        <v>4</v>
      </c>
      <c r="K3770" s="33">
        <v>7</v>
      </c>
      <c r="L3770" s="33" t="s">
        <v>5138</v>
      </c>
    </row>
    <row r="3771" spans="1:14" x14ac:dyDescent="0.25">
      <c r="E3771" s="33" t="str">
        <f t="shared" si="7"/>
        <v>1.3.2.9.4.8</v>
      </c>
      <c r="F3771" s="33">
        <v>1</v>
      </c>
      <c r="G3771" s="33">
        <v>3</v>
      </c>
      <c r="H3771" s="33">
        <v>2</v>
      </c>
      <c r="I3771" s="33">
        <v>9</v>
      </c>
      <c r="J3771" s="33">
        <v>4</v>
      </c>
      <c r="K3771" s="33">
        <v>8</v>
      </c>
      <c r="L3771" s="33" t="s">
        <v>5139</v>
      </c>
    </row>
    <row r="3772" spans="1:14" x14ac:dyDescent="0.25">
      <c r="E3772" s="33" t="str">
        <f t="shared" si="7"/>
        <v>1.3.2.9.4.9</v>
      </c>
      <c r="F3772" s="33">
        <v>1</v>
      </c>
      <c r="G3772" s="33">
        <v>3</v>
      </c>
      <c r="H3772" s="33">
        <v>2</v>
      </c>
      <c r="I3772" s="33">
        <v>9</v>
      </c>
      <c r="J3772" s="33">
        <v>4</v>
      </c>
      <c r="K3772" s="33">
        <v>9</v>
      </c>
      <c r="L3772" s="33" t="s">
        <v>5140</v>
      </c>
    </row>
    <row r="3773" spans="1:14" x14ac:dyDescent="0.25">
      <c r="E3773" s="33" t="str">
        <f t="shared" si="7"/>
        <v>1.3.2.9.4.10</v>
      </c>
      <c r="F3773" s="33">
        <v>1</v>
      </c>
      <c r="G3773" s="33">
        <v>3</v>
      </c>
      <c r="H3773" s="33">
        <v>2</v>
      </c>
      <c r="I3773" s="33">
        <v>9</v>
      </c>
      <c r="J3773" s="33">
        <v>4</v>
      </c>
      <c r="K3773" s="33">
        <v>10</v>
      </c>
      <c r="L3773" s="33" t="s">
        <v>5141</v>
      </c>
    </row>
    <row r="3774" spans="1:14" x14ac:dyDescent="0.25">
      <c r="A3774" s="1" t="s">
        <v>25616</v>
      </c>
      <c r="B3774" s="1" t="s">
        <v>15466</v>
      </c>
      <c r="C3774" s="1" t="s">
        <v>29770</v>
      </c>
      <c r="D3774" s="1" t="s">
        <v>16100</v>
      </c>
      <c r="E3774" s="33" t="str">
        <f t="shared" si="7"/>
        <v>1.3.2.10.1.1</v>
      </c>
      <c r="F3774" s="33">
        <v>1</v>
      </c>
      <c r="G3774" s="33">
        <v>3</v>
      </c>
      <c r="H3774" s="33">
        <v>2</v>
      </c>
      <c r="I3774" s="33">
        <v>10</v>
      </c>
      <c r="J3774" s="33">
        <v>1</v>
      </c>
      <c r="K3774" s="33">
        <v>1</v>
      </c>
      <c r="L3774" s="33" t="s">
        <v>4630</v>
      </c>
      <c r="M3774" s="1" t="s">
        <v>29770</v>
      </c>
      <c r="N3774" s="1" t="s">
        <v>16100</v>
      </c>
    </row>
    <row r="3775" spans="1:14" x14ac:dyDescent="0.25">
      <c r="A3775" s="1" t="s">
        <v>25617</v>
      </c>
      <c r="B3775" s="1" t="s">
        <v>15467</v>
      </c>
      <c r="C3775" s="1" t="s">
        <v>29771</v>
      </c>
      <c r="D3775" s="1" t="s">
        <v>2006</v>
      </c>
      <c r="E3775" s="33" t="str">
        <f t="shared" si="7"/>
        <v>1.3.2.10.1.2</v>
      </c>
      <c r="F3775" s="33">
        <v>1</v>
      </c>
      <c r="G3775" s="33">
        <v>3</v>
      </c>
      <c r="H3775" s="33">
        <v>2</v>
      </c>
      <c r="I3775" s="33">
        <v>10</v>
      </c>
      <c r="J3775" s="33">
        <v>1</v>
      </c>
      <c r="K3775" s="33">
        <v>2</v>
      </c>
      <c r="L3775" s="33" t="s">
        <v>4631</v>
      </c>
      <c r="M3775" s="1" t="s">
        <v>29771</v>
      </c>
      <c r="N3775" s="1" t="s">
        <v>2006</v>
      </c>
    </row>
    <row r="3776" spans="1:14" x14ac:dyDescent="0.25">
      <c r="A3776" s="1" t="s">
        <v>25618</v>
      </c>
      <c r="B3776" s="1" t="s">
        <v>15468</v>
      </c>
      <c r="C3776" s="1" t="s">
        <v>29772</v>
      </c>
      <c r="D3776" s="1" t="s">
        <v>12828</v>
      </c>
      <c r="E3776" s="33" t="str">
        <f t="shared" si="7"/>
        <v>1.3.2.10.1.3</v>
      </c>
      <c r="F3776" s="33">
        <v>1</v>
      </c>
      <c r="G3776" s="33">
        <v>3</v>
      </c>
      <c r="H3776" s="33">
        <v>2</v>
      </c>
      <c r="I3776" s="33">
        <v>10</v>
      </c>
      <c r="J3776" s="33">
        <v>1</v>
      </c>
      <c r="K3776" s="33">
        <v>3</v>
      </c>
      <c r="L3776" s="33" t="s">
        <v>4646</v>
      </c>
      <c r="M3776" s="1" t="s">
        <v>29772</v>
      </c>
      <c r="N3776" s="1" t="s">
        <v>12828</v>
      </c>
    </row>
    <row r="3777" spans="1:14" x14ac:dyDescent="0.25">
      <c r="A3777" s="1" t="s">
        <v>25619</v>
      </c>
      <c r="B3777" s="1" t="s">
        <v>15469</v>
      </c>
      <c r="C3777" s="1" t="s">
        <v>29773</v>
      </c>
      <c r="D3777" s="1" t="s">
        <v>16101</v>
      </c>
      <c r="E3777" s="33" t="str">
        <f t="shared" si="7"/>
        <v>1.3.2.10.2.1</v>
      </c>
      <c r="F3777" s="33">
        <v>1</v>
      </c>
      <c r="G3777" s="33">
        <v>3</v>
      </c>
      <c r="H3777" s="33">
        <v>2</v>
      </c>
      <c r="I3777" s="33">
        <v>10</v>
      </c>
      <c r="J3777" s="33">
        <v>2</v>
      </c>
      <c r="K3777" s="33">
        <v>1</v>
      </c>
      <c r="L3777" s="33" t="s">
        <v>4632</v>
      </c>
      <c r="M3777" s="1" t="s">
        <v>29773</v>
      </c>
      <c r="N3777" s="1" t="s">
        <v>16101</v>
      </c>
    </row>
    <row r="3778" spans="1:14" x14ac:dyDescent="0.25">
      <c r="A3778" s="1" t="s">
        <v>25620</v>
      </c>
      <c r="B3778" s="1" t="s">
        <v>15470</v>
      </c>
      <c r="C3778" s="1" t="s">
        <v>29774</v>
      </c>
      <c r="D3778" s="1" t="s">
        <v>16102</v>
      </c>
      <c r="E3778" s="33" t="str">
        <f t="shared" si="7"/>
        <v>1.3.2.10.2.2</v>
      </c>
      <c r="F3778" s="33">
        <v>1</v>
      </c>
      <c r="G3778" s="33">
        <v>3</v>
      </c>
      <c r="H3778" s="33">
        <v>2</v>
      </c>
      <c r="I3778" s="33">
        <v>10</v>
      </c>
      <c r="J3778" s="33">
        <v>2</v>
      </c>
      <c r="K3778" s="33">
        <v>2</v>
      </c>
      <c r="L3778" s="33" t="s">
        <v>4633</v>
      </c>
      <c r="M3778" s="1" t="s">
        <v>29774</v>
      </c>
      <c r="N3778" s="1" t="s">
        <v>16102</v>
      </c>
    </row>
    <row r="3779" spans="1:14" x14ac:dyDescent="0.25">
      <c r="A3779" s="1" t="s">
        <v>25621</v>
      </c>
      <c r="B3779" s="1" t="s">
        <v>15471</v>
      </c>
      <c r="C3779" s="1" t="s">
        <v>29775</v>
      </c>
      <c r="D3779" s="1" t="s">
        <v>16103</v>
      </c>
      <c r="E3779" s="33" t="str">
        <f t="shared" si="7"/>
        <v>1.3.2.10.2.3</v>
      </c>
      <c r="F3779" s="33">
        <v>1</v>
      </c>
      <c r="G3779" s="33">
        <v>3</v>
      </c>
      <c r="H3779" s="33">
        <v>2</v>
      </c>
      <c r="I3779" s="33">
        <v>10</v>
      </c>
      <c r="J3779" s="33">
        <v>2</v>
      </c>
      <c r="K3779" s="33">
        <v>3</v>
      </c>
      <c r="L3779" s="33" t="s">
        <v>4634</v>
      </c>
      <c r="M3779" s="1" t="s">
        <v>29775</v>
      </c>
      <c r="N3779" s="1" t="s">
        <v>16103</v>
      </c>
    </row>
    <row r="3780" spans="1:14" x14ac:dyDescent="0.25">
      <c r="A3780" s="1" t="s">
        <v>25622</v>
      </c>
      <c r="B3780" s="1" t="s">
        <v>15472</v>
      </c>
      <c r="C3780" s="1" t="s">
        <v>29776</v>
      </c>
      <c r="D3780" s="1" t="s">
        <v>51</v>
      </c>
      <c r="E3780" s="33" t="str">
        <f t="shared" si="7"/>
        <v>1.3.2.10.2.4</v>
      </c>
      <c r="F3780" s="33">
        <v>1</v>
      </c>
      <c r="G3780" s="33">
        <v>3</v>
      </c>
      <c r="H3780" s="33">
        <v>2</v>
      </c>
      <c r="I3780" s="33">
        <v>10</v>
      </c>
      <c r="J3780" s="33">
        <v>2</v>
      </c>
      <c r="K3780" s="33">
        <v>4</v>
      </c>
      <c r="L3780" s="33" t="s">
        <v>4635</v>
      </c>
      <c r="M3780" s="1" t="s">
        <v>29776</v>
      </c>
      <c r="N3780" s="1" t="s">
        <v>51</v>
      </c>
    </row>
    <row r="3781" spans="1:14" x14ac:dyDescent="0.25">
      <c r="A3781" s="1" t="s">
        <v>25623</v>
      </c>
      <c r="B3781" s="1" t="s">
        <v>15473</v>
      </c>
      <c r="C3781" s="1" t="s">
        <v>29777</v>
      </c>
      <c r="D3781" s="1" t="s">
        <v>16104</v>
      </c>
      <c r="E3781" s="33" t="str">
        <f t="shared" si="7"/>
        <v>1.3.2.10.2.5</v>
      </c>
      <c r="F3781" s="33">
        <v>1</v>
      </c>
      <c r="G3781" s="33">
        <v>3</v>
      </c>
      <c r="H3781" s="33">
        <v>2</v>
      </c>
      <c r="I3781" s="33">
        <v>10</v>
      </c>
      <c r="J3781" s="33">
        <v>2</v>
      </c>
      <c r="K3781" s="33">
        <v>5</v>
      </c>
      <c r="L3781" s="33" t="s">
        <v>4636</v>
      </c>
      <c r="M3781" s="1" t="s">
        <v>29777</v>
      </c>
      <c r="N3781" s="1" t="s">
        <v>16104</v>
      </c>
    </row>
    <row r="3782" spans="1:14" x14ac:dyDescent="0.25">
      <c r="A3782" s="1" t="s">
        <v>25624</v>
      </c>
      <c r="B3782" s="1" t="s">
        <v>15474</v>
      </c>
      <c r="C3782" s="1" t="s">
        <v>29778</v>
      </c>
      <c r="D3782" s="1" t="s">
        <v>16105</v>
      </c>
      <c r="E3782" s="33" t="str">
        <f t="shared" si="7"/>
        <v>1.3.2.11.1.1</v>
      </c>
      <c r="F3782" s="33">
        <v>1</v>
      </c>
      <c r="G3782" s="33">
        <v>3</v>
      </c>
      <c r="H3782" s="33">
        <v>2</v>
      </c>
      <c r="I3782" s="33">
        <v>11</v>
      </c>
      <c r="J3782" s="33">
        <v>1</v>
      </c>
      <c r="K3782" s="33">
        <v>1</v>
      </c>
      <c r="L3782" s="33" t="s">
        <v>5142</v>
      </c>
      <c r="M3782" s="1" t="s">
        <v>29778</v>
      </c>
      <c r="N3782" s="1" t="s">
        <v>16105</v>
      </c>
    </row>
    <row r="3783" spans="1:14" x14ac:dyDescent="0.25">
      <c r="A3783" s="1" t="s">
        <v>25625</v>
      </c>
      <c r="B3783" s="1" t="s">
        <v>15475</v>
      </c>
      <c r="C3783" s="1" t="s">
        <v>29779</v>
      </c>
      <c r="D3783" s="1" t="s">
        <v>16106</v>
      </c>
      <c r="E3783" s="33" t="str">
        <f t="shared" si="7"/>
        <v>1.3.2.11.1.2</v>
      </c>
      <c r="F3783" s="33">
        <v>1</v>
      </c>
      <c r="G3783" s="33">
        <v>3</v>
      </c>
      <c r="H3783" s="33">
        <v>2</v>
      </c>
      <c r="I3783" s="33">
        <v>11</v>
      </c>
      <c r="J3783" s="33">
        <v>1</v>
      </c>
      <c r="K3783" s="33">
        <v>2</v>
      </c>
      <c r="L3783" s="33" t="s">
        <v>5143</v>
      </c>
      <c r="M3783" s="1" t="s">
        <v>29779</v>
      </c>
      <c r="N3783" s="1" t="s">
        <v>16106</v>
      </c>
    </row>
    <row r="3784" spans="1:14" x14ac:dyDescent="0.25">
      <c r="A3784" s="1" t="s">
        <v>25626</v>
      </c>
      <c r="B3784" s="1" t="s">
        <v>15476</v>
      </c>
      <c r="C3784" s="1" t="s">
        <v>29780</v>
      </c>
      <c r="D3784" s="1" t="s">
        <v>16107</v>
      </c>
      <c r="E3784" s="33" t="str">
        <f t="shared" si="7"/>
        <v>1.3.2.11.1.3</v>
      </c>
      <c r="F3784" s="33">
        <v>1</v>
      </c>
      <c r="G3784" s="33">
        <v>3</v>
      </c>
      <c r="H3784" s="33">
        <v>2</v>
      </c>
      <c r="I3784" s="33">
        <v>11</v>
      </c>
      <c r="J3784" s="33">
        <v>1</v>
      </c>
      <c r="K3784" s="33">
        <v>3</v>
      </c>
      <c r="L3784" s="33" t="s">
        <v>5144</v>
      </c>
      <c r="M3784" s="1" t="s">
        <v>29780</v>
      </c>
      <c r="N3784" s="1" t="s">
        <v>16107</v>
      </c>
    </row>
    <row r="3785" spans="1:14" x14ac:dyDescent="0.25">
      <c r="A3785" s="1" t="s">
        <v>25627</v>
      </c>
      <c r="B3785" s="1" t="s">
        <v>15477</v>
      </c>
      <c r="C3785" s="1" t="s">
        <v>29781</v>
      </c>
      <c r="D3785" s="1" t="s">
        <v>16108</v>
      </c>
      <c r="E3785" s="33" t="str">
        <f t="shared" si="7"/>
        <v>1.3.2.11.2.1</v>
      </c>
      <c r="F3785" s="33">
        <v>1</v>
      </c>
      <c r="G3785" s="33">
        <v>3</v>
      </c>
      <c r="H3785" s="33">
        <v>2</v>
      </c>
      <c r="I3785" s="33">
        <v>11</v>
      </c>
      <c r="J3785" s="33">
        <v>2</v>
      </c>
      <c r="K3785" s="33">
        <v>1</v>
      </c>
      <c r="L3785" s="33" t="s">
        <v>5145</v>
      </c>
      <c r="M3785" s="1" t="s">
        <v>29781</v>
      </c>
      <c r="N3785" s="1" t="s">
        <v>16108</v>
      </c>
    </row>
    <row r="3786" spans="1:14" x14ac:dyDescent="0.25">
      <c r="A3786" s="1" t="s">
        <v>25628</v>
      </c>
      <c r="B3786" s="1" t="s">
        <v>15478</v>
      </c>
      <c r="C3786" s="1" t="s">
        <v>29782</v>
      </c>
      <c r="D3786" s="1" t="s">
        <v>16109</v>
      </c>
      <c r="E3786" s="33" t="str">
        <f t="shared" si="7"/>
        <v>1.3.2.11.2.2</v>
      </c>
      <c r="F3786" s="33">
        <v>1</v>
      </c>
      <c r="G3786" s="33">
        <v>3</v>
      </c>
      <c r="H3786" s="33">
        <v>2</v>
      </c>
      <c r="I3786" s="33">
        <v>11</v>
      </c>
      <c r="J3786" s="33">
        <v>2</v>
      </c>
      <c r="K3786" s="33">
        <v>2</v>
      </c>
      <c r="L3786" s="33" t="s">
        <v>5146</v>
      </c>
      <c r="M3786" s="1" t="s">
        <v>29782</v>
      </c>
      <c r="N3786" s="1" t="s">
        <v>16109</v>
      </c>
    </row>
    <row r="3787" spans="1:14" x14ac:dyDescent="0.25">
      <c r="A3787" s="1" t="s">
        <v>25629</v>
      </c>
      <c r="B3787" s="1" t="s">
        <v>15479</v>
      </c>
      <c r="C3787" s="1" t="s">
        <v>29783</v>
      </c>
      <c r="D3787" s="1" t="s">
        <v>16110</v>
      </c>
      <c r="E3787" s="33" t="str">
        <f t="shared" si="7"/>
        <v>1.3.2.11.2.3</v>
      </c>
      <c r="F3787" s="33">
        <v>1</v>
      </c>
      <c r="G3787" s="33">
        <v>3</v>
      </c>
      <c r="H3787" s="33">
        <v>2</v>
      </c>
      <c r="I3787" s="33">
        <v>11</v>
      </c>
      <c r="J3787" s="33">
        <v>2</v>
      </c>
      <c r="K3787" s="33">
        <v>3</v>
      </c>
      <c r="L3787" s="33" t="s">
        <v>5147</v>
      </c>
      <c r="M3787" s="1" t="s">
        <v>29783</v>
      </c>
      <c r="N3787" s="1" t="s">
        <v>16110</v>
      </c>
    </row>
    <row r="3788" spans="1:14" x14ac:dyDescent="0.25">
      <c r="A3788" s="1" t="s">
        <v>25630</v>
      </c>
      <c r="B3788" s="1" t="s">
        <v>15480</v>
      </c>
      <c r="C3788" s="1" t="s">
        <v>29784</v>
      </c>
      <c r="D3788" s="1" t="s">
        <v>16111</v>
      </c>
      <c r="E3788" s="33" t="str">
        <f t="shared" si="7"/>
        <v>1.3.2.11.2.4</v>
      </c>
      <c r="F3788" s="33">
        <v>1</v>
      </c>
      <c r="G3788" s="33">
        <v>3</v>
      </c>
      <c r="H3788" s="33">
        <v>2</v>
      </c>
      <c r="I3788" s="33">
        <v>11</v>
      </c>
      <c r="J3788" s="33">
        <v>2</v>
      </c>
      <c r="K3788" s="33">
        <v>4</v>
      </c>
      <c r="L3788" s="33" t="s">
        <v>5148</v>
      </c>
      <c r="M3788" s="1" t="s">
        <v>29784</v>
      </c>
      <c r="N3788" s="1" t="s">
        <v>16111</v>
      </c>
    </row>
    <row r="3789" spans="1:14" x14ac:dyDescent="0.25">
      <c r="A3789" s="1" t="s">
        <v>25631</v>
      </c>
      <c r="B3789" s="1" t="s">
        <v>15481</v>
      </c>
      <c r="C3789" s="1" t="s">
        <v>29785</v>
      </c>
      <c r="D3789" s="1" t="s">
        <v>16112</v>
      </c>
      <c r="E3789" s="33" t="str">
        <f t="shared" si="7"/>
        <v>1.3.2.12.1.1</v>
      </c>
      <c r="F3789" s="33">
        <v>1</v>
      </c>
      <c r="G3789" s="33">
        <v>3</v>
      </c>
      <c r="H3789" s="33">
        <v>2</v>
      </c>
      <c r="I3789" s="33">
        <v>12</v>
      </c>
      <c r="J3789" s="33">
        <v>1</v>
      </c>
      <c r="K3789" s="33">
        <v>1</v>
      </c>
      <c r="L3789" s="33" t="s">
        <v>5149</v>
      </c>
      <c r="M3789" s="1" t="s">
        <v>29785</v>
      </c>
      <c r="N3789" s="1" t="s">
        <v>16112</v>
      </c>
    </row>
    <row r="3790" spans="1:14" x14ac:dyDescent="0.25">
      <c r="A3790" s="1" t="s">
        <v>25632</v>
      </c>
      <c r="B3790" s="1" t="s">
        <v>15482</v>
      </c>
      <c r="C3790" s="1" t="s">
        <v>29786</v>
      </c>
      <c r="D3790" s="1" t="s">
        <v>16113</v>
      </c>
      <c r="E3790" s="33" t="str">
        <f t="shared" si="7"/>
        <v>1.3.2.12.1.2</v>
      </c>
      <c r="F3790" s="33">
        <v>1</v>
      </c>
      <c r="G3790" s="33">
        <v>3</v>
      </c>
      <c r="H3790" s="33">
        <v>2</v>
      </c>
      <c r="I3790" s="33">
        <v>12</v>
      </c>
      <c r="J3790" s="33">
        <v>1</v>
      </c>
      <c r="K3790" s="33">
        <v>2</v>
      </c>
      <c r="L3790" s="33" t="s">
        <v>5150</v>
      </c>
      <c r="M3790" s="1" t="s">
        <v>29786</v>
      </c>
      <c r="N3790" s="1" t="s">
        <v>16113</v>
      </c>
    </row>
    <row r="3791" spans="1:14" x14ac:dyDescent="0.25">
      <c r="A3791" s="1" t="s">
        <v>25633</v>
      </c>
      <c r="B3791" s="1" t="s">
        <v>15483</v>
      </c>
      <c r="C3791" s="1" t="s">
        <v>29787</v>
      </c>
      <c r="D3791" s="1" t="s">
        <v>16114</v>
      </c>
      <c r="E3791" s="33" t="str">
        <f t="shared" si="7"/>
        <v>1.3.2.12.1.3</v>
      </c>
      <c r="F3791" s="33">
        <v>1</v>
      </c>
      <c r="G3791" s="33">
        <v>3</v>
      </c>
      <c r="H3791" s="33">
        <v>2</v>
      </c>
      <c r="I3791" s="33">
        <v>12</v>
      </c>
      <c r="J3791" s="33">
        <v>1</v>
      </c>
      <c r="K3791" s="33">
        <v>3</v>
      </c>
      <c r="L3791" s="33" t="s">
        <v>5151</v>
      </c>
      <c r="M3791" s="1" t="s">
        <v>29787</v>
      </c>
      <c r="N3791" s="1" t="s">
        <v>16114</v>
      </c>
    </row>
    <row r="3792" spans="1:14" x14ac:dyDescent="0.25">
      <c r="A3792" s="1" t="s">
        <v>25634</v>
      </c>
      <c r="B3792" s="1" t="s">
        <v>15484</v>
      </c>
      <c r="C3792" s="1" t="s">
        <v>29788</v>
      </c>
      <c r="D3792" s="1" t="s">
        <v>13009</v>
      </c>
      <c r="E3792" s="33" t="str">
        <f t="shared" si="7"/>
        <v>1.3.2.12.2.1</v>
      </c>
      <c r="F3792" s="33">
        <v>1</v>
      </c>
      <c r="G3792" s="33">
        <v>3</v>
      </c>
      <c r="H3792" s="33">
        <v>2</v>
      </c>
      <c r="I3792" s="33">
        <v>12</v>
      </c>
      <c r="J3792" s="33">
        <v>2</v>
      </c>
      <c r="K3792" s="33">
        <v>1</v>
      </c>
      <c r="L3792" s="33" t="s">
        <v>5152</v>
      </c>
      <c r="M3792" s="1" t="s">
        <v>29788</v>
      </c>
      <c r="N3792" s="1" t="s">
        <v>13009</v>
      </c>
    </row>
    <row r="3793" spans="1:14" x14ac:dyDescent="0.25">
      <c r="A3793" s="1" t="s">
        <v>25635</v>
      </c>
      <c r="B3793" s="1" t="s">
        <v>15485</v>
      </c>
      <c r="C3793" s="1" t="s">
        <v>29789</v>
      </c>
      <c r="D3793" s="1" t="s">
        <v>13011</v>
      </c>
      <c r="E3793" s="33" t="str">
        <f t="shared" si="7"/>
        <v>1.3.2.12.2.2</v>
      </c>
      <c r="F3793" s="33">
        <v>1</v>
      </c>
      <c r="G3793" s="33">
        <v>3</v>
      </c>
      <c r="H3793" s="33">
        <v>2</v>
      </c>
      <c r="I3793" s="33">
        <v>12</v>
      </c>
      <c r="J3793" s="33">
        <v>2</v>
      </c>
      <c r="K3793" s="33">
        <v>2</v>
      </c>
      <c r="L3793" s="33" t="s">
        <v>5153</v>
      </c>
      <c r="M3793" s="1" t="s">
        <v>29789</v>
      </c>
      <c r="N3793" s="1" t="s">
        <v>13011</v>
      </c>
    </row>
    <row r="3794" spans="1:14" x14ac:dyDescent="0.25">
      <c r="A3794" s="1" t="s">
        <v>25636</v>
      </c>
      <c r="B3794" s="1" t="s">
        <v>15486</v>
      </c>
      <c r="C3794" s="1" t="s">
        <v>29790</v>
      </c>
      <c r="D3794" s="1" t="s">
        <v>13014</v>
      </c>
      <c r="E3794" s="33" t="str">
        <f t="shared" si="7"/>
        <v>1.3.2.12.2.3</v>
      </c>
      <c r="F3794" s="33">
        <v>1</v>
      </c>
      <c r="G3794" s="33">
        <v>3</v>
      </c>
      <c r="H3794" s="33">
        <v>2</v>
      </c>
      <c r="I3794" s="33">
        <v>12</v>
      </c>
      <c r="J3794" s="33">
        <v>2</v>
      </c>
      <c r="K3794" s="33">
        <v>3</v>
      </c>
      <c r="L3794" s="33" t="s">
        <v>5154</v>
      </c>
      <c r="M3794" s="1" t="s">
        <v>29790</v>
      </c>
      <c r="N3794" s="1" t="s">
        <v>13014</v>
      </c>
    </row>
    <row r="3795" spans="1:14" x14ac:dyDescent="0.25">
      <c r="A3795" s="1" t="s">
        <v>25637</v>
      </c>
      <c r="B3795" s="1" t="s">
        <v>15487</v>
      </c>
      <c r="C3795" s="1" t="s">
        <v>29791</v>
      </c>
      <c r="D3795" s="1" t="s">
        <v>16115</v>
      </c>
      <c r="E3795" s="33" t="str">
        <f t="shared" si="7"/>
        <v>1.3.2.12.2.4</v>
      </c>
      <c r="F3795" s="33">
        <v>1</v>
      </c>
      <c r="G3795" s="33">
        <v>3</v>
      </c>
      <c r="H3795" s="33">
        <v>2</v>
      </c>
      <c r="I3795" s="33">
        <v>12</v>
      </c>
      <c r="J3795" s="33">
        <v>2</v>
      </c>
      <c r="K3795" s="33">
        <v>4</v>
      </c>
      <c r="L3795" s="33" t="s">
        <v>5155</v>
      </c>
      <c r="M3795" s="1" t="s">
        <v>29791</v>
      </c>
      <c r="N3795" s="1" t="s">
        <v>16115</v>
      </c>
    </row>
    <row r="3796" spans="1:14" x14ac:dyDescent="0.25">
      <c r="A3796" s="1" t="s">
        <v>25638</v>
      </c>
      <c r="B3796" s="1" t="s">
        <v>15488</v>
      </c>
      <c r="C3796" s="1" t="s">
        <v>29792</v>
      </c>
      <c r="D3796" s="1" t="s">
        <v>16116</v>
      </c>
      <c r="E3796" s="33" t="str">
        <f t="shared" si="7"/>
        <v>1.3.2.12.2.5</v>
      </c>
      <c r="F3796" s="33">
        <v>1</v>
      </c>
      <c r="G3796" s="33">
        <v>3</v>
      </c>
      <c r="H3796" s="33">
        <v>2</v>
      </c>
      <c r="I3796" s="33">
        <v>12</v>
      </c>
      <c r="J3796" s="33">
        <v>2</v>
      </c>
      <c r="K3796" s="33">
        <v>5</v>
      </c>
      <c r="L3796" s="33" t="s">
        <v>5156</v>
      </c>
      <c r="M3796" s="1" t="s">
        <v>29792</v>
      </c>
      <c r="N3796" s="1" t="s">
        <v>16116</v>
      </c>
    </row>
    <row r="3797" spans="1:14" x14ac:dyDescent="0.25">
      <c r="A3797" s="1" t="s">
        <v>25639</v>
      </c>
      <c r="B3797" s="1" t="s">
        <v>15489</v>
      </c>
      <c r="C3797" s="1" t="s">
        <v>29793</v>
      </c>
      <c r="D3797" s="1" t="s">
        <v>16117</v>
      </c>
      <c r="E3797" s="33" t="str">
        <f t="shared" si="7"/>
        <v>1.3.2.13.1.1</v>
      </c>
      <c r="F3797" s="33">
        <v>1</v>
      </c>
      <c r="G3797" s="33">
        <v>3</v>
      </c>
      <c r="H3797" s="33">
        <v>2</v>
      </c>
      <c r="I3797" s="33">
        <v>13</v>
      </c>
      <c r="J3797" s="33">
        <v>1</v>
      </c>
      <c r="K3797" s="33">
        <v>1</v>
      </c>
      <c r="L3797" s="33" t="s">
        <v>5157</v>
      </c>
      <c r="M3797" s="1" t="s">
        <v>29793</v>
      </c>
      <c r="N3797" s="1" t="s">
        <v>16117</v>
      </c>
    </row>
    <row r="3798" spans="1:14" x14ac:dyDescent="0.25">
      <c r="A3798" s="1" t="s">
        <v>25640</v>
      </c>
      <c r="B3798" s="1" t="s">
        <v>15490</v>
      </c>
      <c r="C3798" s="1" t="s">
        <v>29794</v>
      </c>
      <c r="D3798" s="1" t="s">
        <v>16118</v>
      </c>
      <c r="E3798" s="33" t="str">
        <f t="shared" si="7"/>
        <v>1.3.2.13.1.2</v>
      </c>
      <c r="F3798" s="33">
        <v>1</v>
      </c>
      <c r="G3798" s="33">
        <v>3</v>
      </c>
      <c r="H3798" s="33">
        <v>2</v>
      </c>
      <c r="I3798" s="33">
        <v>13</v>
      </c>
      <c r="J3798" s="33">
        <v>1</v>
      </c>
      <c r="K3798" s="33">
        <v>2</v>
      </c>
      <c r="L3798" s="33" t="s">
        <v>5158</v>
      </c>
      <c r="M3798" s="1" t="s">
        <v>29794</v>
      </c>
      <c r="N3798" s="1" t="s">
        <v>16118</v>
      </c>
    </row>
    <row r="3799" spans="1:14" x14ac:dyDescent="0.25">
      <c r="A3799" s="1" t="s">
        <v>25641</v>
      </c>
      <c r="B3799" s="1" t="s">
        <v>15491</v>
      </c>
      <c r="C3799" s="1" t="s">
        <v>29795</v>
      </c>
      <c r="D3799" s="1" t="s">
        <v>16119</v>
      </c>
      <c r="E3799" s="33" t="str">
        <f t="shared" si="7"/>
        <v>1.3.2.13.1.3</v>
      </c>
      <c r="F3799" s="33">
        <v>1</v>
      </c>
      <c r="G3799" s="33">
        <v>3</v>
      </c>
      <c r="H3799" s="33">
        <v>2</v>
      </c>
      <c r="I3799" s="33">
        <v>13</v>
      </c>
      <c r="J3799" s="33">
        <v>1</v>
      </c>
      <c r="K3799" s="33">
        <v>3</v>
      </c>
      <c r="L3799" s="33" t="s">
        <v>5159</v>
      </c>
      <c r="M3799" s="1" t="s">
        <v>29795</v>
      </c>
      <c r="N3799" s="1" t="s">
        <v>16119</v>
      </c>
    </row>
    <row r="3800" spans="1:14" x14ac:dyDescent="0.25">
      <c r="A3800" s="1" t="s">
        <v>25642</v>
      </c>
      <c r="B3800" s="1" t="s">
        <v>15492</v>
      </c>
      <c r="C3800" s="1" t="s">
        <v>29796</v>
      </c>
      <c r="D3800" s="1" t="s">
        <v>16120</v>
      </c>
      <c r="E3800" s="33" t="str">
        <f t="shared" si="7"/>
        <v>1.3.2.13.2.1</v>
      </c>
      <c r="F3800" s="33">
        <v>1</v>
      </c>
      <c r="G3800" s="33">
        <v>3</v>
      </c>
      <c r="H3800" s="33">
        <v>2</v>
      </c>
      <c r="I3800" s="33">
        <v>13</v>
      </c>
      <c r="J3800" s="33">
        <v>2</v>
      </c>
      <c r="K3800" s="33">
        <v>1</v>
      </c>
      <c r="L3800" s="33" t="s">
        <v>5160</v>
      </c>
      <c r="M3800" s="1" t="s">
        <v>29796</v>
      </c>
      <c r="N3800" s="1" t="s">
        <v>16120</v>
      </c>
    </row>
    <row r="3801" spans="1:14" x14ac:dyDescent="0.25">
      <c r="A3801" s="1" t="s">
        <v>25643</v>
      </c>
      <c r="B3801" s="1" t="s">
        <v>15493</v>
      </c>
      <c r="C3801" s="1" t="s">
        <v>29797</v>
      </c>
      <c r="D3801" s="1" t="s">
        <v>16121</v>
      </c>
      <c r="E3801" s="33" t="str">
        <f t="shared" si="7"/>
        <v>1.3.2.13.2.2</v>
      </c>
      <c r="F3801" s="33">
        <v>1</v>
      </c>
      <c r="G3801" s="33">
        <v>3</v>
      </c>
      <c r="H3801" s="33">
        <v>2</v>
      </c>
      <c r="I3801" s="33">
        <v>13</v>
      </c>
      <c r="J3801" s="33">
        <v>2</v>
      </c>
      <c r="K3801" s="33">
        <v>2</v>
      </c>
      <c r="L3801" s="33" t="s">
        <v>5161</v>
      </c>
      <c r="M3801" s="1" t="s">
        <v>29797</v>
      </c>
      <c r="N3801" s="1" t="s">
        <v>16121</v>
      </c>
    </row>
    <row r="3802" spans="1:14" x14ac:dyDescent="0.25">
      <c r="A3802" s="1" t="s">
        <v>25644</v>
      </c>
      <c r="B3802" s="1" t="s">
        <v>15494</v>
      </c>
      <c r="C3802" s="1" t="s">
        <v>29798</v>
      </c>
      <c r="D3802" s="1" t="s">
        <v>16122</v>
      </c>
      <c r="E3802" s="33" t="str">
        <f t="shared" si="7"/>
        <v>1.3.2.13.3.1</v>
      </c>
      <c r="F3802" s="33">
        <v>1</v>
      </c>
      <c r="G3802" s="33">
        <v>3</v>
      </c>
      <c r="H3802" s="33">
        <v>2</v>
      </c>
      <c r="I3802" s="33">
        <v>13</v>
      </c>
      <c r="J3802" s="33">
        <v>3</v>
      </c>
      <c r="K3802" s="33">
        <v>1</v>
      </c>
      <c r="L3802" s="33" t="s">
        <v>5162</v>
      </c>
      <c r="M3802" s="1" t="s">
        <v>29798</v>
      </c>
      <c r="N3802" s="1" t="s">
        <v>16122</v>
      </c>
    </row>
    <row r="3803" spans="1:14" x14ac:dyDescent="0.25">
      <c r="A3803" s="1" t="s">
        <v>25645</v>
      </c>
      <c r="B3803" s="1" t="s">
        <v>15495</v>
      </c>
      <c r="C3803" s="1" t="s">
        <v>29799</v>
      </c>
      <c r="D3803" s="1" t="s">
        <v>16123</v>
      </c>
      <c r="E3803" s="33" t="str">
        <f t="shared" si="7"/>
        <v>1.3.2.13.3.2</v>
      </c>
      <c r="F3803" s="33">
        <v>1</v>
      </c>
      <c r="G3803" s="33">
        <v>3</v>
      </c>
      <c r="H3803" s="33">
        <v>2</v>
      </c>
      <c r="I3803" s="33">
        <v>13</v>
      </c>
      <c r="J3803" s="33">
        <v>3</v>
      </c>
      <c r="K3803" s="33">
        <v>2</v>
      </c>
      <c r="L3803" s="33" t="s">
        <v>5163</v>
      </c>
      <c r="M3803" s="1" t="s">
        <v>29799</v>
      </c>
      <c r="N3803" s="1" t="s">
        <v>16123</v>
      </c>
    </row>
    <row r="3804" spans="1:14" x14ac:dyDescent="0.25">
      <c r="A3804" s="1" t="s">
        <v>25646</v>
      </c>
      <c r="B3804" s="1" t="s">
        <v>15496</v>
      </c>
      <c r="C3804" s="1" t="s">
        <v>29800</v>
      </c>
      <c r="D3804" s="1" t="s">
        <v>16124</v>
      </c>
      <c r="E3804" s="33" t="str">
        <f t="shared" si="7"/>
        <v>1.3.2.13.3.3</v>
      </c>
      <c r="F3804" s="33">
        <v>1</v>
      </c>
      <c r="G3804" s="33">
        <v>3</v>
      </c>
      <c r="H3804" s="33">
        <v>2</v>
      </c>
      <c r="I3804" s="33">
        <v>13</v>
      </c>
      <c r="J3804" s="33">
        <v>3</v>
      </c>
      <c r="K3804" s="33">
        <v>3</v>
      </c>
      <c r="L3804" s="33" t="s">
        <v>5164</v>
      </c>
      <c r="M3804" s="1" t="s">
        <v>29800</v>
      </c>
      <c r="N3804" s="1" t="s">
        <v>16124</v>
      </c>
    </row>
    <row r="3805" spans="1:14" x14ac:dyDescent="0.25">
      <c r="A3805" s="1" t="s">
        <v>25647</v>
      </c>
      <c r="B3805" s="1" t="s">
        <v>15497</v>
      </c>
      <c r="C3805" s="1" t="s">
        <v>29801</v>
      </c>
      <c r="D3805" s="1" t="s">
        <v>16125</v>
      </c>
      <c r="E3805" s="33" t="str">
        <f t="shared" si="7"/>
        <v>1.3.2.13.3.4</v>
      </c>
      <c r="F3805" s="33">
        <v>1</v>
      </c>
      <c r="G3805" s="33">
        <v>3</v>
      </c>
      <c r="H3805" s="33">
        <v>2</v>
      </c>
      <c r="I3805" s="33">
        <v>13</v>
      </c>
      <c r="J3805" s="33">
        <v>3</v>
      </c>
      <c r="K3805" s="33">
        <v>4</v>
      </c>
      <c r="L3805" s="33" t="s">
        <v>5165</v>
      </c>
      <c r="M3805" s="1" t="s">
        <v>29801</v>
      </c>
      <c r="N3805" s="1" t="s">
        <v>16125</v>
      </c>
    </row>
    <row r="3806" spans="1:14" x14ac:dyDescent="0.25">
      <c r="A3806" s="1" t="s">
        <v>25648</v>
      </c>
      <c r="B3806" s="1" t="s">
        <v>15498</v>
      </c>
      <c r="C3806" s="1" t="s">
        <v>29802</v>
      </c>
      <c r="D3806" s="1" t="s">
        <v>16126</v>
      </c>
      <c r="E3806" s="33" t="str">
        <f t="shared" si="7"/>
        <v>1.3.2.13.3.5</v>
      </c>
      <c r="F3806" s="33">
        <v>1</v>
      </c>
      <c r="G3806" s="33">
        <v>3</v>
      </c>
      <c r="H3806" s="33">
        <v>2</v>
      </c>
      <c r="I3806" s="33">
        <v>13</v>
      </c>
      <c r="J3806" s="33">
        <v>3</v>
      </c>
      <c r="K3806" s="33">
        <v>5</v>
      </c>
      <c r="L3806" s="33" t="s">
        <v>5166</v>
      </c>
      <c r="M3806" s="1" t="s">
        <v>29802</v>
      </c>
      <c r="N3806" s="1" t="s">
        <v>16126</v>
      </c>
    </row>
    <row r="3807" spans="1:14" x14ac:dyDescent="0.25">
      <c r="A3807" s="1" t="s">
        <v>25649</v>
      </c>
      <c r="B3807" s="1" t="s">
        <v>15477</v>
      </c>
      <c r="C3807" s="1" t="s">
        <v>29803</v>
      </c>
      <c r="D3807" s="1" t="s">
        <v>16108</v>
      </c>
      <c r="E3807" s="33" t="str">
        <f t="shared" si="7"/>
        <v>1.3.2.14.1.1</v>
      </c>
      <c r="F3807" s="33">
        <v>1</v>
      </c>
      <c r="G3807" s="33">
        <v>3</v>
      </c>
      <c r="H3807" s="33">
        <v>2</v>
      </c>
      <c r="I3807" s="33">
        <v>14</v>
      </c>
      <c r="J3807" s="33">
        <v>1</v>
      </c>
      <c r="K3807" s="33">
        <v>1</v>
      </c>
      <c r="L3807" s="33" t="s">
        <v>5167</v>
      </c>
      <c r="M3807" s="1" t="s">
        <v>29803</v>
      </c>
      <c r="N3807" s="1" t="s">
        <v>16108</v>
      </c>
    </row>
    <row r="3808" spans="1:14" x14ac:dyDescent="0.25">
      <c r="A3808" s="1" t="s">
        <v>25650</v>
      </c>
      <c r="B3808" s="1" t="s">
        <v>15499</v>
      </c>
      <c r="C3808" s="1" t="s">
        <v>29804</v>
      </c>
      <c r="D3808" s="1" t="s">
        <v>16127</v>
      </c>
      <c r="E3808" s="33" t="str">
        <f t="shared" si="7"/>
        <v>1.3.2.14.1.2</v>
      </c>
      <c r="F3808" s="33">
        <v>1</v>
      </c>
      <c r="G3808" s="33">
        <v>3</v>
      </c>
      <c r="H3808" s="33">
        <v>2</v>
      </c>
      <c r="I3808" s="33">
        <v>14</v>
      </c>
      <c r="J3808" s="33">
        <v>1</v>
      </c>
      <c r="K3808" s="33">
        <v>2</v>
      </c>
      <c r="L3808" s="33" t="s">
        <v>5168</v>
      </c>
      <c r="M3808" s="1" t="s">
        <v>29804</v>
      </c>
      <c r="N3808" s="1" t="s">
        <v>16127</v>
      </c>
    </row>
    <row r="3809" spans="1:14" x14ac:dyDescent="0.25">
      <c r="A3809" s="1" t="s">
        <v>25651</v>
      </c>
      <c r="B3809" s="1" t="s">
        <v>15500</v>
      </c>
      <c r="C3809" s="1" t="s">
        <v>29805</v>
      </c>
      <c r="D3809" s="1" t="s">
        <v>16128</v>
      </c>
      <c r="E3809" s="33" t="str">
        <f t="shared" si="7"/>
        <v>1.3.2.14.1.3</v>
      </c>
      <c r="F3809" s="33">
        <v>1</v>
      </c>
      <c r="G3809" s="33">
        <v>3</v>
      </c>
      <c r="H3809" s="33">
        <v>2</v>
      </c>
      <c r="I3809" s="33">
        <v>14</v>
      </c>
      <c r="J3809" s="33">
        <v>1</v>
      </c>
      <c r="K3809" s="33">
        <v>3</v>
      </c>
      <c r="L3809" s="33" t="s">
        <v>5169</v>
      </c>
      <c r="M3809" s="1" t="s">
        <v>29805</v>
      </c>
      <c r="N3809" s="1" t="s">
        <v>16128</v>
      </c>
    </row>
    <row r="3810" spans="1:14" x14ac:dyDescent="0.25">
      <c r="A3810" s="1" t="s">
        <v>25652</v>
      </c>
      <c r="B3810" s="1" t="s">
        <v>15501</v>
      </c>
      <c r="C3810" s="1" t="s">
        <v>29806</v>
      </c>
      <c r="D3810" s="1" t="s">
        <v>16129</v>
      </c>
      <c r="E3810" s="33" t="str">
        <f t="shared" si="7"/>
        <v>1.3.2.14.2.1</v>
      </c>
      <c r="F3810" s="33">
        <v>1</v>
      </c>
      <c r="G3810" s="33">
        <v>3</v>
      </c>
      <c r="H3810" s="33">
        <v>2</v>
      </c>
      <c r="I3810" s="33">
        <v>14</v>
      </c>
      <c r="J3810" s="33">
        <v>2</v>
      </c>
      <c r="K3810" s="33">
        <v>1</v>
      </c>
      <c r="L3810" s="33" t="s">
        <v>5170</v>
      </c>
      <c r="M3810" s="1" t="s">
        <v>29806</v>
      </c>
      <c r="N3810" s="1" t="s">
        <v>16129</v>
      </c>
    </row>
    <row r="3811" spans="1:14" x14ac:dyDescent="0.25">
      <c r="A3811" s="1" t="s">
        <v>25653</v>
      </c>
      <c r="B3811" s="1" t="s">
        <v>15502</v>
      </c>
      <c r="C3811" s="1" t="s">
        <v>29807</v>
      </c>
      <c r="D3811" s="1" t="s">
        <v>16130</v>
      </c>
      <c r="E3811" s="33" t="str">
        <f t="shared" si="7"/>
        <v>1.3.2.14.2.2</v>
      </c>
      <c r="F3811" s="33">
        <v>1</v>
      </c>
      <c r="G3811" s="33">
        <v>3</v>
      </c>
      <c r="H3811" s="33">
        <v>2</v>
      </c>
      <c r="I3811" s="33">
        <v>14</v>
      </c>
      <c r="J3811" s="33">
        <v>2</v>
      </c>
      <c r="K3811" s="33">
        <v>2</v>
      </c>
      <c r="L3811" s="33" t="s">
        <v>5171</v>
      </c>
      <c r="M3811" s="1" t="s">
        <v>29807</v>
      </c>
      <c r="N3811" s="1" t="s">
        <v>16130</v>
      </c>
    </row>
    <row r="3812" spans="1:14" x14ac:dyDescent="0.25">
      <c r="A3812" s="1" t="s">
        <v>25654</v>
      </c>
      <c r="B3812" s="1" t="s">
        <v>15503</v>
      </c>
      <c r="C3812" s="1" t="s">
        <v>29808</v>
      </c>
      <c r="D3812" s="1" t="s">
        <v>16131</v>
      </c>
      <c r="E3812" s="33" t="str">
        <f t="shared" si="7"/>
        <v>1.3.2.14.2.3</v>
      </c>
      <c r="F3812" s="33">
        <v>1</v>
      </c>
      <c r="G3812" s="33">
        <v>3</v>
      </c>
      <c r="H3812" s="33">
        <v>2</v>
      </c>
      <c r="I3812" s="33">
        <v>14</v>
      </c>
      <c r="J3812" s="33">
        <v>2</v>
      </c>
      <c r="K3812" s="33">
        <v>3</v>
      </c>
      <c r="L3812" s="33" t="s">
        <v>5172</v>
      </c>
      <c r="M3812" s="1" t="s">
        <v>29808</v>
      </c>
      <c r="N3812" s="1" t="s">
        <v>16131</v>
      </c>
    </row>
    <row r="3813" spans="1:14" x14ac:dyDescent="0.25">
      <c r="A3813" s="1" t="s">
        <v>25655</v>
      </c>
      <c r="B3813" s="1" t="s">
        <v>15504</v>
      </c>
      <c r="C3813" s="1" t="s">
        <v>29809</v>
      </c>
      <c r="D3813" s="1" t="s">
        <v>16132</v>
      </c>
      <c r="E3813" s="33" t="str">
        <f t="shared" si="7"/>
        <v>1.3.2.15.1.1</v>
      </c>
      <c r="F3813" s="33">
        <v>1</v>
      </c>
      <c r="G3813" s="33">
        <v>3</v>
      </c>
      <c r="H3813" s="33">
        <v>2</v>
      </c>
      <c r="I3813" s="33">
        <v>15</v>
      </c>
      <c r="J3813" s="33">
        <v>1</v>
      </c>
      <c r="K3813" s="33">
        <v>1</v>
      </c>
      <c r="L3813" s="33" t="s">
        <v>5173</v>
      </c>
      <c r="M3813" s="1" t="s">
        <v>29809</v>
      </c>
      <c r="N3813" s="1" t="s">
        <v>16132</v>
      </c>
    </row>
    <row r="3814" spans="1:14" x14ac:dyDescent="0.25">
      <c r="A3814" s="1" t="s">
        <v>25656</v>
      </c>
      <c r="B3814" s="1" t="s">
        <v>15505</v>
      </c>
      <c r="C3814" s="1" t="s">
        <v>29810</v>
      </c>
      <c r="D3814" s="1" t="s">
        <v>16133</v>
      </c>
      <c r="E3814" s="33" t="str">
        <f t="shared" si="7"/>
        <v>1.3.2.15.1.2</v>
      </c>
      <c r="F3814" s="33">
        <v>1</v>
      </c>
      <c r="G3814" s="33">
        <v>3</v>
      </c>
      <c r="H3814" s="33">
        <v>2</v>
      </c>
      <c r="I3814" s="33">
        <v>15</v>
      </c>
      <c r="J3814" s="33">
        <v>1</v>
      </c>
      <c r="K3814" s="33">
        <v>2</v>
      </c>
      <c r="L3814" s="33" t="s">
        <v>5174</v>
      </c>
      <c r="M3814" s="1" t="s">
        <v>29810</v>
      </c>
      <c r="N3814" s="1" t="s">
        <v>16133</v>
      </c>
    </row>
    <row r="3815" spans="1:14" x14ac:dyDescent="0.25">
      <c r="A3815" s="1" t="s">
        <v>25657</v>
      </c>
      <c r="B3815" s="1" t="s">
        <v>15506</v>
      </c>
      <c r="C3815" s="1" t="s">
        <v>29811</v>
      </c>
      <c r="D3815" s="1" t="s">
        <v>16134</v>
      </c>
      <c r="E3815" s="33" t="str">
        <f t="shared" si="7"/>
        <v>1.3.2.15.1.3</v>
      </c>
      <c r="F3815" s="33">
        <v>1</v>
      </c>
      <c r="G3815" s="33">
        <v>3</v>
      </c>
      <c r="H3815" s="33">
        <v>2</v>
      </c>
      <c r="I3815" s="33">
        <v>15</v>
      </c>
      <c r="J3815" s="33">
        <v>1</v>
      </c>
      <c r="K3815" s="33">
        <v>3</v>
      </c>
      <c r="L3815" s="33" t="s">
        <v>5175</v>
      </c>
      <c r="M3815" s="1" t="s">
        <v>29811</v>
      </c>
      <c r="N3815" s="1" t="s">
        <v>16134</v>
      </c>
    </row>
    <row r="3816" spans="1:14" x14ac:dyDescent="0.25">
      <c r="A3816" s="1" t="s">
        <v>25658</v>
      </c>
      <c r="B3816" s="1" t="s">
        <v>15507</v>
      </c>
      <c r="C3816" s="1" t="s">
        <v>29812</v>
      </c>
      <c r="D3816" s="1" t="s">
        <v>16135</v>
      </c>
      <c r="E3816" s="33" t="str">
        <f t="shared" si="7"/>
        <v>1.3.2.15.2.1</v>
      </c>
      <c r="F3816" s="33">
        <v>1</v>
      </c>
      <c r="G3816" s="33">
        <v>3</v>
      </c>
      <c r="H3816" s="33">
        <v>2</v>
      </c>
      <c r="I3816" s="33">
        <v>15</v>
      </c>
      <c r="J3816" s="33">
        <v>2</v>
      </c>
      <c r="K3816" s="33">
        <v>1</v>
      </c>
      <c r="L3816" s="33" t="s">
        <v>5176</v>
      </c>
      <c r="M3816" s="1" t="s">
        <v>29812</v>
      </c>
      <c r="N3816" s="1" t="s">
        <v>16135</v>
      </c>
    </row>
    <row r="3817" spans="1:14" x14ac:dyDescent="0.25">
      <c r="A3817" s="1" t="s">
        <v>25659</v>
      </c>
      <c r="B3817" s="1" t="s">
        <v>15508</v>
      </c>
      <c r="C3817" s="1" t="s">
        <v>29813</v>
      </c>
      <c r="D3817" s="1" t="s">
        <v>13161</v>
      </c>
      <c r="E3817" s="33" t="str">
        <f t="shared" si="7"/>
        <v>1.3.2.15.2.2</v>
      </c>
      <c r="F3817" s="33">
        <v>1</v>
      </c>
      <c r="G3817" s="33">
        <v>3</v>
      </c>
      <c r="H3817" s="33">
        <v>2</v>
      </c>
      <c r="I3817" s="33">
        <v>15</v>
      </c>
      <c r="J3817" s="33">
        <v>2</v>
      </c>
      <c r="K3817" s="33">
        <v>2</v>
      </c>
      <c r="L3817" s="33" t="s">
        <v>5177</v>
      </c>
      <c r="M3817" s="1" t="s">
        <v>29813</v>
      </c>
      <c r="N3817" s="1" t="s">
        <v>13161</v>
      </c>
    </row>
    <row r="3818" spans="1:14" x14ac:dyDescent="0.25">
      <c r="A3818" s="1" t="s">
        <v>25660</v>
      </c>
      <c r="B3818" s="1" t="s">
        <v>15509</v>
      </c>
      <c r="C3818" s="1" t="s">
        <v>29814</v>
      </c>
      <c r="D3818" s="1" t="s">
        <v>16136</v>
      </c>
      <c r="E3818" s="33" t="str">
        <f t="shared" si="7"/>
        <v>1.3.2.15.2.3</v>
      </c>
      <c r="F3818" s="33">
        <v>1</v>
      </c>
      <c r="G3818" s="33">
        <v>3</v>
      </c>
      <c r="H3818" s="33">
        <v>2</v>
      </c>
      <c r="I3818" s="33">
        <v>15</v>
      </c>
      <c r="J3818" s="33">
        <v>2</v>
      </c>
      <c r="K3818" s="33">
        <v>3</v>
      </c>
      <c r="L3818" s="33" t="s">
        <v>5178</v>
      </c>
      <c r="M3818" s="1" t="s">
        <v>29814</v>
      </c>
      <c r="N3818" s="1" t="s">
        <v>16136</v>
      </c>
    </row>
    <row r="3819" spans="1:14" x14ac:dyDescent="0.25">
      <c r="A3819" s="1" t="s">
        <v>25661</v>
      </c>
      <c r="B3819" s="1" t="s">
        <v>15510</v>
      </c>
      <c r="C3819" s="1" t="s">
        <v>29815</v>
      </c>
      <c r="D3819" s="1" t="s">
        <v>16137</v>
      </c>
      <c r="E3819" s="33" t="str">
        <f t="shared" ref="E3819:E3879" si="8">F3819&amp;"."&amp;G3819&amp;"."&amp;H3819&amp;"."&amp;I3819&amp;"."&amp;J3819&amp;"."&amp;K3819</f>
        <v>1.3.2.15.2.4</v>
      </c>
      <c r="F3819" s="33">
        <v>1</v>
      </c>
      <c r="G3819" s="33">
        <v>3</v>
      </c>
      <c r="H3819" s="33">
        <v>2</v>
      </c>
      <c r="I3819" s="33">
        <v>15</v>
      </c>
      <c r="J3819" s="33">
        <v>2</v>
      </c>
      <c r="K3819" s="33">
        <v>4</v>
      </c>
      <c r="L3819" s="33" t="s">
        <v>5179</v>
      </c>
      <c r="M3819" s="1" t="s">
        <v>29815</v>
      </c>
      <c r="N3819" s="1" t="s">
        <v>16137</v>
      </c>
    </row>
    <row r="3820" spans="1:14" x14ac:dyDescent="0.25">
      <c r="A3820" s="1" t="s">
        <v>25662</v>
      </c>
      <c r="B3820" s="1" t="s">
        <v>15511</v>
      </c>
      <c r="C3820" s="1" t="s">
        <v>29816</v>
      </c>
      <c r="D3820" s="1" t="s">
        <v>16138</v>
      </c>
      <c r="E3820" s="33" t="str">
        <f t="shared" si="8"/>
        <v>1.3.2.15.2.5</v>
      </c>
      <c r="F3820" s="33">
        <v>1</v>
      </c>
      <c r="G3820" s="33">
        <v>3</v>
      </c>
      <c r="H3820" s="33">
        <v>2</v>
      </c>
      <c r="I3820" s="33">
        <v>15</v>
      </c>
      <c r="J3820" s="33">
        <v>2</v>
      </c>
      <c r="K3820" s="33">
        <v>5</v>
      </c>
      <c r="L3820" s="33" t="s">
        <v>5180</v>
      </c>
      <c r="M3820" s="1" t="s">
        <v>29816</v>
      </c>
      <c r="N3820" s="1" t="s">
        <v>16138</v>
      </c>
    </row>
    <row r="3821" spans="1:14" x14ac:dyDescent="0.25">
      <c r="A3821" s="1" t="s">
        <v>25663</v>
      </c>
      <c r="B3821" s="1" t="s">
        <v>15512</v>
      </c>
      <c r="C3821" s="1" t="s">
        <v>29817</v>
      </c>
      <c r="D3821" s="1" t="s">
        <v>16139</v>
      </c>
      <c r="E3821" s="33" t="str">
        <f t="shared" si="8"/>
        <v>1.3.2.15.2.6</v>
      </c>
      <c r="F3821" s="33">
        <v>1</v>
      </c>
      <c r="G3821" s="33">
        <v>3</v>
      </c>
      <c r="H3821" s="33">
        <v>2</v>
      </c>
      <c r="I3821" s="33">
        <v>15</v>
      </c>
      <c r="J3821" s="33">
        <v>2</v>
      </c>
      <c r="K3821" s="33">
        <v>6</v>
      </c>
      <c r="L3821" s="33" t="s">
        <v>5181</v>
      </c>
      <c r="M3821" s="1" t="s">
        <v>29817</v>
      </c>
      <c r="N3821" s="1" t="s">
        <v>16139</v>
      </c>
    </row>
    <row r="3822" spans="1:14" x14ac:dyDescent="0.25">
      <c r="A3822" s="1" t="s">
        <v>25664</v>
      </c>
      <c r="B3822" s="1" t="s">
        <v>15513</v>
      </c>
      <c r="C3822" s="1" t="s">
        <v>29818</v>
      </c>
      <c r="D3822" s="1" t="s">
        <v>16140</v>
      </c>
      <c r="E3822" s="33" t="str">
        <f t="shared" si="8"/>
        <v>1.3.2.15.3.1</v>
      </c>
      <c r="F3822" s="33">
        <v>1</v>
      </c>
      <c r="G3822" s="33">
        <v>3</v>
      </c>
      <c r="H3822" s="33">
        <v>2</v>
      </c>
      <c r="I3822" s="33">
        <v>15</v>
      </c>
      <c r="J3822" s="33">
        <v>3</v>
      </c>
      <c r="K3822" s="33">
        <v>1</v>
      </c>
      <c r="L3822" s="33" t="s">
        <v>5182</v>
      </c>
      <c r="M3822" s="1" t="s">
        <v>29818</v>
      </c>
      <c r="N3822" s="1" t="s">
        <v>16140</v>
      </c>
    </row>
    <row r="3823" spans="1:14" x14ac:dyDescent="0.25">
      <c r="A3823" s="1" t="s">
        <v>25665</v>
      </c>
      <c r="B3823" s="1" t="s">
        <v>15514</v>
      </c>
      <c r="C3823" s="1" t="s">
        <v>29819</v>
      </c>
      <c r="D3823" s="1" t="s">
        <v>16141</v>
      </c>
      <c r="E3823" s="33" t="str">
        <f t="shared" si="8"/>
        <v>1.3.2.15.3.2</v>
      </c>
      <c r="F3823" s="33">
        <v>1</v>
      </c>
      <c r="G3823" s="33">
        <v>3</v>
      </c>
      <c r="H3823" s="33">
        <v>2</v>
      </c>
      <c r="I3823" s="33">
        <v>15</v>
      </c>
      <c r="J3823" s="33">
        <v>3</v>
      </c>
      <c r="K3823" s="33">
        <v>2</v>
      </c>
      <c r="L3823" s="33" t="s">
        <v>4625</v>
      </c>
      <c r="M3823" s="1" t="s">
        <v>29819</v>
      </c>
      <c r="N3823" s="1" t="s">
        <v>16141</v>
      </c>
    </row>
    <row r="3824" spans="1:14" x14ac:dyDescent="0.25">
      <c r="A3824" s="1" t="s">
        <v>25666</v>
      </c>
      <c r="B3824" s="1" t="s">
        <v>15515</v>
      </c>
      <c r="C3824" s="1" t="s">
        <v>29820</v>
      </c>
      <c r="D3824" s="1" t="s">
        <v>16142</v>
      </c>
      <c r="E3824" s="33" t="str">
        <f t="shared" si="8"/>
        <v>1.3.2.15.3.3</v>
      </c>
      <c r="F3824" s="33">
        <v>1</v>
      </c>
      <c r="G3824" s="33">
        <v>3</v>
      </c>
      <c r="H3824" s="33">
        <v>2</v>
      </c>
      <c r="I3824" s="33">
        <v>15</v>
      </c>
      <c r="J3824" s="33">
        <v>3</v>
      </c>
      <c r="K3824" s="33">
        <v>3</v>
      </c>
      <c r="L3824" s="33" t="s">
        <v>5183</v>
      </c>
      <c r="M3824" s="1" t="s">
        <v>29820</v>
      </c>
      <c r="N3824" s="1" t="s">
        <v>16142</v>
      </c>
    </row>
    <row r="3825" spans="1:14" x14ac:dyDescent="0.25">
      <c r="A3825" s="1" t="s">
        <v>25667</v>
      </c>
      <c r="B3825" s="1" t="s">
        <v>15516</v>
      </c>
      <c r="C3825" s="1" t="s">
        <v>29821</v>
      </c>
      <c r="D3825" s="1" t="s">
        <v>16143</v>
      </c>
      <c r="E3825" s="33" t="str">
        <f t="shared" si="8"/>
        <v>1.3.2.15.3.4</v>
      </c>
      <c r="F3825" s="33">
        <v>1</v>
      </c>
      <c r="G3825" s="33">
        <v>3</v>
      </c>
      <c r="H3825" s="33">
        <v>2</v>
      </c>
      <c r="I3825" s="33">
        <v>15</v>
      </c>
      <c r="J3825" s="33">
        <v>3</v>
      </c>
      <c r="K3825" s="33">
        <v>4</v>
      </c>
      <c r="L3825" s="33" t="s">
        <v>5184</v>
      </c>
      <c r="M3825" s="1" t="s">
        <v>29821</v>
      </c>
      <c r="N3825" s="1" t="s">
        <v>16143</v>
      </c>
    </row>
    <row r="3826" spans="1:14" x14ac:dyDescent="0.25">
      <c r="A3826" s="1" t="s">
        <v>25668</v>
      </c>
      <c r="B3826" s="1" t="s">
        <v>15517</v>
      </c>
      <c r="C3826" s="1" t="s">
        <v>29822</v>
      </c>
      <c r="D3826" s="1" t="s">
        <v>16144</v>
      </c>
      <c r="E3826" s="33" t="str">
        <f t="shared" si="8"/>
        <v>1.3.2.15.4.1</v>
      </c>
      <c r="F3826" s="33">
        <v>1</v>
      </c>
      <c r="G3826" s="33">
        <v>3</v>
      </c>
      <c r="H3826" s="33">
        <v>2</v>
      </c>
      <c r="I3826" s="33">
        <v>15</v>
      </c>
      <c r="J3826" s="33">
        <v>4</v>
      </c>
      <c r="K3826" s="33">
        <v>1</v>
      </c>
      <c r="L3826" s="33" t="s">
        <v>5185</v>
      </c>
      <c r="M3826" s="1" t="s">
        <v>29822</v>
      </c>
      <c r="N3826" s="1" t="s">
        <v>16144</v>
      </c>
    </row>
    <row r="3827" spans="1:14" x14ac:dyDescent="0.25">
      <c r="A3827" s="1" t="s">
        <v>25669</v>
      </c>
      <c r="B3827" s="1" t="s">
        <v>15518</v>
      </c>
      <c r="C3827" s="1" t="s">
        <v>29823</v>
      </c>
      <c r="D3827" s="1" t="s">
        <v>16145</v>
      </c>
      <c r="E3827" s="33" t="str">
        <f t="shared" si="8"/>
        <v>1.3.2.15.4.2</v>
      </c>
      <c r="F3827" s="33">
        <v>1</v>
      </c>
      <c r="G3827" s="33">
        <v>3</v>
      </c>
      <c r="H3827" s="33">
        <v>2</v>
      </c>
      <c r="I3827" s="33">
        <v>15</v>
      </c>
      <c r="J3827" s="33">
        <v>4</v>
      </c>
      <c r="K3827" s="33">
        <v>2</v>
      </c>
      <c r="L3827" s="33" t="s">
        <v>5186</v>
      </c>
      <c r="M3827" s="1" t="s">
        <v>29823</v>
      </c>
      <c r="N3827" s="1" t="s">
        <v>16145</v>
      </c>
    </row>
    <row r="3828" spans="1:14" x14ac:dyDescent="0.25">
      <c r="A3828" s="1" t="s">
        <v>25670</v>
      </c>
      <c r="B3828" s="1" t="s">
        <v>15519</v>
      </c>
      <c r="C3828" s="1" t="s">
        <v>29824</v>
      </c>
      <c r="D3828" s="1" t="s">
        <v>16146</v>
      </c>
      <c r="E3828" s="33" t="str">
        <f t="shared" si="8"/>
        <v>1.3.2.15.4.3</v>
      </c>
      <c r="F3828" s="33">
        <v>1</v>
      </c>
      <c r="G3828" s="33">
        <v>3</v>
      </c>
      <c r="H3828" s="33">
        <v>2</v>
      </c>
      <c r="I3828" s="33">
        <v>15</v>
      </c>
      <c r="J3828" s="33">
        <v>4</v>
      </c>
      <c r="K3828" s="33">
        <v>3</v>
      </c>
      <c r="L3828" s="33" t="s">
        <v>5187</v>
      </c>
      <c r="M3828" s="1" t="s">
        <v>29824</v>
      </c>
      <c r="N3828" s="1" t="s">
        <v>16146</v>
      </c>
    </row>
    <row r="3829" spans="1:14" x14ac:dyDescent="0.25">
      <c r="A3829" s="1" t="s">
        <v>25671</v>
      </c>
      <c r="B3829" s="1" t="s">
        <v>15520</v>
      </c>
      <c r="C3829" s="1" t="s">
        <v>29825</v>
      </c>
      <c r="D3829" s="1" t="s">
        <v>16147</v>
      </c>
      <c r="E3829" s="33" t="str">
        <f t="shared" si="8"/>
        <v>1.3.2.15.4.4</v>
      </c>
      <c r="F3829" s="33">
        <v>1</v>
      </c>
      <c r="G3829" s="33">
        <v>3</v>
      </c>
      <c r="H3829" s="33">
        <v>2</v>
      </c>
      <c r="I3829" s="33">
        <v>15</v>
      </c>
      <c r="J3829" s="33">
        <v>4</v>
      </c>
      <c r="K3829" s="33">
        <v>4</v>
      </c>
      <c r="L3829" s="33" t="s">
        <v>5188</v>
      </c>
      <c r="M3829" s="1" t="s">
        <v>29825</v>
      </c>
      <c r="N3829" s="1" t="s">
        <v>16147</v>
      </c>
    </row>
    <row r="3830" spans="1:14" x14ac:dyDescent="0.25">
      <c r="A3830" s="1" t="s">
        <v>25672</v>
      </c>
      <c r="B3830" s="1" t="s">
        <v>15521</v>
      </c>
      <c r="C3830" s="1" t="s">
        <v>29826</v>
      </c>
      <c r="D3830" s="1" t="s">
        <v>16148</v>
      </c>
      <c r="E3830" s="33" t="str">
        <f t="shared" si="8"/>
        <v>1.3.2.15.4.5</v>
      </c>
      <c r="F3830" s="33">
        <v>1</v>
      </c>
      <c r="G3830" s="33">
        <v>3</v>
      </c>
      <c r="H3830" s="33">
        <v>2</v>
      </c>
      <c r="I3830" s="33">
        <v>15</v>
      </c>
      <c r="J3830" s="33">
        <v>4</v>
      </c>
      <c r="K3830" s="33">
        <v>5</v>
      </c>
      <c r="L3830" s="33" t="s">
        <v>5189</v>
      </c>
      <c r="M3830" s="1" t="s">
        <v>29826</v>
      </c>
      <c r="N3830" s="1" t="s">
        <v>16148</v>
      </c>
    </row>
    <row r="3831" spans="1:14" x14ac:dyDescent="0.25">
      <c r="A3831" s="1" t="s">
        <v>25673</v>
      </c>
      <c r="B3831" s="1" t="s">
        <v>15522</v>
      </c>
      <c r="C3831" s="1" t="s">
        <v>29827</v>
      </c>
      <c r="D3831" s="1" t="s">
        <v>16149</v>
      </c>
      <c r="E3831" s="33" t="str">
        <f t="shared" si="8"/>
        <v>1.3.2.15.4.6</v>
      </c>
      <c r="F3831" s="33">
        <v>1</v>
      </c>
      <c r="G3831" s="33">
        <v>3</v>
      </c>
      <c r="H3831" s="33">
        <v>2</v>
      </c>
      <c r="I3831" s="33">
        <v>15</v>
      </c>
      <c r="J3831" s="33">
        <v>4</v>
      </c>
      <c r="K3831" s="33">
        <v>6</v>
      </c>
      <c r="L3831" s="33" t="s">
        <v>5190</v>
      </c>
      <c r="M3831" s="1" t="s">
        <v>29827</v>
      </c>
      <c r="N3831" s="1" t="s">
        <v>16149</v>
      </c>
    </row>
    <row r="3832" spans="1:14" x14ac:dyDescent="0.25">
      <c r="A3832" s="1" t="s">
        <v>25674</v>
      </c>
      <c r="B3832" s="1" t="s">
        <v>15523</v>
      </c>
      <c r="C3832" s="1" t="s">
        <v>29828</v>
      </c>
      <c r="D3832" s="1" t="s">
        <v>16150</v>
      </c>
      <c r="E3832" s="33" t="str">
        <f t="shared" si="8"/>
        <v>1.3.2.15.4.7</v>
      </c>
      <c r="F3832" s="33">
        <v>1</v>
      </c>
      <c r="G3832" s="33">
        <v>3</v>
      </c>
      <c r="H3832" s="33">
        <v>2</v>
      </c>
      <c r="I3832" s="33">
        <v>15</v>
      </c>
      <c r="J3832" s="33">
        <v>4</v>
      </c>
      <c r="K3832" s="33">
        <v>7</v>
      </c>
      <c r="L3832" s="33" t="s">
        <v>5191</v>
      </c>
      <c r="M3832" s="1" t="s">
        <v>29828</v>
      </c>
      <c r="N3832" s="1" t="s">
        <v>16150</v>
      </c>
    </row>
    <row r="3833" spans="1:14" x14ac:dyDescent="0.25">
      <c r="A3833" s="1" t="s">
        <v>25675</v>
      </c>
      <c r="B3833" s="1" t="s">
        <v>15524</v>
      </c>
      <c r="C3833" s="1" t="s">
        <v>29829</v>
      </c>
      <c r="D3833" s="1" t="s">
        <v>16151</v>
      </c>
      <c r="E3833" s="33" t="str">
        <f t="shared" si="8"/>
        <v>1.3.2.16.1.1</v>
      </c>
      <c r="F3833" s="33">
        <v>1</v>
      </c>
      <c r="G3833" s="33">
        <v>3</v>
      </c>
      <c r="H3833" s="33">
        <v>2</v>
      </c>
      <c r="I3833" s="33">
        <v>16</v>
      </c>
      <c r="J3833" s="33">
        <v>1</v>
      </c>
      <c r="K3833" s="33">
        <v>1</v>
      </c>
      <c r="L3833" s="33" t="s">
        <v>5192</v>
      </c>
      <c r="M3833" s="1" t="s">
        <v>29829</v>
      </c>
      <c r="N3833" s="1" t="s">
        <v>16151</v>
      </c>
    </row>
    <row r="3834" spans="1:14" x14ac:dyDescent="0.25">
      <c r="A3834" s="1" t="s">
        <v>25676</v>
      </c>
      <c r="B3834" s="1" t="s">
        <v>15525</v>
      </c>
      <c r="C3834" s="1" t="s">
        <v>29830</v>
      </c>
      <c r="D3834" s="1" t="s">
        <v>16152</v>
      </c>
      <c r="E3834" s="33" t="str">
        <f t="shared" si="8"/>
        <v>1.3.2.16.1.2</v>
      </c>
      <c r="F3834" s="33">
        <v>1</v>
      </c>
      <c r="G3834" s="33">
        <v>3</v>
      </c>
      <c r="H3834" s="33">
        <v>2</v>
      </c>
      <c r="I3834" s="33">
        <v>16</v>
      </c>
      <c r="J3834" s="33">
        <v>1</v>
      </c>
      <c r="K3834" s="33">
        <v>2</v>
      </c>
      <c r="L3834" s="33" t="s">
        <v>5193</v>
      </c>
      <c r="M3834" s="1" t="s">
        <v>29830</v>
      </c>
      <c r="N3834" s="1" t="s">
        <v>16152</v>
      </c>
    </row>
    <row r="3835" spans="1:14" x14ac:dyDescent="0.25">
      <c r="A3835" s="1" t="s">
        <v>25677</v>
      </c>
      <c r="B3835" s="1" t="s">
        <v>15526</v>
      </c>
      <c r="C3835" s="1" t="s">
        <v>29831</v>
      </c>
      <c r="D3835" s="1" t="s">
        <v>16153</v>
      </c>
      <c r="E3835" s="33" t="str">
        <f t="shared" si="8"/>
        <v>1.3.2.16.1.3</v>
      </c>
      <c r="F3835" s="33">
        <v>1</v>
      </c>
      <c r="G3835" s="33">
        <v>3</v>
      </c>
      <c r="H3835" s="33">
        <v>2</v>
      </c>
      <c r="I3835" s="33">
        <v>16</v>
      </c>
      <c r="J3835" s="33">
        <v>1</v>
      </c>
      <c r="K3835" s="33">
        <v>3</v>
      </c>
      <c r="L3835" s="33" t="s">
        <v>5194</v>
      </c>
      <c r="M3835" s="1" t="s">
        <v>29831</v>
      </c>
      <c r="N3835" s="1" t="s">
        <v>16153</v>
      </c>
    </row>
    <row r="3836" spans="1:14" x14ac:dyDescent="0.25">
      <c r="A3836" s="1" t="s">
        <v>25678</v>
      </c>
      <c r="B3836" s="1" t="s">
        <v>15527</v>
      </c>
      <c r="C3836" s="1" t="s">
        <v>29832</v>
      </c>
      <c r="D3836" s="1" t="s">
        <v>16154</v>
      </c>
      <c r="E3836" s="33" t="str">
        <f t="shared" si="8"/>
        <v>1.3.2.17.1.1</v>
      </c>
      <c r="F3836" s="33">
        <v>1</v>
      </c>
      <c r="G3836" s="33">
        <v>3</v>
      </c>
      <c r="H3836" s="33">
        <v>2</v>
      </c>
      <c r="I3836" s="33">
        <v>17</v>
      </c>
      <c r="J3836" s="33">
        <v>1</v>
      </c>
      <c r="K3836" s="33">
        <v>1</v>
      </c>
      <c r="L3836" s="33" t="s">
        <v>5195</v>
      </c>
      <c r="M3836" s="1" t="s">
        <v>29832</v>
      </c>
      <c r="N3836" s="1" t="s">
        <v>16154</v>
      </c>
    </row>
    <row r="3837" spans="1:14" x14ac:dyDescent="0.25">
      <c r="A3837" s="1" t="s">
        <v>25679</v>
      </c>
      <c r="B3837" s="1" t="s">
        <v>15528</v>
      </c>
      <c r="C3837" s="1" t="s">
        <v>29833</v>
      </c>
      <c r="D3837" s="1" t="s">
        <v>16155</v>
      </c>
      <c r="E3837" s="33" t="str">
        <f t="shared" si="8"/>
        <v>1.3.2.17.1.2</v>
      </c>
      <c r="F3837" s="33">
        <v>1</v>
      </c>
      <c r="G3837" s="33">
        <v>3</v>
      </c>
      <c r="H3837" s="33">
        <v>2</v>
      </c>
      <c r="I3837" s="33">
        <v>17</v>
      </c>
      <c r="J3837" s="33">
        <v>1</v>
      </c>
      <c r="K3837" s="33">
        <v>2</v>
      </c>
      <c r="L3837" s="33" t="s">
        <v>5196</v>
      </c>
      <c r="M3837" s="1" t="s">
        <v>29833</v>
      </c>
      <c r="N3837" s="1" t="s">
        <v>16155</v>
      </c>
    </row>
    <row r="3838" spans="1:14" x14ac:dyDescent="0.25">
      <c r="A3838" s="1" t="s">
        <v>25680</v>
      </c>
      <c r="B3838" s="1" t="s">
        <v>15529</v>
      </c>
      <c r="C3838" s="1" t="s">
        <v>29834</v>
      </c>
      <c r="D3838" s="1" t="s">
        <v>16156</v>
      </c>
      <c r="E3838" s="33" t="str">
        <f t="shared" si="8"/>
        <v>1.3.2.17.1.3</v>
      </c>
      <c r="F3838" s="33">
        <v>1</v>
      </c>
      <c r="G3838" s="33">
        <v>3</v>
      </c>
      <c r="H3838" s="33">
        <v>2</v>
      </c>
      <c r="I3838" s="33">
        <v>17</v>
      </c>
      <c r="J3838" s="33">
        <v>1</v>
      </c>
      <c r="K3838" s="33">
        <v>3</v>
      </c>
      <c r="L3838" s="33" t="s">
        <v>5197</v>
      </c>
      <c r="M3838" s="1" t="s">
        <v>29834</v>
      </c>
      <c r="N3838" s="1" t="s">
        <v>16156</v>
      </c>
    </row>
    <row r="3839" spans="1:14" x14ac:dyDescent="0.25">
      <c r="A3839" s="1" t="s">
        <v>25681</v>
      </c>
      <c r="B3839" s="1" t="s">
        <v>15530</v>
      </c>
      <c r="C3839" s="1" t="s">
        <v>29835</v>
      </c>
      <c r="D3839" s="1" t="s">
        <v>16157</v>
      </c>
      <c r="E3839" s="33" t="str">
        <f t="shared" si="8"/>
        <v>1.3.2.17.1.4</v>
      </c>
      <c r="F3839" s="33">
        <v>1</v>
      </c>
      <c r="G3839" s="33">
        <v>3</v>
      </c>
      <c r="H3839" s="33">
        <v>2</v>
      </c>
      <c r="I3839" s="33">
        <v>17</v>
      </c>
      <c r="J3839" s="33">
        <v>1</v>
      </c>
      <c r="K3839" s="33">
        <v>4</v>
      </c>
      <c r="L3839" s="33" t="s">
        <v>5198</v>
      </c>
      <c r="M3839" s="1" t="s">
        <v>29835</v>
      </c>
      <c r="N3839" s="1" t="s">
        <v>16157</v>
      </c>
    </row>
    <row r="3840" spans="1:14" x14ac:dyDescent="0.25">
      <c r="A3840" s="1" t="s">
        <v>25682</v>
      </c>
      <c r="B3840" s="1" t="s">
        <v>15531</v>
      </c>
      <c r="C3840" s="1" t="s">
        <v>29836</v>
      </c>
      <c r="D3840" s="1" t="s">
        <v>16158</v>
      </c>
      <c r="E3840" s="33" t="str">
        <f t="shared" si="8"/>
        <v>1.3.2.17.1.5</v>
      </c>
      <c r="F3840" s="33">
        <v>1</v>
      </c>
      <c r="G3840" s="33">
        <v>3</v>
      </c>
      <c r="H3840" s="33">
        <v>2</v>
      </c>
      <c r="I3840" s="33">
        <v>17</v>
      </c>
      <c r="J3840" s="33">
        <v>1</v>
      </c>
      <c r="K3840" s="33">
        <v>5</v>
      </c>
      <c r="L3840" s="33" t="s">
        <v>5199</v>
      </c>
      <c r="M3840" s="1" t="s">
        <v>29836</v>
      </c>
      <c r="N3840" s="1" t="s">
        <v>16158</v>
      </c>
    </row>
    <row r="3841" spans="1:14" x14ac:dyDescent="0.25">
      <c r="A3841" s="1" t="s">
        <v>25683</v>
      </c>
      <c r="B3841" s="1" t="s">
        <v>15532</v>
      </c>
      <c r="C3841" s="1" t="s">
        <v>29837</v>
      </c>
      <c r="D3841" s="1" t="s">
        <v>16159</v>
      </c>
      <c r="E3841" s="33" t="str">
        <f t="shared" si="8"/>
        <v>1.3.2.17.1.6</v>
      </c>
      <c r="F3841" s="33">
        <v>1</v>
      </c>
      <c r="G3841" s="33">
        <v>3</v>
      </c>
      <c r="H3841" s="33">
        <v>2</v>
      </c>
      <c r="I3841" s="33">
        <v>17</v>
      </c>
      <c r="J3841" s="33">
        <v>1</v>
      </c>
      <c r="K3841" s="33">
        <v>6</v>
      </c>
      <c r="L3841" s="33" t="s">
        <v>5200</v>
      </c>
      <c r="M3841" s="1" t="s">
        <v>29837</v>
      </c>
      <c r="N3841" s="1" t="s">
        <v>16159</v>
      </c>
    </row>
    <row r="3842" spans="1:14" x14ac:dyDescent="0.25">
      <c r="A3842" s="1" t="s">
        <v>25684</v>
      </c>
      <c r="B3842" s="1" t="s">
        <v>15533</v>
      </c>
      <c r="C3842" s="1" t="s">
        <v>29838</v>
      </c>
      <c r="D3842" s="1" t="s">
        <v>16160</v>
      </c>
      <c r="E3842" s="33" t="str">
        <f t="shared" si="8"/>
        <v>1.3.2.17.1.7</v>
      </c>
      <c r="F3842" s="33">
        <v>1</v>
      </c>
      <c r="G3842" s="33">
        <v>3</v>
      </c>
      <c r="H3842" s="33">
        <v>2</v>
      </c>
      <c r="I3842" s="33">
        <v>17</v>
      </c>
      <c r="J3842" s="33">
        <v>1</v>
      </c>
      <c r="K3842" s="33">
        <v>7</v>
      </c>
      <c r="L3842" s="33" t="s">
        <v>5201</v>
      </c>
      <c r="M3842" s="1" t="s">
        <v>29838</v>
      </c>
      <c r="N3842" s="1" t="s">
        <v>16160</v>
      </c>
    </row>
    <row r="3843" spans="1:14" x14ac:dyDescent="0.25">
      <c r="A3843" s="1" t="s">
        <v>25685</v>
      </c>
      <c r="B3843" s="1" t="s">
        <v>15534</v>
      </c>
      <c r="C3843" s="1" t="s">
        <v>29839</v>
      </c>
      <c r="D3843" s="1" t="s">
        <v>13422</v>
      </c>
      <c r="E3843" s="33" t="str">
        <f t="shared" si="8"/>
        <v>1.3.2.17.1.8</v>
      </c>
      <c r="F3843" s="33">
        <v>1</v>
      </c>
      <c r="G3843" s="33">
        <v>3</v>
      </c>
      <c r="H3843" s="33">
        <v>2</v>
      </c>
      <c r="I3843" s="33">
        <v>17</v>
      </c>
      <c r="J3843" s="33">
        <v>1</v>
      </c>
      <c r="K3843" s="33">
        <v>8</v>
      </c>
      <c r="L3843" s="33" t="s">
        <v>5202</v>
      </c>
      <c r="M3843" s="1" t="s">
        <v>29839</v>
      </c>
      <c r="N3843" s="1" t="s">
        <v>13422</v>
      </c>
    </row>
    <row r="3844" spans="1:14" x14ac:dyDescent="0.25">
      <c r="A3844" s="1" t="s">
        <v>25686</v>
      </c>
      <c r="B3844" s="1" t="s">
        <v>15535</v>
      </c>
      <c r="C3844" s="1" t="s">
        <v>29840</v>
      </c>
      <c r="D3844" s="1" t="s">
        <v>16161</v>
      </c>
      <c r="E3844" s="33" t="str">
        <f t="shared" si="8"/>
        <v>1.3.2.17.1.9</v>
      </c>
      <c r="F3844" s="33">
        <v>1</v>
      </c>
      <c r="G3844" s="33">
        <v>3</v>
      </c>
      <c r="H3844" s="33">
        <v>2</v>
      </c>
      <c r="I3844" s="33">
        <v>17</v>
      </c>
      <c r="J3844" s="33">
        <v>1</v>
      </c>
      <c r="K3844" s="33">
        <v>9</v>
      </c>
      <c r="L3844" s="33" t="s">
        <v>5203</v>
      </c>
      <c r="M3844" s="1" t="s">
        <v>29840</v>
      </c>
      <c r="N3844" s="1" t="s">
        <v>16161</v>
      </c>
    </row>
    <row r="3845" spans="1:14" x14ac:dyDescent="0.25">
      <c r="A3845" s="1" t="s">
        <v>25687</v>
      </c>
      <c r="B3845" s="1" t="s">
        <v>15536</v>
      </c>
      <c r="C3845" s="1" t="s">
        <v>29841</v>
      </c>
      <c r="D3845" s="1" t="s">
        <v>16162</v>
      </c>
      <c r="E3845" s="33" t="str">
        <f t="shared" si="8"/>
        <v>1.3.2.17.1.10</v>
      </c>
      <c r="F3845" s="33">
        <v>1</v>
      </c>
      <c r="G3845" s="33">
        <v>3</v>
      </c>
      <c r="H3845" s="33">
        <v>2</v>
      </c>
      <c r="I3845" s="33">
        <v>17</v>
      </c>
      <c r="J3845" s="33">
        <v>1</v>
      </c>
      <c r="K3845" s="33">
        <v>10</v>
      </c>
      <c r="L3845" s="33" t="s">
        <v>5204</v>
      </c>
      <c r="M3845" s="1" t="s">
        <v>29841</v>
      </c>
      <c r="N3845" s="1" t="s">
        <v>16162</v>
      </c>
    </row>
    <row r="3846" spans="1:14" x14ac:dyDescent="0.25">
      <c r="A3846" s="1" t="s">
        <v>25688</v>
      </c>
      <c r="B3846" s="1" t="s">
        <v>15537</v>
      </c>
      <c r="C3846" s="1" t="s">
        <v>29842</v>
      </c>
      <c r="D3846" s="1" t="s">
        <v>16163</v>
      </c>
      <c r="E3846" s="33" t="str">
        <f t="shared" si="8"/>
        <v>1.3.2.17.1.11</v>
      </c>
      <c r="F3846" s="33">
        <v>1</v>
      </c>
      <c r="G3846" s="33">
        <v>3</v>
      </c>
      <c r="H3846" s="33">
        <v>2</v>
      </c>
      <c r="I3846" s="33">
        <v>17</v>
      </c>
      <c r="J3846" s="33">
        <v>1</v>
      </c>
      <c r="K3846" s="33">
        <v>11</v>
      </c>
      <c r="L3846" s="33" t="s">
        <v>5205</v>
      </c>
      <c r="M3846" s="1" t="s">
        <v>29842</v>
      </c>
      <c r="N3846" s="1" t="s">
        <v>16163</v>
      </c>
    </row>
    <row r="3847" spans="1:14" x14ac:dyDescent="0.25">
      <c r="A3847" s="1" t="s">
        <v>25689</v>
      </c>
      <c r="B3847" s="1" t="s">
        <v>15538</v>
      </c>
      <c r="C3847" s="1" t="s">
        <v>29843</v>
      </c>
      <c r="D3847" s="1" t="s">
        <v>16164</v>
      </c>
      <c r="E3847" s="33" t="str">
        <f t="shared" si="8"/>
        <v>1.3.2.17.1.12</v>
      </c>
      <c r="F3847" s="33">
        <v>1</v>
      </c>
      <c r="G3847" s="33">
        <v>3</v>
      </c>
      <c r="H3847" s="33">
        <v>2</v>
      </c>
      <c r="I3847" s="33">
        <v>17</v>
      </c>
      <c r="J3847" s="33">
        <v>1</v>
      </c>
      <c r="K3847" s="33">
        <v>12</v>
      </c>
      <c r="L3847" s="33" t="s">
        <v>5206</v>
      </c>
      <c r="M3847" s="1" t="s">
        <v>29843</v>
      </c>
      <c r="N3847" s="1" t="s">
        <v>16164</v>
      </c>
    </row>
    <row r="3848" spans="1:14" x14ac:dyDescent="0.25">
      <c r="A3848" s="1" t="s">
        <v>25690</v>
      </c>
      <c r="B3848" s="1" t="s">
        <v>15539</v>
      </c>
      <c r="C3848" s="1" t="s">
        <v>29844</v>
      </c>
      <c r="D3848" s="1" t="s">
        <v>16165</v>
      </c>
      <c r="E3848" s="33" t="str">
        <f t="shared" si="8"/>
        <v>1.3.2.17.1.13</v>
      </c>
      <c r="F3848" s="33">
        <v>1</v>
      </c>
      <c r="G3848" s="33">
        <v>3</v>
      </c>
      <c r="H3848" s="33">
        <v>2</v>
      </c>
      <c r="I3848" s="33">
        <v>17</v>
      </c>
      <c r="J3848" s="33">
        <v>1</v>
      </c>
      <c r="K3848" s="33">
        <v>13</v>
      </c>
      <c r="L3848" s="33" t="s">
        <v>5207</v>
      </c>
      <c r="M3848" s="1" t="s">
        <v>29844</v>
      </c>
      <c r="N3848" s="1" t="s">
        <v>16165</v>
      </c>
    </row>
    <row r="3849" spans="1:14" x14ac:dyDescent="0.25">
      <c r="A3849" s="1" t="s">
        <v>25691</v>
      </c>
      <c r="B3849" s="1" t="s">
        <v>15540</v>
      </c>
      <c r="C3849" s="1" t="s">
        <v>29845</v>
      </c>
      <c r="D3849" s="1" t="s">
        <v>16166</v>
      </c>
      <c r="E3849" s="33" t="str">
        <f t="shared" si="8"/>
        <v>1.3.2.17.1.14</v>
      </c>
      <c r="F3849" s="33">
        <v>1</v>
      </c>
      <c r="G3849" s="33">
        <v>3</v>
      </c>
      <c r="H3849" s="33">
        <v>2</v>
      </c>
      <c r="I3849" s="33">
        <v>17</v>
      </c>
      <c r="J3849" s="33">
        <v>1</v>
      </c>
      <c r="K3849" s="33">
        <v>14</v>
      </c>
      <c r="L3849" s="33" t="s">
        <v>5208</v>
      </c>
      <c r="M3849" s="1" t="s">
        <v>29845</v>
      </c>
      <c r="N3849" s="1" t="s">
        <v>16166</v>
      </c>
    </row>
    <row r="3850" spans="1:14" x14ac:dyDescent="0.25">
      <c r="A3850" s="1" t="s">
        <v>25692</v>
      </c>
      <c r="B3850" s="1" t="s">
        <v>15541</v>
      </c>
      <c r="C3850" s="1" t="s">
        <v>29846</v>
      </c>
      <c r="D3850" s="1" t="s">
        <v>16167</v>
      </c>
      <c r="E3850" s="33" t="str">
        <f t="shared" si="8"/>
        <v>1.3.2.17.1.15</v>
      </c>
      <c r="F3850" s="33">
        <v>1</v>
      </c>
      <c r="G3850" s="33">
        <v>3</v>
      </c>
      <c r="H3850" s="33">
        <v>2</v>
      </c>
      <c r="I3850" s="33">
        <v>17</v>
      </c>
      <c r="J3850" s="33">
        <v>1</v>
      </c>
      <c r="K3850" s="33">
        <v>15</v>
      </c>
      <c r="L3850" s="33" t="s">
        <v>5209</v>
      </c>
      <c r="M3850" s="1" t="s">
        <v>29846</v>
      </c>
      <c r="N3850" s="1" t="s">
        <v>16167</v>
      </c>
    </row>
    <row r="3851" spans="1:14" x14ac:dyDescent="0.25">
      <c r="A3851" s="1" t="s">
        <v>25693</v>
      </c>
      <c r="B3851" s="1" t="s">
        <v>15542</v>
      </c>
      <c r="C3851" s="1" t="s">
        <v>29847</v>
      </c>
      <c r="D3851" s="1" t="s">
        <v>16168</v>
      </c>
      <c r="E3851" s="33" t="str">
        <f t="shared" si="8"/>
        <v>1.3.2.17.1.16</v>
      </c>
      <c r="F3851" s="33">
        <v>1</v>
      </c>
      <c r="G3851" s="33">
        <v>3</v>
      </c>
      <c r="H3851" s="33">
        <v>2</v>
      </c>
      <c r="I3851" s="33">
        <v>17</v>
      </c>
      <c r="J3851" s="33">
        <v>1</v>
      </c>
      <c r="K3851" s="33">
        <v>16</v>
      </c>
      <c r="L3851" s="33" t="s">
        <v>5210</v>
      </c>
      <c r="M3851" s="1" t="s">
        <v>29847</v>
      </c>
      <c r="N3851" s="1" t="s">
        <v>16168</v>
      </c>
    </row>
    <row r="3852" spans="1:14" x14ac:dyDescent="0.25">
      <c r="A3852" s="1" t="s">
        <v>25694</v>
      </c>
      <c r="B3852" s="1" t="s">
        <v>15543</v>
      </c>
      <c r="C3852" s="1" t="s">
        <v>29848</v>
      </c>
      <c r="D3852" s="1" t="s">
        <v>16169</v>
      </c>
      <c r="E3852" s="33" t="str">
        <f t="shared" si="8"/>
        <v>1.3.2.17.1.17</v>
      </c>
      <c r="F3852" s="33">
        <v>1</v>
      </c>
      <c r="G3852" s="33">
        <v>3</v>
      </c>
      <c r="H3852" s="33">
        <v>2</v>
      </c>
      <c r="I3852" s="33">
        <v>17</v>
      </c>
      <c r="J3852" s="33">
        <v>1</v>
      </c>
      <c r="K3852" s="33">
        <v>17</v>
      </c>
      <c r="L3852" s="33" t="s">
        <v>5211</v>
      </c>
      <c r="M3852" s="1" t="s">
        <v>29848</v>
      </c>
      <c r="N3852" s="1" t="s">
        <v>16169</v>
      </c>
    </row>
    <row r="3853" spans="1:14" x14ac:dyDescent="0.25">
      <c r="A3853" s="1" t="s">
        <v>25695</v>
      </c>
      <c r="B3853" s="1" t="s">
        <v>15544</v>
      </c>
      <c r="C3853" s="1" t="s">
        <v>29849</v>
      </c>
      <c r="D3853" s="1" t="s">
        <v>16170</v>
      </c>
      <c r="E3853" s="33" t="str">
        <f t="shared" si="8"/>
        <v>1.3.2.17.1.18</v>
      </c>
      <c r="F3853" s="33">
        <v>1</v>
      </c>
      <c r="G3853" s="33">
        <v>3</v>
      </c>
      <c r="H3853" s="33">
        <v>2</v>
      </c>
      <c r="I3853" s="33">
        <v>17</v>
      </c>
      <c r="J3853" s="33">
        <v>1</v>
      </c>
      <c r="K3853" s="33">
        <v>18</v>
      </c>
      <c r="L3853" s="33" t="s">
        <v>5212</v>
      </c>
      <c r="M3853" s="1" t="s">
        <v>29849</v>
      </c>
      <c r="N3853" s="1" t="s">
        <v>16170</v>
      </c>
    </row>
    <row r="3854" spans="1:14" x14ac:dyDescent="0.25">
      <c r="A3854" s="1" t="s">
        <v>25696</v>
      </c>
      <c r="B3854" s="1" t="s">
        <v>15545</v>
      </c>
      <c r="C3854" s="1" t="s">
        <v>29850</v>
      </c>
      <c r="D3854" s="1" t="s">
        <v>16171</v>
      </c>
      <c r="E3854" s="33" t="str">
        <f t="shared" si="8"/>
        <v>1.3.2.17.1.19</v>
      </c>
      <c r="F3854" s="33">
        <v>1</v>
      </c>
      <c r="G3854" s="33">
        <v>3</v>
      </c>
      <c r="H3854" s="33">
        <v>2</v>
      </c>
      <c r="I3854" s="33">
        <v>17</v>
      </c>
      <c r="J3854" s="33">
        <v>1</v>
      </c>
      <c r="K3854" s="33">
        <v>19</v>
      </c>
      <c r="L3854" s="33" t="s">
        <v>5213</v>
      </c>
      <c r="M3854" s="1" t="s">
        <v>29850</v>
      </c>
      <c r="N3854" s="1" t="s">
        <v>16171</v>
      </c>
    </row>
    <row r="3855" spans="1:14" x14ac:dyDescent="0.25">
      <c r="A3855" s="1" t="s">
        <v>25697</v>
      </c>
      <c r="B3855" s="1" t="s">
        <v>15546</v>
      </c>
      <c r="C3855" s="1" t="s">
        <v>29851</v>
      </c>
      <c r="D3855" s="1" t="s">
        <v>16172</v>
      </c>
      <c r="E3855" s="33" t="str">
        <f t="shared" si="8"/>
        <v>1.3.2.17.1.20</v>
      </c>
      <c r="F3855" s="33">
        <v>1</v>
      </c>
      <c r="G3855" s="33">
        <v>3</v>
      </c>
      <c r="H3855" s="33">
        <v>2</v>
      </c>
      <c r="I3855" s="33">
        <v>17</v>
      </c>
      <c r="J3855" s="33">
        <v>1</v>
      </c>
      <c r="K3855" s="33">
        <v>20</v>
      </c>
      <c r="L3855" s="33" t="s">
        <v>5214</v>
      </c>
      <c r="M3855" s="1" t="s">
        <v>29851</v>
      </c>
      <c r="N3855" s="1" t="s">
        <v>16172</v>
      </c>
    </row>
    <row r="3856" spans="1:14" x14ac:dyDescent="0.25">
      <c r="A3856" s="1" t="s">
        <v>25698</v>
      </c>
      <c r="B3856" s="1" t="s">
        <v>15547</v>
      </c>
      <c r="C3856" s="1" t="s">
        <v>29852</v>
      </c>
      <c r="D3856" s="1" t="s">
        <v>16173</v>
      </c>
      <c r="E3856" s="33" t="str">
        <f t="shared" si="8"/>
        <v>1.3.2.17.1.21</v>
      </c>
      <c r="F3856" s="33">
        <v>1</v>
      </c>
      <c r="G3856" s="33">
        <v>3</v>
      </c>
      <c r="H3856" s="33">
        <v>2</v>
      </c>
      <c r="I3856" s="33">
        <v>17</v>
      </c>
      <c r="J3856" s="33">
        <v>1</v>
      </c>
      <c r="K3856" s="33">
        <v>21</v>
      </c>
      <c r="L3856" s="33" t="s">
        <v>5215</v>
      </c>
      <c r="M3856" s="1" t="s">
        <v>29852</v>
      </c>
      <c r="N3856" s="1" t="s">
        <v>16173</v>
      </c>
    </row>
    <row r="3857" spans="1:14" x14ac:dyDescent="0.25">
      <c r="A3857" s="1" t="s">
        <v>25699</v>
      </c>
      <c r="B3857" s="1" t="s">
        <v>15548</v>
      </c>
      <c r="C3857" s="1" t="s">
        <v>29853</v>
      </c>
      <c r="D3857" s="1" t="s">
        <v>16174</v>
      </c>
      <c r="E3857" s="33" t="str">
        <f t="shared" si="8"/>
        <v>1.3.2.17.1.22</v>
      </c>
      <c r="F3857" s="33">
        <v>1</v>
      </c>
      <c r="G3857" s="33">
        <v>3</v>
      </c>
      <c r="H3857" s="33">
        <v>2</v>
      </c>
      <c r="I3857" s="33">
        <v>17</v>
      </c>
      <c r="J3857" s="33">
        <v>1</v>
      </c>
      <c r="K3857" s="33">
        <v>22</v>
      </c>
      <c r="L3857" s="33" t="s">
        <v>5216</v>
      </c>
      <c r="M3857" s="1" t="s">
        <v>29853</v>
      </c>
      <c r="N3857" s="1" t="s">
        <v>16174</v>
      </c>
    </row>
    <row r="3858" spans="1:14" x14ac:dyDescent="0.25">
      <c r="A3858" s="1" t="s">
        <v>25700</v>
      </c>
      <c r="B3858" s="1" t="s">
        <v>15549</v>
      </c>
      <c r="C3858" s="1" t="s">
        <v>29854</v>
      </c>
      <c r="D3858" s="1" t="s">
        <v>16175</v>
      </c>
      <c r="E3858" s="33" t="str">
        <f t="shared" si="8"/>
        <v>1.3.2.17.1.23</v>
      </c>
      <c r="F3858" s="33">
        <v>1</v>
      </c>
      <c r="G3858" s="33">
        <v>3</v>
      </c>
      <c r="H3858" s="33">
        <v>2</v>
      </c>
      <c r="I3858" s="33">
        <v>17</v>
      </c>
      <c r="J3858" s="33">
        <v>1</v>
      </c>
      <c r="K3858" s="33">
        <v>23</v>
      </c>
      <c r="L3858" s="33" t="s">
        <v>5217</v>
      </c>
      <c r="M3858" s="1" t="s">
        <v>29854</v>
      </c>
      <c r="N3858" s="1" t="s">
        <v>16175</v>
      </c>
    </row>
    <row r="3859" spans="1:14" x14ac:dyDescent="0.25">
      <c r="A3859" s="1" t="s">
        <v>25701</v>
      </c>
      <c r="B3859" s="1" t="s">
        <v>15550</v>
      </c>
      <c r="C3859" s="1" t="s">
        <v>29855</v>
      </c>
      <c r="D3859" s="1" t="s">
        <v>16176</v>
      </c>
      <c r="E3859" s="33" t="str">
        <f t="shared" si="8"/>
        <v>1.3.2.17.1.24</v>
      </c>
      <c r="F3859" s="33">
        <v>1</v>
      </c>
      <c r="G3859" s="33">
        <v>3</v>
      </c>
      <c r="H3859" s="33">
        <v>2</v>
      </c>
      <c r="I3859" s="33">
        <v>17</v>
      </c>
      <c r="J3859" s="33">
        <v>1</v>
      </c>
      <c r="K3859" s="33">
        <v>24</v>
      </c>
      <c r="L3859" s="33" t="s">
        <v>5218</v>
      </c>
      <c r="M3859" s="1" t="s">
        <v>29855</v>
      </c>
      <c r="N3859" s="1" t="s">
        <v>16176</v>
      </c>
    </row>
    <row r="3860" spans="1:14" x14ac:dyDescent="0.25">
      <c r="A3860" s="1" t="s">
        <v>25702</v>
      </c>
      <c r="B3860" s="1" t="s">
        <v>15551</v>
      </c>
      <c r="C3860" s="1" t="s">
        <v>29856</v>
      </c>
      <c r="D3860" s="1" t="s">
        <v>16177</v>
      </c>
      <c r="E3860" s="33" t="str">
        <f t="shared" si="8"/>
        <v>1.3.2.17.1.25</v>
      </c>
      <c r="F3860" s="33">
        <v>1</v>
      </c>
      <c r="G3860" s="33">
        <v>3</v>
      </c>
      <c r="H3860" s="33">
        <v>2</v>
      </c>
      <c r="I3860" s="33">
        <v>17</v>
      </c>
      <c r="J3860" s="33">
        <v>1</v>
      </c>
      <c r="K3860" s="33">
        <v>25</v>
      </c>
      <c r="L3860" s="33" t="s">
        <v>5219</v>
      </c>
      <c r="M3860" s="1" t="s">
        <v>29856</v>
      </c>
      <c r="N3860" s="1" t="s">
        <v>16177</v>
      </c>
    </row>
    <row r="3861" spans="1:14" x14ac:dyDescent="0.25">
      <c r="A3861" s="1" t="s">
        <v>25703</v>
      </c>
      <c r="B3861" s="1" t="s">
        <v>15552</v>
      </c>
      <c r="C3861" s="1" t="s">
        <v>29857</v>
      </c>
      <c r="D3861" s="1" t="s">
        <v>16178</v>
      </c>
      <c r="E3861" s="33" t="str">
        <f t="shared" si="8"/>
        <v>1.3.2.17.1.26</v>
      </c>
      <c r="F3861" s="33">
        <v>1</v>
      </c>
      <c r="G3861" s="33">
        <v>3</v>
      </c>
      <c r="H3861" s="33">
        <v>2</v>
      </c>
      <c r="I3861" s="33">
        <v>17</v>
      </c>
      <c r="J3861" s="33">
        <v>1</v>
      </c>
      <c r="K3861" s="33">
        <v>26</v>
      </c>
      <c r="L3861" s="33" t="s">
        <v>5220</v>
      </c>
      <c r="M3861" s="1" t="s">
        <v>29857</v>
      </c>
      <c r="N3861" s="1" t="s">
        <v>16178</v>
      </c>
    </row>
    <row r="3862" spans="1:14" x14ac:dyDescent="0.25">
      <c r="A3862" s="1" t="s">
        <v>25704</v>
      </c>
      <c r="B3862" s="1" t="s">
        <v>15553</v>
      </c>
      <c r="C3862" s="1" t="s">
        <v>29858</v>
      </c>
      <c r="D3862" s="1" t="s">
        <v>16179</v>
      </c>
      <c r="E3862" s="33" t="str">
        <f t="shared" si="8"/>
        <v>1.3.2.18.1.1</v>
      </c>
      <c r="F3862" s="33">
        <v>1</v>
      </c>
      <c r="G3862" s="33">
        <v>3</v>
      </c>
      <c r="H3862" s="33">
        <v>2</v>
      </c>
      <c r="I3862" s="33">
        <v>18</v>
      </c>
      <c r="J3862" s="33">
        <v>1</v>
      </c>
      <c r="K3862" s="33">
        <v>1</v>
      </c>
      <c r="L3862" s="33" t="s">
        <v>4627</v>
      </c>
      <c r="M3862" s="1" t="s">
        <v>29858</v>
      </c>
      <c r="N3862" s="1" t="s">
        <v>16179</v>
      </c>
    </row>
    <row r="3863" spans="1:14" x14ac:dyDescent="0.25">
      <c r="A3863" s="1" t="s">
        <v>25705</v>
      </c>
      <c r="B3863" s="1" t="s">
        <v>15554</v>
      </c>
      <c r="C3863" s="1" t="s">
        <v>29859</v>
      </c>
      <c r="D3863" s="1" t="s">
        <v>173</v>
      </c>
      <c r="E3863" s="33" t="str">
        <f t="shared" si="8"/>
        <v>1.3.2.18.1.2</v>
      </c>
      <c r="F3863" s="33">
        <v>1</v>
      </c>
      <c r="G3863" s="33">
        <v>3</v>
      </c>
      <c r="H3863" s="33">
        <v>2</v>
      </c>
      <c r="I3863" s="33">
        <v>18</v>
      </c>
      <c r="J3863" s="33">
        <v>1</v>
      </c>
      <c r="K3863" s="33">
        <v>2</v>
      </c>
      <c r="L3863" s="33" t="s">
        <v>4875</v>
      </c>
      <c r="M3863" s="1" t="s">
        <v>29859</v>
      </c>
      <c r="N3863" s="1" t="s">
        <v>173</v>
      </c>
    </row>
    <row r="3864" spans="1:14" x14ac:dyDescent="0.25">
      <c r="A3864" s="1" t="s">
        <v>25706</v>
      </c>
      <c r="B3864" s="1" t="s">
        <v>15555</v>
      </c>
      <c r="C3864" s="1" t="s">
        <v>29860</v>
      </c>
      <c r="D3864" s="1" t="s">
        <v>16180</v>
      </c>
      <c r="E3864" s="33" t="str">
        <f t="shared" si="8"/>
        <v>1.3.2.18.1.3</v>
      </c>
      <c r="F3864" s="33">
        <v>1</v>
      </c>
      <c r="G3864" s="33">
        <v>3</v>
      </c>
      <c r="H3864" s="33">
        <v>2</v>
      </c>
      <c r="I3864" s="33">
        <v>18</v>
      </c>
      <c r="J3864" s="33">
        <v>1</v>
      </c>
      <c r="K3864" s="33">
        <v>3</v>
      </c>
      <c r="L3864" s="33" t="s">
        <v>4874</v>
      </c>
      <c r="M3864" s="1" t="s">
        <v>29860</v>
      </c>
      <c r="N3864" s="1" t="s">
        <v>16180</v>
      </c>
    </row>
    <row r="3865" spans="1:14" x14ac:dyDescent="0.25">
      <c r="A3865" s="1" t="s">
        <v>25707</v>
      </c>
      <c r="B3865" s="1" t="s">
        <v>15556</v>
      </c>
      <c r="C3865" s="1" t="s">
        <v>29861</v>
      </c>
      <c r="D3865" s="1" t="s">
        <v>16181</v>
      </c>
      <c r="E3865" s="33" t="str">
        <f t="shared" si="8"/>
        <v>1.3.2.18.2.1</v>
      </c>
      <c r="F3865" s="33">
        <v>1</v>
      </c>
      <c r="G3865" s="33">
        <v>3</v>
      </c>
      <c r="H3865" s="33">
        <v>2</v>
      </c>
      <c r="I3865" s="33">
        <v>18</v>
      </c>
      <c r="J3865" s="33">
        <v>2</v>
      </c>
      <c r="K3865" s="33">
        <v>1</v>
      </c>
      <c r="L3865" s="33" t="s">
        <v>4876</v>
      </c>
      <c r="M3865" s="1" t="s">
        <v>29861</v>
      </c>
      <c r="N3865" s="1" t="s">
        <v>16181</v>
      </c>
    </row>
    <row r="3866" spans="1:14" x14ac:dyDescent="0.25">
      <c r="A3866" s="1" t="s">
        <v>25708</v>
      </c>
      <c r="B3866" s="1" t="s">
        <v>15557</v>
      </c>
      <c r="C3866" s="1" t="s">
        <v>29862</v>
      </c>
      <c r="D3866" s="1" t="s">
        <v>16182</v>
      </c>
      <c r="E3866" s="33" t="str">
        <f t="shared" si="8"/>
        <v>1.3.2.18.2.2</v>
      </c>
      <c r="F3866" s="33">
        <v>1</v>
      </c>
      <c r="G3866" s="33">
        <v>3</v>
      </c>
      <c r="H3866" s="33">
        <v>2</v>
      </c>
      <c r="I3866" s="33">
        <v>18</v>
      </c>
      <c r="J3866" s="33">
        <v>2</v>
      </c>
      <c r="K3866" s="33">
        <v>2</v>
      </c>
      <c r="L3866" s="33" t="s">
        <v>4877</v>
      </c>
      <c r="M3866" s="1" t="s">
        <v>29862</v>
      </c>
      <c r="N3866" s="1" t="s">
        <v>16182</v>
      </c>
    </row>
    <row r="3867" spans="1:14" x14ac:dyDescent="0.25">
      <c r="A3867" s="1" t="s">
        <v>25709</v>
      </c>
      <c r="B3867" s="1" t="s">
        <v>15558</v>
      </c>
      <c r="C3867" s="1" t="s">
        <v>29863</v>
      </c>
      <c r="D3867" s="1" t="s">
        <v>16183</v>
      </c>
      <c r="E3867" s="33" t="str">
        <f t="shared" si="8"/>
        <v>1.3.2.18.2.3</v>
      </c>
      <c r="F3867" s="33">
        <v>1</v>
      </c>
      <c r="G3867" s="33">
        <v>3</v>
      </c>
      <c r="H3867" s="33">
        <v>2</v>
      </c>
      <c r="I3867" s="33">
        <v>18</v>
      </c>
      <c r="J3867" s="33">
        <v>2</v>
      </c>
      <c r="K3867" s="33">
        <v>3</v>
      </c>
      <c r="L3867" s="33" t="s">
        <v>4878</v>
      </c>
      <c r="M3867" s="1" t="s">
        <v>29863</v>
      </c>
      <c r="N3867" s="1" t="s">
        <v>16183</v>
      </c>
    </row>
    <row r="3868" spans="1:14" x14ac:dyDescent="0.25">
      <c r="A3868" s="1" t="s">
        <v>25710</v>
      </c>
      <c r="B3868" s="1" t="s">
        <v>15559</v>
      </c>
      <c r="C3868" s="1" t="s">
        <v>29864</v>
      </c>
      <c r="D3868" s="1" t="s">
        <v>16184</v>
      </c>
      <c r="E3868" s="33" t="str">
        <f t="shared" si="8"/>
        <v>1.3.2.18.2.4</v>
      </c>
      <c r="F3868" s="33">
        <v>1</v>
      </c>
      <c r="G3868" s="33">
        <v>3</v>
      </c>
      <c r="H3868" s="33">
        <v>2</v>
      </c>
      <c r="I3868" s="33">
        <v>18</v>
      </c>
      <c r="J3868" s="33">
        <v>2</v>
      </c>
      <c r="K3868" s="33">
        <v>4</v>
      </c>
      <c r="L3868" s="33" t="s">
        <v>4879</v>
      </c>
      <c r="M3868" s="1" t="s">
        <v>29864</v>
      </c>
      <c r="N3868" s="1" t="s">
        <v>16184</v>
      </c>
    </row>
    <row r="3869" spans="1:14" x14ac:dyDescent="0.25">
      <c r="A3869" s="1" t="s">
        <v>25711</v>
      </c>
      <c r="B3869" s="1" t="s">
        <v>15560</v>
      </c>
      <c r="C3869" s="1" t="s">
        <v>29865</v>
      </c>
      <c r="D3869" s="1" t="s">
        <v>16185</v>
      </c>
      <c r="E3869" s="33" t="str">
        <f t="shared" si="8"/>
        <v>1.3.2.18.2.5</v>
      </c>
      <c r="F3869" s="33">
        <v>1</v>
      </c>
      <c r="G3869" s="33">
        <v>3</v>
      </c>
      <c r="H3869" s="33">
        <v>2</v>
      </c>
      <c r="I3869" s="33">
        <v>18</v>
      </c>
      <c r="J3869" s="33">
        <v>2</v>
      </c>
      <c r="K3869" s="33">
        <v>5</v>
      </c>
      <c r="L3869" s="33" t="s">
        <v>4880</v>
      </c>
      <c r="M3869" s="1" t="s">
        <v>29865</v>
      </c>
      <c r="N3869" s="1" t="s">
        <v>16185</v>
      </c>
    </row>
    <row r="3870" spans="1:14" x14ac:dyDescent="0.25">
      <c r="A3870" s="1" t="s">
        <v>25712</v>
      </c>
      <c r="B3870" s="1" t="s">
        <v>15561</v>
      </c>
      <c r="C3870" s="1" t="s">
        <v>29866</v>
      </c>
      <c r="D3870" s="1" t="s">
        <v>16186</v>
      </c>
      <c r="E3870" s="33" t="str">
        <f t="shared" si="8"/>
        <v>1.3.2.18.2.6</v>
      </c>
      <c r="F3870" s="33">
        <v>1</v>
      </c>
      <c r="G3870" s="33">
        <v>3</v>
      </c>
      <c r="H3870" s="33">
        <v>2</v>
      </c>
      <c r="I3870" s="33">
        <v>18</v>
      </c>
      <c r="J3870" s="33">
        <v>2</v>
      </c>
      <c r="K3870" s="33">
        <v>6</v>
      </c>
      <c r="L3870" s="33" t="s">
        <v>4881</v>
      </c>
      <c r="M3870" s="1" t="s">
        <v>29866</v>
      </c>
      <c r="N3870" s="1" t="s">
        <v>16186</v>
      </c>
    </row>
    <row r="3871" spans="1:14" x14ac:dyDescent="0.25">
      <c r="A3871" s="1" t="s">
        <v>25713</v>
      </c>
      <c r="B3871" s="1" t="s">
        <v>15562</v>
      </c>
      <c r="C3871" s="1" t="s">
        <v>29867</v>
      </c>
      <c r="D3871" s="1" t="s">
        <v>16187</v>
      </c>
      <c r="E3871" s="33" t="str">
        <f t="shared" si="8"/>
        <v>1.3.2.18.2.7</v>
      </c>
      <c r="F3871" s="33">
        <v>1</v>
      </c>
      <c r="G3871" s="33">
        <v>3</v>
      </c>
      <c r="H3871" s="33">
        <v>2</v>
      </c>
      <c r="I3871" s="33">
        <v>18</v>
      </c>
      <c r="J3871" s="33">
        <v>2</v>
      </c>
      <c r="K3871" s="33">
        <v>7</v>
      </c>
      <c r="L3871" s="33" t="s">
        <v>5221</v>
      </c>
      <c r="M3871" s="1" t="s">
        <v>29867</v>
      </c>
      <c r="N3871" s="1" t="s">
        <v>16187</v>
      </c>
    </row>
    <row r="3872" spans="1:14" x14ac:dyDescent="0.25">
      <c r="A3872" s="1" t="s">
        <v>25714</v>
      </c>
      <c r="B3872" s="1" t="s">
        <v>15563</v>
      </c>
      <c r="C3872" s="1" t="s">
        <v>29868</v>
      </c>
      <c r="D3872" s="1" t="s">
        <v>13733</v>
      </c>
      <c r="E3872" s="33" t="str">
        <f t="shared" si="8"/>
        <v>1.3.2.18.3.1</v>
      </c>
      <c r="F3872" s="33">
        <v>1</v>
      </c>
      <c r="G3872" s="33">
        <v>3</v>
      </c>
      <c r="H3872" s="33">
        <v>2</v>
      </c>
      <c r="I3872" s="33">
        <v>18</v>
      </c>
      <c r="J3872" s="33">
        <v>3</v>
      </c>
      <c r="K3872" s="33">
        <v>1</v>
      </c>
      <c r="L3872" s="33" t="s">
        <v>5222</v>
      </c>
      <c r="M3872" s="1" t="s">
        <v>29868</v>
      </c>
      <c r="N3872" s="1" t="s">
        <v>13733</v>
      </c>
    </row>
    <row r="3873" spans="1:14" x14ac:dyDescent="0.25">
      <c r="A3873" s="1" t="s">
        <v>25715</v>
      </c>
      <c r="B3873" s="1" t="s">
        <v>15564</v>
      </c>
      <c r="C3873" s="1" t="s">
        <v>29869</v>
      </c>
      <c r="D3873" s="1" t="s">
        <v>16188</v>
      </c>
      <c r="E3873" s="33" t="str">
        <f t="shared" si="8"/>
        <v>1.3.2.18.3.2</v>
      </c>
      <c r="F3873" s="33">
        <v>1</v>
      </c>
      <c r="G3873" s="33">
        <v>3</v>
      </c>
      <c r="H3873" s="33">
        <v>2</v>
      </c>
      <c r="I3873" s="33">
        <v>18</v>
      </c>
      <c r="J3873" s="33">
        <v>3</v>
      </c>
      <c r="K3873" s="33">
        <v>2</v>
      </c>
      <c r="L3873" s="33" t="s">
        <v>5223</v>
      </c>
      <c r="M3873" s="1" t="s">
        <v>29869</v>
      </c>
      <c r="N3873" s="1" t="s">
        <v>16188</v>
      </c>
    </row>
    <row r="3874" spans="1:14" x14ac:dyDescent="0.25">
      <c r="A3874" s="1" t="s">
        <v>25716</v>
      </c>
      <c r="B3874" s="1" t="s">
        <v>15565</v>
      </c>
      <c r="C3874" s="1" t="s">
        <v>29870</v>
      </c>
      <c r="D3874" s="1" t="s">
        <v>16189</v>
      </c>
      <c r="E3874" s="33" t="str">
        <f t="shared" si="8"/>
        <v>1.3.2.19.1.1</v>
      </c>
      <c r="F3874" s="33">
        <v>1</v>
      </c>
      <c r="G3874" s="33">
        <v>3</v>
      </c>
      <c r="H3874" s="33">
        <v>2</v>
      </c>
      <c r="I3874" s="33">
        <v>19</v>
      </c>
      <c r="J3874" s="33">
        <v>1</v>
      </c>
      <c r="K3874" s="33">
        <v>1</v>
      </c>
      <c r="L3874" s="33" t="s">
        <v>5224</v>
      </c>
      <c r="M3874" s="1" t="s">
        <v>29870</v>
      </c>
      <c r="N3874" s="1" t="s">
        <v>16189</v>
      </c>
    </row>
    <row r="3875" spans="1:14" x14ac:dyDescent="0.25">
      <c r="A3875" s="1" t="s">
        <v>25717</v>
      </c>
      <c r="B3875" s="1" t="s">
        <v>15566</v>
      </c>
      <c r="C3875" s="1" t="s">
        <v>29871</v>
      </c>
      <c r="D3875" s="1" t="s">
        <v>16190</v>
      </c>
      <c r="E3875" s="33" t="str">
        <f t="shared" si="8"/>
        <v>1.3.2.19.1.2</v>
      </c>
      <c r="F3875" s="33">
        <v>1</v>
      </c>
      <c r="G3875" s="33">
        <v>3</v>
      </c>
      <c r="H3875" s="33">
        <v>2</v>
      </c>
      <c r="I3875" s="33">
        <v>19</v>
      </c>
      <c r="J3875" s="33">
        <v>1</v>
      </c>
      <c r="K3875" s="33">
        <v>2</v>
      </c>
      <c r="L3875" s="33" t="s">
        <v>5007</v>
      </c>
      <c r="M3875" s="1" t="s">
        <v>29871</v>
      </c>
      <c r="N3875" s="1" t="s">
        <v>16190</v>
      </c>
    </row>
    <row r="3876" spans="1:14" x14ac:dyDescent="0.25">
      <c r="A3876" s="1" t="s">
        <v>25718</v>
      </c>
      <c r="B3876" s="1" t="s">
        <v>15567</v>
      </c>
      <c r="C3876" s="1" t="s">
        <v>29872</v>
      </c>
      <c r="D3876" s="1" t="s">
        <v>16191</v>
      </c>
      <c r="E3876" s="33" t="str">
        <f t="shared" si="8"/>
        <v>1.3.2.19.1.3</v>
      </c>
      <c r="F3876" s="33">
        <v>1</v>
      </c>
      <c r="G3876" s="33">
        <v>3</v>
      </c>
      <c r="H3876" s="33">
        <v>2</v>
      </c>
      <c r="I3876" s="33">
        <v>19</v>
      </c>
      <c r="J3876" s="33">
        <v>1</v>
      </c>
      <c r="K3876" s="33">
        <v>3</v>
      </c>
      <c r="L3876" s="33" t="s">
        <v>5008</v>
      </c>
      <c r="M3876" s="1" t="s">
        <v>29872</v>
      </c>
      <c r="N3876" s="1" t="s">
        <v>16191</v>
      </c>
    </row>
    <row r="3877" spans="1:14" x14ac:dyDescent="0.25">
      <c r="A3877" s="1" t="s">
        <v>25719</v>
      </c>
      <c r="B3877" s="1" t="s">
        <v>15568</v>
      </c>
      <c r="C3877" s="1" t="s">
        <v>29873</v>
      </c>
      <c r="D3877" s="1" t="s">
        <v>16192</v>
      </c>
      <c r="E3877" s="33" t="str">
        <f t="shared" si="8"/>
        <v>1.3.2.19.1.4</v>
      </c>
      <c r="F3877" s="33">
        <v>1</v>
      </c>
      <c r="G3877" s="33">
        <v>3</v>
      </c>
      <c r="H3877" s="33">
        <v>2</v>
      </c>
      <c r="I3877" s="33">
        <v>19</v>
      </c>
      <c r="J3877" s="33">
        <v>1</v>
      </c>
      <c r="K3877" s="33">
        <v>4</v>
      </c>
      <c r="L3877" s="33" t="s">
        <v>5012</v>
      </c>
      <c r="M3877" s="1" t="s">
        <v>29873</v>
      </c>
      <c r="N3877" s="1" t="s">
        <v>16192</v>
      </c>
    </row>
    <row r="3878" spans="1:14" x14ac:dyDescent="0.25">
      <c r="A3878" s="1" t="s">
        <v>25720</v>
      </c>
      <c r="B3878" s="1" t="s">
        <v>15569</v>
      </c>
      <c r="C3878" s="1" t="s">
        <v>29874</v>
      </c>
      <c r="D3878" s="1" t="s">
        <v>16193</v>
      </c>
      <c r="E3878" s="33" t="str">
        <f t="shared" si="8"/>
        <v>1.3.2.19.1.5</v>
      </c>
      <c r="F3878" s="33">
        <v>1</v>
      </c>
      <c r="G3878" s="33">
        <v>3</v>
      </c>
      <c r="H3878" s="33">
        <v>2</v>
      </c>
      <c r="I3878" s="33">
        <v>19</v>
      </c>
      <c r="J3878" s="33">
        <v>1</v>
      </c>
      <c r="K3878" s="33">
        <v>5</v>
      </c>
      <c r="L3878" s="33" t="s">
        <v>5013</v>
      </c>
      <c r="M3878" s="1" t="s">
        <v>29874</v>
      </c>
      <c r="N3878" s="1" t="s">
        <v>16193</v>
      </c>
    </row>
    <row r="3879" spans="1:14" x14ac:dyDescent="0.25">
      <c r="A3879" s="1" t="s">
        <v>25721</v>
      </c>
      <c r="B3879" s="1" t="s">
        <v>15570</v>
      </c>
      <c r="C3879" s="1" t="s">
        <v>29875</v>
      </c>
      <c r="D3879" s="1" t="s">
        <v>16194</v>
      </c>
      <c r="E3879" s="33" t="str">
        <f t="shared" si="8"/>
        <v>1.3.2.19.1.6</v>
      </c>
      <c r="F3879" s="33">
        <v>1</v>
      </c>
      <c r="G3879" s="33">
        <v>3</v>
      </c>
      <c r="H3879" s="33">
        <v>2</v>
      </c>
      <c r="I3879" s="33">
        <v>19</v>
      </c>
      <c r="J3879" s="33">
        <v>1</v>
      </c>
      <c r="K3879" s="33">
        <v>6</v>
      </c>
      <c r="L3879" s="33" t="s">
        <v>5014</v>
      </c>
      <c r="M3879" s="1" t="s">
        <v>29875</v>
      </c>
      <c r="N3879" s="1" t="s">
        <v>16194</v>
      </c>
    </row>
    <row r="3880" spans="1:14" x14ac:dyDescent="0.25">
      <c r="A3880" s="1" t="s">
        <v>25722</v>
      </c>
      <c r="B3880" s="1" t="s">
        <v>22969</v>
      </c>
    </row>
    <row r="3881" spans="1:14" x14ac:dyDescent="0.25">
      <c r="A3881" s="1" t="s">
        <v>25723</v>
      </c>
      <c r="B3881" s="1" t="s">
        <v>22970</v>
      </c>
    </row>
    <row r="3882" spans="1:14" x14ac:dyDescent="0.25">
      <c r="A3882" s="1" t="s">
        <v>25724</v>
      </c>
      <c r="B3882" s="1" t="s">
        <v>15571</v>
      </c>
      <c r="C3882" s="1" t="s">
        <v>29876</v>
      </c>
      <c r="D3882" s="1" t="s">
        <v>140</v>
      </c>
      <c r="E3882" s="33" t="str">
        <f t="shared" ref="E3882:E3945" si="9">F3882&amp;"."&amp;G3882&amp;"."&amp;H3882&amp;"."&amp;I3882&amp;"."&amp;J3882&amp;"."&amp;K3882</f>
        <v>1.3.3.1.1.1</v>
      </c>
      <c r="F3882" s="33">
        <v>1</v>
      </c>
      <c r="G3882" s="33">
        <v>3</v>
      </c>
      <c r="H3882" s="33">
        <v>3</v>
      </c>
      <c r="I3882" s="33">
        <v>1</v>
      </c>
      <c r="J3882" s="33">
        <v>1</v>
      </c>
      <c r="K3882" s="33">
        <v>1</v>
      </c>
      <c r="L3882" s="33" t="s">
        <v>4830</v>
      </c>
      <c r="M3882" s="1" t="s">
        <v>29876</v>
      </c>
      <c r="N3882" s="1" t="s">
        <v>140</v>
      </c>
    </row>
    <row r="3883" spans="1:14" x14ac:dyDescent="0.25">
      <c r="A3883" s="1" t="s">
        <v>25725</v>
      </c>
      <c r="B3883" s="1" t="s">
        <v>15572</v>
      </c>
      <c r="C3883" s="1" t="s">
        <v>29877</v>
      </c>
      <c r="D3883" s="1" t="s">
        <v>141</v>
      </c>
      <c r="E3883" s="33" t="str">
        <f t="shared" si="9"/>
        <v>1.3.3.1.1.2</v>
      </c>
      <c r="F3883" s="33">
        <v>1</v>
      </c>
      <c r="G3883" s="33">
        <v>3</v>
      </c>
      <c r="H3883" s="33">
        <v>3</v>
      </c>
      <c r="I3883" s="33">
        <v>1</v>
      </c>
      <c r="J3883" s="33">
        <v>1</v>
      </c>
      <c r="K3883" s="33">
        <v>2</v>
      </c>
      <c r="L3883" s="33" t="s">
        <v>4613</v>
      </c>
      <c r="M3883" s="1" t="s">
        <v>29877</v>
      </c>
      <c r="N3883" s="1" t="s">
        <v>141</v>
      </c>
    </row>
    <row r="3884" spans="1:14" x14ac:dyDescent="0.25">
      <c r="A3884" s="1" t="s">
        <v>25726</v>
      </c>
      <c r="B3884" s="1" t="s">
        <v>15573</v>
      </c>
      <c r="C3884" s="1" t="s">
        <v>29878</v>
      </c>
      <c r="D3884" s="1" t="s">
        <v>16195</v>
      </c>
      <c r="E3884" s="33" t="str">
        <f t="shared" si="9"/>
        <v>1.3.3.1.1.3</v>
      </c>
      <c r="F3884" s="33">
        <v>1</v>
      </c>
      <c r="G3884" s="33">
        <v>3</v>
      </c>
      <c r="H3884" s="33">
        <v>3</v>
      </c>
      <c r="I3884" s="33">
        <v>1</v>
      </c>
      <c r="J3884" s="33">
        <v>1</v>
      </c>
      <c r="K3884" s="33">
        <v>3</v>
      </c>
      <c r="L3884" s="33" t="s">
        <v>4831</v>
      </c>
      <c r="M3884" s="1" t="s">
        <v>29878</v>
      </c>
      <c r="N3884" s="1" t="s">
        <v>16195</v>
      </c>
    </row>
    <row r="3885" spans="1:14" x14ac:dyDescent="0.25">
      <c r="A3885" s="1" t="s">
        <v>25727</v>
      </c>
      <c r="B3885" s="1" t="s">
        <v>15574</v>
      </c>
      <c r="C3885" s="1" t="s">
        <v>29879</v>
      </c>
      <c r="D3885" s="1" t="s">
        <v>142</v>
      </c>
      <c r="E3885" s="33" t="str">
        <f t="shared" si="9"/>
        <v>1.3.3.1.1.4</v>
      </c>
      <c r="F3885" s="33">
        <v>1</v>
      </c>
      <c r="G3885" s="33">
        <v>3</v>
      </c>
      <c r="H3885" s="33">
        <v>3</v>
      </c>
      <c r="I3885" s="33">
        <v>1</v>
      </c>
      <c r="J3885" s="33">
        <v>1</v>
      </c>
      <c r="K3885" s="33">
        <v>4</v>
      </c>
      <c r="L3885" s="33" t="s">
        <v>4832</v>
      </c>
      <c r="M3885" s="1" t="s">
        <v>29879</v>
      </c>
      <c r="N3885" s="1" t="s">
        <v>142</v>
      </c>
    </row>
    <row r="3886" spans="1:14" x14ac:dyDescent="0.25">
      <c r="A3886" s="1" t="s">
        <v>25728</v>
      </c>
      <c r="B3886" s="1" t="s">
        <v>15575</v>
      </c>
      <c r="C3886" s="1" t="s">
        <v>29880</v>
      </c>
      <c r="D3886" s="1" t="s">
        <v>143</v>
      </c>
      <c r="E3886" s="33" t="str">
        <f t="shared" si="9"/>
        <v>1.3.3.1.1.5</v>
      </c>
      <c r="F3886" s="33">
        <v>1</v>
      </c>
      <c r="G3886" s="33">
        <v>3</v>
      </c>
      <c r="H3886" s="33">
        <v>3</v>
      </c>
      <c r="I3886" s="33">
        <v>1</v>
      </c>
      <c r="J3886" s="33">
        <v>1</v>
      </c>
      <c r="K3886" s="33">
        <v>5</v>
      </c>
      <c r="L3886" s="33" t="s">
        <v>4833</v>
      </c>
      <c r="M3886" s="1" t="s">
        <v>29880</v>
      </c>
      <c r="N3886" s="1" t="s">
        <v>143</v>
      </c>
    </row>
    <row r="3887" spans="1:14" x14ac:dyDescent="0.25">
      <c r="A3887" s="1" t="s">
        <v>25729</v>
      </c>
      <c r="B3887" s="1" t="s">
        <v>15576</v>
      </c>
      <c r="C3887" s="1" t="s">
        <v>29881</v>
      </c>
      <c r="D3887" s="1" t="s">
        <v>144</v>
      </c>
      <c r="E3887" s="33" t="str">
        <f t="shared" si="9"/>
        <v>1.3.3.1.1.6</v>
      </c>
      <c r="F3887" s="33">
        <v>1</v>
      </c>
      <c r="G3887" s="33">
        <v>3</v>
      </c>
      <c r="H3887" s="33">
        <v>3</v>
      </c>
      <c r="I3887" s="33">
        <v>1</v>
      </c>
      <c r="J3887" s="33">
        <v>1</v>
      </c>
      <c r="K3887" s="33">
        <v>6</v>
      </c>
      <c r="L3887" s="33" t="s">
        <v>4834</v>
      </c>
      <c r="M3887" s="1" t="s">
        <v>29881</v>
      </c>
      <c r="N3887" s="1" t="s">
        <v>144</v>
      </c>
    </row>
    <row r="3888" spans="1:14" x14ac:dyDescent="0.25">
      <c r="A3888" s="1" t="s">
        <v>25730</v>
      </c>
      <c r="B3888" s="1" t="s">
        <v>15577</v>
      </c>
      <c r="C3888" s="1" t="s">
        <v>29882</v>
      </c>
      <c r="D3888" s="1" t="s">
        <v>16196</v>
      </c>
      <c r="E3888" s="33" t="str">
        <f t="shared" si="9"/>
        <v>1.3.3.1.1.7</v>
      </c>
      <c r="F3888" s="33">
        <v>1</v>
      </c>
      <c r="G3888" s="33">
        <v>3</v>
      </c>
      <c r="H3888" s="33">
        <v>3</v>
      </c>
      <c r="I3888" s="33">
        <v>1</v>
      </c>
      <c r="J3888" s="33">
        <v>1</v>
      </c>
      <c r="K3888" s="33">
        <v>7</v>
      </c>
      <c r="L3888" s="33" t="s">
        <v>4835</v>
      </c>
      <c r="M3888" s="1" t="s">
        <v>29882</v>
      </c>
      <c r="N3888" s="1" t="s">
        <v>16196</v>
      </c>
    </row>
    <row r="3889" spans="1:14" x14ac:dyDescent="0.25">
      <c r="A3889" s="1" t="s">
        <v>25731</v>
      </c>
      <c r="B3889" s="1" t="s">
        <v>15578</v>
      </c>
      <c r="C3889" s="1" t="s">
        <v>29883</v>
      </c>
      <c r="D3889" s="1" t="s">
        <v>145</v>
      </c>
      <c r="E3889" s="33" t="str">
        <f t="shared" si="9"/>
        <v>1.3.3.1.1.8</v>
      </c>
      <c r="F3889" s="33">
        <v>1</v>
      </c>
      <c r="G3889" s="33">
        <v>3</v>
      </c>
      <c r="H3889" s="33">
        <v>3</v>
      </c>
      <c r="I3889" s="33">
        <v>1</v>
      </c>
      <c r="J3889" s="33">
        <v>1</v>
      </c>
      <c r="K3889" s="33">
        <v>8</v>
      </c>
      <c r="L3889" s="33" t="s">
        <v>4836</v>
      </c>
      <c r="M3889" s="1" t="s">
        <v>29883</v>
      </c>
      <c r="N3889" s="1" t="s">
        <v>145</v>
      </c>
    </row>
    <row r="3890" spans="1:14" x14ac:dyDescent="0.25">
      <c r="A3890" s="1" t="s">
        <v>25732</v>
      </c>
      <c r="B3890" s="1" t="s">
        <v>15579</v>
      </c>
      <c r="C3890" s="1" t="s">
        <v>29884</v>
      </c>
      <c r="D3890" s="1" t="s">
        <v>146</v>
      </c>
      <c r="E3890" s="33" t="str">
        <f t="shared" si="9"/>
        <v>1.3.3.1.1.9</v>
      </c>
      <c r="F3890" s="33">
        <v>1</v>
      </c>
      <c r="G3890" s="33">
        <v>3</v>
      </c>
      <c r="H3890" s="33">
        <v>3</v>
      </c>
      <c r="I3890" s="33">
        <v>1</v>
      </c>
      <c r="J3890" s="33">
        <v>1</v>
      </c>
      <c r="K3890" s="33">
        <v>9</v>
      </c>
      <c r="L3890" s="33" t="s">
        <v>4837</v>
      </c>
      <c r="M3890" s="1" t="s">
        <v>29884</v>
      </c>
      <c r="N3890" s="1" t="s">
        <v>146</v>
      </c>
    </row>
    <row r="3891" spans="1:14" x14ac:dyDescent="0.25">
      <c r="A3891" s="1" t="s">
        <v>25733</v>
      </c>
      <c r="B3891" s="1" t="s">
        <v>15580</v>
      </c>
      <c r="C3891" s="1" t="s">
        <v>29885</v>
      </c>
      <c r="D3891" s="1" t="s">
        <v>147</v>
      </c>
      <c r="E3891" s="33" t="str">
        <f t="shared" si="9"/>
        <v>1.3.3.1.1.10</v>
      </c>
      <c r="F3891" s="33">
        <v>1</v>
      </c>
      <c r="G3891" s="33">
        <v>3</v>
      </c>
      <c r="H3891" s="33">
        <v>3</v>
      </c>
      <c r="I3891" s="33">
        <v>1</v>
      </c>
      <c r="J3891" s="33">
        <v>1</v>
      </c>
      <c r="K3891" s="33">
        <v>10</v>
      </c>
      <c r="L3891" s="33" t="s">
        <v>4838</v>
      </c>
      <c r="M3891" s="1" t="s">
        <v>29885</v>
      </c>
      <c r="N3891" s="1" t="s">
        <v>147</v>
      </c>
    </row>
    <row r="3892" spans="1:14" x14ac:dyDescent="0.25">
      <c r="A3892" s="1" t="s">
        <v>25734</v>
      </c>
      <c r="B3892" s="1" t="s">
        <v>15581</v>
      </c>
      <c r="C3892" s="1" t="s">
        <v>29886</v>
      </c>
      <c r="D3892" s="1" t="s">
        <v>16197</v>
      </c>
      <c r="E3892" s="33" t="str">
        <f t="shared" si="9"/>
        <v>1.3.3.1.1.11</v>
      </c>
      <c r="F3892" s="33">
        <v>1</v>
      </c>
      <c r="G3892" s="33">
        <v>3</v>
      </c>
      <c r="H3892" s="33">
        <v>3</v>
      </c>
      <c r="I3892" s="33">
        <v>1</v>
      </c>
      <c r="J3892" s="33">
        <v>1</v>
      </c>
      <c r="K3892" s="33">
        <v>11</v>
      </c>
      <c r="L3892" s="33" t="s">
        <v>4839</v>
      </c>
      <c r="M3892" s="1" t="s">
        <v>29886</v>
      </c>
      <c r="N3892" s="1" t="s">
        <v>16197</v>
      </c>
    </row>
    <row r="3893" spans="1:14" x14ac:dyDescent="0.25">
      <c r="A3893" s="1" t="s">
        <v>25735</v>
      </c>
      <c r="B3893" s="1" t="s">
        <v>15582</v>
      </c>
      <c r="C3893" s="1" t="s">
        <v>29887</v>
      </c>
      <c r="D3893" s="1" t="s">
        <v>148</v>
      </c>
      <c r="E3893" s="33" t="str">
        <f t="shared" si="9"/>
        <v>1.3.3.1.1.12</v>
      </c>
      <c r="F3893" s="33">
        <v>1</v>
      </c>
      <c r="G3893" s="33">
        <v>3</v>
      </c>
      <c r="H3893" s="33">
        <v>3</v>
      </c>
      <c r="I3893" s="33">
        <v>1</v>
      </c>
      <c r="J3893" s="33">
        <v>1</v>
      </c>
      <c r="K3893" s="33">
        <v>12</v>
      </c>
      <c r="L3893" s="33" t="s">
        <v>4840</v>
      </c>
      <c r="M3893" s="1" t="s">
        <v>29887</v>
      </c>
      <c r="N3893" s="1" t="s">
        <v>148</v>
      </c>
    </row>
    <row r="3894" spans="1:14" x14ac:dyDescent="0.25">
      <c r="A3894" s="1" t="s">
        <v>25736</v>
      </c>
      <c r="B3894" s="1" t="s">
        <v>15583</v>
      </c>
      <c r="C3894" s="1" t="s">
        <v>29888</v>
      </c>
      <c r="D3894" s="1" t="s">
        <v>16198</v>
      </c>
      <c r="E3894" s="33" t="str">
        <f t="shared" si="9"/>
        <v>1.3.3.1.1.13</v>
      </c>
      <c r="F3894" s="33">
        <v>1</v>
      </c>
      <c r="G3894" s="33">
        <v>3</v>
      </c>
      <c r="H3894" s="33">
        <v>3</v>
      </c>
      <c r="I3894" s="33">
        <v>1</v>
      </c>
      <c r="J3894" s="33">
        <v>1</v>
      </c>
      <c r="K3894" s="33">
        <v>13</v>
      </c>
      <c r="L3894" s="33" t="s">
        <v>4841</v>
      </c>
      <c r="M3894" s="1" t="s">
        <v>29888</v>
      </c>
      <c r="N3894" s="1" t="s">
        <v>16198</v>
      </c>
    </row>
    <row r="3895" spans="1:14" x14ac:dyDescent="0.25">
      <c r="A3895" s="1" t="s">
        <v>25737</v>
      </c>
      <c r="B3895" s="1" t="s">
        <v>15584</v>
      </c>
      <c r="C3895" s="1" t="s">
        <v>29889</v>
      </c>
      <c r="D3895" s="1" t="s">
        <v>149</v>
      </c>
      <c r="E3895" s="33" t="str">
        <f t="shared" si="9"/>
        <v>1.3.3.1.1.14</v>
      </c>
      <c r="F3895" s="33">
        <v>1</v>
      </c>
      <c r="G3895" s="33">
        <v>3</v>
      </c>
      <c r="H3895" s="33">
        <v>3</v>
      </c>
      <c r="I3895" s="33">
        <v>1</v>
      </c>
      <c r="J3895" s="33">
        <v>1</v>
      </c>
      <c r="K3895" s="33">
        <v>14</v>
      </c>
      <c r="L3895" s="33" t="s">
        <v>4842</v>
      </c>
      <c r="M3895" s="1" t="s">
        <v>29889</v>
      </c>
      <c r="N3895" s="1" t="s">
        <v>149</v>
      </c>
    </row>
    <row r="3896" spans="1:14" x14ac:dyDescent="0.25">
      <c r="A3896" s="1" t="s">
        <v>25738</v>
      </c>
      <c r="B3896" s="1" t="s">
        <v>15585</v>
      </c>
      <c r="C3896" s="1" t="s">
        <v>29890</v>
      </c>
      <c r="D3896" s="1" t="s">
        <v>16199</v>
      </c>
      <c r="E3896" s="33" t="str">
        <f t="shared" si="9"/>
        <v>1.3.3.1.1.15</v>
      </c>
      <c r="F3896" s="33">
        <v>1</v>
      </c>
      <c r="G3896" s="33">
        <v>3</v>
      </c>
      <c r="H3896" s="33">
        <v>3</v>
      </c>
      <c r="I3896" s="33">
        <v>1</v>
      </c>
      <c r="J3896" s="33">
        <v>1</v>
      </c>
      <c r="K3896" s="33">
        <v>15</v>
      </c>
      <c r="L3896" s="33" t="s">
        <v>4843</v>
      </c>
      <c r="M3896" s="1" t="s">
        <v>29890</v>
      </c>
      <c r="N3896" s="1" t="s">
        <v>16199</v>
      </c>
    </row>
    <row r="3897" spans="1:14" x14ac:dyDescent="0.25">
      <c r="A3897" s="1" t="s">
        <v>25739</v>
      </c>
      <c r="B3897" s="1" t="s">
        <v>15586</v>
      </c>
      <c r="C3897" s="1" t="s">
        <v>29891</v>
      </c>
      <c r="D3897" s="1" t="s">
        <v>152</v>
      </c>
      <c r="E3897" s="33" t="str">
        <f t="shared" si="9"/>
        <v>1.3.3.1.1.16</v>
      </c>
      <c r="F3897" s="33">
        <v>1</v>
      </c>
      <c r="G3897" s="33">
        <v>3</v>
      </c>
      <c r="H3897" s="33">
        <v>3</v>
      </c>
      <c r="I3897" s="33">
        <v>1</v>
      </c>
      <c r="J3897" s="33">
        <v>1</v>
      </c>
      <c r="K3897" s="33">
        <v>16</v>
      </c>
      <c r="L3897" s="33" t="s">
        <v>4847</v>
      </c>
      <c r="M3897" s="1" t="s">
        <v>29891</v>
      </c>
      <c r="N3897" s="1" t="s">
        <v>152</v>
      </c>
    </row>
    <row r="3898" spans="1:14" x14ac:dyDescent="0.25">
      <c r="A3898" s="1" t="s">
        <v>25740</v>
      </c>
      <c r="B3898" s="1" t="s">
        <v>15587</v>
      </c>
      <c r="C3898" s="1" t="s">
        <v>29892</v>
      </c>
      <c r="D3898" s="1" t="s">
        <v>153</v>
      </c>
      <c r="E3898" s="33" t="str">
        <f t="shared" si="9"/>
        <v>1.3.3.1.1.17</v>
      </c>
      <c r="F3898" s="33">
        <v>1</v>
      </c>
      <c r="G3898" s="33">
        <v>3</v>
      </c>
      <c r="H3898" s="33">
        <v>3</v>
      </c>
      <c r="I3898" s="33">
        <v>1</v>
      </c>
      <c r="J3898" s="33">
        <v>1</v>
      </c>
      <c r="K3898" s="33">
        <v>17</v>
      </c>
      <c r="L3898" s="33" t="s">
        <v>4848</v>
      </c>
      <c r="M3898" s="1" t="s">
        <v>29892</v>
      </c>
      <c r="N3898" s="1" t="s">
        <v>153</v>
      </c>
    </row>
    <row r="3899" spans="1:14" x14ac:dyDescent="0.25">
      <c r="A3899" s="1" t="s">
        <v>25741</v>
      </c>
      <c r="B3899" s="1" t="s">
        <v>15588</v>
      </c>
      <c r="C3899" s="1" t="s">
        <v>29893</v>
      </c>
      <c r="D3899" s="1" t="s">
        <v>16200</v>
      </c>
      <c r="E3899" s="33" t="str">
        <f t="shared" si="9"/>
        <v>1.3.3.1.1.18</v>
      </c>
      <c r="F3899" s="33">
        <v>1</v>
      </c>
      <c r="G3899" s="33">
        <v>3</v>
      </c>
      <c r="H3899" s="33">
        <v>3</v>
      </c>
      <c r="I3899" s="33">
        <v>1</v>
      </c>
      <c r="J3899" s="33">
        <v>1</v>
      </c>
      <c r="K3899" s="33">
        <v>18</v>
      </c>
      <c r="L3899" s="33" t="s">
        <v>4849</v>
      </c>
      <c r="M3899" s="1" t="s">
        <v>29893</v>
      </c>
      <c r="N3899" s="1" t="s">
        <v>16200</v>
      </c>
    </row>
    <row r="3900" spans="1:14" x14ac:dyDescent="0.25">
      <c r="A3900" s="1" t="s">
        <v>25742</v>
      </c>
      <c r="B3900" s="1" t="s">
        <v>15589</v>
      </c>
      <c r="C3900" s="1" t="s">
        <v>29894</v>
      </c>
      <c r="D3900" s="1" t="s">
        <v>154</v>
      </c>
      <c r="E3900" s="33" t="str">
        <f t="shared" si="9"/>
        <v>1.3.3.1.1.19</v>
      </c>
      <c r="F3900" s="33">
        <v>1</v>
      </c>
      <c r="G3900" s="33">
        <v>3</v>
      </c>
      <c r="H3900" s="33">
        <v>3</v>
      </c>
      <c r="I3900" s="33">
        <v>1</v>
      </c>
      <c r="J3900" s="33">
        <v>1</v>
      </c>
      <c r="K3900" s="33">
        <v>19</v>
      </c>
      <c r="L3900" s="33" t="s">
        <v>4850</v>
      </c>
      <c r="M3900" s="1" t="s">
        <v>29894</v>
      </c>
      <c r="N3900" s="1" t="s">
        <v>154</v>
      </c>
    </row>
    <row r="3901" spans="1:14" x14ac:dyDescent="0.25">
      <c r="A3901" s="1" t="s">
        <v>25743</v>
      </c>
      <c r="B3901" s="1" t="s">
        <v>15590</v>
      </c>
      <c r="C3901" s="1" t="s">
        <v>29895</v>
      </c>
      <c r="D3901" s="1" t="s">
        <v>16201</v>
      </c>
      <c r="E3901" s="33" t="str">
        <f t="shared" si="9"/>
        <v>1.3.3.1.1.20</v>
      </c>
      <c r="F3901" s="33">
        <v>1</v>
      </c>
      <c r="G3901" s="33">
        <v>3</v>
      </c>
      <c r="H3901" s="33">
        <v>3</v>
      </c>
      <c r="I3901" s="33">
        <v>1</v>
      </c>
      <c r="J3901" s="33">
        <v>1</v>
      </c>
      <c r="K3901" s="33">
        <v>20</v>
      </c>
      <c r="L3901" s="33" t="s">
        <v>4851</v>
      </c>
      <c r="M3901" s="1" t="s">
        <v>29895</v>
      </c>
      <c r="N3901" s="1" t="s">
        <v>16201</v>
      </c>
    </row>
    <row r="3902" spans="1:14" x14ac:dyDescent="0.25">
      <c r="A3902" s="1" t="s">
        <v>25744</v>
      </c>
      <c r="B3902" s="1" t="s">
        <v>15591</v>
      </c>
      <c r="C3902" s="1" t="s">
        <v>29896</v>
      </c>
      <c r="D3902" s="1" t="s">
        <v>155</v>
      </c>
      <c r="E3902" s="33" t="str">
        <f t="shared" si="9"/>
        <v>1.3.3.1.1.21</v>
      </c>
      <c r="F3902" s="33">
        <v>1</v>
      </c>
      <c r="G3902" s="33">
        <v>3</v>
      </c>
      <c r="H3902" s="33">
        <v>3</v>
      </c>
      <c r="I3902" s="33">
        <v>1</v>
      </c>
      <c r="J3902" s="33">
        <v>1</v>
      </c>
      <c r="K3902" s="33">
        <v>21</v>
      </c>
      <c r="L3902" s="33" t="s">
        <v>4852</v>
      </c>
      <c r="M3902" s="1" t="s">
        <v>29896</v>
      </c>
      <c r="N3902" s="1" t="s">
        <v>155</v>
      </c>
    </row>
    <row r="3903" spans="1:14" x14ac:dyDescent="0.25">
      <c r="A3903" s="1" t="s">
        <v>25745</v>
      </c>
      <c r="B3903" s="1" t="s">
        <v>15592</v>
      </c>
      <c r="C3903" s="1" t="s">
        <v>29897</v>
      </c>
      <c r="D3903" s="1" t="s">
        <v>16202</v>
      </c>
      <c r="E3903" s="33" t="str">
        <f t="shared" si="9"/>
        <v>1.3.3.1.1.22</v>
      </c>
      <c r="F3903" s="33">
        <v>1</v>
      </c>
      <c r="G3903" s="33">
        <v>3</v>
      </c>
      <c r="H3903" s="33">
        <v>3</v>
      </c>
      <c r="I3903" s="33">
        <v>1</v>
      </c>
      <c r="J3903" s="33">
        <v>1</v>
      </c>
      <c r="K3903" s="33">
        <v>22</v>
      </c>
      <c r="L3903" s="33" t="s">
        <v>4853</v>
      </c>
      <c r="M3903" s="1" t="s">
        <v>29897</v>
      </c>
      <c r="N3903" s="1" t="s">
        <v>16202</v>
      </c>
    </row>
    <row r="3904" spans="1:14" x14ac:dyDescent="0.25">
      <c r="A3904" s="1" t="s">
        <v>25746</v>
      </c>
      <c r="B3904" s="1" t="s">
        <v>15593</v>
      </c>
      <c r="C3904" s="1" t="s">
        <v>29898</v>
      </c>
      <c r="D3904" s="1" t="s">
        <v>156</v>
      </c>
      <c r="E3904" s="33" t="str">
        <f t="shared" si="9"/>
        <v>1.3.3.1.1.23</v>
      </c>
      <c r="F3904" s="33">
        <v>1</v>
      </c>
      <c r="G3904" s="33">
        <v>3</v>
      </c>
      <c r="H3904" s="33">
        <v>3</v>
      </c>
      <c r="I3904" s="33">
        <v>1</v>
      </c>
      <c r="J3904" s="33">
        <v>1</v>
      </c>
      <c r="K3904" s="33">
        <v>23</v>
      </c>
      <c r="L3904" s="33" t="s">
        <v>4854</v>
      </c>
      <c r="M3904" s="1" t="s">
        <v>29898</v>
      </c>
      <c r="N3904" s="1" t="s">
        <v>156</v>
      </c>
    </row>
    <row r="3905" spans="1:14" x14ac:dyDescent="0.25">
      <c r="A3905" s="1" t="s">
        <v>25747</v>
      </c>
      <c r="B3905" s="1" t="s">
        <v>15594</v>
      </c>
      <c r="C3905" s="1" t="s">
        <v>29899</v>
      </c>
      <c r="D3905" s="1" t="s">
        <v>16203</v>
      </c>
      <c r="E3905" s="33" t="str">
        <f t="shared" si="9"/>
        <v>1.3.3.1.1.24</v>
      </c>
      <c r="F3905" s="33">
        <v>1</v>
      </c>
      <c r="G3905" s="33">
        <v>3</v>
      </c>
      <c r="H3905" s="33">
        <v>3</v>
      </c>
      <c r="I3905" s="33">
        <v>1</v>
      </c>
      <c r="J3905" s="33">
        <v>1</v>
      </c>
      <c r="K3905" s="33">
        <v>24</v>
      </c>
      <c r="L3905" s="33" t="s">
        <v>5225</v>
      </c>
      <c r="M3905" s="1" t="s">
        <v>29899</v>
      </c>
      <c r="N3905" s="1" t="s">
        <v>16203</v>
      </c>
    </row>
    <row r="3906" spans="1:14" x14ac:dyDescent="0.25">
      <c r="A3906" s="1" t="s">
        <v>25748</v>
      </c>
      <c r="B3906" s="1" t="s">
        <v>15595</v>
      </c>
      <c r="C3906" s="1" t="s">
        <v>29900</v>
      </c>
      <c r="D3906" s="1" t="s">
        <v>16204</v>
      </c>
      <c r="E3906" s="33" t="str">
        <f t="shared" si="9"/>
        <v>1.3.3.1.1.25</v>
      </c>
      <c r="F3906" s="33">
        <v>1</v>
      </c>
      <c r="G3906" s="33">
        <v>3</v>
      </c>
      <c r="H3906" s="33">
        <v>3</v>
      </c>
      <c r="I3906" s="33">
        <v>1</v>
      </c>
      <c r="J3906" s="33">
        <v>1</v>
      </c>
      <c r="K3906" s="33">
        <v>25</v>
      </c>
      <c r="L3906" s="33" t="s">
        <v>5226</v>
      </c>
      <c r="M3906" s="1" t="s">
        <v>29900</v>
      </c>
      <c r="N3906" s="1" t="s">
        <v>16204</v>
      </c>
    </row>
    <row r="3907" spans="1:14" x14ac:dyDescent="0.25">
      <c r="A3907" s="1" t="s">
        <v>25749</v>
      </c>
      <c r="B3907" s="1" t="s">
        <v>15596</v>
      </c>
      <c r="C3907" s="1" t="s">
        <v>29901</v>
      </c>
      <c r="D3907" s="1" t="s">
        <v>16205</v>
      </c>
      <c r="E3907" s="33" t="str">
        <f t="shared" si="9"/>
        <v>1.3.3.1.1.26</v>
      </c>
      <c r="F3907" s="33">
        <v>1</v>
      </c>
      <c r="G3907" s="33">
        <v>3</v>
      </c>
      <c r="H3907" s="33">
        <v>3</v>
      </c>
      <c r="I3907" s="33">
        <v>1</v>
      </c>
      <c r="J3907" s="33">
        <v>1</v>
      </c>
      <c r="K3907" s="33">
        <v>26</v>
      </c>
      <c r="L3907" s="33" t="s">
        <v>5227</v>
      </c>
      <c r="M3907" s="1" t="s">
        <v>29901</v>
      </c>
      <c r="N3907" s="1" t="s">
        <v>16205</v>
      </c>
    </row>
    <row r="3908" spans="1:14" x14ac:dyDescent="0.25">
      <c r="A3908" s="1" t="s">
        <v>25750</v>
      </c>
      <c r="B3908" s="1" t="s">
        <v>15597</v>
      </c>
      <c r="C3908" s="1" t="s">
        <v>29902</v>
      </c>
      <c r="D3908" s="1" t="s">
        <v>16206</v>
      </c>
      <c r="E3908" s="33" t="str">
        <f t="shared" si="9"/>
        <v>1.3.3.1.1.27</v>
      </c>
      <c r="F3908" s="33">
        <v>1</v>
      </c>
      <c r="G3908" s="33">
        <v>3</v>
      </c>
      <c r="H3908" s="33">
        <v>3</v>
      </c>
      <c r="I3908" s="33">
        <v>1</v>
      </c>
      <c r="J3908" s="33">
        <v>1</v>
      </c>
      <c r="K3908" s="33">
        <v>27</v>
      </c>
      <c r="L3908" s="33" t="s">
        <v>5228</v>
      </c>
      <c r="M3908" s="1" t="s">
        <v>29902</v>
      </c>
      <c r="N3908" s="1" t="s">
        <v>16206</v>
      </c>
    </row>
    <row r="3909" spans="1:14" x14ac:dyDescent="0.25">
      <c r="A3909" s="1" t="s">
        <v>25751</v>
      </c>
      <c r="B3909" s="1" t="s">
        <v>15598</v>
      </c>
      <c r="C3909" s="1" t="s">
        <v>29903</v>
      </c>
      <c r="D3909" s="1" t="s">
        <v>16207</v>
      </c>
      <c r="E3909" s="33" t="str">
        <f t="shared" si="9"/>
        <v>1.3.3.1.1.28</v>
      </c>
      <c r="F3909" s="33">
        <v>1</v>
      </c>
      <c r="G3909" s="33">
        <v>3</v>
      </c>
      <c r="H3909" s="33">
        <v>3</v>
      </c>
      <c r="I3909" s="33">
        <v>1</v>
      </c>
      <c r="J3909" s="33">
        <v>1</v>
      </c>
      <c r="K3909" s="33">
        <v>28</v>
      </c>
      <c r="L3909" s="33" t="s">
        <v>5229</v>
      </c>
      <c r="M3909" s="1" t="s">
        <v>29903</v>
      </c>
      <c r="N3909" s="1" t="s">
        <v>16207</v>
      </c>
    </row>
    <row r="3910" spans="1:14" x14ac:dyDescent="0.25">
      <c r="A3910" s="1" t="s">
        <v>25752</v>
      </c>
      <c r="B3910" s="1" t="s">
        <v>15599</v>
      </c>
      <c r="C3910" s="1" t="s">
        <v>29904</v>
      </c>
      <c r="D3910" s="1" t="s">
        <v>16208</v>
      </c>
      <c r="E3910" s="33" t="str">
        <f t="shared" si="9"/>
        <v>1.3.3.1.1.29</v>
      </c>
      <c r="F3910" s="33">
        <v>1</v>
      </c>
      <c r="G3910" s="33">
        <v>3</v>
      </c>
      <c r="H3910" s="33">
        <v>3</v>
      </c>
      <c r="I3910" s="33">
        <v>1</v>
      </c>
      <c r="J3910" s="33">
        <v>1</v>
      </c>
      <c r="K3910" s="33">
        <v>29</v>
      </c>
      <c r="L3910" s="33" t="s">
        <v>4846</v>
      </c>
      <c r="M3910" s="1" t="s">
        <v>29904</v>
      </c>
      <c r="N3910" s="1" t="s">
        <v>16208</v>
      </c>
    </row>
    <row r="3911" spans="1:14" x14ac:dyDescent="0.25">
      <c r="A3911" s="1" t="s">
        <v>25753</v>
      </c>
      <c r="B3911" s="1" t="s">
        <v>15600</v>
      </c>
      <c r="C3911" s="1" t="s">
        <v>29905</v>
      </c>
      <c r="D3911" s="1" t="s">
        <v>157</v>
      </c>
      <c r="E3911" s="33" t="str">
        <f t="shared" si="9"/>
        <v>1.3.3.1.1.30</v>
      </c>
      <c r="F3911" s="33">
        <v>1</v>
      </c>
      <c r="G3911" s="33">
        <v>3</v>
      </c>
      <c r="H3911" s="33">
        <v>3</v>
      </c>
      <c r="I3911" s="33">
        <v>1</v>
      </c>
      <c r="J3911" s="33">
        <v>1</v>
      </c>
      <c r="K3911" s="33">
        <v>30</v>
      </c>
      <c r="L3911" s="33" t="s">
        <v>4855</v>
      </c>
      <c r="M3911" s="1" t="s">
        <v>29905</v>
      </c>
      <c r="N3911" s="1" t="s">
        <v>157</v>
      </c>
    </row>
    <row r="3912" spans="1:14" x14ac:dyDescent="0.25">
      <c r="A3912" s="1" t="s">
        <v>25754</v>
      </c>
      <c r="B3912" s="1" t="s">
        <v>15601</v>
      </c>
      <c r="C3912" s="1" t="s">
        <v>29906</v>
      </c>
      <c r="D3912" s="1" t="s">
        <v>16209</v>
      </c>
      <c r="E3912" s="33" t="str">
        <f t="shared" si="9"/>
        <v>1.3.3.1.1.31</v>
      </c>
      <c r="F3912" s="33">
        <v>1</v>
      </c>
      <c r="G3912" s="33">
        <v>3</v>
      </c>
      <c r="H3912" s="33">
        <v>3</v>
      </c>
      <c r="I3912" s="33">
        <v>1</v>
      </c>
      <c r="J3912" s="33">
        <v>1</v>
      </c>
      <c r="K3912" s="33">
        <v>31</v>
      </c>
      <c r="L3912" s="33" t="s">
        <v>5230</v>
      </c>
      <c r="M3912" s="1" t="s">
        <v>29906</v>
      </c>
      <c r="N3912" s="1" t="s">
        <v>16209</v>
      </c>
    </row>
    <row r="3913" spans="1:14" x14ac:dyDescent="0.25">
      <c r="A3913" s="1" t="s">
        <v>25755</v>
      </c>
      <c r="B3913" s="1" t="s">
        <v>15602</v>
      </c>
      <c r="C3913" s="1" t="s">
        <v>29907</v>
      </c>
      <c r="D3913" s="1" t="s">
        <v>16210</v>
      </c>
      <c r="E3913" s="33" t="str">
        <f t="shared" si="9"/>
        <v>1.3.3.1.1.32</v>
      </c>
      <c r="F3913" s="33">
        <v>1</v>
      </c>
      <c r="G3913" s="33">
        <v>3</v>
      </c>
      <c r="H3913" s="33">
        <v>3</v>
      </c>
      <c r="I3913" s="33">
        <v>1</v>
      </c>
      <c r="J3913" s="33">
        <v>1</v>
      </c>
      <c r="K3913" s="33">
        <v>32</v>
      </c>
      <c r="L3913" s="33" t="s">
        <v>4856</v>
      </c>
      <c r="M3913" s="1" t="s">
        <v>29907</v>
      </c>
      <c r="N3913" s="1" t="s">
        <v>16210</v>
      </c>
    </row>
    <row r="3914" spans="1:14" x14ac:dyDescent="0.25">
      <c r="A3914" s="1" t="s">
        <v>25756</v>
      </c>
      <c r="B3914" s="1" t="s">
        <v>15603</v>
      </c>
      <c r="C3914" s="1" t="s">
        <v>29908</v>
      </c>
      <c r="D3914" s="1" t="s">
        <v>16211</v>
      </c>
      <c r="E3914" s="33" t="str">
        <f t="shared" si="9"/>
        <v>1.3.3.1.1.33</v>
      </c>
      <c r="F3914" s="33">
        <v>1</v>
      </c>
      <c r="G3914" s="33">
        <v>3</v>
      </c>
      <c r="H3914" s="33">
        <v>3</v>
      </c>
      <c r="I3914" s="33">
        <v>1</v>
      </c>
      <c r="J3914" s="33">
        <v>1</v>
      </c>
      <c r="K3914" s="33">
        <v>33</v>
      </c>
      <c r="L3914" s="33" t="s">
        <v>5231</v>
      </c>
      <c r="M3914" s="1" t="s">
        <v>29908</v>
      </c>
      <c r="N3914" s="1" t="s">
        <v>16211</v>
      </c>
    </row>
    <row r="3915" spans="1:14" x14ac:dyDescent="0.25">
      <c r="A3915" s="1" t="s">
        <v>25757</v>
      </c>
      <c r="B3915" s="1" t="s">
        <v>15604</v>
      </c>
      <c r="C3915" s="1" t="s">
        <v>29909</v>
      </c>
      <c r="D3915" s="1" t="s">
        <v>150</v>
      </c>
      <c r="E3915" s="33" t="str">
        <f t="shared" si="9"/>
        <v>1.3.3.1.1.34</v>
      </c>
      <c r="F3915" s="33">
        <v>1</v>
      </c>
      <c r="G3915" s="33">
        <v>3</v>
      </c>
      <c r="H3915" s="33">
        <v>3</v>
      </c>
      <c r="I3915" s="33">
        <v>1</v>
      </c>
      <c r="J3915" s="33">
        <v>1</v>
      </c>
      <c r="K3915" s="33">
        <v>34</v>
      </c>
      <c r="L3915" s="33" t="s">
        <v>4844</v>
      </c>
      <c r="M3915" s="1" t="s">
        <v>29909</v>
      </c>
      <c r="N3915" s="1" t="s">
        <v>150</v>
      </c>
    </row>
    <row r="3916" spans="1:14" x14ac:dyDescent="0.25">
      <c r="A3916" s="1" t="s">
        <v>25758</v>
      </c>
      <c r="B3916" s="1" t="s">
        <v>15605</v>
      </c>
      <c r="C3916" s="1" t="s">
        <v>29910</v>
      </c>
      <c r="D3916" s="1" t="s">
        <v>151</v>
      </c>
      <c r="E3916" s="33" t="str">
        <f t="shared" si="9"/>
        <v>1.3.3.1.1.35</v>
      </c>
      <c r="F3916" s="33">
        <v>1</v>
      </c>
      <c r="G3916" s="33">
        <v>3</v>
      </c>
      <c r="H3916" s="33">
        <v>3</v>
      </c>
      <c r="I3916" s="33">
        <v>1</v>
      </c>
      <c r="J3916" s="33">
        <v>1</v>
      </c>
      <c r="K3916" s="33">
        <v>35</v>
      </c>
      <c r="L3916" s="33" t="s">
        <v>4845</v>
      </c>
      <c r="M3916" s="1" t="s">
        <v>29910</v>
      </c>
      <c r="N3916" s="1" t="s">
        <v>151</v>
      </c>
    </row>
    <row r="3917" spans="1:14" x14ac:dyDescent="0.25">
      <c r="A3917" s="1" t="s">
        <v>25759</v>
      </c>
      <c r="B3917" s="1" t="s">
        <v>15606</v>
      </c>
      <c r="C3917" s="1" t="s">
        <v>29911</v>
      </c>
      <c r="D3917" s="1" t="s">
        <v>3046</v>
      </c>
      <c r="E3917" s="33" t="str">
        <f t="shared" si="9"/>
        <v>1.3.3.1.1.36</v>
      </c>
      <c r="F3917" s="33">
        <v>1</v>
      </c>
      <c r="G3917" s="33">
        <v>3</v>
      </c>
      <c r="H3917" s="33">
        <v>3</v>
      </c>
      <c r="I3917" s="33">
        <v>1</v>
      </c>
      <c r="J3917" s="33">
        <v>1</v>
      </c>
      <c r="K3917" s="33">
        <v>36</v>
      </c>
      <c r="L3917" s="33" t="s">
        <v>5232</v>
      </c>
      <c r="M3917" s="1" t="s">
        <v>29911</v>
      </c>
      <c r="N3917" s="1" t="s">
        <v>3046</v>
      </c>
    </row>
    <row r="3918" spans="1:14" x14ac:dyDescent="0.25">
      <c r="A3918" s="1" t="s">
        <v>25760</v>
      </c>
      <c r="B3918" s="1" t="s">
        <v>15600</v>
      </c>
      <c r="C3918" s="1" t="s">
        <v>29912</v>
      </c>
      <c r="D3918" s="1" t="s">
        <v>157</v>
      </c>
      <c r="E3918" s="33" t="str">
        <f t="shared" si="9"/>
        <v>1.3.3.1.1.37</v>
      </c>
      <c r="F3918" s="33">
        <v>1</v>
      </c>
      <c r="G3918" s="33">
        <v>3</v>
      </c>
      <c r="H3918" s="33">
        <v>3</v>
      </c>
      <c r="I3918" s="33">
        <v>1</v>
      </c>
      <c r="J3918" s="33">
        <v>1</v>
      </c>
      <c r="K3918" s="33">
        <v>37</v>
      </c>
      <c r="L3918" s="33" t="s">
        <v>4855</v>
      </c>
      <c r="M3918" s="1" t="s">
        <v>29912</v>
      </c>
      <c r="N3918" s="1" t="s">
        <v>157</v>
      </c>
    </row>
    <row r="3919" spans="1:14" x14ac:dyDescent="0.25">
      <c r="A3919" s="1" t="s">
        <v>25761</v>
      </c>
      <c r="B3919" s="1" t="s">
        <v>15607</v>
      </c>
      <c r="C3919" s="1" t="s">
        <v>29913</v>
      </c>
      <c r="D3919" s="1" t="s">
        <v>158</v>
      </c>
      <c r="E3919" s="33" t="str">
        <f t="shared" si="9"/>
        <v>1.3.3.1.2.1</v>
      </c>
      <c r="F3919" s="33">
        <v>1</v>
      </c>
      <c r="G3919" s="33">
        <v>3</v>
      </c>
      <c r="H3919" s="33">
        <v>3</v>
      </c>
      <c r="I3919" s="33">
        <v>1</v>
      </c>
      <c r="J3919" s="33">
        <v>2</v>
      </c>
      <c r="K3919" s="33">
        <v>1</v>
      </c>
      <c r="L3919" s="33" t="s">
        <v>4858</v>
      </c>
      <c r="M3919" s="1" t="s">
        <v>29913</v>
      </c>
      <c r="N3919" s="1" t="s">
        <v>158</v>
      </c>
    </row>
    <row r="3920" spans="1:14" x14ac:dyDescent="0.25">
      <c r="A3920" s="1" t="s">
        <v>25762</v>
      </c>
      <c r="B3920" s="1" t="s">
        <v>15608</v>
      </c>
      <c r="C3920" s="1" t="s">
        <v>29914</v>
      </c>
      <c r="D3920" s="1" t="s">
        <v>159</v>
      </c>
      <c r="E3920" s="33" t="str">
        <f t="shared" si="9"/>
        <v>1.3.3.1.2.2</v>
      </c>
      <c r="F3920" s="33">
        <v>1</v>
      </c>
      <c r="G3920" s="33">
        <v>3</v>
      </c>
      <c r="H3920" s="33">
        <v>3</v>
      </c>
      <c r="I3920" s="33">
        <v>1</v>
      </c>
      <c r="J3920" s="33">
        <v>2</v>
      </c>
      <c r="K3920" s="33">
        <v>2</v>
      </c>
      <c r="L3920" s="33" t="s">
        <v>4859</v>
      </c>
      <c r="M3920" s="1" t="s">
        <v>29914</v>
      </c>
      <c r="N3920" s="1" t="s">
        <v>159</v>
      </c>
    </row>
    <row r="3921" spans="1:14" x14ac:dyDescent="0.25">
      <c r="A3921" s="1" t="s">
        <v>25763</v>
      </c>
      <c r="B3921" s="1" t="s">
        <v>15609</v>
      </c>
      <c r="C3921" s="1" t="s">
        <v>29915</v>
      </c>
      <c r="D3921" s="1" t="s">
        <v>160</v>
      </c>
      <c r="E3921" s="33" t="str">
        <f t="shared" si="9"/>
        <v>1.3.3.1.2.3</v>
      </c>
      <c r="F3921" s="33">
        <v>1</v>
      </c>
      <c r="G3921" s="33">
        <v>3</v>
      </c>
      <c r="H3921" s="33">
        <v>3</v>
      </c>
      <c r="I3921" s="33">
        <v>1</v>
      </c>
      <c r="J3921" s="33">
        <v>2</v>
      </c>
      <c r="K3921" s="33">
        <v>3</v>
      </c>
      <c r="L3921" s="33" t="s">
        <v>4860</v>
      </c>
      <c r="M3921" s="1" t="s">
        <v>29915</v>
      </c>
      <c r="N3921" s="1" t="s">
        <v>160</v>
      </c>
    </row>
    <row r="3922" spans="1:14" x14ac:dyDescent="0.25">
      <c r="A3922" s="1" t="s">
        <v>25764</v>
      </c>
      <c r="B3922" s="1" t="s">
        <v>15610</v>
      </c>
      <c r="C3922" s="1" t="s">
        <v>29916</v>
      </c>
      <c r="D3922" s="1" t="s">
        <v>161</v>
      </c>
      <c r="E3922" s="33" t="str">
        <f t="shared" si="9"/>
        <v>1.3.3.1.2.4</v>
      </c>
      <c r="F3922" s="33">
        <v>1</v>
      </c>
      <c r="G3922" s="33">
        <v>3</v>
      </c>
      <c r="H3922" s="33">
        <v>3</v>
      </c>
      <c r="I3922" s="33">
        <v>1</v>
      </c>
      <c r="J3922" s="33">
        <v>2</v>
      </c>
      <c r="K3922" s="33">
        <v>4</v>
      </c>
      <c r="L3922" s="33" t="s">
        <v>4861</v>
      </c>
      <c r="M3922" s="1" t="s">
        <v>29916</v>
      </c>
      <c r="N3922" s="1" t="s">
        <v>161</v>
      </c>
    </row>
    <row r="3923" spans="1:14" x14ac:dyDescent="0.25">
      <c r="A3923" s="1" t="s">
        <v>25765</v>
      </c>
      <c r="B3923" s="1" t="s">
        <v>15611</v>
      </c>
      <c r="C3923" s="1" t="s">
        <v>29917</v>
      </c>
      <c r="D3923" s="1" t="s">
        <v>162</v>
      </c>
      <c r="E3923" s="33" t="str">
        <f t="shared" si="9"/>
        <v>1.3.3.1.2.5</v>
      </c>
      <c r="F3923" s="33">
        <v>1</v>
      </c>
      <c r="G3923" s="33">
        <v>3</v>
      </c>
      <c r="H3923" s="33">
        <v>3</v>
      </c>
      <c r="I3923" s="33">
        <v>1</v>
      </c>
      <c r="J3923" s="33">
        <v>2</v>
      </c>
      <c r="K3923" s="33">
        <v>5</v>
      </c>
      <c r="L3923" s="33" t="s">
        <v>4862</v>
      </c>
      <c r="M3923" s="1" t="s">
        <v>29917</v>
      </c>
      <c r="N3923" s="1" t="s">
        <v>162</v>
      </c>
    </row>
    <row r="3924" spans="1:14" x14ac:dyDescent="0.25">
      <c r="A3924" s="1" t="s">
        <v>25766</v>
      </c>
      <c r="B3924" s="1" t="s">
        <v>15612</v>
      </c>
      <c r="C3924" s="1" t="s">
        <v>29918</v>
      </c>
      <c r="D3924" s="1" t="s">
        <v>163</v>
      </c>
      <c r="E3924" s="33" t="str">
        <f t="shared" si="9"/>
        <v>1.3.3.1.2.6</v>
      </c>
      <c r="F3924" s="33">
        <v>1</v>
      </c>
      <c r="G3924" s="33">
        <v>3</v>
      </c>
      <c r="H3924" s="33">
        <v>3</v>
      </c>
      <c r="I3924" s="33">
        <v>1</v>
      </c>
      <c r="J3924" s="33">
        <v>2</v>
      </c>
      <c r="K3924" s="33">
        <v>6</v>
      </c>
      <c r="L3924" s="33" t="s">
        <v>4863</v>
      </c>
      <c r="M3924" s="1" t="s">
        <v>29918</v>
      </c>
      <c r="N3924" s="1" t="s">
        <v>163</v>
      </c>
    </row>
    <row r="3925" spans="1:14" x14ac:dyDescent="0.25">
      <c r="A3925" s="1" t="s">
        <v>25767</v>
      </c>
      <c r="B3925" s="1" t="s">
        <v>15613</v>
      </c>
      <c r="C3925" s="1" t="s">
        <v>29919</v>
      </c>
      <c r="D3925" s="1" t="s">
        <v>164</v>
      </c>
      <c r="E3925" s="33" t="str">
        <f t="shared" si="9"/>
        <v>1.3.3.1.2.7</v>
      </c>
      <c r="F3925" s="33">
        <v>1</v>
      </c>
      <c r="G3925" s="33">
        <v>3</v>
      </c>
      <c r="H3925" s="33">
        <v>3</v>
      </c>
      <c r="I3925" s="33">
        <v>1</v>
      </c>
      <c r="J3925" s="33">
        <v>2</v>
      </c>
      <c r="K3925" s="33">
        <v>7</v>
      </c>
      <c r="L3925" s="33" t="s">
        <v>4864</v>
      </c>
      <c r="M3925" s="1" t="s">
        <v>29919</v>
      </c>
      <c r="N3925" s="1" t="s">
        <v>164</v>
      </c>
    </row>
    <row r="3926" spans="1:14" x14ac:dyDescent="0.25">
      <c r="A3926" s="1" t="s">
        <v>25768</v>
      </c>
      <c r="B3926" s="1" t="s">
        <v>15614</v>
      </c>
      <c r="C3926" s="1" t="s">
        <v>29920</v>
      </c>
      <c r="D3926" s="1" t="s">
        <v>165</v>
      </c>
      <c r="E3926" s="33" t="str">
        <f t="shared" si="9"/>
        <v>1.3.3.1.2.8</v>
      </c>
      <c r="F3926" s="33">
        <v>1</v>
      </c>
      <c r="G3926" s="33">
        <v>3</v>
      </c>
      <c r="H3926" s="33">
        <v>3</v>
      </c>
      <c r="I3926" s="33">
        <v>1</v>
      </c>
      <c r="J3926" s="33">
        <v>2</v>
      </c>
      <c r="K3926" s="33">
        <v>8</v>
      </c>
      <c r="L3926" s="33" t="s">
        <v>4865</v>
      </c>
      <c r="M3926" s="1" t="s">
        <v>29920</v>
      </c>
      <c r="N3926" s="1" t="s">
        <v>165</v>
      </c>
    </row>
    <row r="3927" spans="1:14" x14ac:dyDescent="0.25">
      <c r="A3927" s="1" t="s">
        <v>25769</v>
      </c>
      <c r="B3927" s="1" t="s">
        <v>15615</v>
      </c>
      <c r="C3927" s="1" t="s">
        <v>29921</v>
      </c>
      <c r="D3927" s="1" t="s">
        <v>16212</v>
      </c>
      <c r="E3927" s="33" t="str">
        <f t="shared" si="9"/>
        <v>1.3.3.1.2.9</v>
      </c>
      <c r="F3927" s="33">
        <v>1</v>
      </c>
      <c r="G3927" s="33">
        <v>3</v>
      </c>
      <c r="H3927" s="33">
        <v>3</v>
      </c>
      <c r="I3927" s="33">
        <v>1</v>
      </c>
      <c r="J3927" s="33">
        <v>2</v>
      </c>
      <c r="K3927" s="33">
        <v>9</v>
      </c>
      <c r="L3927" s="33" t="s">
        <v>5233</v>
      </c>
      <c r="M3927" s="1" t="s">
        <v>29921</v>
      </c>
      <c r="N3927" s="1" t="s">
        <v>16212</v>
      </c>
    </row>
    <row r="3928" spans="1:14" x14ac:dyDescent="0.25">
      <c r="A3928" s="1" t="s">
        <v>25770</v>
      </c>
      <c r="B3928" s="1" t="s">
        <v>15616</v>
      </c>
      <c r="C3928" s="1" t="s">
        <v>29922</v>
      </c>
      <c r="D3928" s="1" t="s">
        <v>16213</v>
      </c>
      <c r="E3928" s="33" t="str">
        <f t="shared" si="9"/>
        <v>1.3.3.1.2.10</v>
      </c>
      <c r="F3928" s="33">
        <v>1</v>
      </c>
      <c r="G3928" s="33">
        <v>3</v>
      </c>
      <c r="H3928" s="33">
        <v>3</v>
      </c>
      <c r="I3928" s="33">
        <v>1</v>
      </c>
      <c r="J3928" s="33">
        <v>2</v>
      </c>
      <c r="K3928" s="33">
        <v>10</v>
      </c>
      <c r="L3928" s="33" t="s">
        <v>5234</v>
      </c>
      <c r="M3928" s="1" t="s">
        <v>29922</v>
      </c>
      <c r="N3928" s="1" t="s">
        <v>16213</v>
      </c>
    </row>
    <row r="3929" spans="1:14" x14ac:dyDescent="0.25">
      <c r="A3929" s="1" t="s">
        <v>25771</v>
      </c>
      <c r="B3929" s="1" t="s">
        <v>15617</v>
      </c>
      <c r="C3929" s="1" t="s">
        <v>29923</v>
      </c>
      <c r="D3929" s="1" t="s">
        <v>14102</v>
      </c>
      <c r="E3929" s="33" t="str">
        <f t="shared" si="9"/>
        <v>1.3.3.1.2.11</v>
      </c>
      <c r="F3929" s="33">
        <v>1</v>
      </c>
      <c r="G3929" s="33">
        <v>3</v>
      </c>
      <c r="H3929" s="33">
        <v>3</v>
      </c>
      <c r="I3929" s="33">
        <v>1</v>
      </c>
      <c r="J3929" s="33">
        <v>2</v>
      </c>
      <c r="K3929" s="33">
        <v>11</v>
      </c>
      <c r="L3929" s="33" t="s">
        <v>5235</v>
      </c>
      <c r="M3929" s="1" t="s">
        <v>29923</v>
      </c>
      <c r="N3929" s="1" t="s">
        <v>14102</v>
      </c>
    </row>
    <row r="3930" spans="1:14" x14ac:dyDescent="0.25">
      <c r="A3930" s="1" t="s">
        <v>25772</v>
      </c>
      <c r="B3930" s="1" t="s">
        <v>15618</v>
      </c>
      <c r="C3930" s="1" t="s">
        <v>29924</v>
      </c>
      <c r="D3930" s="1" t="s">
        <v>16214</v>
      </c>
      <c r="E3930" s="33" t="str">
        <f t="shared" si="9"/>
        <v>1.3.3.1.2.12</v>
      </c>
      <c r="F3930" s="33">
        <v>1</v>
      </c>
      <c r="G3930" s="33">
        <v>3</v>
      </c>
      <c r="H3930" s="33">
        <v>3</v>
      </c>
      <c r="I3930" s="33">
        <v>1</v>
      </c>
      <c r="J3930" s="33">
        <v>2</v>
      </c>
      <c r="K3930" s="33">
        <v>12</v>
      </c>
      <c r="L3930" s="33" t="s">
        <v>5236</v>
      </c>
      <c r="M3930" s="1" t="s">
        <v>29924</v>
      </c>
      <c r="N3930" s="1" t="s">
        <v>16214</v>
      </c>
    </row>
    <row r="3931" spans="1:14" x14ac:dyDescent="0.25">
      <c r="A3931" s="1" t="s">
        <v>25773</v>
      </c>
      <c r="B3931" s="1" t="s">
        <v>15619</v>
      </c>
      <c r="C3931" s="1" t="s">
        <v>29925</v>
      </c>
      <c r="D3931" s="1" t="s">
        <v>16215</v>
      </c>
      <c r="E3931" s="33" t="str">
        <f t="shared" si="9"/>
        <v>1.3.3.1.2.13</v>
      </c>
      <c r="F3931" s="33">
        <v>1</v>
      </c>
      <c r="G3931" s="33">
        <v>3</v>
      </c>
      <c r="H3931" s="33">
        <v>3</v>
      </c>
      <c r="I3931" s="33">
        <v>1</v>
      </c>
      <c r="J3931" s="33">
        <v>2</v>
      </c>
      <c r="K3931" s="33">
        <v>13</v>
      </c>
      <c r="L3931" s="33" t="s">
        <v>5237</v>
      </c>
      <c r="M3931" s="1" t="s">
        <v>29925</v>
      </c>
      <c r="N3931" s="1" t="s">
        <v>16215</v>
      </c>
    </row>
    <row r="3932" spans="1:14" x14ac:dyDescent="0.25">
      <c r="A3932" s="1" t="s">
        <v>25774</v>
      </c>
      <c r="B3932" s="1" t="s">
        <v>15620</v>
      </c>
      <c r="C3932" s="1" t="s">
        <v>29926</v>
      </c>
      <c r="D3932" s="1" t="s">
        <v>14109</v>
      </c>
      <c r="E3932" s="33" t="str">
        <f t="shared" si="9"/>
        <v>1.3.3.2.1.1</v>
      </c>
      <c r="F3932" s="33">
        <v>1</v>
      </c>
      <c r="G3932" s="33">
        <v>3</v>
      </c>
      <c r="H3932" s="33">
        <v>3</v>
      </c>
      <c r="I3932" s="33">
        <v>2</v>
      </c>
      <c r="J3932" s="33">
        <v>1</v>
      </c>
      <c r="K3932" s="33">
        <v>1</v>
      </c>
      <c r="L3932" s="33" t="s">
        <v>4871</v>
      </c>
      <c r="M3932" s="1" t="s">
        <v>29926</v>
      </c>
      <c r="N3932" s="1" t="s">
        <v>14109</v>
      </c>
    </row>
    <row r="3933" spans="1:14" x14ac:dyDescent="0.25">
      <c r="A3933" s="1" t="s">
        <v>25775</v>
      </c>
      <c r="B3933" s="1" t="s">
        <v>15621</v>
      </c>
      <c r="C3933" s="1" t="s">
        <v>29927</v>
      </c>
      <c r="D3933" s="1" t="s">
        <v>16216</v>
      </c>
      <c r="E3933" s="33" t="str">
        <f t="shared" si="9"/>
        <v>1.3.3.2.1.2</v>
      </c>
      <c r="F3933" s="33">
        <v>1</v>
      </c>
      <c r="G3933" s="33">
        <v>3</v>
      </c>
      <c r="H3933" s="33">
        <v>3</v>
      </c>
      <c r="I3933" s="33">
        <v>2</v>
      </c>
      <c r="J3933" s="33">
        <v>1</v>
      </c>
      <c r="K3933" s="33">
        <v>2</v>
      </c>
      <c r="L3933" s="33" t="s">
        <v>4870</v>
      </c>
      <c r="M3933" s="1" t="s">
        <v>29927</v>
      </c>
      <c r="N3933" s="1" t="s">
        <v>16216</v>
      </c>
    </row>
    <row r="3934" spans="1:14" x14ac:dyDescent="0.25">
      <c r="A3934" s="1" t="s">
        <v>25776</v>
      </c>
      <c r="B3934" s="1" t="s">
        <v>15622</v>
      </c>
      <c r="C3934" s="1" t="s">
        <v>29928</v>
      </c>
      <c r="D3934" s="1" t="s">
        <v>16217</v>
      </c>
      <c r="E3934" s="33" t="str">
        <f t="shared" si="9"/>
        <v>1.3.3.2.1.3</v>
      </c>
      <c r="F3934" s="33">
        <v>1</v>
      </c>
      <c r="G3934" s="33">
        <v>3</v>
      </c>
      <c r="H3934" s="33">
        <v>3</v>
      </c>
      <c r="I3934" s="33">
        <v>2</v>
      </c>
      <c r="J3934" s="33">
        <v>1</v>
      </c>
      <c r="K3934" s="33">
        <v>3</v>
      </c>
      <c r="L3934" s="33" t="s">
        <v>4869</v>
      </c>
      <c r="M3934" s="1" t="s">
        <v>29928</v>
      </c>
      <c r="N3934" s="1" t="s">
        <v>16217</v>
      </c>
    </row>
    <row r="3935" spans="1:14" x14ac:dyDescent="0.25">
      <c r="A3935" s="1" t="s">
        <v>25777</v>
      </c>
      <c r="B3935" s="1" t="s">
        <v>15623</v>
      </c>
      <c r="C3935" s="1" t="s">
        <v>29929</v>
      </c>
      <c r="D3935" s="1" t="s">
        <v>16218</v>
      </c>
      <c r="E3935" s="33" t="str">
        <f t="shared" si="9"/>
        <v>1.3.3.2.1.4</v>
      </c>
      <c r="F3935" s="33">
        <v>1</v>
      </c>
      <c r="G3935" s="33">
        <v>3</v>
      </c>
      <c r="H3935" s="33">
        <v>3</v>
      </c>
      <c r="I3935" s="33">
        <v>2</v>
      </c>
      <c r="J3935" s="33">
        <v>1</v>
      </c>
      <c r="K3935" s="33">
        <v>4</v>
      </c>
      <c r="L3935" s="33" t="s">
        <v>4872</v>
      </c>
      <c r="M3935" s="1" t="s">
        <v>29929</v>
      </c>
      <c r="N3935" s="1" t="s">
        <v>16218</v>
      </c>
    </row>
    <row r="3936" spans="1:14" x14ac:dyDescent="0.25">
      <c r="A3936" s="1" t="s">
        <v>25778</v>
      </c>
      <c r="B3936" s="1" t="s">
        <v>15624</v>
      </c>
      <c r="C3936" s="1" t="s">
        <v>29930</v>
      </c>
      <c r="D3936" s="1" t="s">
        <v>16219</v>
      </c>
      <c r="E3936" s="33" t="str">
        <f t="shared" si="9"/>
        <v>1.3.3.3.1.1</v>
      </c>
      <c r="F3936" s="33">
        <v>1</v>
      </c>
      <c r="G3936" s="33">
        <v>3</v>
      </c>
      <c r="H3936" s="33">
        <v>3</v>
      </c>
      <c r="I3936" s="33">
        <v>3</v>
      </c>
      <c r="J3936" s="33">
        <v>1</v>
      </c>
      <c r="K3936" s="33">
        <v>1</v>
      </c>
      <c r="L3936" s="33" t="s">
        <v>4866</v>
      </c>
      <c r="M3936" s="1" t="s">
        <v>29930</v>
      </c>
      <c r="N3936" s="1" t="s">
        <v>16219</v>
      </c>
    </row>
    <row r="3937" spans="1:14" x14ac:dyDescent="0.25">
      <c r="A3937" s="1" t="s">
        <v>25779</v>
      </c>
      <c r="B3937" s="1" t="s">
        <v>15625</v>
      </c>
      <c r="C3937" s="1" t="s">
        <v>29931</v>
      </c>
      <c r="D3937" s="1" t="s">
        <v>16220</v>
      </c>
      <c r="E3937" s="33" t="str">
        <f t="shared" si="9"/>
        <v>1.3.3.3.1.2</v>
      </c>
      <c r="F3937" s="33">
        <v>1</v>
      </c>
      <c r="G3937" s="33">
        <v>3</v>
      </c>
      <c r="H3937" s="33">
        <v>3</v>
      </c>
      <c r="I3937" s="33">
        <v>3</v>
      </c>
      <c r="J3937" s="33">
        <v>1</v>
      </c>
      <c r="K3937" s="33">
        <v>2</v>
      </c>
      <c r="L3937" s="33" t="s">
        <v>4867</v>
      </c>
      <c r="M3937" s="1" t="s">
        <v>29931</v>
      </c>
      <c r="N3937" s="1" t="s">
        <v>16220</v>
      </c>
    </row>
    <row r="3938" spans="1:14" x14ac:dyDescent="0.25">
      <c r="A3938" s="1" t="s">
        <v>25780</v>
      </c>
      <c r="B3938" s="1" t="s">
        <v>15626</v>
      </c>
      <c r="C3938" s="1" t="s">
        <v>29932</v>
      </c>
      <c r="D3938" s="1" t="s">
        <v>166</v>
      </c>
      <c r="E3938" s="33" t="str">
        <f t="shared" si="9"/>
        <v>1.3.3.3.1.3</v>
      </c>
      <c r="F3938" s="33">
        <v>1</v>
      </c>
      <c r="G3938" s="33">
        <v>3</v>
      </c>
      <c r="H3938" s="33">
        <v>3</v>
      </c>
      <c r="I3938" s="33">
        <v>3</v>
      </c>
      <c r="J3938" s="33">
        <v>1</v>
      </c>
      <c r="K3938" s="33">
        <v>3</v>
      </c>
      <c r="L3938" s="33" t="s">
        <v>4868</v>
      </c>
      <c r="M3938" s="1" t="s">
        <v>29932</v>
      </c>
      <c r="N3938" s="1" t="s">
        <v>166</v>
      </c>
    </row>
    <row r="3939" spans="1:14" x14ac:dyDescent="0.25">
      <c r="A3939" s="1" t="s">
        <v>25781</v>
      </c>
      <c r="B3939" s="1" t="s">
        <v>15627</v>
      </c>
      <c r="C3939" s="1" t="s">
        <v>29933</v>
      </c>
      <c r="D3939" s="1" t="s">
        <v>16221</v>
      </c>
      <c r="E3939" s="33" t="str">
        <f t="shared" si="9"/>
        <v>1.3.3.3.1.4</v>
      </c>
      <c r="F3939" s="33">
        <v>1</v>
      </c>
      <c r="G3939" s="33">
        <v>3</v>
      </c>
      <c r="H3939" s="33">
        <v>3</v>
      </c>
      <c r="I3939" s="33">
        <v>3</v>
      </c>
      <c r="J3939" s="33">
        <v>1</v>
      </c>
      <c r="K3939" s="33">
        <v>4</v>
      </c>
      <c r="L3939" s="33" t="s">
        <v>5238</v>
      </c>
      <c r="M3939" s="1" t="s">
        <v>29933</v>
      </c>
      <c r="N3939" s="1" t="s">
        <v>16221</v>
      </c>
    </row>
    <row r="3940" spans="1:14" x14ac:dyDescent="0.25">
      <c r="A3940" s="1" t="s">
        <v>25782</v>
      </c>
      <c r="B3940" s="1" t="s">
        <v>15628</v>
      </c>
      <c r="C3940" s="1" t="s">
        <v>29934</v>
      </c>
      <c r="D3940" s="1" t="s">
        <v>16222</v>
      </c>
      <c r="E3940" s="33" t="str">
        <f t="shared" si="9"/>
        <v>1.3.3.3.1.5</v>
      </c>
      <c r="F3940" s="33">
        <v>1</v>
      </c>
      <c r="G3940" s="33">
        <v>3</v>
      </c>
      <c r="H3940" s="33">
        <v>3</v>
      </c>
      <c r="I3940" s="33">
        <v>3</v>
      </c>
      <c r="J3940" s="33">
        <v>1</v>
      </c>
      <c r="K3940" s="33">
        <v>5</v>
      </c>
      <c r="L3940" s="33" t="s">
        <v>5239</v>
      </c>
      <c r="M3940" s="1" t="s">
        <v>29934</v>
      </c>
      <c r="N3940" s="1" t="s">
        <v>16222</v>
      </c>
    </row>
    <row r="3941" spans="1:14" x14ac:dyDescent="0.25">
      <c r="A3941" s="1" t="s">
        <v>25783</v>
      </c>
      <c r="B3941" s="1" t="s">
        <v>15629</v>
      </c>
      <c r="C3941" s="1" t="s">
        <v>29935</v>
      </c>
      <c r="D3941" s="1" t="s">
        <v>16223</v>
      </c>
      <c r="E3941" s="33" t="str">
        <f t="shared" si="9"/>
        <v>1.3.3.4.1.1</v>
      </c>
      <c r="F3941" s="33">
        <v>1</v>
      </c>
      <c r="G3941" s="33">
        <v>3</v>
      </c>
      <c r="H3941" s="33">
        <v>3</v>
      </c>
      <c r="I3941" s="33">
        <v>4</v>
      </c>
      <c r="J3941" s="33">
        <v>1</v>
      </c>
      <c r="K3941" s="33">
        <v>1</v>
      </c>
      <c r="L3941" s="33" t="s">
        <v>4873</v>
      </c>
      <c r="M3941" s="1" t="s">
        <v>29935</v>
      </c>
      <c r="N3941" s="1" t="s">
        <v>16223</v>
      </c>
    </row>
    <row r="3942" spans="1:14" x14ac:dyDescent="0.25">
      <c r="A3942" s="1" t="s">
        <v>25784</v>
      </c>
      <c r="B3942" s="1" t="s">
        <v>15630</v>
      </c>
      <c r="C3942" s="1" t="s">
        <v>29936</v>
      </c>
      <c r="D3942" s="1" t="s">
        <v>16224</v>
      </c>
      <c r="E3942" s="33" t="str">
        <f t="shared" si="9"/>
        <v>1.3.3.4.1.2</v>
      </c>
      <c r="F3942" s="33">
        <v>1</v>
      </c>
      <c r="G3942" s="33">
        <v>3</v>
      </c>
      <c r="H3942" s="33">
        <v>3</v>
      </c>
      <c r="I3942" s="33">
        <v>4</v>
      </c>
      <c r="J3942" s="33">
        <v>1</v>
      </c>
      <c r="K3942" s="33">
        <v>2</v>
      </c>
      <c r="L3942" s="33" t="s">
        <v>5240</v>
      </c>
      <c r="M3942" s="1" t="s">
        <v>29936</v>
      </c>
      <c r="N3942" s="1" t="s">
        <v>16224</v>
      </c>
    </row>
    <row r="3943" spans="1:14" x14ac:dyDescent="0.25">
      <c r="A3943" s="1" t="s">
        <v>25785</v>
      </c>
      <c r="B3943" s="1" t="s">
        <v>15631</v>
      </c>
      <c r="C3943" s="1" t="s">
        <v>29937</v>
      </c>
      <c r="D3943" s="1" t="s">
        <v>16225</v>
      </c>
      <c r="E3943" s="33" t="str">
        <f t="shared" si="9"/>
        <v>1.3.3.4.1.3</v>
      </c>
      <c r="F3943" s="33">
        <v>1</v>
      </c>
      <c r="G3943" s="33">
        <v>3</v>
      </c>
      <c r="H3943" s="33">
        <v>3</v>
      </c>
      <c r="I3943" s="33">
        <v>4</v>
      </c>
      <c r="J3943" s="33">
        <v>1</v>
      </c>
      <c r="K3943" s="33">
        <v>3</v>
      </c>
      <c r="L3943" s="33" t="s">
        <v>5241</v>
      </c>
      <c r="M3943" s="1" t="s">
        <v>29937</v>
      </c>
      <c r="N3943" s="1" t="s">
        <v>16225</v>
      </c>
    </row>
    <row r="3944" spans="1:14" x14ac:dyDescent="0.25">
      <c r="A3944" s="1" t="s">
        <v>25786</v>
      </c>
      <c r="B3944" s="1" t="s">
        <v>15632</v>
      </c>
      <c r="C3944" s="1" t="s">
        <v>29938</v>
      </c>
      <c r="D3944" s="1" t="s">
        <v>16226</v>
      </c>
      <c r="E3944" s="33" t="str">
        <f t="shared" si="9"/>
        <v>1.3.3.4.1.4</v>
      </c>
      <c r="F3944" s="33">
        <v>1</v>
      </c>
      <c r="G3944" s="33">
        <v>3</v>
      </c>
      <c r="H3944" s="33">
        <v>3</v>
      </c>
      <c r="I3944" s="33">
        <v>4</v>
      </c>
      <c r="J3944" s="33">
        <v>1</v>
      </c>
      <c r="K3944" s="33">
        <v>4</v>
      </c>
      <c r="L3944" s="33" t="s">
        <v>4857</v>
      </c>
      <c r="M3944" s="1" t="s">
        <v>29938</v>
      </c>
      <c r="N3944" s="1" t="s">
        <v>16226</v>
      </c>
    </row>
    <row r="3945" spans="1:14" x14ac:dyDescent="0.25">
      <c r="A3945" s="1" t="s">
        <v>25787</v>
      </c>
      <c r="B3945" s="1" t="s">
        <v>15633</v>
      </c>
      <c r="C3945" s="1" t="s">
        <v>29939</v>
      </c>
      <c r="D3945" s="1" t="s">
        <v>16227</v>
      </c>
      <c r="E3945" s="33" t="str">
        <f t="shared" si="9"/>
        <v>1.3.3.4.1.5</v>
      </c>
      <c r="F3945" s="33">
        <v>1</v>
      </c>
      <c r="G3945" s="33">
        <v>3</v>
      </c>
      <c r="H3945" s="33">
        <v>3</v>
      </c>
      <c r="I3945" s="33">
        <v>4</v>
      </c>
      <c r="J3945" s="33">
        <v>1</v>
      </c>
      <c r="K3945" s="33">
        <v>5</v>
      </c>
      <c r="L3945" s="33" t="s">
        <v>5242</v>
      </c>
      <c r="M3945" s="1" t="s">
        <v>29939</v>
      </c>
      <c r="N3945" s="1" t="s">
        <v>16227</v>
      </c>
    </row>
    <row r="3946" spans="1:14" x14ac:dyDescent="0.25">
      <c r="A3946" s="1" t="s">
        <v>25788</v>
      </c>
      <c r="B3946" s="1" t="s">
        <v>22971</v>
      </c>
    </row>
    <row r="3947" spans="1:14" x14ac:dyDescent="0.25">
      <c r="A3947" s="1" t="s">
        <v>25789</v>
      </c>
      <c r="B3947" s="1" t="s">
        <v>15634</v>
      </c>
      <c r="C3947" s="1" t="s">
        <v>29940</v>
      </c>
      <c r="D3947" s="1" t="s">
        <v>16228</v>
      </c>
      <c r="E3947" s="33" t="str">
        <f t="shared" ref="E3947:E4010" si="10">F3947&amp;"."&amp;G3947&amp;"."&amp;H3947&amp;"."&amp;I3947&amp;"."&amp;J3947&amp;"."&amp;K3947</f>
        <v>1.3.4.1.1.1</v>
      </c>
      <c r="F3947" s="33">
        <v>1</v>
      </c>
      <c r="G3947" s="33">
        <v>3</v>
      </c>
      <c r="H3947" s="33">
        <v>4</v>
      </c>
      <c r="I3947" s="33">
        <v>1</v>
      </c>
      <c r="J3947" s="33">
        <v>1</v>
      </c>
      <c r="K3947" s="33">
        <v>1</v>
      </c>
      <c r="L3947" s="33" t="s">
        <v>4882</v>
      </c>
      <c r="M3947" s="1" t="s">
        <v>29940</v>
      </c>
      <c r="N3947" s="1" t="s">
        <v>16228</v>
      </c>
    </row>
    <row r="3948" spans="1:14" x14ac:dyDescent="0.25">
      <c r="A3948" s="1" t="s">
        <v>25790</v>
      </c>
      <c r="B3948" s="1" t="s">
        <v>15635</v>
      </c>
      <c r="C3948" s="1" t="s">
        <v>29941</v>
      </c>
      <c r="D3948" s="1" t="s">
        <v>16229</v>
      </c>
      <c r="E3948" s="33" t="str">
        <f t="shared" si="10"/>
        <v>1.3.4.1.1.2</v>
      </c>
      <c r="F3948" s="33">
        <v>1</v>
      </c>
      <c r="G3948" s="33">
        <v>3</v>
      </c>
      <c r="H3948" s="33">
        <v>4</v>
      </c>
      <c r="I3948" s="33">
        <v>1</v>
      </c>
      <c r="J3948" s="33">
        <v>1</v>
      </c>
      <c r="K3948" s="33">
        <v>2</v>
      </c>
      <c r="L3948" s="33" t="s">
        <v>4883</v>
      </c>
      <c r="M3948" s="1" t="s">
        <v>29941</v>
      </c>
      <c r="N3948" s="1" t="s">
        <v>16229</v>
      </c>
    </row>
    <row r="3949" spans="1:14" x14ac:dyDescent="0.25">
      <c r="A3949" s="1" t="s">
        <v>25791</v>
      </c>
      <c r="B3949" s="1" t="s">
        <v>15636</v>
      </c>
      <c r="C3949" s="1" t="s">
        <v>29942</v>
      </c>
      <c r="D3949" s="1" t="s">
        <v>16230</v>
      </c>
      <c r="E3949" s="33" t="str">
        <f t="shared" si="10"/>
        <v>1.3.4.1.1.3</v>
      </c>
      <c r="F3949" s="33">
        <v>1</v>
      </c>
      <c r="G3949" s="33">
        <v>3</v>
      </c>
      <c r="H3949" s="33">
        <v>4</v>
      </c>
      <c r="I3949" s="33">
        <v>1</v>
      </c>
      <c r="J3949" s="33">
        <v>1</v>
      </c>
      <c r="K3949" s="33">
        <v>3</v>
      </c>
      <c r="L3949" s="33" t="s">
        <v>4884</v>
      </c>
      <c r="M3949" s="1" t="s">
        <v>29942</v>
      </c>
      <c r="N3949" s="1" t="s">
        <v>16230</v>
      </c>
    </row>
    <row r="3950" spans="1:14" x14ac:dyDescent="0.25">
      <c r="A3950" s="1" t="s">
        <v>25792</v>
      </c>
      <c r="B3950" s="1" t="s">
        <v>15637</v>
      </c>
      <c r="C3950" s="1" t="s">
        <v>29943</v>
      </c>
      <c r="D3950" s="1" t="s">
        <v>16231</v>
      </c>
      <c r="E3950" s="33" t="str">
        <f t="shared" si="10"/>
        <v>1.3.4.1.1.4</v>
      </c>
      <c r="F3950" s="33">
        <v>1</v>
      </c>
      <c r="G3950" s="33">
        <v>3</v>
      </c>
      <c r="H3950" s="33">
        <v>4</v>
      </c>
      <c r="I3950" s="33">
        <v>1</v>
      </c>
      <c r="J3950" s="33">
        <v>1</v>
      </c>
      <c r="K3950" s="33">
        <v>4</v>
      </c>
      <c r="L3950" s="33" t="s">
        <v>5243</v>
      </c>
      <c r="M3950" s="1" t="s">
        <v>29943</v>
      </c>
      <c r="N3950" s="1" t="s">
        <v>16231</v>
      </c>
    </row>
    <row r="3951" spans="1:14" x14ac:dyDescent="0.25">
      <c r="A3951" s="1" t="s">
        <v>25793</v>
      </c>
      <c r="B3951" s="1" t="s">
        <v>15638</v>
      </c>
      <c r="C3951" s="1" t="s">
        <v>29944</v>
      </c>
      <c r="D3951" s="1" t="s">
        <v>174</v>
      </c>
      <c r="E3951" s="33" t="str">
        <f t="shared" si="10"/>
        <v>1.3.4.1.1.5</v>
      </c>
      <c r="F3951" s="33">
        <v>1</v>
      </c>
      <c r="G3951" s="33">
        <v>3</v>
      </c>
      <c r="H3951" s="33">
        <v>4</v>
      </c>
      <c r="I3951" s="33">
        <v>1</v>
      </c>
      <c r="J3951" s="33">
        <v>1</v>
      </c>
      <c r="K3951" s="33">
        <v>5</v>
      </c>
      <c r="L3951" s="33" t="s">
        <v>4885</v>
      </c>
      <c r="M3951" s="1" t="s">
        <v>29944</v>
      </c>
      <c r="N3951" s="1" t="s">
        <v>174</v>
      </c>
    </row>
    <row r="3952" spans="1:14" x14ac:dyDescent="0.25">
      <c r="A3952" s="1" t="s">
        <v>25794</v>
      </c>
      <c r="B3952" s="1" t="s">
        <v>15639</v>
      </c>
      <c r="C3952" s="1" t="s">
        <v>29945</v>
      </c>
      <c r="D3952" s="1" t="s">
        <v>176</v>
      </c>
      <c r="E3952" s="33" t="str">
        <f t="shared" si="10"/>
        <v>1.3.4.1.1.6</v>
      </c>
      <c r="F3952" s="33">
        <v>1</v>
      </c>
      <c r="G3952" s="33">
        <v>3</v>
      </c>
      <c r="H3952" s="33">
        <v>4</v>
      </c>
      <c r="I3952" s="33">
        <v>1</v>
      </c>
      <c r="J3952" s="33">
        <v>1</v>
      </c>
      <c r="K3952" s="33">
        <v>6</v>
      </c>
      <c r="L3952" s="33" t="s">
        <v>4887</v>
      </c>
      <c r="M3952" s="1" t="s">
        <v>29945</v>
      </c>
      <c r="N3952" s="1" t="s">
        <v>176</v>
      </c>
    </row>
    <row r="3953" spans="1:14" x14ac:dyDescent="0.25">
      <c r="A3953" s="1" t="s">
        <v>25795</v>
      </c>
      <c r="B3953" s="1" t="s">
        <v>15640</v>
      </c>
      <c r="C3953" s="1" t="s">
        <v>29946</v>
      </c>
      <c r="D3953" s="1" t="s">
        <v>16232</v>
      </c>
      <c r="E3953" s="33" t="str">
        <f t="shared" si="10"/>
        <v>1.3.4.1.1.7</v>
      </c>
      <c r="F3953" s="33">
        <v>1</v>
      </c>
      <c r="G3953" s="33">
        <v>3</v>
      </c>
      <c r="H3953" s="33">
        <v>4</v>
      </c>
      <c r="I3953" s="33">
        <v>1</v>
      </c>
      <c r="J3953" s="33">
        <v>1</v>
      </c>
      <c r="K3953" s="33">
        <v>7</v>
      </c>
      <c r="L3953" s="33" t="s">
        <v>4888</v>
      </c>
      <c r="M3953" s="1" t="s">
        <v>29946</v>
      </c>
      <c r="N3953" s="1" t="s">
        <v>16232</v>
      </c>
    </row>
    <row r="3954" spans="1:14" x14ac:dyDescent="0.25">
      <c r="A3954" s="1" t="s">
        <v>25796</v>
      </c>
      <c r="B3954" s="1" t="s">
        <v>15641</v>
      </c>
      <c r="C3954" s="1" t="s">
        <v>29947</v>
      </c>
      <c r="D3954" s="1" t="s">
        <v>177</v>
      </c>
      <c r="E3954" s="33" t="str">
        <f t="shared" si="10"/>
        <v>1.3.4.1.1.8</v>
      </c>
      <c r="F3954" s="33">
        <v>1</v>
      </c>
      <c r="G3954" s="33">
        <v>3</v>
      </c>
      <c r="H3954" s="33">
        <v>4</v>
      </c>
      <c r="I3954" s="33">
        <v>1</v>
      </c>
      <c r="J3954" s="33">
        <v>1</v>
      </c>
      <c r="K3954" s="33">
        <v>8</v>
      </c>
      <c r="L3954" s="33" t="s">
        <v>4889</v>
      </c>
      <c r="M3954" s="1" t="s">
        <v>29947</v>
      </c>
      <c r="N3954" s="1" t="s">
        <v>177</v>
      </c>
    </row>
    <row r="3955" spans="1:14" x14ac:dyDescent="0.25">
      <c r="A3955" s="1" t="s">
        <v>25797</v>
      </c>
      <c r="B3955" s="1" t="s">
        <v>15642</v>
      </c>
      <c r="C3955" s="1" t="s">
        <v>29948</v>
      </c>
      <c r="D3955" s="1" t="s">
        <v>175</v>
      </c>
      <c r="E3955" s="33" t="str">
        <f t="shared" si="10"/>
        <v>1.3.4.1.1.9</v>
      </c>
      <c r="F3955" s="33">
        <v>1</v>
      </c>
      <c r="G3955" s="33">
        <v>3</v>
      </c>
      <c r="H3955" s="33">
        <v>4</v>
      </c>
      <c r="I3955" s="33">
        <v>1</v>
      </c>
      <c r="J3955" s="33">
        <v>1</v>
      </c>
      <c r="K3955" s="33">
        <v>9</v>
      </c>
      <c r="L3955" s="33" t="s">
        <v>4886</v>
      </c>
      <c r="M3955" s="1" t="s">
        <v>29948</v>
      </c>
      <c r="N3955" s="1" t="s">
        <v>175</v>
      </c>
    </row>
    <row r="3956" spans="1:14" x14ac:dyDescent="0.25">
      <c r="A3956" s="1" t="s">
        <v>25798</v>
      </c>
      <c r="B3956" s="1" t="s">
        <v>15643</v>
      </c>
      <c r="C3956" s="1" t="s">
        <v>29949</v>
      </c>
      <c r="D3956" s="1" t="s">
        <v>16233</v>
      </c>
      <c r="E3956" s="33" t="str">
        <f t="shared" si="10"/>
        <v>1.3.4.1.1.10</v>
      </c>
      <c r="F3956" s="33">
        <v>1</v>
      </c>
      <c r="G3956" s="33">
        <v>3</v>
      </c>
      <c r="H3956" s="33">
        <v>4</v>
      </c>
      <c r="I3956" s="33">
        <v>1</v>
      </c>
      <c r="J3956" s="33">
        <v>1</v>
      </c>
      <c r="K3956" s="33">
        <v>10</v>
      </c>
      <c r="L3956" s="33" t="s">
        <v>5244</v>
      </c>
      <c r="M3956" s="1" t="s">
        <v>29949</v>
      </c>
      <c r="N3956" s="1" t="s">
        <v>16233</v>
      </c>
    </row>
    <row r="3957" spans="1:14" x14ac:dyDescent="0.25">
      <c r="A3957" s="1" t="s">
        <v>25799</v>
      </c>
      <c r="B3957" s="1" t="s">
        <v>15644</v>
      </c>
      <c r="C3957" s="1" t="s">
        <v>29950</v>
      </c>
      <c r="D3957" s="1" t="s">
        <v>16234</v>
      </c>
      <c r="E3957" s="33" t="str">
        <f t="shared" si="10"/>
        <v>1.3.4.1.2.1</v>
      </c>
      <c r="F3957" s="33">
        <v>1</v>
      </c>
      <c r="G3957" s="33">
        <v>3</v>
      </c>
      <c r="H3957" s="33">
        <v>4</v>
      </c>
      <c r="I3957" s="33">
        <v>1</v>
      </c>
      <c r="J3957" s="33">
        <v>2</v>
      </c>
      <c r="K3957" s="33">
        <v>1</v>
      </c>
      <c r="L3957" s="33" t="s">
        <v>4890</v>
      </c>
      <c r="M3957" s="1" t="s">
        <v>29950</v>
      </c>
      <c r="N3957" s="1" t="s">
        <v>16234</v>
      </c>
    </row>
    <row r="3958" spans="1:14" x14ac:dyDescent="0.25">
      <c r="A3958" s="1" t="s">
        <v>25800</v>
      </c>
      <c r="B3958" s="1" t="s">
        <v>15645</v>
      </c>
      <c r="C3958" s="1" t="s">
        <v>29951</v>
      </c>
      <c r="D3958" s="1" t="s">
        <v>16235</v>
      </c>
      <c r="E3958" s="33" t="str">
        <f t="shared" si="10"/>
        <v>1.3.4.1.2.2</v>
      </c>
      <c r="F3958" s="33">
        <v>1</v>
      </c>
      <c r="G3958" s="33">
        <v>3</v>
      </c>
      <c r="H3958" s="33">
        <v>4</v>
      </c>
      <c r="I3958" s="33">
        <v>1</v>
      </c>
      <c r="J3958" s="33">
        <v>2</v>
      </c>
      <c r="K3958" s="33">
        <v>2</v>
      </c>
      <c r="L3958" s="33" t="s">
        <v>4891</v>
      </c>
      <c r="M3958" s="1" t="s">
        <v>29951</v>
      </c>
      <c r="N3958" s="1" t="s">
        <v>16235</v>
      </c>
    </row>
    <row r="3959" spans="1:14" x14ac:dyDescent="0.25">
      <c r="A3959" s="1" t="s">
        <v>25801</v>
      </c>
      <c r="B3959" s="1" t="s">
        <v>15646</v>
      </c>
      <c r="C3959" s="1" t="s">
        <v>29952</v>
      </c>
      <c r="D3959" s="1" t="s">
        <v>16236</v>
      </c>
      <c r="E3959" s="33" t="str">
        <f t="shared" si="10"/>
        <v>1.3.4.1.2.3</v>
      </c>
      <c r="F3959" s="33">
        <v>1</v>
      </c>
      <c r="G3959" s="33">
        <v>3</v>
      </c>
      <c r="H3959" s="33">
        <v>4</v>
      </c>
      <c r="I3959" s="33">
        <v>1</v>
      </c>
      <c r="J3959" s="33">
        <v>2</v>
      </c>
      <c r="K3959" s="33">
        <v>3</v>
      </c>
      <c r="L3959" s="33" t="s">
        <v>4892</v>
      </c>
      <c r="M3959" s="1" t="s">
        <v>29952</v>
      </c>
      <c r="N3959" s="1" t="s">
        <v>16236</v>
      </c>
    </row>
    <row r="3960" spans="1:14" x14ac:dyDescent="0.25">
      <c r="A3960" s="1" t="s">
        <v>25802</v>
      </c>
      <c r="B3960" s="1" t="s">
        <v>15647</v>
      </c>
      <c r="C3960" s="1" t="s">
        <v>29953</v>
      </c>
      <c r="D3960" s="1" t="s">
        <v>16237</v>
      </c>
      <c r="E3960" s="33" t="str">
        <f t="shared" si="10"/>
        <v>1.3.4.1.2.4</v>
      </c>
      <c r="F3960" s="33">
        <v>1</v>
      </c>
      <c r="G3960" s="33">
        <v>3</v>
      </c>
      <c r="H3960" s="33">
        <v>4</v>
      </c>
      <c r="I3960" s="33">
        <v>1</v>
      </c>
      <c r="J3960" s="33">
        <v>2</v>
      </c>
      <c r="K3960" s="33">
        <v>4</v>
      </c>
      <c r="L3960" s="33" t="s">
        <v>5245</v>
      </c>
      <c r="M3960" s="1" t="s">
        <v>29953</v>
      </c>
      <c r="N3960" s="1" t="s">
        <v>16237</v>
      </c>
    </row>
    <row r="3961" spans="1:14" x14ac:dyDescent="0.25">
      <c r="A3961" s="1" t="s">
        <v>25803</v>
      </c>
      <c r="B3961" s="1" t="s">
        <v>15648</v>
      </c>
      <c r="C3961" s="1" t="s">
        <v>29954</v>
      </c>
      <c r="D3961" s="1" t="s">
        <v>16238</v>
      </c>
      <c r="E3961" s="33" t="str">
        <f t="shared" si="10"/>
        <v>1.3.4.1.2.5</v>
      </c>
      <c r="F3961" s="33">
        <v>1</v>
      </c>
      <c r="G3961" s="33">
        <v>3</v>
      </c>
      <c r="H3961" s="33">
        <v>4</v>
      </c>
      <c r="I3961" s="33">
        <v>1</v>
      </c>
      <c r="J3961" s="33">
        <v>2</v>
      </c>
      <c r="K3961" s="33">
        <v>5</v>
      </c>
      <c r="L3961" s="33" t="s">
        <v>4893</v>
      </c>
      <c r="M3961" s="1" t="s">
        <v>29954</v>
      </c>
      <c r="N3961" s="1" t="s">
        <v>16238</v>
      </c>
    </row>
    <row r="3962" spans="1:14" x14ac:dyDescent="0.25">
      <c r="A3962" s="1" t="s">
        <v>25804</v>
      </c>
      <c r="B3962" s="1" t="s">
        <v>15649</v>
      </c>
      <c r="C3962" s="1" t="s">
        <v>29955</v>
      </c>
      <c r="D3962" s="1" t="s">
        <v>16239</v>
      </c>
      <c r="E3962" s="33" t="str">
        <f t="shared" si="10"/>
        <v>1.3.4.1.2.6</v>
      </c>
      <c r="F3962" s="33">
        <v>1</v>
      </c>
      <c r="G3962" s="33">
        <v>3</v>
      </c>
      <c r="H3962" s="33">
        <v>4</v>
      </c>
      <c r="I3962" s="33">
        <v>1</v>
      </c>
      <c r="J3962" s="33">
        <v>2</v>
      </c>
      <c r="K3962" s="33">
        <v>6</v>
      </c>
      <c r="L3962" s="33" t="s">
        <v>4896</v>
      </c>
      <c r="M3962" s="1" t="s">
        <v>29955</v>
      </c>
      <c r="N3962" s="1" t="s">
        <v>16239</v>
      </c>
    </row>
    <row r="3963" spans="1:14" x14ac:dyDescent="0.25">
      <c r="A3963" s="1" t="s">
        <v>25805</v>
      </c>
      <c r="B3963" s="1" t="s">
        <v>15650</v>
      </c>
      <c r="C3963" s="1" t="s">
        <v>29956</v>
      </c>
      <c r="D3963" s="1" t="s">
        <v>16240</v>
      </c>
      <c r="E3963" s="33" t="str">
        <f t="shared" si="10"/>
        <v>1.3.4.1.2.7</v>
      </c>
      <c r="F3963" s="33">
        <v>1</v>
      </c>
      <c r="G3963" s="33">
        <v>3</v>
      </c>
      <c r="H3963" s="33">
        <v>4</v>
      </c>
      <c r="I3963" s="33">
        <v>1</v>
      </c>
      <c r="J3963" s="33">
        <v>2</v>
      </c>
      <c r="K3963" s="33">
        <v>7</v>
      </c>
      <c r="L3963" s="33" t="s">
        <v>4897</v>
      </c>
      <c r="M3963" s="1" t="s">
        <v>29956</v>
      </c>
      <c r="N3963" s="1" t="s">
        <v>16240</v>
      </c>
    </row>
    <row r="3964" spans="1:14" x14ac:dyDescent="0.25">
      <c r="A3964" s="1" t="s">
        <v>25806</v>
      </c>
      <c r="B3964" s="1" t="s">
        <v>15651</v>
      </c>
      <c r="C3964" s="1" t="s">
        <v>29957</v>
      </c>
      <c r="D3964" s="1" t="s">
        <v>16241</v>
      </c>
      <c r="E3964" s="33" t="str">
        <f t="shared" si="10"/>
        <v>1.3.4.1.2.8</v>
      </c>
      <c r="F3964" s="33">
        <v>1</v>
      </c>
      <c r="G3964" s="33">
        <v>3</v>
      </c>
      <c r="H3964" s="33">
        <v>4</v>
      </c>
      <c r="I3964" s="33">
        <v>1</v>
      </c>
      <c r="J3964" s="33">
        <v>2</v>
      </c>
      <c r="K3964" s="33">
        <v>8</v>
      </c>
      <c r="L3964" s="33" t="s">
        <v>4898</v>
      </c>
      <c r="M3964" s="1" t="s">
        <v>29957</v>
      </c>
      <c r="N3964" s="1" t="s">
        <v>16241</v>
      </c>
    </row>
    <row r="3965" spans="1:14" x14ac:dyDescent="0.25">
      <c r="A3965" s="1" t="s">
        <v>25807</v>
      </c>
      <c r="B3965" s="1" t="s">
        <v>15652</v>
      </c>
      <c r="C3965" s="1" t="s">
        <v>29958</v>
      </c>
      <c r="D3965" s="1" t="s">
        <v>16242</v>
      </c>
      <c r="E3965" s="33" t="str">
        <f t="shared" si="10"/>
        <v>1.3.4.1.2.9</v>
      </c>
      <c r="F3965" s="33">
        <v>1</v>
      </c>
      <c r="G3965" s="33">
        <v>3</v>
      </c>
      <c r="H3965" s="33">
        <v>4</v>
      </c>
      <c r="I3965" s="33">
        <v>1</v>
      </c>
      <c r="J3965" s="33">
        <v>2</v>
      </c>
      <c r="K3965" s="33">
        <v>9</v>
      </c>
      <c r="L3965" s="33" t="s">
        <v>4894</v>
      </c>
      <c r="M3965" s="1" t="s">
        <v>29958</v>
      </c>
      <c r="N3965" s="1" t="s">
        <v>16242</v>
      </c>
    </row>
    <row r="3966" spans="1:14" x14ac:dyDescent="0.25">
      <c r="A3966" s="1" t="s">
        <v>25808</v>
      </c>
      <c r="B3966" s="1" t="s">
        <v>15653</v>
      </c>
      <c r="C3966" s="1" t="s">
        <v>29959</v>
      </c>
      <c r="D3966" s="1" t="s">
        <v>179</v>
      </c>
      <c r="E3966" s="33" t="str">
        <f t="shared" si="10"/>
        <v>1.3.4.1.2.10</v>
      </c>
      <c r="F3966" s="33">
        <v>1</v>
      </c>
      <c r="G3966" s="33">
        <v>3</v>
      </c>
      <c r="H3966" s="33">
        <v>4</v>
      </c>
      <c r="I3966" s="33">
        <v>1</v>
      </c>
      <c r="J3966" s="33">
        <v>2</v>
      </c>
      <c r="K3966" s="33">
        <v>10</v>
      </c>
      <c r="L3966" s="33" t="s">
        <v>4895</v>
      </c>
      <c r="M3966" s="1" t="s">
        <v>29959</v>
      </c>
      <c r="N3966" s="1" t="s">
        <v>179</v>
      </c>
    </row>
    <row r="3967" spans="1:14" x14ac:dyDescent="0.25">
      <c r="A3967" s="1" t="s">
        <v>25809</v>
      </c>
      <c r="B3967" s="1" t="s">
        <v>15654</v>
      </c>
      <c r="C3967" s="1" t="s">
        <v>29960</v>
      </c>
      <c r="D3967" s="1" t="s">
        <v>16243</v>
      </c>
      <c r="E3967" s="33" t="str">
        <f t="shared" si="10"/>
        <v>1.3.4.1.2.11</v>
      </c>
      <c r="F3967" s="33">
        <v>1</v>
      </c>
      <c r="G3967" s="33">
        <v>3</v>
      </c>
      <c r="H3967" s="33">
        <v>4</v>
      </c>
      <c r="I3967" s="33">
        <v>1</v>
      </c>
      <c r="J3967" s="33">
        <v>2</v>
      </c>
      <c r="K3967" s="33">
        <v>11</v>
      </c>
      <c r="L3967" s="33" t="s">
        <v>5246</v>
      </c>
      <c r="M3967" s="1" t="s">
        <v>29960</v>
      </c>
      <c r="N3967" s="1" t="s">
        <v>16243</v>
      </c>
    </row>
    <row r="3968" spans="1:14" x14ac:dyDescent="0.25">
      <c r="A3968" s="1" t="s">
        <v>25810</v>
      </c>
      <c r="B3968" s="1" t="s">
        <v>15655</v>
      </c>
      <c r="C3968" s="1" t="s">
        <v>29961</v>
      </c>
      <c r="D3968" s="1" t="s">
        <v>16244</v>
      </c>
      <c r="E3968" s="33" t="str">
        <f t="shared" si="10"/>
        <v>1.3.4.1.2.12</v>
      </c>
      <c r="F3968" s="33">
        <v>1</v>
      </c>
      <c r="G3968" s="33">
        <v>3</v>
      </c>
      <c r="H3968" s="33">
        <v>4</v>
      </c>
      <c r="I3968" s="33">
        <v>1</v>
      </c>
      <c r="J3968" s="33">
        <v>2</v>
      </c>
      <c r="K3968" s="33">
        <v>12</v>
      </c>
      <c r="L3968" s="33" t="s">
        <v>4648</v>
      </c>
      <c r="M3968" s="1" t="s">
        <v>29961</v>
      </c>
      <c r="N3968" s="1" t="s">
        <v>16244</v>
      </c>
    </row>
    <row r="3969" spans="1:14" x14ac:dyDescent="0.25">
      <c r="A3969" s="1" t="s">
        <v>25811</v>
      </c>
      <c r="B3969" s="1" t="s">
        <v>15656</v>
      </c>
      <c r="C3969" s="1" t="s">
        <v>29962</v>
      </c>
      <c r="D3969" s="1" t="s">
        <v>16245</v>
      </c>
      <c r="E3969" s="33" t="str">
        <f t="shared" si="10"/>
        <v>1.3.4.1.2.13</v>
      </c>
      <c r="F3969" s="33">
        <v>1</v>
      </c>
      <c r="G3969" s="33">
        <v>3</v>
      </c>
      <c r="H3969" s="33">
        <v>4</v>
      </c>
      <c r="I3969" s="33">
        <v>1</v>
      </c>
      <c r="J3969" s="33">
        <v>2</v>
      </c>
      <c r="K3969" s="33">
        <v>13</v>
      </c>
      <c r="L3969" s="33" t="s">
        <v>5247</v>
      </c>
      <c r="M3969" s="1" t="s">
        <v>29962</v>
      </c>
      <c r="N3969" s="1" t="s">
        <v>16245</v>
      </c>
    </row>
    <row r="3970" spans="1:14" x14ac:dyDescent="0.25">
      <c r="A3970" s="1" t="s">
        <v>25812</v>
      </c>
      <c r="B3970" s="1" t="s">
        <v>15657</v>
      </c>
      <c r="C3970" s="1" t="s">
        <v>29963</v>
      </c>
      <c r="D3970" s="1" t="s">
        <v>180</v>
      </c>
      <c r="E3970" s="33" t="str">
        <f t="shared" si="10"/>
        <v>1.3.4.2.1.1</v>
      </c>
      <c r="F3970" s="33">
        <v>1</v>
      </c>
      <c r="G3970" s="33">
        <v>3</v>
      </c>
      <c r="H3970" s="33">
        <v>4</v>
      </c>
      <c r="I3970" s="33">
        <v>2</v>
      </c>
      <c r="J3970" s="33">
        <v>1</v>
      </c>
      <c r="K3970" s="33">
        <v>1</v>
      </c>
      <c r="L3970" s="33" t="s">
        <v>4899</v>
      </c>
      <c r="M3970" s="1" t="s">
        <v>29963</v>
      </c>
      <c r="N3970" s="1" t="s">
        <v>180</v>
      </c>
    </row>
    <row r="3971" spans="1:14" x14ac:dyDescent="0.25">
      <c r="A3971" s="1" t="s">
        <v>25813</v>
      </c>
      <c r="B3971" s="1" t="s">
        <v>15658</v>
      </c>
      <c r="C3971" s="1" t="s">
        <v>29964</v>
      </c>
      <c r="D3971" s="1" t="s">
        <v>182</v>
      </c>
      <c r="E3971" s="33" t="str">
        <f t="shared" si="10"/>
        <v>1.3.4.2.1.2</v>
      </c>
      <c r="F3971" s="33">
        <v>1</v>
      </c>
      <c r="G3971" s="33">
        <v>3</v>
      </c>
      <c r="H3971" s="33">
        <v>4</v>
      </c>
      <c r="I3971" s="33">
        <v>2</v>
      </c>
      <c r="J3971" s="33">
        <v>1</v>
      </c>
      <c r="K3971" s="33">
        <v>2</v>
      </c>
      <c r="L3971" s="33" t="s">
        <v>4900</v>
      </c>
      <c r="M3971" s="1" t="s">
        <v>29964</v>
      </c>
      <c r="N3971" s="1" t="s">
        <v>182</v>
      </c>
    </row>
    <row r="3972" spans="1:14" x14ac:dyDescent="0.25">
      <c r="A3972" s="1" t="s">
        <v>25814</v>
      </c>
      <c r="B3972" s="1" t="s">
        <v>15659</v>
      </c>
      <c r="C3972" s="1" t="s">
        <v>29965</v>
      </c>
      <c r="D3972" s="1" t="s">
        <v>183</v>
      </c>
      <c r="E3972" s="33" t="str">
        <f t="shared" si="10"/>
        <v>1.3.4.2.1.3</v>
      </c>
      <c r="F3972" s="33">
        <v>1</v>
      </c>
      <c r="G3972" s="33">
        <v>3</v>
      </c>
      <c r="H3972" s="33">
        <v>4</v>
      </c>
      <c r="I3972" s="33">
        <v>2</v>
      </c>
      <c r="J3972" s="33">
        <v>1</v>
      </c>
      <c r="K3972" s="33">
        <v>3</v>
      </c>
      <c r="L3972" s="33" t="s">
        <v>4901</v>
      </c>
      <c r="M3972" s="1" t="s">
        <v>29965</v>
      </c>
      <c r="N3972" s="1" t="s">
        <v>183</v>
      </c>
    </row>
    <row r="3973" spans="1:14" x14ac:dyDescent="0.25">
      <c r="A3973" s="1" t="s">
        <v>25815</v>
      </c>
      <c r="B3973" s="1" t="s">
        <v>15660</v>
      </c>
      <c r="C3973" s="1" t="s">
        <v>29966</v>
      </c>
      <c r="D3973" s="1" t="s">
        <v>184</v>
      </c>
      <c r="E3973" s="33" t="str">
        <f t="shared" si="10"/>
        <v>1.3.4.2.1.4</v>
      </c>
      <c r="F3973" s="33">
        <v>1</v>
      </c>
      <c r="G3973" s="33">
        <v>3</v>
      </c>
      <c r="H3973" s="33">
        <v>4</v>
      </c>
      <c r="I3973" s="33">
        <v>2</v>
      </c>
      <c r="J3973" s="33">
        <v>1</v>
      </c>
      <c r="K3973" s="33">
        <v>4</v>
      </c>
      <c r="L3973" s="33" t="s">
        <v>4902</v>
      </c>
      <c r="M3973" s="1" t="s">
        <v>29966</v>
      </c>
      <c r="N3973" s="1" t="s">
        <v>184</v>
      </c>
    </row>
    <row r="3974" spans="1:14" x14ac:dyDescent="0.25">
      <c r="A3974" s="1" t="s">
        <v>25816</v>
      </c>
      <c r="B3974" s="1" t="s">
        <v>15661</v>
      </c>
      <c r="C3974" s="1" t="s">
        <v>29967</v>
      </c>
      <c r="D3974" s="1" t="s">
        <v>185</v>
      </c>
      <c r="E3974" s="33" t="str">
        <f t="shared" si="10"/>
        <v>1.3.4.2.1.5</v>
      </c>
      <c r="F3974" s="33">
        <v>1</v>
      </c>
      <c r="G3974" s="33">
        <v>3</v>
      </c>
      <c r="H3974" s="33">
        <v>4</v>
      </c>
      <c r="I3974" s="33">
        <v>2</v>
      </c>
      <c r="J3974" s="33">
        <v>1</v>
      </c>
      <c r="K3974" s="33">
        <v>5</v>
      </c>
      <c r="L3974" s="33" t="s">
        <v>4903</v>
      </c>
      <c r="M3974" s="1" t="s">
        <v>29967</v>
      </c>
      <c r="N3974" s="1" t="s">
        <v>185</v>
      </c>
    </row>
    <row r="3975" spans="1:14" x14ac:dyDescent="0.25">
      <c r="A3975" s="1" t="s">
        <v>25817</v>
      </c>
      <c r="B3975" s="1" t="s">
        <v>15662</v>
      </c>
      <c r="C3975" s="1" t="s">
        <v>29968</v>
      </c>
      <c r="D3975" s="1" t="s">
        <v>186</v>
      </c>
      <c r="E3975" s="33" t="str">
        <f t="shared" si="10"/>
        <v>1.3.4.2.1.6</v>
      </c>
      <c r="F3975" s="33">
        <v>1</v>
      </c>
      <c r="G3975" s="33">
        <v>3</v>
      </c>
      <c r="H3975" s="33">
        <v>4</v>
      </c>
      <c r="I3975" s="33">
        <v>2</v>
      </c>
      <c r="J3975" s="33">
        <v>1</v>
      </c>
      <c r="K3975" s="33">
        <v>6</v>
      </c>
      <c r="L3975" s="33" t="s">
        <v>4904</v>
      </c>
      <c r="M3975" s="1" t="s">
        <v>29968</v>
      </c>
      <c r="N3975" s="1" t="s">
        <v>186</v>
      </c>
    </row>
    <row r="3976" spans="1:14" x14ac:dyDescent="0.25">
      <c r="A3976" s="1" t="s">
        <v>25818</v>
      </c>
      <c r="B3976" s="1" t="s">
        <v>15663</v>
      </c>
      <c r="C3976" s="1" t="s">
        <v>29969</v>
      </c>
      <c r="D3976" s="1" t="s">
        <v>16246</v>
      </c>
      <c r="E3976" s="33" t="str">
        <f t="shared" si="10"/>
        <v>1.3.4.2.1.7</v>
      </c>
      <c r="F3976" s="33">
        <v>1</v>
      </c>
      <c r="G3976" s="33">
        <v>3</v>
      </c>
      <c r="H3976" s="33">
        <v>4</v>
      </c>
      <c r="I3976" s="33">
        <v>2</v>
      </c>
      <c r="J3976" s="33">
        <v>1</v>
      </c>
      <c r="K3976" s="33">
        <v>7</v>
      </c>
      <c r="L3976" s="33" t="s">
        <v>5248</v>
      </c>
      <c r="M3976" s="1" t="s">
        <v>29969</v>
      </c>
      <c r="N3976" s="1" t="s">
        <v>16246</v>
      </c>
    </row>
    <row r="3977" spans="1:14" x14ac:dyDescent="0.25">
      <c r="A3977" s="1" t="s">
        <v>25819</v>
      </c>
      <c r="B3977" s="1" t="s">
        <v>15664</v>
      </c>
      <c r="C3977" s="1" t="s">
        <v>29970</v>
      </c>
      <c r="D3977" s="1" t="s">
        <v>16247</v>
      </c>
      <c r="E3977" s="33" t="str">
        <f t="shared" si="10"/>
        <v>1.3.4.2.1.8</v>
      </c>
      <c r="F3977" s="33">
        <v>1</v>
      </c>
      <c r="G3977" s="33">
        <v>3</v>
      </c>
      <c r="H3977" s="33">
        <v>4</v>
      </c>
      <c r="I3977" s="33">
        <v>2</v>
      </c>
      <c r="J3977" s="33">
        <v>1</v>
      </c>
      <c r="K3977" s="33">
        <v>8</v>
      </c>
      <c r="L3977" s="33" t="s">
        <v>5249</v>
      </c>
      <c r="M3977" s="1" t="s">
        <v>29970</v>
      </c>
      <c r="N3977" s="1" t="s">
        <v>16247</v>
      </c>
    </row>
    <row r="3978" spans="1:14" x14ac:dyDescent="0.25">
      <c r="A3978" s="1" t="s">
        <v>25820</v>
      </c>
      <c r="B3978" s="1" t="s">
        <v>15665</v>
      </c>
      <c r="C3978" s="1" t="s">
        <v>29971</v>
      </c>
      <c r="D3978" s="1" t="s">
        <v>187</v>
      </c>
      <c r="E3978" s="33" t="str">
        <f t="shared" si="10"/>
        <v>1.3.4.2.2.1</v>
      </c>
      <c r="F3978" s="33">
        <v>1</v>
      </c>
      <c r="G3978" s="33">
        <v>3</v>
      </c>
      <c r="H3978" s="33">
        <v>4</v>
      </c>
      <c r="I3978" s="33">
        <v>2</v>
      </c>
      <c r="J3978" s="33">
        <v>2</v>
      </c>
      <c r="K3978" s="33">
        <v>1</v>
      </c>
      <c r="L3978" s="33" t="s">
        <v>4905</v>
      </c>
      <c r="M3978" s="1" t="s">
        <v>29971</v>
      </c>
      <c r="N3978" s="1" t="s">
        <v>187</v>
      </c>
    </row>
    <row r="3979" spans="1:14" x14ac:dyDescent="0.25">
      <c r="A3979" s="1" t="s">
        <v>25821</v>
      </c>
      <c r="B3979" s="1" t="s">
        <v>15666</v>
      </c>
      <c r="C3979" s="1" t="s">
        <v>29972</v>
      </c>
      <c r="D3979" s="1" t="s">
        <v>188</v>
      </c>
      <c r="E3979" s="33" t="str">
        <f t="shared" si="10"/>
        <v>1.3.4.2.2.2</v>
      </c>
      <c r="F3979" s="33">
        <v>1</v>
      </c>
      <c r="G3979" s="33">
        <v>3</v>
      </c>
      <c r="H3979" s="33">
        <v>4</v>
      </c>
      <c r="I3979" s="33">
        <v>2</v>
      </c>
      <c r="J3979" s="33">
        <v>2</v>
      </c>
      <c r="K3979" s="33">
        <v>2</v>
      </c>
      <c r="L3979" s="33" t="s">
        <v>4906</v>
      </c>
      <c r="M3979" s="1" t="s">
        <v>29972</v>
      </c>
      <c r="N3979" s="1" t="s">
        <v>188</v>
      </c>
    </row>
    <row r="3980" spans="1:14" x14ac:dyDescent="0.25">
      <c r="A3980" s="1" t="s">
        <v>25822</v>
      </c>
      <c r="B3980" s="1" t="s">
        <v>15667</v>
      </c>
      <c r="C3980" s="1" t="s">
        <v>29973</v>
      </c>
      <c r="D3980" s="1" t="s">
        <v>189</v>
      </c>
      <c r="E3980" s="33" t="str">
        <f t="shared" si="10"/>
        <v>1.3.4.2.2.3</v>
      </c>
      <c r="F3980" s="33">
        <v>1</v>
      </c>
      <c r="G3980" s="33">
        <v>3</v>
      </c>
      <c r="H3980" s="33">
        <v>4</v>
      </c>
      <c r="I3980" s="33">
        <v>2</v>
      </c>
      <c r="J3980" s="33">
        <v>2</v>
      </c>
      <c r="K3980" s="33">
        <v>3</v>
      </c>
      <c r="L3980" s="33" t="s">
        <v>4907</v>
      </c>
      <c r="M3980" s="1" t="s">
        <v>29973</v>
      </c>
      <c r="N3980" s="1" t="s">
        <v>189</v>
      </c>
    </row>
    <row r="3981" spans="1:14" x14ac:dyDescent="0.25">
      <c r="A3981" s="1" t="s">
        <v>25823</v>
      </c>
      <c r="B3981" s="1" t="s">
        <v>15668</v>
      </c>
      <c r="C3981" s="1" t="s">
        <v>29974</v>
      </c>
      <c r="D3981" s="1" t="s">
        <v>16248</v>
      </c>
      <c r="E3981" s="33" t="str">
        <f t="shared" si="10"/>
        <v>1.3.4.2.2.4</v>
      </c>
      <c r="F3981" s="33">
        <v>1</v>
      </c>
      <c r="G3981" s="33">
        <v>3</v>
      </c>
      <c r="H3981" s="33">
        <v>4</v>
      </c>
      <c r="I3981" s="33">
        <v>2</v>
      </c>
      <c r="J3981" s="33">
        <v>2</v>
      </c>
      <c r="K3981" s="33">
        <v>4</v>
      </c>
      <c r="L3981" s="33" t="s">
        <v>4908</v>
      </c>
      <c r="M3981" s="1" t="s">
        <v>29974</v>
      </c>
      <c r="N3981" s="1" t="s">
        <v>16248</v>
      </c>
    </row>
    <row r="3982" spans="1:14" x14ac:dyDescent="0.25">
      <c r="A3982" s="1" t="s">
        <v>25824</v>
      </c>
      <c r="B3982" s="1" t="s">
        <v>15669</v>
      </c>
      <c r="C3982" s="1" t="s">
        <v>29975</v>
      </c>
      <c r="D3982" s="1" t="s">
        <v>16249</v>
      </c>
      <c r="E3982" s="33" t="str">
        <f t="shared" si="10"/>
        <v>1.3.4.2.2.5</v>
      </c>
      <c r="F3982" s="33">
        <v>1</v>
      </c>
      <c r="G3982" s="33">
        <v>3</v>
      </c>
      <c r="H3982" s="33">
        <v>4</v>
      </c>
      <c r="I3982" s="33">
        <v>2</v>
      </c>
      <c r="J3982" s="33">
        <v>2</v>
      </c>
      <c r="K3982" s="33">
        <v>5</v>
      </c>
      <c r="L3982" s="33" t="s">
        <v>4909</v>
      </c>
      <c r="M3982" s="1" t="s">
        <v>29975</v>
      </c>
      <c r="N3982" s="1" t="s">
        <v>16249</v>
      </c>
    </row>
    <row r="3983" spans="1:14" x14ac:dyDescent="0.25">
      <c r="A3983" s="1" t="s">
        <v>25825</v>
      </c>
      <c r="B3983" s="1" t="s">
        <v>15670</v>
      </c>
      <c r="C3983" s="1" t="s">
        <v>29976</v>
      </c>
      <c r="D3983" s="1" t="s">
        <v>190</v>
      </c>
      <c r="E3983" s="33" t="str">
        <f t="shared" si="10"/>
        <v>1.3.4.2.2.6</v>
      </c>
      <c r="F3983" s="33">
        <v>1</v>
      </c>
      <c r="G3983" s="33">
        <v>3</v>
      </c>
      <c r="H3983" s="33">
        <v>4</v>
      </c>
      <c r="I3983" s="33">
        <v>2</v>
      </c>
      <c r="J3983" s="33">
        <v>2</v>
      </c>
      <c r="K3983" s="33">
        <v>6</v>
      </c>
      <c r="L3983" s="33" t="s">
        <v>4910</v>
      </c>
      <c r="M3983" s="1" t="s">
        <v>29976</v>
      </c>
      <c r="N3983" s="1" t="s">
        <v>190</v>
      </c>
    </row>
    <row r="3984" spans="1:14" x14ac:dyDescent="0.25">
      <c r="A3984" s="1" t="s">
        <v>25826</v>
      </c>
      <c r="B3984" s="1" t="s">
        <v>15671</v>
      </c>
      <c r="C3984" s="1" t="s">
        <v>29977</v>
      </c>
      <c r="D3984" s="1" t="s">
        <v>191</v>
      </c>
      <c r="E3984" s="33" t="str">
        <f t="shared" si="10"/>
        <v>1.3.4.2.2.7</v>
      </c>
      <c r="F3984" s="33">
        <v>1</v>
      </c>
      <c r="G3984" s="33">
        <v>3</v>
      </c>
      <c r="H3984" s="33">
        <v>4</v>
      </c>
      <c r="I3984" s="33">
        <v>2</v>
      </c>
      <c r="J3984" s="33">
        <v>2</v>
      </c>
      <c r="K3984" s="33">
        <v>7</v>
      </c>
      <c r="L3984" s="33" t="s">
        <v>4911</v>
      </c>
      <c r="M3984" s="1" t="s">
        <v>29977</v>
      </c>
      <c r="N3984" s="1" t="s">
        <v>191</v>
      </c>
    </row>
    <row r="3985" spans="1:14" x14ac:dyDescent="0.25">
      <c r="A3985" s="1" t="s">
        <v>25827</v>
      </c>
      <c r="B3985" s="1" t="s">
        <v>15672</v>
      </c>
      <c r="C3985" s="1" t="s">
        <v>29978</v>
      </c>
      <c r="D3985" s="1" t="s">
        <v>16250</v>
      </c>
      <c r="E3985" s="33" t="str">
        <f t="shared" si="10"/>
        <v>1.3.4.2.2.8</v>
      </c>
      <c r="F3985" s="33">
        <v>1</v>
      </c>
      <c r="G3985" s="33">
        <v>3</v>
      </c>
      <c r="H3985" s="33">
        <v>4</v>
      </c>
      <c r="I3985" s="33">
        <v>2</v>
      </c>
      <c r="J3985" s="33">
        <v>2</v>
      </c>
      <c r="K3985" s="33">
        <v>8</v>
      </c>
      <c r="L3985" s="33" t="s">
        <v>5250</v>
      </c>
      <c r="M3985" s="1" t="s">
        <v>29978</v>
      </c>
      <c r="N3985" s="1" t="s">
        <v>16250</v>
      </c>
    </row>
    <row r="3986" spans="1:14" x14ac:dyDescent="0.25">
      <c r="A3986" s="1" t="s">
        <v>25828</v>
      </c>
      <c r="B3986" s="1" t="s">
        <v>15673</v>
      </c>
      <c r="C3986" s="1" t="s">
        <v>29979</v>
      </c>
      <c r="D3986" s="1" t="s">
        <v>16251</v>
      </c>
      <c r="E3986" s="33" t="str">
        <f t="shared" si="10"/>
        <v>1.3.4.2.3.1</v>
      </c>
      <c r="F3986" s="33">
        <v>1</v>
      </c>
      <c r="G3986" s="33">
        <v>3</v>
      </c>
      <c r="H3986" s="33">
        <v>4</v>
      </c>
      <c r="I3986" s="33">
        <v>2</v>
      </c>
      <c r="J3986" s="33">
        <v>3</v>
      </c>
      <c r="K3986" s="33">
        <v>1</v>
      </c>
      <c r="L3986" s="33" t="s">
        <v>4912</v>
      </c>
      <c r="M3986" s="1" t="s">
        <v>29979</v>
      </c>
      <c r="N3986" s="1" t="s">
        <v>16251</v>
      </c>
    </row>
    <row r="3987" spans="1:14" x14ac:dyDescent="0.25">
      <c r="A3987" s="1" t="s">
        <v>25829</v>
      </c>
      <c r="B3987" s="1" t="s">
        <v>15674</v>
      </c>
      <c r="C3987" s="1" t="s">
        <v>29980</v>
      </c>
      <c r="D3987" s="1" t="s">
        <v>16252</v>
      </c>
      <c r="E3987" s="33" t="str">
        <f t="shared" si="10"/>
        <v>1.3.4.2.3.2</v>
      </c>
      <c r="F3987" s="33">
        <v>1</v>
      </c>
      <c r="G3987" s="33">
        <v>3</v>
      </c>
      <c r="H3987" s="33">
        <v>4</v>
      </c>
      <c r="I3987" s="33">
        <v>2</v>
      </c>
      <c r="J3987" s="33">
        <v>3</v>
      </c>
      <c r="K3987" s="33">
        <v>2</v>
      </c>
      <c r="L3987" s="33" t="s">
        <v>4913</v>
      </c>
      <c r="M3987" s="1" t="s">
        <v>29980</v>
      </c>
      <c r="N3987" s="1" t="s">
        <v>16252</v>
      </c>
    </row>
    <row r="3988" spans="1:14" x14ac:dyDescent="0.25">
      <c r="A3988" s="1" t="s">
        <v>25830</v>
      </c>
      <c r="B3988" s="1" t="s">
        <v>15675</v>
      </c>
      <c r="C3988" s="1" t="s">
        <v>29981</v>
      </c>
      <c r="D3988" s="1" t="s">
        <v>16253</v>
      </c>
      <c r="E3988" s="33" t="str">
        <f t="shared" si="10"/>
        <v>1.3.4.2.3.3</v>
      </c>
      <c r="F3988" s="33">
        <v>1</v>
      </c>
      <c r="G3988" s="33">
        <v>3</v>
      </c>
      <c r="H3988" s="33">
        <v>4</v>
      </c>
      <c r="I3988" s="33">
        <v>2</v>
      </c>
      <c r="J3988" s="33">
        <v>3</v>
      </c>
      <c r="K3988" s="33">
        <v>3</v>
      </c>
      <c r="L3988" s="33" t="s">
        <v>4914</v>
      </c>
      <c r="M3988" s="1" t="s">
        <v>29981</v>
      </c>
      <c r="N3988" s="1" t="s">
        <v>16253</v>
      </c>
    </row>
    <row r="3989" spans="1:14" x14ac:dyDescent="0.25">
      <c r="A3989" s="1" t="s">
        <v>25831</v>
      </c>
      <c r="B3989" s="1" t="s">
        <v>15676</v>
      </c>
      <c r="C3989" s="1" t="s">
        <v>29982</v>
      </c>
      <c r="D3989" s="1" t="s">
        <v>16254</v>
      </c>
      <c r="E3989" s="33" t="str">
        <f t="shared" si="10"/>
        <v>1.3.4.2.3.4</v>
      </c>
      <c r="F3989" s="33">
        <v>1</v>
      </c>
      <c r="G3989" s="33">
        <v>3</v>
      </c>
      <c r="H3989" s="33">
        <v>4</v>
      </c>
      <c r="I3989" s="33">
        <v>2</v>
      </c>
      <c r="J3989" s="33">
        <v>3</v>
      </c>
      <c r="K3989" s="33">
        <v>4</v>
      </c>
      <c r="L3989" s="33" t="s">
        <v>4915</v>
      </c>
      <c r="M3989" s="1" t="s">
        <v>29982</v>
      </c>
      <c r="N3989" s="1" t="s">
        <v>16254</v>
      </c>
    </row>
    <row r="3990" spans="1:14" x14ac:dyDescent="0.25">
      <c r="A3990" s="1" t="s">
        <v>25832</v>
      </c>
      <c r="B3990" s="1" t="s">
        <v>15677</v>
      </c>
      <c r="C3990" s="1" t="s">
        <v>29983</v>
      </c>
      <c r="D3990" s="1" t="s">
        <v>16255</v>
      </c>
      <c r="E3990" s="33" t="str">
        <f t="shared" si="10"/>
        <v>1.3.4.2.3.5</v>
      </c>
      <c r="F3990" s="33">
        <v>1</v>
      </c>
      <c r="G3990" s="33">
        <v>3</v>
      </c>
      <c r="H3990" s="33">
        <v>4</v>
      </c>
      <c r="I3990" s="33">
        <v>2</v>
      </c>
      <c r="J3990" s="33">
        <v>3</v>
      </c>
      <c r="K3990" s="33">
        <v>5</v>
      </c>
      <c r="L3990" s="33" t="s">
        <v>4916</v>
      </c>
      <c r="M3990" s="1" t="s">
        <v>29983</v>
      </c>
      <c r="N3990" s="1" t="s">
        <v>16255</v>
      </c>
    </row>
    <row r="3991" spans="1:14" x14ac:dyDescent="0.25">
      <c r="A3991" s="1" t="s">
        <v>25833</v>
      </c>
      <c r="B3991" s="1" t="s">
        <v>15678</v>
      </c>
      <c r="C3991" s="1" t="s">
        <v>29984</v>
      </c>
      <c r="D3991" s="1" t="s">
        <v>16256</v>
      </c>
      <c r="E3991" s="33" t="str">
        <f t="shared" si="10"/>
        <v>1.3.4.2.3.6</v>
      </c>
      <c r="F3991" s="33">
        <v>1</v>
      </c>
      <c r="G3991" s="33">
        <v>3</v>
      </c>
      <c r="H3991" s="33">
        <v>4</v>
      </c>
      <c r="I3991" s="33">
        <v>2</v>
      </c>
      <c r="J3991" s="33">
        <v>3</v>
      </c>
      <c r="K3991" s="33">
        <v>6</v>
      </c>
      <c r="L3991" s="33" t="s">
        <v>4917</v>
      </c>
      <c r="M3991" s="1" t="s">
        <v>29984</v>
      </c>
      <c r="N3991" s="1" t="s">
        <v>16256</v>
      </c>
    </row>
    <row r="3992" spans="1:14" x14ac:dyDescent="0.25">
      <c r="A3992" s="1" t="s">
        <v>25834</v>
      </c>
      <c r="B3992" s="1" t="s">
        <v>15679</v>
      </c>
      <c r="C3992" s="1" t="s">
        <v>29985</v>
      </c>
      <c r="D3992" s="1" t="s">
        <v>192</v>
      </c>
      <c r="E3992" s="33" t="str">
        <f t="shared" si="10"/>
        <v>1.3.4.2.3.7</v>
      </c>
      <c r="F3992" s="33">
        <v>1</v>
      </c>
      <c r="G3992" s="33">
        <v>3</v>
      </c>
      <c r="H3992" s="33">
        <v>4</v>
      </c>
      <c r="I3992" s="33">
        <v>2</v>
      </c>
      <c r="J3992" s="33">
        <v>3</v>
      </c>
      <c r="K3992" s="33">
        <v>7</v>
      </c>
      <c r="L3992" s="33" t="s">
        <v>4918</v>
      </c>
      <c r="M3992" s="1" t="s">
        <v>29985</v>
      </c>
      <c r="N3992" s="1" t="s">
        <v>192</v>
      </c>
    </row>
    <row r="3993" spans="1:14" x14ac:dyDescent="0.25">
      <c r="A3993" s="1" t="s">
        <v>25835</v>
      </c>
      <c r="B3993" s="1" t="s">
        <v>20607</v>
      </c>
      <c r="C3993" s="1" t="s">
        <v>29986</v>
      </c>
      <c r="D3993" s="1" t="s">
        <v>22951</v>
      </c>
      <c r="E3993" s="33" t="str">
        <f t="shared" si="10"/>
        <v>1.3.4.2.3.8</v>
      </c>
      <c r="F3993" s="33">
        <v>1</v>
      </c>
      <c r="G3993" s="33">
        <v>3</v>
      </c>
      <c r="H3993" s="33">
        <v>4</v>
      </c>
      <c r="I3993" s="33">
        <v>2</v>
      </c>
      <c r="J3993" s="33">
        <v>3</v>
      </c>
      <c r="K3993" s="33">
        <v>8</v>
      </c>
      <c r="L3993" s="33" t="s">
        <v>5251</v>
      </c>
      <c r="M3993" s="1" t="s">
        <v>29986</v>
      </c>
      <c r="N3993" s="1" t="s">
        <v>22951</v>
      </c>
    </row>
    <row r="3994" spans="1:14" x14ac:dyDescent="0.25">
      <c r="A3994" s="1" t="s">
        <v>25836</v>
      </c>
      <c r="B3994" s="1" t="s">
        <v>15680</v>
      </c>
      <c r="C3994" s="1" t="s">
        <v>29987</v>
      </c>
      <c r="D3994" s="1" t="s">
        <v>16257</v>
      </c>
      <c r="E3994" s="33" t="str">
        <f t="shared" si="10"/>
        <v>1.3.4.2.4.1</v>
      </c>
      <c r="F3994" s="33">
        <v>1</v>
      </c>
      <c r="G3994" s="33">
        <v>3</v>
      </c>
      <c r="H3994" s="33">
        <v>4</v>
      </c>
      <c r="I3994" s="33">
        <v>2</v>
      </c>
      <c r="J3994" s="33">
        <v>4</v>
      </c>
      <c r="K3994" s="33">
        <v>1</v>
      </c>
      <c r="L3994" s="33" t="s">
        <v>4919</v>
      </c>
      <c r="M3994" s="1" t="s">
        <v>29987</v>
      </c>
      <c r="N3994" s="1" t="s">
        <v>16257</v>
      </c>
    </row>
    <row r="3995" spans="1:14" x14ac:dyDescent="0.25">
      <c r="A3995" s="1" t="s">
        <v>25837</v>
      </c>
      <c r="B3995" s="1" t="s">
        <v>15681</v>
      </c>
      <c r="C3995" s="1" t="s">
        <v>29988</v>
      </c>
      <c r="D3995" s="1" t="s">
        <v>16258</v>
      </c>
      <c r="E3995" s="33" t="str">
        <f t="shared" si="10"/>
        <v>1.3.4.2.4.2</v>
      </c>
      <c r="F3995" s="33">
        <v>1</v>
      </c>
      <c r="G3995" s="33">
        <v>3</v>
      </c>
      <c r="H3995" s="33">
        <v>4</v>
      </c>
      <c r="I3995" s="33">
        <v>2</v>
      </c>
      <c r="J3995" s="33">
        <v>4</v>
      </c>
      <c r="K3995" s="33">
        <v>2</v>
      </c>
      <c r="L3995" s="33" t="s">
        <v>4920</v>
      </c>
      <c r="M3995" s="1" t="s">
        <v>29988</v>
      </c>
      <c r="N3995" s="1" t="s">
        <v>16258</v>
      </c>
    </row>
    <row r="3996" spans="1:14" x14ac:dyDescent="0.25">
      <c r="A3996" s="1" t="s">
        <v>25838</v>
      </c>
      <c r="B3996" s="1" t="s">
        <v>15682</v>
      </c>
      <c r="C3996" s="1" t="s">
        <v>29989</v>
      </c>
      <c r="D3996" s="1" t="s">
        <v>16259</v>
      </c>
      <c r="E3996" s="33" t="str">
        <f t="shared" si="10"/>
        <v>1.3.4.2.4.3</v>
      </c>
      <c r="F3996" s="33">
        <v>1</v>
      </c>
      <c r="G3996" s="33">
        <v>3</v>
      </c>
      <c r="H3996" s="33">
        <v>4</v>
      </c>
      <c r="I3996" s="33">
        <v>2</v>
      </c>
      <c r="J3996" s="33">
        <v>4</v>
      </c>
      <c r="K3996" s="33">
        <v>3</v>
      </c>
      <c r="L3996" s="33" t="s">
        <v>4921</v>
      </c>
      <c r="M3996" s="1" t="s">
        <v>29989</v>
      </c>
      <c r="N3996" s="1" t="s">
        <v>16259</v>
      </c>
    </row>
    <row r="3997" spans="1:14" x14ac:dyDescent="0.25">
      <c r="A3997" s="1" t="s">
        <v>25839</v>
      </c>
      <c r="B3997" s="1" t="s">
        <v>15683</v>
      </c>
      <c r="C3997" s="1" t="s">
        <v>29990</v>
      </c>
      <c r="D3997" s="1" t="s">
        <v>194</v>
      </c>
      <c r="E3997" s="33" t="str">
        <f t="shared" si="10"/>
        <v>1.3.4.2.4.4</v>
      </c>
      <c r="F3997" s="33">
        <v>1</v>
      </c>
      <c r="G3997" s="33">
        <v>3</v>
      </c>
      <c r="H3997" s="33">
        <v>4</v>
      </c>
      <c r="I3997" s="33">
        <v>2</v>
      </c>
      <c r="J3997" s="33">
        <v>4</v>
      </c>
      <c r="K3997" s="33">
        <v>4</v>
      </c>
      <c r="L3997" s="33" t="s">
        <v>4922</v>
      </c>
      <c r="M3997" s="1" t="s">
        <v>29990</v>
      </c>
      <c r="N3997" s="1" t="s">
        <v>194</v>
      </c>
    </row>
    <row r="3998" spans="1:14" x14ac:dyDescent="0.25">
      <c r="A3998" s="1" t="s">
        <v>25840</v>
      </c>
      <c r="B3998" s="1" t="s">
        <v>15684</v>
      </c>
      <c r="C3998" s="1" t="s">
        <v>29991</v>
      </c>
      <c r="D3998" s="1" t="s">
        <v>16260</v>
      </c>
      <c r="E3998" s="33" t="str">
        <f t="shared" si="10"/>
        <v>1.3.4.2.4.5</v>
      </c>
      <c r="F3998" s="33">
        <v>1</v>
      </c>
      <c r="G3998" s="33">
        <v>3</v>
      </c>
      <c r="H3998" s="33">
        <v>4</v>
      </c>
      <c r="I3998" s="33">
        <v>2</v>
      </c>
      <c r="J3998" s="33">
        <v>4</v>
      </c>
      <c r="K3998" s="33">
        <v>5</v>
      </c>
      <c r="L3998" s="33" t="s">
        <v>4923</v>
      </c>
      <c r="M3998" s="1" t="s">
        <v>29991</v>
      </c>
      <c r="N3998" s="1" t="s">
        <v>16260</v>
      </c>
    </row>
    <row r="3999" spans="1:14" x14ac:dyDescent="0.25">
      <c r="A3999" s="1" t="s">
        <v>25841</v>
      </c>
      <c r="B3999" s="1" t="s">
        <v>15685</v>
      </c>
      <c r="C3999" s="1" t="s">
        <v>29992</v>
      </c>
      <c r="D3999" s="1" t="s">
        <v>16261</v>
      </c>
      <c r="E3999" s="33" t="str">
        <f t="shared" si="10"/>
        <v>1.3.4.2.4.6</v>
      </c>
      <c r="F3999" s="33">
        <v>1</v>
      </c>
      <c r="G3999" s="33">
        <v>3</v>
      </c>
      <c r="H3999" s="33">
        <v>4</v>
      </c>
      <c r="I3999" s="33">
        <v>2</v>
      </c>
      <c r="J3999" s="33">
        <v>4</v>
      </c>
      <c r="K3999" s="33">
        <v>6</v>
      </c>
      <c r="L3999" s="33" t="s">
        <v>4924</v>
      </c>
      <c r="M3999" s="1" t="s">
        <v>29992</v>
      </c>
      <c r="N3999" s="1" t="s">
        <v>16261</v>
      </c>
    </row>
    <row r="4000" spans="1:14" x14ac:dyDescent="0.25">
      <c r="A4000" s="1" t="s">
        <v>25842</v>
      </c>
      <c r="B4000" s="1" t="s">
        <v>15686</v>
      </c>
      <c r="C4000" s="1" t="s">
        <v>29993</v>
      </c>
      <c r="D4000" s="1" t="s">
        <v>16262</v>
      </c>
      <c r="E4000" s="33" t="str">
        <f t="shared" si="10"/>
        <v>1.3.4.2.4.7</v>
      </c>
      <c r="F4000" s="33">
        <v>1</v>
      </c>
      <c r="G4000" s="33">
        <v>3</v>
      </c>
      <c r="H4000" s="33">
        <v>4</v>
      </c>
      <c r="I4000" s="33">
        <v>2</v>
      </c>
      <c r="J4000" s="33">
        <v>4</v>
      </c>
      <c r="K4000" s="33">
        <v>7</v>
      </c>
      <c r="L4000" s="33" t="s">
        <v>5252</v>
      </c>
      <c r="M4000" s="1" t="s">
        <v>29993</v>
      </c>
      <c r="N4000" s="1" t="s">
        <v>16262</v>
      </c>
    </row>
    <row r="4001" spans="1:14" x14ac:dyDescent="0.25">
      <c r="A4001" s="1" t="s">
        <v>25843</v>
      </c>
      <c r="B4001" s="1" t="s">
        <v>15687</v>
      </c>
      <c r="C4001" s="1" t="s">
        <v>29994</v>
      </c>
      <c r="D4001" s="1" t="s">
        <v>195</v>
      </c>
      <c r="E4001" s="33" t="str">
        <f t="shared" si="10"/>
        <v>1.3.4.2.5.1</v>
      </c>
      <c r="F4001" s="33">
        <v>1</v>
      </c>
      <c r="G4001" s="33">
        <v>3</v>
      </c>
      <c r="H4001" s="33">
        <v>4</v>
      </c>
      <c r="I4001" s="33">
        <v>2</v>
      </c>
      <c r="J4001" s="33">
        <v>5</v>
      </c>
      <c r="K4001" s="33">
        <v>1</v>
      </c>
      <c r="L4001" s="33" t="s">
        <v>4925</v>
      </c>
      <c r="M4001" s="1" t="s">
        <v>29994</v>
      </c>
      <c r="N4001" s="1" t="s">
        <v>195</v>
      </c>
    </row>
    <row r="4002" spans="1:14" x14ac:dyDescent="0.25">
      <c r="A4002" s="1" t="s">
        <v>25844</v>
      </c>
      <c r="B4002" s="1" t="s">
        <v>15688</v>
      </c>
      <c r="C4002" s="1" t="s">
        <v>29995</v>
      </c>
      <c r="D4002" s="1" t="s">
        <v>196</v>
      </c>
      <c r="E4002" s="33" t="str">
        <f t="shared" si="10"/>
        <v>1.3.4.2.5.2</v>
      </c>
      <c r="F4002" s="33">
        <v>1</v>
      </c>
      <c r="G4002" s="33">
        <v>3</v>
      </c>
      <c r="H4002" s="33">
        <v>4</v>
      </c>
      <c r="I4002" s="33">
        <v>2</v>
      </c>
      <c r="J4002" s="33">
        <v>5</v>
      </c>
      <c r="K4002" s="33">
        <v>2</v>
      </c>
      <c r="L4002" s="33" t="s">
        <v>4926</v>
      </c>
      <c r="M4002" s="1" t="s">
        <v>29995</v>
      </c>
      <c r="N4002" s="1" t="s">
        <v>196</v>
      </c>
    </row>
    <row r="4003" spans="1:14" x14ac:dyDescent="0.25">
      <c r="A4003" s="1" t="s">
        <v>25845</v>
      </c>
      <c r="B4003" s="1" t="s">
        <v>15689</v>
      </c>
      <c r="C4003" s="1" t="s">
        <v>29996</v>
      </c>
      <c r="D4003" s="1" t="s">
        <v>197</v>
      </c>
      <c r="E4003" s="33" t="str">
        <f t="shared" si="10"/>
        <v>1.3.4.2.5.3</v>
      </c>
      <c r="F4003" s="33">
        <v>1</v>
      </c>
      <c r="G4003" s="33">
        <v>3</v>
      </c>
      <c r="H4003" s="33">
        <v>4</v>
      </c>
      <c r="I4003" s="33">
        <v>2</v>
      </c>
      <c r="J4003" s="33">
        <v>5</v>
      </c>
      <c r="K4003" s="33">
        <v>3</v>
      </c>
      <c r="L4003" s="33" t="s">
        <v>4927</v>
      </c>
      <c r="M4003" s="1" t="s">
        <v>29996</v>
      </c>
      <c r="N4003" s="1" t="s">
        <v>197</v>
      </c>
    </row>
    <row r="4004" spans="1:14" x14ac:dyDescent="0.25">
      <c r="A4004" s="1" t="s">
        <v>25846</v>
      </c>
      <c r="B4004" s="1" t="s">
        <v>15690</v>
      </c>
      <c r="C4004" s="1" t="s">
        <v>29997</v>
      </c>
      <c r="D4004" s="1" t="s">
        <v>198</v>
      </c>
      <c r="E4004" s="33" t="str">
        <f t="shared" si="10"/>
        <v>1.3.4.2.5.4</v>
      </c>
      <c r="F4004" s="33">
        <v>1</v>
      </c>
      <c r="G4004" s="33">
        <v>3</v>
      </c>
      <c r="H4004" s="33">
        <v>4</v>
      </c>
      <c r="I4004" s="33">
        <v>2</v>
      </c>
      <c r="J4004" s="33">
        <v>5</v>
      </c>
      <c r="K4004" s="33">
        <v>4</v>
      </c>
      <c r="L4004" s="33" t="s">
        <v>4928</v>
      </c>
      <c r="M4004" s="1" t="s">
        <v>29997</v>
      </c>
      <c r="N4004" s="1" t="s">
        <v>198</v>
      </c>
    </row>
    <row r="4005" spans="1:14" x14ac:dyDescent="0.25">
      <c r="A4005" s="1" t="s">
        <v>25847</v>
      </c>
      <c r="B4005" s="1" t="s">
        <v>15691</v>
      </c>
      <c r="C4005" s="1" t="s">
        <v>29998</v>
      </c>
      <c r="D4005" s="1" t="s">
        <v>16263</v>
      </c>
      <c r="E4005" s="33" t="str">
        <f t="shared" si="10"/>
        <v>1.3.4.2.5.5</v>
      </c>
      <c r="F4005" s="33">
        <v>1</v>
      </c>
      <c r="G4005" s="33">
        <v>3</v>
      </c>
      <c r="H4005" s="33">
        <v>4</v>
      </c>
      <c r="I4005" s="33">
        <v>2</v>
      </c>
      <c r="J4005" s="33">
        <v>5</v>
      </c>
      <c r="K4005" s="33">
        <v>5</v>
      </c>
      <c r="L4005" s="33" t="s">
        <v>4929</v>
      </c>
      <c r="M4005" s="1" t="s">
        <v>29998</v>
      </c>
      <c r="N4005" s="1" t="s">
        <v>16263</v>
      </c>
    </row>
    <row r="4006" spans="1:14" x14ac:dyDescent="0.25">
      <c r="A4006" s="1" t="s">
        <v>25848</v>
      </c>
      <c r="B4006" s="1" t="s">
        <v>15692</v>
      </c>
      <c r="C4006" s="1" t="s">
        <v>29999</v>
      </c>
      <c r="D4006" s="1" t="s">
        <v>199</v>
      </c>
      <c r="E4006" s="33" t="str">
        <f t="shared" si="10"/>
        <v>1.3.4.2.5.6</v>
      </c>
      <c r="F4006" s="33">
        <v>1</v>
      </c>
      <c r="G4006" s="33">
        <v>3</v>
      </c>
      <c r="H4006" s="33">
        <v>4</v>
      </c>
      <c r="I4006" s="33">
        <v>2</v>
      </c>
      <c r="J4006" s="33">
        <v>5</v>
      </c>
      <c r="K4006" s="33">
        <v>6</v>
      </c>
      <c r="L4006" s="33" t="s">
        <v>4930</v>
      </c>
      <c r="M4006" s="1" t="s">
        <v>29999</v>
      </c>
      <c r="N4006" s="1" t="s">
        <v>199</v>
      </c>
    </row>
    <row r="4007" spans="1:14" x14ac:dyDescent="0.25">
      <c r="A4007" s="1" t="s">
        <v>25849</v>
      </c>
      <c r="B4007" s="1" t="s">
        <v>15693</v>
      </c>
      <c r="C4007" s="1" t="s">
        <v>30000</v>
      </c>
      <c r="D4007" s="1" t="s">
        <v>16264</v>
      </c>
      <c r="E4007" s="33" t="str">
        <f t="shared" si="10"/>
        <v>1.3.4.2.5.7</v>
      </c>
      <c r="F4007" s="33">
        <v>1</v>
      </c>
      <c r="G4007" s="33">
        <v>3</v>
      </c>
      <c r="H4007" s="33">
        <v>4</v>
      </c>
      <c r="I4007" s="33">
        <v>2</v>
      </c>
      <c r="J4007" s="33">
        <v>5</v>
      </c>
      <c r="K4007" s="33">
        <v>7</v>
      </c>
      <c r="L4007" s="33" t="s">
        <v>5253</v>
      </c>
      <c r="M4007" s="1" t="s">
        <v>30000</v>
      </c>
      <c r="N4007" s="1" t="s">
        <v>16264</v>
      </c>
    </row>
    <row r="4008" spans="1:14" x14ac:dyDescent="0.25">
      <c r="A4008" s="1" t="s">
        <v>25850</v>
      </c>
      <c r="B4008" s="1" t="s">
        <v>15694</v>
      </c>
      <c r="C4008" s="1" t="s">
        <v>30001</v>
      </c>
      <c r="D4008" s="1" t="s">
        <v>16265</v>
      </c>
      <c r="E4008" s="33" t="str">
        <f t="shared" si="10"/>
        <v>1.3.4.2.5.8</v>
      </c>
      <c r="F4008" s="33">
        <v>1</v>
      </c>
      <c r="G4008" s="33">
        <v>3</v>
      </c>
      <c r="H4008" s="33">
        <v>4</v>
      </c>
      <c r="I4008" s="33">
        <v>2</v>
      </c>
      <c r="J4008" s="33">
        <v>5</v>
      </c>
      <c r="K4008" s="33">
        <v>8</v>
      </c>
      <c r="L4008" s="33" t="s">
        <v>5254</v>
      </c>
      <c r="M4008" s="1" t="s">
        <v>30001</v>
      </c>
      <c r="N4008" s="1" t="s">
        <v>16265</v>
      </c>
    </row>
    <row r="4009" spans="1:14" x14ac:dyDescent="0.25">
      <c r="A4009" s="1" t="s">
        <v>25851</v>
      </c>
      <c r="B4009" s="1" t="s">
        <v>15695</v>
      </c>
      <c r="C4009" s="1" t="s">
        <v>30002</v>
      </c>
      <c r="D4009" s="1" t="s">
        <v>200</v>
      </c>
      <c r="E4009" s="33" t="str">
        <f t="shared" si="10"/>
        <v>1.3.4.2.6.1</v>
      </c>
      <c r="F4009" s="33">
        <v>1</v>
      </c>
      <c r="G4009" s="33">
        <v>3</v>
      </c>
      <c r="H4009" s="33">
        <v>4</v>
      </c>
      <c r="I4009" s="33">
        <v>2</v>
      </c>
      <c r="J4009" s="33">
        <v>6</v>
      </c>
      <c r="K4009" s="33">
        <v>1</v>
      </c>
      <c r="L4009" s="33" t="s">
        <v>4931</v>
      </c>
      <c r="M4009" s="1" t="s">
        <v>30002</v>
      </c>
      <c r="N4009" s="1" t="s">
        <v>200</v>
      </c>
    </row>
    <row r="4010" spans="1:14" x14ac:dyDescent="0.25">
      <c r="A4010" s="1" t="s">
        <v>25852</v>
      </c>
      <c r="B4010" s="1" t="s">
        <v>15696</v>
      </c>
      <c r="C4010" s="1" t="s">
        <v>30003</v>
      </c>
      <c r="D4010" s="1" t="s">
        <v>16266</v>
      </c>
      <c r="E4010" s="33" t="str">
        <f t="shared" si="10"/>
        <v>1.3.4.2.6.2</v>
      </c>
      <c r="F4010" s="33">
        <v>1</v>
      </c>
      <c r="G4010" s="33">
        <v>3</v>
      </c>
      <c r="H4010" s="33">
        <v>4</v>
      </c>
      <c r="I4010" s="33">
        <v>2</v>
      </c>
      <c r="J4010" s="33">
        <v>6</v>
      </c>
      <c r="K4010" s="33">
        <v>2</v>
      </c>
      <c r="L4010" s="33" t="s">
        <v>4932</v>
      </c>
      <c r="M4010" s="1" t="s">
        <v>30003</v>
      </c>
      <c r="N4010" s="1" t="s">
        <v>16266</v>
      </c>
    </row>
    <row r="4011" spans="1:14" x14ac:dyDescent="0.25">
      <c r="A4011" s="1" t="s">
        <v>25853</v>
      </c>
      <c r="B4011" s="1" t="s">
        <v>15697</v>
      </c>
      <c r="C4011" s="1" t="s">
        <v>30004</v>
      </c>
      <c r="D4011" s="1" t="s">
        <v>16267</v>
      </c>
      <c r="E4011" s="33" t="str">
        <f t="shared" ref="E4011:E4074" si="11">F4011&amp;"."&amp;G4011&amp;"."&amp;H4011&amp;"."&amp;I4011&amp;"."&amp;J4011&amp;"."&amp;K4011</f>
        <v>1.3.4.2.6.3</v>
      </c>
      <c r="F4011" s="33">
        <v>1</v>
      </c>
      <c r="G4011" s="33">
        <v>3</v>
      </c>
      <c r="H4011" s="33">
        <v>4</v>
      </c>
      <c r="I4011" s="33">
        <v>2</v>
      </c>
      <c r="J4011" s="33">
        <v>6</v>
      </c>
      <c r="K4011" s="33">
        <v>3</v>
      </c>
      <c r="L4011" s="33" t="s">
        <v>4933</v>
      </c>
      <c r="M4011" s="1" t="s">
        <v>30004</v>
      </c>
      <c r="N4011" s="1" t="s">
        <v>16267</v>
      </c>
    </row>
    <row r="4012" spans="1:14" x14ac:dyDescent="0.25">
      <c r="A4012" s="1" t="s">
        <v>25854</v>
      </c>
      <c r="B4012" s="1" t="s">
        <v>15698</v>
      </c>
      <c r="C4012" s="1" t="s">
        <v>30005</v>
      </c>
      <c r="D4012" s="1" t="s">
        <v>201</v>
      </c>
      <c r="E4012" s="33" t="str">
        <f t="shared" si="11"/>
        <v>1.3.4.2.6.4</v>
      </c>
      <c r="F4012" s="33">
        <v>1</v>
      </c>
      <c r="G4012" s="33">
        <v>3</v>
      </c>
      <c r="H4012" s="33">
        <v>4</v>
      </c>
      <c r="I4012" s="33">
        <v>2</v>
      </c>
      <c r="J4012" s="33">
        <v>6</v>
      </c>
      <c r="K4012" s="33">
        <v>4</v>
      </c>
      <c r="L4012" s="33" t="s">
        <v>4934</v>
      </c>
      <c r="M4012" s="1" t="s">
        <v>30005</v>
      </c>
      <c r="N4012" s="1" t="s">
        <v>201</v>
      </c>
    </row>
    <row r="4013" spans="1:14" x14ac:dyDescent="0.25">
      <c r="A4013" s="1" t="s">
        <v>25855</v>
      </c>
      <c r="B4013" s="1" t="s">
        <v>15699</v>
      </c>
      <c r="C4013" s="1" t="s">
        <v>30006</v>
      </c>
      <c r="D4013" s="1" t="s">
        <v>202</v>
      </c>
      <c r="E4013" s="33" t="str">
        <f t="shared" si="11"/>
        <v>1.3.4.2.6.5</v>
      </c>
      <c r="F4013" s="33">
        <v>1</v>
      </c>
      <c r="G4013" s="33">
        <v>3</v>
      </c>
      <c r="H4013" s="33">
        <v>4</v>
      </c>
      <c r="I4013" s="33">
        <v>2</v>
      </c>
      <c r="J4013" s="33">
        <v>6</v>
      </c>
      <c r="K4013" s="33">
        <v>5</v>
      </c>
      <c r="L4013" s="33" t="s">
        <v>4935</v>
      </c>
      <c r="M4013" s="1" t="s">
        <v>30006</v>
      </c>
      <c r="N4013" s="1" t="s">
        <v>202</v>
      </c>
    </row>
    <row r="4014" spans="1:14" x14ac:dyDescent="0.25">
      <c r="A4014" s="1" t="s">
        <v>25856</v>
      </c>
      <c r="B4014" s="1" t="s">
        <v>15700</v>
      </c>
      <c r="C4014" s="1" t="s">
        <v>30007</v>
      </c>
      <c r="D4014" s="1" t="s">
        <v>14428</v>
      </c>
      <c r="E4014" s="33" t="str">
        <f t="shared" si="11"/>
        <v>1.3.4.2.6.6</v>
      </c>
      <c r="F4014" s="33">
        <v>1</v>
      </c>
      <c r="G4014" s="33">
        <v>3</v>
      </c>
      <c r="H4014" s="33">
        <v>4</v>
      </c>
      <c r="I4014" s="33">
        <v>2</v>
      </c>
      <c r="J4014" s="33">
        <v>6</v>
      </c>
      <c r="K4014" s="33">
        <v>6</v>
      </c>
      <c r="L4014" s="33" t="s">
        <v>4942</v>
      </c>
      <c r="M4014" s="1" t="s">
        <v>30007</v>
      </c>
      <c r="N4014" s="1" t="s">
        <v>14428</v>
      </c>
    </row>
    <row r="4015" spans="1:14" x14ac:dyDescent="0.25">
      <c r="A4015" s="1" t="s">
        <v>25857</v>
      </c>
      <c r="B4015" s="1" t="s">
        <v>15701</v>
      </c>
      <c r="C4015" s="1" t="s">
        <v>30008</v>
      </c>
      <c r="D4015" s="1" t="s">
        <v>203</v>
      </c>
      <c r="E4015" s="33" t="str">
        <f t="shared" si="11"/>
        <v>1.3.4.2.7.1</v>
      </c>
      <c r="F4015" s="33">
        <v>1</v>
      </c>
      <c r="G4015" s="33">
        <v>3</v>
      </c>
      <c r="H4015" s="33">
        <v>4</v>
      </c>
      <c r="I4015" s="33">
        <v>2</v>
      </c>
      <c r="J4015" s="33">
        <v>7</v>
      </c>
      <c r="K4015" s="33">
        <v>1</v>
      </c>
      <c r="L4015" s="33" t="s">
        <v>4936</v>
      </c>
      <c r="M4015" s="1" t="s">
        <v>30008</v>
      </c>
      <c r="N4015" s="1" t="s">
        <v>203</v>
      </c>
    </row>
    <row r="4016" spans="1:14" x14ac:dyDescent="0.25">
      <c r="A4016" s="1" t="s">
        <v>25858</v>
      </c>
      <c r="B4016" s="1" t="s">
        <v>15702</v>
      </c>
      <c r="C4016" s="1" t="s">
        <v>30009</v>
      </c>
      <c r="D4016" s="1" t="s">
        <v>204</v>
      </c>
      <c r="E4016" s="33" t="str">
        <f t="shared" si="11"/>
        <v>1.3.4.2.7.2</v>
      </c>
      <c r="F4016" s="33">
        <v>1</v>
      </c>
      <c r="G4016" s="33">
        <v>3</v>
      </c>
      <c r="H4016" s="33">
        <v>4</v>
      </c>
      <c r="I4016" s="33">
        <v>2</v>
      </c>
      <c r="J4016" s="33">
        <v>7</v>
      </c>
      <c r="K4016" s="33">
        <v>2</v>
      </c>
      <c r="L4016" s="33" t="s">
        <v>4937</v>
      </c>
      <c r="M4016" s="1" t="s">
        <v>30009</v>
      </c>
      <c r="N4016" s="1" t="s">
        <v>204</v>
      </c>
    </row>
    <row r="4017" spans="1:14" x14ac:dyDescent="0.25">
      <c r="A4017" s="1" t="s">
        <v>25859</v>
      </c>
      <c r="B4017" s="1" t="s">
        <v>15703</v>
      </c>
      <c r="C4017" s="1" t="s">
        <v>30010</v>
      </c>
      <c r="D4017" s="1" t="s">
        <v>16268</v>
      </c>
      <c r="E4017" s="33" t="str">
        <f t="shared" si="11"/>
        <v>1.3.4.2.7.3</v>
      </c>
      <c r="F4017" s="33">
        <v>1</v>
      </c>
      <c r="G4017" s="33">
        <v>3</v>
      </c>
      <c r="H4017" s="33">
        <v>4</v>
      </c>
      <c r="I4017" s="33">
        <v>2</v>
      </c>
      <c r="J4017" s="33">
        <v>7</v>
      </c>
      <c r="K4017" s="33">
        <v>3</v>
      </c>
      <c r="L4017" s="33" t="s">
        <v>4938</v>
      </c>
      <c r="M4017" s="1" t="s">
        <v>30010</v>
      </c>
      <c r="N4017" s="1" t="s">
        <v>16268</v>
      </c>
    </row>
    <row r="4018" spans="1:14" x14ac:dyDescent="0.25">
      <c r="A4018" s="1" t="s">
        <v>25860</v>
      </c>
      <c r="B4018" s="1" t="s">
        <v>15704</v>
      </c>
      <c r="C4018" s="1" t="s">
        <v>30011</v>
      </c>
      <c r="D4018" s="1" t="s">
        <v>205</v>
      </c>
      <c r="E4018" s="33" t="str">
        <f t="shared" si="11"/>
        <v>1.3.4.2.7.4</v>
      </c>
      <c r="F4018" s="33">
        <v>1</v>
      </c>
      <c r="G4018" s="33">
        <v>3</v>
      </c>
      <c r="H4018" s="33">
        <v>4</v>
      </c>
      <c r="I4018" s="33">
        <v>2</v>
      </c>
      <c r="J4018" s="33">
        <v>7</v>
      </c>
      <c r="K4018" s="33">
        <v>4</v>
      </c>
      <c r="L4018" s="33" t="s">
        <v>4940</v>
      </c>
      <c r="M4018" s="1" t="s">
        <v>30011</v>
      </c>
      <c r="N4018" s="1" t="s">
        <v>205</v>
      </c>
    </row>
    <row r="4019" spans="1:14" x14ac:dyDescent="0.25">
      <c r="A4019" s="1" t="s">
        <v>25861</v>
      </c>
      <c r="B4019" s="1" t="s">
        <v>15705</v>
      </c>
      <c r="C4019" s="1" t="s">
        <v>30012</v>
      </c>
      <c r="D4019" s="1" t="s">
        <v>206</v>
      </c>
      <c r="E4019" s="33" t="str">
        <f t="shared" si="11"/>
        <v>1.3.4.2.7.5</v>
      </c>
      <c r="F4019" s="33">
        <v>1</v>
      </c>
      <c r="G4019" s="33">
        <v>3</v>
      </c>
      <c r="H4019" s="33">
        <v>4</v>
      </c>
      <c r="I4019" s="33">
        <v>2</v>
      </c>
      <c r="J4019" s="33">
        <v>7</v>
      </c>
      <c r="K4019" s="33">
        <v>5</v>
      </c>
      <c r="L4019" s="33" t="s">
        <v>4941</v>
      </c>
      <c r="M4019" s="1" t="s">
        <v>30012</v>
      </c>
      <c r="N4019" s="1" t="s">
        <v>206</v>
      </c>
    </row>
    <row r="4020" spans="1:14" x14ac:dyDescent="0.25">
      <c r="A4020" s="1" t="s">
        <v>25862</v>
      </c>
      <c r="B4020" s="1" t="s">
        <v>15706</v>
      </c>
      <c r="C4020" s="1" t="s">
        <v>30013</v>
      </c>
      <c r="D4020" s="1" t="s">
        <v>16269</v>
      </c>
      <c r="E4020" s="33" t="str">
        <f t="shared" si="11"/>
        <v>1.3.4.2.7.6</v>
      </c>
      <c r="F4020" s="33">
        <v>1</v>
      </c>
      <c r="G4020" s="33">
        <v>3</v>
      </c>
      <c r="H4020" s="33">
        <v>4</v>
      </c>
      <c r="I4020" s="33">
        <v>2</v>
      </c>
      <c r="J4020" s="33">
        <v>7</v>
      </c>
      <c r="K4020" s="33">
        <v>6</v>
      </c>
      <c r="L4020" s="33" t="s">
        <v>4939</v>
      </c>
      <c r="M4020" s="1" t="s">
        <v>30013</v>
      </c>
      <c r="N4020" s="1" t="s">
        <v>16269</v>
      </c>
    </row>
    <row r="4021" spans="1:14" x14ac:dyDescent="0.25">
      <c r="A4021" s="1" t="s">
        <v>25863</v>
      </c>
      <c r="B4021" s="1" t="s">
        <v>15707</v>
      </c>
      <c r="C4021" s="1" t="s">
        <v>30014</v>
      </c>
      <c r="D4021" s="1" t="s">
        <v>16270</v>
      </c>
      <c r="E4021" s="33" t="str">
        <f t="shared" si="11"/>
        <v>1.3.4.3.1.1</v>
      </c>
      <c r="F4021" s="33">
        <v>1</v>
      </c>
      <c r="G4021" s="33">
        <v>3</v>
      </c>
      <c r="H4021" s="33">
        <v>4</v>
      </c>
      <c r="I4021" s="33">
        <v>3</v>
      </c>
      <c r="J4021" s="33">
        <v>1</v>
      </c>
      <c r="K4021" s="33">
        <v>1</v>
      </c>
      <c r="L4021" s="33" t="s">
        <v>4943</v>
      </c>
      <c r="M4021" s="1" t="s">
        <v>30014</v>
      </c>
      <c r="N4021" s="1" t="s">
        <v>16270</v>
      </c>
    </row>
    <row r="4022" spans="1:14" x14ac:dyDescent="0.25">
      <c r="A4022" s="1" t="s">
        <v>25864</v>
      </c>
      <c r="B4022" s="1" t="s">
        <v>15708</v>
      </c>
      <c r="C4022" s="1" t="s">
        <v>30015</v>
      </c>
      <c r="D4022" s="1" t="s">
        <v>16271</v>
      </c>
      <c r="E4022" s="33" t="str">
        <f t="shared" si="11"/>
        <v>1.3.4.3.1.2</v>
      </c>
      <c r="F4022" s="33">
        <v>1</v>
      </c>
      <c r="G4022" s="33">
        <v>3</v>
      </c>
      <c r="H4022" s="33">
        <v>4</v>
      </c>
      <c r="I4022" s="33">
        <v>3</v>
      </c>
      <c r="J4022" s="33">
        <v>1</v>
      </c>
      <c r="K4022" s="33">
        <v>2</v>
      </c>
      <c r="L4022" s="33" t="s">
        <v>4944</v>
      </c>
      <c r="M4022" s="1" t="s">
        <v>30015</v>
      </c>
      <c r="N4022" s="1" t="s">
        <v>16271</v>
      </c>
    </row>
    <row r="4023" spans="1:14" x14ac:dyDescent="0.25">
      <c r="A4023" s="1" t="s">
        <v>25865</v>
      </c>
      <c r="B4023" s="1" t="s">
        <v>15709</v>
      </c>
      <c r="C4023" s="1" t="s">
        <v>30016</v>
      </c>
      <c r="D4023" s="1" t="s">
        <v>207</v>
      </c>
      <c r="E4023" s="33" t="str">
        <f t="shared" si="11"/>
        <v>1.3.4.3.1.3</v>
      </c>
      <c r="F4023" s="33">
        <v>1</v>
      </c>
      <c r="G4023" s="33">
        <v>3</v>
      </c>
      <c r="H4023" s="33">
        <v>4</v>
      </c>
      <c r="I4023" s="33">
        <v>3</v>
      </c>
      <c r="J4023" s="33">
        <v>1</v>
      </c>
      <c r="K4023" s="33">
        <v>3</v>
      </c>
      <c r="L4023" s="33" t="s">
        <v>4945</v>
      </c>
      <c r="M4023" s="1" t="s">
        <v>30016</v>
      </c>
      <c r="N4023" s="1" t="s">
        <v>207</v>
      </c>
    </row>
    <row r="4024" spans="1:14" x14ac:dyDescent="0.25">
      <c r="A4024" s="1" t="s">
        <v>25866</v>
      </c>
      <c r="B4024" s="1" t="s">
        <v>15710</v>
      </c>
      <c r="C4024" s="1" t="s">
        <v>30017</v>
      </c>
      <c r="D4024" s="1" t="s">
        <v>208</v>
      </c>
      <c r="E4024" s="33" t="str">
        <f t="shared" si="11"/>
        <v>1.3.4.3.1.4</v>
      </c>
      <c r="F4024" s="33">
        <v>1</v>
      </c>
      <c r="G4024" s="33">
        <v>3</v>
      </c>
      <c r="H4024" s="33">
        <v>4</v>
      </c>
      <c r="I4024" s="33">
        <v>3</v>
      </c>
      <c r="J4024" s="33">
        <v>1</v>
      </c>
      <c r="K4024" s="33">
        <v>4</v>
      </c>
      <c r="L4024" s="33" t="s">
        <v>4946</v>
      </c>
      <c r="M4024" s="1" t="s">
        <v>30017</v>
      </c>
      <c r="N4024" s="1" t="s">
        <v>208</v>
      </c>
    </row>
    <row r="4025" spans="1:14" x14ac:dyDescent="0.25">
      <c r="A4025" s="1" t="s">
        <v>25867</v>
      </c>
      <c r="B4025" s="1" t="s">
        <v>15711</v>
      </c>
      <c r="C4025" s="1" t="s">
        <v>30018</v>
      </c>
      <c r="D4025" s="1" t="s">
        <v>209</v>
      </c>
      <c r="E4025" s="33" t="str">
        <f t="shared" si="11"/>
        <v>1.3.4.3.1.5</v>
      </c>
      <c r="F4025" s="33">
        <v>1</v>
      </c>
      <c r="G4025" s="33">
        <v>3</v>
      </c>
      <c r="H4025" s="33">
        <v>4</v>
      </c>
      <c r="I4025" s="33">
        <v>3</v>
      </c>
      <c r="J4025" s="33">
        <v>1</v>
      </c>
      <c r="K4025" s="33">
        <v>5</v>
      </c>
      <c r="L4025" s="33" t="s">
        <v>4947</v>
      </c>
      <c r="M4025" s="1" t="s">
        <v>30018</v>
      </c>
      <c r="N4025" s="1" t="s">
        <v>209</v>
      </c>
    </row>
    <row r="4026" spans="1:14" x14ac:dyDescent="0.25">
      <c r="A4026" s="1" t="s">
        <v>25868</v>
      </c>
      <c r="B4026" s="1" t="s">
        <v>15712</v>
      </c>
      <c r="C4026" s="1" t="s">
        <v>30019</v>
      </c>
      <c r="D4026" s="1" t="s">
        <v>16272</v>
      </c>
      <c r="E4026" s="33" t="str">
        <f t="shared" si="11"/>
        <v>1.3.4.3.2.1</v>
      </c>
      <c r="F4026" s="33">
        <v>1</v>
      </c>
      <c r="G4026" s="33">
        <v>3</v>
      </c>
      <c r="H4026" s="33">
        <v>4</v>
      </c>
      <c r="I4026" s="33">
        <v>3</v>
      </c>
      <c r="J4026" s="33">
        <v>2</v>
      </c>
      <c r="K4026" s="33">
        <v>1</v>
      </c>
      <c r="L4026" s="33" t="s">
        <v>4948</v>
      </c>
      <c r="M4026" s="1" t="s">
        <v>30019</v>
      </c>
      <c r="N4026" s="1" t="s">
        <v>16272</v>
      </c>
    </row>
    <row r="4027" spans="1:14" x14ac:dyDescent="0.25">
      <c r="A4027" s="1" t="s">
        <v>25869</v>
      </c>
      <c r="B4027" s="1" t="s">
        <v>15713</v>
      </c>
      <c r="C4027" s="1" t="s">
        <v>30020</v>
      </c>
      <c r="D4027" s="1" t="s">
        <v>210</v>
      </c>
      <c r="E4027" s="33" t="str">
        <f t="shared" si="11"/>
        <v>1.3.4.3.2.2</v>
      </c>
      <c r="F4027" s="33">
        <v>1</v>
      </c>
      <c r="G4027" s="33">
        <v>3</v>
      </c>
      <c r="H4027" s="33">
        <v>4</v>
      </c>
      <c r="I4027" s="33">
        <v>3</v>
      </c>
      <c r="J4027" s="33">
        <v>2</v>
      </c>
      <c r="K4027" s="33">
        <v>2</v>
      </c>
      <c r="L4027" s="33" t="s">
        <v>4949</v>
      </c>
      <c r="M4027" s="1" t="s">
        <v>30020</v>
      </c>
      <c r="N4027" s="1" t="s">
        <v>210</v>
      </c>
    </row>
    <row r="4028" spans="1:14" x14ac:dyDescent="0.25">
      <c r="A4028" s="1" t="s">
        <v>25870</v>
      </c>
      <c r="B4028" s="1" t="s">
        <v>15714</v>
      </c>
      <c r="C4028" s="1" t="s">
        <v>30021</v>
      </c>
      <c r="D4028" s="1" t="s">
        <v>211</v>
      </c>
      <c r="E4028" s="33" t="str">
        <f t="shared" si="11"/>
        <v>1.3.4.3.2.3</v>
      </c>
      <c r="F4028" s="33">
        <v>1</v>
      </c>
      <c r="G4028" s="33">
        <v>3</v>
      </c>
      <c r="H4028" s="33">
        <v>4</v>
      </c>
      <c r="I4028" s="33">
        <v>3</v>
      </c>
      <c r="J4028" s="33">
        <v>2</v>
      </c>
      <c r="K4028" s="33">
        <v>3</v>
      </c>
      <c r="L4028" s="33" t="s">
        <v>4950</v>
      </c>
      <c r="M4028" s="1" t="s">
        <v>30021</v>
      </c>
      <c r="N4028" s="1" t="s">
        <v>211</v>
      </c>
    </row>
    <row r="4029" spans="1:14" x14ac:dyDescent="0.25">
      <c r="A4029" s="1" t="s">
        <v>25871</v>
      </c>
      <c r="B4029" s="1" t="s">
        <v>15715</v>
      </c>
      <c r="C4029" s="1" t="s">
        <v>30022</v>
      </c>
      <c r="D4029" s="1" t="s">
        <v>16273</v>
      </c>
      <c r="E4029" s="33" t="str">
        <f t="shared" si="11"/>
        <v>1.3.4.3.2.4</v>
      </c>
      <c r="F4029" s="33">
        <v>1</v>
      </c>
      <c r="G4029" s="33">
        <v>3</v>
      </c>
      <c r="H4029" s="33">
        <v>4</v>
      </c>
      <c r="I4029" s="33">
        <v>3</v>
      </c>
      <c r="J4029" s="33">
        <v>2</v>
      </c>
      <c r="K4029" s="33">
        <v>4</v>
      </c>
      <c r="L4029" s="33" t="s">
        <v>5255</v>
      </c>
      <c r="M4029" s="1" t="s">
        <v>30022</v>
      </c>
      <c r="N4029" s="1" t="s">
        <v>16273</v>
      </c>
    </row>
    <row r="4030" spans="1:14" x14ac:dyDescent="0.25">
      <c r="A4030" s="1" t="s">
        <v>25872</v>
      </c>
      <c r="B4030" s="1" t="s">
        <v>15716</v>
      </c>
      <c r="C4030" s="1" t="s">
        <v>30023</v>
      </c>
      <c r="D4030" s="1" t="s">
        <v>212</v>
      </c>
      <c r="E4030" s="33" t="str">
        <f t="shared" si="11"/>
        <v>1.3.4.3.3.1</v>
      </c>
      <c r="F4030" s="33">
        <v>1</v>
      </c>
      <c r="G4030" s="33">
        <v>3</v>
      </c>
      <c r="H4030" s="33">
        <v>4</v>
      </c>
      <c r="I4030" s="33">
        <v>3</v>
      </c>
      <c r="J4030" s="33">
        <v>3</v>
      </c>
      <c r="K4030" s="33">
        <v>1</v>
      </c>
      <c r="L4030" s="33" t="s">
        <v>4951</v>
      </c>
      <c r="M4030" s="1" t="s">
        <v>30023</v>
      </c>
      <c r="N4030" s="1" t="s">
        <v>212</v>
      </c>
    </row>
    <row r="4031" spans="1:14" x14ac:dyDescent="0.25">
      <c r="A4031" s="1" t="s">
        <v>25873</v>
      </c>
      <c r="B4031" s="1" t="s">
        <v>15717</v>
      </c>
      <c r="C4031" s="1" t="s">
        <v>30024</v>
      </c>
      <c r="D4031" s="1" t="s">
        <v>213</v>
      </c>
      <c r="E4031" s="33" t="str">
        <f t="shared" si="11"/>
        <v>1.3.4.3.3.2</v>
      </c>
      <c r="F4031" s="33">
        <v>1</v>
      </c>
      <c r="G4031" s="33">
        <v>3</v>
      </c>
      <c r="H4031" s="33">
        <v>4</v>
      </c>
      <c r="I4031" s="33">
        <v>3</v>
      </c>
      <c r="J4031" s="33">
        <v>3</v>
      </c>
      <c r="K4031" s="33">
        <v>2</v>
      </c>
      <c r="L4031" s="33" t="s">
        <v>4952</v>
      </c>
      <c r="M4031" s="1" t="s">
        <v>30024</v>
      </c>
      <c r="N4031" s="1" t="s">
        <v>213</v>
      </c>
    </row>
    <row r="4032" spans="1:14" x14ac:dyDescent="0.25">
      <c r="A4032" s="1" t="s">
        <v>25874</v>
      </c>
      <c r="B4032" s="1" t="s">
        <v>15718</v>
      </c>
      <c r="C4032" s="1" t="s">
        <v>30025</v>
      </c>
      <c r="D4032" s="1" t="s">
        <v>16274</v>
      </c>
      <c r="E4032" s="33" t="str">
        <f t="shared" si="11"/>
        <v>1.3.4.3.3.3</v>
      </c>
      <c r="F4032" s="33">
        <v>1</v>
      </c>
      <c r="G4032" s="33">
        <v>3</v>
      </c>
      <c r="H4032" s="33">
        <v>4</v>
      </c>
      <c r="I4032" s="33">
        <v>3</v>
      </c>
      <c r="J4032" s="33">
        <v>3</v>
      </c>
      <c r="K4032" s="33">
        <v>3</v>
      </c>
      <c r="L4032" s="33" t="s">
        <v>5256</v>
      </c>
      <c r="M4032" s="1" t="s">
        <v>30025</v>
      </c>
      <c r="N4032" s="1" t="s">
        <v>16274</v>
      </c>
    </row>
    <row r="4033" spans="1:14" x14ac:dyDescent="0.25">
      <c r="A4033" s="1" t="s">
        <v>25875</v>
      </c>
      <c r="B4033" s="1" t="s">
        <v>15719</v>
      </c>
      <c r="C4033" s="1" t="s">
        <v>30026</v>
      </c>
      <c r="D4033" s="1" t="s">
        <v>16275</v>
      </c>
      <c r="E4033" s="33" t="str">
        <f t="shared" si="11"/>
        <v>1.3.4.3.3.4</v>
      </c>
      <c r="F4033" s="33">
        <v>1</v>
      </c>
      <c r="G4033" s="33">
        <v>3</v>
      </c>
      <c r="H4033" s="33">
        <v>4</v>
      </c>
      <c r="I4033" s="33">
        <v>3</v>
      </c>
      <c r="J4033" s="33">
        <v>3</v>
      </c>
      <c r="K4033" s="33">
        <v>4</v>
      </c>
      <c r="L4033" s="33" t="s">
        <v>5257</v>
      </c>
      <c r="M4033" s="1" t="s">
        <v>30026</v>
      </c>
      <c r="N4033" s="1" t="s">
        <v>16275</v>
      </c>
    </row>
    <row r="4034" spans="1:14" x14ac:dyDescent="0.25">
      <c r="A4034" s="1" t="s">
        <v>25876</v>
      </c>
      <c r="B4034" s="1" t="s">
        <v>15720</v>
      </c>
      <c r="C4034" s="1" t="s">
        <v>30027</v>
      </c>
      <c r="D4034" s="1" t="s">
        <v>16276</v>
      </c>
      <c r="E4034" s="33" t="str">
        <f t="shared" si="11"/>
        <v>1.3.4.3.4.1</v>
      </c>
      <c r="F4034" s="33">
        <v>1</v>
      </c>
      <c r="G4034" s="33">
        <v>3</v>
      </c>
      <c r="H4034" s="33">
        <v>4</v>
      </c>
      <c r="I4034" s="33">
        <v>3</v>
      </c>
      <c r="J4034" s="33">
        <v>4</v>
      </c>
      <c r="K4034" s="33">
        <v>1</v>
      </c>
      <c r="L4034" s="33" t="s">
        <v>5258</v>
      </c>
      <c r="M4034" s="1" t="s">
        <v>30027</v>
      </c>
      <c r="N4034" s="1" t="s">
        <v>16276</v>
      </c>
    </row>
    <row r="4035" spans="1:14" x14ac:dyDescent="0.25">
      <c r="A4035" s="1" t="s">
        <v>25877</v>
      </c>
      <c r="B4035" s="1" t="s">
        <v>15721</v>
      </c>
      <c r="C4035" s="1" t="s">
        <v>30028</v>
      </c>
      <c r="D4035" s="1" t="s">
        <v>16277</v>
      </c>
      <c r="E4035" s="33" t="str">
        <f t="shared" si="11"/>
        <v>1.3.4.3.4.2</v>
      </c>
      <c r="F4035" s="33">
        <v>1</v>
      </c>
      <c r="G4035" s="33">
        <v>3</v>
      </c>
      <c r="H4035" s="33">
        <v>4</v>
      </c>
      <c r="I4035" s="33">
        <v>3</v>
      </c>
      <c r="J4035" s="33">
        <v>4</v>
      </c>
      <c r="K4035" s="33">
        <v>2</v>
      </c>
      <c r="L4035" s="33" t="s">
        <v>4953</v>
      </c>
      <c r="M4035" s="1" t="s">
        <v>30028</v>
      </c>
      <c r="N4035" s="1" t="s">
        <v>16277</v>
      </c>
    </row>
    <row r="4036" spans="1:14" x14ac:dyDescent="0.25">
      <c r="A4036" s="1" t="s">
        <v>25878</v>
      </c>
      <c r="B4036" s="1" t="s">
        <v>15722</v>
      </c>
      <c r="C4036" s="1" t="s">
        <v>30029</v>
      </c>
      <c r="D4036" s="1" t="s">
        <v>16278</v>
      </c>
      <c r="E4036" s="33" t="str">
        <f t="shared" si="11"/>
        <v>1.3.4.3.4.3</v>
      </c>
      <c r="F4036" s="33">
        <v>1</v>
      </c>
      <c r="G4036" s="33">
        <v>3</v>
      </c>
      <c r="H4036" s="33">
        <v>4</v>
      </c>
      <c r="I4036" s="33">
        <v>3</v>
      </c>
      <c r="J4036" s="33">
        <v>4</v>
      </c>
      <c r="K4036" s="33">
        <v>3</v>
      </c>
      <c r="L4036" s="33" t="s">
        <v>5259</v>
      </c>
      <c r="M4036" s="1" t="s">
        <v>30029</v>
      </c>
      <c r="N4036" s="1" t="s">
        <v>16278</v>
      </c>
    </row>
    <row r="4037" spans="1:14" x14ac:dyDescent="0.25">
      <c r="A4037" s="1" t="s">
        <v>25879</v>
      </c>
      <c r="B4037" s="1" t="s">
        <v>15723</v>
      </c>
      <c r="C4037" s="1" t="s">
        <v>30030</v>
      </c>
      <c r="D4037" s="1" t="s">
        <v>16279</v>
      </c>
      <c r="E4037" s="33" t="str">
        <f t="shared" si="11"/>
        <v>1.3.4.3.4.4</v>
      </c>
      <c r="F4037" s="33">
        <v>1</v>
      </c>
      <c r="G4037" s="33">
        <v>3</v>
      </c>
      <c r="H4037" s="33">
        <v>4</v>
      </c>
      <c r="I4037" s="33">
        <v>3</v>
      </c>
      <c r="J4037" s="33">
        <v>4</v>
      </c>
      <c r="K4037" s="33">
        <v>4</v>
      </c>
      <c r="L4037" s="33" t="s">
        <v>5260</v>
      </c>
      <c r="M4037" s="1" t="s">
        <v>30030</v>
      </c>
      <c r="N4037" s="1" t="s">
        <v>16279</v>
      </c>
    </row>
    <row r="4038" spans="1:14" x14ac:dyDescent="0.25">
      <c r="A4038" s="1" t="s">
        <v>25880</v>
      </c>
      <c r="B4038" s="1" t="s">
        <v>15724</v>
      </c>
      <c r="C4038" s="1" t="s">
        <v>30031</v>
      </c>
      <c r="D4038" s="1" t="s">
        <v>16280</v>
      </c>
      <c r="E4038" s="33" t="str">
        <f t="shared" si="11"/>
        <v>1.3.4.3.5.1</v>
      </c>
      <c r="F4038" s="33">
        <v>1</v>
      </c>
      <c r="G4038" s="33">
        <v>3</v>
      </c>
      <c r="H4038" s="33">
        <v>4</v>
      </c>
      <c r="I4038" s="33">
        <v>3</v>
      </c>
      <c r="J4038" s="33">
        <v>5</v>
      </c>
      <c r="K4038" s="33">
        <v>1</v>
      </c>
      <c r="L4038" s="33" t="s">
        <v>4954</v>
      </c>
      <c r="M4038" s="1" t="s">
        <v>30031</v>
      </c>
      <c r="N4038" s="1" t="s">
        <v>16280</v>
      </c>
    </row>
    <row r="4039" spans="1:14" x14ac:dyDescent="0.25">
      <c r="A4039" s="1" t="s">
        <v>25881</v>
      </c>
      <c r="B4039" s="1" t="s">
        <v>15725</v>
      </c>
      <c r="C4039" s="1" t="s">
        <v>30032</v>
      </c>
      <c r="D4039" s="1" t="s">
        <v>16281</v>
      </c>
      <c r="E4039" s="33" t="str">
        <f t="shared" si="11"/>
        <v>1.3.4.3.5.2</v>
      </c>
      <c r="F4039" s="33">
        <v>1</v>
      </c>
      <c r="G4039" s="33">
        <v>3</v>
      </c>
      <c r="H4039" s="33">
        <v>4</v>
      </c>
      <c r="I4039" s="33">
        <v>3</v>
      </c>
      <c r="J4039" s="33">
        <v>5</v>
      </c>
      <c r="K4039" s="33">
        <v>2</v>
      </c>
      <c r="L4039" s="33" t="s">
        <v>4955</v>
      </c>
      <c r="M4039" s="1" t="s">
        <v>30032</v>
      </c>
      <c r="N4039" s="1" t="s">
        <v>16281</v>
      </c>
    </row>
    <row r="4040" spans="1:14" x14ac:dyDescent="0.25">
      <c r="A4040" s="1" t="s">
        <v>25882</v>
      </c>
      <c r="B4040" s="1" t="s">
        <v>15726</v>
      </c>
      <c r="C4040" s="1" t="s">
        <v>30033</v>
      </c>
      <c r="D4040" s="1" t="s">
        <v>16282</v>
      </c>
      <c r="E4040" s="33" t="str">
        <f t="shared" si="11"/>
        <v>1.3.4.3.5.3</v>
      </c>
      <c r="F4040" s="33">
        <v>1</v>
      </c>
      <c r="G4040" s="33">
        <v>3</v>
      </c>
      <c r="H4040" s="33">
        <v>4</v>
      </c>
      <c r="I4040" s="33">
        <v>3</v>
      </c>
      <c r="J4040" s="33">
        <v>5</v>
      </c>
      <c r="K4040" s="33">
        <v>3</v>
      </c>
      <c r="L4040" s="33" t="s">
        <v>4956</v>
      </c>
      <c r="M4040" s="1" t="s">
        <v>30033</v>
      </c>
      <c r="N4040" s="1" t="s">
        <v>16282</v>
      </c>
    </row>
    <row r="4041" spans="1:14" x14ac:dyDescent="0.25">
      <c r="A4041" s="1" t="s">
        <v>25883</v>
      </c>
      <c r="B4041" s="1" t="s">
        <v>15727</v>
      </c>
      <c r="C4041" s="1" t="s">
        <v>30034</v>
      </c>
      <c r="D4041" s="1" t="s">
        <v>16283</v>
      </c>
      <c r="E4041" s="33" t="str">
        <f t="shared" si="11"/>
        <v>1.3.4.3.5.4</v>
      </c>
      <c r="F4041" s="33">
        <v>1</v>
      </c>
      <c r="G4041" s="33">
        <v>3</v>
      </c>
      <c r="H4041" s="33">
        <v>4</v>
      </c>
      <c r="I4041" s="33">
        <v>3</v>
      </c>
      <c r="J4041" s="33">
        <v>5</v>
      </c>
      <c r="K4041" s="33">
        <v>4</v>
      </c>
      <c r="L4041" s="33" t="s">
        <v>4957</v>
      </c>
      <c r="M4041" s="1" t="s">
        <v>30034</v>
      </c>
      <c r="N4041" s="1" t="s">
        <v>16283</v>
      </c>
    </row>
    <row r="4042" spans="1:14" x14ac:dyDescent="0.25">
      <c r="A4042" s="1" t="s">
        <v>25884</v>
      </c>
      <c r="B4042" s="1" t="s">
        <v>15728</v>
      </c>
      <c r="C4042" s="1" t="s">
        <v>30035</v>
      </c>
      <c r="D4042" s="1" t="s">
        <v>16284</v>
      </c>
      <c r="E4042" s="33" t="str">
        <f t="shared" si="11"/>
        <v>1.3.4.3.5.5</v>
      </c>
      <c r="F4042" s="33">
        <v>1</v>
      </c>
      <c r="G4042" s="33">
        <v>3</v>
      </c>
      <c r="H4042" s="33">
        <v>4</v>
      </c>
      <c r="I4042" s="33">
        <v>3</v>
      </c>
      <c r="J4042" s="33">
        <v>5</v>
      </c>
      <c r="K4042" s="33">
        <v>5</v>
      </c>
      <c r="L4042" s="33" t="s">
        <v>4958</v>
      </c>
      <c r="M4042" s="1" t="s">
        <v>30035</v>
      </c>
      <c r="N4042" s="1" t="s">
        <v>16284</v>
      </c>
    </row>
    <row r="4043" spans="1:14" x14ac:dyDescent="0.25">
      <c r="A4043" s="1" t="s">
        <v>25885</v>
      </c>
      <c r="B4043" s="1" t="s">
        <v>15729</v>
      </c>
      <c r="C4043" s="1" t="s">
        <v>30036</v>
      </c>
      <c r="D4043" s="1" t="s">
        <v>16285</v>
      </c>
      <c r="E4043" s="33" t="str">
        <f t="shared" si="11"/>
        <v>1.3.4.3.5.6</v>
      </c>
      <c r="F4043" s="33">
        <v>1</v>
      </c>
      <c r="G4043" s="33">
        <v>3</v>
      </c>
      <c r="H4043" s="33">
        <v>4</v>
      </c>
      <c r="I4043" s="33">
        <v>3</v>
      </c>
      <c r="J4043" s="33">
        <v>5</v>
      </c>
      <c r="K4043" s="33">
        <v>6</v>
      </c>
      <c r="L4043" s="33" t="s">
        <v>4959</v>
      </c>
      <c r="M4043" s="1" t="s">
        <v>30036</v>
      </c>
      <c r="N4043" s="1" t="s">
        <v>16285</v>
      </c>
    </row>
    <row r="4044" spans="1:14" x14ac:dyDescent="0.25">
      <c r="A4044" s="1" t="s">
        <v>25886</v>
      </c>
      <c r="B4044" s="1" t="s">
        <v>15730</v>
      </c>
      <c r="C4044" s="1" t="s">
        <v>30037</v>
      </c>
      <c r="D4044" s="1" t="s">
        <v>16286</v>
      </c>
      <c r="E4044" s="33" t="str">
        <f t="shared" si="11"/>
        <v>1.3.4.3.5.7</v>
      </c>
      <c r="F4044" s="33">
        <v>1</v>
      </c>
      <c r="G4044" s="33">
        <v>3</v>
      </c>
      <c r="H4044" s="33">
        <v>4</v>
      </c>
      <c r="I4044" s="33">
        <v>3</v>
      </c>
      <c r="J4044" s="33">
        <v>5</v>
      </c>
      <c r="K4044" s="33">
        <v>7</v>
      </c>
      <c r="L4044" s="33" t="s">
        <v>4960</v>
      </c>
      <c r="M4044" s="1" t="s">
        <v>30037</v>
      </c>
      <c r="N4044" s="1" t="s">
        <v>16286</v>
      </c>
    </row>
    <row r="4045" spans="1:14" x14ac:dyDescent="0.25">
      <c r="A4045" s="1" t="s">
        <v>25887</v>
      </c>
      <c r="B4045" s="1" t="s">
        <v>15731</v>
      </c>
      <c r="C4045" s="1" t="s">
        <v>30038</v>
      </c>
      <c r="D4045" s="1" t="s">
        <v>16287</v>
      </c>
      <c r="E4045" s="33" t="str">
        <f t="shared" si="11"/>
        <v>1.3.4.3.5.8</v>
      </c>
      <c r="F4045" s="33">
        <v>1</v>
      </c>
      <c r="G4045" s="33">
        <v>3</v>
      </c>
      <c r="H4045" s="33">
        <v>4</v>
      </c>
      <c r="I4045" s="33">
        <v>3</v>
      </c>
      <c r="J4045" s="33">
        <v>5</v>
      </c>
      <c r="K4045" s="33">
        <v>8</v>
      </c>
      <c r="L4045" s="33" t="s">
        <v>4961</v>
      </c>
      <c r="M4045" s="1" t="s">
        <v>30038</v>
      </c>
      <c r="N4045" s="1" t="s">
        <v>16287</v>
      </c>
    </row>
    <row r="4046" spans="1:14" x14ac:dyDescent="0.25">
      <c r="A4046" s="1" t="s">
        <v>25888</v>
      </c>
      <c r="B4046" s="1" t="s">
        <v>15732</v>
      </c>
      <c r="C4046" s="1" t="s">
        <v>30039</v>
      </c>
      <c r="D4046" s="1" t="s">
        <v>16288</v>
      </c>
      <c r="E4046" s="33" t="str">
        <f t="shared" si="11"/>
        <v>1.3.4.3.5.9</v>
      </c>
      <c r="F4046" s="33">
        <v>1</v>
      </c>
      <c r="G4046" s="33">
        <v>3</v>
      </c>
      <c r="H4046" s="33">
        <v>4</v>
      </c>
      <c r="I4046" s="33">
        <v>3</v>
      </c>
      <c r="J4046" s="33">
        <v>5</v>
      </c>
      <c r="K4046" s="33">
        <v>9</v>
      </c>
      <c r="L4046" s="33" t="s">
        <v>4962</v>
      </c>
      <c r="M4046" s="1" t="s">
        <v>30039</v>
      </c>
      <c r="N4046" s="1" t="s">
        <v>16288</v>
      </c>
    </row>
    <row r="4047" spans="1:14" x14ac:dyDescent="0.25">
      <c r="A4047" s="1" t="s">
        <v>25889</v>
      </c>
      <c r="B4047" s="1" t="s">
        <v>15733</v>
      </c>
      <c r="C4047" s="1" t="s">
        <v>30040</v>
      </c>
      <c r="D4047" s="1" t="s">
        <v>16289</v>
      </c>
      <c r="E4047" s="33" t="str">
        <f t="shared" si="11"/>
        <v>1.3.4.3.5.10</v>
      </c>
      <c r="F4047" s="33">
        <v>1</v>
      </c>
      <c r="G4047" s="33">
        <v>3</v>
      </c>
      <c r="H4047" s="33">
        <v>4</v>
      </c>
      <c r="I4047" s="33">
        <v>3</v>
      </c>
      <c r="J4047" s="33">
        <v>5</v>
      </c>
      <c r="K4047" s="33">
        <v>10</v>
      </c>
      <c r="L4047" s="33" t="s">
        <v>4963</v>
      </c>
      <c r="M4047" s="1" t="s">
        <v>30040</v>
      </c>
      <c r="N4047" s="1" t="s">
        <v>16289</v>
      </c>
    </row>
    <row r="4048" spans="1:14" x14ac:dyDescent="0.25">
      <c r="A4048" s="1" t="s">
        <v>25890</v>
      </c>
      <c r="B4048" s="1" t="s">
        <v>15734</v>
      </c>
      <c r="C4048" s="1" t="s">
        <v>30041</v>
      </c>
      <c r="D4048" s="1" t="s">
        <v>16290</v>
      </c>
      <c r="E4048" s="33" t="str">
        <f t="shared" si="11"/>
        <v>1.3.4.3.5.11</v>
      </c>
      <c r="F4048" s="33">
        <v>1</v>
      </c>
      <c r="G4048" s="33">
        <v>3</v>
      </c>
      <c r="H4048" s="33">
        <v>4</v>
      </c>
      <c r="I4048" s="33">
        <v>3</v>
      </c>
      <c r="J4048" s="33">
        <v>5</v>
      </c>
      <c r="K4048" s="33">
        <v>11</v>
      </c>
      <c r="L4048" s="33" t="s">
        <v>4964</v>
      </c>
      <c r="M4048" s="1" t="s">
        <v>30041</v>
      </c>
      <c r="N4048" s="1" t="s">
        <v>16290</v>
      </c>
    </row>
    <row r="4049" spans="1:14" x14ac:dyDescent="0.25">
      <c r="A4049" s="1" t="s">
        <v>25891</v>
      </c>
      <c r="B4049" s="1" t="s">
        <v>15735</v>
      </c>
      <c r="C4049" s="1" t="s">
        <v>30042</v>
      </c>
      <c r="D4049" s="1" t="s">
        <v>16291</v>
      </c>
      <c r="E4049" s="33" t="str">
        <f t="shared" si="11"/>
        <v>1.3.4.3.5.12</v>
      </c>
      <c r="F4049" s="33">
        <v>1</v>
      </c>
      <c r="G4049" s="33">
        <v>3</v>
      </c>
      <c r="H4049" s="33">
        <v>4</v>
      </c>
      <c r="I4049" s="33">
        <v>3</v>
      </c>
      <c r="J4049" s="33">
        <v>5</v>
      </c>
      <c r="K4049" s="33">
        <v>12</v>
      </c>
      <c r="L4049" s="33" t="s">
        <v>5261</v>
      </c>
      <c r="M4049" s="1" t="s">
        <v>30042</v>
      </c>
      <c r="N4049" s="1" t="s">
        <v>16291</v>
      </c>
    </row>
    <row r="4050" spans="1:14" x14ac:dyDescent="0.25">
      <c r="A4050" s="1" t="s">
        <v>25892</v>
      </c>
      <c r="B4050" s="1" t="s">
        <v>15736</v>
      </c>
      <c r="C4050" s="1" t="s">
        <v>30043</v>
      </c>
      <c r="D4050" s="1" t="s">
        <v>214</v>
      </c>
      <c r="E4050" s="33" t="str">
        <f t="shared" si="11"/>
        <v>1.3.4.3.6.1</v>
      </c>
      <c r="F4050" s="33">
        <v>1</v>
      </c>
      <c r="G4050" s="33">
        <v>3</v>
      </c>
      <c r="H4050" s="33">
        <v>4</v>
      </c>
      <c r="I4050" s="33">
        <v>3</v>
      </c>
      <c r="J4050" s="33">
        <v>6</v>
      </c>
      <c r="K4050" s="33">
        <v>1</v>
      </c>
      <c r="L4050" s="33" t="s">
        <v>4965</v>
      </c>
      <c r="M4050" s="1" t="s">
        <v>30043</v>
      </c>
      <c r="N4050" s="1" t="s">
        <v>214</v>
      </c>
    </row>
    <row r="4051" spans="1:14" x14ac:dyDescent="0.25">
      <c r="A4051" s="1" t="s">
        <v>25893</v>
      </c>
      <c r="B4051" s="1" t="s">
        <v>15737</v>
      </c>
      <c r="C4051" s="1" t="s">
        <v>30044</v>
      </c>
      <c r="D4051" s="1" t="s">
        <v>215</v>
      </c>
      <c r="E4051" s="33" t="str">
        <f t="shared" si="11"/>
        <v>1.3.4.3.6.2</v>
      </c>
      <c r="F4051" s="33">
        <v>1</v>
      </c>
      <c r="G4051" s="33">
        <v>3</v>
      </c>
      <c r="H4051" s="33">
        <v>4</v>
      </c>
      <c r="I4051" s="33">
        <v>3</v>
      </c>
      <c r="J4051" s="33">
        <v>6</v>
      </c>
      <c r="K4051" s="33">
        <v>2</v>
      </c>
      <c r="L4051" s="33" t="s">
        <v>4966</v>
      </c>
      <c r="M4051" s="1" t="s">
        <v>30044</v>
      </c>
      <c r="N4051" s="1" t="s">
        <v>215</v>
      </c>
    </row>
    <row r="4052" spans="1:14" x14ac:dyDescent="0.25">
      <c r="A4052" s="1" t="s">
        <v>25894</v>
      </c>
      <c r="B4052" s="1" t="s">
        <v>15738</v>
      </c>
      <c r="C4052" s="1" t="s">
        <v>30045</v>
      </c>
      <c r="D4052" s="1" t="s">
        <v>216</v>
      </c>
      <c r="E4052" s="33" t="str">
        <f t="shared" si="11"/>
        <v>1.3.4.3.6.3</v>
      </c>
      <c r="F4052" s="33">
        <v>1</v>
      </c>
      <c r="G4052" s="33">
        <v>3</v>
      </c>
      <c r="H4052" s="33">
        <v>4</v>
      </c>
      <c r="I4052" s="33">
        <v>3</v>
      </c>
      <c r="J4052" s="33">
        <v>6</v>
      </c>
      <c r="K4052" s="33">
        <v>3</v>
      </c>
      <c r="L4052" s="33" t="s">
        <v>4967</v>
      </c>
      <c r="M4052" s="1" t="s">
        <v>30045</v>
      </c>
      <c r="N4052" s="1" t="s">
        <v>216</v>
      </c>
    </row>
    <row r="4053" spans="1:14" x14ac:dyDescent="0.25">
      <c r="A4053" s="1" t="s">
        <v>25895</v>
      </c>
      <c r="B4053" s="1" t="s">
        <v>15739</v>
      </c>
      <c r="C4053" s="1" t="s">
        <v>30046</v>
      </c>
      <c r="D4053" s="1" t="s">
        <v>16292</v>
      </c>
      <c r="E4053" s="33" t="str">
        <f t="shared" si="11"/>
        <v>1.3.4.3.6.4</v>
      </c>
      <c r="F4053" s="33">
        <v>1</v>
      </c>
      <c r="G4053" s="33">
        <v>3</v>
      </c>
      <c r="H4053" s="33">
        <v>4</v>
      </c>
      <c r="I4053" s="33">
        <v>3</v>
      </c>
      <c r="J4053" s="33">
        <v>6</v>
      </c>
      <c r="K4053" s="33">
        <v>4</v>
      </c>
      <c r="L4053" s="33" t="s">
        <v>5262</v>
      </c>
      <c r="M4053" s="1" t="s">
        <v>30046</v>
      </c>
      <c r="N4053" s="1" t="s">
        <v>16292</v>
      </c>
    </row>
    <row r="4054" spans="1:14" x14ac:dyDescent="0.25">
      <c r="A4054" s="1" t="s">
        <v>25896</v>
      </c>
      <c r="B4054" s="1" t="s">
        <v>15740</v>
      </c>
      <c r="C4054" s="1" t="s">
        <v>30047</v>
      </c>
      <c r="D4054" s="1" t="s">
        <v>16293</v>
      </c>
      <c r="E4054" s="33" t="str">
        <f t="shared" si="11"/>
        <v>1.3.4.3.7.1</v>
      </c>
      <c r="F4054" s="33">
        <v>1</v>
      </c>
      <c r="G4054" s="33">
        <v>3</v>
      </c>
      <c r="H4054" s="33">
        <v>4</v>
      </c>
      <c r="I4054" s="33">
        <v>3</v>
      </c>
      <c r="J4054" s="33">
        <v>7</v>
      </c>
      <c r="K4054" s="33">
        <v>1</v>
      </c>
      <c r="L4054" s="33" t="s">
        <v>4968</v>
      </c>
      <c r="M4054" s="1" t="s">
        <v>30047</v>
      </c>
      <c r="N4054" s="1" t="s">
        <v>16293</v>
      </c>
    </row>
    <row r="4055" spans="1:14" x14ac:dyDescent="0.25">
      <c r="A4055" s="1" t="s">
        <v>25897</v>
      </c>
      <c r="B4055" s="1" t="s">
        <v>15741</v>
      </c>
      <c r="C4055" s="1" t="s">
        <v>30048</v>
      </c>
      <c r="D4055" s="1" t="s">
        <v>16294</v>
      </c>
      <c r="E4055" s="33" t="str">
        <f t="shared" si="11"/>
        <v>1.3.4.3.7.2</v>
      </c>
      <c r="F4055" s="33">
        <v>1</v>
      </c>
      <c r="G4055" s="33">
        <v>3</v>
      </c>
      <c r="H4055" s="33">
        <v>4</v>
      </c>
      <c r="I4055" s="33">
        <v>3</v>
      </c>
      <c r="J4055" s="33">
        <v>7</v>
      </c>
      <c r="K4055" s="33">
        <v>2</v>
      </c>
      <c r="L4055" s="33" t="s">
        <v>5263</v>
      </c>
      <c r="M4055" s="1" t="s">
        <v>30048</v>
      </c>
      <c r="N4055" s="1" t="s">
        <v>16294</v>
      </c>
    </row>
    <row r="4056" spans="1:14" x14ac:dyDescent="0.25">
      <c r="A4056" s="1" t="s">
        <v>25898</v>
      </c>
      <c r="B4056" s="1" t="s">
        <v>15742</v>
      </c>
      <c r="C4056" s="1" t="s">
        <v>30049</v>
      </c>
      <c r="D4056" s="1" t="s">
        <v>217</v>
      </c>
      <c r="E4056" s="33" t="str">
        <f t="shared" si="11"/>
        <v>1.3.4.3.8.1</v>
      </c>
      <c r="F4056" s="33">
        <v>1</v>
      </c>
      <c r="G4056" s="33">
        <v>3</v>
      </c>
      <c r="H4056" s="33">
        <v>4</v>
      </c>
      <c r="I4056" s="33">
        <v>3</v>
      </c>
      <c r="J4056" s="33">
        <v>8</v>
      </c>
      <c r="K4056" s="33">
        <v>1</v>
      </c>
      <c r="L4056" s="33" t="s">
        <v>4969</v>
      </c>
      <c r="M4056" s="1" t="s">
        <v>30049</v>
      </c>
      <c r="N4056" s="1" t="s">
        <v>217</v>
      </c>
    </row>
    <row r="4057" spans="1:14" x14ac:dyDescent="0.25">
      <c r="A4057" s="1" t="s">
        <v>25899</v>
      </c>
      <c r="B4057" s="1" t="s">
        <v>15743</v>
      </c>
      <c r="C4057" s="1" t="s">
        <v>30050</v>
      </c>
      <c r="D4057" s="1" t="s">
        <v>218</v>
      </c>
      <c r="E4057" s="33" t="str">
        <f t="shared" si="11"/>
        <v>1.3.4.3.8.2</v>
      </c>
      <c r="F4057" s="33">
        <v>1</v>
      </c>
      <c r="G4057" s="33">
        <v>3</v>
      </c>
      <c r="H4057" s="33">
        <v>4</v>
      </c>
      <c r="I4057" s="33">
        <v>3</v>
      </c>
      <c r="J4057" s="33">
        <v>8</v>
      </c>
      <c r="K4057" s="33">
        <v>2</v>
      </c>
      <c r="L4057" s="33" t="s">
        <v>4970</v>
      </c>
      <c r="M4057" s="1" t="s">
        <v>30050</v>
      </c>
      <c r="N4057" s="1" t="s">
        <v>218</v>
      </c>
    </row>
    <row r="4058" spans="1:14" x14ac:dyDescent="0.25">
      <c r="A4058" s="1" t="s">
        <v>25900</v>
      </c>
      <c r="B4058" s="1" t="s">
        <v>15744</v>
      </c>
      <c r="C4058" s="1" t="s">
        <v>30051</v>
      </c>
      <c r="D4058" s="1" t="s">
        <v>16295</v>
      </c>
      <c r="E4058" s="33" t="str">
        <f t="shared" si="11"/>
        <v>1.3.4.3.8.3</v>
      </c>
      <c r="F4058" s="33">
        <v>1</v>
      </c>
      <c r="G4058" s="33">
        <v>3</v>
      </c>
      <c r="H4058" s="33">
        <v>4</v>
      </c>
      <c r="I4058" s="33">
        <v>3</v>
      </c>
      <c r="J4058" s="33">
        <v>8</v>
      </c>
      <c r="K4058" s="33">
        <v>3</v>
      </c>
      <c r="L4058" s="33" t="s">
        <v>5264</v>
      </c>
      <c r="M4058" s="1" t="s">
        <v>30051</v>
      </c>
      <c r="N4058" s="1" t="s">
        <v>16295</v>
      </c>
    </row>
    <row r="4059" spans="1:14" x14ac:dyDescent="0.25">
      <c r="A4059" s="1" t="s">
        <v>25901</v>
      </c>
      <c r="B4059" s="1" t="s">
        <v>15745</v>
      </c>
      <c r="C4059" s="1" t="s">
        <v>30052</v>
      </c>
      <c r="D4059" s="1" t="s">
        <v>16296</v>
      </c>
      <c r="E4059" s="33" t="str">
        <f t="shared" si="11"/>
        <v>1.3.4.3.8.4</v>
      </c>
      <c r="F4059" s="33">
        <v>1</v>
      </c>
      <c r="G4059" s="33">
        <v>3</v>
      </c>
      <c r="H4059" s="33">
        <v>4</v>
      </c>
      <c r="I4059" s="33">
        <v>3</v>
      </c>
      <c r="J4059" s="33">
        <v>8</v>
      </c>
      <c r="K4059" s="33">
        <v>4</v>
      </c>
      <c r="L4059" s="33" t="s">
        <v>5265</v>
      </c>
      <c r="M4059" s="1" t="s">
        <v>30052</v>
      </c>
      <c r="N4059" s="1" t="s">
        <v>16296</v>
      </c>
    </row>
    <row r="4060" spans="1:14" x14ac:dyDescent="0.25">
      <c r="A4060" s="1" t="s">
        <v>25902</v>
      </c>
      <c r="B4060" s="1" t="s">
        <v>15746</v>
      </c>
      <c r="C4060" s="1" t="s">
        <v>30053</v>
      </c>
      <c r="D4060" s="1" t="s">
        <v>219</v>
      </c>
      <c r="E4060" s="33" t="str">
        <f t="shared" si="11"/>
        <v>1.3.4.3.9.1</v>
      </c>
      <c r="F4060" s="33">
        <v>1</v>
      </c>
      <c r="G4060" s="33">
        <v>3</v>
      </c>
      <c r="H4060" s="33">
        <v>4</v>
      </c>
      <c r="I4060" s="33">
        <v>3</v>
      </c>
      <c r="J4060" s="33">
        <v>9</v>
      </c>
      <c r="K4060" s="33">
        <v>1</v>
      </c>
      <c r="L4060" s="33" t="s">
        <v>4971</v>
      </c>
      <c r="M4060" s="1" t="s">
        <v>30053</v>
      </c>
      <c r="N4060" s="1" t="s">
        <v>219</v>
      </c>
    </row>
    <row r="4061" spans="1:14" x14ac:dyDescent="0.25">
      <c r="A4061" s="1" t="s">
        <v>25903</v>
      </c>
      <c r="B4061" s="1" t="s">
        <v>15747</v>
      </c>
      <c r="C4061" s="1" t="s">
        <v>30054</v>
      </c>
      <c r="D4061" s="1" t="s">
        <v>16297</v>
      </c>
      <c r="E4061" s="33" t="str">
        <f t="shared" si="11"/>
        <v>1.3.4.3.9.2</v>
      </c>
      <c r="F4061" s="33">
        <v>1</v>
      </c>
      <c r="G4061" s="33">
        <v>3</v>
      </c>
      <c r="H4061" s="33">
        <v>4</v>
      </c>
      <c r="I4061" s="33">
        <v>3</v>
      </c>
      <c r="J4061" s="33">
        <v>9</v>
      </c>
      <c r="K4061" s="33">
        <v>2</v>
      </c>
      <c r="L4061" s="33" t="s">
        <v>5266</v>
      </c>
      <c r="M4061" s="1" t="s">
        <v>30054</v>
      </c>
      <c r="N4061" s="1" t="s">
        <v>16297</v>
      </c>
    </row>
    <row r="4062" spans="1:14" x14ac:dyDescent="0.25">
      <c r="A4062" s="1" t="s">
        <v>25904</v>
      </c>
      <c r="B4062" s="1" t="s">
        <v>15748</v>
      </c>
      <c r="C4062" s="1" t="s">
        <v>30055</v>
      </c>
      <c r="D4062" s="1" t="s">
        <v>16298</v>
      </c>
      <c r="E4062" s="33" t="str">
        <f t="shared" si="11"/>
        <v>1.3.4.3.9.3</v>
      </c>
      <c r="F4062" s="33">
        <v>1</v>
      </c>
      <c r="G4062" s="33">
        <v>3</v>
      </c>
      <c r="H4062" s="33">
        <v>4</v>
      </c>
      <c r="I4062" s="33">
        <v>3</v>
      </c>
      <c r="J4062" s="33">
        <v>9</v>
      </c>
      <c r="K4062" s="33">
        <v>3</v>
      </c>
      <c r="L4062" s="33" t="s">
        <v>5267</v>
      </c>
      <c r="M4062" s="1" t="s">
        <v>30055</v>
      </c>
      <c r="N4062" s="1" t="s">
        <v>16298</v>
      </c>
    </row>
    <row r="4063" spans="1:14" x14ac:dyDescent="0.25">
      <c r="A4063" s="1" t="s">
        <v>25905</v>
      </c>
      <c r="B4063" s="1" t="s">
        <v>15749</v>
      </c>
      <c r="C4063" s="1" t="s">
        <v>30056</v>
      </c>
      <c r="D4063" s="1" t="s">
        <v>16299</v>
      </c>
      <c r="E4063" s="33" t="str">
        <f t="shared" si="11"/>
        <v>1.3.4.3.9.4</v>
      </c>
      <c r="F4063" s="33">
        <v>1</v>
      </c>
      <c r="G4063" s="33">
        <v>3</v>
      </c>
      <c r="H4063" s="33">
        <v>4</v>
      </c>
      <c r="I4063" s="33">
        <v>3</v>
      </c>
      <c r="J4063" s="33">
        <v>9</v>
      </c>
      <c r="K4063" s="33">
        <v>4</v>
      </c>
      <c r="L4063" s="33" t="s">
        <v>5268</v>
      </c>
      <c r="M4063" s="1" t="s">
        <v>30056</v>
      </c>
      <c r="N4063" s="1" t="s">
        <v>16299</v>
      </c>
    </row>
    <row r="4064" spans="1:14" x14ac:dyDescent="0.25">
      <c r="A4064" s="1" t="s">
        <v>25906</v>
      </c>
      <c r="B4064" s="1" t="s">
        <v>15750</v>
      </c>
      <c r="C4064" s="1" t="s">
        <v>30057</v>
      </c>
      <c r="D4064" s="1" t="s">
        <v>16300</v>
      </c>
      <c r="E4064" s="33" t="str">
        <f t="shared" si="11"/>
        <v>1.3.4.3.10.1</v>
      </c>
      <c r="F4064" s="33">
        <v>1</v>
      </c>
      <c r="G4064" s="33">
        <v>3</v>
      </c>
      <c r="H4064" s="33">
        <v>4</v>
      </c>
      <c r="I4064" s="33">
        <v>3</v>
      </c>
      <c r="J4064" s="33">
        <v>10</v>
      </c>
      <c r="K4064" s="33">
        <v>1</v>
      </c>
      <c r="L4064" s="33" t="s">
        <v>5269</v>
      </c>
      <c r="M4064" s="1" t="s">
        <v>30057</v>
      </c>
      <c r="N4064" s="1" t="s">
        <v>16300</v>
      </c>
    </row>
    <row r="4065" spans="1:14" x14ac:dyDescent="0.25">
      <c r="A4065" s="1" t="s">
        <v>25907</v>
      </c>
      <c r="B4065" s="1" t="s">
        <v>15751</v>
      </c>
      <c r="C4065" s="1" t="s">
        <v>30058</v>
      </c>
      <c r="D4065" s="1" t="s">
        <v>16301</v>
      </c>
      <c r="E4065" s="33" t="str">
        <f t="shared" si="11"/>
        <v>1.3.4.4.1.1</v>
      </c>
      <c r="F4065" s="33">
        <v>1</v>
      </c>
      <c r="G4065" s="33">
        <v>3</v>
      </c>
      <c r="H4065" s="33">
        <v>4</v>
      </c>
      <c r="I4065" s="33">
        <v>4</v>
      </c>
      <c r="J4065" s="33">
        <v>1</v>
      </c>
      <c r="K4065" s="33">
        <v>1</v>
      </c>
      <c r="L4065" s="33" t="s">
        <v>4972</v>
      </c>
      <c r="M4065" s="1" t="s">
        <v>30058</v>
      </c>
      <c r="N4065" s="1" t="s">
        <v>16301</v>
      </c>
    </row>
    <row r="4066" spans="1:14" x14ac:dyDescent="0.25">
      <c r="A4066" s="1" t="s">
        <v>25908</v>
      </c>
      <c r="B4066" s="1" t="s">
        <v>15752</v>
      </c>
      <c r="C4066" s="1" t="s">
        <v>30059</v>
      </c>
      <c r="D4066" s="1" t="s">
        <v>220</v>
      </c>
      <c r="E4066" s="33" t="str">
        <f t="shared" si="11"/>
        <v>1.3.4.4.1.2</v>
      </c>
      <c r="F4066" s="33">
        <v>1</v>
      </c>
      <c r="G4066" s="33">
        <v>3</v>
      </c>
      <c r="H4066" s="33">
        <v>4</v>
      </c>
      <c r="I4066" s="33">
        <v>4</v>
      </c>
      <c r="J4066" s="33">
        <v>1</v>
      </c>
      <c r="K4066" s="33">
        <v>2</v>
      </c>
      <c r="L4066" s="33" t="s">
        <v>4973</v>
      </c>
      <c r="M4066" s="1" t="s">
        <v>30059</v>
      </c>
      <c r="N4066" s="1" t="s">
        <v>220</v>
      </c>
    </row>
    <row r="4067" spans="1:14" x14ac:dyDescent="0.25">
      <c r="A4067" s="1" t="s">
        <v>25909</v>
      </c>
      <c r="B4067" s="1" t="s">
        <v>15753</v>
      </c>
      <c r="C4067" s="1" t="s">
        <v>30060</v>
      </c>
      <c r="D4067" s="1" t="s">
        <v>221</v>
      </c>
      <c r="E4067" s="33" t="str">
        <f t="shared" si="11"/>
        <v>1.3.4.4.1.3</v>
      </c>
      <c r="F4067" s="33">
        <v>1</v>
      </c>
      <c r="G4067" s="33">
        <v>3</v>
      </c>
      <c r="H4067" s="33">
        <v>4</v>
      </c>
      <c r="I4067" s="33">
        <v>4</v>
      </c>
      <c r="J4067" s="33">
        <v>1</v>
      </c>
      <c r="K4067" s="33">
        <v>3</v>
      </c>
      <c r="L4067" s="33" t="s">
        <v>4974</v>
      </c>
      <c r="M4067" s="1" t="s">
        <v>30060</v>
      </c>
      <c r="N4067" s="1" t="s">
        <v>221</v>
      </c>
    </row>
    <row r="4068" spans="1:14" x14ac:dyDescent="0.25">
      <c r="A4068" s="1" t="s">
        <v>25910</v>
      </c>
      <c r="B4068" s="1" t="s">
        <v>15754</v>
      </c>
      <c r="C4068" s="1" t="s">
        <v>30061</v>
      </c>
      <c r="D4068" s="1" t="s">
        <v>16302</v>
      </c>
      <c r="E4068" s="33" t="str">
        <f t="shared" si="11"/>
        <v>1.3.4.4.1.4</v>
      </c>
      <c r="F4068" s="33">
        <v>1</v>
      </c>
      <c r="G4068" s="33">
        <v>3</v>
      </c>
      <c r="H4068" s="33">
        <v>4</v>
      </c>
      <c r="I4068" s="33">
        <v>4</v>
      </c>
      <c r="J4068" s="33">
        <v>1</v>
      </c>
      <c r="K4068" s="33">
        <v>4</v>
      </c>
      <c r="L4068" s="33" t="s">
        <v>4975</v>
      </c>
      <c r="M4068" s="1" t="s">
        <v>30061</v>
      </c>
      <c r="N4068" s="1" t="s">
        <v>16302</v>
      </c>
    </row>
    <row r="4069" spans="1:14" x14ac:dyDescent="0.25">
      <c r="A4069" s="1" t="s">
        <v>25911</v>
      </c>
      <c r="B4069" s="1" t="s">
        <v>15755</v>
      </c>
      <c r="C4069" s="1" t="s">
        <v>30062</v>
      </c>
      <c r="D4069" s="1" t="s">
        <v>16303</v>
      </c>
      <c r="E4069" s="33" t="str">
        <f t="shared" si="11"/>
        <v>1.3.4.4.1.5</v>
      </c>
      <c r="F4069" s="33">
        <v>1</v>
      </c>
      <c r="G4069" s="33">
        <v>3</v>
      </c>
      <c r="H4069" s="33">
        <v>4</v>
      </c>
      <c r="I4069" s="33">
        <v>4</v>
      </c>
      <c r="J4069" s="33">
        <v>1</v>
      </c>
      <c r="K4069" s="33">
        <v>5</v>
      </c>
      <c r="L4069" s="33" t="s">
        <v>5270</v>
      </c>
      <c r="M4069" s="1" t="s">
        <v>30062</v>
      </c>
      <c r="N4069" s="1" t="s">
        <v>16303</v>
      </c>
    </row>
    <row r="4070" spans="1:14" x14ac:dyDescent="0.25">
      <c r="A4070" s="1" t="s">
        <v>25912</v>
      </c>
      <c r="B4070" s="1" t="s">
        <v>15756</v>
      </c>
      <c r="C4070" s="1" t="s">
        <v>30063</v>
      </c>
      <c r="D4070" s="1" t="s">
        <v>222</v>
      </c>
      <c r="E4070" s="33" t="str">
        <f t="shared" si="11"/>
        <v>1.3.4.4.2.1</v>
      </c>
      <c r="F4070" s="33">
        <v>1</v>
      </c>
      <c r="G4070" s="33">
        <v>3</v>
      </c>
      <c r="H4070" s="33">
        <v>4</v>
      </c>
      <c r="I4070" s="33">
        <v>4</v>
      </c>
      <c r="J4070" s="33">
        <v>2</v>
      </c>
      <c r="K4070" s="33">
        <v>1</v>
      </c>
      <c r="L4070" s="33" t="s">
        <v>4976</v>
      </c>
      <c r="M4070" s="1" t="s">
        <v>30063</v>
      </c>
      <c r="N4070" s="1" t="s">
        <v>222</v>
      </c>
    </row>
    <row r="4071" spans="1:14" x14ac:dyDescent="0.25">
      <c r="A4071" s="1" t="s">
        <v>25913</v>
      </c>
      <c r="B4071" s="1" t="s">
        <v>15757</v>
      </c>
      <c r="C4071" s="1" t="s">
        <v>30064</v>
      </c>
      <c r="D4071" s="1" t="s">
        <v>223</v>
      </c>
      <c r="E4071" s="33" t="str">
        <f t="shared" si="11"/>
        <v>1.3.4.4.2.2</v>
      </c>
      <c r="F4071" s="33">
        <v>1</v>
      </c>
      <c r="G4071" s="33">
        <v>3</v>
      </c>
      <c r="H4071" s="33">
        <v>4</v>
      </c>
      <c r="I4071" s="33">
        <v>4</v>
      </c>
      <c r="J4071" s="33">
        <v>2</v>
      </c>
      <c r="K4071" s="33">
        <v>2</v>
      </c>
      <c r="L4071" s="33" t="s">
        <v>4977</v>
      </c>
      <c r="M4071" s="1" t="s">
        <v>30064</v>
      </c>
      <c r="N4071" s="1" t="s">
        <v>223</v>
      </c>
    </row>
    <row r="4072" spans="1:14" x14ac:dyDescent="0.25">
      <c r="A4072" s="1" t="s">
        <v>25914</v>
      </c>
      <c r="B4072" s="1" t="s">
        <v>15758</v>
      </c>
      <c r="C4072" s="1" t="s">
        <v>30065</v>
      </c>
      <c r="D4072" s="1" t="s">
        <v>16304</v>
      </c>
      <c r="E4072" s="33" t="str">
        <f t="shared" si="11"/>
        <v>1.3.4.4.2.3</v>
      </c>
      <c r="F4072" s="33">
        <v>1</v>
      </c>
      <c r="G4072" s="33">
        <v>3</v>
      </c>
      <c r="H4072" s="33">
        <v>4</v>
      </c>
      <c r="I4072" s="33">
        <v>4</v>
      </c>
      <c r="J4072" s="33">
        <v>2</v>
      </c>
      <c r="K4072" s="33">
        <v>3</v>
      </c>
      <c r="L4072" s="33" t="s">
        <v>5271</v>
      </c>
      <c r="M4072" s="1" t="s">
        <v>30065</v>
      </c>
      <c r="N4072" s="1" t="s">
        <v>16304</v>
      </c>
    </row>
    <row r="4073" spans="1:14" x14ac:dyDescent="0.25">
      <c r="A4073" s="1" t="s">
        <v>25915</v>
      </c>
      <c r="B4073" s="1" t="s">
        <v>15759</v>
      </c>
      <c r="C4073" s="1" t="s">
        <v>30066</v>
      </c>
      <c r="D4073" s="1" t="s">
        <v>16305</v>
      </c>
      <c r="E4073" s="33" t="str">
        <f t="shared" si="11"/>
        <v>1.3.4.4.3.1</v>
      </c>
      <c r="F4073" s="33">
        <v>1</v>
      </c>
      <c r="G4073" s="33">
        <v>3</v>
      </c>
      <c r="H4073" s="33">
        <v>4</v>
      </c>
      <c r="I4073" s="33">
        <v>4</v>
      </c>
      <c r="J4073" s="33">
        <v>3</v>
      </c>
      <c r="K4073" s="33">
        <v>1</v>
      </c>
      <c r="L4073" s="33" t="s">
        <v>4978</v>
      </c>
      <c r="M4073" s="1" t="s">
        <v>30066</v>
      </c>
      <c r="N4073" s="1" t="s">
        <v>16305</v>
      </c>
    </row>
    <row r="4074" spans="1:14" x14ac:dyDescent="0.25">
      <c r="A4074" s="1" t="s">
        <v>25916</v>
      </c>
      <c r="B4074" s="1" t="s">
        <v>15760</v>
      </c>
      <c r="C4074" s="1" t="s">
        <v>30067</v>
      </c>
      <c r="D4074" s="1" t="s">
        <v>16306</v>
      </c>
      <c r="E4074" s="33" t="str">
        <f t="shared" si="11"/>
        <v>1.3.4.4.3.2</v>
      </c>
      <c r="F4074" s="33">
        <v>1</v>
      </c>
      <c r="G4074" s="33">
        <v>3</v>
      </c>
      <c r="H4074" s="33">
        <v>4</v>
      </c>
      <c r="I4074" s="33">
        <v>4</v>
      </c>
      <c r="J4074" s="33">
        <v>3</v>
      </c>
      <c r="K4074" s="33">
        <v>2</v>
      </c>
      <c r="L4074" s="33" t="s">
        <v>4979</v>
      </c>
      <c r="M4074" s="1" t="s">
        <v>30067</v>
      </c>
      <c r="N4074" s="1" t="s">
        <v>16306</v>
      </c>
    </row>
    <row r="4075" spans="1:14" x14ac:dyDescent="0.25">
      <c r="A4075" s="1" t="s">
        <v>25917</v>
      </c>
      <c r="B4075" s="1" t="s">
        <v>15761</v>
      </c>
      <c r="C4075" s="1" t="s">
        <v>30068</v>
      </c>
      <c r="D4075" s="1" t="s">
        <v>16307</v>
      </c>
      <c r="E4075" s="33" t="str">
        <f t="shared" ref="E4075:E4082" si="12">F4075&amp;"."&amp;G4075&amp;"."&amp;H4075&amp;"."&amp;I4075&amp;"."&amp;J4075&amp;"."&amp;K4075</f>
        <v>1.3.4.4.3.3</v>
      </c>
      <c r="F4075" s="33">
        <v>1</v>
      </c>
      <c r="G4075" s="33">
        <v>3</v>
      </c>
      <c r="H4075" s="33">
        <v>4</v>
      </c>
      <c r="I4075" s="33">
        <v>4</v>
      </c>
      <c r="J4075" s="33">
        <v>3</v>
      </c>
      <c r="K4075" s="33">
        <v>3</v>
      </c>
      <c r="L4075" s="33" t="s">
        <v>4980</v>
      </c>
      <c r="M4075" s="1" t="s">
        <v>30068</v>
      </c>
      <c r="N4075" s="1" t="s">
        <v>16307</v>
      </c>
    </row>
    <row r="4076" spans="1:14" x14ac:dyDescent="0.25">
      <c r="A4076" s="1" t="s">
        <v>25918</v>
      </c>
      <c r="B4076" s="1" t="s">
        <v>15762</v>
      </c>
      <c r="C4076" s="1" t="s">
        <v>30069</v>
      </c>
      <c r="D4076" s="1" t="s">
        <v>16308</v>
      </c>
      <c r="E4076" s="33" t="str">
        <f t="shared" si="12"/>
        <v>1.3.4.4.3.4</v>
      </c>
      <c r="F4076" s="33">
        <v>1</v>
      </c>
      <c r="G4076" s="33">
        <v>3</v>
      </c>
      <c r="H4076" s="33">
        <v>4</v>
      </c>
      <c r="I4076" s="33">
        <v>4</v>
      </c>
      <c r="J4076" s="33">
        <v>3</v>
      </c>
      <c r="K4076" s="33">
        <v>4</v>
      </c>
      <c r="L4076" s="33" t="s">
        <v>5272</v>
      </c>
      <c r="M4076" s="1" t="s">
        <v>30069</v>
      </c>
      <c r="N4076" s="1" t="s">
        <v>16308</v>
      </c>
    </row>
    <row r="4077" spans="1:14" x14ac:dyDescent="0.25">
      <c r="A4077" s="1" t="s">
        <v>25919</v>
      </c>
      <c r="B4077" s="1" t="s">
        <v>15763</v>
      </c>
      <c r="C4077" s="1" t="s">
        <v>30070</v>
      </c>
      <c r="D4077" s="1" t="s">
        <v>16309</v>
      </c>
      <c r="E4077" s="33" t="str">
        <f t="shared" si="12"/>
        <v>1.3.4.4.3.5</v>
      </c>
      <c r="F4077" s="33">
        <v>1</v>
      </c>
      <c r="G4077" s="33">
        <v>3</v>
      </c>
      <c r="H4077" s="33">
        <v>4</v>
      </c>
      <c r="I4077" s="33">
        <v>4</v>
      </c>
      <c r="J4077" s="33">
        <v>3</v>
      </c>
      <c r="K4077" s="33">
        <v>5</v>
      </c>
      <c r="L4077" s="33" t="s">
        <v>5273</v>
      </c>
      <c r="M4077" s="1" t="s">
        <v>30070</v>
      </c>
      <c r="N4077" s="1" t="s">
        <v>16309</v>
      </c>
    </row>
    <row r="4078" spans="1:14" x14ac:dyDescent="0.25">
      <c r="A4078" s="1" t="s">
        <v>25920</v>
      </c>
      <c r="B4078" s="1" t="s">
        <v>15764</v>
      </c>
      <c r="C4078" s="1" t="s">
        <v>30071</v>
      </c>
      <c r="D4078" s="1" t="s">
        <v>224</v>
      </c>
      <c r="E4078" s="33" t="str">
        <f t="shared" si="12"/>
        <v>1.3.4.4.4.1</v>
      </c>
      <c r="F4078" s="33">
        <v>1</v>
      </c>
      <c r="G4078" s="33">
        <v>3</v>
      </c>
      <c r="H4078" s="33">
        <v>4</v>
      </c>
      <c r="I4078" s="33">
        <v>4</v>
      </c>
      <c r="J4078" s="33">
        <v>4</v>
      </c>
      <c r="K4078" s="33">
        <v>1</v>
      </c>
      <c r="L4078" s="33" t="s">
        <v>4981</v>
      </c>
      <c r="M4078" s="1" t="s">
        <v>30071</v>
      </c>
      <c r="N4078" s="1" t="s">
        <v>224</v>
      </c>
    </row>
    <row r="4079" spans="1:14" x14ac:dyDescent="0.25">
      <c r="A4079" s="1" t="s">
        <v>25921</v>
      </c>
      <c r="B4079" s="1" t="s">
        <v>15765</v>
      </c>
      <c r="C4079" s="1" t="s">
        <v>30072</v>
      </c>
      <c r="D4079" s="1" t="s">
        <v>225</v>
      </c>
      <c r="E4079" s="33" t="str">
        <f t="shared" si="12"/>
        <v>1.3.4.4.4.2</v>
      </c>
      <c r="F4079" s="33">
        <v>1</v>
      </c>
      <c r="G4079" s="33">
        <v>3</v>
      </c>
      <c r="H4079" s="33">
        <v>4</v>
      </c>
      <c r="I4079" s="33">
        <v>4</v>
      </c>
      <c r="J4079" s="33">
        <v>4</v>
      </c>
      <c r="K4079" s="33">
        <v>2</v>
      </c>
      <c r="L4079" s="33" t="s">
        <v>4982</v>
      </c>
      <c r="M4079" s="1" t="s">
        <v>30072</v>
      </c>
      <c r="N4079" s="1" t="s">
        <v>225</v>
      </c>
    </row>
    <row r="4080" spans="1:14" x14ac:dyDescent="0.25">
      <c r="A4080" s="1" t="s">
        <v>25922</v>
      </c>
      <c r="B4080" s="1" t="s">
        <v>15766</v>
      </c>
      <c r="C4080" s="1" t="s">
        <v>30073</v>
      </c>
      <c r="D4080" s="1" t="s">
        <v>226</v>
      </c>
      <c r="E4080" s="33" t="str">
        <f t="shared" si="12"/>
        <v>1.3.4.4.4.3</v>
      </c>
      <c r="F4080" s="33">
        <v>1</v>
      </c>
      <c r="G4080" s="33">
        <v>3</v>
      </c>
      <c r="H4080" s="33">
        <v>4</v>
      </c>
      <c r="I4080" s="33">
        <v>4</v>
      </c>
      <c r="J4080" s="33">
        <v>4</v>
      </c>
      <c r="K4080" s="33">
        <v>3</v>
      </c>
      <c r="L4080" s="33" t="s">
        <v>4983</v>
      </c>
      <c r="M4080" s="1" t="s">
        <v>30073</v>
      </c>
      <c r="N4080" s="1" t="s">
        <v>226</v>
      </c>
    </row>
    <row r="4081" spans="1:14" x14ac:dyDescent="0.25">
      <c r="A4081" s="1" t="s">
        <v>25923</v>
      </c>
      <c r="B4081" s="1" t="s">
        <v>15767</v>
      </c>
      <c r="C4081" s="1" t="s">
        <v>30074</v>
      </c>
      <c r="D4081" s="1" t="s">
        <v>227</v>
      </c>
      <c r="E4081" s="33" t="str">
        <f t="shared" si="12"/>
        <v>1.3.4.4.4.4</v>
      </c>
      <c r="F4081" s="33">
        <v>1</v>
      </c>
      <c r="G4081" s="33">
        <v>3</v>
      </c>
      <c r="H4081" s="33">
        <v>4</v>
      </c>
      <c r="I4081" s="33">
        <v>4</v>
      </c>
      <c r="J4081" s="33">
        <v>4</v>
      </c>
      <c r="K4081" s="33">
        <v>4</v>
      </c>
      <c r="L4081" s="33" t="s">
        <v>4984</v>
      </c>
      <c r="M4081" s="1" t="s">
        <v>30074</v>
      </c>
      <c r="N4081" s="1" t="s">
        <v>227</v>
      </c>
    </row>
    <row r="4082" spans="1:14" x14ac:dyDescent="0.25">
      <c r="A4082" s="1" t="s">
        <v>25924</v>
      </c>
      <c r="B4082" s="1" t="s">
        <v>15768</v>
      </c>
      <c r="C4082" s="1" t="s">
        <v>30075</v>
      </c>
      <c r="D4082" s="1" t="s">
        <v>16310</v>
      </c>
      <c r="E4082" s="33" t="str">
        <f t="shared" si="12"/>
        <v>1.3.4.4.4.5</v>
      </c>
      <c r="F4082" s="33">
        <v>1</v>
      </c>
      <c r="G4082" s="33">
        <v>3</v>
      </c>
      <c r="H4082" s="33">
        <v>4</v>
      </c>
      <c r="I4082" s="33">
        <v>4</v>
      </c>
      <c r="J4082" s="33">
        <v>4</v>
      </c>
      <c r="K4082" s="33">
        <v>5</v>
      </c>
      <c r="L4082" s="33" t="s">
        <v>5274</v>
      </c>
      <c r="M4082" s="1" t="s">
        <v>30075</v>
      </c>
      <c r="N4082" s="1" t="s">
        <v>16310</v>
      </c>
    </row>
    <row r="4083" spans="1:14" x14ac:dyDescent="0.25">
      <c r="A4083" s="1" t="s">
        <v>25925</v>
      </c>
      <c r="B4083" s="1" t="s">
        <v>22972</v>
      </c>
    </row>
    <row r="4084" spans="1:14" x14ac:dyDescent="0.25">
      <c r="A4084" s="1" t="s">
        <v>25926</v>
      </c>
      <c r="B4084" s="1" t="s">
        <v>15769</v>
      </c>
      <c r="C4084" s="1" t="s">
        <v>30076</v>
      </c>
      <c r="D4084" s="1" t="s">
        <v>228</v>
      </c>
      <c r="E4084" s="33" t="str">
        <f t="shared" ref="E4084:E4147" si="13">F4084&amp;"."&amp;G4084&amp;"."&amp;H4084&amp;"."&amp;I4084&amp;"."&amp;J4084&amp;"."&amp;K4084</f>
        <v>1.3.5.1.1.1</v>
      </c>
      <c r="F4084" s="33">
        <v>1</v>
      </c>
      <c r="G4084" s="33">
        <v>3</v>
      </c>
      <c r="H4084" s="33">
        <v>5</v>
      </c>
      <c r="I4084" s="33">
        <v>1</v>
      </c>
      <c r="J4084" s="33">
        <v>1</v>
      </c>
      <c r="K4084" s="33">
        <v>1</v>
      </c>
      <c r="L4084" s="33" t="s">
        <v>4985</v>
      </c>
      <c r="M4084" s="1" t="s">
        <v>30076</v>
      </c>
      <c r="N4084" s="1" t="s">
        <v>228</v>
      </c>
    </row>
    <row r="4085" spans="1:14" x14ac:dyDescent="0.25">
      <c r="A4085" s="1" t="s">
        <v>25927</v>
      </c>
      <c r="B4085" s="1" t="s">
        <v>15770</v>
      </c>
      <c r="C4085" s="1" t="s">
        <v>30077</v>
      </c>
      <c r="D4085" s="1" t="s">
        <v>230</v>
      </c>
      <c r="E4085" s="33" t="str">
        <f t="shared" si="13"/>
        <v>1.3.5.1.1.2</v>
      </c>
      <c r="F4085" s="33">
        <v>1</v>
      </c>
      <c r="G4085" s="33">
        <v>3</v>
      </c>
      <c r="H4085" s="33">
        <v>5</v>
      </c>
      <c r="I4085" s="33">
        <v>1</v>
      </c>
      <c r="J4085" s="33">
        <v>1</v>
      </c>
      <c r="K4085" s="33">
        <v>2</v>
      </c>
      <c r="L4085" s="33" t="s">
        <v>4986</v>
      </c>
      <c r="M4085" s="1" t="s">
        <v>30077</v>
      </c>
      <c r="N4085" s="1" t="s">
        <v>230</v>
      </c>
    </row>
    <row r="4086" spans="1:14" x14ac:dyDescent="0.25">
      <c r="A4086" s="1" t="s">
        <v>25928</v>
      </c>
      <c r="B4086" s="1" t="s">
        <v>15771</v>
      </c>
      <c r="C4086" s="1" t="s">
        <v>30078</v>
      </c>
      <c r="D4086" s="1" t="s">
        <v>231</v>
      </c>
      <c r="E4086" s="33" t="str">
        <f t="shared" si="13"/>
        <v>1.3.5.1.1.3</v>
      </c>
      <c r="F4086" s="33">
        <v>1</v>
      </c>
      <c r="G4086" s="33">
        <v>3</v>
      </c>
      <c r="H4086" s="33">
        <v>5</v>
      </c>
      <c r="I4086" s="33">
        <v>1</v>
      </c>
      <c r="J4086" s="33">
        <v>1</v>
      </c>
      <c r="K4086" s="33">
        <v>3</v>
      </c>
      <c r="L4086" s="33" t="s">
        <v>4987</v>
      </c>
      <c r="M4086" s="1" t="s">
        <v>30078</v>
      </c>
      <c r="N4086" s="1" t="s">
        <v>231</v>
      </c>
    </row>
    <row r="4087" spans="1:14" x14ac:dyDescent="0.25">
      <c r="A4087" s="1" t="s">
        <v>25929</v>
      </c>
      <c r="B4087" s="1" t="s">
        <v>15772</v>
      </c>
      <c r="C4087" s="1" t="s">
        <v>30079</v>
      </c>
      <c r="D4087" s="1" t="s">
        <v>232</v>
      </c>
      <c r="E4087" s="33" t="str">
        <f t="shared" si="13"/>
        <v>1.3.5.1.1.4</v>
      </c>
      <c r="F4087" s="33">
        <v>1</v>
      </c>
      <c r="G4087" s="33">
        <v>3</v>
      </c>
      <c r="H4087" s="33">
        <v>5</v>
      </c>
      <c r="I4087" s="33">
        <v>1</v>
      </c>
      <c r="J4087" s="33">
        <v>1</v>
      </c>
      <c r="K4087" s="33">
        <v>4</v>
      </c>
      <c r="L4087" s="33" t="s">
        <v>4988</v>
      </c>
      <c r="M4087" s="1" t="s">
        <v>30079</v>
      </c>
      <c r="N4087" s="1" t="s">
        <v>232</v>
      </c>
    </row>
    <row r="4088" spans="1:14" x14ac:dyDescent="0.25">
      <c r="A4088" s="1" t="s">
        <v>25930</v>
      </c>
      <c r="B4088" s="1" t="s">
        <v>15773</v>
      </c>
      <c r="C4088" s="1" t="s">
        <v>30080</v>
      </c>
      <c r="D4088" s="1" t="s">
        <v>233</v>
      </c>
      <c r="E4088" s="33" t="str">
        <f t="shared" si="13"/>
        <v>1.3.5.1.1.5</v>
      </c>
      <c r="F4088" s="33">
        <v>1</v>
      </c>
      <c r="G4088" s="33">
        <v>3</v>
      </c>
      <c r="H4088" s="33">
        <v>5</v>
      </c>
      <c r="I4088" s="33">
        <v>1</v>
      </c>
      <c r="J4088" s="33">
        <v>1</v>
      </c>
      <c r="K4088" s="33">
        <v>5</v>
      </c>
      <c r="L4088" s="33" t="s">
        <v>4989</v>
      </c>
      <c r="M4088" s="1" t="s">
        <v>30080</v>
      </c>
      <c r="N4088" s="1" t="s">
        <v>233</v>
      </c>
    </row>
    <row r="4089" spans="1:14" x14ac:dyDescent="0.25">
      <c r="A4089" s="1" t="s">
        <v>25931</v>
      </c>
      <c r="B4089" s="1" t="s">
        <v>15774</v>
      </c>
      <c r="C4089" s="1" t="s">
        <v>30081</v>
      </c>
      <c r="D4089" s="1" t="s">
        <v>16311</v>
      </c>
      <c r="E4089" s="33" t="str">
        <f t="shared" si="13"/>
        <v>1.3.5.1.1.6</v>
      </c>
      <c r="F4089" s="33">
        <v>1</v>
      </c>
      <c r="G4089" s="33">
        <v>3</v>
      </c>
      <c r="H4089" s="33">
        <v>5</v>
      </c>
      <c r="I4089" s="33">
        <v>1</v>
      </c>
      <c r="J4089" s="33">
        <v>1</v>
      </c>
      <c r="K4089" s="33">
        <v>6</v>
      </c>
      <c r="L4089" s="33" t="s">
        <v>4990</v>
      </c>
      <c r="M4089" s="1" t="s">
        <v>30081</v>
      </c>
      <c r="N4089" s="1" t="s">
        <v>16311</v>
      </c>
    </row>
    <row r="4090" spans="1:14" x14ac:dyDescent="0.25">
      <c r="A4090" s="1" t="s">
        <v>25932</v>
      </c>
      <c r="B4090" s="1" t="s">
        <v>15775</v>
      </c>
      <c r="C4090" s="1" t="s">
        <v>30082</v>
      </c>
      <c r="D4090" s="1" t="s">
        <v>234</v>
      </c>
      <c r="E4090" s="33" t="str">
        <f t="shared" si="13"/>
        <v>1.3.5.1.1.7</v>
      </c>
      <c r="F4090" s="33">
        <v>1</v>
      </c>
      <c r="G4090" s="33">
        <v>3</v>
      </c>
      <c r="H4090" s="33">
        <v>5</v>
      </c>
      <c r="I4090" s="33">
        <v>1</v>
      </c>
      <c r="J4090" s="33">
        <v>1</v>
      </c>
      <c r="K4090" s="33">
        <v>7</v>
      </c>
      <c r="L4090" s="33" t="s">
        <v>4991</v>
      </c>
      <c r="M4090" s="1" t="s">
        <v>30082</v>
      </c>
      <c r="N4090" s="1" t="s">
        <v>234</v>
      </c>
    </row>
    <row r="4091" spans="1:14" x14ac:dyDescent="0.25">
      <c r="A4091" s="1" t="s">
        <v>25933</v>
      </c>
      <c r="B4091" s="1" t="s">
        <v>15776</v>
      </c>
      <c r="C4091" s="1" t="s">
        <v>30083</v>
      </c>
      <c r="D4091" s="1" t="s">
        <v>16312</v>
      </c>
      <c r="E4091" s="33" t="str">
        <f t="shared" si="13"/>
        <v>1.3.5.1.1.8</v>
      </c>
      <c r="F4091" s="33">
        <v>1</v>
      </c>
      <c r="G4091" s="33">
        <v>3</v>
      </c>
      <c r="H4091" s="33">
        <v>5</v>
      </c>
      <c r="I4091" s="33">
        <v>1</v>
      </c>
      <c r="J4091" s="33">
        <v>1</v>
      </c>
      <c r="K4091" s="33">
        <v>8</v>
      </c>
      <c r="L4091" s="33" t="s">
        <v>4992</v>
      </c>
      <c r="M4091" s="1" t="s">
        <v>30083</v>
      </c>
      <c r="N4091" s="1" t="s">
        <v>16312</v>
      </c>
    </row>
    <row r="4092" spans="1:14" x14ac:dyDescent="0.25">
      <c r="A4092" s="1" t="s">
        <v>25934</v>
      </c>
      <c r="B4092" s="1" t="s">
        <v>15777</v>
      </c>
      <c r="C4092" s="1" t="s">
        <v>30084</v>
      </c>
      <c r="D4092" s="1" t="s">
        <v>16313</v>
      </c>
      <c r="E4092" s="33" t="str">
        <f t="shared" si="13"/>
        <v>1.3.5.1.1.9</v>
      </c>
      <c r="F4092" s="33">
        <v>1</v>
      </c>
      <c r="G4092" s="33">
        <v>3</v>
      </c>
      <c r="H4092" s="33">
        <v>5</v>
      </c>
      <c r="I4092" s="33">
        <v>1</v>
      </c>
      <c r="J4092" s="33">
        <v>1</v>
      </c>
      <c r="K4092" s="33">
        <v>9</v>
      </c>
      <c r="L4092" s="33" t="s">
        <v>4993</v>
      </c>
      <c r="M4092" s="1" t="s">
        <v>30084</v>
      </c>
      <c r="N4092" s="1" t="s">
        <v>16313</v>
      </c>
    </row>
    <row r="4093" spans="1:14" x14ac:dyDescent="0.25">
      <c r="A4093" s="1" t="s">
        <v>25935</v>
      </c>
      <c r="B4093" s="1" t="s">
        <v>15778</v>
      </c>
      <c r="C4093" s="1" t="s">
        <v>30085</v>
      </c>
      <c r="D4093" s="1" t="s">
        <v>16314</v>
      </c>
      <c r="E4093" s="33" t="str">
        <f t="shared" si="13"/>
        <v>1.3.5.1.1.10</v>
      </c>
      <c r="F4093" s="33">
        <v>1</v>
      </c>
      <c r="G4093" s="33">
        <v>3</v>
      </c>
      <c r="H4093" s="33">
        <v>5</v>
      </c>
      <c r="I4093" s="33">
        <v>1</v>
      </c>
      <c r="J4093" s="33">
        <v>1</v>
      </c>
      <c r="K4093" s="33">
        <v>10</v>
      </c>
      <c r="L4093" s="33" t="s">
        <v>4994</v>
      </c>
      <c r="M4093" s="1" t="s">
        <v>30085</v>
      </c>
      <c r="N4093" s="1" t="s">
        <v>16314</v>
      </c>
    </row>
    <row r="4094" spans="1:14" x14ac:dyDescent="0.25">
      <c r="A4094" s="1" t="s">
        <v>25936</v>
      </c>
      <c r="B4094" s="1" t="s">
        <v>15779</v>
      </c>
      <c r="C4094" s="1" t="s">
        <v>30086</v>
      </c>
      <c r="D4094" s="1" t="s">
        <v>16315</v>
      </c>
      <c r="E4094" s="33" t="str">
        <f t="shared" si="13"/>
        <v>1.3.5.1.1.11</v>
      </c>
      <c r="F4094" s="33">
        <v>1</v>
      </c>
      <c r="G4094" s="33">
        <v>3</v>
      </c>
      <c r="H4094" s="33">
        <v>5</v>
      </c>
      <c r="I4094" s="33">
        <v>1</v>
      </c>
      <c r="J4094" s="33">
        <v>1</v>
      </c>
      <c r="K4094" s="33">
        <v>11</v>
      </c>
      <c r="L4094" s="33" t="s">
        <v>4995</v>
      </c>
      <c r="M4094" s="1" t="s">
        <v>30086</v>
      </c>
      <c r="N4094" s="1" t="s">
        <v>16315</v>
      </c>
    </row>
    <row r="4095" spans="1:14" x14ac:dyDescent="0.25">
      <c r="A4095" s="1" t="s">
        <v>25937</v>
      </c>
      <c r="B4095" s="1" t="s">
        <v>15780</v>
      </c>
      <c r="C4095" s="1" t="s">
        <v>30087</v>
      </c>
      <c r="D4095" s="1" t="s">
        <v>16316</v>
      </c>
      <c r="E4095" s="33" t="str">
        <f t="shared" si="13"/>
        <v>1.3.5.1.1.12</v>
      </c>
      <c r="F4095" s="33">
        <v>1</v>
      </c>
      <c r="G4095" s="33">
        <v>3</v>
      </c>
      <c r="H4095" s="33">
        <v>5</v>
      </c>
      <c r="I4095" s="33">
        <v>1</v>
      </c>
      <c r="J4095" s="33">
        <v>1</v>
      </c>
      <c r="K4095" s="33">
        <v>12</v>
      </c>
      <c r="L4095" s="33" t="s">
        <v>5275</v>
      </c>
      <c r="M4095" s="1" t="s">
        <v>30087</v>
      </c>
      <c r="N4095" s="1" t="s">
        <v>16316</v>
      </c>
    </row>
    <row r="4096" spans="1:14" x14ac:dyDescent="0.25">
      <c r="A4096" s="1" t="s">
        <v>25938</v>
      </c>
      <c r="B4096" s="1" t="s">
        <v>15781</v>
      </c>
      <c r="C4096" s="1" t="s">
        <v>30088</v>
      </c>
      <c r="D4096" s="1" t="s">
        <v>7435</v>
      </c>
      <c r="E4096" s="33" t="str">
        <f t="shared" si="13"/>
        <v>1.3.5.1.2.1</v>
      </c>
      <c r="F4096" s="33">
        <v>1</v>
      </c>
      <c r="G4096" s="33">
        <v>3</v>
      </c>
      <c r="H4096" s="33">
        <v>5</v>
      </c>
      <c r="I4096" s="33">
        <v>1</v>
      </c>
      <c r="J4096" s="33">
        <v>2</v>
      </c>
      <c r="K4096" s="33">
        <v>1</v>
      </c>
      <c r="L4096" s="33" t="s">
        <v>5002</v>
      </c>
      <c r="M4096" s="1" t="s">
        <v>30088</v>
      </c>
      <c r="N4096" s="1" t="s">
        <v>7435</v>
      </c>
    </row>
    <row r="4097" spans="1:14" x14ac:dyDescent="0.25">
      <c r="A4097" s="1" t="s">
        <v>25939</v>
      </c>
      <c r="B4097" s="1" t="s">
        <v>15782</v>
      </c>
      <c r="C4097" s="1" t="s">
        <v>30089</v>
      </c>
      <c r="D4097" s="1" t="s">
        <v>16317</v>
      </c>
      <c r="E4097" s="33" t="str">
        <f t="shared" si="13"/>
        <v>1.3.5.1.2.2</v>
      </c>
      <c r="F4097" s="33">
        <v>1</v>
      </c>
      <c r="G4097" s="33">
        <v>3</v>
      </c>
      <c r="H4097" s="33">
        <v>5</v>
      </c>
      <c r="I4097" s="33">
        <v>1</v>
      </c>
      <c r="J4097" s="33">
        <v>2</v>
      </c>
      <c r="K4097" s="33">
        <v>2</v>
      </c>
      <c r="L4097" s="33" t="s">
        <v>5001</v>
      </c>
      <c r="M4097" s="1" t="s">
        <v>30089</v>
      </c>
      <c r="N4097" s="1" t="s">
        <v>16317</v>
      </c>
    </row>
    <row r="4098" spans="1:14" x14ac:dyDescent="0.25">
      <c r="A4098" s="1" t="s">
        <v>25940</v>
      </c>
      <c r="B4098" s="1" t="s">
        <v>15783</v>
      </c>
      <c r="C4098" s="1" t="s">
        <v>30090</v>
      </c>
      <c r="D4098" s="1" t="s">
        <v>16318</v>
      </c>
      <c r="E4098" s="33" t="str">
        <f t="shared" si="13"/>
        <v>1.3.5.1.2.3</v>
      </c>
      <c r="F4098" s="33">
        <v>1</v>
      </c>
      <c r="G4098" s="33">
        <v>3</v>
      </c>
      <c r="H4098" s="33">
        <v>5</v>
      </c>
      <c r="I4098" s="33">
        <v>1</v>
      </c>
      <c r="J4098" s="33">
        <v>2</v>
      </c>
      <c r="K4098" s="33">
        <v>3</v>
      </c>
      <c r="L4098" s="33" t="s">
        <v>5276</v>
      </c>
      <c r="M4098" s="1" t="s">
        <v>30090</v>
      </c>
      <c r="N4098" s="1" t="s">
        <v>16318</v>
      </c>
    </row>
    <row r="4099" spans="1:14" x14ac:dyDescent="0.25">
      <c r="A4099" s="1" t="s">
        <v>25941</v>
      </c>
      <c r="B4099" s="1" t="s">
        <v>15784</v>
      </c>
      <c r="C4099" s="1" t="s">
        <v>30091</v>
      </c>
      <c r="D4099" s="1" t="s">
        <v>16319</v>
      </c>
      <c r="E4099" s="33" t="str">
        <f t="shared" si="13"/>
        <v>1.3.5.1.3.1</v>
      </c>
      <c r="F4099" s="33">
        <v>1</v>
      </c>
      <c r="G4099" s="33">
        <v>3</v>
      </c>
      <c r="H4099" s="33">
        <v>5</v>
      </c>
      <c r="I4099" s="33">
        <v>1</v>
      </c>
      <c r="J4099" s="33">
        <v>3</v>
      </c>
      <c r="K4099" s="33">
        <v>1</v>
      </c>
      <c r="L4099" s="33" t="s">
        <v>4996</v>
      </c>
      <c r="M4099" s="1" t="s">
        <v>30091</v>
      </c>
      <c r="N4099" s="1" t="s">
        <v>16319</v>
      </c>
    </row>
    <row r="4100" spans="1:14" x14ac:dyDescent="0.25">
      <c r="A4100" s="1" t="s">
        <v>25942</v>
      </c>
      <c r="B4100" s="1" t="s">
        <v>15785</v>
      </c>
      <c r="C4100" s="1" t="s">
        <v>30092</v>
      </c>
      <c r="D4100" s="1" t="s">
        <v>16320</v>
      </c>
      <c r="E4100" s="33" t="str">
        <f t="shared" si="13"/>
        <v>1.3.5.1.3.2</v>
      </c>
      <c r="F4100" s="33">
        <v>1</v>
      </c>
      <c r="G4100" s="33">
        <v>3</v>
      </c>
      <c r="H4100" s="33">
        <v>5</v>
      </c>
      <c r="I4100" s="33">
        <v>1</v>
      </c>
      <c r="J4100" s="33">
        <v>3</v>
      </c>
      <c r="K4100" s="33">
        <v>2</v>
      </c>
      <c r="L4100" s="33" t="s">
        <v>4997</v>
      </c>
      <c r="M4100" s="1" t="s">
        <v>30092</v>
      </c>
      <c r="N4100" s="1" t="s">
        <v>16320</v>
      </c>
    </row>
    <row r="4101" spans="1:14" x14ac:dyDescent="0.25">
      <c r="A4101" s="1" t="s">
        <v>25943</v>
      </c>
      <c r="B4101" s="1" t="s">
        <v>15786</v>
      </c>
      <c r="C4101" s="1" t="s">
        <v>30093</v>
      </c>
      <c r="D4101" s="1" t="s">
        <v>16321</v>
      </c>
      <c r="E4101" s="33" t="str">
        <f t="shared" si="13"/>
        <v>1.3.5.1.3.3</v>
      </c>
      <c r="F4101" s="33">
        <v>1</v>
      </c>
      <c r="G4101" s="33">
        <v>3</v>
      </c>
      <c r="H4101" s="33">
        <v>5</v>
      </c>
      <c r="I4101" s="33">
        <v>1</v>
      </c>
      <c r="J4101" s="33">
        <v>3</v>
      </c>
      <c r="K4101" s="33">
        <v>3</v>
      </c>
      <c r="L4101" s="33" t="s">
        <v>5277</v>
      </c>
      <c r="M4101" s="1" t="s">
        <v>30093</v>
      </c>
      <c r="N4101" s="1" t="s">
        <v>16321</v>
      </c>
    </row>
    <row r="4102" spans="1:14" x14ac:dyDescent="0.25">
      <c r="A4102" s="1" t="s">
        <v>25944</v>
      </c>
      <c r="B4102" s="1" t="s">
        <v>15787</v>
      </c>
      <c r="C4102" s="1" t="s">
        <v>30094</v>
      </c>
      <c r="D4102" s="1" t="s">
        <v>16322</v>
      </c>
      <c r="E4102" s="33" t="str">
        <f t="shared" si="13"/>
        <v>1.3.5.1.3.4</v>
      </c>
      <c r="F4102" s="33">
        <v>1</v>
      </c>
      <c r="G4102" s="33">
        <v>3</v>
      </c>
      <c r="H4102" s="33">
        <v>5</v>
      </c>
      <c r="I4102" s="33">
        <v>1</v>
      </c>
      <c r="J4102" s="33">
        <v>3</v>
      </c>
      <c r="K4102" s="33">
        <v>4</v>
      </c>
      <c r="L4102" s="33" t="s">
        <v>5278</v>
      </c>
      <c r="M4102" s="1" t="s">
        <v>30094</v>
      </c>
      <c r="N4102" s="1" t="s">
        <v>16322</v>
      </c>
    </row>
    <row r="4103" spans="1:14" x14ac:dyDescent="0.25">
      <c r="A4103" s="1" t="s">
        <v>25945</v>
      </c>
      <c r="B4103" s="1" t="s">
        <v>15788</v>
      </c>
      <c r="C4103" s="1" t="s">
        <v>30095</v>
      </c>
      <c r="D4103" s="1" t="s">
        <v>16323</v>
      </c>
      <c r="E4103" s="33" t="str">
        <f t="shared" si="13"/>
        <v>1.3.5.1.4.1</v>
      </c>
      <c r="F4103" s="33">
        <v>1</v>
      </c>
      <c r="G4103" s="33">
        <v>3</v>
      </c>
      <c r="H4103" s="33">
        <v>5</v>
      </c>
      <c r="I4103" s="33">
        <v>1</v>
      </c>
      <c r="J4103" s="33">
        <v>4</v>
      </c>
      <c r="K4103" s="33">
        <v>1</v>
      </c>
      <c r="L4103" s="33" t="s">
        <v>4998</v>
      </c>
      <c r="M4103" s="1" t="s">
        <v>30095</v>
      </c>
      <c r="N4103" s="1" t="s">
        <v>16323</v>
      </c>
    </row>
    <row r="4104" spans="1:14" x14ac:dyDescent="0.25">
      <c r="A4104" s="1" t="s">
        <v>25946</v>
      </c>
      <c r="B4104" s="1" t="s">
        <v>15789</v>
      </c>
      <c r="C4104" s="1" t="s">
        <v>30096</v>
      </c>
      <c r="D4104" s="1" t="s">
        <v>16324</v>
      </c>
      <c r="E4104" s="33" t="str">
        <f t="shared" si="13"/>
        <v>1.3.5.1.4.2</v>
      </c>
      <c r="F4104" s="33">
        <v>1</v>
      </c>
      <c r="G4104" s="33">
        <v>3</v>
      </c>
      <c r="H4104" s="33">
        <v>5</v>
      </c>
      <c r="I4104" s="33">
        <v>1</v>
      </c>
      <c r="J4104" s="33">
        <v>4</v>
      </c>
      <c r="K4104" s="33">
        <v>2</v>
      </c>
      <c r="L4104" s="33" t="s">
        <v>5279</v>
      </c>
      <c r="M4104" s="1" t="s">
        <v>30096</v>
      </c>
      <c r="N4104" s="1" t="s">
        <v>16324</v>
      </c>
    </row>
    <row r="4105" spans="1:14" x14ac:dyDescent="0.25">
      <c r="A4105" s="1" t="s">
        <v>25947</v>
      </c>
      <c r="B4105" s="1" t="s">
        <v>15790</v>
      </c>
      <c r="C4105" s="1" t="s">
        <v>30097</v>
      </c>
      <c r="D4105" s="1" t="s">
        <v>16325</v>
      </c>
      <c r="E4105" s="33" t="str">
        <f t="shared" si="13"/>
        <v>1.3.5.1.5.1</v>
      </c>
      <c r="F4105" s="33">
        <v>1</v>
      </c>
      <c r="G4105" s="33">
        <v>3</v>
      </c>
      <c r="H4105" s="33">
        <v>5</v>
      </c>
      <c r="I4105" s="33">
        <v>1</v>
      </c>
      <c r="J4105" s="33">
        <v>5</v>
      </c>
      <c r="K4105" s="33">
        <v>1</v>
      </c>
      <c r="L4105" s="33" t="s">
        <v>4999</v>
      </c>
      <c r="M4105" s="1" t="s">
        <v>30097</v>
      </c>
      <c r="N4105" s="1" t="s">
        <v>16325</v>
      </c>
    </row>
    <row r="4106" spans="1:14" x14ac:dyDescent="0.25">
      <c r="A4106" s="1" t="s">
        <v>25948</v>
      </c>
      <c r="B4106" s="1" t="s">
        <v>15791</v>
      </c>
      <c r="C4106" s="1" t="s">
        <v>30098</v>
      </c>
      <c r="D4106" s="1" t="s">
        <v>16326</v>
      </c>
      <c r="E4106" s="33" t="str">
        <f t="shared" si="13"/>
        <v>1.3.5.1.5.2</v>
      </c>
      <c r="F4106" s="33">
        <v>1</v>
      </c>
      <c r="G4106" s="33">
        <v>3</v>
      </c>
      <c r="H4106" s="33">
        <v>5</v>
      </c>
      <c r="I4106" s="33">
        <v>1</v>
      </c>
      <c r="J4106" s="33">
        <v>5</v>
      </c>
      <c r="K4106" s="33">
        <v>2</v>
      </c>
      <c r="L4106" s="33" t="s">
        <v>5280</v>
      </c>
      <c r="M4106" s="1" t="s">
        <v>30098</v>
      </c>
      <c r="N4106" s="1" t="s">
        <v>16326</v>
      </c>
    </row>
    <row r="4107" spans="1:14" x14ac:dyDescent="0.25">
      <c r="A4107" s="1" t="s">
        <v>25949</v>
      </c>
      <c r="B4107" s="1" t="s">
        <v>15792</v>
      </c>
      <c r="C4107" s="1" t="s">
        <v>30099</v>
      </c>
      <c r="D4107" s="1" t="s">
        <v>16327</v>
      </c>
      <c r="E4107" s="33" t="str">
        <f t="shared" si="13"/>
        <v>1.3.5.1.6.1</v>
      </c>
      <c r="F4107" s="33">
        <v>1</v>
      </c>
      <c r="G4107" s="33">
        <v>3</v>
      </c>
      <c r="H4107" s="33">
        <v>5</v>
      </c>
      <c r="I4107" s="33">
        <v>1</v>
      </c>
      <c r="J4107" s="33">
        <v>6</v>
      </c>
      <c r="K4107" s="33">
        <v>1</v>
      </c>
      <c r="L4107" s="33" t="s">
        <v>5000</v>
      </c>
      <c r="M4107" s="1" t="s">
        <v>30099</v>
      </c>
      <c r="N4107" s="1" t="s">
        <v>16327</v>
      </c>
    </row>
    <row r="4108" spans="1:14" x14ac:dyDescent="0.25">
      <c r="A4108" s="1" t="s">
        <v>25950</v>
      </c>
      <c r="B4108" s="1" t="s">
        <v>15793</v>
      </c>
      <c r="C4108" s="1" t="s">
        <v>30100</v>
      </c>
      <c r="D4108" s="1" t="s">
        <v>16328</v>
      </c>
      <c r="E4108" s="33" t="str">
        <f t="shared" si="13"/>
        <v>1.3.5.1.6.2</v>
      </c>
      <c r="F4108" s="33">
        <v>1</v>
      </c>
      <c r="G4108" s="33">
        <v>3</v>
      </c>
      <c r="H4108" s="33">
        <v>5</v>
      </c>
      <c r="I4108" s="33">
        <v>1</v>
      </c>
      <c r="J4108" s="33">
        <v>6</v>
      </c>
      <c r="K4108" s="33">
        <v>2</v>
      </c>
      <c r="L4108" s="33" t="s">
        <v>5281</v>
      </c>
      <c r="M4108" s="1" t="s">
        <v>30100</v>
      </c>
      <c r="N4108" s="1" t="s">
        <v>16328</v>
      </c>
    </row>
    <row r="4109" spans="1:14" x14ac:dyDescent="0.25">
      <c r="A4109" s="1" t="s">
        <v>25951</v>
      </c>
      <c r="B4109" s="1" t="s">
        <v>15794</v>
      </c>
      <c r="C4109" s="1" t="s">
        <v>30101</v>
      </c>
      <c r="D4109" s="1" t="s">
        <v>2989</v>
      </c>
      <c r="E4109" s="33" t="str">
        <f t="shared" si="13"/>
        <v>1.3.5.1.7.1</v>
      </c>
      <c r="F4109" s="33">
        <v>1</v>
      </c>
      <c r="G4109" s="33">
        <v>3</v>
      </c>
      <c r="H4109" s="33">
        <v>5</v>
      </c>
      <c r="I4109" s="33">
        <v>1</v>
      </c>
      <c r="J4109" s="33">
        <v>7</v>
      </c>
      <c r="K4109" s="33">
        <v>1</v>
      </c>
      <c r="L4109" s="33" t="s">
        <v>5003</v>
      </c>
      <c r="M4109" s="1" t="s">
        <v>30101</v>
      </c>
      <c r="N4109" s="1" t="s">
        <v>2989</v>
      </c>
    </row>
    <row r="4110" spans="1:14" x14ac:dyDescent="0.25">
      <c r="A4110" s="1" t="s">
        <v>25952</v>
      </c>
      <c r="B4110" s="1" t="s">
        <v>15795</v>
      </c>
      <c r="C4110" s="1" t="s">
        <v>30102</v>
      </c>
      <c r="D4110" s="1" t="s">
        <v>16329</v>
      </c>
      <c r="E4110" s="33" t="str">
        <f t="shared" si="13"/>
        <v>1.3.5.1.7.2</v>
      </c>
      <c r="F4110" s="33">
        <v>1</v>
      </c>
      <c r="G4110" s="33">
        <v>3</v>
      </c>
      <c r="H4110" s="33">
        <v>5</v>
      </c>
      <c r="I4110" s="33">
        <v>1</v>
      </c>
      <c r="J4110" s="33">
        <v>7</v>
      </c>
      <c r="K4110" s="33">
        <v>2</v>
      </c>
      <c r="L4110" s="33" t="s">
        <v>5282</v>
      </c>
      <c r="M4110" s="1" t="s">
        <v>30102</v>
      </c>
      <c r="N4110" s="1" t="s">
        <v>16329</v>
      </c>
    </row>
    <row r="4111" spans="1:14" x14ac:dyDescent="0.25">
      <c r="A4111" s="1" t="s">
        <v>25953</v>
      </c>
      <c r="B4111" s="1" t="s">
        <v>15796</v>
      </c>
      <c r="C4111" s="1" t="s">
        <v>30103</v>
      </c>
      <c r="D4111" s="1" t="s">
        <v>16330</v>
      </c>
      <c r="E4111" s="33" t="str">
        <f t="shared" si="13"/>
        <v>1.3.5.2.1.1</v>
      </c>
      <c r="F4111" s="33">
        <v>1</v>
      </c>
      <c r="G4111" s="33">
        <v>3</v>
      </c>
      <c r="H4111" s="33">
        <v>5</v>
      </c>
      <c r="I4111" s="33">
        <v>2</v>
      </c>
      <c r="J4111" s="33">
        <v>1</v>
      </c>
      <c r="K4111" s="33">
        <v>1</v>
      </c>
      <c r="L4111" s="33" t="s">
        <v>5006</v>
      </c>
      <c r="M4111" s="1" t="s">
        <v>30103</v>
      </c>
      <c r="N4111" s="1" t="s">
        <v>16330</v>
      </c>
    </row>
    <row r="4112" spans="1:14" x14ac:dyDescent="0.25">
      <c r="A4112" s="1" t="s">
        <v>25954</v>
      </c>
      <c r="B4112" s="1" t="s">
        <v>15797</v>
      </c>
      <c r="C4112" s="1" t="s">
        <v>30104</v>
      </c>
      <c r="D4112" s="1" t="s">
        <v>16331</v>
      </c>
      <c r="E4112" s="33" t="str">
        <f t="shared" si="13"/>
        <v>1.3.5.2.1.2</v>
      </c>
      <c r="F4112" s="33">
        <v>1</v>
      </c>
      <c r="G4112" s="33">
        <v>3</v>
      </c>
      <c r="H4112" s="33">
        <v>5</v>
      </c>
      <c r="I4112" s="33">
        <v>2</v>
      </c>
      <c r="J4112" s="33">
        <v>1</v>
      </c>
      <c r="K4112" s="33">
        <v>2</v>
      </c>
      <c r="L4112" s="33" t="s">
        <v>5005</v>
      </c>
      <c r="M4112" s="1" t="s">
        <v>30104</v>
      </c>
      <c r="N4112" s="1" t="s">
        <v>16331</v>
      </c>
    </row>
    <row r="4113" spans="1:14" x14ac:dyDescent="0.25">
      <c r="A4113" s="1" t="s">
        <v>25955</v>
      </c>
      <c r="B4113" s="1" t="s">
        <v>15798</v>
      </c>
      <c r="C4113" s="1" t="s">
        <v>30105</v>
      </c>
      <c r="D4113" s="1" t="s">
        <v>16332</v>
      </c>
      <c r="E4113" s="33" t="str">
        <f t="shared" si="13"/>
        <v>1.3.5.2.1.3</v>
      </c>
      <c r="F4113" s="33">
        <v>1</v>
      </c>
      <c r="G4113" s="33">
        <v>3</v>
      </c>
      <c r="H4113" s="33">
        <v>5</v>
      </c>
      <c r="I4113" s="33">
        <v>2</v>
      </c>
      <c r="J4113" s="33">
        <v>1</v>
      </c>
      <c r="K4113" s="33">
        <v>3</v>
      </c>
      <c r="L4113" s="33" t="s">
        <v>5283</v>
      </c>
      <c r="M4113" s="1" t="s">
        <v>30105</v>
      </c>
      <c r="N4113" s="1" t="s">
        <v>16332</v>
      </c>
    </row>
    <row r="4114" spans="1:14" x14ac:dyDescent="0.25">
      <c r="A4114" s="1" t="s">
        <v>25956</v>
      </c>
      <c r="B4114" s="1" t="s">
        <v>15799</v>
      </c>
      <c r="C4114" s="1" t="s">
        <v>30106</v>
      </c>
      <c r="D4114" s="1" t="s">
        <v>16333</v>
      </c>
      <c r="E4114" s="33" t="str">
        <f t="shared" si="13"/>
        <v>1.3.5.2.1.4</v>
      </c>
      <c r="F4114" s="33">
        <v>1</v>
      </c>
      <c r="G4114" s="33">
        <v>3</v>
      </c>
      <c r="H4114" s="33">
        <v>5</v>
      </c>
      <c r="I4114" s="33">
        <v>2</v>
      </c>
      <c r="J4114" s="33">
        <v>1</v>
      </c>
      <c r="K4114" s="33">
        <v>4</v>
      </c>
      <c r="L4114" s="33" t="s">
        <v>5284</v>
      </c>
      <c r="M4114" s="1" t="s">
        <v>30106</v>
      </c>
      <c r="N4114" s="1" t="s">
        <v>16333</v>
      </c>
    </row>
    <row r="4115" spans="1:14" x14ac:dyDescent="0.25">
      <c r="A4115" s="1" t="s">
        <v>25957</v>
      </c>
      <c r="B4115" s="1" t="s">
        <v>15800</v>
      </c>
      <c r="C4115" s="1" t="s">
        <v>30107</v>
      </c>
      <c r="D4115" s="1" t="s">
        <v>16334</v>
      </c>
      <c r="E4115" s="33" t="str">
        <f t="shared" si="13"/>
        <v>1.3.5.2.2.1</v>
      </c>
      <c r="F4115" s="33">
        <v>1</v>
      </c>
      <c r="G4115" s="33">
        <v>3</v>
      </c>
      <c r="H4115" s="33">
        <v>5</v>
      </c>
      <c r="I4115" s="33">
        <v>2</v>
      </c>
      <c r="J4115" s="33">
        <v>2</v>
      </c>
      <c r="K4115" s="33">
        <v>1</v>
      </c>
      <c r="L4115" s="33" t="s">
        <v>5004</v>
      </c>
      <c r="M4115" s="1" t="s">
        <v>30107</v>
      </c>
      <c r="N4115" s="1" t="s">
        <v>16334</v>
      </c>
    </row>
    <row r="4116" spans="1:14" x14ac:dyDescent="0.25">
      <c r="A4116" s="1" t="s">
        <v>25958</v>
      </c>
      <c r="B4116" s="1" t="s">
        <v>15801</v>
      </c>
      <c r="C4116" s="1" t="s">
        <v>30108</v>
      </c>
      <c r="D4116" s="1" t="s">
        <v>16335</v>
      </c>
      <c r="E4116" s="33" t="str">
        <f t="shared" si="13"/>
        <v>1.3.5.2.2.2</v>
      </c>
      <c r="F4116" s="33">
        <v>1</v>
      </c>
      <c r="G4116" s="33">
        <v>3</v>
      </c>
      <c r="H4116" s="33">
        <v>5</v>
      </c>
      <c r="I4116" s="33">
        <v>2</v>
      </c>
      <c r="J4116" s="33">
        <v>2</v>
      </c>
      <c r="K4116" s="33">
        <v>2</v>
      </c>
      <c r="L4116" s="33" t="s">
        <v>5010</v>
      </c>
      <c r="M4116" s="1" t="s">
        <v>30108</v>
      </c>
      <c r="N4116" s="1" t="s">
        <v>16335</v>
      </c>
    </row>
    <row r="4117" spans="1:14" x14ac:dyDescent="0.25">
      <c r="A4117" s="1" t="s">
        <v>25959</v>
      </c>
      <c r="B4117" s="1" t="s">
        <v>15802</v>
      </c>
      <c r="C4117" s="1" t="s">
        <v>30109</v>
      </c>
      <c r="D4117" s="1" t="s">
        <v>16336</v>
      </c>
      <c r="E4117" s="33" t="str">
        <f t="shared" si="13"/>
        <v>1.3.5.2.2.3</v>
      </c>
      <c r="F4117" s="33">
        <v>1</v>
      </c>
      <c r="G4117" s="33">
        <v>3</v>
      </c>
      <c r="H4117" s="33">
        <v>5</v>
      </c>
      <c r="I4117" s="33">
        <v>2</v>
      </c>
      <c r="J4117" s="33">
        <v>2</v>
      </c>
      <c r="K4117" s="33">
        <v>3</v>
      </c>
      <c r="L4117" s="33" t="s">
        <v>5011</v>
      </c>
      <c r="M4117" s="1" t="s">
        <v>30109</v>
      </c>
      <c r="N4117" s="1" t="s">
        <v>16336</v>
      </c>
    </row>
    <row r="4118" spans="1:14" x14ac:dyDescent="0.25">
      <c r="A4118" s="1" t="s">
        <v>25960</v>
      </c>
      <c r="B4118" s="1" t="s">
        <v>15803</v>
      </c>
      <c r="C4118" s="1" t="s">
        <v>30110</v>
      </c>
      <c r="D4118" s="1" t="s">
        <v>14800</v>
      </c>
      <c r="E4118" s="33" t="str">
        <f t="shared" si="13"/>
        <v>1.3.5.2.2.4</v>
      </c>
      <c r="F4118" s="33">
        <v>1</v>
      </c>
      <c r="G4118" s="33">
        <v>3</v>
      </c>
      <c r="H4118" s="33">
        <v>5</v>
      </c>
      <c r="I4118" s="33">
        <v>2</v>
      </c>
      <c r="J4118" s="33">
        <v>2</v>
      </c>
      <c r="K4118" s="33">
        <v>4</v>
      </c>
      <c r="L4118" s="33" t="s">
        <v>5285</v>
      </c>
      <c r="M4118" s="1" t="s">
        <v>30110</v>
      </c>
      <c r="N4118" s="1" t="s">
        <v>14800</v>
      </c>
    </row>
    <row r="4119" spans="1:14" x14ac:dyDescent="0.25">
      <c r="A4119" s="1" t="s">
        <v>25961</v>
      </c>
      <c r="B4119" s="1" t="s">
        <v>15804</v>
      </c>
      <c r="C4119" s="1" t="s">
        <v>30111</v>
      </c>
      <c r="D4119" s="1" t="s">
        <v>16337</v>
      </c>
      <c r="E4119" s="33" t="str">
        <f t="shared" si="13"/>
        <v>1.3.5.2.3.1</v>
      </c>
      <c r="F4119" s="33">
        <v>1</v>
      </c>
      <c r="G4119" s="33">
        <v>3</v>
      </c>
      <c r="H4119" s="33">
        <v>5</v>
      </c>
      <c r="I4119" s="33">
        <v>2</v>
      </c>
      <c r="J4119" s="33">
        <v>3</v>
      </c>
      <c r="K4119" s="33">
        <v>1</v>
      </c>
      <c r="L4119" s="33" t="s">
        <v>5009</v>
      </c>
      <c r="M4119" s="1" t="s">
        <v>30111</v>
      </c>
      <c r="N4119" s="1" t="s">
        <v>16337</v>
      </c>
    </row>
    <row r="4120" spans="1:14" x14ac:dyDescent="0.25">
      <c r="A4120" s="1" t="s">
        <v>25962</v>
      </c>
      <c r="B4120" s="1" t="s">
        <v>15805</v>
      </c>
      <c r="C4120" s="1" t="s">
        <v>30112</v>
      </c>
      <c r="D4120" s="1" t="s">
        <v>16338</v>
      </c>
      <c r="E4120" s="33" t="str">
        <f t="shared" si="13"/>
        <v>1.3.5.2.3.2</v>
      </c>
      <c r="F4120" s="33">
        <v>1</v>
      </c>
      <c r="G4120" s="33">
        <v>3</v>
      </c>
      <c r="H4120" s="33">
        <v>5</v>
      </c>
      <c r="I4120" s="33">
        <v>2</v>
      </c>
      <c r="J4120" s="33">
        <v>3</v>
      </c>
      <c r="K4120" s="33">
        <v>2</v>
      </c>
      <c r="L4120" s="33" t="s">
        <v>5286</v>
      </c>
      <c r="M4120" s="1" t="s">
        <v>30112</v>
      </c>
      <c r="N4120" s="1" t="s">
        <v>16338</v>
      </c>
    </row>
    <row r="4121" spans="1:14" x14ac:dyDescent="0.25">
      <c r="A4121" s="1" t="s">
        <v>25963</v>
      </c>
      <c r="B4121" s="1" t="s">
        <v>15806</v>
      </c>
      <c r="C4121" s="1" t="s">
        <v>30113</v>
      </c>
      <c r="D4121" s="1" t="s">
        <v>16339</v>
      </c>
      <c r="E4121" s="33" t="str">
        <f t="shared" si="13"/>
        <v>1.3.5.3.1.1</v>
      </c>
      <c r="F4121" s="33">
        <v>1</v>
      </c>
      <c r="G4121" s="33">
        <v>3</v>
      </c>
      <c r="H4121" s="33">
        <v>5</v>
      </c>
      <c r="I4121" s="33">
        <v>3</v>
      </c>
      <c r="J4121" s="33">
        <v>1</v>
      </c>
      <c r="K4121" s="33">
        <v>1</v>
      </c>
      <c r="L4121" s="33" t="s">
        <v>5021</v>
      </c>
      <c r="M4121" s="1" t="s">
        <v>30113</v>
      </c>
      <c r="N4121" s="1" t="s">
        <v>16339</v>
      </c>
    </row>
    <row r="4122" spans="1:14" x14ac:dyDescent="0.25">
      <c r="A4122" s="1" t="s">
        <v>25964</v>
      </c>
      <c r="B4122" s="1" t="s">
        <v>15807</v>
      </c>
      <c r="C4122" s="1" t="s">
        <v>30114</v>
      </c>
      <c r="D4122" s="1" t="s">
        <v>16340</v>
      </c>
      <c r="E4122" s="33" t="str">
        <f t="shared" si="13"/>
        <v>1.3.5.3.1.2</v>
      </c>
      <c r="F4122" s="33">
        <v>1</v>
      </c>
      <c r="G4122" s="33">
        <v>3</v>
      </c>
      <c r="H4122" s="33">
        <v>5</v>
      </c>
      <c r="I4122" s="33">
        <v>3</v>
      </c>
      <c r="J4122" s="33">
        <v>1</v>
      </c>
      <c r="K4122" s="33">
        <v>2</v>
      </c>
      <c r="L4122" s="33" t="s">
        <v>5015</v>
      </c>
      <c r="M4122" s="1" t="s">
        <v>30114</v>
      </c>
      <c r="N4122" s="1" t="s">
        <v>16340</v>
      </c>
    </row>
    <row r="4123" spans="1:14" x14ac:dyDescent="0.25">
      <c r="A4123" s="1" t="s">
        <v>25965</v>
      </c>
      <c r="B4123" s="1" t="s">
        <v>15808</v>
      </c>
      <c r="C4123" s="1" t="s">
        <v>30115</v>
      </c>
      <c r="D4123" s="1" t="s">
        <v>236</v>
      </c>
      <c r="E4123" s="33" t="str">
        <f t="shared" si="13"/>
        <v>1.3.5.3.1.3</v>
      </c>
      <c r="F4123" s="33">
        <v>1</v>
      </c>
      <c r="G4123" s="33">
        <v>3</v>
      </c>
      <c r="H4123" s="33">
        <v>5</v>
      </c>
      <c r="I4123" s="33">
        <v>3</v>
      </c>
      <c r="J4123" s="33">
        <v>1</v>
      </c>
      <c r="K4123" s="33">
        <v>3</v>
      </c>
      <c r="L4123" s="33" t="s">
        <v>5020</v>
      </c>
      <c r="M4123" s="1" t="s">
        <v>30115</v>
      </c>
      <c r="N4123" s="1" t="s">
        <v>236</v>
      </c>
    </row>
    <row r="4124" spans="1:14" x14ac:dyDescent="0.25">
      <c r="A4124" s="1" t="s">
        <v>25966</v>
      </c>
      <c r="B4124" s="1" t="s">
        <v>15809</v>
      </c>
      <c r="C4124" s="1" t="s">
        <v>30116</v>
      </c>
      <c r="D4124" s="1" t="s">
        <v>16341</v>
      </c>
      <c r="E4124" s="33" t="str">
        <f t="shared" si="13"/>
        <v>1.3.5.3.1.4</v>
      </c>
      <c r="F4124" s="33">
        <v>1</v>
      </c>
      <c r="G4124" s="33">
        <v>3</v>
      </c>
      <c r="H4124" s="33">
        <v>5</v>
      </c>
      <c r="I4124" s="33">
        <v>3</v>
      </c>
      <c r="J4124" s="33">
        <v>1</v>
      </c>
      <c r="K4124" s="33">
        <v>4</v>
      </c>
      <c r="L4124" s="33" t="s">
        <v>5287</v>
      </c>
      <c r="M4124" s="1" t="s">
        <v>30116</v>
      </c>
      <c r="N4124" s="1" t="s">
        <v>16341</v>
      </c>
    </row>
    <row r="4125" spans="1:14" x14ac:dyDescent="0.25">
      <c r="A4125" s="1" t="s">
        <v>25967</v>
      </c>
      <c r="B4125" s="1" t="s">
        <v>15810</v>
      </c>
      <c r="C4125" s="1" t="s">
        <v>30117</v>
      </c>
      <c r="D4125" s="1" t="s">
        <v>16342</v>
      </c>
      <c r="E4125" s="33" t="str">
        <f t="shared" si="13"/>
        <v>1.3.5.3.2.1</v>
      </c>
      <c r="F4125" s="33">
        <v>1</v>
      </c>
      <c r="G4125" s="33">
        <v>3</v>
      </c>
      <c r="H4125" s="33">
        <v>5</v>
      </c>
      <c r="I4125" s="33">
        <v>3</v>
      </c>
      <c r="J4125" s="33">
        <v>2</v>
      </c>
      <c r="K4125" s="33">
        <v>1</v>
      </c>
      <c r="L4125" s="33" t="s">
        <v>5016</v>
      </c>
      <c r="M4125" s="1" t="s">
        <v>30117</v>
      </c>
      <c r="N4125" s="1" t="s">
        <v>16342</v>
      </c>
    </row>
    <row r="4126" spans="1:14" x14ac:dyDescent="0.25">
      <c r="A4126" s="1" t="s">
        <v>25968</v>
      </c>
      <c r="B4126" s="1" t="s">
        <v>15811</v>
      </c>
      <c r="C4126" s="1" t="s">
        <v>30118</v>
      </c>
      <c r="D4126" s="1" t="s">
        <v>16343</v>
      </c>
      <c r="E4126" s="33" t="str">
        <f t="shared" si="13"/>
        <v>1.3.5.3.2.2</v>
      </c>
      <c r="F4126" s="33">
        <v>1</v>
      </c>
      <c r="G4126" s="33">
        <v>3</v>
      </c>
      <c r="H4126" s="33">
        <v>5</v>
      </c>
      <c r="I4126" s="33">
        <v>3</v>
      </c>
      <c r="J4126" s="33">
        <v>2</v>
      </c>
      <c r="K4126" s="33">
        <v>2</v>
      </c>
      <c r="L4126" s="33" t="s">
        <v>5288</v>
      </c>
      <c r="M4126" s="1" t="s">
        <v>30118</v>
      </c>
      <c r="N4126" s="1" t="s">
        <v>16343</v>
      </c>
    </row>
    <row r="4127" spans="1:14" x14ac:dyDescent="0.25">
      <c r="A4127" s="1" t="s">
        <v>25969</v>
      </c>
      <c r="B4127" s="1" t="s">
        <v>15812</v>
      </c>
      <c r="C4127" s="1" t="s">
        <v>30119</v>
      </c>
      <c r="D4127" s="1" t="s">
        <v>16344</v>
      </c>
      <c r="E4127" s="33" t="str">
        <f t="shared" si="13"/>
        <v>1.3.5.3.2.3</v>
      </c>
      <c r="F4127" s="33">
        <v>1</v>
      </c>
      <c r="G4127" s="33">
        <v>3</v>
      </c>
      <c r="H4127" s="33">
        <v>5</v>
      </c>
      <c r="I4127" s="33">
        <v>3</v>
      </c>
      <c r="J4127" s="33">
        <v>2</v>
      </c>
      <c r="K4127" s="33">
        <v>3</v>
      </c>
      <c r="L4127" s="33" t="s">
        <v>5017</v>
      </c>
      <c r="M4127" s="1" t="s">
        <v>30119</v>
      </c>
      <c r="N4127" s="1" t="s">
        <v>16344</v>
      </c>
    </row>
    <row r="4128" spans="1:14" x14ac:dyDescent="0.25">
      <c r="A4128" s="1" t="s">
        <v>25970</v>
      </c>
      <c r="B4128" s="1" t="s">
        <v>15813</v>
      </c>
      <c r="C4128" s="1" t="s">
        <v>30120</v>
      </c>
      <c r="D4128" s="1" t="s">
        <v>16345</v>
      </c>
      <c r="E4128" s="33" t="str">
        <f t="shared" si="13"/>
        <v>1.3.5.3.2.4</v>
      </c>
      <c r="F4128" s="33">
        <v>1</v>
      </c>
      <c r="G4128" s="33">
        <v>3</v>
      </c>
      <c r="H4128" s="33">
        <v>5</v>
      </c>
      <c r="I4128" s="33">
        <v>3</v>
      </c>
      <c r="J4128" s="33">
        <v>2</v>
      </c>
      <c r="K4128" s="33">
        <v>4</v>
      </c>
      <c r="L4128" s="33" t="s">
        <v>4602</v>
      </c>
      <c r="M4128" s="1" t="s">
        <v>30120</v>
      </c>
      <c r="N4128" s="1" t="s">
        <v>16345</v>
      </c>
    </row>
    <row r="4129" spans="1:14" x14ac:dyDescent="0.25">
      <c r="A4129" s="1" t="s">
        <v>25971</v>
      </c>
      <c r="B4129" s="1" t="s">
        <v>15814</v>
      </c>
      <c r="C4129" s="1" t="s">
        <v>30121</v>
      </c>
      <c r="D4129" s="1" t="s">
        <v>16346</v>
      </c>
      <c r="E4129" s="33" t="str">
        <f t="shared" si="13"/>
        <v>1.3.5.3.3.1</v>
      </c>
      <c r="F4129" s="33">
        <v>1</v>
      </c>
      <c r="G4129" s="33">
        <v>3</v>
      </c>
      <c r="H4129" s="33">
        <v>5</v>
      </c>
      <c r="I4129" s="33">
        <v>3</v>
      </c>
      <c r="J4129" s="33">
        <v>3</v>
      </c>
      <c r="K4129" s="33">
        <v>1</v>
      </c>
      <c r="L4129" s="33" t="s">
        <v>5289</v>
      </c>
      <c r="M4129" s="1" t="s">
        <v>30121</v>
      </c>
      <c r="N4129" s="1" t="s">
        <v>16346</v>
      </c>
    </row>
    <row r="4130" spans="1:14" x14ac:dyDescent="0.25">
      <c r="A4130" s="1" t="s">
        <v>25972</v>
      </c>
      <c r="B4130" s="1" t="s">
        <v>15815</v>
      </c>
      <c r="C4130" s="1" t="s">
        <v>30122</v>
      </c>
      <c r="D4130" s="1" t="s">
        <v>16347</v>
      </c>
      <c r="E4130" s="33" t="str">
        <f t="shared" si="13"/>
        <v>1.3.5.4.1.1</v>
      </c>
      <c r="F4130" s="33">
        <v>1</v>
      </c>
      <c r="G4130" s="33">
        <v>3</v>
      </c>
      <c r="H4130" s="33">
        <v>5</v>
      </c>
      <c r="I4130" s="33">
        <v>4</v>
      </c>
      <c r="J4130" s="33">
        <v>1</v>
      </c>
      <c r="K4130" s="33">
        <v>1</v>
      </c>
      <c r="L4130" s="33" t="s">
        <v>5019</v>
      </c>
      <c r="M4130" s="1" t="s">
        <v>30122</v>
      </c>
      <c r="N4130" s="1" t="s">
        <v>16347</v>
      </c>
    </row>
    <row r="4131" spans="1:14" x14ac:dyDescent="0.25">
      <c r="A4131" s="1" t="s">
        <v>25973</v>
      </c>
      <c r="B4131" s="1" t="s">
        <v>15816</v>
      </c>
      <c r="C4131" s="1" t="s">
        <v>30123</v>
      </c>
      <c r="D4131" s="1" t="s">
        <v>16348</v>
      </c>
      <c r="E4131" s="33" t="str">
        <f t="shared" si="13"/>
        <v>1.3.5.4.2.1</v>
      </c>
      <c r="F4131" s="33">
        <v>1</v>
      </c>
      <c r="G4131" s="33">
        <v>3</v>
      </c>
      <c r="H4131" s="33">
        <v>5</v>
      </c>
      <c r="I4131" s="33">
        <v>4</v>
      </c>
      <c r="J4131" s="33">
        <v>2</v>
      </c>
      <c r="K4131" s="33">
        <v>1</v>
      </c>
      <c r="L4131" s="33" t="s">
        <v>5290</v>
      </c>
      <c r="M4131" s="1" t="s">
        <v>30123</v>
      </c>
      <c r="N4131" s="1" t="s">
        <v>16348</v>
      </c>
    </row>
    <row r="4132" spans="1:14" x14ac:dyDescent="0.25">
      <c r="A4132" s="1" t="s">
        <v>25974</v>
      </c>
      <c r="B4132" s="1" t="s">
        <v>15817</v>
      </c>
      <c r="C4132" s="1" t="s">
        <v>30124</v>
      </c>
      <c r="D4132" s="1" t="s">
        <v>16349</v>
      </c>
      <c r="E4132" s="33" t="str">
        <f t="shared" si="13"/>
        <v>1.3.5.4.3.1</v>
      </c>
      <c r="F4132" s="33">
        <v>1</v>
      </c>
      <c r="G4132" s="33">
        <v>3</v>
      </c>
      <c r="H4132" s="33">
        <v>5</v>
      </c>
      <c r="I4132" s="33">
        <v>4</v>
      </c>
      <c r="J4132" s="33">
        <v>3</v>
      </c>
      <c r="K4132" s="33">
        <v>1</v>
      </c>
      <c r="L4132" s="33" t="s">
        <v>5291</v>
      </c>
      <c r="M4132" s="1" t="s">
        <v>30124</v>
      </c>
      <c r="N4132" s="1" t="s">
        <v>16349</v>
      </c>
    </row>
    <row r="4133" spans="1:14" x14ac:dyDescent="0.25">
      <c r="A4133" s="1" t="s">
        <v>25975</v>
      </c>
      <c r="B4133" s="1" t="s">
        <v>15818</v>
      </c>
      <c r="C4133" s="1" t="s">
        <v>30125</v>
      </c>
      <c r="D4133" s="1" t="s">
        <v>16350</v>
      </c>
      <c r="E4133" s="33" t="str">
        <f t="shared" si="13"/>
        <v>1.3.5.4.4.1</v>
      </c>
      <c r="F4133" s="33">
        <v>1</v>
      </c>
      <c r="G4133" s="33">
        <v>3</v>
      </c>
      <c r="H4133" s="33">
        <v>5</v>
      </c>
      <c r="I4133" s="33">
        <v>4</v>
      </c>
      <c r="J4133" s="33">
        <v>4</v>
      </c>
      <c r="K4133" s="33">
        <v>1</v>
      </c>
      <c r="L4133" s="33" t="s">
        <v>5292</v>
      </c>
      <c r="M4133" s="1" t="s">
        <v>30125</v>
      </c>
      <c r="N4133" s="1" t="s">
        <v>16350</v>
      </c>
    </row>
    <row r="4134" spans="1:14" x14ac:dyDescent="0.25">
      <c r="A4134" s="1" t="s">
        <v>25976</v>
      </c>
      <c r="B4134" s="1" t="s">
        <v>15819</v>
      </c>
      <c r="C4134" s="1" t="s">
        <v>30126</v>
      </c>
      <c r="D4134" s="1" t="s">
        <v>16351</v>
      </c>
      <c r="E4134" s="33" t="str">
        <f t="shared" si="13"/>
        <v>1.3.5.4.5.1</v>
      </c>
      <c r="F4134" s="33">
        <v>1</v>
      </c>
      <c r="G4134" s="33">
        <v>3</v>
      </c>
      <c r="H4134" s="33">
        <v>5</v>
      </c>
      <c r="I4134" s="33">
        <v>4</v>
      </c>
      <c r="J4134" s="33">
        <v>5</v>
      </c>
      <c r="K4134" s="33">
        <v>1</v>
      </c>
      <c r="L4134" s="33" t="s">
        <v>5293</v>
      </c>
      <c r="M4134" s="1" t="s">
        <v>30126</v>
      </c>
      <c r="N4134" s="1" t="s">
        <v>16351</v>
      </c>
    </row>
    <row r="4135" spans="1:14" x14ac:dyDescent="0.25">
      <c r="A4135" s="1" t="s">
        <v>25977</v>
      </c>
      <c r="B4135" s="1" t="s">
        <v>15820</v>
      </c>
      <c r="C4135" s="1" t="s">
        <v>30127</v>
      </c>
      <c r="D4135" s="1" t="s">
        <v>16352</v>
      </c>
      <c r="E4135" s="33" t="str">
        <f t="shared" si="13"/>
        <v>1.3.5.4.6.1</v>
      </c>
      <c r="F4135" s="33">
        <v>1</v>
      </c>
      <c r="G4135" s="33">
        <v>3</v>
      </c>
      <c r="H4135" s="33">
        <v>5</v>
      </c>
      <c r="I4135" s="33">
        <v>4</v>
      </c>
      <c r="J4135" s="33">
        <v>6</v>
      </c>
      <c r="K4135" s="33">
        <v>1</v>
      </c>
      <c r="L4135" s="33" t="s">
        <v>5294</v>
      </c>
      <c r="M4135" s="1" t="s">
        <v>30127</v>
      </c>
      <c r="N4135" s="1" t="s">
        <v>16352</v>
      </c>
    </row>
    <row r="4136" spans="1:14" x14ac:dyDescent="0.25">
      <c r="A4136" s="1" t="s">
        <v>25978</v>
      </c>
      <c r="B4136" s="1" t="s">
        <v>15821</v>
      </c>
      <c r="C4136" s="1" t="s">
        <v>30128</v>
      </c>
      <c r="D4136" s="1" t="s">
        <v>16353</v>
      </c>
      <c r="E4136" s="33" t="str">
        <f t="shared" si="13"/>
        <v>1.3.5.4.7.1</v>
      </c>
      <c r="F4136" s="33">
        <v>1</v>
      </c>
      <c r="G4136" s="33">
        <v>3</v>
      </c>
      <c r="H4136" s="33">
        <v>5</v>
      </c>
      <c r="I4136" s="33">
        <v>4</v>
      </c>
      <c r="J4136" s="33">
        <v>7</v>
      </c>
      <c r="K4136" s="33">
        <v>1</v>
      </c>
      <c r="L4136" s="33" t="s">
        <v>5018</v>
      </c>
      <c r="M4136" s="1" t="s">
        <v>30128</v>
      </c>
      <c r="N4136" s="1" t="s">
        <v>16353</v>
      </c>
    </row>
    <row r="4137" spans="1:14" x14ac:dyDescent="0.25">
      <c r="A4137" s="1" t="s">
        <v>25979</v>
      </c>
      <c r="B4137" s="1" t="s">
        <v>15822</v>
      </c>
      <c r="C4137" s="1" t="s">
        <v>30129</v>
      </c>
      <c r="D4137" s="1" t="s">
        <v>16354</v>
      </c>
      <c r="E4137" s="33" t="str">
        <f t="shared" si="13"/>
        <v>1.3.5.4.8.1</v>
      </c>
      <c r="F4137" s="33">
        <v>1</v>
      </c>
      <c r="G4137" s="33">
        <v>3</v>
      </c>
      <c r="H4137" s="33">
        <v>5</v>
      </c>
      <c r="I4137" s="33">
        <v>4</v>
      </c>
      <c r="J4137" s="33">
        <v>8</v>
      </c>
      <c r="K4137" s="33">
        <v>1</v>
      </c>
      <c r="L4137" s="33" t="s">
        <v>5295</v>
      </c>
      <c r="M4137" s="1" t="s">
        <v>30129</v>
      </c>
      <c r="N4137" s="1" t="s">
        <v>16354</v>
      </c>
    </row>
    <row r="4138" spans="1:14" x14ac:dyDescent="0.25">
      <c r="A4138" s="1" t="s">
        <v>25980</v>
      </c>
      <c r="B4138" s="1" t="s">
        <v>15823</v>
      </c>
      <c r="C4138" s="1" t="s">
        <v>30130</v>
      </c>
      <c r="D4138" s="1" t="s">
        <v>16355</v>
      </c>
      <c r="E4138" s="33" t="str">
        <f t="shared" si="13"/>
        <v>1.3.5.4.9.1</v>
      </c>
      <c r="F4138" s="33">
        <v>1</v>
      </c>
      <c r="G4138" s="33">
        <v>3</v>
      </c>
      <c r="H4138" s="33">
        <v>5</v>
      </c>
      <c r="I4138" s="33">
        <v>4</v>
      </c>
      <c r="J4138" s="33">
        <v>9</v>
      </c>
      <c r="K4138" s="33">
        <v>1</v>
      </c>
      <c r="L4138" s="33" t="s">
        <v>5296</v>
      </c>
      <c r="M4138" s="1" t="s">
        <v>30130</v>
      </c>
      <c r="N4138" s="1" t="s">
        <v>16355</v>
      </c>
    </row>
    <row r="4139" spans="1:14" x14ac:dyDescent="0.25">
      <c r="A4139" s="1" t="s">
        <v>25981</v>
      </c>
      <c r="B4139" s="1" t="s">
        <v>15824</v>
      </c>
      <c r="C4139" s="1" t="s">
        <v>30131</v>
      </c>
      <c r="D4139" s="1" t="s">
        <v>16356</v>
      </c>
      <c r="E4139" s="33" t="str">
        <f t="shared" si="13"/>
        <v>1.3.5.4.10.1</v>
      </c>
      <c r="F4139" s="33">
        <v>1</v>
      </c>
      <c r="G4139" s="33">
        <v>3</v>
      </c>
      <c r="H4139" s="33">
        <v>5</v>
      </c>
      <c r="I4139" s="33">
        <v>4</v>
      </c>
      <c r="J4139" s="33">
        <v>10</v>
      </c>
      <c r="K4139" s="33">
        <v>1</v>
      </c>
      <c r="L4139" s="33" t="s">
        <v>5297</v>
      </c>
      <c r="M4139" s="1" t="s">
        <v>30131</v>
      </c>
      <c r="N4139" s="1" t="s">
        <v>16356</v>
      </c>
    </row>
    <row r="4140" spans="1:14" x14ac:dyDescent="0.25">
      <c r="A4140" s="1" t="s">
        <v>25982</v>
      </c>
      <c r="B4140" s="1" t="s">
        <v>15825</v>
      </c>
      <c r="C4140" s="1" t="s">
        <v>30132</v>
      </c>
      <c r="D4140" s="1" t="s">
        <v>16357</v>
      </c>
      <c r="E4140" s="33" t="str">
        <f t="shared" si="13"/>
        <v>1.3.5.5.1.1</v>
      </c>
      <c r="F4140" s="33">
        <v>1</v>
      </c>
      <c r="G4140" s="33">
        <v>3</v>
      </c>
      <c r="H4140" s="33">
        <v>5</v>
      </c>
      <c r="I4140" s="33">
        <v>5</v>
      </c>
      <c r="J4140" s="33">
        <v>1</v>
      </c>
      <c r="K4140" s="33">
        <v>1</v>
      </c>
      <c r="L4140" s="33" t="s">
        <v>5022</v>
      </c>
      <c r="M4140" s="1" t="s">
        <v>30132</v>
      </c>
      <c r="N4140" s="1" t="s">
        <v>16357</v>
      </c>
    </row>
    <row r="4141" spans="1:14" x14ac:dyDescent="0.25">
      <c r="A4141" s="1" t="s">
        <v>25983</v>
      </c>
      <c r="B4141" s="1" t="s">
        <v>15826</v>
      </c>
      <c r="C4141" s="1" t="s">
        <v>30133</v>
      </c>
      <c r="D4141" s="1" t="s">
        <v>16358</v>
      </c>
      <c r="E4141" s="33" t="str">
        <f t="shared" si="13"/>
        <v>1.3.5.6.1.1</v>
      </c>
      <c r="F4141" s="33">
        <v>1</v>
      </c>
      <c r="G4141" s="33">
        <v>3</v>
      </c>
      <c r="H4141" s="33">
        <v>5</v>
      </c>
      <c r="I4141" s="33">
        <v>6</v>
      </c>
      <c r="J4141" s="33">
        <v>1</v>
      </c>
      <c r="K4141" s="33">
        <v>1</v>
      </c>
      <c r="L4141" s="33" t="s">
        <v>5298</v>
      </c>
      <c r="M4141" s="1" t="s">
        <v>30133</v>
      </c>
      <c r="N4141" s="1" t="s">
        <v>16358</v>
      </c>
    </row>
    <row r="4142" spans="1:14" x14ac:dyDescent="0.25">
      <c r="A4142" s="1" t="s">
        <v>25984</v>
      </c>
      <c r="B4142" s="1" t="s">
        <v>15827</v>
      </c>
      <c r="C4142" s="1" t="s">
        <v>30134</v>
      </c>
      <c r="D4142" s="1" t="s">
        <v>16359</v>
      </c>
      <c r="E4142" s="33" t="str">
        <f t="shared" si="13"/>
        <v>1.3.5.6.1.2</v>
      </c>
      <c r="F4142" s="33">
        <v>1</v>
      </c>
      <c r="G4142" s="33">
        <v>3</v>
      </c>
      <c r="H4142" s="33">
        <v>5</v>
      </c>
      <c r="I4142" s="33">
        <v>6</v>
      </c>
      <c r="J4142" s="33">
        <v>1</v>
      </c>
      <c r="K4142" s="33">
        <v>2</v>
      </c>
      <c r="L4142" s="33" t="s">
        <v>5299</v>
      </c>
      <c r="M4142" s="1" t="s">
        <v>30134</v>
      </c>
      <c r="N4142" s="1" t="s">
        <v>16359</v>
      </c>
    </row>
    <row r="4143" spans="1:14" x14ac:dyDescent="0.25">
      <c r="A4143" s="1" t="s">
        <v>25985</v>
      </c>
      <c r="B4143" s="1" t="s">
        <v>15828</v>
      </c>
      <c r="C4143" s="1" t="s">
        <v>30135</v>
      </c>
      <c r="D4143" s="1" t="s">
        <v>16360</v>
      </c>
      <c r="E4143" s="33" t="str">
        <f t="shared" si="13"/>
        <v>1.3.5.6.1.3</v>
      </c>
      <c r="F4143" s="33">
        <v>1</v>
      </c>
      <c r="G4143" s="33">
        <v>3</v>
      </c>
      <c r="H4143" s="33">
        <v>5</v>
      </c>
      <c r="I4143" s="33">
        <v>6</v>
      </c>
      <c r="J4143" s="33">
        <v>1</v>
      </c>
      <c r="K4143" s="33">
        <v>3</v>
      </c>
      <c r="L4143" s="33" t="s">
        <v>5300</v>
      </c>
      <c r="M4143" s="1" t="s">
        <v>30135</v>
      </c>
      <c r="N4143" s="1" t="s">
        <v>16360</v>
      </c>
    </row>
    <row r="4144" spans="1:14" x14ac:dyDescent="0.25">
      <c r="A4144" s="1" t="s">
        <v>25986</v>
      </c>
      <c r="B4144" s="1" t="s">
        <v>15829</v>
      </c>
      <c r="C4144" s="1" t="s">
        <v>30136</v>
      </c>
      <c r="D4144" s="1" t="s">
        <v>16361</v>
      </c>
      <c r="E4144" s="33" t="str">
        <f t="shared" si="13"/>
        <v>1.3.5.6.1.4</v>
      </c>
      <c r="F4144" s="33">
        <v>1</v>
      </c>
      <c r="G4144" s="33">
        <v>3</v>
      </c>
      <c r="H4144" s="33">
        <v>5</v>
      </c>
      <c r="I4144" s="33">
        <v>6</v>
      </c>
      <c r="J4144" s="33">
        <v>1</v>
      </c>
      <c r="K4144" s="33">
        <v>4</v>
      </c>
      <c r="L4144" s="33" t="s">
        <v>5301</v>
      </c>
      <c r="M4144" s="1" t="s">
        <v>30136</v>
      </c>
      <c r="N4144" s="1" t="s">
        <v>16361</v>
      </c>
    </row>
    <row r="4145" spans="1:14" x14ac:dyDescent="0.25">
      <c r="A4145" s="1" t="s">
        <v>25987</v>
      </c>
      <c r="B4145" s="1" t="s">
        <v>15830</v>
      </c>
      <c r="C4145" s="1" t="s">
        <v>30137</v>
      </c>
      <c r="D4145" s="1" t="s">
        <v>16362</v>
      </c>
      <c r="E4145" s="33" t="str">
        <f t="shared" si="13"/>
        <v>1.3.5.6.1.5</v>
      </c>
      <c r="F4145" s="33">
        <v>1</v>
      </c>
      <c r="G4145" s="33">
        <v>3</v>
      </c>
      <c r="H4145" s="33">
        <v>5</v>
      </c>
      <c r="I4145" s="33">
        <v>6</v>
      </c>
      <c r="J4145" s="33">
        <v>1</v>
      </c>
      <c r="K4145" s="33">
        <v>5</v>
      </c>
      <c r="L4145" s="33" t="s">
        <v>5302</v>
      </c>
      <c r="M4145" s="1" t="s">
        <v>30137</v>
      </c>
      <c r="N4145" s="1" t="s">
        <v>16362</v>
      </c>
    </row>
    <row r="4146" spans="1:14" x14ac:dyDescent="0.25">
      <c r="A4146" s="1" t="s">
        <v>25988</v>
      </c>
      <c r="B4146" s="1" t="s">
        <v>15831</v>
      </c>
      <c r="C4146" s="1" t="s">
        <v>30138</v>
      </c>
      <c r="D4146" s="1" t="s">
        <v>14794</v>
      </c>
      <c r="E4146" s="33" t="str">
        <f t="shared" si="13"/>
        <v>1.3.5.6.1.6</v>
      </c>
      <c r="F4146" s="33">
        <v>1</v>
      </c>
      <c r="G4146" s="33">
        <v>3</v>
      </c>
      <c r="H4146" s="33">
        <v>5</v>
      </c>
      <c r="I4146" s="33">
        <v>6</v>
      </c>
      <c r="J4146" s="33">
        <v>1</v>
      </c>
      <c r="K4146" s="33">
        <v>6</v>
      </c>
      <c r="L4146" s="33" t="s">
        <v>5303</v>
      </c>
      <c r="M4146" s="1" t="s">
        <v>30138</v>
      </c>
      <c r="N4146" s="1" t="s">
        <v>14794</v>
      </c>
    </row>
    <row r="4147" spans="1:14" x14ac:dyDescent="0.25">
      <c r="A4147" s="1" t="s">
        <v>25989</v>
      </c>
      <c r="B4147" s="1" t="s">
        <v>15832</v>
      </c>
      <c r="C4147" s="1" t="s">
        <v>30139</v>
      </c>
      <c r="D4147" s="1" t="s">
        <v>16363</v>
      </c>
      <c r="E4147" s="33" t="str">
        <f t="shared" si="13"/>
        <v>1.3.5.6.1.7</v>
      </c>
      <c r="F4147" s="33">
        <v>1</v>
      </c>
      <c r="G4147" s="33">
        <v>3</v>
      </c>
      <c r="H4147" s="33">
        <v>5</v>
      </c>
      <c r="I4147" s="33">
        <v>6</v>
      </c>
      <c r="J4147" s="33">
        <v>1</v>
      </c>
      <c r="K4147" s="33">
        <v>7</v>
      </c>
      <c r="L4147" s="33" t="s">
        <v>5304</v>
      </c>
      <c r="M4147" s="1" t="s">
        <v>30139</v>
      </c>
      <c r="N4147" s="1" t="s">
        <v>16363</v>
      </c>
    </row>
    <row r="4148" spans="1:14" x14ac:dyDescent="0.25">
      <c r="A4148" s="1" t="s">
        <v>25990</v>
      </c>
      <c r="B4148" s="1" t="s">
        <v>15833</v>
      </c>
      <c r="C4148" s="1" t="s">
        <v>30140</v>
      </c>
      <c r="D4148" s="1" t="s">
        <v>16364</v>
      </c>
      <c r="E4148" s="33" t="str">
        <f t="shared" ref="E4148:E4157" si="14">F4148&amp;"."&amp;G4148&amp;"."&amp;H4148&amp;"."&amp;I4148&amp;"."&amp;J4148&amp;"."&amp;K4148</f>
        <v>1.3.5.7.1.1</v>
      </c>
      <c r="F4148" s="33">
        <v>1</v>
      </c>
      <c r="G4148" s="33">
        <v>3</v>
      </c>
      <c r="H4148" s="33">
        <v>5</v>
      </c>
      <c r="I4148" s="33">
        <v>7</v>
      </c>
      <c r="J4148" s="33">
        <v>1</v>
      </c>
      <c r="K4148" s="33">
        <v>1</v>
      </c>
      <c r="L4148" s="33" t="s">
        <v>5023</v>
      </c>
      <c r="M4148" s="1" t="s">
        <v>30140</v>
      </c>
      <c r="N4148" s="1" t="s">
        <v>16364</v>
      </c>
    </row>
    <row r="4149" spans="1:14" x14ac:dyDescent="0.25">
      <c r="A4149" s="1" t="s">
        <v>25991</v>
      </c>
      <c r="B4149" s="1" t="s">
        <v>15834</v>
      </c>
      <c r="C4149" s="1" t="s">
        <v>30222</v>
      </c>
      <c r="D4149" s="1" t="s">
        <v>3086</v>
      </c>
      <c r="E4149" s="33" t="str">
        <f t="shared" si="14"/>
        <v>1.5.3.1.1.1</v>
      </c>
      <c r="F4149" s="33">
        <v>1</v>
      </c>
      <c r="G4149" s="33">
        <v>5</v>
      </c>
      <c r="H4149" s="33">
        <v>3</v>
      </c>
      <c r="I4149" s="33">
        <v>1</v>
      </c>
      <c r="J4149" s="33">
        <v>1</v>
      </c>
      <c r="K4149" s="33">
        <v>1</v>
      </c>
      <c r="L4149" s="33" t="s">
        <v>5497</v>
      </c>
      <c r="M4149" s="1" t="s">
        <v>30222</v>
      </c>
      <c r="N4149" s="1" t="s">
        <v>3086</v>
      </c>
    </row>
    <row r="4150" spans="1:14" x14ac:dyDescent="0.25">
      <c r="A4150" s="1" t="s">
        <v>25992</v>
      </c>
      <c r="B4150" s="1" t="s">
        <v>15835</v>
      </c>
      <c r="C4150" s="1" t="s">
        <v>30223</v>
      </c>
      <c r="D4150" s="1" t="s">
        <v>22952</v>
      </c>
      <c r="E4150" s="33" t="str">
        <f t="shared" si="14"/>
        <v>1.5.3.1.1.2</v>
      </c>
      <c r="F4150" s="33">
        <v>1</v>
      </c>
      <c r="G4150" s="33">
        <v>5</v>
      </c>
      <c r="H4150" s="33">
        <v>3</v>
      </c>
      <c r="I4150" s="33">
        <v>1</v>
      </c>
      <c r="J4150" s="33">
        <v>1</v>
      </c>
      <c r="K4150" s="33">
        <v>2</v>
      </c>
      <c r="L4150" s="33" t="s">
        <v>5025</v>
      </c>
      <c r="M4150" s="1" t="s">
        <v>30223</v>
      </c>
      <c r="N4150" s="1" t="s">
        <v>22952</v>
      </c>
    </row>
    <row r="4151" spans="1:14" x14ac:dyDescent="0.25">
      <c r="A4151" s="1" t="s">
        <v>25993</v>
      </c>
      <c r="B4151" s="1" t="s">
        <v>15836</v>
      </c>
      <c r="C4151" s="1" t="s">
        <v>30224</v>
      </c>
      <c r="D4151" s="1" t="s">
        <v>3048</v>
      </c>
      <c r="E4151" s="33" t="str">
        <f t="shared" si="14"/>
        <v>1.5.3.1.1.3</v>
      </c>
      <c r="F4151" s="33">
        <v>1</v>
      </c>
      <c r="G4151" s="33">
        <v>5</v>
      </c>
      <c r="H4151" s="33">
        <v>3</v>
      </c>
      <c r="I4151" s="33">
        <v>1</v>
      </c>
      <c r="J4151" s="33">
        <v>1</v>
      </c>
      <c r="K4151" s="33">
        <v>3</v>
      </c>
      <c r="L4151" s="33" t="s">
        <v>5026</v>
      </c>
      <c r="M4151" s="1" t="s">
        <v>30224</v>
      </c>
      <c r="N4151" s="1" t="s">
        <v>3048</v>
      </c>
    </row>
    <row r="4152" spans="1:14" x14ac:dyDescent="0.25">
      <c r="A4152" s="1" t="s">
        <v>25994</v>
      </c>
      <c r="B4152" s="1" t="s">
        <v>15837</v>
      </c>
      <c r="C4152" s="1" t="s">
        <v>30225</v>
      </c>
      <c r="D4152" s="1" t="s">
        <v>15020</v>
      </c>
      <c r="E4152" s="33" t="str">
        <f t="shared" si="14"/>
        <v>1.5.3.1.1.4</v>
      </c>
      <c r="F4152" s="33">
        <v>1</v>
      </c>
      <c r="G4152" s="33">
        <v>5</v>
      </c>
      <c r="H4152" s="33">
        <v>3</v>
      </c>
      <c r="I4152" s="33">
        <v>1</v>
      </c>
      <c r="J4152" s="33">
        <v>1</v>
      </c>
      <c r="K4152" s="33">
        <v>4</v>
      </c>
      <c r="L4152" s="33" t="s">
        <v>5498</v>
      </c>
      <c r="M4152" s="1" t="s">
        <v>30225</v>
      </c>
      <c r="N4152" s="1" t="s">
        <v>15020</v>
      </c>
    </row>
    <row r="4153" spans="1:14" x14ac:dyDescent="0.25">
      <c r="A4153" s="1" t="s">
        <v>25995</v>
      </c>
      <c r="B4153" s="1" t="s">
        <v>15838</v>
      </c>
      <c r="C4153" s="1" t="s">
        <v>30226</v>
      </c>
      <c r="D4153" s="1" t="s">
        <v>775</v>
      </c>
      <c r="E4153" s="33" t="str">
        <f t="shared" si="14"/>
        <v>1.5.3.1.1.5</v>
      </c>
      <c r="F4153" s="33">
        <v>1</v>
      </c>
      <c r="G4153" s="33">
        <v>5</v>
      </c>
      <c r="H4153" s="33">
        <v>3</v>
      </c>
      <c r="I4153" s="33">
        <v>1</v>
      </c>
      <c r="J4153" s="33">
        <v>1</v>
      </c>
      <c r="K4153" s="33">
        <v>5</v>
      </c>
      <c r="L4153" s="33" t="s">
        <v>5024</v>
      </c>
      <c r="M4153" s="1" t="s">
        <v>30226</v>
      </c>
      <c r="N4153" s="1" t="s">
        <v>775</v>
      </c>
    </row>
    <row r="4154" spans="1:14" x14ac:dyDescent="0.25">
      <c r="A4154" s="1" t="s">
        <v>25996</v>
      </c>
      <c r="B4154" s="1" t="s">
        <v>15839</v>
      </c>
      <c r="C4154" s="1" t="s">
        <v>30227</v>
      </c>
      <c r="D4154" s="1" t="s">
        <v>3087</v>
      </c>
      <c r="E4154" s="33" t="str">
        <f t="shared" si="14"/>
        <v>1.5.3.1.1.6</v>
      </c>
      <c r="F4154" s="33">
        <v>1</v>
      </c>
      <c r="G4154" s="33">
        <v>5</v>
      </c>
      <c r="H4154" s="33">
        <v>3</v>
      </c>
      <c r="I4154" s="33">
        <v>1</v>
      </c>
      <c r="J4154" s="33">
        <v>1</v>
      </c>
      <c r="K4154" s="33">
        <v>6</v>
      </c>
      <c r="L4154" s="33" t="s">
        <v>5027</v>
      </c>
      <c r="M4154" s="1" t="s">
        <v>30227</v>
      </c>
      <c r="N4154" s="1" t="s">
        <v>3087</v>
      </c>
    </row>
    <row r="4155" spans="1:14" x14ac:dyDescent="0.25">
      <c r="A4155" s="1" t="s">
        <v>25997</v>
      </c>
      <c r="B4155" s="1" t="s">
        <v>15840</v>
      </c>
      <c r="C4155" s="1" t="s">
        <v>30228</v>
      </c>
      <c r="D4155" s="1" t="s">
        <v>22953</v>
      </c>
      <c r="E4155" s="33" t="str">
        <f t="shared" si="14"/>
        <v>1.5.3.1.1.7</v>
      </c>
      <c r="F4155" s="33">
        <v>1</v>
      </c>
      <c r="G4155" s="33">
        <v>5</v>
      </c>
      <c r="H4155" s="33">
        <v>3</v>
      </c>
      <c r="I4155" s="33">
        <v>1</v>
      </c>
      <c r="J4155" s="33">
        <v>1</v>
      </c>
      <c r="K4155" s="33">
        <v>7</v>
      </c>
      <c r="L4155" s="33" t="s">
        <v>5028</v>
      </c>
      <c r="M4155" s="1" t="s">
        <v>30228</v>
      </c>
      <c r="N4155" s="1" t="s">
        <v>22953</v>
      </c>
    </row>
    <row r="4156" spans="1:14" x14ac:dyDescent="0.25">
      <c r="A4156" s="1" t="s">
        <v>25998</v>
      </c>
      <c r="B4156" s="1" t="s">
        <v>15841</v>
      </c>
      <c r="C4156" s="1" t="s">
        <v>30229</v>
      </c>
      <c r="D4156" s="1" t="s">
        <v>15027</v>
      </c>
      <c r="E4156" s="33" t="str">
        <f t="shared" si="14"/>
        <v>1.5.3.1.1.8</v>
      </c>
      <c r="F4156" s="33">
        <v>1</v>
      </c>
      <c r="G4156" s="33">
        <v>5</v>
      </c>
      <c r="H4156" s="33">
        <v>3</v>
      </c>
      <c r="I4156" s="33">
        <v>1</v>
      </c>
      <c r="J4156" s="33">
        <v>1</v>
      </c>
      <c r="K4156" s="33">
        <v>8</v>
      </c>
      <c r="L4156" s="33" t="s">
        <v>5499</v>
      </c>
      <c r="M4156" s="1" t="s">
        <v>30229</v>
      </c>
      <c r="N4156" s="1" t="s">
        <v>15027</v>
      </c>
    </row>
    <row r="4157" spans="1:14" x14ac:dyDescent="0.25">
      <c r="A4157" s="1" t="s">
        <v>25999</v>
      </c>
      <c r="B4157" s="1" t="s">
        <v>15842</v>
      </c>
      <c r="C4157" s="1" t="s">
        <v>30230</v>
      </c>
      <c r="D4157" s="1" t="s">
        <v>15029</v>
      </c>
      <c r="E4157" s="33" t="str">
        <f t="shared" si="14"/>
        <v>1.5.3.1.1.9</v>
      </c>
      <c r="F4157" s="33">
        <v>1</v>
      </c>
      <c r="G4157" s="33">
        <v>5</v>
      </c>
      <c r="H4157" s="33">
        <v>3</v>
      </c>
      <c r="I4157" s="33">
        <v>1</v>
      </c>
      <c r="J4157" s="33">
        <v>1</v>
      </c>
      <c r="K4157" s="33">
        <v>9</v>
      </c>
      <c r="L4157" s="33" t="s">
        <v>5500</v>
      </c>
      <c r="M4157" s="1" t="s">
        <v>30230</v>
      </c>
      <c r="N4157" s="1" t="s">
        <v>15029</v>
      </c>
    </row>
    <row r="4158" spans="1:14" x14ac:dyDescent="0.25">
      <c r="A4158" s="1" t="s">
        <v>26000</v>
      </c>
      <c r="B4158" s="1" t="s">
        <v>22973</v>
      </c>
    </row>
    <row r="4159" spans="1:14" x14ac:dyDescent="0.25">
      <c r="A4159" s="1" t="s">
        <v>26001</v>
      </c>
      <c r="B4159" s="1" t="s">
        <v>22974</v>
      </c>
    </row>
    <row r="4160" spans="1:14" x14ac:dyDescent="0.25">
      <c r="A4160" s="1" t="s">
        <v>26002</v>
      </c>
      <c r="B4160" s="1" t="s">
        <v>22975</v>
      </c>
    </row>
    <row r="4161" spans="1:2" x14ac:dyDescent="0.25">
      <c r="A4161" s="1" t="s">
        <v>26003</v>
      </c>
      <c r="B4161" s="1" t="s">
        <v>22976</v>
      </c>
    </row>
    <row r="4162" spans="1:2" x14ac:dyDescent="0.25">
      <c r="A4162" s="1" t="s">
        <v>26004</v>
      </c>
      <c r="B4162" s="1" t="s">
        <v>22977</v>
      </c>
    </row>
    <row r="4163" spans="1:2" x14ac:dyDescent="0.25">
      <c r="A4163" s="1" t="s">
        <v>26005</v>
      </c>
      <c r="B4163" s="1" t="s">
        <v>22978</v>
      </c>
    </row>
    <row r="4164" spans="1:2" x14ac:dyDescent="0.25">
      <c r="A4164" s="1" t="s">
        <v>26006</v>
      </c>
      <c r="B4164" s="1" t="s">
        <v>22979</v>
      </c>
    </row>
    <row r="4165" spans="1:2" x14ac:dyDescent="0.25">
      <c r="A4165" s="1" t="s">
        <v>26007</v>
      </c>
      <c r="B4165" s="1" t="s">
        <v>22980</v>
      </c>
    </row>
    <row r="4166" spans="1:2" x14ac:dyDescent="0.25">
      <c r="A4166" s="1" t="s">
        <v>26008</v>
      </c>
      <c r="B4166" s="1" t="s">
        <v>22981</v>
      </c>
    </row>
    <row r="4167" spans="1:2" x14ac:dyDescent="0.25">
      <c r="A4167" s="1" t="s">
        <v>26009</v>
      </c>
      <c r="B4167" s="1" t="s">
        <v>22982</v>
      </c>
    </row>
    <row r="4168" spans="1:2" x14ac:dyDescent="0.25">
      <c r="A4168" s="1" t="s">
        <v>26010</v>
      </c>
      <c r="B4168" s="1" t="s">
        <v>22983</v>
      </c>
    </row>
    <row r="4169" spans="1:2" x14ac:dyDescent="0.25">
      <c r="A4169" s="1" t="s">
        <v>26011</v>
      </c>
      <c r="B4169" s="1" t="s">
        <v>22984</v>
      </c>
    </row>
    <row r="4170" spans="1:2" x14ac:dyDescent="0.25">
      <c r="A4170" s="1" t="s">
        <v>26012</v>
      </c>
      <c r="B4170" s="1" t="s">
        <v>22985</v>
      </c>
    </row>
    <row r="4171" spans="1:2" x14ac:dyDescent="0.25">
      <c r="A4171" s="1" t="s">
        <v>26013</v>
      </c>
      <c r="B4171" s="1" t="s">
        <v>22986</v>
      </c>
    </row>
    <row r="4172" spans="1:2" x14ac:dyDescent="0.25">
      <c r="A4172" s="1" t="s">
        <v>26014</v>
      </c>
      <c r="B4172" s="1" t="s">
        <v>22987</v>
      </c>
    </row>
    <row r="4173" spans="1:2" x14ac:dyDescent="0.25">
      <c r="A4173" s="1" t="s">
        <v>26015</v>
      </c>
      <c r="B4173" s="1" t="s">
        <v>22988</v>
      </c>
    </row>
    <row r="4174" spans="1:2" x14ac:dyDescent="0.25">
      <c r="A4174" s="1" t="s">
        <v>26016</v>
      </c>
      <c r="B4174" s="1" t="s">
        <v>22990</v>
      </c>
    </row>
    <row r="4175" spans="1:2" x14ac:dyDescent="0.25">
      <c r="A4175" s="1" t="s">
        <v>26017</v>
      </c>
      <c r="B4175" s="1" t="s">
        <v>22992</v>
      </c>
    </row>
    <row r="4176" spans="1:2" x14ac:dyDescent="0.25">
      <c r="A4176" s="1" t="s">
        <v>22989</v>
      </c>
      <c r="B4176" s="1" t="s">
        <v>22990</v>
      </c>
    </row>
    <row r="4177" spans="1:14" x14ac:dyDescent="0.25">
      <c r="A4177" s="1" t="s">
        <v>22991</v>
      </c>
      <c r="B4177" s="1" t="s">
        <v>22992</v>
      </c>
    </row>
    <row r="4178" spans="1:14" x14ac:dyDescent="0.25">
      <c r="C4178" s="1" t="s">
        <v>30141</v>
      </c>
      <c r="D4178" s="1" t="s">
        <v>29349</v>
      </c>
      <c r="E4178" s="33" t="str">
        <f t="shared" ref="E4178:E4182" si="15">F4178&amp;"."&amp;G4178&amp;"."&amp;H4178&amp;"."&amp;I4178&amp;"."&amp;J4178&amp;"."&amp;K4178</f>
        <v>1.3.6.1.1.1</v>
      </c>
      <c r="F4178" s="33">
        <v>1</v>
      </c>
      <c r="G4178" s="33">
        <v>3</v>
      </c>
      <c r="H4178" s="33">
        <v>6</v>
      </c>
      <c r="I4178" s="33">
        <v>1</v>
      </c>
      <c r="J4178" s="33">
        <v>1</v>
      </c>
      <c r="K4178" s="33">
        <v>1</v>
      </c>
      <c r="L4178" s="33" t="s">
        <v>29354</v>
      </c>
      <c r="M4178" s="1" t="s">
        <v>30141</v>
      </c>
      <c r="N4178" s="1" t="s">
        <v>29349</v>
      </c>
    </row>
    <row r="4179" spans="1:14" x14ac:dyDescent="0.25">
      <c r="C4179" s="1" t="s">
        <v>42869</v>
      </c>
      <c r="D4179" s="1" t="s">
        <v>29350</v>
      </c>
      <c r="E4179" s="33" t="str">
        <f t="shared" si="15"/>
        <v>1.3.6.1.1.2</v>
      </c>
      <c r="F4179" s="33">
        <v>1</v>
      </c>
      <c r="G4179" s="33">
        <v>3</v>
      </c>
      <c r="H4179" s="33">
        <v>6</v>
      </c>
      <c r="I4179" s="33">
        <v>1</v>
      </c>
      <c r="J4179" s="33">
        <v>1</v>
      </c>
      <c r="K4179" s="33">
        <v>2</v>
      </c>
      <c r="L4179" s="33" t="s">
        <v>29355</v>
      </c>
      <c r="M4179" s="1" t="s">
        <v>42869</v>
      </c>
      <c r="N4179" s="1" t="s">
        <v>29350</v>
      </c>
    </row>
    <row r="4180" spans="1:14" x14ac:dyDescent="0.25">
      <c r="C4180" s="1" t="s">
        <v>42870</v>
      </c>
      <c r="D4180" s="1" t="s">
        <v>29351</v>
      </c>
      <c r="E4180" s="33" t="str">
        <f t="shared" si="15"/>
        <v>1.3.6.1.1.3</v>
      </c>
      <c r="F4180" s="33">
        <v>1</v>
      </c>
      <c r="G4180" s="33">
        <v>3</v>
      </c>
      <c r="H4180" s="33">
        <v>6</v>
      </c>
      <c r="I4180" s="33">
        <v>1</v>
      </c>
      <c r="J4180" s="33">
        <v>1</v>
      </c>
      <c r="K4180" s="33">
        <v>3</v>
      </c>
      <c r="L4180" s="33" t="s">
        <v>29356</v>
      </c>
      <c r="M4180" s="1" t="s">
        <v>42870</v>
      </c>
      <c r="N4180" s="1" t="s">
        <v>29351</v>
      </c>
    </row>
    <row r="4181" spans="1:14" x14ac:dyDescent="0.25">
      <c r="C4181" s="1" t="s">
        <v>42871</v>
      </c>
      <c r="D4181" s="1" t="s">
        <v>29352</v>
      </c>
      <c r="E4181" s="33" t="str">
        <f t="shared" si="15"/>
        <v>1.3.6.1.1.4</v>
      </c>
      <c r="F4181" s="33">
        <v>1</v>
      </c>
      <c r="G4181" s="33">
        <v>3</v>
      </c>
      <c r="H4181" s="33">
        <v>6</v>
      </c>
      <c r="I4181" s="33">
        <v>1</v>
      </c>
      <c r="J4181" s="33">
        <v>1</v>
      </c>
      <c r="K4181" s="33">
        <v>4</v>
      </c>
      <c r="L4181" s="33" t="s">
        <v>29357</v>
      </c>
      <c r="M4181" s="1" t="s">
        <v>42871</v>
      </c>
      <c r="N4181" s="1" t="s">
        <v>29352</v>
      </c>
    </row>
    <row r="4182" spans="1:14" x14ac:dyDescent="0.25">
      <c r="C4182" s="1" t="s">
        <v>42872</v>
      </c>
      <c r="D4182" s="1" t="s">
        <v>29353</v>
      </c>
      <c r="E4182" s="33" t="str">
        <f t="shared" si="15"/>
        <v>1.3.6.1.1.5</v>
      </c>
      <c r="F4182" s="33">
        <v>1</v>
      </c>
      <c r="G4182" s="33">
        <v>3</v>
      </c>
      <c r="H4182" s="33">
        <v>6</v>
      </c>
      <c r="I4182" s="33">
        <v>1</v>
      </c>
      <c r="J4182" s="33">
        <v>1</v>
      </c>
      <c r="K4182" s="33">
        <v>5</v>
      </c>
      <c r="L4182" s="33" t="s">
        <v>29358</v>
      </c>
      <c r="M4182" s="1" t="s">
        <v>42872</v>
      </c>
      <c r="N4182" s="1" t="s">
        <v>29353</v>
      </c>
    </row>
  </sheetData>
  <sheetProtection algorithmName="SHA-512" hashValue="+X5MoUTdrN6QDcSOvHqwSQ6Su9uqJJSuk9CBuPkkAjxt6p76PHw3t7rZHowQyGzfM0yAwBD0VMT7fL4Umz8Ntw==" saltValue="KUD2ZJwSgR8M1/ASGqiBJw==" spinCount="100000" sheet="1" objects="1" scenarios="1"/>
  <autoFilter ref="A2:N2997" xr:uid="{00000000-0009-0000-0000-000001000000}"/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>
    <tabColor rgb="FFFF0000"/>
  </sheetPr>
  <dimension ref="A2:L12530"/>
  <sheetViews>
    <sheetView topLeftCell="C2408" zoomScale="110" zoomScaleNormal="110" workbookViewId="0">
      <selection activeCell="C2424" sqref="A2424:XFD2424"/>
    </sheetView>
  </sheetViews>
  <sheetFormatPr defaultColWidth="9.140625" defaultRowHeight="15" x14ac:dyDescent="0.25"/>
  <cols>
    <col min="1" max="1" width="16" style="66" customWidth="1"/>
    <col min="2" max="2" width="98.140625" style="66" bestFit="1" customWidth="1"/>
    <col min="3" max="3" width="0.140625" style="67" customWidth="1"/>
    <col min="4" max="4" width="21" style="66" bestFit="1" customWidth="1"/>
    <col min="5" max="5" width="50.85546875" style="66" customWidth="1"/>
    <col min="6" max="12" width="3.85546875" style="72" customWidth="1"/>
    <col min="13" max="16384" width="9.140625" style="66"/>
  </cols>
  <sheetData>
    <row r="2" spans="1:12" x14ac:dyDescent="0.25">
      <c r="A2" s="66" t="s">
        <v>30231</v>
      </c>
      <c r="B2" s="66" t="s">
        <v>5340</v>
      </c>
      <c r="C2" s="67">
        <v>0</v>
      </c>
      <c r="D2" s="66" t="s">
        <v>30340</v>
      </c>
      <c r="E2" s="66" t="s">
        <v>5340</v>
      </c>
      <c r="F2" s="72">
        <v>1</v>
      </c>
      <c r="G2" s="72">
        <v>1</v>
      </c>
      <c r="H2" s="72">
        <v>7</v>
      </c>
      <c r="I2" s="72">
        <v>1</v>
      </c>
      <c r="J2" s="72">
        <v>1</v>
      </c>
      <c r="K2" s="72">
        <v>1</v>
      </c>
      <c r="L2" s="72">
        <v>1</v>
      </c>
    </row>
    <row r="3" spans="1:12" x14ac:dyDescent="0.25">
      <c r="A3" s="66" t="s">
        <v>30232</v>
      </c>
      <c r="B3" s="66" t="s">
        <v>5341</v>
      </c>
      <c r="C3" s="67">
        <v>0</v>
      </c>
      <c r="D3" s="66" t="s">
        <v>30341</v>
      </c>
      <c r="E3" s="66" t="s">
        <v>634</v>
      </c>
      <c r="F3" s="72">
        <v>1</v>
      </c>
      <c r="G3" s="72">
        <v>1</v>
      </c>
      <c r="H3" s="72">
        <v>7</v>
      </c>
      <c r="I3" s="72">
        <v>1</v>
      </c>
      <c r="J3" s="72">
        <v>1</v>
      </c>
      <c r="K3" s="72">
        <v>1</v>
      </c>
      <c r="L3" s="72">
        <v>20</v>
      </c>
    </row>
    <row r="4" spans="1:12" x14ac:dyDescent="0.25">
      <c r="A4" s="66" t="s">
        <v>30233</v>
      </c>
      <c r="B4" s="66" t="s">
        <v>5342</v>
      </c>
      <c r="C4" s="67">
        <v>0</v>
      </c>
      <c r="D4" s="66" t="s">
        <v>30342</v>
      </c>
      <c r="E4" s="66" t="s">
        <v>5341</v>
      </c>
      <c r="F4" s="72">
        <v>1</v>
      </c>
      <c r="G4" s="72">
        <v>1</v>
      </c>
      <c r="H4" s="72">
        <v>7</v>
      </c>
      <c r="I4" s="72">
        <v>1</v>
      </c>
      <c r="J4" s="72">
        <v>1</v>
      </c>
      <c r="K4" s="72">
        <v>2</v>
      </c>
      <c r="L4" s="72">
        <v>1</v>
      </c>
    </row>
    <row r="5" spans="1:12" x14ac:dyDescent="0.25">
      <c r="A5" s="66" t="s">
        <v>30234</v>
      </c>
      <c r="B5" s="66" t="s">
        <v>5343</v>
      </c>
      <c r="C5" s="67">
        <v>0</v>
      </c>
      <c r="D5" s="66" t="s">
        <v>30343</v>
      </c>
      <c r="E5" s="66" t="s">
        <v>5342</v>
      </c>
      <c r="F5" s="72">
        <v>1</v>
      </c>
      <c r="G5" s="72">
        <v>1</v>
      </c>
      <c r="H5" s="72">
        <v>7</v>
      </c>
      <c r="I5" s="72">
        <v>1</v>
      </c>
      <c r="J5" s="72">
        <v>1</v>
      </c>
      <c r="K5" s="72">
        <v>3</v>
      </c>
      <c r="L5" s="72">
        <v>1</v>
      </c>
    </row>
    <row r="6" spans="1:12" x14ac:dyDescent="0.25">
      <c r="A6" s="66" t="s">
        <v>30235</v>
      </c>
      <c r="B6" s="66" t="s">
        <v>5344</v>
      </c>
      <c r="C6" s="67">
        <v>0</v>
      </c>
      <c r="D6" s="66" t="s">
        <v>30344</v>
      </c>
      <c r="E6" s="66" t="s">
        <v>5343</v>
      </c>
      <c r="F6" s="72">
        <v>1</v>
      </c>
      <c r="G6" s="72">
        <v>1</v>
      </c>
      <c r="H6" s="72">
        <v>7</v>
      </c>
      <c r="I6" s="72">
        <v>1</v>
      </c>
      <c r="J6" s="72">
        <v>1</v>
      </c>
      <c r="K6" s="72">
        <v>4</v>
      </c>
      <c r="L6" s="72">
        <v>1</v>
      </c>
    </row>
    <row r="7" spans="1:12" x14ac:dyDescent="0.25">
      <c r="A7" s="66" t="s">
        <v>30236</v>
      </c>
      <c r="B7" s="66" t="s">
        <v>5345</v>
      </c>
      <c r="C7" s="67">
        <v>0</v>
      </c>
      <c r="D7" s="66" t="s">
        <v>30345</v>
      </c>
      <c r="E7" s="66" t="s">
        <v>5344</v>
      </c>
      <c r="F7" s="72">
        <v>1</v>
      </c>
      <c r="G7" s="72">
        <v>1</v>
      </c>
      <c r="H7" s="72">
        <v>7</v>
      </c>
      <c r="I7" s="72">
        <v>1</v>
      </c>
      <c r="J7" s="72">
        <v>1</v>
      </c>
      <c r="K7" s="72">
        <v>5</v>
      </c>
      <c r="L7" s="72">
        <v>1</v>
      </c>
    </row>
    <row r="8" spans="1:12" x14ac:dyDescent="0.25">
      <c r="A8" s="66" t="s">
        <v>30237</v>
      </c>
      <c r="B8" s="66" t="s">
        <v>5346</v>
      </c>
      <c r="C8" s="67">
        <v>0</v>
      </c>
      <c r="D8" s="66" t="s">
        <v>30346</v>
      </c>
      <c r="E8" s="66" t="s">
        <v>5345</v>
      </c>
      <c r="F8" s="72">
        <v>1</v>
      </c>
      <c r="G8" s="72">
        <v>1</v>
      </c>
      <c r="H8" s="72">
        <v>7</v>
      </c>
      <c r="I8" s="72">
        <v>1</v>
      </c>
      <c r="J8" s="72">
        <v>1</v>
      </c>
      <c r="K8" s="72">
        <v>6</v>
      </c>
      <c r="L8" s="72">
        <v>1</v>
      </c>
    </row>
    <row r="9" spans="1:12" x14ac:dyDescent="0.25">
      <c r="A9" s="66" t="s">
        <v>30238</v>
      </c>
      <c r="B9" s="66" t="s">
        <v>5347</v>
      </c>
      <c r="C9" s="67">
        <v>0</v>
      </c>
      <c r="D9" s="66" t="s">
        <v>30347</v>
      </c>
      <c r="E9" s="66" t="s">
        <v>5346</v>
      </c>
      <c r="F9" s="72">
        <v>1</v>
      </c>
      <c r="G9" s="72">
        <v>1</v>
      </c>
      <c r="H9" s="72">
        <v>7</v>
      </c>
      <c r="I9" s="72">
        <v>1</v>
      </c>
      <c r="J9" s="72">
        <v>1</v>
      </c>
      <c r="K9" s="72">
        <v>7</v>
      </c>
      <c r="L9" s="72">
        <v>1</v>
      </c>
    </row>
    <row r="10" spans="1:12" x14ac:dyDescent="0.25">
      <c r="A10" s="66" t="s">
        <v>30239</v>
      </c>
      <c r="B10" s="66" t="s">
        <v>5348</v>
      </c>
      <c r="C10" s="67">
        <v>0</v>
      </c>
      <c r="D10" s="66" t="s">
        <v>30348</v>
      </c>
      <c r="E10" s="66" t="s">
        <v>5347</v>
      </c>
      <c r="F10" s="72">
        <v>1</v>
      </c>
      <c r="G10" s="72">
        <v>1</v>
      </c>
      <c r="H10" s="72">
        <v>7</v>
      </c>
      <c r="I10" s="72">
        <v>1</v>
      </c>
      <c r="J10" s="72">
        <v>1</v>
      </c>
      <c r="K10" s="72">
        <v>8</v>
      </c>
      <c r="L10" s="72">
        <v>1</v>
      </c>
    </row>
    <row r="11" spans="1:12" x14ac:dyDescent="0.25">
      <c r="A11" s="66" t="s">
        <v>30240</v>
      </c>
      <c r="B11" s="66" t="s">
        <v>5349</v>
      </c>
      <c r="C11" s="67">
        <v>0</v>
      </c>
      <c r="D11" s="66" t="s">
        <v>30349</v>
      </c>
      <c r="E11" s="66" t="s">
        <v>5348</v>
      </c>
      <c r="F11" s="72">
        <v>1</v>
      </c>
      <c r="G11" s="72">
        <v>1</v>
      </c>
      <c r="H11" s="72">
        <v>7</v>
      </c>
      <c r="I11" s="72">
        <v>1</v>
      </c>
      <c r="J11" s="72">
        <v>1</v>
      </c>
      <c r="K11" s="72">
        <v>9</v>
      </c>
      <c r="L11" s="72">
        <v>1</v>
      </c>
    </row>
    <row r="12" spans="1:12" x14ac:dyDescent="0.25">
      <c r="A12" s="66" t="s">
        <v>30241</v>
      </c>
      <c r="B12" s="66" t="s">
        <v>5350</v>
      </c>
      <c r="C12" s="67">
        <v>0</v>
      </c>
      <c r="D12" s="66" t="s">
        <v>30350</v>
      </c>
      <c r="E12" s="66" t="s">
        <v>5349</v>
      </c>
      <c r="F12" s="72">
        <v>1</v>
      </c>
      <c r="G12" s="72">
        <v>1</v>
      </c>
      <c r="H12" s="72">
        <v>7</v>
      </c>
      <c r="I12" s="72">
        <v>1</v>
      </c>
      <c r="J12" s="72">
        <v>1</v>
      </c>
      <c r="K12" s="72">
        <v>10</v>
      </c>
      <c r="L12" s="72">
        <v>1</v>
      </c>
    </row>
    <row r="13" spans="1:12" x14ac:dyDescent="0.25">
      <c r="A13" s="66" t="s">
        <v>30242</v>
      </c>
      <c r="B13" s="66" t="s">
        <v>5351</v>
      </c>
      <c r="C13" s="67">
        <v>0</v>
      </c>
      <c r="D13" s="66" t="s">
        <v>30351</v>
      </c>
      <c r="E13" s="66" t="s">
        <v>5350</v>
      </c>
      <c r="F13" s="72">
        <v>1</v>
      </c>
      <c r="G13" s="72">
        <v>1</v>
      </c>
      <c r="H13" s="72">
        <v>7</v>
      </c>
      <c r="I13" s="72">
        <v>1</v>
      </c>
      <c r="J13" s="72">
        <v>1</v>
      </c>
      <c r="K13" s="72">
        <v>11</v>
      </c>
      <c r="L13" s="72">
        <v>1</v>
      </c>
    </row>
    <row r="14" spans="1:12" x14ac:dyDescent="0.25">
      <c r="A14" s="66" t="s">
        <v>30243</v>
      </c>
      <c r="B14" s="66" t="s">
        <v>5352</v>
      </c>
      <c r="C14" s="67">
        <v>0</v>
      </c>
      <c r="D14" s="66" t="s">
        <v>30352</v>
      </c>
      <c r="E14" s="66" t="s">
        <v>5351</v>
      </c>
      <c r="F14" s="72">
        <v>1</v>
      </c>
      <c r="G14" s="72">
        <v>1</v>
      </c>
      <c r="H14" s="72">
        <v>7</v>
      </c>
      <c r="I14" s="72">
        <v>1</v>
      </c>
      <c r="J14" s="72">
        <v>1</v>
      </c>
      <c r="K14" s="72">
        <v>12</v>
      </c>
      <c r="L14" s="72">
        <v>1</v>
      </c>
    </row>
    <row r="15" spans="1:12" x14ac:dyDescent="0.25">
      <c r="A15" s="66" t="s">
        <v>30244</v>
      </c>
      <c r="B15" s="66" t="s">
        <v>5353</v>
      </c>
      <c r="C15" s="67">
        <v>0</v>
      </c>
      <c r="D15" s="66" t="s">
        <v>30353</v>
      </c>
      <c r="E15" s="66" t="s">
        <v>5352</v>
      </c>
      <c r="F15" s="72">
        <v>1</v>
      </c>
      <c r="G15" s="72">
        <v>1</v>
      </c>
      <c r="H15" s="72">
        <v>7</v>
      </c>
      <c r="I15" s="72">
        <v>1</v>
      </c>
      <c r="J15" s="72">
        <v>2</v>
      </c>
      <c r="K15" s="72">
        <v>1</v>
      </c>
      <c r="L15" s="72">
        <v>1</v>
      </c>
    </row>
    <row r="16" spans="1:12" x14ac:dyDescent="0.25">
      <c r="A16" s="66" t="s">
        <v>30245</v>
      </c>
      <c r="B16" s="66" t="s">
        <v>5354</v>
      </c>
      <c r="C16" s="67">
        <v>0</v>
      </c>
      <c r="D16" s="66" t="s">
        <v>30354</v>
      </c>
      <c r="E16" s="66" t="s">
        <v>5353</v>
      </c>
      <c r="F16" s="72">
        <v>1</v>
      </c>
      <c r="G16" s="72">
        <v>1</v>
      </c>
      <c r="H16" s="72">
        <v>7</v>
      </c>
      <c r="I16" s="72">
        <v>1</v>
      </c>
      <c r="J16" s="72">
        <v>2</v>
      </c>
      <c r="K16" s="72">
        <v>2</v>
      </c>
      <c r="L16" s="72">
        <v>1</v>
      </c>
    </row>
    <row r="17" spans="1:12" x14ac:dyDescent="0.25">
      <c r="A17" s="66" t="s">
        <v>30246</v>
      </c>
      <c r="B17" s="66" t="s">
        <v>5355</v>
      </c>
      <c r="C17" s="67">
        <v>0</v>
      </c>
      <c r="D17" s="66" t="s">
        <v>30355</v>
      </c>
      <c r="E17" s="66" t="s">
        <v>5354</v>
      </c>
      <c r="F17" s="72">
        <v>1</v>
      </c>
      <c r="G17" s="72">
        <v>1</v>
      </c>
      <c r="H17" s="72">
        <v>7</v>
      </c>
      <c r="I17" s="72">
        <v>1</v>
      </c>
      <c r="J17" s="72">
        <v>2</v>
      </c>
      <c r="K17" s="72">
        <v>3</v>
      </c>
      <c r="L17" s="72">
        <v>1</v>
      </c>
    </row>
    <row r="18" spans="1:12" x14ac:dyDescent="0.25">
      <c r="A18" s="66" t="s">
        <v>30247</v>
      </c>
      <c r="B18" s="66" t="s">
        <v>5356</v>
      </c>
      <c r="C18" s="67">
        <v>0</v>
      </c>
      <c r="D18" s="66" t="s">
        <v>30356</v>
      </c>
      <c r="E18" s="66" t="s">
        <v>5355</v>
      </c>
      <c r="F18" s="72">
        <v>1</v>
      </c>
      <c r="G18" s="72">
        <v>1</v>
      </c>
      <c r="H18" s="72">
        <v>7</v>
      </c>
      <c r="I18" s="72">
        <v>1</v>
      </c>
      <c r="J18" s="72">
        <v>2</v>
      </c>
      <c r="K18" s="72">
        <v>4</v>
      </c>
      <c r="L18" s="72">
        <v>1</v>
      </c>
    </row>
    <row r="19" spans="1:12" x14ac:dyDescent="0.25">
      <c r="A19" s="66" t="s">
        <v>30248</v>
      </c>
      <c r="B19" s="66" t="s">
        <v>5357</v>
      </c>
      <c r="C19" s="67">
        <v>0</v>
      </c>
      <c r="D19" s="66" t="s">
        <v>30357</v>
      </c>
      <c r="E19" s="66" t="s">
        <v>5356</v>
      </c>
      <c r="F19" s="72">
        <v>1</v>
      </c>
      <c r="G19" s="72">
        <v>1</v>
      </c>
      <c r="H19" s="72">
        <v>7</v>
      </c>
      <c r="I19" s="72">
        <v>1</v>
      </c>
      <c r="J19" s="72">
        <v>2</v>
      </c>
      <c r="K19" s="72">
        <v>5</v>
      </c>
      <c r="L19" s="72">
        <v>1</v>
      </c>
    </row>
    <row r="20" spans="1:12" x14ac:dyDescent="0.25">
      <c r="A20" s="66" t="s">
        <v>30249</v>
      </c>
      <c r="B20" s="66" t="s">
        <v>5358</v>
      </c>
      <c r="C20" s="67">
        <v>0</v>
      </c>
      <c r="D20" s="66" t="s">
        <v>30358</v>
      </c>
      <c r="E20" s="66" t="s">
        <v>5357</v>
      </c>
      <c r="F20" s="72">
        <v>1</v>
      </c>
      <c r="G20" s="72">
        <v>1</v>
      </c>
      <c r="H20" s="72">
        <v>7</v>
      </c>
      <c r="I20" s="72">
        <v>1</v>
      </c>
      <c r="J20" s="72">
        <v>2</v>
      </c>
      <c r="K20" s="72">
        <v>6</v>
      </c>
      <c r="L20" s="72">
        <v>1</v>
      </c>
    </row>
    <row r="21" spans="1:12" x14ac:dyDescent="0.25">
      <c r="A21" s="66" t="s">
        <v>30250</v>
      </c>
      <c r="B21" s="66" t="s">
        <v>5359</v>
      </c>
      <c r="C21" s="67">
        <v>0</v>
      </c>
      <c r="D21" s="66" t="s">
        <v>30359</v>
      </c>
      <c r="E21" s="66" t="s">
        <v>5358</v>
      </c>
      <c r="F21" s="72">
        <v>1</v>
      </c>
      <c r="G21" s="72">
        <v>1</v>
      </c>
      <c r="H21" s="72">
        <v>7</v>
      </c>
      <c r="I21" s="72">
        <v>1</v>
      </c>
      <c r="J21" s="72">
        <v>2</v>
      </c>
      <c r="K21" s="72">
        <v>7</v>
      </c>
      <c r="L21" s="72">
        <v>1</v>
      </c>
    </row>
    <row r="22" spans="1:12" x14ac:dyDescent="0.25">
      <c r="A22" s="66" t="s">
        <v>30251</v>
      </c>
      <c r="B22" s="66" t="s">
        <v>5360</v>
      </c>
      <c r="C22" s="67">
        <v>0</v>
      </c>
      <c r="D22" s="66" t="s">
        <v>30360</v>
      </c>
      <c r="E22" s="66" t="s">
        <v>5359</v>
      </c>
      <c r="F22" s="72">
        <v>1</v>
      </c>
      <c r="G22" s="72">
        <v>1</v>
      </c>
      <c r="H22" s="72">
        <v>7</v>
      </c>
      <c r="I22" s="72">
        <v>1</v>
      </c>
      <c r="J22" s="72">
        <v>2</v>
      </c>
      <c r="K22" s="72">
        <v>8</v>
      </c>
      <c r="L22" s="72">
        <v>1</v>
      </c>
    </row>
    <row r="23" spans="1:12" x14ac:dyDescent="0.25">
      <c r="A23" s="66" t="s">
        <v>30252</v>
      </c>
      <c r="B23" s="66" t="s">
        <v>5361</v>
      </c>
      <c r="C23" s="67">
        <v>0</v>
      </c>
      <c r="D23" s="66" t="s">
        <v>30361</v>
      </c>
      <c r="E23" s="66" t="s">
        <v>5360</v>
      </c>
      <c r="F23" s="72">
        <v>1</v>
      </c>
      <c r="G23" s="72">
        <v>1</v>
      </c>
      <c r="H23" s="72">
        <v>7</v>
      </c>
      <c r="I23" s="72">
        <v>1</v>
      </c>
      <c r="J23" s="72">
        <v>2</v>
      </c>
      <c r="K23" s="72">
        <v>9</v>
      </c>
      <c r="L23" s="72">
        <v>1</v>
      </c>
    </row>
    <row r="24" spans="1:12" x14ac:dyDescent="0.25">
      <c r="A24" s="66" t="s">
        <v>30253</v>
      </c>
      <c r="B24" s="66" t="s">
        <v>5362</v>
      </c>
      <c r="C24" s="67">
        <v>0</v>
      </c>
      <c r="D24" s="66" t="s">
        <v>30362</v>
      </c>
      <c r="E24" s="66" t="s">
        <v>5361</v>
      </c>
      <c r="F24" s="72">
        <v>1</v>
      </c>
      <c r="G24" s="72">
        <v>1</v>
      </c>
      <c r="H24" s="72">
        <v>7</v>
      </c>
      <c r="I24" s="72">
        <v>1</v>
      </c>
      <c r="J24" s="72">
        <v>2</v>
      </c>
      <c r="K24" s="72">
        <v>10</v>
      </c>
      <c r="L24" s="72">
        <v>1</v>
      </c>
    </row>
    <row r="25" spans="1:12" x14ac:dyDescent="0.25">
      <c r="A25" s="66" t="s">
        <v>30254</v>
      </c>
      <c r="B25" s="66" t="s">
        <v>5363</v>
      </c>
      <c r="C25" s="67">
        <v>0</v>
      </c>
      <c r="D25" s="66" t="s">
        <v>30363</v>
      </c>
      <c r="E25" s="66" t="s">
        <v>5362</v>
      </c>
      <c r="F25" s="72">
        <v>1</v>
      </c>
      <c r="G25" s="72">
        <v>1</v>
      </c>
      <c r="H25" s="72">
        <v>7</v>
      </c>
      <c r="I25" s="72">
        <v>1</v>
      </c>
      <c r="J25" s="72">
        <v>2</v>
      </c>
      <c r="K25" s="72">
        <v>11</v>
      </c>
      <c r="L25" s="72">
        <v>1</v>
      </c>
    </row>
    <row r="26" spans="1:12" x14ac:dyDescent="0.25">
      <c r="A26" s="66" t="s">
        <v>30255</v>
      </c>
      <c r="B26" s="66" t="s">
        <v>5364</v>
      </c>
      <c r="C26" s="67">
        <v>0</v>
      </c>
      <c r="D26" s="66" t="s">
        <v>30364</v>
      </c>
      <c r="E26" s="66" t="s">
        <v>5363</v>
      </c>
      <c r="F26" s="72">
        <v>1</v>
      </c>
      <c r="G26" s="72">
        <v>1</v>
      </c>
      <c r="H26" s="72">
        <v>7</v>
      </c>
      <c r="I26" s="72">
        <v>1</v>
      </c>
      <c r="J26" s="72">
        <v>3</v>
      </c>
      <c r="K26" s="72">
        <v>1</v>
      </c>
      <c r="L26" s="72">
        <v>1</v>
      </c>
    </row>
    <row r="27" spans="1:12" x14ac:dyDescent="0.25">
      <c r="A27" s="66" t="s">
        <v>30256</v>
      </c>
      <c r="B27" s="66" t="s">
        <v>5365</v>
      </c>
      <c r="C27" s="67">
        <v>0</v>
      </c>
      <c r="D27" s="66" t="s">
        <v>30365</v>
      </c>
      <c r="E27" s="66" t="s">
        <v>5364</v>
      </c>
      <c r="F27" s="72">
        <v>1</v>
      </c>
      <c r="G27" s="72">
        <v>1</v>
      </c>
      <c r="H27" s="72">
        <v>7</v>
      </c>
      <c r="I27" s="72">
        <v>1</v>
      </c>
      <c r="J27" s="72">
        <v>3</v>
      </c>
      <c r="K27" s="72">
        <v>2</v>
      </c>
      <c r="L27" s="72">
        <v>1</v>
      </c>
    </row>
    <row r="28" spans="1:12" x14ac:dyDescent="0.25">
      <c r="A28" s="66" t="s">
        <v>30257</v>
      </c>
      <c r="B28" s="66" t="s">
        <v>5366</v>
      </c>
      <c r="C28" s="67">
        <v>0</v>
      </c>
      <c r="D28" s="66" t="s">
        <v>30366</v>
      </c>
      <c r="E28" s="66" t="s">
        <v>5365</v>
      </c>
      <c r="F28" s="72">
        <v>1</v>
      </c>
      <c r="G28" s="72">
        <v>1</v>
      </c>
      <c r="H28" s="72">
        <v>7</v>
      </c>
      <c r="I28" s="72">
        <v>1</v>
      </c>
      <c r="J28" s="72">
        <v>3</v>
      </c>
      <c r="K28" s="72">
        <v>3</v>
      </c>
      <c r="L28" s="72">
        <v>1</v>
      </c>
    </row>
    <row r="29" spans="1:12" x14ac:dyDescent="0.25">
      <c r="A29" s="66" t="s">
        <v>30258</v>
      </c>
      <c r="B29" s="66" t="s">
        <v>5367</v>
      </c>
      <c r="C29" s="67">
        <v>0</v>
      </c>
      <c r="D29" s="66" t="s">
        <v>30367</v>
      </c>
      <c r="E29" s="66" t="s">
        <v>5366</v>
      </c>
      <c r="F29" s="72">
        <v>1</v>
      </c>
      <c r="G29" s="72">
        <v>1</v>
      </c>
      <c r="H29" s="72">
        <v>7</v>
      </c>
      <c r="I29" s="72">
        <v>1</v>
      </c>
      <c r="J29" s="72">
        <v>3</v>
      </c>
      <c r="K29" s="72">
        <v>4</v>
      </c>
      <c r="L29" s="72">
        <v>1</v>
      </c>
    </row>
    <row r="30" spans="1:12" x14ac:dyDescent="0.25">
      <c r="A30" s="66" t="s">
        <v>30259</v>
      </c>
      <c r="B30" s="66" t="s">
        <v>5368</v>
      </c>
      <c r="C30" s="67">
        <v>0</v>
      </c>
      <c r="D30" s="66" t="s">
        <v>30368</v>
      </c>
      <c r="E30" s="66" t="s">
        <v>5367</v>
      </c>
      <c r="F30" s="72">
        <v>1</v>
      </c>
      <c r="G30" s="72">
        <v>1</v>
      </c>
      <c r="H30" s="72">
        <v>7</v>
      </c>
      <c r="I30" s="72">
        <v>1</v>
      </c>
      <c r="J30" s="72">
        <v>3</v>
      </c>
      <c r="K30" s="72">
        <v>5</v>
      </c>
      <c r="L30" s="72">
        <v>1</v>
      </c>
    </row>
    <row r="31" spans="1:12" x14ac:dyDescent="0.25">
      <c r="A31" s="66" t="s">
        <v>30260</v>
      </c>
      <c r="B31" s="66" t="s">
        <v>5369</v>
      </c>
      <c r="C31" s="67">
        <v>0</v>
      </c>
      <c r="D31" s="66" t="s">
        <v>30369</v>
      </c>
      <c r="E31" s="66" t="s">
        <v>5368</v>
      </c>
      <c r="F31" s="72">
        <v>1</v>
      </c>
      <c r="G31" s="72">
        <v>1</v>
      </c>
      <c r="H31" s="72">
        <v>7</v>
      </c>
      <c r="I31" s="72">
        <v>1</v>
      </c>
      <c r="J31" s="72">
        <v>3</v>
      </c>
      <c r="K31" s="72">
        <v>6</v>
      </c>
      <c r="L31" s="72">
        <v>1</v>
      </c>
    </row>
    <row r="32" spans="1:12" x14ac:dyDescent="0.25">
      <c r="A32" s="66" t="s">
        <v>30261</v>
      </c>
      <c r="B32" s="66" t="s">
        <v>5370</v>
      </c>
      <c r="C32" s="67">
        <v>0</v>
      </c>
      <c r="D32" s="66" t="s">
        <v>30370</v>
      </c>
      <c r="E32" s="66" t="s">
        <v>5507</v>
      </c>
      <c r="F32" s="72">
        <v>1</v>
      </c>
      <c r="G32" s="72">
        <v>1</v>
      </c>
      <c r="H32" s="72">
        <v>7</v>
      </c>
      <c r="I32" s="72">
        <v>1</v>
      </c>
      <c r="J32" s="72">
        <v>3</v>
      </c>
      <c r="K32" s="72">
        <v>6</v>
      </c>
      <c r="L32" s="72">
        <v>6</v>
      </c>
    </row>
    <row r="33" spans="1:12" x14ac:dyDescent="0.25">
      <c r="A33" s="66" t="s">
        <v>30262</v>
      </c>
      <c r="B33" s="66" t="s">
        <v>5371</v>
      </c>
      <c r="C33" s="67">
        <v>0</v>
      </c>
      <c r="D33" s="66" t="s">
        <v>30371</v>
      </c>
      <c r="E33" s="66" t="s">
        <v>5369</v>
      </c>
      <c r="F33" s="72">
        <v>1</v>
      </c>
      <c r="G33" s="72">
        <v>1</v>
      </c>
      <c r="H33" s="72">
        <v>7</v>
      </c>
      <c r="I33" s="72">
        <v>1</v>
      </c>
      <c r="J33" s="72">
        <v>3</v>
      </c>
      <c r="K33" s="72">
        <v>7</v>
      </c>
      <c r="L33" s="72">
        <v>1</v>
      </c>
    </row>
    <row r="34" spans="1:12" x14ac:dyDescent="0.25">
      <c r="A34" s="66" t="s">
        <v>30263</v>
      </c>
      <c r="B34" s="66" t="s">
        <v>5372</v>
      </c>
      <c r="C34" s="67">
        <v>0</v>
      </c>
      <c r="D34" s="66" t="s">
        <v>30372</v>
      </c>
      <c r="E34" s="66" t="s">
        <v>5370</v>
      </c>
      <c r="F34" s="72">
        <v>1</v>
      </c>
      <c r="G34" s="72">
        <v>1</v>
      </c>
      <c r="H34" s="72">
        <v>7</v>
      </c>
      <c r="I34" s="72">
        <v>1</v>
      </c>
      <c r="J34" s="72">
        <v>3</v>
      </c>
      <c r="K34" s="72">
        <v>8</v>
      </c>
      <c r="L34" s="72">
        <v>1</v>
      </c>
    </row>
    <row r="35" spans="1:12" x14ac:dyDescent="0.25">
      <c r="A35" s="66" t="s">
        <v>30264</v>
      </c>
      <c r="B35" s="66" t="s">
        <v>5373</v>
      </c>
      <c r="C35" s="67">
        <v>0</v>
      </c>
      <c r="D35" s="66" t="s">
        <v>30373</v>
      </c>
      <c r="E35" s="66" t="s">
        <v>5371</v>
      </c>
      <c r="F35" s="72">
        <v>1</v>
      </c>
      <c r="G35" s="72">
        <v>1</v>
      </c>
      <c r="H35" s="72">
        <v>7</v>
      </c>
      <c r="I35" s="72">
        <v>1</v>
      </c>
      <c r="J35" s="72">
        <v>3</v>
      </c>
      <c r="K35" s="72">
        <v>9</v>
      </c>
      <c r="L35" s="72">
        <v>1</v>
      </c>
    </row>
    <row r="36" spans="1:12" x14ac:dyDescent="0.25">
      <c r="A36" s="66" t="s">
        <v>30265</v>
      </c>
      <c r="B36" s="66" t="s">
        <v>5374</v>
      </c>
      <c r="C36" s="67">
        <v>0</v>
      </c>
      <c r="D36" s="66" t="s">
        <v>30374</v>
      </c>
      <c r="E36" s="66" t="s">
        <v>5372</v>
      </c>
      <c r="F36" s="72">
        <v>1</v>
      </c>
      <c r="G36" s="72">
        <v>1</v>
      </c>
      <c r="H36" s="72">
        <v>7</v>
      </c>
      <c r="I36" s="72">
        <v>1</v>
      </c>
      <c r="J36" s="72">
        <v>3</v>
      </c>
      <c r="K36" s="72">
        <v>10</v>
      </c>
      <c r="L36" s="72">
        <v>1</v>
      </c>
    </row>
    <row r="37" spans="1:12" x14ac:dyDescent="0.25">
      <c r="A37" s="66" t="s">
        <v>30266</v>
      </c>
      <c r="B37" s="66" t="s">
        <v>5375</v>
      </c>
      <c r="C37" s="67">
        <v>0</v>
      </c>
      <c r="D37" s="66" t="s">
        <v>30375</v>
      </c>
      <c r="E37" s="66" t="s">
        <v>5373</v>
      </c>
      <c r="F37" s="72">
        <v>1</v>
      </c>
      <c r="G37" s="72">
        <v>1</v>
      </c>
      <c r="H37" s="72">
        <v>7</v>
      </c>
      <c r="I37" s="72">
        <v>1</v>
      </c>
      <c r="J37" s="72">
        <v>3</v>
      </c>
      <c r="K37" s="72">
        <v>11</v>
      </c>
      <c r="L37" s="72">
        <v>1</v>
      </c>
    </row>
    <row r="38" spans="1:12" x14ac:dyDescent="0.25">
      <c r="A38" s="66" t="s">
        <v>30267</v>
      </c>
      <c r="B38" s="66" t="s">
        <v>5376</v>
      </c>
      <c r="C38" s="67">
        <v>0</v>
      </c>
      <c r="D38" s="66" t="s">
        <v>30376</v>
      </c>
      <c r="E38" s="66" t="s">
        <v>5374</v>
      </c>
      <c r="F38" s="72">
        <v>1</v>
      </c>
      <c r="G38" s="72">
        <v>1</v>
      </c>
      <c r="H38" s="72">
        <v>7</v>
      </c>
      <c r="I38" s="72">
        <v>1</v>
      </c>
      <c r="J38" s="72">
        <v>3</v>
      </c>
      <c r="K38" s="72">
        <v>12</v>
      </c>
      <c r="L38" s="72">
        <v>1</v>
      </c>
    </row>
    <row r="39" spans="1:12" x14ac:dyDescent="0.25">
      <c r="A39" s="66" t="s">
        <v>30268</v>
      </c>
      <c r="B39" s="66" t="s">
        <v>5377</v>
      </c>
      <c r="C39" s="67">
        <v>0</v>
      </c>
      <c r="D39" s="66" t="s">
        <v>30377</v>
      </c>
      <c r="E39" s="66" t="s">
        <v>5375</v>
      </c>
      <c r="F39" s="72">
        <v>1</v>
      </c>
      <c r="G39" s="72">
        <v>1</v>
      </c>
      <c r="H39" s="72">
        <v>7</v>
      </c>
      <c r="I39" s="72">
        <v>1</v>
      </c>
      <c r="J39" s="72">
        <v>3</v>
      </c>
      <c r="K39" s="72">
        <v>13</v>
      </c>
      <c r="L39" s="72">
        <v>1</v>
      </c>
    </row>
    <row r="40" spans="1:12" x14ac:dyDescent="0.25">
      <c r="A40" s="66" t="s">
        <v>30269</v>
      </c>
      <c r="B40" s="66" t="s">
        <v>5378</v>
      </c>
      <c r="C40" s="67">
        <v>0</v>
      </c>
      <c r="D40" s="66" t="s">
        <v>30378</v>
      </c>
      <c r="E40" s="66" t="s">
        <v>5376</v>
      </c>
      <c r="F40" s="72">
        <v>1</v>
      </c>
      <c r="G40" s="72">
        <v>1</v>
      </c>
      <c r="H40" s="72">
        <v>7</v>
      </c>
      <c r="I40" s="72">
        <v>1</v>
      </c>
      <c r="J40" s="72">
        <v>4</v>
      </c>
      <c r="K40" s="72">
        <v>1</v>
      </c>
      <c r="L40" s="72">
        <v>1</v>
      </c>
    </row>
    <row r="41" spans="1:12" x14ac:dyDescent="0.25">
      <c r="A41" s="66" t="s">
        <v>30270</v>
      </c>
      <c r="B41" s="66" t="s">
        <v>5379</v>
      </c>
      <c r="C41" s="67">
        <v>0</v>
      </c>
      <c r="D41" s="66" t="s">
        <v>30379</v>
      </c>
      <c r="E41" s="66" t="s">
        <v>5377</v>
      </c>
      <c r="F41" s="72">
        <v>1</v>
      </c>
      <c r="G41" s="72">
        <v>1</v>
      </c>
      <c r="H41" s="72">
        <v>7</v>
      </c>
      <c r="I41" s="72">
        <v>1</v>
      </c>
      <c r="J41" s="72">
        <v>4</v>
      </c>
      <c r="K41" s="72">
        <v>2</v>
      </c>
      <c r="L41" s="72">
        <v>1</v>
      </c>
    </row>
    <row r="42" spans="1:12" x14ac:dyDescent="0.25">
      <c r="A42" s="66" t="s">
        <v>30271</v>
      </c>
      <c r="B42" s="66" t="s">
        <v>5380</v>
      </c>
      <c r="C42" s="67">
        <v>0</v>
      </c>
      <c r="D42" s="66" t="s">
        <v>30380</v>
      </c>
      <c r="E42" s="66" t="s">
        <v>5378</v>
      </c>
      <c r="F42" s="72">
        <v>1</v>
      </c>
      <c r="G42" s="72">
        <v>1</v>
      </c>
      <c r="H42" s="72">
        <v>7</v>
      </c>
      <c r="I42" s="72">
        <v>1</v>
      </c>
      <c r="J42" s="72">
        <v>5</v>
      </c>
      <c r="K42" s="72">
        <v>1</v>
      </c>
      <c r="L42" s="72">
        <v>1</v>
      </c>
    </row>
    <row r="43" spans="1:12" x14ac:dyDescent="0.25">
      <c r="A43" s="66" t="s">
        <v>30272</v>
      </c>
      <c r="B43" s="66" t="s">
        <v>5381</v>
      </c>
      <c r="C43" s="67">
        <v>0</v>
      </c>
      <c r="D43" s="66" t="s">
        <v>30381</v>
      </c>
      <c r="E43" s="66" t="s">
        <v>5379</v>
      </c>
      <c r="F43" s="72">
        <v>1</v>
      </c>
      <c r="G43" s="72">
        <v>1</v>
      </c>
      <c r="H43" s="72">
        <v>7</v>
      </c>
      <c r="I43" s="72">
        <v>1</v>
      </c>
      <c r="J43" s="72">
        <v>5</v>
      </c>
      <c r="K43" s="72">
        <v>2</v>
      </c>
      <c r="L43" s="72">
        <v>1</v>
      </c>
    </row>
    <row r="44" spans="1:12" x14ac:dyDescent="0.25">
      <c r="A44" s="66" t="s">
        <v>30273</v>
      </c>
      <c r="B44" s="66" t="s">
        <v>5382</v>
      </c>
      <c r="C44" s="67">
        <v>0</v>
      </c>
      <c r="D44" s="66" t="s">
        <v>30382</v>
      </c>
      <c r="E44" s="66" t="s">
        <v>5380</v>
      </c>
      <c r="F44" s="72">
        <v>1</v>
      </c>
      <c r="G44" s="72">
        <v>1</v>
      </c>
      <c r="H44" s="72">
        <v>7</v>
      </c>
      <c r="I44" s="72">
        <v>1</v>
      </c>
      <c r="J44" s="72">
        <v>6</v>
      </c>
      <c r="K44" s="72">
        <v>1</v>
      </c>
      <c r="L44" s="72">
        <v>1</v>
      </c>
    </row>
    <row r="45" spans="1:12" x14ac:dyDescent="0.25">
      <c r="A45" s="66" t="s">
        <v>30274</v>
      </c>
      <c r="B45" s="66" t="s">
        <v>5383</v>
      </c>
      <c r="C45" s="67">
        <v>0</v>
      </c>
      <c r="D45" s="66" t="s">
        <v>30383</v>
      </c>
      <c r="E45" s="66" t="s">
        <v>5381</v>
      </c>
      <c r="F45" s="72">
        <v>1</v>
      </c>
      <c r="G45" s="72">
        <v>1</v>
      </c>
      <c r="H45" s="72">
        <v>7</v>
      </c>
      <c r="I45" s="72">
        <v>1</v>
      </c>
      <c r="J45" s="72">
        <v>6</v>
      </c>
      <c r="K45" s="72">
        <v>2</v>
      </c>
      <c r="L45" s="72">
        <v>1</v>
      </c>
    </row>
    <row r="46" spans="1:12" x14ac:dyDescent="0.25">
      <c r="A46" s="66" t="s">
        <v>30275</v>
      </c>
      <c r="B46" s="66" t="s">
        <v>5384</v>
      </c>
      <c r="C46" s="67">
        <v>0</v>
      </c>
      <c r="D46" s="66" t="s">
        <v>30384</v>
      </c>
      <c r="E46" s="66" t="s">
        <v>5382</v>
      </c>
      <c r="F46" s="72">
        <v>1</v>
      </c>
      <c r="G46" s="72">
        <v>1</v>
      </c>
      <c r="H46" s="72">
        <v>7</v>
      </c>
      <c r="I46" s="72">
        <v>1</v>
      </c>
      <c r="J46" s="72">
        <v>7</v>
      </c>
      <c r="K46" s="72">
        <v>1</v>
      </c>
      <c r="L46" s="72">
        <v>1</v>
      </c>
    </row>
    <row r="47" spans="1:12" x14ac:dyDescent="0.25">
      <c r="A47" s="66" t="s">
        <v>30276</v>
      </c>
      <c r="B47" s="66" t="s">
        <v>5385</v>
      </c>
      <c r="C47" s="67">
        <v>0</v>
      </c>
      <c r="D47" s="66" t="s">
        <v>30385</v>
      </c>
      <c r="E47" s="66" t="s">
        <v>5383</v>
      </c>
      <c r="F47" s="72">
        <v>1</v>
      </c>
      <c r="G47" s="72">
        <v>1</v>
      </c>
      <c r="H47" s="72">
        <v>7</v>
      </c>
      <c r="I47" s="72">
        <v>1</v>
      </c>
      <c r="J47" s="72">
        <v>7</v>
      </c>
      <c r="K47" s="72">
        <v>2</v>
      </c>
      <c r="L47" s="72">
        <v>1</v>
      </c>
    </row>
    <row r="48" spans="1:12" x14ac:dyDescent="0.25">
      <c r="A48" s="66" t="s">
        <v>30277</v>
      </c>
      <c r="B48" s="66" t="s">
        <v>5386</v>
      </c>
      <c r="C48" s="67">
        <v>0</v>
      </c>
      <c r="D48" s="66" t="s">
        <v>30386</v>
      </c>
      <c r="E48" s="66" t="s">
        <v>5384</v>
      </c>
      <c r="F48" s="72">
        <v>1</v>
      </c>
      <c r="G48" s="72">
        <v>1</v>
      </c>
      <c r="H48" s="72">
        <v>7</v>
      </c>
      <c r="I48" s="72">
        <v>1</v>
      </c>
      <c r="J48" s="72">
        <v>7</v>
      </c>
      <c r="K48" s="72">
        <v>3</v>
      </c>
      <c r="L48" s="72">
        <v>1</v>
      </c>
    </row>
    <row r="49" spans="1:12" x14ac:dyDescent="0.25">
      <c r="A49" s="66" t="s">
        <v>30278</v>
      </c>
      <c r="B49" s="66" t="s">
        <v>5387</v>
      </c>
      <c r="C49" s="67">
        <v>0</v>
      </c>
      <c r="D49" s="66" t="s">
        <v>30387</v>
      </c>
      <c r="E49" s="66" t="s">
        <v>5385</v>
      </c>
      <c r="F49" s="72">
        <v>1</v>
      </c>
      <c r="G49" s="72">
        <v>1</v>
      </c>
      <c r="H49" s="72">
        <v>7</v>
      </c>
      <c r="I49" s="72">
        <v>1</v>
      </c>
      <c r="J49" s="72">
        <v>8</v>
      </c>
      <c r="K49" s="72">
        <v>1</v>
      </c>
      <c r="L49" s="72">
        <v>1</v>
      </c>
    </row>
    <row r="50" spans="1:12" x14ac:dyDescent="0.25">
      <c r="A50" s="66" t="s">
        <v>30279</v>
      </c>
      <c r="B50" s="66" t="s">
        <v>5388</v>
      </c>
      <c r="C50" s="67">
        <v>0</v>
      </c>
      <c r="D50" s="66" t="s">
        <v>30388</v>
      </c>
      <c r="E50" s="66" t="s">
        <v>5386</v>
      </c>
      <c r="F50" s="72">
        <v>1</v>
      </c>
      <c r="G50" s="72">
        <v>1</v>
      </c>
      <c r="H50" s="72">
        <v>7</v>
      </c>
      <c r="I50" s="72">
        <v>1</v>
      </c>
      <c r="J50" s="72">
        <v>8</v>
      </c>
      <c r="K50" s="72">
        <v>2</v>
      </c>
      <c r="L50" s="72">
        <v>1</v>
      </c>
    </row>
    <row r="51" spans="1:12" x14ac:dyDescent="0.25">
      <c r="A51" s="66" t="s">
        <v>30280</v>
      </c>
      <c r="B51" s="66" t="s">
        <v>5389</v>
      </c>
      <c r="C51" s="67">
        <v>0</v>
      </c>
      <c r="D51" s="66" t="s">
        <v>30389</v>
      </c>
      <c r="E51" s="66" t="s">
        <v>5387</v>
      </c>
      <c r="F51" s="72">
        <v>1</v>
      </c>
      <c r="G51" s="72">
        <v>1</v>
      </c>
      <c r="H51" s="72">
        <v>7</v>
      </c>
      <c r="I51" s="72">
        <v>1</v>
      </c>
      <c r="J51" s="72">
        <v>8</v>
      </c>
      <c r="K51" s="72">
        <v>3</v>
      </c>
      <c r="L51" s="72">
        <v>1</v>
      </c>
    </row>
    <row r="52" spans="1:12" x14ac:dyDescent="0.25">
      <c r="A52" s="66" t="s">
        <v>30281</v>
      </c>
      <c r="B52" s="66" t="s">
        <v>5390</v>
      </c>
      <c r="C52" s="67">
        <v>0</v>
      </c>
      <c r="D52" s="66" t="s">
        <v>30390</v>
      </c>
      <c r="E52" s="66" t="s">
        <v>5388</v>
      </c>
      <c r="F52" s="72">
        <v>1</v>
      </c>
      <c r="G52" s="72">
        <v>1</v>
      </c>
      <c r="H52" s="72">
        <v>7</v>
      </c>
      <c r="I52" s="72">
        <v>1</v>
      </c>
      <c r="J52" s="72">
        <v>8</v>
      </c>
      <c r="K52" s="72">
        <v>4</v>
      </c>
      <c r="L52" s="72">
        <v>1</v>
      </c>
    </row>
    <row r="53" spans="1:12" x14ac:dyDescent="0.25">
      <c r="A53" s="66" t="s">
        <v>30282</v>
      </c>
      <c r="B53" s="66" t="s">
        <v>5391</v>
      </c>
      <c r="C53" s="67">
        <v>0</v>
      </c>
      <c r="D53" s="66" t="s">
        <v>30391</v>
      </c>
      <c r="E53" s="66" t="s">
        <v>5389</v>
      </c>
      <c r="F53" s="72">
        <v>1</v>
      </c>
      <c r="G53" s="72">
        <v>1</v>
      </c>
      <c r="H53" s="72">
        <v>7</v>
      </c>
      <c r="I53" s="72">
        <v>1</v>
      </c>
      <c r="J53" s="72">
        <v>9</v>
      </c>
      <c r="K53" s="72">
        <v>1</v>
      </c>
      <c r="L53" s="72">
        <v>1</v>
      </c>
    </row>
    <row r="54" spans="1:12" x14ac:dyDescent="0.25">
      <c r="A54" s="66" t="s">
        <v>30283</v>
      </c>
      <c r="B54" s="66" t="s">
        <v>5392</v>
      </c>
      <c r="C54" s="67">
        <v>0</v>
      </c>
      <c r="D54" s="66" t="s">
        <v>30392</v>
      </c>
      <c r="E54" s="66" t="s">
        <v>5390</v>
      </c>
      <c r="F54" s="72">
        <v>1</v>
      </c>
      <c r="G54" s="72">
        <v>1</v>
      </c>
      <c r="H54" s="72">
        <v>7</v>
      </c>
      <c r="I54" s="72">
        <v>1</v>
      </c>
      <c r="J54" s="72">
        <v>9</v>
      </c>
      <c r="K54" s="72">
        <v>2</v>
      </c>
      <c r="L54" s="72">
        <v>1</v>
      </c>
    </row>
    <row r="55" spans="1:12" x14ac:dyDescent="0.25">
      <c r="A55" s="66" t="s">
        <v>30284</v>
      </c>
      <c r="B55" s="66" t="s">
        <v>5393</v>
      </c>
      <c r="C55" s="67">
        <v>0</v>
      </c>
      <c r="D55" s="66" t="s">
        <v>30393</v>
      </c>
      <c r="E55" s="66" t="s">
        <v>5391</v>
      </c>
      <c r="F55" s="72">
        <v>1</v>
      </c>
      <c r="G55" s="72">
        <v>1</v>
      </c>
      <c r="H55" s="72">
        <v>7</v>
      </c>
      <c r="I55" s="72">
        <v>2</v>
      </c>
      <c r="J55" s="72">
        <v>1</v>
      </c>
      <c r="K55" s="72">
        <v>1</v>
      </c>
      <c r="L55" s="72">
        <v>1</v>
      </c>
    </row>
    <row r="56" spans="1:12" x14ac:dyDescent="0.25">
      <c r="A56" s="66" t="s">
        <v>30285</v>
      </c>
      <c r="B56" s="66" t="s">
        <v>5394</v>
      </c>
      <c r="C56" s="67">
        <v>0</v>
      </c>
      <c r="D56" s="66" t="s">
        <v>30394</v>
      </c>
      <c r="E56" s="66" t="s">
        <v>5392</v>
      </c>
      <c r="F56" s="72">
        <v>1</v>
      </c>
      <c r="G56" s="72">
        <v>1</v>
      </c>
      <c r="H56" s="72">
        <v>7</v>
      </c>
      <c r="I56" s="72">
        <v>2</v>
      </c>
      <c r="J56" s="72">
        <v>1</v>
      </c>
      <c r="K56" s="72">
        <v>2</v>
      </c>
      <c r="L56" s="72">
        <v>1</v>
      </c>
    </row>
    <row r="57" spans="1:12" x14ac:dyDescent="0.25">
      <c r="A57" s="66" t="s">
        <v>30286</v>
      </c>
      <c r="B57" s="66" t="s">
        <v>5395</v>
      </c>
      <c r="C57" s="67">
        <v>0</v>
      </c>
      <c r="D57" s="66" t="s">
        <v>30395</v>
      </c>
      <c r="E57" s="66" t="s">
        <v>5393</v>
      </c>
      <c r="F57" s="72">
        <v>1</v>
      </c>
      <c r="G57" s="72">
        <v>1</v>
      </c>
      <c r="H57" s="72">
        <v>7</v>
      </c>
      <c r="I57" s="72">
        <v>2</v>
      </c>
      <c r="J57" s="72">
        <v>1</v>
      </c>
      <c r="K57" s="72">
        <v>3</v>
      </c>
      <c r="L57" s="72">
        <v>1</v>
      </c>
    </row>
    <row r="58" spans="1:12" x14ac:dyDescent="0.25">
      <c r="A58" s="66" t="s">
        <v>30287</v>
      </c>
      <c r="B58" s="66" t="s">
        <v>5396</v>
      </c>
      <c r="C58" s="67">
        <v>0</v>
      </c>
      <c r="D58" s="66" t="s">
        <v>30396</v>
      </c>
      <c r="E58" s="66" t="s">
        <v>5394</v>
      </c>
      <c r="F58" s="72">
        <v>1</v>
      </c>
      <c r="G58" s="72">
        <v>1</v>
      </c>
      <c r="H58" s="72">
        <v>7</v>
      </c>
      <c r="I58" s="72">
        <v>2</v>
      </c>
      <c r="J58" s="72">
        <v>1</v>
      </c>
      <c r="K58" s="72">
        <v>4</v>
      </c>
      <c r="L58" s="72">
        <v>1</v>
      </c>
    </row>
    <row r="59" spans="1:12" x14ac:dyDescent="0.25">
      <c r="A59" s="66" t="s">
        <v>30288</v>
      </c>
      <c r="B59" s="66" t="s">
        <v>5397</v>
      </c>
      <c r="C59" s="67">
        <v>0</v>
      </c>
      <c r="D59" s="66" t="s">
        <v>30397</v>
      </c>
      <c r="E59" s="66" t="s">
        <v>5395</v>
      </c>
      <c r="F59" s="72">
        <v>1</v>
      </c>
      <c r="G59" s="72">
        <v>1</v>
      </c>
      <c r="H59" s="72">
        <v>7</v>
      </c>
      <c r="I59" s="72">
        <v>2</v>
      </c>
      <c r="J59" s="72">
        <v>1</v>
      </c>
      <c r="K59" s="72">
        <v>5</v>
      </c>
      <c r="L59" s="72">
        <v>1</v>
      </c>
    </row>
    <row r="60" spans="1:12" x14ac:dyDescent="0.25">
      <c r="A60" s="66" t="s">
        <v>30289</v>
      </c>
      <c r="B60" s="66" t="s">
        <v>5398</v>
      </c>
      <c r="C60" s="67">
        <v>0</v>
      </c>
      <c r="D60" s="66" t="s">
        <v>30398</v>
      </c>
      <c r="E60" s="66" t="s">
        <v>5396</v>
      </c>
      <c r="F60" s="72">
        <v>1</v>
      </c>
      <c r="G60" s="72">
        <v>1</v>
      </c>
      <c r="H60" s="72">
        <v>7</v>
      </c>
      <c r="I60" s="72">
        <v>2</v>
      </c>
      <c r="J60" s="72">
        <v>1</v>
      </c>
      <c r="K60" s="72">
        <v>6</v>
      </c>
      <c r="L60" s="72">
        <v>1</v>
      </c>
    </row>
    <row r="61" spans="1:12" x14ac:dyDescent="0.25">
      <c r="A61" s="66" t="s">
        <v>30290</v>
      </c>
      <c r="B61" s="66" t="s">
        <v>5399</v>
      </c>
      <c r="C61" s="67">
        <v>0</v>
      </c>
      <c r="D61" s="66" t="s">
        <v>30399</v>
      </c>
      <c r="E61" s="66" t="s">
        <v>5397</v>
      </c>
      <c r="F61" s="72">
        <v>1</v>
      </c>
      <c r="G61" s="72">
        <v>1</v>
      </c>
      <c r="H61" s="72">
        <v>7</v>
      </c>
      <c r="I61" s="72">
        <v>2</v>
      </c>
      <c r="J61" s="72">
        <v>2</v>
      </c>
      <c r="K61" s="72">
        <v>1</v>
      </c>
      <c r="L61" s="72">
        <v>1</v>
      </c>
    </row>
    <row r="62" spans="1:12" x14ac:dyDescent="0.25">
      <c r="A62" s="66" t="s">
        <v>30291</v>
      </c>
      <c r="B62" s="66" t="s">
        <v>5400</v>
      </c>
      <c r="C62" s="67">
        <v>0</v>
      </c>
      <c r="D62" s="66" t="s">
        <v>30400</v>
      </c>
      <c r="E62" s="66" t="s">
        <v>5398</v>
      </c>
      <c r="F62" s="72">
        <v>1</v>
      </c>
      <c r="G62" s="72">
        <v>1</v>
      </c>
      <c r="H62" s="72">
        <v>7</v>
      </c>
      <c r="I62" s="72">
        <v>2</v>
      </c>
      <c r="J62" s="72">
        <v>2</v>
      </c>
      <c r="K62" s="72">
        <v>2</v>
      </c>
      <c r="L62" s="72">
        <v>1</v>
      </c>
    </row>
    <row r="63" spans="1:12" x14ac:dyDescent="0.25">
      <c r="A63" s="66" t="s">
        <v>30292</v>
      </c>
      <c r="B63" s="66" t="s">
        <v>5401</v>
      </c>
      <c r="C63" s="67">
        <v>0</v>
      </c>
      <c r="D63" s="66" t="s">
        <v>30401</v>
      </c>
      <c r="E63" s="66" t="s">
        <v>5399</v>
      </c>
      <c r="F63" s="72">
        <v>1</v>
      </c>
      <c r="G63" s="72">
        <v>1</v>
      </c>
      <c r="H63" s="72">
        <v>7</v>
      </c>
      <c r="I63" s="72">
        <v>2</v>
      </c>
      <c r="J63" s="72">
        <v>2</v>
      </c>
      <c r="K63" s="72">
        <v>3</v>
      </c>
      <c r="L63" s="72">
        <v>1</v>
      </c>
    </row>
    <row r="64" spans="1:12" x14ac:dyDescent="0.25">
      <c r="A64" s="66" t="s">
        <v>30293</v>
      </c>
      <c r="B64" s="66" t="s">
        <v>5402</v>
      </c>
      <c r="C64" s="67">
        <v>0</v>
      </c>
      <c r="D64" s="66" t="s">
        <v>30402</v>
      </c>
      <c r="E64" s="66" t="s">
        <v>5400</v>
      </c>
      <c r="F64" s="72">
        <v>1</v>
      </c>
      <c r="G64" s="72">
        <v>1</v>
      </c>
      <c r="H64" s="72">
        <v>7</v>
      </c>
      <c r="I64" s="72">
        <v>2</v>
      </c>
      <c r="J64" s="72">
        <v>2</v>
      </c>
      <c r="K64" s="72">
        <v>4</v>
      </c>
      <c r="L64" s="72">
        <v>1</v>
      </c>
    </row>
    <row r="65" spans="1:12" x14ac:dyDescent="0.25">
      <c r="A65" s="66" t="s">
        <v>30294</v>
      </c>
      <c r="B65" s="66" t="s">
        <v>5403</v>
      </c>
      <c r="C65" s="67">
        <v>0</v>
      </c>
      <c r="D65" s="66" t="s">
        <v>30403</v>
      </c>
      <c r="E65" s="66" t="s">
        <v>5401</v>
      </c>
      <c r="F65" s="72">
        <v>1</v>
      </c>
      <c r="G65" s="72">
        <v>1</v>
      </c>
      <c r="H65" s="72">
        <v>7</v>
      </c>
      <c r="I65" s="72">
        <v>2</v>
      </c>
      <c r="J65" s="72">
        <v>2</v>
      </c>
      <c r="K65" s="72">
        <v>5</v>
      </c>
      <c r="L65" s="72">
        <v>1</v>
      </c>
    </row>
    <row r="66" spans="1:12" x14ac:dyDescent="0.25">
      <c r="A66" s="66" t="s">
        <v>30295</v>
      </c>
      <c r="B66" s="66" t="s">
        <v>5404</v>
      </c>
      <c r="C66" s="67">
        <v>0</v>
      </c>
      <c r="D66" s="66" t="s">
        <v>30404</v>
      </c>
      <c r="E66" s="66" t="s">
        <v>5402</v>
      </c>
      <c r="F66" s="72">
        <v>1</v>
      </c>
      <c r="G66" s="72">
        <v>1</v>
      </c>
      <c r="H66" s="72">
        <v>7</v>
      </c>
      <c r="I66" s="72">
        <v>2</v>
      </c>
      <c r="J66" s="72">
        <v>2</v>
      </c>
      <c r="K66" s="72">
        <v>6</v>
      </c>
      <c r="L66" s="72">
        <v>1</v>
      </c>
    </row>
    <row r="67" spans="1:12" x14ac:dyDescent="0.25">
      <c r="A67" s="66" t="s">
        <v>30296</v>
      </c>
      <c r="B67" s="66" t="s">
        <v>5405</v>
      </c>
      <c r="C67" s="67">
        <v>0</v>
      </c>
      <c r="D67" s="66" t="s">
        <v>30405</v>
      </c>
      <c r="E67" s="66" t="s">
        <v>5403</v>
      </c>
      <c r="F67" s="72">
        <v>1</v>
      </c>
      <c r="G67" s="72">
        <v>1</v>
      </c>
      <c r="H67" s="72">
        <v>7</v>
      </c>
      <c r="I67" s="72">
        <v>2</v>
      </c>
      <c r="J67" s="72">
        <v>2</v>
      </c>
      <c r="K67" s="72">
        <v>7</v>
      </c>
      <c r="L67" s="72">
        <v>1</v>
      </c>
    </row>
    <row r="68" spans="1:12" x14ac:dyDescent="0.25">
      <c r="A68" s="66" t="s">
        <v>30297</v>
      </c>
      <c r="B68" s="66" t="s">
        <v>5406</v>
      </c>
      <c r="C68" s="67">
        <v>0</v>
      </c>
      <c r="D68" s="66" t="s">
        <v>30406</v>
      </c>
      <c r="E68" s="66" t="s">
        <v>5404</v>
      </c>
      <c r="F68" s="72">
        <v>1</v>
      </c>
      <c r="G68" s="72">
        <v>1</v>
      </c>
      <c r="H68" s="72">
        <v>7</v>
      </c>
      <c r="I68" s="72">
        <v>3</v>
      </c>
      <c r="J68" s="72">
        <v>1</v>
      </c>
      <c r="K68" s="72">
        <v>1</v>
      </c>
      <c r="L68" s="72">
        <v>1</v>
      </c>
    </row>
    <row r="69" spans="1:12" s="68" customFormat="1" x14ac:dyDescent="0.25">
      <c r="A69" s="66" t="s">
        <v>29359</v>
      </c>
      <c r="B69" s="68" t="s">
        <v>4507</v>
      </c>
      <c r="C69" s="67">
        <v>0</v>
      </c>
      <c r="D69" s="68" t="s">
        <v>30407</v>
      </c>
      <c r="E69" s="68" t="s">
        <v>5405</v>
      </c>
      <c r="F69" s="73">
        <v>1</v>
      </c>
      <c r="G69" s="73">
        <v>1</v>
      </c>
      <c r="H69" s="73">
        <v>7</v>
      </c>
      <c r="I69" s="73">
        <v>3</v>
      </c>
      <c r="J69" s="73">
        <v>1</v>
      </c>
      <c r="K69" s="73">
        <v>2</v>
      </c>
      <c r="L69" s="73">
        <v>1</v>
      </c>
    </row>
    <row r="70" spans="1:12" s="68" customFormat="1" x14ac:dyDescent="0.25">
      <c r="A70" s="66" t="s">
        <v>29360</v>
      </c>
      <c r="B70" s="68" t="s">
        <v>4508</v>
      </c>
      <c r="C70" s="67">
        <v>0</v>
      </c>
      <c r="D70" s="68" t="s">
        <v>30408</v>
      </c>
      <c r="E70" s="68" t="s">
        <v>5406</v>
      </c>
      <c r="F70" s="73">
        <v>1</v>
      </c>
      <c r="G70" s="73">
        <v>1</v>
      </c>
      <c r="H70" s="73">
        <v>7</v>
      </c>
      <c r="I70" s="73">
        <v>3</v>
      </c>
      <c r="J70" s="73">
        <v>1</v>
      </c>
      <c r="K70" s="73">
        <v>3</v>
      </c>
      <c r="L70" s="73">
        <v>1</v>
      </c>
    </row>
    <row r="71" spans="1:12" s="68" customFormat="1" x14ac:dyDescent="0.25">
      <c r="A71" s="66" t="s">
        <v>29361</v>
      </c>
      <c r="B71" s="68" t="s">
        <v>4509</v>
      </c>
      <c r="C71" s="67">
        <v>0</v>
      </c>
      <c r="D71" s="68" t="s">
        <v>30409</v>
      </c>
      <c r="E71" s="68" t="s">
        <v>5508</v>
      </c>
      <c r="F71" s="73">
        <v>1</v>
      </c>
      <c r="G71" s="73">
        <v>3</v>
      </c>
      <c r="H71" s="73">
        <v>1</v>
      </c>
      <c r="I71" s="73">
        <v>1</v>
      </c>
      <c r="J71" s="73">
        <v>1</v>
      </c>
      <c r="K71" s="73">
        <v>1</v>
      </c>
      <c r="L71" s="73">
        <v>1</v>
      </c>
    </row>
    <row r="72" spans="1:12" s="68" customFormat="1" x14ac:dyDescent="0.25">
      <c r="A72" s="66" t="s">
        <v>29362</v>
      </c>
      <c r="B72" s="68" t="s">
        <v>4510</v>
      </c>
      <c r="C72" s="67">
        <v>0</v>
      </c>
      <c r="D72" s="68" t="s">
        <v>30410</v>
      </c>
      <c r="E72" s="68" t="s">
        <v>5509</v>
      </c>
      <c r="F72" s="73">
        <v>1</v>
      </c>
      <c r="G72" s="73">
        <v>3</v>
      </c>
      <c r="H72" s="73">
        <v>1</v>
      </c>
      <c r="I72" s="73">
        <v>1</v>
      </c>
      <c r="J72" s="73">
        <v>1</v>
      </c>
      <c r="K72" s="73">
        <v>1</v>
      </c>
      <c r="L72" s="73">
        <v>2</v>
      </c>
    </row>
    <row r="73" spans="1:12" s="68" customFormat="1" x14ac:dyDescent="0.25">
      <c r="A73" s="66" t="s">
        <v>29363</v>
      </c>
      <c r="B73" s="68" t="s">
        <v>4511</v>
      </c>
      <c r="C73" s="67">
        <v>0</v>
      </c>
      <c r="D73" s="68" t="s">
        <v>30411</v>
      </c>
      <c r="E73" s="68" t="s">
        <v>5510</v>
      </c>
      <c r="F73" s="73">
        <v>1</v>
      </c>
      <c r="G73" s="73">
        <v>3</v>
      </c>
      <c r="H73" s="73">
        <v>1</v>
      </c>
      <c r="I73" s="73">
        <v>1</v>
      </c>
      <c r="J73" s="73">
        <v>1</v>
      </c>
      <c r="K73" s="73">
        <v>1</v>
      </c>
      <c r="L73" s="73">
        <v>3</v>
      </c>
    </row>
    <row r="74" spans="1:12" s="68" customFormat="1" x14ac:dyDescent="0.25">
      <c r="A74" s="66" t="s">
        <v>29364</v>
      </c>
      <c r="B74" s="68" t="s">
        <v>4512</v>
      </c>
      <c r="C74" s="67">
        <v>0</v>
      </c>
      <c r="D74" s="68" t="s">
        <v>30412</v>
      </c>
      <c r="E74" s="68" t="s">
        <v>5511</v>
      </c>
      <c r="F74" s="73">
        <v>1</v>
      </c>
      <c r="G74" s="73">
        <v>3</v>
      </c>
      <c r="H74" s="73">
        <v>1</v>
      </c>
      <c r="I74" s="73">
        <v>1</v>
      </c>
      <c r="J74" s="73">
        <v>1</v>
      </c>
      <c r="K74" s="73">
        <v>1</v>
      </c>
      <c r="L74" s="73">
        <v>4</v>
      </c>
    </row>
    <row r="75" spans="1:12" s="68" customFormat="1" x14ac:dyDescent="0.25">
      <c r="A75" s="66" t="s">
        <v>29365</v>
      </c>
      <c r="B75" s="68" t="s">
        <v>4516</v>
      </c>
      <c r="C75" s="67">
        <v>0</v>
      </c>
      <c r="D75" s="68" t="s">
        <v>30413</v>
      </c>
      <c r="E75" s="68" t="s">
        <v>5512</v>
      </c>
      <c r="F75" s="73">
        <v>1</v>
      </c>
      <c r="G75" s="73">
        <v>3</v>
      </c>
      <c r="H75" s="73">
        <v>1</v>
      </c>
      <c r="I75" s="73">
        <v>1</v>
      </c>
      <c r="J75" s="73">
        <v>1</v>
      </c>
      <c r="K75" s="73">
        <v>1</v>
      </c>
      <c r="L75" s="73">
        <v>5</v>
      </c>
    </row>
    <row r="76" spans="1:12" s="68" customFormat="1" x14ac:dyDescent="0.25">
      <c r="A76" s="66" t="s">
        <v>29366</v>
      </c>
      <c r="B76" s="68" t="s">
        <v>4504</v>
      </c>
      <c r="C76" s="67">
        <v>0</v>
      </c>
      <c r="D76" s="68" t="s">
        <v>30414</v>
      </c>
      <c r="E76" s="68" t="s">
        <v>5513</v>
      </c>
      <c r="F76" s="73">
        <v>1</v>
      </c>
      <c r="G76" s="73">
        <v>3</v>
      </c>
      <c r="H76" s="73">
        <v>1</v>
      </c>
      <c r="I76" s="73">
        <v>1</v>
      </c>
      <c r="J76" s="73">
        <v>1</v>
      </c>
      <c r="K76" s="73">
        <v>1</v>
      </c>
      <c r="L76" s="73">
        <v>6</v>
      </c>
    </row>
    <row r="77" spans="1:12" s="68" customFormat="1" x14ac:dyDescent="0.25">
      <c r="A77" s="66" t="s">
        <v>29367</v>
      </c>
      <c r="B77" s="68" t="s">
        <v>4502</v>
      </c>
      <c r="C77" s="67">
        <v>0</v>
      </c>
      <c r="D77" s="68" t="s">
        <v>30415</v>
      </c>
      <c r="E77" s="68" t="s">
        <v>244</v>
      </c>
      <c r="F77" s="73">
        <v>1</v>
      </c>
      <c r="G77" s="73">
        <v>3</v>
      </c>
      <c r="H77" s="73">
        <v>1</v>
      </c>
      <c r="I77" s="73">
        <v>1</v>
      </c>
      <c r="J77" s="73">
        <v>1</v>
      </c>
      <c r="K77" s="73">
        <v>1</v>
      </c>
      <c r="L77" s="73">
        <v>7</v>
      </c>
    </row>
    <row r="78" spans="1:12" s="68" customFormat="1" x14ac:dyDescent="0.25">
      <c r="A78" s="66" t="s">
        <v>29368</v>
      </c>
      <c r="B78" s="68" t="s">
        <v>4501</v>
      </c>
      <c r="C78" s="67">
        <v>0</v>
      </c>
      <c r="D78" s="68" t="s">
        <v>30416</v>
      </c>
      <c r="E78" s="68" t="s">
        <v>5514</v>
      </c>
      <c r="F78" s="73">
        <v>1</v>
      </c>
      <c r="G78" s="73">
        <v>3</v>
      </c>
      <c r="H78" s="73">
        <v>1</v>
      </c>
      <c r="I78" s="73">
        <v>1</v>
      </c>
      <c r="J78" s="73">
        <v>1</v>
      </c>
      <c r="K78" s="73">
        <v>1</v>
      </c>
      <c r="L78" s="73">
        <v>8</v>
      </c>
    </row>
    <row r="79" spans="1:12" s="68" customFormat="1" x14ac:dyDescent="0.25">
      <c r="A79" s="66" t="s">
        <v>29369</v>
      </c>
      <c r="B79" s="68" t="s">
        <v>4503</v>
      </c>
      <c r="C79" s="67">
        <v>0</v>
      </c>
      <c r="D79" s="68" t="s">
        <v>30417</v>
      </c>
      <c r="E79" s="68" t="s">
        <v>5515</v>
      </c>
      <c r="F79" s="73">
        <v>1</v>
      </c>
      <c r="G79" s="73">
        <v>3</v>
      </c>
      <c r="H79" s="73">
        <v>1</v>
      </c>
      <c r="I79" s="73">
        <v>1</v>
      </c>
      <c r="J79" s="73">
        <v>1</v>
      </c>
      <c r="K79" s="73">
        <v>1</v>
      </c>
      <c r="L79" s="73">
        <v>9</v>
      </c>
    </row>
    <row r="80" spans="1:12" s="68" customFormat="1" x14ac:dyDescent="0.25">
      <c r="A80" s="66" t="s">
        <v>29370</v>
      </c>
      <c r="B80" s="68" t="s">
        <v>4505</v>
      </c>
      <c r="C80" s="67">
        <v>0</v>
      </c>
      <c r="D80" s="68" t="s">
        <v>30418</v>
      </c>
      <c r="E80" s="68" t="s">
        <v>5516</v>
      </c>
      <c r="F80" s="73">
        <v>1</v>
      </c>
      <c r="G80" s="73">
        <v>3</v>
      </c>
      <c r="H80" s="73">
        <v>1</v>
      </c>
      <c r="I80" s="73">
        <v>1</v>
      </c>
      <c r="J80" s="73">
        <v>1</v>
      </c>
      <c r="K80" s="73">
        <v>1</v>
      </c>
      <c r="L80" s="73">
        <v>10</v>
      </c>
    </row>
    <row r="81" spans="1:12" s="68" customFormat="1" x14ac:dyDescent="0.25">
      <c r="A81" s="66" t="s">
        <v>29371</v>
      </c>
      <c r="B81" s="68" t="s">
        <v>4506</v>
      </c>
      <c r="C81" s="67">
        <v>0</v>
      </c>
      <c r="D81" s="68" t="s">
        <v>30419</v>
      </c>
      <c r="E81" s="68" t="s">
        <v>5517</v>
      </c>
      <c r="F81" s="73">
        <v>1</v>
      </c>
      <c r="G81" s="73">
        <v>3</v>
      </c>
      <c r="H81" s="73">
        <v>1</v>
      </c>
      <c r="I81" s="73">
        <v>1</v>
      </c>
      <c r="J81" s="73">
        <v>1</v>
      </c>
      <c r="K81" s="73">
        <v>1</v>
      </c>
      <c r="L81" s="73">
        <v>11</v>
      </c>
    </row>
    <row r="82" spans="1:12" s="68" customFormat="1" x14ac:dyDescent="0.25">
      <c r="A82" s="66" t="s">
        <v>29372</v>
      </c>
      <c r="B82" s="68" t="s">
        <v>4500</v>
      </c>
      <c r="C82" s="67">
        <v>0</v>
      </c>
      <c r="D82" s="68" t="s">
        <v>30420</v>
      </c>
      <c r="E82" s="68" t="s">
        <v>5518</v>
      </c>
      <c r="F82" s="73">
        <v>1</v>
      </c>
      <c r="G82" s="73">
        <v>3</v>
      </c>
      <c r="H82" s="73">
        <v>1</v>
      </c>
      <c r="I82" s="73">
        <v>1</v>
      </c>
      <c r="J82" s="73">
        <v>1</v>
      </c>
      <c r="K82" s="73">
        <v>1</v>
      </c>
      <c r="L82" s="73">
        <v>12</v>
      </c>
    </row>
    <row r="83" spans="1:12" s="68" customFormat="1" x14ac:dyDescent="0.25">
      <c r="A83" s="66" t="s">
        <v>29373</v>
      </c>
      <c r="B83" s="68" t="s">
        <v>4517</v>
      </c>
      <c r="C83" s="67">
        <v>0</v>
      </c>
      <c r="D83" s="68" t="s">
        <v>30421</v>
      </c>
      <c r="E83" s="68" t="s">
        <v>245</v>
      </c>
      <c r="F83" s="73">
        <v>1</v>
      </c>
      <c r="G83" s="73">
        <v>3</v>
      </c>
      <c r="H83" s="73">
        <v>1</v>
      </c>
      <c r="I83" s="73">
        <v>1</v>
      </c>
      <c r="J83" s="73">
        <v>1</v>
      </c>
      <c r="K83" s="73">
        <v>2</v>
      </c>
      <c r="L83" s="73">
        <v>1</v>
      </c>
    </row>
    <row r="84" spans="1:12" s="68" customFormat="1" x14ac:dyDescent="0.25">
      <c r="A84" s="66" t="s">
        <v>29374</v>
      </c>
      <c r="B84" s="68" t="s">
        <v>5029</v>
      </c>
      <c r="C84" s="67">
        <v>0</v>
      </c>
      <c r="D84" s="68" t="s">
        <v>30422</v>
      </c>
      <c r="E84" s="68" t="s">
        <v>5519</v>
      </c>
      <c r="F84" s="73">
        <v>1</v>
      </c>
      <c r="G84" s="73">
        <v>3</v>
      </c>
      <c r="H84" s="73">
        <v>1</v>
      </c>
      <c r="I84" s="73">
        <v>1</v>
      </c>
      <c r="J84" s="73">
        <v>1</v>
      </c>
      <c r="K84" s="73">
        <v>2</v>
      </c>
      <c r="L84" s="73">
        <v>2</v>
      </c>
    </row>
    <row r="85" spans="1:12" s="68" customFormat="1" x14ac:dyDescent="0.25">
      <c r="A85" s="66" t="s">
        <v>29375</v>
      </c>
      <c r="B85" s="68" t="s">
        <v>4518</v>
      </c>
      <c r="C85" s="67">
        <v>0</v>
      </c>
      <c r="D85" s="68" t="s">
        <v>30423</v>
      </c>
      <c r="E85" s="68" t="s">
        <v>246</v>
      </c>
      <c r="F85" s="73">
        <v>1</v>
      </c>
      <c r="G85" s="73">
        <v>3</v>
      </c>
      <c r="H85" s="73">
        <v>1</v>
      </c>
      <c r="I85" s="73">
        <v>1</v>
      </c>
      <c r="J85" s="73">
        <v>1</v>
      </c>
      <c r="K85" s="73">
        <v>2</v>
      </c>
      <c r="L85" s="73">
        <v>3</v>
      </c>
    </row>
    <row r="86" spans="1:12" s="68" customFormat="1" x14ac:dyDescent="0.25">
      <c r="A86" s="66" t="s">
        <v>29376</v>
      </c>
      <c r="B86" s="68" t="s">
        <v>4519</v>
      </c>
      <c r="C86" s="67">
        <v>0</v>
      </c>
      <c r="D86" s="68" t="s">
        <v>30424</v>
      </c>
      <c r="E86" s="68" t="s">
        <v>5520</v>
      </c>
      <c r="F86" s="73">
        <v>1</v>
      </c>
      <c r="G86" s="73">
        <v>3</v>
      </c>
      <c r="H86" s="73">
        <v>1</v>
      </c>
      <c r="I86" s="73">
        <v>1</v>
      </c>
      <c r="J86" s="73">
        <v>1</v>
      </c>
      <c r="K86" s="73">
        <v>2</v>
      </c>
      <c r="L86" s="73">
        <v>4</v>
      </c>
    </row>
    <row r="87" spans="1:12" s="68" customFormat="1" x14ac:dyDescent="0.25">
      <c r="A87" s="66" t="s">
        <v>29377</v>
      </c>
      <c r="B87" s="68" t="s">
        <v>4520</v>
      </c>
      <c r="C87" s="67">
        <v>0</v>
      </c>
      <c r="D87" s="68" t="s">
        <v>30425</v>
      </c>
      <c r="E87" s="68" t="s">
        <v>247</v>
      </c>
      <c r="F87" s="73">
        <v>1</v>
      </c>
      <c r="G87" s="73">
        <v>3</v>
      </c>
      <c r="H87" s="73">
        <v>1</v>
      </c>
      <c r="I87" s="73">
        <v>1</v>
      </c>
      <c r="J87" s="73">
        <v>1</v>
      </c>
      <c r="K87" s="73">
        <v>2</v>
      </c>
      <c r="L87" s="73">
        <v>5</v>
      </c>
    </row>
    <row r="88" spans="1:12" s="68" customFormat="1" x14ac:dyDescent="0.25">
      <c r="A88" s="66" t="s">
        <v>29378</v>
      </c>
      <c r="B88" s="68" t="s">
        <v>4521</v>
      </c>
      <c r="C88" s="67">
        <v>0</v>
      </c>
      <c r="D88" s="68" t="s">
        <v>30426</v>
      </c>
      <c r="E88" s="68" t="s">
        <v>5521</v>
      </c>
      <c r="F88" s="73">
        <v>1</v>
      </c>
      <c r="G88" s="73">
        <v>3</v>
      </c>
      <c r="H88" s="73">
        <v>1</v>
      </c>
      <c r="I88" s="73">
        <v>1</v>
      </c>
      <c r="J88" s="73">
        <v>1</v>
      </c>
      <c r="K88" s="73">
        <v>2</v>
      </c>
      <c r="L88" s="73">
        <v>6</v>
      </c>
    </row>
    <row r="89" spans="1:12" s="68" customFormat="1" x14ac:dyDescent="0.25">
      <c r="A89" s="66" t="s">
        <v>29379</v>
      </c>
      <c r="B89" s="68" t="s">
        <v>4522</v>
      </c>
      <c r="C89" s="67">
        <v>0</v>
      </c>
      <c r="D89" s="68" t="s">
        <v>30427</v>
      </c>
      <c r="E89" s="68" t="s">
        <v>5522</v>
      </c>
      <c r="F89" s="73">
        <v>1</v>
      </c>
      <c r="G89" s="73">
        <v>3</v>
      </c>
      <c r="H89" s="73">
        <v>1</v>
      </c>
      <c r="I89" s="73">
        <v>1</v>
      </c>
      <c r="J89" s="73">
        <v>1</v>
      </c>
      <c r="K89" s="73">
        <v>2</v>
      </c>
      <c r="L89" s="73">
        <v>7</v>
      </c>
    </row>
    <row r="90" spans="1:12" s="68" customFormat="1" x14ac:dyDescent="0.25">
      <c r="A90" s="66" t="s">
        <v>29380</v>
      </c>
      <c r="B90" s="68" t="s">
        <v>4523</v>
      </c>
      <c r="C90" s="67">
        <v>0</v>
      </c>
      <c r="D90" s="68" t="s">
        <v>30428</v>
      </c>
      <c r="E90" s="68" t="s">
        <v>5523</v>
      </c>
      <c r="F90" s="73">
        <v>1</v>
      </c>
      <c r="G90" s="73">
        <v>3</v>
      </c>
      <c r="H90" s="73">
        <v>1</v>
      </c>
      <c r="I90" s="73">
        <v>1</v>
      </c>
      <c r="J90" s="73">
        <v>1</v>
      </c>
      <c r="K90" s="73">
        <v>2</v>
      </c>
      <c r="L90" s="73">
        <v>8</v>
      </c>
    </row>
    <row r="91" spans="1:12" s="68" customFormat="1" x14ac:dyDescent="0.25">
      <c r="A91" s="66" t="s">
        <v>29381</v>
      </c>
      <c r="B91" s="68" t="s">
        <v>4515</v>
      </c>
      <c r="C91" s="67">
        <v>0</v>
      </c>
      <c r="D91" s="68" t="s">
        <v>30429</v>
      </c>
      <c r="E91" s="68" t="s">
        <v>5524</v>
      </c>
      <c r="F91" s="73">
        <v>1</v>
      </c>
      <c r="G91" s="73">
        <v>3</v>
      </c>
      <c r="H91" s="73">
        <v>1</v>
      </c>
      <c r="I91" s="73">
        <v>1</v>
      </c>
      <c r="J91" s="73">
        <v>1</v>
      </c>
      <c r="K91" s="73">
        <v>2</v>
      </c>
      <c r="L91" s="73">
        <v>9</v>
      </c>
    </row>
    <row r="92" spans="1:12" s="68" customFormat="1" x14ac:dyDescent="0.25">
      <c r="A92" s="66" t="s">
        <v>29382</v>
      </c>
      <c r="B92" s="68" t="s">
        <v>4514</v>
      </c>
      <c r="C92" s="67">
        <v>0</v>
      </c>
      <c r="D92" s="68" t="s">
        <v>30430</v>
      </c>
      <c r="E92" s="68" t="s">
        <v>5525</v>
      </c>
      <c r="F92" s="73">
        <v>1</v>
      </c>
      <c r="G92" s="73">
        <v>3</v>
      </c>
      <c r="H92" s="73">
        <v>1</v>
      </c>
      <c r="I92" s="73">
        <v>1</v>
      </c>
      <c r="J92" s="73">
        <v>1</v>
      </c>
      <c r="K92" s="73">
        <v>2</v>
      </c>
      <c r="L92" s="73">
        <v>10</v>
      </c>
    </row>
    <row r="93" spans="1:12" s="68" customFormat="1" x14ac:dyDescent="0.25">
      <c r="A93" s="66" t="s">
        <v>29383</v>
      </c>
      <c r="B93" s="68" t="s">
        <v>4524</v>
      </c>
      <c r="C93" s="67">
        <v>0</v>
      </c>
      <c r="D93" s="68" t="s">
        <v>30431</v>
      </c>
      <c r="E93" s="68" t="s">
        <v>5526</v>
      </c>
      <c r="F93" s="73">
        <v>1</v>
      </c>
      <c r="G93" s="73">
        <v>3</v>
      </c>
      <c r="H93" s="73">
        <v>1</v>
      </c>
      <c r="I93" s="73">
        <v>1</v>
      </c>
      <c r="J93" s="73">
        <v>1</v>
      </c>
      <c r="K93" s="73">
        <v>2</v>
      </c>
      <c r="L93" s="73">
        <v>11</v>
      </c>
    </row>
    <row r="94" spans="1:12" s="68" customFormat="1" x14ac:dyDescent="0.25">
      <c r="A94" s="66" t="s">
        <v>29384</v>
      </c>
      <c r="B94" s="68" t="s">
        <v>4525</v>
      </c>
      <c r="C94" s="67">
        <v>0</v>
      </c>
      <c r="D94" s="68" t="s">
        <v>30432</v>
      </c>
      <c r="E94" s="68" t="s">
        <v>5527</v>
      </c>
      <c r="F94" s="73">
        <v>1</v>
      </c>
      <c r="G94" s="73">
        <v>3</v>
      </c>
      <c r="H94" s="73">
        <v>1</v>
      </c>
      <c r="I94" s="73">
        <v>1</v>
      </c>
      <c r="J94" s="73">
        <v>1</v>
      </c>
      <c r="K94" s="73">
        <v>2</v>
      </c>
      <c r="L94" s="73">
        <v>12</v>
      </c>
    </row>
    <row r="95" spans="1:12" s="68" customFormat="1" x14ac:dyDescent="0.25">
      <c r="A95" s="66" t="s">
        <v>29385</v>
      </c>
      <c r="B95" s="68" t="s">
        <v>4526</v>
      </c>
      <c r="C95" s="67">
        <v>0</v>
      </c>
      <c r="D95" s="68" t="s">
        <v>30433</v>
      </c>
      <c r="E95" s="68" t="s">
        <v>248</v>
      </c>
      <c r="F95" s="73">
        <v>1</v>
      </c>
      <c r="G95" s="73">
        <v>3</v>
      </c>
      <c r="H95" s="73">
        <v>1</v>
      </c>
      <c r="I95" s="73">
        <v>1</v>
      </c>
      <c r="J95" s="73">
        <v>1</v>
      </c>
      <c r="K95" s="73">
        <v>2</v>
      </c>
      <c r="L95" s="73">
        <v>13</v>
      </c>
    </row>
    <row r="96" spans="1:12" s="68" customFormat="1" x14ac:dyDescent="0.25">
      <c r="A96" s="66" t="s">
        <v>29386</v>
      </c>
      <c r="B96" s="68" t="s">
        <v>4499</v>
      </c>
      <c r="C96" s="67">
        <v>0</v>
      </c>
      <c r="D96" s="68" t="s">
        <v>30434</v>
      </c>
      <c r="E96" s="68" t="s">
        <v>5528</v>
      </c>
      <c r="F96" s="73">
        <v>1</v>
      </c>
      <c r="G96" s="73">
        <v>3</v>
      </c>
      <c r="H96" s="73">
        <v>1</v>
      </c>
      <c r="I96" s="73">
        <v>1</v>
      </c>
      <c r="J96" s="73">
        <v>1</v>
      </c>
      <c r="K96" s="73">
        <v>2</v>
      </c>
      <c r="L96" s="73">
        <v>14</v>
      </c>
    </row>
    <row r="97" spans="1:12" s="68" customFormat="1" x14ac:dyDescent="0.25">
      <c r="A97" s="66" t="s">
        <v>29387</v>
      </c>
      <c r="B97" s="68" t="s">
        <v>4513</v>
      </c>
      <c r="C97" s="67">
        <v>0</v>
      </c>
      <c r="D97" s="68" t="s">
        <v>30435</v>
      </c>
      <c r="E97" s="68" t="s">
        <v>5529</v>
      </c>
      <c r="F97" s="73">
        <v>1</v>
      </c>
      <c r="G97" s="73">
        <v>3</v>
      </c>
      <c r="H97" s="73">
        <v>1</v>
      </c>
      <c r="I97" s="73">
        <v>1</v>
      </c>
      <c r="J97" s="73">
        <v>1</v>
      </c>
      <c r="K97" s="73">
        <v>2</v>
      </c>
      <c r="L97" s="73">
        <v>15</v>
      </c>
    </row>
    <row r="98" spans="1:12" s="68" customFormat="1" x14ac:dyDescent="0.25">
      <c r="A98" s="66" t="s">
        <v>29388</v>
      </c>
      <c r="B98" s="68" t="s">
        <v>5030</v>
      </c>
      <c r="C98" s="67">
        <v>0</v>
      </c>
      <c r="D98" s="68" t="s">
        <v>30436</v>
      </c>
      <c r="E98" s="68" t="s">
        <v>5530</v>
      </c>
      <c r="F98" s="73">
        <v>1</v>
      </c>
      <c r="G98" s="73">
        <v>3</v>
      </c>
      <c r="H98" s="73">
        <v>1</v>
      </c>
      <c r="I98" s="73">
        <v>1</v>
      </c>
      <c r="J98" s="73">
        <v>1</v>
      </c>
      <c r="K98" s="73">
        <v>3</v>
      </c>
      <c r="L98" s="73">
        <v>1</v>
      </c>
    </row>
    <row r="99" spans="1:12" s="68" customFormat="1" x14ac:dyDescent="0.25">
      <c r="A99" s="66" t="s">
        <v>29389</v>
      </c>
      <c r="B99" s="68" t="s">
        <v>5031</v>
      </c>
      <c r="C99" s="67">
        <v>0</v>
      </c>
      <c r="D99" s="68" t="s">
        <v>30437</v>
      </c>
      <c r="E99" s="68" t="s">
        <v>5531</v>
      </c>
      <c r="F99" s="73">
        <v>1</v>
      </c>
      <c r="G99" s="73">
        <v>3</v>
      </c>
      <c r="H99" s="73">
        <v>1</v>
      </c>
      <c r="I99" s="73">
        <v>1</v>
      </c>
      <c r="J99" s="73">
        <v>1</v>
      </c>
      <c r="K99" s="73">
        <v>3</v>
      </c>
      <c r="L99" s="73">
        <v>2</v>
      </c>
    </row>
    <row r="100" spans="1:12" s="68" customFormat="1" x14ac:dyDescent="0.25">
      <c r="A100" s="66" t="s">
        <v>29390</v>
      </c>
      <c r="B100" s="68" t="s">
        <v>5032</v>
      </c>
      <c r="C100" s="67">
        <v>0</v>
      </c>
      <c r="D100" s="68" t="s">
        <v>30438</v>
      </c>
      <c r="E100" s="68" t="s">
        <v>5532</v>
      </c>
      <c r="F100" s="73">
        <v>1</v>
      </c>
      <c r="G100" s="73">
        <v>3</v>
      </c>
      <c r="H100" s="73">
        <v>1</v>
      </c>
      <c r="I100" s="73">
        <v>1</v>
      </c>
      <c r="J100" s="73">
        <v>1</v>
      </c>
      <c r="K100" s="73">
        <v>3</v>
      </c>
      <c r="L100" s="73">
        <v>3</v>
      </c>
    </row>
    <row r="101" spans="1:12" s="68" customFormat="1" x14ac:dyDescent="0.25">
      <c r="A101" s="66" t="s">
        <v>29391</v>
      </c>
      <c r="B101" s="68" t="s">
        <v>4497</v>
      </c>
      <c r="C101" s="67">
        <v>0</v>
      </c>
      <c r="D101" s="68" t="s">
        <v>30439</v>
      </c>
      <c r="E101" s="68" t="s">
        <v>5533</v>
      </c>
      <c r="F101" s="73">
        <v>1</v>
      </c>
      <c r="G101" s="73">
        <v>3</v>
      </c>
      <c r="H101" s="73">
        <v>1</v>
      </c>
      <c r="I101" s="73">
        <v>1</v>
      </c>
      <c r="J101" s="73">
        <v>1</v>
      </c>
      <c r="K101" s="73">
        <v>3</v>
      </c>
      <c r="L101" s="73">
        <v>4</v>
      </c>
    </row>
    <row r="102" spans="1:12" s="68" customFormat="1" x14ac:dyDescent="0.25">
      <c r="A102" s="66" t="s">
        <v>29392</v>
      </c>
      <c r="B102" s="68" t="s">
        <v>4498</v>
      </c>
      <c r="C102" s="67">
        <v>0</v>
      </c>
      <c r="D102" s="68" t="s">
        <v>30440</v>
      </c>
      <c r="E102" s="68" t="s">
        <v>5534</v>
      </c>
      <c r="F102" s="73">
        <v>1</v>
      </c>
      <c r="G102" s="73">
        <v>3</v>
      </c>
      <c r="H102" s="73">
        <v>1</v>
      </c>
      <c r="I102" s="73">
        <v>1</v>
      </c>
      <c r="J102" s="73">
        <v>1</v>
      </c>
      <c r="K102" s="73">
        <v>3</v>
      </c>
      <c r="L102" s="73">
        <v>5</v>
      </c>
    </row>
    <row r="103" spans="1:12" s="68" customFormat="1" x14ac:dyDescent="0.25">
      <c r="A103" s="66" t="s">
        <v>29393</v>
      </c>
      <c r="B103" s="68" t="s">
        <v>5033</v>
      </c>
      <c r="C103" s="67">
        <v>0</v>
      </c>
      <c r="D103" s="68" t="s">
        <v>30441</v>
      </c>
      <c r="E103" s="68" t="s">
        <v>5535</v>
      </c>
      <c r="F103" s="73">
        <v>1</v>
      </c>
      <c r="G103" s="73">
        <v>3</v>
      </c>
      <c r="H103" s="73">
        <v>1</v>
      </c>
      <c r="I103" s="73">
        <v>1</v>
      </c>
      <c r="J103" s="73">
        <v>1</v>
      </c>
      <c r="K103" s="73">
        <v>3</v>
      </c>
      <c r="L103" s="73">
        <v>6</v>
      </c>
    </row>
    <row r="104" spans="1:12" x14ac:dyDescent="0.25">
      <c r="A104" s="66" t="s">
        <v>29394</v>
      </c>
      <c r="B104" s="66" t="s">
        <v>4527</v>
      </c>
      <c r="C104" s="67">
        <v>500000</v>
      </c>
      <c r="D104" s="66" t="s">
        <v>30442</v>
      </c>
      <c r="E104" s="66" t="s">
        <v>5536</v>
      </c>
      <c r="F104" s="72">
        <v>1</v>
      </c>
      <c r="G104" s="72">
        <v>3</v>
      </c>
      <c r="H104" s="72">
        <v>1</v>
      </c>
      <c r="I104" s="72">
        <v>1</v>
      </c>
      <c r="J104" s="72">
        <v>1</v>
      </c>
      <c r="K104" s="72">
        <v>3</v>
      </c>
      <c r="L104" s="72">
        <v>7</v>
      </c>
    </row>
    <row r="105" spans="1:12" x14ac:dyDescent="0.25">
      <c r="A105" s="66" t="s">
        <v>29395</v>
      </c>
      <c r="B105" s="66" t="s">
        <v>4528</v>
      </c>
      <c r="C105" s="67">
        <v>500000</v>
      </c>
      <c r="D105" s="66" t="s">
        <v>30443</v>
      </c>
      <c r="E105" s="66" t="s">
        <v>5537</v>
      </c>
      <c r="F105" s="72">
        <v>1</v>
      </c>
      <c r="G105" s="72">
        <v>3</v>
      </c>
      <c r="H105" s="72">
        <v>1</v>
      </c>
      <c r="I105" s="72">
        <v>1</v>
      </c>
      <c r="J105" s="72">
        <v>1</v>
      </c>
      <c r="K105" s="72">
        <v>3</v>
      </c>
      <c r="L105" s="72">
        <v>8</v>
      </c>
    </row>
    <row r="106" spans="1:12" x14ac:dyDescent="0.25">
      <c r="A106" s="66" t="s">
        <v>29396</v>
      </c>
      <c r="B106" s="66" t="s">
        <v>4529</v>
      </c>
      <c r="C106" s="67">
        <v>500000</v>
      </c>
      <c r="D106" s="66" t="s">
        <v>30444</v>
      </c>
      <c r="E106" s="66" t="s">
        <v>5538</v>
      </c>
      <c r="F106" s="72">
        <v>1</v>
      </c>
      <c r="G106" s="72">
        <v>3</v>
      </c>
      <c r="H106" s="72">
        <v>1</v>
      </c>
      <c r="I106" s="72">
        <v>1</v>
      </c>
      <c r="J106" s="72">
        <v>1</v>
      </c>
      <c r="K106" s="72">
        <v>3</v>
      </c>
      <c r="L106" s="72">
        <v>9</v>
      </c>
    </row>
    <row r="107" spans="1:12" x14ac:dyDescent="0.25">
      <c r="A107" s="66" t="s">
        <v>29397</v>
      </c>
      <c r="B107" s="66" t="s">
        <v>4530</v>
      </c>
      <c r="C107" s="67">
        <v>500000</v>
      </c>
      <c r="D107" s="66" t="s">
        <v>30445</v>
      </c>
      <c r="E107" s="66" t="s">
        <v>5539</v>
      </c>
      <c r="F107" s="72">
        <v>1</v>
      </c>
      <c r="G107" s="72">
        <v>3</v>
      </c>
      <c r="H107" s="72">
        <v>1</v>
      </c>
      <c r="I107" s="72">
        <v>1</v>
      </c>
      <c r="J107" s="72">
        <v>1</v>
      </c>
      <c r="K107" s="72">
        <v>3</v>
      </c>
      <c r="L107" s="72">
        <v>10</v>
      </c>
    </row>
    <row r="108" spans="1:12" x14ac:dyDescent="0.25">
      <c r="A108" s="66" t="s">
        <v>29398</v>
      </c>
      <c r="B108" s="66" t="s">
        <v>4531</v>
      </c>
      <c r="C108" s="67">
        <v>500000</v>
      </c>
      <c r="D108" s="66" t="s">
        <v>30446</v>
      </c>
      <c r="E108" s="66" t="s">
        <v>5540</v>
      </c>
      <c r="F108" s="72">
        <v>1</v>
      </c>
      <c r="G108" s="72">
        <v>3</v>
      </c>
      <c r="H108" s="72">
        <v>1</v>
      </c>
      <c r="I108" s="72">
        <v>1</v>
      </c>
      <c r="J108" s="72">
        <v>1</v>
      </c>
      <c r="K108" s="72">
        <v>3</v>
      </c>
      <c r="L108" s="72">
        <v>11</v>
      </c>
    </row>
    <row r="109" spans="1:12" x14ac:dyDescent="0.25">
      <c r="A109" s="66" t="s">
        <v>29399</v>
      </c>
      <c r="B109" s="66" t="s">
        <v>4532</v>
      </c>
      <c r="C109" s="67">
        <v>500000</v>
      </c>
      <c r="D109" s="66" t="s">
        <v>30447</v>
      </c>
      <c r="E109" s="66" t="s">
        <v>5541</v>
      </c>
      <c r="F109" s="72">
        <v>1</v>
      </c>
      <c r="G109" s="72">
        <v>3</v>
      </c>
      <c r="H109" s="72">
        <v>1</v>
      </c>
      <c r="I109" s="72">
        <v>1</v>
      </c>
      <c r="J109" s="72">
        <v>1</v>
      </c>
      <c r="K109" s="72">
        <v>3</v>
      </c>
      <c r="L109" s="72">
        <v>12</v>
      </c>
    </row>
    <row r="110" spans="1:12" x14ac:dyDescent="0.25">
      <c r="A110" s="66" t="s">
        <v>29400</v>
      </c>
      <c r="B110" s="66" t="s">
        <v>4533</v>
      </c>
      <c r="C110" s="67">
        <v>500000</v>
      </c>
      <c r="D110" s="66" t="s">
        <v>30448</v>
      </c>
      <c r="E110" s="66" t="s">
        <v>5542</v>
      </c>
      <c r="F110" s="72">
        <v>1</v>
      </c>
      <c r="G110" s="72">
        <v>3</v>
      </c>
      <c r="H110" s="72">
        <v>1</v>
      </c>
      <c r="I110" s="72">
        <v>1</v>
      </c>
      <c r="J110" s="72">
        <v>1</v>
      </c>
      <c r="K110" s="72">
        <v>3</v>
      </c>
      <c r="L110" s="72">
        <v>13</v>
      </c>
    </row>
    <row r="111" spans="1:12" x14ac:dyDescent="0.25">
      <c r="A111" s="66" t="s">
        <v>29401</v>
      </c>
      <c r="B111" s="66" t="s">
        <v>4534</v>
      </c>
      <c r="C111" s="67">
        <v>500000</v>
      </c>
      <c r="D111" s="66" t="s">
        <v>30449</v>
      </c>
      <c r="E111" s="66" t="s">
        <v>5543</v>
      </c>
      <c r="F111" s="72">
        <v>1</v>
      </c>
      <c r="G111" s="72">
        <v>3</v>
      </c>
      <c r="H111" s="72">
        <v>1</v>
      </c>
      <c r="I111" s="72">
        <v>1</v>
      </c>
      <c r="J111" s="72">
        <v>1</v>
      </c>
      <c r="K111" s="72">
        <v>3</v>
      </c>
      <c r="L111" s="72">
        <v>14</v>
      </c>
    </row>
    <row r="112" spans="1:12" x14ac:dyDescent="0.25">
      <c r="A112" s="66" t="s">
        <v>29402</v>
      </c>
      <c r="B112" s="66" t="s">
        <v>4535</v>
      </c>
      <c r="C112" s="67">
        <v>500000</v>
      </c>
      <c r="D112" s="66" t="s">
        <v>30450</v>
      </c>
      <c r="E112" s="66" t="s">
        <v>5544</v>
      </c>
      <c r="F112" s="72">
        <v>1</v>
      </c>
      <c r="G112" s="72">
        <v>3</v>
      </c>
      <c r="H112" s="72">
        <v>1</v>
      </c>
      <c r="I112" s="72">
        <v>1</v>
      </c>
      <c r="J112" s="72">
        <v>1</v>
      </c>
      <c r="K112" s="72">
        <v>3</v>
      </c>
      <c r="L112" s="72">
        <v>15</v>
      </c>
    </row>
    <row r="113" spans="1:12" x14ac:dyDescent="0.25">
      <c r="A113" s="66" t="s">
        <v>29403</v>
      </c>
      <c r="B113" s="66" t="s">
        <v>4536</v>
      </c>
      <c r="C113" s="67">
        <v>500000</v>
      </c>
      <c r="D113" s="66" t="s">
        <v>30451</v>
      </c>
      <c r="E113" s="66" t="s">
        <v>5545</v>
      </c>
      <c r="F113" s="72">
        <v>1</v>
      </c>
      <c r="G113" s="72">
        <v>3</v>
      </c>
      <c r="H113" s="72">
        <v>1</v>
      </c>
      <c r="I113" s="72">
        <v>1</v>
      </c>
      <c r="J113" s="72">
        <v>1</v>
      </c>
      <c r="K113" s="72">
        <v>3</v>
      </c>
      <c r="L113" s="72">
        <v>16</v>
      </c>
    </row>
    <row r="114" spans="1:12" x14ac:dyDescent="0.25">
      <c r="A114" s="66" t="s">
        <v>29404</v>
      </c>
      <c r="B114" s="66" t="s">
        <v>4537</v>
      </c>
      <c r="C114" s="67">
        <v>500000</v>
      </c>
      <c r="D114" s="66" t="s">
        <v>30452</v>
      </c>
      <c r="E114" s="66" t="s">
        <v>5546</v>
      </c>
      <c r="F114" s="72">
        <v>1</v>
      </c>
      <c r="G114" s="72">
        <v>3</v>
      </c>
      <c r="H114" s="72">
        <v>1</v>
      </c>
      <c r="I114" s="72">
        <v>1</v>
      </c>
      <c r="J114" s="72">
        <v>1</v>
      </c>
      <c r="K114" s="72">
        <v>3</v>
      </c>
      <c r="L114" s="72">
        <v>17</v>
      </c>
    </row>
    <row r="115" spans="1:12" x14ac:dyDescent="0.25">
      <c r="A115" s="66" t="s">
        <v>29405</v>
      </c>
      <c r="B115" s="66" t="s">
        <v>5034</v>
      </c>
      <c r="C115" s="67">
        <v>500000</v>
      </c>
      <c r="D115" s="66" t="s">
        <v>30453</v>
      </c>
      <c r="E115" s="66" t="s">
        <v>5547</v>
      </c>
      <c r="F115" s="72">
        <v>1</v>
      </c>
      <c r="G115" s="72">
        <v>3</v>
      </c>
      <c r="H115" s="72">
        <v>1</v>
      </c>
      <c r="I115" s="72">
        <v>1</v>
      </c>
      <c r="J115" s="72">
        <v>1</v>
      </c>
      <c r="K115" s="72">
        <v>3</v>
      </c>
      <c r="L115" s="72">
        <v>18</v>
      </c>
    </row>
    <row r="116" spans="1:12" x14ac:dyDescent="0.25">
      <c r="A116" s="66" t="s">
        <v>29406</v>
      </c>
      <c r="B116" s="66" t="s">
        <v>4538</v>
      </c>
      <c r="C116" s="67">
        <v>500000</v>
      </c>
      <c r="D116" s="66" t="s">
        <v>30454</v>
      </c>
      <c r="E116" s="66" t="s">
        <v>5548</v>
      </c>
      <c r="F116" s="72">
        <v>1</v>
      </c>
      <c r="G116" s="72">
        <v>3</v>
      </c>
      <c r="H116" s="72">
        <v>1</v>
      </c>
      <c r="I116" s="72">
        <v>1</v>
      </c>
      <c r="J116" s="72">
        <v>1</v>
      </c>
      <c r="K116" s="72">
        <v>3</v>
      </c>
      <c r="L116" s="72">
        <v>19</v>
      </c>
    </row>
    <row r="117" spans="1:12" x14ac:dyDescent="0.25">
      <c r="A117" s="66" t="s">
        <v>29407</v>
      </c>
      <c r="B117" s="66" t="s">
        <v>4539</v>
      </c>
      <c r="C117" s="67">
        <v>500000</v>
      </c>
      <c r="D117" s="66" t="s">
        <v>30455</v>
      </c>
      <c r="E117" s="66" t="s">
        <v>5549</v>
      </c>
      <c r="F117" s="72">
        <v>1</v>
      </c>
      <c r="G117" s="72">
        <v>3</v>
      </c>
      <c r="H117" s="72">
        <v>1</v>
      </c>
      <c r="I117" s="72">
        <v>1</v>
      </c>
      <c r="J117" s="72">
        <v>1</v>
      </c>
      <c r="K117" s="72">
        <v>3</v>
      </c>
      <c r="L117" s="72">
        <v>20</v>
      </c>
    </row>
    <row r="118" spans="1:12" x14ac:dyDescent="0.25">
      <c r="A118" s="66" t="s">
        <v>29408</v>
      </c>
      <c r="B118" s="66" t="s">
        <v>4540</v>
      </c>
      <c r="C118" s="67">
        <v>500000</v>
      </c>
      <c r="D118" s="66" t="s">
        <v>30456</v>
      </c>
      <c r="E118" s="66" t="s">
        <v>5550</v>
      </c>
      <c r="F118" s="72">
        <v>1</v>
      </c>
      <c r="G118" s="72">
        <v>3</v>
      </c>
      <c r="H118" s="72">
        <v>1</v>
      </c>
      <c r="I118" s="72">
        <v>1</v>
      </c>
      <c r="J118" s="72">
        <v>1</v>
      </c>
      <c r="K118" s="72">
        <v>3</v>
      </c>
      <c r="L118" s="72">
        <v>21</v>
      </c>
    </row>
    <row r="119" spans="1:12" x14ac:dyDescent="0.25">
      <c r="A119" s="66" t="s">
        <v>29409</v>
      </c>
      <c r="B119" s="66" t="s">
        <v>4541</v>
      </c>
      <c r="C119" s="67">
        <v>500000</v>
      </c>
      <c r="D119" s="66" t="s">
        <v>30457</v>
      </c>
      <c r="E119" s="66" t="s">
        <v>5551</v>
      </c>
      <c r="F119" s="72">
        <v>1</v>
      </c>
      <c r="G119" s="72">
        <v>3</v>
      </c>
      <c r="H119" s="72">
        <v>1</v>
      </c>
      <c r="I119" s="72">
        <v>1</v>
      </c>
      <c r="J119" s="72">
        <v>1</v>
      </c>
      <c r="K119" s="72">
        <v>3</v>
      </c>
      <c r="L119" s="72">
        <v>22</v>
      </c>
    </row>
    <row r="120" spans="1:12" x14ac:dyDescent="0.25">
      <c r="A120" s="66" t="s">
        <v>29410</v>
      </c>
      <c r="B120" s="66" t="s">
        <v>4542</v>
      </c>
      <c r="C120" s="67">
        <v>500000</v>
      </c>
      <c r="D120" s="66" t="s">
        <v>30458</v>
      </c>
      <c r="E120" s="66" t="s">
        <v>5552</v>
      </c>
      <c r="F120" s="72">
        <v>1</v>
      </c>
      <c r="G120" s="72">
        <v>3</v>
      </c>
      <c r="H120" s="72">
        <v>1</v>
      </c>
      <c r="I120" s="72">
        <v>1</v>
      </c>
      <c r="J120" s="72">
        <v>1</v>
      </c>
      <c r="K120" s="72">
        <v>3</v>
      </c>
      <c r="L120" s="72">
        <v>23</v>
      </c>
    </row>
    <row r="121" spans="1:12" x14ac:dyDescent="0.25">
      <c r="A121" s="66" t="s">
        <v>29411</v>
      </c>
      <c r="B121" s="66" t="s">
        <v>5035</v>
      </c>
      <c r="C121" s="67">
        <v>500000</v>
      </c>
      <c r="D121" s="66" t="s">
        <v>30459</v>
      </c>
      <c r="E121" s="66" t="s">
        <v>5553</v>
      </c>
      <c r="F121" s="72">
        <v>1</v>
      </c>
      <c r="G121" s="72">
        <v>3</v>
      </c>
      <c r="H121" s="72">
        <v>1</v>
      </c>
      <c r="I121" s="72">
        <v>1</v>
      </c>
      <c r="J121" s="72">
        <v>1</v>
      </c>
      <c r="K121" s="72">
        <v>3</v>
      </c>
      <c r="L121" s="72">
        <v>24</v>
      </c>
    </row>
    <row r="122" spans="1:12" x14ac:dyDescent="0.25">
      <c r="A122" s="66" t="s">
        <v>29412</v>
      </c>
      <c r="B122" s="66" t="s">
        <v>4543</v>
      </c>
      <c r="C122" s="67">
        <v>500000</v>
      </c>
      <c r="D122" s="66" t="s">
        <v>30460</v>
      </c>
      <c r="E122" s="66" t="s">
        <v>5554</v>
      </c>
      <c r="F122" s="72">
        <v>1</v>
      </c>
      <c r="G122" s="72">
        <v>3</v>
      </c>
      <c r="H122" s="72">
        <v>1</v>
      </c>
      <c r="I122" s="72">
        <v>1</v>
      </c>
      <c r="J122" s="72">
        <v>1</v>
      </c>
      <c r="K122" s="72">
        <v>4</v>
      </c>
      <c r="L122" s="72">
        <v>1</v>
      </c>
    </row>
    <row r="123" spans="1:12" x14ac:dyDescent="0.25">
      <c r="A123" s="66" t="s">
        <v>29413</v>
      </c>
      <c r="B123" s="66" t="s">
        <v>4544</v>
      </c>
      <c r="C123" s="67">
        <v>500000</v>
      </c>
      <c r="D123" s="66" t="s">
        <v>30461</v>
      </c>
      <c r="E123" s="66" t="s">
        <v>5555</v>
      </c>
      <c r="F123" s="72">
        <v>1</v>
      </c>
      <c r="G123" s="72">
        <v>3</v>
      </c>
      <c r="H123" s="72">
        <v>1</v>
      </c>
      <c r="I123" s="72">
        <v>1</v>
      </c>
      <c r="J123" s="72">
        <v>1</v>
      </c>
      <c r="K123" s="72">
        <v>4</v>
      </c>
      <c r="L123" s="72">
        <v>2</v>
      </c>
    </row>
    <row r="124" spans="1:12" x14ac:dyDescent="0.25">
      <c r="A124" s="66" t="s">
        <v>29414</v>
      </c>
      <c r="B124" s="66" t="s">
        <v>4545</v>
      </c>
      <c r="C124" s="67">
        <v>500000</v>
      </c>
      <c r="D124" s="66" t="s">
        <v>30462</v>
      </c>
      <c r="E124" s="66" t="s">
        <v>5556</v>
      </c>
      <c r="F124" s="72">
        <v>1</v>
      </c>
      <c r="G124" s="72">
        <v>3</v>
      </c>
      <c r="H124" s="72">
        <v>1</v>
      </c>
      <c r="I124" s="72">
        <v>1</v>
      </c>
      <c r="J124" s="72">
        <v>1</v>
      </c>
      <c r="K124" s="72">
        <v>4</v>
      </c>
      <c r="L124" s="72">
        <v>3</v>
      </c>
    </row>
    <row r="125" spans="1:12" x14ac:dyDescent="0.25">
      <c r="A125" s="66" t="s">
        <v>29415</v>
      </c>
      <c r="B125" s="66" t="s">
        <v>4546</v>
      </c>
      <c r="C125" s="67">
        <v>500000</v>
      </c>
      <c r="D125" s="66" t="s">
        <v>30463</v>
      </c>
      <c r="E125" s="66" t="s">
        <v>5557</v>
      </c>
      <c r="F125" s="72">
        <v>1</v>
      </c>
      <c r="G125" s="72">
        <v>3</v>
      </c>
      <c r="H125" s="72">
        <v>1</v>
      </c>
      <c r="I125" s="72">
        <v>1</v>
      </c>
      <c r="J125" s="72">
        <v>1</v>
      </c>
      <c r="K125" s="72">
        <v>4</v>
      </c>
      <c r="L125" s="72">
        <v>4</v>
      </c>
    </row>
    <row r="126" spans="1:12" x14ac:dyDescent="0.25">
      <c r="A126" s="66" t="s">
        <v>29416</v>
      </c>
      <c r="B126" s="66" t="s">
        <v>4547</v>
      </c>
      <c r="C126" s="67">
        <v>500000</v>
      </c>
      <c r="D126" s="66" t="s">
        <v>30464</v>
      </c>
      <c r="E126" s="66" t="s">
        <v>5558</v>
      </c>
      <c r="F126" s="72">
        <v>1</v>
      </c>
      <c r="G126" s="72">
        <v>3</v>
      </c>
      <c r="H126" s="72">
        <v>1</v>
      </c>
      <c r="I126" s="72">
        <v>1</v>
      </c>
      <c r="J126" s="72">
        <v>1</v>
      </c>
      <c r="K126" s="72">
        <v>4</v>
      </c>
      <c r="L126" s="72">
        <v>5</v>
      </c>
    </row>
    <row r="127" spans="1:12" x14ac:dyDescent="0.25">
      <c r="A127" s="66" t="s">
        <v>29417</v>
      </c>
      <c r="B127" s="66" t="s">
        <v>4548</v>
      </c>
      <c r="C127" s="67">
        <v>500000</v>
      </c>
      <c r="D127" s="66" t="s">
        <v>30465</v>
      </c>
      <c r="E127" s="66" t="s">
        <v>5559</v>
      </c>
      <c r="F127" s="72">
        <v>1</v>
      </c>
      <c r="G127" s="72">
        <v>3</v>
      </c>
      <c r="H127" s="72">
        <v>1</v>
      </c>
      <c r="I127" s="72">
        <v>1</v>
      </c>
      <c r="J127" s="72">
        <v>1</v>
      </c>
      <c r="K127" s="72">
        <v>4</v>
      </c>
      <c r="L127" s="72">
        <v>6</v>
      </c>
    </row>
    <row r="128" spans="1:12" x14ac:dyDescent="0.25">
      <c r="A128" s="66" t="s">
        <v>29418</v>
      </c>
      <c r="B128" s="66" t="s">
        <v>4549</v>
      </c>
      <c r="C128" s="67">
        <v>500000</v>
      </c>
      <c r="D128" s="66" t="s">
        <v>30466</v>
      </c>
      <c r="E128" s="66" t="s">
        <v>5560</v>
      </c>
      <c r="F128" s="72">
        <v>1</v>
      </c>
      <c r="G128" s="72">
        <v>3</v>
      </c>
      <c r="H128" s="72">
        <v>1</v>
      </c>
      <c r="I128" s="72">
        <v>1</v>
      </c>
      <c r="J128" s="72">
        <v>1</v>
      </c>
      <c r="K128" s="72">
        <v>4</v>
      </c>
      <c r="L128" s="72">
        <v>7</v>
      </c>
    </row>
    <row r="129" spans="1:12" x14ac:dyDescent="0.25">
      <c r="A129" s="66" t="s">
        <v>29419</v>
      </c>
      <c r="B129" s="66" t="s">
        <v>4550</v>
      </c>
      <c r="C129" s="67">
        <v>500000</v>
      </c>
      <c r="D129" s="66" t="s">
        <v>30467</v>
      </c>
      <c r="E129" s="66" t="s">
        <v>5561</v>
      </c>
      <c r="F129" s="72">
        <v>1</v>
      </c>
      <c r="G129" s="72">
        <v>3</v>
      </c>
      <c r="H129" s="72">
        <v>1</v>
      </c>
      <c r="I129" s="72">
        <v>1</v>
      </c>
      <c r="J129" s="72">
        <v>1</v>
      </c>
      <c r="K129" s="72">
        <v>4</v>
      </c>
      <c r="L129" s="72">
        <v>8</v>
      </c>
    </row>
    <row r="130" spans="1:12" x14ac:dyDescent="0.25">
      <c r="A130" s="66" t="s">
        <v>29420</v>
      </c>
      <c r="B130" s="66" t="s">
        <v>4551</v>
      </c>
      <c r="C130" s="67">
        <v>500000</v>
      </c>
      <c r="D130" s="66" t="s">
        <v>30468</v>
      </c>
      <c r="E130" s="66" t="s">
        <v>5562</v>
      </c>
      <c r="F130" s="72">
        <v>1</v>
      </c>
      <c r="G130" s="72">
        <v>3</v>
      </c>
      <c r="H130" s="72">
        <v>1</v>
      </c>
      <c r="I130" s="72">
        <v>1</v>
      </c>
      <c r="J130" s="72">
        <v>1</v>
      </c>
      <c r="K130" s="72">
        <v>4</v>
      </c>
      <c r="L130" s="72">
        <v>9</v>
      </c>
    </row>
    <row r="131" spans="1:12" x14ac:dyDescent="0.25">
      <c r="A131" s="66" t="s">
        <v>29421</v>
      </c>
      <c r="B131" s="66" t="s">
        <v>5036</v>
      </c>
      <c r="C131" s="67">
        <v>500000</v>
      </c>
      <c r="D131" s="66" t="s">
        <v>30469</v>
      </c>
      <c r="E131" s="66" t="s">
        <v>249</v>
      </c>
      <c r="F131" s="72">
        <v>1</v>
      </c>
      <c r="G131" s="72">
        <v>3</v>
      </c>
      <c r="H131" s="72">
        <v>1</v>
      </c>
      <c r="I131" s="72">
        <v>1</v>
      </c>
      <c r="J131" s="72">
        <v>1</v>
      </c>
      <c r="K131" s="72">
        <v>4</v>
      </c>
      <c r="L131" s="72">
        <v>10</v>
      </c>
    </row>
    <row r="132" spans="1:12" x14ac:dyDescent="0.25">
      <c r="A132" s="66" t="s">
        <v>29422</v>
      </c>
      <c r="B132" s="66" t="s">
        <v>5037</v>
      </c>
      <c r="C132" s="67">
        <v>500000</v>
      </c>
      <c r="D132" s="66" t="s">
        <v>30470</v>
      </c>
      <c r="E132" s="66" t="s">
        <v>5563</v>
      </c>
      <c r="F132" s="72">
        <v>1</v>
      </c>
      <c r="G132" s="72">
        <v>3</v>
      </c>
      <c r="H132" s="72">
        <v>1</v>
      </c>
      <c r="I132" s="72">
        <v>1</v>
      </c>
      <c r="J132" s="72">
        <v>1</v>
      </c>
      <c r="K132" s="72">
        <v>4</v>
      </c>
      <c r="L132" s="72">
        <v>11</v>
      </c>
    </row>
    <row r="133" spans="1:12" x14ac:dyDescent="0.25">
      <c r="A133" s="66" t="s">
        <v>29423</v>
      </c>
      <c r="B133" s="66" t="s">
        <v>5038</v>
      </c>
      <c r="C133" s="67">
        <v>500000</v>
      </c>
      <c r="D133" s="66" t="s">
        <v>30471</v>
      </c>
      <c r="E133" s="66" t="s">
        <v>5564</v>
      </c>
      <c r="F133" s="72">
        <v>1</v>
      </c>
      <c r="G133" s="72">
        <v>3</v>
      </c>
      <c r="H133" s="72">
        <v>1</v>
      </c>
      <c r="I133" s="72">
        <v>1</v>
      </c>
      <c r="J133" s="72">
        <v>1</v>
      </c>
      <c r="K133" s="72">
        <v>4</v>
      </c>
      <c r="L133" s="72">
        <v>12</v>
      </c>
    </row>
    <row r="134" spans="1:12" x14ac:dyDescent="0.25">
      <c r="A134" s="66" t="s">
        <v>29424</v>
      </c>
      <c r="B134" s="66" t="s">
        <v>5039</v>
      </c>
      <c r="C134" s="67">
        <v>500000</v>
      </c>
      <c r="D134" s="66" t="s">
        <v>30472</v>
      </c>
      <c r="E134" s="66" t="s">
        <v>5565</v>
      </c>
      <c r="F134" s="72">
        <v>1</v>
      </c>
      <c r="G134" s="72">
        <v>3</v>
      </c>
      <c r="H134" s="72">
        <v>1</v>
      </c>
      <c r="I134" s="72">
        <v>1</v>
      </c>
      <c r="J134" s="72">
        <v>1</v>
      </c>
      <c r="K134" s="72">
        <v>4</v>
      </c>
      <c r="L134" s="72">
        <v>13</v>
      </c>
    </row>
    <row r="135" spans="1:12" x14ac:dyDescent="0.25">
      <c r="A135" s="66" t="s">
        <v>29425</v>
      </c>
      <c r="B135" s="66" t="s">
        <v>5040</v>
      </c>
      <c r="C135" s="67">
        <v>500000</v>
      </c>
      <c r="D135" s="66" t="s">
        <v>30473</v>
      </c>
      <c r="E135" s="66" t="s">
        <v>5566</v>
      </c>
      <c r="F135" s="72">
        <v>1</v>
      </c>
      <c r="G135" s="72">
        <v>3</v>
      </c>
      <c r="H135" s="72">
        <v>1</v>
      </c>
      <c r="I135" s="72">
        <v>1</v>
      </c>
      <c r="J135" s="72">
        <v>1</v>
      </c>
      <c r="K135" s="72">
        <v>4</v>
      </c>
      <c r="L135" s="72">
        <v>14</v>
      </c>
    </row>
    <row r="136" spans="1:12" x14ac:dyDescent="0.25">
      <c r="A136" s="66" t="s">
        <v>29426</v>
      </c>
      <c r="B136" s="66" t="s">
        <v>5041</v>
      </c>
      <c r="C136" s="67">
        <v>500000</v>
      </c>
      <c r="D136" s="66" t="s">
        <v>30474</v>
      </c>
      <c r="E136" s="66" t="s">
        <v>5567</v>
      </c>
      <c r="F136" s="72">
        <v>1</v>
      </c>
      <c r="G136" s="72">
        <v>3</v>
      </c>
      <c r="H136" s="72">
        <v>1</v>
      </c>
      <c r="I136" s="72">
        <v>1</v>
      </c>
      <c r="J136" s="72">
        <v>1</v>
      </c>
      <c r="K136" s="72">
        <v>4</v>
      </c>
      <c r="L136" s="72">
        <v>15</v>
      </c>
    </row>
    <row r="137" spans="1:12" x14ac:dyDescent="0.25">
      <c r="A137" s="66" t="s">
        <v>29427</v>
      </c>
      <c r="B137" s="66" t="s">
        <v>5042</v>
      </c>
      <c r="C137" s="67">
        <v>500000</v>
      </c>
      <c r="D137" s="66" t="s">
        <v>30475</v>
      </c>
      <c r="E137" s="66" t="s">
        <v>5568</v>
      </c>
      <c r="F137" s="72">
        <v>1</v>
      </c>
      <c r="G137" s="72">
        <v>3</v>
      </c>
      <c r="H137" s="72">
        <v>1</v>
      </c>
      <c r="I137" s="72">
        <v>1</v>
      </c>
      <c r="J137" s="72">
        <v>1</v>
      </c>
      <c r="K137" s="72">
        <v>4</v>
      </c>
      <c r="L137" s="72">
        <v>16</v>
      </c>
    </row>
    <row r="138" spans="1:12" x14ac:dyDescent="0.25">
      <c r="A138" s="66" t="s">
        <v>29428</v>
      </c>
      <c r="B138" s="66" t="s">
        <v>4552</v>
      </c>
      <c r="C138" s="67">
        <v>500000</v>
      </c>
      <c r="D138" s="66" t="s">
        <v>30476</v>
      </c>
      <c r="E138" s="66" t="s">
        <v>5569</v>
      </c>
      <c r="F138" s="72">
        <v>1</v>
      </c>
      <c r="G138" s="72">
        <v>3</v>
      </c>
      <c r="H138" s="72">
        <v>1</v>
      </c>
      <c r="I138" s="72">
        <v>1</v>
      </c>
      <c r="J138" s="72">
        <v>1</v>
      </c>
      <c r="K138" s="72">
        <v>4</v>
      </c>
      <c r="L138" s="72">
        <v>17</v>
      </c>
    </row>
    <row r="139" spans="1:12" x14ac:dyDescent="0.25">
      <c r="A139" s="66" t="s">
        <v>29429</v>
      </c>
      <c r="B139" s="66" t="s">
        <v>4553</v>
      </c>
      <c r="C139" s="67">
        <v>500000</v>
      </c>
      <c r="D139" s="66" t="s">
        <v>30477</v>
      </c>
      <c r="E139" s="66" t="s">
        <v>5570</v>
      </c>
      <c r="F139" s="72">
        <v>1</v>
      </c>
      <c r="G139" s="72">
        <v>3</v>
      </c>
      <c r="H139" s="72">
        <v>1</v>
      </c>
      <c r="I139" s="72">
        <v>1</v>
      </c>
      <c r="J139" s="72">
        <v>1</v>
      </c>
      <c r="K139" s="72">
        <v>4</v>
      </c>
      <c r="L139" s="72">
        <v>18</v>
      </c>
    </row>
    <row r="140" spans="1:12" x14ac:dyDescent="0.25">
      <c r="A140" s="66" t="s">
        <v>29430</v>
      </c>
      <c r="B140" s="66" t="s">
        <v>4554</v>
      </c>
      <c r="C140" s="67">
        <v>500000</v>
      </c>
      <c r="D140" s="66" t="s">
        <v>30478</v>
      </c>
      <c r="E140" s="66" t="s">
        <v>5571</v>
      </c>
      <c r="F140" s="72">
        <v>1</v>
      </c>
      <c r="G140" s="72">
        <v>3</v>
      </c>
      <c r="H140" s="72">
        <v>1</v>
      </c>
      <c r="I140" s="72">
        <v>1</v>
      </c>
      <c r="J140" s="72">
        <v>1</v>
      </c>
      <c r="K140" s="72">
        <v>4</v>
      </c>
      <c r="L140" s="72">
        <v>19</v>
      </c>
    </row>
    <row r="141" spans="1:12" x14ac:dyDescent="0.25">
      <c r="A141" s="66" t="s">
        <v>29431</v>
      </c>
      <c r="B141" s="66" t="s">
        <v>4556</v>
      </c>
      <c r="C141" s="67">
        <v>500000</v>
      </c>
      <c r="D141" s="66" t="s">
        <v>30479</v>
      </c>
      <c r="E141" s="66" t="s">
        <v>5572</v>
      </c>
      <c r="F141" s="72">
        <v>1</v>
      </c>
      <c r="G141" s="72">
        <v>3</v>
      </c>
      <c r="H141" s="72">
        <v>1</v>
      </c>
      <c r="I141" s="72">
        <v>1</v>
      </c>
      <c r="J141" s="72">
        <v>1</v>
      </c>
      <c r="K141" s="72">
        <v>4</v>
      </c>
      <c r="L141" s="72">
        <v>20</v>
      </c>
    </row>
    <row r="142" spans="1:12" x14ac:dyDescent="0.25">
      <c r="A142" s="66" t="s">
        <v>29432</v>
      </c>
      <c r="B142" s="66" t="s">
        <v>4557</v>
      </c>
      <c r="C142" s="67">
        <v>500000</v>
      </c>
      <c r="D142" s="66" t="s">
        <v>30480</v>
      </c>
      <c r="E142" s="66" t="s">
        <v>5573</v>
      </c>
      <c r="F142" s="72">
        <v>1</v>
      </c>
      <c r="G142" s="72">
        <v>3</v>
      </c>
      <c r="H142" s="72">
        <v>1</v>
      </c>
      <c r="I142" s="72">
        <v>1</v>
      </c>
      <c r="J142" s="72">
        <v>1</v>
      </c>
      <c r="K142" s="72">
        <v>4</v>
      </c>
      <c r="L142" s="72">
        <v>21</v>
      </c>
    </row>
    <row r="143" spans="1:12" x14ac:dyDescent="0.25">
      <c r="A143" s="66" t="s">
        <v>29433</v>
      </c>
      <c r="B143" s="66" t="s">
        <v>4555</v>
      </c>
      <c r="C143" s="67">
        <v>500000</v>
      </c>
      <c r="D143" s="66" t="s">
        <v>30481</v>
      </c>
      <c r="E143" s="66" t="s">
        <v>5574</v>
      </c>
      <c r="F143" s="72">
        <v>1</v>
      </c>
      <c r="G143" s="72">
        <v>3</v>
      </c>
      <c r="H143" s="72">
        <v>1</v>
      </c>
      <c r="I143" s="72">
        <v>1</v>
      </c>
      <c r="J143" s="72">
        <v>1</v>
      </c>
      <c r="K143" s="72">
        <v>4</v>
      </c>
      <c r="L143" s="72">
        <v>22</v>
      </c>
    </row>
    <row r="144" spans="1:12" x14ac:dyDescent="0.25">
      <c r="A144" s="66" t="s">
        <v>29434</v>
      </c>
      <c r="B144" s="66" t="s">
        <v>5043</v>
      </c>
      <c r="C144" s="67">
        <v>500000</v>
      </c>
      <c r="D144" s="66" t="s">
        <v>30482</v>
      </c>
      <c r="E144" s="66" t="s">
        <v>5575</v>
      </c>
      <c r="F144" s="72">
        <v>1</v>
      </c>
      <c r="G144" s="72">
        <v>3</v>
      </c>
      <c r="H144" s="72">
        <v>1</v>
      </c>
      <c r="I144" s="72">
        <v>1</v>
      </c>
      <c r="J144" s="72">
        <v>1</v>
      </c>
      <c r="K144" s="72">
        <v>4</v>
      </c>
      <c r="L144" s="72">
        <v>23</v>
      </c>
    </row>
    <row r="145" spans="1:12" x14ac:dyDescent="0.25">
      <c r="A145" s="66" t="s">
        <v>29435</v>
      </c>
      <c r="B145" s="66" t="s">
        <v>5044</v>
      </c>
      <c r="C145" s="67">
        <v>500000</v>
      </c>
      <c r="D145" s="66" t="s">
        <v>30483</v>
      </c>
      <c r="E145" s="66" t="s">
        <v>5576</v>
      </c>
      <c r="F145" s="72">
        <v>1</v>
      </c>
      <c r="G145" s="72">
        <v>3</v>
      </c>
      <c r="H145" s="72">
        <v>1</v>
      </c>
      <c r="I145" s="72">
        <v>1</v>
      </c>
      <c r="J145" s="72">
        <v>1</v>
      </c>
      <c r="K145" s="72">
        <v>4</v>
      </c>
      <c r="L145" s="72">
        <v>24</v>
      </c>
    </row>
    <row r="146" spans="1:12" x14ac:dyDescent="0.25">
      <c r="A146" s="66" t="s">
        <v>29436</v>
      </c>
      <c r="B146" s="66" t="s">
        <v>4558</v>
      </c>
      <c r="C146" s="67">
        <v>500000</v>
      </c>
      <c r="D146" s="66" t="s">
        <v>30484</v>
      </c>
      <c r="E146" s="66" t="s">
        <v>5577</v>
      </c>
      <c r="F146" s="72">
        <v>1</v>
      </c>
      <c r="G146" s="72">
        <v>3</v>
      </c>
      <c r="H146" s="72">
        <v>1</v>
      </c>
      <c r="I146" s="72">
        <v>1</v>
      </c>
      <c r="J146" s="72">
        <v>1</v>
      </c>
      <c r="K146" s="72">
        <v>4</v>
      </c>
      <c r="L146" s="72">
        <v>25</v>
      </c>
    </row>
    <row r="147" spans="1:12" x14ac:dyDescent="0.25">
      <c r="A147" s="66" t="s">
        <v>29437</v>
      </c>
      <c r="B147" s="66" t="s">
        <v>4559</v>
      </c>
      <c r="C147" s="67">
        <v>500000</v>
      </c>
      <c r="D147" s="66" t="s">
        <v>30485</v>
      </c>
      <c r="E147" s="66" t="s">
        <v>5578</v>
      </c>
      <c r="F147" s="72">
        <v>1</v>
      </c>
      <c r="G147" s="72">
        <v>3</v>
      </c>
      <c r="H147" s="72">
        <v>1</v>
      </c>
      <c r="I147" s="72">
        <v>1</v>
      </c>
      <c r="J147" s="72">
        <v>1</v>
      </c>
      <c r="K147" s="72">
        <v>4</v>
      </c>
      <c r="L147" s="72">
        <v>26</v>
      </c>
    </row>
    <row r="148" spans="1:12" x14ac:dyDescent="0.25">
      <c r="A148" s="66" t="s">
        <v>29438</v>
      </c>
      <c r="B148" s="66" t="s">
        <v>4560</v>
      </c>
      <c r="C148" s="67">
        <v>500000</v>
      </c>
      <c r="D148" s="66" t="s">
        <v>30486</v>
      </c>
      <c r="E148" s="66" t="s">
        <v>5579</v>
      </c>
      <c r="F148" s="72">
        <v>1</v>
      </c>
      <c r="G148" s="72">
        <v>3</v>
      </c>
      <c r="H148" s="72">
        <v>1</v>
      </c>
      <c r="I148" s="72">
        <v>1</v>
      </c>
      <c r="J148" s="72">
        <v>1</v>
      </c>
      <c r="K148" s="72">
        <v>5</v>
      </c>
      <c r="L148" s="72">
        <v>1</v>
      </c>
    </row>
    <row r="149" spans="1:12" x14ac:dyDescent="0.25">
      <c r="A149" s="66" t="s">
        <v>29439</v>
      </c>
      <c r="B149" s="66" t="s">
        <v>5045</v>
      </c>
      <c r="C149" s="67">
        <v>500000</v>
      </c>
      <c r="D149" s="66" t="s">
        <v>30487</v>
      </c>
      <c r="E149" s="66" t="s">
        <v>5580</v>
      </c>
      <c r="F149" s="72">
        <v>1</v>
      </c>
      <c r="G149" s="72">
        <v>3</v>
      </c>
      <c r="H149" s="72">
        <v>1</v>
      </c>
      <c r="I149" s="72">
        <v>1</v>
      </c>
      <c r="J149" s="72">
        <v>1</v>
      </c>
      <c r="K149" s="72">
        <v>5</v>
      </c>
      <c r="L149" s="72">
        <v>2</v>
      </c>
    </row>
    <row r="150" spans="1:12" x14ac:dyDescent="0.25">
      <c r="A150" s="66" t="s">
        <v>29440</v>
      </c>
      <c r="B150" s="66" t="s">
        <v>5046</v>
      </c>
      <c r="C150" s="67">
        <v>500000</v>
      </c>
      <c r="D150" s="66" t="s">
        <v>30488</v>
      </c>
      <c r="E150" s="66" t="s">
        <v>5581</v>
      </c>
      <c r="F150" s="72">
        <v>1</v>
      </c>
      <c r="G150" s="72">
        <v>3</v>
      </c>
      <c r="H150" s="72">
        <v>1</v>
      </c>
      <c r="I150" s="72">
        <v>1</v>
      </c>
      <c r="J150" s="72">
        <v>1</v>
      </c>
      <c r="K150" s="72">
        <v>5</v>
      </c>
      <c r="L150" s="72">
        <v>3</v>
      </c>
    </row>
    <row r="151" spans="1:12" x14ac:dyDescent="0.25">
      <c r="A151" s="66" t="s">
        <v>29441</v>
      </c>
      <c r="B151" s="66" t="s">
        <v>4561</v>
      </c>
      <c r="C151" s="67">
        <v>500000</v>
      </c>
      <c r="D151" s="66" t="s">
        <v>30489</v>
      </c>
      <c r="E151" s="66" t="s">
        <v>5582</v>
      </c>
      <c r="F151" s="72">
        <v>1</v>
      </c>
      <c r="G151" s="72">
        <v>3</v>
      </c>
      <c r="H151" s="72">
        <v>1</v>
      </c>
      <c r="I151" s="72">
        <v>1</v>
      </c>
      <c r="J151" s="72">
        <v>1</v>
      </c>
      <c r="K151" s="72">
        <v>6</v>
      </c>
      <c r="L151" s="72">
        <v>1</v>
      </c>
    </row>
    <row r="152" spans="1:12" x14ac:dyDescent="0.25">
      <c r="A152" s="66" t="s">
        <v>29441</v>
      </c>
      <c r="B152" s="66" t="s">
        <v>4561</v>
      </c>
      <c r="C152" s="67">
        <v>500000</v>
      </c>
      <c r="D152" s="66" t="s">
        <v>30490</v>
      </c>
      <c r="E152" s="66" t="s">
        <v>5583</v>
      </c>
      <c r="F152" s="72">
        <v>1</v>
      </c>
      <c r="G152" s="72">
        <v>3</v>
      </c>
      <c r="H152" s="72">
        <v>1</v>
      </c>
      <c r="I152" s="72">
        <v>1</v>
      </c>
      <c r="J152" s="72">
        <v>1</v>
      </c>
      <c r="K152" s="72">
        <v>6</v>
      </c>
      <c r="L152" s="72">
        <v>2</v>
      </c>
    </row>
    <row r="153" spans="1:12" x14ac:dyDescent="0.25">
      <c r="A153" s="66" t="s">
        <v>29442</v>
      </c>
      <c r="B153" s="66" t="s">
        <v>4562</v>
      </c>
      <c r="C153" s="67">
        <v>500000</v>
      </c>
      <c r="D153" s="66" t="s">
        <v>30491</v>
      </c>
      <c r="E153" s="66" t="s">
        <v>5584</v>
      </c>
      <c r="F153" s="72">
        <v>1</v>
      </c>
      <c r="G153" s="72">
        <v>3</v>
      </c>
      <c r="H153" s="72">
        <v>1</v>
      </c>
      <c r="I153" s="72">
        <v>1</v>
      </c>
      <c r="J153" s="72">
        <v>1</v>
      </c>
      <c r="K153" s="72">
        <v>6</v>
      </c>
      <c r="L153" s="72">
        <v>3</v>
      </c>
    </row>
    <row r="154" spans="1:12" x14ac:dyDescent="0.25">
      <c r="A154" s="66" t="s">
        <v>29442</v>
      </c>
      <c r="B154" s="66" t="s">
        <v>4562</v>
      </c>
      <c r="C154" s="67">
        <v>500000</v>
      </c>
      <c r="D154" s="66" t="s">
        <v>30492</v>
      </c>
      <c r="E154" s="66" t="s">
        <v>5585</v>
      </c>
      <c r="F154" s="72">
        <v>1</v>
      </c>
      <c r="G154" s="72">
        <v>3</v>
      </c>
      <c r="H154" s="72">
        <v>1</v>
      </c>
      <c r="I154" s="72">
        <v>1</v>
      </c>
      <c r="J154" s="72">
        <v>1</v>
      </c>
      <c r="K154" s="72">
        <v>6</v>
      </c>
      <c r="L154" s="72">
        <v>4</v>
      </c>
    </row>
    <row r="155" spans="1:12" x14ac:dyDescent="0.25">
      <c r="A155" s="66" t="s">
        <v>29443</v>
      </c>
      <c r="B155" s="66" t="s">
        <v>4563</v>
      </c>
      <c r="C155" s="67">
        <v>500000</v>
      </c>
      <c r="D155" s="66" t="s">
        <v>30493</v>
      </c>
      <c r="E155" s="66" t="s">
        <v>5586</v>
      </c>
      <c r="F155" s="72">
        <v>1</v>
      </c>
      <c r="G155" s="72">
        <v>3</v>
      </c>
      <c r="H155" s="72">
        <v>1</v>
      </c>
      <c r="I155" s="72">
        <v>1</v>
      </c>
      <c r="J155" s="72">
        <v>1</v>
      </c>
      <c r="K155" s="72">
        <v>6</v>
      </c>
      <c r="L155" s="72">
        <v>5</v>
      </c>
    </row>
    <row r="156" spans="1:12" x14ac:dyDescent="0.25">
      <c r="A156" s="66" t="s">
        <v>29443</v>
      </c>
      <c r="B156" s="66" t="s">
        <v>4563</v>
      </c>
      <c r="C156" s="67">
        <v>500000</v>
      </c>
      <c r="D156" s="66" t="s">
        <v>30494</v>
      </c>
      <c r="E156" s="66" t="s">
        <v>5587</v>
      </c>
      <c r="F156" s="72">
        <v>1</v>
      </c>
      <c r="G156" s="72">
        <v>3</v>
      </c>
      <c r="H156" s="72">
        <v>1</v>
      </c>
      <c r="I156" s="72">
        <v>1</v>
      </c>
      <c r="J156" s="72">
        <v>1</v>
      </c>
      <c r="K156" s="72">
        <v>6</v>
      </c>
      <c r="L156" s="72">
        <v>6</v>
      </c>
    </row>
    <row r="157" spans="1:12" x14ac:dyDescent="0.25">
      <c r="A157" s="66" t="s">
        <v>29444</v>
      </c>
      <c r="B157" s="66" t="s">
        <v>5047</v>
      </c>
      <c r="C157" s="67">
        <v>500000</v>
      </c>
      <c r="D157" s="66" t="s">
        <v>30495</v>
      </c>
      <c r="E157" s="66" t="s">
        <v>5588</v>
      </c>
      <c r="F157" s="72">
        <v>1</v>
      </c>
      <c r="G157" s="72">
        <v>3</v>
      </c>
      <c r="H157" s="72">
        <v>1</v>
      </c>
      <c r="I157" s="72">
        <v>1</v>
      </c>
      <c r="J157" s="72">
        <v>1</v>
      </c>
      <c r="K157" s="72">
        <v>6</v>
      </c>
      <c r="L157" s="72">
        <v>7</v>
      </c>
    </row>
    <row r="158" spans="1:12" x14ac:dyDescent="0.25">
      <c r="A158" s="66" t="s">
        <v>29444</v>
      </c>
      <c r="B158" s="66" t="s">
        <v>5047</v>
      </c>
      <c r="C158" s="67">
        <v>500000</v>
      </c>
      <c r="D158" s="66" t="s">
        <v>30496</v>
      </c>
      <c r="E158" s="66" t="s">
        <v>5589</v>
      </c>
      <c r="F158" s="72">
        <v>1</v>
      </c>
      <c r="G158" s="72">
        <v>3</v>
      </c>
      <c r="H158" s="72">
        <v>1</v>
      </c>
      <c r="I158" s="72">
        <v>1</v>
      </c>
      <c r="J158" s="72">
        <v>1</v>
      </c>
      <c r="K158" s="72">
        <v>7</v>
      </c>
      <c r="L158" s="72">
        <v>1</v>
      </c>
    </row>
    <row r="159" spans="1:12" x14ac:dyDescent="0.25">
      <c r="A159" s="66" t="s">
        <v>29445</v>
      </c>
      <c r="B159" s="66" t="s">
        <v>5048</v>
      </c>
      <c r="C159" s="67">
        <v>500000</v>
      </c>
      <c r="D159" s="66" t="s">
        <v>30497</v>
      </c>
      <c r="E159" s="66" t="s">
        <v>7</v>
      </c>
      <c r="F159" s="72">
        <v>1</v>
      </c>
      <c r="G159" s="72">
        <v>3</v>
      </c>
      <c r="H159" s="72">
        <v>1</v>
      </c>
      <c r="I159" s="72">
        <v>1</v>
      </c>
      <c r="J159" s="72">
        <v>2</v>
      </c>
      <c r="K159" s="72">
        <v>1</v>
      </c>
      <c r="L159" s="72">
        <v>1</v>
      </c>
    </row>
    <row r="160" spans="1:12" x14ac:dyDescent="0.25">
      <c r="A160" s="66" t="s">
        <v>29445</v>
      </c>
      <c r="B160" s="66" t="s">
        <v>5048</v>
      </c>
      <c r="C160" s="67">
        <v>500000</v>
      </c>
      <c r="D160" s="66" t="s">
        <v>30498</v>
      </c>
      <c r="E160" s="66" t="s">
        <v>5590</v>
      </c>
      <c r="F160" s="72">
        <v>1</v>
      </c>
      <c r="G160" s="72">
        <v>3</v>
      </c>
      <c r="H160" s="72">
        <v>1</v>
      </c>
      <c r="I160" s="72">
        <v>1</v>
      </c>
      <c r="J160" s="72">
        <v>2</v>
      </c>
      <c r="K160" s="72">
        <v>1</v>
      </c>
      <c r="L160" s="72">
        <v>2</v>
      </c>
    </row>
    <row r="161" spans="1:12" x14ac:dyDescent="0.25">
      <c r="A161" s="66" t="s">
        <v>29446</v>
      </c>
      <c r="B161" s="66" t="s">
        <v>4564</v>
      </c>
      <c r="C161" s="67">
        <v>500000</v>
      </c>
      <c r="D161" s="66" t="s">
        <v>30499</v>
      </c>
      <c r="E161" s="66" t="s">
        <v>5591</v>
      </c>
      <c r="F161" s="72">
        <v>1</v>
      </c>
      <c r="G161" s="72">
        <v>3</v>
      </c>
      <c r="H161" s="72">
        <v>1</v>
      </c>
      <c r="I161" s="72">
        <v>1</v>
      </c>
      <c r="J161" s="72">
        <v>2</v>
      </c>
      <c r="K161" s="72">
        <v>1</v>
      </c>
      <c r="L161" s="72">
        <v>3</v>
      </c>
    </row>
    <row r="162" spans="1:12" x14ac:dyDescent="0.25">
      <c r="A162" s="66" t="s">
        <v>29447</v>
      </c>
      <c r="B162" s="66" t="s">
        <v>4565</v>
      </c>
      <c r="C162" s="67">
        <v>500000</v>
      </c>
      <c r="D162" s="66" t="s">
        <v>30500</v>
      </c>
      <c r="E162" s="66" t="s">
        <v>250</v>
      </c>
      <c r="F162" s="72">
        <v>1</v>
      </c>
      <c r="G162" s="72">
        <v>3</v>
      </c>
      <c r="H162" s="72">
        <v>1</v>
      </c>
      <c r="I162" s="72">
        <v>1</v>
      </c>
      <c r="J162" s="72">
        <v>2</v>
      </c>
      <c r="K162" s="72">
        <v>1</v>
      </c>
      <c r="L162" s="72">
        <v>4</v>
      </c>
    </row>
    <row r="163" spans="1:12" x14ac:dyDescent="0.25">
      <c r="A163" s="66" t="s">
        <v>29448</v>
      </c>
      <c r="B163" s="66" t="s">
        <v>5049</v>
      </c>
      <c r="C163" s="67">
        <v>500000</v>
      </c>
      <c r="D163" s="66" t="s">
        <v>30501</v>
      </c>
      <c r="E163" s="66" t="s">
        <v>5592</v>
      </c>
      <c r="F163" s="72">
        <v>1</v>
      </c>
      <c r="G163" s="72">
        <v>3</v>
      </c>
      <c r="H163" s="72">
        <v>1</v>
      </c>
      <c r="I163" s="72">
        <v>1</v>
      </c>
      <c r="J163" s="72">
        <v>2</v>
      </c>
      <c r="K163" s="72">
        <v>1</v>
      </c>
      <c r="L163" s="72">
        <v>5</v>
      </c>
    </row>
    <row r="164" spans="1:12" x14ac:dyDescent="0.25">
      <c r="A164" s="66" t="s">
        <v>29449</v>
      </c>
      <c r="B164" s="66" t="s">
        <v>4566</v>
      </c>
      <c r="C164" s="67">
        <v>500000</v>
      </c>
      <c r="D164" s="66" t="s">
        <v>30502</v>
      </c>
      <c r="E164" s="66" t="s">
        <v>5593</v>
      </c>
      <c r="F164" s="72">
        <v>1</v>
      </c>
      <c r="G164" s="72">
        <v>3</v>
      </c>
      <c r="H164" s="72">
        <v>1</v>
      </c>
      <c r="I164" s="72">
        <v>1</v>
      </c>
      <c r="J164" s="72">
        <v>2</v>
      </c>
      <c r="K164" s="72">
        <v>1</v>
      </c>
      <c r="L164" s="72">
        <v>6</v>
      </c>
    </row>
    <row r="165" spans="1:12" x14ac:dyDescent="0.25">
      <c r="A165" s="66" t="s">
        <v>29450</v>
      </c>
      <c r="B165" s="66" t="s">
        <v>4567</v>
      </c>
      <c r="C165" s="67">
        <v>500000</v>
      </c>
      <c r="D165" s="66" t="s">
        <v>30503</v>
      </c>
      <c r="E165" s="66" t="s">
        <v>5594</v>
      </c>
      <c r="F165" s="72">
        <v>1</v>
      </c>
      <c r="G165" s="72">
        <v>3</v>
      </c>
      <c r="H165" s="72">
        <v>1</v>
      </c>
      <c r="I165" s="72">
        <v>1</v>
      </c>
      <c r="J165" s="72">
        <v>2</v>
      </c>
      <c r="K165" s="72">
        <v>1</v>
      </c>
      <c r="L165" s="72">
        <v>7</v>
      </c>
    </row>
    <row r="166" spans="1:12" x14ac:dyDescent="0.25">
      <c r="A166" s="66" t="s">
        <v>29451</v>
      </c>
      <c r="B166" s="66" t="s">
        <v>5050</v>
      </c>
      <c r="C166" s="67">
        <v>500000</v>
      </c>
      <c r="D166" s="66" t="s">
        <v>30504</v>
      </c>
      <c r="E166" s="66" t="s">
        <v>5595</v>
      </c>
      <c r="F166" s="72">
        <v>1</v>
      </c>
      <c r="G166" s="72">
        <v>3</v>
      </c>
      <c r="H166" s="72">
        <v>1</v>
      </c>
      <c r="I166" s="72">
        <v>1</v>
      </c>
      <c r="J166" s="72">
        <v>2</v>
      </c>
      <c r="K166" s="72">
        <v>1</v>
      </c>
      <c r="L166" s="72">
        <v>8</v>
      </c>
    </row>
    <row r="167" spans="1:12" x14ac:dyDescent="0.25">
      <c r="A167" s="66" t="s">
        <v>29452</v>
      </c>
      <c r="B167" s="66" t="s">
        <v>4568</v>
      </c>
      <c r="C167" s="67">
        <v>500000</v>
      </c>
      <c r="D167" s="66" t="s">
        <v>30505</v>
      </c>
      <c r="E167" s="66" t="s">
        <v>5596</v>
      </c>
      <c r="F167" s="72">
        <v>1</v>
      </c>
      <c r="G167" s="72">
        <v>3</v>
      </c>
      <c r="H167" s="72">
        <v>1</v>
      </c>
      <c r="I167" s="72">
        <v>1</v>
      </c>
      <c r="J167" s="72">
        <v>2</v>
      </c>
      <c r="K167" s="72">
        <v>1</v>
      </c>
      <c r="L167" s="72">
        <v>9</v>
      </c>
    </row>
    <row r="168" spans="1:12" x14ac:dyDescent="0.25">
      <c r="A168" s="66" t="s">
        <v>29453</v>
      </c>
      <c r="B168" s="66" t="s">
        <v>4569</v>
      </c>
      <c r="C168" s="67">
        <v>500000</v>
      </c>
      <c r="D168" s="66" t="s">
        <v>30506</v>
      </c>
      <c r="E168" s="66" t="s">
        <v>5597</v>
      </c>
      <c r="F168" s="72">
        <v>1</v>
      </c>
      <c r="G168" s="72">
        <v>3</v>
      </c>
      <c r="H168" s="72">
        <v>1</v>
      </c>
      <c r="I168" s="72">
        <v>1</v>
      </c>
      <c r="J168" s="72">
        <v>2</v>
      </c>
      <c r="K168" s="72">
        <v>1</v>
      </c>
      <c r="L168" s="72">
        <v>10</v>
      </c>
    </row>
    <row r="169" spans="1:12" x14ac:dyDescent="0.25">
      <c r="A169" s="66" t="s">
        <v>29454</v>
      </c>
      <c r="B169" s="66" t="s">
        <v>4570</v>
      </c>
      <c r="C169" s="67">
        <v>500000</v>
      </c>
      <c r="D169" s="66" t="s">
        <v>30507</v>
      </c>
      <c r="E169" s="66" t="s">
        <v>5</v>
      </c>
      <c r="F169" s="72">
        <v>1</v>
      </c>
      <c r="G169" s="72">
        <v>3</v>
      </c>
      <c r="H169" s="72">
        <v>1</v>
      </c>
      <c r="I169" s="72">
        <v>1</v>
      </c>
      <c r="J169" s="72">
        <v>2</v>
      </c>
      <c r="K169" s="72">
        <v>2</v>
      </c>
      <c r="L169" s="72">
        <v>1</v>
      </c>
    </row>
    <row r="170" spans="1:12" x14ac:dyDescent="0.25">
      <c r="A170" s="66" t="s">
        <v>29455</v>
      </c>
      <c r="B170" s="66" t="s">
        <v>4571</v>
      </c>
      <c r="C170" s="67">
        <v>500000</v>
      </c>
      <c r="D170" s="66" t="s">
        <v>30508</v>
      </c>
      <c r="E170" s="66" t="s">
        <v>5598</v>
      </c>
      <c r="F170" s="72">
        <v>1</v>
      </c>
      <c r="G170" s="72">
        <v>3</v>
      </c>
      <c r="H170" s="72">
        <v>1</v>
      </c>
      <c r="I170" s="72">
        <v>1</v>
      </c>
      <c r="J170" s="72">
        <v>2</v>
      </c>
      <c r="K170" s="72">
        <v>2</v>
      </c>
      <c r="L170" s="72">
        <v>2</v>
      </c>
    </row>
    <row r="171" spans="1:12" x14ac:dyDescent="0.25">
      <c r="A171" s="66" t="s">
        <v>29456</v>
      </c>
      <c r="B171" s="66" t="s">
        <v>4572</v>
      </c>
      <c r="C171" s="67">
        <v>500000</v>
      </c>
      <c r="D171" s="66" t="s">
        <v>30509</v>
      </c>
      <c r="E171" s="66" t="s">
        <v>5599</v>
      </c>
      <c r="F171" s="72">
        <v>1</v>
      </c>
      <c r="G171" s="72">
        <v>3</v>
      </c>
      <c r="H171" s="72">
        <v>1</v>
      </c>
      <c r="I171" s="72">
        <v>1</v>
      </c>
      <c r="J171" s="72">
        <v>2</v>
      </c>
      <c r="K171" s="72">
        <v>2</v>
      </c>
      <c r="L171" s="72">
        <v>3</v>
      </c>
    </row>
    <row r="172" spans="1:12" x14ac:dyDescent="0.25">
      <c r="A172" s="66" t="s">
        <v>29457</v>
      </c>
      <c r="B172" s="66" t="s">
        <v>4573</v>
      </c>
      <c r="C172" s="67">
        <v>500000</v>
      </c>
      <c r="D172" s="66" t="s">
        <v>30510</v>
      </c>
      <c r="E172" s="66" t="s">
        <v>5600</v>
      </c>
      <c r="F172" s="72">
        <v>1</v>
      </c>
      <c r="G172" s="72">
        <v>3</v>
      </c>
      <c r="H172" s="72">
        <v>1</v>
      </c>
      <c r="I172" s="72">
        <v>1</v>
      </c>
      <c r="J172" s="72">
        <v>2</v>
      </c>
      <c r="K172" s="72">
        <v>2</v>
      </c>
      <c r="L172" s="72">
        <v>4</v>
      </c>
    </row>
    <row r="173" spans="1:12" x14ac:dyDescent="0.25">
      <c r="A173" s="66" t="s">
        <v>29458</v>
      </c>
      <c r="B173" s="66" t="s">
        <v>4574</v>
      </c>
      <c r="C173" s="67">
        <v>500000</v>
      </c>
      <c r="D173" s="66" t="s">
        <v>30511</v>
      </c>
      <c r="E173" s="66" t="s">
        <v>5601</v>
      </c>
      <c r="F173" s="72">
        <v>1</v>
      </c>
      <c r="G173" s="72">
        <v>3</v>
      </c>
      <c r="H173" s="72">
        <v>1</v>
      </c>
      <c r="I173" s="72">
        <v>1</v>
      </c>
      <c r="J173" s="72">
        <v>2</v>
      </c>
      <c r="K173" s="72">
        <v>3</v>
      </c>
      <c r="L173" s="72">
        <v>1</v>
      </c>
    </row>
    <row r="174" spans="1:12" x14ac:dyDescent="0.25">
      <c r="A174" s="66" t="s">
        <v>29459</v>
      </c>
      <c r="B174" s="66" t="s">
        <v>4575</v>
      </c>
      <c r="C174" s="67">
        <v>500000</v>
      </c>
      <c r="D174" s="66" t="s">
        <v>30512</v>
      </c>
      <c r="E174" s="66" t="s">
        <v>5602</v>
      </c>
      <c r="F174" s="72">
        <v>1</v>
      </c>
      <c r="G174" s="72">
        <v>3</v>
      </c>
      <c r="H174" s="72">
        <v>1</v>
      </c>
      <c r="I174" s="72">
        <v>1</v>
      </c>
      <c r="J174" s="72">
        <v>2</v>
      </c>
      <c r="K174" s="72">
        <v>3</v>
      </c>
      <c r="L174" s="72">
        <v>2</v>
      </c>
    </row>
    <row r="175" spans="1:12" x14ac:dyDescent="0.25">
      <c r="A175" s="66" t="s">
        <v>29460</v>
      </c>
      <c r="B175" s="66" t="s">
        <v>4576</v>
      </c>
      <c r="C175" s="67">
        <v>500000</v>
      </c>
      <c r="D175" s="66" t="s">
        <v>30513</v>
      </c>
      <c r="E175" s="66" t="s">
        <v>5603</v>
      </c>
      <c r="F175" s="72">
        <v>1</v>
      </c>
      <c r="G175" s="72">
        <v>3</v>
      </c>
      <c r="H175" s="72">
        <v>1</v>
      </c>
      <c r="I175" s="72">
        <v>1</v>
      </c>
      <c r="J175" s="72">
        <v>2</v>
      </c>
      <c r="K175" s="72">
        <v>3</v>
      </c>
      <c r="L175" s="72">
        <v>3</v>
      </c>
    </row>
    <row r="176" spans="1:12" x14ac:dyDescent="0.25">
      <c r="A176" s="66" t="s">
        <v>29461</v>
      </c>
      <c r="B176" s="66" t="s">
        <v>5051</v>
      </c>
      <c r="C176" s="67">
        <v>500000</v>
      </c>
      <c r="D176" s="66" t="s">
        <v>30514</v>
      </c>
      <c r="E176" s="66" t="s">
        <v>5604</v>
      </c>
      <c r="F176" s="72">
        <v>1</v>
      </c>
      <c r="G176" s="72">
        <v>3</v>
      </c>
      <c r="H176" s="72">
        <v>1</v>
      </c>
      <c r="I176" s="72">
        <v>1</v>
      </c>
      <c r="J176" s="72">
        <v>2</v>
      </c>
      <c r="K176" s="72">
        <v>3</v>
      </c>
      <c r="L176" s="72">
        <v>4</v>
      </c>
    </row>
    <row r="177" spans="1:12" x14ac:dyDescent="0.25">
      <c r="A177" s="66" t="s">
        <v>29462</v>
      </c>
      <c r="B177" s="66" t="s">
        <v>4577</v>
      </c>
      <c r="C177" s="67">
        <v>500000</v>
      </c>
      <c r="D177" s="66" t="s">
        <v>30515</v>
      </c>
      <c r="E177" s="66" t="s">
        <v>5605</v>
      </c>
      <c r="F177" s="72">
        <v>1</v>
      </c>
      <c r="G177" s="72">
        <v>3</v>
      </c>
      <c r="H177" s="72">
        <v>1</v>
      </c>
      <c r="I177" s="72">
        <v>1</v>
      </c>
      <c r="J177" s="72">
        <v>2</v>
      </c>
      <c r="K177" s="72">
        <v>4</v>
      </c>
      <c r="L177" s="72">
        <v>1</v>
      </c>
    </row>
    <row r="178" spans="1:12" x14ac:dyDescent="0.25">
      <c r="A178" s="66" t="s">
        <v>29463</v>
      </c>
      <c r="B178" s="66" t="s">
        <v>4570</v>
      </c>
      <c r="C178" s="67">
        <v>500000</v>
      </c>
      <c r="D178" s="66" t="s">
        <v>30516</v>
      </c>
      <c r="E178" s="66" t="s">
        <v>5606</v>
      </c>
      <c r="F178" s="72">
        <v>1</v>
      </c>
      <c r="G178" s="72">
        <v>3</v>
      </c>
      <c r="H178" s="72">
        <v>1</v>
      </c>
      <c r="I178" s="72">
        <v>1</v>
      </c>
      <c r="J178" s="72">
        <v>2</v>
      </c>
      <c r="K178" s="72">
        <v>4</v>
      </c>
      <c r="L178" s="72">
        <v>2</v>
      </c>
    </row>
    <row r="179" spans="1:12" x14ac:dyDescent="0.25">
      <c r="A179" s="66" t="s">
        <v>29464</v>
      </c>
      <c r="B179" s="66" t="s">
        <v>4571</v>
      </c>
      <c r="C179" s="67">
        <v>500000</v>
      </c>
      <c r="D179" s="66" t="s">
        <v>30517</v>
      </c>
      <c r="E179" s="66" t="s">
        <v>5607</v>
      </c>
      <c r="F179" s="72">
        <v>1</v>
      </c>
      <c r="G179" s="72">
        <v>3</v>
      </c>
      <c r="H179" s="72">
        <v>1</v>
      </c>
      <c r="I179" s="72">
        <v>1</v>
      </c>
      <c r="J179" s="72">
        <v>2</v>
      </c>
      <c r="K179" s="72">
        <v>4</v>
      </c>
      <c r="L179" s="72">
        <v>3</v>
      </c>
    </row>
    <row r="180" spans="1:12" x14ac:dyDescent="0.25">
      <c r="A180" s="66" t="s">
        <v>29465</v>
      </c>
      <c r="B180" s="66" t="s">
        <v>5052</v>
      </c>
      <c r="C180" s="67">
        <v>500000</v>
      </c>
      <c r="D180" s="66" t="s">
        <v>30518</v>
      </c>
      <c r="E180" s="66" t="s">
        <v>5608</v>
      </c>
      <c r="F180" s="72">
        <v>1</v>
      </c>
      <c r="G180" s="72">
        <v>3</v>
      </c>
      <c r="H180" s="72">
        <v>1</v>
      </c>
      <c r="I180" s="72">
        <v>1</v>
      </c>
      <c r="J180" s="72">
        <v>2</v>
      </c>
      <c r="K180" s="72">
        <v>4</v>
      </c>
      <c r="L180" s="72">
        <v>4</v>
      </c>
    </row>
    <row r="181" spans="1:12" x14ac:dyDescent="0.25">
      <c r="A181" s="66" t="s">
        <v>29466</v>
      </c>
      <c r="B181" s="66" t="s">
        <v>4578</v>
      </c>
      <c r="C181" s="67">
        <v>500000</v>
      </c>
      <c r="D181" s="66" t="s">
        <v>30519</v>
      </c>
      <c r="E181" s="66" t="s">
        <v>5609</v>
      </c>
      <c r="F181" s="72">
        <v>1</v>
      </c>
      <c r="G181" s="72">
        <v>3</v>
      </c>
      <c r="H181" s="72">
        <v>1</v>
      </c>
      <c r="I181" s="72">
        <v>1</v>
      </c>
      <c r="J181" s="72">
        <v>2</v>
      </c>
      <c r="K181" s="72">
        <v>4</v>
      </c>
      <c r="L181" s="72">
        <v>5</v>
      </c>
    </row>
    <row r="182" spans="1:12" x14ac:dyDescent="0.25">
      <c r="A182" s="66" t="s">
        <v>29467</v>
      </c>
      <c r="B182" s="66" t="s">
        <v>4579</v>
      </c>
      <c r="C182" s="67">
        <v>500000</v>
      </c>
      <c r="D182" s="66" t="s">
        <v>30520</v>
      </c>
      <c r="E182" s="66" t="s">
        <v>5610</v>
      </c>
      <c r="F182" s="72">
        <v>1</v>
      </c>
      <c r="G182" s="72">
        <v>3</v>
      </c>
      <c r="H182" s="72">
        <v>1</v>
      </c>
      <c r="I182" s="72">
        <v>1</v>
      </c>
      <c r="J182" s="72">
        <v>2</v>
      </c>
      <c r="K182" s="72">
        <v>4</v>
      </c>
      <c r="L182" s="72">
        <v>6</v>
      </c>
    </row>
    <row r="183" spans="1:12" x14ac:dyDescent="0.25">
      <c r="A183" s="66" t="s">
        <v>29468</v>
      </c>
      <c r="B183" s="66" t="s">
        <v>4580</v>
      </c>
      <c r="C183" s="67">
        <v>500000</v>
      </c>
      <c r="D183" s="66" t="s">
        <v>30521</v>
      </c>
      <c r="E183" s="66" t="s">
        <v>5611</v>
      </c>
      <c r="F183" s="72">
        <v>1</v>
      </c>
      <c r="G183" s="72">
        <v>3</v>
      </c>
      <c r="H183" s="72">
        <v>1</v>
      </c>
      <c r="I183" s="72">
        <v>1</v>
      </c>
      <c r="J183" s="72">
        <v>2</v>
      </c>
      <c r="K183" s="72">
        <v>4</v>
      </c>
      <c r="L183" s="72">
        <v>7</v>
      </c>
    </row>
    <row r="184" spans="1:12" x14ac:dyDescent="0.25">
      <c r="A184" s="66" t="s">
        <v>29469</v>
      </c>
      <c r="B184" s="66" t="s">
        <v>4581</v>
      </c>
      <c r="C184" s="67">
        <v>500000</v>
      </c>
      <c r="D184" s="66" t="s">
        <v>30522</v>
      </c>
      <c r="E184" s="66" t="s">
        <v>5612</v>
      </c>
      <c r="F184" s="72">
        <v>1</v>
      </c>
      <c r="G184" s="72">
        <v>3</v>
      </c>
      <c r="H184" s="72">
        <v>1</v>
      </c>
      <c r="I184" s="72">
        <v>1</v>
      </c>
      <c r="J184" s="72">
        <v>2</v>
      </c>
      <c r="K184" s="72">
        <v>4</v>
      </c>
      <c r="L184" s="72">
        <v>8</v>
      </c>
    </row>
    <row r="185" spans="1:12" x14ac:dyDescent="0.25">
      <c r="A185" s="66" t="s">
        <v>29470</v>
      </c>
      <c r="B185" s="66" t="s">
        <v>4582</v>
      </c>
      <c r="C185" s="67">
        <v>500000</v>
      </c>
      <c r="D185" s="66" t="s">
        <v>30523</v>
      </c>
      <c r="E185" s="66" t="s">
        <v>5613</v>
      </c>
      <c r="F185" s="72">
        <v>1</v>
      </c>
      <c r="G185" s="72">
        <v>3</v>
      </c>
      <c r="H185" s="72">
        <v>1</v>
      </c>
      <c r="I185" s="72">
        <v>1</v>
      </c>
      <c r="J185" s="72">
        <v>2</v>
      </c>
      <c r="K185" s="72">
        <v>4</v>
      </c>
      <c r="L185" s="72">
        <v>9</v>
      </c>
    </row>
    <row r="186" spans="1:12" x14ac:dyDescent="0.25">
      <c r="A186" s="66" t="s">
        <v>29471</v>
      </c>
      <c r="B186" s="66" t="s">
        <v>4582</v>
      </c>
      <c r="C186" s="67">
        <v>500000</v>
      </c>
      <c r="D186" s="66" t="s">
        <v>30524</v>
      </c>
      <c r="E186" s="66" t="s">
        <v>5614</v>
      </c>
      <c r="F186" s="72">
        <v>1</v>
      </c>
      <c r="G186" s="72">
        <v>3</v>
      </c>
      <c r="H186" s="72">
        <v>1</v>
      </c>
      <c r="I186" s="72">
        <v>1</v>
      </c>
      <c r="J186" s="72">
        <v>2</v>
      </c>
      <c r="K186" s="72">
        <v>4</v>
      </c>
      <c r="L186" s="72">
        <v>10</v>
      </c>
    </row>
    <row r="187" spans="1:12" x14ac:dyDescent="0.25">
      <c r="A187" s="66" t="s">
        <v>29472</v>
      </c>
      <c r="B187" s="66" t="s">
        <v>4583</v>
      </c>
      <c r="C187" s="67">
        <v>500000</v>
      </c>
      <c r="D187" s="66" t="s">
        <v>30525</v>
      </c>
      <c r="E187" s="66" t="s">
        <v>5615</v>
      </c>
      <c r="F187" s="72">
        <v>1</v>
      </c>
      <c r="G187" s="72">
        <v>3</v>
      </c>
      <c r="H187" s="72">
        <v>1</v>
      </c>
      <c r="I187" s="72">
        <v>1</v>
      </c>
      <c r="J187" s="72">
        <v>2</v>
      </c>
      <c r="K187" s="72">
        <v>5</v>
      </c>
      <c r="L187" s="72">
        <v>1</v>
      </c>
    </row>
    <row r="188" spans="1:12" x14ac:dyDescent="0.25">
      <c r="A188" s="66" t="s">
        <v>29473</v>
      </c>
      <c r="B188" s="66" t="s">
        <v>5053</v>
      </c>
      <c r="C188" s="67">
        <v>500000</v>
      </c>
      <c r="D188" s="66" t="s">
        <v>30526</v>
      </c>
      <c r="E188" s="66" t="s">
        <v>5616</v>
      </c>
      <c r="F188" s="72">
        <v>1</v>
      </c>
      <c r="G188" s="72">
        <v>3</v>
      </c>
      <c r="H188" s="72">
        <v>1</v>
      </c>
      <c r="I188" s="72">
        <v>1</v>
      </c>
      <c r="J188" s="72">
        <v>2</v>
      </c>
      <c r="K188" s="72">
        <v>5</v>
      </c>
      <c r="L188" s="72">
        <v>2</v>
      </c>
    </row>
    <row r="189" spans="1:12" x14ac:dyDescent="0.25">
      <c r="A189" s="66" t="s">
        <v>29474</v>
      </c>
      <c r="B189" s="66" t="s">
        <v>5054</v>
      </c>
      <c r="C189" s="67">
        <v>500000</v>
      </c>
      <c r="D189" s="66" t="s">
        <v>30527</v>
      </c>
      <c r="E189" s="66" t="s">
        <v>5617</v>
      </c>
      <c r="F189" s="72">
        <v>1</v>
      </c>
      <c r="G189" s="72">
        <v>3</v>
      </c>
      <c r="H189" s="72">
        <v>1</v>
      </c>
      <c r="I189" s="72">
        <v>1</v>
      </c>
      <c r="J189" s="72">
        <v>2</v>
      </c>
      <c r="K189" s="72">
        <v>5</v>
      </c>
      <c r="L189" s="72">
        <v>3</v>
      </c>
    </row>
    <row r="190" spans="1:12" x14ac:dyDescent="0.25">
      <c r="A190" s="66" t="s">
        <v>29475</v>
      </c>
      <c r="B190" s="66" t="s">
        <v>4584</v>
      </c>
      <c r="C190" s="67">
        <v>500000</v>
      </c>
      <c r="D190" s="66" t="s">
        <v>30528</v>
      </c>
      <c r="E190" s="66" t="s">
        <v>5618</v>
      </c>
      <c r="F190" s="72">
        <v>1</v>
      </c>
      <c r="G190" s="72">
        <v>3</v>
      </c>
      <c r="H190" s="72">
        <v>1</v>
      </c>
      <c r="I190" s="72">
        <v>1</v>
      </c>
      <c r="J190" s="72">
        <v>2</v>
      </c>
      <c r="K190" s="72">
        <v>5</v>
      </c>
      <c r="L190" s="72">
        <v>4</v>
      </c>
    </row>
    <row r="191" spans="1:12" x14ac:dyDescent="0.25">
      <c r="A191" s="66" t="s">
        <v>29476</v>
      </c>
      <c r="B191" s="66" t="s">
        <v>4585</v>
      </c>
      <c r="C191" s="67">
        <v>500000</v>
      </c>
      <c r="D191" s="66" t="s">
        <v>30529</v>
      </c>
      <c r="E191" s="66" t="s">
        <v>5619</v>
      </c>
      <c r="F191" s="72">
        <v>1</v>
      </c>
      <c r="G191" s="72">
        <v>3</v>
      </c>
      <c r="H191" s="72">
        <v>1</v>
      </c>
      <c r="I191" s="72">
        <v>1</v>
      </c>
      <c r="J191" s="72">
        <v>2</v>
      </c>
      <c r="K191" s="72">
        <v>5</v>
      </c>
      <c r="L191" s="72">
        <v>5</v>
      </c>
    </row>
    <row r="192" spans="1:12" x14ac:dyDescent="0.25">
      <c r="A192" s="66" t="s">
        <v>29477</v>
      </c>
      <c r="B192" s="66" t="s">
        <v>4586</v>
      </c>
      <c r="C192" s="67">
        <v>500000</v>
      </c>
      <c r="D192" s="66" t="s">
        <v>30530</v>
      </c>
      <c r="E192" s="66" t="s">
        <v>5620</v>
      </c>
      <c r="F192" s="72">
        <v>1</v>
      </c>
      <c r="G192" s="72">
        <v>3</v>
      </c>
      <c r="H192" s="72">
        <v>1</v>
      </c>
      <c r="I192" s="72">
        <v>1</v>
      </c>
      <c r="J192" s="72">
        <v>2</v>
      </c>
      <c r="K192" s="72">
        <v>6</v>
      </c>
      <c r="L192" s="72">
        <v>1</v>
      </c>
    </row>
    <row r="193" spans="1:12" x14ac:dyDescent="0.25">
      <c r="A193" s="66" t="s">
        <v>29478</v>
      </c>
      <c r="B193" s="66" t="s">
        <v>4587</v>
      </c>
      <c r="C193" s="67">
        <v>500000</v>
      </c>
      <c r="D193" s="66" t="s">
        <v>30531</v>
      </c>
      <c r="E193" s="66" t="s">
        <v>9</v>
      </c>
      <c r="F193" s="72">
        <v>1</v>
      </c>
      <c r="G193" s="72">
        <v>3</v>
      </c>
      <c r="H193" s="72">
        <v>1</v>
      </c>
      <c r="I193" s="72">
        <v>1</v>
      </c>
      <c r="J193" s="72">
        <v>2</v>
      </c>
      <c r="K193" s="72">
        <v>6</v>
      </c>
      <c r="L193" s="72">
        <v>2</v>
      </c>
    </row>
    <row r="194" spans="1:12" x14ac:dyDescent="0.25">
      <c r="A194" s="66" t="s">
        <v>29479</v>
      </c>
      <c r="B194" s="66" t="s">
        <v>4588</v>
      </c>
      <c r="C194" s="67">
        <v>500000</v>
      </c>
      <c r="D194" s="66" t="s">
        <v>30532</v>
      </c>
      <c r="E194" s="66" t="s">
        <v>5621</v>
      </c>
      <c r="F194" s="72">
        <v>1</v>
      </c>
      <c r="G194" s="72">
        <v>3</v>
      </c>
      <c r="H194" s="72">
        <v>1</v>
      </c>
      <c r="I194" s="72">
        <v>1</v>
      </c>
      <c r="J194" s="72">
        <v>2</v>
      </c>
      <c r="K194" s="72">
        <v>6</v>
      </c>
      <c r="L194" s="72">
        <v>3</v>
      </c>
    </row>
    <row r="195" spans="1:12" x14ac:dyDescent="0.25">
      <c r="A195" s="66" t="s">
        <v>29480</v>
      </c>
      <c r="B195" s="66" t="s">
        <v>4589</v>
      </c>
      <c r="C195" s="67">
        <v>500000</v>
      </c>
      <c r="D195" s="66" t="s">
        <v>30533</v>
      </c>
      <c r="E195" s="66" t="s">
        <v>5622</v>
      </c>
      <c r="F195" s="72">
        <v>1</v>
      </c>
      <c r="G195" s="72">
        <v>3</v>
      </c>
      <c r="H195" s="72">
        <v>1</v>
      </c>
      <c r="I195" s="72">
        <v>1</v>
      </c>
      <c r="J195" s="72">
        <v>2</v>
      </c>
      <c r="K195" s="72">
        <v>6</v>
      </c>
      <c r="L195" s="72">
        <v>4</v>
      </c>
    </row>
    <row r="196" spans="1:12" x14ac:dyDescent="0.25">
      <c r="A196" s="66" t="s">
        <v>29481</v>
      </c>
      <c r="B196" s="66" t="s">
        <v>4590</v>
      </c>
      <c r="C196" s="67">
        <v>500000</v>
      </c>
      <c r="D196" s="66" t="s">
        <v>30534</v>
      </c>
      <c r="E196" s="66" t="s">
        <v>5623</v>
      </c>
      <c r="F196" s="72">
        <v>1</v>
      </c>
      <c r="G196" s="72">
        <v>3</v>
      </c>
      <c r="H196" s="72">
        <v>1</v>
      </c>
      <c r="I196" s="72">
        <v>1</v>
      </c>
      <c r="J196" s="72">
        <v>2</v>
      </c>
      <c r="K196" s="72">
        <v>7</v>
      </c>
      <c r="L196" s="72">
        <v>1</v>
      </c>
    </row>
    <row r="197" spans="1:12" x14ac:dyDescent="0.25">
      <c r="A197" s="66" t="s">
        <v>29482</v>
      </c>
      <c r="B197" s="66" t="s">
        <v>4591</v>
      </c>
      <c r="C197" s="67">
        <v>500000</v>
      </c>
      <c r="D197" s="66" t="s">
        <v>30535</v>
      </c>
      <c r="E197" s="66" t="s">
        <v>5624</v>
      </c>
      <c r="F197" s="72">
        <v>1</v>
      </c>
      <c r="G197" s="72">
        <v>3</v>
      </c>
      <c r="H197" s="72">
        <v>1</v>
      </c>
      <c r="I197" s="72">
        <v>1</v>
      </c>
      <c r="J197" s="72">
        <v>2</v>
      </c>
      <c r="K197" s="72">
        <v>7</v>
      </c>
      <c r="L197" s="72">
        <v>2</v>
      </c>
    </row>
    <row r="198" spans="1:12" x14ac:dyDescent="0.25">
      <c r="A198" s="66" t="s">
        <v>29483</v>
      </c>
      <c r="B198" s="66" t="s">
        <v>4595</v>
      </c>
      <c r="C198" s="67">
        <v>500000</v>
      </c>
      <c r="D198" s="66" t="s">
        <v>30536</v>
      </c>
      <c r="E198" s="66" t="s">
        <v>251</v>
      </c>
      <c r="F198" s="72">
        <v>1</v>
      </c>
      <c r="G198" s="72">
        <v>3</v>
      </c>
      <c r="H198" s="72">
        <v>1</v>
      </c>
      <c r="I198" s="72">
        <v>1</v>
      </c>
      <c r="J198" s="72">
        <v>2</v>
      </c>
      <c r="K198" s="72">
        <v>8</v>
      </c>
      <c r="L198" s="72">
        <v>1</v>
      </c>
    </row>
    <row r="199" spans="1:12" x14ac:dyDescent="0.25">
      <c r="A199" s="66" t="s">
        <v>29484</v>
      </c>
      <c r="B199" s="66" t="s">
        <v>4596</v>
      </c>
      <c r="C199" s="67">
        <v>500000</v>
      </c>
      <c r="D199" s="66" t="s">
        <v>30537</v>
      </c>
      <c r="E199" s="66" t="s">
        <v>5625</v>
      </c>
      <c r="F199" s="72">
        <v>1</v>
      </c>
      <c r="G199" s="72">
        <v>3</v>
      </c>
      <c r="H199" s="72">
        <v>1</v>
      </c>
      <c r="I199" s="72">
        <v>1</v>
      </c>
      <c r="J199" s="72">
        <v>2</v>
      </c>
      <c r="K199" s="72">
        <v>8</v>
      </c>
      <c r="L199" s="72">
        <v>2</v>
      </c>
    </row>
    <row r="200" spans="1:12" x14ac:dyDescent="0.25">
      <c r="A200" s="66" t="s">
        <v>29485</v>
      </c>
      <c r="B200" s="66" t="s">
        <v>4597</v>
      </c>
      <c r="C200" s="67">
        <v>500000</v>
      </c>
      <c r="D200" s="66" t="s">
        <v>30538</v>
      </c>
      <c r="E200" s="66" t="s">
        <v>5626</v>
      </c>
      <c r="F200" s="72">
        <v>1</v>
      </c>
      <c r="G200" s="72">
        <v>3</v>
      </c>
      <c r="H200" s="72">
        <v>1</v>
      </c>
      <c r="I200" s="72">
        <v>1</v>
      </c>
      <c r="J200" s="72">
        <v>2</v>
      </c>
      <c r="K200" s="72">
        <v>8</v>
      </c>
      <c r="L200" s="72">
        <v>3</v>
      </c>
    </row>
    <row r="201" spans="1:12" x14ac:dyDescent="0.25">
      <c r="A201" s="66" t="s">
        <v>29486</v>
      </c>
      <c r="B201" s="66" t="s">
        <v>4598</v>
      </c>
      <c r="C201" s="67">
        <v>500000</v>
      </c>
      <c r="D201" s="66" t="s">
        <v>30539</v>
      </c>
      <c r="E201" s="66" t="s">
        <v>5627</v>
      </c>
      <c r="F201" s="72">
        <v>1</v>
      </c>
      <c r="G201" s="72">
        <v>3</v>
      </c>
      <c r="H201" s="72">
        <v>1</v>
      </c>
      <c r="I201" s="72">
        <v>1</v>
      </c>
      <c r="J201" s="72">
        <v>2</v>
      </c>
      <c r="K201" s="72">
        <v>8</v>
      </c>
      <c r="L201" s="72">
        <v>4</v>
      </c>
    </row>
    <row r="202" spans="1:12" x14ac:dyDescent="0.25">
      <c r="A202" s="66" t="s">
        <v>29487</v>
      </c>
      <c r="B202" s="66" t="s">
        <v>4599</v>
      </c>
      <c r="C202" s="67">
        <v>500000</v>
      </c>
      <c r="D202" s="66" t="s">
        <v>30540</v>
      </c>
      <c r="E202" s="66" t="s">
        <v>252</v>
      </c>
      <c r="F202" s="72">
        <v>1</v>
      </c>
      <c r="G202" s="72">
        <v>3</v>
      </c>
      <c r="H202" s="72">
        <v>1</v>
      </c>
      <c r="I202" s="72">
        <v>1</v>
      </c>
      <c r="J202" s="72">
        <v>2</v>
      </c>
      <c r="K202" s="72">
        <v>8</v>
      </c>
      <c r="L202" s="72">
        <v>5</v>
      </c>
    </row>
    <row r="203" spans="1:12" x14ac:dyDescent="0.25">
      <c r="A203" s="66" t="s">
        <v>29488</v>
      </c>
      <c r="B203" s="66" t="s">
        <v>4600</v>
      </c>
      <c r="C203" s="67">
        <v>500000</v>
      </c>
      <c r="D203" s="66" t="s">
        <v>30541</v>
      </c>
      <c r="E203" s="66" t="s">
        <v>253</v>
      </c>
      <c r="F203" s="72">
        <v>1</v>
      </c>
      <c r="G203" s="72">
        <v>3</v>
      </c>
      <c r="H203" s="72">
        <v>1</v>
      </c>
      <c r="I203" s="72">
        <v>1</v>
      </c>
      <c r="J203" s="72">
        <v>2</v>
      </c>
      <c r="K203" s="72">
        <v>8</v>
      </c>
      <c r="L203" s="72">
        <v>6</v>
      </c>
    </row>
    <row r="204" spans="1:12" x14ac:dyDescent="0.25">
      <c r="A204" s="66" t="s">
        <v>29489</v>
      </c>
      <c r="B204" s="66" t="s">
        <v>5055</v>
      </c>
      <c r="C204" s="67">
        <v>500000</v>
      </c>
      <c r="D204" s="66" t="s">
        <v>30542</v>
      </c>
      <c r="E204" s="66" t="s">
        <v>254</v>
      </c>
      <c r="F204" s="72">
        <v>1</v>
      </c>
      <c r="G204" s="72">
        <v>3</v>
      </c>
      <c r="H204" s="72">
        <v>1</v>
      </c>
      <c r="I204" s="72">
        <v>1</v>
      </c>
      <c r="J204" s="72">
        <v>2</v>
      </c>
      <c r="K204" s="72">
        <v>8</v>
      </c>
      <c r="L204" s="72">
        <v>7</v>
      </c>
    </row>
    <row r="205" spans="1:12" x14ac:dyDescent="0.25">
      <c r="A205" s="66" t="s">
        <v>29490</v>
      </c>
      <c r="B205" s="66" t="s">
        <v>5056</v>
      </c>
      <c r="C205" s="67">
        <v>500000</v>
      </c>
      <c r="D205" s="66" t="s">
        <v>30543</v>
      </c>
      <c r="E205" s="66" t="s">
        <v>255</v>
      </c>
      <c r="F205" s="72">
        <v>1</v>
      </c>
      <c r="G205" s="72">
        <v>3</v>
      </c>
      <c r="H205" s="72">
        <v>1</v>
      </c>
      <c r="I205" s="72">
        <v>1</v>
      </c>
      <c r="J205" s="72">
        <v>2</v>
      </c>
      <c r="K205" s="72">
        <v>8</v>
      </c>
      <c r="L205" s="72">
        <v>8</v>
      </c>
    </row>
    <row r="206" spans="1:12" x14ac:dyDescent="0.25">
      <c r="A206" s="66" t="s">
        <v>29491</v>
      </c>
      <c r="B206" s="66" t="s">
        <v>5057</v>
      </c>
      <c r="C206" s="67">
        <v>500000</v>
      </c>
      <c r="D206" s="66" t="s">
        <v>30544</v>
      </c>
      <c r="E206" s="66" t="s">
        <v>256</v>
      </c>
      <c r="F206" s="72">
        <v>1</v>
      </c>
      <c r="G206" s="72">
        <v>3</v>
      </c>
      <c r="H206" s="72">
        <v>1</v>
      </c>
      <c r="I206" s="72">
        <v>1</v>
      </c>
      <c r="J206" s="72">
        <v>2</v>
      </c>
      <c r="K206" s="72">
        <v>8</v>
      </c>
      <c r="L206" s="72">
        <v>9</v>
      </c>
    </row>
    <row r="207" spans="1:12" x14ac:dyDescent="0.25">
      <c r="A207" s="66" t="s">
        <v>29492</v>
      </c>
      <c r="B207" s="66" t="s">
        <v>4614</v>
      </c>
      <c r="C207" s="67">
        <v>500000</v>
      </c>
      <c r="D207" s="66" t="s">
        <v>30545</v>
      </c>
      <c r="E207" s="66" t="s">
        <v>257</v>
      </c>
      <c r="F207" s="72">
        <v>1</v>
      </c>
      <c r="G207" s="72">
        <v>3</v>
      </c>
      <c r="H207" s="72">
        <v>1</v>
      </c>
      <c r="I207" s="72">
        <v>1</v>
      </c>
      <c r="J207" s="72">
        <v>2</v>
      </c>
      <c r="K207" s="72">
        <v>8</v>
      </c>
      <c r="L207" s="72">
        <v>10</v>
      </c>
    </row>
    <row r="208" spans="1:12" x14ac:dyDescent="0.25">
      <c r="A208" s="66" t="s">
        <v>29493</v>
      </c>
      <c r="B208" s="66" t="s">
        <v>5058</v>
      </c>
      <c r="C208" s="67">
        <v>500000</v>
      </c>
      <c r="D208" s="66" t="s">
        <v>30546</v>
      </c>
      <c r="E208" s="66" t="s">
        <v>5628</v>
      </c>
      <c r="F208" s="72">
        <v>1</v>
      </c>
      <c r="G208" s="72">
        <v>3</v>
      </c>
      <c r="H208" s="72">
        <v>1</v>
      </c>
      <c r="I208" s="72">
        <v>1</v>
      </c>
      <c r="J208" s="72">
        <v>2</v>
      </c>
      <c r="K208" s="72">
        <v>8</v>
      </c>
      <c r="L208" s="72">
        <v>11</v>
      </c>
    </row>
    <row r="209" spans="1:12" x14ac:dyDescent="0.25">
      <c r="A209" s="66" t="s">
        <v>29494</v>
      </c>
      <c r="B209" s="66" t="s">
        <v>5059</v>
      </c>
      <c r="C209" s="67">
        <v>500000</v>
      </c>
      <c r="D209" s="66" t="s">
        <v>30547</v>
      </c>
      <c r="E209" s="66" t="s">
        <v>5629</v>
      </c>
      <c r="F209" s="72">
        <v>1</v>
      </c>
      <c r="G209" s="72">
        <v>3</v>
      </c>
      <c r="H209" s="72">
        <v>1</v>
      </c>
      <c r="I209" s="72">
        <v>1</v>
      </c>
      <c r="J209" s="72">
        <v>2</v>
      </c>
      <c r="K209" s="72">
        <v>8</v>
      </c>
      <c r="L209" s="72">
        <v>12</v>
      </c>
    </row>
    <row r="210" spans="1:12" x14ac:dyDescent="0.25">
      <c r="A210" s="66" t="s">
        <v>29495</v>
      </c>
      <c r="B210" s="66" t="s">
        <v>5060</v>
      </c>
      <c r="C210" s="67">
        <v>500000</v>
      </c>
      <c r="D210" s="66" t="s">
        <v>30548</v>
      </c>
      <c r="E210" s="66" t="s">
        <v>5630</v>
      </c>
      <c r="F210" s="72">
        <v>1</v>
      </c>
      <c r="G210" s="72">
        <v>3</v>
      </c>
      <c r="H210" s="72">
        <v>1</v>
      </c>
      <c r="I210" s="72">
        <v>1</v>
      </c>
      <c r="J210" s="72">
        <v>2</v>
      </c>
      <c r="K210" s="72">
        <v>8</v>
      </c>
      <c r="L210" s="72">
        <v>13</v>
      </c>
    </row>
    <row r="211" spans="1:12" x14ac:dyDescent="0.25">
      <c r="A211" s="66" t="s">
        <v>29496</v>
      </c>
      <c r="B211" s="66" t="s">
        <v>4601</v>
      </c>
      <c r="C211" s="67">
        <v>500000</v>
      </c>
      <c r="D211" s="66" t="s">
        <v>30549</v>
      </c>
      <c r="E211" s="66" t="s">
        <v>5631</v>
      </c>
      <c r="F211" s="72">
        <v>1</v>
      </c>
      <c r="G211" s="72">
        <v>3</v>
      </c>
      <c r="H211" s="72">
        <v>1</v>
      </c>
      <c r="I211" s="72">
        <v>1</v>
      </c>
      <c r="J211" s="72">
        <v>2</v>
      </c>
      <c r="K211" s="72">
        <v>9</v>
      </c>
      <c r="L211" s="72">
        <v>1</v>
      </c>
    </row>
    <row r="212" spans="1:12" x14ac:dyDescent="0.25">
      <c r="A212" s="66" t="s">
        <v>29496</v>
      </c>
      <c r="B212" s="66" t="s">
        <v>4601</v>
      </c>
      <c r="C212" s="67">
        <v>500000</v>
      </c>
      <c r="D212" s="66" t="s">
        <v>30550</v>
      </c>
      <c r="E212" s="66" t="s">
        <v>258</v>
      </c>
      <c r="F212" s="72">
        <v>1</v>
      </c>
      <c r="G212" s="72">
        <v>3</v>
      </c>
      <c r="H212" s="72">
        <v>1</v>
      </c>
      <c r="I212" s="72">
        <v>1</v>
      </c>
      <c r="J212" s="72">
        <v>3</v>
      </c>
      <c r="K212" s="72">
        <v>1</v>
      </c>
      <c r="L212" s="72">
        <v>1</v>
      </c>
    </row>
    <row r="213" spans="1:12" x14ac:dyDescent="0.25">
      <c r="A213" s="66" t="s">
        <v>29497</v>
      </c>
      <c r="B213" s="66" t="s">
        <v>4610</v>
      </c>
      <c r="C213" s="67">
        <v>500000</v>
      </c>
      <c r="D213" s="66" t="s">
        <v>30551</v>
      </c>
      <c r="E213" s="66" t="s">
        <v>259</v>
      </c>
      <c r="F213" s="72">
        <v>1</v>
      </c>
      <c r="G213" s="72">
        <v>3</v>
      </c>
      <c r="H213" s="72">
        <v>1</v>
      </c>
      <c r="I213" s="72">
        <v>1</v>
      </c>
      <c r="J213" s="72">
        <v>3</v>
      </c>
      <c r="K213" s="72">
        <v>1</v>
      </c>
      <c r="L213" s="72">
        <v>2</v>
      </c>
    </row>
    <row r="214" spans="1:12" x14ac:dyDescent="0.25">
      <c r="A214" s="66" t="s">
        <v>29497</v>
      </c>
      <c r="B214" s="66" t="s">
        <v>4610</v>
      </c>
      <c r="C214" s="67">
        <v>500000</v>
      </c>
      <c r="D214" s="66" t="s">
        <v>30552</v>
      </c>
      <c r="E214" s="66" t="s">
        <v>5632</v>
      </c>
      <c r="F214" s="72">
        <v>1</v>
      </c>
      <c r="G214" s="72">
        <v>3</v>
      </c>
      <c r="H214" s="72">
        <v>1</v>
      </c>
      <c r="I214" s="72">
        <v>1</v>
      </c>
      <c r="J214" s="72">
        <v>3</v>
      </c>
      <c r="K214" s="72">
        <v>1</v>
      </c>
      <c r="L214" s="72">
        <v>3</v>
      </c>
    </row>
    <row r="215" spans="1:12" x14ac:dyDescent="0.25">
      <c r="A215" s="66" t="s">
        <v>29498</v>
      </c>
      <c r="B215" s="66" t="s">
        <v>4611</v>
      </c>
      <c r="C215" s="67">
        <v>500000</v>
      </c>
      <c r="D215" s="66" t="s">
        <v>30553</v>
      </c>
      <c r="E215" s="66" t="s">
        <v>260</v>
      </c>
      <c r="F215" s="72">
        <v>1</v>
      </c>
      <c r="G215" s="72">
        <v>3</v>
      </c>
      <c r="H215" s="72">
        <v>1</v>
      </c>
      <c r="I215" s="72">
        <v>1</v>
      </c>
      <c r="J215" s="72">
        <v>3</v>
      </c>
      <c r="K215" s="72">
        <v>1</v>
      </c>
      <c r="L215" s="72">
        <v>4</v>
      </c>
    </row>
    <row r="216" spans="1:12" x14ac:dyDescent="0.25">
      <c r="A216" s="66" t="s">
        <v>29498</v>
      </c>
      <c r="B216" s="66" t="s">
        <v>4611</v>
      </c>
      <c r="C216" s="67">
        <v>500000</v>
      </c>
      <c r="D216" s="66" t="s">
        <v>30554</v>
      </c>
      <c r="E216" s="66" t="s">
        <v>261</v>
      </c>
      <c r="F216" s="72">
        <v>1</v>
      </c>
      <c r="G216" s="72">
        <v>3</v>
      </c>
      <c r="H216" s="72">
        <v>1</v>
      </c>
      <c r="I216" s="72">
        <v>1</v>
      </c>
      <c r="J216" s="72">
        <v>3</v>
      </c>
      <c r="K216" s="72">
        <v>1</v>
      </c>
      <c r="L216" s="72">
        <v>5</v>
      </c>
    </row>
    <row r="217" spans="1:12" x14ac:dyDescent="0.25">
      <c r="A217" s="66" t="s">
        <v>29499</v>
      </c>
      <c r="B217" s="66" t="s">
        <v>4606</v>
      </c>
      <c r="C217" s="67">
        <v>500000</v>
      </c>
      <c r="D217" s="66" t="s">
        <v>30555</v>
      </c>
      <c r="E217" s="66" t="s">
        <v>262</v>
      </c>
      <c r="F217" s="72">
        <v>1</v>
      </c>
      <c r="G217" s="72">
        <v>3</v>
      </c>
      <c r="H217" s="72">
        <v>1</v>
      </c>
      <c r="I217" s="72">
        <v>1</v>
      </c>
      <c r="J217" s="72">
        <v>3</v>
      </c>
      <c r="K217" s="72">
        <v>1</v>
      </c>
      <c r="L217" s="72">
        <v>6</v>
      </c>
    </row>
    <row r="218" spans="1:12" x14ac:dyDescent="0.25">
      <c r="A218" s="66" t="s">
        <v>29499</v>
      </c>
      <c r="B218" s="66" t="s">
        <v>4606</v>
      </c>
      <c r="C218" s="67">
        <v>500000</v>
      </c>
      <c r="D218" s="66" t="s">
        <v>30556</v>
      </c>
      <c r="E218" s="66" t="s">
        <v>5633</v>
      </c>
      <c r="F218" s="72">
        <v>1</v>
      </c>
      <c r="G218" s="72">
        <v>3</v>
      </c>
      <c r="H218" s="72">
        <v>1</v>
      </c>
      <c r="I218" s="72">
        <v>1</v>
      </c>
      <c r="J218" s="72">
        <v>3</v>
      </c>
      <c r="K218" s="72">
        <v>1</v>
      </c>
      <c r="L218" s="72">
        <v>7</v>
      </c>
    </row>
    <row r="219" spans="1:12" x14ac:dyDescent="0.25">
      <c r="A219" s="66" t="s">
        <v>29500</v>
      </c>
      <c r="B219" s="66" t="s">
        <v>4594</v>
      </c>
      <c r="C219" s="67">
        <v>500000</v>
      </c>
      <c r="D219" s="66" t="s">
        <v>30557</v>
      </c>
      <c r="E219" s="66" t="s">
        <v>5634</v>
      </c>
      <c r="F219" s="72">
        <v>1</v>
      </c>
      <c r="G219" s="72">
        <v>3</v>
      </c>
      <c r="H219" s="72">
        <v>1</v>
      </c>
      <c r="I219" s="72">
        <v>1</v>
      </c>
      <c r="J219" s="72">
        <v>3</v>
      </c>
      <c r="K219" s="72">
        <v>1</v>
      </c>
      <c r="L219" s="72">
        <v>8</v>
      </c>
    </row>
    <row r="220" spans="1:12" x14ac:dyDescent="0.25">
      <c r="A220" s="66" t="s">
        <v>29500</v>
      </c>
      <c r="B220" s="66" t="s">
        <v>4594</v>
      </c>
      <c r="C220" s="67">
        <v>500000</v>
      </c>
      <c r="D220" s="66" t="s">
        <v>30558</v>
      </c>
      <c r="E220" s="66" t="s">
        <v>5635</v>
      </c>
      <c r="F220" s="72">
        <v>1</v>
      </c>
      <c r="G220" s="72">
        <v>3</v>
      </c>
      <c r="H220" s="72">
        <v>1</v>
      </c>
      <c r="I220" s="72">
        <v>1</v>
      </c>
      <c r="J220" s="72">
        <v>3</v>
      </c>
      <c r="K220" s="72">
        <v>1</v>
      </c>
      <c r="L220" s="72">
        <v>9</v>
      </c>
    </row>
    <row r="221" spans="1:12" x14ac:dyDescent="0.25">
      <c r="A221" s="66" t="s">
        <v>29501</v>
      </c>
      <c r="B221" s="66" t="s">
        <v>4607</v>
      </c>
      <c r="C221" s="67">
        <v>500000</v>
      </c>
      <c r="D221" s="66" t="s">
        <v>30559</v>
      </c>
      <c r="E221" s="66" t="s">
        <v>264</v>
      </c>
      <c r="F221" s="72">
        <v>1</v>
      </c>
      <c r="G221" s="72">
        <v>3</v>
      </c>
      <c r="H221" s="72">
        <v>1</v>
      </c>
      <c r="I221" s="72">
        <v>1</v>
      </c>
      <c r="J221" s="72">
        <v>3</v>
      </c>
      <c r="K221" s="72">
        <v>1</v>
      </c>
      <c r="L221" s="72">
        <v>10</v>
      </c>
    </row>
    <row r="222" spans="1:12" x14ac:dyDescent="0.25">
      <c r="A222" s="66" t="s">
        <v>29501</v>
      </c>
      <c r="B222" s="66" t="s">
        <v>4607</v>
      </c>
      <c r="C222" s="67">
        <v>500000</v>
      </c>
      <c r="D222" s="66" t="s">
        <v>30560</v>
      </c>
      <c r="E222" s="66" t="s">
        <v>265</v>
      </c>
      <c r="F222" s="72">
        <v>1</v>
      </c>
      <c r="G222" s="72">
        <v>3</v>
      </c>
      <c r="H222" s="72">
        <v>1</v>
      </c>
      <c r="I222" s="72">
        <v>1</v>
      </c>
      <c r="J222" s="72">
        <v>3</v>
      </c>
      <c r="K222" s="72">
        <v>1</v>
      </c>
      <c r="L222" s="72">
        <v>11</v>
      </c>
    </row>
    <row r="223" spans="1:12" x14ac:dyDescent="0.25">
      <c r="A223" s="66" t="s">
        <v>29502</v>
      </c>
      <c r="B223" s="66" t="s">
        <v>4608</v>
      </c>
      <c r="C223" s="67">
        <v>500000</v>
      </c>
      <c r="D223" s="66" t="s">
        <v>30561</v>
      </c>
      <c r="E223" s="66" t="s">
        <v>263</v>
      </c>
      <c r="F223" s="72">
        <v>1</v>
      </c>
      <c r="G223" s="72">
        <v>3</v>
      </c>
      <c r="H223" s="72">
        <v>1</v>
      </c>
      <c r="I223" s="72">
        <v>1</v>
      </c>
      <c r="J223" s="72">
        <v>3</v>
      </c>
      <c r="K223" s="72">
        <v>1</v>
      </c>
      <c r="L223" s="72">
        <v>12</v>
      </c>
    </row>
    <row r="224" spans="1:12" x14ac:dyDescent="0.25">
      <c r="A224" s="66" t="s">
        <v>29502</v>
      </c>
      <c r="B224" s="66" t="s">
        <v>4608</v>
      </c>
      <c r="C224" s="67">
        <v>500000</v>
      </c>
      <c r="D224" s="66" t="s">
        <v>30562</v>
      </c>
      <c r="E224" s="66" t="s">
        <v>5636</v>
      </c>
      <c r="F224" s="72">
        <v>1</v>
      </c>
      <c r="G224" s="72">
        <v>3</v>
      </c>
      <c r="H224" s="72">
        <v>1</v>
      </c>
      <c r="I224" s="72">
        <v>1</v>
      </c>
      <c r="J224" s="72">
        <v>3</v>
      </c>
      <c r="K224" s="72">
        <v>1</v>
      </c>
      <c r="L224" s="72">
        <v>13</v>
      </c>
    </row>
    <row r="225" spans="1:12" x14ac:dyDescent="0.25">
      <c r="A225" s="66" t="s">
        <v>29503</v>
      </c>
      <c r="B225" s="66" t="s">
        <v>4609</v>
      </c>
      <c r="C225" s="67">
        <v>500000</v>
      </c>
      <c r="D225" s="66" t="s">
        <v>30563</v>
      </c>
      <c r="E225" s="66" t="s">
        <v>5637</v>
      </c>
      <c r="F225" s="72">
        <v>1</v>
      </c>
      <c r="G225" s="72">
        <v>3</v>
      </c>
      <c r="H225" s="72">
        <v>1</v>
      </c>
      <c r="I225" s="72">
        <v>1</v>
      </c>
      <c r="J225" s="72">
        <v>3</v>
      </c>
      <c r="K225" s="72">
        <v>1</v>
      </c>
      <c r="L225" s="72">
        <v>14</v>
      </c>
    </row>
    <row r="226" spans="1:12" x14ac:dyDescent="0.25">
      <c r="A226" s="66" t="s">
        <v>29503</v>
      </c>
      <c r="B226" s="66" t="s">
        <v>4609</v>
      </c>
      <c r="C226" s="67">
        <v>500000</v>
      </c>
      <c r="D226" s="66" t="s">
        <v>30564</v>
      </c>
      <c r="E226" s="66" t="s">
        <v>5638</v>
      </c>
      <c r="F226" s="72">
        <v>1</v>
      </c>
      <c r="G226" s="72">
        <v>3</v>
      </c>
      <c r="H226" s="72">
        <v>1</v>
      </c>
      <c r="I226" s="72">
        <v>1</v>
      </c>
      <c r="J226" s="72">
        <v>3</v>
      </c>
      <c r="K226" s="72">
        <v>1</v>
      </c>
      <c r="L226" s="72">
        <v>15</v>
      </c>
    </row>
    <row r="227" spans="1:12" x14ac:dyDescent="0.25">
      <c r="A227" s="66" t="s">
        <v>29504</v>
      </c>
      <c r="B227" s="66" t="s">
        <v>4604</v>
      </c>
      <c r="C227" s="67">
        <v>500000</v>
      </c>
      <c r="D227" s="66" t="s">
        <v>30565</v>
      </c>
      <c r="E227" s="66" t="s">
        <v>5639</v>
      </c>
      <c r="F227" s="72">
        <v>1</v>
      </c>
      <c r="G227" s="72">
        <v>3</v>
      </c>
      <c r="H227" s="72">
        <v>1</v>
      </c>
      <c r="I227" s="72">
        <v>1</v>
      </c>
      <c r="J227" s="72">
        <v>3</v>
      </c>
      <c r="K227" s="72">
        <v>1</v>
      </c>
      <c r="L227" s="72">
        <v>16</v>
      </c>
    </row>
    <row r="228" spans="1:12" x14ac:dyDescent="0.25">
      <c r="A228" s="66" t="s">
        <v>29504</v>
      </c>
      <c r="B228" s="66" t="s">
        <v>4604</v>
      </c>
      <c r="C228" s="67">
        <v>500000</v>
      </c>
      <c r="D228" s="66" t="s">
        <v>30566</v>
      </c>
      <c r="E228" s="66" t="s">
        <v>5640</v>
      </c>
      <c r="F228" s="72">
        <v>1</v>
      </c>
      <c r="G228" s="72">
        <v>3</v>
      </c>
      <c r="H228" s="72">
        <v>1</v>
      </c>
      <c r="I228" s="72">
        <v>1</v>
      </c>
      <c r="J228" s="72">
        <v>3</v>
      </c>
      <c r="K228" s="72">
        <v>1</v>
      </c>
      <c r="L228" s="72">
        <v>17</v>
      </c>
    </row>
    <row r="229" spans="1:12" x14ac:dyDescent="0.25">
      <c r="A229" s="66" t="s">
        <v>29505</v>
      </c>
      <c r="B229" s="66" t="s">
        <v>4603</v>
      </c>
      <c r="C229" s="67">
        <v>500000</v>
      </c>
      <c r="D229" s="66" t="s">
        <v>30567</v>
      </c>
      <c r="E229" s="66" t="s">
        <v>5641</v>
      </c>
      <c r="F229" s="72">
        <v>1</v>
      </c>
      <c r="G229" s="72">
        <v>3</v>
      </c>
      <c r="H229" s="72">
        <v>1</v>
      </c>
      <c r="I229" s="72">
        <v>1</v>
      </c>
      <c r="J229" s="72">
        <v>3</v>
      </c>
      <c r="K229" s="72">
        <v>1</v>
      </c>
      <c r="L229" s="72">
        <v>18</v>
      </c>
    </row>
    <row r="230" spans="1:12" x14ac:dyDescent="0.25">
      <c r="A230" s="66" t="s">
        <v>29505</v>
      </c>
      <c r="B230" s="66" t="s">
        <v>4603</v>
      </c>
      <c r="C230" s="67">
        <v>500000</v>
      </c>
      <c r="D230" s="66" t="s">
        <v>30568</v>
      </c>
      <c r="E230" s="66" t="s">
        <v>5642</v>
      </c>
      <c r="F230" s="72">
        <v>1</v>
      </c>
      <c r="G230" s="72">
        <v>3</v>
      </c>
      <c r="H230" s="72">
        <v>1</v>
      </c>
      <c r="I230" s="72">
        <v>1</v>
      </c>
      <c r="J230" s="72">
        <v>3</v>
      </c>
      <c r="K230" s="72">
        <v>1</v>
      </c>
      <c r="L230" s="72">
        <v>19</v>
      </c>
    </row>
    <row r="231" spans="1:12" x14ac:dyDescent="0.25">
      <c r="A231" s="66" t="s">
        <v>29506</v>
      </c>
      <c r="B231" s="66" t="s">
        <v>4615</v>
      </c>
      <c r="C231" s="67">
        <v>500000</v>
      </c>
      <c r="D231" s="66" t="s">
        <v>30569</v>
      </c>
      <c r="E231" s="66" t="s">
        <v>5643</v>
      </c>
      <c r="F231" s="72">
        <v>1</v>
      </c>
      <c r="G231" s="72">
        <v>3</v>
      </c>
      <c r="H231" s="72">
        <v>1</v>
      </c>
      <c r="I231" s="72">
        <v>1</v>
      </c>
      <c r="J231" s="72">
        <v>3</v>
      </c>
      <c r="K231" s="72">
        <v>1</v>
      </c>
      <c r="L231" s="72">
        <v>20</v>
      </c>
    </row>
    <row r="232" spans="1:12" x14ac:dyDescent="0.25">
      <c r="A232" s="66" t="s">
        <v>29507</v>
      </c>
      <c r="B232" s="66" t="s">
        <v>4616</v>
      </c>
      <c r="C232" s="67">
        <v>500000</v>
      </c>
      <c r="D232" s="66" t="s">
        <v>30570</v>
      </c>
      <c r="E232" s="66" t="s">
        <v>5644</v>
      </c>
      <c r="F232" s="72">
        <v>1</v>
      </c>
      <c r="G232" s="72">
        <v>3</v>
      </c>
      <c r="H232" s="72">
        <v>1</v>
      </c>
      <c r="I232" s="72">
        <v>1</v>
      </c>
      <c r="J232" s="72">
        <v>3</v>
      </c>
      <c r="K232" s="72">
        <v>1</v>
      </c>
      <c r="L232" s="72">
        <v>21</v>
      </c>
    </row>
    <row r="233" spans="1:12" x14ac:dyDescent="0.25">
      <c r="A233" s="66" t="s">
        <v>29508</v>
      </c>
      <c r="B233" s="66" t="s">
        <v>4617</v>
      </c>
      <c r="C233" s="67">
        <v>500000</v>
      </c>
      <c r="D233" s="66" t="s">
        <v>30571</v>
      </c>
      <c r="E233" s="66" t="s">
        <v>5645</v>
      </c>
      <c r="F233" s="72">
        <v>1</v>
      </c>
      <c r="G233" s="72">
        <v>3</v>
      </c>
      <c r="H233" s="72">
        <v>1</v>
      </c>
      <c r="I233" s="72">
        <v>1</v>
      </c>
      <c r="J233" s="72">
        <v>3</v>
      </c>
      <c r="K233" s="72">
        <v>1</v>
      </c>
      <c r="L233" s="72">
        <v>22</v>
      </c>
    </row>
    <row r="234" spans="1:12" x14ac:dyDescent="0.25">
      <c r="A234" s="66" t="s">
        <v>29509</v>
      </c>
      <c r="B234" s="66" t="s">
        <v>4618</v>
      </c>
      <c r="C234" s="67">
        <v>500000</v>
      </c>
      <c r="D234" s="66" t="s">
        <v>30572</v>
      </c>
      <c r="E234" s="66" t="s">
        <v>5646</v>
      </c>
      <c r="F234" s="72">
        <v>1</v>
      </c>
      <c r="G234" s="72">
        <v>3</v>
      </c>
      <c r="H234" s="72">
        <v>1</v>
      </c>
      <c r="I234" s="72">
        <v>1</v>
      </c>
      <c r="J234" s="72">
        <v>3</v>
      </c>
      <c r="K234" s="72">
        <v>1</v>
      </c>
      <c r="L234" s="72">
        <v>23</v>
      </c>
    </row>
    <row r="235" spans="1:12" x14ac:dyDescent="0.25">
      <c r="A235" s="66" t="s">
        <v>29510</v>
      </c>
      <c r="B235" s="66" t="s">
        <v>4612</v>
      </c>
      <c r="C235" s="67">
        <v>500000</v>
      </c>
      <c r="D235" s="66" t="s">
        <v>30573</v>
      </c>
      <c r="E235" s="66" t="s">
        <v>5647</v>
      </c>
      <c r="F235" s="72">
        <v>1</v>
      </c>
      <c r="G235" s="72">
        <v>3</v>
      </c>
      <c r="H235" s="72">
        <v>1</v>
      </c>
      <c r="I235" s="72">
        <v>1</v>
      </c>
      <c r="J235" s="72">
        <v>3</v>
      </c>
      <c r="K235" s="72">
        <v>1</v>
      </c>
      <c r="L235" s="72">
        <v>24</v>
      </c>
    </row>
    <row r="236" spans="1:12" x14ac:dyDescent="0.25">
      <c r="A236" s="66" t="s">
        <v>29511</v>
      </c>
      <c r="B236" s="66" t="s">
        <v>4619</v>
      </c>
      <c r="C236" s="67">
        <v>500000</v>
      </c>
      <c r="D236" s="66" t="s">
        <v>30574</v>
      </c>
      <c r="E236" s="66" t="s">
        <v>5648</v>
      </c>
      <c r="F236" s="72">
        <v>1</v>
      </c>
      <c r="G236" s="72">
        <v>3</v>
      </c>
      <c r="H236" s="72">
        <v>1</v>
      </c>
      <c r="I236" s="72">
        <v>1</v>
      </c>
      <c r="J236" s="72">
        <v>3</v>
      </c>
      <c r="K236" s="72">
        <v>1</v>
      </c>
      <c r="L236" s="72">
        <v>25</v>
      </c>
    </row>
    <row r="237" spans="1:12" x14ac:dyDescent="0.25">
      <c r="A237" s="66" t="s">
        <v>29512</v>
      </c>
      <c r="B237" s="66" t="s">
        <v>4626</v>
      </c>
      <c r="C237" s="67">
        <v>500000</v>
      </c>
      <c r="D237" s="66" t="s">
        <v>30575</v>
      </c>
      <c r="E237" s="66" t="s">
        <v>5649</v>
      </c>
      <c r="F237" s="72">
        <v>1</v>
      </c>
      <c r="G237" s="72">
        <v>3</v>
      </c>
      <c r="H237" s="72">
        <v>1</v>
      </c>
      <c r="I237" s="72">
        <v>1</v>
      </c>
      <c r="J237" s="72">
        <v>3</v>
      </c>
      <c r="K237" s="72">
        <v>2</v>
      </c>
      <c r="L237" s="72">
        <v>1</v>
      </c>
    </row>
    <row r="238" spans="1:12" x14ac:dyDescent="0.25">
      <c r="A238" s="66" t="s">
        <v>29513</v>
      </c>
      <c r="B238" s="66" t="s">
        <v>4628</v>
      </c>
      <c r="C238" s="67">
        <v>500000</v>
      </c>
      <c r="D238" s="66" t="s">
        <v>30576</v>
      </c>
      <c r="E238" s="66" t="s">
        <v>5650</v>
      </c>
      <c r="F238" s="72">
        <v>1</v>
      </c>
      <c r="G238" s="72">
        <v>3</v>
      </c>
      <c r="H238" s="72">
        <v>1</v>
      </c>
      <c r="I238" s="72">
        <v>1</v>
      </c>
      <c r="J238" s="72">
        <v>3</v>
      </c>
      <c r="K238" s="72">
        <v>2</v>
      </c>
      <c r="L238" s="72">
        <v>2</v>
      </c>
    </row>
    <row r="239" spans="1:12" x14ac:dyDescent="0.25">
      <c r="A239" s="66" t="s">
        <v>29514</v>
      </c>
      <c r="B239" s="66" t="s">
        <v>4592</v>
      </c>
      <c r="C239" s="67">
        <v>500000</v>
      </c>
      <c r="D239" s="66" t="s">
        <v>30577</v>
      </c>
      <c r="E239" s="66" t="s">
        <v>5651</v>
      </c>
      <c r="F239" s="72">
        <v>1</v>
      </c>
      <c r="G239" s="72">
        <v>3</v>
      </c>
      <c r="H239" s="72">
        <v>1</v>
      </c>
      <c r="I239" s="72">
        <v>1</v>
      </c>
      <c r="J239" s="72">
        <v>3</v>
      </c>
      <c r="K239" s="72">
        <v>2</v>
      </c>
      <c r="L239" s="72">
        <v>3</v>
      </c>
    </row>
    <row r="240" spans="1:12" x14ac:dyDescent="0.25">
      <c r="A240" s="66" t="s">
        <v>29515</v>
      </c>
      <c r="B240" s="66" t="s">
        <v>4620</v>
      </c>
      <c r="C240" s="67">
        <v>500000</v>
      </c>
      <c r="D240" s="66" t="s">
        <v>30578</v>
      </c>
      <c r="E240" s="66" t="s">
        <v>5652</v>
      </c>
      <c r="F240" s="72">
        <v>1</v>
      </c>
      <c r="G240" s="72">
        <v>3</v>
      </c>
      <c r="H240" s="72">
        <v>1</v>
      </c>
      <c r="I240" s="72">
        <v>1</v>
      </c>
      <c r="J240" s="72">
        <v>3</v>
      </c>
      <c r="K240" s="72">
        <v>2</v>
      </c>
      <c r="L240" s="72">
        <v>4</v>
      </c>
    </row>
    <row r="241" spans="1:12" x14ac:dyDescent="0.25">
      <c r="A241" s="66" t="s">
        <v>29516</v>
      </c>
      <c r="B241" s="66" t="s">
        <v>4621</v>
      </c>
      <c r="C241" s="67">
        <v>500000</v>
      </c>
      <c r="D241" s="66" t="s">
        <v>30579</v>
      </c>
      <c r="E241" s="66" t="s">
        <v>5653</v>
      </c>
      <c r="F241" s="72">
        <v>1</v>
      </c>
      <c r="G241" s="72">
        <v>3</v>
      </c>
      <c r="H241" s="72">
        <v>1</v>
      </c>
      <c r="I241" s="72">
        <v>1</v>
      </c>
      <c r="J241" s="72">
        <v>3</v>
      </c>
      <c r="K241" s="72">
        <v>2</v>
      </c>
      <c r="L241" s="72">
        <v>5</v>
      </c>
    </row>
    <row r="242" spans="1:12" x14ac:dyDescent="0.25">
      <c r="A242" s="66" t="s">
        <v>29517</v>
      </c>
      <c r="B242" s="66" t="s">
        <v>4629</v>
      </c>
      <c r="C242" s="67">
        <v>500000</v>
      </c>
      <c r="D242" s="66" t="s">
        <v>30580</v>
      </c>
      <c r="E242" s="66" t="s">
        <v>5654</v>
      </c>
      <c r="F242" s="72">
        <v>1</v>
      </c>
      <c r="G242" s="72">
        <v>3</v>
      </c>
      <c r="H242" s="72">
        <v>1</v>
      </c>
      <c r="I242" s="72">
        <v>1</v>
      </c>
      <c r="J242" s="72">
        <v>3</v>
      </c>
      <c r="K242" s="72">
        <v>2</v>
      </c>
      <c r="L242" s="72">
        <v>6</v>
      </c>
    </row>
    <row r="243" spans="1:12" x14ac:dyDescent="0.25">
      <c r="A243" s="66" t="s">
        <v>29518</v>
      </c>
      <c r="B243" s="66" t="s">
        <v>4637</v>
      </c>
      <c r="C243" s="67">
        <v>500000</v>
      </c>
      <c r="D243" s="66" t="s">
        <v>30581</v>
      </c>
      <c r="E243" s="66" t="s">
        <v>5655</v>
      </c>
      <c r="F243" s="72">
        <v>1</v>
      </c>
      <c r="G243" s="72">
        <v>3</v>
      </c>
      <c r="H243" s="72">
        <v>1</v>
      </c>
      <c r="I243" s="72">
        <v>1</v>
      </c>
      <c r="J243" s="72">
        <v>3</v>
      </c>
      <c r="K243" s="72">
        <v>2</v>
      </c>
      <c r="L243" s="72">
        <v>7</v>
      </c>
    </row>
    <row r="244" spans="1:12" x14ac:dyDescent="0.25">
      <c r="A244" s="66" t="s">
        <v>29519</v>
      </c>
      <c r="B244" s="66" t="s">
        <v>4638</v>
      </c>
      <c r="C244" s="67">
        <v>500000</v>
      </c>
      <c r="D244" s="66" t="s">
        <v>30582</v>
      </c>
      <c r="E244" s="66" t="s">
        <v>5656</v>
      </c>
      <c r="F244" s="72">
        <v>1</v>
      </c>
      <c r="G244" s="72">
        <v>3</v>
      </c>
      <c r="H244" s="72">
        <v>1</v>
      </c>
      <c r="I244" s="72">
        <v>1</v>
      </c>
      <c r="J244" s="72">
        <v>3</v>
      </c>
      <c r="K244" s="72">
        <v>3</v>
      </c>
      <c r="L244" s="72">
        <v>1</v>
      </c>
    </row>
    <row r="245" spans="1:12" x14ac:dyDescent="0.25">
      <c r="A245" s="66" t="s">
        <v>29520</v>
      </c>
      <c r="B245" s="66" t="s">
        <v>4640</v>
      </c>
      <c r="C245" s="67">
        <v>500000</v>
      </c>
      <c r="D245" s="66" t="s">
        <v>30583</v>
      </c>
      <c r="E245" s="66" t="s">
        <v>5657</v>
      </c>
      <c r="F245" s="72">
        <v>1</v>
      </c>
      <c r="G245" s="72">
        <v>3</v>
      </c>
      <c r="H245" s="72">
        <v>1</v>
      </c>
      <c r="I245" s="72">
        <v>1</v>
      </c>
      <c r="J245" s="72">
        <v>3</v>
      </c>
      <c r="K245" s="72">
        <v>3</v>
      </c>
      <c r="L245" s="72">
        <v>2</v>
      </c>
    </row>
    <row r="246" spans="1:12" x14ac:dyDescent="0.25">
      <c r="A246" s="66" t="s">
        <v>29521</v>
      </c>
      <c r="B246" s="66" t="s">
        <v>4641</v>
      </c>
      <c r="C246" s="67">
        <v>500000</v>
      </c>
      <c r="D246" s="66" t="s">
        <v>30584</v>
      </c>
      <c r="E246" s="66" t="s">
        <v>5658</v>
      </c>
      <c r="F246" s="72">
        <v>1</v>
      </c>
      <c r="G246" s="72">
        <v>3</v>
      </c>
      <c r="H246" s="72">
        <v>1</v>
      </c>
      <c r="I246" s="72">
        <v>1</v>
      </c>
      <c r="J246" s="72">
        <v>3</v>
      </c>
      <c r="K246" s="72">
        <v>3</v>
      </c>
      <c r="L246" s="72">
        <v>3</v>
      </c>
    </row>
    <row r="247" spans="1:12" x14ac:dyDescent="0.25">
      <c r="A247" s="66" t="s">
        <v>29522</v>
      </c>
      <c r="B247" s="66" t="s">
        <v>4642</v>
      </c>
      <c r="C247" s="67">
        <v>500000</v>
      </c>
      <c r="D247" s="66" t="s">
        <v>30585</v>
      </c>
      <c r="E247" s="66" t="s">
        <v>5659</v>
      </c>
      <c r="F247" s="72">
        <v>1</v>
      </c>
      <c r="G247" s="72">
        <v>3</v>
      </c>
      <c r="H247" s="72">
        <v>1</v>
      </c>
      <c r="I247" s="72">
        <v>1</v>
      </c>
      <c r="J247" s="72">
        <v>3</v>
      </c>
      <c r="K247" s="72">
        <v>3</v>
      </c>
      <c r="L247" s="72">
        <v>4</v>
      </c>
    </row>
    <row r="248" spans="1:12" x14ac:dyDescent="0.25">
      <c r="A248" s="66" t="s">
        <v>29523</v>
      </c>
      <c r="B248" s="66" t="s">
        <v>4639</v>
      </c>
      <c r="C248" s="67">
        <v>500000</v>
      </c>
      <c r="D248" s="66" t="s">
        <v>30586</v>
      </c>
      <c r="E248" s="66" t="s">
        <v>5660</v>
      </c>
      <c r="F248" s="72">
        <v>1</v>
      </c>
      <c r="G248" s="72">
        <v>3</v>
      </c>
      <c r="H248" s="72">
        <v>1</v>
      </c>
      <c r="I248" s="72">
        <v>1</v>
      </c>
      <c r="J248" s="72">
        <v>3</v>
      </c>
      <c r="K248" s="72">
        <v>3</v>
      </c>
      <c r="L248" s="72">
        <v>5</v>
      </c>
    </row>
    <row r="249" spans="1:12" x14ac:dyDescent="0.25">
      <c r="A249" s="66" t="s">
        <v>29524</v>
      </c>
      <c r="B249" s="66" t="s">
        <v>4643</v>
      </c>
      <c r="C249" s="67">
        <v>500000</v>
      </c>
      <c r="D249" s="66" t="s">
        <v>30587</v>
      </c>
      <c r="E249" s="66" t="s">
        <v>5661</v>
      </c>
      <c r="F249" s="72">
        <v>1</v>
      </c>
      <c r="G249" s="72">
        <v>3</v>
      </c>
      <c r="H249" s="72">
        <v>1</v>
      </c>
      <c r="I249" s="72">
        <v>1</v>
      </c>
      <c r="J249" s="72">
        <v>3</v>
      </c>
      <c r="K249" s="72">
        <v>3</v>
      </c>
      <c r="L249" s="72">
        <v>6</v>
      </c>
    </row>
    <row r="250" spans="1:12" x14ac:dyDescent="0.25">
      <c r="A250" s="66" t="s">
        <v>29525</v>
      </c>
      <c r="B250" s="66" t="s">
        <v>4644</v>
      </c>
      <c r="C250" s="67">
        <v>500000</v>
      </c>
      <c r="D250" s="66" t="s">
        <v>30588</v>
      </c>
      <c r="E250" s="66" t="s">
        <v>5662</v>
      </c>
      <c r="F250" s="72">
        <v>1</v>
      </c>
      <c r="G250" s="72">
        <v>3</v>
      </c>
      <c r="H250" s="72">
        <v>1</v>
      </c>
      <c r="I250" s="72">
        <v>1</v>
      </c>
      <c r="J250" s="72">
        <v>3</v>
      </c>
      <c r="K250" s="72">
        <v>3</v>
      </c>
      <c r="L250" s="72">
        <v>7</v>
      </c>
    </row>
    <row r="251" spans="1:12" x14ac:dyDescent="0.25">
      <c r="A251" s="66" t="s">
        <v>29526</v>
      </c>
      <c r="B251" s="66" t="s">
        <v>4622</v>
      </c>
      <c r="C251" s="67">
        <v>500000</v>
      </c>
      <c r="D251" s="66" t="s">
        <v>30589</v>
      </c>
      <c r="E251" s="66" t="s">
        <v>5663</v>
      </c>
      <c r="F251" s="72">
        <v>1</v>
      </c>
      <c r="G251" s="72">
        <v>3</v>
      </c>
      <c r="H251" s="72">
        <v>1</v>
      </c>
      <c r="I251" s="72">
        <v>1</v>
      </c>
      <c r="J251" s="72">
        <v>3</v>
      </c>
      <c r="K251" s="72">
        <v>3</v>
      </c>
      <c r="L251" s="72">
        <v>8</v>
      </c>
    </row>
    <row r="252" spans="1:12" x14ac:dyDescent="0.25">
      <c r="A252" s="66" t="s">
        <v>29527</v>
      </c>
      <c r="B252" s="66" t="s">
        <v>5061</v>
      </c>
      <c r="C252" s="67">
        <v>500000</v>
      </c>
      <c r="D252" s="66" t="s">
        <v>30590</v>
      </c>
      <c r="E252" s="66" t="s">
        <v>5664</v>
      </c>
      <c r="F252" s="72">
        <v>1</v>
      </c>
      <c r="G252" s="72">
        <v>3</v>
      </c>
      <c r="H252" s="72">
        <v>1</v>
      </c>
      <c r="I252" s="72">
        <v>1</v>
      </c>
      <c r="J252" s="72">
        <v>3</v>
      </c>
      <c r="K252" s="72">
        <v>3</v>
      </c>
      <c r="L252" s="72">
        <v>9</v>
      </c>
    </row>
    <row r="253" spans="1:12" x14ac:dyDescent="0.25">
      <c r="A253" s="66" t="s">
        <v>29528</v>
      </c>
      <c r="B253" s="66" t="s">
        <v>4623</v>
      </c>
      <c r="C253" s="67">
        <v>500000</v>
      </c>
      <c r="D253" s="66" t="s">
        <v>30591</v>
      </c>
      <c r="E253" s="66" t="s">
        <v>5665</v>
      </c>
      <c r="F253" s="72">
        <v>1</v>
      </c>
      <c r="G253" s="72">
        <v>3</v>
      </c>
      <c r="H253" s="72">
        <v>1</v>
      </c>
      <c r="I253" s="72">
        <v>1</v>
      </c>
      <c r="J253" s="72">
        <v>3</v>
      </c>
      <c r="K253" s="72">
        <v>3</v>
      </c>
      <c r="L253" s="72">
        <v>10</v>
      </c>
    </row>
    <row r="254" spans="1:12" x14ac:dyDescent="0.25">
      <c r="A254" s="66" t="s">
        <v>29529</v>
      </c>
      <c r="B254" s="66" t="s">
        <v>4647</v>
      </c>
      <c r="C254" s="67">
        <v>500000</v>
      </c>
      <c r="D254" s="66" t="s">
        <v>30592</v>
      </c>
      <c r="E254" s="66" t="s">
        <v>5666</v>
      </c>
      <c r="F254" s="72">
        <v>1</v>
      </c>
      <c r="G254" s="72">
        <v>3</v>
      </c>
      <c r="H254" s="72">
        <v>1</v>
      </c>
      <c r="I254" s="72">
        <v>1</v>
      </c>
      <c r="J254" s="72">
        <v>3</v>
      </c>
      <c r="K254" s="72">
        <v>4</v>
      </c>
      <c r="L254" s="72">
        <v>1</v>
      </c>
    </row>
    <row r="255" spans="1:12" x14ac:dyDescent="0.25">
      <c r="A255" s="66" t="s">
        <v>29530</v>
      </c>
      <c r="B255" s="66" t="s">
        <v>5062</v>
      </c>
      <c r="C255" s="67">
        <v>500000</v>
      </c>
      <c r="D255" s="66" t="s">
        <v>30593</v>
      </c>
      <c r="E255" s="66" t="s">
        <v>5667</v>
      </c>
      <c r="F255" s="72">
        <v>1</v>
      </c>
      <c r="G255" s="72">
        <v>3</v>
      </c>
      <c r="H255" s="72">
        <v>1</v>
      </c>
      <c r="I255" s="72">
        <v>1</v>
      </c>
      <c r="J255" s="72">
        <v>3</v>
      </c>
      <c r="K255" s="72">
        <v>4</v>
      </c>
      <c r="L255" s="72">
        <v>2</v>
      </c>
    </row>
    <row r="256" spans="1:12" x14ac:dyDescent="0.25">
      <c r="A256" s="66" t="s">
        <v>29531</v>
      </c>
      <c r="B256" s="66" t="s">
        <v>4649</v>
      </c>
      <c r="C256" s="67">
        <v>500000</v>
      </c>
      <c r="D256" s="66" t="s">
        <v>30594</v>
      </c>
      <c r="E256" s="66" t="s">
        <v>5668</v>
      </c>
      <c r="F256" s="72">
        <v>1</v>
      </c>
      <c r="G256" s="72">
        <v>3</v>
      </c>
      <c r="H256" s="72">
        <v>1</v>
      </c>
      <c r="I256" s="72">
        <v>1</v>
      </c>
      <c r="J256" s="72">
        <v>3</v>
      </c>
      <c r="K256" s="72">
        <v>4</v>
      </c>
      <c r="L256" s="72">
        <v>3</v>
      </c>
    </row>
    <row r="257" spans="1:12" x14ac:dyDescent="0.25">
      <c r="A257" s="66" t="s">
        <v>29532</v>
      </c>
      <c r="B257" s="66" t="s">
        <v>4653</v>
      </c>
      <c r="C257" s="67">
        <v>500000</v>
      </c>
      <c r="D257" s="66" t="s">
        <v>30595</v>
      </c>
      <c r="E257" s="66" t="s">
        <v>5669</v>
      </c>
      <c r="F257" s="72">
        <v>1</v>
      </c>
      <c r="G257" s="72">
        <v>3</v>
      </c>
      <c r="H257" s="72">
        <v>1</v>
      </c>
      <c r="I257" s="72">
        <v>1</v>
      </c>
      <c r="J257" s="72">
        <v>3</v>
      </c>
      <c r="K257" s="72">
        <v>5</v>
      </c>
      <c r="L257" s="72">
        <v>1</v>
      </c>
    </row>
    <row r="258" spans="1:12" x14ac:dyDescent="0.25">
      <c r="A258" s="66" t="s">
        <v>29533</v>
      </c>
      <c r="B258" s="66" t="s">
        <v>4650</v>
      </c>
      <c r="C258" s="67">
        <v>500000</v>
      </c>
      <c r="D258" s="66" t="s">
        <v>30596</v>
      </c>
      <c r="E258" s="66" t="s">
        <v>5670</v>
      </c>
      <c r="F258" s="72">
        <v>1</v>
      </c>
      <c r="G258" s="72">
        <v>3</v>
      </c>
      <c r="H258" s="72">
        <v>1</v>
      </c>
      <c r="I258" s="72">
        <v>1</v>
      </c>
      <c r="J258" s="72">
        <v>3</v>
      </c>
      <c r="K258" s="72">
        <v>5</v>
      </c>
      <c r="L258" s="72">
        <v>2</v>
      </c>
    </row>
    <row r="259" spans="1:12" x14ac:dyDescent="0.25">
      <c r="A259" s="66" t="s">
        <v>29534</v>
      </c>
      <c r="B259" s="66" t="s">
        <v>4651</v>
      </c>
      <c r="C259" s="67">
        <v>500000</v>
      </c>
      <c r="D259" s="66" t="s">
        <v>30597</v>
      </c>
      <c r="E259" s="66" t="s">
        <v>5671</v>
      </c>
      <c r="F259" s="72">
        <v>1</v>
      </c>
      <c r="G259" s="72">
        <v>3</v>
      </c>
      <c r="H259" s="72">
        <v>1</v>
      </c>
      <c r="I259" s="72">
        <v>1</v>
      </c>
      <c r="J259" s="72">
        <v>3</v>
      </c>
      <c r="K259" s="72">
        <v>5</v>
      </c>
      <c r="L259" s="72">
        <v>3</v>
      </c>
    </row>
    <row r="260" spans="1:12" x14ac:dyDescent="0.25">
      <c r="A260" s="66" t="s">
        <v>29535</v>
      </c>
      <c r="B260" s="66" t="s">
        <v>4652</v>
      </c>
      <c r="C260" s="67">
        <v>500000</v>
      </c>
      <c r="D260" s="66" t="s">
        <v>30598</v>
      </c>
      <c r="E260" s="66" t="s">
        <v>5672</v>
      </c>
      <c r="F260" s="72">
        <v>1</v>
      </c>
      <c r="G260" s="72">
        <v>3</v>
      </c>
      <c r="H260" s="72">
        <v>1</v>
      </c>
      <c r="I260" s="72">
        <v>1</v>
      </c>
      <c r="J260" s="72">
        <v>3</v>
      </c>
      <c r="K260" s="72">
        <v>6</v>
      </c>
      <c r="L260" s="72">
        <v>1</v>
      </c>
    </row>
    <row r="261" spans="1:12" x14ac:dyDescent="0.25">
      <c r="A261" s="66" t="s">
        <v>29536</v>
      </c>
      <c r="B261" s="66" t="s">
        <v>4654</v>
      </c>
      <c r="C261" s="67">
        <v>500000</v>
      </c>
      <c r="D261" s="66" t="s">
        <v>30599</v>
      </c>
      <c r="E261" s="66" t="s">
        <v>5673</v>
      </c>
      <c r="F261" s="72">
        <v>1</v>
      </c>
      <c r="G261" s="72">
        <v>3</v>
      </c>
      <c r="H261" s="72">
        <v>1</v>
      </c>
      <c r="I261" s="72">
        <v>1</v>
      </c>
      <c r="J261" s="72">
        <v>3</v>
      </c>
      <c r="K261" s="72">
        <v>6</v>
      </c>
      <c r="L261" s="72">
        <v>2</v>
      </c>
    </row>
    <row r="262" spans="1:12" x14ac:dyDescent="0.25">
      <c r="A262" s="66" t="s">
        <v>29537</v>
      </c>
      <c r="B262" s="66" t="s">
        <v>4655</v>
      </c>
      <c r="C262" s="67">
        <v>500000</v>
      </c>
      <c r="D262" s="66" t="s">
        <v>30600</v>
      </c>
      <c r="E262" s="66" t="s">
        <v>5674</v>
      </c>
      <c r="F262" s="72">
        <v>1</v>
      </c>
      <c r="G262" s="72">
        <v>3</v>
      </c>
      <c r="H262" s="72">
        <v>1</v>
      </c>
      <c r="I262" s="72">
        <v>1</v>
      </c>
      <c r="J262" s="72">
        <v>3</v>
      </c>
      <c r="K262" s="72">
        <v>6</v>
      </c>
      <c r="L262" s="72">
        <v>3</v>
      </c>
    </row>
    <row r="263" spans="1:12" x14ac:dyDescent="0.25">
      <c r="A263" s="66" t="s">
        <v>29538</v>
      </c>
      <c r="B263" s="66" t="s">
        <v>5063</v>
      </c>
      <c r="C263" s="67">
        <v>500000</v>
      </c>
      <c r="D263" s="66" t="s">
        <v>30601</v>
      </c>
      <c r="E263" s="66" t="s">
        <v>5675</v>
      </c>
      <c r="F263" s="72">
        <v>1</v>
      </c>
      <c r="G263" s="72">
        <v>3</v>
      </c>
      <c r="H263" s="72">
        <v>1</v>
      </c>
      <c r="I263" s="72">
        <v>1</v>
      </c>
      <c r="J263" s="72">
        <v>3</v>
      </c>
      <c r="K263" s="72">
        <v>6</v>
      </c>
      <c r="L263" s="72">
        <v>4</v>
      </c>
    </row>
    <row r="264" spans="1:12" x14ac:dyDescent="0.25">
      <c r="A264" s="66" t="s">
        <v>29539</v>
      </c>
      <c r="B264" s="66" t="s">
        <v>5064</v>
      </c>
      <c r="C264" s="67">
        <v>500000</v>
      </c>
      <c r="D264" s="66" t="s">
        <v>30602</v>
      </c>
      <c r="E264" s="66" t="s">
        <v>5676</v>
      </c>
      <c r="F264" s="72">
        <v>1</v>
      </c>
      <c r="G264" s="72">
        <v>3</v>
      </c>
      <c r="H264" s="72">
        <v>1</v>
      </c>
      <c r="I264" s="72">
        <v>1</v>
      </c>
      <c r="J264" s="72">
        <v>3</v>
      </c>
      <c r="K264" s="72">
        <v>6</v>
      </c>
      <c r="L264" s="72">
        <v>5</v>
      </c>
    </row>
    <row r="265" spans="1:12" x14ac:dyDescent="0.25">
      <c r="A265" s="66" t="s">
        <v>29540</v>
      </c>
      <c r="B265" s="66" t="s">
        <v>5065</v>
      </c>
      <c r="C265" s="67">
        <v>500000</v>
      </c>
      <c r="D265" s="66" t="s">
        <v>30603</v>
      </c>
      <c r="E265" s="66" t="s">
        <v>5677</v>
      </c>
      <c r="F265" s="72">
        <v>1</v>
      </c>
      <c r="G265" s="72">
        <v>3</v>
      </c>
      <c r="H265" s="72">
        <v>1</v>
      </c>
      <c r="I265" s="72">
        <v>1</v>
      </c>
      <c r="J265" s="72">
        <v>3</v>
      </c>
      <c r="K265" s="72">
        <v>6</v>
      </c>
      <c r="L265" s="72">
        <v>6</v>
      </c>
    </row>
    <row r="266" spans="1:12" x14ac:dyDescent="0.25">
      <c r="A266" s="66" t="s">
        <v>29541</v>
      </c>
      <c r="B266" s="66" t="s">
        <v>5066</v>
      </c>
      <c r="C266" s="67">
        <v>500000</v>
      </c>
      <c r="D266" s="66" t="s">
        <v>30604</v>
      </c>
      <c r="E266" s="66" t="s">
        <v>5678</v>
      </c>
      <c r="F266" s="72">
        <v>1</v>
      </c>
      <c r="G266" s="72">
        <v>3</v>
      </c>
      <c r="H266" s="72">
        <v>1</v>
      </c>
      <c r="I266" s="72">
        <v>1</v>
      </c>
      <c r="J266" s="72">
        <v>3</v>
      </c>
      <c r="K266" s="72">
        <v>6</v>
      </c>
      <c r="L266" s="72">
        <v>7</v>
      </c>
    </row>
    <row r="267" spans="1:12" x14ac:dyDescent="0.25">
      <c r="A267" s="66" t="s">
        <v>29542</v>
      </c>
      <c r="B267" s="66" t="s">
        <v>4656</v>
      </c>
      <c r="C267" s="67">
        <v>500000</v>
      </c>
      <c r="D267" s="66" t="s">
        <v>30605</v>
      </c>
      <c r="E267" s="66" t="s">
        <v>5679</v>
      </c>
      <c r="F267" s="72">
        <v>1</v>
      </c>
      <c r="G267" s="72">
        <v>3</v>
      </c>
      <c r="H267" s="72">
        <v>1</v>
      </c>
      <c r="I267" s="72">
        <v>1</v>
      </c>
      <c r="J267" s="72">
        <v>3</v>
      </c>
      <c r="K267" s="72">
        <v>6</v>
      </c>
      <c r="L267" s="72">
        <v>8</v>
      </c>
    </row>
    <row r="268" spans="1:12" x14ac:dyDescent="0.25">
      <c r="A268" s="66" t="s">
        <v>29543</v>
      </c>
      <c r="B268" s="66" t="s">
        <v>4657</v>
      </c>
      <c r="C268" s="67">
        <v>500000</v>
      </c>
      <c r="D268" s="66" t="s">
        <v>30606</v>
      </c>
      <c r="E268" s="66" t="s">
        <v>5680</v>
      </c>
      <c r="F268" s="72">
        <v>1</v>
      </c>
      <c r="G268" s="72">
        <v>3</v>
      </c>
      <c r="H268" s="72">
        <v>1</v>
      </c>
      <c r="I268" s="72">
        <v>1</v>
      </c>
      <c r="J268" s="72">
        <v>3</v>
      </c>
      <c r="K268" s="72">
        <v>7</v>
      </c>
      <c r="L268" s="72">
        <v>1</v>
      </c>
    </row>
    <row r="269" spans="1:12" x14ac:dyDescent="0.25">
      <c r="A269" s="66" t="s">
        <v>29544</v>
      </c>
      <c r="B269" s="66" t="s">
        <v>4658</v>
      </c>
      <c r="C269" s="67">
        <v>500000</v>
      </c>
      <c r="D269" s="66" t="s">
        <v>30607</v>
      </c>
      <c r="E269" s="66" t="s">
        <v>5681</v>
      </c>
      <c r="F269" s="72">
        <v>1</v>
      </c>
      <c r="G269" s="72">
        <v>3</v>
      </c>
      <c r="H269" s="72">
        <v>1</v>
      </c>
      <c r="I269" s="72">
        <v>1</v>
      </c>
      <c r="J269" s="72">
        <v>3</v>
      </c>
      <c r="K269" s="72">
        <v>7</v>
      </c>
      <c r="L269" s="72">
        <v>2</v>
      </c>
    </row>
    <row r="270" spans="1:12" x14ac:dyDescent="0.25">
      <c r="A270" s="66" t="s">
        <v>29545</v>
      </c>
      <c r="B270" s="66" t="s">
        <v>4659</v>
      </c>
      <c r="C270" s="67">
        <v>500000</v>
      </c>
      <c r="D270" s="66" t="s">
        <v>30608</v>
      </c>
      <c r="E270" s="66" t="s">
        <v>5682</v>
      </c>
      <c r="F270" s="72">
        <v>1</v>
      </c>
      <c r="G270" s="72">
        <v>3</v>
      </c>
      <c r="H270" s="72">
        <v>1</v>
      </c>
      <c r="I270" s="72">
        <v>1</v>
      </c>
      <c r="J270" s="72">
        <v>3</v>
      </c>
      <c r="K270" s="72">
        <v>7</v>
      </c>
      <c r="L270" s="72">
        <v>3</v>
      </c>
    </row>
    <row r="271" spans="1:12" x14ac:dyDescent="0.25">
      <c r="A271" s="66" t="s">
        <v>29546</v>
      </c>
      <c r="B271" s="66" t="s">
        <v>4660</v>
      </c>
      <c r="C271" s="67">
        <v>500000</v>
      </c>
      <c r="D271" s="66" t="s">
        <v>30609</v>
      </c>
      <c r="E271" s="66" t="s">
        <v>5683</v>
      </c>
      <c r="F271" s="72">
        <v>1</v>
      </c>
      <c r="G271" s="72">
        <v>3</v>
      </c>
      <c r="H271" s="72">
        <v>1</v>
      </c>
      <c r="I271" s="72">
        <v>1</v>
      </c>
      <c r="J271" s="72">
        <v>3</v>
      </c>
      <c r="K271" s="72">
        <v>7</v>
      </c>
      <c r="L271" s="72">
        <v>4</v>
      </c>
    </row>
    <row r="272" spans="1:12" x14ac:dyDescent="0.25">
      <c r="A272" s="66" t="s">
        <v>29547</v>
      </c>
      <c r="B272" s="66" t="s">
        <v>4661</v>
      </c>
      <c r="C272" s="67">
        <v>500000</v>
      </c>
      <c r="D272" s="66" t="s">
        <v>30610</v>
      </c>
      <c r="E272" s="66" t="s">
        <v>266</v>
      </c>
      <c r="F272" s="72">
        <v>1</v>
      </c>
      <c r="G272" s="72">
        <v>3</v>
      </c>
      <c r="H272" s="72">
        <v>1</v>
      </c>
      <c r="I272" s="72">
        <v>1</v>
      </c>
      <c r="J272" s="72">
        <v>3</v>
      </c>
      <c r="K272" s="72">
        <v>7</v>
      </c>
      <c r="L272" s="72">
        <v>5</v>
      </c>
    </row>
    <row r="273" spans="1:12" x14ac:dyDescent="0.25">
      <c r="A273" s="66" t="s">
        <v>29548</v>
      </c>
      <c r="B273" s="66" t="s">
        <v>4662</v>
      </c>
      <c r="C273" s="67">
        <v>500000</v>
      </c>
      <c r="D273" s="66" t="s">
        <v>30611</v>
      </c>
      <c r="E273" s="66" t="s">
        <v>267</v>
      </c>
      <c r="F273" s="72">
        <v>1</v>
      </c>
      <c r="G273" s="72">
        <v>3</v>
      </c>
      <c r="H273" s="72">
        <v>1</v>
      </c>
      <c r="I273" s="72">
        <v>1</v>
      </c>
      <c r="J273" s="72">
        <v>3</v>
      </c>
      <c r="K273" s="72">
        <v>7</v>
      </c>
      <c r="L273" s="72">
        <v>6</v>
      </c>
    </row>
    <row r="274" spans="1:12" x14ac:dyDescent="0.25">
      <c r="A274" s="66" t="s">
        <v>29549</v>
      </c>
      <c r="B274" s="66" t="s">
        <v>4663</v>
      </c>
      <c r="C274" s="67">
        <v>500000</v>
      </c>
      <c r="D274" s="66" t="s">
        <v>30612</v>
      </c>
      <c r="E274" s="66" t="s">
        <v>5684</v>
      </c>
      <c r="F274" s="72">
        <v>1</v>
      </c>
      <c r="G274" s="72">
        <v>3</v>
      </c>
      <c r="H274" s="72">
        <v>1</v>
      </c>
      <c r="I274" s="72">
        <v>1</v>
      </c>
      <c r="J274" s="72">
        <v>3</v>
      </c>
      <c r="K274" s="72">
        <v>7</v>
      </c>
      <c r="L274" s="72">
        <v>7</v>
      </c>
    </row>
    <row r="275" spans="1:12" x14ac:dyDescent="0.25">
      <c r="A275" s="66" t="s">
        <v>29550</v>
      </c>
      <c r="B275" s="66" t="s">
        <v>4664</v>
      </c>
      <c r="C275" s="67">
        <v>500000</v>
      </c>
      <c r="D275" s="66" t="s">
        <v>30613</v>
      </c>
      <c r="E275" s="66" t="s">
        <v>5685</v>
      </c>
      <c r="F275" s="72">
        <v>1</v>
      </c>
      <c r="G275" s="72">
        <v>3</v>
      </c>
      <c r="H275" s="72">
        <v>1</v>
      </c>
      <c r="I275" s="72">
        <v>1</v>
      </c>
      <c r="J275" s="72">
        <v>3</v>
      </c>
      <c r="K275" s="72">
        <v>7</v>
      </c>
      <c r="L275" s="72">
        <v>8</v>
      </c>
    </row>
    <row r="276" spans="1:12" x14ac:dyDescent="0.25">
      <c r="A276" s="66" t="s">
        <v>29551</v>
      </c>
      <c r="B276" s="66" t="s">
        <v>4665</v>
      </c>
      <c r="C276" s="67">
        <v>500000</v>
      </c>
      <c r="D276" s="66" t="s">
        <v>30614</v>
      </c>
      <c r="E276" s="66" t="s">
        <v>5686</v>
      </c>
      <c r="F276" s="72">
        <v>1</v>
      </c>
      <c r="G276" s="72">
        <v>3</v>
      </c>
      <c r="H276" s="72">
        <v>1</v>
      </c>
      <c r="I276" s="72">
        <v>1</v>
      </c>
      <c r="J276" s="72">
        <v>3</v>
      </c>
      <c r="K276" s="72">
        <v>7</v>
      </c>
      <c r="L276" s="72">
        <v>9</v>
      </c>
    </row>
    <row r="277" spans="1:12" x14ac:dyDescent="0.25">
      <c r="A277" s="66" t="s">
        <v>29552</v>
      </c>
      <c r="B277" s="66" t="s">
        <v>4666</v>
      </c>
      <c r="C277" s="67">
        <v>500000</v>
      </c>
      <c r="D277" s="66" t="s">
        <v>30615</v>
      </c>
      <c r="E277" s="66" t="s">
        <v>5687</v>
      </c>
      <c r="F277" s="72">
        <v>1</v>
      </c>
      <c r="G277" s="72">
        <v>3</v>
      </c>
      <c r="H277" s="72">
        <v>1</v>
      </c>
      <c r="I277" s="72">
        <v>1</v>
      </c>
      <c r="J277" s="72">
        <v>3</v>
      </c>
      <c r="K277" s="72">
        <v>7</v>
      </c>
      <c r="L277" s="72">
        <v>10</v>
      </c>
    </row>
    <row r="278" spans="1:12" x14ac:dyDescent="0.25">
      <c r="A278" s="66" t="s">
        <v>29553</v>
      </c>
      <c r="B278" s="66" t="s">
        <v>4667</v>
      </c>
      <c r="C278" s="67">
        <v>500000</v>
      </c>
      <c r="D278" s="66" t="s">
        <v>30616</v>
      </c>
      <c r="E278" s="66" t="s">
        <v>5688</v>
      </c>
      <c r="F278" s="72">
        <v>1</v>
      </c>
      <c r="G278" s="72">
        <v>3</v>
      </c>
      <c r="H278" s="72">
        <v>1</v>
      </c>
      <c r="I278" s="72">
        <v>1</v>
      </c>
      <c r="J278" s="72">
        <v>3</v>
      </c>
      <c r="K278" s="72">
        <v>7</v>
      </c>
      <c r="L278" s="72">
        <v>11</v>
      </c>
    </row>
    <row r="279" spans="1:12" x14ac:dyDescent="0.25">
      <c r="A279" s="66" t="s">
        <v>29554</v>
      </c>
      <c r="B279" s="66" t="s">
        <v>4668</v>
      </c>
      <c r="C279" s="67">
        <v>500000</v>
      </c>
      <c r="D279" s="66" t="s">
        <v>30617</v>
      </c>
      <c r="E279" s="66" t="s">
        <v>5689</v>
      </c>
      <c r="F279" s="72">
        <v>1</v>
      </c>
      <c r="G279" s="72">
        <v>3</v>
      </c>
      <c r="H279" s="72">
        <v>1</v>
      </c>
      <c r="I279" s="72">
        <v>1</v>
      </c>
      <c r="J279" s="72">
        <v>3</v>
      </c>
      <c r="K279" s="72">
        <v>8</v>
      </c>
      <c r="L279" s="72">
        <v>1</v>
      </c>
    </row>
    <row r="280" spans="1:12" x14ac:dyDescent="0.25">
      <c r="A280" s="66" t="s">
        <v>29555</v>
      </c>
      <c r="B280" s="66" t="s">
        <v>4669</v>
      </c>
      <c r="C280" s="67">
        <v>500000</v>
      </c>
      <c r="D280" s="66" t="s">
        <v>30618</v>
      </c>
      <c r="E280" s="66" t="s">
        <v>5690</v>
      </c>
      <c r="F280" s="72">
        <v>1</v>
      </c>
      <c r="G280" s="72">
        <v>3</v>
      </c>
      <c r="H280" s="72">
        <v>1</v>
      </c>
      <c r="I280" s="72">
        <v>1</v>
      </c>
      <c r="J280" s="72">
        <v>3</v>
      </c>
      <c r="K280" s="72">
        <v>8</v>
      </c>
      <c r="L280" s="72">
        <v>2</v>
      </c>
    </row>
    <row r="281" spans="1:12" x14ac:dyDescent="0.25">
      <c r="A281" s="66" t="s">
        <v>29556</v>
      </c>
      <c r="B281" s="66" t="s">
        <v>4670</v>
      </c>
      <c r="C281" s="67">
        <v>500000</v>
      </c>
      <c r="D281" s="66" t="s">
        <v>30619</v>
      </c>
      <c r="E281" s="66" t="s">
        <v>5691</v>
      </c>
      <c r="F281" s="72">
        <v>1</v>
      </c>
      <c r="G281" s="72">
        <v>3</v>
      </c>
      <c r="H281" s="72">
        <v>1</v>
      </c>
      <c r="I281" s="72">
        <v>1</v>
      </c>
      <c r="J281" s="72">
        <v>3</v>
      </c>
      <c r="K281" s="72">
        <v>8</v>
      </c>
      <c r="L281" s="72">
        <v>3</v>
      </c>
    </row>
    <row r="282" spans="1:12" x14ac:dyDescent="0.25">
      <c r="A282" s="66" t="s">
        <v>29557</v>
      </c>
      <c r="B282" s="66" t="s">
        <v>4671</v>
      </c>
      <c r="C282" s="67">
        <v>500000</v>
      </c>
      <c r="D282" s="66" t="s">
        <v>30620</v>
      </c>
      <c r="E282" s="66" t="s">
        <v>5692</v>
      </c>
      <c r="F282" s="72">
        <v>1</v>
      </c>
      <c r="G282" s="72">
        <v>3</v>
      </c>
      <c r="H282" s="72">
        <v>1</v>
      </c>
      <c r="I282" s="72">
        <v>1</v>
      </c>
      <c r="J282" s="72">
        <v>3</v>
      </c>
      <c r="K282" s="72">
        <v>8</v>
      </c>
      <c r="L282" s="72">
        <v>4</v>
      </c>
    </row>
    <row r="283" spans="1:12" x14ac:dyDescent="0.25">
      <c r="A283" s="66" t="s">
        <v>29558</v>
      </c>
      <c r="B283" s="66" t="s">
        <v>4672</v>
      </c>
      <c r="C283" s="67">
        <v>500000</v>
      </c>
      <c r="D283" s="66" t="s">
        <v>30621</v>
      </c>
      <c r="E283" s="66" t="s">
        <v>5693</v>
      </c>
      <c r="F283" s="72">
        <v>1</v>
      </c>
      <c r="G283" s="72">
        <v>3</v>
      </c>
      <c r="H283" s="72">
        <v>1</v>
      </c>
      <c r="I283" s="72">
        <v>1</v>
      </c>
      <c r="J283" s="72">
        <v>3</v>
      </c>
      <c r="K283" s="72">
        <v>8</v>
      </c>
      <c r="L283" s="72">
        <v>5</v>
      </c>
    </row>
    <row r="284" spans="1:12" x14ac:dyDescent="0.25">
      <c r="A284" s="66" t="s">
        <v>29559</v>
      </c>
      <c r="B284" s="66" t="s">
        <v>4673</v>
      </c>
      <c r="C284" s="67">
        <v>500000</v>
      </c>
      <c r="D284" s="66" t="s">
        <v>30622</v>
      </c>
      <c r="E284" s="66" t="s">
        <v>5694</v>
      </c>
      <c r="F284" s="72">
        <v>1</v>
      </c>
      <c r="G284" s="72">
        <v>3</v>
      </c>
      <c r="H284" s="72">
        <v>1</v>
      </c>
      <c r="I284" s="72">
        <v>1</v>
      </c>
      <c r="J284" s="72">
        <v>3</v>
      </c>
      <c r="K284" s="72">
        <v>8</v>
      </c>
      <c r="L284" s="72">
        <v>6</v>
      </c>
    </row>
    <row r="285" spans="1:12" x14ac:dyDescent="0.25">
      <c r="A285" s="66" t="s">
        <v>29560</v>
      </c>
      <c r="B285" s="66" t="s">
        <v>4674</v>
      </c>
      <c r="C285" s="67">
        <v>500000</v>
      </c>
      <c r="D285" s="66" t="s">
        <v>30623</v>
      </c>
      <c r="E285" s="66" t="s">
        <v>5695</v>
      </c>
      <c r="F285" s="72">
        <v>1</v>
      </c>
      <c r="G285" s="72">
        <v>3</v>
      </c>
      <c r="H285" s="72">
        <v>1</v>
      </c>
      <c r="I285" s="72">
        <v>1</v>
      </c>
      <c r="J285" s="72">
        <v>3</v>
      </c>
      <c r="K285" s="72">
        <v>8</v>
      </c>
      <c r="L285" s="72">
        <v>7</v>
      </c>
    </row>
    <row r="286" spans="1:12" x14ac:dyDescent="0.25">
      <c r="A286" s="66" t="s">
        <v>29561</v>
      </c>
      <c r="B286" s="66" t="s">
        <v>4675</v>
      </c>
      <c r="C286" s="67">
        <v>500000</v>
      </c>
      <c r="D286" s="66" t="s">
        <v>30624</v>
      </c>
      <c r="E286" s="66" t="s">
        <v>5696</v>
      </c>
      <c r="F286" s="72">
        <v>1</v>
      </c>
      <c r="G286" s="72">
        <v>3</v>
      </c>
      <c r="H286" s="72">
        <v>1</v>
      </c>
      <c r="I286" s="72">
        <v>1</v>
      </c>
      <c r="J286" s="72">
        <v>3</v>
      </c>
      <c r="K286" s="72">
        <v>8</v>
      </c>
      <c r="L286" s="72">
        <v>8</v>
      </c>
    </row>
    <row r="287" spans="1:12" x14ac:dyDescent="0.25">
      <c r="A287" s="66" t="s">
        <v>29562</v>
      </c>
      <c r="B287" s="66" t="s">
        <v>4676</v>
      </c>
      <c r="C287" s="67">
        <v>500000</v>
      </c>
      <c r="D287" s="66" t="s">
        <v>30625</v>
      </c>
      <c r="E287" s="66" t="s">
        <v>5697</v>
      </c>
      <c r="F287" s="72">
        <v>1</v>
      </c>
      <c r="G287" s="72">
        <v>3</v>
      </c>
      <c r="H287" s="72">
        <v>1</v>
      </c>
      <c r="I287" s="72">
        <v>1</v>
      </c>
      <c r="J287" s="72">
        <v>3</v>
      </c>
      <c r="K287" s="72">
        <v>8</v>
      </c>
      <c r="L287" s="72">
        <v>9</v>
      </c>
    </row>
    <row r="288" spans="1:12" x14ac:dyDescent="0.25">
      <c r="A288" s="66" t="s">
        <v>29563</v>
      </c>
      <c r="B288" s="66" t="s">
        <v>4677</v>
      </c>
      <c r="C288" s="67">
        <v>500000</v>
      </c>
      <c r="D288" s="66" t="s">
        <v>30626</v>
      </c>
      <c r="E288" s="66" t="s">
        <v>5698</v>
      </c>
      <c r="F288" s="72">
        <v>1</v>
      </c>
      <c r="G288" s="72">
        <v>3</v>
      </c>
      <c r="H288" s="72">
        <v>1</v>
      </c>
      <c r="I288" s="72">
        <v>1</v>
      </c>
      <c r="J288" s="72">
        <v>3</v>
      </c>
      <c r="K288" s="72">
        <v>9</v>
      </c>
      <c r="L288" s="72">
        <v>1</v>
      </c>
    </row>
    <row r="289" spans="1:12" x14ac:dyDescent="0.25">
      <c r="A289" s="66" t="s">
        <v>29564</v>
      </c>
      <c r="B289" s="66" t="s">
        <v>4678</v>
      </c>
      <c r="C289" s="67">
        <v>500000</v>
      </c>
      <c r="D289" s="66" t="s">
        <v>30627</v>
      </c>
      <c r="E289" s="66" t="s">
        <v>5699</v>
      </c>
      <c r="F289" s="72">
        <v>1</v>
      </c>
      <c r="G289" s="72">
        <v>3</v>
      </c>
      <c r="H289" s="72">
        <v>1</v>
      </c>
      <c r="I289" s="72">
        <v>1</v>
      </c>
      <c r="J289" s="72">
        <v>3</v>
      </c>
      <c r="K289" s="72">
        <v>9</v>
      </c>
      <c r="L289" s="72">
        <v>2</v>
      </c>
    </row>
    <row r="290" spans="1:12" x14ac:dyDescent="0.25">
      <c r="A290" s="66" t="s">
        <v>29565</v>
      </c>
      <c r="B290" s="66" t="s">
        <v>4679</v>
      </c>
      <c r="C290" s="67">
        <v>500000</v>
      </c>
      <c r="D290" s="66" t="s">
        <v>30628</v>
      </c>
      <c r="E290" s="66" t="s">
        <v>5700</v>
      </c>
      <c r="F290" s="72">
        <v>1</v>
      </c>
      <c r="G290" s="72">
        <v>3</v>
      </c>
      <c r="H290" s="72">
        <v>1</v>
      </c>
      <c r="I290" s="72">
        <v>1</v>
      </c>
      <c r="J290" s="72">
        <v>3</v>
      </c>
      <c r="K290" s="72">
        <v>9</v>
      </c>
      <c r="L290" s="72">
        <v>3</v>
      </c>
    </row>
    <row r="291" spans="1:12" x14ac:dyDescent="0.25">
      <c r="A291" s="66" t="s">
        <v>29566</v>
      </c>
      <c r="B291" s="66" t="s">
        <v>5067</v>
      </c>
      <c r="C291" s="67">
        <v>500000</v>
      </c>
      <c r="D291" s="66" t="s">
        <v>30629</v>
      </c>
      <c r="E291" s="66" t="s">
        <v>5701</v>
      </c>
      <c r="F291" s="72">
        <v>1</v>
      </c>
      <c r="G291" s="72">
        <v>3</v>
      </c>
      <c r="H291" s="72">
        <v>1</v>
      </c>
      <c r="I291" s="72">
        <v>1</v>
      </c>
      <c r="J291" s="72">
        <v>3</v>
      </c>
      <c r="K291" s="72">
        <v>9</v>
      </c>
      <c r="L291" s="72">
        <v>4</v>
      </c>
    </row>
    <row r="292" spans="1:12" x14ac:dyDescent="0.25">
      <c r="A292" s="66" t="s">
        <v>29567</v>
      </c>
      <c r="B292" s="66" t="s">
        <v>5068</v>
      </c>
      <c r="C292" s="67">
        <v>500000</v>
      </c>
      <c r="D292" s="66" t="s">
        <v>30630</v>
      </c>
      <c r="E292" s="66" t="s">
        <v>5702</v>
      </c>
      <c r="F292" s="72">
        <v>1</v>
      </c>
      <c r="G292" s="72">
        <v>3</v>
      </c>
      <c r="H292" s="72">
        <v>1</v>
      </c>
      <c r="I292" s="72">
        <v>1</v>
      </c>
      <c r="J292" s="72">
        <v>3</v>
      </c>
      <c r="K292" s="72">
        <v>9</v>
      </c>
      <c r="L292" s="72">
        <v>5</v>
      </c>
    </row>
    <row r="293" spans="1:12" x14ac:dyDescent="0.25">
      <c r="A293" s="66" t="s">
        <v>29568</v>
      </c>
      <c r="B293" s="66" t="s">
        <v>5069</v>
      </c>
      <c r="C293" s="67">
        <v>500000</v>
      </c>
      <c r="D293" s="66" t="s">
        <v>30631</v>
      </c>
      <c r="E293" s="66" t="s">
        <v>5703</v>
      </c>
      <c r="F293" s="72">
        <v>1</v>
      </c>
      <c r="G293" s="72">
        <v>3</v>
      </c>
      <c r="H293" s="72">
        <v>1</v>
      </c>
      <c r="I293" s="72">
        <v>1</v>
      </c>
      <c r="J293" s="72">
        <v>3</v>
      </c>
      <c r="K293" s="72">
        <v>9</v>
      </c>
      <c r="L293" s="72">
        <v>6</v>
      </c>
    </row>
    <row r="294" spans="1:12" x14ac:dyDescent="0.25">
      <c r="A294" s="66" t="s">
        <v>29569</v>
      </c>
      <c r="B294" s="66" t="s">
        <v>5070</v>
      </c>
      <c r="C294" s="67">
        <v>500000</v>
      </c>
      <c r="D294" s="66" t="s">
        <v>30632</v>
      </c>
      <c r="E294" s="66" t="s">
        <v>5704</v>
      </c>
      <c r="F294" s="72">
        <v>1</v>
      </c>
      <c r="G294" s="72">
        <v>3</v>
      </c>
      <c r="H294" s="72">
        <v>1</v>
      </c>
      <c r="I294" s="72">
        <v>1</v>
      </c>
      <c r="J294" s="72">
        <v>3</v>
      </c>
      <c r="K294" s="72">
        <v>9</v>
      </c>
      <c r="L294" s="72">
        <v>7</v>
      </c>
    </row>
    <row r="295" spans="1:12" x14ac:dyDescent="0.25">
      <c r="A295" s="66" t="s">
        <v>29570</v>
      </c>
      <c r="B295" s="66" t="s">
        <v>5071</v>
      </c>
      <c r="C295" s="67">
        <v>500000</v>
      </c>
      <c r="D295" s="66" t="s">
        <v>30633</v>
      </c>
      <c r="E295" s="66" t="s">
        <v>5705</v>
      </c>
      <c r="F295" s="72">
        <v>1</v>
      </c>
      <c r="G295" s="72">
        <v>3</v>
      </c>
      <c r="H295" s="72">
        <v>1</v>
      </c>
      <c r="I295" s="72">
        <v>1</v>
      </c>
      <c r="J295" s="72">
        <v>3</v>
      </c>
      <c r="K295" s="72">
        <v>9</v>
      </c>
      <c r="L295" s="72">
        <v>8</v>
      </c>
    </row>
    <row r="296" spans="1:12" x14ac:dyDescent="0.25">
      <c r="A296" s="66" t="s">
        <v>29571</v>
      </c>
      <c r="B296" s="66" t="s">
        <v>5072</v>
      </c>
      <c r="C296" s="67">
        <v>500000</v>
      </c>
      <c r="D296" s="66" t="s">
        <v>30634</v>
      </c>
      <c r="E296" s="66" t="s">
        <v>5706</v>
      </c>
      <c r="F296" s="72">
        <v>1</v>
      </c>
      <c r="G296" s="72">
        <v>3</v>
      </c>
      <c r="H296" s="72">
        <v>1</v>
      </c>
      <c r="I296" s="72">
        <v>1</v>
      </c>
      <c r="J296" s="72">
        <v>3</v>
      </c>
      <c r="K296" s="72">
        <v>9</v>
      </c>
      <c r="L296" s="72">
        <v>9</v>
      </c>
    </row>
    <row r="297" spans="1:12" x14ac:dyDescent="0.25">
      <c r="A297" s="66" t="s">
        <v>29572</v>
      </c>
      <c r="B297" s="66" t="s">
        <v>5073</v>
      </c>
      <c r="C297" s="67">
        <v>500000</v>
      </c>
      <c r="D297" s="66" t="s">
        <v>30635</v>
      </c>
      <c r="E297" s="66" t="s">
        <v>5707</v>
      </c>
      <c r="F297" s="72">
        <v>1</v>
      </c>
      <c r="G297" s="72">
        <v>3</v>
      </c>
      <c r="H297" s="72">
        <v>1</v>
      </c>
      <c r="I297" s="72">
        <v>1</v>
      </c>
      <c r="J297" s="72">
        <v>3</v>
      </c>
      <c r="K297" s="72">
        <v>10</v>
      </c>
      <c r="L297" s="72">
        <v>1</v>
      </c>
    </row>
    <row r="298" spans="1:12" x14ac:dyDescent="0.25">
      <c r="A298" s="66" t="s">
        <v>29573</v>
      </c>
      <c r="B298" s="66" t="s">
        <v>5074</v>
      </c>
      <c r="C298" s="67">
        <v>500000</v>
      </c>
      <c r="D298" s="66" t="s">
        <v>30636</v>
      </c>
      <c r="E298" s="66" t="s">
        <v>5708</v>
      </c>
      <c r="F298" s="72">
        <v>1</v>
      </c>
      <c r="G298" s="72">
        <v>3</v>
      </c>
      <c r="H298" s="72">
        <v>1</v>
      </c>
      <c r="I298" s="72">
        <v>1</v>
      </c>
      <c r="J298" s="72">
        <v>3</v>
      </c>
      <c r="K298" s="72">
        <v>10</v>
      </c>
      <c r="L298" s="72">
        <v>2</v>
      </c>
    </row>
    <row r="299" spans="1:12" x14ac:dyDescent="0.25">
      <c r="A299" s="66" t="s">
        <v>29574</v>
      </c>
      <c r="B299" s="66" t="s">
        <v>5075</v>
      </c>
      <c r="C299" s="67">
        <v>500000</v>
      </c>
      <c r="D299" s="66" t="s">
        <v>30637</v>
      </c>
      <c r="E299" s="66" t="s">
        <v>5709</v>
      </c>
      <c r="F299" s="72">
        <v>1</v>
      </c>
      <c r="G299" s="72">
        <v>3</v>
      </c>
      <c r="H299" s="72">
        <v>1</v>
      </c>
      <c r="I299" s="72">
        <v>1</v>
      </c>
      <c r="J299" s="72">
        <v>3</v>
      </c>
      <c r="K299" s="72">
        <v>10</v>
      </c>
      <c r="L299" s="72">
        <v>3</v>
      </c>
    </row>
    <row r="300" spans="1:12" x14ac:dyDescent="0.25">
      <c r="A300" s="66" t="s">
        <v>29575</v>
      </c>
      <c r="B300" s="66" t="s">
        <v>5076</v>
      </c>
      <c r="C300" s="67">
        <v>500000</v>
      </c>
      <c r="D300" s="66" t="s">
        <v>30638</v>
      </c>
      <c r="E300" s="66" t="s">
        <v>5710</v>
      </c>
      <c r="F300" s="72">
        <v>1</v>
      </c>
      <c r="G300" s="72">
        <v>3</v>
      </c>
      <c r="H300" s="72">
        <v>1</v>
      </c>
      <c r="I300" s="72">
        <v>1</v>
      </c>
      <c r="J300" s="72">
        <v>3</v>
      </c>
      <c r="K300" s="72">
        <v>10</v>
      </c>
      <c r="L300" s="72">
        <v>4</v>
      </c>
    </row>
    <row r="301" spans="1:12" x14ac:dyDescent="0.25">
      <c r="A301" s="66" t="s">
        <v>29576</v>
      </c>
      <c r="B301" s="66" t="s">
        <v>5077</v>
      </c>
      <c r="C301" s="67">
        <v>500000</v>
      </c>
      <c r="D301" s="66" t="s">
        <v>30639</v>
      </c>
      <c r="E301" s="66" t="s">
        <v>5711</v>
      </c>
      <c r="F301" s="72">
        <v>1</v>
      </c>
      <c r="G301" s="72">
        <v>3</v>
      </c>
      <c r="H301" s="72">
        <v>1</v>
      </c>
      <c r="I301" s="72">
        <v>1</v>
      </c>
      <c r="J301" s="72">
        <v>3</v>
      </c>
      <c r="K301" s="72">
        <v>10</v>
      </c>
      <c r="L301" s="72">
        <v>5</v>
      </c>
    </row>
    <row r="302" spans="1:12" x14ac:dyDescent="0.25">
      <c r="A302" s="66" t="s">
        <v>29577</v>
      </c>
      <c r="B302" s="66" t="s">
        <v>5078</v>
      </c>
      <c r="C302" s="67">
        <v>500000</v>
      </c>
      <c r="D302" s="66" t="s">
        <v>30640</v>
      </c>
      <c r="E302" s="66" t="s">
        <v>268</v>
      </c>
      <c r="F302" s="72">
        <v>1</v>
      </c>
      <c r="G302" s="72">
        <v>3</v>
      </c>
      <c r="H302" s="72">
        <v>1</v>
      </c>
      <c r="I302" s="72">
        <v>1</v>
      </c>
      <c r="J302" s="72">
        <v>3</v>
      </c>
      <c r="K302" s="72">
        <v>11</v>
      </c>
      <c r="L302" s="72">
        <v>1</v>
      </c>
    </row>
    <row r="303" spans="1:12" x14ac:dyDescent="0.25">
      <c r="A303" s="66" t="s">
        <v>29578</v>
      </c>
      <c r="B303" s="66" t="s">
        <v>5079</v>
      </c>
      <c r="C303" s="67">
        <v>500000</v>
      </c>
      <c r="D303" s="66" t="s">
        <v>30641</v>
      </c>
      <c r="E303" s="66" t="s">
        <v>5712</v>
      </c>
      <c r="F303" s="72">
        <v>1</v>
      </c>
      <c r="G303" s="72">
        <v>3</v>
      </c>
      <c r="H303" s="72">
        <v>1</v>
      </c>
      <c r="I303" s="72">
        <v>1</v>
      </c>
      <c r="J303" s="72">
        <v>3</v>
      </c>
      <c r="K303" s="72">
        <v>11</v>
      </c>
      <c r="L303" s="72">
        <v>2</v>
      </c>
    </row>
    <row r="304" spans="1:12" x14ac:dyDescent="0.25">
      <c r="A304" s="66" t="s">
        <v>29579</v>
      </c>
      <c r="B304" s="66" t="s">
        <v>5080</v>
      </c>
      <c r="C304" s="67">
        <v>500000</v>
      </c>
      <c r="D304" s="66" t="s">
        <v>30642</v>
      </c>
      <c r="E304" s="66" t="s">
        <v>5713</v>
      </c>
      <c r="F304" s="72">
        <v>1</v>
      </c>
      <c r="G304" s="72">
        <v>3</v>
      </c>
      <c r="H304" s="72">
        <v>1</v>
      </c>
      <c r="I304" s="72">
        <v>1</v>
      </c>
      <c r="J304" s="72">
        <v>3</v>
      </c>
      <c r="K304" s="72">
        <v>11</v>
      </c>
      <c r="L304" s="72">
        <v>3</v>
      </c>
    </row>
    <row r="305" spans="1:12" x14ac:dyDescent="0.25">
      <c r="A305" s="66" t="s">
        <v>29580</v>
      </c>
      <c r="B305" s="66" t="s">
        <v>5081</v>
      </c>
      <c r="C305" s="67">
        <v>500000</v>
      </c>
      <c r="D305" s="66" t="s">
        <v>30643</v>
      </c>
      <c r="E305" s="66" t="s">
        <v>269</v>
      </c>
      <c r="F305" s="72">
        <v>1</v>
      </c>
      <c r="G305" s="72">
        <v>3</v>
      </c>
      <c r="H305" s="72">
        <v>1</v>
      </c>
      <c r="I305" s="72">
        <v>1</v>
      </c>
      <c r="J305" s="72">
        <v>3</v>
      </c>
      <c r="K305" s="72">
        <v>11</v>
      </c>
      <c r="L305" s="72">
        <v>4</v>
      </c>
    </row>
    <row r="306" spans="1:12" x14ac:dyDescent="0.25">
      <c r="A306" s="66" t="s">
        <v>29581</v>
      </c>
      <c r="B306" s="66" t="s">
        <v>5082</v>
      </c>
      <c r="C306" s="67">
        <v>500000</v>
      </c>
      <c r="D306" s="66" t="s">
        <v>30644</v>
      </c>
      <c r="E306" s="66" t="s">
        <v>5714</v>
      </c>
      <c r="F306" s="72">
        <v>1</v>
      </c>
      <c r="G306" s="72">
        <v>3</v>
      </c>
      <c r="H306" s="72">
        <v>1</v>
      </c>
      <c r="I306" s="72">
        <v>1</v>
      </c>
      <c r="J306" s="72">
        <v>3</v>
      </c>
      <c r="K306" s="72">
        <v>11</v>
      </c>
      <c r="L306" s="72">
        <v>5</v>
      </c>
    </row>
    <row r="307" spans="1:12" x14ac:dyDescent="0.25">
      <c r="A307" s="66" t="s">
        <v>29582</v>
      </c>
      <c r="B307" s="66" t="s">
        <v>5083</v>
      </c>
      <c r="C307" s="67">
        <v>500000</v>
      </c>
      <c r="D307" s="66" t="s">
        <v>30645</v>
      </c>
      <c r="E307" s="66" t="s">
        <v>5715</v>
      </c>
      <c r="F307" s="72">
        <v>1</v>
      </c>
      <c r="G307" s="72">
        <v>3</v>
      </c>
      <c r="H307" s="72">
        <v>1</v>
      </c>
      <c r="I307" s="72">
        <v>1</v>
      </c>
      <c r="J307" s="72">
        <v>3</v>
      </c>
      <c r="K307" s="72">
        <v>11</v>
      </c>
      <c r="L307" s="72">
        <v>6</v>
      </c>
    </row>
    <row r="308" spans="1:12" x14ac:dyDescent="0.25">
      <c r="A308" s="66" t="s">
        <v>29583</v>
      </c>
      <c r="B308" s="66" t="s">
        <v>5084</v>
      </c>
      <c r="C308" s="67">
        <v>500000</v>
      </c>
      <c r="D308" s="66" t="s">
        <v>30646</v>
      </c>
      <c r="E308" s="66" t="s">
        <v>5716</v>
      </c>
      <c r="F308" s="72">
        <v>1</v>
      </c>
      <c r="G308" s="72">
        <v>3</v>
      </c>
      <c r="H308" s="72">
        <v>1</v>
      </c>
      <c r="I308" s="72">
        <v>1</v>
      </c>
      <c r="J308" s="72">
        <v>3</v>
      </c>
      <c r="K308" s="72">
        <v>11</v>
      </c>
      <c r="L308" s="72">
        <v>7</v>
      </c>
    </row>
    <row r="309" spans="1:12" x14ac:dyDescent="0.25">
      <c r="A309" s="66" t="s">
        <v>29584</v>
      </c>
      <c r="B309" s="66" t="s">
        <v>5085</v>
      </c>
      <c r="C309" s="67">
        <v>500000</v>
      </c>
      <c r="D309" s="66" t="s">
        <v>30647</v>
      </c>
      <c r="E309" s="66" t="s">
        <v>5717</v>
      </c>
      <c r="F309" s="72">
        <v>1</v>
      </c>
      <c r="G309" s="72">
        <v>3</v>
      </c>
      <c r="H309" s="72">
        <v>1</v>
      </c>
      <c r="I309" s="72">
        <v>1</v>
      </c>
      <c r="J309" s="72">
        <v>3</v>
      </c>
      <c r="K309" s="72">
        <v>12</v>
      </c>
      <c r="L309" s="72">
        <v>1</v>
      </c>
    </row>
    <row r="310" spans="1:12" x14ac:dyDescent="0.25">
      <c r="A310" s="66" t="s">
        <v>29585</v>
      </c>
      <c r="B310" s="66" t="s">
        <v>5086</v>
      </c>
      <c r="C310" s="67">
        <v>500000</v>
      </c>
      <c r="D310" s="66" t="s">
        <v>30648</v>
      </c>
      <c r="E310" s="66" t="s">
        <v>5718</v>
      </c>
      <c r="F310" s="72">
        <v>1</v>
      </c>
      <c r="G310" s="72">
        <v>3</v>
      </c>
      <c r="H310" s="72">
        <v>1</v>
      </c>
      <c r="I310" s="72">
        <v>1</v>
      </c>
      <c r="J310" s="72">
        <v>3</v>
      </c>
      <c r="K310" s="72">
        <v>12</v>
      </c>
      <c r="L310" s="72">
        <v>2</v>
      </c>
    </row>
    <row r="311" spans="1:12" x14ac:dyDescent="0.25">
      <c r="A311" s="66" t="s">
        <v>29586</v>
      </c>
      <c r="B311" s="66" t="s">
        <v>5087</v>
      </c>
      <c r="C311" s="67">
        <v>500000</v>
      </c>
      <c r="D311" s="66" t="s">
        <v>30649</v>
      </c>
      <c r="E311" s="66" t="s">
        <v>5719</v>
      </c>
      <c r="F311" s="72">
        <v>1</v>
      </c>
      <c r="G311" s="72">
        <v>3</v>
      </c>
      <c r="H311" s="72">
        <v>1</v>
      </c>
      <c r="I311" s="72">
        <v>1</v>
      </c>
      <c r="J311" s="72">
        <v>3</v>
      </c>
      <c r="K311" s="72">
        <v>12</v>
      </c>
      <c r="L311" s="72">
        <v>3</v>
      </c>
    </row>
    <row r="312" spans="1:12" x14ac:dyDescent="0.25">
      <c r="A312" s="66" t="s">
        <v>29587</v>
      </c>
      <c r="B312" s="66" t="s">
        <v>5088</v>
      </c>
      <c r="C312" s="67">
        <v>500000</v>
      </c>
      <c r="D312" s="66" t="s">
        <v>30650</v>
      </c>
      <c r="E312" s="66" t="s">
        <v>5720</v>
      </c>
      <c r="F312" s="72">
        <v>1</v>
      </c>
      <c r="G312" s="72">
        <v>3</v>
      </c>
      <c r="H312" s="72">
        <v>1</v>
      </c>
      <c r="I312" s="72">
        <v>1</v>
      </c>
      <c r="J312" s="72">
        <v>3</v>
      </c>
      <c r="K312" s="72">
        <v>12</v>
      </c>
      <c r="L312" s="72">
        <v>4</v>
      </c>
    </row>
    <row r="313" spans="1:12" x14ac:dyDescent="0.25">
      <c r="A313" s="66" t="s">
        <v>29588</v>
      </c>
      <c r="B313" s="66" t="s">
        <v>5089</v>
      </c>
      <c r="C313" s="67">
        <v>500000</v>
      </c>
      <c r="D313" s="66" t="s">
        <v>30651</v>
      </c>
      <c r="E313" s="66" t="s">
        <v>5721</v>
      </c>
      <c r="F313" s="72">
        <v>1</v>
      </c>
      <c r="G313" s="72">
        <v>3</v>
      </c>
      <c r="H313" s="72">
        <v>1</v>
      </c>
      <c r="I313" s="72">
        <v>1</v>
      </c>
      <c r="J313" s="72">
        <v>3</v>
      </c>
      <c r="K313" s="72">
        <v>12</v>
      </c>
      <c r="L313" s="72">
        <v>5</v>
      </c>
    </row>
    <row r="314" spans="1:12" x14ac:dyDescent="0.25">
      <c r="A314" s="66" t="s">
        <v>29589</v>
      </c>
      <c r="B314" s="66" t="s">
        <v>5090</v>
      </c>
      <c r="C314" s="67">
        <v>500000</v>
      </c>
      <c r="D314" s="66" t="s">
        <v>30652</v>
      </c>
      <c r="E314" s="66" t="s">
        <v>5722</v>
      </c>
      <c r="F314" s="72">
        <v>1</v>
      </c>
      <c r="G314" s="72">
        <v>3</v>
      </c>
      <c r="H314" s="72">
        <v>1</v>
      </c>
      <c r="I314" s="72">
        <v>1</v>
      </c>
      <c r="J314" s="72">
        <v>3</v>
      </c>
      <c r="K314" s="72">
        <v>12</v>
      </c>
      <c r="L314" s="72">
        <v>6</v>
      </c>
    </row>
    <row r="315" spans="1:12" x14ac:dyDescent="0.25">
      <c r="A315" s="66" t="s">
        <v>29590</v>
      </c>
      <c r="B315" s="66" t="s">
        <v>5091</v>
      </c>
      <c r="C315" s="67">
        <v>500000</v>
      </c>
      <c r="D315" s="66" t="s">
        <v>30653</v>
      </c>
      <c r="E315" s="66" t="s">
        <v>5723</v>
      </c>
      <c r="F315" s="72">
        <v>1</v>
      </c>
      <c r="G315" s="72">
        <v>3</v>
      </c>
      <c r="H315" s="72">
        <v>1</v>
      </c>
      <c r="I315" s="72">
        <v>1</v>
      </c>
      <c r="J315" s="72">
        <v>3</v>
      </c>
      <c r="K315" s="72">
        <v>12</v>
      </c>
      <c r="L315" s="72">
        <v>7</v>
      </c>
    </row>
    <row r="316" spans="1:12" x14ac:dyDescent="0.25">
      <c r="A316" s="66" t="s">
        <v>29591</v>
      </c>
      <c r="B316" s="66" t="s">
        <v>5092</v>
      </c>
      <c r="C316" s="67">
        <v>500000</v>
      </c>
      <c r="D316" s="66" t="s">
        <v>30654</v>
      </c>
      <c r="E316" s="66" t="s">
        <v>5724</v>
      </c>
      <c r="F316" s="72">
        <v>1</v>
      </c>
      <c r="G316" s="72">
        <v>3</v>
      </c>
      <c r="H316" s="72">
        <v>1</v>
      </c>
      <c r="I316" s="72">
        <v>1</v>
      </c>
      <c r="J316" s="72">
        <v>3</v>
      </c>
      <c r="K316" s="72">
        <v>13</v>
      </c>
      <c r="L316" s="72">
        <v>1</v>
      </c>
    </row>
    <row r="317" spans="1:12" x14ac:dyDescent="0.25">
      <c r="A317" s="66" t="s">
        <v>29592</v>
      </c>
      <c r="B317" s="66" t="s">
        <v>5093</v>
      </c>
      <c r="C317" s="67">
        <v>500000</v>
      </c>
      <c r="D317" s="66" t="s">
        <v>30655</v>
      </c>
      <c r="E317" s="66" t="s">
        <v>5725</v>
      </c>
      <c r="F317" s="72">
        <v>1</v>
      </c>
      <c r="G317" s="72">
        <v>3</v>
      </c>
      <c r="H317" s="72">
        <v>1</v>
      </c>
      <c r="I317" s="72">
        <v>1</v>
      </c>
      <c r="J317" s="72">
        <v>3</v>
      </c>
      <c r="K317" s="72">
        <v>13</v>
      </c>
      <c r="L317" s="72">
        <v>2</v>
      </c>
    </row>
    <row r="318" spans="1:12" x14ac:dyDescent="0.25">
      <c r="A318" s="66" t="s">
        <v>29593</v>
      </c>
      <c r="B318" s="66" t="s">
        <v>5094</v>
      </c>
      <c r="C318" s="67">
        <v>500000</v>
      </c>
      <c r="D318" s="66" t="s">
        <v>30656</v>
      </c>
      <c r="E318" s="66" t="s">
        <v>5726</v>
      </c>
      <c r="F318" s="72">
        <v>1</v>
      </c>
      <c r="G318" s="72">
        <v>3</v>
      </c>
      <c r="H318" s="72">
        <v>1</v>
      </c>
      <c r="I318" s="72">
        <v>1</v>
      </c>
      <c r="J318" s="72">
        <v>3</v>
      </c>
      <c r="K318" s="72">
        <v>13</v>
      </c>
      <c r="L318" s="72">
        <v>3</v>
      </c>
    </row>
    <row r="319" spans="1:12" x14ac:dyDescent="0.25">
      <c r="A319" s="66" t="s">
        <v>29594</v>
      </c>
      <c r="B319" s="66" t="s">
        <v>5095</v>
      </c>
      <c r="C319" s="67">
        <v>500000</v>
      </c>
      <c r="D319" s="66" t="s">
        <v>30657</v>
      </c>
      <c r="E319" s="66" t="s">
        <v>5727</v>
      </c>
      <c r="F319" s="72">
        <v>1</v>
      </c>
      <c r="G319" s="72">
        <v>3</v>
      </c>
      <c r="H319" s="72">
        <v>1</v>
      </c>
      <c r="I319" s="72">
        <v>1</v>
      </c>
      <c r="J319" s="72">
        <v>3</v>
      </c>
      <c r="K319" s="72">
        <v>14</v>
      </c>
      <c r="L319" s="72">
        <v>1</v>
      </c>
    </row>
    <row r="320" spans="1:12" x14ac:dyDescent="0.25">
      <c r="A320" s="66" t="s">
        <v>29595</v>
      </c>
      <c r="B320" s="66" t="s">
        <v>5096</v>
      </c>
      <c r="C320" s="67">
        <v>500000</v>
      </c>
      <c r="D320" s="66" t="s">
        <v>30658</v>
      </c>
      <c r="E320" s="66" t="s">
        <v>5728</v>
      </c>
      <c r="F320" s="72">
        <v>1</v>
      </c>
      <c r="G320" s="72">
        <v>3</v>
      </c>
      <c r="H320" s="72">
        <v>1</v>
      </c>
      <c r="I320" s="72">
        <v>1</v>
      </c>
      <c r="J320" s="72">
        <v>3</v>
      </c>
      <c r="K320" s="72">
        <v>14</v>
      </c>
      <c r="L320" s="72">
        <v>2</v>
      </c>
    </row>
    <row r="321" spans="1:12" x14ac:dyDescent="0.25">
      <c r="A321" s="66" t="s">
        <v>29596</v>
      </c>
      <c r="B321" s="66" t="s">
        <v>5097</v>
      </c>
      <c r="C321" s="67">
        <v>500000</v>
      </c>
      <c r="D321" s="66" t="s">
        <v>30659</v>
      </c>
      <c r="E321" s="66" t="s">
        <v>5729</v>
      </c>
      <c r="F321" s="72">
        <v>1</v>
      </c>
      <c r="G321" s="72">
        <v>3</v>
      </c>
      <c r="H321" s="72">
        <v>1</v>
      </c>
      <c r="I321" s="72">
        <v>1</v>
      </c>
      <c r="J321" s="72">
        <v>3</v>
      </c>
      <c r="K321" s="72">
        <v>15</v>
      </c>
      <c r="L321" s="72">
        <v>1</v>
      </c>
    </row>
    <row r="322" spans="1:12" x14ac:dyDescent="0.25">
      <c r="A322" s="66" t="s">
        <v>29597</v>
      </c>
      <c r="B322" s="66" t="s">
        <v>4624</v>
      </c>
      <c r="C322" s="67">
        <v>500000</v>
      </c>
      <c r="D322" s="66" t="s">
        <v>30660</v>
      </c>
      <c r="E322" s="66" t="s">
        <v>5730</v>
      </c>
      <c r="F322" s="72">
        <v>1</v>
      </c>
      <c r="G322" s="72">
        <v>3</v>
      </c>
      <c r="H322" s="72">
        <v>1</v>
      </c>
      <c r="I322" s="72">
        <v>1</v>
      </c>
      <c r="J322" s="72">
        <v>3</v>
      </c>
      <c r="K322" s="72">
        <v>15</v>
      </c>
      <c r="L322" s="72">
        <v>2</v>
      </c>
    </row>
    <row r="323" spans="1:12" x14ac:dyDescent="0.25">
      <c r="A323" s="66" t="s">
        <v>29598</v>
      </c>
      <c r="B323" s="66" t="s">
        <v>4681</v>
      </c>
      <c r="C323" s="67">
        <v>500000</v>
      </c>
      <c r="D323" s="66" t="s">
        <v>30661</v>
      </c>
      <c r="E323" s="66" t="s">
        <v>5731</v>
      </c>
      <c r="F323" s="72">
        <v>1</v>
      </c>
      <c r="G323" s="72">
        <v>3</v>
      </c>
      <c r="H323" s="72">
        <v>1</v>
      </c>
      <c r="I323" s="72">
        <v>1</v>
      </c>
      <c r="J323" s="72">
        <v>3</v>
      </c>
      <c r="K323" s="72">
        <v>15</v>
      </c>
      <c r="L323" s="72">
        <v>3</v>
      </c>
    </row>
    <row r="324" spans="1:12" x14ac:dyDescent="0.25">
      <c r="A324" s="66" t="s">
        <v>29599</v>
      </c>
      <c r="B324" s="66" t="s">
        <v>4682</v>
      </c>
      <c r="C324" s="67">
        <v>500000</v>
      </c>
      <c r="D324" s="66" t="s">
        <v>30662</v>
      </c>
      <c r="E324" s="66" t="s">
        <v>5732</v>
      </c>
      <c r="F324" s="72">
        <v>1</v>
      </c>
      <c r="G324" s="72">
        <v>3</v>
      </c>
      <c r="H324" s="72">
        <v>1</v>
      </c>
      <c r="I324" s="72">
        <v>1</v>
      </c>
      <c r="J324" s="72">
        <v>3</v>
      </c>
      <c r="K324" s="72">
        <v>15</v>
      </c>
      <c r="L324" s="72">
        <v>4</v>
      </c>
    </row>
    <row r="325" spans="1:12" x14ac:dyDescent="0.25">
      <c r="A325" s="66" t="s">
        <v>29600</v>
      </c>
      <c r="B325" s="66" t="s">
        <v>4688</v>
      </c>
      <c r="C325" s="67">
        <v>500000</v>
      </c>
      <c r="D325" s="66" t="s">
        <v>30663</v>
      </c>
      <c r="E325" s="66" t="s">
        <v>5733</v>
      </c>
      <c r="F325" s="72">
        <v>1</v>
      </c>
      <c r="G325" s="72">
        <v>3</v>
      </c>
      <c r="H325" s="72">
        <v>1</v>
      </c>
      <c r="I325" s="72">
        <v>1</v>
      </c>
      <c r="J325" s="72">
        <v>3</v>
      </c>
      <c r="K325" s="72">
        <v>16</v>
      </c>
      <c r="L325" s="72">
        <v>1</v>
      </c>
    </row>
    <row r="326" spans="1:12" x14ac:dyDescent="0.25">
      <c r="A326" s="66" t="s">
        <v>29601</v>
      </c>
      <c r="B326" s="66" t="s">
        <v>4689</v>
      </c>
      <c r="C326" s="67">
        <v>500000</v>
      </c>
      <c r="D326" s="66" t="s">
        <v>30664</v>
      </c>
      <c r="E326" s="66" t="s">
        <v>5734</v>
      </c>
      <c r="F326" s="72">
        <v>1</v>
      </c>
      <c r="G326" s="72">
        <v>3</v>
      </c>
      <c r="H326" s="72">
        <v>1</v>
      </c>
      <c r="I326" s="72">
        <v>1</v>
      </c>
      <c r="J326" s="72">
        <v>3</v>
      </c>
      <c r="K326" s="72">
        <v>16</v>
      </c>
      <c r="L326" s="72">
        <v>2</v>
      </c>
    </row>
    <row r="327" spans="1:12" x14ac:dyDescent="0.25">
      <c r="A327" s="66" t="s">
        <v>29602</v>
      </c>
      <c r="B327" s="66" t="s">
        <v>4684</v>
      </c>
      <c r="C327" s="67">
        <v>500000</v>
      </c>
      <c r="D327" s="66" t="s">
        <v>30665</v>
      </c>
      <c r="E327" s="66" t="s">
        <v>3</v>
      </c>
      <c r="F327" s="72">
        <v>1</v>
      </c>
      <c r="G327" s="72">
        <v>3</v>
      </c>
      <c r="H327" s="72">
        <v>1</v>
      </c>
      <c r="I327" s="72">
        <v>1</v>
      </c>
      <c r="J327" s="72">
        <v>3</v>
      </c>
      <c r="K327" s="72">
        <v>17</v>
      </c>
      <c r="L327" s="72">
        <v>1</v>
      </c>
    </row>
    <row r="328" spans="1:12" x14ac:dyDescent="0.25">
      <c r="A328" s="66" t="s">
        <v>29603</v>
      </c>
      <c r="B328" s="66" t="s">
        <v>4683</v>
      </c>
      <c r="C328" s="67">
        <v>500000</v>
      </c>
      <c r="D328" s="66" t="s">
        <v>30666</v>
      </c>
      <c r="E328" s="66" t="s">
        <v>5735</v>
      </c>
      <c r="F328" s="72">
        <v>1</v>
      </c>
      <c r="G328" s="72">
        <v>3</v>
      </c>
      <c r="H328" s="72">
        <v>1</v>
      </c>
      <c r="I328" s="72">
        <v>1</v>
      </c>
      <c r="J328" s="72">
        <v>3</v>
      </c>
      <c r="K328" s="72">
        <v>17</v>
      </c>
      <c r="L328" s="72">
        <v>2</v>
      </c>
    </row>
    <row r="329" spans="1:12" x14ac:dyDescent="0.25">
      <c r="A329" s="66" t="s">
        <v>29604</v>
      </c>
      <c r="B329" s="66" t="s">
        <v>4690</v>
      </c>
      <c r="C329" s="67">
        <v>500000</v>
      </c>
      <c r="D329" s="66" t="s">
        <v>30667</v>
      </c>
      <c r="E329" s="66" t="s">
        <v>5736</v>
      </c>
      <c r="F329" s="72">
        <v>1</v>
      </c>
      <c r="G329" s="72">
        <v>3</v>
      </c>
      <c r="H329" s="72">
        <v>1</v>
      </c>
      <c r="I329" s="72">
        <v>1</v>
      </c>
      <c r="J329" s="72">
        <v>3</v>
      </c>
      <c r="K329" s="72">
        <v>18</v>
      </c>
      <c r="L329" s="72">
        <v>1</v>
      </c>
    </row>
    <row r="330" spans="1:12" x14ac:dyDescent="0.25">
      <c r="A330" s="66" t="s">
        <v>29605</v>
      </c>
      <c r="B330" s="66" t="s">
        <v>4698</v>
      </c>
      <c r="C330" s="67">
        <v>500000</v>
      </c>
      <c r="D330" s="66" t="s">
        <v>30668</v>
      </c>
      <c r="E330" s="66" t="s">
        <v>5737</v>
      </c>
      <c r="F330" s="72">
        <v>1</v>
      </c>
      <c r="G330" s="72">
        <v>3</v>
      </c>
      <c r="H330" s="72">
        <v>1</v>
      </c>
      <c r="I330" s="72">
        <v>1</v>
      </c>
      <c r="J330" s="72">
        <v>3</v>
      </c>
      <c r="K330" s="72">
        <v>18</v>
      </c>
      <c r="L330" s="72">
        <v>2</v>
      </c>
    </row>
    <row r="331" spans="1:12" x14ac:dyDescent="0.25">
      <c r="A331" s="66" t="s">
        <v>29606</v>
      </c>
      <c r="B331" s="66" t="s">
        <v>4696</v>
      </c>
      <c r="C331" s="67">
        <v>500000</v>
      </c>
      <c r="D331" s="66" t="s">
        <v>30669</v>
      </c>
      <c r="E331" s="66" t="s">
        <v>5738</v>
      </c>
      <c r="F331" s="72">
        <v>1</v>
      </c>
      <c r="G331" s="72">
        <v>3</v>
      </c>
      <c r="H331" s="72">
        <v>1</v>
      </c>
      <c r="I331" s="72">
        <v>1</v>
      </c>
      <c r="J331" s="72">
        <v>3</v>
      </c>
      <c r="K331" s="72">
        <v>19</v>
      </c>
      <c r="L331" s="72">
        <v>1</v>
      </c>
    </row>
    <row r="332" spans="1:12" x14ac:dyDescent="0.25">
      <c r="A332" s="66" t="s">
        <v>29607</v>
      </c>
      <c r="B332" s="66" t="s">
        <v>4697</v>
      </c>
      <c r="C332" s="67">
        <v>500000</v>
      </c>
      <c r="D332" s="66" t="s">
        <v>30670</v>
      </c>
      <c r="E332" s="66" t="s">
        <v>5739</v>
      </c>
      <c r="F332" s="72">
        <v>1</v>
      </c>
      <c r="G332" s="72">
        <v>3</v>
      </c>
      <c r="H332" s="72">
        <v>2</v>
      </c>
      <c r="I332" s="72">
        <v>1</v>
      </c>
      <c r="J332" s="72">
        <v>1</v>
      </c>
      <c r="K332" s="72">
        <v>1</v>
      </c>
      <c r="L332" s="72">
        <v>1</v>
      </c>
    </row>
    <row r="333" spans="1:12" x14ac:dyDescent="0.25">
      <c r="A333" s="66" t="s">
        <v>29608</v>
      </c>
      <c r="B333" s="66" t="s">
        <v>4699</v>
      </c>
      <c r="C333" s="67">
        <v>500000</v>
      </c>
      <c r="D333" s="66" t="s">
        <v>30671</v>
      </c>
      <c r="E333" s="66" t="s">
        <v>5740</v>
      </c>
      <c r="F333" s="72">
        <v>1</v>
      </c>
      <c r="G333" s="72">
        <v>3</v>
      </c>
      <c r="H333" s="72">
        <v>2</v>
      </c>
      <c r="I333" s="72">
        <v>1</v>
      </c>
      <c r="J333" s="72">
        <v>1</v>
      </c>
      <c r="K333" s="72">
        <v>1</v>
      </c>
      <c r="L333" s="72">
        <v>2</v>
      </c>
    </row>
    <row r="334" spans="1:12" x14ac:dyDescent="0.25">
      <c r="A334" s="66" t="s">
        <v>29609</v>
      </c>
      <c r="B334" s="66" t="s">
        <v>4691</v>
      </c>
      <c r="C334" s="67">
        <v>500000</v>
      </c>
      <c r="D334" s="66" t="s">
        <v>30672</v>
      </c>
      <c r="E334" s="66" t="s">
        <v>5741</v>
      </c>
      <c r="F334" s="72">
        <v>1</v>
      </c>
      <c r="G334" s="72">
        <v>3</v>
      </c>
      <c r="H334" s="72">
        <v>2</v>
      </c>
      <c r="I334" s="72">
        <v>1</v>
      </c>
      <c r="J334" s="72">
        <v>1</v>
      </c>
      <c r="K334" s="72">
        <v>1</v>
      </c>
      <c r="L334" s="72">
        <v>3</v>
      </c>
    </row>
    <row r="335" spans="1:12" x14ac:dyDescent="0.25">
      <c r="A335" s="66" t="s">
        <v>29610</v>
      </c>
      <c r="B335" s="66" t="s">
        <v>4692</v>
      </c>
      <c r="C335" s="67">
        <v>500000</v>
      </c>
      <c r="D335" s="66" t="s">
        <v>30673</v>
      </c>
      <c r="E335" s="66" t="s">
        <v>5742</v>
      </c>
      <c r="F335" s="72">
        <v>1</v>
      </c>
      <c r="G335" s="72">
        <v>3</v>
      </c>
      <c r="H335" s="72">
        <v>2</v>
      </c>
      <c r="I335" s="72">
        <v>1</v>
      </c>
      <c r="J335" s="72">
        <v>1</v>
      </c>
      <c r="K335" s="72">
        <v>1</v>
      </c>
      <c r="L335" s="72">
        <v>4</v>
      </c>
    </row>
    <row r="336" spans="1:12" x14ac:dyDescent="0.25">
      <c r="A336" s="66" t="s">
        <v>29611</v>
      </c>
      <c r="B336" s="66" t="s">
        <v>4685</v>
      </c>
      <c r="C336" s="67">
        <v>500000</v>
      </c>
      <c r="D336" s="66" t="s">
        <v>30674</v>
      </c>
      <c r="E336" s="66" t="s">
        <v>5743</v>
      </c>
      <c r="F336" s="72">
        <v>1</v>
      </c>
      <c r="G336" s="72">
        <v>3</v>
      </c>
      <c r="H336" s="72">
        <v>2</v>
      </c>
      <c r="I336" s="72">
        <v>1</v>
      </c>
      <c r="J336" s="72">
        <v>1</v>
      </c>
      <c r="K336" s="72">
        <v>1</v>
      </c>
      <c r="L336" s="72">
        <v>5</v>
      </c>
    </row>
    <row r="337" spans="1:12" x14ac:dyDescent="0.25">
      <c r="A337" s="66" t="s">
        <v>29612</v>
      </c>
      <c r="B337" s="66" t="s">
        <v>5098</v>
      </c>
      <c r="C337" s="67">
        <v>500000</v>
      </c>
      <c r="D337" s="66" t="s">
        <v>30675</v>
      </c>
      <c r="E337" s="66" t="s">
        <v>5744</v>
      </c>
      <c r="F337" s="72">
        <v>1</v>
      </c>
      <c r="G337" s="72">
        <v>3</v>
      </c>
      <c r="H337" s="72">
        <v>2</v>
      </c>
      <c r="I337" s="72">
        <v>1</v>
      </c>
      <c r="J337" s="72">
        <v>1</v>
      </c>
      <c r="K337" s="72">
        <v>1</v>
      </c>
      <c r="L337" s="72">
        <v>6</v>
      </c>
    </row>
    <row r="338" spans="1:12" x14ac:dyDescent="0.25">
      <c r="A338" s="66" t="s">
        <v>29613</v>
      </c>
      <c r="B338" s="66" t="s">
        <v>5099</v>
      </c>
      <c r="C338" s="67">
        <v>500000</v>
      </c>
      <c r="D338" s="66" t="s">
        <v>30676</v>
      </c>
      <c r="E338" s="66" t="s">
        <v>5745</v>
      </c>
      <c r="F338" s="72">
        <v>1</v>
      </c>
      <c r="G338" s="72">
        <v>3</v>
      </c>
      <c r="H338" s="72">
        <v>2</v>
      </c>
      <c r="I338" s="72">
        <v>1</v>
      </c>
      <c r="J338" s="72">
        <v>1</v>
      </c>
      <c r="K338" s="72">
        <v>1</v>
      </c>
      <c r="L338" s="72">
        <v>7</v>
      </c>
    </row>
    <row r="339" spans="1:12" x14ac:dyDescent="0.25">
      <c r="A339" s="66" t="s">
        <v>29614</v>
      </c>
      <c r="B339" s="66" t="s">
        <v>4700</v>
      </c>
      <c r="C339" s="67">
        <v>500000</v>
      </c>
      <c r="D339" s="66" t="s">
        <v>30677</v>
      </c>
      <c r="E339" s="66" t="s">
        <v>5746</v>
      </c>
      <c r="F339" s="72">
        <v>1</v>
      </c>
      <c r="G339" s="72">
        <v>3</v>
      </c>
      <c r="H339" s="72">
        <v>2</v>
      </c>
      <c r="I339" s="72">
        <v>1</v>
      </c>
      <c r="J339" s="72">
        <v>1</v>
      </c>
      <c r="K339" s="72">
        <v>1</v>
      </c>
      <c r="L339" s="72">
        <v>8</v>
      </c>
    </row>
    <row r="340" spans="1:12" x14ac:dyDescent="0.25">
      <c r="A340" s="66" t="s">
        <v>29615</v>
      </c>
      <c r="B340" s="66" t="s">
        <v>4693</v>
      </c>
      <c r="C340" s="67">
        <v>500000</v>
      </c>
      <c r="D340" s="66" t="s">
        <v>30678</v>
      </c>
      <c r="E340" s="66" t="s">
        <v>5747</v>
      </c>
      <c r="F340" s="72">
        <v>1</v>
      </c>
      <c r="G340" s="72">
        <v>3</v>
      </c>
      <c r="H340" s="72">
        <v>2</v>
      </c>
      <c r="I340" s="72">
        <v>1</v>
      </c>
      <c r="J340" s="72">
        <v>1</v>
      </c>
      <c r="K340" s="72">
        <v>1</v>
      </c>
      <c r="L340" s="72">
        <v>9</v>
      </c>
    </row>
    <row r="341" spans="1:12" x14ac:dyDescent="0.25">
      <c r="A341" s="66" t="s">
        <v>29616</v>
      </c>
      <c r="B341" s="66" t="s">
        <v>4701</v>
      </c>
      <c r="C341" s="67">
        <v>500000</v>
      </c>
      <c r="D341" s="66" t="s">
        <v>30679</v>
      </c>
      <c r="E341" s="66" t="s">
        <v>5748</v>
      </c>
      <c r="F341" s="72">
        <v>1</v>
      </c>
      <c r="G341" s="72">
        <v>3</v>
      </c>
      <c r="H341" s="72">
        <v>2</v>
      </c>
      <c r="I341" s="72">
        <v>1</v>
      </c>
      <c r="J341" s="72">
        <v>1</v>
      </c>
      <c r="K341" s="72">
        <v>2</v>
      </c>
      <c r="L341" s="72">
        <v>1</v>
      </c>
    </row>
    <row r="342" spans="1:12" x14ac:dyDescent="0.25">
      <c r="A342" s="66" t="s">
        <v>29617</v>
      </c>
      <c r="B342" s="66" t="s">
        <v>4680</v>
      </c>
      <c r="C342" s="67">
        <v>500000</v>
      </c>
      <c r="D342" s="66" t="s">
        <v>30680</v>
      </c>
      <c r="E342" s="66" t="s">
        <v>270</v>
      </c>
      <c r="F342" s="72">
        <v>1</v>
      </c>
      <c r="G342" s="72">
        <v>3</v>
      </c>
      <c r="H342" s="72">
        <v>2</v>
      </c>
      <c r="I342" s="72">
        <v>1</v>
      </c>
      <c r="J342" s="72">
        <v>1</v>
      </c>
      <c r="K342" s="72">
        <v>2</v>
      </c>
      <c r="L342" s="72">
        <v>2</v>
      </c>
    </row>
    <row r="343" spans="1:12" x14ac:dyDescent="0.25">
      <c r="A343" s="66" t="s">
        <v>29618</v>
      </c>
      <c r="B343" s="66" t="s">
        <v>4703</v>
      </c>
      <c r="C343" s="67">
        <v>500000</v>
      </c>
      <c r="D343" s="66" t="s">
        <v>30681</v>
      </c>
      <c r="E343" s="66" t="s">
        <v>5749</v>
      </c>
      <c r="F343" s="72">
        <v>1</v>
      </c>
      <c r="G343" s="72">
        <v>3</v>
      </c>
      <c r="H343" s="72">
        <v>2</v>
      </c>
      <c r="I343" s="72">
        <v>1</v>
      </c>
      <c r="J343" s="72">
        <v>1</v>
      </c>
      <c r="K343" s="72">
        <v>2</v>
      </c>
      <c r="L343" s="72">
        <v>3</v>
      </c>
    </row>
    <row r="344" spans="1:12" x14ac:dyDescent="0.25">
      <c r="A344" s="66" t="s">
        <v>29619</v>
      </c>
      <c r="B344" s="66" t="s">
        <v>5100</v>
      </c>
      <c r="C344" s="67">
        <v>500000</v>
      </c>
      <c r="D344" s="66" t="s">
        <v>30682</v>
      </c>
      <c r="E344" s="66" t="s">
        <v>271</v>
      </c>
      <c r="F344" s="72">
        <v>1</v>
      </c>
      <c r="G344" s="72">
        <v>3</v>
      </c>
      <c r="H344" s="72">
        <v>2</v>
      </c>
      <c r="I344" s="72">
        <v>1</v>
      </c>
      <c r="J344" s="72">
        <v>1</v>
      </c>
      <c r="K344" s="72">
        <v>2</v>
      </c>
      <c r="L344" s="72">
        <v>4</v>
      </c>
    </row>
    <row r="345" spans="1:12" x14ac:dyDescent="0.25">
      <c r="A345" s="66" t="s">
        <v>29620</v>
      </c>
      <c r="B345" s="66" t="s">
        <v>4694</v>
      </c>
      <c r="C345" s="67">
        <v>500000</v>
      </c>
      <c r="D345" s="66" t="s">
        <v>30683</v>
      </c>
      <c r="E345" s="66" t="s">
        <v>5750</v>
      </c>
      <c r="F345" s="72">
        <v>1</v>
      </c>
      <c r="G345" s="72">
        <v>3</v>
      </c>
      <c r="H345" s="72">
        <v>2</v>
      </c>
      <c r="I345" s="72">
        <v>1</v>
      </c>
      <c r="J345" s="72">
        <v>1</v>
      </c>
      <c r="K345" s="72">
        <v>2</v>
      </c>
      <c r="L345" s="72">
        <v>5</v>
      </c>
    </row>
    <row r="346" spans="1:12" x14ac:dyDescent="0.25">
      <c r="A346" s="66" t="s">
        <v>29621</v>
      </c>
      <c r="B346" s="66" t="s">
        <v>5101</v>
      </c>
      <c r="C346" s="67">
        <v>500000</v>
      </c>
      <c r="D346" s="66" t="s">
        <v>30684</v>
      </c>
      <c r="E346" s="66" t="s">
        <v>5751</v>
      </c>
      <c r="F346" s="72">
        <v>1</v>
      </c>
      <c r="G346" s="72">
        <v>3</v>
      </c>
      <c r="H346" s="72">
        <v>2</v>
      </c>
      <c r="I346" s="72">
        <v>1</v>
      </c>
      <c r="J346" s="72">
        <v>1</v>
      </c>
      <c r="K346" s="72">
        <v>3</v>
      </c>
      <c r="L346" s="72">
        <v>1</v>
      </c>
    </row>
    <row r="347" spans="1:12" x14ac:dyDescent="0.25">
      <c r="A347" s="66" t="s">
        <v>29622</v>
      </c>
      <c r="B347" s="66" t="s">
        <v>5102</v>
      </c>
      <c r="C347" s="67">
        <v>500000</v>
      </c>
      <c r="D347" s="66" t="s">
        <v>30685</v>
      </c>
      <c r="E347" s="66" t="s">
        <v>5752</v>
      </c>
      <c r="F347" s="72">
        <v>1</v>
      </c>
      <c r="G347" s="72">
        <v>3</v>
      </c>
      <c r="H347" s="72">
        <v>2</v>
      </c>
      <c r="I347" s="72">
        <v>1</v>
      </c>
      <c r="J347" s="72">
        <v>1</v>
      </c>
      <c r="K347" s="72">
        <v>3</v>
      </c>
      <c r="L347" s="72">
        <v>2</v>
      </c>
    </row>
    <row r="348" spans="1:12" x14ac:dyDescent="0.25">
      <c r="A348" s="66" t="s">
        <v>29623</v>
      </c>
      <c r="B348" s="66" t="s">
        <v>5103</v>
      </c>
      <c r="C348" s="67">
        <v>500000</v>
      </c>
      <c r="D348" s="66" t="s">
        <v>30686</v>
      </c>
      <c r="E348" s="66" t="s">
        <v>5753</v>
      </c>
      <c r="F348" s="72">
        <v>1</v>
      </c>
      <c r="G348" s="72">
        <v>3</v>
      </c>
      <c r="H348" s="72">
        <v>2</v>
      </c>
      <c r="I348" s="72">
        <v>1</v>
      </c>
      <c r="J348" s="72">
        <v>1</v>
      </c>
      <c r="K348" s="72">
        <v>3</v>
      </c>
      <c r="L348" s="72">
        <v>3</v>
      </c>
    </row>
    <row r="349" spans="1:12" x14ac:dyDescent="0.25">
      <c r="A349" s="66" t="s">
        <v>29624</v>
      </c>
      <c r="B349" s="66" t="s">
        <v>5104</v>
      </c>
      <c r="C349" s="67">
        <v>500000</v>
      </c>
      <c r="D349" s="66" t="s">
        <v>30687</v>
      </c>
      <c r="E349" s="66" t="s">
        <v>5754</v>
      </c>
      <c r="F349" s="72">
        <v>1</v>
      </c>
      <c r="G349" s="72">
        <v>3</v>
      </c>
      <c r="H349" s="72">
        <v>2</v>
      </c>
      <c r="I349" s="72">
        <v>1</v>
      </c>
      <c r="J349" s="72">
        <v>1</v>
      </c>
      <c r="K349" s="72">
        <v>4</v>
      </c>
      <c r="L349" s="72">
        <v>1</v>
      </c>
    </row>
    <row r="350" spans="1:12" x14ac:dyDescent="0.25">
      <c r="A350" s="66" t="s">
        <v>29625</v>
      </c>
      <c r="B350" s="66" t="s">
        <v>4687</v>
      </c>
      <c r="C350" s="67">
        <v>500000</v>
      </c>
      <c r="D350" s="66" t="s">
        <v>30688</v>
      </c>
      <c r="E350" s="66" t="s">
        <v>5755</v>
      </c>
      <c r="F350" s="72">
        <v>1</v>
      </c>
      <c r="G350" s="72">
        <v>3</v>
      </c>
      <c r="H350" s="72">
        <v>2</v>
      </c>
      <c r="I350" s="72">
        <v>1</v>
      </c>
      <c r="J350" s="72">
        <v>1</v>
      </c>
      <c r="K350" s="72">
        <v>4</v>
      </c>
      <c r="L350" s="72">
        <v>2</v>
      </c>
    </row>
    <row r="351" spans="1:12" x14ac:dyDescent="0.25">
      <c r="A351" s="66" t="s">
        <v>29626</v>
      </c>
      <c r="B351" s="66" t="s">
        <v>4705</v>
      </c>
      <c r="C351" s="67">
        <v>500000</v>
      </c>
      <c r="D351" s="66" t="s">
        <v>30689</v>
      </c>
      <c r="E351" s="66" t="s">
        <v>5756</v>
      </c>
      <c r="F351" s="72">
        <v>1</v>
      </c>
      <c r="G351" s="72">
        <v>3</v>
      </c>
      <c r="H351" s="72">
        <v>2</v>
      </c>
      <c r="I351" s="72">
        <v>1</v>
      </c>
      <c r="J351" s="72">
        <v>1</v>
      </c>
      <c r="K351" s="72">
        <v>4</v>
      </c>
      <c r="L351" s="72">
        <v>3</v>
      </c>
    </row>
    <row r="352" spans="1:12" x14ac:dyDescent="0.25">
      <c r="A352" s="66" t="s">
        <v>29627</v>
      </c>
      <c r="B352" s="66" t="s">
        <v>4706</v>
      </c>
      <c r="C352" s="67">
        <v>500000</v>
      </c>
      <c r="D352" s="66" t="s">
        <v>30690</v>
      </c>
      <c r="E352" s="66" t="s">
        <v>272</v>
      </c>
      <c r="F352" s="72">
        <v>1</v>
      </c>
      <c r="G352" s="72">
        <v>3</v>
      </c>
      <c r="H352" s="72">
        <v>2</v>
      </c>
      <c r="I352" s="72">
        <v>1</v>
      </c>
      <c r="J352" s="72">
        <v>1</v>
      </c>
      <c r="K352" s="72">
        <v>5</v>
      </c>
      <c r="L352" s="72">
        <v>1</v>
      </c>
    </row>
    <row r="353" spans="1:12" x14ac:dyDescent="0.25">
      <c r="A353" s="66" t="s">
        <v>29628</v>
      </c>
      <c r="B353" s="66" t="s">
        <v>4707</v>
      </c>
      <c r="C353" s="67">
        <v>500000</v>
      </c>
      <c r="D353" s="66" t="s">
        <v>30691</v>
      </c>
      <c r="E353" s="66" t="s">
        <v>273</v>
      </c>
      <c r="F353" s="72">
        <v>1</v>
      </c>
      <c r="G353" s="72">
        <v>3</v>
      </c>
      <c r="H353" s="72">
        <v>2</v>
      </c>
      <c r="I353" s="72">
        <v>1</v>
      </c>
      <c r="J353" s="72">
        <v>1</v>
      </c>
      <c r="K353" s="72">
        <v>5</v>
      </c>
      <c r="L353" s="72">
        <v>2</v>
      </c>
    </row>
    <row r="354" spans="1:12" x14ac:dyDescent="0.25">
      <c r="A354" s="66" t="s">
        <v>29629</v>
      </c>
      <c r="B354" s="66" t="s">
        <v>4708</v>
      </c>
      <c r="C354" s="67">
        <v>500000</v>
      </c>
      <c r="D354" s="66" t="s">
        <v>30692</v>
      </c>
      <c r="E354" s="66" t="s">
        <v>274</v>
      </c>
      <c r="F354" s="72">
        <v>1</v>
      </c>
      <c r="G354" s="72">
        <v>3</v>
      </c>
      <c r="H354" s="72">
        <v>2</v>
      </c>
      <c r="I354" s="72">
        <v>1</v>
      </c>
      <c r="J354" s="72">
        <v>1</v>
      </c>
      <c r="K354" s="72">
        <v>5</v>
      </c>
      <c r="L354" s="72">
        <v>3</v>
      </c>
    </row>
    <row r="355" spans="1:12" x14ac:dyDescent="0.25">
      <c r="A355" s="66" t="s">
        <v>29630</v>
      </c>
      <c r="B355" s="66" t="s">
        <v>4704</v>
      </c>
      <c r="C355" s="67">
        <v>500000</v>
      </c>
      <c r="D355" s="66" t="s">
        <v>30693</v>
      </c>
      <c r="E355" s="66" t="s">
        <v>5757</v>
      </c>
      <c r="F355" s="72">
        <v>1</v>
      </c>
      <c r="G355" s="72">
        <v>3</v>
      </c>
      <c r="H355" s="72">
        <v>2</v>
      </c>
      <c r="I355" s="72">
        <v>1</v>
      </c>
      <c r="J355" s="72">
        <v>1</v>
      </c>
      <c r="K355" s="72">
        <v>5</v>
      </c>
      <c r="L355" s="72">
        <v>4</v>
      </c>
    </row>
    <row r="356" spans="1:12" x14ac:dyDescent="0.25">
      <c r="A356" s="66" t="s">
        <v>29631</v>
      </c>
      <c r="B356" s="66" t="s">
        <v>4709</v>
      </c>
      <c r="C356" s="67">
        <v>500000</v>
      </c>
      <c r="D356" s="66" t="s">
        <v>30694</v>
      </c>
      <c r="E356" s="66" t="s">
        <v>5758</v>
      </c>
      <c r="F356" s="72">
        <v>1</v>
      </c>
      <c r="G356" s="72">
        <v>3</v>
      </c>
      <c r="H356" s="72">
        <v>2</v>
      </c>
      <c r="I356" s="72">
        <v>1</v>
      </c>
      <c r="J356" s="72">
        <v>1</v>
      </c>
      <c r="K356" s="72">
        <v>5</v>
      </c>
      <c r="L356" s="72">
        <v>5</v>
      </c>
    </row>
    <row r="357" spans="1:12" x14ac:dyDescent="0.25">
      <c r="A357" s="66" t="s">
        <v>29631</v>
      </c>
      <c r="B357" s="66" t="s">
        <v>4709</v>
      </c>
      <c r="C357" s="67">
        <v>500000</v>
      </c>
      <c r="D357" s="66" t="s">
        <v>30695</v>
      </c>
      <c r="E357" s="66" t="s">
        <v>5759</v>
      </c>
      <c r="F357" s="72">
        <v>1</v>
      </c>
      <c r="G357" s="72">
        <v>3</v>
      </c>
      <c r="H357" s="72">
        <v>2</v>
      </c>
      <c r="I357" s="72">
        <v>1</v>
      </c>
      <c r="J357" s="72">
        <v>1</v>
      </c>
      <c r="K357" s="72">
        <v>5</v>
      </c>
      <c r="L357" s="72">
        <v>6</v>
      </c>
    </row>
    <row r="358" spans="1:12" x14ac:dyDescent="0.25">
      <c r="A358" s="66" t="s">
        <v>29632</v>
      </c>
      <c r="B358" s="66" t="s">
        <v>4710</v>
      </c>
      <c r="C358" s="67">
        <v>500000</v>
      </c>
      <c r="D358" s="66" t="s">
        <v>30696</v>
      </c>
      <c r="E358" s="66" t="s">
        <v>5760</v>
      </c>
      <c r="F358" s="72">
        <v>1</v>
      </c>
      <c r="G358" s="72">
        <v>3</v>
      </c>
      <c r="H358" s="72">
        <v>2</v>
      </c>
      <c r="I358" s="72">
        <v>1</v>
      </c>
      <c r="J358" s="72">
        <v>1</v>
      </c>
      <c r="K358" s="72">
        <v>6</v>
      </c>
      <c r="L358" s="72">
        <v>1</v>
      </c>
    </row>
    <row r="359" spans="1:12" x14ac:dyDescent="0.25">
      <c r="A359" s="66" t="s">
        <v>29632</v>
      </c>
      <c r="B359" s="66" t="s">
        <v>4710</v>
      </c>
      <c r="C359" s="67">
        <v>500000</v>
      </c>
      <c r="D359" s="66" t="s">
        <v>30697</v>
      </c>
      <c r="E359" s="66" t="s">
        <v>5761</v>
      </c>
      <c r="F359" s="72">
        <v>1</v>
      </c>
      <c r="G359" s="72">
        <v>3</v>
      </c>
      <c r="H359" s="72">
        <v>2</v>
      </c>
      <c r="I359" s="72">
        <v>1</v>
      </c>
      <c r="J359" s="72">
        <v>1</v>
      </c>
      <c r="K359" s="72">
        <v>6</v>
      </c>
      <c r="L359" s="72">
        <v>2</v>
      </c>
    </row>
    <row r="360" spans="1:12" x14ac:dyDescent="0.25">
      <c r="A360" s="66" t="s">
        <v>29633</v>
      </c>
      <c r="B360" s="66" t="s">
        <v>4712</v>
      </c>
      <c r="C360" s="67">
        <v>500000</v>
      </c>
      <c r="D360" s="66" t="s">
        <v>30698</v>
      </c>
      <c r="E360" s="66" t="s">
        <v>5762</v>
      </c>
      <c r="F360" s="72">
        <v>1</v>
      </c>
      <c r="G360" s="72">
        <v>3</v>
      </c>
      <c r="H360" s="72">
        <v>2</v>
      </c>
      <c r="I360" s="72">
        <v>1</v>
      </c>
      <c r="J360" s="72">
        <v>1</v>
      </c>
      <c r="K360" s="72">
        <v>6</v>
      </c>
      <c r="L360" s="72">
        <v>3</v>
      </c>
    </row>
    <row r="361" spans="1:12" x14ac:dyDescent="0.25">
      <c r="A361" s="66" t="s">
        <v>29633</v>
      </c>
      <c r="B361" s="66" t="s">
        <v>4712</v>
      </c>
      <c r="C361" s="67">
        <v>500000</v>
      </c>
      <c r="D361" s="66" t="s">
        <v>30699</v>
      </c>
      <c r="E361" s="66" t="s">
        <v>5763</v>
      </c>
      <c r="F361" s="72">
        <v>1</v>
      </c>
      <c r="G361" s="72">
        <v>3</v>
      </c>
      <c r="H361" s="72">
        <v>2</v>
      </c>
      <c r="I361" s="72">
        <v>1</v>
      </c>
      <c r="J361" s="72">
        <v>1</v>
      </c>
      <c r="K361" s="72">
        <v>6</v>
      </c>
      <c r="L361" s="72">
        <v>4</v>
      </c>
    </row>
    <row r="362" spans="1:12" x14ac:dyDescent="0.25">
      <c r="A362" s="66" t="s">
        <v>29634</v>
      </c>
      <c r="B362" s="66" t="s">
        <v>4713</v>
      </c>
      <c r="C362" s="67">
        <v>500000</v>
      </c>
      <c r="D362" s="66" t="s">
        <v>30700</v>
      </c>
      <c r="E362" s="66" t="s">
        <v>5764</v>
      </c>
      <c r="F362" s="72">
        <v>1</v>
      </c>
      <c r="G362" s="72">
        <v>3</v>
      </c>
      <c r="H362" s="72">
        <v>2</v>
      </c>
      <c r="I362" s="72">
        <v>1</v>
      </c>
      <c r="J362" s="72">
        <v>1</v>
      </c>
      <c r="K362" s="72">
        <v>6</v>
      </c>
      <c r="L362" s="72">
        <v>5</v>
      </c>
    </row>
    <row r="363" spans="1:12" x14ac:dyDescent="0.25">
      <c r="A363" s="66" t="s">
        <v>29634</v>
      </c>
      <c r="B363" s="66" t="s">
        <v>4713</v>
      </c>
      <c r="C363" s="67">
        <v>500000</v>
      </c>
      <c r="D363" s="66" t="s">
        <v>30701</v>
      </c>
      <c r="E363" s="66" t="s">
        <v>5765</v>
      </c>
      <c r="F363" s="72">
        <v>1</v>
      </c>
      <c r="G363" s="72">
        <v>3</v>
      </c>
      <c r="H363" s="72">
        <v>2</v>
      </c>
      <c r="I363" s="72">
        <v>1</v>
      </c>
      <c r="J363" s="72">
        <v>1</v>
      </c>
      <c r="K363" s="72">
        <v>6</v>
      </c>
      <c r="L363" s="72">
        <v>6</v>
      </c>
    </row>
    <row r="364" spans="1:12" x14ac:dyDescent="0.25">
      <c r="A364" s="66" t="s">
        <v>29635</v>
      </c>
      <c r="B364" s="66" t="s">
        <v>4714</v>
      </c>
      <c r="C364" s="67">
        <v>500000</v>
      </c>
      <c r="D364" s="66" t="s">
        <v>30702</v>
      </c>
      <c r="E364" s="66" t="s">
        <v>5766</v>
      </c>
      <c r="F364" s="72">
        <v>1</v>
      </c>
      <c r="G364" s="72">
        <v>3</v>
      </c>
      <c r="H364" s="72">
        <v>2</v>
      </c>
      <c r="I364" s="72">
        <v>1</v>
      </c>
      <c r="J364" s="72">
        <v>1</v>
      </c>
      <c r="K364" s="72">
        <v>6</v>
      </c>
      <c r="L364" s="72">
        <v>7</v>
      </c>
    </row>
    <row r="365" spans="1:12" x14ac:dyDescent="0.25">
      <c r="A365" s="66" t="s">
        <v>29635</v>
      </c>
      <c r="B365" s="66" t="s">
        <v>4714</v>
      </c>
      <c r="C365" s="67">
        <v>500000</v>
      </c>
      <c r="D365" s="66" t="s">
        <v>30703</v>
      </c>
      <c r="E365" s="66" t="s">
        <v>5767</v>
      </c>
      <c r="F365" s="72">
        <v>1</v>
      </c>
      <c r="G365" s="72">
        <v>3</v>
      </c>
      <c r="H365" s="72">
        <v>2</v>
      </c>
      <c r="I365" s="72">
        <v>1</v>
      </c>
      <c r="J365" s="72">
        <v>1</v>
      </c>
      <c r="K365" s="72">
        <v>6</v>
      </c>
      <c r="L365" s="72">
        <v>8</v>
      </c>
    </row>
    <row r="366" spans="1:12" x14ac:dyDescent="0.25">
      <c r="A366" s="66" t="s">
        <v>29636</v>
      </c>
      <c r="B366" s="66" t="s">
        <v>4716</v>
      </c>
      <c r="C366" s="67">
        <v>500000</v>
      </c>
      <c r="D366" s="66" t="s">
        <v>30704</v>
      </c>
      <c r="E366" s="66" t="s">
        <v>5768</v>
      </c>
      <c r="F366" s="72">
        <v>1</v>
      </c>
      <c r="G366" s="72">
        <v>3</v>
      </c>
      <c r="H366" s="72">
        <v>2</v>
      </c>
      <c r="I366" s="72">
        <v>1</v>
      </c>
      <c r="J366" s="72">
        <v>1</v>
      </c>
      <c r="K366" s="72">
        <v>6</v>
      </c>
      <c r="L366" s="72">
        <v>9</v>
      </c>
    </row>
    <row r="367" spans="1:12" x14ac:dyDescent="0.25">
      <c r="A367" s="66" t="s">
        <v>29636</v>
      </c>
      <c r="B367" s="66" t="s">
        <v>4716</v>
      </c>
      <c r="C367" s="67">
        <v>500000</v>
      </c>
      <c r="D367" s="66" t="s">
        <v>30705</v>
      </c>
      <c r="E367" s="66" t="s">
        <v>5769</v>
      </c>
      <c r="F367" s="72">
        <v>1</v>
      </c>
      <c r="G367" s="72">
        <v>3</v>
      </c>
      <c r="H367" s="72">
        <v>2</v>
      </c>
      <c r="I367" s="72">
        <v>1</v>
      </c>
      <c r="J367" s="72">
        <v>1</v>
      </c>
      <c r="K367" s="72">
        <v>6</v>
      </c>
      <c r="L367" s="72">
        <v>10</v>
      </c>
    </row>
    <row r="368" spans="1:12" x14ac:dyDescent="0.25">
      <c r="A368" s="66" t="s">
        <v>29637</v>
      </c>
      <c r="B368" s="66" t="s">
        <v>4718</v>
      </c>
      <c r="C368" s="67">
        <v>500000</v>
      </c>
      <c r="D368" s="66" t="s">
        <v>30706</v>
      </c>
      <c r="E368" s="66" t="s">
        <v>5770</v>
      </c>
      <c r="F368" s="72">
        <v>1</v>
      </c>
      <c r="G368" s="72">
        <v>3</v>
      </c>
      <c r="H368" s="72">
        <v>2</v>
      </c>
      <c r="I368" s="72">
        <v>1</v>
      </c>
      <c r="J368" s="72">
        <v>1</v>
      </c>
      <c r="K368" s="72">
        <v>6</v>
      </c>
      <c r="L368" s="72">
        <v>11</v>
      </c>
    </row>
    <row r="369" spans="1:12" x14ac:dyDescent="0.25">
      <c r="A369" s="66" t="s">
        <v>29637</v>
      </c>
      <c r="B369" s="66" t="s">
        <v>4718</v>
      </c>
      <c r="C369" s="67">
        <v>500000</v>
      </c>
      <c r="D369" s="66" t="s">
        <v>30707</v>
      </c>
      <c r="E369" s="66" t="s">
        <v>5771</v>
      </c>
      <c r="F369" s="72">
        <v>1</v>
      </c>
      <c r="G369" s="72">
        <v>3</v>
      </c>
      <c r="H369" s="72">
        <v>2</v>
      </c>
      <c r="I369" s="72">
        <v>1</v>
      </c>
      <c r="J369" s="72">
        <v>1</v>
      </c>
      <c r="K369" s="72">
        <v>6</v>
      </c>
      <c r="L369" s="72">
        <v>12</v>
      </c>
    </row>
    <row r="370" spans="1:12" x14ac:dyDescent="0.25">
      <c r="A370" s="66" t="s">
        <v>29638</v>
      </c>
      <c r="B370" s="66" t="s">
        <v>4717</v>
      </c>
      <c r="C370" s="67">
        <v>500000</v>
      </c>
      <c r="D370" s="66" t="s">
        <v>30708</v>
      </c>
      <c r="E370" s="66" t="s">
        <v>5772</v>
      </c>
      <c r="F370" s="72">
        <v>1</v>
      </c>
      <c r="G370" s="72">
        <v>3</v>
      </c>
      <c r="H370" s="72">
        <v>2</v>
      </c>
      <c r="I370" s="72">
        <v>1</v>
      </c>
      <c r="J370" s="72">
        <v>1</v>
      </c>
      <c r="K370" s="72">
        <v>7</v>
      </c>
      <c r="L370" s="72">
        <v>1</v>
      </c>
    </row>
    <row r="371" spans="1:12" x14ac:dyDescent="0.25">
      <c r="A371" s="66" t="s">
        <v>29638</v>
      </c>
      <c r="B371" s="66" t="s">
        <v>4717</v>
      </c>
      <c r="C371" s="67">
        <v>500000</v>
      </c>
      <c r="D371" s="66" t="s">
        <v>30709</v>
      </c>
      <c r="E371" s="66" t="s">
        <v>5773</v>
      </c>
      <c r="F371" s="72">
        <v>1</v>
      </c>
      <c r="G371" s="72">
        <v>3</v>
      </c>
      <c r="H371" s="72">
        <v>2</v>
      </c>
      <c r="I371" s="72">
        <v>1</v>
      </c>
      <c r="J371" s="72">
        <v>1</v>
      </c>
      <c r="K371" s="72">
        <v>7</v>
      </c>
      <c r="L371" s="72">
        <v>2</v>
      </c>
    </row>
    <row r="372" spans="1:12" x14ac:dyDescent="0.25">
      <c r="A372" s="66" t="s">
        <v>29639</v>
      </c>
      <c r="B372" s="66" t="s">
        <v>4721</v>
      </c>
      <c r="C372" s="67">
        <v>500000</v>
      </c>
      <c r="D372" s="66" t="s">
        <v>30710</v>
      </c>
      <c r="E372" s="66" t="s">
        <v>276</v>
      </c>
      <c r="F372" s="72">
        <v>1</v>
      </c>
      <c r="G372" s="72">
        <v>3</v>
      </c>
      <c r="H372" s="72">
        <v>2</v>
      </c>
      <c r="I372" s="72">
        <v>1</v>
      </c>
      <c r="J372" s="72">
        <v>1</v>
      </c>
      <c r="K372" s="72">
        <v>7</v>
      </c>
      <c r="L372" s="72">
        <v>3</v>
      </c>
    </row>
    <row r="373" spans="1:12" x14ac:dyDescent="0.25">
      <c r="A373" s="66" t="s">
        <v>29639</v>
      </c>
      <c r="B373" s="66" t="s">
        <v>4721</v>
      </c>
      <c r="C373" s="67">
        <v>500000</v>
      </c>
      <c r="D373" s="66" t="s">
        <v>30711</v>
      </c>
      <c r="E373" s="66" t="s">
        <v>277</v>
      </c>
      <c r="F373" s="72">
        <v>1</v>
      </c>
      <c r="G373" s="72">
        <v>3</v>
      </c>
      <c r="H373" s="72">
        <v>2</v>
      </c>
      <c r="I373" s="72">
        <v>1</v>
      </c>
      <c r="J373" s="72">
        <v>1</v>
      </c>
      <c r="K373" s="72">
        <v>7</v>
      </c>
      <c r="L373" s="72">
        <v>4</v>
      </c>
    </row>
    <row r="374" spans="1:12" x14ac:dyDescent="0.25">
      <c r="A374" s="66" t="s">
        <v>29640</v>
      </c>
      <c r="B374" s="66" t="s">
        <v>4722</v>
      </c>
      <c r="C374" s="67">
        <v>500000</v>
      </c>
      <c r="D374" s="66" t="s">
        <v>30712</v>
      </c>
      <c r="E374" s="66" t="s">
        <v>278</v>
      </c>
      <c r="F374" s="72">
        <v>1</v>
      </c>
      <c r="G374" s="72">
        <v>3</v>
      </c>
      <c r="H374" s="72">
        <v>2</v>
      </c>
      <c r="I374" s="72">
        <v>1</v>
      </c>
      <c r="J374" s="72">
        <v>1</v>
      </c>
      <c r="K374" s="72">
        <v>7</v>
      </c>
      <c r="L374" s="72">
        <v>5</v>
      </c>
    </row>
    <row r="375" spans="1:12" x14ac:dyDescent="0.25">
      <c r="A375" s="66" t="s">
        <v>29640</v>
      </c>
      <c r="B375" s="66" t="s">
        <v>4722</v>
      </c>
      <c r="C375" s="67">
        <v>500000</v>
      </c>
      <c r="D375" s="66" t="s">
        <v>30713</v>
      </c>
      <c r="E375" s="66" t="s">
        <v>5774</v>
      </c>
      <c r="F375" s="72">
        <v>1</v>
      </c>
      <c r="G375" s="72">
        <v>3</v>
      </c>
      <c r="H375" s="72">
        <v>2</v>
      </c>
      <c r="I375" s="72">
        <v>1</v>
      </c>
      <c r="J375" s="72">
        <v>1</v>
      </c>
      <c r="K375" s="72">
        <v>7</v>
      </c>
      <c r="L375" s="72">
        <v>6</v>
      </c>
    </row>
    <row r="376" spans="1:12" x14ac:dyDescent="0.25">
      <c r="A376" s="66" t="s">
        <v>29641</v>
      </c>
      <c r="B376" s="66" t="s">
        <v>4593</v>
      </c>
      <c r="C376" s="67">
        <v>500000</v>
      </c>
      <c r="D376" s="66" t="s">
        <v>30714</v>
      </c>
      <c r="E376" s="66" t="s">
        <v>5775</v>
      </c>
      <c r="F376" s="72">
        <v>1</v>
      </c>
      <c r="G376" s="72">
        <v>3</v>
      </c>
      <c r="H376" s="72">
        <v>2</v>
      </c>
      <c r="I376" s="72">
        <v>1</v>
      </c>
      <c r="J376" s="72">
        <v>1</v>
      </c>
      <c r="K376" s="72">
        <v>7</v>
      </c>
      <c r="L376" s="72">
        <v>7</v>
      </c>
    </row>
    <row r="377" spans="1:12" x14ac:dyDescent="0.25">
      <c r="A377" s="66" t="s">
        <v>29641</v>
      </c>
      <c r="B377" s="66" t="s">
        <v>4593</v>
      </c>
      <c r="C377" s="67">
        <v>500000</v>
      </c>
      <c r="D377" s="66" t="s">
        <v>30715</v>
      </c>
      <c r="E377" s="66" t="s">
        <v>275</v>
      </c>
      <c r="F377" s="72">
        <v>1</v>
      </c>
      <c r="G377" s="72">
        <v>3</v>
      </c>
      <c r="H377" s="72">
        <v>2</v>
      </c>
      <c r="I377" s="72">
        <v>1</v>
      </c>
      <c r="J377" s="72">
        <v>1</v>
      </c>
      <c r="K377" s="72">
        <v>7</v>
      </c>
      <c r="L377" s="72">
        <v>8</v>
      </c>
    </row>
    <row r="378" spans="1:12" x14ac:dyDescent="0.25">
      <c r="A378" s="66" t="s">
        <v>29642</v>
      </c>
      <c r="B378" s="66" t="s">
        <v>4725</v>
      </c>
      <c r="C378" s="67">
        <v>500000</v>
      </c>
      <c r="D378" s="66" t="s">
        <v>30716</v>
      </c>
      <c r="E378" s="66" t="s">
        <v>5776</v>
      </c>
      <c r="F378" s="72">
        <v>1</v>
      </c>
      <c r="G378" s="72">
        <v>3</v>
      </c>
      <c r="H378" s="72">
        <v>2</v>
      </c>
      <c r="I378" s="72">
        <v>1</v>
      </c>
      <c r="J378" s="72">
        <v>1</v>
      </c>
      <c r="K378" s="72">
        <v>7</v>
      </c>
      <c r="L378" s="72">
        <v>9</v>
      </c>
    </row>
    <row r="379" spans="1:12" x14ac:dyDescent="0.25">
      <c r="A379" s="66" t="s">
        <v>29642</v>
      </c>
      <c r="B379" s="66" t="s">
        <v>4725</v>
      </c>
      <c r="C379" s="67">
        <v>500000</v>
      </c>
      <c r="D379" s="66" t="s">
        <v>30717</v>
      </c>
      <c r="E379" s="66" t="s">
        <v>5777</v>
      </c>
      <c r="F379" s="72">
        <v>1</v>
      </c>
      <c r="G379" s="72">
        <v>3</v>
      </c>
      <c r="H379" s="72">
        <v>2</v>
      </c>
      <c r="I379" s="72">
        <v>1</v>
      </c>
      <c r="J379" s="72">
        <v>1</v>
      </c>
      <c r="K379" s="72">
        <v>7</v>
      </c>
      <c r="L379" s="72">
        <v>10</v>
      </c>
    </row>
    <row r="380" spans="1:12" x14ac:dyDescent="0.25">
      <c r="A380" s="66" t="s">
        <v>29643</v>
      </c>
      <c r="B380" s="66" t="s">
        <v>4719</v>
      </c>
      <c r="C380" s="67">
        <v>500000</v>
      </c>
      <c r="D380" s="66" t="s">
        <v>30718</v>
      </c>
      <c r="E380" s="66" t="s">
        <v>5778</v>
      </c>
      <c r="F380" s="72">
        <v>1</v>
      </c>
      <c r="G380" s="72">
        <v>3</v>
      </c>
      <c r="H380" s="72">
        <v>2</v>
      </c>
      <c r="I380" s="72">
        <v>1</v>
      </c>
      <c r="J380" s="72">
        <v>1</v>
      </c>
      <c r="K380" s="72">
        <v>7</v>
      </c>
      <c r="L380" s="72">
        <v>11</v>
      </c>
    </row>
    <row r="381" spans="1:12" x14ac:dyDescent="0.25">
      <c r="A381" s="66" t="s">
        <v>29643</v>
      </c>
      <c r="B381" s="66" t="s">
        <v>4719</v>
      </c>
      <c r="C381" s="67">
        <v>500000</v>
      </c>
      <c r="D381" s="66" t="s">
        <v>30719</v>
      </c>
      <c r="E381" s="66" t="s">
        <v>5779</v>
      </c>
      <c r="F381" s="72">
        <v>1</v>
      </c>
      <c r="G381" s="72">
        <v>3</v>
      </c>
      <c r="H381" s="72">
        <v>2</v>
      </c>
      <c r="I381" s="72">
        <v>1</v>
      </c>
      <c r="J381" s="72">
        <v>1</v>
      </c>
      <c r="K381" s="72">
        <v>7</v>
      </c>
      <c r="L381" s="72">
        <v>12</v>
      </c>
    </row>
    <row r="382" spans="1:12" x14ac:dyDescent="0.25">
      <c r="A382" s="66" t="s">
        <v>29644</v>
      </c>
      <c r="B382" s="66" t="s">
        <v>4695</v>
      </c>
      <c r="C382" s="67">
        <v>500000</v>
      </c>
      <c r="D382" s="66" t="s">
        <v>30720</v>
      </c>
      <c r="E382" s="66" t="s">
        <v>279</v>
      </c>
      <c r="F382" s="72">
        <v>1</v>
      </c>
      <c r="G382" s="72">
        <v>3</v>
      </c>
      <c r="H382" s="72">
        <v>2</v>
      </c>
      <c r="I382" s="72">
        <v>1</v>
      </c>
      <c r="J382" s="72">
        <v>1</v>
      </c>
      <c r="K382" s="72">
        <v>8</v>
      </c>
      <c r="L382" s="72">
        <v>1</v>
      </c>
    </row>
    <row r="383" spans="1:12" x14ac:dyDescent="0.25">
      <c r="A383" s="66" t="s">
        <v>29644</v>
      </c>
      <c r="B383" s="66" t="s">
        <v>4695</v>
      </c>
      <c r="C383" s="67">
        <v>500000</v>
      </c>
      <c r="D383" s="66" t="s">
        <v>30721</v>
      </c>
      <c r="E383" s="66" t="s">
        <v>280</v>
      </c>
      <c r="F383" s="72">
        <v>1</v>
      </c>
      <c r="G383" s="72">
        <v>3</v>
      </c>
      <c r="H383" s="72">
        <v>2</v>
      </c>
      <c r="I383" s="72">
        <v>1</v>
      </c>
      <c r="J383" s="72">
        <v>1</v>
      </c>
      <c r="K383" s="72">
        <v>8</v>
      </c>
      <c r="L383" s="72">
        <v>2</v>
      </c>
    </row>
    <row r="384" spans="1:12" x14ac:dyDescent="0.25">
      <c r="A384" s="66" t="s">
        <v>29645</v>
      </c>
      <c r="B384" s="66" t="s">
        <v>4727</v>
      </c>
      <c r="C384" s="67">
        <v>500000</v>
      </c>
      <c r="D384" s="66" t="s">
        <v>30722</v>
      </c>
      <c r="E384" s="66" t="s">
        <v>5780</v>
      </c>
      <c r="F384" s="72">
        <v>1</v>
      </c>
      <c r="G384" s="72">
        <v>3</v>
      </c>
      <c r="H384" s="72">
        <v>2</v>
      </c>
      <c r="I384" s="72">
        <v>1</v>
      </c>
      <c r="J384" s="72">
        <v>1</v>
      </c>
      <c r="K384" s="72">
        <v>8</v>
      </c>
      <c r="L384" s="72">
        <v>3</v>
      </c>
    </row>
    <row r="385" spans="1:12" x14ac:dyDescent="0.25">
      <c r="A385" s="66" t="s">
        <v>29645</v>
      </c>
      <c r="B385" s="66" t="s">
        <v>4727</v>
      </c>
      <c r="C385" s="67">
        <v>500000</v>
      </c>
      <c r="D385" s="66" t="s">
        <v>30723</v>
      </c>
      <c r="E385" s="66" t="s">
        <v>5781</v>
      </c>
      <c r="F385" s="72">
        <v>1</v>
      </c>
      <c r="G385" s="72">
        <v>3</v>
      </c>
      <c r="H385" s="72">
        <v>2</v>
      </c>
      <c r="I385" s="72">
        <v>1</v>
      </c>
      <c r="J385" s="72">
        <v>1</v>
      </c>
      <c r="K385" s="72">
        <v>8</v>
      </c>
      <c r="L385" s="72">
        <v>4</v>
      </c>
    </row>
    <row r="386" spans="1:12" x14ac:dyDescent="0.25">
      <c r="A386" s="66" t="s">
        <v>29646</v>
      </c>
      <c r="B386" s="66" t="s">
        <v>4720</v>
      </c>
      <c r="C386" s="67">
        <v>500000</v>
      </c>
      <c r="D386" s="66" t="s">
        <v>30724</v>
      </c>
      <c r="E386" s="66" t="s">
        <v>5782</v>
      </c>
      <c r="F386" s="72">
        <v>1</v>
      </c>
      <c r="G386" s="72">
        <v>3</v>
      </c>
      <c r="H386" s="72">
        <v>2</v>
      </c>
      <c r="I386" s="72">
        <v>1</v>
      </c>
      <c r="J386" s="72">
        <v>1</v>
      </c>
      <c r="K386" s="72">
        <v>8</v>
      </c>
      <c r="L386" s="72">
        <v>5</v>
      </c>
    </row>
    <row r="387" spans="1:12" x14ac:dyDescent="0.25">
      <c r="A387" s="66" t="s">
        <v>29646</v>
      </c>
      <c r="B387" s="66" t="s">
        <v>4720</v>
      </c>
      <c r="C387" s="67">
        <v>500000</v>
      </c>
      <c r="D387" s="66" t="s">
        <v>30725</v>
      </c>
      <c r="E387" s="66" t="s">
        <v>282</v>
      </c>
      <c r="F387" s="72">
        <v>1</v>
      </c>
      <c r="G387" s="72">
        <v>3</v>
      </c>
      <c r="H387" s="72">
        <v>2</v>
      </c>
      <c r="I387" s="72">
        <v>1</v>
      </c>
      <c r="J387" s="72">
        <v>1</v>
      </c>
      <c r="K387" s="72">
        <v>8</v>
      </c>
      <c r="L387" s="72">
        <v>6</v>
      </c>
    </row>
    <row r="388" spans="1:12" x14ac:dyDescent="0.25">
      <c r="A388" s="66" t="s">
        <v>29647</v>
      </c>
      <c r="B388" s="66" t="s">
        <v>4645</v>
      </c>
      <c r="C388" s="67">
        <v>500000</v>
      </c>
      <c r="D388" s="66" t="s">
        <v>30726</v>
      </c>
      <c r="E388" s="66" t="s">
        <v>284</v>
      </c>
      <c r="F388" s="72">
        <v>1</v>
      </c>
      <c r="G388" s="72">
        <v>3</v>
      </c>
      <c r="H388" s="72">
        <v>2</v>
      </c>
      <c r="I388" s="72">
        <v>1</v>
      </c>
      <c r="J388" s="72">
        <v>1</v>
      </c>
      <c r="K388" s="72">
        <v>8</v>
      </c>
      <c r="L388" s="72">
        <v>7</v>
      </c>
    </row>
    <row r="389" spans="1:12" x14ac:dyDescent="0.25">
      <c r="A389" s="66" t="s">
        <v>29647</v>
      </c>
      <c r="B389" s="66" t="s">
        <v>4645</v>
      </c>
      <c r="C389" s="67">
        <v>500000</v>
      </c>
      <c r="D389" s="66" t="s">
        <v>30727</v>
      </c>
      <c r="E389" s="66" t="s">
        <v>285</v>
      </c>
      <c r="F389" s="72">
        <v>1</v>
      </c>
      <c r="G389" s="72">
        <v>3</v>
      </c>
      <c r="H389" s="72">
        <v>2</v>
      </c>
      <c r="I389" s="72">
        <v>1</v>
      </c>
      <c r="J389" s="72">
        <v>1</v>
      </c>
      <c r="K389" s="72">
        <v>8</v>
      </c>
      <c r="L389" s="72">
        <v>8</v>
      </c>
    </row>
    <row r="390" spans="1:12" x14ac:dyDescent="0.25">
      <c r="A390" s="66" t="s">
        <v>29648</v>
      </c>
      <c r="B390" s="66" t="s">
        <v>4728</v>
      </c>
      <c r="C390" s="67">
        <v>500000</v>
      </c>
      <c r="D390" s="66" t="s">
        <v>30728</v>
      </c>
      <c r="E390" s="66" t="s">
        <v>5783</v>
      </c>
      <c r="F390" s="72">
        <v>1</v>
      </c>
      <c r="G390" s="72">
        <v>3</v>
      </c>
      <c r="H390" s="72">
        <v>2</v>
      </c>
      <c r="I390" s="72">
        <v>1</v>
      </c>
      <c r="J390" s="72">
        <v>1</v>
      </c>
      <c r="K390" s="72">
        <v>8</v>
      </c>
      <c r="L390" s="72">
        <v>9</v>
      </c>
    </row>
    <row r="391" spans="1:12" x14ac:dyDescent="0.25">
      <c r="A391" s="66" t="s">
        <v>29648</v>
      </c>
      <c r="B391" s="66" t="s">
        <v>4728</v>
      </c>
      <c r="C391" s="67">
        <v>500000</v>
      </c>
      <c r="D391" s="66" t="s">
        <v>30729</v>
      </c>
      <c r="E391" s="66" t="s">
        <v>5784</v>
      </c>
      <c r="F391" s="72">
        <v>1</v>
      </c>
      <c r="G391" s="72">
        <v>3</v>
      </c>
      <c r="H391" s="72">
        <v>2</v>
      </c>
      <c r="I391" s="72">
        <v>1</v>
      </c>
      <c r="J391" s="72">
        <v>1</v>
      </c>
      <c r="K391" s="72">
        <v>8</v>
      </c>
      <c r="L391" s="72">
        <v>10</v>
      </c>
    </row>
    <row r="392" spans="1:12" x14ac:dyDescent="0.25">
      <c r="A392" s="66" t="s">
        <v>29649</v>
      </c>
      <c r="B392" s="66" t="s">
        <v>4730</v>
      </c>
      <c r="C392" s="67">
        <v>500000</v>
      </c>
      <c r="D392" s="66" t="s">
        <v>30730</v>
      </c>
      <c r="E392" s="66" t="s">
        <v>283</v>
      </c>
      <c r="F392" s="72">
        <v>1</v>
      </c>
      <c r="G392" s="72">
        <v>3</v>
      </c>
      <c r="H392" s="72">
        <v>2</v>
      </c>
      <c r="I392" s="72">
        <v>1</v>
      </c>
      <c r="J392" s="72">
        <v>1</v>
      </c>
      <c r="K392" s="72">
        <v>8</v>
      </c>
      <c r="L392" s="72">
        <v>11</v>
      </c>
    </row>
    <row r="393" spans="1:12" x14ac:dyDescent="0.25">
      <c r="A393" s="66" t="s">
        <v>29649</v>
      </c>
      <c r="B393" s="66" t="s">
        <v>4730</v>
      </c>
      <c r="C393" s="67">
        <v>500000</v>
      </c>
      <c r="D393" s="66" t="s">
        <v>30731</v>
      </c>
      <c r="E393" s="66" t="s">
        <v>286</v>
      </c>
      <c r="F393" s="72">
        <v>1</v>
      </c>
      <c r="G393" s="72">
        <v>3</v>
      </c>
      <c r="H393" s="72">
        <v>2</v>
      </c>
      <c r="I393" s="72">
        <v>1</v>
      </c>
      <c r="J393" s="72">
        <v>1</v>
      </c>
      <c r="K393" s="72">
        <v>8</v>
      </c>
      <c r="L393" s="72">
        <v>12</v>
      </c>
    </row>
    <row r="394" spans="1:12" x14ac:dyDescent="0.25">
      <c r="A394" s="66" t="s">
        <v>29650</v>
      </c>
      <c r="B394" s="66" t="s">
        <v>4731</v>
      </c>
      <c r="C394" s="67">
        <v>500000</v>
      </c>
      <c r="D394" s="66" t="s">
        <v>30732</v>
      </c>
      <c r="E394" s="66" t="s">
        <v>287</v>
      </c>
      <c r="F394" s="72">
        <v>1</v>
      </c>
      <c r="G394" s="72">
        <v>3</v>
      </c>
      <c r="H394" s="72">
        <v>2</v>
      </c>
      <c r="I394" s="72">
        <v>1</v>
      </c>
      <c r="J394" s="72">
        <v>1</v>
      </c>
      <c r="K394" s="72">
        <v>8</v>
      </c>
      <c r="L394" s="72">
        <v>13</v>
      </c>
    </row>
    <row r="395" spans="1:12" x14ac:dyDescent="0.25">
      <c r="A395" s="66" t="s">
        <v>29650</v>
      </c>
      <c r="B395" s="66" t="s">
        <v>4731</v>
      </c>
      <c r="C395" s="67">
        <v>500000</v>
      </c>
      <c r="D395" s="66" t="s">
        <v>30733</v>
      </c>
      <c r="E395" s="66" t="s">
        <v>5785</v>
      </c>
      <c r="F395" s="72">
        <v>1</v>
      </c>
      <c r="G395" s="72">
        <v>3</v>
      </c>
      <c r="H395" s="72">
        <v>2</v>
      </c>
      <c r="I395" s="72">
        <v>1</v>
      </c>
      <c r="J395" s="72">
        <v>1</v>
      </c>
      <c r="K395" s="72">
        <v>8</v>
      </c>
      <c r="L395" s="72">
        <v>14</v>
      </c>
    </row>
    <row r="396" spans="1:12" x14ac:dyDescent="0.25">
      <c r="A396" s="66" t="s">
        <v>29651</v>
      </c>
      <c r="B396" s="66" t="s">
        <v>4732</v>
      </c>
      <c r="C396" s="67">
        <v>500000</v>
      </c>
      <c r="D396" s="66" t="s">
        <v>30734</v>
      </c>
      <c r="E396" s="66" t="s">
        <v>288</v>
      </c>
      <c r="F396" s="72">
        <v>1</v>
      </c>
      <c r="G396" s="72">
        <v>3</v>
      </c>
      <c r="H396" s="72">
        <v>2</v>
      </c>
      <c r="I396" s="72">
        <v>1</v>
      </c>
      <c r="J396" s="72">
        <v>1</v>
      </c>
      <c r="K396" s="72">
        <v>8</v>
      </c>
      <c r="L396" s="72">
        <v>15</v>
      </c>
    </row>
    <row r="397" spans="1:12" x14ac:dyDescent="0.25">
      <c r="A397" s="66" t="s">
        <v>29651</v>
      </c>
      <c r="B397" s="66" t="s">
        <v>4732</v>
      </c>
      <c r="C397" s="67">
        <v>500000</v>
      </c>
      <c r="D397" s="66" t="s">
        <v>30735</v>
      </c>
      <c r="E397" s="66" t="s">
        <v>289</v>
      </c>
      <c r="F397" s="72">
        <v>1</v>
      </c>
      <c r="G397" s="72">
        <v>3</v>
      </c>
      <c r="H397" s="72">
        <v>2</v>
      </c>
      <c r="I397" s="72">
        <v>1</v>
      </c>
      <c r="J397" s="72">
        <v>1</v>
      </c>
      <c r="K397" s="72">
        <v>8</v>
      </c>
      <c r="L397" s="72">
        <v>16</v>
      </c>
    </row>
    <row r="398" spans="1:12" x14ac:dyDescent="0.25">
      <c r="A398" s="66" t="s">
        <v>29652</v>
      </c>
      <c r="B398" s="66" t="s">
        <v>4733</v>
      </c>
      <c r="C398" s="67">
        <v>500000</v>
      </c>
      <c r="D398" s="66" t="s">
        <v>30736</v>
      </c>
      <c r="E398" s="66" t="s">
        <v>290</v>
      </c>
      <c r="F398" s="72">
        <v>1</v>
      </c>
      <c r="G398" s="72">
        <v>3</v>
      </c>
      <c r="H398" s="72">
        <v>2</v>
      </c>
      <c r="I398" s="72">
        <v>1</v>
      </c>
      <c r="J398" s="72">
        <v>1</v>
      </c>
      <c r="K398" s="72">
        <v>8</v>
      </c>
      <c r="L398" s="72">
        <v>17</v>
      </c>
    </row>
    <row r="399" spans="1:12" x14ac:dyDescent="0.25">
      <c r="A399" s="66" t="s">
        <v>29652</v>
      </c>
      <c r="B399" s="66" t="s">
        <v>4733</v>
      </c>
      <c r="C399" s="67">
        <v>500000</v>
      </c>
      <c r="D399" s="66" t="s">
        <v>30737</v>
      </c>
      <c r="E399" s="66" t="s">
        <v>291</v>
      </c>
      <c r="F399" s="72">
        <v>1</v>
      </c>
      <c r="G399" s="72">
        <v>3</v>
      </c>
      <c r="H399" s="72">
        <v>2</v>
      </c>
      <c r="I399" s="72">
        <v>1</v>
      </c>
      <c r="J399" s="72">
        <v>1</v>
      </c>
      <c r="K399" s="72">
        <v>8</v>
      </c>
      <c r="L399" s="72">
        <v>18</v>
      </c>
    </row>
    <row r="400" spans="1:12" x14ac:dyDescent="0.25">
      <c r="A400" s="66" t="s">
        <v>29653</v>
      </c>
      <c r="B400" s="66" t="s">
        <v>4734</v>
      </c>
      <c r="C400" s="67">
        <v>500000</v>
      </c>
      <c r="D400" s="66" t="s">
        <v>30738</v>
      </c>
      <c r="E400" s="66" t="s">
        <v>292</v>
      </c>
      <c r="F400" s="72">
        <v>1</v>
      </c>
      <c r="G400" s="72">
        <v>3</v>
      </c>
      <c r="H400" s="72">
        <v>2</v>
      </c>
      <c r="I400" s="72">
        <v>1</v>
      </c>
      <c r="J400" s="72">
        <v>1</v>
      </c>
      <c r="K400" s="72">
        <v>8</v>
      </c>
      <c r="L400" s="72">
        <v>19</v>
      </c>
    </row>
    <row r="401" spans="1:12" x14ac:dyDescent="0.25">
      <c r="A401" s="66" t="s">
        <v>29653</v>
      </c>
      <c r="B401" s="66" t="s">
        <v>4734</v>
      </c>
      <c r="C401" s="67">
        <v>500000</v>
      </c>
      <c r="D401" s="66" t="s">
        <v>30739</v>
      </c>
      <c r="E401" s="66" t="s">
        <v>293</v>
      </c>
      <c r="F401" s="72">
        <v>1</v>
      </c>
      <c r="G401" s="72">
        <v>3</v>
      </c>
      <c r="H401" s="72">
        <v>2</v>
      </c>
      <c r="I401" s="72">
        <v>1</v>
      </c>
      <c r="J401" s="72">
        <v>1</v>
      </c>
      <c r="K401" s="72">
        <v>8</v>
      </c>
      <c r="L401" s="72">
        <v>20</v>
      </c>
    </row>
    <row r="402" spans="1:12" x14ac:dyDescent="0.25">
      <c r="A402" s="66" t="s">
        <v>29654</v>
      </c>
      <c r="B402" s="66" t="s">
        <v>4735</v>
      </c>
      <c r="C402" s="67">
        <v>500000</v>
      </c>
      <c r="D402" s="66" t="s">
        <v>30740</v>
      </c>
      <c r="E402" s="66" t="s">
        <v>294</v>
      </c>
      <c r="F402" s="72">
        <v>1</v>
      </c>
      <c r="G402" s="72">
        <v>3</v>
      </c>
      <c r="H402" s="72">
        <v>2</v>
      </c>
      <c r="I402" s="72">
        <v>1</v>
      </c>
      <c r="J402" s="72">
        <v>1</v>
      </c>
      <c r="K402" s="72">
        <v>8</v>
      </c>
      <c r="L402" s="72">
        <v>21</v>
      </c>
    </row>
    <row r="403" spans="1:12" x14ac:dyDescent="0.25">
      <c r="A403" s="66" t="s">
        <v>29654</v>
      </c>
      <c r="B403" s="66" t="s">
        <v>4735</v>
      </c>
      <c r="C403" s="67">
        <v>500000</v>
      </c>
      <c r="D403" s="66" t="s">
        <v>30741</v>
      </c>
      <c r="E403" s="66" t="s">
        <v>295</v>
      </c>
      <c r="F403" s="72">
        <v>1</v>
      </c>
      <c r="G403" s="72">
        <v>3</v>
      </c>
      <c r="H403" s="72">
        <v>2</v>
      </c>
      <c r="I403" s="72">
        <v>1</v>
      </c>
      <c r="J403" s="72">
        <v>1</v>
      </c>
      <c r="K403" s="72">
        <v>8</v>
      </c>
      <c r="L403" s="72">
        <v>22</v>
      </c>
    </row>
    <row r="404" spans="1:12" x14ac:dyDescent="0.25">
      <c r="A404" s="66" t="s">
        <v>29655</v>
      </c>
      <c r="B404" s="66" t="s">
        <v>4736</v>
      </c>
      <c r="C404" s="67">
        <v>500000</v>
      </c>
      <c r="D404" s="66" t="s">
        <v>30742</v>
      </c>
      <c r="E404" s="66" t="s">
        <v>296</v>
      </c>
      <c r="F404" s="72">
        <v>1</v>
      </c>
      <c r="G404" s="72">
        <v>3</v>
      </c>
      <c r="H404" s="72">
        <v>2</v>
      </c>
      <c r="I404" s="72">
        <v>1</v>
      </c>
      <c r="J404" s="72">
        <v>1</v>
      </c>
      <c r="K404" s="72">
        <v>8</v>
      </c>
      <c r="L404" s="72">
        <v>23</v>
      </c>
    </row>
    <row r="405" spans="1:12" x14ac:dyDescent="0.25">
      <c r="A405" s="66" t="s">
        <v>29655</v>
      </c>
      <c r="B405" s="66" t="s">
        <v>4736</v>
      </c>
      <c r="C405" s="67">
        <v>500000</v>
      </c>
      <c r="D405" s="66" t="s">
        <v>30743</v>
      </c>
      <c r="E405" s="66" t="s">
        <v>5786</v>
      </c>
      <c r="F405" s="72">
        <v>1</v>
      </c>
      <c r="G405" s="72">
        <v>3</v>
      </c>
      <c r="H405" s="72">
        <v>2</v>
      </c>
      <c r="I405" s="72">
        <v>1</v>
      </c>
      <c r="J405" s="72">
        <v>1</v>
      </c>
      <c r="K405" s="72">
        <v>8</v>
      </c>
      <c r="L405" s="72">
        <v>24</v>
      </c>
    </row>
    <row r="406" spans="1:12" x14ac:dyDescent="0.25">
      <c r="A406" s="66" t="s">
        <v>29656</v>
      </c>
      <c r="B406" s="66" t="s">
        <v>4737</v>
      </c>
      <c r="C406" s="67">
        <v>500000</v>
      </c>
      <c r="D406" s="66" t="s">
        <v>30744</v>
      </c>
      <c r="E406" s="66" t="s">
        <v>5787</v>
      </c>
      <c r="F406" s="72">
        <v>1</v>
      </c>
      <c r="G406" s="72">
        <v>3</v>
      </c>
      <c r="H406" s="72">
        <v>2</v>
      </c>
      <c r="I406" s="72">
        <v>1</v>
      </c>
      <c r="J406" s="72">
        <v>1</v>
      </c>
      <c r="K406" s="72">
        <v>8</v>
      </c>
      <c r="L406" s="72">
        <v>25</v>
      </c>
    </row>
    <row r="407" spans="1:12" x14ac:dyDescent="0.25">
      <c r="A407" s="66" t="s">
        <v>29656</v>
      </c>
      <c r="B407" s="66" t="s">
        <v>4737</v>
      </c>
      <c r="C407" s="67">
        <v>500000</v>
      </c>
      <c r="D407" s="66" t="s">
        <v>30745</v>
      </c>
      <c r="E407" s="66" t="s">
        <v>5788</v>
      </c>
      <c r="F407" s="72">
        <v>1</v>
      </c>
      <c r="G407" s="72">
        <v>3</v>
      </c>
      <c r="H407" s="72">
        <v>2</v>
      </c>
      <c r="I407" s="72">
        <v>1</v>
      </c>
      <c r="J407" s="72">
        <v>1</v>
      </c>
      <c r="K407" s="72">
        <v>9</v>
      </c>
      <c r="L407" s="72">
        <v>1</v>
      </c>
    </row>
    <row r="408" spans="1:12" x14ac:dyDescent="0.25">
      <c r="A408" s="66" t="s">
        <v>29657</v>
      </c>
      <c r="B408" s="66" t="s">
        <v>4738</v>
      </c>
      <c r="C408" s="67">
        <v>500000</v>
      </c>
      <c r="D408" s="66" t="s">
        <v>30746</v>
      </c>
      <c r="E408" s="66" t="s">
        <v>5789</v>
      </c>
      <c r="F408" s="72">
        <v>1</v>
      </c>
      <c r="G408" s="72">
        <v>3</v>
      </c>
      <c r="H408" s="72">
        <v>2</v>
      </c>
      <c r="I408" s="72">
        <v>1</v>
      </c>
      <c r="J408" s="72">
        <v>1</v>
      </c>
      <c r="K408" s="72">
        <v>9</v>
      </c>
      <c r="L408" s="72">
        <v>2</v>
      </c>
    </row>
    <row r="409" spans="1:12" x14ac:dyDescent="0.25">
      <c r="A409" s="66" t="s">
        <v>29657</v>
      </c>
      <c r="B409" s="66" t="s">
        <v>4738</v>
      </c>
      <c r="C409" s="67">
        <v>500000</v>
      </c>
      <c r="D409" s="66" t="s">
        <v>30747</v>
      </c>
      <c r="E409" s="66" t="s">
        <v>5790</v>
      </c>
      <c r="F409" s="72">
        <v>1</v>
      </c>
      <c r="G409" s="72">
        <v>3</v>
      </c>
      <c r="H409" s="72">
        <v>2</v>
      </c>
      <c r="I409" s="72">
        <v>1</v>
      </c>
      <c r="J409" s="72">
        <v>1</v>
      </c>
      <c r="K409" s="72">
        <v>9</v>
      </c>
      <c r="L409" s="72">
        <v>3</v>
      </c>
    </row>
    <row r="410" spans="1:12" x14ac:dyDescent="0.25">
      <c r="A410" s="66" t="s">
        <v>29658</v>
      </c>
      <c r="B410" s="66" t="s">
        <v>4739</v>
      </c>
      <c r="C410" s="67">
        <v>500000</v>
      </c>
      <c r="D410" s="66" t="s">
        <v>30748</v>
      </c>
      <c r="E410" s="66" t="s">
        <v>5791</v>
      </c>
      <c r="F410" s="72">
        <v>1</v>
      </c>
      <c r="G410" s="72">
        <v>3</v>
      </c>
      <c r="H410" s="72">
        <v>2</v>
      </c>
      <c r="I410" s="72">
        <v>1</v>
      </c>
      <c r="J410" s="72">
        <v>1</v>
      </c>
      <c r="K410" s="72">
        <v>9</v>
      </c>
      <c r="L410" s="72">
        <v>4</v>
      </c>
    </row>
    <row r="411" spans="1:12" x14ac:dyDescent="0.25">
      <c r="A411" s="66" t="s">
        <v>29658</v>
      </c>
      <c r="B411" s="66" t="s">
        <v>4739</v>
      </c>
      <c r="C411" s="67">
        <v>500000</v>
      </c>
      <c r="D411" s="66" t="s">
        <v>30749</v>
      </c>
      <c r="E411" s="66" t="s">
        <v>5792</v>
      </c>
      <c r="F411" s="72">
        <v>1</v>
      </c>
      <c r="G411" s="72">
        <v>3</v>
      </c>
      <c r="H411" s="72">
        <v>2</v>
      </c>
      <c r="I411" s="72">
        <v>1</v>
      </c>
      <c r="J411" s="72">
        <v>1</v>
      </c>
      <c r="K411" s="72">
        <v>9</v>
      </c>
      <c r="L411" s="72">
        <v>5</v>
      </c>
    </row>
    <row r="412" spans="1:12" x14ac:dyDescent="0.25">
      <c r="A412" s="66" t="s">
        <v>29659</v>
      </c>
      <c r="B412" s="66" t="s">
        <v>4740</v>
      </c>
      <c r="C412" s="67">
        <v>500000</v>
      </c>
      <c r="D412" s="66" t="s">
        <v>30750</v>
      </c>
      <c r="E412" s="66" t="s">
        <v>5793</v>
      </c>
      <c r="F412" s="72">
        <v>1</v>
      </c>
      <c r="G412" s="72">
        <v>3</v>
      </c>
      <c r="H412" s="72">
        <v>2</v>
      </c>
      <c r="I412" s="72">
        <v>1</v>
      </c>
      <c r="J412" s="72">
        <v>1</v>
      </c>
      <c r="K412" s="72">
        <v>9</v>
      </c>
      <c r="L412" s="72">
        <v>6</v>
      </c>
    </row>
    <row r="413" spans="1:12" x14ac:dyDescent="0.25">
      <c r="A413" s="66" t="s">
        <v>29659</v>
      </c>
      <c r="B413" s="66" t="s">
        <v>4740</v>
      </c>
      <c r="C413" s="67">
        <v>500000</v>
      </c>
      <c r="D413" s="66" t="s">
        <v>30751</v>
      </c>
      <c r="E413" s="66" t="s">
        <v>5794</v>
      </c>
      <c r="F413" s="72">
        <v>1</v>
      </c>
      <c r="G413" s="72">
        <v>3</v>
      </c>
      <c r="H413" s="72">
        <v>2</v>
      </c>
      <c r="I413" s="72">
        <v>1</v>
      </c>
      <c r="J413" s="72">
        <v>1</v>
      </c>
      <c r="K413" s="72">
        <v>9</v>
      </c>
      <c r="L413" s="72">
        <v>7</v>
      </c>
    </row>
    <row r="414" spans="1:12" x14ac:dyDescent="0.25">
      <c r="A414" s="66" t="s">
        <v>29660</v>
      </c>
      <c r="B414" s="66" t="s">
        <v>4741</v>
      </c>
      <c r="C414" s="67">
        <v>500000</v>
      </c>
      <c r="D414" s="66" t="s">
        <v>30752</v>
      </c>
      <c r="E414" s="66" t="s">
        <v>297</v>
      </c>
      <c r="F414" s="72">
        <v>1</v>
      </c>
      <c r="G414" s="72">
        <v>3</v>
      </c>
      <c r="H414" s="72">
        <v>2</v>
      </c>
      <c r="I414" s="72">
        <v>1</v>
      </c>
      <c r="J414" s="72">
        <v>1</v>
      </c>
      <c r="K414" s="72">
        <v>10</v>
      </c>
      <c r="L414" s="72">
        <v>1</v>
      </c>
    </row>
    <row r="415" spans="1:12" x14ac:dyDescent="0.25">
      <c r="A415" s="66" t="s">
        <v>29660</v>
      </c>
      <c r="B415" s="66" t="s">
        <v>4741</v>
      </c>
      <c r="C415" s="67">
        <v>500000</v>
      </c>
      <c r="D415" s="66" t="s">
        <v>30753</v>
      </c>
      <c r="E415" s="66" t="s">
        <v>298</v>
      </c>
      <c r="F415" s="72">
        <v>1</v>
      </c>
      <c r="G415" s="72">
        <v>3</v>
      </c>
      <c r="H415" s="72">
        <v>2</v>
      </c>
      <c r="I415" s="72">
        <v>1</v>
      </c>
      <c r="J415" s="72">
        <v>1</v>
      </c>
      <c r="K415" s="72">
        <v>10</v>
      </c>
      <c r="L415" s="72">
        <v>2</v>
      </c>
    </row>
    <row r="416" spans="1:12" x14ac:dyDescent="0.25">
      <c r="A416" s="66" t="s">
        <v>29661</v>
      </c>
      <c r="B416" s="66" t="s">
        <v>4742</v>
      </c>
      <c r="C416" s="67">
        <v>500000</v>
      </c>
      <c r="D416" s="66" t="s">
        <v>30754</v>
      </c>
      <c r="E416" s="66" t="s">
        <v>299</v>
      </c>
      <c r="F416" s="72">
        <v>1</v>
      </c>
      <c r="G416" s="72">
        <v>3</v>
      </c>
      <c r="H416" s="72">
        <v>2</v>
      </c>
      <c r="I416" s="72">
        <v>1</v>
      </c>
      <c r="J416" s="72">
        <v>1</v>
      </c>
      <c r="K416" s="72">
        <v>10</v>
      </c>
      <c r="L416" s="72">
        <v>3</v>
      </c>
    </row>
    <row r="417" spans="1:12" x14ac:dyDescent="0.25">
      <c r="A417" s="66" t="s">
        <v>29661</v>
      </c>
      <c r="B417" s="66" t="s">
        <v>4742</v>
      </c>
      <c r="C417" s="67">
        <v>500000</v>
      </c>
      <c r="D417" s="66" t="s">
        <v>30755</v>
      </c>
      <c r="E417" s="66" t="s">
        <v>300</v>
      </c>
      <c r="F417" s="72">
        <v>1</v>
      </c>
      <c r="G417" s="72">
        <v>3</v>
      </c>
      <c r="H417" s="72">
        <v>2</v>
      </c>
      <c r="I417" s="72">
        <v>1</v>
      </c>
      <c r="J417" s="72">
        <v>1</v>
      </c>
      <c r="K417" s="72">
        <v>10</v>
      </c>
      <c r="L417" s="72">
        <v>4</v>
      </c>
    </row>
    <row r="418" spans="1:12" x14ac:dyDescent="0.25">
      <c r="A418" s="66" t="s">
        <v>29662</v>
      </c>
      <c r="B418" s="66" t="s">
        <v>4743</v>
      </c>
      <c r="C418" s="67">
        <v>500000</v>
      </c>
      <c r="D418" s="66" t="s">
        <v>30756</v>
      </c>
      <c r="E418" s="66" t="s">
        <v>301</v>
      </c>
      <c r="F418" s="72">
        <v>1</v>
      </c>
      <c r="G418" s="72">
        <v>3</v>
      </c>
      <c r="H418" s="72">
        <v>2</v>
      </c>
      <c r="I418" s="72">
        <v>1</v>
      </c>
      <c r="J418" s="72">
        <v>1</v>
      </c>
      <c r="K418" s="72">
        <v>10</v>
      </c>
      <c r="L418" s="72">
        <v>5</v>
      </c>
    </row>
    <row r="419" spans="1:12" x14ac:dyDescent="0.25">
      <c r="A419" s="66" t="s">
        <v>29662</v>
      </c>
      <c r="B419" s="66" t="s">
        <v>4743</v>
      </c>
      <c r="C419" s="67">
        <v>500000</v>
      </c>
      <c r="D419" s="66" t="s">
        <v>30757</v>
      </c>
      <c r="E419" s="66" t="s">
        <v>302</v>
      </c>
      <c r="F419" s="72">
        <v>1</v>
      </c>
      <c r="G419" s="72">
        <v>3</v>
      </c>
      <c r="H419" s="72">
        <v>2</v>
      </c>
      <c r="I419" s="72">
        <v>1</v>
      </c>
      <c r="J419" s="72">
        <v>1</v>
      </c>
      <c r="K419" s="72">
        <v>10</v>
      </c>
      <c r="L419" s="72">
        <v>6</v>
      </c>
    </row>
    <row r="420" spans="1:12" x14ac:dyDescent="0.25">
      <c r="A420" s="66" t="s">
        <v>29663</v>
      </c>
      <c r="B420" s="66" t="s">
        <v>4744</v>
      </c>
      <c r="C420" s="67">
        <v>500000</v>
      </c>
      <c r="D420" s="66" t="s">
        <v>30758</v>
      </c>
      <c r="E420" s="66" t="s">
        <v>303</v>
      </c>
      <c r="F420" s="72">
        <v>1</v>
      </c>
      <c r="G420" s="72">
        <v>3</v>
      </c>
      <c r="H420" s="72">
        <v>2</v>
      </c>
      <c r="I420" s="72">
        <v>1</v>
      </c>
      <c r="J420" s="72">
        <v>1</v>
      </c>
      <c r="K420" s="72">
        <v>10</v>
      </c>
      <c r="L420" s="72">
        <v>7</v>
      </c>
    </row>
    <row r="421" spans="1:12" x14ac:dyDescent="0.25">
      <c r="A421" s="66" t="s">
        <v>29663</v>
      </c>
      <c r="B421" s="66" t="s">
        <v>4744</v>
      </c>
      <c r="C421" s="67">
        <v>500000</v>
      </c>
      <c r="D421" s="66" t="s">
        <v>30759</v>
      </c>
      <c r="E421" s="66" t="s">
        <v>5795</v>
      </c>
      <c r="F421" s="72">
        <v>1</v>
      </c>
      <c r="G421" s="72">
        <v>3</v>
      </c>
      <c r="H421" s="72">
        <v>2</v>
      </c>
      <c r="I421" s="72">
        <v>1</v>
      </c>
      <c r="J421" s="72">
        <v>1</v>
      </c>
      <c r="K421" s="72">
        <v>10</v>
      </c>
      <c r="L421" s="72">
        <v>8</v>
      </c>
    </row>
    <row r="422" spans="1:12" x14ac:dyDescent="0.25">
      <c r="A422" s="66" t="s">
        <v>29664</v>
      </c>
      <c r="B422" s="66" t="s">
        <v>4745</v>
      </c>
      <c r="C422" s="67">
        <v>500000</v>
      </c>
      <c r="D422" s="66" t="s">
        <v>30760</v>
      </c>
      <c r="E422" s="66" t="s">
        <v>5796</v>
      </c>
      <c r="F422" s="72">
        <v>1</v>
      </c>
      <c r="G422" s="72">
        <v>3</v>
      </c>
      <c r="H422" s="72">
        <v>2</v>
      </c>
      <c r="I422" s="72">
        <v>1</v>
      </c>
      <c r="J422" s="72">
        <v>1</v>
      </c>
      <c r="K422" s="72">
        <v>10</v>
      </c>
      <c r="L422" s="72">
        <v>9</v>
      </c>
    </row>
    <row r="423" spans="1:12" x14ac:dyDescent="0.25">
      <c r="A423" s="66" t="s">
        <v>29664</v>
      </c>
      <c r="B423" s="66" t="s">
        <v>4745</v>
      </c>
      <c r="C423" s="67">
        <v>500000</v>
      </c>
      <c r="D423" s="66" t="s">
        <v>30761</v>
      </c>
      <c r="E423" s="66" t="s">
        <v>5797</v>
      </c>
      <c r="F423" s="72">
        <v>1</v>
      </c>
      <c r="G423" s="72">
        <v>3</v>
      </c>
      <c r="H423" s="72">
        <v>2</v>
      </c>
      <c r="I423" s="72">
        <v>1</v>
      </c>
      <c r="J423" s="72">
        <v>1</v>
      </c>
      <c r="K423" s="72">
        <v>10</v>
      </c>
      <c r="L423" s="72">
        <v>10</v>
      </c>
    </row>
    <row r="424" spans="1:12" x14ac:dyDescent="0.25">
      <c r="A424" s="66" t="s">
        <v>29665</v>
      </c>
      <c r="B424" s="66" t="s">
        <v>4746</v>
      </c>
      <c r="C424" s="67">
        <v>500000</v>
      </c>
      <c r="D424" s="66" t="s">
        <v>30762</v>
      </c>
      <c r="E424" s="66" t="s">
        <v>5798</v>
      </c>
      <c r="F424" s="72">
        <v>1</v>
      </c>
      <c r="G424" s="72">
        <v>3</v>
      </c>
      <c r="H424" s="72">
        <v>2</v>
      </c>
      <c r="I424" s="72">
        <v>1</v>
      </c>
      <c r="J424" s="72">
        <v>1</v>
      </c>
      <c r="K424" s="72">
        <v>10</v>
      </c>
      <c r="L424" s="72">
        <v>11</v>
      </c>
    </row>
    <row r="425" spans="1:12" x14ac:dyDescent="0.25">
      <c r="A425" s="66" t="s">
        <v>29665</v>
      </c>
      <c r="B425" s="66" t="s">
        <v>4746</v>
      </c>
      <c r="C425" s="67">
        <v>500000</v>
      </c>
      <c r="D425" s="66" t="s">
        <v>30763</v>
      </c>
      <c r="E425" s="66" t="s">
        <v>5799</v>
      </c>
      <c r="F425" s="72">
        <v>1</v>
      </c>
      <c r="G425" s="72">
        <v>3</v>
      </c>
      <c r="H425" s="72">
        <v>2</v>
      </c>
      <c r="I425" s="72">
        <v>1</v>
      </c>
      <c r="J425" s="72">
        <v>1</v>
      </c>
      <c r="K425" s="72">
        <v>10</v>
      </c>
      <c r="L425" s="72">
        <v>12</v>
      </c>
    </row>
    <row r="426" spans="1:12" x14ac:dyDescent="0.25">
      <c r="A426" s="66" t="s">
        <v>29666</v>
      </c>
      <c r="B426" s="66" t="s">
        <v>4747</v>
      </c>
      <c r="C426" s="67">
        <v>500000</v>
      </c>
      <c r="D426" s="66" t="s">
        <v>30764</v>
      </c>
      <c r="E426" s="66" t="s">
        <v>5800</v>
      </c>
      <c r="F426" s="72">
        <v>1</v>
      </c>
      <c r="G426" s="72">
        <v>3</v>
      </c>
      <c r="H426" s="72">
        <v>2</v>
      </c>
      <c r="I426" s="72">
        <v>1</v>
      </c>
      <c r="J426" s="72">
        <v>1</v>
      </c>
      <c r="K426" s="72">
        <v>10</v>
      </c>
      <c r="L426" s="72">
        <v>13</v>
      </c>
    </row>
    <row r="427" spans="1:12" x14ac:dyDescent="0.25">
      <c r="A427" s="66" t="s">
        <v>29666</v>
      </c>
      <c r="B427" s="66" t="s">
        <v>4747</v>
      </c>
      <c r="C427" s="67">
        <v>500000</v>
      </c>
      <c r="D427" s="66" t="s">
        <v>30765</v>
      </c>
      <c r="E427" s="66" t="s">
        <v>5801</v>
      </c>
      <c r="F427" s="72">
        <v>1</v>
      </c>
      <c r="G427" s="72">
        <v>3</v>
      </c>
      <c r="H427" s="72">
        <v>2</v>
      </c>
      <c r="I427" s="72">
        <v>1</v>
      </c>
      <c r="J427" s="72">
        <v>1</v>
      </c>
      <c r="K427" s="72">
        <v>10</v>
      </c>
      <c r="L427" s="72">
        <v>14</v>
      </c>
    </row>
    <row r="428" spans="1:12" x14ac:dyDescent="0.25">
      <c r="A428" s="66" t="s">
        <v>29667</v>
      </c>
      <c r="B428" s="66" t="s">
        <v>4748</v>
      </c>
      <c r="C428" s="67">
        <v>500000</v>
      </c>
      <c r="D428" s="66" t="s">
        <v>30766</v>
      </c>
      <c r="E428" s="66" t="s">
        <v>5802</v>
      </c>
      <c r="F428" s="72">
        <v>1</v>
      </c>
      <c r="G428" s="72">
        <v>3</v>
      </c>
      <c r="H428" s="72">
        <v>2</v>
      </c>
      <c r="I428" s="72">
        <v>1</v>
      </c>
      <c r="J428" s="72">
        <v>1</v>
      </c>
      <c r="K428" s="72">
        <v>10</v>
      </c>
      <c r="L428" s="72">
        <v>15</v>
      </c>
    </row>
    <row r="429" spans="1:12" x14ac:dyDescent="0.25">
      <c r="A429" s="66" t="s">
        <v>29667</v>
      </c>
      <c r="B429" s="66" t="s">
        <v>4748</v>
      </c>
      <c r="C429" s="67">
        <v>500000</v>
      </c>
      <c r="D429" s="66" t="s">
        <v>30767</v>
      </c>
      <c r="E429" s="66" t="s">
        <v>5803</v>
      </c>
      <c r="F429" s="72">
        <v>1</v>
      </c>
      <c r="G429" s="72">
        <v>3</v>
      </c>
      <c r="H429" s="72">
        <v>2</v>
      </c>
      <c r="I429" s="72">
        <v>1</v>
      </c>
      <c r="J429" s="72">
        <v>1</v>
      </c>
      <c r="K429" s="72">
        <v>10</v>
      </c>
      <c r="L429" s="72">
        <v>16</v>
      </c>
    </row>
    <row r="430" spans="1:12" x14ac:dyDescent="0.25">
      <c r="A430" s="66" t="s">
        <v>29668</v>
      </c>
      <c r="B430" s="66" t="s">
        <v>4749</v>
      </c>
      <c r="C430" s="67">
        <v>500000</v>
      </c>
      <c r="D430" s="66" t="s">
        <v>30768</v>
      </c>
      <c r="E430" s="66" t="s">
        <v>5804</v>
      </c>
      <c r="F430" s="72">
        <v>1</v>
      </c>
      <c r="G430" s="72">
        <v>3</v>
      </c>
      <c r="H430" s="72">
        <v>2</v>
      </c>
      <c r="I430" s="72">
        <v>1</v>
      </c>
      <c r="J430" s="72">
        <v>1</v>
      </c>
      <c r="K430" s="72">
        <v>10</v>
      </c>
      <c r="L430" s="72">
        <v>17</v>
      </c>
    </row>
    <row r="431" spans="1:12" x14ac:dyDescent="0.25">
      <c r="A431" s="66" t="s">
        <v>29668</v>
      </c>
      <c r="B431" s="66" t="s">
        <v>4749</v>
      </c>
      <c r="C431" s="67">
        <v>500000</v>
      </c>
      <c r="D431" s="66" t="s">
        <v>30769</v>
      </c>
      <c r="E431" s="66" t="s">
        <v>5805</v>
      </c>
      <c r="F431" s="72">
        <v>1</v>
      </c>
      <c r="G431" s="72">
        <v>3</v>
      </c>
      <c r="H431" s="72">
        <v>2</v>
      </c>
      <c r="I431" s="72">
        <v>1</v>
      </c>
      <c r="J431" s="72">
        <v>1</v>
      </c>
      <c r="K431" s="72">
        <v>10</v>
      </c>
      <c r="L431" s="72">
        <v>18</v>
      </c>
    </row>
    <row r="432" spans="1:12" x14ac:dyDescent="0.25">
      <c r="A432" s="66" t="s">
        <v>29669</v>
      </c>
      <c r="B432" s="66" t="s">
        <v>4750</v>
      </c>
      <c r="C432" s="67">
        <v>500000</v>
      </c>
      <c r="D432" s="66" t="s">
        <v>30770</v>
      </c>
      <c r="E432" s="66" t="s">
        <v>304</v>
      </c>
      <c r="F432" s="72">
        <v>1</v>
      </c>
      <c r="G432" s="72">
        <v>3</v>
      </c>
      <c r="H432" s="72">
        <v>2</v>
      </c>
      <c r="I432" s="72">
        <v>1</v>
      </c>
      <c r="J432" s="72">
        <v>1</v>
      </c>
      <c r="K432" s="72">
        <v>11</v>
      </c>
      <c r="L432" s="72">
        <v>1</v>
      </c>
    </row>
    <row r="433" spans="1:12" x14ac:dyDescent="0.25">
      <c r="A433" s="66" t="s">
        <v>29669</v>
      </c>
      <c r="B433" s="66" t="s">
        <v>4750</v>
      </c>
      <c r="C433" s="67">
        <v>500000</v>
      </c>
      <c r="D433" s="66" t="s">
        <v>30771</v>
      </c>
      <c r="E433" s="66" t="s">
        <v>305</v>
      </c>
      <c r="F433" s="72">
        <v>1</v>
      </c>
      <c r="G433" s="72">
        <v>3</v>
      </c>
      <c r="H433" s="72">
        <v>2</v>
      </c>
      <c r="I433" s="72">
        <v>1</v>
      </c>
      <c r="J433" s="72">
        <v>1</v>
      </c>
      <c r="K433" s="72">
        <v>11</v>
      </c>
      <c r="L433" s="72">
        <v>2</v>
      </c>
    </row>
    <row r="434" spans="1:12" x14ac:dyDescent="0.25">
      <c r="A434" s="66" t="s">
        <v>29670</v>
      </c>
      <c r="B434" s="66" t="s">
        <v>4751</v>
      </c>
      <c r="C434" s="67">
        <v>500000</v>
      </c>
      <c r="D434" s="66" t="s">
        <v>30772</v>
      </c>
      <c r="E434" s="66" t="s">
        <v>306</v>
      </c>
      <c r="F434" s="72">
        <v>1</v>
      </c>
      <c r="G434" s="72">
        <v>3</v>
      </c>
      <c r="H434" s="72">
        <v>2</v>
      </c>
      <c r="I434" s="72">
        <v>1</v>
      </c>
      <c r="J434" s="72">
        <v>1</v>
      </c>
      <c r="K434" s="72">
        <v>11</v>
      </c>
      <c r="L434" s="72">
        <v>3</v>
      </c>
    </row>
    <row r="435" spans="1:12" x14ac:dyDescent="0.25">
      <c r="A435" s="66" t="s">
        <v>29670</v>
      </c>
      <c r="B435" s="66" t="s">
        <v>4751</v>
      </c>
      <c r="C435" s="67">
        <v>500000</v>
      </c>
      <c r="D435" s="66" t="s">
        <v>30773</v>
      </c>
      <c r="E435" s="66" t="s">
        <v>5806</v>
      </c>
      <c r="F435" s="72">
        <v>1</v>
      </c>
      <c r="G435" s="72">
        <v>3</v>
      </c>
      <c r="H435" s="72">
        <v>2</v>
      </c>
      <c r="I435" s="72">
        <v>1</v>
      </c>
      <c r="J435" s="72">
        <v>1</v>
      </c>
      <c r="K435" s="72">
        <v>11</v>
      </c>
      <c r="L435" s="72">
        <v>4</v>
      </c>
    </row>
    <row r="436" spans="1:12" x14ac:dyDescent="0.25">
      <c r="A436" s="66" t="s">
        <v>29671</v>
      </c>
      <c r="B436" s="66" t="s">
        <v>4594</v>
      </c>
      <c r="C436" s="67">
        <v>500000</v>
      </c>
      <c r="D436" s="66" t="s">
        <v>30774</v>
      </c>
      <c r="E436" s="66" t="s">
        <v>307</v>
      </c>
      <c r="F436" s="72">
        <v>1</v>
      </c>
      <c r="G436" s="72">
        <v>3</v>
      </c>
      <c r="H436" s="72">
        <v>2</v>
      </c>
      <c r="I436" s="72">
        <v>1</v>
      </c>
      <c r="J436" s="72">
        <v>1</v>
      </c>
      <c r="K436" s="72">
        <v>11</v>
      </c>
      <c r="L436" s="72">
        <v>5</v>
      </c>
    </row>
    <row r="437" spans="1:12" x14ac:dyDescent="0.25">
      <c r="A437" s="66" t="s">
        <v>29671</v>
      </c>
      <c r="B437" s="66" t="s">
        <v>4594</v>
      </c>
      <c r="C437" s="67">
        <v>500000</v>
      </c>
      <c r="D437" s="66" t="s">
        <v>30775</v>
      </c>
      <c r="E437" s="66" t="s">
        <v>5807</v>
      </c>
      <c r="F437" s="72">
        <v>1</v>
      </c>
      <c r="G437" s="72">
        <v>3</v>
      </c>
      <c r="H437" s="72">
        <v>2</v>
      </c>
      <c r="I437" s="72">
        <v>1</v>
      </c>
      <c r="J437" s="72">
        <v>1</v>
      </c>
      <c r="K437" s="72">
        <v>11</v>
      </c>
      <c r="L437" s="72">
        <v>6</v>
      </c>
    </row>
    <row r="438" spans="1:12" x14ac:dyDescent="0.25">
      <c r="A438" s="66" t="s">
        <v>29672</v>
      </c>
      <c r="B438" s="66" t="s">
        <v>4752</v>
      </c>
      <c r="C438" s="67">
        <v>500000</v>
      </c>
      <c r="D438" s="66" t="s">
        <v>30776</v>
      </c>
      <c r="E438" s="66" t="s">
        <v>5808</v>
      </c>
      <c r="F438" s="72">
        <v>1</v>
      </c>
      <c r="G438" s="72">
        <v>3</v>
      </c>
      <c r="H438" s="72">
        <v>2</v>
      </c>
      <c r="I438" s="72">
        <v>1</v>
      </c>
      <c r="J438" s="72">
        <v>1</v>
      </c>
      <c r="K438" s="72">
        <v>11</v>
      </c>
      <c r="L438" s="72">
        <v>7</v>
      </c>
    </row>
    <row r="439" spans="1:12" x14ac:dyDescent="0.25">
      <c r="A439" s="66" t="s">
        <v>29672</v>
      </c>
      <c r="B439" s="66" t="s">
        <v>4752</v>
      </c>
      <c r="C439" s="67">
        <v>500000</v>
      </c>
      <c r="D439" s="66" t="s">
        <v>30777</v>
      </c>
      <c r="E439" s="66" t="s">
        <v>5809</v>
      </c>
      <c r="F439" s="72">
        <v>1</v>
      </c>
      <c r="G439" s="72">
        <v>3</v>
      </c>
      <c r="H439" s="72">
        <v>2</v>
      </c>
      <c r="I439" s="72">
        <v>1</v>
      </c>
      <c r="J439" s="72">
        <v>1</v>
      </c>
      <c r="K439" s="72">
        <v>12</v>
      </c>
      <c r="L439" s="72">
        <v>1</v>
      </c>
    </row>
    <row r="440" spans="1:12" x14ac:dyDescent="0.25">
      <c r="A440" s="66" t="s">
        <v>29673</v>
      </c>
      <c r="B440" s="66" t="s">
        <v>4753</v>
      </c>
      <c r="C440" s="67">
        <v>500000</v>
      </c>
      <c r="D440" s="66" t="s">
        <v>30778</v>
      </c>
      <c r="E440" s="66" t="s">
        <v>308</v>
      </c>
      <c r="F440" s="72">
        <v>1</v>
      </c>
      <c r="G440" s="72">
        <v>3</v>
      </c>
      <c r="H440" s="72">
        <v>2</v>
      </c>
      <c r="I440" s="72">
        <v>1</v>
      </c>
      <c r="J440" s="72">
        <v>2</v>
      </c>
      <c r="K440" s="72">
        <v>1</v>
      </c>
      <c r="L440" s="72">
        <v>1</v>
      </c>
    </row>
    <row r="441" spans="1:12" x14ac:dyDescent="0.25">
      <c r="A441" s="66" t="s">
        <v>29673</v>
      </c>
      <c r="B441" s="66" t="s">
        <v>4753</v>
      </c>
      <c r="C441" s="67">
        <v>500000</v>
      </c>
      <c r="D441" s="66" t="s">
        <v>30779</v>
      </c>
      <c r="E441" s="66" t="s">
        <v>309</v>
      </c>
      <c r="F441" s="72">
        <v>1</v>
      </c>
      <c r="G441" s="72">
        <v>3</v>
      </c>
      <c r="H441" s="72">
        <v>2</v>
      </c>
      <c r="I441" s="72">
        <v>1</v>
      </c>
      <c r="J441" s="72">
        <v>2</v>
      </c>
      <c r="K441" s="72">
        <v>1</v>
      </c>
      <c r="L441" s="72">
        <v>2</v>
      </c>
    </row>
    <row r="442" spans="1:12" x14ac:dyDescent="0.25">
      <c r="A442" s="66" t="s">
        <v>29674</v>
      </c>
      <c r="B442" s="66" t="s">
        <v>4754</v>
      </c>
      <c r="C442" s="67">
        <v>500000</v>
      </c>
      <c r="D442" s="66" t="s">
        <v>30780</v>
      </c>
      <c r="E442" s="66" t="s">
        <v>5810</v>
      </c>
      <c r="F442" s="72">
        <v>1</v>
      </c>
      <c r="G442" s="72">
        <v>3</v>
      </c>
      <c r="H442" s="72">
        <v>2</v>
      </c>
      <c r="I442" s="72">
        <v>1</v>
      </c>
      <c r="J442" s="72">
        <v>2</v>
      </c>
      <c r="K442" s="72">
        <v>1</v>
      </c>
      <c r="L442" s="72">
        <v>3</v>
      </c>
    </row>
    <row r="443" spans="1:12" x14ac:dyDescent="0.25">
      <c r="A443" s="66" t="s">
        <v>29674</v>
      </c>
      <c r="B443" s="66" t="s">
        <v>4754</v>
      </c>
      <c r="C443" s="67">
        <v>500000</v>
      </c>
      <c r="D443" s="66" t="s">
        <v>30781</v>
      </c>
      <c r="E443" s="66" t="s">
        <v>5811</v>
      </c>
      <c r="F443" s="72">
        <v>1</v>
      </c>
      <c r="G443" s="72">
        <v>3</v>
      </c>
      <c r="H443" s="72">
        <v>2</v>
      </c>
      <c r="I443" s="72">
        <v>1</v>
      </c>
      <c r="J443" s="72">
        <v>2</v>
      </c>
      <c r="K443" s="72">
        <v>1</v>
      </c>
      <c r="L443" s="72">
        <v>4</v>
      </c>
    </row>
    <row r="444" spans="1:12" x14ac:dyDescent="0.25">
      <c r="A444" s="66" t="s">
        <v>29675</v>
      </c>
      <c r="B444" s="66" t="s">
        <v>4715</v>
      </c>
      <c r="C444" s="67">
        <v>500000</v>
      </c>
      <c r="D444" s="66" t="s">
        <v>30782</v>
      </c>
      <c r="E444" s="66" t="s">
        <v>5812</v>
      </c>
      <c r="F444" s="72">
        <v>1</v>
      </c>
      <c r="G444" s="72">
        <v>3</v>
      </c>
      <c r="H444" s="72">
        <v>2</v>
      </c>
      <c r="I444" s="72">
        <v>1</v>
      </c>
      <c r="J444" s="72">
        <v>2</v>
      </c>
      <c r="K444" s="72">
        <v>2</v>
      </c>
      <c r="L444" s="72">
        <v>1</v>
      </c>
    </row>
    <row r="445" spans="1:12" x14ac:dyDescent="0.25">
      <c r="A445" s="66" t="s">
        <v>29675</v>
      </c>
      <c r="B445" s="66" t="s">
        <v>4715</v>
      </c>
      <c r="C445" s="67">
        <v>500000</v>
      </c>
      <c r="D445" s="66" t="s">
        <v>30783</v>
      </c>
      <c r="E445" s="66" t="s">
        <v>5813</v>
      </c>
      <c r="F445" s="72">
        <v>1</v>
      </c>
      <c r="G445" s="72">
        <v>3</v>
      </c>
      <c r="H445" s="72">
        <v>2</v>
      </c>
      <c r="I445" s="72">
        <v>1</v>
      </c>
      <c r="J445" s="72">
        <v>2</v>
      </c>
      <c r="K445" s="72">
        <v>2</v>
      </c>
      <c r="L445" s="72">
        <v>2</v>
      </c>
    </row>
    <row r="446" spans="1:12" x14ac:dyDescent="0.25">
      <c r="A446" s="66" t="s">
        <v>29676</v>
      </c>
      <c r="B446" s="66" t="s">
        <v>4756</v>
      </c>
      <c r="C446" s="67">
        <v>500000</v>
      </c>
      <c r="D446" s="66" t="s">
        <v>30784</v>
      </c>
      <c r="E446" s="66" t="s">
        <v>5814</v>
      </c>
      <c r="F446" s="72">
        <v>1</v>
      </c>
      <c r="G446" s="72">
        <v>3</v>
      </c>
      <c r="H446" s="72">
        <v>2</v>
      </c>
      <c r="I446" s="72">
        <v>1</v>
      </c>
      <c r="J446" s="72">
        <v>2</v>
      </c>
      <c r="K446" s="72">
        <v>2</v>
      </c>
      <c r="L446" s="72">
        <v>3</v>
      </c>
    </row>
    <row r="447" spans="1:12" x14ac:dyDescent="0.25">
      <c r="A447" s="66" t="s">
        <v>29676</v>
      </c>
      <c r="B447" s="66" t="s">
        <v>4756</v>
      </c>
      <c r="C447" s="67">
        <v>500000</v>
      </c>
      <c r="D447" s="66" t="s">
        <v>30785</v>
      </c>
      <c r="E447" s="66" t="s">
        <v>5815</v>
      </c>
      <c r="F447" s="72">
        <v>1</v>
      </c>
      <c r="G447" s="72">
        <v>3</v>
      </c>
      <c r="H447" s="72">
        <v>2</v>
      </c>
      <c r="I447" s="72">
        <v>1</v>
      </c>
      <c r="J447" s="72">
        <v>2</v>
      </c>
      <c r="K447" s="72">
        <v>2</v>
      </c>
      <c r="L447" s="72">
        <v>4</v>
      </c>
    </row>
    <row r="448" spans="1:12" x14ac:dyDescent="0.25">
      <c r="A448" s="66" t="s">
        <v>29677</v>
      </c>
      <c r="B448" s="66" t="s">
        <v>4757</v>
      </c>
      <c r="C448" s="67">
        <v>500000</v>
      </c>
      <c r="D448" s="66" t="s">
        <v>30786</v>
      </c>
      <c r="E448" s="66" t="s">
        <v>310</v>
      </c>
      <c r="F448" s="72">
        <v>1</v>
      </c>
      <c r="G448" s="72">
        <v>3</v>
      </c>
      <c r="H448" s="72">
        <v>2</v>
      </c>
      <c r="I448" s="72">
        <v>1</v>
      </c>
      <c r="J448" s="72">
        <v>2</v>
      </c>
      <c r="K448" s="72">
        <v>3</v>
      </c>
      <c r="L448" s="72">
        <v>1</v>
      </c>
    </row>
    <row r="449" spans="1:12" x14ac:dyDescent="0.25">
      <c r="A449" s="66" t="s">
        <v>29677</v>
      </c>
      <c r="B449" s="66" t="s">
        <v>4757</v>
      </c>
      <c r="C449" s="67">
        <v>500000</v>
      </c>
      <c r="D449" s="66" t="s">
        <v>30787</v>
      </c>
      <c r="E449" s="66" t="s">
        <v>5816</v>
      </c>
      <c r="F449" s="72">
        <v>1</v>
      </c>
      <c r="G449" s="72">
        <v>3</v>
      </c>
      <c r="H449" s="72">
        <v>2</v>
      </c>
      <c r="I449" s="72">
        <v>1</v>
      </c>
      <c r="J449" s="72">
        <v>2</v>
      </c>
      <c r="K449" s="72">
        <v>3</v>
      </c>
      <c r="L449" s="72">
        <v>2</v>
      </c>
    </row>
    <row r="450" spans="1:12" x14ac:dyDescent="0.25">
      <c r="A450" s="66" t="s">
        <v>29678</v>
      </c>
      <c r="B450" s="66" t="s">
        <v>4758</v>
      </c>
      <c r="C450" s="67">
        <v>500000</v>
      </c>
      <c r="D450" s="66" t="s">
        <v>30788</v>
      </c>
      <c r="E450" s="66" t="s">
        <v>5817</v>
      </c>
      <c r="F450" s="72">
        <v>1</v>
      </c>
      <c r="G450" s="72">
        <v>3</v>
      </c>
      <c r="H450" s="72">
        <v>2</v>
      </c>
      <c r="I450" s="72">
        <v>1</v>
      </c>
      <c r="J450" s="72">
        <v>2</v>
      </c>
      <c r="K450" s="72">
        <v>3</v>
      </c>
      <c r="L450" s="72">
        <v>3</v>
      </c>
    </row>
    <row r="451" spans="1:12" x14ac:dyDescent="0.25">
      <c r="A451" s="66" t="s">
        <v>29678</v>
      </c>
      <c r="B451" s="66" t="s">
        <v>4758</v>
      </c>
      <c r="C451" s="67">
        <v>500000</v>
      </c>
      <c r="D451" s="66" t="s">
        <v>30789</v>
      </c>
      <c r="E451" s="66" t="s">
        <v>5818</v>
      </c>
      <c r="F451" s="72">
        <v>1</v>
      </c>
      <c r="G451" s="72">
        <v>3</v>
      </c>
      <c r="H451" s="72">
        <v>2</v>
      </c>
      <c r="I451" s="72">
        <v>1</v>
      </c>
      <c r="J451" s="72">
        <v>2</v>
      </c>
      <c r="K451" s="72">
        <v>3</v>
      </c>
      <c r="L451" s="72">
        <v>4</v>
      </c>
    </row>
    <row r="452" spans="1:12" x14ac:dyDescent="0.25">
      <c r="A452" s="66" t="s">
        <v>29679</v>
      </c>
      <c r="B452" s="66" t="s">
        <v>4759</v>
      </c>
      <c r="C452" s="67">
        <v>500000</v>
      </c>
      <c r="D452" s="66" t="s">
        <v>30790</v>
      </c>
      <c r="E452" s="66" t="s">
        <v>311</v>
      </c>
      <c r="F452" s="72">
        <v>1</v>
      </c>
      <c r="G452" s="72">
        <v>3</v>
      </c>
      <c r="H452" s="72">
        <v>2</v>
      </c>
      <c r="I452" s="72">
        <v>1</v>
      </c>
      <c r="J452" s="72">
        <v>2</v>
      </c>
      <c r="K452" s="72">
        <v>4</v>
      </c>
      <c r="L452" s="72">
        <v>1</v>
      </c>
    </row>
    <row r="453" spans="1:12" x14ac:dyDescent="0.25">
      <c r="A453" s="66" t="s">
        <v>29679</v>
      </c>
      <c r="B453" s="66" t="s">
        <v>4759</v>
      </c>
      <c r="C453" s="67">
        <v>500000</v>
      </c>
      <c r="D453" s="66" t="s">
        <v>30791</v>
      </c>
      <c r="E453" s="66" t="s">
        <v>5819</v>
      </c>
      <c r="F453" s="72">
        <v>1</v>
      </c>
      <c r="G453" s="72">
        <v>3</v>
      </c>
      <c r="H453" s="72">
        <v>2</v>
      </c>
      <c r="I453" s="72">
        <v>1</v>
      </c>
      <c r="J453" s="72">
        <v>2</v>
      </c>
      <c r="K453" s="72">
        <v>4</v>
      </c>
      <c r="L453" s="72">
        <v>2</v>
      </c>
    </row>
    <row r="454" spans="1:12" x14ac:dyDescent="0.25">
      <c r="A454" s="66" t="s">
        <v>29680</v>
      </c>
      <c r="B454" s="66" t="s">
        <v>4760</v>
      </c>
      <c r="C454" s="67">
        <v>500000</v>
      </c>
      <c r="D454" s="66" t="s">
        <v>30792</v>
      </c>
      <c r="E454" s="66" t="s">
        <v>5820</v>
      </c>
      <c r="F454" s="72">
        <v>1</v>
      </c>
      <c r="G454" s="72">
        <v>3</v>
      </c>
      <c r="H454" s="72">
        <v>2</v>
      </c>
      <c r="I454" s="72">
        <v>1</v>
      </c>
      <c r="J454" s="72">
        <v>2</v>
      </c>
      <c r="K454" s="72">
        <v>5</v>
      </c>
      <c r="L454" s="72">
        <v>1</v>
      </c>
    </row>
    <row r="455" spans="1:12" x14ac:dyDescent="0.25">
      <c r="A455" s="66" t="s">
        <v>29680</v>
      </c>
      <c r="B455" s="66" t="s">
        <v>4760</v>
      </c>
      <c r="C455" s="67">
        <v>500000</v>
      </c>
      <c r="D455" s="66" t="s">
        <v>30793</v>
      </c>
      <c r="E455" s="66" t="s">
        <v>5821</v>
      </c>
      <c r="F455" s="72">
        <v>1</v>
      </c>
      <c r="G455" s="72">
        <v>3</v>
      </c>
      <c r="H455" s="72">
        <v>2</v>
      </c>
      <c r="I455" s="72">
        <v>1</v>
      </c>
      <c r="J455" s="72">
        <v>2</v>
      </c>
      <c r="K455" s="72">
        <v>5</v>
      </c>
      <c r="L455" s="72">
        <v>2</v>
      </c>
    </row>
    <row r="456" spans="1:12" x14ac:dyDescent="0.25">
      <c r="A456" s="66" t="s">
        <v>29681</v>
      </c>
      <c r="B456" s="66" t="s">
        <v>4724</v>
      </c>
      <c r="C456" s="67">
        <v>500000</v>
      </c>
      <c r="D456" s="66" t="s">
        <v>30794</v>
      </c>
      <c r="E456" s="66" t="s">
        <v>5822</v>
      </c>
      <c r="F456" s="72">
        <v>1</v>
      </c>
      <c r="G456" s="72">
        <v>3</v>
      </c>
      <c r="H456" s="72">
        <v>2</v>
      </c>
      <c r="I456" s="72">
        <v>1</v>
      </c>
      <c r="J456" s="72">
        <v>2</v>
      </c>
      <c r="K456" s="72">
        <v>6</v>
      </c>
      <c r="L456" s="72">
        <v>1</v>
      </c>
    </row>
    <row r="457" spans="1:12" x14ac:dyDescent="0.25">
      <c r="A457" s="66" t="s">
        <v>29681</v>
      </c>
      <c r="B457" s="66" t="s">
        <v>4724</v>
      </c>
      <c r="C457" s="67">
        <v>500000</v>
      </c>
      <c r="D457" s="66" t="s">
        <v>30795</v>
      </c>
      <c r="E457" s="66" t="s">
        <v>312</v>
      </c>
      <c r="F457" s="72">
        <v>1</v>
      </c>
      <c r="G457" s="72">
        <v>3</v>
      </c>
      <c r="H457" s="72">
        <v>2</v>
      </c>
      <c r="I457" s="72">
        <v>1</v>
      </c>
      <c r="J457" s="72">
        <v>3</v>
      </c>
      <c r="K457" s="72">
        <v>1</v>
      </c>
      <c r="L457" s="72">
        <v>1</v>
      </c>
    </row>
    <row r="458" spans="1:12" x14ac:dyDescent="0.25">
      <c r="A458" s="66" t="s">
        <v>29682</v>
      </c>
      <c r="B458" s="66" t="s">
        <v>4761</v>
      </c>
      <c r="C458" s="67">
        <v>500000</v>
      </c>
      <c r="D458" s="66" t="s">
        <v>30796</v>
      </c>
      <c r="E458" s="66" t="s">
        <v>313</v>
      </c>
      <c r="F458" s="72">
        <v>1</v>
      </c>
      <c r="G458" s="72">
        <v>3</v>
      </c>
      <c r="H458" s="72">
        <v>2</v>
      </c>
      <c r="I458" s="72">
        <v>1</v>
      </c>
      <c r="J458" s="72">
        <v>3</v>
      </c>
      <c r="K458" s="72">
        <v>1</v>
      </c>
      <c r="L458" s="72">
        <v>2</v>
      </c>
    </row>
    <row r="459" spans="1:12" x14ac:dyDescent="0.25">
      <c r="A459" s="66" t="s">
        <v>29682</v>
      </c>
      <c r="B459" s="66" t="s">
        <v>4761</v>
      </c>
      <c r="C459" s="67">
        <v>500000</v>
      </c>
      <c r="D459" s="66" t="s">
        <v>30797</v>
      </c>
      <c r="E459" s="66" t="s">
        <v>5823</v>
      </c>
      <c r="F459" s="72">
        <v>1</v>
      </c>
      <c r="G459" s="72">
        <v>3</v>
      </c>
      <c r="H459" s="72">
        <v>2</v>
      </c>
      <c r="I459" s="72">
        <v>1</v>
      </c>
      <c r="J459" s="72">
        <v>3</v>
      </c>
      <c r="K459" s="72">
        <v>1</v>
      </c>
      <c r="L459" s="72">
        <v>3</v>
      </c>
    </row>
    <row r="460" spans="1:12" x14ac:dyDescent="0.25">
      <c r="A460" s="66" t="s">
        <v>29683</v>
      </c>
      <c r="B460" s="66" t="s">
        <v>4762</v>
      </c>
      <c r="C460" s="67">
        <v>500000</v>
      </c>
      <c r="D460" s="66" t="s">
        <v>30798</v>
      </c>
      <c r="E460" s="66" t="s">
        <v>5824</v>
      </c>
      <c r="F460" s="72">
        <v>1</v>
      </c>
      <c r="G460" s="72">
        <v>3</v>
      </c>
      <c r="H460" s="72">
        <v>2</v>
      </c>
      <c r="I460" s="72">
        <v>1</v>
      </c>
      <c r="J460" s="72">
        <v>3</v>
      </c>
      <c r="K460" s="72">
        <v>2</v>
      </c>
      <c r="L460" s="72">
        <v>1</v>
      </c>
    </row>
    <row r="461" spans="1:12" x14ac:dyDescent="0.25">
      <c r="A461" s="66" t="s">
        <v>29683</v>
      </c>
      <c r="B461" s="66" t="s">
        <v>4762</v>
      </c>
      <c r="C461" s="67">
        <v>500000</v>
      </c>
      <c r="D461" s="66" t="s">
        <v>30799</v>
      </c>
      <c r="E461" s="66" t="s">
        <v>5825</v>
      </c>
      <c r="F461" s="72">
        <v>1</v>
      </c>
      <c r="G461" s="72">
        <v>3</v>
      </c>
      <c r="H461" s="72">
        <v>2</v>
      </c>
      <c r="I461" s="72">
        <v>1</v>
      </c>
      <c r="J461" s="72">
        <v>3</v>
      </c>
      <c r="K461" s="72">
        <v>2</v>
      </c>
      <c r="L461" s="72">
        <v>2</v>
      </c>
    </row>
    <row r="462" spans="1:12" x14ac:dyDescent="0.25">
      <c r="A462" s="66" t="s">
        <v>29684</v>
      </c>
      <c r="B462" s="66" t="s">
        <v>4763</v>
      </c>
      <c r="C462" s="67">
        <v>500000</v>
      </c>
      <c r="D462" s="66" t="s">
        <v>30800</v>
      </c>
      <c r="E462" s="66" t="s">
        <v>5826</v>
      </c>
      <c r="F462" s="72">
        <v>1</v>
      </c>
      <c r="G462" s="72">
        <v>3</v>
      </c>
      <c r="H462" s="72">
        <v>2</v>
      </c>
      <c r="I462" s="72">
        <v>1</v>
      </c>
      <c r="J462" s="72">
        <v>3</v>
      </c>
      <c r="K462" s="72">
        <v>2</v>
      </c>
      <c r="L462" s="72">
        <v>3</v>
      </c>
    </row>
    <row r="463" spans="1:12" x14ac:dyDescent="0.25">
      <c r="A463" s="66" t="s">
        <v>29684</v>
      </c>
      <c r="B463" s="66" t="s">
        <v>4763</v>
      </c>
      <c r="C463" s="67">
        <v>500000</v>
      </c>
      <c r="D463" s="66" t="s">
        <v>30801</v>
      </c>
      <c r="E463" s="66" t="s">
        <v>314</v>
      </c>
      <c r="F463" s="72">
        <v>1</v>
      </c>
      <c r="G463" s="72">
        <v>3</v>
      </c>
      <c r="H463" s="72">
        <v>2</v>
      </c>
      <c r="I463" s="72">
        <v>1</v>
      </c>
      <c r="J463" s="72">
        <v>3</v>
      </c>
      <c r="K463" s="72">
        <v>2</v>
      </c>
      <c r="L463" s="72">
        <v>4</v>
      </c>
    </row>
    <row r="464" spans="1:12" x14ac:dyDescent="0.25">
      <c r="A464" s="66" t="s">
        <v>29685</v>
      </c>
      <c r="B464" s="66" t="s">
        <v>4764</v>
      </c>
      <c r="C464" s="67">
        <v>500000</v>
      </c>
      <c r="D464" s="66" t="s">
        <v>30802</v>
      </c>
      <c r="E464" s="66" t="s">
        <v>315</v>
      </c>
      <c r="F464" s="72">
        <v>1</v>
      </c>
      <c r="G464" s="72">
        <v>3</v>
      </c>
      <c r="H464" s="72">
        <v>2</v>
      </c>
      <c r="I464" s="72">
        <v>1</v>
      </c>
      <c r="J464" s="72">
        <v>3</v>
      </c>
      <c r="K464" s="72">
        <v>2</v>
      </c>
      <c r="L464" s="72">
        <v>5</v>
      </c>
    </row>
    <row r="465" spans="1:12" x14ac:dyDescent="0.25">
      <c r="A465" s="66" t="s">
        <v>29685</v>
      </c>
      <c r="B465" s="66" t="s">
        <v>4764</v>
      </c>
      <c r="C465" s="67">
        <v>500000</v>
      </c>
      <c r="D465" s="66" t="s">
        <v>30803</v>
      </c>
      <c r="E465" s="66" t="s">
        <v>5827</v>
      </c>
      <c r="F465" s="72">
        <v>1</v>
      </c>
      <c r="G465" s="72">
        <v>3</v>
      </c>
      <c r="H465" s="72">
        <v>2</v>
      </c>
      <c r="I465" s="72">
        <v>1</v>
      </c>
      <c r="J465" s="72">
        <v>3</v>
      </c>
      <c r="K465" s="72">
        <v>2</v>
      </c>
      <c r="L465" s="72">
        <v>6</v>
      </c>
    </row>
    <row r="466" spans="1:12" x14ac:dyDescent="0.25">
      <c r="A466" s="66" t="s">
        <v>29686</v>
      </c>
      <c r="B466" s="66" t="s">
        <v>4765</v>
      </c>
      <c r="C466" s="67">
        <v>500000</v>
      </c>
      <c r="D466" s="66" t="s">
        <v>30804</v>
      </c>
      <c r="E466" s="66" t="s">
        <v>5828</v>
      </c>
      <c r="F466" s="72">
        <v>1</v>
      </c>
      <c r="G466" s="72">
        <v>3</v>
      </c>
      <c r="H466" s="72">
        <v>2</v>
      </c>
      <c r="I466" s="72">
        <v>1</v>
      </c>
      <c r="J466" s="72">
        <v>3</v>
      </c>
      <c r="K466" s="72">
        <v>2</v>
      </c>
      <c r="L466" s="72">
        <v>7</v>
      </c>
    </row>
    <row r="467" spans="1:12" x14ac:dyDescent="0.25">
      <c r="A467" s="66" t="s">
        <v>29686</v>
      </c>
      <c r="B467" s="66" t="s">
        <v>4765</v>
      </c>
      <c r="C467" s="67">
        <v>500000</v>
      </c>
      <c r="D467" s="66" t="s">
        <v>30805</v>
      </c>
      <c r="E467" s="66" t="s">
        <v>5829</v>
      </c>
      <c r="F467" s="72">
        <v>1</v>
      </c>
      <c r="G467" s="72">
        <v>3</v>
      </c>
      <c r="H467" s="72">
        <v>2</v>
      </c>
      <c r="I467" s="72">
        <v>1</v>
      </c>
      <c r="J467" s="72">
        <v>3</v>
      </c>
      <c r="K467" s="72">
        <v>2</v>
      </c>
      <c r="L467" s="72">
        <v>8</v>
      </c>
    </row>
    <row r="468" spans="1:12" x14ac:dyDescent="0.25">
      <c r="A468" s="66" t="s">
        <v>29687</v>
      </c>
      <c r="B468" s="66" t="s">
        <v>5105</v>
      </c>
      <c r="C468" s="67">
        <v>500000</v>
      </c>
      <c r="D468" s="66" t="s">
        <v>30806</v>
      </c>
      <c r="E468" s="66" t="s">
        <v>316</v>
      </c>
      <c r="F468" s="72">
        <v>1</v>
      </c>
      <c r="G468" s="72">
        <v>3</v>
      </c>
      <c r="H468" s="72">
        <v>2</v>
      </c>
      <c r="I468" s="72">
        <v>1</v>
      </c>
      <c r="J468" s="72">
        <v>3</v>
      </c>
      <c r="K468" s="72">
        <v>3</v>
      </c>
      <c r="L468" s="72">
        <v>1</v>
      </c>
    </row>
    <row r="469" spans="1:12" x14ac:dyDescent="0.25">
      <c r="A469" s="66" t="s">
        <v>29687</v>
      </c>
      <c r="B469" s="66" t="s">
        <v>5105</v>
      </c>
      <c r="C469" s="67">
        <v>500000</v>
      </c>
      <c r="D469" s="66" t="s">
        <v>30807</v>
      </c>
      <c r="E469" s="66" t="s">
        <v>5830</v>
      </c>
      <c r="F469" s="72">
        <v>1</v>
      </c>
      <c r="G469" s="72">
        <v>3</v>
      </c>
      <c r="H469" s="72">
        <v>2</v>
      </c>
      <c r="I469" s="72">
        <v>1</v>
      </c>
      <c r="J469" s="72">
        <v>3</v>
      </c>
      <c r="K469" s="72">
        <v>3</v>
      </c>
      <c r="L469" s="72">
        <v>2</v>
      </c>
    </row>
    <row r="470" spans="1:12" x14ac:dyDescent="0.25">
      <c r="A470" s="66" t="s">
        <v>29688</v>
      </c>
      <c r="B470" s="66" t="s">
        <v>5106</v>
      </c>
      <c r="C470" s="67">
        <v>500000</v>
      </c>
      <c r="D470" s="66" t="s">
        <v>30808</v>
      </c>
      <c r="E470" s="66" t="s">
        <v>317</v>
      </c>
      <c r="F470" s="72">
        <v>1</v>
      </c>
      <c r="G470" s="72">
        <v>3</v>
      </c>
      <c r="H470" s="72">
        <v>2</v>
      </c>
      <c r="I470" s="72">
        <v>1</v>
      </c>
      <c r="J470" s="72">
        <v>3</v>
      </c>
      <c r="K470" s="72">
        <v>3</v>
      </c>
      <c r="L470" s="72">
        <v>3</v>
      </c>
    </row>
    <row r="471" spans="1:12" x14ac:dyDescent="0.25">
      <c r="A471" s="66" t="s">
        <v>29688</v>
      </c>
      <c r="B471" s="66" t="s">
        <v>5106</v>
      </c>
      <c r="C471" s="67">
        <v>500000</v>
      </c>
      <c r="D471" s="66" t="s">
        <v>30809</v>
      </c>
      <c r="E471" s="66" t="s">
        <v>1914</v>
      </c>
      <c r="F471" s="72">
        <v>1</v>
      </c>
      <c r="G471" s="72">
        <v>3</v>
      </c>
      <c r="H471" s="72">
        <v>2</v>
      </c>
      <c r="I471" s="72">
        <v>1</v>
      </c>
      <c r="J471" s="72">
        <v>3</v>
      </c>
      <c r="K471" s="72">
        <v>3</v>
      </c>
      <c r="L471" s="72">
        <v>4</v>
      </c>
    </row>
    <row r="472" spans="1:12" x14ac:dyDescent="0.25">
      <c r="A472" s="66" t="s">
        <v>29689</v>
      </c>
      <c r="B472" s="66" t="s">
        <v>4723</v>
      </c>
      <c r="C472" s="67">
        <v>500000</v>
      </c>
      <c r="D472" s="66" t="s">
        <v>30810</v>
      </c>
      <c r="E472" s="66" t="s">
        <v>5831</v>
      </c>
      <c r="F472" s="72">
        <v>1</v>
      </c>
      <c r="G472" s="72">
        <v>3</v>
      </c>
      <c r="H472" s="72">
        <v>2</v>
      </c>
      <c r="I472" s="72">
        <v>1</v>
      </c>
      <c r="J472" s="72">
        <v>3</v>
      </c>
      <c r="K472" s="72">
        <v>3</v>
      </c>
      <c r="L472" s="72">
        <v>5</v>
      </c>
    </row>
    <row r="473" spans="1:12" x14ac:dyDescent="0.25">
      <c r="A473" s="66" t="s">
        <v>29689</v>
      </c>
      <c r="B473" s="66" t="s">
        <v>4723</v>
      </c>
      <c r="C473" s="67">
        <v>500000</v>
      </c>
      <c r="D473" s="66" t="s">
        <v>30811</v>
      </c>
      <c r="E473" s="66" t="s">
        <v>5832</v>
      </c>
      <c r="F473" s="72">
        <v>1</v>
      </c>
      <c r="G473" s="72">
        <v>3</v>
      </c>
      <c r="H473" s="72">
        <v>2</v>
      </c>
      <c r="I473" s="72">
        <v>1</v>
      </c>
      <c r="J473" s="72">
        <v>3</v>
      </c>
      <c r="K473" s="72">
        <v>3</v>
      </c>
      <c r="L473" s="72">
        <v>6</v>
      </c>
    </row>
    <row r="474" spans="1:12" x14ac:dyDescent="0.25">
      <c r="A474" s="66" t="s">
        <v>29690</v>
      </c>
      <c r="B474" s="66" t="s">
        <v>5107</v>
      </c>
      <c r="C474" s="67">
        <v>500000</v>
      </c>
      <c r="D474" s="66" t="s">
        <v>30812</v>
      </c>
      <c r="E474" s="66" t="s">
        <v>5833</v>
      </c>
      <c r="F474" s="72">
        <v>1</v>
      </c>
      <c r="G474" s="72">
        <v>3</v>
      </c>
      <c r="H474" s="72">
        <v>2</v>
      </c>
      <c r="I474" s="72">
        <v>1</v>
      </c>
      <c r="J474" s="72">
        <v>3</v>
      </c>
      <c r="K474" s="72">
        <v>4</v>
      </c>
      <c r="L474" s="72">
        <v>1</v>
      </c>
    </row>
    <row r="475" spans="1:12" x14ac:dyDescent="0.25">
      <c r="A475" s="66" t="s">
        <v>29690</v>
      </c>
      <c r="B475" s="66" t="s">
        <v>5107</v>
      </c>
      <c r="C475" s="67">
        <v>500000</v>
      </c>
      <c r="D475" s="66" t="s">
        <v>30813</v>
      </c>
      <c r="E475" s="66" t="s">
        <v>318</v>
      </c>
      <c r="F475" s="72">
        <v>1</v>
      </c>
      <c r="G475" s="72">
        <v>3</v>
      </c>
      <c r="H475" s="72">
        <v>2</v>
      </c>
      <c r="I475" s="72">
        <v>1</v>
      </c>
      <c r="J475" s="72">
        <v>3</v>
      </c>
      <c r="K475" s="72">
        <v>4</v>
      </c>
      <c r="L475" s="72">
        <v>2</v>
      </c>
    </row>
    <row r="476" spans="1:12" x14ac:dyDescent="0.25">
      <c r="A476" s="66" t="s">
        <v>29691</v>
      </c>
      <c r="B476" s="66" t="s">
        <v>5108</v>
      </c>
      <c r="C476" s="67">
        <v>500000</v>
      </c>
      <c r="D476" s="66" t="s">
        <v>30814</v>
      </c>
      <c r="E476" s="66" t="s">
        <v>319</v>
      </c>
      <c r="F476" s="72">
        <v>1</v>
      </c>
      <c r="G476" s="72">
        <v>3</v>
      </c>
      <c r="H476" s="72">
        <v>2</v>
      </c>
      <c r="I476" s="72">
        <v>1</v>
      </c>
      <c r="J476" s="72">
        <v>3</v>
      </c>
      <c r="K476" s="72">
        <v>4</v>
      </c>
      <c r="L476" s="72">
        <v>3</v>
      </c>
    </row>
    <row r="477" spans="1:12" x14ac:dyDescent="0.25">
      <c r="A477" s="66" t="s">
        <v>29691</v>
      </c>
      <c r="B477" s="66" t="s">
        <v>5108</v>
      </c>
      <c r="C477" s="67">
        <v>500000</v>
      </c>
      <c r="D477" s="66" t="s">
        <v>30815</v>
      </c>
      <c r="E477" s="66" t="s">
        <v>5834</v>
      </c>
      <c r="F477" s="72">
        <v>1</v>
      </c>
      <c r="G477" s="72">
        <v>3</v>
      </c>
      <c r="H477" s="72">
        <v>2</v>
      </c>
      <c r="I477" s="72">
        <v>1</v>
      </c>
      <c r="J477" s="72">
        <v>3</v>
      </c>
      <c r="K477" s="72">
        <v>4</v>
      </c>
      <c r="L477" s="72">
        <v>4</v>
      </c>
    </row>
    <row r="478" spans="1:12" x14ac:dyDescent="0.25">
      <c r="A478" s="66" t="s">
        <v>29692</v>
      </c>
      <c r="B478" s="66" t="s">
        <v>5109</v>
      </c>
      <c r="C478" s="67">
        <v>500000</v>
      </c>
      <c r="D478" s="66" t="s">
        <v>30816</v>
      </c>
      <c r="E478" s="66" t="s">
        <v>5835</v>
      </c>
      <c r="F478" s="72">
        <v>1</v>
      </c>
      <c r="G478" s="72">
        <v>3</v>
      </c>
      <c r="H478" s="72">
        <v>2</v>
      </c>
      <c r="I478" s="72">
        <v>1</v>
      </c>
      <c r="J478" s="72">
        <v>3</v>
      </c>
      <c r="K478" s="72">
        <v>4</v>
      </c>
      <c r="L478" s="72">
        <v>5</v>
      </c>
    </row>
    <row r="479" spans="1:12" x14ac:dyDescent="0.25">
      <c r="A479" s="66" t="s">
        <v>29692</v>
      </c>
      <c r="B479" s="66" t="s">
        <v>5109</v>
      </c>
      <c r="C479" s="67">
        <v>500000</v>
      </c>
      <c r="D479" s="66" t="s">
        <v>30817</v>
      </c>
      <c r="E479" s="66" t="s">
        <v>320</v>
      </c>
      <c r="F479" s="72">
        <v>1</v>
      </c>
      <c r="G479" s="72">
        <v>3</v>
      </c>
      <c r="H479" s="72">
        <v>2</v>
      </c>
      <c r="I479" s="72">
        <v>1</v>
      </c>
      <c r="J479" s="72">
        <v>3</v>
      </c>
      <c r="K479" s="72">
        <v>5</v>
      </c>
      <c r="L479" s="72">
        <v>1</v>
      </c>
    </row>
    <row r="480" spans="1:12" x14ac:dyDescent="0.25">
      <c r="A480" s="66" t="s">
        <v>29693</v>
      </c>
      <c r="B480" s="66" t="s">
        <v>5110</v>
      </c>
      <c r="C480" s="67">
        <v>500000</v>
      </c>
      <c r="D480" s="66" t="s">
        <v>30818</v>
      </c>
      <c r="E480" s="66" t="s">
        <v>321</v>
      </c>
      <c r="F480" s="72">
        <v>1</v>
      </c>
      <c r="G480" s="72">
        <v>3</v>
      </c>
      <c r="H480" s="72">
        <v>2</v>
      </c>
      <c r="I480" s="72">
        <v>1</v>
      </c>
      <c r="J480" s="72">
        <v>3</v>
      </c>
      <c r="K480" s="72">
        <v>5</v>
      </c>
      <c r="L480" s="72">
        <v>2</v>
      </c>
    </row>
    <row r="481" spans="1:12" x14ac:dyDescent="0.25">
      <c r="A481" s="66" t="s">
        <v>29693</v>
      </c>
      <c r="B481" s="66" t="s">
        <v>5110</v>
      </c>
      <c r="C481" s="67">
        <v>500000</v>
      </c>
      <c r="D481" s="66" t="s">
        <v>30819</v>
      </c>
      <c r="E481" s="66" t="s">
        <v>322</v>
      </c>
      <c r="F481" s="72">
        <v>1</v>
      </c>
      <c r="G481" s="72">
        <v>3</v>
      </c>
      <c r="H481" s="72">
        <v>2</v>
      </c>
      <c r="I481" s="72">
        <v>1</v>
      </c>
      <c r="J481" s="72">
        <v>3</v>
      </c>
      <c r="K481" s="72">
        <v>5</v>
      </c>
      <c r="L481" s="72">
        <v>3</v>
      </c>
    </row>
    <row r="482" spans="1:12" x14ac:dyDescent="0.25">
      <c r="A482" s="66" t="s">
        <v>29694</v>
      </c>
      <c r="B482" s="66" t="s">
        <v>4726</v>
      </c>
      <c r="C482" s="67">
        <v>500000</v>
      </c>
      <c r="D482" s="66" t="s">
        <v>30820</v>
      </c>
      <c r="E482" s="66" t="s">
        <v>323</v>
      </c>
      <c r="F482" s="72">
        <v>1</v>
      </c>
      <c r="G482" s="72">
        <v>3</v>
      </c>
      <c r="H482" s="72">
        <v>2</v>
      </c>
      <c r="I482" s="72">
        <v>1</v>
      </c>
      <c r="J482" s="72">
        <v>3</v>
      </c>
      <c r="K482" s="72">
        <v>5</v>
      </c>
      <c r="L482" s="72">
        <v>4</v>
      </c>
    </row>
    <row r="483" spans="1:12" x14ac:dyDescent="0.25">
      <c r="A483" s="66" t="s">
        <v>29694</v>
      </c>
      <c r="B483" s="66" t="s">
        <v>4726</v>
      </c>
      <c r="C483" s="67">
        <v>500000</v>
      </c>
      <c r="D483" s="66" t="s">
        <v>30821</v>
      </c>
      <c r="E483" s="66" t="s">
        <v>324</v>
      </c>
      <c r="F483" s="72">
        <v>1</v>
      </c>
      <c r="G483" s="72">
        <v>3</v>
      </c>
      <c r="H483" s="72">
        <v>2</v>
      </c>
      <c r="I483" s="72">
        <v>1</v>
      </c>
      <c r="J483" s="72">
        <v>3</v>
      </c>
      <c r="K483" s="72">
        <v>5</v>
      </c>
      <c r="L483" s="72">
        <v>5</v>
      </c>
    </row>
    <row r="484" spans="1:12" x14ac:dyDescent="0.25">
      <c r="A484" s="66" t="s">
        <v>29695</v>
      </c>
      <c r="B484" s="66" t="s">
        <v>4777</v>
      </c>
      <c r="C484" s="67">
        <v>500000</v>
      </c>
      <c r="D484" s="66" t="s">
        <v>30822</v>
      </c>
      <c r="E484" s="66" t="s">
        <v>325</v>
      </c>
      <c r="F484" s="72">
        <v>1</v>
      </c>
      <c r="G484" s="72">
        <v>3</v>
      </c>
      <c r="H484" s="72">
        <v>2</v>
      </c>
      <c r="I484" s="72">
        <v>1</v>
      </c>
      <c r="J484" s="72">
        <v>3</v>
      </c>
      <c r="K484" s="72">
        <v>5</v>
      </c>
      <c r="L484" s="72">
        <v>6</v>
      </c>
    </row>
    <row r="485" spans="1:12" x14ac:dyDescent="0.25">
      <c r="A485" s="66" t="s">
        <v>29696</v>
      </c>
      <c r="B485" s="66" t="s">
        <v>4778</v>
      </c>
      <c r="C485" s="67">
        <v>500000</v>
      </c>
      <c r="D485" s="66" t="s">
        <v>30823</v>
      </c>
      <c r="E485" s="66" t="s">
        <v>5836</v>
      </c>
      <c r="F485" s="72">
        <v>1</v>
      </c>
      <c r="G485" s="72">
        <v>3</v>
      </c>
      <c r="H485" s="72">
        <v>2</v>
      </c>
      <c r="I485" s="72">
        <v>1</v>
      </c>
      <c r="J485" s="72">
        <v>3</v>
      </c>
      <c r="K485" s="72">
        <v>5</v>
      </c>
      <c r="L485" s="72">
        <v>7</v>
      </c>
    </row>
    <row r="486" spans="1:12" x14ac:dyDescent="0.25">
      <c r="A486" s="66" t="s">
        <v>29697</v>
      </c>
      <c r="B486" s="66" t="s">
        <v>4686</v>
      </c>
      <c r="C486" s="67">
        <v>500000</v>
      </c>
      <c r="D486" s="66" t="s">
        <v>30824</v>
      </c>
      <c r="E486" s="66" t="s">
        <v>5837</v>
      </c>
      <c r="F486" s="72">
        <v>1</v>
      </c>
      <c r="G486" s="72">
        <v>3</v>
      </c>
      <c r="H486" s="72">
        <v>2</v>
      </c>
      <c r="I486" s="72">
        <v>1</v>
      </c>
      <c r="J486" s="72">
        <v>3</v>
      </c>
      <c r="K486" s="72">
        <v>5</v>
      </c>
      <c r="L486" s="72">
        <v>8</v>
      </c>
    </row>
    <row r="487" spans="1:12" x14ac:dyDescent="0.25">
      <c r="A487" s="66" t="s">
        <v>29698</v>
      </c>
      <c r="B487" s="66" t="s">
        <v>4605</v>
      </c>
      <c r="C487" s="67">
        <v>500000</v>
      </c>
      <c r="D487" s="66" t="s">
        <v>30825</v>
      </c>
      <c r="E487" s="66" t="s">
        <v>5838</v>
      </c>
      <c r="F487" s="72">
        <v>1</v>
      </c>
      <c r="G487" s="72">
        <v>3</v>
      </c>
      <c r="H487" s="72">
        <v>2</v>
      </c>
      <c r="I487" s="72">
        <v>1</v>
      </c>
      <c r="J487" s="72">
        <v>3</v>
      </c>
      <c r="K487" s="72">
        <v>5</v>
      </c>
      <c r="L487" s="72">
        <v>9</v>
      </c>
    </row>
    <row r="488" spans="1:12" x14ac:dyDescent="0.25">
      <c r="A488" s="66" t="s">
        <v>29699</v>
      </c>
      <c r="B488" s="66" t="s">
        <v>4779</v>
      </c>
      <c r="C488" s="67">
        <v>500000</v>
      </c>
      <c r="D488" s="66" t="s">
        <v>30826</v>
      </c>
      <c r="E488" s="66" t="s">
        <v>326</v>
      </c>
      <c r="F488" s="72">
        <v>1</v>
      </c>
      <c r="G488" s="72">
        <v>3</v>
      </c>
      <c r="H488" s="72">
        <v>2</v>
      </c>
      <c r="I488" s="72">
        <v>1</v>
      </c>
      <c r="J488" s="72">
        <v>3</v>
      </c>
      <c r="K488" s="72">
        <v>5</v>
      </c>
      <c r="L488" s="72">
        <v>10</v>
      </c>
    </row>
    <row r="489" spans="1:12" x14ac:dyDescent="0.25">
      <c r="A489" s="66" t="s">
        <v>29700</v>
      </c>
      <c r="B489" s="66" t="s">
        <v>4796</v>
      </c>
      <c r="C489" s="67">
        <v>500000</v>
      </c>
      <c r="D489" s="66" t="s">
        <v>30827</v>
      </c>
      <c r="E489" s="66" t="s">
        <v>5839</v>
      </c>
      <c r="F489" s="72">
        <v>1</v>
      </c>
      <c r="G489" s="72">
        <v>3</v>
      </c>
      <c r="H489" s="72">
        <v>2</v>
      </c>
      <c r="I489" s="72">
        <v>1</v>
      </c>
      <c r="J489" s="72">
        <v>3</v>
      </c>
      <c r="K489" s="72">
        <v>5</v>
      </c>
      <c r="L489" s="72">
        <v>11</v>
      </c>
    </row>
    <row r="490" spans="1:12" x14ac:dyDescent="0.25">
      <c r="A490" s="66" t="s">
        <v>29701</v>
      </c>
      <c r="B490" s="66" t="s">
        <v>4766</v>
      </c>
      <c r="C490" s="67">
        <v>500000</v>
      </c>
      <c r="D490" s="66" t="s">
        <v>30828</v>
      </c>
      <c r="E490" s="66" t="s">
        <v>5840</v>
      </c>
      <c r="F490" s="72">
        <v>1</v>
      </c>
      <c r="G490" s="72">
        <v>3</v>
      </c>
      <c r="H490" s="72">
        <v>2</v>
      </c>
      <c r="I490" s="72">
        <v>1</v>
      </c>
      <c r="J490" s="72">
        <v>3</v>
      </c>
      <c r="K490" s="72">
        <v>5</v>
      </c>
      <c r="L490" s="72">
        <v>12</v>
      </c>
    </row>
    <row r="491" spans="1:12" x14ac:dyDescent="0.25">
      <c r="A491" s="66" t="s">
        <v>29702</v>
      </c>
      <c r="B491" s="66" t="s">
        <v>4767</v>
      </c>
      <c r="C491" s="67">
        <v>500000</v>
      </c>
      <c r="D491" s="66" t="s">
        <v>30829</v>
      </c>
      <c r="E491" s="66" t="s">
        <v>5841</v>
      </c>
      <c r="F491" s="72">
        <v>1</v>
      </c>
      <c r="G491" s="72">
        <v>3</v>
      </c>
      <c r="H491" s="72">
        <v>2</v>
      </c>
      <c r="I491" s="72">
        <v>1</v>
      </c>
      <c r="J491" s="72">
        <v>3</v>
      </c>
      <c r="K491" s="72">
        <v>5</v>
      </c>
      <c r="L491" s="72">
        <v>13</v>
      </c>
    </row>
    <row r="492" spans="1:12" x14ac:dyDescent="0.25">
      <c r="A492" s="66" t="s">
        <v>29703</v>
      </c>
      <c r="B492" s="66" t="s">
        <v>4768</v>
      </c>
      <c r="C492" s="67">
        <v>500000</v>
      </c>
      <c r="D492" s="66" t="s">
        <v>30830</v>
      </c>
      <c r="E492" s="66" t="s">
        <v>327</v>
      </c>
      <c r="F492" s="72">
        <v>1</v>
      </c>
      <c r="G492" s="72">
        <v>3</v>
      </c>
      <c r="H492" s="72">
        <v>2</v>
      </c>
      <c r="I492" s="72">
        <v>1</v>
      </c>
      <c r="J492" s="72">
        <v>3</v>
      </c>
      <c r="K492" s="72">
        <v>6</v>
      </c>
      <c r="L492" s="72">
        <v>1</v>
      </c>
    </row>
    <row r="493" spans="1:12" x14ac:dyDescent="0.25">
      <c r="A493" s="66" t="s">
        <v>29704</v>
      </c>
      <c r="B493" s="66" t="s">
        <v>4711</v>
      </c>
      <c r="C493" s="67">
        <v>500000</v>
      </c>
      <c r="D493" s="66" t="s">
        <v>30831</v>
      </c>
      <c r="E493" s="66" t="s">
        <v>328</v>
      </c>
      <c r="F493" s="72">
        <v>1</v>
      </c>
      <c r="G493" s="72">
        <v>3</v>
      </c>
      <c r="H493" s="72">
        <v>2</v>
      </c>
      <c r="I493" s="72">
        <v>1</v>
      </c>
      <c r="J493" s="72">
        <v>3</v>
      </c>
      <c r="K493" s="72">
        <v>6</v>
      </c>
      <c r="L493" s="72">
        <v>2</v>
      </c>
    </row>
    <row r="494" spans="1:12" x14ac:dyDescent="0.25">
      <c r="A494" s="66" t="s">
        <v>29705</v>
      </c>
      <c r="B494" s="66" t="s">
        <v>4769</v>
      </c>
      <c r="C494" s="67">
        <v>500000</v>
      </c>
      <c r="D494" s="66" t="s">
        <v>30832</v>
      </c>
      <c r="E494" s="66" t="s">
        <v>329</v>
      </c>
      <c r="F494" s="72">
        <v>1</v>
      </c>
      <c r="G494" s="72">
        <v>3</v>
      </c>
      <c r="H494" s="72">
        <v>2</v>
      </c>
      <c r="I494" s="72">
        <v>1</v>
      </c>
      <c r="J494" s="72">
        <v>3</v>
      </c>
      <c r="K494" s="72">
        <v>6</v>
      </c>
      <c r="L494" s="72">
        <v>3</v>
      </c>
    </row>
    <row r="495" spans="1:12" x14ac:dyDescent="0.25">
      <c r="A495" s="66" t="s">
        <v>29706</v>
      </c>
      <c r="B495" s="66" t="s">
        <v>4770</v>
      </c>
      <c r="C495" s="67">
        <v>500000</v>
      </c>
      <c r="D495" s="66" t="s">
        <v>30833</v>
      </c>
      <c r="E495" s="66" t="s">
        <v>5842</v>
      </c>
      <c r="F495" s="72">
        <v>1</v>
      </c>
      <c r="G495" s="72">
        <v>3</v>
      </c>
      <c r="H495" s="72">
        <v>2</v>
      </c>
      <c r="I495" s="72">
        <v>1</v>
      </c>
      <c r="J495" s="72">
        <v>3</v>
      </c>
      <c r="K495" s="72">
        <v>6</v>
      </c>
      <c r="L495" s="72">
        <v>4</v>
      </c>
    </row>
    <row r="496" spans="1:12" x14ac:dyDescent="0.25">
      <c r="A496" s="66" t="s">
        <v>29707</v>
      </c>
      <c r="B496" s="66" t="s">
        <v>4771</v>
      </c>
      <c r="C496" s="67">
        <v>500000</v>
      </c>
      <c r="D496" s="66" t="s">
        <v>30834</v>
      </c>
      <c r="E496" s="66" t="s">
        <v>5843</v>
      </c>
      <c r="F496" s="72">
        <v>1</v>
      </c>
      <c r="G496" s="72">
        <v>3</v>
      </c>
      <c r="H496" s="72">
        <v>2</v>
      </c>
      <c r="I496" s="72">
        <v>1</v>
      </c>
      <c r="J496" s="72">
        <v>3</v>
      </c>
      <c r="K496" s="72">
        <v>7</v>
      </c>
      <c r="L496" s="72">
        <v>1</v>
      </c>
    </row>
    <row r="497" spans="1:12" x14ac:dyDescent="0.25">
      <c r="A497" s="66" t="s">
        <v>29708</v>
      </c>
      <c r="B497" s="66" t="s">
        <v>4772</v>
      </c>
      <c r="C497" s="67">
        <v>500000</v>
      </c>
      <c r="D497" s="66" t="s">
        <v>30835</v>
      </c>
      <c r="E497" s="66" t="s">
        <v>330</v>
      </c>
      <c r="F497" s="72">
        <v>1</v>
      </c>
      <c r="G497" s="72">
        <v>3</v>
      </c>
      <c r="H497" s="72">
        <v>2</v>
      </c>
      <c r="I497" s="72">
        <v>1</v>
      </c>
      <c r="J497" s="72">
        <v>3</v>
      </c>
      <c r="K497" s="72">
        <v>7</v>
      </c>
      <c r="L497" s="72">
        <v>2</v>
      </c>
    </row>
    <row r="498" spans="1:12" x14ac:dyDescent="0.25">
      <c r="A498" s="66" t="s">
        <v>29709</v>
      </c>
      <c r="B498" s="66" t="s">
        <v>4773</v>
      </c>
      <c r="C498" s="67">
        <v>500000</v>
      </c>
      <c r="D498" s="66" t="s">
        <v>30836</v>
      </c>
      <c r="E498" s="66" t="s">
        <v>331</v>
      </c>
      <c r="F498" s="72">
        <v>1</v>
      </c>
      <c r="G498" s="72">
        <v>3</v>
      </c>
      <c r="H498" s="72">
        <v>2</v>
      </c>
      <c r="I498" s="72">
        <v>1</v>
      </c>
      <c r="J498" s="72">
        <v>3</v>
      </c>
      <c r="K498" s="72">
        <v>7</v>
      </c>
      <c r="L498" s="72">
        <v>3</v>
      </c>
    </row>
    <row r="499" spans="1:12" x14ac:dyDescent="0.25">
      <c r="A499" s="66" t="s">
        <v>29710</v>
      </c>
      <c r="B499" s="66" t="s">
        <v>4774</v>
      </c>
      <c r="C499" s="67">
        <v>500000</v>
      </c>
      <c r="D499" s="66" t="s">
        <v>30837</v>
      </c>
      <c r="E499" s="66" t="s">
        <v>332</v>
      </c>
      <c r="F499" s="72">
        <v>1</v>
      </c>
      <c r="G499" s="72">
        <v>3</v>
      </c>
      <c r="H499" s="72">
        <v>2</v>
      </c>
      <c r="I499" s="72">
        <v>1</v>
      </c>
      <c r="J499" s="72">
        <v>3</v>
      </c>
      <c r="K499" s="72">
        <v>7</v>
      </c>
      <c r="L499" s="72">
        <v>4</v>
      </c>
    </row>
    <row r="500" spans="1:12" x14ac:dyDescent="0.25">
      <c r="A500" s="66" t="s">
        <v>29711</v>
      </c>
      <c r="B500" s="66" t="s">
        <v>4775</v>
      </c>
      <c r="C500" s="67">
        <v>500000</v>
      </c>
      <c r="D500" s="66" t="s">
        <v>30838</v>
      </c>
      <c r="E500" s="66" t="s">
        <v>333</v>
      </c>
      <c r="F500" s="72">
        <v>1</v>
      </c>
      <c r="G500" s="72">
        <v>3</v>
      </c>
      <c r="H500" s="72">
        <v>2</v>
      </c>
      <c r="I500" s="72">
        <v>1</v>
      </c>
      <c r="J500" s="72">
        <v>3</v>
      </c>
      <c r="K500" s="72">
        <v>7</v>
      </c>
      <c r="L500" s="72">
        <v>5</v>
      </c>
    </row>
    <row r="501" spans="1:12" x14ac:dyDescent="0.25">
      <c r="A501" s="66" t="s">
        <v>29712</v>
      </c>
      <c r="B501" s="66" t="s">
        <v>4776</v>
      </c>
      <c r="C501" s="67">
        <v>500000</v>
      </c>
      <c r="D501" s="66" t="s">
        <v>30839</v>
      </c>
      <c r="E501" s="66" t="s">
        <v>334</v>
      </c>
      <c r="F501" s="72">
        <v>1</v>
      </c>
      <c r="G501" s="72">
        <v>3</v>
      </c>
      <c r="H501" s="72">
        <v>2</v>
      </c>
      <c r="I501" s="72">
        <v>1</v>
      </c>
      <c r="J501" s="72">
        <v>3</v>
      </c>
      <c r="K501" s="72">
        <v>7</v>
      </c>
      <c r="L501" s="72">
        <v>6</v>
      </c>
    </row>
    <row r="502" spans="1:12" x14ac:dyDescent="0.25">
      <c r="A502" s="66" t="s">
        <v>29713</v>
      </c>
      <c r="B502" s="66" t="s">
        <v>5111</v>
      </c>
      <c r="C502" s="67">
        <v>500000</v>
      </c>
      <c r="D502" s="66" t="s">
        <v>30840</v>
      </c>
      <c r="E502" s="66" t="s">
        <v>5844</v>
      </c>
      <c r="F502" s="72">
        <v>1</v>
      </c>
      <c r="G502" s="72">
        <v>3</v>
      </c>
      <c r="H502" s="72">
        <v>2</v>
      </c>
      <c r="I502" s="72">
        <v>1</v>
      </c>
      <c r="J502" s="72">
        <v>3</v>
      </c>
      <c r="K502" s="72">
        <v>7</v>
      </c>
      <c r="L502" s="72">
        <v>7</v>
      </c>
    </row>
    <row r="503" spans="1:12" x14ac:dyDescent="0.25">
      <c r="A503" s="66" t="s">
        <v>29714</v>
      </c>
      <c r="B503" s="66" t="s">
        <v>5112</v>
      </c>
      <c r="C503" s="67">
        <v>500000</v>
      </c>
      <c r="D503" s="66" t="s">
        <v>30841</v>
      </c>
      <c r="E503" s="66" t="s">
        <v>335</v>
      </c>
      <c r="F503" s="72">
        <v>1</v>
      </c>
      <c r="G503" s="72">
        <v>3</v>
      </c>
      <c r="H503" s="72">
        <v>2</v>
      </c>
      <c r="I503" s="72">
        <v>1</v>
      </c>
      <c r="J503" s="72">
        <v>3</v>
      </c>
      <c r="K503" s="72">
        <v>7</v>
      </c>
      <c r="L503" s="72">
        <v>8</v>
      </c>
    </row>
    <row r="504" spans="1:12" x14ac:dyDescent="0.25">
      <c r="A504" s="66" t="s">
        <v>29715</v>
      </c>
      <c r="B504" s="66" t="s">
        <v>5113</v>
      </c>
      <c r="C504" s="67">
        <v>500000</v>
      </c>
      <c r="D504" s="66" t="s">
        <v>30842</v>
      </c>
      <c r="E504" s="66" t="s">
        <v>336</v>
      </c>
      <c r="F504" s="72">
        <v>1</v>
      </c>
      <c r="G504" s="72">
        <v>3</v>
      </c>
      <c r="H504" s="72">
        <v>2</v>
      </c>
      <c r="I504" s="72">
        <v>1</v>
      </c>
      <c r="J504" s="72">
        <v>3</v>
      </c>
      <c r="K504" s="72">
        <v>7</v>
      </c>
      <c r="L504" s="72">
        <v>9</v>
      </c>
    </row>
    <row r="505" spans="1:12" x14ac:dyDescent="0.25">
      <c r="A505" s="66" t="s">
        <v>29716</v>
      </c>
      <c r="B505" s="66" t="s">
        <v>5114</v>
      </c>
      <c r="C505" s="67">
        <v>500000</v>
      </c>
      <c r="D505" s="66" t="s">
        <v>30843</v>
      </c>
      <c r="E505" s="66" t="s">
        <v>5845</v>
      </c>
      <c r="F505" s="72">
        <v>1</v>
      </c>
      <c r="G505" s="72">
        <v>3</v>
      </c>
      <c r="H505" s="72">
        <v>2</v>
      </c>
      <c r="I505" s="72">
        <v>1</v>
      </c>
      <c r="J505" s="72">
        <v>3</v>
      </c>
      <c r="K505" s="72">
        <v>7</v>
      </c>
      <c r="L505" s="72">
        <v>10</v>
      </c>
    </row>
    <row r="506" spans="1:12" x14ac:dyDescent="0.25">
      <c r="A506" s="66" t="s">
        <v>29717</v>
      </c>
      <c r="B506" s="66" t="s">
        <v>4780</v>
      </c>
      <c r="C506" s="67">
        <v>500000</v>
      </c>
      <c r="D506" s="66" t="s">
        <v>30844</v>
      </c>
      <c r="E506" s="66" t="s">
        <v>5846</v>
      </c>
      <c r="F506" s="72">
        <v>1</v>
      </c>
      <c r="G506" s="72">
        <v>3</v>
      </c>
      <c r="H506" s="72">
        <v>2</v>
      </c>
      <c r="I506" s="72">
        <v>1</v>
      </c>
      <c r="J506" s="72">
        <v>3</v>
      </c>
      <c r="K506" s="72">
        <v>7</v>
      </c>
      <c r="L506" s="72">
        <v>11</v>
      </c>
    </row>
    <row r="507" spans="1:12" x14ac:dyDescent="0.25">
      <c r="A507" s="66" t="s">
        <v>29718</v>
      </c>
      <c r="B507" s="66" t="s">
        <v>4781</v>
      </c>
      <c r="C507" s="67">
        <v>500000</v>
      </c>
      <c r="D507" s="66" t="s">
        <v>30845</v>
      </c>
      <c r="E507" s="66" t="s">
        <v>5847</v>
      </c>
      <c r="F507" s="72">
        <v>1</v>
      </c>
      <c r="G507" s="72">
        <v>3</v>
      </c>
      <c r="H507" s="72">
        <v>2</v>
      </c>
      <c r="I507" s="72">
        <v>1</v>
      </c>
      <c r="J507" s="72">
        <v>3</v>
      </c>
      <c r="K507" s="72">
        <v>7</v>
      </c>
      <c r="L507" s="72">
        <v>12</v>
      </c>
    </row>
    <row r="508" spans="1:12" x14ac:dyDescent="0.25">
      <c r="A508" s="66" t="s">
        <v>29719</v>
      </c>
      <c r="B508" s="66" t="s">
        <v>4782</v>
      </c>
      <c r="C508" s="67">
        <v>500000</v>
      </c>
      <c r="D508" s="66" t="s">
        <v>30846</v>
      </c>
      <c r="E508" s="66" t="s">
        <v>5848</v>
      </c>
      <c r="F508" s="72">
        <v>1</v>
      </c>
      <c r="G508" s="72">
        <v>3</v>
      </c>
      <c r="H508" s="72">
        <v>2</v>
      </c>
      <c r="I508" s="72">
        <v>1</v>
      </c>
      <c r="J508" s="72">
        <v>3</v>
      </c>
      <c r="K508" s="72">
        <v>7</v>
      </c>
      <c r="L508" s="72">
        <v>13</v>
      </c>
    </row>
    <row r="509" spans="1:12" x14ac:dyDescent="0.25">
      <c r="A509" s="66" t="s">
        <v>29720</v>
      </c>
      <c r="B509" s="66" t="s">
        <v>4783</v>
      </c>
      <c r="C509" s="67">
        <v>500000</v>
      </c>
      <c r="D509" s="66" t="s">
        <v>30847</v>
      </c>
      <c r="E509" s="66" t="s">
        <v>5849</v>
      </c>
      <c r="F509" s="72">
        <v>1</v>
      </c>
      <c r="G509" s="72">
        <v>3</v>
      </c>
      <c r="H509" s="72">
        <v>2</v>
      </c>
      <c r="I509" s="72">
        <v>1</v>
      </c>
      <c r="J509" s="72">
        <v>3</v>
      </c>
      <c r="K509" s="72">
        <v>7</v>
      </c>
      <c r="L509" s="72">
        <v>14</v>
      </c>
    </row>
    <row r="510" spans="1:12" x14ac:dyDescent="0.25">
      <c r="A510" s="66" t="s">
        <v>29721</v>
      </c>
      <c r="B510" s="66" t="s">
        <v>4784</v>
      </c>
      <c r="C510" s="67">
        <v>500000</v>
      </c>
      <c r="D510" s="66" t="s">
        <v>30848</v>
      </c>
      <c r="E510" s="66" t="s">
        <v>5850</v>
      </c>
      <c r="F510" s="72">
        <v>1</v>
      </c>
      <c r="G510" s="72">
        <v>3</v>
      </c>
      <c r="H510" s="72">
        <v>2</v>
      </c>
      <c r="I510" s="72">
        <v>1</v>
      </c>
      <c r="J510" s="72">
        <v>3</v>
      </c>
      <c r="K510" s="72">
        <v>7</v>
      </c>
      <c r="L510" s="72">
        <v>15</v>
      </c>
    </row>
    <row r="511" spans="1:12" x14ac:dyDescent="0.25">
      <c r="A511" s="66" t="s">
        <v>29722</v>
      </c>
      <c r="B511" s="66" t="s">
        <v>4785</v>
      </c>
      <c r="C511" s="67">
        <v>500000</v>
      </c>
      <c r="D511" s="66" t="s">
        <v>30849</v>
      </c>
      <c r="E511" s="66" t="s">
        <v>5851</v>
      </c>
      <c r="F511" s="72">
        <v>1</v>
      </c>
      <c r="G511" s="72">
        <v>3</v>
      </c>
      <c r="H511" s="72">
        <v>2</v>
      </c>
      <c r="I511" s="72">
        <v>1</v>
      </c>
      <c r="J511" s="72">
        <v>3</v>
      </c>
      <c r="K511" s="72">
        <v>7</v>
      </c>
      <c r="L511" s="72">
        <v>16</v>
      </c>
    </row>
    <row r="512" spans="1:12" x14ac:dyDescent="0.25">
      <c r="A512" s="66" t="s">
        <v>29723</v>
      </c>
      <c r="B512" s="66" t="s">
        <v>4786</v>
      </c>
      <c r="C512" s="67">
        <v>500000</v>
      </c>
      <c r="D512" s="66" t="s">
        <v>30850</v>
      </c>
      <c r="E512" s="66" t="s">
        <v>5852</v>
      </c>
      <c r="F512" s="72">
        <v>1</v>
      </c>
      <c r="G512" s="72">
        <v>3</v>
      </c>
      <c r="H512" s="72">
        <v>2</v>
      </c>
      <c r="I512" s="72">
        <v>1</v>
      </c>
      <c r="J512" s="72">
        <v>3</v>
      </c>
      <c r="K512" s="72">
        <v>7</v>
      </c>
      <c r="L512" s="72">
        <v>17</v>
      </c>
    </row>
    <row r="513" spans="1:12" x14ac:dyDescent="0.25">
      <c r="A513" s="66" t="s">
        <v>29724</v>
      </c>
      <c r="B513" s="66" t="s">
        <v>4787</v>
      </c>
      <c r="C513" s="67">
        <v>500000</v>
      </c>
      <c r="D513" s="66" t="s">
        <v>30851</v>
      </c>
      <c r="E513" s="66" t="s">
        <v>5853</v>
      </c>
      <c r="F513" s="72">
        <v>1</v>
      </c>
      <c r="G513" s="72">
        <v>3</v>
      </c>
      <c r="H513" s="72">
        <v>2</v>
      </c>
      <c r="I513" s="72">
        <v>1</v>
      </c>
      <c r="J513" s="72">
        <v>3</v>
      </c>
      <c r="K513" s="72">
        <v>7</v>
      </c>
      <c r="L513" s="72">
        <v>18</v>
      </c>
    </row>
    <row r="514" spans="1:12" x14ac:dyDescent="0.25">
      <c r="A514" s="66" t="s">
        <v>29725</v>
      </c>
      <c r="B514" s="66" t="s">
        <v>4788</v>
      </c>
      <c r="C514" s="67">
        <v>500000</v>
      </c>
      <c r="D514" s="66" t="s">
        <v>30852</v>
      </c>
      <c r="E514" s="66" t="s">
        <v>5854</v>
      </c>
      <c r="F514" s="72">
        <v>1</v>
      </c>
      <c r="G514" s="72">
        <v>3</v>
      </c>
      <c r="H514" s="72">
        <v>2</v>
      </c>
      <c r="I514" s="72">
        <v>1</v>
      </c>
      <c r="J514" s="72">
        <v>3</v>
      </c>
      <c r="K514" s="72">
        <v>7</v>
      </c>
      <c r="L514" s="72">
        <v>19</v>
      </c>
    </row>
    <row r="515" spans="1:12" x14ac:dyDescent="0.25">
      <c r="A515" s="66" t="s">
        <v>29726</v>
      </c>
      <c r="B515" s="66" t="s">
        <v>5115</v>
      </c>
      <c r="C515" s="67">
        <v>500000</v>
      </c>
      <c r="D515" s="66" t="s">
        <v>30853</v>
      </c>
      <c r="E515" s="66" t="s">
        <v>5855</v>
      </c>
      <c r="F515" s="72">
        <v>1</v>
      </c>
      <c r="G515" s="72">
        <v>3</v>
      </c>
      <c r="H515" s="72">
        <v>2</v>
      </c>
      <c r="I515" s="72">
        <v>1</v>
      </c>
      <c r="J515" s="72">
        <v>3</v>
      </c>
      <c r="K515" s="72">
        <v>7</v>
      </c>
      <c r="L515" s="72">
        <v>20</v>
      </c>
    </row>
    <row r="516" spans="1:12" x14ac:dyDescent="0.25">
      <c r="A516" s="66" t="s">
        <v>29727</v>
      </c>
      <c r="B516" s="66" t="s">
        <v>4789</v>
      </c>
      <c r="C516" s="67">
        <v>500000</v>
      </c>
      <c r="D516" s="66" t="s">
        <v>30854</v>
      </c>
      <c r="E516" s="66" t="s">
        <v>5856</v>
      </c>
      <c r="F516" s="72">
        <v>1</v>
      </c>
      <c r="G516" s="72">
        <v>3</v>
      </c>
      <c r="H516" s="72">
        <v>2</v>
      </c>
      <c r="I516" s="72">
        <v>1</v>
      </c>
      <c r="J516" s="72">
        <v>3</v>
      </c>
      <c r="K516" s="72">
        <v>7</v>
      </c>
      <c r="L516" s="72">
        <v>21</v>
      </c>
    </row>
    <row r="517" spans="1:12" x14ac:dyDescent="0.25">
      <c r="A517" s="66" t="s">
        <v>29728</v>
      </c>
      <c r="B517" s="66" t="s">
        <v>4790</v>
      </c>
      <c r="C517" s="67">
        <v>500000</v>
      </c>
      <c r="D517" s="66" t="s">
        <v>30855</v>
      </c>
      <c r="E517" s="66" t="s">
        <v>337</v>
      </c>
      <c r="F517" s="72">
        <v>1</v>
      </c>
      <c r="G517" s="72">
        <v>3</v>
      </c>
      <c r="H517" s="72">
        <v>2</v>
      </c>
      <c r="I517" s="72">
        <v>1</v>
      </c>
      <c r="J517" s="72">
        <v>3</v>
      </c>
      <c r="K517" s="72">
        <v>8</v>
      </c>
      <c r="L517" s="72">
        <v>1</v>
      </c>
    </row>
    <row r="518" spans="1:12" x14ac:dyDescent="0.25">
      <c r="A518" s="66" t="s">
        <v>29729</v>
      </c>
      <c r="B518" s="66" t="s">
        <v>4791</v>
      </c>
      <c r="C518" s="67">
        <v>500000</v>
      </c>
      <c r="D518" s="66" t="s">
        <v>30856</v>
      </c>
      <c r="E518" s="66" t="s">
        <v>5857</v>
      </c>
      <c r="F518" s="72">
        <v>1</v>
      </c>
      <c r="G518" s="72">
        <v>3</v>
      </c>
      <c r="H518" s="72">
        <v>2</v>
      </c>
      <c r="I518" s="72">
        <v>1</v>
      </c>
      <c r="J518" s="72">
        <v>3</v>
      </c>
      <c r="K518" s="72">
        <v>8</v>
      </c>
      <c r="L518" s="72">
        <v>2</v>
      </c>
    </row>
    <row r="519" spans="1:12" x14ac:dyDescent="0.25">
      <c r="A519" s="66" t="s">
        <v>29730</v>
      </c>
      <c r="B519" s="66" t="s">
        <v>4792</v>
      </c>
      <c r="C519" s="67">
        <v>500000</v>
      </c>
      <c r="D519" s="66" t="s">
        <v>30857</v>
      </c>
      <c r="E519" s="66" t="s">
        <v>5858</v>
      </c>
      <c r="F519" s="72">
        <v>1</v>
      </c>
      <c r="G519" s="72">
        <v>3</v>
      </c>
      <c r="H519" s="72">
        <v>2</v>
      </c>
      <c r="I519" s="72">
        <v>1</v>
      </c>
      <c r="J519" s="72">
        <v>3</v>
      </c>
      <c r="K519" s="72">
        <v>9</v>
      </c>
      <c r="L519" s="72">
        <v>1</v>
      </c>
    </row>
    <row r="520" spans="1:12" x14ac:dyDescent="0.25">
      <c r="A520" s="66" t="s">
        <v>29731</v>
      </c>
      <c r="B520" s="66" t="s">
        <v>4793</v>
      </c>
      <c r="C520" s="67">
        <v>500000</v>
      </c>
      <c r="D520" s="66" t="s">
        <v>30858</v>
      </c>
      <c r="E520" s="66" t="s">
        <v>5859</v>
      </c>
      <c r="F520" s="72">
        <v>1</v>
      </c>
      <c r="G520" s="72">
        <v>3</v>
      </c>
      <c r="H520" s="72">
        <v>2</v>
      </c>
      <c r="I520" s="72">
        <v>1</v>
      </c>
      <c r="J520" s="72">
        <v>3</v>
      </c>
      <c r="K520" s="72">
        <v>9</v>
      </c>
      <c r="L520" s="72">
        <v>2</v>
      </c>
    </row>
    <row r="521" spans="1:12" x14ac:dyDescent="0.25">
      <c r="A521" s="66" t="s">
        <v>29732</v>
      </c>
      <c r="B521" s="66" t="s">
        <v>5116</v>
      </c>
      <c r="C521" s="67">
        <v>500000</v>
      </c>
      <c r="D521" s="66" t="s">
        <v>30859</v>
      </c>
      <c r="E521" s="66" t="s">
        <v>5860</v>
      </c>
      <c r="F521" s="72">
        <v>1</v>
      </c>
      <c r="G521" s="72">
        <v>3</v>
      </c>
      <c r="H521" s="72">
        <v>2</v>
      </c>
      <c r="I521" s="72">
        <v>1</v>
      </c>
      <c r="J521" s="72">
        <v>3</v>
      </c>
      <c r="K521" s="72">
        <v>10</v>
      </c>
      <c r="L521" s="72">
        <v>1</v>
      </c>
    </row>
    <row r="522" spans="1:12" x14ac:dyDescent="0.25">
      <c r="A522" s="66" t="s">
        <v>29733</v>
      </c>
      <c r="B522" s="66" t="s">
        <v>4794</v>
      </c>
      <c r="C522" s="67">
        <v>500000</v>
      </c>
      <c r="D522" s="66" t="s">
        <v>30860</v>
      </c>
      <c r="E522" s="66" t="s">
        <v>5861</v>
      </c>
      <c r="F522" s="72">
        <v>1</v>
      </c>
      <c r="G522" s="72">
        <v>3</v>
      </c>
      <c r="H522" s="72">
        <v>2</v>
      </c>
      <c r="I522" s="72">
        <v>1</v>
      </c>
      <c r="J522" s="72">
        <v>3</v>
      </c>
      <c r="K522" s="72">
        <v>10</v>
      </c>
      <c r="L522" s="72">
        <v>2</v>
      </c>
    </row>
    <row r="523" spans="1:12" x14ac:dyDescent="0.25">
      <c r="A523" s="66" t="s">
        <v>29734</v>
      </c>
      <c r="B523" s="66" t="s">
        <v>4795</v>
      </c>
      <c r="C523" s="67">
        <v>500000</v>
      </c>
      <c r="D523" s="66" t="s">
        <v>30861</v>
      </c>
      <c r="E523" s="66" t="s">
        <v>5862</v>
      </c>
      <c r="F523" s="72">
        <v>1</v>
      </c>
      <c r="G523" s="72">
        <v>3</v>
      </c>
      <c r="H523" s="72">
        <v>2</v>
      </c>
      <c r="I523" s="72">
        <v>1</v>
      </c>
      <c r="J523" s="72">
        <v>3</v>
      </c>
      <c r="K523" s="72">
        <v>10</v>
      </c>
      <c r="L523" s="72">
        <v>3</v>
      </c>
    </row>
    <row r="524" spans="1:12" x14ac:dyDescent="0.25">
      <c r="A524" s="66" t="s">
        <v>29735</v>
      </c>
      <c r="B524" s="66" t="s">
        <v>4797</v>
      </c>
      <c r="C524" s="67">
        <v>500000</v>
      </c>
      <c r="D524" s="66" t="s">
        <v>30862</v>
      </c>
      <c r="E524" s="66" t="s">
        <v>5863</v>
      </c>
      <c r="F524" s="72">
        <v>1</v>
      </c>
      <c r="G524" s="72">
        <v>3</v>
      </c>
      <c r="H524" s="72">
        <v>2</v>
      </c>
      <c r="I524" s="72">
        <v>1</v>
      </c>
      <c r="J524" s="72">
        <v>3</v>
      </c>
      <c r="K524" s="72">
        <v>10</v>
      </c>
      <c r="L524" s="72">
        <v>4</v>
      </c>
    </row>
    <row r="525" spans="1:12" x14ac:dyDescent="0.25">
      <c r="A525" s="66" t="s">
        <v>29736</v>
      </c>
      <c r="B525" s="66" t="s">
        <v>5117</v>
      </c>
      <c r="C525" s="67">
        <v>500000</v>
      </c>
      <c r="D525" s="66" t="s">
        <v>30863</v>
      </c>
      <c r="E525" s="66" t="s">
        <v>5864</v>
      </c>
      <c r="F525" s="72">
        <v>1</v>
      </c>
      <c r="G525" s="72">
        <v>3</v>
      </c>
      <c r="H525" s="72">
        <v>2</v>
      </c>
      <c r="I525" s="72">
        <v>1</v>
      </c>
      <c r="J525" s="72">
        <v>3</v>
      </c>
      <c r="K525" s="72">
        <v>10</v>
      </c>
      <c r="L525" s="72">
        <v>5</v>
      </c>
    </row>
    <row r="526" spans="1:12" x14ac:dyDescent="0.25">
      <c r="A526" s="66" t="s">
        <v>29737</v>
      </c>
      <c r="B526" s="66" t="s">
        <v>4755</v>
      </c>
      <c r="C526" s="67">
        <v>500000</v>
      </c>
      <c r="D526" s="66" t="s">
        <v>30864</v>
      </c>
      <c r="E526" s="66" t="s">
        <v>5865</v>
      </c>
      <c r="F526" s="72">
        <v>1</v>
      </c>
      <c r="G526" s="72">
        <v>3</v>
      </c>
      <c r="H526" s="72">
        <v>2</v>
      </c>
      <c r="I526" s="72">
        <v>1</v>
      </c>
      <c r="J526" s="72">
        <v>3</v>
      </c>
      <c r="K526" s="72">
        <v>10</v>
      </c>
      <c r="L526" s="72">
        <v>6</v>
      </c>
    </row>
    <row r="527" spans="1:12" x14ac:dyDescent="0.25">
      <c r="A527" s="66" t="s">
        <v>29738</v>
      </c>
      <c r="B527" s="66" t="s">
        <v>4798</v>
      </c>
      <c r="C527" s="67">
        <v>500000</v>
      </c>
      <c r="D527" s="66" t="s">
        <v>30865</v>
      </c>
      <c r="E527" s="66" t="s">
        <v>5866</v>
      </c>
      <c r="F527" s="72">
        <v>1</v>
      </c>
      <c r="G527" s="72">
        <v>3</v>
      </c>
      <c r="H527" s="72">
        <v>2</v>
      </c>
      <c r="I527" s="72">
        <v>1</v>
      </c>
      <c r="J527" s="72">
        <v>3</v>
      </c>
      <c r="K527" s="72">
        <v>10</v>
      </c>
      <c r="L527" s="72">
        <v>7</v>
      </c>
    </row>
    <row r="528" spans="1:12" x14ac:dyDescent="0.25">
      <c r="A528" s="66" t="s">
        <v>29739</v>
      </c>
      <c r="B528" s="66" t="s">
        <v>4799</v>
      </c>
      <c r="C528" s="67">
        <v>500000</v>
      </c>
      <c r="D528" s="66" t="s">
        <v>30866</v>
      </c>
      <c r="E528" s="66" t="s">
        <v>5867</v>
      </c>
      <c r="F528" s="72">
        <v>1</v>
      </c>
      <c r="G528" s="72">
        <v>3</v>
      </c>
      <c r="H528" s="72">
        <v>2</v>
      </c>
      <c r="I528" s="72">
        <v>1</v>
      </c>
      <c r="J528" s="72">
        <v>3</v>
      </c>
      <c r="K528" s="72">
        <v>10</v>
      </c>
      <c r="L528" s="72">
        <v>8</v>
      </c>
    </row>
    <row r="529" spans="1:12" x14ac:dyDescent="0.25">
      <c r="A529" s="66" t="s">
        <v>29740</v>
      </c>
      <c r="B529" s="66" t="s">
        <v>4800</v>
      </c>
      <c r="C529" s="67">
        <v>500000</v>
      </c>
      <c r="D529" s="66" t="s">
        <v>30867</v>
      </c>
      <c r="E529" s="66" t="s">
        <v>5868</v>
      </c>
      <c r="F529" s="72">
        <v>1</v>
      </c>
      <c r="G529" s="72">
        <v>3</v>
      </c>
      <c r="H529" s="72">
        <v>2</v>
      </c>
      <c r="I529" s="72">
        <v>1</v>
      </c>
      <c r="J529" s="72">
        <v>3</v>
      </c>
      <c r="K529" s="72">
        <v>10</v>
      </c>
      <c r="L529" s="72">
        <v>9</v>
      </c>
    </row>
    <row r="530" spans="1:12" x14ac:dyDescent="0.25">
      <c r="A530" s="66" t="s">
        <v>29741</v>
      </c>
      <c r="B530" s="66" t="s">
        <v>4801</v>
      </c>
      <c r="C530" s="67">
        <v>500000</v>
      </c>
      <c r="D530" s="66" t="s">
        <v>30868</v>
      </c>
      <c r="E530" s="66" t="s">
        <v>5869</v>
      </c>
      <c r="F530" s="72">
        <v>1</v>
      </c>
      <c r="G530" s="72">
        <v>3</v>
      </c>
      <c r="H530" s="72">
        <v>2</v>
      </c>
      <c r="I530" s="72">
        <v>1</v>
      </c>
      <c r="J530" s="72">
        <v>3</v>
      </c>
      <c r="K530" s="72">
        <v>10</v>
      </c>
      <c r="L530" s="72">
        <v>10</v>
      </c>
    </row>
    <row r="531" spans="1:12" x14ac:dyDescent="0.25">
      <c r="A531" s="66" t="s">
        <v>29742</v>
      </c>
      <c r="B531" s="66" t="s">
        <v>5118</v>
      </c>
      <c r="C531" s="67">
        <v>500000</v>
      </c>
      <c r="D531" s="66" t="s">
        <v>30869</v>
      </c>
      <c r="E531" s="66" t="s">
        <v>5870</v>
      </c>
      <c r="F531" s="72">
        <v>1</v>
      </c>
      <c r="G531" s="72">
        <v>3</v>
      </c>
      <c r="H531" s="72">
        <v>2</v>
      </c>
      <c r="I531" s="72">
        <v>1</v>
      </c>
      <c r="J531" s="72">
        <v>3</v>
      </c>
      <c r="K531" s="72">
        <v>10</v>
      </c>
      <c r="L531" s="72">
        <v>11</v>
      </c>
    </row>
    <row r="532" spans="1:12" x14ac:dyDescent="0.25">
      <c r="A532" s="66" t="s">
        <v>29743</v>
      </c>
      <c r="B532" s="66" t="s">
        <v>4802</v>
      </c>
      <c r="C532" s="67">
        <v>500000</v>
      </c>
      <c r="D532" s="66" t="s">
        <v>30870</v>
      </c>
      <c r="E532" s="66" t="s">
        <v>2879</v>
      </c>
      <c r="F532" s="72">
        <v>1</v>
      </c>
      <c r="G532" s="72">
        <v>3</v>
      </c>
      <c r="H532" s="72">
        <v>2</v>
      </c>
      <c r="I532" s="72">
        <v>1</v>
      </c>
      <c r="J532" s="72">
        <v>3</v>
      </c>
      <c r="K532" s="72">
        <v>10</v>
      </c>
      <c r="L532" s="72">
        <v>12</v>
      </c>
    </row>
    <row r="533" spans="1:12" x14ac:dyDescent="0.25">
      <c r="A533" s="66" t="s">
        <v>29744</v>
      </c>
      <c r="B533" s="66" t="s">
        <v>4803</v>
      </c>
      <c r="C533" s="67">
        <v>500000</v>
      </c>
      <c r="D533" s="66" t="s">
        <v>30871</v>
      </c>
      <c r="E533" s="66" t="s">
        <v>5871</v>
      </c>
      <c r="F533" s="72">
        <v>1</v>
      </c>
      <c r="G533" s="72">
        <v>3</v>
      </c>
      <c r="H533" s="72">
        <v>2</v>
      </c>
      <c r="I533" s="72">
        <v>1</v>
      </c>
      <c r="J533" s="72">
        <v>3</v>
      </c>
      <c r="K533" s="72">
        <v>10</v>
      </c>
      <c r="L533" s="72">
        <v>13</v>
      </c>
    </row>
    <row r="534" spans="1:12" x14ac:dyDescent="0.25">
      <c r="A534" s="66" t="s">
        <v>29745</v>
      </c>
      <c r="B534" s="66" t="s">
        <v>4804</v>
      </c>
      <c r="C534" s="67">
        <v>500000</v>
      </c>
      <c r="D534" s="66" t="s">
        <v>30872</v>
      </c>
      <c r="E534" s="66" t="s">
        <v>5872</v>
      </c>
      <c r="F534" s="72">
        <v>1</v>
      </c>
      <c r="G534" s="72">
        <v>3</v>
      </c>
      <c r="H534" s="72">
        <v>2</v>
      </c>
      <c r="I534" s="72">
        <v>1</v>
      </c>
      <c r="J534" s="72">
        <v>3</v>
      </c>
      <c r="K534" s="72">
        <v>10</v>
      </c>
      <c r="L534" s="72">
        <v>14</v>
      </c>
    </row>
    <row r="535" spans="1:12" x14ac:dyDescent="0.25">
      <c r="A535" s="66" t="s">
        <v>29746</v>
      </c>
      <c r="B535" s="66" t="s">
        <v>4805</v>
      </c>
      <c r="C535" s="67">
        <v>500000</v>
      </c>
      <c r="D535" s="66" t="s">
        <v>30873</v>
      </c>
      <c r="E535" s="66" t="s">
        <v>5873</v>
      </c>
      <c r="F535" s="72">
        <v>1</v>
      </c>
      <c r="G535" s="72">
        <v>3</v>
      </c>
      <c r="H535" s="72">
        <v>2</v>
      </c>
      <c r="I535" s="72">
        <v>1</v>
      </c>
      <c r="J535" s="72">
        <v>3</v>
      </c>
      <c r="K535" s="72">
        <v>10</v>
      </c>
      <c r="L535" s="72">
        <v>15</v>
      </c>
    </row>
    <row r="536" spans="1:12" x14ac:dyDescent="0.25">
      <c r="A536" s="66" t="s">
        <v>29747</v>
      </c>
      <c r="B536" s="66" t="s">
        <v>4806</v>
      </c>
      <c r="C536" s="67">
        <v>500000</v>
      </c>
      <c r="D536" s="66" t="s">
        <v>30874</v>
      </c>
      <c r="E536" s="66" t="s">
        <v>5874</v>
      </c>
      <c r="F536" s="72">
        <v>1</v>
      </c>
      <c r="G536" s="72">
        <v>3</v>
      </c>
      <c r="H536" s="72">
        <v>2</v>
      </c>
      <c r="I536" s="72">
        <v>1</v>
      </c>
      <c r="J536" s="72">
        <v>3</v>
      </c>
      <c r="K536" s="72">
        <v>10</v>
      </c>
      <c r="L536" s="72">
        <v>16</v>
      </c>
    </row>
    <row r="537" spans="1:12" x14ac:dyDescent="0.25">
      <c r="A537" s="66" t="s">
        <v>29748</v>
      </c>
      <c r="B537" s="66" t="s">
        <v>4807</v>
      </c>
      <c r="C537" s="67">
        <v>500000</v>
      </c>
      <c r="D537" s="66" t="s">
        <v>30875</v>
      </c>
      <c r="E537" s="66" t="s">
        <v>5875</v>
      </c>
      <c r="F537" s="72">
        <v>1</v>
      </c>
      <c r="G537" s="72">
        <v>3</v>
      </c>
      <c r="H537" s="72">
        <v>2</v>
      </c>
      <c r="I537" s="72">
        <v>1</v>
      </c>
      <c r="J537" s="72">
        <v>3</v>
      </c>
      <c r="K537" s="72">
        <v>10</v>
      </c>
      <c r="L537" s="72">
        <v>17</v>
      </c>
    </row>
    <row r="538" spans="1:12" x14ac:dyDescent="0.25">
      <c r="A538" s="66" t="s">
        <v>29749</v>
      </c>
      <c r="B538" s="66" t="s">
        <v>4808</v>
      </c>
      <c r="C538" s="67">
        <v>500000</v>
      </c>
      <c r="D538" s="66" t="s">
        <v>30876</v>
      </c>
      <c r="E538" s="66" t="s">
        <v>5876</v>
      </c>
      <c r="F538" s="72">
        <v>1</v>
      </c>
      <c r="G538" s="72">
        <v>3</v>
      </c>
      <c r="H538" s="72">
        <v>2</v>
      </c>
      <c r="I538" s="72">
        <v>1</v>
      </c>
      <c r="J538" s="72">
        <v>3</v>
      </c>
      <c r="K538" s="72">
        <v>10</v>
      </c>
      <c r="L538" s="72">
        <v>18</v>
      </c>
    </row>
    <row r="539" spans="1:12" x14ac:dyDescent="0.25">
      <c r="A539" s="66" t="s">
        <v>29750</v>
      </c>
      <c r="B539" s="66" t="s">
        <v>4809</v>
      </c>
      <c r="C539" s="67">
        <v>500000</v>
      </c>
      <c r="D539" s="66" t="s">
        <v>30877</v>
      </c>
      <c r="E539" s="66" t="s">
        <v>5877</v>
      </c>
      <c r="F539" s="72">
        <v>1</v>
      </c>
      <c r="G539" s="72">
        <v>3</v>
      </c>
      <c r="H539" s="72">
        <v>2</v>
      </c>
      <c r="I539" s="72">
        <v>1</v>
      </c>
      <c r="J539" s="72">
        <v>3</v>
      </c>
      <c r="K539" s="72">
        <v>10</v>
      </c>
      <c r="L539" s="72">
        <v>19</v>
      </c>
    </row>
    <row r="540" spans="1:12" x14ac:dyDescent="0.25">
      <c r="A540" s="66" t="s">
        <v>29751</v>
      </c>
      <c r="B540" s="66" t="s">
        <v>4810</v>
      </c>
      <c r="C540" s="67">
        <v>500000</v>
      </c>
      <c r="D540" s="66" t="s">
        <v>30878</v>
      </c>
      <c r="E540" s="66" t="s">
        <v>5878</v>
      </c>
      <c r="F540" s="72">
        <v>1</v>
      </c>
      <c r="G540" s="72">
        <v>3</v>
      </c>
      <c r="H540" s="72">
        <v>2</v>
      </c>
      <c r="I540" s="72">
        <v>1</v>
      </c>
      <c r="J540" s="72">
        <v>3</v>
      </c>
      <c r="K540" s="72">
        <v>10</v>
      </c>
      <c r="L540" s="72">
        <v>20</v>
      </c>
    </row>
    <row r="541" spans="1:12" x14ac:dyDescent="0.25">
      <c r="A541" s="66" t="s">
        <v>29752</v>
      </c>
      <c r="B541" s="66" t="s">
        <v>4811</v>
      </c>
      <c r="C541" s="67">
        <v>500000</v>
      </c>
      <c r="D541" s="66" t="s">
        <v>30879</v>
      </c>
      <c r="E541" s="66" t="s">
        <v>5879</v>
      </c>
      <c r="F541" s="72">
        <v>1</v>
      </c>
      <c r="G541" s="72">
        <v>3</v>
      </c>
      <c r="H541" s="72">
        <v>2</v>
      </c>
      <c r="I541" s="72">
        <v>1</v>
      </c>
      <c r="J541" s="72">
        <v>3</v>
      </c>
      <c r="K541" s="72">
        <v>10</v>
      </c>
      <c r="L541" s="72">
        <v>21</v>
      </c>
    </row>
    <row r="542" spans="1:12" x14ac:dyDescent="0.25">
      <c r="A542" s="66" t="s">
        <v>29753</v>
      </c>
      <c r="B542" s="66" t="s">
        <v>4812</v>
      </c>
      <c r="C542" s="67">
        <v>500000</v>
      </c>
      <c r="D542" s="66" t="s">
        <v>30880</v>
      </c>
      <c r="E542" s="66" t="s">
        <v>5880</v>
      </c>
      <c r="F542" s="72">
        <v>1</v>
      </c>
      <c r="G542" s="72">
        <v>3</v>
      </c>
      <c r="H542" s="72">
        <v>2</v>
      </c>
      <c r="I542" s="72">
        <v>1</v>
      </c>
      <c r="J542" s="72">
        <v>3</v>
      </c>
      <c r="K542" s="72">
        <v>10</v>
      </c>
      <c r="L542" s="72">
        <v>22</v>
      </c>
    </row>
    <row r="543" spans="1:12" x14ac:dyDescent="0.25">
      <c r="A543" s="66" t="s">
        <v>29754</v>
      </c>
      <c r="B543" s="66" t="s">
        <v>4813</v>
      </c>
      <c r="C543" s="67">
        <v>500000</v>
      </c>
      <c r="D543" s="66" t="s">
        <v>30881</v>
      </c>
      <c r="E543" s="66" t="s">
        <v>5881</v>
      </c>
      <c r="F543" s="72">
        <v>1</v>
      </c>
      <c r="G543" s="72">
        <v>3</v>
      </c>
      <c r="H543" s="72">
        <v>2</v>
      </c>
      <c r="I543" s="72">
        <v>1</v>
      </c>
      <c r="J543" s="72">
        <v>3</v>
      </c>
      <c r="K543" s="72">
        <v>10</v>
      </c>
      <c r="L543" s="72">
        <v>23</v>
      </c>
    </row>
    <row r="544" spans="1:12" x14ac:dyDescent="0.25">
      <c r="A544" s="66" t="s">
        <v>29755</v>
      </c>
      <c r="B544" s="66" t="s">
        <v>4814</v>
      </c>
      <c r="C544" s="67">
        <v>500000</v>
      </c>
      <c r="D544" s="66" t="s">
        <v>30882</v>
      </c>
      <c r="E544" s="66" t="s">
        <v>5882</v>
      </c>
      <c r="F544" s="72">
        <v>1</v>
      </c>
      <c r="G544" s="72">
        <v>3</v>
      </c>
      <c r="H544" s="72">
        <v>2</v>
      </c>
      <c r="I544" s="72">
        <v>1</v>
      </c>
      <c r="J544" s="72">
        <v>3</v>
      </c>
      <c r="K544" s="72">
        <v>10</v>
      </c>
      <c r="L544" s="72">
        <v>24</v>
      </c>
    </row>
    <row r="545" spans="1:12" x14ac:dyDescent="0.25">
      <c r="A545" s="66" t="s">
        <v>29756</v>
      </c>
      <c r="B545" s="66" t="s">
        <v>2796</v>
      </c>
      <c r="C545" s="67">
        <v>500000</v>
      </c>
      <c r="D545" s="66" t="s">
        <v>30883</v>
      </c>
      <c r="E545" s="66" t="s">
        <v>5883</v>
      </c>
      <c r="F545" s="72">
        <v>1</v>
      </c>
      <c r="G545" s="72">
        <v>3</v>
      </c>
      <c r="H545" s="72">
        <v>2</v>
      </c>
      <c r="I545" s="72">
        <v>1</v>
      </c>
      <c r="J545" s="72">
        <v>3</v>
      </c>
      <c r="K545" s="72">
        <v>10</v>
      </c>
      <c r="L545" s="72">
        <v>25</v>
      </c>
    </row>
    <row r="546" spans="1:12" x14ac:dyDescent="0.25">
      <c r="A546" s="66" t="s">
        <v>29757</v>
      </c>
      <c r="B546" s="66" t="s">
        <v>4815</v>
      </c>
      <c r="C546" s="67">
        <v>500000</v>
      </c>
      <c r="D546" s="66" t="s">
        <v>30884</v>
      </c>
      <c r="E546" s="66" t="s">
        <v>5884</v>
      </c>
      <c r="F546" s="72">
        <v>1</v>
      </c>
      <c r="G546" s="72">
        <v>3</v>
      </c>
      <c r="H546" s="72">
        <v>2</v>
      </c>
      <c r="I546" s="72">
        <v>1</v>
      </c>
      <c r="J546" s="72">
        <v>3</v>
      </c>
      <c r="K546" s="72">
        <v>10</v>
      </c>
      <c r="L546" s="72">
        <v>26</v>
      </c>
    </row>
    <row r="547" spans="1:12" x14ac:dyDescent="0.25">
      <c r="A547" s="66" t="s">
        <v>29758</v>
      </c>
      <c r="B547" s="66" t="s">
        <v>5119</v>
      </c>
      <c r="C547" s="67">
        <v>500000</v>
      </c>
      <c r="D547" s="66" t="s">
        <v>30885</v>
      </c>
      <c r="E547" s="66" t="s">
        <v>5885</v>
      </c>
      <c r="F547" s="72">
        <v>1</v>
      </c>
      <c r="G547" s="72">
        <v>3</v>
      </c>
      <c r="H547" s="72">
        <v>2</v>
      </c>
      <c r="I547" s="72">
        <v>1</v>
      </c>
      <c r="J547" s="72">
        <v>3</v>
      </c>
      <c r="K547" s="72">
        <v>11</v>
      </c>
      <c r="L547" s="72">
        <v>1</v>
      </c>
    </row>
    <row r="548" spans="1:12" x14ac:dyDescent="0.25">
      <c r="A548" s="66" t="s">
        <v>29759</v>
      </c>
      <c r="B548" s="66" t="s">
        <v>5120</v>
      </c>
      <c r="C548" s="67">
        <v>500000</v>
      </c>
      <c r="D548" s="66" t="s">
        <v>30886</v>
      </c>
      <c r="E548" s="66" t="s">
        <v>5886</v>
      </c>
      <c r="F548" s="72">
        <v>1</v>
      </c>
      <c r="G548" s="72">
        <v>3</v>
      </c>
      <c r="H548" s="72">
        <v>2</v>
      </c>
      <c r="I548" s="72">
        <v>1</v>
      </c>
      <c r="J548" s="72">
        <v>3</v>
      </c>
      <c r="K548" s="72">
        <v>11</v>
      </c>
      <c r="L548" s="72">
        <v>2</v>
      </c>
    </row>
    <row r="549" spans="1:12" x14ac:dyDescent="0.25">
      <c r="A549" s="66" t="s">
        <v>29760</v>
      </c>
      <c r="B549" s="66" t="s">
        <v>5121</v>
      </c>
      <c r="C549" s="67">
        <v>500000</v>
      </c>
      <c r="D549" s="66" t="s">
        <v>30887</v>
      </c>
      <c r="E549" s="66" t="s">
        <v>5887</v>
      </c>
      <c r="F549" s="72">
        <v>1</v>
      </c>
      <c r="G549" s="72">
        <v>3</v>
      </c>
      <c r="H549" s="72">
        <v>2</v>
      </c>
      <c r="I549" s="72">
        <v>1</v>
      </c>
      <c r="J549" s="72">
        <v>3</v>
      </c>
      <c r="K549" s="72">
        <v>12</v>
      </c>
      <c r="L549" s="72">
        <v>1</v>
      </c>
    </row>
    <row r="550" spans="1:12" x14ac:dyDescent="0.25">
      <c r="A550" s="66" t="s">
        <v>29761</v>
      </c>
      <c r="B550" s="66" t="s">
        <v>5122</v>
      </c>
      <c r="C550" s="67">
        <v>500000</v>
      </c>
      <c r="D550" s="66" t="s">
        <v>30888</v>
      </c>
      <c r="E550" s="66" t="s">
        <v>5888</v>
      </c>
      <c r="F550" s="72">
        <v>1</v>
      </c>
      <c r="G550" s="72">
        <v>3</v>
      </c>
      <c r="H550" s="72">
        <v>2</v>
      </c>
      <c r="I550" s="72">
        <v>1</v>
      </c>
      <c r="J550" s="72">
        <v>3</v>
      </c>
      <c r="K550" s="72">
        <v>12</v>
      </c>
      <c r="L550" s="72">
        <v>2</v>
      </c>
    </row>
    <row r="551" spans="1:12" x14ac:dyDescent="0.25">
      <c r="A551" s="66" t="s">
        <v>29762</v>
      </c>
      <c r="B551" s="66" t="s">
        <v>5123</v>
      </c>
      <c r="C551" s="67">
        <v>500000</v>
      </c>
      <c r="D551" s="66" t="s">
        <v>30889</v>
      </c>
      <c r="E551" s="66" t="s">
        <v>5889</v>
      </c>
      <c r="F551" s="72">
        <v>1</v>
      </c>
      <c r="G551" s="72">
        <v>3</v>
      </c>
      <c r="H551" s="72">
        <v>2</v>
      </c>
      <c r="I551" s="72">
        <v>1</v>
      </c>
      <c r="J551" s="72">
        <v>3</v>
      </c>
      <c r="K551" s="72">
        <v>12</v>
      </c>
      <c r="L551" s="72">
        <v>3</v>
      </c>
    </row>
    <row r="552" spans="1:12" x14ac:dyDescent="0.25">
      <c r="A552" s="66" t="s">
        <v>29763</v>
      </c>
      <c r="B552" s="66" t="s">
        <v>5124</v>
      </c>
      <c r="C552" s="67">
        <v>500000</v>
      </c>
      <c r="D552" s="66" t="s">
        <v>30890</v>
      </c>
      <c r="E552" s="66" t="s">
        <v>5890</v>
      </c>
      <c r="F552" s="72">
        <v>1</v>
      </c>
      <c r="G552" s="72">
        <v>3</v>
      </c>
      <c r="H552" s="72">
        <v>2</v>
      </c>
      <c r="I552" s="72">
        <v>1</v>
      </c>
      <c r="J552" s="72">
        <v>3</v>
      </c>
      <c r="K552" s="72">
        <v>12</v>
      </c>
      <c r="L552" s="72">
        <v>4</v>
      </c>
    </row>
    <row r="553" spans="1:12" x14ac:dyDescent="0.25">
      <c r="A553" s="66" t="s">
        <v>29764</v>
      </c>
      <c r="B553" s="66" t="s">
        <v>4729</v>
      </c>
      <c r="C553" s="67">
        <v>500000</v>
      </c>
      <c r="D553" s="66" t="s">
        <v>30891</v>
      </c>
      <c r="E553" s="66" t="s">
        <v>5891</v>
      </c>
      <c r="F553" s="72">
        <v>1</v>
      </c>
      <c r="G553" s="72">
        <v>3</v>
      </c>
      <c r="H553" s="72">
        <v>2</v>
      </c>
      <c r="I553" s="72">
        <v>1</v>
      </c>
      <c r="J553" s="72">
        <v>3</v>
      </c>
      <c r="K553" s="72">
        <v>12</v>
      </c>
      <c r="L553" s="72">
        <v>5</v>
      </c>
    </row>
    <row r="554" spans="1:12" x14ac:dyDescent="0.25">
      <c r="A554" s="66" t="s">
        <v>29765</v>
      </c>
      <c r="B554" s="66" t="s">
        <v>5125</v>
      </c>
      <c r="C554" s="67">
        <v>500000</v>
      </c>
      <c r="D554" s="66" t="s">
        <v>30892</v>
      </c>
      <c r="E554" s="66" t="s">
        <v>5892</v>
      </c>
      <c r="F554" s="72">
        <v>1</v>
      </c>
      <c r="G554" s="72">
        <v>3</v>
      </c>
      <c r="H554" s="72">
        <v>2</v>
      </c>
      <c r="I554" s="72">
        <v>1</v>
      </c>
      <c r="J554" s="72">
        <v>3</v>
      </c>
      <c r="K554" s="72">
        <v>12</v>
      </c>
      <c r="L554" s="72">
        <v>6</v>
      </c>
    </row>
    <row r="555" spans="1:12" x14ac:dyDescent="0.25">
      <c r="A555" s="66" t="s">
        <v>29766</v>
      </c>
      <c r="B555" s="66" t="s">
        <v>5126</v>
      </c>
      <c r="C555" s="67">
        <v>500000</v>
      </c>
      <c r="D555" s="66" t="s">
        <v>30893</v>
      </c>
      <c r="E555" s="66" t="s">
        <v>5893</v>
      </c>
      <c r="F555" s="72">
        <v>1</v>
      </c>
      <c r="G555" s="72">
        <v>3</v>
      </c>
      <c r="H555" s="72">
        <v>2</v>
      </c>
      <c r="I555" s="72">
        <v>1</v>
      </c>
      <c r="J555" s="72">
        <v>3</v>
      </c>
      <c r="K555" s="72">
        <v>12</v>
      </c>
      <c r="L555" s="72">
        <v>7</v>
      </c>
    </row>
    <row r="556" spans="1:12" x14ac:dyDescent="0.25">
      <c r="A556" s="66" t="s">
        <v>29767</v>
      </c>
      <c r="B556" s="66" t="s">
        <v>5127</v>
      </c>
      <c r="C556" s="67">
        <v>500000</v>
      </c>
      <c r="D556" s="66" t="s">
        <v>30894</v>
      </c>
      <c r="E556" s="66" t="s">
        <v>5894</v>
      </c>
      <c r="F556" s="72">
        <v>1</v>
      </c>
      <c r="G556" s="72">
        <v>3</v>
      </c>
      <c r="H556" s="72">
        <v>2</v>
      </c>
      <c r="I556" s="72">
        <v>1</v>
      </c>
      <c r="J556" s="72">
        <v>3</v>
      </c>
      <c r="K556" s="72">
        <v>12</v>
      </c>
      <c r="L556" s="72">
        <v>8</v>
      </c>
    </row>
    <row r="557" spans="1:12" x14ac:dyDescent="0.25">
      <c r="A557" s="66" t="s">
        <v>29768</v>
      </c>
      <c r="B557" s="66" t="s">
        <v>5128</v>
      </c>
      <c r="C557" s="67">
        <v>500000</v>
      </c>
      <c r="D557" s="66" t="s">
        <v>30895</v>
      </c>
      <c r="E557" s="66" t="s">
        <v>5895</v>
      </c>
      <c r="F557" s="72">
        <v>1</v>
      </c>
      <c r="G557" s="72">
        <v>3</v>
      </c>
      <c r="H557" s="72">
        <v>2</v>
      </c>
      <c r="I557" s="72">
        <v>1</v>
      </c>
      <c r="J557" s="72">
        <v>3</v>
      </c>
      <c r="K557" s="72">
        <v>12</v>
      </c>
      <c r="L557" s="72">
        <v>9</v>
      </c>
    </row>
    <row r="558" spans="1:12" x14ac:dyDescent="0.25">
      <c r="A558" s="66" t="s">
        <v>29769</v>
      </c>
      <c r="B558" s="66" t="s">
        <v>5129</v>
      </c>
      <c r="C558" s="67">
        <v>500000</v>
      </c>
      <c r="D558" s="66" t="s">
        <v>30896</v>
      </c>
      <c r="E558" s="66" t="s">
        <v>5896</v>
      </c>
      <c r="F558" s="72">
        <v>1</v>
      </c>
      <c r="G558" s="72">
        <v>3</v>
      </c>
      <c r="H558" s="72">
        <v>2</v>
      </c>
      <c r="I558" s="72">
        <v>1</v>
      </c>
      <c r="J558" s="72">
        <v>3</v>
      </c>
      <c r="K558" s="72">
        <v>12</v>
      </c>
      <c r="L558" s="72">
        <v>10</v>
      </c>
    </row>
    <row r="559" spans="1:12" x14ac:dyDescent="0.25">
      <c r="A559" s="66" t="s">
        <v>30298</v>
      </c>
      <c r="B559" s="66" t="s">
        <v>4816</v>
      </c>
      <c r="C559" s="67">
        <v>500000</v>
      </c>
      <c r="D559" s="66" t="s">
        <v>30897</v>
      </c>
      <c r="E559" s="66" t="s">
        <v>5897</v>
      </c>
      <c r="F559" s="72">
        <v>1</v>
      </c>
      <c r="G559" s="72">
        <v>3</v>
      </c>
      <c r="H559" s="72">
        <v>2</v>
      </c>
      <c r="I559" s="72">
        <v>1</v>
      </c>
      <c r="J559" s="72">
        <v>3</v>
      </c>
      <c r="K559" s="72">
        <v>12</v>
      </c>
      <c r="L559" s="72">
        <v>11</v>
      </c>
    </row>
    <row r="560" spans="1:12" x14ac:dyDescent="0.25">
      <c r="A560" s="66" t="s">
        <v>30299</v>
      </c>
      <c r="B560" s="66" t="s">
        <v>4817</v>
      </c>
      <c r="C560" s="67">
        <v>500000</v>
      </c>
      <c r="D560" s="66" t="s">
        <v>30898</v>
      </c>
      <c r="E560" s="66" t="s">
        <v>5898</v>
      </c>
      <c r="F560" s="72">
        <v>1</v>
      </c>
      <c r="G560" s="72">
        <v>3</v>
      </c>
      <c r="H560" s="72">
        <v>2</v>
      </c>
      <c r="I560" s="72">
        <v>1</v>
      </c>
      <c r="J560" s="72">
        <v>3</v>
      </c>
      <c r="K560" s="72">
        <v>12</v>
      </c>
      <c r="L560" s="72">
        <v>12</v>
      </c>
    </row>
    <row r="561" spans="1:12" x14ac:dyDescent="0.25">
      <c r="A561" s="66" t="s">
        <v>30300</v>
      </c>
      <c r="B561" s="66" t="s">
        <v>4818</v>
      </c>
      <c r="C561" s="67">
        <v>500000</v>
      </c>
      <c r="D561" s="66" t="s">
        <v>30899</v>
      </c>
      <c r="E561" s="66" t="s">
        <v>5899</v>
      </c>
      <c r="F561" s="72">
        <v>1</v>
      </c>
      <c r="G561" s="72">
        <v>3</v>
      </c>
      <c r="H561" s="72">
        <v>2</v>
      </c>
      <c r="I561" s="72">
        <v>1</v>
      </c>
      <c r="J561" s="72">
        <v>3</v>
      </c>
      <c r="K561" s="72">
        <v>12</v>
      </c>
      <c r="L561" s="72">
        <v>13</v>
      </c>
    </row>
    <row r="562" spans="1:12" x14ac:dyDescent="0.25">
      <c r="A562" s="66" t="s">
        <v>30301</v>
      </c>
      <c r="B562" s="66" t="s">
        <v>4819</v>
      </c>
      <c r="C562" s="67">
        <v>500000</v>
      </c>
      <c r="D562" s="66" t="s">
        <v>30900</v>
      </c>
      <c r="E562" s="66" t="s">
        <v>5900</v>
      </c>
      <c r="F562" s="72">
        <v>1</v>
      </c>
      <c r="G562" s="72">
        <v>3</v>
      </c>
      <c r="H562" s="72">
        <v>2</v>
      </c>
      <c r="I562" s="72">
        <v>1</v>
      </c>
      <c r="J562" s="72">
        <v>3</v>
      </c>
      <c r="K562" s="72">
        <v>12</v>
      </c>
      <c r="L562" s="72">
        <v>14</v>
      </c>
    </row>
    <row r="563" spans="1:12" x14ac:dyDescent="0.25">
      <c r="A563" s="66" t="s">
        <v>30302</v>
      </c>
      <c r="B563" s="66" t="s">
        <v>4820</v>
      </c>
      <c r="C563" s="67">
        <v>500000</v>
      </c>
      <c r="D563" s="66" t="s">
        <v>30901</v>
      </c>
      <c r="E563" s="66" t="s">
        <v>5901</v>
      </c>
      <c r="F563" s="72">
        <v>1</v>
      </c>
      <c r="G563" s="72">
        <v>3</v>
      </c>
      <c r="H563" s="72">
        <v>2</v>
      </c>
      <c r="I563" s="72">
        <v>1</v>
      </c>
      <c r="J563" s="72">
        <v>3</v>
      </c>
      <c r="K563" s="72">
        <v>12</v>
      </c>
      <c r="L563" s="72">
        <v>15</v>
      </c>
    </row>
    <row r="564" spans="1:12" x14ac:dyDescent="0.25">
      <c r="A564" s="66" t="s">
        <v>30303</v>
      </c>
      <c r="B564" s="66" t="s">
        <v>4821</v>
      </c>
      <c r="C564" s="67">
        <v>500000</v>
      </c>
      <c r="D564" s="66" t="s">
        <v>30902</v>
      </c>
      <c r="E564" s="66" t="s">
        <v>5902</v>
      </c>
      <c r="F564" s="72">
        <v>1</v>
      </c>
      <c r="G564" s="72">
        <v>3</v>
      </c>
      <c r="H564" s="72">
        <v>2</v>
      </c>
      <c r="I564" s="72">
        <v>1</v>
      </c>
      <c r="J564" s="72">
        <v>3</v>
      </c>
      <c r="K564" s="72">
        <v>12</v>
      </c>
      <c r="L564" s="72">
        <v>16</v>
      </c>
    </row>
    <row r="565" spans="1:12" x14ac:dyDescent="0.25">
      <c r="A565" s="66" t="s">
        <v>30304</v>
      </c>
      <c r="B565" s="66" t="s">
        <v>4822</v>
      </c>
      <c r="C565" s="67">
        <v>500000</v>
      </c>
      <c r="D565" s="66" t="s">
        <v>30903</v>
      </c>
      <c r="E565" s="66" t="s">
        <v>5903</v>
      </c>
      <c r="F565" s="72">
        <v>1</v>
      </c>
      <c r="G565" s="72">
        <v>3</v>
      </c>
      <c r="H565" s="72">
        <v>2</v>
      </c>
      <c r="I565" s="72">
        <v>1</v>
      </c>
      <c r="J565" s="72">
        <v>3</v>
      </c>
      <c r="K565" s="72">
        <v>12</v>
      </c>
      <c r="L565" s="72">
        <v>17</v>
      </c>
    </row>
    <row r="566" spans="1:12" x14ac:dyDescent="0.25">
      <c r="A566" s="66" t="s">
        <v>30305</v>
      </c>
      <c r="B566" s="66" t="s">
        <v>4823</v>
      </c>
      <c r="C566" s="67">
        <v>500000</v>
      </c>
      <c r="D566" s="66" t="s">
        <v>30904</v>
      </c>
      <c r="E566" s="66" t="s">
        <v>5904</v>
      </c>
      <c r="F566" s="72">
        <v>1</v>
      </c>
      <c r="G566" s="72">
        <v>3</v>
      </c>
      <c r="H566" s="72">
        <v>2</v>
      </c>
      <c r="I566" s="72">
        <v>1</v>
      </c>
      <c r="J566" s="72">
        <v>3</v>
      </c>
      <c r="K566" s="72">
        <v>12</v>
      </c>
      <c r="L566" s="72">
        <v>18</v>
      </c>
    </row>
    <row r="567" spans="1:12" x14ac:dyDescent="0.25">
      <c r="A567" s="66" t="s">
        <v>30306</v>
      </c>
      <c r="B567" s="66" t="s">
        <v>4824</v>
      </c>
      <c r="C567" s="67">
        <v>500000</v>
      </c>
      <c r="D567" s="66" t="s">
        <v>30905</v>
      </c>
      <c r="E567" s="66" t="s">
        <v>5905</v>
      </c>
      <c r="F567" s="72">
        <v>1</v>
      </c>
      <c r="G567" s="72">
        <v>3</v>
      </c>
      <c r="H567" s="72">
        <v>2</v>
      </c>
      <c r="I567" s="72">
        <v>1</v>
      </c>
      <c r="J567" s="72">
        <v>3</v>
      </c>
      <c r="K567" s="72">
        <v>12</v>
      </c>
      <c r="L567" s="72">
        <v>19</v>
      </c>
    </row>
    <row r="568" spans="1:12" x14ac:dyDescent="0.25">
      <c r="A568" s="66" t="s">
        <v>30307</v>
      </c>
      <c r="B568" s="66" t="s">
        <v>4825</v>
      </c>
      <c r="C568" s="67">
        <v>500000</v>
      </c>
      <c r="D568" s="66" t="s">
        <v>30906</v>
      </c>
      <c r="E568" s="66" t="s">
        <v>5906</v>
      </c>
      <c r="F568" s="72">
        <v>1</v>
      </c>
      <c r="G568" s="72">
        <v>3</v>
      </c>
      <c r="H568" s="72">
        <v>2</v>
      </c>
      <c r="I568" s="72">
        <v>1</v>
      </c>
      <c r="J568" s="72">
        <v>3</v>
      </c>
      <c r="K568" s="72">
        <v>12</v>
      </c>
      <c r="L568" s="72">
        <v>20</v>
      </c>
    </row>
    <row r="569" spans="1:12" x14ac:dyDescent="0.25">
      <c r="A569" s="66" t="s">
        <v>30308</v>
      </c>
      <c r="B569" s="66" t="s">
        <v>4826</v>
      </c>
      <c r="C569" s="67">
        <v>500000</v>
      </c>
      <c r="D569" s="66" t="s">
        <v>30907</v>
      </c>
      <c r="E569" s="66" t="s">
        <v>5907</v>
      </c>
      <c r="F569" s="72">
        <v>1</v>
      </c>
      <c r="G569" s="72">
        <v>3</v>
      </c>
      <c r="H569" s="72">
        <v>2</v>
      </c>
      <c r="I569" s="72">
        <v>1</v>
      </c>
      <c r="J569" s="72">
        <v>3</v>
      </c>
      <c r="K569" s="72">
        <v>12</v>
      </c>
      <c r="L569" s="72">
        <v>21</v>
      </c>
    </row>
    <row r="570" spans="1:12" x14ac:dyDescent="0.25">
      <c r="A570" s="66" t="s">
        <v>30308</v>
      </c>
      <c r="B570" s="66" t="s">
        <v>4826</v>
      </c>
      <c r="C570" s="67">
        <v>500000</v>
      </c>
      <c r="D570" s="66" t="s">
        <v>30908</v>
      </c>
      <c r="E570" s="66" t="s">
        <v>5908</v>
      </c>
      <c r="F570" s="72">
        <v>1</v>
      </c>
      <c r="G570" s="72">
        <v>3</v>
      </c>
      <c r="H570" s="72">
        <v>2</v>
      </c>
      <c r="I570" s="72">
        <v>1</v>
      </c>
      <c r="J570" s="72">
        <v>3</v>
      </c>
      <c r="K570" s="72">
        <v>12</v>
      </c>
      <c r="L570" s="72">
        <v>22</v>
      </c>
    </row>
    <row r="571" spans="1:12" x14ac:dyDescent="0.25">
      <c r="A571" s="66" t="s">
        <v>30309</v>
      </c>
      <c r="B571" s="66" t="s">
        <v>4828</v>
      </c>
      <c r="C571" s="67">
        <v>500000</v>
      </c>
      <c r="D571" s="66" t="s">
        <v>30909</v>
      </c>
      <c r="E571" s="66" t="s">
        <v>5909</v>
      </c>
      <c r="F571" s="72">
        <v>1</v>
      </c>
      <c r="G571" s="72">
        <v>3</v>
      </c>
      <c r="H571" s="72">
        <v>2</v>
      </c>
      <c r="I571" s="72">
        <v>1</v>
      </c>
      <c r="J571" s="72">
        <v>3</v>
      </c>
      <c r="K571" s="72">
        <v>12</v>
      </c>
      <c r="L571" s="72">
        <v>23</v>
      </c>
    </row>
    <row r="572" spans="1:12" x14ac:dyDescent="0.25">
      <c r="A572" s="66" t="s">
        <v>30309</v>
      </c>
      <c r="B572" s="66" t="s">
        <v>4828</v>
      </c>
      <c r="C572" s="67">
        <v>500000</v>
      </c>
      <c r="D572" s="66" t="s">
        <v>30910</v>
      </c>
      <c r="E572" s="66" t="s">
        <v>5910</v>
      </c>
      <c r="F572" s="72">
        <v>1</v>
      </c>
      <c r="G572" s="72">
        <v>3</v>
      </c>
      <c r="H572" s="72">
        <v>2</v>
      </c>
      <c r="I572" s="72">
        <v>1</v>
      </c>
      <c r="J572" s="72">
        <v>3</v>
      </c>
      <c r="K572" s="72">
        <v>12</v>
      </c>
      <c r="L572" s="72">
        <v>24</v>
      </c>
    </row>
    <row r="573" spans="1:12" x14ac:dyDescent="0.25">
      <c r="A573" s="66" t="s">
        <v>30310</v>
      </c>
      <c r="B573" s="66" t="s">
        <v>5130</v>
      </c>
      <c r="C573" s="67">
        <v>500000</v>
      </c>
      <c r="D573" s="66" t="s">
        <v>30911</v>
      </c>
      <c r="E573" s="66" t="s">
        <v>5911</v>
      </c>
      <c r="F573" s="72">
        <v>1</v>
      </c>
      <c r="G573" s="72">
        <v>3</v>
      </c>
      <c r="H573" s="72">
        <v>2</v>
      </c>
      <c r="I573" s="72">
        <v>1</v>
      </c>
      <c r="J573" s="72">
        <v>3</v>
      </c>
      <c r="K573" s="72">
        <v>12</v>
      </c>
      <c r="L573" s="72">
        <v>25</v>
      </c>
    </row>
    <row r="574" spans="1:12" x14ac:dyDescent="0.25">
      <c r="A574" s="66" t="s">
        <v>30310</v>
      </c>
      <c r="B574" s="66" t="s">
        <v>5130</v>
      </c>
      <c r="C574" s="67">
        <v>500000</v>
      </c>
      <c r="D574" s="66" t="s">
        <v>30912</v>
      </c>
      <c r="E574" s="66" t="s">
        <v>5912</v>
      </c>
      <c r="F574" s="72">
        <v>1</v>
      </c>
      <c r="G574" s="72">
        <v>3</v>
      </c>
      <c r="H574" s="72">
        <v>2</v>
      </c>
      <c r="I574" s="72">
        <v>1</v>
      </c>
      <c r="J574" s="72">
        <v>3</v>
      </c>
      <c r="K574" s="72">
        <v>12</v>
      </c>
      <c r="L574" s="72">
        <v>26</v>
      </c>
    </row>
    <row r="575" spans="1:12" x14ac:dyDescent="0.25">
      <c r="A575" s="66" t="s">
        <v>30311</v>
      </c>
      <c r="B575" s="66" t="s">
        <v>4702</v>
      </c>
      <c r="C575" s="67">
        <v>500000</v>
      </c>
      <c r="D575" s="66" t="s">
        <v>30913</v>
      </c>
      <c r="E575" s="66" t="s">
        <v>5913</v>
      </c>
      <c r="F575" s="72">
        <v>1</v>
      </c>
      <c r="G575" s="72">
        <v>3</v>
      </c>
      <c r="H575" s="72">
        <v>2</v>
      </c>
      <c r="I575" s="72">
        <v>1</v>
      </c>
      <c r="J575" s="72">
        <v>3</v>
      </c>
      <c r="K575" s="72">
        <v>12</v>
      </c>
      <c r="L575" s="72">
        <v>27</v>
      </c>
    </row>
    <row r="576" spans="1:12" x14ac:dyDescent="0.25">
      <c r="A576" s="66" t="s">
        <v>30311</v>
      </c>
      <c r="B576" s="66" t="s">
        <v>4702</v>
      </c>
      <c r="C576" s="67">
        <v>500000</v>
      </c>
      <c r="D576" s="66" t="s">
        <v>30914</v>
      </c>
      <c r="E576" s="66" t="s">
        <v>5914</v>
      </c>
      <c r="F576" s="72">
        <v>1</v>
      </c>
      <c r="G576" s="72">
        <v>3</v>
      </c>
      <c r="H576" s="72">
        <v>2</v>
      </c>
      <c r="I576" s="72">
        <v>1</v>
      </c>
      <c r="J576" s="72">
        <v>3</v>
      </c>
      <c r="K576" s="72">
        <v>12</v>
      </c>
      <c r="L576" s="72">
        <v>28</v>
      </c>
    </row>
    <row r="577" spans="1:12" x14ac:dyDescent="0.25">
      <c r="A577" s="66" t="s">
        <v>30312</v>
      </c>
      <c r="B577" s="66" t="s">
        <v>5131</v>
      </c>
      <c r="C577" s="67">
        <v>500000</v>
      </c>
      <c r="D577" s="66" t="s">
        <v>30915</v>
      </c>
      <c r="E577" s="66" t="s">
        <v>5915</v>
      </c>
      <c r="F577" s="72">
        <v>1</v>
      </c>
      <c r="G577" s="72">
        <v>3</v>
      </c>
      <c r="H577" s="72">
        <v>2</v>
      </c>
      <c r="I577" s="72">
        <v>1</v>
      </c>
      <c r="J577" s="72">
        <v>3</v>
      </c>
      <c r="K577" s="72">
        <v>12</v>
      </c>
      <c r="L577" s="72">
        <v>29</v>
      </c>
    </row>
    <row r="578" spans="1:12" x14ac:dyDescent="0.25">
      <c r="A578" s="66" t="s">
        <v>30312</v>
      </c>
      <c r="B578" s="66" t="s">
        <v>5131</v>
      </c>
      <c r="C578" s="67">
        <v>500000</v>
      </c>
      <c r="D578" s="66" t="s">
        <v>30916</v>
      </c>
      <c r="E578" s="66" t="s">
        <v>5916</v>
      </c>
      <c r="F578" s="72">
        <v>1</v>
      </c>
      <c r="G578" s="72">
        <v>3</v>
      </c>
      <c r="H578" s="72">
        <v>2</v>
      </c>
      <c r="I578" s="72">
        <v>1</v>
      </c>
      <c r="J578" s="72">
        <v>3</v>
      </c>
      <c r="K578" s="72">
        <v>12</v>
      </c>
      <c r="L578" s="72">
        <v>30</v>
      </c>
    </row>
    <row r="579" spans="1:12" x14ac:dyDescent="0.25">
      <c r="A579" s="66" t="s">
        <v>30313</v>
      </c>
      <c r="B579" s="66" t="s">
        <v>4829</v>
      </c>
      <c r="C579" s="67">
        <v>500000</v>
      </c>
      <c r="D579" s="66" t="s">
        <v>30917</v>
      </c>
      <c r="E579" s="66" t="s">
        <v>5917</v>
      </c>
      <c r="F579" s="72">
        <v>1</v>
      </c>
      <c r="G579" s="72">
        <v>3</v>
      </c>
      <c r="H579" s="72">
        <v>2</v>
      </c>
      <c r="I579" s="72">
        <v>1</v>
      </c>
      <c r="J579" s="72">
        <v>3</v>
      </c>
      <c r="K579" s="72">
        <v>12</v>
      </c>
      <c r="L579" s="72">
        <v>31</v>
      </c>
    </row>
    <row r="580" spans="1:12" x14ac:dyDescent="0.25">
      <c r="A580" s="66" t="s">
        <v>30314</v>
      </c>
      <c r="B580" s="66" t="s">
        <v>5132</v>
      </c>
      <c r="C580" s="67">
        <v>500000</v>
      </c>
      <c r="D580" s="66" t="s">
        <v>30918</v>
      </c>
      <c r="E580" s="66" t="s">
        <v>5918</v>
      </c>
      <c r="F580" s="72">
        <v>1</v>
      </c>
      <c r="G580" s="72">
        <v>3</v>
      </c>
      <c r="H580" s="72">
        <v>2</v>
      </c>
      <c r="I580" s="72">
        <v>1</v>
      </c>
      <c r="J580" s="72">
        <v>3</v>
      </c>
      <c r="K580" s="72">
        <v>12</v>
      </c>
      <c r="L580" s="72">
        <v>32</v>
      </c>
    </row>
    <row r="581" spans="1:12" x14ac:dyDescent="0.25">
      <c r="A581" s="66" t="s">
        <v>30315</v>
      </c>
      <c r="B581" s="66" t="s">
        <v>5133</v>
      </c>
      <c r="C581" s="67">
        <v>500000</v>
      </c>
      <c r="D581" s="66" t="s">
        <v>30919</v>
      </c>
      <c r="E581" s="66" t="s">
        <v>5919</v>
      </c>
      <c r="F581" s="72">
        <v>1</v>
      </c>
      <c r="G581" s="72">
        <v>3</v>
      </c>
      <c r="H581" s="72">
        <v>2</v>
      </c>
      <c r="I581" s="72">
        <v>1</v>
      </c>
      <c r="J581" s="72">
        <v>3</v>
      </c>
      <c r="K581" s="72">
        <v>12</v>
      </c>
      <c r="L581" s="72">
        <v>33</v>
      </c>
    </row>
    <row r="582" spans="1:12" x14ac:dyDescent="0.25">
      <c r="A582" s="66" t="s">
        <v>30316</v>
      </c>
      <c r="B582" s="66" t="s">
        <v>4827</v>
      </c>
      <c r="C582" s="67">
        <v>500000</v>
      </c>
      <c r="D582" s="66" t="s">
        <v>30920</v>
      </c>
      <c r="E582" s="66" t="s">
        <v>5920</v>
      </c>
      <c r="F582" s="72">
        <v>1</v>
      </c>
      <c r="G582" s="72">
        <v>3</v>
      </c>
      <c r="H582" s="72">
        <v>2</v>
      </c>
      <c r="I582" s="72">
        <v>1</v>
      </c>
      <c r="J582" s="72">
        <v>3</v>
      </c>
      <c r="K582" s="72">
        <v>12</v>
      </c>
      <c r="L582" s="72">
        <v>34</v>
      </c>
    </row>
    <row r="583" spans="1:12" x14ac:dyDescent="0.25">
      <c r="A583" s="66" t="s">
        <v>30317</v>
      </c>
      <c r="B583" s="66" t="s">
        <v>5134</v>
      </c>
      <c r="C583" s="67">
        <v>500000</v>
      </c>
      <c r="D583" s="66" t="s">
        <v>30921</v>
      </c>
      <c r="E583" s="66" t="s">
        <v>5921</v>
      </c>
      <c r="F583" s="72">
        <v>1</v>
      </c>
      <c r="G583" s="72">
        <v>3</v>
      </c>
      <c r="H583" s="72">
        <v>2</v>
      </c>
      <c r="I583" s="72">
        <v>1</v>
      </c>
      <c r="J583" s="72">
        <v>3</v>
      </c>
      <c r="K583" s="72">
        <v>12</v>
      </c>
      <c r="L583" s="72">
        <v>35</v>
      </c>
    </row>
    <row r="584" spans="1:12" x14ac:dyDescent="0.25">
      <c r="A584" s="66" t="s">
        <v>30318</v>
      </c>
      <c r="B584" s="66" t="s">
        <v>5135</v>
      </c>
      <c r="C584" s="67">
        <v>500000</v>
      </c>
      <c r="D584" s="66" t="s">
        <v>30922</v>
      </c>
      <c r="E584" s="66" t="s">
        <v>5922</v>
      </c>
      <c r="F584" s="72">
        <v>1</v>
      </c>
      <c r="G584" s="72">
        <v>3</v>
      </c>
      <c r="H584" s="72">
        <v>2</v>
      </c>
      <c r="I584" s="72">
        <v>1</v>
      </c>
      <c r="J584" s="72">
        <v>3</v>
      </c>
      <c r="K584" s="72">
        <v>13</v>
      </c>
      <c r="L584" s="72">
        <v>1</v>
      </c>
    </row>
    <row r="585" spans="1:12" x14ac:dyDescent="0.25">
      <c r="A585" s="66" t="s">
        <v>30319</v>
      </c>
      <c r="B585" s="66" t="s">
        <v>5136</v>
      </c>
      <c r="C585" s="67">
        <v>500000</v>
      </c>
      <c r="D585" s="66" t="s">
        <v>30923</v>
      </c>
      <c r="E585" s="66" t="s">
        <v>5923</v>
      </c>
      <c r="F585" s="72">
        <v>1</v>
      </c>
      <c r="G585" s="72">
        <v>3</v>
      </c>
      <c r="H585" s="72">
        <v>2</v>
      </c>
      <c r="I585" s="72">
        <v>1</v>
      </c>
      <c r="J585" s="72">
        <v>3</v>
      </c>
      <c r="K585" s="72">
        <v>13</v>
      </c>
      <c r="L585" s="72">
        <v>2</v>
      </c>
    </row>
    <row r="586" spans="1:12" x14ac:dyDescent="0.25">
      <c r="A586" s="66" t="s">
        <v>30320</v>
      </c>
      <c r="B586" s="66" t="s">
        <v>5137</v>
      </c>
      <c r="C586" s="67">
        <v>500000</v>
      </c>
      <c r="D586" s="66" t="s">
        <v>30924</v>
      </c>
      <c r="E586" s="66" t="s">
        <v>5924</v>
      </c>
      <c r="F586" s="72">
        <v>1</v>
      </c>
      <c r="G586" s="72">
        <v>3</v>
      </c>
      <c r="H586" s="72">
        <v>2</v>
      </c>
      <c r="I586" s="72">
        <v>1</v>
      </c>
      <c r="J586" s="72">
        <v>3</v>
      </c>
      <c r="K586" s="72">
        <v>13</v>
      </c>
      <c r="L586" s="72">
        <v>3</v>
      </c>
    </row>
    <row r="587" spans="1:12" x14ac:dyDescent="0.25">
      <c r="A587" s="66" t="s">
        <v>30321</v>
      </c>
      <c r="B587" s="66" t="s">
        <v>5138</v>
      </c>
      <c r="C587" s="67">
        <v>500000</v>
      </c>
      <c r="D587" s="66" t="s">
        <v>30925</v>
      </c>
      <c r="E587" s="66" t="s">
        <v>5925</v>
      </c>
      <c r="F587" s="72">
        <v>1</v>
      </c>
      <c r="G587" s="72">
        <v>3</v>
      </c>
      <c r="H587" s="72">
        <v>2</v>
      </c>
      <c r="I587" s="72">
        <v>1</v>
      </c>
      <c r="J587" s="72">
        <v>3</v>
      </c>
      <c r="K587" s="72">
        <v>13</v>
      </c>
      <c r="L587" s="72">
        <v>4</v>
      </c>
    </row>
    <row r="588" spans="1:12" x14ac:dyDescent="0.25">
      <c r="A588" s="66" t="s">
        <v>30322</v>
      </c>
      <c r="B588" s="66" t="s">
        <v>5139</v>
      </c>
      <c r="C588" s="67">
        <v>500000</v>
      </c>
      <c r="D588" s="66" t="s">
        <v>30926</v>
      </c>
      <c r="E588" s="66" t="s">
        <v>5926</v>
      </c>
      <c r="F588" s="72">
        <v>1</v>
      </c>
      <c r="G588" s="72">
        <v>3</v>
      </c>
      <c r="H588" s="72">
        <v>2</v>
      </c>
      <c r="I588" s="72">
        <v>1</v>
      </c>
      <c r="J588" s="72">
        <v>3</v>
      </c>
      <c r="K588" s="72">
        <v>13</v>
      </c>
      <c r="L588" s="72">
        <v>5</v>
      </c>
    </row>
    <row r="589" spans="1:12" x14ac:dyDescent="0.25">
      <c r="A589" s="66" t="s">
        <v>30323</v>
      </c>
      <c r="B589" s="66" t="s">
        <v>5140</v>
      </c>
      <c r="C589" s="67">
        <v>500000</v>
      </c>
      <c r="D589" s="66" t="s">
        <v>30927</v>
      </c>
      <c r="E589" s="66" t="s">
        <v>5927</v>
      </c>
      <c r="F589" s="72">
        <v>1</v>
      </c>
      <c r="G589" s="72">
        <v>3</v>
      </c>
      <c r="H589" s="72">
        <v>2</v>
      </c>
      <c r="I589" s="72">
        <v>1</v>
      </c>
      <c r="J589" s="72">
        <v>3</v>
      </c>
      <c r="K589" s="72">
        <v>13</v>
      </c>
      <c r="L589" s="72">
        <v>6</v>
      </c>
    </row>
    <row r="590" spans="1:12" x14ac:dyDescent="0.25">
      <c r="A590" s="66" t="s">
        <v>30324</v>
      </c>
      <c r="B590" s="66" t="s">
        <v>5141</v>
      </c>
      <c r="C590" s="67">
        <v>500000</v>
      </c>
      <c r="D590" s="66" t="s">
        <v>30928</v>
      </c>
      <c r="E590" s="66" t="s">
        <v>5928</v>
      </c>
      <c r="F590" s="72">
        <v>1</v>
      </c>
      <c r="G590" s="72">
        <v>3</v>
      </c>
      <c r="H590" s="72">
        <v>2</v>
      </c>
      <c r="I590" s="72">
        <v>1</v>
      </c>
      <c r="J590" s="72">
        <v>3</v>
      </c>
      <c r="K590" s="72">
        <v>13</v>
      </c>
      <c r="L590" s="72">
        <v>7</v>
      </c>
    </row>
    <row r="591" spans="1:12" x14ac:dyDescent="0.25">
      <c r="A591" s="66" t="s">
        <v>29770</v>
      </c>
      <c r="B591" s="66" t="s">
        <v>4630</v>
      </c>
      <c r="C591" s="67">
        <v>500000</v>
      </c>
      <c r="D591" s="66" t="s">
        <v>30929</v>
      </c>
      <c r="E591" s="66" t="s">
        <v>5929</v>
      </c>
      <c r="F591" s="72">
        <v>1</v>
      </c>
      <c r="G591" s="72">
        <v>3</v>
      </c>
      <c r="H591" s="72">
        <v>2</v>
      </c>
      <c r="I591" s="72">
        <v>1</v>
      </c>
      <c r="J591" s="72">
        <v>3</v>
      </c>
      <c r="K591" s="72">
        <v>13</v>
      </c>
      <c r="L591" s="72">
        <v>8</v>
      </c>
    </row>
    <row r="592" spans="1:12" x14ac:dyDescent="0.25">
      <c r="A592" s="66" t="s">
        <v>29771</v>
      </c>
      <c r="B592" s="66" t="s">
        <v>4631</v>
      </c>
      <c r="C592" s="67">
        <v>500000</v>
      </c>
      <c r="D592" s="66" t="s">
        <v>30930</v>
      </c>
      <c r="E592" s="66" t="s">
        <v>5930</v>
      </c>
      <c r="F592" s="72">
        <v>1</v>
      </c>
      <c r="G592" s="72">
        <v>3</v>
      </c>
      <c r="H592" s="72">
        <v>2</v>
      </c>
      <c r="I592" s="72">
        <v>1</v>
      </c>
      <c r="J592" s="72">
        <v>3</v>
      </c>
      <c r="K592" s="72">
        <v>13</v>
      </c>
      <c r="L592" s="72">
        <v>9</v>
      </c>
    </row>
    <row r="593" spans="1:12" x14ac:dyDescent="0.25">
      <c r="A593" s="66" t="s">
        <v>29772</v>
      </c>
      <c r="B593" s="66" t="s">
        <v>4646</v>
      </c>
      <c r="C593" s="67">
        <v>500000</v>
      </c>
      <c r="D593" s="66" t="s">
        <v>30931</v>
      </c>
      <c r="E593" s="66" t="s">
        <v>5931</v>
      </c>
      <c r="F593" s="72">
        <v>1</v>
      </c>
      <c r="G593" s="72">
        <v>3</v>
      </c>
      <c r="H593" s="72">
        <v>2</v>
      </c>
      <c r="I593" s="72">
        <v>1</v>
      </c>
      <c r="J593" s="72">
        <v>3</v>
      </c>
      <c r="K593" s="72">
        <v>13</v>
      </c>
      <c r="L593" s="72">
        <v>10</v>
      </c>
    </row>
    <row r="594" spans="1:12" x14ac:dyDescent="0.25">
      <c r="A594" s="66" t="s">
        <v>29773</v>
      </c>
      <c r="B594" s="66" t="s">
        <v>4632</v>
      </c>
      <c r="C594" s="67">
        <v>500000</v>
      </c>
      <c r="D594" s="66" t="s">
        <v>30932</v>
      </c>
      <c r="E594" s="66" t="s">
        <v>5932</v>
      </c>
      <c r="F594" s="72">
        <v>1</v>
      </c>
      <c r="G594" s="72">
        <v>3</v>
      </c>
      <c r="H594" s="72">
        <v>2</v>
      </c>
      <c r="I594" s="72">
        <v>1</v>
      </c>
      <c r="J594" s="72">
        <v>3</v>
      </c>
      <c r="K594" s="72">
        <v>13</v>
      </c>
      <c r="L594" s="72">
        <v>11</v>
      </c>
    </row>
    <row r="595" spans="1:12" x14ac:dyDescent="0.25">
      <c r="A595" s="66" t="s">
        <v>29774</v>
      </c>
      <c r="B595" s="66" t="s">
        <v>4633</v>
      </c>
      <c r="C595" s="67">
        <v>500000</v>
      </c>
      <c r="D595" s="66" t="s">
        <v>30933</v>
      </c>
      <c r="E595" s="66" t="s">
        <v>5933</v>
      </c>
      <c r="F595" s="72">
        <v>1</v>
      </c>
      <c r="G595" s="72">
        <v>3</v>
      </c>
      <c r="H595" s="72">
        <v>2</v>
      </c>
      <c r="I595" s="72">
        <v>1</v>
      </c>
      <c r="J595" s="72">
        <v>3</v>
      </c>
      <c r="K595" s="72">
        <v>13</v>
      </c>
      <c r="L595" s="72">
        <v>12</v>
      </c>
    </row>
    <row r="596" spans="1:12" x14ac:dyDescent="0.25">
      <c r="A596" s="66" t="s">
        <v>29775</v>
      </c>
      <c r="B596" s="66" t="s">
        <v>4634</v>
      </c>
      <c r="C596" s="67">
        <v>500000</v>
      </c>
      <c r="D596" s="66" t="s">
        <v>30934</v>
      </c>
      <c r="E596" s="66" t="s">
        <v>5934</v>
      </c>
      <c r="F596" s="72">
        <v>1</v>
      </c>
      <c r="G596" s="72">
        <v>3</v>
      </c>
      <c r="H596" s="72">
        <v>2</v>
      </c>
      <c r="I596" s="72">
        <v>1</v>
      </c>
      <c r="J596" s="72">
        <v>3</v>
      </c>
      <c r="K596" s="72">
        <v>13</v>
      </c>
      <c r="L596" s="72">
        <v>13</v>
      </c>
    </row>
    <row r="597" spans="1:12" x14ac:dyDescent="0.25">
      <c r="A597" s="66" t="s">
        <v>29776</v>
      </c>
      <c r="B597" s="66" t="s">
        <v>4635</v>
      </c>
      <c r="C597" s="67">
        <v>500000</v>
      </c>
      <c r="D597" s="66" t="s">
        <v>30935</v>
      </c>
      <c r="E597" s="66" t="s">
        <v>5935</v>
      </c>
      <c r="F597" s="72">
        <v>1</v>
      </c>
      <c r="G597" s="72">
        <v>3</v>
      </c>
      <c r="H597" s="72">
        <v>2</v>
      </c>
      <c r="I597" s="72">
        <v>1</v>
      </c>
      <c r="J597" s="72">
        <v>3</v>
      </c>
      <c r="K597" s="72">
        <v>13</v>
      </c>
      <c r="L597" s="72">
        <v>14</v>
      </c>
    </row>
    <row r="598" spans="1:12" x14ac:dyDescent="0.25">
      <c r="A598" s="66" t="s">
        <v>29777</v>
      </c>
      <c r="B598" s="66" t="s">
        <v>4636</v>
      </c>
      <c r="C598" s="67">
        <v>500000</v>
      </c>
      <c r="D598" s="66" t="s">
        <v>30936</v>
      </c>
      <c r="E598" s="66" t="s">
        <v>5936</v>
      </c>
      <c r="F598" s="72">
        <v>1</v>
      </c>
      <c r="G598" s="72">
        <v>3</v>
      </c>
      <c r="H598" s="72">
        <v>2</v>
      </c>
      <c r="I598" s="72">
        <v>1</v>
      </c>
      <c r="J598" s="72">
        <v>3</v>
      </c>
      <c r="K598" s="72">
        <v>14</v>
      </c>
      <c r="L598" s="72">
        <v>1</v>
      </c>
    </row>
    <row r="599" spans="1:12" x14ac:dyDescent="0.25">
      <c r="A599" s="66" t="s">
        <v>29778</v>
      </c>
      <c r="B599" s="66" t="s">
        <v>5142</v>
      </c>
      <c r="C599" s="67">
        <v>500000</v>
      </c>
      <c r="D599" s="66" t="s">
        <v>30937</v>
      </c>
      <c r="E599" s="66" t="s">
        <v>5937</v>
      </c>
      <c r="F599" s="72">
        <v>1</v>
      </c>
      <c r="G599" s="72">
        <v>3</v>
      </c>
      <c r="H599" s="72">
        <v>2</v>
      </c>
      <c r="I599" s="72">
        <v>1</v>
      </c>
      <c r="J599" s="72">
        <v>3</v>
      </c>
      <c r="K599" s="72">
        <v>14</v>
      </c>
      <c r="L599" s="72">
        <v>2</v>
      </c>
    </row>
    <row r="600" spans="1:12" x14ac:dyDescent="0.25">
      <c r="A600" s="66" t="s">
        <v>29779</v>
      </c>
      <c r="B600" s="66" t="s">
        <v>5143</v>
      </c>
      <c r="C600" s="67">
        <v>500000</v>
      </c>
      <c r="D600" s="66" t="s">
        <v>30938</v>
      </c>
      <c r="E600" s="66" t="s">
        <v>5938</v>
      </c>
      <c r="F600" s="72">
        <v>1</v>
      </c>
      <c r="G600" s="72">
        <v>3</v>
      </c>
      <c r="H600" s="72">
        <v>2</v>
      </c>
      <c r="I600" s="72">
        <v>1</v>
      </c>
      <c r="J600" s="72">
        <v>3</v>
      </c>
      <c r="K600" s="72">
        <v>14</v>
      </c>
      <c r="L600" s="72">
        <v>3</v>
      </c>
    </row>
    <row r="601" spans="1:12" x14ac:dyDescent="0.25">
      <c r="A601" s="66" t="s">
        <v>29780</v>
      </c>
      <c r="B601" s="66" t="s">
        <v>5144</v>
      </c>
      <c r="C601" s="67">
        <v>500000</v>
      </c>
      <c r="D601" s="66" t="s">
        <v>30939</v>
      </c>
      <c r="E601" s="66" t="s">
        <v>5939</v>
      </c>
      <c r="F601" s="72">
        <v>1</v>
      </c>
      <c r="G601" s="72">
        <v>3</v>
      </c>
      <c r="H601" s="72">
        <v>2</v>
      </c>
      <c r="I601" s="72">
        <v>1</v>
      </c>
      <c r="J601" s="72">
        <v>3</v>
      </c>
      <c r="K601" s="72">
        <v>14</v>
      </c>
      <c r="L601" s="72">
        <v>4</v>
      </c>
    </row>
    <row r="602" spans="1:12" x14ac:dyDescent="0.25">
      <c r="A602" s="66" t="s">
        <v>29781</v>
      </c>
      <c r="B602" s="66" t="s">
        <v>5145</v>
      </c>
      <c r="C602" s="67">
        <v>500000</v>
      </c>
      <c r="D602" s="66" t="s">
        <v>30940</v>
      </c>
      <c r="E602" s="66" t="s">
        <v>5940</v>
      </c>
      <c r="F602" s="72">
        <v>1</v>
      </c>
      <c r="G602" s="72">
        <v>3</v>
      </c>
      <c r="H602" s="72">
        <v>2</v>
      </c>
      <c r="I602" s="72">
        <v>1</v>
      </c>
      <c r="J602" s="72">
        <v>3</v>
      </c>
      <c r="K602" s="72">
        <v>14</v>
      </c>
      <c r="L602" s="72">
        <v>5</v>
      </c>
    </row>
    <row r="603" spans="1:12" x14ac:dyDescent="0.25">
      <c r="A603" s="66" t="s">
        <v>29782</v>
      </c>
      <c r="B603" s="66" t="s">
        <v>5146</v>
      </c>
      <c r="C603" s="67">
        <v>500000</v>
      </c>
      <c r="D603" s="66" t="s">
        <v>30941</v>
      </c>
      <c r="E603" s="66" t="s">
        <v>5941</v>
      </c>
      <c r="F603" s="72">
        <v>1</v>
      </c>
      <c r="G603" s="72">
        <v>3</v>
      </c>
      <c r="H603" s="72">
        <v>2</v>
      </c>
      <c r="I603" s="72">
        <v>1</v>
      </c>
      <c r="J603" s="72">
        <v>3</v>
      </c>
      <c r="K603" s="72">
        <v>14</v>
      </c>
      <c r="L603" s="72">
        <v>6</v>
      </c>
    </row>
    <row r="604" spans="1:12" x14ac:dyDescent="0.25">
      <c r="A604" s="66" t="s">
        <v>29783</v>
      </c>
      <c r="B604" s="66" t="s">
        <v>5147</v>
      </c>
      <c r="C604" s="67">
        <v>500000</v>
      </c>
      <c r="D604" s="66" t="s">
        <v>30942</v>
      </c>
      <c r="E604" s="66" t="s">
        <v>5942</v>
      </c>
      <c r="F604" s="72">
        <v>1</v>
      </c>
      <c r="G604" s="72">
        <v>3</v>
      </c>
      <c r="H604" s="72">
        <v>2</v>
      </c>
      <c r="I604" s="72">
        <v>1</v>
      </c>
      <c r="J604" s="72">
        <v>3</v>
      </c>
      <c r="K604" s="72">
        <v>14</v>
      </c>
      <c r="L604" s="72">
        <v>7</v>
      </c>
    </row>
    <row r="605" spans="1:12" x14ac:dyDescent="0.25">
      <c r="A605" s="66" t="s">
        <v>29784</v>
      </c>
      <c r="B605" s="66" t="s">
        <v>5148</v>
      </c>
      <c r="C605" s="67">
        <v>500000</v>
      </c>
      <c r="D605" s="66" t="s">
        <v>30943</v>
      </c>
      <c r="E605" s="66" t="s">
        <v>5943</v>
      </c>
      <c r="F605" s="72">
        <v>1</v>
      </c>
      <c r="G605" s="72">
        <v>3</v>
      </c>
      <c r="H605" s="72">
        <v>2</v>
      </c>
      <c r="I605" s="72">
        <v>1</v>
      </c>
      <c r="J605" s="72">
        <v>3</v>
      </c>
      <c r="K605" s="72">
        <v>14</v>
      </c>
      <c r="L605" s="72">
        <v>8</v>
      </c>
    </row>
    <row r="606" spans="1:12" x14ac:dyDescent="0.25">
      <c r="A606" s="66" t="s">
        <v>29785</v>
      </c>
      <c r="B606" s="66" t="s">
        <v>5149</v>
      </c>
      <c r="C606" s="67">
        <v>500000</v>
      </c>
      <c r="D606" s="66" t="s">
        <v>30944</v>
      </c>
      <c r="E606" s="66" t="s">
        <v>5944</v>
      </c>
      <c r="F606" s="72">
        <v>1</v>
      </c>
      <c r="G606" s="72">
        <v>3</v>
      </c>
      <c r="H606" s="72">
        <v>2</v>
      </c>
      <c r="I606" s="72">
        <v>1</v>
      </c>
      <c r="J606" s="72">
        <v>3</v>
      </c>
      <c r="K606" s="72">
        <v>14</v>
      </c>
      <c r="L606" s="72">
        <v>9</v>
      </c>
    </row>
    <row r="607" spans="1:12" x14ac:dyDescent="0.25">
      <c r="A607" s="66" t="s">
        <v>29786</v>
      </c>
      <c r="B607" s="66" t="s">
        <v>5150</v>
      </c>
      <c r="C607" s="67">
        <v>500000</v>
      </c>
      <c r="D607" s="66" t="s">
        <v>30945</v>
      </c>
      <c r="E607" s="66" t="s">
        <v>5945</v>
      </c>
      <c r="F607" s="72">
        <v>1</v>
      </c>
      <c r="G607" s="72">
        <v>3</v>
      </c>
      <c r="H607" s="72">
        <v>2</v>
      </c>
      <c r="I607" s="72">
        <v>1</v>
      </c>
      <c r="J607" s="72">
        <v>3</v>
      </c>
      <c r="K607" s="72">
        <v>14</v>
      </c>
      <c r="L607" s="72">
        <v>10</v>
      </c>
    </row>
    <row r="608" spans="1:12" x14ac:dyDescent="0.25">
      <c r="A608" s="66" t="s">
        <v>29787</v>
      </c>
      <c r="B608" s="66" t="s">
        <v>5151</v>
      </c>
      <c r="C608" s="67">
        <v>500000</v>
      </c>
      <c r="D608" s="66" t="s">
        <v>30946</v>
      </c>
      <c r="E608" s="66" t="s">
        <v>5946</v>
      </c>
      <c r="F608" s="72">
        <v>1</v>
      </c>
      <c r="G608" s="72">
        <v>3</v>
      </c>
      <c r="H608" s="72">
        <v>2</v>
      </c>
      <c r="I608" s="72">
        <v>1</v>
      </c>
      <c r="J608" s="72">
        <v>3</v>
      </c>
      <c r="K608" s="72">
        <v>14</v>
      </c>
      <c r="L608" s="72">
        <v>11</v>
      </c>
    </row>
    <row r="609" spans="1:12" x14ac:dyDescent="0.25">
      <c r="A609" s="66" t="s">
        <v>29788</v>
      </c>
      <c r="B609" s="66" t="s">
        <v>5152</v>
      </c>
      <c r="C609" s="67">
        <v>500000</v>
      </c>
      <c r="D609" s="66" t="s">
        <v>30947</v>
      </c>
      <c r="E609" s="66" t="s">
        <v>5947</v>
      </c>
      <c r="F609" s="72">
        <v>1</v>
      </c>
      <c r="G609" s="72">
        <v>3</v>
      </c>
      <c r="H609" s="72">
        <v>2</v>
      </c>
      <c r="I609" s="72">
        <v>1</v>
      </c>
      <c r="J609" s="72">
        <v>3</v>
      </c>
      <c r="K609" s="72">
        <v>14</v>
      </c>
      <c r="L609" s="72">
        <v>12</v>
      </c>
    </row>
    <row r="610" spans="1:12" x14ac:dyDescent="0.25">
      <c r="A610" s="66" t="s">
        <v>29789</v>
      </c>
      <c r="B610" s="66" t="s">
        <v>5153</v>
      </c>
      <c r="C610" s="67">
        <v>500000</v>
      </c>
      <c r="D610" s="66" t="s">
        <v>30948</v>
      </c>
      <c r="E610" s="66" t="s">
        <v>5948</v>
      </c>
      <c r="F610" s="72">
        <v>1</v>
      </c>
      <c r="G610" s="72">
        <v>3</v>
      </c>
      <c r="H610" s="72">
        <v>2</v>
      </c>
      <c r="I610" s="72">
        <v>1</v>
      </c>
      <c r="J610" s="72">
        <v>3</v>
      </c>
      <c r="K610" s="72">
        <v>15</v>
      </c>
      <c r="L610" s="72">
        <v>1</v>
      </c>
    </row>
    <row r="611" spans="1:12" x14ac:dyDescent="0.25">
      <c r="A611" s="66" t="s">
        <v>29790</v>
      </c>
      <c r="B611" s="66" t="s">
        <v>5154</v>
      </c>
      <c r="C611" s="67">
        <v>500000</v>
      </c>
      <c r="D611" s="66" t="s">
        <v>30949</v>
      </c>
      <c r="E611" s="66" t="s">
        <v>5949</v>
      </c>
      <c r="F611" s="72">
        <v>1</v>
      </c>
      <c r="G611" s="72">
        <v>3</v>
      </c>
      <c r="H611" s="72">
        <v>2</v>
      </c>
      <c r="I611" s="72">
        <v>1</v>
      </c>
      <c r="J611" s="72">
        <v>3</v>
      </c>
      <c r="K611" s="72">
        <v>15</v>
      </c>
      <c r="L611" s="72">
        <v>2</v>
      </c>
    </row>
    <row r="612" spans="1:12" x14ac:dyDescent="0.25">
      <c r="A612" s="66" t="s">
        <v>29791</v>
      </c>
      <c r="B612" s="66" t="s">
        <v>5155</v>
      </c>
      <c r="C612" s="67">
        <v>500000</v>
      </c>
      <c r="D612" s="66" t="s">
        <v>30950</v>
      </c>
      <c r="E612" s="66" t="s">
        <v>5950</v>
      </c>
      <c r="F612" s="72">
        <v>1</v>
      </c>
      <c r="G612" s="72">
        <v>3</v>
      </c>
      <c r="H612" s="72">
        <v>2</v>
      </c>
      <c r="I612" s="72">
        <v>1</v>
      </c>
      <c r="J612" s="72">
        <v>3</v>
      </c>
      <c r="K612" s="72">
        <v>15</v>
      </c>
      <c r="L612" s="72">
        <v>3</v>
      </c>
    </row>
    <row r="613" spans="1:12" x14ac:dyDescent="0.25">
      <c r="A613" s="66" t="s">
        <v>29792</v>
      </c>
      <c r="B613" s="66" t="s">
        <v>5156</v>
      </c>
      <c r="C613" s="67">
        <v>500000</v>
      </c>
      <c r="D613" s="66" t="s">
        <v>30951</v>
      </c>
      <c r="E613" s="66" t="s">
        <v>5951</v>
      </c>
      <c r="F613" s="72">
        <v>1</v>
      </c>
      <c r="G613" s="72">
        <v>3</v>
      </c>
      <c r="H613" s="72">
        <v>2</v>
      </c>
      <c r="I613" s="72">
        <v>1</v>
      </c>
      <c r="J613" s="72">
        <v>3</v>
      </c>
      <c r="K613" s="72">
        <v>15</v>
      </c>
      <c r="L613" s="72">
        <v>4</v>
      </c>
    </row>
    <row r="614" spans="1:12" x14ac:dyDescent="0.25">
      <c r="A614" s="66" t="s">
        <v>29793</v>
      </c>
      <c r="B614" s="66" t="s">
        <v>5157</v>
      </c>
      <c r="C614" s="67">
        <v>500000</v>
      </c>
      <c r="D614" s="66" t="s">
        <v>30952</v>
      </c>
      <c r="E614" s="66" t="s">
        <v>5952</v>
      </c>
      <c r="F614" s="72">
        <v>1</v>
      </c>
      <c r="G614" s="72">
        <v>3</v>
      </c>
      <c r="H614" s="72">
        <v>2</v>
      </c>
      <c r="I614" s="72">
        <v>1</v>
      </c>
      <c r="J614" s="72">
        <v>3</v>
      </c>
      <c r="K614" s="72">
        <v>15</v>
      </c>
      <c r="L614" s="72">
        <v>5</v>
      </c>
    </row>
    <row r="615" spans="1:12" x14ac:dyDescent="0.25">
      <c r="A615" s="66" t="s">
        <v>29794</v>
      </c>
      <c r="B615" s="66" t="s">
        <v>5158</v>
      </c>
      <c r="C615" s="67">
        <v>500000</v>
      </c>
      <c r="D615" s="66" t="s">
        <v>30953</v>
      </c>
      <c r="E615" s="66" t="s">
        <v>5953</v>
      </c>
      <c r="F615" s="72">
        <v>1</v>
      </c>
      <c r="G615" s="72">
        <v>3</v>
      </c>
      <c r="H615" s="72">
        <v>2</v>
      </c>
      <c r="I615" s="72">
        <v>1</v>
      </c>
      <c r="J615" s="72">
        <v>3</v>
      </c>
      <c r="K615" s="72">
        <v>16</v>
      </c>
      <c r="L615" s="72">
        <v>1</v>
      </c>
    </row>
    <row r="616" spans="1:12" x14ac:dyDescent="0.25">
      <c r="A616" s="66" t="s">
        <v>29795</v>
      </c>
      <c r="B616" s="66" t="s">
        <v>5159</v>
      </c>
      <c r="C616" s="67">
        <v>500000</v>
      </c>
      <c r="D616" s="66" t="s">
        <v>30954</v>
      </c>
      <c r="E616" s="66" t="s">
        <v>338</v>
      </c>
      <c r="F616" s="72">
        <v>1</v>
      </c>
      <c r="G616" s="72">
        <v>3</v>
      </c>
      <c r="H616" s="72">
        <v>2</v>
      </c>
      <c r="I616" s="72">
        <v>2</v>
      </c>
      <c r="J616" s="72">
        <v>1</v>
      </c>
      <c r="K616" s="72">
        <v>1</v>
      </c>
      <c r="L616" s="72">
        <v>1</v>
      </c>
    </row>
    <row r="617" spans="1:12" x14ac:dyDescent="0.25">
      <c r="A617" s="66" t="s">
        <v>29796</v>
      </c>
      <c r="B617" s="66" t="s">
        <v>5160</v>
      </c>
      <c r="C617" s="67">
        <v>500000</v>
      </c>
      <c r="D617" s="66" t="s">
        <v>30955</v>
      </c>
      <c r="E617" s="66" t="s">
        <v>339</v>
      </c>
      <c r="F617" s="72">
        <v>1</v>
      </c>
      <c r="G617" s="72">
        <v>3</v>
      </c>
      <c r="H617" s="72">
        <v>2</v>
      </c>
      <c r="I617" s="72">
        <v>2</v>
      </c>
      <c r="J617" s="72">
        <v>1</v>
      </c>
      <c r="K617" s="72">
        <v>1</v>
      </c>
      <c r="L617" s="72">
        <v>2</v>
      </c>
    </row>
    <row r="618" spans="1:12" x14ac:dyDescent="0.25">
      <c r="A618" s="66" t="s">
        <v>29797</v>
      </c>
      <c r="B618" s="66" t="s">
        <v>5161</v>
      </c>
      <c r="C618" s="67">
        <v>500000</v>
      </c>
      <c r="D618" s="66" t="s">
        <v>30956</v>
      </c>
      <c r="E618" s="66" t="s">
        <v>340</v>
      </c>
      <c r="F618" s="72">
        <v>1</v>
      </c>
      <c r="G618" s="72">
        <v>3</v>
      </c>
      <c r="H618" s="72">
        <v>2</v>
      </c>
      <c r="I618" s="72">
        <v>2</v>
      </c>
      <c r="J618" s="72">
        <v>1</v>
      </c>
      <c r="K618" s="72">
        <v>1</v>
      </c>
      <c r="L618" s="72">
        <v>3</v>
      </c>
    </row>
    <row r="619" spans="1:12" x14ac:dyDescent="0.25">
      <c r="A619" s="66" t="s">
        <v>29798</v>
      </c>
      <c r="B619" s="66" t="s">
        <v>5162</v>
      </c>
      <c r="C619" s="67">
        <v>500000</v>
      </c>
      <c r="D619" s="66" t="s">
        <v>30957</v>
      </c>
      <c r="E619" s="66" t="s">
        <v>5954</v>
      </c>
      <c r="F619" s="72">
        <v>1</v>
      </c>
      <c r="G619" s="72">
        <v>3</v>
      </c>
      <c r="H619" s="72">
        <v>2</v>
      </c>
      <c r="I619" s="72">
        <v>2</v>
      </c>
      <c r="J619" s="72">
        <v>1</v>
      </c>
      <c r="K619" s="72">
        <v>1</v>
      </c>
      <c r="L619" s="72">
        <v>4</v>
      </c>
    </row>
    <row r="620" spans="1:12" x14ac:dyDescent="0.25">
      <c r="A620" s="66" t="s">
        <v>29799</v>
      </c>
      <c r="B620" s="66" t="s">
        <v>5163</v>
      </c>
      <c r="C620" s="67">
        <v>500000</v>
      </c>
      <c r="D620" s="66" t="s">
        <v>30958</v>
      </c>
      <c r="E620" s="66" t="s">
        <v>5955</v>
      </c>
      <c r="F620" s="72">
        <v>1</v>
      </c>
      <c r="G620" s="72">
        <v>3</v>
      </c>
      <c r="H620" s="72">
        <v>2</v>
      </c>
      <c r="I620" s="72">
        <v>2</v>
      </c>
      <c r="J620" s="72">
        <v>1</v>
      </c>
      <c r="K620" s="72">
        <v>1</v>
      </c>
      <c r="L620" s="72">
        <v>5</v>
      </c>
    </row>
    <row r="621" spans="1:12" x14ac:dyDescent="0.25">
      <c r="A621" s="66" t="s">
        <v>29800</v>
      </c>
      <c r="B621" s="66" t="s">
        <v>5164</v>
      </c>
      <c r="C621" s="67">
        <v>500000</v>
      </c>
      <c r="D621" s="66" t="s">
        <v>30959</v>
      </c>
      <c r="E621" s="66" t="s">
        <v>5956</v>
      </c>
      <c r="F621" s="72">
        <v>1</v>
      </c>
      <c r="G621" s="72">
        <v>3</v>
      </c>
      <c r="H621" s="72">
        <v>2</v>
      </c>
      <c r="I621" s="72">
        <v>2</v>
      </c>
      <c r="J621" s="72">
        <v>1</v>
      </c>
      <c r="K621" s="72">
        <v>1</v>
      </c>
      <c r="L621" s="72">
        <v>6</v>
      </c>
    </row>
    <row r="622" spans="1:12" x14ac:dyDescent="0.25">
      <c r="A622" s="66" t="s">
        <v>29801</v>
      </c>
      <c r="B622" s="66" t="s">
        <v>5165</v>
      </c>
      <c r="C622" s="67">
        <v>500000</v>
      </c>
      <c r="D622" s="66" t="s">
        <v>30960</v>
      </c>
      <c r="E622" s="66" t="s">
        <v>5957</v>
      </c>
      <c r="F622" s="72">
        <v>1</v>
      </c>
      <c r="G622" s="72">
        <v>3</v>
      </c>
      <c r="H622" s="72">
        <v>2</v>
      </c>
      <c r="I622" s="72">
        <v>2</v>
      </c>
      <c r="J622" s="72">
        <v>1</v>
      </c>
      <c r="K622" s="72">
        <v>2</v>
      </c>
      <c r="L622" s="72">
        <v>1</v>
      </c>
    </row>
    <row r="623" spans="1:12" x14ac:dyDescent="0.25">
      <c r="A623" s="66" t="s">
        <v>29802</v>
      </c>
      <c r="B623" s="66" t="s">
        <v>5166</v>
      </c>
      <c r="C623" s="67">
        <v>500000</v>
      </c>
      <c r="D623" s="66" t="s">
        <v>30961</v>
      </c>
      <c r="E623" s="66" t="s">
        <v>5958</v>
      </c>
      <c r="F623" s="72">
        <v>1</v>
      </c>
      <c r="G623" s="72">
        <v>3</v>
      </c>
      <c r="H623" s="72">
        <v>2</v>
      </c>
      <c r="I623" s="72">
        <v>2</v>
      </c>
      <c r="J623" s="72">
        <v>1</v>
      </c>
      <c r="K623" s="72">
        <v>2</v>
      </c>
      <c r="L623" s="72">
        <v>2</v>
      </c>
    </row>
    <row r="624" spans="1:12" x14ac:dyDescent="0.25">
      <c r="A624" s="66" t="s">
        <v>29803</v>
      </c>
      <c r="B624" s="66" t="s">
        <v>5167</v>
      </c>
      <c r="C624" s="67">
        <v>500000</v>
      </c>
      <c r="D624" s="66" t="s">
        <v>30962</v>
      </c>
      <c r="E624" s="66" t="s">
        <v>5959</v>
      </c>
      <c r="F624" s="72">
        <v>1</v>
      </c>
      <c r="G624" s="72">
        <v>3</v>
      </c>
      <c r="H624" s="72">
        <v>2</v>
      </c>
      <c r="I624" s="72">
        <v>2</v>
      </c>
      <c r="J624" s="72">
        <v>1</v>
      </c>
      <c r="K624" s="72">
        <v>2</v>
      </c>
      <c r="L624" s="72">
        <v>3</v>
      </c>
    </row>
    <row r="625" spans="1:12" x14ac:dyDescent="0.25">
      <c r="A625" s="66" t="s">
        <v>29804</v>
      </c>
      <c r="B625" s="66" t="s">
        <v>5168</v>
      </c>
      <c r="C625" s="67">
        <v>500000</v>
      </c>
      <c r="D625" s="66" t="s">
        <v>30963</v>
      </c>
      <c r="E625" s="66" t="s">
        <v>5960</v>
      </c>
      <c r="F625" s="72">
        <v>1</v>
      </c>
      <c r="G625" s="72">
        <v>3</v>
      </c>
      <c r="H625" s="72">
        <v>2</v>
      </c>
      <c r="I625" s="72">
        <v>2</v>
      </c>
      <c r="J625" s="72">
        <v>1</v>
      </c>
      <c r="K625" s="72">
        <v>2</v>
      </c>
      <c r="L625" s="72">
        <v>4</v>
      </c>
    </row>
    <row r="626" spans="1:12" x14ac:dyDescent="0.25">
      <c r="A626" s="66" t="s">
        <v>29805</v>
      </c>
      <c r="B626" s="66" t="s">
        <v>5169</v>
      </c>
      <c r="C626" s="67">
        <v>500000</v>
      </c>
      <c r="D626" s="66" t="s">
        <v>30964</v>
      </c>
      <c r="E626" s="66" t="s">
        <v>5961</v>
      </c>
      <c r="F626" s="72">
        <v>1</v>
      </c>
      <c r="G626" s="72">
        <v>3</v>
      </c>
      <c r="H626" s="72">
        <v>2</v>
      </c>
      <c r="I626" s="72">
        <v>2</v>
      </c>
      <c r="J626" s="72">
        <v>1</v>
      </c>
      <c r="K626" s="72">
        <v>2</v>
      </c>
      <c r="L626" s="72">
        <v>5</v>
      </c>
    </row>
    <row r="627" spans="1:12" x14ac:dyDescent="0.25">
      <c r="A627" s="66" t="s">
        <v>29806</v>
      </c>
      <c r="B627" s="66" t="s">
        <v>5170</v>
      </c>
      <c r="C627" s="67">
        <v>500000</v>
      </c>
      <c r="D627" s="66" t="s">
        <v>30965</v>
      </c>
      <c r="E627" s="66" t="s">
        <v>5962</v>
      </c>
      <c r="F627" s="72">
        <v>1</v>
      </c>
      <c r="G627" s="72">
        <v>3</v>
      </c>
      <c r="H627" s="72">
        <v>2</v>
      </c>
      <c r="I627" s="72">
        <v>2</v>
      </c>
      <c r="J627" s="72">
        <v>1</v>
      </c>
      <c r="K627" s="72">
        <v>3</v>
      </c>
      <c r="L627" s="72">
        <v>1</v>
      </c>
    </row>
    <row r="628" spans="1:12" x14ac:dyDescent="0.25">
      <c r="A628" s="66" t="s">
        <v>29807</v>
      </c>
      <c r="B628" s="66" t="s">
        <v>5171</v>
      </c>
      <c r="C628" s="67">
        <v>500000</v>
      </c>
      <c r="D628" s="66" t="s">
        <v>30966</v>
      </c>
      <c r="E628" s="66" t="s">
        <v>341</v>
      </c>
      <c r="F628" s="72">
        <v>1</v>
      </c>
      <c r="G628" s="72">
        <v>3</v>
      </c>
      <c r="H628" s="72">
        <v>2</v>
      </c>
      <c r="I628" s="72">
        <v>2</v>
      </c>
      <c r="J628" s="72">
        <v>1</v>
      </c>
      <c r="K628" s="72">
        <v>3</v>
      </c>
      <c r="L628" s="72">
        <v>2</v>
      </c>
    </row>
    <row r="629" spans="1:12" x14ac:dyDescent="0.25">
      <c r="A629" s="66" t="s">
        <v>29808</v>
      </c>
      <c r="B629" s="66" t="s">
        <v>5172</v>
      </c>
      <c r="C629" s="67">
        <v>500000</v>
      </c>
      <c r="D629" s="66" t="s">
        <v>30967</v>
      </c>
      <c r="E629" s="66" t="s">
        <v>5963</v>
      </c>
      <c r="F629" s="72">
        <v>1</v>
      </c>
      <c r="G629" s="72">
        <v>3</v>
      </c>
      <c r="H629" s="72">
        <v>2</v>
      </c>
      <c r="I629" s="72">
        <v>2</v>
      </c>
      <c r="J629" s="72">
        <v>1</v>
      </c>
      <c r="K629" s="72">
        <v>3</v>
      </c>
      <c r="L629" s="72">
        <v>3</v>
      </c>
    </row>
    <row r="630" spans="1:12" x14ac:dyDescent="0.25">
      <c r="A630" s="66" t="s">
        <v>29809</v>
      </c>
      <c r="B630" s="66" t="s">
        <v>5173</v>
      </c>
      <c r="C630" s="67">
        <v>500000</v>
      </c>
      <c r="D630" s="66" t="s">
        <v>30968</v>
      </c>
      <c r="E630" s="66" t="s">
        <v>343</v>
      </c>
      <c r="F630" s="72">
        <v>1</v>
      </c>
      <c r="G630" s="72">
        <v>3</v>
      </c>
      <c r="H630" s="72">
        <v>2</v>
      </c>
      <c r="I630" s="72">
        <v>2</v>
      </c>
      <c r="J630" s="72">
        <v>1</v>
      </c>
      <c r="K630" s="72">
        <v>3</v>
      </c>
      <c r="L630" s="72">
        <v>4</v>
      </c>
    </row>
    <row r="631" spans="1:12" x14ac:dyDescent="0.25">
      <c r="A631" s="66" t="s">
        <v>29810</v>
      </c>
      <c r="B631" s="66" t="s">
        <v>5174</v>
      </c>
      <c r="C631" s="67">
        <v>500000</v>
      </c>
      <c r="D631" s="66" t="s">
        <v>30969</v>
      </c>
      <c r="E631" s="66" t="s">
        <v>5964</v>
      </c>
      <c r="F631" s="72">
        <v>1</v>
      </c>
      <c r="G631" s="72">
        <v>3</v>
      </c>
      <c r="H631" s="72">
        <v>2</v>
      </c>
      <c r="I631" s="72">
        <v>2</v>
      </c>
      <c r="J631" s="72">
        <v>1</v>
      </c>
      <c r="K631" s="72">
        <v>3</v>
      </c>
      <c r="L631" s="72">
        <v>5</v>
      </c>
    </row>
    <row r="632" spans="1:12" x14ac:dyDescent="0.25">
      <c r="A632" s="66" t="s">
        <v>29811</v>
      </c>
      <c r="B632" s="66" t="s">
        <v>5175</v>
      </c>
      <c r="C632" s="67">
        <v>500000</v>
      </c>
      <c r="D632" s="66" t="s">
        <v>30970</v>
      </c>
      <c r="E632" s="66" t="s">
        <v>5965</v>
      </c>
      <c r="F632" s="72">
        <v>1</v>
      </c>
      <c r="G632" s="72">
        <v>3</v>
      </c>
      <c r="H632" s="72">
        <v>2</v>
      </c>
      <c r="I632" s="72">
        <v>2</v>
      </c>
      <c r="J632" s="72">
        <v>1</v>
      </c>
      <c r="K632" s="72">
        <v>3</v>
      </c>
      <c r="L632" s="72">
        <v>6</v>
      </c>
    </row>
    <row r="633" spans="1:12" x14ac:dyDescent="0.25">
      <c r="A633" s="66" t="s">
        <v>29812</v>
      </c>
      <c r="B633" s="66" t="s">
        <v>5176</v>
      </c>
      <c r="C633" s="67">
        <v>500000</v>
      </c>
      <c r="D633" s="66" t="s">
        <v>30971</v>
      </c>
      <c r="E633" s="66" t="s">
        <v>5966</v>
      </c>
      <c r="F633" s="72">
        <v>1</v>
      </c>
      <c r="G633" s="72">
        <v>3</v>
      </c>
      <c r="H633" s="72">
        <v>2</v>
      </c>
      <c r="I633" s="72">
        <v>2</v>
      </c>
      <c r="J633" s="72">
        <v>1</v>
      </c>
      <c r="K633" s="72">
        <v>3</v>
      </c>
      <c r="L633" s="72">
        <v>7</v>
      </c>
    </row>
    <row r="634" spans="1:12" x14ac:dyDescent="0.25">
      <c r="A634" s="66" t="s">
        <v>29813</v>
      </c>
      <c r="B634" s="66" t="s">
        <v>5177</v>
      </c>
      <c r="C634" s="67">
        <v>500000</v>
      </c>
      <c r="D634" s="66" t="s">
        <v>30972</v>
      </c>
      <c r="E634" s="66" t="s">
        <v>352</v>
      </c>
      <c r="F634" s="72">
        <v>1</v>
      </c>
      <c r="G634" s="72">
        <v>3</v>
      </c>
      <c r="H634" s="72">
        <v>2</v>
      </c>
      <c r="I634" s="72">
        <v>2</v>
      </c>
      <c r="J634" s="72">
        <v>1</v>
      </c>
      <c r="K634" s="72">
        <v>4</v>
      </c>
      <c r="L634" s="72">
        <v>1</v>
      </c>
    </row>
    <row r="635" spans="1:12" x14ac:dyDescent="0.25">
      <c r="A635" s="66" t="s">
        <v>29814</v>
      </c>
      <c r="B635" s="66" t="s">
        <v>5178</v>
      </c>
      <c r="C635" s="67">
        <v>500000</v>
      </c>
      <c r="D635" s="66" t="s">
        <v>30973</v>
      </c>
      <c r="E635" s="66" t="s">
        <v>353</v>
      </c>
      <c r="F635" s="72">
        <v>1</v>
      </c>
      <c r="G635" s="72">
        <v>3</v>
      </c>
      <c r="H635" s="72">
        <v>2</v>
      </c>
      <c r="I635" s="72">
        <v>2</v>
      </c>
      <c r="J635" s="72">
        <v>1</v>
      </c>
      <c r="K635" s="72">
        <v>4</v>
      </c>
      <c r="L635" s="72">
        <v>2</v>
      </c>
    </row>
    <row r="636" spans="1:12" x14ac:dyDescent="0.25">
      <c r="A636" s="66" t="s">
        <v>29815</v>
      </c>
      <c r="B636" s="66" t="s">
        <v>5179</v>
      </c>
      <c r="C636" s="67">
        <v>500000</v>
      </c>
      <c r="D636" s="66" t="s">
        <v>30974</v>
      </c>
      <c r="E636" s="66" t="s">
        <v>5967</v>
      </c>
      <c r="F636" s="72">
        <v>1</v>
      </c>
      <c r="G636" s="72">
        <v>3</v>
      </c>
      <c r="H636" s="72">
        <v>2</v>
      </c>
      <c r="I636" s="72">
        <v>2</v>
      </c>
      <c r="J636" s="72">
        <v>1</v>
      </c>
      <c r="K636" s="72">
        <v>4</v>
      </c>
      <c r="L636" s="72">
        <v>3</v>
      </c>
    </row>
    <row r="637" spans="1:12" x14ac:dyDescent="0.25">
      <c r="A637" s="66" t="s">
        <v>29816</v>
      </c>
      <c r="B637" s="66" t="s">
        <v>5180</v>
      </c>
      <c r="C637" s="67">
        <v>500000</v>
      </c>
      <c r="D637" s="66" t="s">
        <v>30975</v>
      </c>
      <c r="E637" s="66" t="s">
        <v>5968</v>
      </c>
      <c r="F637" s="72">
        <v>1</v>
      </c>
      <c r="G637" s="72">
        <v>3</v>
      </c>
      <c r="H637" s="72">
        <v>2</v>
      </c>
      <c r="I637" s="72">
        <v>2</v>
      </c>
      <c r="J637" s="72">
        <v>1</v>
      </c>
      <c r="K637" s="72">
        <v>4</v>
      </c>
      <c r="L637" s="72">
        <v>4</v>
      </c>
    </row>
    <row r="638" spans="1:12" x14ac:dyDescent="0.25">
      <c r="A638" s="66" t="s">
        <v>29817</v>
      </c>
      <c r="B638" s="66" t="s">
        <v>5181</v>
      </c>
      <c r="C638" s="67">
        <v>500000</v>
      </c>
      <c r="D638" s="66" t="s">
        <v>30976</v>
      </c>
      <c r="E638" s="66" t="s">
        <v>5969</v>
      </c>
      <c r="F638" s="72">
        <v>1</v>
      </c>
      <c r="G638" s="72">
        <v>3</v>
      </c>
      <c r="H638" s="72">
        <v>2</v>
      </c>
      <c r="I638" s="72">
        <v>2</v>
      </c>
      <c r="J638" s="72">
        <v>1</v>
      </c>
      <c r="K638" s="72">
        <v>4</v>
      </c>
      <c r="L638" s="72">
        <v>5</v>
      </c>
    </row>
    <row r="639" spans="1:12" x14ac:dyDescent="0.25">
      <c r="A639" s="66" t="s">
        <v>29818</v>
      </c>
      <c r="B639" s="66" t="s">
        <v>5182</v>
      </c>
      <c r="C639" s="67">
        <v>500000</v>
      </c>
      <c r="D639" s="66" t="s">
        <v>30977</v>
      </c>
      <c r="E639" s="66" t="s">
        <v>5970</v>
      </c>
      <c r="F639" s="72">
        <v>1</v>
      </c>
      <c r="G639" s="72">
        <v>3</v>
      </c>
      <c r="H639" s="72">
        <v>2</v>
      </c>
      <c r="I639" s="72">
        <v>2</v>
      </c>
      <c r="J639" s="72">
        <v>1</v>
      </c>
      <c r="K639" s="72">
        <v>4</v>
      </c>
      <c r="L639" s="72">
        <v>6</v>
      </c>
    </row>
    <row r="640" spans="1:12" x14ac:dyDescent="0.25">
      <c r="A640" s="66" t="s">
        <v>29819</v>
      </c>
      <c r="B640" s="66" t="s">
        <v>4625</v>
      </c>
      <c r="C640" s="67">
        <v>500000</v>
      </c>
      <c r="D640" s="66" t="s">
        <v>30978</v>
      </c>
      <c r="E640" s="66" t="s">
        <v>354</v>
      </c>
      <c r="F640" s="72">
        <v>1</v>
      </c>
      <c r="G640" s="72">
        <v>3</v>
      </c>
      <c r="H640" s="72">
        <v>2</v>
      </c>
      <c r="I640" s="72">
        <v>2</v>
      </c>
      <c r="J640" s="72">
        <v>1</v>
      </c>
      <c r="K640" s="72">
        <v>5</v>
      </c>
      <c r="L640" s="72">
        <v>1</v>
      </c>
    </row>
    <row r="641" spans="1:12" x14ac:dyDescent="0.25">
      <c r="A641" s="66" t="s">
        <v>29820</v>
      </c>
      <c r="B641" s="66" t="s">
        <v>5183</v>
      </c>
      <c r="C641" s="67">
        <v>500000</v>
      </c>
      <c r="D641" s="66" t="s">
        <v>30979</v>
      </c>
      <c r="E641" s="66" t="s">
        <v>344</v>
      </c>
      <c r="F641" s="72">
        <v>1</v>
      </c>
      <c r="G641" s="72">
        <v>3</v>
      </c>
      <c r="H641" s="72">
        <v>2</v>
      </c>
      <c r="I641" s="72">
        <v>2</v>
      </c>
      <c r="J641" s="72">
        <v>1</v>
      </c>
      <c r="K641" s="72">
        <v>6</v>
      </c>
      <c r="L641" s="72">
        <v>1</v>
      </c>
    </row>
    <row r="642" spans="1:12" x14ac:dyDescent="0.25">
      <c r="A642" s="66" t="s">
        <v>29821</v>
      </c>
      <c r="B642" s="66" t="s">
        <v>5184</v>
      </c>
      <c r="C642" s="67">
        <v>500000</v>
      </c>
      <c r="D642" s="66" t="s">
        <v>30980</v>
      </c>
      <c r="E642" s="66" t="s">
        <v>345</v>
      </c>
      <c r="F642" s="72">
        <v>1</v>
      </c>
      <c r="G642" s="72">
        <v>3</v>
      </c>
      <c r="H642" s="72">
        <v>2</v>
      </c>
      <c r="I642" s="72">
        <v>2</v>
      </c>
      <c r="J642" s="72">
        <v>1</v>
      </c>
      <c r="K642" s="72">
        <v>6</v>
      </c>
      <c r="L642" s="72">
        <v>2</v>
      </c>
    </row>
    <row r="643" spans="1:12" x14ac:dyDescent="0.25">
      <c r="A643" s="66" t="s">
        <v>29822</v>
      </c>
      <c r="B643" s="66" t="s">
        <v>5185</v>
      </c>
      <c r="C643" s="67">
        <v>500000</v>
      </c>
      <c r="D643" s="66" t="s">
        <v>30981</v>
      </c>
      <c r="E643" s="66" t="s">
        <v>5971</v>
      </c>
      <c r="F643" s="72">
        <v>1</v>
      </c>
      <c r="G643" s="72">
        <v>3</v>
      </c>
      <c r="H643" s="72">
        <v>2</v>
      </c>
      <c r="I643" s="72">
        <v>2</v>
      </c>
      <c r="J643" s="72">
        <v>1</v>
      </c>
      <c r="K643" s="72">
        <v>6</v>
      </c>
      <c r="L643" s="72">
        <v>3</v>
      </c>
    </row>
    <row r="644" spans="1:12" x14ac:dyDescent="0.25">
      <c r="A644" s="66" t="s">
        <v>29823</v>
      </c>
      <c r="B644" s="66" t="s">
        <v>5186</v>
      </c>
      <c r="C644" s="67">
        <v>500000</v>
      </c>
      <c r="D644" s="66" t="s">
        <v>30982</v>
      </c>
      <c r="E644" s="66" t="s">
        <v>346</v>
      </c>
      <c r="F644" s="72">
        <v>1</v>
      </c>
      <c r="G644" s="72">
        <v>3</v>
      </c>
      <c r="H644" s="72">
        <v>2</v>
      </c>
      <c r="I644" s="72">
        <v>2</v>
      </c>
      <c r="J644" s="72">
        <v>1</v>
      </c>
      <c r="K644" s="72">
        <v>6</v>
      </c>
      <c r="L644" s="72">
        <v>4</v>
      </c>
    </row>
    <row r="645" spans="1:12" x14ac:dyDescent="0.25">
      <c r="A645" s="66" t="s">
        <v>29824</v>
      </c>
      <c r="B645" s="66" t="s">
        <v>5187</v>
      </c>
      <c r="C645" s="67">
        <v>500000</v>
      </c>
      <c r="D645" s="66" t="s">
        <v>30983</v>
      </c>
      <c r="E645" s="66" t="s">
        <v>347</v>
      </c>
      <c r="F645" s="72">
        <v>1</v>
      </c>
      <c r="G645" s="72">
        <v>3</v>
      </c>
      <c r="H645" s="72">
        <v>2</v>
      </c>
      <c r="I645" s="72">
        <v>2</v>
      </c>
      <c r="J645" s="72">
        <v>1</v>
      </c>
      <c r="K645" s="72">
        <v>6</v>
      </c>
      <c r="L645" s="72">
        <v>5</v>
      </c>
    </row>
    <row r="646" spans="1:12" x14ac:dyDescent="0.25">
      <c r="A646" s="66" t="s">
        <v>29825</v>
      </c>
      <c r="B646" s="66" t="s">
        <v>5188</v>
      </c>
      <c r="C646" s="67">
        <v>500000</v>
      </c>
      <c r="D646" s="66" t="s">
        <v>30984</v>
      </c>
      <c r="E646" s="66" t="s">
        <v>5972</v>
      </c>
      <c r="F646" s="72">
        <v>1</v>
      </c>
      <c r="G646" s="72">
        <v>3</v>
      </c>
      <c r="H646" s="72">
        <v>2</v>
      </c>
      <c r="I646" s="72">
        <v>2</v>
      </c>
      <c r="J646" s="72">
        <v>1</v>
      </c>
      <c r="K646" s="72">
        <v>6</v>
      </c>
      <c r="L646" s="72">
        <v>6</v>
      </c>
    </row>
    <row r="647" spans="1:12" x14ac:dyDescent="0.25">
      <c r="A647" s="66" t="s">
        <v>29826</v>
      </c>
      <c r="B647" s="66" t="s">
        <v>5189</v>
      </c>
      <c r="C647" s="67">
        <v>500000</v>
      </c>
      <c r="D647" s="66" t="s">
        <v>30985</v>
      </c>
      <c r="E647" s="66" t="s">
        <v>5973</v>
      </c>
      <c r="F647" s="72">
        <v>1</v>
      </c>
      <c r="G647" s="72">
        <v>3</v>
      </c>
      <c r="H647" s="72">
        <v>2</v>
      </c>
      <c r="I647" s="72">
        <v>2</v>
      </c>
      <c r="J647" s="72">
        <v>1</v>
      </c>
      <c r="K647" s="72">
        <v>6</v>
      </c>
      <c r="L647" s="72">
        <v>7</v>
      </c>
    </row>
    <row r="648" spans="1:12" x14ac:dyDescent="0.25">
      <c r="A648" s="66" t="s">
        <v>29827</v>
      </c>
      <c r="B648" s="66" t="s">
        <v>5190</v>
      </c>
      <c r="C648" s="67">
        <v>500000</v>
      </c>
      <c r="D648" s="66" t="s">
        <v>30986</v>
      </c>
      <c r="E648" s="66" t="s">
        <v>5974</v>
      </c>
      <c r="F648" s="72">
        <v>1</v>
      </c>
      <c r="G648" s="72">
        <v>3</v>
      </c>
      <c r="H648" s="72">
        <v>2</v>
      </c>
      <c r="I648" s="72">
        <v>2</v>
      </c>
      <c r="J648" s="72">
        <v>1</v>
      </c>
      <c r="K648" s="72">
        <v>6</v>
      </c>
      <c r="L648" s="72">
        <v>8</v>
      </c>
    </row>
    <row r="649" spans="1:12" x14ac:dyDescent="0.25">
      <c r="A649" s="66" t="s">
        <v>29828</v>
      </c>
      <c r="B649" s="66" t="s">
        <v>5191</v>
      </c>
      <c r="C649" s="67">
        <v>500000</v>
      </c>
      <c r="D649" s="66" t="s">
        <v>30987</v>
      </c>
      <c r="E649" s="66" t="s">
        <v>5975</v>
      </c>
      <c r="F649" s="72">
        <v>1</v>
      </c>
      <c r="G649" s="72">
        <v>3</v>
      </c>
      <c r="H649" s="72">
        <v>2</v>
      </c>
      <c r="I649" s="72">
        <v>2</v>
      </c>
      <c r="J649" s="72">
        <v>1</v>
      </c>
      <c r="K649" s="72">
        <v>6</v>
      </c>
      <c r="L649" s="72">
        <v>9</v>
      </c>
    </row>
    <row r="650" spans="1:12" x14ac:dyDescent="0.25">
      <c r="A650" s="66" t="s">
        <v>29829</v>
      </c>
      <c r="B650" s="66" t="s">
        <v>5192</v>
      </c>
      <c r="C650" s="67">
        <v>500000</v>
      </c>
      <c r="D650" s="66" t="s">
        <v>30988</v>
      </c>
      <c r="E650" s="66" t="s">
        <v>5976</v>
      </c>
      <c r="F650" s="72">
        <v>1</v>
      </c>
      <c r="G650" s="72">
        <v>3</v>
      </c>
      <c r="H650" s="72">
        <v>2</v>
      </c>
      <c r="I650" s="72">
        <v>2</v>
      </c>
      <c r="J650" s="72">
        <v>1</v>
      </c>
      <c r="K650" s="72">
        <v>6</v>
      </c>
      <c r="L650" s="72">
        <v>10</v>
      </c>
    </row>
    <row r="651" spans="1:12" x14ac:dyDescent="0.25">
      <c r="A651" s="66" t="s">
        <v>29830</v>
      </c>
      <c r="B651" s="66" t="s">
        <v>5193</v>
      </c>
      <c r="C651" s="67">
        <v>500000</v>
      </c>
      <c r="D651" s="66" t="s">
        <v>30989</v>
      </c>
      <c r="E651" s="66" t="s">
        <v>348</v>
      </c>
      <c r="F651" s="72">
        <v>1</v>
      </c>
      <c r="G651" s="72">
        <v>3</v>
      </c>
      <c r="H651" s="72">
        <v>2</v>
      </c>
      <c r="I651" s="72">
        <v>2</v>
      </c>
      <c r="J651" s="72">
        <v>1</v>
      </c>
      <c r="K651" s="72">
        <v>6</v>
      </c>
      <c r="L651" s="72">
        <v>11</v>
      </c>
    </row>
    <row r="652" spans="1:12" x14ac:dyDescent="0.25">
      <c r="A652" s="66" t="s">
        <v>29831</v>
      </c>
      <c r="B652" s="66" t="s">
        <v>5194</v>
      </c>
      <c r="C652" s="67">
        <v>500000</v>
      </c>
      <c r="D652" s="66" t="s">
        <v>30990</v>
      </c>
      <c r="E652" s="66" t="s">
        <v>349</v>
      </c>
      <c r="F652" s="72">
        <v>1</v>
      </c>
      <c r="G652" s="72">
        <v>3</v>
      </c>
      <c r="H652" s="72">
        <v>2</v>
      </c>
      <c r="I652" s="72">
        <v>2</v>
      </c>
      <c r="J652" s="72">
        <v>1</v>
      </c>
      <c r="K652" s="72">
        <v>6</v>
      </c>
      <c r="L652" s="72">
        <v>12</v>
      </c>
    </row>
    <row r="653" spans="1:12" x14ac:dyDescent="0.25">
      <c r="A653" s="66" t="s">
        <v>29832</v>
      </c>
      <c r="B653" s="66" t="s">
        <v>5195</v>
      </c>
      <c r="C653" s="67">
        <v>500000</v>
      </c>
      <c r="D653" s="66" t="s">
        <v>30991</v>
      </c>
      <c r="E653" s="66" t="s">
        <v>5977</v>
      </c>
      <c r="F653" s="72">
        <v>1</v>
      </c>
      <c r="G653" s="72">
        <v>3</v>
      </c>
      <c r="H653" s="72">
        <v>2</v>
      </c>
      <c r="I653" s="72">
        <v>2</v>
      </c>
      <c r="J653" s="72">
        <v>1</v>
      </c>
      <c r="K653" s="72">
        <v>6</v>
      </c>
      <c r="L653" s="72">
        <v>13</v>
      </c>
    </row>
    <row r="654" spans="1:12" x14ac:dyDescent="0.25">
      <c r="A654" s="66" t="s">
        <v>29833</v>
      </c>
      <c r="B654" s="66" t="s">
        <v>5196</v>
      </c>
      <c r="C654" s="67">
        <v>500000</v>
      </c>
      <c r="D654" s="66" t="s">
        <v>30992</v>
      </c>
      <c r="E654" s="66" t="s">
        <v>5978</v>
      </c>
      <c r="F654" s="72">
        <v>1</v>
      </c>
      <c r="G654" s="72">
        <v>3</v>
      </c>
      <c r="H654" s="72">
        <v>2</v>
      </c>
      <c r="I654" s="72">
        <v>2</v>
      </c>
      <c r="J654" s="72">
        <v>1</v>
      </c>
      <c r="K654" s="72">
        <v>6</v>
      </c>
      <c r="L654" s="72">
        <v>14</v>
      </c>
    </row>
    <row r="655" spans="1:12" x14ac:dyDescent="0.25">
      <c r="A655" s="66" t="s">
        <v>29834</v>
      </c>
      <c r="B655" s="66" t="s">
        <v>5197</v>
      </c>
      <c r="C655" s="67">
        <v>500000</v>
      </c>
      <c r="D655" s="66" t="s">
        <v>30993</v>
      </c>
      <c r="E655" s="66" t="s">
        <v>350</v>
      </c>
      <c r="F655" s="72">
        <v>1</v>
      </c>
      <c r="G655" s="72">
        <v>3</v>
      </c>
      <c r="H655" s="72">
        <v>2</v>
      </c>
      <c r="I655" s="72">
        <v>2</v>
      </c>
      <c r="J655" s="72">
        <v>1</v>
      </c>
      <c r="K655" s="72">
        <v>6</v>
      </c>
      <c r="L655" s="72">
        <v>15</v>
      </c>
    </row>
    <row r="656" spans="1:12" x14ac:dyDescent="0.25">
      <c r="A656" s="66" t="s">
        <v>29835</v>
      </c>
      <c r="B656" s="66" t="s">
        <v>5198</v>
      </c>
      <c r="C656" s="67">
        <v>500000</v>
      </c>
      <c r="D656" s="66" t="s">
        <v>30994</v>
      </c>
      <c r="E656" s="66" t="s">
        <v>5979</v>
      </c>
      <c r="F656" s="72">
        <v>1</v>
      </c>
      <c r="G656" s="72">
        <v>3</v>
      </c>
      <c r="H656" s="72">
        <v>2</v>
      </c>
      <c r="I656" s="72">
        <v>2</v>
      </c>
      <c r="J656" s="72">
        <v>1</v>
      </c>
      <c r="K656" s="72">
        <v>6</v>
      </c>
      <c r="L656" s="72">
        <v>16</v>
      </c>
    </row>
    <row r="657" spans="1:12" x14ac:dyDescent="0.25">
      <c r="A657" s="66" t="s">
        <v>29836</v>
      </c>
      <c r="B657" s="66" t="s">
        <v>5199</v>
      </c>
      <c r="C657" s="67">
        <v>500000</v>
      </c>
      <c r="D657" s="66" t="s">
        <v>30995</v>
      </c>
      <c r="E657" s="66" t="s">
        <v>5980</v>
      </c>
      <c r="F657" s="72">
        <v>1</v>
      </c>
      <c r="G657" s="72">
        <v>3</v>
      </c>
      <c r="H657" s="72">
        <v>2</v>
      </c>
      <c r="I657" s="72">
        <v>2</v>
      </c>
      <c r="J657" s="72">
        <v>1</v>
      </c>
      <c r="K657" s="72">
        <v>6</v>
      </c>
      <c r="L657" s="72">
        <v>17</v>
      </c>
    </row>
    <row r="658" spans="1:12" x14ac:dyDescent="0.25">
      <c r="A658" s="66" t="s">
        <v>29837</v>
      </c>
      <c r="B658" s="66" t="s">
        <v>5200</v>
      </c>
      <c r="C658" s="67">
        <v>500000</v>
      </c>
      <c r="D658" s="66" t="s">
        <v>30996</v>
      </c>
      <c r="E658" s="66" t="s">
        <v>5981</v>
      </c>
      <c r="F658" s="72">
        <v>1</v>
      </c>
      <c r="G658" s="72">
        <v>3</v>
      </c>
      <c r="H658" s="72">
        <v>2</v>
      </c>
      <c r="I658" s="72">
        <v>2</v>
      </c>
      <c r="J658" s="72">
        <v>1</v>
      </c>
      <c r="K658" s="72">
        <v>6</v>
      </c>
      <c r="L658" s="72">
        <v>18</v>
      </c>
    </row>
    <row r="659" spans="1:12" x14ac:dyDescent="0.25">
      <c r="A659" s="66" t="s">
        <v>29838</v>
      </c>
      <c r="B659" s="66" t="s">
        <v>5201</v>
      </c>
      <c r="C659" s="67">
        <v>500000</v>
      </c>
      <c r="D659" s="66" t="s">
        <v>30997</v>
      </c>
      <c r="E659" s="66" t="s">
        <v>5982</v>
      </c>
      <c r="F659" s="72">
        <v>1</v>
      </c>
      <c r="G659" s="72">
        <v>3</v>
      </c>
      <c r="H659" s="72">
        <v>2</v>
      </c>
      <c r="I659" s="72">
        <v>2</v>
      </c>
      <c r="J659" s="72">
        <v>1</v>
      </c>
      <c r="K659" s="72">
        <v>6</v>
      </c>
      <c r="L659" s="72">
        <v>19</v>
      </c>
    </row>
    <row r="660" spans="1:12" x14ac:dyDescent="0.25">
      <c r="A660" s="66" t="s">
        <v>29839</v>
      </c>
      <c r="B660" s="66" t="s">
        <v>5202</v>
      </c>
      <c r="C660" s="67">
        <v>500000</v>
      </c>
      <c r="D660" s="66" t="s">
        <v>30998</v>
      </c>
      <c r="E660" s="66" t="s">
        <v>351</v>
      </c>
      <c r="F660" s="72">
        <v>1</v>
      </c>
      <c r="G660" s="72">
        <v>3</v>
      </c>
      <c r="H660" s="72">
        <v>2</v>
      </c>
      <c r="I660" s="72">
        <v>2</v>
      </c>
      <c r="J660" s="72">
        <v>1</v>
      </c>
      <c r="K660" s="72">
        <v>6</v>
      </c>
      <c r="L660" s="72">
        <v>20</v>
      </c>
    </row>
    <row r="661" spans="1:12" x14ac:dyDescent="0.25">
      <c r="A661" s="66" t="s">
        <v>29840</v>
      </c>
      <c r="B661" s="66" t="s">
        <v>5203</v>
      </c>
      <c r="C661" s="67">
        <v>500000</v>
      </c>
      <c r="D661" s="66" t="s">
        <v>30999</v>
      </c>
      <c r="E661" s="66" t="s">
        <v>5983</v>
      </c>
      <c r="F661" s="72">
        <v>1</v>
      </c>
      <c r="G661" s="72">
        <v>3</v>
      </c>
      <c r="H661" s="72">
        <v>2</v>
      </c>
      <c r="I661" s="72">
        <v>2</v>
      </c>
      <c r="J661" s="72">
        <v>1</v>
      </c>
      <c r="K661" s="72">
        <v>6</v>
      </c>
      <c r="L661" s="72">
        <v>21</v>
      </c>
    </row>
    <row r="662" spans="1:12" x14ac:dyDescent="0.25">
      <c r="A662" s="66" t="s">
        <v>29841</v>
      </c>
      <c r="B662" s="66" t="s">
        <v>5204</v>
      </c>
      <c r="C662" s="67">
        <v>500000</v>
      </c>
      <c r="D662" s="66" t="s">
        <v>31000</v>
      </c>
      <c r="E662" s="66" t="s">
        <v>5984</v>
      </c>
      <c r="F662" s="72">
        <v>1</v>
      </c>
      <c r="G662" s="72">
        <v>3</v>
      </c>
      <c r="H662" s="72">
        <v>2</v>
      </c>
      <c r="I662" s="72">
        <v>2</v>
      </c>
      <c r="J662" s="72">
        <v>1</v>
      </c>
      <c r="K662" s="72">
        <v>6</v>
      </c>
      <c r="L662" s="72">
        <v>22</v>
      </c>
    </row>
    <row r="663" spans="1:12" x14ac:dyDescent="0.25">
      <c r="A663" s="66" t="s">
        <v>29842</v>
      </c>
      <c r="B663" s="66" t="s">
        <v>5205</v>
      </c>
      <c r="C663" s="67">
        <v>500000</v>
      </c>
      <c r="D663" s="66" t="s">
        <v>31001</v>
      </c>
      <c r="E663" s="66" t="s">
        <v>5985</v>
      </c>
      <c r="F663" s="72">
        <v>1</v>
      </c>
      <c r="G663" s="72">
        <v>3</v>
      </c>
      <c r="H663" s="72">
        <v>2</v>
      </c>
      <c r="I663" s="72">
        <v>2</v>
      </c>
      <c r="J663" s="72">
        <v>1</v>
      </c>
      <c r="K663" s="72">
        <v>6</v>
      </c>
      <c r="L663" s="72">
        <v>23</v>
      </c>
    </row>
    <row r="664" spans="1:12" x14ac:dyDescent="0.25">
      <c r="A664" s="66" t="s">
        <v>29843</v>
      </c>
      <c r="B664" s="66" t="s">
        <v>5206</v>
      </c>
      <c r="C664" s="67">
        <v>500000</v>
      </c>
      <c r="D664" s="66" t="s">
        <v>31002</v>
      </c>
      <c r="E664" s="66" t="s">
        <v>5986</v>
      </c>
      <c r="F664" s="72">
        <v>1</v>
      </c>
      <c r="G664" s="72">
        <v>3</v>
      </c>
      <c r="H664" s="72">
        <v>2</v>
      </c>
      <c r="I664" s="72">
        <v>2</v>
      </c>
      <c r="J664" s="72">
        <v>1</v>
      </c>
      <c r="K664" s="72">
        <v>6</v>
      </c>
      <c r="L664" s="72">
        <v>24</v>
      </c>
    </row>
    <row r="665" spans="1:12" x14ac:dyDescent="0.25">
      <c r="A665" s="66" t="s">
        <v>29844</v>
      </c>
      <c r="B665" s="66" t="s">
        <v>5207</v>
      </c>
      <c r="C665" s="67">
        <v>500000</v>
      </c>
      <c r="D665" s="66" t="s">
        <v>31003</v>
      </c>
      <c r="E665" s="66" t="s">
        <v>5987</v>
      </c>
      <c r="F665" s="72">
        <v>1</v>
      </c>
      <c r="G665" s="72">
        <v>3</v>
      </c>
      <c r="H665" s="72">
        <v>2</v>
      </c>
      <c r="I665" s="72">
        <v>2</v>
      </c>
      <c r="J665" s="72">
        <v>1</v>
      </c>
      <c r="K665" s="72">
        <v>6</v>
      </c>
      <c r="L665" s="72">
        <v>25</v>
      </c>
    </row>
    <row r="666" spans="1:12" x14ac:dyDescent="0.25">
      <c r="A666" s="66" t="s">
        <v>29845</v>
      </c>
      <c r="B666" s="66" t="s">
        <v>5208</v>
      </c>
      <c r="C666" s="67">
        <v>500000</v>
      </c>
      <c r="D666" s="66" t="s">
        <v>31004</v>
      </c>
      <c r="E666" s="66" t="s">
        <v>5988</v>
      </c>
      <c r="F666" s="72">
        <v>1</v>
      </c>
      <c r="G666" s="72">
        <v>3</v>
      </c>
      <c r="H666" s="72">
        <v>2</v>
      </c>
      <c r="I666" s="72">
        <v>2</v>
      </c>
      <c r="J666" s="72">
        <v>1</v>
      </c>
      <c r="K666" s="72">
        <v>6</v>
      </c>
      <c r="L666" s="72">
        <v>26</v>
      </c>
    </row>
    <row r="667" spans="1:12" x14ac:dyDescent="0.25">
      <c r="A667" s="66" t="s">
        <v>29846</v>
      </c>
      <c r="B667" s="66" t="s">
        <v>5209</v>
      </c>
      <c r="C667" s="67">
        <v>500000</v>
      </c>
      <c r="D667" s="66" t="s">
        <v>31005</v>
      </c>
      <c r="E667" s="66" t="s">
        <v>5989</v>
      </c>
      <c r="F667" s="72">
        <v>1</v>
      </c>
      <c r="G667" s="72">
        <v>3</v>
      </c>
      <c r="H667" s="72">
        <v>2</v>
      </c>
      <c r="I667" s="72">
        <v>2</v>
      </c>
      <c r="J667" s="72">
        <v>1</v>
      </c>
      <c r="K667" s="72">
        <v>6</v>
      </c>
      <c r="L667" s="72">
        <v>27</v>
      </c>
    </row>
    <row r="668" spans="1:12" x14ac:dyDescent="0.25">
      <c r="A668" s="66" t="s">
        <v>29847</v>
      </c>
      <c r="B668" s="66" t="s">
        <v>5210</v>
      </c>
      <c r="C668" s="67">
        <v>500000</v>
      </c>
      <c r="D668" s="66" t="s">
        <v>31006</v>
      </c>
      <c r="E668" s="66" t="s">
        <v>5990</v>
      </c>
      <c r="F668" s="72">
        <v>1</v>
      </c>
      <c r="G668" s="72">
        <v>3</v>
      </c>
      <c r="H668" s="72">
        <v>2</v>
      </c>
      <c r="I668" s="72">
        <v>2</v>
      </c>
      <c r="J668" s="72">
        <v>1</v>
      </c>
      <c r="K668" s="72">
        <v>6</v>
      </c>
      <c r="L668" s="72">
        <v>28</v>
      </c>
    </row>
    <row r="669" spans="1:12" x14ac:dyDescent="0.25">
      <c r="A669" s="66" t="s">
        <v>29848</v>
      </c>
      <c r="B669" s="66" t="s">
        <v>5211</v>
      </c>
      <c r="C669" s="67">
        <v>500000</v>
      </c>
      <c r="D669" s="66" t="s">
        <v>31007</v>
      </c>
      <c r="E669" s="66" t="s">
        <v>5991</v>
      </c>
      <c r="F669" s="72">
        <v>1</v>
      </c>
      <c r="G669" s="72">
        <v>3</v>
      </c>
      <c r="H669" s="72">
        <v>2</v>
      </c>
      <c r="I669" s="72">
        <v>2</v>
      </c>
      <c r="J669" s="72">
        <v>1</v>
      </c>
      <c r="K669" s="72">
        <v>6</v>
      </c>
      <c r="L669" s="72">
        <v>29</v>
      </c>
    </row>
    <row r="670" spans="1:12" x14ac:dyDescent="0.25">
      <c r="A670" s="66" t="s">
        <v>29849</v>
      </c>
      <c r="B670" s="66" t="s">
        <v>5212</v>
      </c>
      <c r="C670" s="67">
        <v>500000</v>
      </c>
      <c r="D670" s="66" t="s">
        <v>31008</v>
      </c>
      <c r="E670" s="66" t="s">
        <v>5992</v>
      </c>
      <c r="F670" s="72">
        <v>1</v>
      </c>
      <c r="G670" s="72">
        <v>3</v>
      </c>
      <c r="H670" s="72">
        <v>2</v>
      </c>
      <c r="I670" s="72">
        <v>2</v>
      </c>
      <c r="J670" s="72">
        <v>1</v>
      </c>
      <c r="K670" s="72">
        <v>6</v>
      </c>
      <c r="L670" s="72">
        <v>30</v>
      </c>
    </row>
    <row r="671" spans="1:12" x14ac:dyDescent="0.25">
      <c r="A671" s="66" t="s">
        <v>29850</v>
      </c>
      <c r="B671" s="66" t="s">
        <v>5213</v>
      </c>
      <c r="C671" s="67">
        <v>500000</v>
      </c>
      <c r="D671" s="66" t="s">
        <v>31009</v>
      </c>
      <c r="E671" s="66" t="s">
        <v>5993</v>
      </c>
      <c r="F671" s="72">
        <v>1</v>
      </c>
      <c r="G671" s="72">
        <v>3</v>
      </c>
      <c r="H671" s="72">
        <v>2</v>
      </c>
      <c r="I671" s="72">
        <v>2</v>
      </c>
      <c r="J671" s="72">
        <v>1</v>
      </c>
      <c r="K671" s="72">
        <v>6</v>
      </c>
      <c r="L671" s="72">
        <v>31</v>
      </c>
    </row>
    <row r="672" spans="1:12" x14ac:dyDescent="0.25">
      <c r="A672" s="66" t="s">
        <v>29851</v>
      </c>
      <c r="B672" s="66" t="s">
        <v>5214</v>
      </c>
      <c r="C672" s="67">
        <v>500000</v>
      </c>
      <c r="D672" s="66" t="s">
        <v>31010</v>
      </c>
      <c r="E672" s="66" t="s">
        <v>5994</v>
      </c>
      <c r="F672" s="72">
        <v>1</v>
      </c>
      <c r="G672" s="72">
        <v>3</v>
      </c>
      <c r="H672" s="72">
        <v>2</v>
      </c>
      <c r="I672" s="72">
        <v>2</v>
      </c>
      <c r="J672" s="72">
        <v>1</v>
      </c>
      <c r="K672" s="72">
        <v>6</v>
      </c>
      <c r="L672" s="72">
        <v>32</v>
      </c>
    </row>
    <row r="673" spans="1:12" x14ac:dyDescent="0.25">
      <c r="A673" s="66" t="s">
        <v>29852</v>
      </c>
      <c r="B673" s="66" t="s">
        <v>5215</v>
      </c>
      <c r="C673" s="67">
        <v>500000</v>
      </c>
      <c r="D673" s="66" t="s">
        <v>31011</v>
      </c>
      <c r="E673" s="66" t="s">
        <v>5995</v>
      </c>
      <c r="F673" s="72">
        <v>1</v>
      </c>
      <c r="G673" s="72">
        <v>3</v>
      </c>
      <c r="H673" s="72">
        <v>2</v>
      </c>
      <c r="I673" s="72">
        <v>2</v>
      </c>
      <c r="J673" s="72">
        <v>1</v>
      </c>
      <c r="K673" s="72">
        <v>6</v>
      </c>
      <c r="L673" s="72">
        <v>33</v>
      </c>
    </row>
    <row r="674" spans="1:12" x14ac:dyDescent="0.25">
      <c r="A674" s="66" t="s">
        <v>29853</v>
      </c>
      <c r="B674" s="66" t="s">
        <v>5216</v>
      </c>
      <c r="C674" s="67">
        <v>500000</v>
      </c>
      <c r="D674" s="66" t="s">
        <v>31012</v>
      </c>
      <c r="E674" s="66" t="s">
        <v>5996</v>
      </c>
      <c r="F674" s="72">
        <v>1</v>
      </c>
      <c r="G674" s="72">
        <v>3</v>
      </c>
      <c r="H674" s="72">
        <v>2</v>
      </c>
      <c r="I674" s="72">
        <v>2</v>
      </c>
      <c r="J674" s="72">
        <v>1</v>
      </c>
      <c r="K674" s="72">
        <v>6</v>
      </c>
      <c r="L674" s="72">
        <v>34</v>
      </c>
    </row>
    <row r="675" spans="1:12" x14ac:dyDescent="0.25">
      <c r="A675" s="66" t="s">
        <v>29854</v>
      </c>
      <c r="B675" s="66" t="s">
        <v>5217</v>
      </c>
      <c r="C675" s="67">
        <v>500000</v>
      </c>
      <c r="D675" s="66" t="s">
        <v>31013</v>
      </c>
      <c r="E675" s="66" t="s">
        <v>5997</v>
      </c>
      <c r="F675" s="72">
        <v>1</v>
      </c>
      <c r="G675" s="72">
        <v>3</v>
      </c>
      <c r="H675" s="72">
        <v>2</v>
      </c>
      <c r="I675" s="72">
        <v>2</v>
      </c>
      <c r="J675" s="72">
        <v>1</v>
      </c>
      <c r="K675" s="72">
        <v>6</v>
      </c>
      <c r="L675" s="72">
        <v>35</v>
      </c>
    </row>
    <row r="676" spans="1:12" x14ac:dyDescent="0.25">
      <c r="A676" s="66" t="s">
        <v>29855</v>
      </c>
      <c r="B676" s="66" t="s">
        <v>5218</v>
      </c>
      <c r="C676" s="67">
        <v>500000</v>
      </c>
      <c r="D676" s="66" t="s">
        <v>31014</v>
      </c>
      <c r="E676" s="66" t="s">
        <v>5998</v>
      </c>
      <c r="F676" s="72">
        <v>1</v>
      </c>
      <c r="G676" s="72">
        <v>3</v>
      </c>
      <c r="H676" s="72">
        <v>2</v>
      </c>
      <c r="I676" s="72">
        <v>2</v>
      </c>
      <c r="J676" s="72">
        <v>1</v>
      </c>
      <c r="K676" s="72">
        <v>6</v>
      </c>
      <c r="L676" s="72">
        <v>36</v>
      </c>
    </row>
    <row r="677" spans="1:12" x14ac:dyDescent="0.25">
      <c r="A677" s="66" t="s">
        <v>29856</v>
      </c>
      <c r="B677" s="66" t="s">
        <v>5219</v>
      </c>
      <c r="C677" s="67">
        <v>500000</v>
      </c>
      <c r="D677" s="66" t="s">
        <v>31015</v>
      </c>
      <c r="E677" s="66" t="s">
        <v>5999</v>
      </c>
      <c r="F677" s="72">
        <v>1</v>
      </c>
      <c r="G677" s="72">
        <v>3</v>
      </c>
      <c r="H677" s="72">
        <v>2</v>
      </c>
      <c r="I677" s="72">
        <v>2</v>
      </c>
      <c r="J677" s="72">
        <v>1</v>
      </c>
      <c r="K677" s="72">
        <v>6</v>
      </c>
      <c r="L677" s="72">
        <v>37</v>
      </c>
    </row>
    <row r="678" spans="1:12" x14ac:dyDescent="0.25">
      <c r="A678" s="66" t="s">
        <v>29857</v>
      </c>
      <c r="B678" s="66" t="s">
        <v>5220</v>
      </c>
      <c r="C678" s="67">
        <v>500000</v>
      </c>
      <c r="D678" s="66" t="s">
        <v>31016</v>
      </c>
      <c r="E678" s="66" t="s">
        <v>6000</v>
      </c>
      <c r="F678" s="72">
        <v>1</v>
      </c>
      <c r="G678" s="72">
        <v>3</v>
      </c>
      <c r="H678" s="72">
        <v>2</v>
      </c>
      <c r="I678" s="72">
        <v>2</v>
      </c>
      <c r="J678" s="72">
        <v>1</v>
      </c>
      <c r="K678" s="72">
        <v>6</v>
      </c>
      <c r="L678" s="72">
        <v>38</v>
      </c>
    </row>
    <row r="679" spans="1:12" x14ac:dyDescent="0.25">
      <c r="A679" s="66" t="s">
        <v>29858</v>
      </c>
      <c r="B679" s="66" t="s">
        <v>4627</v>
      </c>
      <c r="C679" s="67">
        <v>500000</v>
      </c>
      <c r="D679" s="66" t="s">
        <v>31017</v>
      </c>
      <c r="E679" s="66" t="s">
        <v>6001</v>
      </c>
      <c r="F679" s="72">
        <v>1</v>
      </c>
      <c r="G679" s="72">
        <v>3</v>
      </c>
      <c r="H679" s="72">
        <v>2</v>
      </c>
      <c r="I679" s="72">
        <v>2</v>
      </c>
      <c r="J679" s="72">
        <v>1</v>
      </c>
      <c r="K679" s="72">
        <v>6</v>
      </c>
      <c r="L679" s="72">
        <v>39</v>
      </c>
    </row>
    <row r="680" spans="1:12" x14ac:dyDescent="0.25">
      <c r="A680" s="66" t="s">
        <v>29859</v>
      </c>
      <c r="B680" s="66" t="s">
        <v>4875</v>
      </c>
      <c r="C680" s="67">
        <v>500000</v>
      </c>
      <c r="D680" s="66" t="s">
        <v>31018</v>
      </c>
      <c r="E680" s="66" t="s">
        <v>6002</v>
      </c>
      <c r="F680" s="72">
        <v>1</v>
      </c>
      <c r="G680" s="72">
        <v>3</v>
      </c>
      <c r="H680" s="72">
        <v>2</v>
      </c>
      <c r="I680" s="72">
        <v>2</v>
      </c>
      <c r="J680" s="72">
        <v>1</v>
      </c>
      <c r="K680" s="72">
        <v>6</v>
      </c>
      <c r="L680" s="72">
        <v>40</v>
      </c>
    </row>
    <row r="681" spans="1:12" x14ac:dyDescent="0.25">
      <c r="A681" s="66" t="s">
        <v>29860</v>
      </c>
      <c r="B681" s="66" t="s">
        <v>4874</v>
      </c>
      <c r="C681" s="67">
        <v>500000</v>
      </c>
      <c r="D681" s="66" t="s">
        <v>31019</v>
      </c>
      <c r="E681" s="66" t="s">
        <v>6003</v>
      </c>
      <c r="F681" s="72">
        <v>1</v>
      </c>
      <c r="G681" s="72">
        <v>3</v>
      </c>
      <c r="H681" s="72">
        <v>2</v>
      </c>
      <c r="I681" s="72">
        <v>2</v>
      </c>
      <c r="J681" s="72">
        <v>1</v>
      </c>
      <c r="K681" s="72">
        <v>6</v>
      </c>
      <c r="L681" s="72">
        <v>41</v>
      </c>
    </row>
    <row r="682" spans="1:12" x14ac:dyDescent="0.25">
      <c r="A682" s="66" t="s">
        <v>29861</v>
      </c>
      <c r="B682" s="66" t="s">
        <v>4876</v>
      </c>
      <c r="C682" s="67">
        <v>500000</v>
      </c>
      <c r="D682" s="66" t="s">
        <v>31020</v>
      </c>
      <c r="E682" s="66" t="s">
        <v>6004</v>
      </c>
      <c r="F682" s="72">
        <v>1</v>
      </c>
      <c r="G682" s="72">
        <v>3</v>
      </c>
      <c r="H682" s="72">
        <v>2</v>
      </c>
      <c r="I682" s="72">
        <v>2</v>
      </c>
      <c r="J682" s="72">
        <v>1</v>
      </c>
      <c r="K682" s="72">
        <v>6</v>
      </c>
      <c r="L682" s="72">
        <v>42</v>
      </c>
    </row>
    <row r="683" spans="1:12" x14ac:dyDescent="0.25">
      <c r="A683" s="66" t="s">
        <v>29862</v>
      </c>
      <c r="B683" s="66" t="s">
        <v>4877</v>
      </c>
      <c r="C683" s="67">
        <v>500000</v>
      </c>
      <c r="D683" s="66" t="s">
        <v>31021</v>
      </c>
      <c r="E683" s="66" t="s">
        <v>6005</v>
      </c>
      <c r="F683" s="72">
        <v>1</v>
      </c>
      <c r="G683" s="72">
        <v>3</v>
      </c>
      <c r="H683" s="72">
        <v>2</v>
      </c>
      <c r="I683" s="72">
        <v>2</v>
      </c>
      <c r="J683" s="72">
        <v>1</v>
      </c>
      <c r="K683" s="72">
        <v>6</v>
      </c>
      <c r="L683" s="72">
        <v>43</v>
      </c>
    </row>
    <row r="684" spans="1:12" x14ac:dyDescent="0.25">
      <c r="A684" s="66" t="s">
        <v>29863</v>
      </c>
      <c r="B684" s="66" t="s">
        <v>4878</v>
      </c>
      <c r="C684" s="67">
        <v>500000</v>
      </c>
      <c r="D684" s="66" t="s">
        <v>31022</v>
      </c>
      <c r="E684" s="66" t="s">
        <v>6006</v>
      </c>
      <c r="F684" s="72">
        <v>1</v>
      </c>
      <c r="G684" s="72">
        <v>3</v>
      </c>
      <c r="H684" s="72">
        <v>2</v>
      </c>
      <c r="I684" s="72">
        <v>2</v>
      </c>
      <c r="J684" s="72">
        <v>1</v>
      </c>
      <c r="K684" s="72">
        <v>6</v>
      </c>
      <c r="L684" s="72">
        <v>44</v>
      </c>
    </row>
    <row r="685" spans="1:12" x14ac:dyDescent="0.25">
      <c r="A685" s="66" t="s">
        <v>29864</v>
      </c>
      <c r="B685" s="66" t="s">
        <v>4879</v>
      </c>
      <c r="C685" s="67">
        <v>500000</v>
      </c>
      <c r="D685" s="66" t="s">
        <v>31023</v>
      </c>
      <c r="E685" s="66" t="s">
        <v>6007</v>
      </c>
      <c r="F685" s="72">
        <v>1</v>
      </c>
      <c r="G685" s="72">
        <v>3</v>
      </c>
      <c r="H685" s="72">
        <v>2</v>
      </c>
      <c r="I685" s="72">
        <v>2</v>
      </c>
      <c r="J685" s="72">
        <v>1</v>
      </c>
      <c r="K685" s="72">
        <v>6</v>
      </c>
      <c r="L685" s="72">
        <v>45</v>
      </c>
    </row>
    <row r="686" spans="1:12" x14ac:dyDescent="0.25">
      <c r="A686" s="66" t="s">
        <v>29865</v>
      </c>
      <c r="B686" s="66" t="s">
        <v>4880</v>
      </c>
      <c r="C686" s="67">
        <v>500000</v>
      </c>
      <c r="D686" s="66" t="s">
        <v>31024</v>
      </c>
      <c r="E686" s="66" t="s">
        <v>6008</v>
      </c>
      <c r="F686" s="72">
        <v>1</v>
      </c>
      <c r="G686" s="72">
        <v>3</v>
      </c>
      <c r="H686" s="72">
        <v>2</v>
      </c>
      <c r="I686" s="72">
        <v>2</v>
      </c>
      <c r="J686" s="72">
        <v>1</v>
      </c>
      <c r="K686" s="72">
        <v>6</v>
      </c>
      <c r="L686" s="72">
        <v>46</v>
      </c>
    </row>
    <row r="687" spans="1:12" x14ac:dyDescent="0.25">
      <c r="A687" s="66" t="s">
        <v>29866</v>
      </c>
      <c r="B687" s="66" t="s">
        <v>4881</v>
      </c>
      <c r="C687" s="67">
        <v>500000</v>
      </c>
      <c r="D687" s="66" t="s">
        <v>31025</v>
      </c>
      <c r="E687" s="66" t="s">
        <v>6009</v>
      </c>
      <c r="F687" s="72">
        <v>1</v>
      </c>
      <c r="G687" s="72">
        <v>3</v>
      </c>
      <c r="H687" s="72">
        <v>2</v>
      </c>
      <c r="I687" s="72">
        <v>2</v>
      </c>
      <c r="J687" s="72">
        <v>1</v>
      </c>
      <c r="K687" s="72">
        <v>6</v>
      </c>
      <c r="L687" s="72">
        <v>47</v>
      </c>
    </row>
    <row r="688" spans="1:12" x14ac:dyDescent="0.25">
      <c r="A688" s="66" t="s">
        <v>29867</v>
      </c>
      <c r="B688" s="66" t="s">
        <v>5221</v>
      </c>
      <c r="C688" s="67">
        <v>500000</v>
      </c>
      <c r="D688" s="66" t="s">
        <v>31026</v>
      </c>
      <c r="E688" s="66" t="s">
        <v>6010</v>
      </c>
      <c r="F688" s="72">
        <v>1</v>
      </c>
      <c r="G688" s="72">
        <v>3</v>
      </c>
      <c r="H688" s="72">
        <v>2</v>
      </c>
      <c r="I688" s="72">
        <v>2</v>
      </c>
      <c r="J688" s="72">
        <v>1</v>
      </c>
      <c r="K688" s="72">
        <v>6</v>
      </c>
      <c r="L688" s="72">
        <v>48</v>
      </c>
    </row>
    <row r="689" spans="1:12" x14ac:dyDescent="0.25">
      <c r="A689" s="66" t="s">
        <v>29868</v>
      </c>
      <c r="B689" s="66" t="s">
        <v>5222</v>
      </c>
      <c r="C689" s="67">
        <v>500000</v>
      </c>
      <c r="D689" s="66" t="s">
        <v>31027</v>
      </c>
      <c r="E689" s="66" t="s">
        <v>6011</v>
      </c>
      <c r="F689" s="72">
        <v>1</v>
      </c>
      <c r="G689" s="72">
        <v>3</v>
      </c>
      <c r="H689" s="72">
        <v>2</v>
      </c>
      <c r="I689" s="72">
        <v>2</v>
      </c>
      <c r="J689" s="72">
        <v>1</v>
      </c>
      <c r="K689" s="72">
        <v>6</v>
      </c>
      <c r="L689" s="72">
        <v>49</v>
      </c>
    </row>
    <row r="690" spans="1:12" x14ac:dyDescent="0.25">
      <c r="A690" s="66" t="s">
        <v>29869</v>
      </c>
      <c r="B690" s="66" t="s">
        <v>5223</v>
      </c>
      <c r="C690" s="67">
        <v>500000</v>
      </c>
      <c r="D690" s="66" t="s">
        <v>31028</v>
      </c>
      <c r="E690" s="66" t="s">
        <v>6012</v>
      </c>
      <c r="F690" s="72">
        <v>1</v>
      </c>
      <c r="G690" s="72">
        <v>3</v>
      </c>
      <c r="H690" s="72">
        <v>2</v>
      </c>
      <c r="I690" s="72">
        <v>2</v>
      </c>
      <c r="J690" s="72">
        <v>1</v>
      </c>
      <c r="K690" s="72">
        <v>6</v>
      </c>
      <c r="L690" s="72">
        <v>50</v>
      </c>
    </row>
    <row r="691" spans="1:12" x14ac:dyDescent="0.25">
      <c r="A691" s="66" t="s">
        <v>29870</v>
      </c>
      <c r="B691" s="66" t="s">
        <v>5224</v>
      </c>
      <c r="C691" s="67">
        <v>500000</v>
      </c>
      <c r="D691" s="66" t="s">
        <v>31029</v>
      </c>
      <c r="E691" s="66" t="s">
        <v>6013</v>
      </c>
      <c r="F691" s="72">
        <v>1</v>
      </c>
      <c r="G691" s="72">
        <v>3</v>
      </c>
      <c r="H691" s="72">
        <v>2</v>
      </c>
      <c r="I691" s="72">
        <v>2</v>
      </c>
      <c r="J691" s="72">
        <v>1</v>
      </c>
      <c r="K691" s="72">
        <v>6</v>
      </c>
      <c r="L691" s="72">
        <v>51</v>
      </c>
    </row>
    <row r="692" spans="1:12" x14ac:dyDescent="0.25">
      <c r="A692" s="66" t="s">
        <v>29871</v>
      </c>
      <c r="B692" s="66" t="s">
        <v>5007</v>
      </c>
      <c r="C692" s="67">
        <v>500000</v>
      </c>
      <c r="D692" s="66" t="s">
        <v>31030</v>
      </c>
      <c r="E692" s="66" t="s">
        <v>6014</v>
      </c>
      <c r="F692" s="72">
        <v>1</v>
      </c>
      <c r="G692" s="72">
        <v>3</v>
      </c>
      <c r="H692" s="72">
        <v>2</v>
      </c>
      <c r="I692" s="72">
        <v>2</v>
      </c>
      <c r="J692" s="72">
        <v>1</v>
      </c>
      <c r="K692" s="72">
        <v>6</v>
      </c>
      <c r="L692" s="72">
        <v>52</v>
      </c>
    </row>
    <row r="693" spans="1:12" x14ac:dyDescent="0.25">
      <c r="A693" s="66" t="s">
        <v>29872</v>
      </c>
      <c r="B693" s="66" t="s">
        <v>5008</v>
      </c>
      <c r="C693" s="67">
        <v>500000</v>
      </c>
      <c r="D693" s="66" t="s">
        <v>31031</v>
      </c>
      <c r="E693" s="66" t="s">
        <v>6015</v>
      </c>
      <c r="F693" s="72">
        <v>1</v>
      </c>
      <c r="G693" s="72">
        <v>3</v>
      </c>
      <c r="H693" s="72">
        <v>2</v>
      </c>
      <c r="I693" s="72">
        <v>2</v>
      </c>
      <c r="J693" s="72">
        <v>1</v>
      </c>
      <c r="K693" s="72">
        <v>6</v>
      </c>
      <c r="L693" s="72">
        <v>53</v>
      </c>
    </row>
    <row r="694" spans="1:12" x14ac:dyDescent="0.25">
      <c r="A694" s="66" t="s">
        <v>29873</v>
      </c>
      <c r="B694" s="66" t="s">
        <v>5012</v>
      </c>
      <c r="C694" s="67">
        <v>500000</v>
      </c>
      <c r="D694" s="66" t="s">
        <v>31032</v>
      </c>
      <c r="E694" s="66" t="s">
        <v>6016</v>
      </c>
      <c r="F694" s="72">
        <v>1</v>
      </c>
      <c r="G694" s="72">
        <v>3</v>
      </c>
      <c r="H694" s="72">
        <v>2</v>
      </c>
      <c r="I694" s="72">
        <v>2</v>
      </c>
      <c r="J694" s="72">
        <v>1</v>
      </c>
      <c r="K694" s="72">
        <v>6</v>
      </c>
      <c r="L694" s="72">
        <v>54</v>
      </c>
    </row>
    <row r="695" spans="1:12" x14ac:dyDescent="0.25">
      <c r="A695" s="66" t="s">
        <v>29874</v>
      </c>
      <c r="B695" s="66" t="s">
        <v>5013</v>
      </c>
      <c r="C695" s="67">
        <v>500000</v>
      </c>
      <c r="D695" s="66" t="s">
        <v>31033</v>
      </c>
      <c r="E695" s="66" t="s">
        <v>6017</v>
      </c>
      <c r="F695" s="72">
        <v>1</v>
      </c>
      <c r="G695" s="72">
        <v>3</v>
      </c>
      <c r="H695" s="72">
        <v>2</v>
      </c>
      <c r="I695" s="72">
        <v>2</v>
      </c>
      <c r="J695" s="72">
        <v>1</v>
      </c>
      <c r="K695" s="72">
        <v>6</v>
      </c>
      <c r="L695" s="72">
        <v>55</v>
      </c>
    </row>
    <row r="696" spans="1:12" x14ac:dyDescent="0.25">
      <c r="A696" s="66" t="s">
        <v>29875</v>
      </c>
      <c r="B696" s="66" t="s">
        <v>5014</v>
      </c>
      <c r="C696" s="67">
        <v>500000</v>
      </c>
      <c r="D696" s="66" t="s">
        <v>31034</v>
      </c>
      <c r="E696" s="66" t="s">
        <v>6018</v>
      </c>
      <c r="F696" s="72">
        <v>1</v>
      </c>
      <c r="G696" s="72">
        <v>3</v>
      </c>
      <c r="H696" s="72">
        <v>2</v>
      </c>
      <c r="I696" s="72">
        <v>2</v>
      </c>
      <c r="J696" s="72">
        <v>1</v>
      </c>
      <c r="K696" s="72">
        <v>6</v>
      </c>
      <c r="L696" s="72">
        <v>56</v>
      </c>
    </row>
    <row r="697" spans="1:12" x14ac:dyDescent="0.25">
      <c r="A697" s="66" t="s">
        <v>29876</v>
      </c>
      <c r="B697" s="66" t="s">
        <v>4830</v>
      </c>
      <c r="C697" s="67">
        <v>15000000</v>
      </c>
      <c r="D697" s="66" t="s">
        <v>31035</v>
      </c>
      <c r="E697" s="66" t="s">
        <v>6019</v>
      </c>
      <c r="F697" s="72">
        <v>1</v>
      </c>
      <c r="G697" s="72">
        <v>3</v>
      </c>
      <c r="H697" s="72">
        <v>2</v>
      </c>
      <c r="I697" s="72">
        <v>2</v>
      </c>
      <c r="J697" s="72">
        <v>1</v>
      </c>
      <c r="K697" s="72">
        <v>6</v>
      </c>
      <c r="L697" s="72">
        <v>57</v>
      </c>
    </row>
    <row r="698" spans="1:12" x14ac:dyDescent="0.25">
      <c r="A698" s="66" t="s">
        <v>29877</v>
      </c>
      <c r="B698" s="66" t="s">
        <v>4613</v>
      </c>
      <c r="C698" s="67">
        <v>15000000</v>
      </c>
      <c r="D698" s="66" t="s">
        <v>31036</v>
      </c>
      <c r="E698" s="66" t="s">
        <v>6020</v>
      </c>
      <c r="F698" s="72">
        <v>1</v>
      </c>
      <c r="G698" s="72">
        <v>3</v>
      </c>
      <c r="H698" s="72">
        <v>2</v>
      </c>
      <c r="I698" s="72">
        <v>2</v>
      </c>
      <c r="J698" s="72">
        <v>1</v>
      </c>
      <c r="K698" s="72">
        <v>6</v>
      </c>
      <c r="L698" s="72">
        <v>58</v>
      </c>
    </row>
    <row r="699" spans="1:12" x14ac:dyDescent="0.25">
      <c r="A699" s="66" t="s">
        <v>29878</v>
      </c>
      <c r="B699" s="66" t="s">
        <v>4831</v>
      </c>
      <c r="C699" s="67">
        <v>15000000</v>
      </c>
      <c r="D699" s="66" t="s">
        <v>31037</v>
      </c>
      <c r="E699" s="66" t="s">
        <v>6021</v>
      </c>
      <c r="F699" s="72">
        <v>1</v>
      </c>
      <c r="G699" s="72">
        <v>3</v>
      </c>
      <c r="H699" s="72">
        <v>2</v>
      </c>
      <c r="I699" s="72">
        <v>2</v>
      </c>
      <c r="J699" s="72">
        <v>1</v>
      </c>
      <c r="K699" s="72">
        <v>6</v>
      </c>
      <c r="L699" s="72">
        <v>59</v>
      </c>
    </row>
    <row r="700" spans="1:12" x14ac:dyDescent="0.25">
      <c r="A700" s="66" t="s">
        <v>29879</v>
      </c>
      <c r="B700" s="66" t="s">
        <v>4832</v>
      </c>
      <c r="C700" s="67">
        <v>15000000</v>
      </c>
      <c r="D700" s="66" t="s">
        <v>31038</v>
      </c>
      <c r="E700" s="66" t="s">
        <v>6022</v>
      </c>
      <c r="F700" s="72">
        <v>1</v>
      </c>
      <c r="G700" s="72">
        <v>3</v>
      </c>
      <c r="H700" s="72">
        <v>2</v>
      </c>
      <c r="I700" s="72">
        <v>2</v>
      </c>
      <c r="J700" s="72">
        <v>1</v>
      </c>
      <c r="K700" s="72">
        <v>6</v>
      </c>
      <c r="L700" s="72">
        <v>60</v>
      </c>
    </row>
    <row r="701" spans="1:12" x14ac:dyDescent="0.25">
      <c r="A701" s="66" t="s">
        <v>29880</v>
      </c>
      <c r="B701" s="66" t="s">
        <v>4833</v>
      </c>
      <c r="C701" s="67">
        <v>15000000</v>
      </c>
      <c r="D701" s="66" t="s">
        <v>31039</v>
      </c>
      <c r="E701" s="66" t="s">
        <v>6023</v>
      </c>
      <c r="F701" s="72">
        <v>1</v>
      </c>
      <c r="G701" s="72">
        <v>3</v>
      </c>
      <c r="H701" s="72">
        <v>2</v>
      </c>
      <c r="I701" s="72">
        <v>2</v>
      </c>
      <c r="J701" s="72">
        <v>1</v>
      </c>
      <c r="K701" s="72">
        <v>6</v>
      </c>
      <c r="L701" s="72">
        <v>61</v>
      </c>
    </row>
    <row r="702" spans="1:12" x14ac:dyDescent="0.25">
      <c r="A702" s="66" t="s">
        <v>29881</v>
      </c>
      <c r="B702" s="66" t="s">
        <v>4834</v>
      </c>
      <c r="C702" s="67">
        <v>15000000</v>
      </c>
      <c r="D702" s="66" t="s">
        <v>31040</v>
      </c>
      <c r="E702" s="66" t="s">
        <v>6024</v>
      </c>
      <c r="F702" s="72">
        <v>1</v>
      </c>
      <c r="G702" s="72">
        <v>3</v>
      </c>
      <c r="H702" s="72">
        <v>2</v>
      </c>
      <c r="I702" s="72">
        <v>2</v>
      </c>
      <c r="J702" s="72">
        <v>1</v>
      </c>
      <c r="K702" s="72">
        <v>6</v>
      </c>
      <c r="L702" s="72">
        <v>62</v>
      </c>
    </row>
    <row r="703" spans="1:12" x14ac:dyDescent="0.25">
      <c r="A703" s="66" t="s">
        <v>29882</v>
      </c>
      <c r="B703" s="66" t="s">
        <v>4835</v>
      </c>
      <c r="C703" s="67">
        <v>15000000</v>
      </c>
      <c r="D703" s="66" t="s">
        <v>31041</v>
      </c>
      <c r="E703" s="66" t="s">
        <v>6025</v>
      </c>
      <c r="F703" s="72">
        <v>1</v>
      </c>
      <c r="G703" s="72">
        <v>3</v>
      </c>
      <c r="H703" s="72">
        <v>2</v>
      </c>
      <c r="I703" s="72">
        <v>2</v>
      </c>
      <c r="J703" s="72">
        <v>1</v>
      </c>
      <c r="K703" s="72">
        <v>6</v>
      </c>
      <c r="L703" s="72">
        <v>63</v>
      </c>
    </row>
    <row r="704" spans="1:12" x14ac:dyDescent="0.25">
      <c r="A704" s="66" t="s">
        <v>29883</v>
      </c>
      <c r="B704" s="66" t="s">
        <v>4836</v>
      </c>
      <c r="C704" s="67">
        <v>15000000</v>
      </c>
      <c r="D704" s="66" t="s">
        <v>31042</v>
      </c>
      <c r="E704" s="66" t="s">
        <v>6026</v>
      </c>
      <c r="F704" s="72">
        <v>1</v>
      </c>
      <c r="G704" s="72">
        <v>3</v>
      </c>
      <c r="H704" s="72">
        <v>2</v>
      </c>
      <c r="I704" s="72">
        <v>2</v>
      </c>
      <c r="J704" s="72">
        <v>1</v>
      </c>
      <c r="K704" s="72">
        <v>6</v>
      </c>
      <c r="L704" s="72">
        <v>64</v>
      </c>
    </row>
    <row r="705" spans="1:12" x14ac:dyDescent="0.25">
      <c r="A705" s="66" t="s">
        <v>29884</v>
      </c>
      <c r="B705" s="66" t="s">
        <v>4837</v>
      </c>
      <c r="C705" s="67">
        <v>15000000</v>
      </c>
      <c r="D705" s="66" t="s">
        <v>31043</v>
      </c>
      <c r="E705" s="66" t="s">
        <v>6027</v>
      </c>
      <c r="F705" s="72">
        <v>1</v>
      </c>
      <c r="G705" s="72">
        <v>3</v>
      </c>
      <c r="H705" s="72">
        <v>2</v>
      </c>
      <c r="I705" s="72">
        <v>2</v>
      </c>
      <c r="J705" s="72">
        <v>1</v>
      </c>
      <c r="K705" s="72">
        <v>6</v>
      </c>
      <c r="L705" s="72">
        <v>65</v>
      </c>
    </row>
    <row r="706" spans="1:12" x14ac:dyDescent="0.25">
      <c r="A706" s="66" t="s">
        <v>29885</v>
      </c>
      <c r="B706" s="66" t="s">
        <v>4838</v>
      </c>
      <c r="C706" s="67">
        <v>15000000</v>
      </c>
      <c r="D706" s="66" t="s">
        <v>31044</v>
      </c>
      <c r="E706" s="66" t="s">
        <v>6028</v>
      </c>
      <c r="F706" s="72">
        <v>1</v>
      </c>
      <c r="G706" s="72">
        <v>3</v>
      </c>
      <c r="H706" s="72">
        <v>2</v>
      </c>
      <c r="I706" s="72">
        <v>2</v>
      </c>
      <c r="J706" s="72">
        <v>1</v>
      </c>
      <c r="K706" s="72">
        <v>6</v>
      </c>
      <c r="L706" s="72">
        <v>66</v>
      </c>
    </row>
    <row r="707" spans="1:12" x14ac:dyDescent="0.25">
      <c r="A707" s="66" t="s">
        <v>29886</v>
      </c>
      <c r="B707" s="66" t="s">
        <v>4839</v>
      </c>
      <c r="C707" s="67">
        <v>15000000</v>
      </c>
      <c r="D707" s="66" t="s">
        <v>31045</v>
      </c>
      <c r="E707" s="66" t="s">
        <v>6029</v>
      </c>
      <c r="F707" s="72">
        <v>1</v>
      </c>
      <c r="G707" s="72">
        <v>3</v>
      </c>
      <c r="H707" s="72">
        <v>2</v>
      </c>
      <c r="I707" s="72">
        <v>2</v>
      </c>
      <c r="J707" s="72">
        <v>1</v>
      </c>
      <c r="K707" s="72">
        <v>6</v>
      </c>
      <c r="L707" s="72">
        <v>67</v>
      </c>
    </row>
    <row r="708" spans="1:12" x14ac:dyDescent="0.25">
      <c r="A708" s="66" t="s">
        <v>29887</v>
      </c>
      <c r="B708" s="66" t="s">
        <v>4840</v>
      </c>
      <c r="C708" s="67">
        <v>15000000</v>
      </c>
      <c r="D708" s="66" t="s">
        <v>31046</v>
      </c>
      <c r="E708" s="66" t="s">
        <v>6030</v>
      </c>
      <c r="F708" s="72">
        <v>1</v>
      </c>
      <c r="G708" s="72">
        <v>3</v>
      </c>
      <c r="H708" s="72">
        <v>2</v>
      </c>
      <c r="I708" s="72">
        <v>2</v>
      </c>
      <c r="J708" s="72">
        <v>1</v>
      </c>
      <c r="K708" s="72">
        <v>6</v>
      </c>
      <c r="L708" s="72">
        <v>68</v>
      </c>
    </row>
    <row r="709" spans="1:12" x14ac:dyDescent="0.25">
      <c r="A709" s="66" t="s">
        <v>29888</v>
      </c>
      <c r="B709" s="66" t="s">
        <v>4841</v>
      </c>
      <c r="C709" s="67">
        <v>15000000</v>
      </c>
      <c r="D709" s="66" t="s">
        <v>31047</v>
      </c>
      <c r="E709" s="66" t="s">
        <v>6031</v>
      </c>
      <c r="F709" s="72">
        <v>1</v>
      </c>
      <c r="G709" s="72">
        <v>3</v>
      </c>
      <c r="H709" s="72">
        <v>2</v>
      </c>
      <c r="I709" s="72">
        <v>2</v>
      </c>
      <c r="J709" s="72">
        <v>1</v>
      </c>
      <c r="K709" s="72">
        <v>6</v>
      </c>
      <c r="L709" s="72">
        <v>69</v>
      </c>
    </row>
    <row r="710" spans="1:12" x14ac:dyDescent="0.25">
      <c r="A710" s="66" t="s">
        <v>29889</v>
      </c>
      <c r="B710" s="66" t="s">
        <v>4842</v>
      </c>
      <c r="C710" s="67">
        <v>15000000</v>
      </c>
      <c r="D710" s="66" t="s">
        <v>31048</v>
      </c>
      <c r="E710" s="66" t="s">
        <v>6032</v>
      </c>
      <c r="F710" s="72">
        <v>1</v>
      </c>
      <c r="G710" s="72">
        <v>3</v>
      </c>
      <c r="H710" s="72">
        <v>2</v>
      </c>
      <c r="I710" s="72">
        <v>2</v>
      </c>
      <c r="J710" s="72">
        <v>1</v>
      </c>
      <c r="K710" s="72">
        <v>6</v>
      </c>
      <c r="L710" s="72">
        <v>70</v>
      </c>
    </row>
    <row r="711" spans="1:12" x14ac:dyDescent="0.25">
      <c r="A711" s="66" t="s">
        <v>29890</v>
      </c>
      <c r="B711" s="66" t="s">
        <v>4843</v>
      </c>
      <c r="C711" s="67">
        <v>15000000</v>
      </c>
      <c r="D711" s="66" t="s">
        <v>31049</v>
      </c>
      <c r="E711" s="66" t="s">
        <v>6033</v>
      </c>
      <c r="F711" s="72">
        <v>1</v>
      </c>
      <c r="G711" s="72">
        <v>3</v>
      </c>
      <c r="H711" s="72">
        <v>2</v>
      </c>
      <c r="I711" s="72">
        <v>2</v>
      </c>
      <c r="J711" s="72">
        <v>1</v>
      </c>
      <c r="K711" s="72">
        <v>6</v>
      </c>
      <c r="L711" s="72">
        <v>71</v>
      </c>
    </row>
    <row r="712" spans="1:12" x14ac:dyDescent="0.25">
      <c r="A712" s="66" t="s">
        <v>29891</v>
      </c>
      <c r="B712" s="66" t="s">
        <v>4847</v>
      </c>
      <c r="C712" s="67">
        <v>15000000</v>
      </c>
      <c r="D712" s="66" t="s">
        <v>31050</v>
      </c>
      <c r="E712" s="66" t="s">
        <v>6034</v>
      </c>
      <c r="F712" s="72">
        <v>1</v>
      </c>
      <c r="G712" s="72">
        <v>3</v>
      </c>
      <c r="H712" s="72">
        <v>2</v>
      </c>
      <c r="I712" s="72">
        <v>2</v>
      </c>
      <c r="J712" s="72">
        <v>1</v>
      </c>
      <c r="K712" s="72">
        <v>6</v>
      </c>
      <c r="L712" s="72">
        <v>72</v>
      </c>
    </row>
    <row r="713" spans="1:12" x14ac:dyDescent="0.25">
      <c r="A713" s="66" t="s">
        <v>29892</v>
      </c>
      <c r="B713" s="66" t="s">
        <v>4848</v>
      </c>
      <c r="C713" s="67">
        <v>15000000</v>
      </c>
      <c r="D713" s="66" t="s">
        <v>31051</v>
      </c>
      <c r="E713" s="66" t="s">
        <v>6035</v>
      </c>
      <c r="F713" s="72">
        <v>1</v>
      </c>
      <c r="G713" s="72">
        <v>3</v>
      </c>
      <c r="H713" s="72">
        <v>2</v>
      </c>
      <c r="I713" s="72">
        <v>2</v>
      </c>
      <c r="J713" s="72">
        <v>1</v>
      </c>
      <c r="K713" s="72">
        <v>6</v>
      </c>
      <c r="L713" s="72">
        <v>73</v>
      </c>
    </row>
    <row r="714" spans="1:12" x14ac:dyDescent="0.25">
      <c r="A714" s="66" t="s">
        <v>29893</v>
      </c>
      <c r="B714" s="66" t="s">
        <v>4849</v>
      </c>
      <c r="C714" s="67">
        <v>15000000</v>
      </c>
      <c r="D714" s="66" t="s">
        <v>31052</v>
      </c>
      <c r="E714" s="66" t="s">
        <v>6036</v>
      </c>
      <c r="F714" s="72">
        <v>1</v>
      </c>
      <c r="G714" s="72">
        <v>3</v>
      </c>
      <c r="H714" s="72">
        <v>2</v>
      </c>
      <c r="I714" s="72">
        <v>2</v>
      </c>
      <c r="J714" s="72">
        <v>1</v>
      </c>
      <c r="K714" s="72">
        <v>6</v>
      </c>
      <c r="L714" s="72">
        <v>74</v>
      </c>
    </row>
    <row r="715" spans="1:12" x14ac:dyDescent="0.25">
      <c r="A715" s="66" t="s">
        <v>29894</v>
      </c>
      <c r="B715" s="66" t="s">
        <v>4850</v>
      </c>
      <c r="C715" s="67">
        <v>15000000</v>
      </c>
      <c r="D715" s="66" t="s">
        <v>31053</v>
      </c>
      <c r="E715" s="66" t="s">
        <v>6037</v>
      </c>
      <c r="F715" s="72">
        <v>1</v>
      </c>
      <c r="G715" s="72">
        <v>3</v>
      </c>
      <c r="H715" s="72">
        <v>2</v>
      </c>
      <c r="I715" s="72">
        <v>2</v>
      </c>
      <c r="J715" s="72">
        <v>1</v>
      </c>
      <c r="K715" s="72">
        <v>6</v>
      </c>
      <c r="L715" s="72">
        <v>75</v>
      </c>
    </row>
    <row r="716" spans="1:12" x14ac:dyDescent="0.25">
      <c r="A716" s="66" t="s">
        <v>29895</v>
      </c>
      <c r="B716" s="66" t="s">
        <v>4851</v>
      </c>
      <c r="C716" s="67">
        <v>15000000</v>
      </c>
      <c r="D716" s="66" t="s">
        <v>31054</v>
      </c>
      <c r="E716" s="66" t="s">
        <v>6038</v>
      </c>
      <c r="F716" s="72">
        <v>1</v>
      </c>
      <c r="G716" s="72">
        <v>3</v>
      </c>
      <c r="H716" s="72">
        <v>2</v>
      </c>
      <c r="I716" s="72">
        <v>2</v>
      </c>
      <c r="J716" s="72">
        <v>1</v>
      </c>
      <c r="K716" s="72">
        <v>6</v>
      </c>
      <c r="L716" s="72">
        <v>76</v>
      </c>
    </row>
    <row r="717" spans="1:12" x14ac:dyDescent="0.25">
      <c r="A717" s="66" t="s">
        <v>29896</v>
      </c>
      <c r="B717" s="66" t="s">
        <v>4852</v>
      </c>
      <c r="C717" s="67">
        <v>15000000</v>
      </c>
      <c r="D717" s="66" t="s">
        <v>31055</v>
      </c>
      <c r="E717" s="66" t="s">
        <v>6039</v>
      </c>
      <c r="F717" s="72">
        <v>1</v>
      </c>
      <c r="G717" s="72">
        <v>3</v>
      </c>
      <c r="H717" s="72">
        <v>2</v>
      </c>
      <c r="I717" s="72">
        <v>2</v>
      </c>
      <c r="J717" s="72">
        <v>1</v>
      </c>
      <c r="K717" s="72">
        <v>6</v>
      </c>
      <c r="L717" s="72">
        <v>77</v>
      </c>
    </row>
    <row r="718" spans="1:12" x14ac:dyDescent="0.25">
      <c r="A718" s="66" t="s">
        <v>29897</v>
      </c>
      <c r="B718" s="66" t="s">
        <v>4853</v>
      </c>
      <c r="C718" s="67">
        <v>15000000</v>
      </c>
      <c r="D718" s="66" t="s">
        <v>31056</v>
      </c>
      <c r="E718" s="66" t="s">
        <v>6040</v>
      </c>
      <c r="F718" s="72">
        <v>1</v>
      </c>
      <c r="G718" s="72">
        <v>3</v>
      </c>
      <c r="H718" s="72">
        <v>2</v>
      </c>
      <c r="I718" s="72">
        <v>2</v>
      </c>
      <c r="J718" s="72">
        <v>1</v>
      </c>
      <c r="K718" s="72">
        <v>6</v>
      </c>
      <c r="L718" s="72">
        <v>78</v>
      </c>
    </row>
    <row r="719" spans="1:12" x14ac:dyDescent="0.25">
      <c r="A719" s="66" t="s">
        <v>29898</v>
      </c>
      <c r="B719" s="66" t="s">
        <v>4854</v>
      </c>
      <c r="C719" s="67">
        <v>15000000</v>
      </c>
      <c r="D719" s="66" t="s">
        <v>31057</v>
      </c>
      <c r="E719" s="66" t="s">
        <v>6041</v>
      </c>
      <c r="F719" s="72">
        <v>1</v>
      </c>
      <c r="G719" s="72">
        <v>3</v>
      </c>
      <c r="H719" s="72">
        <v>2</v>
      </c>
      <c r="I719" s="72">
        <v>2</v>
      </c>
      <c r="J719" s="72">
        <v>1</v>
      </c>
      <c r="K719" s="72">
        <v>6</v>
      </c>
      <c r="L719" s="72">
        <v>79</v>
      </c>
    </row>
    <row r="720" spans="1:12" x14ac:dyDescent="0.25">
      <c r="A720" s="66" t="s">
        <v>29899</v>
      </c>
      <c r="B720" s="66" t="s">
        <v>5225</v>
      </c>
      <c r="C720" s="67">
        <v>15000000</v>
      </c>
      <c r="D720" s="66" t="s">
        <v>31058</v>
      </c>
      <c r="E720" s="66" t="s">
        <v>6042</v>
      </c>
      <c r="F720" s="72">
        <v>1</v>
      </c>
      <c r="G720" s="72">
        <v>3</v>
      </c>
      <c r="H720" s="72">
        <v>2</v>
      </c>
      <c r="I720" s="72">
        <v>2</v>
      </c>
      <c r="J720" s="72">
        <v>1</v>
      </c>
      <c r="K720" s="72">
        <v>6</v>
      </c>
      <c r="L720" s="72">
        <v>80</v>
      </c>
    </row>
    <row r="721" spans="1:12" x14ac:dyDescent="0.25">
      <c r="A721" s="66" t="s">
        <v>29900</v>
      </c>
      <c r="B721" s="66" t="s">
        <v>5226</v>
      </c>
      <c r="C721" s="67">
        <v>15000000</v>
      </c>
      <c r="D721" s="66" t="s">
        <v>31059</v>
      </c>
      <c r="E721" s="66" t="s">
        <v>6043</v>
      </c>
      <c r="F721" s="72">
        <v>1</v>
      </c>
      <c r="G721" s="72">
        <v>3</v>
      </c>
      <c r="H721" s="72">
        <v>2</v>
      </c>
      <c r="I721" s="72">
        <v>2</v>
      </c>
      <c r="J721" s="72">
        <v>1</v>
      </c>
      <c r="K721" s="72">
        <v>6</v>
      </c>
      <c r="L721" s="72">
        <v>81</v>
      </c>
    </row>
    <row r="722" spans="1:12" x14ac:dyDescent="0.25">
      <c r="A722" s="66" t="s">
        <v>29901</v>
      </c>
      <c r="B722" s="66" t="s">
        <v>5227</v>
      </c>
      <c r="C722" s="67">
        <v>15000000</v>
      </c>
      <c r="D722" s="66" t="s">
        <v>31060</v>
      </c>
      <c r="E722" s="66" t="s">
        <v>6044</v>
      </c>
      <c r="F722" s="72">
        <v>1</v>
      </c>
      <c r="G722" s="72">
        <v>3</v>
      </c>
      <c r="H722" s="72">
        <v>2</v>
      </c>
      <c r="I722" s="72">
        <v>2</v>
      </c>
      <c r="J722" s="72">
        <v>1</v>
      </c>
      <c r="K722" s="72">
        <v>6</v>
      </c>
      <c r="L722" s="72">
        <v>82</v>
      </c>
    </row>
    <row r="723" spans="1:12" x14ac:dyDescent="0.25">
      <c r="A723" s="66" t="s">
        <v>29902</v>
      </c>
      <c r="B723" s="66" t="s">
        <v>5228</v>
      </c>
      <c r="C723" s="67">
        <v>15000000</v>
      </c>
      <c r="D723" s="66" t="s">
        <v>31061</v>
      </c>
      <c r="E723" s="66" t="s">
        <v>6045</v>
      </c>
      <c r="F723" s="72">
        <v>1</v>
      </c>
      <c r="G723" s="72">
        <v>3</v>
      </c>
      <c r="H723" s="72">
        <v>2</v>
      </c>
      <c r="I723" s="72">
        <v>2</v>
      </c>
      <c r="J723" s="72">
        <v>1</v>
      </c>
      <c r="K723" s="72">
        <v>6</v>
      </c>
      <c r="L723" s="72">
        <v>83</v>
      </c>
    </row>
    <row r="724" spans="1:12" x14ac:dyDescent="0.25">
      <c r="A724" s="66" t="s">
        <v>29903</v>
      </c>
      <c r="B724" s="66" t="s">
        <v>5229</v>
      </c>
      <c r="C724" s="67">
        <v>15000000</v>
      </c>
      <c r="D724" s="66" t="s">
        <v>31062</v>
      </c>
      <c r="E724" s="66" t="s">
        <v>6046</v>
      </c>
      <c r="F724" s="72">
        <v>1</v>
      </c>
      <c r="G724" s="72">
        <v>3</v>
      </c>
      <c r="H724" s="72">
        <v>2</v>
      </c>
      <c r="I724" s="72">
        <v>2</v>
      </c>
      <c r="J724" s="72">
        <v>1</v>
      </c>
      <c r="K724" s="72">
        <v>6</v>
      </c>
      <c r="L724" s="72">
        <v>84</v>
      </c>
    </row>
    <row r="725" spans="1:12" x14ac:dyDescent="0.25">
      <c r="A725" s="66" t="s">
        <v>29904</v>
      </c>
      <c r="B725" s="66" t="s">
        <v>4846</v>
      </c>
      <c r="C725" s="67">
        <v>15000000</v>
      </c>
      <c r="D725" s="66" t="s">
        <v>31063</v>
      </c>
      <c r="E725" s="66" t="s">
        <v>6047</v>
      </c>
      <c r="F725" s="72">
        <v>1</v>
      </c>
      <c r="G725" s="72">
        <v>3</v>
      </c>
      <c r="H725" s="72">
        <v>2</v>
      </c>
      <c r="I725" s="72">
        <v>2</v>
      </c>
      <c r="J725" s="72">
        <v>1</v>
      </c>
      <c r="K725" s="72">
        <v>6</v>
      </c>
      <c r="L725" s="72">
        <v>85</v>
      </c>
    </row>
    <row r="726" spans="1:12" x14ac:dyDescent="0.25">
      <c r="A726" s="66" t="s">
        <v>29905</v>
      </c>
      <c r="B726" s="66" t="s">
        <v>4855</v>
      </c>
      <c r="C726" s="67">
        <v>15000000</v>
      </c>
      <c r="D726" s="66" t="s">
        <v>31064</v>
      </c>
      <c r="E726" s="66" t="s">
        <v>6048</v>
      </c>
      <c r="F726" s="72">
        <v>1</v>
      </c>
      <c r="G726" s="72">
        <v>3</v>
      </c>
      <c r="H726" s="72">
        <v>2</v>
      </c>
      <c r="I726" s="72">
        <v>2</v>
      </c>
      <c r="J726" s="72">
        <v>1</v>
      </c>
      <c r="K726" s="72">
        <v>6</v>
      </c>
      <c r="L726" s="72">
        <v>86</v>
      </c>
    </row>
    <row r="727" spans="1:12" x14ac:dyDescent="0.25">
      <c r="A727" s="66" t="s">
        <v>29906</v>
      </c>
      <c r="B727" s="66" t="s">
        <v>5230</v>
      </c>
      <c r="C727" s="67">
        <v>15000000</v>
      </c>
      <c r="D727" s="66" t="s">
        <v>31065</v>
      </c>
      <c r="E727" s="66" t="s">
        <v>6049</v>
      </c>
      <c r="F727" s="72">
        <v>1</v>
      </c>
      <c r="G727" s="72">
        <v>3</v>
      </c>
      <c r="H727" s="72">
        <v>2</v>
      </c>
      <c r="I727" s="72">
        <v>2</v>
      </c>
      <c r="J727" s="72">
        <v>1</v>
      </c>
      <c r="K727" s="72">
        <v>6</v>
      </c>
      <c r="L727" s="72">
        <v>87</v>
      </c>
    </row>
    <row r="728" spans="1:12" x14ac:dyDescent="0.25">
      <c r="A728" s="66" t="s">
        <v>29907</v>
      </c>
      <c r="B728" s="66" t="s">
        <v>4856</v>
      </c>
      <c r="C728" s="67">
        <v>15000000</v>
      </c>
      <c r="D728" s="66" t="s">
        <v>31066</v>
      </c>
      <c r="E728" s="66" t="s">
        <v>6050</v>
      </c>
      <c r="F728" s="72">
        <v>1</v>
      </c>
      <c r="G728" s="72">
        <v>3</v>
      </c>
      <c r="H728" s="72">
        <v>2</v>
      </c>
      <c r="I728" s="72">
        <v>2</v>
      </c>
      <c r="J728" s="72">
        <v>1</v>
      </c>
      <c r="K728" s="72">
        <v>6</v>
      </c>
      <c r="L728" s="72">
        <v>88</v>
      </c>
    </row>
    <row r="729" spans="1:12" x14ac:dyDescent="0.25">
      <c r="A729" s="66" t="s">
        <v>29908</v>
      </c>
      <c r="B729" s="66" t="s">
        <v>5231</v>
      </c>
      <c r="C729" s="67">
        <v>15000000</v>
      </c>
      <c r="D729" s="66" t="s">
        <v>31067</v>
      </c>
      <c r="E729" s="66" t="s">
        <v>6051</v>
      </c>
      <c r="F729" s="72">
        <v>1</v>
      </c>
      <c r="G729" s="72">
        <v>3</v>
      </c>
      <c r="H729" s="72">
        <v>2</v>
      </c>
      <c r="I729" s="72">
        <v>2</v>
      </c>
      <c r="J729" s="72">
        <v>1</v>
      </c>
      <c r="K729" s="72">
        <v>6</v>
      </c>
      <c r="L729" s="72">
        <v>89</v>
      </c>
    </row>
    <row r="730" spans="1:12" x14ac:dyDescent="0.25">
      <c r="A730" s="66" t="s">
        <v>29909</v>
      </c>
      <c r="B730" s="66" t="s">
        <v>4844</v>
      </c>
      <c r="C730" s="67">
        <v>15000000</v>
      </c>
      <c r="D730" s="66" t="s">
        <v>31068</v>
      </c>
      <c r="E730" s="66" t="s">
        <v>6052</v>
      </c>
      <c r="F730" s="72">
        <v>1</v>
      </c>
      <c r="G730" s="72">
        <v>3</v>
      </c>
      <c r="H730" s="72">
        <v>2</v>
      </c>
      <c r="I730" s="72">
        <v>2</v>
      </c>
      <c r="J730" s="72">
        <v>1</v>
      </c>
      <c r="K730" s="72">
        <v>6</v>
      </c>
      <c r="L730" s="72">
        <v>90</v>
      </c>
    </row>
    <row r="731" spans="1:12" x14ac:dyDescent="0.25">
      <c r="A731" s="66" t="s">
        <v>29910</v>
      </c>
      <c r="B731" s="66" t="s">
        <v>4845</v>
      </c>
      <c r="C731" s="67">
        <v>15000000</v>
      </c>
      <c r="D731" s="66" t="s">
        <v>31069</v>
      </c>
      <c r="E731" s="66" t="s">
        <v>6053</v>
      </c>
      <c r="F731" s="72">
        <v>1</v>
      </c>
      <c r="G731" s="72">
        <v>3</v>
      </c>
      <c r="H731" s="72">
        <v>2</v>
      </c>
      <c r="I731" s="72">
        <v>2</v>
      </c>
      <c r="J731" s="72">
        <v>1</v>
      </c>
      <c r="K731" s="72">
        <v>6</v>
      </c>
      <c r="L731" s="72">
        <v>91</v>
      </c>
    </row>
    <row r="732" spans="1:12" x14ac:dyDescent="0.25">
      <c r="A732" s="66" t="s">
        <v>29911</v>
      </c>
      <c r="B732" s="66" t="s">
        <v>5232</v>
      </c>
      <c r="C732" s="67">
        <v>15000000</v>
      </c>
      <c r="D732" s="66" t="s">
        <v>31070</v>
      </c>
      <c r="E732" s="66" t="s">
        <v>6054</v>
      </c>
      <c r="F732" s="72">
        <v>1</v>
      </c>
      <c r="G732" s="72">
        <v>3</v>
      </c>
      <c r="H732" s="72">
        <v>2</v>
      </c>
      <c r="I732" s="72">
        <v>2</v>
      </c>
      <c r="J732" s="72">
        <v>1</v>
      </c>
      <c r="K732" s="72">
        <v>6</v>
      </c>
      <c r="L732" s="72">
        <v>92</v>
      </c>
    </row>
    <row r="733" spans="1:12" x14ac:dyDescent="0.25">
      <c r="A733" s="66" t="s">
        <v>29912</v>
      </c>
      <c r="B733" s="66" t="s">
        <v>4855</v>
      </c>
      <c r="C733" s="67">
        <v>15000000</v>
      </c>
      <c r="D733" s="66" t="s">
        <v>31071</v>
      </c>
      <c r="E733" s="66" t="s">
        <v>6055</v>
      </c>
      <c r="F733" s="72">
        <v>1</v>
      </c>
      <c r="G733" s="72">
        <v>3</v>
      </c>
      <c r="H733" s="72">
        <v>2</v>
      </c>
      <c r="I733" s="72">
        <v>2</v>
      </c>
      <c r="J733" s="72">
        <v>1</v>
      </c>
      <c r="K733" s="72">
        <v>6</v>
      </c>
      <c r="L733" s="72">
        <v>93</v>
      </c>
    </row>
    <row r="734" spans="1:12" x14ac:dyDescent="0.25">
      <c r="A734" s="66" t="s">
        <v>29913</v>
      </c>
      <c r="B734" s="66" t="s">
        <v>4858</v>
      </c>
      <c r="C734" s="67">
        <v>15000000</v>
      </c>
      <c r="D734" s="66" t="s">
        <v>31072</v>
      </c>
      <c r="E734" s="66" t="s">
        <v>6056</v>
      </c>
      <c r="F734" s="72">
        <v>1</v>
      </c>
      <c r="G734" s="72">
        <v>3</v>
      </c>
      <c r="H734" s="72">
        <v>2</v>
      </c>
      <c r="I734" s="72">
        <v>2</v>
      </c>
      <c r="J734" s="72">
        <v>1</v>
      </c>
      <c r="K734" s="72">
        <v>6</v>
      </c>
      <c r="L734" s="72">
        <v>94</v>
      </c>
    </row>
    <row r="735" spans="1:12" x14ac:dyDescent="0.25">
      <c r="A735" s="66" t="s">
        <v>29914</v>
      </c>
      <c r="B735" s="66" t="s">
        <v>4859</v>
      </c>
      <c r="C735" s="67">
        <v>15000000</v>
      </c>
      <c r="D735" s="66" t="s">
        <v>31073</v>
      </c>
      <c r="E735" s="66" t="s">
        <v>6057</v>
      </c>
      <c r="F735" s="72">
        <v>1</v>
      </c>
      <c r="G735" s="72">
        <v>3</v>
      </c>
      <c r="H735" s="72">
        <v>2</v>
      </c>
      <c r="I735" s="72">
        <v>2</v>
      </c>
      <c r="J735" s="72">
        <v>1</v>
      </c>
      <c r="K735" s="72">
        <v>6</v>
      </c>
      <c r="L735" s="72">
        <v>95</v>
      </c>
    </row>
    <row r="736" spans="1:12" x14ac:dyDescent="0.25">
      <c r="A736" s="66" t="s">
        <v>29915</v>
      </c>
      <c r="B736" s="66" t="s">
        <v>4860</v>
      </c>
      <c r="C736" s="67">
        <v>15000000</v>
      </c>
      <c r="D736" s="66" t="s">
        <v>31074</v>
      </c>
      <c r="E736" s="66" t="s">
        <v>6058</v>
      </c>
      <c r="F736" s="72">
        <v>1</v>
      </c>
      <c r="G736" s="72">
        <v>3</v>
      </c>
      <c r="H736" s="72">
        <v>2</v>
      </c>
      <c r="I736" s="72">
        <v>2</v>
      </c>
      <c r="J736" s="72">
        <v>1</v>
      </c>
      <c r="K736" s="72">
        <v>6</v>
      </c>
      <c r="L736" s="72">
        <v>96</v>
      </c>
    </row>
    <row r="737" spans="1:12" x14ac:dyDescent="0.25">
      <c r="A737" s="66" t="s">
        <v>29916</v>
      </c>
      <c r="B737" s="66" t="s">
        <v>4861</v>
      </c>
      <c r="C737" s="67">
        <v>15000000</v>
      </c>
      <c r="D737" s="66" t="s">
        <v>31075</v>
      </c>
      <c r="E737" s="66" t="s">
        <v>6059</v>
      </c>
      <c r="F737" s="72">
        <v>1</v>
      </c>
      <c r="G737" s="72">
        <v>3</v>
      </c>
      <c r="H737" s="72">
        <v>2</v>
      </c>
      <c r="I737" s="72">
        <v>2</v>
      </c>
      <c r="J737" s="72">
        <v>1</v>
      </c>
      <c r="K737" s="72">
        <v>6</v>
      </c>
      <c r="L737" s="72">
        <v>97</v>
      </c>
    </row>
    <row r="738" spans="1:12" x14ac:dyDescent="0.25">
      <c r="A738" s="66" t="s">
        <v>29917</v>
      </c>
      <c r="B738" s="66" t="s">
        <v>4862</v>
      </c>
      <c r="C738" s="67">
        <v>15000000</v>
      </c>
      <c r="D738" s="66" t="s">
        <v>31076</v>
      </c>
      <c r="E738" s="66" t="s">
        <v>6060</v>
      </c>
      <c r="F738" s="72">
        <v>1</v>
      </c>
      <c r="G738" s="72">
        <v>3</v>
      </c>
      <c r="H738" s="72">
        <v>2</v>
      </c>
      <c r="I738" s="72">
        <v>2</v>
      </c>
      <c r="J738" s="72">
        <v>1</v>
      </c>
      <c r="K738" s="72">
        <v>6</v>
      </c>
      <c r="L738" s="72">
        <v>98</v>
      </c>
    </row>
    <row r="739" spans="1:12" x14ac:dyDescent="0.25">
      <c r="A739" s="66" t="s">
        <v>29918</v>
      </c>
      <c r="B739" s="66" t="s">
        <v>4863</v>
      </c>
      <c r="C739" s="67">
        <v>15000000</v>
      </c>
      <c r="D739" s="66" t="s">
        <v>31077</v>
      </c>
      <c r="E739" s="66" t="s">
        <v>6061</v>
      </c>
      <c r="F739" s="72">
        <v>1</v>
      </c>
      <c r="G739" s="72">
        <v>3</v>
      </c>
      <c r="H739" s="72">
        <v>2</v>
      </c>
      <c r="I739" s="72">
        <v>2</v>
      </c>
      <c r="J739" s="72">
        <v>1</v>
      </c>
      <c r="K739" s="72">
        <v>6</v>
      </c>
      <c r="L739" s="72">
        <v>99</v>
      </c>
    </row>
    <row r="740" spans="1:12" x14ac:dyDescent="0.25">
      <c r="A740" s="66" t="s">
        <v>29919</v>
      </c>
      <c r="B740" s="66" t="s">
        <v>4864</v>
      </c>
      <c r="C740" s="67">
        <v>15000000</v>
      </c>
      <c r="D740" s="66" t="s">
        <v>31078</v>
      </c>
      <c r="E740" s="66" t="s">
        <v>6062</v>
      </c>
      <c r="F740" s="72">
        <v>1</v>
      </c>
      <c r="G740" s="72">
        <v>3</v>
      </c>
      <c r="H740" s="72">
        <v>2</v>
      </c>
      <c r="I740" s="72">
        <v>2</v>
      </c>
      <c r="J740" s="72">
        <v>1</v>
      </c>
      <c r="K740" s="72">
        <v>6</v>
      </c>
      <c r="L740" s="72">
        <v>100</v>
      </c>
    </row>
    <row r="741" spans="1:12" x14ac:dyDescent="0.25">
      <c r="A741" s="66" t="s">
        <v>29920</v>
      </c>
      <c r="B741" s="66" t="s">
        <v>4865</v>
      </c>
      <c r="C741" s="67">
        <v>15000000</v>
      </c>
      <c r="D741" s="66" t="s">
        <v>31079</v>
      </c>
      <c r="E741" s="66" t="s">
        <v>6063</v>
      </c>
      <c r="F741" s="72">
        <v>1</v>
      </c>
      <c r="G741" s="72">
        <v>3</v>
      </c>
      <c r="H741" s="72">
        <v>2</v>
      </c>
      <c r="I741" s="72">
        <v>2</v>
      </c>
      <c r="J741" s="72">
        <v>1</v>
      </c>
      <c r="K741" s="72">
        <v>6</v>
      </c>
      <c r="L741" s="72">
        <v>101</v>
      </c>
    </row>
    <row r="742" spans="1:12" x14ac:dyDescent="0.25">
      <c r="A742" s="66" t="s">
        <v>29921</v>
      </c>
      <c r="B742" s="66" t="s">
        <v>5233</v>
      </c>
      <c r="C742" s="67">
        <v>15000000</v>
      </c>
      <c r="D742" s="66" t="s">
        <v>31080</v>
      </c>
      <c r="E742" s="66" t="s">
        <v>6064</v>
      </c>
      <c r="F742" s="72">
        <v>1</v>
      </c>
      <c r="G742" s="72">
        <v>3</v>
      </c>
      <c r="H742" s="72">
        <v>2</v>
      </c>
      <c r="I742" s="72">
        <v>2</v>
      </c>
      <c r="J742" s="72">
        <v>1</v>
      </c>
      <c r="K742" s="72">
        <v>6</v>
      </c>
      <c r="L742" s="72">
        <v>102</v>
      </c>
    </row>
    <row r="743" spans="1:12" x14ac:dyDescent="0.25">
      <c r="A743" s="66" t="s">
        <v>29922</v>
      </c>
      <c r="B743" s="66" t="s">
        <v>5234</v>
      </c>
      <c r="C743" s="67">
        <v>15000000</v>
      </c>
      <c r="D743" s="66" t="s">
        <v>31081</v>
      </c>
      <c r="E743" s="66" t="s">
        <v>6065</v>
      </c>
      <c r="F743" s="72">
        <v>1</v>
      </c>
      <c r="G743" s="72">
        <v>3</v>
      </c>
      <c r="H743" s="72">
        <v>2</v>
      </c>
      <c r="I743" s="72">
        <v>2</v>
      </c>
      <c r="J743" s="72">
        <v>1</v>
      </c>
      <c r="K743" s="72">
        <v>6</v>
      </c>
      <c r="L743" s="72">
        <v>103</v>
      </c>
    </row>
    <row r="744" spans="1:12" x14ac:dyDescent="0.25">
      <c r="A744" s="66" t="s">
        <v>29923</v>
      </c>
      <c r="B744" s="66" t="s">
        <v>5235</v>
      </c>
      <c r="C744" s="67">
        <v>15000000</v>
      </c>
      <c r="D744" s="66" t="s">
        <v>31082</v>
      </c>
      <c r="E744" s="66" t="s">
        <v>6066</v>
      </c>
      <c r="F744" s="72">
        <v>1</v>
      </c>
      <c r="G744" s="72">
        <v>3</v>
      </c>
      <c r="H744" s="72">
        <v>2</v>
      </c>
      <c r="I744" s="72">
        <v>2</v>
      </c>
      <c r="J744" s="72">
        <v>1</v>
      </c>
      <c r="K744" s="72">
        <v>6</v>
      </c>
      <c r="L744" s="72">
        <v>104</v>
      </c>
    </row>
    <row r="745" spans="1:12" x14ac:dyDescent="0.25">
      <c r="A745" s="66" t="s">
        <v>29924</v>
      </c>
      <c r="B745" s="66" t="s">
        <v>5236</v>
      </c>
      <c r="C745" s="67">
        <v>15000000</v>
      </c>
      <c r="D745" s="66" t="s">
        <v>31083</v>
      </c>
      <c r="E745" s="66" t="s">
        <v>6067</v>
      </c>
      <c r="F745" s="72">
        <v>1</v>
      </c>
      <c r="G745" s="72">
        <v>3</v>
      </c>
      <c r="H745" s="72">
        <v>2</v>
      </c>
      <c r="I745" s="72">
        <v>2</v>
      </c>
      <c r="J745" s="72">
        <v>1</v>
      </c>
      <c r="K745" s="72">
        <v>6</v>
      </c>
      <c r="L745" s="72">
        <v>105</v>
      </c>
    </row>
    <row r="746" spans="1:12" x14ac:dyDescent="0.25">
      <c r="A746" s="66" t="s">
        <v>29925</v>
      </c>
      <c r="B746" s="66" t="s">
        <v>5237</v>
      </c>
      <c r="C746" s="67">
        <v>15000000</v>
      </c>
      <c r="D746" s="66" t="s">
        <v>31084</v>
      </c>
      <c r="E746" s="66" t="s">
        <v>6068</v>
      </c>
      <c r="F746" s="72">
        <v>1</v>
      </c>
      <c r="G746" s="72">
        <v>3</v>
      </c>
      <c r="H746" s="72">
        <v>2</v>
      </c>
      <c r="I746" s="72">
        <v>2</v>
      </c>
      <c r="J746" s="72">
        <v>1</v>
      </c>
      <c r="K746" s="72">
        <v>6</v>
      </c>
      <c r="L746" s="72">
        <v>106</v>
      </c>
    </row>
    <row r="747" spans="1:12" x14ac:dyDescent="0.25">
      <c r="A747" s="66" t="s">
        <v>29926</v>
      </c>
      <c r="B747" s="66" t="s">
        <v>4871</v>
      </c>
      <c r="C747" s="67">
        <v>15000000</v>
      </c>
      <c r="D747" s="66" t="s">
        <v>31085</v>
      </c>
      <c r="E747" s="66" t="s">
        <v>6069</v>
      </c>
      <c r="F747" s="72">
        <v>1</v>
      </c>
      <c r="G747" s="72">
        <v>3</v>
      </c>
      <c r="H747" s="72">
        <v>2</v>
      </c>
      <c r="I747" s="72">
        <v>2</v>
      </c>
      <c r="J747" s="72">
        <v>1</v>
      </c>
      <c r="K747" s="72">
        <v>6</v>
      </c>
      <c r="L747" s="72">
        <v>107</v>
      </c>
    </row>
    <row r="748" spans="1:12" x14ac:dyDescent="0.25">
      <c r="A748" s="66" t="s">
        <v>29926</v>
      </c>
      <c r="B748" s="66" t="s">
        <v>4871</v>
      </c>
      <c r="C748" s="67">
        <v>15000000</v>
      </c>
      <c r="D748" s="66" t="s">
        <v>31086</v>
      </c>
      <c r="E748" s="66" t="s">
        <v>6070</v>
      </c>
      <c r="F748" s="72">
        <v>1</v>
      </c>
      <c r="G748" s="72">
        <v>3</v>
      </c>
      <c r="H748" s="72">
        <v>2</v>
      </c>
      <c r="I748" s="72">
        <v>2</v>
      </c>
      <c r="J748" s="72">
        <v>1</v>
      </c>
      <c r="K748" s="72">
        <v>6</v>
      </c>
      <c r="L748" s="72">
        <v>108</v>
      </c>
    </row>
    <row r="749" spans="1:12" x14ac:dyDescent="0.25">
      <c r="A749" s="66" t="s">
        <v>29926</v>
      </c>
      <c r="B749" s="66" t="s">
        <v>4871</v>
      </c>
      <c r="C749" s="67">
        <v>15000000</v>
      </c>
      <c r="D749" s="66" t="s">
        <v>31087</v>
      </c>
      <c r="E749" s="66" t="s">
        <v>6071</v>
      </c>
      <c r="F749" s="72">
        <v>1</v>
      </c>
      <c r="G749" s="72">
        <v>3</v>
      </c>
      <c r="H749" s="72">
        <v>2</v>
      </c>
      <c r="I749" s="72">
        <v>2</v>
      </c>
      <c r="J749" s="72">
        <v>1</v>
      </c>
      <c r="K749" s="72">
        <v>6</v>
      </c>
      <c r="L749" s="72">
        <v>109</v>
      </c>
    </row>
    <row r="750" spans="1:12" x14ac:dyDescent="0.25">
      <c r="A750" s="66" t="s">
        <v>29926</v>
      </c>
      <c r="B750" s="66" t="s">
        <v>4871</v>
      </c>
      <c r="C750" s="67">
        <v>15000000</v>
      </c>
      <c r="D750" s="66" t="s">
        <v>31088</v>
      </c>
      <c r="E750" s="66" t="s">
        <v>6072</v>
      </c>
      <c r="F750" s="72">
        <v>1</v>
      </c>
      <c r="G750" s="72">
        <v>3</v>
      </c>
      <c r="H750" s="72">
        <v>2</v>
      </c>
      <c r="I750" s="72">
        <v>2</v>
      </c>
      <c r="J750" s="72">
        <v>1</v>
      </c>
      <c r="K750" s="72">
        <v>6</v>
      </c>
      <c r="L750" s="72">
        <v>110</v>
      </c>
    </row>
    <row r="751" spans="1:12" x14ac:dyDescent="0.25">
      <c r="A751" s="66" t="s">
        <v>29926</v>
      </c>
      <c r="B751" s="66" t="s">
        <v>4871</v>
      </c>
      <c r="C751" s="67">
        <v>15000000</v>
      </c>
      <c r="D751" s="66" t="s">
        <v>31089</v>
      </c>
      <c r="E751" s="66" t="s">
        <v>6073</v>
      </c>
      <c r="F751" s="72">
        <v>1</v>
      </c>
      <c r="G751" s="72">
        <v>3</v>
      </c>
      <c r="H751" s="72">
        <v>2</v>
      </c>
      <c r="I751" s="72">
        <v>2</v>
      </c>
      <c r="J751" s="72">
        <v>1</v>
      </c>
      <c r="K751" s="72">
        <v>7</v>
      </c>
      <c r="L751" s="72">
        <v>1</v>
      </c>
    </row>
    <row r="752" spans="1:12" x14ac:dyDescent="0.25">
      <c r="A752" s="66" t="s">
        <v>29927</v>
      </c>
      <c r="B752" s="66" t="s">
        <v>4870</v>
      </c>
      <c r="C752" s="67">
        <v>15000000</v>
      </c>
      <c r="D752" s="66" t="s">
        <v>31090</v>
      </c>
      <c r="E752" s="66" t="s">
        <v>6074</v>
      </c>
      <c r="F752" s="72">
        <v>1</v>
      </c>
      <c r="G752" s="72">
        <v>3</v>
      </c>
      <c r="H752" s="72">
        <v>2</v>
      </c>
      <c r="I752" s="72">
        <v>2</v>
      </c>
      <c r="J752" s="72">
        <v>1</v>
      </c>
      <c r="K752" s="72">
        <v>7</v>
      </c>
      <c r="L752" s="72">
        <v>2</v>
      </c>
    </row>
    <row r="753" spans="1:12" x14ac:dyDescent="0.25">
      <c r="A753" s="66" t="s">
        <v>29927</v>
      </c>
      <c r="B753" s="66" t="s">
        <v>4870</v>
      </c>
      <c r="C753" s="67">
        <v>15000000</v>
      </c>
      <c r="D753" s="66" t="s">
        <v>31091</v>
      </c>
      <c r="E753" s="66" t="s">
        <v>6075</v>
      </c>
      <c r="F753" s="72">
        <v>1</v>
      </c>
      <c r="G753" s="72">
        <v>3</v>
      </c>
      <c r="H753" s="72">
        <v>2</v>
      </c>
      <c r="I753" s="72">
        <v>2</v>
      </c>
      <c r="J753" s="72">
        <v>1</v>
      </c>
      <c r="K753" s="72">
        <v>7</v>
      </c>
      <c r="L753" s="72">
        <v>3</v>
      </c>
    </row>
    <row r="754" spans="1:12" x14ac:dyDescent="0.25">
      <c r="A754" s="66" t="s">
        <v>29927</v>
      </c>
      <c r="B754" s="66" t="s">
        <v>4870</v>
      </c>
      <c r="C754" s="67">
        <v>15000000</v>
      </c>
      <c r="D754" s="66" t="s">
        <v>31092</v>
      </c>
      <c r="E754" s="66" t="s">
        <v>6076</v>
      </c>
      <c r="F754" s="72">
        <v>1</v>
      </c>
      <c r="G754" s="72">
        <v>3</v>
      </c>
      <c r="H754" s="72">
        <v>2</v>
      </c>
      <c r="I754" s="72">
        <v>2</v>
      </c>
      <c r="J754" s="72">
        <v>1</v>
      </c>
      <c r="K754" s="72">
        <v>7</v>
      </c>
      <c r="L754" s="72">
        <v>4</v>
      </c>
    </row>
    <row r="755" spans="1:12" x14ac:dyDescent="0.25">
      <c r="A755" s="66" t="s">
        <v>29927</v>
      </c>
      <c r="B755" s="66" t="s">
        <v>4870</v>
      </c>
      <c r="C755" s="67">
        <v>15000000</v>
      </c>
      <c r="D755" s="66" t="s">
        <v>31093</v>
      </c>
      <c r="E755" s="66" t="s">
        <v>6077</v>
      </c>
      <c r="F755" s="72">
        <v>1</v>
      </c>
      <c r="G755" s="72">
        <v>3</v>
      </c>
      <c r="H755" s="72">
        <v>2</v>
      </c>
      <c r="I755" s="72">
        <v>2</v>
      </c>
      <c r="J755" s="72">
        <v>1</v>
      </c>
      <c r="K755" s="72">
        <v>7</v>
      </c>
      <c r="L755" s="72">
        <v>5</v>
      </c>
    </row>
    <row r="756" spans="1:12" x14ac:dyDescent="0.25">
      <c r="A756" s="66" t="s">
        <v>29927</v>
      </c>
      <c r="B756" s="66" t="s">
        <v>4870</v>
      </c>
      <c r="C756" s="67">
        <v>15000000</v>
      </c>
      <c r="D756" s="66" t="s">
        <v>31094</v>
      </c>
      <c r="E756" s="66" t="s">
        <v>6078</v>
      </c>
      <c r="F756" s="72">
        <v>1</v>
      </c>
      <c r="G756" s="72">
        <v>3</v>
      </c>
      <c r="H756" s="72">
        <v>2</v>
      </c>
      <c r="I756" s="72">
        <v>2</v>
      </c>
      <c r="J756" s="72">
        <v>1</v>
      </c>
      <c r="K756" s="72">
        <v>7</v>
      </c>
      <c r="L756" s="72">
        <v>6</v>
      </c>
    </row>
    <row r="757" spans="1:12" x14ac:dyDescent="0.25">
      <c r="A757" s="66" t="s">
        <v>29928</v>
      </c>
      <c r="B757" s="66" t="s">
        <v>4869</v>
      </c>
      <c r="C757" s="67">
        <v>15000000</v>
      </c>
      <c r="D757" s="66" t="s">
        <v>31095</v>
      </c>
      <c r="E757" s="66" t="s">
        <v>6079</v>
      </c>
      <c r="F757" s="72">
        <v>1</v>
      </c>
      <c r="G757" s="72">
        <v>3</v>
      </c>
      <c r="H757" s="72">
        <v>2</v>
      </c>
      <c r="I757" s="72">
        <v>2</v>
      </c>
      <c r="J757" s="72">
        <v>1</v>
      </c>
      <c r="K757" s="72">
        <v>7</v>
      </c>
      <c r="L757" s="72">
        <v>7</v>
      </c>
    </row>
    <row r="758" spans="1:12" x14ac:dyDescent="0.25">
      <c r="A758" s="66" t="s">
        <v>29928</v>
      </c>
      <c r="B758" s="66" t="s">
        <v>4869</v>
      </c>
      <c r="C758" s="67">
        <v>15000000</v>
      </c>
      <c r="D758" s="66" t="s">
        <v>31096</v>
      </c>
      <c r="E758" s="66" t="s">
        <v>6080</v>
      </c>
      <c r="F758" s="72">
        <v>1</v>
      </c>
      <c r="G758" s="72">
        <v>3</v>
      </c>
      <c r="H758" s="72">
        <v>2</v>
      </c>
      <c r="I758" s="72">
        <v>2</v>
      </c>
      <c r="J758" s="72">
        <v>1</v>
      </c>
      <c r="K758" s="72">
        <v>7</v>
      </c>
      <c r="L758" s="72">
        <v>8</v>
      </c>
    </row>
    <row r="759" spans="1:12" x14ac:dyDescent="0.25">
      <c r="A759" s="66" t="s">
        <v>29928</v>
      </c>
      <c r="B759" s="66" t="s">
        <v>4869</v>
      </c>
      <c r="C759" s="67">
        <v>15000000</v>
      </c>
      <c r="D759" s="66" t="s">
        <v>31097</v>
      </c>
      <c r="E759" s="66" t="s">
        <v>6081</v>
      </c>
      <c r="F759" s="72">
        <v>1</v>
      </c>
      <c r="G759" s="72">
        <v>3</v>
      </c>
      <c r="H759" s="72">
        <v>2</v>
      </c>
      <c r="I759" s="72">
        <v>2</v>
      </c>
      <c r="J759" s="72">
        <v>1</v>
      </c>
      <c r="K759" s="72">
        <v>7</v>
      </c>
      <c r="L759" s="72">
        <v>9</v>
      </c>
    </row>
    <row r="760" spans="1:12" x14ac:dyDescent="0.25">
      <c r="A760" s="66" t="s">
        <v>29928</v>
      </c>
      <c r="B760" s="66" t="s">
        <v>4869</v>
      </c>
      <c r="C760" s="67">
        <v>15000000</v>
      </c>
      <c r="D760" s="66" t="s">
        <v>31098</v>
      </c>
      <c r="E760" s="66" t="s">
        <v>6082</v>
      </c>
      <c r="F760" s="72">
        <v>1</v>
      </c>
      <c r="G760" s="72">
        <v>3</v>
      </c>
      <c r="H760" s="72">
        <v>2</v>
      </c>
      <c r="I760" s="72">
        <v>2</v>
      </c>
      <c r="J760" s="72">
        <v>1</v>
      </c>
      <c r="K760" s="72">
        <v>7</v>
      </c>
      <c r="L760" s="72">
        <v>10</v>
      </c>
    </row>
    <row r="761" spans="1:12" x14ac:dyDescent="0.25">
      <c r="A761" s="66" t="s">
        <v>29928</v>
      </c>
      <c r="B761" s="66" t="s">
        <v>4869</v>
      </c>
      <c r="C761" s="67">
        <v>15000000</v>
      </c>
      <c r="D761" s="66" t="s">
        <v>31099</v>
      </c>
      <c r="E761" s="66" t="s">
        <v>6083</v>
      </c>
      <c r="F761" s="72">
        <v>1</v>
      </c>
      <c r="G761" s="72">
        <v>3</v>
      </c>
      <c r="H761" s="72">
        <v>2</v>
      </c>
      <c r="I761" s="72">
        <v>2</v>
      </c>
      <c r="J761" s="72">
        <v>1</v>
      </c>
      <c r="K761" s="72">
        <v>7</v>
      </c>
      <c r="L761" s="72">
        <v>11</v>
      </c>
    </row>
    <row r="762" spans="1:12" x14ac:dyDescent="0.25">
      <c r="A762" s="66" t="s">
        <v>29929</v>
      </c>
      <c r="B762" s="66" t="s">
        <v>4872</v>
      </c>
      <c r="C762" s="67">
        <v>15000000</v>
      </c>
      <c r="D762" s="66" t="s">
        <v>31100</v>
      </c>
      <c r="E762" s="66" t="s">
        <v>6084</v>
      </c>
      <c r="F762" s="72">
        <v>1</v>
      </c>
      <c r="G762" s="72">
        <v>3</v>
      </c>
      <c r="H762" s="72">
        <v>2</v>
      </c>
      <c r="I762" s="72">
        <v>2</v>
      </c>
      <c r="J762" s="72">
        <v>1</v>
      </c>
      <c r="K762" s="72">
        <v>7</v>
      </c>
      <c r="L762" s="72">
        <v>12</v>
      </c>
    </row>
    <row r="763" spans="1:12" x14ac:dyDescent="0.25">
      <c r="A763" s="66" t="s">
        <v>29929</v>
      </c>
      <c r="B763" s="66" t="s">
        <v>4872</v>
      </c>
      <c r="C763" s="67">
        <v>15000000</v>
      </c>
      <c r="D763" s="66" t="s">
        <v>31101</v>
      </c>
      <c r="E763" s="66" t="s">
        <v>6085</v>
      </c>
      <c r="F763" s="72">
        <v>1</v>
      </c>
      <c r="G763" s="72">
        <v>3</v>
      </c>
      <c r="H763" s="72">
        <v>2</v>
      </c>
      <c r="I763" s="72">
        <v>2</v>
      </c>
      <c r="J763" s="72">
        <v>1</v>
      </c>
      <c r="K763" s="72">
        <v>7</v>
      </c>
      <c r="L763" s="72">
        <v>13</v>
      </c>
    </row>
    <row r="764" spans="1:12" x14ac:dyDescent="0.25">
      <c r="A764" s="66" t="s">
        <v>29929</v>
      </c>
      <c r="B764" s="66" t="s">
        <v>4872</v>
      </c>
      <c r="C764" s="67">
        <v>15000000</v>
      </c>
      <c r="D764" s="66" t="s">
        <v>31102</v>
      </c>
      <c r="E764" s="66" t="s">
        <v>6086</v>
      </c>
      <c r="F764" s="72">
        <v>1</v>
      </c>
      <c r="G764" s="72">
        <v>3</v>
      </c>
      <c r="H764" s="72">
        <v>2</v>
      </c>
      <c r="I764" s="72">
        <v>2</v>
      </c>
      <c r="J764" s="72">
        <v>1</v>
      </c>
      <c r="K764" s="72">
        <v>7</v>
      </c>
      <c r="L764" s="72">
        <v>14</v>
      </c>
    </row>
    <row r="765" spans="1:12" x14ac:dyDescent="0.25">
      <c r="A765" s="66" t="s">
        <v>29929</v>
      </c>
      <c r="B765" s="66" t="s">
        <v>4872</v>
      </c>
      <c r="C765" s="67">
        <v>15000000</v>
      </c>
      <c r="D765" s="66" t="s">
        <v>31103</v>
      </c>
      <c r="E765" s="66" t="s">
        <v>6087</v>
      </c>
      <c r="F765" s="72">
        <v>1</v>
      </c>
      <c r="G765" s="72">
        <v>3</v>
      </c>
      <c r="H765" s="72">
        <v>2</v>
      </c>
      <c r="I765" s="72">
        <v>2</v>
      </c>
      <c r="J765" s="72">
        <v>1</v>
      </c>
      <c r="K765" s="72">
        <v>7</v>
      </c>
      <c r="L765" s="72">
        <v>15</v>
      </c>
    </row>
    <row r="766" spans="1:12" x14ac:dyDescent="0.25">
      <c r="A766" s="66" t="s">
        <v>29929</v>
      </c>
      <c r="B766" s="66" t="s">
        <v>4872</v>
      </c>
      <c r="C766" s="67">
        <v>15000000</v>
      </c>
      <c r="D766" s="66" t="s">
        <v>31104</v>
      </c>
      <c r="E766" s="66" t="s">
        <v>6088</v>
      </c>
      <c r="F766" s="72">
        <v>1</v>
      </c>
      <c r="G766" s="72">
        <v>3</v>
      </c>
      <c r="H766" s="72">
        <v>2</v>
      </c>
      <c r="I766" s="72">
        <v>2</v>
      </c>
      <c r="J766" s="72">
        <v>1</v>
      </c>
      <c r="K766" s="72">
        <v>7</v>
      </c>
      <c r="L766" s="72">
        <v>16</v>
      </c>
    </row>
    <row r="767" spans="1:12" x14ac:dyDescent="0.25">
      <c r="A767" s="66" t="s">
        <v>29930</v>
      </c>
      <c r="B767" s="66" t="s">
        <v>4866</v>
      </c>
      <c r="C767" s="67">
        <v>15000000</v>
      </c>
      <c r="D767" s="66" t="s">
        <v>31105</v>
      </c>
      <c r="E767" s="66" t="s">
        <v>6089</v>
      </c>
      <c r="F767" s="72">
        <v>1</v>
      </c>
      <c r="G767" s="72">
        <v>3</v>
      </c>
      <c r="H767" s="72">
        <v>2</v>
      </c>
      <c r="I767" s="72">
        <v>2</v>
      </c>
      <c r="J767" s="72">
        <v>1</v>
      </c>
      <c r="K767" s="72">
        <v>7</v>
      </c>
      <c r="L767" s="72">
        <v>17</v>
      </c>
    </row>
    <row r="768" spans="1:12" x14ac:dyDescent="0.25">
      <c r="A768" s="66" t="s">
        <v>29931</v>
      </c>
      <c r="B768" s="66" t="s">
        <v>4867</v>
      </c>
      <c r="C768" s="67">
        <v>15000000</v>
      </c>
      <c r="D768" s="66" t="s">
        <v>31106</v>
      </c>
      <c r="E768" s="66" t="s">
        <v>6090</v>
      </c>
      <c r="F768" s="72">
        <v>1</v>
      </c>
      <c r="G768" s="72">
        <v>3</v>
      </c>
      <c r="H768" s="72">
        <v>2</v>
      </c>
      <c r="I768" s="72">
        <v>2</v>
      </c>
      <c r="J768" s="72">
        <v>1</v>
      </c>
      <c r="K768" s="72">
        <v>7</v>
      </c>
      <c r="L768" s="72">
        <v>18</v>
      </c>
    </row>
    <row r="769" spans="1:12" x14ac:dyDescent="0.25">
      <c r="A769" s="66" t="s">
        <v>29932</v>
      </c>
      <c r="B769" s="66" t="s">
        <v>4868</v>
      </c>
      <c r="C769" s="67">
        <v>15000000</v>
      </c>
      <c r="D769" s="66" t="s">
        <v>31107</v>
      </c>
      <c r="E769" s="66" t="s">
        <v>6091</v>
      </c>
      <c r="F769" s="72">
        <v>1</v>
      </c>
      <c r="G769" s="72">
        <v>3</v>
      </c>
      <c r="H769" s="72">
        <v>2</v>
      </c>
      <c r="I769" s="72">
        <v>2</v>
      </c>
      <c r="J769" s="72">
        <v>1</v>
      </c>
      <c r="K769" s="72">
        <v>7</v>
      </c>
      <c r="L769" s="72">
        <v>19</v>
      </c>
    </row>
    <row r="770" spans="1:12" x14ac:dyDescent="0.25">
      <c r="A770" s="66" t="s">
        <v>29933</v>
      </c>
      <c r="B770" s="66" t="s">
        <v>5238</v>
      </c>
      <c r="C770" s="67">
        <v>15000000</v>
      </c>
      <c r="D770" s="66" t="s">
        <v>31108</v>
      </c>
      <c r="E770" s="66" t="s">
        <v>6092</v>
      </c>
      <c r="F770" s="72">
        <v>1</v>
      </c>
      <c r="G770" s="72">
        <v>3</v>
      </c>
      <c r="H770" s="72">
        <v>2</v>
      </c>
      <c r="I770" s="72">
        <v>2</v>
      </c>
      <c r="J770" s="72">
        <v>1</v>
      </c>
      <c r="K770" s="72">
        <v>7</v>
      </c>
      <c r="L770" s="72">
        <v>20</v>
      </c>
    </row>
    <row r="771" spans="1:12" x14ac:dyDescent="0.25">
      <c r="A771" s="66" t="s">
        <v>29934</v>
      </c>
      <c r="B771" s="66" t="s">
        <v>5239</v>
      </c>
      <c r="C771" s="67">
        <v>15000000</v>
      </c>
      <c r="D771" s="66" t="s">
        <v>31109</v>
      </c>
      <c r="E771" s="66" t="s">
        <v>6093</v>
      </c>
      <c r="F771" s="72">
        <v>1</v>
      </c>
      <c r="G771" s="72">
        <v>3</v>
      </c>
      <c r="H771" s="72">
        <v>2</v>
      </c>
      <c r="I771" s="72">
        <v>2</v>
      </c>
      <c r="J771" s="72">
        <v>1</v>
      </c>
      <c r="K771" s="72">
        <v>7</v>
      </c>
      <c r="L771" s="72">
        <v>21</v>
      </c>
    </row>
    <row r="772" spans="1:12" x14ac:dyDescent="0.25">
      <c r="A772" s="66" t="s">
        <v>29935</v>
      </c>
      <c r="B772" s="66" t="s">
        <v>4873</v>
      </c>
      <c r="C772" s="67">
        <v>15000000</v>
      </c>
      <c r="D772" s="66" t="s">
        <v>31110</v>
      </c>
      <c r="E772" s="66" t="s">
        <v>6094</v>
      </c>
      <c r="F772" s="72">
        <v>1</v>
      </c>
      <c r="G772" s="72">
        <v>3</v>
      </c>
      <c r="H772" s="72">
        <v>2</v>
      </c>
      <c r="I772" s="72">
        <v>2</v>
      </c>
      <c r="J772" s="72">
        <v>1</v>
      </c>
      <c r="K772" s="72">
        <v>7</v>
      </c>
      <c r="L772" s="72">
        <v>22</v>
      </c>
    </row>
    <row r="773" spans="1:12" x14ac:dyDescent="0.25">
      <c r="A773" s="66" t="s">
        <v>29935</v>
      </c>
      <c r="B773" s="66" t="s">
        <v>4873</v>
      </c>
      <c r="C773" s="67">
        <v>15000000</v>
      </c>
      <c r="D773" s="66" t="s">
        <v>31111</v>
      </c>
      <c r="E773" s="66" t="s">
        <v>6095</v>
      </c>
      <c r="F773" s="72">
        <v>1</v>
      </c>
      <c r="G773" s="72">
        <v>3</v>
      </c>
      <c r="H773" s="72">
        <v>2</v>
      </c>
      <c r="I773" s="72">
        <v>2</v>
      </c>
      <c r="J773" s="72">
        <v>1</v>
      </c>
      <c r="K773" s="72">
        <v>7</v>
      </c>
      <c r="L773" s="72">
        <v>23</v>
      </c>
    </row>
    <row r="774" spans="1:12" x14ac:dyDescent="0.25">
      <c r="A774" s="66" t="s">
        <v>29936</v>
      </c>
      <c r="B774" s="66" t="s">
        <v>5240</v>
      </c>
      <c r="C774" s="67">
        <v>15000000</v>
      </c>
      <c r="D774" s="66" t="s">
        <v>31112</v>
      </c>
      <c r="E774" s="66" t="s">
        <v>6096</v>
      </c>
      <c r="F774" s="72">
        <v>1</v>
      </c>
      <c r="G774" s="72">
        <v>3</v>
      </c>
      <c r="H774" s="72">
        <v>2</v>
      </c>
      <c r="I774" s="72">
        <v>2</v>
      </c>
      <c r="J774" s="72">
        <v>1</v>
      </c>
      <c r="K774" s="72">
        <v>7</v>
      </c>
      <c r="L774" s="72">
        <v>24</v>
      </c>
    </row>
    <row r="775" spans="1:12" x14ac:dyDescent="0.25">
      <c r="A775" s="66" t="s">
        <v>29936</v>
      </c>
      <c r="B775" s="66" t="s">
        <v>5240</v>
      </c>
      <c r="C775" s="67">
        <v>15000000</v>
      </c>
      <c r="D775" s="66" t="s">
        <v>31113</v>
      </c>
      <c r="E775" s="66" t="s">
        <v>6097</v>
      </c>
      <c r="F775" s="72">
        <v>1</v>
      </c>
      <c r="G775" s="72">
        <v>3</v>
      </c>
      <c r="H775" s="72">
        <v>2</v>
      </c>
      <c r="I775" s="72">
        <v>2</v>
      </c>
      <c r="J775" s="72">
        <v>1</v>
      </c>
      <c r="K775" s="72">
        <v>7</v>
      </c>
      <c r="L775" s="72">
        <v>25</v>
      </c>
    </row>
    <row r="776" spans="1:12" x14ac:dyDescent="0.25">
      <c r="A776" s="66" t="s">
        <v>29937</v>
      </c>
      <c r="B776" s="66" t="s">
        <v>5241</v>
      </c>
      <c r="C776" s="67">
        <v>15000000</v>
      </c>
      <c r="D776" s="66" t="s">
        <v>31114</v>
      </c>
      <c r="E776" s="66" t="s">
        <v>6098</v>
      </c>
      <c r="F776" s="72">
        <v>1</v>
      </c>
      <c r="G776" s="72">
        <v>3</v>
      </c>
      <c r="H776" s="72">
        <v>2</v>
      </c>
      <c r="I776" s="72">
        <v>2</v>
      </c>
      <c r="J776" s="72">
        <v>1</v>
      </c>
      <c r="K776" s="72">
        <v>8</v>
      </c>
      <c r="L776" s="72">
        <v>1</v>
      </c>
    </row>
    <row r="777" spans="1:12" x14ac:dyDescent="0.25">
      <c r="A777" s="66" t="s">
        <v>29937</v>
      </c>
      <c r="B777" s="66" t="s">
        <v>5241</v>
      </c>
      <c r="C777" s="67">
        <v>15000000</v>
      </c>
      <c r="D777" s="66" t="s">
        <v>31115</v>
      </c>
      <c r="E777" s="66" t="s">
        <v>6099</v>
      </c>
      <c r="F777" s="72">
        <v>1</v>
      </c>
      <c r="G777" s="72">
        <v>3</v>
      </c>
      <c r="H777" s="72">
        <v>2</v>
      </c>
      <c r="I777" s="72">
        <v>2</v>
      </c>
      <c r="J777" s="72">
        <v>1</v>
      </c>
      <c r="K777" s="72">
        <v>8</v>
      </c>
      <c r="L777" s="72">
        <v>2</v>
      </c>
    </row>
    <row r="778" spans="1:12" x14ac:dyDescent="0.25">
      <c r="A778" s="66" t="s">
        <v>29938</v>
      </c>
      <c r="B778" s="66" t="s">
        <v>4857</v>
      </c>
      <c r="C778" s="67">
        <v>15000000</v>
      </c>
      <c r="D778" s="66" t="s">
        <v>31116</v>
      </c>
      <c r="E778" s="66" t="s">
        <v>6100</v>
      </c>
      <c r="F778" s="72">
        <v>1</v>
      </c>
      <c r="G778" s="72">
        <v>3</v>
      </c>
      <c r="H778" s="72">
        <v>2</v>
      </c>
      <c r="I778" s="72">
        <v>2</v>
      </c>
      <c r="J778" s="72">
        <v>1</v>
      </c>
      <c r="K778" s="72">
        <v>8</v>
      </c>
      <c r="L778" s="72">
        <v>3</v>
      </c>
    </row>
    <row r="779" spans="1:12" x14ac:dyDescent="0.25">
      <c r="A779" s="66" t="s">
        <v>29938</v>
      </c>
      <c r="B779" s="66" t="s">
        <v>4857</v>
      </c>
      <c r="C779" s="67">
        <v>15000000</v>
      </c>
      <c r="D779" s="66" t="s">
        <v>31117</v>
      </c>
      <c r="E779" s="66" t="s">
        <v>6101</v>
      </c>
      <c r="F779" s="72">
        <v>1</v>
      </c>
      <c r="G779" s="72">
        <v>3</v>
      </c>
      <c r="H779" s="72">
        <v>2</v>
      </c>
      <c r="I779" s="72">
        <v>2</v>
      </c>
      <c r="J779" s="72">
        <v>1</v>
      </c>
      <c r="K779" s="72">
        <v>8</v>
      </c>
      <c r="L779" s="72">
        <v>4</v>
      </c>
    </row>
    <row r="780" spans="1:12" x14ac:dyDescent="0.25">
      <c r="A780" s="66" t="s">
        <v>29939</v>
      </c>
      <c r="B780" s="66" t="s">
        <v>5242</v>
      </c>
      <c r="C780" s="67">
        <v>15000000</v>
      </c>
      <c r="D780" s="66" t="s">
        <v>31118</v>
      </c>
      <c r="E780" s="66" t="s">
        <v>6102</v>
      </c>
      <c r="F780" s="72">
        <v>1</v>
      </c>
      <c r="G780" s="72">
        <v>3</v>
      </c>
      <c r="H780" s="72">
        <v>2</v>
      </c>
      <c r="I780" s="72">
        <v>2</v>
      </c>
      <c r="J780" s="72">
        <v>1</v>
      </c>
      <c r="K780" s="72">
        <v>8</v>
      </c>
      <c r="L780" s="72">
        <v>5</v>
      </c>
    </row>
    <row r="781" spans="1:12" x14ac:dyDescent="0.25">
      <c r="A781" s="66" t="s">
        <v>29939</v>
      </c>
      <c r="B781" s="66" t="s">
        <v>5242</v>
      </c>
      <c r="C781" s="67">
        <v>15000000</v>
      </c>
      <c r="D781" s="66" t="s">
        <v>31119</v>
      </c>
      <c r="E781" s="66" t="s">
        <v>6103</v>
      </c>
      <c r="F781" s="72">
        <v>1</v>
      </c>
      <c r="G781" s="72">
        <v>3</v>
      </c>
      <c r="H781" s="72">
        <v>2</v>
      </c>
      <c r="I781" s="72">
        <v>2</v>
      </c>
      <c r="J781" s="72">
        <v>1</v>
      </c>
      <c r="K781" s="72">
        <v>8</v>
      </c>
      <c r="L781" s="72">
        <v>6</v>
      </c>
    </row>
    <row r="782" spans="1:12" x14ac:dyDescent="0.25">
      <c r="A782" s="66" t="s">
        <v>29940</v>
      </c>
      <c r="B782" s="66" t="s">
        <v>4882</v>
      </c>
      <c r="C782" s="67">
        <v>10000000</v>
      </c>
      <c r="D782" s="66" t="s">
        <v>31120</v>
      </c>
      <c r="E782" s="66" t="s">
        <v>6104</v>
      </c>
      <c r="F782" s="72">
        <v>1</v>
      </c>
      <c r="G782" s="72">
        <v>3</v>
      </c>
      <c r="H782" s="72">
        <v>2</v>
      </c>
      <c r="I782" s="72">
        <v>2</v>
      </c>
      <c r="J782" s="72">
        <v>1</v>
      </c>
      <c r="K782" s="72">
        <v>8</v>
      </c>
      <c r="L782" s="72">
        <v>7</v>
      </c>
    </row>
    <row r="783" spans="1:12" x14ac:dyDescent="0.25">
      <c r="A783" s="66" t="s">
        <v>29941</v>
      </c>
      <c r="B783" s="66" t="s">
        <v>4883</v>
      </c>
      <c r="C783" s="67">
        <v>10000000</v>
      </c>
      <c r="D783" s="66" t="s">
        <v>31121</v>
      </c>
      <c r="E783" s="66" t="s">
        <v>6105</v>
      </c>
      <c r="F783" s="72">
        <v>1</v>
      </c>
      <c r="G783" s="72">
        <v>3</v>
      </c>
      <c r="H783" s="72">
        <v>2</v>
      </c>
      <c r="I783" s="72">
        <v>2</v>
      </c>
      <c r="J783" s="72">
        <v>1</v>
      </c>
      <c r="K783" s="72">
        <v>9</v>
      </c>
      <c r="L783" s="72">
        <v>1</v>
      </c>
    </row>
    <row r="784" spans="1:12" x14ac:dyDescent="0.25">
      <c r="A784" s="66" t="s">
        <v>29942</v>
      </c>
      <c r="B784" s="66" t="s">
        <v>4884</v>
      </c>
      <c r="C784" s="67">
        <v>10000000</v>
      </c>
      <c r="D784" s="66" t="s">
        <v>31122</v>
      </c>
      <c r="E784" s="66" t="s">
        <v>355</v>
      </c>
      <c r="F784" s="72">
        <v>1</v>
      </c>
      <c r="G784" s="72">
        <v>3</v>
      </c>
      <c r="H784" s="72">
        <v>2</v>
      </c>
      <c r="I784" s="72">
        <v>2</v>
      </c>
      <c r="J784" s="72">
        <v>2</v>
      </c>
      <c r="K784" s="72">
        <v>1</v>
      </c>
      <c r="L784" s="72">
        <v>1</v>
      </c>
    </row>
    <row r="785" spans="1:12" x14ac:dyDescent="0.25">
      <c r="A785" s="66" t="s">
        <v>29943</v>
      </c>
      <c r="B785" s="66" t="s">
        <v>5243</v>
      </c>
      <c r="C785" s="67">
        <v>10000000</v>
      </c>
      <c r="D785" s="66" t="s">
        <v>31123</v>
      </c>
      <c r="E785" s="66" t="s">
        <v>356</v>
      </c>
      <c r="F785" s="72">
        <v>1</v>
      </c>
      <c r="G785" s="72">
        <v>3</v>
      </c>
      <c r="H785" s="72">
        <v>2</v>
      </c>
      <c r="I785" s="72">
        <v>2</v>
      </c>
      <c r="J785" s="72">
        <v>2</v>
      </c>
      <c r="K785" s="72">
        <v>1</v>
      </c>
      <c r="L785" s="72">
        <v>2</v>
      </c>
    </row>
    <row r="786" spans="1:12" x14ac:dyDescent="0.25">
      <c r="A786" s="66" t="s">
        <v>29944</v>
      </c>
      <c r="B786" s="66" t="s">
        <v>4885</v>
      </c>
      <c r="C786" s="67">
        <v>10000000</v>
      </c>
      <c r="D786" s="66" t="s">
        <v>31124</v>
      </c>
      <c r="E786" s="66" t="s">
        <v>357</v>
      </c>
      <c r="F786" s="72">
        <v>1</v>
      </c>
      <c r="G786" s="72">
        <v>3</v>
      </c>
      <c r="H786" s="72">
        <v>2</v>
      </c>
      <c r="I786" s="72">
        <v>2</v>
      </c>
      <c r="J786" s="72">
        <v>2</v>
      </c>
      <c r="K786" s="72">
        <v>1</v>
      </c>
      <c r="L786" s="72">
        <v>3</v>
      </c>
    </row>
    <row r="787" spans="1:12" x14ac:dyDescent="0.25">
      <c r="A787" s="66" t="s">
        <v>29945</v>
      </c>
      <c r="B787" s="66" t="s">
        <v>4887</v>
      </c>
      <c r="C787" s="67">
        <v>10000000</v>
      </c>
      <c r="D787" s="66" t="s">
        <v>31125</v>
      </c>
      <c r="E787" s="66" t="s">
        <v>6106</v>
      </c>
      <c r="F787" s="72">
        <v>1</v>
      </c>
      <c r="G787" s="72">
        <v>3</v>
      </c>
      <c r="H787" s="72">
        <v>2</v>
      </c>
      <c r="I787" s="72">
        <v>2</v>
      </c>
      <c r="J787" s="72">
        <v>2</v>
      </c>
      <c r="K787" s="72">
        <v>1</v>
      </c>
      <c r="L787" s="72">
        <v>4</v>
      </c>
    </row>
    <row r="788" spans="1:12" x14ac:dyDescent="0.25">
      <c r="A788" s="66" t="s">
        <v>29946</v>
      </c>
      <c r="B788" s="66" t="s">
        <v>4888</v>
      </c>
      <c r="C788" s="67">
        <v>10000000</v>
      </c>
      <c r="D788" s="66" t="s">
        <v>31126</v>
      </c>
      <c r="E788" s="66" t="s">
        <v>342</v>
      </c>
      <c r="F788" s="72">
        <v>1</v>
      </c>
      <c r="G788" s="72">
        <v>3</v>
      </c>
      <c r="H788" s="72">
        <v>2</v>
      </c>
      <c r="I788" s="72">
        <v>2</v>
      </c>
      <c r="J788" s="72">
        <v>2</v>
      </c>
      <c r="K788" s="72">
        <v>1</v>
      </c>
      <c r="L788" s="72">
        <v>5</v>
      </c>
    </row>
    <row r="789" spans="1:12" x14ac:dyDescent="0.25">
      <c r="A789" s="66" t="s">
        <v>29947</v>
      </c>
      <c r="B789" s="66" t="s">
        <v>4889</v>
      </c>
      <c r="C789" s="67">
        <v>10000000</v>
      </c>
      <c r="D789" s="66" t="s">
        <v>31127</v>
      </c>
      <c r="E789" s="66" t="s">
        <v>6107</v>
      </c>
      <c r="F789" s="72">
        <v>1</v>
      </c>
      <c r="G789" s="72">
        <v>3</v>
      </c>
      <c r="H789" s="72">
        <v>2</v>
      </c>
      <c r="I789" s="72">
        <v>2</v>
      </c>
      <c r="J789" s="72">
        <v>2</v>
      </c>
      <c r="K789" s="72">
        <v>1</v>
      </c>
      <c r="L789" s="72">
        <v>6</v>
      </c>
    </row>
    <row r="790" spans="1:12" x14ac:dyDescent="0.25">
      <c r="A790" s="66" t="s">
        <v>29948</v>
      </c>
      <c r="B790" s="66" t="s">
        <v>4886</v>
      </c>
      <c r="C790" s="67">
        <v>10000000</v>
      </c>
      <c r="D790" s="66" t="s">
        <v>31128</v>
      </c>
      <c r="E790" s="66" t="s">
        <v>6108</v>
      </c>
      <c r="F790" s="72">
        <v>1</v>
      </c>
      <c r="G790" s="72">
        <v>3</v>
      </c>
      <c r="H790" s="72">
        <v>2</v>
      </c>
      <c r="I790" s="72">
        <v>2</v>
      </c>
      <c r="J790" s="72">
        <v>2</v>
      </c>
      <c r="K790" s="72">
        <v>1</v>
      </c>
      <c r="L790" s="72">
        <v>7</v>
      </c>
    </row>
    <row r="791" spans="1:12" x14ac:dyDescent="0.25">
      <c r="A791" s="66" t="s">
        <v>29949</v>
      </c>
      <c r="B791" s="66" t="s">
        <v>5244</v>
      </c>
      <c r="C791" s="67">
        <v>10000000</v>
      </c>
      <c r="D791" s="66" t="s">
        <v>31129</v>
      </c>
      <c r="E791" s="66" t="s">
        <v>6109</v>
      </c>
      <c r="F791" s="72">
        <v>1</v>
      </c>
      <c r="G791" s="72">
        <v>3</v>
      </c>
      <c r="H791" s="72">
        <v>2</v>
      </c>
      <c r="I791" s="72">
        <v>2</v>
      </c>
      <c r="J791" s="72">
        <v>2</v>
      </c>
      <c r="K791" s="72">
        <v>1</v>
      </c>
      <c r="L791" s="72">
        <v>8</v>
      </c>
    </row>
    <row r="792" spans="1:12" x14ac:dyDescent="0.25">
      <c r="A792" s="66" t="s">
        <v>29950</v>
      </c>
      <c r="B792" s="66" t="s">
        <v>4890</v>
      </c>
      <c r="C792" s="67">
        <v>10000000</v>
      </c>
      <c r="D792" s="66" t="s">
        <v>31130</v>
      </c>
      <c r="E792" s="66" t="s">
        <v>6110</v>
      </c>
      <c r="F792" s="72">
        <v>1</v>
      </c>
      <c r="G792" s="72">
        <v>3</v>
      </c>
      <c r="H792" s="72">
        <v>2</v>
      </c>
      <c r="I792" s="72">
        <v>2</v>
      </c>
      <c r="J792" s="72">
        <v>2</v>
      </c>
      <c r="K792" s="72">
        <v>1</v>
      </c>
      <c r="L792" s="72">
        <v>9</v>
      </c>
    </row>
    <row r="793" spans="1:12" x14ac:dyDescent="0.25">
      <c r="A793" s="66" t="s">
        <v>29951</v>
      </c>
      <c r="B793" s="66" t="s">
        <v>4891</v>
      </c>
      <c r="C793" s="67">
        <v>10000000</v>
      </c>
      <c r="D793" s="66" t="s">
        <v>31131</v>
      </c>
      <c r="E793" s="66" t="s">
        <v>6111</v>
      </c>
      <c r="F793" s="72">
        <v>1</v>
      </c>
      <c r="G793" s="72">
        <v>3</v>
      </c>
      <c r="H793" s="72">
        <v>2</v>
      </c>
      <c r="I793" s="72">
        <v>2</v>
      </c>
      <c r="J793" s="72">
        <v>2</v>
      </c>
      <c r="K793" s="72">
        <v>1</v>
      </c>
      <c r="L793" s="72">
        <v>10</v>
      </c>
    </row>
    <row r="794" spans="1:12" x14ac:dyDescent="0.25">
      <c r="A794" s="66" t="s">
        <v>29952</v>
      </c>
      <c r="B794" s="66" t="s">
        <v>4892</v>
      </c>
      <c r="C794" s="67">
        <v>10000000</v>
      </c>
      <c r="D794" s="66" t="s">
        <v>31132</v>
      </c>
      <c r="E794" s="66" t="s">
        <v>6112</v>
      </c>
      <c r="F794" s="72">
        <v>1</v>
      </c>
      <c r="G794" s="72">
        <v>3</v>
      </c>
      <c r="H794" s="72">
        <v>2</v>
      </c>
      <c r="I794" s="72">
        <v>2</v>
      </c>
      <c r="J794" s="72">
        <v>2</v>
      </c>
      <c r="K794" s="72">
        <v>1</v>
      </c>
      <c r="L794" s="72">
        <v>11</v>
      </c>
    </row>
    <row r="795" spans="1:12" x14ac:dyDescent="0.25">
      <c r="A795" s="66" t="s">
        <v>29953</v>
      </c>
      <c r="B795" s="66" t="s">
        <v>5245</v>
      </c>
      <c r="C795" s="67">
        <v>10000000</v>
      </c>
      <c r="D795" s="66" t="s">
        <v>31133</v>
      </c>
      <c r="E795" s="66" t="s">
        <v>6113</v>
      </c>
      <c r="F795" s="72">
        <v>1</v>
      </c>
      <c r="G795" s="72">
        <v>3</v>
      </c>
      <c r="H795" s="72">
        <v>2</v>
      </c>
      <c r="I795" s="72">
        <v>2</v>
      </c>
      <c r="J795" s="72">
        <v>2</v>
      </c>
      <c r="K795" s="72">
        <v>1</v>
      </c>
      <c r="L795" s="72">
        <v>12</v>
      </c>
    </row>
    <row r="796" spans="1:12" x14ac:dyDescent="0.25">
      <c r="A796" s="66" t="s">
        <v>29954</v>
      </c>
      <c r="B796" s="66" t="s">
        <v>4893</v>
      </c>
      <c r="C796" s="67">
        <v>10000000</v>
      </c>
      <c r="D796" s="66" t="s">
        <v>31134</v>
      </c>
      <c r="E796" s="66" t="s">
        <v>6114</v>
      </c>
      <c r="F796" s="72">
        <v>1</v>
      </c>
      <c r="G796" s="72">
        <v>3</v>
      </c>
      <c r="H796" s="72">
        <v>2</v>
      </c>
      <c r="I796" s="72">
        <v>2</v>
      </c>
      <c r="J796" s="72">
        <v>2</v>
      </c>
      <c r="K796" s="72">
        <v>1</v>
      </c>
      <c r="L796" s="72">
        <v>13</v>
      </c>
    </row>
    <row r="797" spans="1:12" x14ac:dyDescent="0.25">
      <c r="A797" s="66" t="s">
        <v>29955</v>
      </c>
      <c r="B797" s="66" t="s">
        <v>4896</v>
      </c>
      <c r="C797" s="67">
        <v>10000000</v>
      </c>
      <c r="D797" s="66" t="s">
        <v>31135</v>
      </c>
      <c r="E797" s="66" t="s">
        <v>358</v>
      </c>
      <c r="F797" s="72">
        <v>1</v>
      </c>
      <c r="G797" s="72">
        <v>3</v>
      </c>
      <c r="H797" s="72">
        <v>2</v>
      </c>
      <c r="I797" s="72">
        <v>2</v>
      </c>
      <c r="J797" s="72">
        <v>2</v>
      </c>
      <c r="K797" s="72">
        <v>2</v>
      </c>
      <c r="L797" s="72">
        <v>1</v>
      </c>
    </row>
    <row r="798" spans="1:12" x14ac:dyDescent="0.25">
      <c r="A798" s="66" t="s">
        <v>29956</v>
      </c>
      <c r="B798" s="66" t="s">
        <v>4897</v>
      </c>
      <c r="C798" s="67">
        <v>10000000</v>
      </c>
      <c r="D798" s="66" t="s">
        <v>31136</v>
      </c>
      <c r="E798" s="66" t="s">
        <v>6115</v>
      </c>
      <c r="F798" s="72">
        <v>1</v>
      </c>
      <c r="G798" s="72">
        <v>3</v>
      </c>
      <c r="H798" s="72">
        <v>2</v>
      </c>
      <c r="I798" s="72">
        <v>2</v>
      </c>
      <c r="J798" s="72">
        <v>2</v>
      </c>
      <c r="K798" s="72">
        <v>2</v>
      </c>
      <c r="L798" s="72">
        <v>2</v>
      </c>
    </row>
    <row r="799" spans="1:12" x14ac:dyDescent="0.25">
      <c r="A799" s="66" t="s">
        <v>29957</v>
      </c>
      <c r="B799" s="66" t="s">
        <v>4898</v>
      </c>
      <c r="C799" s="67">
        <v>10000000</v>
      </c>
      <c r="D799" s="66" t="s">
        <v>31137</v>
      </c>
      <c r="E799" s="66" t="s">
        <v>6116</v>
      </c>
      <c r="F799" s="72">
        <v>1</v>
      </c>
      <c r="G799" s="72">
        <v>3</v>
      </c>
      <c r="H799" s="72">
        <v>2</v>
      </c>
      <c r="I799" s="72">
        <v>2</v>
      </c>
      <c r="J799" s="72">
        <v>2</v>
      </c>
      <c r="K799" s="72">
        <v>2</v>
      </c>
      <c r="L799" s="72">
        <v>3</v>
      </c>
    </row>
    <row r="800" spans="1:12" x14ac:dyDescent="0.25">
      <c r="A800" s="66" t="s">
        <v>29958</v>
      </c>
      <c r="B800" s="66" t="s">
        <v>4894</v>
      </c>
      <c r="C800" s="67">
        <v>10000000</v>
      </c>
      <c r="D800" s="66" t="s">
        <v>31138</v>
      </c>
      <c r="E800" s="66" t="s">
        <v>6117</v>
      </c>
      <c r="F800" s="72">
        <v>1</v>
      </c>
      <c r="G800" s="72">
        <v>3</v>
      </c>
      <c r="H800" s="72">
        <v>2</v>
      </c>
      <c r="I800" s="72">
        <v>2</v>
      </c>
      <c r="J800" s="72">
        <v>2</v>
      </c>
      <c r="K800" s="72">
        <v>2</v>
      </c>
      <c r="L800" s="72">
        <v>4</v>
      </c>
    </row>
    <row r="801" spans="1:12" x14ac:dyDescent="0.25">
      <c r="A801" s="66" t="s">
        <v>29959</v>
      </c>
      <c r="B801" s="66" t="s">
        <v>4895</v>
      </c>
      <c r="C801" s="67">
        <v>10000000</v>
      </c>
      <c r="D801" s="66" t="s">
        <v>31139</v>
      </c>
      <c r="E801" s="66" t="s">
        <v>6118</v>
      </c>
      <c r="F801" s="72">
        <v>1</v>
      </c>
      <c r="G801" s="72">
        <v>3</v>
      </c>
      <c r="H801" s="72">
        <v>2</v>
      </c>
      <c r="I801" s="72">
        <v>2</v>
      </c>
      <c r="J801" s="72">
        <v>2</v>
      </c>
      <c r="K801" s="72">
        <v>3</v>
      </c>
      <c r="L801" s="72">
        <v>1</v>
      </c>
    </row>
    <row r="802" spans="1:12" x14ac:dyDescent="0.25">
      <c r="A802" s="66" t="s">
        <v>29960</v>
      </c>
      <c r="B802" s="66" t="s">
        <v>5246</v>
      </c>
      <c r="C802" s="67">
        <v>10000000</v>
      </c>
      <c r="D802" s="66" t="s">
        <v>31140</v>
      </c>
      <c r="E802" s="66" t="s">
        <v>6119</v>
      </c>
      <c r="F802" s="72">
        <v>1</v>
      </c>
      <c r="G802" s="72">
        <v>3</v>
      </c>
      <c r="H802" s="72">
        <v>2</v>
      </c>
      <c r="I802" s="72">
        <v>2</v>
      </c>
      <c r="J802" s="72">
        <v>2</v>
      </c>
      <c r="K802" s="72">
        <v>3</v>
      </c>
      <c r="L802" s="72">
        <v>2</v>
      </c>
    </row>
    <row r="803" spans="1:12" x14ac:dyDescent="0.25">
      <c r="A803" s="66" t="s">
        <v>29961</v>
      </c>
      <c r="B803" s="66" t="s">
        <v>4648</v>
      </c>
      <c r="C803" s="67">
        <v>10000000</v>
      </c>
      <c r="D803" s="66" t="s">
        <v>31141</v>
      </c>
      <c r="E803" s="66" t="s">
        <v>6120</v>
      </c>
      <c r="F803" s="72">
        <v>1</v>
      </c>
      <c r="G803" s="72">
        <v>3</v>
      </c>
      <c r="H803" s="72">
        <v>2</v>
      </c>
      <c r="I803" s="72">
        <v>2</v>
      </c>
      <c r="J803" s="72">
        <v>2</v>
      </c>
      <c r="K803" s="72">
        <v>3</v>
      </c>
      <c r="L803" s="72">
        <v>3</v>
      </c>
    </row>
    <row r="804" spans="1:12" x14ac:dyDescent="0.25">
      <c r="A804" s="66" t="s">
        <v>29962</v>
      </c>
      <c r="B804" s="66" t="s">
        <v>5247</v>
      </c>
      <c r="C804" s="67">
        <v>10000000</v>
      </c>
      <c r="D804" s="66" t="s">
        <v>31142</v>
      </c>
      <c r="E804" s="66" t="s">
        <v>6121</v>
      </c>
      <c r="F804" s="72">
        <v>1</v>
      </c>
      <c r="G804" s="72">
        <v>3</v>
      </c>
      <c r="H804" s="72">
        <v>2</v>
      </c>
      <c r="I804" s="72">
        <v>2</v>
      </c>
      <c r="J804" s="72">
        <v>2</v>
      </c>
      <c r="K804" s="72">
        <v>3</v>
      </c>
      <c r="L804" s="72">
        <v>4</v>
      </c>
    </row>
    <row r="805" spans="1:12" x14ac:dyDescent="0.25">
      <c r="A805" s="66" t="s">
        <v>29963</v>
      </c>
      <c r="B805" s="66" t="s">
        <v>4899</v>
      </c>
      <c r="C805" s="67">
        <v>5000000</v>
      </c>
      <c r="D805" s="66" t="s">
        <v>31143</v>
      </c>
      <c r="E805" s="66" t="s">
        <v>6122</v>
      </c>
      <c r="F805" s="72">
        <v>1</v>
      </c>
      <c r="G805" s="72">
        <v>3</v>
      </c>
      <c r="H805" s="72">
        <v>2</v>
      </c>
      <c r="I805" s="72">
        <v>2</v>
      </c>
      <c r="J805" s="72">
        <v>2</v>
      </c>
      <c r="K805" s="72">
        <v>3</v>
      </c>
      <c r="L805" s="72">
        <v>5</v>
      </c>
    </row>
    <row r="806" spans="1:12" x14ac:dyDescent="0.25">
      <c r="A806" s="66" t="s">
        <v>29964</v>
      </c>
      <c r="B806" s="66" t="s">
        <v>4900</v>
      </c>
      <c r="C806" s="67">
        <v>5000000</v>
      </c>
      <c r="D806" s="66" t="s">
        <v>31144</v>
      </c>
      <c r="E806" s="66" t="s">
        <v>6123</v>
      </c>
      <c r="F806" s="72">
        <v>1</v>
      </c>
      <c r="G806" s="72">
        <v>3</v>
      </c>
      <c r="H806" s="72">
        <v>2</v>
      </c>
      <c r="I806" s="72">
        <v>2</v>
      </c>
      <c r="J806" s="72">
        <v>2</v>
      </c>
      <c r="K806" s="72">
        <v>3</v>
      </c>
      <c r="L806" s="72">
        <v>6</v>
      </c>
    </row>
    <row r="807" spans="1:12" x14ac:dyDescent="0.25">
      <c r="A807" s="66" t="s">
        <v>29965</v>
      </c>
      <c r="B807" s="66" t="s">
        <v>4901</v>
      </c>
      <c r="C807" s="67">
        <v>5000000</v>
      </c>
      <c r="D807" s="66" t="s">
        <v>31145</v>
      </c>
      <c r="E807" s="66" t="s">
        <v>6124</v>
      </c>
      <c r="F807" s="72">
        <v>1</v>
      </c>
      <c r="G807" s="72">
        <v>3</v>
      </c>
      <c r="H807" s="72">
        <v>2</v>
      </c>
      <c r="I807" s="72">
        <v>2</v>
      </c>
      <c r="J807" s="72">
        <v>2</v>
      </c>
      <c r="K807" s="72">
        <v>4</v>
      </c>
      <c r="L807" s="72">
        <v>1</v>
      </c>
    </row>
    <row r="808" spans="1:12" x14ac:dyDescent="0.25">
      <c r="A808" s="66" t="s">
        <v>29966</v>
      </c>
      <c r="B808" s="66" t="s">
        <v>4902</v>
      </c>
      <c r="C808" s="67">
        <v>5000000</v>
      </c>
      <c r="D808" s="66" t="s">
        <v>31146</v>
      </c>
      <c r="E808" s="66" t="s">
        <v>6125</v>
      </c>
      <c r="F808" s="72">
        <v>1</v>
      </c>
      <c r="G808" s="72">
        <v>3</v>
      </c>
      <c r="H808" s="72">
        <v>2</v>
      </c>
      <c r="I808" s="72">
        <v>2</v>
      </c>
      <c r="J808" s="72">
        <v>3</v>
      </c>
      <c r="K808" s="72">
        <v>1</v>
      </c>
      <c r="L808" s="72">
        <v>1</v>
      </c>
    </row>
    <row r="809" spans="1:12" x14ac:dyDescent="0.25">
      <c r="A809" s="66" t="s">
        <v>29967</v>
      </c>
      <c r="B809" s="66" t="s">
        <v>4903</v>
      </c>
      <c r="C809" s="67">
        <v>5000000</v>
      </c>
      <c r="D809" s="66" t="s">
        <v>31147</v>
      </c>
      <c r="E809" s="66" t="s">
        <v>359</v>
      </c>
      <c r="F809" s="72">
        <v>1</v>
      </c>
      <c r="G809" s="72">
        <v>3</v>
      </c>
      <c r="H809" s="72">
        <v>2</v>
      </c>
      <c r="I809" s="72">
        <v>2</v>
      </c>
      <c r="J809" s="72">
        <v>3</v>
      </c>
      <c r="K809" s="72">
        <v>1</v>
      </c>
      <c r="L809" s="72">
        <v>2</v>
      </c>
    </row>
    <row r="810" spans="1:12" x14ac:dyDescent="0.25">
      <c r="A810" s="66" t="s">
        <v>29968</v>
      </c>
      <c r="B810" s="66" t="s">
        <v>4904</v>
      </c>
      <c r="C810" s="67">
        <v>5000000</v>
      </c>
      <c r="D810" s="66" t="s">
        <v>31148</v>
      </c>
      <c r="E810" s="66" t="s">
        <v>360</v>
      </c>
      <c r="F810" s="72">
        <v>1</v>
      </c>
      <c r="G810" s="72">
        <v>3</v>
      </c>
      <c r="H810" s="72">
        <v>2</v>
      </c>
      <c r="I810" s="72">
        <v>2</v>
      </c>
      <c r="J810" s="72">
        <v>3</v>
      </c>
      <c r="K810" s="72">
        <v>1</v>
      </c>
      <c r="L810" s="72">
        <v>3</v>
      </c>
    </row>
    <row r="811" spans="1:12" x14ac:dyDescent="0.25">
      <c r="A811" s="66" t="s">
        <v>29969</v>
      </c>
      <c r="B811" s="66" t="s">
        <v>5248</v>
      </c>
      <c r="C811" s="67">
        <v>5000000</v>
      </c>
      <c r="D811" s="66" t="s">
        <v>31149</v>
      </c>
      <c r="E811" s="66" t="s">
        <v>6126</v>
      </c>
      <c r="F811" s="72">
        <v>1</v>
      </c>
      <c r="G811" s="72">
        <v>3</v>
      </c>
      <c r="H811" s="72">
        <v>2</v>
      </c>
      <c r="I811" s="72">
        <v>2</v>
      </c>
      <c r="J811" s="72">
        <v>3</v>
      </c>
      <c r="K811" s="72">
        <v>1</v>
      </c>
      <c r="L811" s="72">
        <v>4</v>
      </c>
    </row>
    <row r="812" spans="1:12" x14ac:dyDescent="0.25">
      <c r="A812" s="66" t="s">
        <v>29970</v>
      </c>
      <c r="B812" s="66" t="s">
        <v>5249</v>
      </c>
      <c r="C812" s="67">
        <v>5000000</v>
      </c>
      <c r="D812" s="66" t="s">
        <v>31150</v>
      </c>
      <c r="E812" s="66" t="s">
        <v>6127</v>
      </c>
      <c r="F812" s="72">
        <v>1</v>
      </c>
      <c r="G812" s="72">
        <v>3</v>
      </c>
      <c r="H812" s="72">
        <v>2</v>
      </c>
      <c r="I812" s="72">
        <v>2</v>
      </c>
      <c r="J812" s="72">
        <v>3</v>
      </c>
      <c r="K812" s="72">
        <v>1</v>
      </c>
      <c r="L812" s="72">
        <v>5</v>
      </c>
    </row>
    <row r="813" spans="1:12" x14ac:dyDescent="0.25">
      <c r="A813" s="66" t="s">
        <v>29971</v>
      </c>
      <c r="B813" s="66" t="s">
        <v>4905</v>
      </c>
      <c r="C813" s="67">
        <v>5000000</v>
      </c>
      <c r="D813" s="66" t="s">
        <v>31151</v>
      </c>
      <c r="E813" s="66" t="s">
        <v>362</v>
      </c>
      <c r="F813" s="72">
        <v>1</v>
      </c>
      <c r="G813" s="72">
        <v>3</v>
      </c>
      <c r="H813" s="72">
        <v>2</v>
      </c>
      <c r="I813" s="72">
        <v>2</v>
      </c>
      <c r="J813" s="72">
        <v>3</v>
      </c>
      <c r="K813" s="72">
        <v>1</v>
      </c>
      <c r="L813" s="72">
        <v>6</v>
      </c>
    </row>
    <row r="814" spans="1:12" x14ac:dyDescent="0.25">
      <c r="A814" s="66" t="s">
        <v>29972</v>
      </c>
      <c r="B814" s="66" t="s">
        <v>4906</v>
      </c>
      <c r="C814" s="67">
        <v>5000000</v>
      </c>
      <c r="D814" s="66" t="s">
        <v>31152</v>
      </c>
      <c r="E814" s="66" t="s">
        <v>6128</v>
      </c>
      <c r="F814" s="72">
        <v>1</v>
      </c>
      <c r="G814" s="72">
        <v>3</v>
      </c>
      <c r="H814" s="72">
        <v>2</v>
      </c>
      <c r="I814" s="72">
        <v>2</v>
      </c>
      <c r="J814" s="72">
        <v>3</v>
      </c>
      <c r="K814" s="72">
        <v>1</v>
      </c>
      <c r="L814" s="72">
        <v>7</v>
      </c>
    </row>
    <row r="815" spans="1:12" x14ac:dyDescent="0.25">
      <c r="A815" s="66" t="s">
        <v>29973</v>
      </c>
      <c r="B815" s="66" t="s">
        <v>4907</v>
      </c>
      <c r="C815" s="67">
        <v>5000000</v>
      </c>
      <c r="D815" s="66" t="s">
        <v>31153</v>
      </c>
      <c r="E815" s="66" t="s">
        <v>6129</v>
      </c>
      <c r="F815" s="72">
        <v>1</v>
      </c>
      <c r="G815" s="72">
        <v>3</v>
      </c>
      <c r="H815" s="72">
        <v>2</v>
      </c>
      <c r="I815" s="72">
        <v>2</v>
      </c>
      <c r="J815" s="72">
        <v>3</v>
      </c>
      <c r="K815" s="72">
        <v>1</v>
      </c>
      <c r="L815" s="72">
        <v>8</v>
      </c>
    </row>
    <row r="816" spans="1:12" x14ac:dyDescent="0.25">
      <c r="A816" s="66" t="s">
        <v>29974</v>
      </c>
      <c r="B816" s="66" t="s">
        <v>4908</v>
      </c>
      <c r="C816" s="67">
        <v>5000000</v>
      </c>
      <c r="D816" s="66" t="s">
        <v>31154</v>
      </c>
      <c r="E816" s="66" t="s">
        <v>6130</v>
      </c>
      <c r="F816" s="72">
        <v>1</v>
      </c>
      <c r="G816" s="72">
        <v>3</v>
      </c>
      <c r="H816" s="72">
        <v>2</v>
      </c>
      <c r="I816" s="72">
        <v>2</v>
      </c>
      <c r="J816" s="72">
        <v>3</v>
      </c>
      <c r="K816" s="72">
        <v>1</v>
      </c>
      <c r="L816" s="72">
        <v>9</v>
      </c>
    </row>
    <row r="817" spans="1:12" x14ac:dyDescent="0.25">
      <c r="A817" s="66" t="s">
        <v>29975</v>
      </c>
      <c r="B817" s="66" t="s">
        <v>4909</v>
      </c>
      <c r="C817" s="67">
        <v>5000000</v>
      </c>
      <c r="D817" s="66" t="s">
        <v>31155</v>
      </c>
      <c r="E817" s="66" t="s">
        <v>6131</v>
      </c>
      <c r="F817" s="72">
        <v>1</v>
      </c>
      <c r="G817" s="72">
        <v>3</v>
      </c>
      <c r="H817" s="72">
        <v>2</v>
      </c>
      <c r="I817" s="72">
        <v>2</v>
      </c>
      <c r="J817" s="72">
        <v>3</v>
      </c>
      <c r="K817" s="72">
        <v>2</v>
      </c>
      <c r="L817" s="72">
        <v>1</v>
      </c>
    </row>
    <row r="818" spans="1:12" x14ac:dyDescent="0.25">
      <c r="A818" s="66" t="s">
        <v>29976</v>
      </c>
      <c r="B818" s="66" t="s">
        <v>4910</v>
      </c>
      <c r="C818" s="67">
        <v>5000000</v>
      </c>
      <c r="D818" s="66" t="s">
        <v>31156</v>
      </c>
      <c r="E818" s="66" t="s">
        <v>363</v>
      </c>
      <c r="F818" s="72">
        <v>1</v>
      </c>
      <c r="G818" s="72">
        <v>3</v>
      </c>
      <c r="H818" s="72">
        <v>2</v>
      </c>
      <c r="I818" s="72">
        <v>2</v>
      </c>
      <c r="J818" s="72">
        <v>3</v>
      </c>
      <c r="K818" s="72">
        <v>2</v>
      </c>
      <c r="L818" s="72">
        <v>2</v>
      </c>
    </row>
    <row r="819" spans="1:12" x14ac:dyDescent="0.25">
      <c r="A819" s="66" t="s">
        <v>29977</v>
      </c>
      <c r="B819" s="66" t="s">
        <v>4911</v>
      </c>
      <c r="C819" s="67">
        <v>5000000</v>
      </c>
      <c r="D819" s="66" t="s">
        <v>31157</v>
      </c>
      <c r="E819" s="66" t="s">
        <v>364</v>
      </c>
      <c r="F819" s="72">
        <v>1</v>
      </c>
      <c r="G819" s="72">
        <v>3</v>
      </c>
      <c r="H819" s="72">
        <v>2</v>
      </c>
      <c r="I819" s="72">
        <v>2</v>
      </c>
      <c r="J819" s="72">
        <v>3</v>
      </c>
      <c r="K819" s="72">
        <v>2</v>
      </c>
      <c r="L819" s="72">
        <v>3</v>
      </c>
    </row>
    <row r="820" spans="1:12" x14ac:dyDescent="0.25">
      <c r="A820" s="66" t="s">
        <v>29978</v>
      </c>
      <c r="B820" s="66" t="s">
        <v>5250</v>
      </c>
      <c r="C820" s="67">
        <v>5000000</v>
      </c>
      <c r="D820" s="66" t="s">
        <v>31158</v>
      </c>
      <c r="E820" s="66" t="s">
        <v>365</v>
      </c>
      <c r="F820" s="72">
        <v>1</v>
      </c>
      <c r="G820" s="72">
        <v>3</v>
      </c>
      <c r="H820" s="72">
        <v>2</v>
      </c>
      <c r="I820" s="72">
        <v>2</v>
      </c>
      <c r="J820" s="72">
        <v>3</v>
      </c>
      <c r="K820" s="72">
        <v>2</v>
      </c>
      <c r="L820" s="72">
        <v>4</v>
      </c>
    </row>
    <row r="821" spans="1:12" x14ac:dyDescent="0.25">
      <c r="A821" s="66" t="s">
        <v>29979</v>
      </c>
      <c r="B821" s="66" t="s">
        <v>4912</v>
      </c>
      <c r="C821" s="67">
        <v>5000000</v>
      </c>
      <c r="D821" s="66" t="s">
        <v>31159</v>
      </c>
      <c r="E821" s="66" t="s">
        <v>361</v>
      </c>
      <c r="F821" s="72">
        <v>1</v>
      </c>
      <c r="G821" s="72">
        <v>3</v>
      </c>
      <c r="H821" s="72">
        <v>2</v>
      </c>
      <c r="I821" s="72">
        <v>2</v>
      </c>
      <c r="J821" s="72">
        <v>3</v>
      </c>
      <c r="K821" s="72">
        <v>2</v>
      </c>
      <c r="L821" s="72">
        <v>5</v>
      </c>
    </row>
    <row r="822" spans="1:12" x14ac:dyDescent="0.25">
      <c r="A822" s="66" t="s">
        <v>29980</v>
      </c>
      <c r="B822" s="66" t="s">
        <v>4913</v>
      </c>
      <c r="C822" s="67">
        <v>5000000</v>
      </c>
      <c r="D822" s="66" t="s">
        <v>31160</v>
      </c>
      <c r="E822" s="66" t="s">
        <v>366</v>
      </c>
      <c r="F822" s="72">
        <v>1</v>
      </c>
      <c r="G822" s="72">
        <v>3</v>
      </c>
      <c r="H822" s="72">
        <v>2</v>
      </c>
      <c r="I822" s="72">
        <v>2</v>
      </c>
      <c r="J822" s="72">
        <v>3</v>
      </c>
      <c r="K822" s="72">
        <v>2</v>
      </c>
      <c r="L822" s="72">
        <v>6</v>
      </c>
    </row>
    <row r="823" spans="1:12" x14ac:dyDescent="0.25">
      <c r="A823" s="66" t="s">
        <v>29981</v>
      </c>
      <c r="B823" s="66" t="s">
        <v>4914</v>
      </c>
      <c r="C823" s="67">
        <v>5000000</v>
      </c>
      <c r="D823" s="66" t="s">
        <v>31161</v>
      </c>
      <c r="E823" s="66" t="s">
        <v>367</v>
      </c>
      <c r="F823" s="72">
        <v>1</v>
      </c>
      <c r="G823" s="72">
        <v>3</v>
      </c>
      <c r="H823" s="72">
        <v>2</v>
      </c>
      <c r="I823" s="72">
        <v>2</v>
      </c>
      <c r="J823" s="72">
        <v>3</v>
      </c>
      <c r="K823" s="72">
        <v>2</v>
      </c>
      <c r="L823" s="72">
        <v>7</v>
      </c>
    </row>
    <row r="824" spans="1:12" x14ac:dyDescent="0.25">
      <c r="A824" s="66" t="s">
        <v>29982</v>
      </c>
      <c r="B824" s="66" t="s">
        <v>4915</v>
      </c>
      <c r="C824" s="67">
        <v>5000000</v>
      </c>
      <c r="D824" s="66" t="s">
        <v>31162</v>
      </c>
      <c r="E824" s="66" t="s">
        <v>6132</v>
      </c>
      <c r="F824" s="72">
        <v>1</v>
      </c>
      <c r="G824" s="72">
        <v>3</v>
      </c>
      <c r="H824" s="72">
        <v>2</v>
      </c>
      <c r="I824" s="72">
        <v>2</v>
      </c>
      <c r="J824" s="72">
        <v>3</v>
      </c>
      <c r="K824" s="72">
        <v>2</v>
      </c>
      <c r="L824" s="72">
        <v>8</v>
      </c>
    </row>
    <row r="825" spans="1:12" x14ac:dyDescent="0.25">
      <c r="A825" s="66" t="s">
        <v>29983</v>
      </c>
      <c r="B825" s="66" t="s">
        <v>4916</v>
      </c>
      <c r="C825" s="67">
        <v>5000000</v>
      </c>
      <c r="D825" s="66" t="s">
        <v>31163</v>
      </c>
      <c r="E825" s="66" t="s">
        <v>6133</v>
      </c>
      <c r="F825" s="72">
        <v>1</v>
      </c>
      <c r="G825" s="72">
        <v>3</v>
      </c>
      <c r="H825" s="72">
        <v>2</v>
      </c>
      <c r="I825" s="72">
        <v>2</v>
      </c>
      <c r="J825" s="72">
        <v>3</v>
      </c>
      <c r="K825" s="72">
        <v>2</v>
      </c>
      <c r="L825" s="72">
        <v>9</v>
      </c>
    </row>
    <row r="826" spans="1:12" x14ac:dyDescent="0.25">
      <c r="A826" s="66" t="s">
        <v>29984</v>
      </c>
      <c r="B826" s="66" t="s">
        <v>4917</v>
      </c>
      <c r="C826" s="67">
        <v>5000000</v>
      </c>
      <c r="D826" s="66" t="s">
        <v>31164</v>
      </c>
      <c r="E826" s="66" t="s">
        <v>6134</v>
      </c>
      <c r="F826" s="72">
        <v>1</v>
      </c>
      <c r="G826" s="72">
        <v>3</v>
      </c>
      <c r="H826" s="72">
        <v>2</v>
      </c>
      <c r="I826" s="72">
        <v>2</v>
      </c>
      <c r="J826" s="72">
        <v>3</v>
      </c>
      <c r="K826" s="72">
        <v>2</v>
      </c>
      <c r="L826" s="72">
        <v>10</v>
      </c>
    </row>
    <row r="827" spans="1:12" x14ac:dyDescent="0.25">
      <c r="A827" s="66" t="s">
        <v>29985</v>
      </c>
      <c r="B827" s="66" t="s">
        <v>4918</v>
      </c>
      <c r="C827" s="67">
        <v>5000000</v>
      </c>
      <c r="D827" s="66" t="s">
        <v>31165</v>
      </c>
      <c r="E827" s="66" t="s">
        <v>368</v>
      </c>
      <c r="F827" s="72">
        <v>1</v>
      </c>
      <c r="G827" s="72">
        <v>3</v>
      </c>
      <c r="H827" s="72">
        <v>2</v>
      </c>
      <c r="I827" s="72">
        <v>2</v>
      </c>
      <c r="J827" s="72">
        <v>3</v>
      </c>
      <c r="K827" s="72">
        <v>3</v>
      </c>
      <c r="L827" s="72">
        <v>1</v>
      </c>
    </row>
    <row r="828" spans="1:12" x14ac:dyDescent="0.25">
      <c r="A828" s="66" t="s">
        <v>29986</v>
      </c>
      <c r="B828" s="66" t="s">
        <v>5251</v>
      </c>
      <c r="C828" s="67">
        <v>5000000</v>
      </c>
      <c r="D828" s="66" t="s">
        <v>31166</v>
      </c>
      <c r="E828" s="66" t="s">
        <v>369</v>
      </c>
      <c r="F828" s="72">
        <v>1</v>
      </c>
      <c r="G828" s="72">
        <v>3</v>
      </c>
      <c r="H828" s="72">
        <v>2</v>
      </c>
      <c r="I828" s="72">
        <v>2</v>
      </c>
      <c r="J828" s="72">
        <v>3</v>
      </c>
      <c r="K828" s="72">
        <v>3</v>
      </c>
      <c r="L828" s="72">
        <v>2</v>
      </c>
    </row>
    <row r="829" spans="1:12" x14ac:dyDescent="0.25">
      <c r="A829" s="66" t="s">
        <v>29987</v>
      </c>
      <c r="B829" s="66" t="s">
        <v>4919</v>
      </c>
      <c r="C829" s="67">
        <v>5000000</v>
      </c>
      <c r="D829" s="66" t="s">
        <v>31167</v>
      </c>
      <c r="E829" s="66" t="s">
        <v>370</v>
      </c>
      <c r="F829" s="72">
        <v>1</v>
      </c>
      <c r="G829" s="72">
        <v>3</v>
      </c>
      <c r="H829" s="72">
        <v>2</v>
      </c>
      <c r="I829" s="72">
        <v>2</v>
      </c>
      <c r="J829" s="72">
        <v>3</v>
      </c>
      <c r="K829" s="72">
        <v>3</v>
      </c>
      <c r="L829" s="72">
        <v>3</v>
      </c>
    </row>
    <row r="830" spans="1:12" x14ac:dyDescent="0.25">
      <c r="A830" s="66" t="s">
        <v>29988</v>
      </c>
      <c r="B830" s="66" t="s">
        <v>4920</v>
      </c>
      <c r="C830" s="67">
        <v>5000000</v>
      </c>
      <c r="D830" s="66" t="s">
        <v>31168</v>
      </c>
      <c r="E830" s="66" t="s">
        <v>371</v>
      </c>
      <c r="F830" s="72">
        <v>1</v>
      </c>
      <c r="G830" s="72">
        <v>3</v>
      </c>
      <c r="H830" s="72">
        <v>2</v>
      </c>
      <c r="I830" s="72">
        <v>2</v>
      </c>
      <c r="J830" s="72">
        <v>3</v>
      </c>
      <c r="K830" s="72">
        <v>3</v>
      </c>
      <c r="L830" s="72">
        <v>4</v>
      </c>
    </row>
    <row r="831" spans="1:12" x14ac:dyDescent="0.25">
      <c r="A831" s="66" t="s">
        <v>29989</v>
      </c>
      <c r="B831" s="66" t="s">
        <v>4921</v>
      </c>
      <c r="C831" s="67">
        <v>5000000</v>
      </c>
      <c r="D831" s="66" t="s">
        <v>31169</v>
      </c>
      <c r="E831" s="66" t="s">
        <v>372</v>
      </c>
      <c r="F831" s="72">
        <v>1</v>
      </c>
      <c r="G831" s="72">
        <v>3</v>
      </c>
      <c r="H831" s="72">
        <v>2</v>
      </c>
      <c r="I831" s="72">
        <v>2</v>
      </c>
      <c r="J831" s="72">
        <v>3</v>
      </c>
      <c r="K831" s="72">
        <v>3</v>
      </c>
      <c r="L831" s="72">
        <v>5</v>
      </c>
    </row>
    <row r="832" spans="1:12" x14ac:dyDescent="0.25">
      <c r="A832" s="66" t="s">
        <v>29990</v>
      </c>
      <c r="B832" s="66" t="s">
        <v>4922</v>
      </c>
      <c r="C832" s="67">
        <v>5000000</v>
      </c>
      <c r="D832" s="66" t="s">
        <v>31170</v>
      </c>
      <c r="E832" s="66" t="s">
        <v>373</v>
      </c>
      <c r="F832" s="72">
        <v>1</v>
      </c>
      <c r="G832" s="72">
        <v>3</v>
      </c>
      <c r="H832" s="72">
        <v>2</v>
      </c>
      <c r="I832" s="72">
        <v>2</v>
      </c>
      <c r="J832" s="72">
        <v>3</v>
      </c>
      <c r="K832" s="72">
        <v>3</v>
      </c>
      <c r="L832" s="72">
        <v>6</v>
      </c>
    </row>
    <row r="833" spans="1:12" x14ac:dyDescent="0.25">
      <c r="A833" s="66" t="s">
        <v>29991</v>
      </c>
      <c r="B833" s="66" t="s">
        <v>4923</v>
      </c>
      <c r="C833" s="67">
        <v>5000000</v>
      </c>
      <c r="D833" s="66" t="s">
        <v>31171</v>
      </c>
      <c r="E833" s="66" t="s">
        <v>374</v>
      </c>
      <c r="F833" s="72">
        <v>1</v>
      </c>
      <c r="G833" s="72">
        <v>3</v>
      </c>
      <c r="H833" s="72">
        <v>2</v>
      </c>
      <c r="I833" s="72">
        <v>2</v>
      </c>
      <c r="J833" s="72">
        <v>3</v>
      </c>
      <c r="K833" s="72">
        <v>3</v>
      </c>
      <c r="L833" s="72">
        <v>7</v>
      </c>
    </row>
    <row r="834" spans="1:12" x14ac:dyDescent="0.25">
      <c r="A834" s="66" t="s">
        <v>29992</v>
      </c>
      <c r="B834" s="66" t="s">
        <v>4924</v>
      </c>
      <c r="C834" s="67">
        <v>5000000</v>
      </c>
      <c r="D834" s="66" t="s">
        <v>31172</v>
      </c>
      <c r="E834" s="66" t="s">
        <v>375</v>
      </c>
      <c r="F834" s="72">
        <v>1</v>
      </c>
      <c r="G834" s="72">
        <v>3</v>
      </c>
      <c r="H834" s="72">
        <v>2</v>
      </c>
      <c r="I834" s="72">
        <v>2</v>
      </c>
      <c r="J834" s="72">
        <v>3</v>
      </c>
      <c r="K834" s="72">
        <v>3</v>
      </c>
      <c r="L834" s="72">
        <v>8</v>
      </c>
    </row>
    <row r="835" spans="1:12" x14ac:dyDescent="0.25">
      <c r="A835" s="66" t="s">
        <v>29993</v>
      </c>
      <c r="B835" s="66" t="s">
        <v>5252</v>
      </c>
      <c r="C835" s="67">
        <v>5000000</v>
      </c>
      <c r="D835" s="66" t="s">
        <v>31173</v>
      </c>
      <c r="E835" s="66" t="s">
        <v>376</v>
      </c>
      <c r="F835" s="72">
        <v>1</v>
      </c>
      <c r="G835" s="72">
        <v>3</v>
      </c>
      <c r="H835" s="72">
        <v>2</v>
      </c>
      <c r="I835" s="72">
        <v>2</v>
      </c>
      <c r="J835" s="72">
        <v>3</v>
      </c>
      <c r="K835" s="72">
        <v>3</v>
      </c>
      <c r="L835" s="72">
        <v>9</v>
      </c>
    </row>
    <row r="836" spans="1:12" x14ac:dyDescent="0.25">
      <c r="A836" s="66" t="s">
        <v>29994</v>
      </c>
      <c r="B836" s="66" t="s">
        <v>4925</v>
      </c>
      <c r="C836" s="67">
        <v>5000000</v>
      </c>
      <c r="D836" s="66" t="s">
        <v>31174</v>
      </c>
      <c r="E836" s="66" t="s">
        <v>377</v>
      </c>
      <c r="F836" s="72">
        <v>1</v>
      </c>
      <c r="G836" s="72">
        <v>3</v>
      </c>
      <c r="H836" s="72">
        <v>2</v>
      </c>
      <c r="I836" s="72">
        <v>2</v>
      </c>
      <c r="J836" s="72">
        <v>3</v>
      </c>
      <c r="K836" s="72">
        <v>3</v>
      </c>
      <c r="L836" s="72">
        <v>10</v>
      </c>
    </row>
    <row r="837" spans="1:12" x14ac:dyDescent="0.25">
      <c r="A837" s="66" t="s">
        <v>29995</v>
      </c>
      <c r="B837" s="66" t="s">
        <v>4926</v>
      </c>
      <c r="C837" s="67">
        <v>5000000</v>
      </c>
      <c r="D837" s="66" t="s">
        <v>31175</v>
      </c>
      <c r="E837" s="66" t="s">
        <v>6135</v>
      </c>
      <c r="F837" s="72">
        <v>1</v>
      </c>
      <c r="G837" s="72">
        <v>3</v>
      </c>
      <c r="H837" s="72">
        <v>2</v>
      </c>
      <c r="I837" s="72">
        <v>2</v>
      </c>
      <c r="J837" s="72">
        <v>3</v>
      </c>
      <c r="K837" s="72">
        <v>3</v>
      </c>
      <c r="L837" s="72">
        <v>11</v>
      </c>
    </row>
    <row r="838" spans="1:12" x14ac:dyDescent="0.25">
      <c r="A838" s="66" t="s">
        <v>29996</v>
      </c>
      <c r="B838" s="66" t="s">
        <v>4927</v>
      </c>
      <c r="C838" s="67">
        <v>5000000</v>
      </c>
      <c r="D838" s="66" t="s">
        <v>31176</v>
      </c>
      <c r="E838" s="66" t="s">
        <v>6136</v>
      </c>
      <c r="F838" s="72">
        <v>1</v>
      </c>
      <c r="G838" s="72">
        <v>3</v>
      </c>
      <c r="H838" s="72">
        <v>2</v>
      </c>
      <c r="I838" s="72">
        <v>2</v>
      </c>
      <c r="J838" s="72">
        <v>3</v>
      </c>
      <c r="K838" s="72">
        <v>3</v>
      </c>
      <c r="L838" s="72">
        <v>12</v>
      </c>
    </row>
    <row r="839" spans="1:12" x14ac:dyDescent="0.25">
      <c r="A839" s="66" t="s">
        <v>29997</v>
      </c>
      <c r="B839" s="66" t="s">
        <v>4928</v>
      </c>
      <c r="C839" s="67">
        <v>5000000</v>
      </c>
      <c r="D839" s="66" t="s">
        <v>31177</v>
      </c>
      <c r="E839" s="66" t="s">
        <v>6137</v>
      </c>
      <c r="F839" s="72">
        <v>1</v>
      </c>
      <c r="G839" s="72">
        <v>3</v>
      </c>
      <c r="H839" s="72">
        <v>2</v>
      </c>
      <c r="I839" s="72">
        <v>2</v>
      </c>
      <c r="J839" s="72">
        <v>3</v>
      </c>
      <c r="K839" s="72">
        <v>3</v>
      </c>
      <c r="L839" s="72">
        <v>13</v>
      </c>
    </row>
    <row r="840" spans="1:12" x14ac:dyDescent="0.25">
      <c r="A840" s="66" t="s">
        <v>29998</v>
      </c>
      <c r="B840" s="66" t="s">
        <v>4929</v>
      </c>
      <c r="C840" s="67">
        <v>5000000</v>
      </c>
      <c r="D840" s="66" t="s">
        <v>31178</v>
      </c>
      <c r="E840" s="66" t="s">
        <v>6138</v>
      </c>
      <c r="F840" s="72">
        <v>1</v>
      </c>
      <c r="G840" s="72">
        <v>3</v>
      </c>
      <c r="H840" s="72">
        <v>2</v>
      </c>
      <c r="I840" s="72">
        <v>2</v>
      </c>
      <c r="J840" s="72">
        <v>3</v>
      </c>
      <c r="K840" s="72">
        <v>3</v>
      </c>
      <c r="L840" s="72">
        <v>14</v>
      </c>
    </row>
    <row r="841" spans="1:12" x14ac:dyDescent="0.25">
      <c r="A841" s="66" t="s">
        <v>29999</v>
      </c>
      <c r="B841" s="66" t="s">
        <v>4930</v>
      </c>
      <c r="C841" s="67">
        <v>5000000</v>
      </c>
      <c r="D841" s="66" t="s">
        <v>31179</v>
      </c>
      <c r="E841" s="66" t="s">
        <v>6139</v>
      </c>
      <c r="F841" s="72">
        <v>1</v>
      </c>
      <c r="G841" s="72">
        <v>3</v>
      </c>
      <c r="H841" s="72">
        <v>2</v>
      </c>
      <c r="I841" s="72">
        <v>2</v>
      </c>
      <c r="J841" s="72">
        <v>3</v>
      </c>
      <c r="K841" s="72">
        <v>3</v>
      </c>
      <c r="L841" s="72">
        <v>15</v>
      </c>
    </row>
    <row r="842" spans="1:12" x14ac:dyDescent="0.25">
      <c r="A842" s="66" t="s">
        <v>30000</v>
      </c>
      <c r="B842" s="66" t="s">
        <v>5253</v>
      </c>
      <c r="C842" s="67">
        <v>5000000</v>
      </c>
      <c r="D842" s="66" t="s">
        <v>31180</v>
      </c>
      <c r="E842" s="66" t="s">
        <v>6140</v>
      </c>
      <c r="F842" s="72">
        <v>1</v>
      </c>
      <c r="G842" s="72">
        <v>3</v>
      </c>
      <c r="H842" s="72">
        <v>2</v>
      </c>
      <c r="I842" s="72">
        <v>2</v>
      </c>
      <c r="J842" s="72">
        <v>3</v>
      </c>
      <c r="K842" s="72">
        <v>3</v>
      </c>
      <c r="L842" s="72">
        <v>16</v>
      </c>
    </row>
    <row r="843" spans="1:12" x14ac:dyDescent="0.25">
      <c r="A843" s="66" t="s">
        <v>30001</v>
      </c>
      <c r="B843" s="66" t="s">
        <v>5254</v>
      </c>
      <c r="C843" s="67">
        <v>5000000</v>
      </c>
      <c r="D843" s="66" t="s">
        <v>31181</v>
      </c>
      <c r="E843" s="66" t="s">
        <v>6141</v>
      </c>
      <c r="F843" s="72">
        <v>1</v>
      </c>
      <c r="G843" s="72">
        <v>3</v>
      </c>
      <c r="H843" s="72">
        <v>2</v>
      </c>
      <c r="I843" s="72">
        <v>2</v>
      </c>
      <c r="J843" s="72">
        <v>3</v>
      </c>
      <c r="K843" s="72">
        <v>3</v>
      </c>
      <c r="L843" s="72">
        <v>17</v>
      </c>
    </row>
    <row r="844" spans="1:12" x14ac:dyDescent="0.25">
      <c r="A844" s="66" t="s">
        <v>30002</v>
      </c>
      <c r="B844" s="66" t="s">
        <v>4931</v>
      </c>
      <c r="C844" s="67">
        <v>5000000</v>
      </c>
      <c r="D844" s="66" t="s">
        <v>31182</v>
      </c>
      <c r="E844" s="66" t="s">
        <v>6142</v>
      </c>
      <c r="F844" s="72">
        <v>1</v>
      </c>
      <c r="G844" s="72">
        <v>3</v>
      </c>
      <c r="H844" s="72">
        <v>2</v>
      </c>
      <c r="I844" s="72">
        <v>2</v>
      </c>
      <c r="J844" s="72">
        <v>3</v>
      </c>
      <c r="K844" s="72">
        <v>3</v>
      </c>
      <c r="L844" s="72">
        <v>18</v>
      </c>
    </row>
    <row r="845" spans="1:12" x14ac:dyDescent="0.25">
      <c r="A845" s="66" t="s">
        <v>30002</v>
      </c>
      <c r="B845" s="66" t="s">
        <v>4931</v>
      </c>
      <c r="C845" s="67">
        <v>5000000</v>
      </c>
      <c r="D845" s="66" t="s">
        <v>31183</v>
      </c>
      <c r="E845" s="66" t="s">
        <v>6143</v>
      </c>
      <c r="F845" s="72">
        <v>1</v>
      </c>
      <c r="G845" s="72">
        <v>3</v>
      </c>
      <c r="H845" s="72">
        <v>2</v>
      </c>
      <c r="I845" s="72">
        <v>2</v>
      </c>
      <c r="J845" s="72">
        <v>3</v>
      </c>
      <c r="K845" s="72">
        <v>3</v>
      </c>
      <c r="L845" s="72">
        <v>19</v>
      </c>
    </row>
    <row r="846" spans="1:12" x14ac:dyDescent="0.25">
      <c r="A846" s="66" t="s">
        <v>30003</v>
      </c>
      <c r="B846" s="66" t="s">
        <v>4932</v>
      </c>
      <c r="C846" s="67">
        <v>5000000</v>
      </c>
      <c r="D846" s="66" t="s">
        <v>31184</v>
      </c>
      <c r="E846" s="66" t="s">
        <v>6144</v>
      </c>
      <c r="F846" s="72">
        <v>1</v>
      </c>
      <c r="G846" s="72">
        <v>3</v>
      </c>
      <c r="H846" s="72">
        <v>2</v>
      </c>
      <c r="I846" s="72">
        <v>2</v>
      </c>
      <c r="J846" s="72">
        <v>3</v>
      </c>
      <c r="K846" s="72">
        <v>3</v>
      </c>
      <c r="L846" s="72">
        <v>20</v>
      </c>
    </row>
    <row r="847" spans="1:12" x14ac:dyDescent="0.25">
      <c r="A847" s="66" t="s">
        <v>30003</v>
      </c>
      <c r="B847" s="66" t="s">
        <v>4932</v>
      </c>
      <c r="C847" s="67">
        <v>5000000</v>
      </c>
      <c r="D847" s="66" t="s">
        <v>31185</v>
      </c>
      <c r="E847" s="66" t="s">
        <v>6145</v>
      </c>
      <c r="F847" s="72">
        <v>1</v>
      </c>
      <c r="G847" s="72">
        <v>3</v>
      </c>
      <c r="H847" s="72">
        <v>2</v>
      </c>
      <c r="I847" s="72">
        <v>2</v>
      </c>
      <c r="J847" s="72">
        <v>3</v>
      </c>
      <c r="K847" s="72">
        <v>3</v>
      </c>
      <c r="L847" s="72">
        <v>21</v>
      </c>
    </row>
    <row r="848" spans="1:12" x14ac:dyDescent="0.25">
      <c r="A848" s="66" t="s">
        <v>30004</v>
      </c>
      <c r="B848" s="66" t="s">
        <v>4933</v>
      </c>
      <c r="C848" s="67">
        <v>5000000</v>
      </c>
      <c r="D848" s="66" t="s">
        <v>31186</v>
      </c>
      <c r="E848" s="66" t="s">
        <v>6146</v>
      </c>
      <c r="F848" s="72">
        <v>1</v>
      </c>
      <c r="G848" s="72">
        <v>3</v>
      </c>
      <c r="H848" s="72">
        <v>2</v>
      </c>
      <c r="I848" s="72">
        <v>2</v>
      </c>
      <c r="J848" s="72">
        <v>3</v>
      </c>
      <c r="K848" s="72">
        <v>3</v>
      </c>
      <c r="L848" s="72">
        <v>22</v>
      </c>
    </row>
    <row r="849" spans="1:12" x14ac:dyDescent="0.25">
      <c r="A849" s="66" t="s">
        <v>30004</v>
      </c>
      <c r="B849" s="66" t="s">
        <v>4933</v>
      </c>
      <c r="C849" s="67">
        <v>5000000</v>
      </c>
      <c r="D849" s="66" t="s">
        <v>31187</v>
      </c>
      <c r="E849" s="66" t="s">
        <v>6147</v>
      </c>
      <c r="F849" s="72">
        <v>1</v>
      </c>
      <c r="G849" s="72">
        <v>3</v>
      </c>
      <c r="H849" s="72">
        <v>2</v>
      </c>
      <c r="I849" s="72">
        <v>2</v>
      </c>
      <c r="J849" s="72">
        <v>3</v>
      </c>
      <c r="K849" s="72">
        <v>3</v>
      </c>
      <c r="L849" s="72">
        <v>23</v>
      </c>
    </row>
    <row r="850" spans="1:12" x14ac:dyDescent="0.25">
      <c r="A850" s="66" t="s">
        <v>30005</v>
      </c>
      <c r="B850" s="66" t="s">
        <v>4934</v>
      </c>
      <c r="C850" s="67">
        <v>5000000</v>
      </c>
      <c r="D850" s="66" t="s">
        <v>31188</v>
      </c>
      <c r="E850" s="66" t="s">
        <v>6148</v>
      </c>
      <c r="F850" s="72">
        <v>1</v>
      </c>
      <c r="G850" s="72">
        <v>3</v>
      </c>
      <c r="H850" s="72">
        <v>2</v>
      </c>
      <c r="I850" s="72">
        <v>2</v>
      </c>
      <c r="J850" s="72">
        <v>3</v>
      </c>
      <c r="K850" s="72">
        <v>3</v>
      </c>
      <c r="L850" s="72">
        <v>24</v>
      </c>
    </row>
    <row r="851" spans="1:12" x14ac:dyDescent="0.25">
      <c r="A851" s="66" t="s">
        <v>30005</v>
      </c>
      <c r="B851" s="66" t="s">
        <v>4934</v>
      </c>
      <c r="C851" s="67">
        <v>5000000</v>
      </c>
      <c r="D851" s="66" t="s">
        <v>31189</v>
      </c>
      <c r="E851" s="66" t="s">
        <v>6149</v>
      </c>
      <c r="F851" s="72">
        <v>1</v>
      </c>
      <c r="G851" s="72">
        <v>3</v>
      </c>
      <c r="H851" s="72">
        <v>2</v>
      </c>
      <c r="I851" s="72">
        <v>2</v>
      </c>
      <c r="J851" s="72">
        <v>3</v>
      </c>
      <c r="K851" s="72">
        <v>3</v>
      </c>
      <c r="L851" s="72">
        <v>25</v>
      </c>
    </row>
    <row r="852" spans="1:12" x14ac:dyDescent="0.25">
      <c r="A852" s="66" t="s">
        <v>30006</v>
      </c>
      <c r="B852" s="66" t="s">
        <v>4935</v>
      </c>
      <c r="C852" s="67">
        <v>5000000</v>
      </c>
      <c r="D852" s="66" t="s">
        <v>31190</v>
      </c>
      <c r="E852" s="66" t="s">
        <v>6150</v>
      </c>
      <c r="F852" s="72">
        <v>1</v>
      </c>
      <c r="G852" s="72">
        <v>3</v>
      </c>
      <c r="H852" s="72">
        <v>2</v>
      </c>
      <c r="I852" s="72">
        <v>2</v>
      </c>
      <c r="J852" s="72">
        <v>3</v>
      </c>
      <c r="K852" s="72">
        <v>3</v>
      </c>
      <c r="L852" s="72">
        <v>26</v>
      </c>
    </row>
    <row r="853" spans="1:12" x14ac:dyDescent="0.25">
      <c r="A853" s="66" t="s">
        <v>30006</v>
      </c>
      <c r="B853" s="66" t="s">
        <v>4935</v>
      </c>
      <c r="C853" s="67">
        <v>5000000</v>
      </c>
      <c r="D853" s="66" t="s">
        <v>31191</v>
      </c>
      <c r="E853" s="66" t="s">
        <v>6151</v>
      </c>
      <c r="F853" s="72">
        <v>1</v>
      </c>
      <c r="G853" s="72">
        <v>3</v>
      </c>
      <c r="H853" s="72">
        <v>2</v>
      </c>
      <c r="I853" s="72">
        <v>2</v>
      </c>
      <c r="J853" s="72">
        <v>3</v>
      </c>
      <c r="K853" s="72">
        <v>3</v>
      </c>
      <c r="L853" s="72">
        <v>27</v>
      </c>
    </row>
    <row r="854" spans="1:12" x14ac:dyDescent="0.25">
      <c r="A854" s="66" t="s">
        <v>30007</v>
      </c>
      <c r="B854" s="66" t="s">
        <v>4942</v>
      </c>
      <c r="C854" s="67">
        <v>5000000</v>
      </c>
      <c r="D854" s="66" t="s">
        <v>31192</v>
      </c>
      <c r="E854" s="66" t="s">
        <v>6152</v>
      </c>
      <c r="F854" s="72">
        <v>1</v>
      </c>
      <c r="G854" s="72">
        <v>3</v>
      </c>
      <c r="H854" s="72">
        <v>2</v>
      </c>
      <c r="I854" s="72">
        <v>2</v>
      </c>
      <c r="J854" s="72">
        <v>3</v>
      </c>
      <c r="K854" s="72">
        <v>3</v>
      </c>
      <c r="L854" s="72">
        <v>28</v>
      </c>
    </row>
    <row r="855" spans="1:12" x14ac:dyDescent="0.25">
      <c r="A855" s="66" t="s">
        <v>30007</v>
      </c>
      <c r="B855" s="66" t="s">
        <v>4942</v>
      </c>
      <c r="C855" s="67">
        <v>5000000</v>
      </c>
      <c r="D855" s="66" t="s">
        <v>31193</v>
      </c>
      <c r="E855" s="66" t="s">
        <v>6153</v>
      </c>
      <c r="F855" s="72">
        <v>1</v>
      </c>
      <c r="G855" s="72">
        <v>3</v>
      </c>
      <c r="H855" s="72">
        <v>2</v>
      </c>
      <c r="I855" s="72">
        <v>2</v>
      </c>
      <c r="J855" s="72">
        <v>3</v>
      </c>
      <c r="K855" s="72">
        <v>3</v>
      </c>
      <c r="L855" s="72">
        <v>29</v>
      </c>
    </row>
    <row r="856" spans="1:12" x14ac:dyDescent="0.25">
      <c r="A856" s="66" t="s">
        <v>30008</v>
      </c>
      <c r="B856" s="66" t="s">
        <v>4936</v>
      </c>
      <c r="C856" s="67">
        <v>5000000</v>
      </c>
      <c r="D856" s="66" t="s">
        <v>31194</v>
      </c>
      <c r="E856" s="66" t="s">
        <v>6154</v>
      </c>
      <c r="F856" s="72">
        <v>1</v>
      </c>
      <c r="G856" s="72">
        <v>3</v>
      </c>
      <c r="H856" s="72">
        <v>2</v>
      </c>
      <c r="I856" s="72">
        <v>2</v>
      </c>
      <c r="J856" s="72">
        <v>3</v>
      </c>
      <c r="K856" s="72">
        <v>3</v>
      </c>
      <c r="L856" s="72">
        <v>30</v>
      </c>
    </row>
    <row r="857" spans="1:12" x14ac:dyDescent="0.25">
      <c r="A857" s="66" t="s">
        <v>30009</v>
      </c>
      <c r="B857" s="66" t="s">
        <v>4937</v>
      </c>
      <c r="C857" s="67">
        <v>5000000</v>
      </c>
      <c r="D857" s="66" t="s">
        <v>31195</v>
      </c>
      <c r="E857" s="66" t="s">
        <v>6155</v>
      </c>
      <c r="F857" s="72">
        <v>1</v>
      </c>
      <c r="G857" s="72">
        <v>3</v>
      </c>
      <c r="H857" s="72">
        <v>2</v>
      </c>
      <c r="I857" s="72">
        <v>2</v>
      </c>
      <c r="J857" s="72">
        <v>3</v>
      </c>
      <c r="K857" s="72">
        <v>3</v>
      </c>
      <c r="L857" s="72">
        <v>31</v>
      </c>
    </row>
    <row r="858" spans="1:12" x14ac:dyDescent="0.25">
      <c r="A858" s="66" t="s">
        <v>30010</v>
      </c>
      <c r="B858" s="66" t="s">
        <v>4938</v>
      </c>
      <c r="C858" s="67">
        <v>5000000</v>
      </c>
      <c r="D858" s="66" t="s">
        <v>31196</v>
      </c>
      <c r="E858" s="66" t="s">
        <v>6156</v>
      </c>
      <c r="F858" s="72">
        <v>1</v>
      </c>
      <c r="G858" s="72">
        <v>3</v>
      </c>
      <c r="H858" s="72">
        <v>2</v>
      </c>
      <c r="I858" s="72">
        <v>2</v>
      </c>
      <c r="J858" s="72">
        <v>3</v>
      </c>
      <c r="K858" s="72">
        <v>3</v>
      </c>
      <c r="L858" s="72">
        <v>32</v>
      </c>
    </row>
    <row r="859" spans="1:12" x14ac:dyDescent="0.25">
      <c r="A859" s="66" t="s">
        <v>30011</v>
      </c>
      <c r="B859" s="66" t="s">
        <v>4940</v>
      </c>
      <c r="C859" s="67">
        <v>5000000</v>
      </c>
      <c r="D859" s="66" t="s">
        <v>31197</v>
      </c>
      <c r="E859" s="66" t="s">
        <v>6157</v>
      </c>
      <c r="F859" s="72">
        <v>1</v>
      </c>
      <c r="G859" s="72">
        <v>3</v>
      </c>
      <c r="H859" s="72">
        <v>2</v>
      </c>
      <c r="I859" s="72">
        <v>2</v>
      </c>
      <c r="J859" s="72">
        <v>3</v>
      </c>
      <c r="K859" s="72">
        <v>3</v>
      </c>
      <c r="L859" s="72">
        <v>33</v>
      </c>
    </row>
    <row r="860" spans="1:12" x14ac:dyDescent="0.25">
      <c r="A860" s="66" t="s">
        <v>30012</v>
      </c>
      <c r="B860" s="66" t="s">
        <v>4941</v>
      </c>
      <c r="C860" s="67">
        <v>5000000</v>
      </c>
      <c r="D860" s="66" t="s">
        <v>31198</v>
      </c>
      <c r="E860" s="66" t="s">
        <v>6158</v>
      </c>
      <c r="F860" s="72">
        <v>1</v>
      </c>
      <c r="G860" s="72">
        <v>3</v>
      </c>
      <c r="H860" s="72">
        <v>2</v>
      </c>
      <c r="I860" s="72">
        <v>2</v>
      </c>
      <c r="J860" s="72">
        <v>3</v>
      </c>
      <c r="K860" s="72">
        <v>3</v>
      </c>
      <c r="L860" s="72">
        <v>34</v>
      </c>
    </row>
    <row r="861" spans="1:12" x14ac:dyDescent="0.25">
      <c r="A861" s="66" t="s">
        <v>30013</v>
      </c>
      <c r="B861" s="66" t="s">
        <v>4939</v>
      </c>
      <c r="C861" s="67">
        <v>5000000</v>
      </c>
      <c r="D861" s="66" t="s">
        <v>31199</v>
      </c>
      <c r="E861" s="66" t="s">
        <v>6159</v>
      </c>
      <c r="F861" s="72">
        <v>1</v>
      </c>
      <c r="G861" s="72">
        <v>3</v>
      </c>
      <c r="H861" s="72">
        <v>2</v>
      </c>
      <c r="I861" s="72">
        <v>2</v>
      </c>
      <c r="J861" s="72">
        <v>3</v>
      </c>
      <c r="K861" s="72">
        <v>3</v>
      </c>
      <c r="L861" s="72">
        <v>35</v>
      </c>
    </row>
    <row r="862" spans="1:12" x14ac:dyDescent="0.25">
      <c r="A862" s="66" t="s">
        <v>30014</v>
      </c>
      <c r="B862" s="66" t="s">
        <v>4943</v>
      </c>
      <c r="C862" s="67">
        <v>5000000</v>
      </c>
      <c r="D862" s="66" t="s">
        <v>31200</v>
      </c>
      <c r="E862" s="66" t="s">
        <v>6160</v>
      </c>
      <c r="F862" s="72">
        <v>1</v>
      </c>
      <c r="G862" s="72">
        <v>3</v>
      </c>
      <c r="H862" s="72">
        <v>2</v>
      </c>
      <c r="I862" s="72">
        <v>2</v>
      </c>
      <c r="J862" s="72">
        <v>3</v>
      </c>
      <c r="K862" s="72">
        <v>3</v>
      </c>
      <c r="L862" s="72">
        <v>36</v>
      </c>
    </row>
    <row r="863" spans="1:12" x14ac:dyDescent="0.25">
      <c r="A863" s="66" t="s">
        <v>30015</v>
      </c>
      <c r="B863" s="66" t="s">
        <v>4944</v>
      </c>
      <c r="C863" s="67">
        <v>5000000</v>
      </c>
      <c r="D863" s="66" t="s">
        <v>31201</v>
      </c>
      <c r="E863" s="66" t="s">
        <v>6161</v>
      </c>
      <c r="F863" s="72">
        <v>1</v>
      </c>
      <c r="G863" s="72">
        <v>3</v>
      </c>
      <c r="H863" s="72">
        <v>2</v>
      </c>
      <c r="I863" s="72">
        <v>2</v>
      </c>
      <c r="J863" s="72">
        <v>3</v>
      </c>
      <c r="K863" s="72">
        <v>4</v>
      </c>
      <c r="L863" s="72">
        <v>1</v>
      </c>
    </row>
    <row r="864" spans="1:12" x14ac:dyDescent="0.25">
      <c r="A864" s="66" t="s">
        <v>30016</v>
      </c>
      <c r="B864" s="66" t="s">
        <v>4945</v>
      </c>
      <c r="C864" s="67">
        <v>5000000</v>
      </c>
      <c r="D864" s="66" t="s">
        <v>31202</v>
      </c>
      <c r="E864" s="66" t="s">
        <v>6162</v>
      </c>
      <c r="F864" s="72">
        <v>1</v>
      </c>
      <c r="G864" s="72">
        <v>3</v>
      </c>
      <c r="H864" s="72">
        <v>2</v>
      </c>
      <c r="I864" s="72">
        <v>2</v>
      </c>
      <c r="J864" s="72">
        <v>3</v>
      </c>
      <c r="K864" s="72">
        <v>4</v>
      </c>
      <c r="L864" s="72">
        <v>2</v>
      </c>
    </row>
    <row r="865" spans="1:12" x14ac:dyDescent="0.25">
      <c r="A865" s="66" t="s">
        <v>30017</v>
      </c>
      <c r="B865" s="66" t="s">
        <v>4946</v>
      </c>
      <c r="C865" s="67">
        <v>5000000</v>
      </c>
      <c r="D865" s="66" t="s">
        <v>31203</v>
      </c>
      <c r="E865" s="66" t="s">
        <v>6163</v>
      </c>
      <c r="F865" s="72">
        <v>1</v>
      </c>
      <c r="G865" s="72">
        <v>3</v>
      </c>
      <c r="H865" s="72">
        <v>2</v>
      </c>
      <c r="I865" s="72">
        <v>2</v>
      </c>
      <c r="J865" s="72">
        <v>3</v>
      </c>
      <c r="K865" s="72">
        <v>4</v>
      </c>
      <c r="L865" s="72">
        <v>3</v>
      </c>
    </row>
    <row r="866" spans="1:12" x14ac:dyDescent="0.25">
      <c r="A866" s="66" t="s">
        <v>30018</v>
      </c>
      <c r="B866" s="66" t="s">
        <v>4947</v>
      </c>
      <c r="C866" s="67">
        <v>5000000</v>
      </c>
      <c r="D866" s="66" t="s">
        <v>31204</v>
      </c>
      <c r="E866" s="66" t="s">
        <v>6164</v>
      </c>
      <c r="F866" s="72">
        <v>1</v>
      </c>
      <c r="G866" s="72">
        <v>3</v>
      </c>
      <c r="H866" s="72">
        <v>2</v>
      </c>
      <c r="I866" s="72">
        <v>2</v>
      </c>
      <c r="J866" s="72">
        <v>3</v>
      </c>
      <c r="K866" s="72">
        <v>4</v>
      </c>
      <c r="L866" s="72">
        <v>4</v>
      </c>
    </row>
    <row r="867" spans="1:12" x14ac:dyDescent="0.25">
      <c r="A867" s="66" t="s">
        <v>30019</v>
      </c>
      <c r="B867" s="66" t="s">
        <v>4948</v>
      </c>
      <c r="C867" s="67">
        <v>5000000</v>
      </c>
      <c r="D867" s="66" t="s">
        <v>31205</v>
      </c>
      <c r="E867" s="66" t="s">
        <v>6165</v>
      </c>
      <c r="F867" s="72">
        <v>1</v>
      </c>
      <c r="G867" s="72">
        <v>3</v>
      </c>
      <c r="H867" s="72">
        <v>2</v>
      </c>
      <c r="I867" s="72">
        <v>2</v>
      </c>
      <c r="J867" s="72">
        <v>3</v>
      </c>
      <c r="K867" s="72">
        <v>4</v>
      </c>
      <c r="L867" s="72">
        <v>5</v>
      </c>
    </row>
    <row r="868" spans="1:12" x14ac:dyDescent="0.25">
      <c r="A868" s="66" t="s">
        <v>30020</v>
      </c>
      <c r="B868" s="66" t="s">
        <v>4949</v>
      </c>
      <c r="C868" s="67">
        <v>5000000</v>
      </c>
      <c r="D868" s="66" t="s">
        <v>31206</v>
      </c>
      <c r="E868" s="66" t="s">
        <v>6166</v>
      </c>
      <c r="F868" s="72">
        <v>1</v>
      </c>
      <c r="G868" s="72">
        <v>3</v>
      </c>
      <c r="H868" s="72">
        <v>2</v>
      </c>
      <c r="I868" s="72">
        <v>2</v>
      </c>
      <c r="J868" s="72">
        <v>3</v>
      </c>
      <c r="K868" s="72">
        <v>4</v>
      </c>
      <c r="L868" s="72">
        <v>6</v>
      </c>
    </row>
    <row r="869" spans="1:12" x14ac:dyDescent="0.25">
      <c r="A869" s="66" t="s">
        <v>30021</v>
      </c>
      <c r="B869" s="66" t="s">
        <v>4950</v>
      </c>
      <c r="C869" s="67">
        <v>5000000</v>
      </c>
      <c r="D869" s="66" t="s">
        <v>31207</v>
      </c>
      <c r="E869" s="66" t="s">
        <v>6167</v>
      </c>
      <c r="F869" s="72">
        <v>1</v>
      </c>
      <c r="G869" s="72">
        <v>3</v>
      </c>
      <c r="H869" s="72">
        <v>2</v>
      </c>
      <c r="I869" s="72">
        <v>2</v>
      </c>
      <c r="J869" s="72">
        <v>3</v>
      </c>
      <c r="K869" s="72">
        <v>4</v>
      </c>
      <c r="L869" s="72">
        <v>7</v>
      </c>
    </row>
    <row r="870" spans="1:12" x14ac:dyDescent="0.25">
      <c r="A870" s="66" t="s">
        <v>30022</v>
      </c>
      <c r="B870" s="66" t="s">
        <v>5255</v>
      </c>
      <c r="C870" s="67">
        <v>5000000</v>
      </c>
      <c r="D870" s="66" t="s">
        <v>31208</v>
      </c>
      <c r="E870" s="66" t="s">
        <v>6168</v>
      </c>
      <c r="F870" s="72">
        <v>1</v>
      </c>
      <c r="G870" s="72">
        <v>3</v>
      </c>
      <c r="H870" s="72">
        <v>2</v>
      </c>
      <c r="I870" s="72">
        <v>2</v>
      </c>
      <c r="J870" s="72">
        <v>3</v>
      </c>
      <c r="K870" s="72">
        <v>4</v>
      </c>
      <c r="L870" s="72">
        <v>8</v>
      </c>
    </row>
    <row r="871" spans="1:12" x14ac:dyDescent="0.25">
      <c r="A871" s="66" t="s">
        <v>30023</v>
      </c>
      <c r="B871" s="66" t="s">
        <v>4951</v>
      </c>
      <c r="C871" s="67">
        <v>5000000</v>
      </c>
      <c r="D871" s="66" t="s">
        <v>31209</v>
      </c>
      <c r="E871" s="66" t="s">
        <v>6169</v>
      </c>
      <c r="F871" s="72">
        <v>1</v>
      </c>
      <c r="G871" s="72">
        <v>3</v>
      </c>
      <c r="H871" s="72">
        <v>2</v>
      </c>
      <c r="I871" s="72">
        <v>2</v>
      </c>
      <c r="J871" s="72">
        <v>3</v>
      </c>
      <c r="K871" s="72">
        <v>4</v>
      </c>
      <c r="L871" s="72">
        <v>9</v>
      </c>
    </row>
    <row r="872" spans="1:12" x14ac:dyDescent="0.25">
      <c r="A872" s="66" t="s">
        <v>30024</v>
      </c>
      <c r="B872" s="66" t="s">
        <v>4952</v>
      </c>
      <c r="C872" s="67">
        <v>5000000</v>
      </c>
      <c r="D872" s="66" t="s">
        <v>31210</v>
      </c>
      <c r="E872" s="66" t="s">
        <v>6170</v>
      </c>
      <c r="F872" s="72">
        <v>1</v>
      </c>
      <c r="G872" s="72">
        <v>3</v>
      </c>
      <c r="H872" s="72">
        <v>2</v>
      </c>
      <c r="I872" s="72">
        <v>2</v>
      </c>
      <c r="J872" s="72">
        <v>3</v>
      </c>
      <c r="K872" s="72">
        <v>4</v>
      </c>
      <c r="L872" s="72">
        <v>10</v>
      </c>
    </row>
    <row r="873" spans="1:12" x14ac:dyDescent="0.25">
      <c r="A873" s="66" t="s">
        <v>30025</v>
      </c>
      <c r="B873" s="66" t="s">
        <v>5256</v>
      </c>
      <c r="C873" s="67">
        <v>5000000</v>
      </c>
      <c r="D873" s="66" t="s">
        <v>31211</v>
      </c>
      <c r="E873" s="66" t="s">
        <v>6171</v>
      </c>
      <c r="F873" s="72">
        <v>1</v>
      </c>
      <c r="G873" s="72">
        <v>3</v>
      </c>
      <c r="H873" s="72">
        <v>2</v>
      </c>
      <c r="I873" s="72">
        <v>2</v>
      </c>
      <c r="J873" s="72">
        <v>3</v>
      </c>
      <c r="K873" s="72">
        <v>4</v>
      </c>
      <c r="L873" s="72">
        <v>11</v>
      </c>
    </row>
    <row r="874" spans="1:12" x14ac:dyDescent="0.25">
      <c r="A874" s="66" t="s">
        <v>30026</v>
      </c>
      <c r="B874" s="66" t="s">
        <v>5257</v>
      </c>
      <c r="C874" s="67">
        <v>5000000</v>
      </c>
      <c r="D874" s="66" t="s">
        <v>31212</v>
      </c>
      <c r="E874" s="66" t="s">
        <v>6172</v>
      </c>
      <c r="F874" s="72">
        <v>1</v>
      </c>
      <c r="G874" s="72">
        <v>3</v>
      </c>
      <c r="H874" s="72">
        <v>2</v>
      </c>
      <c r="I874" s="72">
        <v>2</v>
      </c>
      <c r="J874" s="72">
        <v>3</v>
      </c>
      <c r="K874" s="72">
        <v>4</v>
      </c>
      <c r="L874" s="72">
        <v>12</v>
      </c>
    </row>
    <row r="875" spans="1:12" x14ac:dyDescent="0.25">
      <c r="A875" s="66" t="s">
        <v>30027</v>
      </c>
      <c r="B875" s="66" t="s">
        <v>5258</v>
      </c>
      <c r="C875" s="67">
        <v>5000000</v>
      </c>
      <c r="D875" s="66" t="s">
        <v>31213</v>
      </c>
      <c r="E875" s="66" t="s">
        <v>6173</v>
      </c>
      <c r="F875" s="72">
        <v>1</v>
      </c>
      <c r="G875" s="72">
        <v>3</v>
      </c>
      <c r="H875" s="72">
        <v>2</v>
      </c>
      <c r="I875" s="72">
        <v>2</v>
      </c>
      <c r="J875" s="72">
        <v>3</v>
      </c>
      <c r="K875" s="72">
        <v>4</v>
      </c>
      <c r="L875" s="72">
        <v>13</v>
      </c>
    </row>
    <row r="876" spans="1:12" x14ac:dyDescent="0.25">
      <c r="A876" s="66" t="s">
        <v>30028</v>
      </c>
      <c r="B876" s="66" t="s">
        <v>4953</v>
      </c>
      <c r="C876" s="67">
        <v>5000000</v>
      </c>
      <c r="D876" s="66" t="s">
        <v>31214</v>
      </c>
      <c r="E876" s="66" t="s">
        <v>6174</v>
      </c>
      <c r="F876" s="72">
        <v>1</v>
      </c>
      <c r="G876" s="72">
        <v>3</v>
      </c>
      <c r="H876" s="72">
        <v>2</v>
      </c>
      <c r="I876" s="72">
        <v>2</v>
      </c>
      <c r="J876" s="72">
        <v>3</v>
      </c>
      <c r="K876" s="72">
        <v>4</v>
      </c>
      <c r="L876" s="72">
        <v>14</v>
      </c>
    </row>
    <row r="877" spans="1:12" x14ac:dyDescent="0.25">
      <c r="A877" s="66" t="s">
        <v>30029</v>
      </c>
      <c r="B877" s="66" t="s">
        <v>5259</v>
      </c>
      <c r="C877" s="67">
        <v>5000000</v>
      </c>
      <c r="D877" s="66" t="s">
        <v>31215</v>
      </c>
      <c r="E877" s="66" t="s">
        <v>6175</v>
      </c>
      <c r="F877" s="72">
        <v>1</v>
      </c>
      <c r="G877" s="72">
        <v>3</v>
      </c>
      <c r="H877" s="72">
        <v>2</v>
      </c>
      <c r="I877" s="72">
        <v>2</v>
      </c>
      <c r="J877" s="72">
        <v>3</v>
      </c>
      <c r="K877" s="72">
        <v>4</v>
      </c>
      <c r="L877" s="72">
        <v>15</v>
      </c>
    </row>
    <row r="878" spans="1:12" x14ac:dyDescent="0.25">
      <c r="A878" s="66" t="s">
        <v>30030</v>
      </c>
      <c r="B878" s="66" t="s">
        <v>5260</v>
      </c>
      <c r="C878" s="67">
        <v>5000000</v>
      </c>
      <c r="D878" s="66" t="s">
        <v>31216</v>
      </c>
      <c r="E878" s="66" t="s">
        <v>6176</v>
      </c>
      <c r="F878" s="72">
        <v>1</v>
      </c>
      <c r="G878" s="72">
        <v>3</v>
      </c>
      <c r="H878" s="72">
        <v>2</v>
      </c>
      <c r="I878" s="72">
        <v>2</v>
      </c>
      <c r="J878" s="72">
        <v>3</v>
      </c>
      <c r="K878" s="72">
        <v>4</v>
      </c>
      <c r="L878" s="72">
        <v>16</v>
      </c>
    </row>
    <row r="879" spans="1:12" x14ac:dyDescent="0.25">
      <c r="A879" s="66" t="s">
        <v>30031</v>
      </c>
      <c r="B879" s="66" t="s">
        <v>4954</v>
      </c>
      <c r="C879" s="67">
        <v>5000000</v>
      </c>
      <c r="D879" s="66" t="s">
        <v>31217</v>
      </c>
      <c r="E879" s="66" t="s">
        <v>6177</v>
      </c>
      <c r="F879" s="72">
        <v>1</v>
      </c>
      <c r="G879" s="72">
        <v>3</v>
      </c>
      <c r="H879" s="72">
        <v>2</v>
      </c>
      <c r="I879" s="72">
        <v>2</v>
      </c>
      <c r="J879" s="72">
        <v>3</v>
      </c>
      <c r="K879" s="72">
        <v>4</v>
      </c>
      <c r="L879" s="72">
        <v>17</v>
      </c>
    </row>
    <row r="880" spans="1:12" x14ac:dyDescent="0.25">
      <c r="A880" s="66" t="s">
        <v>30032</v>
      </c>
      <c r="B880" s="66" t="s">
        <v>4955</v>
      </c>
      <c r="C880" s="67">
        <v>5000000</v>
      </c>
      <c r="D880" s="66" t="s">
        <v>31218</v>
      </c>
      <c r="E880" s="66" t="s">
        <v>6178</v>
      </c>
      <c r="F880" s="72">
        <v>1</v>
      </c>
      <c r="G880" s="72">
        <v>3</v>
      </c>
      <c r="H880" s="72">
        <v>2</v>
      </c>
      <c r="I880" s="72">
        <v>2</v>
      </c>
      <c r="J880" s="72">
        <v>3</v>
      </c>
      <c r="K880" s="72">
        <v>4</v>
      </c>
      <c r="L880" s="72">
        <v>18</v>
      </c>
    </row>
    <row r="881" spans="1:12" x14ac:dyDescent="0.25">
      <c r="A881" s="66" t="s">
        <v>30033</v>
      </c>
      <c r="B881" s="66" t="s">
        <v>4956</v>
      </c>
      <c r="C881" s="67">
        <v>5000000</v>
      </c>
      <c r="D881" s="66" t="s">
        <v>31219</v>
      </c>
      <c r="E881" s="66" t="s">
        <v>6179</v>
      </c>
      <c r="F881" s="72">
        <v>1</v>
      </c>
      <c r="G881" s="72">
        <v>3</v>
      </c>
      <c r="H881" s="72">
        <v>2</v>
      </c>
      <c r="I881" s="72">
        <v>2</v>
      </c>
      <c r="J881" s="72">
        <v>3</v>
      </c>
      <c r="K881" s="72">
        <v>4</v>
      </c>
      <c r="L881" s="72">
        <v>19</v>
      </c>
    </row>
    <row r="882" spans="1:12" x14ac:dyDescent="0.25">
      <c r="A882" s="66" t="s">
        <v>30034</v>
      </c>
      <c r="B882" s="66" t="s">
        <v>4957</v>
      </c>
      <c r="C882" s="67">
        <v>5000000</v>
      </c>
      <c r="D882" s="66" t="s">
        <v>31220</v>
      </c>
      <c r="E882" s="66" t="s">
        <v>6180</v>
      </c>
      <c r="F882" s="72">
        <v>1</v>
      </c>
      <c r="G882" s="72">
        <v>3</v>
      </c>
      <c r="H882" s="72">
        <v>2</v>
      </c>
      <c r="I882" s="72">
        <v>2</v>
      </c>
      <c r="J882" s="72">
        <v>3</v>
      </c>
      <c r="K882" s="72">
        <v>5</v>
      </c>
      <c r="L882" s="72">
        <v>1</v>
      </c>
    </row>
    <row r="883" spans="1:12" x14ac:dyDescent="0.25">
      <c r="A883" s="66" t="s">
        <v>30035</v>
      </c>
      <c r="B883" s="66" t="s">
        <v>4958</v>
      </c>
      <c r="C883" s="67">
        <v>5000000</v>
      </c>
      <c r="D883" s="66" t="s">
        <v>31221</v>
      </c>
      <c r="E883" s="66" t="s">
        <v>378</v>
      </c>
      <c r="F883" s="72">
        <v>1</v>
      </c>
      <c r="G883" s="72">
        <v>3</v>
      </c>
      <c r="H883" s="72">
        <v>2</v>
      </c>
      <c r="I883" s="72">
        <v>2</v>
      </c>
      <c r="J883" s="72">
        <v>4</v>
      </c>
      <c r="K883" s="72">
        <v>1</v>
      </c>
      <c r="L883" s="72">
        <v>1</v>
      </c>
    </row>
    <row r="884" spans="1:12" x14ac:dyDescent="0.25">
      <c r="A884" s="66" t="s">
        <v>30036</v>
      </c>
      <c r="B884" s="66" t="s">
        <v>4959</v>
      </c>
      <c r="C884" s="67">
        <v>5000000</v>
      </c>
      <c r="D884" s="66" t="s">
        <v>31222</v>
      </c>
      <c r="E884" s="66" t="s">
        <v>379</v>
      </c>
      <c r="F884" s="72">
        <v>1</v>
      </c>
      <c r="G884" s="72">
        <v>3</v>
      </c>
      <c r="H884" s="72">
        <v>2</v>
      </c>
      <c r="I884" s="72">
        <v>2</v>
      </c>
      <c r="J884" s="72">
        <v>4</v>
      </c>
      <c r="K884" s="72">
        <v>1</v>
      </c>
      <c r="L884" s="72">
        <v>2</v>
      </c>
    </row>
    <row r="885" spans="1:12" x14ac:dyDescent="0.25">
      <c r="A885" s="66" t="s">
        <v>30037</v>
      </c>
      <c r="B885" s="66" t="s">
        <v>4960</v>
      </c>
      <c r="C885" s="67">
        <v>5000000</v>
      </c>
      <c r="D885" s="66" t="s">
        <v>31223</v>
      </c>
      <c r="E885" s="66" t="s">
        <v>6181</v>
      </c>
      <c r="F885" s="72">
        <v>1</v>
      </c>
      <c r="G885" s="72">
        <v>3</v>
      </c>
      <c r="H885" s="72">
        <v>2</v>
      </c>
      <c r="I885" s="72">
        <v>2</v>
      </c>
      <c r="J885" s="72">
        <v>4</v>
      </c>
      <c r="K885" s="72">
        <v>1</v>
      </c>
      <c r="L885" s="72">
        <v>3</v>
      </c>
    </row>
    <row r="886" spans="1:12" x14ac:dyDescent="0.25">
      <c r="A886" s="66" t="s">
        <v>30038</v>
      </c>
      <c r="B886" s="66" t="s">
        <v>4961</v>
      </c>
      <c r="C886" s="67">
        <v>5000000</v>
      </c>
      <c r="D886" s="66" t="s">
        <v>31224</v>
      </c>
      <c r="E886" s="66" t="s">
        <v>380</v>
      </c>
      <c r="F886" s="72">
        <v>1</v>
      </c>
      <c r="G886" s="72">
        <v>3</v>
      </c>
      <c r="H886" s="72">
        <v>2</v>
      </c>
      <c r="I886" s="72">
        <v>2</v>
      </c>
      <c r="J886" s="72">
        <v>4</v>
      </c>
      <c r="K886" s="72">
        <v>2</v>
      </c>
      <c r="L886" s="72">
        <v>1</v>
      </c>
    </row>
    <row r="887" spans="1:12" x14ac:dyDescent="0.25">
      <c r="A887" s="66" t="s">
        <v>30039</v>
      </c>
      <c r="B887" s="66" t="s">
        <v>4962</v>
      </c>
      <c r="C887" s="67">
        <v>5000000</v>
      </c>
      <c r="D887" s="66" t="s">
        <v>31225</v>
      </c>
      <c r="E887" s="66" t="s">
        <v>6182</v>
      </c>
      <c r="F887" s="72">
        <v>1</v>
      </c>
      <c r="G887" s="72">
        <v>3</v>
      </c>
      <c r="H887" s="72">
        <v>2</v>
      </c>
      <c r="I887" s="72">
        <v>2</v>
      </c>
      <c r="J887" s="72">
        <v>4</v>
      </c>
      <c r="K887" s="72">
        <v>2</v>
      </c>
      <c r="L887" s="72">
        <v>2</v>
      </c>
    </row>
    <row r="888" spans="1:12" x14ac:dyDescent="0.25">
      <c r="A888" s="66" t="s">
        <v>30040</v>
      </c>
      <c r="B888" s="66" t="s">
        <v>4963</v>
      </c>
      <c r="C888" s="67">
        <v>5000000</v>
      </c>
      <c r="D888" s="66" t="s">
        <v>31226</v>
      </c>
      <c r="E888" s="66" t="s">
        <v>6183</v>
      </c>
      <c r="F888" s="72">
        <v>1</v>
      </c>
      <c r="G888" s="72">
        <v>3</v>
      </c>
      <c r="H888" s="72">
        <v>2</v>
      </c>
      <c r="I888" s="72">
        <v>2</v>
      </c>
      <c r="J888" s="72">
        <v>4</v>
      </c>
      <c r="K888" s="72">
        <v>2</v>
      </c>
      <c r="L888" s="72">
        <v>3</v>
      </c>
    </row>
    <row r="889" spans="1:12" x14ac:dyDescent="0.25">
      <c r="A889" s="66" t="s">
        <v>30041</v>
      </c>
      <c r="B889" s="66" t="s">
        <v>4964</v>
      </c>
      <c r="C889" s="67">
        <v>5000000</v>
      </c>
      <c r="D889" s="66" t="s">
        <v>31227</v>
      </c>
      <c r="E889" s="66" t="s">
        <v>381</v>
      </c>
      <c r="F889" s="72">
        <v>1</v>
      </c>
      <c r="G889" s="72">
        <v>3</v>
      </c>
      <c r="H889" s="72">
        <v>2</v>
      </c>
      <c r="I889" s="72">
        <v>2</v>
      </c>
      <c r="J889" s="72">
        <v>4</v>
      </c>
      <c r="K889" s="72">
        <v>3</v>
      </c>
      <c r="L889" s="72">
        <v>1</v>
      </c>
    </row>
    <row r="890" spans="1:12" x14ac:dyDescent="0.25">
      <c r="A890" s="66" t="s">
        <v>30042</v>
      </c>
      <c r="B890" s="66" t="s">
        <v>5261</v>
      </c>
      <c r="C890" s="67">
        <v>5000000</v>
      </c>
      <c r="D890" s="66" t="s">
        <v>31228</v>
      </c>
      <c r="E890" s="66" t="s">
        <v>6184</v>
      </c>
      <c r="F890" s="72">
        <v>1</v>
      </c>
      <c r="G890" s="72">
        <v>3</v>
      </c>
      <c r="H890" s="72">
        <v>2</v>
      </c>
      <c r="I890" s="72">
        <v>2</v>
      </c>
      <c r="J890" s="72">
        <v>4</v>
      </c>
      <c r="K890" s="72">
        <v>3</v>
      </c>
      <c r="L890" s="72">
        <v>2</v>
      </c>
    </row>
    <row r="891" spans="1:12" x14ac:dyDescent="0.25">
      <c r="A891" s="66" t="s">
        <v>30043</v>
      </c>
      <c r="B891" s="66" t="s">
        <v>4965</v>
      </c>
      <c r="C891" s="67">
        <v>5000000</v>
      </c>
      <c r="D891" s="66" t="s">
        <v>31229</v>
      </c>
      <c r="E891" s="66" t="s">
        <v>382</v>
      </c>
      <c r="F891" s="72">
        <v>1</v>
      </c>
      <c r="G891" s="72">
        <v>3</v>
      </c>
      <c r="H891" s="72">
        <v>2</v>
      </c>
      <c r="I891" s="72">
        <v>2</v>
      </c>
      <c r="J891" s="72">
        <v>4</v>
      </c>
      <c r="K891" s="72">
        <v>3</v>
      </c>
      <c r="L891" s="72">
        <v>3</v>
      </c>
    </row>
    <row r="892" spans="1:12" x14ac:dyDescent="0.25">
      <c r="A892" s="66" t="s">
        <v>30044</v>
      </c>
      <c r="B892" s="66" t="s">
        <v>4966</v>
      </c>
      <c r="C892" s="67">
        <v>5000000</v>
      </c>
      <c r="D892" s="66" t="s">
        <v>31230</v>
      </c>
      <c r="E892" s="66" t="s">
        <v>6185</v>
      </c>
      <c r="F892" s="72">
        <v>1</v>
      </c>
      <c r="G892" s="72">
        <v>3</v>
      </c>
      <c r="H892" s="72">
        <v>2</v>
      </c>
      <c r="I892" s="72">
        <v>2</v>
      </c>
      <c r="J892" s="72">
        <v>4</v>
      </c>
      <c r="K892" s="72">
        <v>3</v>
      </c>
      <c r="L892" s="72">
        <v>4</v>
      </c>
    </row>
    <row r="893" spans="1:12" x14ac:dyDescent="0.25">
      <c r="A893" s="66" t="s">
        <v>30045</v>
      </c>
      <c r="B893" s="66" t="s">
        <v>4967</v>
      </c>
      <c r="C893" s="67">
        <v>5000000</v>
      </c>
      <c r="D893" s="66" t="s">
        <v>31231</v>
      </c>
      <c r="E893" s="66" t="s">
        <v>6186</v>
      </c>
      <c r="F893" s="72">
        <v>1</v>
      </c>
      <c r="G893" s="72">
        <v>3</v>
      </c>
      <c r="H893" s="72">
        <v>2</v>
      </c>
      <c r="I893" s="72">
        <v>2</v>
      </c>
      <c r="J893" s="72">
        <v>4</v>
      </c>
      <c r="K893" s="72">
        <v>3</v>
      </c>
      <c r="L893" s="72">
        <v>5</v>
      </c>
    </row>
    <row r="894" spans="1:12" x14ac:dyDescent="0.25">
      <c r="A894" s="66" t="s">
        <v>30046</v>
      </c>
      <c r="B894" s="66" t="s">
        <v>5262</v>
      </c>
      <c r="C894" s="67">
        <v>5000000</v>
      </c>
      <c r="D894" s="66" t="s">
        <v>31232</v>
      </c>
      <c r="E894" s="66" t="s">
        <v>6187</v>
      </c>
      <c r="F894" s="72">
        <v>1</v>
      </c>
      <c r="G894" s="72">
        <v>3</v>
      </c>
      <c r="H894" s="72">
        <v>2</v>
      </c>
      <c r="I894" s="72">
        <v>2</v>
      </c>
      <c r="J894" s="72">
        <v>4</v>
      </c>
      <c r="K894" s="72">
        <v>4</v>
      </c>
      <c r="L894" s="72">
        <v>1</v>
      </c>
    </row>
    <row r="895" spans="1:12" x14ac:dyDescent="0.25">
      <c r="A895" s="66" t="s">
        <v>30047</v>
      </c>
      <c r="B895" s="66" t="s">
        <v>4968</v>
      </c>
      <c r="C895" s="67">
        <v>5000000</v>
      </c>
      <c r="D895" s="66" t="s">
        <v>31233</v>
      </c>
      <c r="E895" s="66" t="s">
        <v>6188</v>
      </c>
      <c r="F895" s="72">
        <v>1</v>
      </c>
      <c r="G895" s="72">
        <v>3</v>
      </c>
      <c r="H895" s="72">
        <v>2</v>
      </c>
      <c r="I895" s="72">
        <v>2</v>
      </c>
      <c r="J895" s="72">
        <v>5</v>
      </c>
      <c r="K895" s="72">
        <v>1</v>
      </c>
      <c r="L895" s="72">
        <v>1</v>
      </c>
    </row>
    <row r="896" spans="1:12" x14ac:dyDescent="0.25">
      <c r="A896" s="66" t="s">
        <v>30048</v>
      </c>
      <c r="B896" s="66" t="s">
        <v>5263</v>
      </c>
      <c r="C896" s="67">
        <v>5000000</v>
      </c>
      <c r="D896" s="66" t="s">
        <v>31234</v>
      </c>
      <c r="E896" s="66" t="s">
        <v>6189</v>
      </c>
      <c r="F896" s="72">
        <v>1</v>
      </c>
      <c r="G896" s="72">
        <v>3</v>
      </c>
      <c r="H896" s="72">
        <v>2</v>
      </c>
      <c r="I896" s="72">
        <v>2</v>
      </c>
      <c r="J896" s="72">
        <v>5</v>
      </c>
      <c r="K896" s="72">
        <v>1</v>
      </c>
      <c r="L896" s="72">
        <v>2</v>
      </c>
    </row>
    <row r="897" spans="1:12" x14ac:dyDescent="0.25">
      <c r="A897" s="66" t="s">
        <v>30049</v>
      </c>
      <c r="B897" s="66" t="s">
        <v>4969</v>
      </c>
      <c r="C897" s="67">
        <v>5000000</v>
      </c>
      <c r="D897" s="66" t="s">
        <v>31235</v>
      </c>
      <c r="E897" s="66" t="s">
        <v>6190</v>
      </c>
      <c r="F897" s="72">
        <v>1</v>
      </c>
      <c r="G897" s="72">
        <v>3</v>
      </c>
      <c r="H897" s="72">
        <v>2</v>
      </c>
      <c r="I897" s="72">
        <v>2</v>
      </c>
      <c r="J897" s="72">
        <v>5</v>
      </c>
      <c r="K897" s="72">
        <v>1</v>
      </c>
      <c r="L897" s="72">
        <v>3</v>
      </c>
    </row>
    <row r="898" spans="1:12" x14ac:dyDescent="0.25">
      <c r="A898" s="66" t="s">
        <v>30050</v>
      </c>
      <c r="B898" s="66" t="s">
        <v>4970</v>
      </c>
      <c r="C898" s="67">
        <v>5000000</v>
      </c>
      <c r="D898" s="66" t="s">
        <v>31236</v>
      </c>
      <c r="E898" s="66" t="s">
        <v>6191</v>
      </c>
      <c r="F898" s="72">
        <v>1</v>
      </c>
      <c r="G898" s="72">
        <v>3</v>
      </c>
      <c r="H898" s="72">
        <v>2</v>
      </c>
      <c r="I898" s="72">
        <v>2</v>
      </c>
      <c r="J898" s="72">
        <v>5</v>
      </c>
      <c r="K898" s="72">
        <v>1</v>
      </c>
      <c r="L898" s="72">
        <v>4</v>
      </c>
    </row>
    <row r="899" spans="1:12" x14ac:dyDescent="0.25">
      <c r="A899" s="66" t="s">
        <v>30051</v>
      </c>
      <c r="B899" s="66" t="s">
        <v>5264</v>
      </c>
      <c r="C899" s="67">
        <v>5000000</v>
      </c>
      <c r="D899" s="66" t="s">
        <v>31237</v>
      </c>
      <c r="E899" s="66" t="s">
        <v>6192</v>
      </c>
      <c r="F899" s="72">
        <v>1</v>
      </c>
      <c r="G899" s="72">
        <v>3</v>
      </c>
      <c r="H899" s="72">
        <v>2</v>
      </c>
      <c r="I899" s="72">
        <v>2</v>
      </c>
      <c r="J899" s="72">
        <v>5</v>
      </c>
      <c r="K899" s="72">
        <v>1</v>
      </c>
      <c r="L899" s="72">
        <v>5</v>
      </c>
    </row>
    <row r="900" spans="1:12" x14ac:dyDescent="0.25">
      <c r="A900" s="66" t="s">
        <v>30052</v>
      </c>
      <c r="B900" s="66" t="s">
        <v>5265</v>
      </c>
      <c r="C900" s="67">
        <v>5000000</v>
      </c>
      <c r="D900" s="66" t="s">
        <v>31238</v>
      </c>
      <c r="E900" s="66" t="s">
        <v>6193</v>
      </c>
      <c r="F900" s="72">
        <v>1</v>
      </c>
      <c r="G900" s="72">
        <v>3</v>
      </c>
      <c r="H900" s="72">
        <v>2</v>
      </c>
      <c r="I900" s="72">
        <v>2</v>
      </c>
      <c r="J900" s="72">
        <v>5</v>
      </c>
      <c r="K900" s="72">
        <v>1</v>
      </c>
      <c r="L900" s="72">
        <v>6</v>
      </c>
    </row>
    <row r="901" spans="1:12" x14ac:dyDescent="0.25">
      <c r="A901" s="66" t="s">
        <v>30053</v>
      </c>
      <c r="B901" s="66" t="s">
        <v>4971</v>
      </c>
      <c r="C901" s="67">
        <v>5000000</v>
      </c>
      <c r="D901" s="66" t="s">
        <v>31239</v>
      </c>
      <c r="E901" s="66" t="s">
        <v>6194</v>
      </c>
      <c r="F901" s="72">
        <v>1</v>
      </c>
      <c r="G901" s="72">
        <v>3</v>
      </c>
      <c r="H901" s="72">
        <v>2</v>
      </c>
      <c r="I901" s="72">
        <v>2</v>
      </c>
      <c r="J901" s="72">
        <v>5</v>
      </c>
      <c r="K901" s="72">
        <v>1</v>
      </c>
      <c r="L901" s="72">
        <v>7</v>
      </c>
    </row>
    <row r="902" spans="1:12" x14ac:dyDescent="0.25">
      <c r="A902" s="66" t="s">
        <v>30054</v>
      </c>
      <c r="B902" s="66" t="s">
        <v>5266</v>
      </c>
      <c r="C902" s="67">
        <v>5000000</v>
      </c>
      <c r="D902" s="66" t="s">
        <v>31240</v>
      </c>
      <c r="E902" s="66" t="s">
        <v>6195</v>
      </c>
      <c r="F902" s="72">
        <v>1</v>
      </c>
      <c r="G902" s="72">
        <v>3</v>
      </c>
      <c r="H902" s="72">
        <v>2</v>
      </c>
      <c r="I902" s="72">
        <v>2</v>
      </c>
      <c r="J902" s="72">
        <v>5</v>
      </c>
      <c r="K902" s="72">
        <v>1</v>
      </c>
      <c r="L902" s="72">
        <v>8</v>
      </c>
    </row>
    <row r="903" spans="1:12" x14ac:dyDescent="0.25">
      <c r="A903" s="66" t="s">
        <v>30055</v>
      </c>
      <c r="B903" s="66" t="s">
        <v>5267</v>
      </c>
      <c r="C903" s="67">
        <v>5000000</v>
      </c>
      <c r="D903" s="66" t="s">
        <v>31241</v>
      </c>
      <c r="E903" s="66" t="s">
        <v>6196</v>
      </c>
      <c r="F903" s="72">
        <v>1</v>
      </c>
      <c r="G903" s="72">
        <v>3</v>
      </c>
      <c r="H903" s="72">
        <v>2</v>
      </c>
      <c r="I903" s="72">
        <v>2</v>
      </c>
      <c r="J903" s="72">
        <v>5</v>
      </c>
      <c r="K903" s="72">
        <v>1</v>
      </c>
      <c r="L903" s="72">
        <v>9</v>
      </c>
    </row>
    <row r="904" spans="1:12" x14ac:dyDescent="0.25">
      <c r="A904" s="66" t="s">
        <v>30056</v>
      </c>
      <c r="B904" s="66" t="s">
        <v>5268</v>
      </c>
      <c r="C904" s="67">
        <v>5000000</v>
      </c>
      <c r="D904" s="66" t="s">
        <v>31242</v>
      </c>
      <c r="E904" s="66" t="s">
        <v>384</v>
      </c>
      <c r="F904" s="72">
        <v>1</v>
      </c>
      <c r="G904" s="72">
        <v>3</v>
      </c>
      <c r="H904" s="72">
        <v>2</v>
      </c>
      <c r="I904" s="72">
        <v>2</v>
      </c>
      <c r="J904" s="72">
        <v>5</v>
      </c>
      <c r="K904" s="72">
        <v>1</v>
      </c>
      <c r="L904" s="72">
        <v>10</v>
      </c>
    </row>
    <row r="905" spans="1:12" x14ac:dyDescent="0.25">
      <c r="A905" s="66" t="s">
        <v>30057</v>
      </c>
      <c r="B905" s="66" t="s">
        <v>5269</v>
      </c>
      <c r="C905" s="67">
        <v>5000000</v>
      </c>
      <c r="D905" s="66" t="s">
        <v>31243</v>
      </c>
      <c r="E905" s="66" t="s">
        <v>6197</v>
      </c>
      <c r="F905" s="72">
        <v>1</v>
      </c>
      <c r="G905" s="72">
        <v>3</v>
      </c>
      <c r="H905" s="72">
        <v>2</v>
      </c>
      <c r="I905" s="72">
        <v>2</v>
      </c>
      <c r="J905" s="72">
        <v>5</v>
      </c>
      <c r="K905" s="72">
        <v>1</v>
      </c>
      <c r="L905" s="72">
        <v>11</v>
      </c>
    </row>
    <row r="906" spans="1:12" x14ac:dyDescent="0.25">
      <c r="A906" s="66" t="s">
        <v>30058</v>
      </c>
      <c r="B906" s="66" t="s">
        <v>4972</v>
      </c>
      <c r="C906" s="67">
        <v>1000000</v>
      </c>
      <c r="D906" s="66" t="s">
        <v>31244</v>
      </c>
      <c r="E906" s="66" t="s">
        <v>383</v>
      </c>
      <c r="F906" s="72">
        <v>1</v>
      </c>
      <c r="G906" s="72">
        <v>3</v>
      </c>
      <c r="H906" s="72">
        <v>2</v>
      </c>
      <c r="I906" s="72">
        <v>2</v>
      </c>
      <c r="J906" s="72">
        <v>5</v>
      </c>
      <c r="K906" s="72">
        <v>1</v>
      </c>
      <c r="L906" s="72">
        <v>12</v>
      </c>
    </row>
    <row r="907" spans="1:12" x14ac:dyDescent="0.25">
      <c r="A907" s="66" t="s">
        <v>30059</v>
      </c>
      <c r="B907" s="66" t="s">
        <v>4973</v>
      </c>
      <c r="C907" s="67">
        <v>1000000</v>
      </c>
      <c r="D907" s="66" t="s">
        <v>31245</v>
      </c>
      <c r="E907" s="66" t="s">
        <v>6198</v>
      </c>
      <c r="F907" s="72">
        <v>1</v>
      </c>
      <c r="G907" s="72">
        <v>3</v>
      </c>
      <c r="H907" s="72">
        <v>2</v>
      </c>
      <c r="I907" s="72">
        <v>2</v>
      </c>
      <c r="J907" s="72">
        <v>5</v>
      </c>
      <c r="K907" s="72">
        <v>1</v>
      </c>
      <c r="L907" s="72">
        <v>13</v>
      </c>
    </row>
    <row r="908" spans="1:12" x14ac:dyDescent="0.25">
      <c r="A908" s="66" t="s">
        <v>30060</v>
      </c>
      <c r="B908" s="66" t="s">
        <v>4974</v>
      </c>
      <c r="C908" s="67">
        <v>1000000</v>
      </c>
      <c r="D908" s="66" t="s">
        <v>31246</v>
      </c>
      <c r="E908" s="66" t="s">
        <v>6199</v>
      </c>
      <c r="F908" s="72">
        <v>1</v>
      </c>
      <c r="G908" s="72">
        <v>3</v>
      </c>
      <c r="H908" s="72">
        <v>2</v>
      </c>
      <c r="I908" s="72">
        <v>2</v>
      </c>
      <c r="J908" s="72">
        <v>5</v>
      </c>
      <c r="K908" s="72">
        <v>1</v>
      </c>
      <c r="L908" s="72">
        <v>14</v>
      </c>
    </row>
    <row r="909" spans="1:12" x14ac:dyDescent="0.25">
      <c r="A909" s="66" t="s">
        <v>30061</v>
      </c>
      <c r="B909" s="66" t="s">
        <v>4975</v>
      </c>
      <c r="C909" s="67">
        <v>1000000</v>
      </c>
      <c r="D909" s="66" t="s">
        <v>31247</v>
      </c>
      <c r="E909" s="66" t="s">
        <v>6200</v>
      </c>
      <c r="F909" s="72">
        <v>1</v>
      </c>
      <c r="G909" s="72">
        <v>3</v>
      </c>
      <c r="H909" s="72">
        <v>2</v>
      </c>
      <c r="I909" s="72">
        <v>2</v>
      </c>
      <c r="J909" s="72">
        <v>5</v>
      </c>
      <c r="K909" s="72">
        <v>1</v>
      </c>
      <c r="L909" s="72">
        <v>15</v>
      </c>
    </row>
    <row r="910" spans="1:12" x14ac:dyDescent="0.25">
      <c r="A910" s="66" t="s">
        <v>30062</v>
      </c>
      <c r="B910" s="66" t="s">
        <v>5270</v>
      </c>
      <c r="C910" s="67">
        <v>1000000</v>
      </c>
      <c r="D910" s="66" t="s">
        <v>31248</v>
      </c>
      <c r="E910" s="66" t="s">
        <v>6201</v>
      </c>
      <c r="F910" s="72">
        <v>1</v>
      </c>
      <c r="G910" s="72">
        <v>3</v>
      </c>
      <c r="H910" s="72">
        <v>2</v>
      </c>
      <c r="I910" s="72">
        <v>2</v>
      </c>
      <c r="J910" s="72">
        <v>5</v>
      </c>
      <c r="K910" s="72">
        <v>1</v>
      </c>
      <c r="L910" s="72">
        <v>16</v>
      </c>
    </row>
    <row r="911" spans="1:12" x14ac:dyDescent="0.25">
      <c r="A911" s="66" t="s">
        <v>30063</v>
      </c>
      <c r="B911" s="66" t="s">
        <v>4976</v>
      </c>
      <c r="C911" s="67">
        <v>1000000</v>
      </c>
      <c r="D911" s="66" t="s">
        <v>31249</v>
      </c>
      <c r="E911" s="66" t="s">
        <v>6202</v>
      </c>
      <c r="F911" s="72">
        <v>1</v>
      </c>
      <c r="G911" s="72">
        <v>3</v>
      </c>
      <c r="H911" s="72">
        <v>2</v>
      </c>
      <c r="I911" s="72">
        <v>2</v>
      </c>
      <c r="J911" s="72">
        <v>5</v>
      </c>
      <c r="K911" s="72">
        <v>1</v>
      </c>
      <c r="L911" s="72">
        <v>17</v>
      </c>
    </row>
    <row r="912" spans="1:12" x14ac:dyDescent="0.25">
      <c r="A912" s="66" t="s">
        <v>30064</v>
      </c>
      <c r="B912" s="66" t="s">
        <v>4977</v>
      </c>
      <c r="C912" s="67">
        <v>1000000</v>
      </c>
      <c r="D912" s="66" t="s">
        <v>31250</v>
      </c>
      <c r="E912" s="66" t="s">
        <v>6203</v>
      </c>
      <c r="F912" s="72">
        <v>1</v>
      </c>
      <c r="G912" s="72">
        <v>3</v>
      </c>
      <c r="H912" s="72">
        <v>2</v>
      </c>
      <c r="I912" s="72">
        <v>2</v>
      </c>
      <c r="J912" s="72">
        <v>5</v>
      </c>
      <c r="K912" s="72">
        <v>1</v>
      </c>
      <c r="L912" s="72">
        <v>18</v>
      </c>
    </row>
    <row r="913" spans="1:12" x14ac:dyDescent="0.25">
      <c r="A913" s="66" t="s">
        <v>30065</v>
      </c>
      <c r="B913" s="66" t="s">
        <v>5271</v>
      </c>
      <c r="C913" s="67">
        <v>1000000</v>
      </c>
      <c r="D913" s="66" t="s">
        <v>31251</v>
      </c>
      <c r="E913" s="66" t="s">
        <v>6204</v>
      </c>
      <c r="F913" s="72">
        <v>1</v>
      </c>
      <c r="G913" s="72">
        <v>3</v>
      </c>
      <c r="H913" s="72">
        <v>2</v>
      </c>
      <c r="I913" s="72">
        <v>2</v>
      </c>
      <c r="J913" s="72">
        <v>5</v>
      </c>
      <c r="K913" s="72">
        <v>1</v>
      </c>
      <c r="L913" s="72">
        <v>19</v>
      </c>
    </row>
    <row r="914" spans="1:12" x14ac:dyDescent="0.25">
      <c r="A914" s="66" t="s">
        <v>30066</v>
      </c>
      <c r="B914" s="66" t="s">
        <v>4978</v>
      </c>
      <c r="C914" s="67">
        <v>1000000</v>
      </c>
      <c r="D914" s="66" t="s">
        <v>31252</v>
      </c>
      <c r="E914" s="66" t="s">
        <v>6205</v>
      </c>
      <c r="F914" s="72">
        <v>1</v>
      </c>
      <c r="G914" s="72">
        <v>3</v>
      </c>
      <c r="H914" s="72">
        <v>2</v>
      </c>
      <c r="I914" s="72">
        <v>2</v>
      </c>
      <c r="J914" s="72">
        <v>5</v>
      </c>
      <c r="K914" s="72">
        <v>1</v>
      </c>
      <c r="L914" s="72">
        <v>20</v>
      </c>
    </row>
    <row r="915" spans="1:12" x14ac:dyDescent="0.25">
      <c r="A915" s="66" t="s">
        <v>30067</v>
      </c>
      <c r="B915" s="66" t="s">
        <v>4979</v>
      </c>
      <c r="C915" s="67">
        <v>1000000</v>
      </c>
      <c r="D915" s="66" t="s">
        <v>31253</v>
      </c>
      <c r="E915" s="66" t="s">
        <v>6206</v>
      </c>
      <c r="F915" s="72">
        <v>1</v>
      </c>
      <c r="G915" s="72">
        <v>3</v>
      </c>
      <c r="H915" s="72">
        <v>2</v>
      </c>
      <c r="I915" s="72">
        <v>2</v>
      </c>
      <c r="J915" s="72">
        <v>5</v>
      </c>
      <c r="K915" s="72">
        <v>1</v>
      </c>
      <c r="L915" s="72">
        <v>21</v>
      </c>
    </row>
    <row r="916" spans="1:12" x14ac:dyDescent="0.25">
      <c r="A916" s="66" t="s">
        <v>30068</v>
      </c>
      <c r="B916" s="66" t="s">
        <v>4980</v>
      </c>
      <c r="C916" s="67">
        <v>1000000</v>
      </c>
      <c r="D916" s="66" t="s">
        <v>31254</v>
      </c>
      <c r="E916" s="66" t="s">
        <v>6207</v>
      </c>
      <c r="F916" s="72">
        <v>1</v>
      </c>
      <c r="G916" s="72">
        <v>3</v>
      </c>
      <c r="H916" s="72">
        <v>2</v>
      </c>
      <c r="I916" s="72">
        <v>2</v>
      </c>
      <c r="J916" s="72">
        <v>5</v>
      </c>
      <c r="K916" s="72">
        <v>1</v>
      </c>
      <c r="L916" s="72">
        <v>22</v>
      </c>
    </row>
    <row r="917" spans="1:12" x14ac:dyDescent="0.25">
      <c r="A917" s="66" t="s">
        <v>30069</v>
      </c>
      <c r="B917" s="66" t="s">
        <v>5272</v>
      </c>
      <c r="C917" s="67">
        <v>1000000</v>
      </c>
      <c r="D917" s="66" t="s">
        <v>31255</v>
      </c>
      <c r="E917" s="66" t="s">
        <v>6208</v>
      </c>
      <c r="F917" s="72">
        <v>1</v>
      </c>
      <c r="G917" s="72">
        <v>3</v>
      </c>
      <c r="H917" s="72">
        <v>2</v>
      </c>
      <c r="I917" s="72">
        <v>2</v>
      </c>
      <c r="J917" s="72">
        <v>5</v>
      </c>
      <c r="K917" s="72">
        <v>2</v>
      </c>
      <c r="L917" s="72">
        <v>1</v>
      </c>
    </row>
    <row r="918" spans="1:12" x14ac:dyDescent="0.25">
      <c r="A918" s="66" t="s">
        <v>30070</v>
      </c>
      <c r="B918" s="66" t="s">
        <v>5273</v>
      </c>
      <c r="C918" s="67">
        <v>1000000</v>
      </c>
      <c r="D918" s="66" t="s">
        <v>31256</v>
      </c>
      <c r="E918" s="66" t="s">
        <v>385</v>
      </c>
      <c r="F918" s="72">
        <v>1</v>
      </c>
      <c r="G918" s="72">
        <v>3</v>
      </c>
      <c r="H918" s="72">
        <v>2</v>
      </c>
      <c r="I918" s="72">
        <v>3</v>
      </c>
      <c r="J918" s="72">
        <v>1</v>
      </c>
      <c r="K918" s="72">
        <v>1</v>
      </c>
      <c r="L918" s="72">
        <v>1</v>
      </c>
    </row>
    <row r="919" spans="1:12" x14ac:dyDescent="0.25">
      <c r="A919" s="66" t="s">
        <v>30071</v>
      </c>
      <c r="B919" s="66" t="s">
        <v>4981</v>
      </c>
      <c r="C919" s="67">
        <v>1000000</v>
      </c>
      <c r="D919" s="66" t="s">
        <v>31257</v>
      </c>
      <c r="E919" s="66" t="s">
        <v>6209</v>
      </c>
      <c r="F919" s="72">
        <v>1</v>
      </c>
      <c r="G919" s="72">
        <v>3</v>
      </c>
      <c r="H919" s="72">
        <v>2</v>
      </c>
      <c r="I919" s="72">
        <v>3</v>
      </c>
      <c r="J919" s="72">
        <v>1</v>
      </c>
      <c r="K919" s="72">
        <v>1</v>
      </c>
      <c r="L919" s="72">
        <v>2</v>
      </c>
    </row>
    <row r="920" spans="1:12" x14ac:dyDescent="0.25">
      <c r="A920" s="66" t="s">
        <v>30072</v>
      </c>
      <c r="B920" s="66" t="s">
        <v>4982</v>
      </c>
      <c r="C920" s="67">
        <v>1000000</v>
      </c>
      <c r="D920" s="66" t="s">
        <v>31258</v>
      </c>
      <c r="E920" s="66" t="s">
        <v>6210</v>
      </c>
      <c r="F920" s="72">
        <v>1</v>
      </c>
      <c r="G920" s="72">
        <v>3</v>
      </c>
      <c r="H920" s="72">
        <v>2</v>
      </c>
      <c r="I920" s="72">
        <v>3</v>
      </c>
      <c r="J920" s="72">
        <v>1</v>
      </c>
      <c r="K920" s="72">
        <v>1</v>
      </c>
      <c r="L920" s="72">
        <v>3</v>
      </c>
    </row>
    <row r="921" spans="1:12" x14ac:dyDescent="0.25">
      <c r="A921" s="66" t="s">
        <v>30073</v>
      </c>
      <c r="B921" s="66" t="s">
        <v>4983</v>
      </c>
      <c r="C921" s="67">
        <v>1000000</v>
      </c>
      <c r="D921" s="66" t="s">
        <v>31259</v>
      </c>
      <c r="E921" s="66" t="s">
        <v>6211</v>
      </c>
      <c r="F921" s="72">
        <v>1</v>
      </c>
      <c r="G921" s="72">
        <v>3</v>
      </c>
      <c r="H921" s="72">
        <v>2</v>
      </c>
      <c r="I921" s="72">
        <v>3</v>
      </c>
      <c r="J921" s="72">
        <v>1</v>
      </c>
      <c r="K921" s="72">
        <v>1</v>
      </c>
      <c r="L921" s="72">
        <v>4</v>
      </c>
    </row>
    <row r="922" spans="1:12" x14ac:dyDescent="0.25">
      <c r="A922" s="66" t="s">
        <v>30074</v>
      </c>
      <c r="B922" s="66" t="s">
        <v>4984</v>
      </c>
      <c r="C922" s="67">
        <v>1000000</v>
      </c>
      <c r="D922" s="66" t="s">
        <v>31260</v>
      </c>
      <c r="E922" s="66" t="s">
        <v>386</v>
      </c>
      <c r="F922" s="72">
        <v>1</v>
      </c>
      <c r="G922" s="72">
        <v>3</v>
      </c>
      <c r="H922" s="72">
        <v>2</v>
      </c>
      <c r="I922" s="72">
        <v>3</v>
      </c>
      <c r="J922" s="72">
        <v>1</v>
      </c>
      <c r="K922" s="72">
        <v>1</v>
      </c>
      <c r="L922" s="72">
        <v>5</v>
      </c>
    </row>
    <row r="923" spans="1:12" x14ac:dyDescent="0.25">
      <c r="A923" s="66" t="s">
        <v>30075</v>
      </c>
      <c r="B923" s="66" t="s">
        <v>5274</v>
      </c>
      <c r="C923" s="67">
        <v>1000000</v>
      </c>
      <c r="D923" s="66" t="s">
        <v>31261</v>
      </c>
      <c r="E923" s="66" t="s">
        <v>387</v>
      </c>
      <c r="F923" s="72">
        <v>1</v>
      </c>
      <c r="G923" s="72">
        <v>3</v>
      </c>
      <c r="H923" s="72">
        <v>2</v>
      </c>
      <c r="I923" s="72">
        <v>3</v>
      </c>
      <c r="J923" s="72">
        <v>1</v>
      </c>
      <c r="K923" s="72">
        <v>1</v>
      </c>
      <c r="L923" s="72">
        <v>6</v>
      </c>
    </row>
    <row r="924" spans="1:12" x14ac:dyDescent="0.25">
      <c r="A924" s="66" t="s">
        <v>30076</v>
      </c>
      <c r="B924" s="66" t="s">
        <v>4985</v>
      </c>
      <c r="C924" s="67">
        <v>0</v>
      </c>
      <c r="D924" s="66" t="s">
        <v>31262</v>
      </c>
      <c r="E924" s="66" t="s">
        <v>388</v>
      </c>
      <c r="F924" s="72">
        <v>1</v>
      </c>
      <c r="G924" s="72">
        <v>3</v>
      </c>
      <c r="H924" s="72">
        <v>2</v>
      </c>
      <c r="I924" s="72">
        <v>3</v>
      </c>
      <c r="J924" s="72">
        <v>1</v>
      </c>
      <c r="K924" s="72">
        <v>1</v>
      </c>
      <c r="L924" s="72">
        <v>7</v>
      </c>
    </row>
    <row r="925" spans="1:12" x14ac:dyDescent="0.25">
      <c r="A925" s="66" t="s">
        <v>30076</v>
      </c>
      <c r="B925" s="66" t="s">
        <v>4985</v>
      </c>
      <c r="C925" s="67">
        <v>0</v>
      </c>
      <c r="D925" s="66" t="s">
        <v>31263</v>
      </c>
      <c r="E925" s="66" t="s">
        <v>389</v>
      </c>
      <c r="F925" s="72">
        <v>1</v>
      </c>
      <c r="G925" s="72">
        <v>3</v>
      </c>
      <c r="H925" s="72">
        <v>2</v>
      </c>
      <c r="I925" s="72">
        <v>3</v>
      </c>
      <c r="J925" s="72">
        <v>1</v>
      </c>
      <c r="K925" s="72">
        <v>1</v>
      </c>
      <c r="L925" s="72">
        <v>8</v>
      </c>
    </row>
    <row r="926" spans="1:12" x14ac:dyDescent="0.25">
      <c r="A926" s="66" t="s">
        <v>30077</v>
      </c>
      <c r="B926" s="66" t="s">
        <v>4986</v>
      </c>
      <c r="C926" s="67">
        <v>0</v>
      </c>
      <c r="D926" s="66" t="s">
        <v>31264</v>
      </c>
      <c r="E926" s="66" t="s">
        <v>390</v>
      </c>
      <c r="F926" s="72">
        <v>1</v>
      </c>
      <c r="G926" s="72">
        <v>3</v>
      </c>
      <c r="H926" s="72">
        <v>2</v>
      </c>
      <c r="I926" s="72">
        <v>3</v>
      </c>
      <c r="J926" s="72">
        <v>1</v>
      </c>
      <c r="K926" s="72">
        <v>1</v>
      </c>
      <c r="L926" s="72">
        <v>9</v>
      </c>
    </row>
    <row r="927" spans="1:12" x14ac:dyDescent="0.25">
      <c r="A927" s="66" t="s">
        <v>30077</v>
      </c>
      <c r="B927" s="66" t="s">
        <v>4986</v>
      </c>
      <c r="C927" s="67">
        <v>0</v>
      </c>
      <c r="D927" s="66" t="s">
        <v>31265</v>
      </c>
      <c r="E927" s="66" t="s">
        <v>391</v>
      </c>
      <c r="F927" s="72">
        <v>1</v>
      </c>
      <c r="G927" s="72">
        <v>3</v>
      </c>
      <c r="H927" s="72">
        <v>2</v>
      </c>
      <c r="I927" s="72">
        <v>3</v>
      </c>
      <c r="J927" s="72">
        <v>1</v>
      </c>
      <c r="K927" s="72">
        <v>1</v>
      </c>
      <c r="L927" s="72">
        <v>10</v>
      </c>
    </row>
    <row r="928" spans="1:12" x14ac:dyDescent="0.25">
      <c r="A928" s="66" t="s">
        <v>30078</v>
      </c>
      <c r="B928" s="66" t="s">
        <v>4987</v>
      </c>
      <c r="C928" s="67">
        <v>0</v>
      </c>
      <c r="D928" s="66" t="s">
        <v>31266</v>
      </c>
      <c r="E928" s="66" t="s">
        <v>6212</v>
      </c>
      <c r="F928" s="72">
        <v>1</v>
      </c>
      <c r="G928" s="72">
        <v>3</v>
      </c>
      <c r="H928" s="72">
        <v>2</v>
      </c>
      <c r="I928" s="72">
        <v>3</v>
      </c>
      <c r="J928" s="72">
        <v>1</v>
      </c>
      <c r="K928" s="72">
        <v>1</v>
      </c>
      <c r="L928" s="72">
        <v>11</v>
      </c>
    </row>
    <row r="929" spans="1:12" x14ac:dyDescent="0.25">
      <c r="A929" s="66" t="s">
        <v>30078</v>
      </c>
      <c r="B929" s="66" t="s">
        <v>4987</v>
      </c>
      <c r="C929" s="67">
        <v>0</v>
      </c>
      <c r="D929" s="66" t="s">
        <v>31267</v>
      </c>
      <c r="E929" s="66" t="s">
        <v>392</v>
      </c>
      <c r="F929" s="72">
        <v>1</v>
      </c>
      <c r="G929" s="72">
        <v>3</v>
      </c>
      <c r="H929" s="72">
        <v>2</v>
      </c>
      <c r="I929" s="72">
        <v>3</v>
      </c>
      <c r="J929" s="72">
        <v>1</v>
      </c>
      <c r="K929" s="72">
        <v>1</v>
      </c>
      <c r="L929" s="72">
        <v>12</v>
      </c>
    </row>
    <row r="930" spans="1:12" x14ac:dyDescent="0.25">
      <c r="A930" s="66" t="s">
        <v>30079</v>
      </c>
      <c r="B930" s="66" t="s">
        <v>4988</v>
      </c>
      <c r="C930" s="67">
        <v>0</v>
      </c>
      <c r="D930" s="66" t="s">
        <v>31268</v>
      </c>
      <c r="E930" s="66" t="s">
        <v>393</v>
      </c>
      <c r="F930" s="72">
        <v>1</v>
      </c>
      <c r="G930" s="72">
        <v>3</v>
      </c>
      <c r="H930" s="72">
        <v>2</v>
      </c>
      <c r="I930" s="72">
        <v>3</v>
      </c>
      <c r="J930" s="72">
        <v>1</v>
      </c>
      <c r="K930" s="72">
        <v>1</v>
      </c>
      <c r="L930" s="72">
        <v>13</v>
      </c>
    </row>
    <row r="931" spans="1:12" x14ac:dyDescent="0.25">
      <c r="A931" s="66" t="s">
        <v>30079</v>
      </c>
      <c r="B931" s="66" t="s">
        <v>4988</v>
      </c>
      <c r="C931" s="67">
        <v>0</v>
      </c>
      <c r="D931" s="66" t="s">
        <v>31269</v>
      </c>
      <c r="E931" s="66" t="s">
        <v>394</v>
      </c>
      <c r="F931" s="72">
        <v>1</v>
      </c>
      <c r="G931" s="72">
        <v>3</v>
      </c>
      <c r="H931" s="72">
        <v>2</v>
      </c>
      <c r="I931" s="72">
        <v>3</v>
      </c>
      <c r="J931" s="72">
        <v>1</v>
      </c>
      <c r="K931" s="72">
        <v>1</v>
      </c>
      <c r="L931" s="72">
        <v>14</v>
      </c>
    </row>
    <row r="932" spans="1:12" x14ac:dyDescent="0.25">
      <c r="A932" s="66" t="s">
        <v>30080</v>
      </c>
      <c r="B932" s="66" t="s">
        <v>4989</v>
      </c>
      <c r="C932" s="67">
        <v>0</v>
      </c>
      <c r="D932" s="66" t="s">
        <v>31270</v>
      </c>
      <c r="E932" s="66" t="s">
        <v>395</v>
      </c>
      <c r="F932" s="72">
        <v>1</v>
      </c>
      <c r="G932" s="72">
        <v>3</v>
      </c>
      <c r="H932" s="72">
        <v>2</v>
      </c>
      <c r="I932" s="72">
        <v>3</v>
      </c>
      <c r="J932" s="72">
        <v>1</v>
      </c>
      <c r="K932" s="72">
        <v>1</v>
      </c>
      <c r="L932" s="72">
        <v>15</v>
      </c>
    </row>
    <row r="933" spans="1:12" x14ac:dyDescent="0.25">
      <c r="A933" s="66" t="s">
        <v>30080</v>
      </c>
      <c r="B933" s="66" t="s">
        <v>4989</v>
      </c>
      <c r="C933" s="67">
        <v>0</v>
      </c>
      <c r="D933" s="66" t="s">
        <v>31271</v>
      </c>
      <c r="E933" s="66" t="s">
        <v>396</v>
      </c>
      <c r="F933" s="72">
        <v>1</v>
      </c>
      <c r="G933" s="72">
        <v>3</v>
      </c>
      <c r="H933" s="72">
        <v>2</v>
      </c>
      <c r="I933" s="72">
        <v>3</v>
      </c>
      <c r="J933" s="72">
        <v>1</v>
      </c>
      <c r="K933" s="72">
        <v>1</v>
      </c>
      <c r="L933" s="72">
        <v>16</v>
      </c>
    </row>
    <row r="934" spans="1:12" x14ac:dyDescent="0.25">
      <c r="A934" s="66" t="s">
        <v>30081</v>
      </c>
      <c r="B934" s="66" t="s">
        <v>4990</v>
      </c>
      <c r="C934" s="67">
        <v>0</v>
      </c>
      <c r="D934" s="66" t="s">
        <v>31272</v>
      </c>
      <c r="E934" s="66" t="s">
        <v>397</v>
      </c>
      <c r="F934" s="72">
        <v>1</v>
      </c>
      <c r="G934" s="72">
        <v>3</v>
      </c>
      <c r="H934" s="72">
        <v>2</v>
      </c>
      <c r="I934" s="72">
        <v>3</v>
      </c>
      <c r="J934" s="72">
        <v>1</v>
      </c>
      <c r="K934" s="72">
        <v>1</v>
      </c>
      <c r="L934" s="72">
        <v>17</v>
      </c>
    </row>
    <row r="935" spans="1:12" x14ac:dyDescent="0.25">
      <c r="A935" s="66" t="s">
        <v>30081</v>
      </c>
      <c r="B935" s="66" t="s">
        <v>4990</v>
      </c>
      <c r="C935" s="67">
        <v>0</v>
      </c>
      <c r="D935" s="66" t="s">
        <v>31273</v>
      </c>
      <c r="E935" s="66" t="s">
        <v>398</v>
      </c>
      <c r="F935" s="72">
        <v>1</v>
      </c>
      <c r="G935" s="72">
        <v>3</v>
      </c>
      <c r="H935" s="72">
        <v>2</v>
      </c>
      <c r="I935" s="72">
        <v>3</v>
      </c>
      <c r="J935" s="72">
        <v>1</v>
      </c>
      <c r="K935" s="72">
        <v>1</v>
      </c>
      <c r="L935" s="72">
        <v>18</v>
      </c>
    </row>
    <row r="936" spans="1:12" x14ac:dyDescent="0.25">
      <c r="A936" s="66" t="s">
        <v>30082</v>
      </c>
      <c r="B936" s="66" t="s">
        <v>4991</v>
      </c>
      <c r="C936" s="67">
        <v>0</v>
      </c>
      <c r="D936" s="66" t="s">
        <v>31274</v>
      </c>
      <c r="E936" s="66" t="s">
        <v>399</v>
      </c>
      <c r="F936" s="72">
        <v>1</v>
      </c>
      <c r="G936" s="72">
        <v>3</v>
      </c>
      <c r="H936" s="72">
        <v>2</v>
      </c>
      <c r="I936" s="72">
        <v>3</v>
      </c>
      <c r="J936" s="72">
        <v>1</v>
      </c>
      <c r="K936" s="72">
        <v>1</v>
      </c>
      <c r="L936" s="72">
        <v>19</v>
      </c>
    </row>
    <row r="937" spans="1:12" x14ac:dyDescent="0.25">
      <c r="A937" s="66" t="s">
        <v>30082</v>
      </c>
      <c r="B937" s="66" t="s">
        <v>4991</v>
      </c>
      <c r="C937" s="67">
        <v>0</v>
      </c>
      <c r="D937" s="66" t="s">
        <v>31275</v>
      </c>
      <c r="E937" s="66" t="s">
        <v>400</v>
      </c>
      <c r="F937" s="72">
        <v>1</v>
      </c>
      <c r="G937" s="72">
        <v>3</v>
      </c>
      <c r="H937" s="72">
        <v>2</v>
      </c>
      <c r="I937" s="72">
        <v>3</v>
      </c>
      <c r="J937" s="72">
        <v>1</v>
      </c>
      <c r="K937" s="72">
        <v>1</v>
      </c>
      <c r="L937" s="72">
        <v>20</v>
      </c>
    </row>
    <row r="938" spans="1:12" x14ac:dyDescent="0.25">
      <c r="A938" s="66" t="s">
        <v>30083</v>
      </c>
      <c r="B938" s="66" t="s">
        <v>4992</v>
      </c>
      <c r="C938" s="67">
        <v>0</v>
      </c>
      <c r="D938" s="66" t="s">
        <v>31276</v>
      </c>
      <c r="E938" s="66" t="s">
        <v>401</v>
      </c>
      <c r="F938" s="72">
        <v>1</v>
      </c>
      <c r="G938" s="72">
        <v>3</v>
      </c>
      <c r="H938" s="72">
        <v>2</v>
      </c>
      <c r="I938" s="72">
        <v>3</v>
      </c>
      <c r="J938" s="72">
        <v>1</v>
      </c>
      <c r="K938" s="72">
        <v>1</v>
      </c>
      <c r="L938" s="72">
        <v>21</v>
      </c>
    </row>
    <row r="939" spans="1:12" x14ac:dyDescent="0.25">
      <c r="A939" s="66" t="s">
        <v>30083</v>
      </c>
      <c r="B939" s="66" t="s">
        <v>4992</v>
      </c>
      <c r="C939" s="67">
        <v>0</v>
      </c>
      <c r="D939" s="66" t="s">
        <v>31277</v>
      </c>
      <c r="E939" s="66" t="s">
        <v>6213</v>
      </c>
      <c r="F939" s="72">
        <v>1</v>
      </c>
      <c r="G939" s="72">
        <v>3</v>
      </c>
      <c r="H939" s="72">
        <v>2</v>
      </c>
      <c r="I939" s="72">
        <v>3</v>
      </c>
      <c r="J939" s="72">
        <v>1</v>
      </c>
      <c r="K939" s="72">
        <v>1</v>
      </c>
      <c r="L939" s="72">
        <v>22</v>
      </c>
    </row>
    <row r="940" spans="1:12" x14ac:dyDescent="0.25">
      <c r="A940" s="66" t="s">
        <v>30084</v>
      </c>
      <c r="B940" s="66" t="s">
        <v>4993</v>
      </c>
      <c r="C940" s="67">
        <v>0</v>
      </c>
      <c r="D940" s="66" t="s">
        <v>31278</v>
      </c>
      <c r="E940" s="66" t="s">
        <v>402</v>
      </c>
      <c r="F940" s="72">
        <v>1</v>
      </c>
      <c r="G940" s="72">
        <v>3</v>
      </c>
      <c r="H940" s="72">
        <v>2</v>
      </c>
      <c r="I940" s="72">
        <v>3</v>
      </c>
      <c r="J940" s="72">
        <v>1</v>
      </c>
      <c r="K940" s="72">
        <v>1</v>
      </c>
      <c r="L940" s="72">
        <v>23</v>
      </c>
    </row>
    <row r="941" spans="1:12" x14ac:dyDescent="0.25">
      <c r="A941" s="66" t="s">
        <v>30084</v>
      </c>
      <c r="B941" s="66" t="s">
        <v>4993</v>
      </c>
      <c r="C941" s="67">
        <v>0</v>
      </c>
      <c r="D941" s="66" t="s">
        <v>31279</v>
      </c>
      <c r="E941" s="66" t="s">
        <v>6214</v>
      </c>
      <c r="F941" s="72">
        <v>1</v>
      </c>
      <c r="G941" s="72">
        <v>3</v>
      </c>
      <c r="H941" s="72">
        <v>2</v>
      </c>
      <c r="I941" s="72">
        <v>3</v>
      </c>
      <c r="J941" s="72">
        <v>1</v>
      </c>
      <c r="K941" s="72">
        <v>1</v>
      </c>
      <c r="L941" s="72">
        <v>24</v>
      </c>
    </row>
    <row r="942" spans="1:12" x14ac:dyDescent="0.25">
      <c r="A942" s="66" t="s">
        <v>30085</v>
      </c>
      <c r="B942" s="66" t="s">
        <v>4994</v>
      </c>
      <c r="C942" s="67">
        <v>0</v>
      </c>
      <c r="D942" s="66" t="s">
        <v>31280</v>
      </c>
      <c r="E942" s="66" t="s">
        <v>6215</v>
      </c>
      <c r="F942" s="72">
        <v>1</v>
      </c>
      <c r="G942" s="72">
        <v>3</v>
      </c>
      <c r="H942" s="72">
        <v>2</v>
      </c>
      <c r="I942" s="72">
        <v>3</v>
      </c>
      <c r="J942" s="72">
        <v>1</v>
      </c>
      <c r="K942" s="72">
        <v>1</v>
      </c>
      <c r="L942" s="72">
        <v>25</v>
      </c>
    </row>
    <row r="943" spans="1:12" x14ac:dyDescent="0.25">
      <c r="A943" s="66" t="s">
        <v>30085</v>
      </c>
      <c r="B943" s="66" t="s">
        <v>4994</v>
      </c>
      <c r="C943" s="67">
        <v>0</v>
      </c>
      <c r="D943" s="66" t="s">
        <v>31281</v>
      </c>
      <c r="E943" s="66" t="s">
        <v>403</v>
      </c>
      <c r="F943" s="72">
        <v>1</v>
      </c>
      <c r="G943" s="72">
        <v>3</v>
      </c>
      <c r="H943" s="72">
        <v>2</v>
      </c>
      <c r="I943" s="72">
        <v>3</v>
      </c>
      <c r="J943" s="72">
        <v>1</v>
      </c>
      <c r="K943" s="72">
        <v>1</v>
      </c>
      <c r="L943" s="72">
        <v>26</v>
      </c>
    </row>
    <row r="944" spans="1:12" x14ac:dyDescent="0.25">
      <c r="A944" s="66" t="s">
        <v>30086</v>
      </c>
      <c r="B944" s="66" t="s">
        <v>4995</v>
      </c>
      <c r="C944" s="67">
        <v>0</v>
      </c>
      <c r="D944" s="66" t="s">
        <v>31282</v>
      </c>
      <c r="E944" s="66" t="s">
        <v>404</v>
      </c>
      <c r="F944" s="72">
        <v>1</v>
      </c>
      <c r="G944" s="72">
        <v>3</v>
      </c>
      <c r="H944" s="72">
        <v>2</v>
      </c>
      <c r="I944" s="72">
        <v>3</v>
      </c>
      <c r="J944" s="72">
        <v>1</v>
      </c>
      <c r="K944" s="72">
        <v>1</v>
      </c>
      <c r="L944" s="72">
        <v>27</v>
      </c>
    </row>
    <row r="945" spans="1:12" x14ac:dyDescent="0.25">
      <c r="A945" s="66" t="s">
        <v>30086</v>
      </c>
      <c r="B945" s="66" t="s">
        <v>4995</v>
      </c>
      <c r="C945" s="67">
        <v>0</v>
      </c>
      <c r="D945" s="66" t="s">
        <v>31283</v>
      </c>
      <c r="E945" s="66" t="s">
        <v>405</v>
      </c>
      <c r="F945" s="72">
        <v>1</v>
      </c>
      <c r="G945" s="72">
        <v>3</v>
      </c>
      <c r="H945" s="72">
        <v>2</v>
      </c>
      <c r="I945" s="72">
        <v>3</v>
      </c>
      <c r="J945" s="72">
        <v>1</v>
      </c>
      <c r="K945" s="72">
        <v>1</v>
      </c>
      <c r="L945" s="72">
        <v>28</v>
      </c>
    </row>
    <row r="946" spans="1:12" x14ac:dyDescent="0.25">
      <c r="A946" s="66" t="s">
        <v>30087</v>
      </c>
      <c r="B946" s="66" t="s">
        <v>5275</v>
      </c>
      <c r="C946" s="67">
        <v>0</v>
      </c>
      <c r="D946" s="66" t="s">
        <v>31284</v>
      </c>
      <c r="E946" s="66" t="s">
        <v>406</v>
      </c>
      <c r="F946" s="72">
        <v>1</v>
      </c>
      <c r="G946" s="72">
        <v>3</v>
      </c>
      <c r="H946" s="72">
        <v>2</v>
      </c>
      <c r="I946" s="72">
        <v>3</v>
      </c>
      <c r="J946" s="72">
        <v>1</v>
      </c>
      <c r="K946" s="72">
        <v>1</v>
      </c>
      <c r="L946" s="72">
        <v>29</v>
      </c>
    </row>
    <row r="947" spans="1:12" x14ac:dyDescent="0.25">
      <c r="A947" s="66" t="s">
        <v>30087</v>
      </c>
      <c r="B947" s="66" t="s">
        <v>5275</v>
      </c>
      <c r="C947" s="67">
        <v>0</v>
      </c>
      <c r="D947" s="66" t="s">
        <v>31285</v>
      </c>
      <c r="E947" s="66" t="s">
        <v>6216</v>
      </c>
      <c r="F947" s="72">
        <v>1</v>
      </c>
      <c r="G947" s="72">
        <v>3</v>
      </c>
      <c r="H947" s="72">
        <v>2</v>
      </c>
      <c r="I947" s="72">
        <v>3</v>
      </c>
      <c r="J947" s="72">
        <v>1</v>
      </c>
      <c r="K947" s="72">
        <v>1</v>
      </c>
      <c r="L947" s="72">
        <v>30</v>
      </c>
    </row>
    <row r="948" spans="1:12" x14ac:dyDescent="0.25">
      <c r="A948" s="66" t="s">
        <v>30088</v>
      </c>
      <c r="B948" s="66" t="s">
        <v>5002</v>
      </c>
      <c r="C948" s="67">
        <v>0</v>
      </c>
      <c r="D948" s="66" t="s">
        <v>31286</v>
      </c>
      <c r="E948" s="66" t="s">
        <v>6217</v>
      </c>
      <c r="F948" s="72">
        <v>1</v>
      </c>
      <c r="G948" s="72">
        <v>3</v>
      </c>
      <c r="H948" s="72">
        <v>2</v>
      </c>
      <c r="I948" s="72">
        <v>3</v>
      </c>
      <c r="J948" s="72">
        <v>1</v>
      </c>
      <c r="K948" s="72">
        <v>1</v>
      </c>
      <c r="L948" s="72">
        <v>31</v>
      </c>
    </row>
    <row r="949" spans="1:12" x14ac:dyDescent="0.25">
      <c r="A949" s="66" t="s">
        <v>30089</v>
      </c>
      <c r="B949" s="66" t="s">
        <v>5001</v>
      </c>
      <c r="C949" s="67">
        <v>0</v>
      </c>
      <c r="D949" s="66" t="s">
        <v>31287</v>
      </c>
      <c r="E949" s="66" t="s">
        <v>6218</v>
      </c>
      <c r="F949" s="72">
        <v>1</v>
      </c>
      <c r="G949" s="72">
        <v>3</v>
      </c>
      <c r="H949" s="72">
        <v>2</v>
      </c>
      <c r="I949" s="72">
        <v>3</v>
      </c>
      <c r="J949" s="72">
        <v>1</v>
      </c>
      <c r="K949" s="72">
        <v>1</v>
      </c>
      <c r="L949" s="72">
        <v>32</v>
      </c>
    </row>
    <row r="950" spans="1:12" x14ac:dyDescent="0.25">
      <c r="A950" s="66" t="s">
        <v>30090</v>
      </c>
      <c r="B950" s="66" t="s">
        <v>5276</v>
      </c>
      <c r="C950" s="67">
        <v>0</v>
      </c>
      <c r="D950" s="66" t="s">
        <v>31288</v>
      </c>
      <c r="E950" s="66" t="s">
        <v>6219</v>
      </c>
      <c r="F950" s="72">
        <v>1</v>
      </c>
      <c r="G950" s="72">
        <v>3</v>
      </c>
      <c r="H950" s="72">
        <v>2</v>
      </c>
      <c r="I950" s="72">
        <v>3</v>
      </c>
      <c r="J950" s="72">
        <v>1</v>
      </c>
      <c r="K950" s="72">
        <v>1</v>
      </c>
      <c r="L950" s="72">
        <v>33</v>
      </c>
    </row>
    <row r="951" spans="1:12" x14ac:dyDescent="0.25">
      <c r="A951" s="66" t="s">
        <v>30091</v>
      </c>
      <c r="B951" s="66" t="s">
        <v>4996</v>
      </c>
      <c r="C951" s="67">
        <v>0</v>
      </c>
      <c r="D951" s="66" t="s">
        <v>31289</v>
      </c>
      <c r="E951" s="66" t="s">
        <v>6220</v>
      </c>
      <c r="F951" s="72">
        <v>1</v>
      </c>
      <c r="G951" s="72">
        <v>3</v>
      </c>
      <c r="H951" s="72">
        <v>2</v>
      </c>
      <c r="I951" s="72">
        <v>3</v>
      </c>
      <c r="J951" s="72">
        <v>1</v>
      </c>
      <c r="K951" s="72">
        <v>1</v>
      </c>
      <c r="L951" s="72">
        <v>34</v>
      </c>
    </row>
    <row r="952" spans="1:12" x14ac:dyDescent="0.25">
      <c r="A952" s="66" t="s">
        <v>30092</v>
      </c>
      <c r="B952" s="66" t="s">
        <v>4997</v>
      </c>
      <c r="C952" s="67">
        <v>0</v>
      </c>
      <c r="D952" s="66" t="s">
        <v>31290</v>
      </c>
      <c r="E952" s="66" t="s">
        <v>6221</v>
      </c>
      <c r="F952" s="72">
        <v>1</v>
      </c>
      <c r="G952" s="72">
        <v>3</v>
      </c>
      <c r="H952" s="72">
        <v>2</v>
      </c>
      <c r="I952" s="72">
        <v>3</v>
      </c>
      <c r="J952" s="72">
        <v>1</v>
      </c>
      <c r="K952" s="72">
        <v>1</v>
      </c>
      <c r="L952" s="72">
        <v>35</v>
      </c>
    </row>
    <row r="953" spans="1:12" x14ac:dyDescent="0.25">
      <c r="A953" s="66" t="s">
        <v>30093</v>
      </c>
      <c r="B953" s="66" t="s">
        <v>5277</v>
      </c>
      <c r="C953" s="67">
        <v>0</v>
      </c>
      <c r="D953" s="66" t="s">
        <v>31291</v>
      </c>
      <c r="E953" s="66" t="s">
        <v>6222</v>
      </c>
      <c r="F953" s="72">
        <v>1</v>
      </c>
      <c r="G953" s="72">
        <v>3</v>
      </c>
      <c r="H953" s="72">
        <v>2</v>
      </c>
      <c r="I953" s="72">
        <v>3</v>
      </c>
      <c r="J953" s="72">
        <v>1</v>
      </c>
      <c r="K953" s="72">
        <v>1</v>
      </c>
      <c r="L953" s="72">
        <v>36</v>
      </c>
    </row>
    <row r="954" spans="1:12" x14ac:dyDescent="0.25">
      <c r="A954" s="66" t="s">
        <v>30094</v>
      </c>
      <c r="B954" s="66" t="s">
        <v>5278</v>
      </c>
      <c r="C954" s="67">
        <v>0</v>
      </c>
      <c r="D954" s="66" t="s">
        <v>31292</v>
      </c>
      <c r="E954" s="66" t="s">
        <v>6223</v>
      </c>
      <c r="F954" s="72">
        <v>1</v>
      </c>
      <c r="G954" s="72">
        <v>3</v>
      </c>
      <c r="H954" s="72">
        <v>2</v>
      </c>
      <c r="I954" s="72">
        <v>3</v>
      </c>
      <c r="J954" s="72">
        <v>1</v>
      </c>
      <c r="K954" s="72">
        <v>1</v>
      </c>
      <c r="L954" s="72">
        <v>37</v>
      </c>
    </row>
    <row r="955" spans="1:12" x14ac:dyDescent="0.25">
      <c r="A955" s="66" t="s">
        <v>30095</v>
      </c>
      <c r="B955" s="66" t="s">
        <v>4998</v>
      </c>
      <c r="C955" s="67">
        <v>0</v>
      </c>
      <c r="D955" s="66" t="s">
        <v>31293</v>
      </c>
      <c r="E955" s="66" t="s">
        <v>6224</v>
      </c>
      <c r="F955" s="72">
        <v>1</v>
      </c>
      <c r="G955" s="72">
        <v>3</v>
      </c>
      <c r="H955" s="72">
        <v>2</v>
      </c>
      <c r="I955" s="72">
        <v>3</v>
      </c>
      <c r="J955" s="72">
        <v>1</v>
      </c>
      <c r="K955" s="72">
        <v>1</v>
      </c>
      <c r="L955" s="72">
        <v>38</v>
      </c>
    </row>
    <row r="956" spans="1:12" x14ac:dyDescent="0.25">
      <c r="A956" s="66" t="s">
        <v>30096</v>
      </c>
      <c r="B956" s="66" t="s">
        <v>5279</v>
      </c>
      <c r="C956" s="67">
        <v>0</v>
      </c>
      <c r="D956" s="66" t="s">
        <v>31294</v>
      </c>
      <c r="E956" s="66" t="s">
        <v>6225</v>
      </c>
      <c r="F956" s="72">
        <v>1</v>
      </c>
      <c r="G956" s="72">
        <v>3</v>
      </c>
      <c r="H956" s="72">
        <v>2</v>
      </c>
      <c r="I956" s="72">
        <v>3</v>
      </c>
      <c r="J956" s="72">
        <v>1</v>
      </c>
      <c r="K956" s="72">
        <v>1</v>
      </c>
      <c r="L956" s="72">
        <v>39</v>
      </c>
    </row>
    <row r="957" spans="1:12" x14ac:dyDescent="0.25">
      <c r="A957" s="66" t="s">
        <v>30097</v>
      </c>
      <c r="B957" s="66" t="s">
        <v>4999</v>
      </c>
      <c r="C957" s="67">
        <v>0</v>
      </c>
      <c r="D957" s="66" t="s">
        <v>31295</v>
      </c>
      <c r="E957" s="66" t="s">
        <v>6226</v>
      </c>
      <c r="F957" s="72">
        <v>1</v>
      </c>
      <c r="G957" s="72">
        <v>3</v>
      </c>
      <c r="H957" s="72">
        <v>2</v>
      </c>
      <c r="I957" s="72">
        <v>3</v>
      </c>
      <c r="J957" s="72">
        <v>1</v>
      </c>
      <c r="K957" s="72">
        <v>1</v>
      </c>
      <c r="L957" s="72">
        <v>40</v>
      </c>
    </row>
    <row r="958" spans="1:12" x14ac:dyDescent="0.25">
      <c r="A958" s="66" t="s">
        <v>30098</v>
      </c>
      <c r="B958" s="66" t="s">
        <v>5280</v>
      </c>
      <c r="C958" s="67">
        <v>0</v>
      </c>
      <c r="D958" s="66" t="s">
        <v>31296</v>
      </c>
      <c r="E958" s="66" t="s">
        <v>6227</v>
      </c>
      <c r="F958" s="72">
        <v>1</v>
      </c>
      <c r="G958" s="72">
        <v>3</v>
      </c>
      <c r="H958" s="72">
        <v>2</v>
      </c>
      <c r="I958" s="72">
        <v>3</v>
      </c>
      <c r="J958" s="72">
        <v>1</v>
      </c>
      <c r="K958" s="72">
        <v>1</v>
      </c>
      <c r="L958" s="72">
        <v>41</v>
      </c>
    </row>
    <row r="959" spans="1:12" x14ac:dyDescent="0.25">
      <c r="A959" s="66" t="s">
        <v>30099</v>
      </c>
      <c r="B959" s="66" t="s">
        <v>5000</v>
      </c>
      <c r="C959" s="67">
        <v>0</v>
      </c>
      <c r="D959" s="66" t="s">
        <v>31297</v>
      </c>
      <c r="E959" s="66" t="s">
        <v>407</v>
      </c>
      <c r="F959" s="72">
        <v>1</v>
      </c>
      <c r="G959" s="72">
        <v>3</v>
      </c>
      <c r="H959" s="72">
        <v>2</v>
      </c>
      <c r="I959" s="72">
        <v>3</v>
      </c>
      <c r="J959" s="72">
        <v>1</v>
      </c>
      <c r="K959" s="72">
        <v>2</v>
      </c>
      <c r="L959" s="72">
        <v>1</v>
      </c>
    </row>
    <row r="960" spans="1:12" x14ac:dyDescent="0.25">
      <c r="A960" s="66" t="s">
        <v>30100</v>
      </c>
      <c r="B960" s="66" t="s">
        <v>5281</v>
      </c>
      <c r="C960" s="67">
        <v>0</v>
      </c>
      <c r="D960" s="66" t="s">
        <v>31298</v>
      </c>
      <c r="E960" s="66" t="s">
        <v>408</v>
      </c>
      <c r="F960" s="72">
        <v>1</v>
      </c>
      <c r="G960" s="72">
        <v>3</v>
      </c>
      <c r="H960" s="72">
        <v>2</v>
      </c>
      <c r="I960" s="72">
        <v>3</v>
      </c>
      <c r="J960" s="72">
        <v>1</v>
      </c>
      <c r="K960" s="72">
        <v>2</v>
      </c>
      <c r="L960" s="72">
        <v>2</v>
      </c>
    </row>
    <row r="961" spans="1:12" x14ac:dyDescent="0.25">
      <c r="A961" s="66" t="s">
        <v>30101</v>
      </c>
      <c r="B961" s="66" t="s">
        <v>5003</v>
      </c>
      <c r="C961" s="67">
        <v>0</v>
      </c>
      <c r="D961" s="66" t="s">
        <v>31299</v>
      </c>
      <c r="E961" s="66" t="s">
        <v>409</v>
      </c>
      <c r="F961" s="72">
        <v>1</v>
      </c>
      <c r="G961" s="72">
        <v>3</v>
      </c>
      <c r="H961" s="72">
        <v>2</v>
      </c>
      <c r="I961" s="72">
        <v>3</v>
      </c>
      <c r="J961" s="72">
        <v>1</v>
      </c>
      <c r="K961" s="72">
        <v>2</v>
      </c>
      <c r="L961" s="72">
        <v>3</v>
      </c>
    </row>
    <row r="962" spans="1:12" x14ac:dyDescent="0.25">
      <c r="A962" s="66" t="s">
        <v>30102</v>
      </c>
      <c r="B962" s="66" t="s">
        <v>5282</v>
      </c>
      <c r="C962" s="67">
        <v>0</v>
      </c>
      <c r="D962" s="66" t="s">
        <v>31300</v>
      </c>
      <c r="E962" s="66" t="s">
        <v>6228</v>
      </c>
      <c r="F962" s="72">
        <v>1</v>
      </c>
      <c r="G962" s="72">
        <v>3</v>
      </c>
      <c r="H962" s="72">
        <v>2</v>
      </c>
      <c r="I962" s="72">
        <v>3</v>
      </c>
      <c r="J962" s="72">
        <v>1</v>
      </c>
      <c r="K962" s="72">
        <v>2</v>
      </c>
      <c r="L962" s="72">
        <v>4</v>
      </c>
    </row>
    <row r="963" spans="1:12" x14ac:dyDescent="0.25">
      <c r="A963" s="66" t="s">
        <v>30103</v>
      </c>
      <c r="B963" s="66" t="s">
        <v>5006</v>
      </c>
      <c r="C963" s="67">
        <v>0</v>
      </c>
      <c r="D963" s="66" t="s">
        <v>31301</v>
      </c>
      <c r="E963" s="66" t="s">
        <v>410</v>
      </c>
      <c r="F963" s="72">
        <v>1</v>
      </c>
      <c r="G963" s="72">
        <v>3</v>
      </c>
      <c r="H963" s="72">
        <v>2</v>
      </c>
      <c r="I963" s="72">
        <v>3</v>
      </c>
      <c r="J963" s="72">
        <v>1</v>
      </c>
      <c r="K963" s="72">
        <v>2</v>
      </c>
      <c r="L963" s="72">
        <v>5</v>
      </c>
    </row>
    <row r="964" spans="1:12" x14ac:dyDescent="0.25">
      <c r="A964" s="66" t="s">
        <v>30104</v>
      </c>
      <c r="B964" s="66" t="s">
        <v>5005</v>
      </c>
      <c r="C964" s="67">
        <v>0</v>
      </c>
      <c r="D964" s="66" t="s">
        <v>31302</v>
      </c>
      <c r="E964" s="66" t="s">
        <v>411</v>
      </c>
      <c r="F964" s="72">
        <v>1</v>
      </c>
      <c r="G964" s="72">
        <v>3</v>
      </c>
      <c r="H964" s="72">
        <v>2</v>
      </c>
      <c r="I964" s="72">
        <v>3</v>
      </c>
      <c r="J964" s="72">
        <v>1</v>
      </c>
      <c r="K964" s="72">
        <v>2</v>
      </c>
      <c r="L964" s="72">
        <v>6</v>
      </c>
    </row>
    <row r="965" spans="1:12" x14ac:dyDescent="0.25">
      <c r="A965" s="66" t="s">
        <v>30105</v>
      </c>
      <c r="B965" s="66" t="s">
        <v>5283</v>
      </c>
      <c r="C965" s="67">
        <v>0</v>
      </c>
      <c r="D965" s="66" t="s">
        <v>31303</v>
      </c>
      <c r="E965" s="66" t="s">
        <v>412</v>
      </c>
      <c r="F965" s="72">
        <v>1</v>
      </c>
      <c r="G965" s="72">
        <v>3</v>
      </c>
      <c r="H965" s="72">
        <v>2</v>
      </c>
      <c r="I965" s="72">
        <v>3</v>
      </c>
      <c r="J965" s="72">
        <v>1</v>
      </c>
      <c r="K965" s="72">
        <v>2</v>
      </c>
      <c r="L965" s="72">
        <v>7</v>
      </c>
    </row>
    <row r="966" spans="1:12" x14ac:dyDescent="0.25">
      <c r="A966" s="66" t="s">
        <v>30106</v>
      </c>
      <c r="B966" s="66" t="s">
        <v>5284</v>
      </c>
      <c r="C966" s="67">
        <v>0</v>
      </c>
      <c r="D966" s="66" t="s">
        <v>31304</v>
      </c>
      <c r="E966" s="66" t="s">
        <v>6229</v>
      </c>
      <c r="F966" s="72">
        <v>1</v>
      </c>
      <c r="G966" s="72">
        <v>3</v>
      </c>
      <c r="H966" s="72">
        <v>2</v>
      </c>
      <c r="I966" s="72">
        <v>3</v>
      </c>
      <c r="J966" s="72">
        <v>1</v>
      </c>
      <c r="K966" s="72">
        <v>2</v>
      </c>
      <c r="L966" s="72">
        <v>8</v>
      </c>
    </row>
    <row r="967" spans="1:12" x14ac:dyDescent="0.25">
      <c r="A967" s="66" t="s">
        <v>30107</v>
      </c>
      <c r="B967" s="66" t="s">
        <v>5004</v>
      </c>
      <c r="C967" s="67">
        <v>0</v>
      </c>
      <c r="D967" s="66" t="s">
        <v>31305</v>
      </c>
      <c r="E967" s="66" t="s">
        <v>6230</v>
      </c>
      <c r="F967" s="72">
        <v>1</v>
      </c>
      <c r="G967" s="72">
        <v>3</v>
      </c>
      <c r="H967" s="72">
        <v>2</v>
      </c>
      <c r="I967" s="72">
        <v>3</v>
      </c>
      <c r="J967" s="72">
        <v>1</v>
      </c>
      <c r="K967" s="72">
        <v>2</v>
      </c>
      <c r="L967" s="72">
        <v>9</v>
      </c>
    </row>
    <row r="968" spans="1:12" x14ac:dyDescent="0.25">
      <c r="A968" s="66" t="s">
        <v>30108</v>
      </c>
      <c r="B968" s="66" t="s">
        <v>5010</v>
      </c>
      <c r="C968" s="67">
        <v>0</v>
      </c>
      <c r="D968" s="66" t="s">
        <v>31306</v>
      </c>
      <c r="E968" s="66" t="s">
        <v>6231</v>
      </c>
      <c r="F968" s="72">
        <v>1</v>
      </c>
      <c r="G968" s="72">
        <v>3</v>
      </c>
      <c r="H968" s="72">
        <v>2</v>
      </c>
      <c r="I968" s="72">
        <v>3</v>
      </c>
      <c r="J968" s="72">
        <v>1</v>
      </c>
      <c r="K968" s="72">
        <v>3</v>
      </c>
      <c r="L968" s="72">
        <v>1</v>
      </c>
    </row>
    <row r="969" spans="1:12" x14ac:dyDescent="0.25">
      <c r="A969" s="66" t="s">
        <v>30109</v>
      </c>
      <c r="B969" s="66" t="s">
        <v>5011</v>
      </c>
      <c r="C969" s="67">
        <v>0</v>
      </c>
      <c r="D969" s="66" t="s">
        <v>31307</v>
      </c>
      <c r="E969" s="66" t="s">
        <v>413</v>
      </c>
      <c r="F969" s="72">
        <v>1</v>
      </c>
      <c r="G969" s="72">
        <v>3</v>
      </c>
      <c r="H969" s="72">
        <v>2</v>
      </c>
      <c r="I969" s="72">
        <v>3</v>
      </c>
      <c r="J969" s="72">
        <v>1</v>
      </c>
      <c r="K969" s="72">
        <v>3</v>
      </c>
      <c r="L969" s="72">
        <v>2</v>
      </c>
    </row>
    <row r="970" spans="1:12" x14ac:dyDescent="0.25">
      <c r="A970" s="66" t="s">
        <v>30110</v>
      </c>
      <c r="B970" s="66" t="s">
        <v>5285</v>
      </c>
      <c r="C970" s="67">
        <v>0</v>
      </c>
      <c r="D970" s="66" t="s">
        <v>31308</v>
      </c>
      <c r="E970" s="66" t="s">
        <v>414</v>
      </c>
      <c r="F970" s="72">
        <v>1</v>
      </c>
      <c r="G970" s="72">
        <v>3</v>
      </c>
      <c r="H970" s="72">
        <v>2</v>
      </c>
      <c r="I970" s="72">
        <v>3</v>
      </c>
      <c r="J970" s="72">
        <v>1</v>
      </c>
      <c r="K970" s="72">
        <v>3</v>
      </c>
      <c r="L970" s="72">
        <v>3</v>
      </c>
    </row>
    <row r="971" spans="1:12" x14ac:dyDescent="0.25">
      <c r="A971" s="66" t="s">
        <v>30111</v>
      </c>
      <c r="B971" s="66" t="s">
        <v>5009</v>
      </c>
      <c r="C971" s="67">
        <v>0</v>
      </c>
      <c r="D971" s="66" t="s">
        <v>31309</v>
      </c>
      <c r="E971" s="66" t="s">
        <v>415</v>
      </c>
      <c r="F971" s="72">
        <v>1</v>
      </c>
      <c r="G971" s="72">
        <v>3</v>
      </c>
      <c r="H971" s="72">
        <v>2</v>
      </c>
      <c r="I971" s="72">
        <v>3</v>
      </c>
      <c r="J971" s="72">
        <v>1</v>
      </c>
      <c r="K971" s="72">
        <v>3</v>
      </c>
      <c r="L971" s="72">
        <v>4</v>
      </c>
    </row>
    <row r="972" spans="1:12" x14ac:dyDescent="0.25">
      <c r="A972" s="66" t="s">
        <v>30112</v>
      </c>
      <c r="B972" s="66" t="s">
        <v>5286</v>
      </c>
      <c r="C972" s="67">
        <v>0</v>
      </c>
      <c r="D972" s="66" t="s">
        <v>31310</v>
      </c>
      <c r="E972" s="66" t="s">
        <v>6232</v>
      </c>
      <c r="F972" s="72">
        <v>1</v>
      </c>
      <c r="G972" s="72">
        <v>3</v>
      </c>
      <c r="H972" s="72">
        <v>2</v>
      </c>
      <c r="I972" s="72">
        <v>3</v>
      </c>
      <c r="J972" s="72">
        <v>1</v>
      </c>
      <c r="K972" s="72">
        <v>3</v>
      </c>
      <c r="L972" s="72">
        <v>5</v>
      </c>
    </row>
    <row r="973" spans="1:12" x14ac:dyDescent="0.25">
      <c r="A973" s="66" t="s">
        <v>30113</v>
      </c>
      <c r="B973" s="66" t="s">
        <v>5021</v>
      </c>
      <c r="C973" s="67">
        <v>0</v>
      </c>
      <c r="D973" s="66" t="s">
        <v>31311</v>
      </c>
      <c r="E973" s="66" t="s">
        <v>6233</v>
      </c>
      <c r="F973" s="72">
        <v>1</v>
      </c>
      <c r="G973" s="72">
        <v>3</v>
      </c>
      <c r="H973" s="72">
        <v>2</v>
      </c>
      <c r="I973" s="72">
        <v>3</v>
      </c>
      <c r="J973" s="72">
        <v>1</v>
      </c>
      <c r="K973" s="72">
        <v>3</v>
      </c>
      <c r="L973" s="72">
        <v>6</v>
      </c>
    </row>
    <row r="974" spans="1:12" x14ac:dyDescent="0.25">
      <c r="A974" s="66" t="s">
        <v>30114</v>
      </c>
      <c r="B974" s="66" t="s">
        <v>5015</v>
      </c>
      <c r="C974" s="67">
        <v>0</v>
      </c>
      <c r="D974" s="66" t="s">
        <v>31312</v>
      </c>
      <c r="E974" s="66" t="s">
        <v>6234</v>
      </c>
      <c r="F974" s="72">
        <v>1</v>
      </c>
      <c r="G974" s="72">
        <v>3</v>
      </c>
      <c r="H974" s="72">
        <v>2</v>
      </c>
      <c r="I974" s="72">
        <v>3</v>
      </c>
      <c r="J974" s="72">
        <v>1</v>
      </c>
      <c r="K974" s="72">
        <v>3</v>
      </c>
      <c r="L974" s="72">
        <v>7</v>
      </c>
    </row>
    <row r="975" spans="1:12" x14ac:dyDescent="0.25">
      <c r="A975" s="66" t="s">
        <v>30115</v>
      </c>
      <c r="B975" s="66" t="s">
        <v>5020</v>
      </c>
      <c r="C975" s="67">
        <v>0</v>
      </c>
      <c r="D975" s="66" t="s">
        <v>31313</v>
      </c>
      <c r="E975" s="66" t="s">
        <v>6235</v>
      </c>
      <c r="F975" s="72">
        <v>1</v>
      </c>
      <c r="G975" s="72">
        <v>3</v>
      </c>
      <c r="H975" s="72">
        <v>2</v>
      </c>
      <c r="I975" s="72">
        <v>3</v>
      </c>
      <c r="J975" s="72">
        <v>1</v>
      </c>
      <c r="K975" s="72">
        <v>3</v>
      </c>
      <c r="L975" s="72">
        <v>8</v>
      </c>
    </row>
    <row r="976" spans="1:12" x14ac:dyDescent="0.25">
      <c r="A976" s="66" t="s">
        <v>30116</v>
      </c>
      <c r="B976" s="66" t="s">
        <v>5287</v>
      </c>
      <c r="C976" s="67">
        <v>0</v>
      </c>
      <c r="D976" s="66" t="s">
        <v>31314</v>
      </c>
      <c r="E976" s="66" t="s">
        <v>6236</v>
      </c>
      <c r="F976" s="72">
        <v>1</v>
      </c>
      <c r="G976" s="72">
        <v>3</v>
      </c>
      <c r="H976" s="72">
        <v>2</v>
      </c>
      <c r="I976" s="72">
        <v>3</v>
      </c>
      <c r="J976" s="72">
        <v>1</v>
      </c>
      <c r="K976" s="72">
        <v>3</v>
      </c>
      <c r="L976" s="72">
        <v>9</v>
      </c>
    </row>
    <row r="977" spans="1:12" x14ac:dyDescent="0.25">
      <c r="A977" s="66" t="s">
        <v>30117</v>
      </c>
      <c r="B977" s="66" t="s">
        <v>5016</v>
      </c>
      <c r="C977" s="67">
        <v>0</v>
      </c>
      <c r="D977" s="66" t="s">
        <v>31315</v>
      </c>
      <c r="E977" s="66" t="s">
        <v>6237</v>
      </c>
      <c r="F977" s="72">
        <v>1</v>
      </c>
      <c r="G977" s="72">
        <v>3</v>
      </c>
      <c r="H977" s="72">
        <v>2</v>
      </c>
      <c r="I977" s="72">
        <v>3</v>
      </c>
      <c r="J977" s="72">
        <v>1</v>
      </c>
      <c r="K977" s="72">
        <v>3</v>
      </c>
      <c r="L977" s="72">
        <v>10</v>
      </c>
    </row>
    <row r="978" spans="1:12" x14ac:dyDescent="0.25">
      <c r="A978" s="66" t="s">
        <v>30118</v>
      </c>
      <c r="B978" s="66" t="s">
        <v>5288</v>
      </c>
      <c r="C978" s="67">
        <v>0</v>
      </c>
      <c r="D978" s="66" t="s">
        <v>31316</v>
      </c>
      <c r="E978" s="66" t="s">
        <v>6238</v>
      </c>
      <c r="F978" s="72">
        <v>1</v>
      </c>
      <c r="G978" s="72">
        <v>3</v>
      </c>
      <c r="H978" s="72">
        <v>2</v>
      </c>
      <c r="I978" s="72">
        <v>3</v>
      </c>
      <c r="J978" s="72">
        <v>1</v>
      </c>
      <c r="K978" s="72">
        <v>3</v>
      </c>
      <c r="L978" s="72">
        <v>11</v>
      </c>
    </row>
    <row r="979" spans="1:12" x14ac:dyDescent="0.25">
      <c r="A979" s="66" t="s">
        <v>30119</v>
      </c>
      <c r="B979" s="66" t="s">
        <v>5017</v>
      </c>
      <c r="C979" s="67">
        <v>0</v>
      </c>
      <c r="D979" s="66" t="s">
        <v>31317</v>
      </c>
      <c r="E979" s="66" t="s">
        <v>6239</v>
      </c>
      <c r="F979" s="72">
        <v>1</v>
      </c>
      <c r="G979" s="72">
        <v>3</v>
      </c>
      <c r="H979" s="72">
        <v>2</v>
      </c>
      <c r="I979" s="72">
        <v>3</v>
      </c>
      <c r="J979" s="72">
        <v>1</v>
      </c>
      <c r="K979" s="72">
        <v>3</v>
      </c>
      <c r="L979" s="72">
        <v>12</v>
      </c>
    </row>
    <row r="980" spans="1:12" x14ac:dyDescent="0.25">
      <c r="A980" s="66" t="s">
        <v>30120</v>
      </c>
      <c r="B980" s="66" t="s">
        <v>4602</v>
      </c>
      <c r="C980" s="67">
        <v>0</v>
      </c>
      <c r="D980" s="66" t="s">
        <v>31318</v>
      </c>
      <c r="E980" s="66" t="s">
        <v>6240</v>
      </c>
      <c r="F980" s="72">
        <v>1</v>
      </c>
      <c r="G980" s="72">
        <v>3</v>
      </c>
      <c r="H980" s="72">
        <v>2</v>
      </c>
      <c r="I980" s="72">
        <v>3</v>
      </c>
      <c r="J980" s="72">
        <v>1</v>
      </c>
      <c r="K980" s="72">
        <v>3</v>
      </c>
      <c r="L980" s="72">
        <v>13</v>
      </c>
    </row>
    <row r="981" spans="1:12" x14ac:dyDescent="0.25">
      <c r="A981" s="66" t="s">
        <v>30121</v>
      </c>
      <c r="B981" s="66" t="s">
        <v>5289</v>
      </c>
      <c r="C981" s="67">
        <v>0</v>
      </c>
      <c r="D981" s="66" t="s">
        <v>31319</v>
      </c>
      <c r="E981" s="66" t="s">
        <v>6241</v>
      </c>
      <c r="F981" s="72">
        <v>1</v>
      </c>
      <c r="G981" s="72">
        <v>3</v>
      </c>
      <c r="H981" s="72">
        <v>2</v>
      </c>
      <c r="I981" s="72">
        <v>3</v>
      </c>
      <c r="J981" s="72">
        <v>1</v>
      </c>
      <c r="K981" s="72">
        <v>3</v>
      </c>
      <c r="L981" s="72">
        <v>14</v>
      </c>
    </row>
    <row r="982" spans="1:12" x14ac:dyDescent="0.25">
      <c r="A982" s="66" t="s">
        <v>30122</v>
      </c>
      <c r="B982" s="66" t="s">
        <v>5019</v>
      </c>
      <c r="C982" s="67">
        <v>0</v>
      </c>
      <c r="D982" s="66" t="s">
        <v>31320</v>
      </c>
      <c r="E982" s="66" t="s">
        <v>6242</v>
      </c>
      <c r="F982" s="72">
        <v>1</v>
      </c>
      <c r="G982" s="72">
        <v>3</v>
      </c>
      <c r="H982" s="72">
        <v>2</v>
      </c>
      <c r="I982" s="72">
        <v>3</v>
      </c>
      <c r="J982" s="72">
        <v>1</v>
      </c>
      <c r="K982" s="72">
        <v>3</v>
      </c>
      <c r="L982" s="72">
        <v>15</v>
      </c>
    </row>
    <row r="983" spans="1:12" x14ac:dyDescent="0.25">
      <c r="A983" s="66" t="s">
        <v>30123</v>
      </c>
      <c r="B983" s="66" t="s">
        <v>5290</v>
      </c>
      <c r="C983" s="67">
        <v>0</v>
      </c>
      <c r="D983" s="66" t="s">
        <v>31321</v>
      </c>
      <c r="E983" s="66" t="s">
        <v>6243</v>
      </c>
      <c r="F983" s="72">
        <v>1</v>
      </c>
      <c r="G983" s="72">
        <v>3</v>
      </c>
      <c r="H983" s="72">
        <v>2</v>
      </c>
      <c r="I983" s="72">
        <v>3</v>
      </c>
      <c r="J983" s="72">
        <v>1</v>
      </c>
      <c r="K983" s="72">
        <v>3</v>
      </c>
      <c r="L983" s="72">
        <v>16</v>
      </c>
    </row>
    <row r="984" spans="1:12" x14ac:dyDescent="0.25">
      <c r="A984" s="66" t="s">
        <v>30124</v>
      </c>
      <c r="B984" s="66" t="s">
        <v>5291</v>
      </c>
      <c r="C984" s="67">
        <v>0</v>
      </c>
      <c r="D984" s="66" t="s">
        <v>31322</v>
      </c>
      <c r="E984" s="66" t="s">
        <v>6244</v>
      </c>
      <c r="F984" s="72">
        <v>1</v>
      </c>
      <c r="G984" s="72">
        <v>3</v>
      </c>
      <c r="H984" s="72">
        <v>2</v>
      </c>
      <c r="I984" s="72">
        <v>3</v>
      </c>
      <c r="J984" s="72">
        <v>1</v>
      </c>
      <c r="K984" s="72">
        <v>3</v>
      </c>
      <c r="L984" s="72">
        <v>17</v>
      </c>
    </row>
    <row r="985" spans="1:12" x14ac:dyDescent="0.25">
      <c r="A985" s="66" t="s">
        <v>30125</v>
      </c>
      <c r="B985" s="66" t="s">
        <v>5292</v>
      </c>
      <c r="C985" s="67">
        <v>0</v>
      </c>
      <c r="D985" s="66" t="s">
        <v>31323</v>
      </c>
      <c r="E985" s="66" t="s">
        <v>6245</v>
      </c>
      <c r="F985" s="72">
        <v>1</v>
      </c>
      <c r="G985" s="72">
        <v>3</v>
      </c>
      <c r="H985" s="72">
        <v>2</v>
      </c>
      <c r="I985" s="72">
        <v>3</v>
      </c>
      <c r="J985" s="72">
        <v>1</v>
      </c>
      <c r="K985" s="72">
        <v>3</v>
      </c>
      <c r="L985" s="72">
        <v>18</v>
      </c>
    </row>
    <row r="986" spans="1:12" x14ac:dyDescent="0.25">
      <c r="A986" s="66" t="s">
        <v>30126</v>
      </c>
      <c r="B986" s="66" t="s">
        <v>5293</v>
      </c>
      <c r="C986" s="67">
        <v>0</v>
      </c>
      <c r="D986" s="66" t="s">
        <v>31324</v>
      </c>
      <c r="E986" s="66" t="s">
        <v>6246</v>
      </c>
      <c r="F986" s="72">
        <v>1</v>
      </c>
      <c r="G986" s="72">
        <v>3</v>
      </c>
      <c r="H986" s="72">
        <v>2</v>
      </c>
      <c r="I986" s="72">
        <v>3</v>
      </c>
      <c r="J986" s="72">
        <v>1</v>
      </c>
      <c r="K986" s="72">
        <v>3</v>
      </c>
      <c r="L986" s="72">
        <v>19</v>
      </c>
    </row>
    <row r="987" spans="1:12" x14ac:dyDescent="0.25">
      <c r="A987" s="66" t="s">
        <v>30127</v>
      </c>
      <c r="B987" s="66" t="s">
        <v>5294</v>
      </c>
      <c r="C987" s="67">
        <v>0</v>
      </c>
      <c r="D987" s="66" t="s">
        <v>31325</v>
      </c>
      <c r="E987" s="66" t="s">
        <v>6247</v>
      </c>
      <c r="F987" s="72">
        <v>1</v>
      </c>
      <c r="G987" s="72">
        <v>3</v>
      </c>
      <c r="H987" s="72">
        <v>2</v>
      </c>
      <c r="I987" s="72">
        <v>3</v>
      </c>
      <c r="J987" s="72">
        <v>1</v>
      </c>
      <c r="K987" s="72">
        <v>3</v>
      </c>
      <c r="L987" s="72">
        <v>20</v>
      </c>
    </row>
    <row r="988" spans="1:12" x14ac:dyDescent="0.25">
      <c r="A988" s="66" t="s">
        <v>30128</v>
      </c>
      <c r="B988" s="66" t="s">
        <v>5018</v>
      </c>
      <c r="C988" s="67">
        <v>0</v>
      </c>
      <c r="D988" s="66" t="s">
        <v>31326</v>
      </c>
      <c r="E988" s="66" t="s">
        <v>6248</v>
      </c>
      <c r="F988" s="72">
        <v>1</v>
      </c>
      <c r="G988" s="72">
        <v>3</v>
      </c>
      <c r="H988" s="72">
        <v>2</v>
      </c>
      <c r="I988" s="72">
        <v>3</v>
      </c>
      <c r="J988" s="72">
        <v>1</v>
      </c>
      <c r="K988" s="72">
        <v>3</v>
      </c>
      <c r="L988" s="72">
        <v>21</v>
      </c>
    </row>
    <row r="989" spans="1:12" x14ac:dyDescent="0.25">
      <c r="A989" s="66" t="s">
        <v>30129</v>
      </c>
      <c r="B989" s="66" t="s">
        <v>5295</v>
      </c>
      <c r="C989" s="67">
        <v>0</v>
      </c>
      <c r="D989" s="66" t="s">
        <v>31327</v>
      </c>
      <c r="E989" s="66" t="s">
        <v>6249</v>
      </c>
      <c r="F989" s="72">
        <v>1</v>
      </c>
      <c r="G989" s="72">
        <v>3</v>
      </c>
      <c r="H989" s="72">
        <v>2</v>
      </c>
      <c r="I989" s="72">
        <v>3</v>
      </c>
      <c r="J989" s="72">
        <v>1</v>
      </c>
      <c r="K989" s="72">
        <v>3</v>
      </c>
      <c r="L989" s="72">
        <v>22</v>
      </c>
    </row>
    <row r="990" spans="1:12" x14ac:dyDescent="0.25">
      <c r="A990" s="66" t="s">
        <v>30130</v>
      </c>
      <c r="B990" s="66" t="s">
        <v>5296</v>
      </c>
      <c r="C990" s="67">
        <v>0</v>
      </c>
      <c r="D990" s="66" t="s">
        <v>31328</v>
      </c>
      <c r="E990" s="66" t="s">
        <v>6250</v>
      </c>
      <c r="F990" s="72">
        <v>1</v>
      </c>
      <c r="G990" s="72">
        <v>3</v>
      </c>
      <c r="H990" s="72">
        <v>2</v>
      </c>
      <c r="I990" s="72">
        <v>3</v>
      </c>
      <c r="J990" s="72">
        <v>1</v>
      </c>
      <c r="K990" s="72">
        <v>3</v>
      </c>
      <c r="L990" s="72">
        <v>23</v>
      </c>
    </row>
    <row r="991" spans="1:12" x14ac:dyDescent="0.25">
      <c r="A991" s="66" t="s">
        <v>30131</v>
      </c>
      <c r="B991" s="66" t="s">
        <v>5297</v>
      </c>
      <c r="C991" s="67">
        <v>0</v>
      </c>
      <c r="D991" s="66" t="s">
        <v>31329</v>
      </c>
      <c r="E991" s="66" t="s">
        <v>6251</v>
      </c>
      <c r="F991" s="72">
        <v>1</v>
      </c>
      <c r="G991" s="72">
        <v>3</v>
      </c>
      <c r="H991" s="72">
        <v>2</v>
      </c>
      <c r="I991" s="72">
        <v>3</v>
      </c>
      <c r="J991" s="72">
        <v>1</v>
      </c>
      <c r="K991" s="72">
        <v>3</v>
      </c>
      <c r="L991" s="72">
        <v>24</v>
      </c>
    </row>
    <row r="992" spans="1:12" x14ac:dyDescent="0.25">
      <c r="A992" s="66" t="s">
        <v>30132</v>
      </c>
      <c r="B992" s="66" t="s">
        <v>5022</v>
      </c>
      <c r="C992" s="67">
        <v>0</v>
      </c>
      <c r="D992" s="66" t="s">
        <v>31330</v>
      </c>
      <c r="E992" s="66" t="s">
        <v>6252</v>
      </c>
      <c r="F992" s="72">
        <v>1</v>
      </c>
      <c r="G992" s="72">
        <v>3</v>
      </c>
      <c r="H992" s="72">
        <v>2</v>
      </c>
      <c r="I992" s="72">
        <v>3</v>
      </c>
      <c r="J992" s="72">
        <v>1</v>
      </c>
      <c r="K992" s="72">
        <v>3</v>
      </c>
      <c r="L992" s="72">
        <v>25</v>
      </c>
    </row>
    <row r="993" spans="1:12" x14ac:dyDescent="0.25">
      <c r="A993" s="66" t="s">
        <v>30133</v>
      </c>
      <c r="B993" s="66" t="s">
        <v>5298</v>
      </c>
      <c r="C993" s="67">
        <v>0</v>
      </c>
      <c r="D993" s="66" t="s">
        <v>31331</v>
      </c>
      <c r="E993" s="66" t="s">
        <v>6253</v>
      </c>
      <c r="F993" s="72">
        <v>1</v>
      </c>
      <c r="G993" s="72">
        <v>3</v>
      </c>
      <c r="H993" s="72">
        <v>2</v>
      </c>
      <c r="I993" s="72">
        <v>3</v>
      </c>
      <c r="J993" s="72">
        <v>1</v>
      </c>
      <c r="K993" s="72">
        <v>3</v>
      </c>
      <c r="L993" s="72">
        <v>26</v>
      </c>
    </row>
    <row r="994" spans="1:12" x14ac:dyDescent="0.25">
      <c r="A994" s="66" t="s">
        <v>30134</v>
      </c>
      <c r="B994" s="66" t="s">
        <v>5299</v>
      </c>
      <c r="C994" s="67">
        <v>0</v>
      </c>
      <c r="D994" s="66" t="s">
        <v>31332</v>
      </c>
      <c r="E994" s="66" t="s">
        <v>6254</v>
      </c>
      <c r="F994" s="72">
        <v>1</v>
      </c>
      <c r="G994" s="72">
        <v>3</v>
      </c>
      <c r="H994" s="72">
        <v>2</v>
      </c>
      <c r="I994" s="72">
        <v>3</v>
      </c>
      <c r="J994" s="72">
        <v>1</v>
      </c>
      <c r="K994" s="72">
        <v>3</v>
      </c>
      <c r="L994" s="72">
        <v>27</v>
      </c>
    </row>
    <row r="995" spans="1:12" x14ac:dyDescent="0.25">
      <c r="A995" s="66" t="s">
        <v>30135</v>
      </c>
      <c r="B995" s="66" t="s">
        <v>5300</v>
      </c>
      <c r="C995" s="67">
        <v>0</v>
      </c>
      <c r="D995" s="66" t="s">
        <v>31333</v>
      </c>
      <c r="E995" s="66" t="s">
        <v>6255</v>
      </c>
      <c r="F995" s="72">
        <v>1</v>
      </c>
      <c r="G995" s="72">
        <v>3</v>
      </c>
      <c r="H995" s="72">
        <v>2</v>
      </c>
      <c r="I995" s="72">
        <v>3</v>
      </c>
      <c r="J995" s="72">
        <v>1</v>
      </c>
      <c r="K995" s="72">
        <v>3</v>
      </c>
      <c r="L995" s="72">
        <v>28</v>
      </c>
    </row>
    <row r="996" spans="1:12" x14ac:dyDescent="0.25">
      <c r="A996" s="66" t="s">
        <v>30136</v>
      </c>
      <c r="B996" s="66" t="s">
        <v>5301</v>
      </c>
      <c r="C996" s="67">
        <v>0</v>
      </c>
      <c r="D996" s="66" t="s">
        <v>31334</v>
      </c>
      <c r="E996" s="66" t="s">
        <v>6256</v>
      </c>
      <c r="F996" s="72">
        <v>1</v>
      </c>
      <c r="G996" s="72">
        <v>3</v>
      </c>
      <c r="H996" s="72">
        <v>2</v>
      </c>
      <c r="I996" s="72">
        <v>3</v>
      </c>
      <c r="J996" s="72">
        <v>1</v>
      </c>
      <c r="K996" s="72">
        <v>3</v>
      </c>
      <c r="L996" s="72">
        <v>29</v>
      </c>
    </row>
    <row r="997" spans="1:12" x14ac:dyDescent="0.25">
      <c r="A997" s="66" t="s">
        <v>30137</v>
      </c>
      <c r="B997" s="66" t="s">
        <v>5302</v>
      </c>
      <c r="C997" s="67">
        <v>0</v>
      </c>
      <c r="D997" s="66" t="s">
        <v>31335</v>
      </c>
      <c r="E997" s="66" t="s">
        <v>2770</v>
      </c>
      <c r="F997" s="72">
        <v>1</v>
      </c>
      <c r="G997" s="72">
        <v>3</v>
      </c>
      <c r="H997" s="72">
        <v>2</v>
      </c>
      <c r="I997" s="72">
        <v>3</v>
      </c>
      <c r="J997" s="72">
        <v>1</v>
      </c>
      <c r="K997" s="72">
        <v>3</v>
      </c>
      <c r="L997" s="72">
        <v>30</v>
      </c>
    </row>
    <row r="998" spans="1:12" x14ac:dyDescent="0.25">
      <c r="A998" s="66" t="s">
        <v>30138</v>
      </c>
      <c r="B998" s="66" t="s">
        <v>5303</v>
      </c>
      <c r="C998" s="67">
        <v>0</v>
      </c>
      <c r="D998" s="66" t="s">
        <v>31336</v>
      </c>
      <c r="E998" s="66" t="s">
        <v>6257</v>
      </c>
      <c r="F998" s="72">
        <v>1</v>
      </c>
      <c r="G998" s="72">
        <v>3</v>
      </c>
      <c r="H998" s="72">
        <v>2</v>
      </c>
      <c r="I998" s="72">
        <v>3</v>
      </c>
      <c r="J998" s="72">
        <v>1</v>
      </c>
      <c r="K998" s="72">
        <v>3</v>
      </c>
      <c r="L998" s="72">
        <v>31</v>
      </c>
    </row>
    <row r="999" spans="1:12" x14ac:dyDescent="0.25">
      <c r="A999" s="66" t="s">
        <v>30139</v>
      </c>
      <c r="B999" s="66" t="s">
        <v>5304</v>
      </c>
      <c r="C999" s="67">
        <v>0</v>
      </c>
      <c r="D999" s="66" t="s">
        <v>31337</v>
      </c>
      <c r="E999" s="66" t="s">
        <v>2404</v>
      </c>
      <c r="F999" s="72">
        <v>1</v>
      </c>
      <c r="G999" s="72">
        <v>3</v>
      </c>
      <c r="H999" s="72">
        <v>2</v>
      </c>
      <c r="I999" s="72">
        <v>3</v>
      </c>
      <c r="J999" s="72">
        <v>1</v>
      </c>
      <c r="K999" s="72">
        <v>3</v>
      </c>
      <c r="L999" s="72">
        <v>32</v>
      </c>
    </row>
    <row r="1000" spans="1:12" x14ac:dyDescent="0.25">
      <c r="A1000" s="66" t="s">
        <v>30140</v>
      </c>
      <c r="B1000" s="66" t="s">
        <v>5023</v>
      </c>
      <c r="C1000" s="67">
        <v>0</v>
      </c>
      <c r="D1000" s="66" t="s">
        <v>31338</v>
      </c>
      <c r="E1000" s="66" t="s">
        <v>6258</v>
      </c>
      <c r="F1000" s="72">
        <v>1</v>
      </c>
      <c r="G1000" s="72">
        <v>3</v>
      </c>
      <c r="H1000" s="72">
        <v>2</v>
      </c>
      <c r="I1000" s="72">
        <v>3</v>
      </c>
      <c r="J1000" s="72">
        <v>1</v>
      </c>
      <c r="K1000" s="72">
        <v>3</v>
      </c>
      <c r="L1000" s="72">
        <v>33</v>
      </c>
    </row>
    <row r="1001" spans="1:12" x14ac:dyDescent="0.25">
      <c r="A1001" s="66" t="s">
        <v>30141</v>
      </c>
      <c r="B1001" s="66" t="s">
        <v>5407</v>
      </c>
      <c r="C1001" s="67">
        <v>0</v>
      </c>
      <c r="D1001" s="66" t="s">
        <v>31339</v>
      </c>
      <c r="E1001" s="66" t="s">
        <v>416</v>
      </c>
      <c r="F1001" s="72">
        <v>1</v>
      </c>
      <c r="G1001" s="72">
        <v>3</v>
      </c>
      <c r="H1001" s="72">
        <v>2</v>
      </c>
      <c r="I1001" s="72">
        <v>3</v>
      </c>
      <c r="J1001" s="72">
        <v>1</v>
      </c>
      <c r="K1001" s="72">
        <v>4</v>
      </c>
      <c r="L1001" s="72">
        <v>1</v>
      </c>
    </row>
    <row r="1002" spans="1:12" x14ac:dyDescent="0.25">
      <c r="A1002" s="66" t="s">
        <v>30142</v>
      </c>
      <c r="B1002" s="66" t="s">
        <v>5408</v>
      </c>
      <c r="C1002" s="67">
        <v>0</v>
      </c>
      <c r="D1002" s="66" t="s">
        <v>31340</v>
      </c>
      <c r="E1002" s="66" t="s">
        <v>417</v>
      </c>
      <c r="F1002" s="72">
        <v>1</v>
      </c>
      <c r="G1002" s="72">
        <v>3</v>
      </c>
      <c r="H1002" s="72">
        <v>2</v>
      </c>
      <c r="I1002" s="72">
        <v>3</v>
      </c>
      <c r="J1002" s="72">
        <v>1</v>
      </c>
      <c r="K1002" s="72">
        <v>4</v>
      </c>
      <c r="L1002" s="72">
        <v>2</v>
      </c>
    </row>
    <row r="1003" spans="1:12" x14ac:dyDescent="0.25">
      <c r="A1003" s="66" t="s">
        <v>30143</v>
      </c>
      <c r="B1003" s="66" t="s">
        <v>5409</v>
      </c>
      <c r="C1003" s="67">
        <v>0</v>
      </c>
      <c r="D1003" s="66" t="s">
        <v>31341</v>
      </c>
      <c r="E1003" s="66" t="s">
        <v>418</v>
      </c>
      <c r="F1003" s="72">
        <v>1</v>
      </c>
      <c r="G1003" s="72">
        <v>3</v>
      </c>
      <c r="H1003" s="72">
        <v>2</v>
      </c>
      <c r="I1003" s="72">
        <v>3</v>
      </c>
      <c r="J1003" s="72">
        <v>1</v>
      </c>
      <c r="K1003" s="72">
        <v>4</v>
      </c>
      <c r="L1003" s="72">
        <v>3</v>
      </c>
    </row>
    <row r="1004" spans="1:12" x14ac:dyDescent="0.25">
      <c r="A1004" s="66" t="s">
        <v>30144</v>
      </c>
      <c r="B1004" s="66" t="s">
        <v>5410</v>
      </c>
      <c r="C1004" s="67">
        <v>0</v>
      </c>
      <c r="D1004" s="66" t="s">
        <v>31342</v>
      </c>
      <c r="E1004" s="66" t="s">
        <v>6259</v>
      </c>
      <c r="F1004" s="72">
        <v>1</v>
      </c>
      <c r="G1004" s="72">
        <v>3</v>
      </c>
      <c r="H1004" s="72">
        <v>2</v>
      </c>
      <c r="I1004" s="72">
        <v>3</v>
      </c>
      <c r="J1004" s="72">
        <v>1</v>
      </c>
      <c r="K1004" s="72">
        <v>4</v>
      </c>
      <c r="L1004" s="72">
        <v>4</v>
      </c>
    </row>
    <row r="1005" spans="1:12" x14ac:dyDescent="0.25">
      <c r="A1005" s="66" t="s">
        <v>30145</v>
      </c>
      <c r="B1005" s="66" t="s">
        <v>5411</v>
      </c>
      <c r="C1005" s="67">
        <v>0</v>
      </c>
      <c r="D1005" s="66" t="s">
        <v>31343</v>
      </c>
      <c r="E1005" s="66" t="s">
        <v>6260</v>
      </c>
      <c r="F1005" s="72">
        <v>1</v>
      </c>
      <c r="G1005" s="72">
        <v>3</v>
      </c>
      <c r="H1005" s="72">
        <v>2</v>
      </c>
      <c r="I1005" s="72">
        <v>3</v>
      </c>
      <c r="J1005" s="72">
        <v>1</v>
      </c>
      <c r="K1005" s="72">
        <v>4</v>
      </c>
      <c r="L1005" s="72">
        <v>5</v>
      </c>
    </row>
    <row r="1006" spans="1:12" x14ac:dyDescent="0.25">
      <c r="A1006" s="66" t="s">
        <v>30146</v>
      </c>
      <c r="B1006" s="66" t="s">
        <v>5412</v>
      </c>
      <c r="C1006" s="67">
        <v>0</v>
      </c>
      <c r="D1006" s="66" t="s">
        <v>31344</v>
      </c>
      <c r="E1006" s="66" t="s">
        <v>6261</v>
      </c>
      <c r="F1006" s="72">
        <v>1</v>
      </c>
      <c r="G1006" s="72">
        <v>3</v>
      </c>
      <c r="H1006" s="72">
        <v>2</v>
      </c>
      <c r="I1006" s="72">
        <v>3</v>
      </c>
      <c r="J1006" s="72">
        <v>1</v>
      </c>
      <c r="K1006" s="72">
        <v>4</v>
      </c>
      <c r="L1006" s="72">
        <v>6</v>
      </c>
    </row>
    <row r="1007" spans="1:12" x14ac:dyDescent="0.25">
      <c r="A1007" s="66" t="s">
        <v>30147</v>
      </c>
      <c r="B1007" s="66" t="s">
        <v>5413</v>
      </c>
      <c r="C1007" s="67">
        <v>0</v>
      </c>
      <c r="D1007" s="66" t="s">
        <v>31345</v>
      </c>
      <c r="E1007" s="66" t="s">
        <v>6262</v>
      </c>
      <c r="F1007" s="72">
        <v>1</v>
      </c>
      <c r="G1007" s="72">
        <v>3</v>
      </c>
      <c r="H1007" s="72">
        <v>2</v>
      </c>
      <c r="I1007" s="72">
        <v>3</v>
      </c>
      <c r="J1007" s="72">
        <v>1</v>
      </c>
      <c r="K1007" s="72">
        <v>4</v>
      </c>
      <c r="L1007" s="72">
        <v>7</v>
      </c>
    </row>
    <row r="1008" spans="1:12" x14ac:dyDescent="0.25">
      <c r="A1008" s="66" t="s">
        <v>30148</v>
      </c>
      <c r="B1008" s="66" t="s">
        <v>5414</v>
      </c>
      <c r="C1008" s="67">
        <v>0</v>
      </c>
      <c r="D1008" s="66" t="s">
        <v>31346</v>
      </c>
      <c r="E1008" s="66" t="s">
        <v>419</v>
      </c>
      <c r="F1008" s="72">
        <v>1</v>
      </c>
      <c r="G1008" s="72">
        <v>3</v>
      </c>
      <c r="H1008" s="72">
        <v>2</v>
      </c>
      <c r="I1008" s="72">
        <v>3</v>
      </c>
      <c r="J1008" s="72">
        <v>1</v>
      </c>
      <c r="K1008" s="72">
        <v>4</v>
      </c>
      <c r="L1008" s="72">
        <v>8</v>
      </c>
    </row>
    <row r="1009" spans="1:12" x14ac:dyDescent="0.25">
      <c r="A1009" s="66" t="s">
        <v>30149</v>
      </c>
      <c r="B1009" s="66" t="s">
        <v>5415</v>
      </c>
      <c r="C1009" s="67">
        <v>0</v>
      </c>
      <c r="D1009" s="66" t="s">
        <v>31347</v>
      </c>
      <c r="E1009" s="66" t="s">
        <v>6263</v>
      </c>
      <c r="F1009" s="72">
        <v>1</v>
      </c>
      <c r="G1009" s="72">
        <v>3</v>
      </c>
      <c r="H1009" s="72">
        <v>2</v>
      </c>
      <c r="I1009" s="72">
        <v>3</v>
      </c>
      <c r="J1009" s="72">
        <v>1</v>
      </c>
      <c r="K1009" s="72">
        <v>4</v>
      </c>
      <c r="L1009" s="72">
        <v>9</v>
      </c>
    </row>
    <row r="1010" spans="1:12" x14ac:dyDescent="0.25">
      <c r="A1010" s="66" t="s">
        <v>30150</v>
      </c>
      <c r="B1010" s="66" t="s">
        <v>5416</v>
      </c>
      <c r="C1010" s="67">
        <v>0</v>
      </c>
      <c r="D1010" s="66" t="s">
        <v>31348</v>
      </c>
      <c r="E1010" s="66" t="s">
        <v>6264</v>
      </c>
      <c r="F1010" s="72">
        <v>1</v>
      </c>
      <c r="G1010" s="72">
        <v>3</v>
      </c>
      <c r="H1010" s="72">
        <v>2</v>
      </c>
      <c r="I1010" s="72">
        <v>3</v>
      </c>
      <c r="J1010" s="72">
        <v>1</v>
      </c>
      <c r="K1010" s="72">
        <v>4</v>
      </c>
      <c r="L1010" s="72">
        <v>10</v>
      </c>
    </row>
    <row r="1011" spans="1:12" x14ac:dyDescent="0.25">
      <c r="A1011" s="66" t="s">
        <v>30151</v>
      </c>
      <c r="B1011" s="66" t="s">
        <v>5417</v>
      </c>
      <c r="C1011" s="67">
        <v>0</v>
      </c>
      <c r="D1011" s="66" t="s">
        <v>31349</v>
      </c>
      <c r="E1011" s="66" t="s">
        <v>6265</v>
      </c>
      <c r="F1011" s="72">
        <v>1</v>
      </c>
      <c r="G1011" s="72">
        <v>3</v>
      </c>
      <c r="H1011" s="72">
        <v>2</v>
      </c>
      <c r="I1011" s="72">
        <v>3</v>
      </c>
      <c r="J1011" s="72">
        <v>1</v>
      </c>
      <c r="K1011" s="72">
        <v>4</v>
      </c>
      <c r="L1011" s="72">
        <v>11</v>
      </c>
    </row>
    <row r="1012" spans="1:12" x14ac:dyDescent="0.25">
      <c r="A1012" s="66" t="s">
        <v>30152</v>
      </c>
      <c r="B1012" s="66" t="s">
        <v>5418</v>
      </c>
      <c r="C1012" s="67">
        <v>0</v>
      </c>
      <c r="D1012" s="66" t="s">
        <v>31350</v>
      </c>
      <c r="E1012" s="66" t="s">
        <v>6266</v>
      </c>
      <c r="F1012" s="72">
        <v>1</v>
      </c>
      <c r="G1012" s="72">
        <v>3</v>
      </c>
      <c r="H1012" s="72">
        <v>2</v>
      </c>
      <c r="I1012" s="72">
        <v>3</v>
      </c>
      <c r="J1012" s="72">
        <v>1</v>
      </c>
      <c r="K1012" s="72">
        <v>4</v>
      </c>
      <c r="L1012" s="72">
        <v>12</v>
      </c>
    </row>
    <row r="1013" spans="1:12" x14ac:dyDescent="0.25">
      <c r="A1013" s="66" t="s">
        <v>30153</v>
      </c>
      <c r="B1013" s="66" t="s">
        <v>5419</v>
      </c>
      <c r="C1013" s="67">
        <v>0</v>
      </c>
      <c r="D1013" s="66" t="s">
        <v>31351</v>
      </c>
      <c r="E1013" s="66" t="s">
        <v>6267</v>
      </c>
      <c r="F1013" s="72">
        <v>1</v>
      </c>
      <c r="G1013" s="72">
        <v>3</v>
      </c>
      <c r="H1013" s="72">
        <v>2</v>
      </c>
      <c r="I1013" s="72">
        <v>3</v>
      </c>
      <c r="J1013" s="72">
        <v>1</v>
      </c>
      <c r="K1013" s="72">
        <v>4</v>
      </c>
      <c r="L1013" s="72">
        <v>13</v>
      </c>
    </row>
    <row r="1014" spans="1:12" x14ac:dyDescent="0.25">
      <c r="A1014" s="66" t="s">
        <v>30154</v>
      </c>
      <c r="B1014" s="66" t="s">
        <v>5420</v>
      </c>
      <c r="C1014" s="67">
        <v>0</v>
      </c>
      <c r="D1014" s="66" t="s">
        <v>31352</v>
      </c>
      <c r="E1014" s="66" t="s">
        <v>420</v>
      </c>
      <c r="F1014" s="72">
        <v>1</v>
      </c>
      <c r="G1014" s="72">
        <v>3</v>
      </c>
      <c r="H1014" s="72">
        <v>2</v>
      </c>
      <c r="I1014" s="72">
        <v>3</v>
      </c>
      <c r="J1014" s="72">
        <v>1</v>
      </c>
      <c r="K1014" s="72">
        <v>5</v>
      </c>
      <c r="L1014" s="72">
        <v>1</v>
      </c>
    </row>
    <row r="1015" spans="1:12" x14ac:dyDescent="0.25">
      <c r="A1015" s="66" t="s">
        <v>30155</v>
      </c>
      <c r="B1015" s="66" t="s">
        <v>5421</v>
      </c>
      <c r="C1015" s="67">
        <v>0</v>
      </c>
      <c r="D1015" s="66" t="s">
        <v>31353</v>
      </c>
      <c r="E1015" s="66" t="s">
        <v>6268</v>
      </c>
      <c r="F1015" s="72">
        <v>1</v>
      </c>
      <c r="G1015" s="72">
        <v>3</v>
      </c>
      <c r="H1015" s="72">
        <v>2</v>
      </c>
      <c r="I1015" s="72">
        <v>3</v>
      </c>
      <c r="J1015" s="72">
        <v>1</v>
      </c>
      <c r="K1015" s="72">
        <v>5</v>
      </c>
      <c r="L1015" s="72">
        <v>2</v>
      </c>
    </row>
    <row r="1016" spans="1:12" x14ac:dyDescent="0.25">
      <c r="A1016" s="66" t="s">
        <v>30156</v>
      </c>
      <c r="B1016" s="66" t="s">
        <v>5422</v>
      </c>
      <c r="C1016" s="67">
        <v>0</v>
      </c>
      <c r="D1016" s="66" t="s">
        <v>31354</v>
      </c>
      <c r="E1016" s="66" t="s">
        <v>6269</v>
      </c>
      <c r="F1016" s="72">
        <v>1</v>
      </c>
      <c r="G1016" s="72">
        <v>3</v>
      </c>
      <c r="H1016" s="72">
        <v>2</v>
      </c>
      <c r="I1016" s="72">
        <v>3</v>
      </c>
      <c r="J1016" s="72">
        <v>1</v>
      </c>
      <c r="K1016" s="72">
        <v>5</v>
      </c>
      <c r="L1016" s="72">
        <v>3</v>
      </c>
    </row>
    <row r="1017" spans="1:12" x14ac:dyDescent="0.25">
      <c r="A1017" s="66" t="s">
        <v>30157</v>
      </c>
      <c r="B1017" s="66" t="s">
        <v>5423</v>
      </c>
      <c r="C1017" s="67">
        <v>0</v>
      </c>
      <c r="D1017" s="66" t="s">
        <v>31355</v>
      </c>
      <c r="E1017" s="66" t="s">
        <v>6270</v>
      </c>
      <c r="F1017" s="72">
        <v>1</v>
      </c>
      <c r="G1017" s="72">
        <v>3</v>
      </c>
      <c r="H1017" s="72">
        <v>2</v>
      </c>
      <c r="I1017" s="72">
        <v>3</v>
      </c>
      <c r="J1017" s="72">
        <v>1</v>
      </c>
      <c r="K1017" s="72">
        <v>5</v>
      </c>
      <c r="L1017" s="72">
        <v>4</v>
      </c>
    </row>
    <row r="1018" spans="1:12" x14ac:dyDescent="0.25">
      <c r="A1018" s="66" t="s">
        <v>30158</v>
      </c>
      <c r="B1018" s="66" t="s">
        <v>5424</v>
      </c>
      <c r="C1018" s="67">
        <v>0</v>
      </c>
      <c r="D1018" s="66" t="s">
        <v>31356</v>
      </c>
      <c r="E1018" s="66" t="s">
        <v>421</v>
      </c>
      <c r="F1018" s="72">
        <v>1</v>
      </c>
      <c r="G1018" s="72">
        <v>3</v>
      </c>
      <c r="H1018" s="72">
        <v>2</v>
      </c>
      <c r="I1018" s="72">
        <v>3</v>
      </c>
      <c r="J1018" s="72">
        <v>1</v>
      </c>
      <c r="K1018" s="72">
        <v>6</v>
      </c>
      <c r="L1018" s="72">
        <v>1</v>
      </c>
    </row>
    <row r="1019" spans="1:12" x14ac:dyDescent="0.25">
      <c r="A1019" s="66" t="s">
        <v>30159</v>
      </c>
      <c r="B1019" s="66" t="s">
        <v>5425</v>
      </c>
      <c r="C1019" s="67">
        <v>0</v>
      </c>
      <c r="D1019" s="66" t="s">
        <v>31357</v>
      </c>
      <c r="E1019" s="66" t="s">
        <v>6271</v>
      </c>
      <c r="F1019" s="72">
        <v>1</v>
      </c>
      <c r="G1019" s="72">
        <v>3</v>
      </c>
      <c r="H1019" s="72">
        <v>2</v>
      </c>
      <c r="I1019" s="72">
        <v>3</v>
      </c>
      <c r="J1019" s="72">
        <v>1</v>
      </c>
      <c r="K1019" s="72">
        <v>6</v>
      </c>
      <c r="L1019" s="72">
        <v>2</v>
      </c>
    </row>
    <row r="1020" spans="1:12" x14ac:dyDescent="0.25">
      <c r="A1020" s="66" t="s">
        <v>30160</v>
      </c>
      <c r="B1020" s="66" t="s">
        <v>5426</v>
      </c>
      <c r="C1020" s="67">
        <v>0</v>
      </c>
      <c r="D1020" s="66" t="s">
        <v>31358</v>
      </c>
      <c r="E1020" s="66" t="s">
        <v>6272</v>
      </c>
      <c r="F1020" s="72">
        <v>1</v>
      </c>
      <c r="G1020" s="72">
        <v>3</v>
      </c>
      <c r="H1020" s="72">
        <v>2</v>
      </c>
      <c r="I1020" s="72">
        <v>3</v>
      </c>
      <c r="J1020" s="72">
        <v>1</v>
      </c>
      <c r="K1020" s="72">
        <v>6</v>
      </c>
      <c r="L1020" s="72">
        <v>3</v>
      </c>
    </row>
    <row r="1021" spans="1:12" x14ac:dyDescent="0.25">
      <c r="A1021" s="66" t="s">
        <v>30161</v>
      </c>
      <c r="B1021" s="66" t="s">
        <v>5427</v>
      </c>
      <c r="C1021" s="67">
        <v>0</v>
      </c>
      <c r="D1021" s="66" t="s">
        <v>31359</v>
      </c>
      <c r="E1021" s="66" t="s">
        <v>422</v>
      </c>
      <c r="F1021" s="72">
        <v>1</v>
      </c>
      <c r="G1021" s="72">
        <v>3</v>
      </c>
      <c r="H1021" s="72">
        <v>2</v>
      </c>
      <c r="I1021" s="72">
        <v>3</v>
      </c>
      <c r="J1021" s="72">
        <v>1</v>
      </c>
      <c r="K1021" s="72">
        <v>6</v>
      </c>
      <c r="L1021" s="72">
        <v>4</v>
      </c>
    </row>
    <row r="1022" spans="1:12" x14ac:dyDescent="0.25">
      <c r="A1022" s="66" t="s">
        <v>30162</v>
      </c>
      <c r="B1022" s="66" t="s">
        <v>5428</v>
      </c>
      <c r="C1022" s="67">
        <v>0</v>
      </c>
      <c r="D1022" s="66" t="s">
        <v>31360</v>
      </c>
      <c r="E1022" s="66" t="s">
        <v>6273</v>
      </c>
      <c r="F1022" s="72">
        <v>1</v>
      </c>
      <c r="G1022" s="72">
        <v>3</v>
      </c>
      <c r="H1022" s="72">
        <v>2</v>
      </c>
      <c r="I1022" s="72">
        <v>3</v>
      </c>
      <c r="J1022" s="72">
        <v>1</v>
      </c>
      <c r="K1022" s="72">
        <v>6</v>
      </c>
      <c r="L1022" s="72">
        <v>5</v>
      </c>
    </row>
    <row r="1023" spans="1:12" x14ac:dyDescent="0.25">
      <c r="A1023" s="66" t="s">
        <v>30163</v>
      </c>
      <c r="B1023" s="66" t="s">
        <v>5429</v>
      </c>
      <c r="C1023" s="67">
        <v>0</v>
      </c>
      <c r="D1023" s="66" t="s">
        <v>31361</v>
      </c>
      <c r="E1023" s="66" t="s">
        <v>6274</v>
      </c>
      <c r="F1023" s="72">
        <v>1</v>
      </c>
      <c r="G1023" s="72">
        <v>3</v>
      </c>
      <c r="H1023" s="72">
        <v>2</v>
      </c>
      <c r="I1023" s="72">
        <v>3</v>
      </c>
      <c r="J1023" s="72">
        <v>1</v>
      </c>
      <c r="K1023" s="72">
        <v>6</v>
      </c>
      <c r="L1023" s="72">
        <v>6</v>
      </c>
    </row>
    <row r="1024" spans="1:12" x14ac:dyDescent="0.25">
      <c r="A1024" s="66" t="s">
        <v>30164</v>
      </c>
      <c r="B1024" s="66" t="s">
        <v>5430</v>
      </c>
      <c r="C1024" s="67">
        <v>0</v>
      </c>
      <c r="D1024" s="66" t="s">
        <v>31362</v>
      </c>
      <c r="E1024" s="66" t="s">
        <v>6275</v>
      </c>
      <c r="F1024" s="72">
        <v>1</v>
      </c>
      <c r="G1024" s="72">
        <v>3</v>
      </c>
      <c r="H1024" s="72">
        <v>2</v>
      </c>
      <c r="I1024" s="72">
        <v>3</v>
      </c>
      <c r="J1024" s="72">
        <v>1</v>
      </c>
      <c r="K1024" s="72">
        <v>6</v>
      </c>
      <c r="L1024" s="72">
        <v>7</v>
      </c>
    </row>
    <row r="1025" spans="1:12" x14ac:dyDescent="0.25">
      <c r="A1025" s="66" t="s">
        <v>30165</v>
      </c>
      <c r="B1025" s="66" t="s">
        <v>5431</v>
      </c>
      <c r="C1025" s="67">
        <v>0</v>
      </c>
      <c r="D1025" s="66" t="s">
        <v>31363</v>
      </c>
      <c r="E1025" s="66" t="s">
        <v>6276</v>
      </c>
      <c r="F1025" s="72">
        <v>1</v>
      </c>
      <c r="G1025" s="72">
        <v>3</v>
      </c>
      <c r="H1025" s="72">
        <v>2</v>
      </c>
      <c r="I1025" s="72">
        <v>3</v>
      </c>
      <c r="J1025" s="72">
        <v>1</v>
      </c>
      <c r="K1025" s="72">
        <v>6</v>
      </c>
      <c r="L1025" s="72">
        <v>8</v>
      </c>
    </row>
    <row r="1026" spans="1:12" x14ac:dyDescent="0.25">
      <c r="A1026" s="66" t="s">
        <v>30166</v>
      </c>
      <c r="B1026" s="66" t="s">
        <v>5432</v>
      </c>
      <c r="C1026" s="67">
        <v>0</v>
      </c>
      <c r="D1026" s="66" t="s">
        <v>31364</v>
      </c>
      <c r="E1026" s="66" t="s">
        <v>6277</v>
      </c>
      <c r="F1026" s="72">
        <v>1</v>
      </c>
      <c r="G1026" s="72">
        <v>3</v>
      </c>
      <c r="H1026" s="72">
        <v>2</v>
      </c>
      <c r="I1026" s="72">
        <v>3</v>
      </c>
      <c r="J1026" s="72">
        <v>1</v>
      </c>
      <c r="K1026" s="72">
        <v>6</v>
      </c>
      <c r="L1026" s="72">
        <v>9</v>
      </c>
    </row>
    <row r="1027" spans="1:12" x14ac:dyDescent="0.25">
      <c r="A1027" s="66" t="s">
        <v>30167</v>
      </c>
      <c r="B1027" s="66" t="s">
        <v>5433</v>
      </c>
      <c r="C1027" s="67">
        <v>0</v>
      </c>
      <c r="D1027" s="66" t="s">
        <v>31365</v>
      </c>
      <c r="E1027" s="66" t="s">
        <v>6278</v>
      </c>
      <c r="F1027" s="72">
        <v>1</v>
      </c>
      <c r="G1027" s="72">
        <v>3</v>
      </c>
      <c r="H1027" s="72">
        <v>2</v>
      </c>
      <c r="I1027" s="72">
        <v>3</v>
      </c>
      <c r="J1027" s="72">
        <v>1</v>
      </c>
      <c r="K1027" s="72">
        <v>6</v>
      </c>
      <c r="L1027" s="72">
        <v>10</v>
      </c>
    </row>
    <row r="1028" spans="1:12" x14ac:dyDescent="0.25">
      <c r="A1028" s="66" t="s">
        <v>30168</v>
      </c>
      <c r="B1028" s="66" t="s">
        <v>5434</v>
      </c>
      <c r="C1028" s="67">
        <v>0</v>
      </c>
      <c r="D1028" s="66" t="s">
        <v>31366</v>
      </c>
      <c r="E1028" s="66" t="s">
        <v>6279</v>
      </c>
      <c r="F1028" s="72">
        <v>1</v>
      </c>
      <c r="G1028" s="72">
        <v>3</v>
      </c>
      <c r="H1028" s="72">
        <v>2</v>
      </c>
      <c r="I1028" s="72">
        <v>3</v>
      </c>
      <c r="J1028" s="72">
        <v>1</v>
      </c>
      <c r="K1028" s="72">
        <v>6</v>
      </c>
      <c r="L1028" s="72">
        <v>11</v>
      </c>
    </row>
    <row r="1029" spans="1:12" x14ac:dyDescent="0.25">
      <c r="A1029" s="66" t="s">
        <v>30169</v>
      </c>
      <c r="B1029" s="66" t="s">
        <v>5435</v>
      </c>
      <c r="C1029" s="67">
        <v>0</v>
      </c>
      <c r="D1029" s="66" t="s">
        <v>31367</v>
      </c>
      <c r="E1029" s="66" t="s">
        <v>6280</v>
      </c>
      <c r="F1029" s="72">
        <v>1</v>
      </c>
      <c r="G1029" s="72">
        <v>3</v>
      </c>
      <c r="H1029" s="72">
        <v>2</v>
      </c>
      <c r="I1029" s="72">
        <v>3</v>
      </c>
      <c r="J1029" s="72">
        <v>1</v>
      </c>
      <c r="K1029" s="72">
        <v>6</v>
      </c>
      <c r="L1029" s="72">
        <v>12</v>
      </c>
    </row>
    <row r="1030" spans="1:12" x14ac:dyDescent="0.25">
      <c r="A1030" s="66" t="s">
        <v>30170</v>
      </c>
      <c r="B1030" s="66" t="s">
        <v>5436</v>
      </c>
      <c r="C1030" s="67">
        <v>0</v>
      </c>
      <c r="D1030" s="66" t="s">
        <v>31368</v>
      </c>
      <c r="E1030" s="66" t="s">
        <v>6281</v>
      </c>
      <c r="F1030" s="72">
        <v>1</v>
      </c>
      <c r="G1030" s="72">
        <v>3</v>
      </c>
      <c r="H1030" s="72">
        <v>2</v>
      </c>
      <c r="I1030" s="72">
        <v>3</v>
      </c>
      <c r="J1030" s="72">
        <v>1</v>
      </c>
      <c r="K1030" s="72">
        <v>6</v>
      </c>
      <c r="L1030" s="72">
        <v>13</v>
      </c>
    </row>
    <row r="1031" spans="1:12" x14ac:dyDescent="0.25">
      <c r="A1031" s="66" t="s">
        <v>30171</v>
      </c>
      <c r="B1031" s="66" t="s">
        <v>5437</v>
      </c>
      <c r="C1031" s="67">
        <v>0</v>
      </c>
      <c r="D1031" s="66" t="s">
        <v>31369</v>
      </c>
      <c r="E1031" s="66" t="s">
        <v>6282</v>
      </c>
      <c r="F1031" s="72">
        <v>1</v>
      </c>
      <c r="G1031" s="72">
        <v>3</v>
      </c>
      <c r="H1031" s="72">
        <v>2</v>
      </c>
      <c r="I1031" s="72">
        <v>3</v>
      </c>
      <c r="J1031" s="72">
        <v>1</v>
      </c>
      <c r="K1031" s="72">
        <v>6</v>
      </c>
      <c r="L1031" s="72">
        <v>14</v>
      </c>
    </row>
    <row r="1032" spans="1:12" x14ac:dyDescent="0.25">
      <c r="A1032" s="66" t="s">
        <v>30325</v>
      </c>
      <c r="B1032" s="66" t="s">
        <v>5438</v>
      </c>
      <c r="C1032" s="67">
        <v>0</v>
      </c>
      <c r="D1032" s="66" t="s">
        <v>31370</v>
      </c>
      <c r="E1032" s="66" t="s">
        <v>423</v>
      </c>
      <c r="F1032" s="72">
        <v>1</v>
      </c>
      <c r="G1032" s="72">
        <v>3</v>
      </c>
      <c r="H1032" s="72">
        <v>2</v>
      </c>
      <c r="I1032" s="72">
        <v>3</v>
      </c>
      <c r="J1032" s="72">
        <v>1</v>
      </c>
      <c r="K1032" s="72">
        <v>7</v>
      </c>
      <c r="L1032" s="72">
        <v>1</v>
      </c>
    </row>
    <row r="1033" spans="1:12" x14ac:dyDescent="0.25">
      <c r="A1033" s="66" t="s">
        <v>30326</v>
      </c>
      <c r="B1033" s="66" t="s">
        <v>5439</v>
      </c>
      <c r="C1033" s="67">
        <v>0</v>
      </c>
      <c r="D1033" s="66" t="s">
        <v>31371</v>
      </c>
      <c r="E1033" s="66" t="s">
        <v>6283</v>
      </c>
      <c r="F1033" s="72">
        <v>1</v>
      </c>
      <c r="G1033" s="72">
        <v>3</v>
      </c>
      <c r="H1033" s="72">
        <v>2</v>
      </c>
      <c r="I1033" s="72">
        <v>3</v>
      </c>
      <c r="J1033" s="72">
        <v>1</v>
      </c>
      <c r="K1033" s="72">
        <v>7</v>
      </c>
      <c r="L1033" s="72">
        <v>2</v>
      </c>
    </row>
    <row r="1034" spans="1:12" x14ac:dyDescent="0.25">
      <c r="A1034" s="66" t="s">
        <v>30327</v>
      </c>
      <c r="B1034" s="66" t="s">
        <v>5440</v>
      </c>
      <c r="C1034" s="67">
        <v>0</v>
      </c>
      <c r="D1034" s="66" t="s">
        <v>31372</v>
      </c>
      <c r="E1034" s="66" t="s">
        <v>6284</v>
      </c>
      <c r="F1034" s="72">
        <v>1</v>
      </c>
      <c r="G1034" s="72">
        <v>3</v>
      </c>
      <c r="H1034" s="72">
        <v>2</v>
      </c>
      <c r="I1034" s="72">
        <v>3</v>
      </c>
      <c r="J1034" s="72">
        <v>1</v>
      </c>
      <c r="K1034" s="72">
        <v>7</v>
      </c>
      <c r="L1034" s="72">
        <v>3</v>
      </c>
    </row>
    <row r="1035" spans="1:12" x14ac:dyDescent="0.25">
      <c r="A1035" s="66" t="s">
        <v>30328</v>
      </c>
      <c r="B1035" s="66" t="s">
        <v>5441</v>
      </c>
      <c r="C1035" s="67">
        <v>0</v>
      </c>
      <c r="D1035" s="66" t="s">
        <v>31373</v>
      </c>
      <c r="E1035" s="66" t="s">
        <v>6285</v>
      </c>
      <c r="F1035" s="72">
        <v>1</v>
      </c>
      <c r="G1035" s="72">
        <v>3</v>
      </c>
      <c r="H1035" s="72">
        <v>2</v>
      </c>
      <c r="I1035" s="72">
        <v>3</v>
      </c>
      <c r="J1035" s="72">
        <v>1</v>
      </c>
      <c r="K1035" s="72">
        <v>7</v>
      </c>
      <c r="L1035" s="72">
        <v>4</v>
      </c>
    </row>
    <row r="1036" spans="1:12" x14ac:dyDescent="0.25">
      <c r="A1036" s="66" t="s">
        <v>30172</v>
      </c>
      <c r="B1036" s="66" t="s">
        <v>5442</v>
      </c>
      <c r="C1036" s="67">
        <v>0</v>
      </c>
      <c r="D1036" s="66" t="s">
        <v>31374</v>
      </c>
      <c r="E1036" s="66" t="s">
        <v>6286</v>
      </c>
      <c r="F1036" s="72">
        <v>1</v>
      </c>
      <c r="G1036" s="72">
        <v>3</v>
      </c>
      <c r="H1036" s="72">
        <v>2</v>
      </c>
      <c r="I1036" s="72">
        <v>3</v>
      </c>
      <c r="J1036" s="72">
        <v>1</v>
      </c>
      <c r="K1036" s="72">
        <v>7</v>
      </c>
      <c r="L1036" s="72">
        <v>5</v>
      </c>
    </row>
    <row r="1037" spans="1:12" x14ac:dyDescent="0.25">
      <c r="A1037" s="66" t="s">
        <v>30173</v>
      </c>
      <c r="B1037" s="66" t="s">
        <v>5443</v>
      </c>
      <c r="C1037" s="67">
        <v>0</v>
      </c>
      <c r="D1037" s="66" t="s">
        <v>31375</v>
      </c>
      <c r="E1037" s="66" t="s">
        <v>6287</v>
      </c>
      <c r="F1037" s="72">
        <v>1</v>
      </c>
      <c r="G1037" s="72">
        <v>3</v>
      </c>
      <c r="H1037" s="72">
        <v>2</v>
      </c>
      <c r="I1037" s="72">
        <v>3</v>
      </c>
      <c r="J1037" s="72">
        <v>1</v>
      </c>
      <c r="K1037" s="72">
        <v>7</v>
      </c>
      <c r="L1037" s="72">
        <v>6</v>
      </c>
    </row>
    <row r="1038" spans="1:12" x14ac:dyDescent="0.25">
      <c r="A1038" s="66" t="s">
        <v>30174</v>
      </c>
      <c r="B1038" s="66" t="s">
        <v>5444</v>
      </c>
      <c r="C1038" s="67">
        <v>0</v>
      </c>
      <c r="D1038" s="66" t="s">
        <v>31376</v>
      </c>
      <c r="E1038" s="66" t="s">
        <v>6288</v>
      </c>
      <c r="F1038" s="72">
        <v>1</v>
      </c>
      <c r="G1038" s="72">
        <v>3</v>
      </c>
      <c r="H1038" s="72">
        <v>2</v>
      </c>
      <c r="I1038" s="72">
        <v>3</v>
      </c>
      <c r="J1038" s="72">
        <v>1</v>
      </c>
      <c r="K1038" s="72">
        <v>7</v>
      </c>
      <c r="L1038" s="72">
        <v>7</v>
      </c>
    </row>
    <row r="1039" spans="1:12" x14ac:dyDescent="0.25">
      <c r="A1039" s="66" t="s">
        <v>30175</v>
      </c>
      <c r="B1039" s="66" t="s">
        <v>5445</v>
      </c>
      <c r="C1039" s="67">
        <v>0</v>
      </c>
      <c r="D1039" s="66" t="s">
        <v>31377</v>
      </c>
      <c r="E1039" s="66" t="s">
        <v>6289</v>
      </c>
      <c r="F1039" s="72">
        <v>1</v>
      </c>
      <c r="G1039" s="72">
        <v>3</v>
      </c>
      <c r="H1039" s="72">
        <v>2</v>
      </c>
      <c r="I1039" s="72">
        <v>3</v>
      </c>
      <c r="J1039" s="72">
        <v>1</v>
      </c>
      <c r="K1039" s="72">
        <v>7</v>
      </c>
      <c r="L1039" s="72">
        <v>8</v>
      </c>
    </row>
    <row r="1040" spans="1:12" x14ac:dyDescent="0.25">
      <c r="A1040" s="66" t="s">
        <v>30176</v>
      </c>
      <c r="B1040" s="66" t="s">
        <v>5446</v>
      </c>
      <c r="C1040" s="67">
        <v>0</v>
      </c>
      <c r="D1040" s="66" t="s">
        <v>31378</v>
      </c>
      <c r="E1040" s="66" t="s">
        <v>424</v>
      </c>
      <c r="F1040" s="72">
        <v>1</v>
      </c>
      <c r="G1040" s="72">
        <v>3</v>
      </c>
      <c r="H1040" s="72">
        <v>2</v>
      </c>
      <c r="I1040" s="72">
        <v>3</v>
      </c>
      <c r="J1040" s="72">
        <v>1</v>
      </c>
      <c r="K1040" s="72">
        <v>8</v>
      </c>
      <c r="L1040" s="72">
        <v>1</v>
      </c>
    </row>
    <row r="1041" spans="1:12" x14ac:dyDescent="0.25">
      <c r="A1041" s="66" t="s">
        <v>30177</v>
      </c>
      <c r="B1041" s="66" t="s">
        <v>5447</v>
      </c>
      <c r="C1041" s="67">
        <v>0</v>
      </c>
      <c r="D1041" s="66" t="s">
        <v>31379</v>
      </c>
      <c r="E1041" s="66" t="s">
        <v>425</v>
      </c>
      <c r="F1041" s="72">
        <v>1</v>
      </c>
      <c r="G1041" s="72">
        <v>3</v>
      </c>
      <c r="H1041" s="72">
        <v>2</v>
      </c>
      <c r="I1041" s="72">
        <v>3</v>
      </c>
      <c r="J1041" s="72">
        <v>1</v>
      </c>
      <c r="K1041" s="72">
        <v>8</v>
      </c>
      <c r="L1041" s="72">
        <v>2</v>
      </c>
    </row>
    <row r="1042" spans="1:12" x14ac:dyDescent="0.25">
      <c r="A1042" s="66" t="s">
        <v>30178</v>
      </c>
      <c r="B1042" s="66" t="s">
        <v>5448</v>
      </c>
      <c r="C1042" s="67">
        <v>0</v>
      </c>
      <c r="D1042" s="66" t="s">
        <v>31380</v>
      </c>
      <c r="E1042" s="66" t="s">
        <v>6290</v>
      </c>
      <c r="F1042" s="72">
        <v>1</v>
      </c>
      <c r="G1042" s="72">
        <v>3</v>
      </c>
      <c r="H1042" s="72">
        <v>2</v>
      </c>
      <c r="I1042" s="72">
        <v>3</v>
      </c>
      <c r="J1042" s="72">
        <v>1</v>
      </c>
      <c r="K1042" s="72">
        <v>8</v>
      </c>
      <c r="L1042" s="72">
        <v>3</v>
      </c>
    </row>
    <row r="1043" spans="1:12" x14ac:dyDescent="0.25">
      <c r="A1043" s="66" t="s">
        <v>30179</v>
      </c>
      <c r="B1043" s="66" t="s">
        <v>5449</v>
      </c>
      <c r="C1043" s="67">
        <v>0</v>
      </c>
      <c r="D1043" s="66" t="s">
        <v>31381</v>
      </c>
      <c r="E1043" s="66" t="s">
        <v>6291</v>
      </c>
      <c r="F1043" s="72">
        <v>1</v>
      </c>
      <c r="G1043" s="72">
        <v>3</v>
      </c>
      <c r="H1043" s="72">
        <v>2</v>
      </c>
      <c r="I1043" s="72">
        <v>3</v>
      </c>
      <c r="J1043" s="72">
        <v>1</v>
      </c>
      <c r="K1043" s="72">
        <v>8</v>
      </c>
      <c r="L1043" s="72">
        <v>4</v>
      </c>
    </row>
    <row r="1044" spans="1:12" x14ac:dyDescent="0.25">
      <c r="A1044" s="66" t="s">
        <v>30180</v>
      </c>
      <c r="B1044" s="66" t="s">
        <v>5450</v>
      </c>
      <c r="C1044" s="67">
        <v>0</v>
      </c>
      <c r="D1044" s="66" t="s">
        <v>31382</v>
      </c>
      <c r="E1044" s="66" t="s">
        <v>426</v>
      </c>
      <c r="F1044" s="72">
        <v>1</v>
      </c>
      <c r="G1044" s="72">
        <v>3</v>
      </c>
      <c r="H1044" s="72">
        <v>2</v>
      </c>
      <c r="I1044" s="72">
        <v>3</v>
      </c>
      <c r="J1044" s="72">
        <v>1</v>
      </c>
      <c r="K1044" s="72">
        <v>9</v>
      </c>
      <c r="L1044" s="72">
        <v>1</v>
      </c>
    </row>
    <row r="1045" spans="1:12" x14ac:dyDescent="0.25">
      <c r="A1045" s="66" t="s">
        <v>30181</v>
      </c>
      <c r="B1045" s="66" t="s">
        <v>5451</v>
      </c>
      <c r="C1045" s="67">
        <v>0</v>
      </c>
      <c r="D1045" s="66" t="s">
        <v>31383</v>
      </c>
      <c r="E1045" s="66" t="s">
        <v>427</v>
      </c>
      <c r="F1045" s="72">
        <v>1</v>
      </c>
      <c r="G1045" s="72">
        <v>3</v>
      </c>
      <c r="H1045" s="72">
        <v>2</v>
      </c>
      <c r="I1045" s="72">
        <v>3</v>
      </c>
      <c r="J1045" s="72">
        <v>1</v>
      </c>
      <c r="K1045" s="72">
        <v>9</v>
      </c>
      <c r="L1045" s="72">
        <v>2</v>
      </c>
    </row>
    <row r="1046" spans="1:12" x14ac:dyDescent="0.25">
      <c r="A1046" s="66" t="s">
        <v>30182</v>
      </c>
      <c r="B1046" s="66" t="s">
        <v>5452</v>
      </c>
      <c r="C1046" s="67">
        <v>0</v>
      </c>
      <c r="D1046" s="66" t="s">
        <v>31384</v>
      </c>
      <c r="E1046" s="66" t="s">
        <v>6292</v>
      </c>
      <c r="F1046" s="72">
        <v>1</v>
      </c>
      <c r="G1046" s="72">
        <v>3</v>
      </c>
      <c r="H1046" s="72">
        <v>2</v>
      </c>
      <c r="I1046" s="72">
        <v>3</v>
      </c>
      <c r="J1046" s="72">
        <v>1</v>
      </c>
      <c r="K1046" s="72">
        <v>9</v>
      </c>
      <c r="L1046" s="72">
        <v>3</v>
      </c>
    </row>
    <row r="1047" spans="1:12" x14ac:dyDescent="0.25">
      <c r="A1047" s="66" t="s">
        <v>30183</v>
      </c>
      <c r="B1047" s="66" t="s">
        <v>5453</v>
      </c>
      <c r="C1047" s="67">
        <v>0</v>
      </c>
      <c r="D1047" s="66" t="s">
        <v>31385</v>
      </c>
      <c r="E1047" s="66" t="s">
        <v>428</v>
      </c>
      <c r="F1047" s="72">
        <v>1</v>
      </c>
      <c r="G1047" s="72">
        <v>3</v>
      </c>
      <c r="H1047" s="72">
        <v>2</v>
      </c>
      <c r="I1047" s="72">
        <v>3</v>
      </c>
      <c r="J1047" s="72">
        <v>1</v>
      </c>
      <c r="K1047" s="72">
        <v>9</v>
      </c>
      <c r="L1047" s="72">
        <v>4</v>
      </c>
    </row>
    <row r="1048" spans="1:12" x14ac:dyDescent="0.25">
      <c r="A1048" s="66" t="s">
        <v>30184</v>
      </c>
      <c r="B1048" s="66" t="s">
        <v>5454</v>
      </c>
      <c r="C1048" s="67">
        <v>0</v>
      </c>
      <c r="D1048" s="66" t="s">
        <v>31386</v>
      </c>
      <c r="E1048" s="66" t="s">
        <v>429</v>
      </c>
      <c r="F1048" s="72">
        <v>1</v>
      </c>
      <c r="G1048" s="72">
        <v>3</v>
      </c>
      <c r="H1048" s="72">
        <v>2</v>
      </c>
      <c r="I1048" s="72">
        <v>3</v>
      </c>
      <c r="J1048" s="72">
        <v>1</v>
      </c>
      <c r="K1048" s="72">
        <v>9</v>
      </c>
      <c r="L1048" s="72">
        <v>5</v>
      </c>
    </row>
    <row r="1049" spans="1:12" x14ac:dyDescent="0.25">
      <c r="A1049" s="66" t="s">
        <v>30185</v>
      </c>
      <c r="B1049" s="66" t="s">
        <v>5455</v>
      </c>
      <c r="C1049" s="67">
        <v>0</v>
      </c>
      <c r="D1049" s="66" t="s">
        <v>31387</v>
      </c>
      <c r="E1049" s="66" t="s">
        <v>430</v>
      </c>
      <c r="F1049" s="72">
        <v>1</v>
      </c>
      <c r="G1049" s="72">
        <v>3</v>
      </c>
      <c r="H1049" s="72">
        <v>2</v>
      </c>
      <c r="I1049" s="72">
        <v>3</v>
      </c>
      <c r="J1049" s="72">
        <v>1</v>
      </c>
      <c r="K1049" s="72">
        <v>9</v>
      </c>
      <c r="L1049" s="72">
        <v>6</v>
      </c>
    </row>
    <row r="1050" spans="1:12" x14ac:dyDescent="0.25">
      <c r="A1050" s="66" t="s">
        <v>30186</v>
      </c>
      <c r="B1050" s="66" t="s">
        <v>5456</v>
      </c>
      <c r="C1050" s="67">
        <v>0</v>
      </c>
      <c r="D1050" s="66" t="s">
        <v>31388</v>
      </c>
      <c r="E1050" s="66" t="s">
        <v>431</v>
      </c>
      <c r="F1050" s="72">
        <v>1</v>
      </c>
      <c r="G1050" s="72">
        <v>3</v>
      </c>
      <c r="H1050" s="72">
        <v>2</v>
      </c>
      <c r="I1050" s="72">
        <v>3</v>
      </c>
      <c r="J1050" s="72">
        <v>1</v>
      </c>
      <c r="K1050" s="72">
        <v>9</v>
      </c>
      <c r="L1050" s="72">
        <v>7</v>
      </c>
    </row>
    <row r="1051" spans="1:12" x14ac:dyDescent="0.25">
      <c r="A1051" s="66" t="s">
        <v>30187</v>
      </c>
      <c r="B1051" s="66" t="s">
        <v>5457</v>
      </c>
      <c r="C1051" s="67">
        <v>0</v>
      </c>
      <c r="D1051" s="66" t="s">
        <v>31389</v>
      </c>
      <c r="E1051" s="66" t="s">
        <v>432</v>
      </c>
      <c r="F1051" s="72">
        <v>1</v>
      </c>
      <c r="G1051" s="72">
        <v>3</v>
      </c>
      <c r="H1051" s="72">
        <v>2</v>
      </c>
      <c r="I1051" s="72">
        <v>3</v>
      </c>
      <c r="J1051" s="72">
        <v>1</v>
      </c>
      <c r="K1051" s="72">
        <v>9</v>
      </c>
      <c r="L1051" s="72">
        <v>8</v>
      </c>
    </row>
    <row r="1052" spans="1:12" x14ac:dyDescent="0.25">
      <c r="A1052" s="66" t="s">
        <v>30188</v>
      </c>
      <c r="B1052" s="66" t="s">
        <v>5458</v>
      </c>
      <c r="C1052" s="67">
        <v>0</v>
      </c>
      <c r="D1052" s="66" t="s">
        <v>31390</v>
      </c>
      <c r="E1052" s="66" t="s">
        <v>6293</v>
      </c>
      <c r="F1052" s="72">
        <v>1</v>
      </c>
      <c r="G1052" s="72">
        <v>3</v>
      </c>
      <c r="H1052" s="72">
        <v>2</v>
      </c>
      <c r="I1052" s="72">
        <v>3</v>
      </c>
      <c r="J1052" s="72">
        <v>1</v>
      </c>
      <c r="K1052" s="72">
        <v>9</v>
      </c>
      <c r="L1052" s="72">
        <v>9</v>
      </c>
    </row>
    <row r="1053" spans="1:12" x14ac:dyDescent="0.25">
      <c r="A1053" s="66" t="s">
        <v>30189</v>
      </c>
      <c r="B1053" s="66" t="s">
        <v>5459</v>
      </c>
      <c r="C1053" s="67">
        <v>0</v>
      </c>
      <c r="D1053" s="66" t="s">
        <v>31391</v>
      </c>
      <c r="E1053" s="66" t="s">
        <v>6294</v>
      </c>
      <c r="F1053" s="72">
        <v>1</v>
      </c>
      <c r="G1053" s="72">
        <v>3</v>
      </c>
      <c r="H1053" s="72">
        <v>2</v>
      </c>
      <c r="I1053" s="72">
        <v>3</v>
      </c>
      <c r="J1053" s="72">
        <v>1</v>
      </c>
      <c r="K1053" s="72">
        <v>9</v>
      </c>
      <c r="L1053" s="72">
        <v>10</v>
      </c>
    </row>
    <row r="1054" spans="1:12" x14ac:dyDescent="0.25">
      <c r="A1054" s="66" t="s">
        <v>30190</v>
      </c>
      <c r="B1054" s="66" t="s">
        <v>5460</v>
      </c>
      <c r="C1054" s="67">
        <v>0</v>
      </c>
      <c r="D1054" s="66" t="s">
        <v>31392</v>
      </c>
      <c r="E1054" s="66" t="s">
        <v>6295</v>
      </c>
      <c r="F1054" s="72">
        <v>1</v>
      </c>
      <c r="G1054" s="72">
        <v>3</v>
      </c>
      <c r="H1054" s="72">
        <v>2</v>
      </c>
      <c r="I1054" s="72">
        <v>3</v>
      </c>
      <c r="J1054" s="72">
        <v>1</v>
      </c>
      <c r="K1054" s="72">
        <v>9</v>
      </c>
      <c r="L1054" s="72">
        <v>11</v>
      </c>
    </row>
    <row r="1055" spans="1:12" x14ac:dyDescent="0.25">
      <c r="A1055" s="66" t="s">
        <v>30191</v>
      </c>
      <c r="B1055" s="66" t="s">
        <v>5461</v>
      </c>
      <c r="C1055" s="67">
        <v>0</v>
      </c>
      <c r="D1055" s="66" t="s">
        <v>31393</v>
      </c>
      <c r="E1055" s="66" t="s">
        <v>6296</v>
      </c>
      <c r="F1055" s="72">
        <v>1</v>
      </c>
      <c r="G1055" s="72">
        <v>3</v>
      </c>
      <c r="H1055" s="72">
        <v>2</v>
      </c>
      <c r="I1055" s="72">
        <v>3</v>
      </c>
      <c r="J1055" s="72">
        <v>1</v>
      </c>
      <c r="K1055" s="72">
        <v>9</v>
      </c>
      <c r="L1055" s="72">
        <v>12</v>
      </c>
    </row>
    <row r="1056" spans="1:12" x14ac:dyDescent="0.25">
      <c r="A1056" s="66" t="s">
        <v>30192</v>
      </c>
      <c r="B1056" s="66" t="s">
        <v>5462</v>
      </c>
      <c r="C1056" s="67">
        <v>0</v>
      </c>
      <c r="D1056" s="66" t="s">
        <v>31394</v>
      </c>
      <c r="E1056" s="66" t="s">
        <v>6297</v>
      </c>
      <c r="F1056" s="72">
        <v>1</v>
      </c>
      <c r="G1056" s="72">
        <v>3</v>
      </c>
      <c r="H1056" s="72">
        <v>2</v>
      </c>
      <c r="I1056" s="72">
        <v>3</v>
      </c>
      <c r="J1056" s="72">
        <v>1</v>
      </c>
      <c r="K1056" s="72">
        <v>9</v>
      </c>
      <c r="L1056" s="72">
        <v>13</v>
      </c>
    </row>
    <row r="1057" spans="1:12" x14ac:dyDescent="0.25">
      <c r="A1057" s="66" t="s">
        <v>30193</v>
      </c>
      <c r="B1057" s="66" t="s">
        <v>5463</v>
      </c>
      <c r="C1057" s="67">
        <v>0</v>
      </c>
      <c r="D1057" s="66" t="s">
        <v>31395</v>
      </c>
      <c r="E1057" s="66" t="s">
        <v>6298</v>
      </c>
      <c r="F1057" s="72">
        <v>1</v>
      </c>
      <c r="G1057" s="72">
        <v>3</v>
      </c>
      <c r="H1057" s="72">
        <v>2</v>
      </c>
      <c r="I1057" s="72">
        <v>3</v>
      </c>
      <c r="J1057" s="72">
        <v>1</v>
      </c>
      <c r="K1057" s="72">
        <v>9</v>
      </c>
      <c r="L1057" s="72">
        <v>14</v>
      </c>
    </row>
    <row r="1058" spans="1:12" x14ac:dyDescent="0.25">
      <c r="A1058" s="66" t="s">
        <v>30194</v>
      </c>
      <c r="B1058" s="66" t="s">
        <v>5464</v>
      </c>
      <c r="C1058" s="67">
        <v>0</v>
      </c>
      <c r="D1058" s="66" t="s">
        <v>31396</v>
      </c>
      <c r="E1058" s="66" t="s">
        <v>433</v>
      </c>
      <c r="F1058" s="72">
        <v>1</v>
      </c>
      <c r="G1058" s="72">
        <v>3</v>
      </c>
      <c r="H1058" s="72">
        <v>2</v>
      </c>
      <c r="I1058" s="72">
        <v>3</v>
      </c>
      <c r="J1058" s="72">
        <v>1</v>
      </c>
      <c r="K1058" s="72">
        <v>9</v>
      </c>
      <c r="L1058" s="72">
        <v>15</v>
      </c>
    </row>
    <row r="1059" spans="1:12" x14ac:dyDescent="0.25">
      <c r="A1059" s="66" t="s">
        <v>30195</v>
      </c>
      <c r="B1059" s="66" t="s">
        <v>5465</v>
      </c>
      <c r="C1059" s="67">
        <v>0</v>
      </c>
      <c r="D1059" s="66" t="s">
        <v>31397</v>
      </c>
      <c r="E1059" s="66" t="s">
        <v>434</v>
      </c>
      <c r="F1059" s="72">
        <v>1</v>
      </c>
      <c r="G1059" s="72">
        <v>3</v>
      </c>
      <c r="H1059" s="72">
        <v>2</v>
      </c>
      <c r="I1059" s="72">
        <v>3</v>
      </c>
      <c r="J1059" s="72">
        <v>1</v>
      </c>
      <c r="K1059" s="72">
        <v>9</v>
      </c>
      <c r="L1059" s="72">
        <v>16</v>
      </c>
    </row>
    <row r="1060" spans="1:12" x14ac:dyDescent="0.25">
      <c r="A1060" s="66" t="s">
        <v>30196</v>
      </c>
      <c r="B1060" s="66" t="s">
        <v>5466</v>
      </c>
      <c r="C1060" s="67">
        <v>0</v>
      </c>
      <c r="D1060" s="66" t="s">
        <v>31398</v>
      </c>
      <c r="E1060" s="66" t="s">
        <v>435</v>
      </c>
      <c r="F1060" s="72">
        <v>1</v>
      </c>
      <c r="G1060" s="72">
        <v>3</v>
      </c>
      <c r="H1060" s="72">
        <v>2</v>
      </c>
      <c r="I1060" s="72">
        <v>3</v>
      </c>
      <c r="J1060" s="72">
        <v>1</v>
      </c>
      <c r="K1060" s="72">
        <v>9</v>
      </c>
      <c r="L1060" s="72">
        <v>17</v>
      </c>
    </row>
    <row r="1061" spans="1:12" x14ac:dyDescent="0.25">
      <c r="A1061" s="66" t="s">
        <v>30197</v>
      </c>
      <c r="B1061" s="66" t="s">
        <v>5467</v>
      </c>
      <c r="C1061" s="67">
        <v>0</v>
      </c>
      <c r="D1061" s="66" t="s">
        <v>31399</v>
      </c>
      <c r="E1061" s="66" t="s">
        <v>6299</v>
      </c>
      <c r="F1061" s="72">
        <v>1</v>
      </c>
      <c r="G1061" s="72">
        <v>3</v>
      </c>
      <c r="H1061" s="72">
        <v>2</v>
      </c>
      <c r="I1061" s="72">
        <v>3</v>
      </c>
      <c r="J1061" s="72">
        <v>1</v>
      </c>
      <c r="K1061" s="72">
        <v>9</v>
      </c>
      <c r="L1061" s="72">
        <v>18</v>
      </c>
    </row>
    <row r="1062" spans="1:12" x14ac:dyDescent="0.25">
      <c r="A1062" s="66" t="s">
        <v>30198</v>
      </c>
      <c r="B1062" s="66" t="s">
        <v>5468</v>
      </c>
      <c r="C1062" s="67">
        <v>0</v>
      </c>
      <c r="D1062" s="66" t="s">
        <v>31400</v>
      </c>
      <c r="E1062" s="66" t="s">
        <v>6300</v>
      </c>
      <c r="F1062" s="72">
        <v>1</v>
      </c>
      <c r="G1062" s="72">
        <v>3</v>
      </c>
      <c r="H1062" s="72">
        <v>2</v>
      </c>
      <c r="I1062" s="72">
        <v>3</v>
      </c>
      <c r="J1062" s="72">
        <v>1</v>
      </c>
      <c r="K1062" s="72">
        <v>9</v>
      </c>
      <c r="L1062" s="72">
        <v>19</v>
      </c>
    </row>
    <row r="1063" spans="1:12" x14ac:dyDescent="0.25">
      <c r="A1063" s="66" t="s">
        <v>30199</v>
      </c>
      <c r="B1063" s="66" t="s">
        <v>5469</v>
      </c>
      <c r="C1063" s="67">
        <v>0</v>
      </c>
      <c r="D1063" s="66" t="s">
        <v>31401</v>
      </c>
      <c r="E1063" s="66" t="s">
        <v>6301</v>
      </c>
      <c r="F1063" s="72">
        <v>1</v>
      </c>
      <c r="G1063" s="72">
        <v>3</v>
      </c>
      <c r="H1063" s="72">
        <v>2</v>
      </c>
      <c r="I1063" s="72">
        <v>3</v>
      </c>
      <c r="J1063" s="72">
        <v>1</v>
      </c>
      <c r="K1063" s="72">
        <v>10</v>
      </c>
      <c r="L1063" s="72">
        <v>1</v>
      </c>
    </row>
    <row r="1064" spans="1:12" x14ac:dyDescent="0.25">
      <c r="A1064" s="66" t="s">
        <v>30200</v>
      </c>
      <c r="B1064" s="66" t="s">
        <v>5470</v>
      </c>
      <c r="C1064" s="67">
        <v>0</v>
      </c>
      <c r="D1064" s="66" t="s">
        <v>31402</v>
      </c>
      <c r="E1064" s="66" t="s">
        <v>436</v>
      </c>
      <c r="F1064" s="72">
        <v>1</v>
      </c>
      <c r="G1064" s="72">
        <v>3</v>
      </c>
      <c r="H1064" s="72">
        <v>2</v>
      </c>
      <c r="I1064" s="72">
        <v>3</v>
      </c>
      <c r="J1064" s="72">
        <v>2</v>
      </c>
      <c r="K1064" s="72">
        <v>1</v>
      </c>
      <c r="L1064" s="72">
        <v>1</v>
      </c>
    </row>
    <row r="1065" spans="1:12" x14ac:dyDescent="0.25">
      <c r="A1065" s="66" t="s">
        <v>30201</v>
      </c>
      <c r="B1065" s="66" t="s">
        <v>5471</v>
      </c>
      <c r="C1065" s="67">
        <v>0</v>
      </c>
      <c r="D1065" s="66" t="s">
        <v>31403</v>
      </c>
      <c r="E1065" s="66" t="s">
        <v>6302</v>
      </c>
      <c r="F1065" s="72">
        <v>1</v>
      </c>
      <c r="G1065" s="72">
        <v>3</v>
      </c>
      <c r="H1065" s="72">
        <v>2</v>
      </c>
      <c r="I1065" s="72">
        <v>3</v>
      </c>
      <c r="J1065" s="72">
        <v>2</v>
      </c>
      <c r="K1065" s="72">
        <v>1</v>
      </c>
      <c r="L1065" s="72">
        <v>2</v>
      </c>
    </row>
    <row r="1066" spans="1:12" x14ac:dyDescent="0.25">
      <c r="A1066" s="66" t="s">
        <v>30202</v>
      </c>
      <c r="B1066" s="66" t="s">
        <v>5472</v>
      </c>
      <c r="C1066" s="67">
        <v>0</v>
      </c>
      <c r="D1066" s="66" t="s">
        <v>31404</v>
      </c>
      <c r="E1066" s="66" t="s">
        <v>437</v>
      </c>
      <c r="F1066" s="72">
        <v>1</v>
      </c>
      <c r="G1066" s="72">
        <v>3</v>
      </c>
      <c r="H1066" s="72">
        <v>2</v>
      </c>
      <c r="I1066" s="72">
        <v>3</v>
      </c>
      <c r="J1066" s="72">
        <v>2</v>
      </c>
      <c r="K1066" s="72">
        <v>1</v>
      </c>
      <c r="L1066" s="72">
        <v>3</v>
      </c>
    </row>
    <row r="1067" spans="1:12" x14ac:dyDescent="0.25">
      <c r="A1067" s="66" t="s">
        <v>30203</v>
      </c>
      <c r="B1067" s="66" t="s">
        <v>5473</v>
      </c>
      <c r="C1067" s="67">
        <v>0</v>
      </c>
      <c r="D1067" s="66" t="s">
        <v>31405</v>
      </c>
      <c r="E1067" s="66" t="s">
        <v>438</v>
      </c>
      <c r="F1067" s="72">
        <v>1</v>
      </c>
      <c r="G1067" s="72">
        <v>3</v>
      </c>
      <c r="H1067" s="72">
        <v>2</v>
      </c>
      <c r="I1067" s="72">
        <v>3</v>
      </c>
      <c r="J1067" s="72">
        <v>2</v>
      </c>
      <c r="K1067" s="72">
        <v>1</v>
      </c>
      <c r="L1067" s="72">
        <v>4</v>
      </c>
    </row>
    <row r="1068" spans="1:12" x14ac:dyDescent="0.25">
      <c r="A1068" s="66" t="s">
        <v>30204</v>
      </c>
      <c r="B1068" s="66" t="s">
        <v>5474</v>
      </c>
      <c r="C1068" s="67">
        <v>0</v>
      </c>
      <c r="D1068" s="66" t="s">
        <v>31406</v>
      </c>
      <c r="E1068" s="66" t="s">
        <v>6303</v>
      </c>
      <c r="F1068" s="72">
        <v>1</v>
      </c>
      <c r="G1068" s="72">
        <v>3</v>
      </c>
      <c r="H1068" s="72">
        <v>2</v>
      </c>
      <c r="I1068" s="72">
        <v>3</v>
      </c>
      <c r="J1068" s="72">
        <v>2</v>
      </c>
      <c r="K1068" s="72">
        <v>1</v>
      </c>
      <c r="L1068" s="72">
        <v>5</v>
      </c>
    </row>
    <row r="1069" spans="1:12" x14ac:dyDescent="0.25">
      <c r="A1069" s="66" t="s">
        <v>30205</v>
      </c>
      <c r="B1069" s="66" t="s">
        <v>5475</v>
      </c>
      <c r="C1069" s="67">
        <v>0</v>
      </c>
      <c r="D1069" s="66" t="s">
        <v>31407</v>
      </c>
      <c r="E1069" s="66" t="s">
        <v>6304</v>
      </c>
      <c r="F1069" s="72">
        <v>1</v>
      </c>
      <c r="G1069" s="72">
        <v>3</v>
      </c>
      <c r="H1069" s="72">
        <v>2</v>
      </c>
      <c r="I1069" s="72">
        <v>3</v>
      </c>
      <c r="J1069" s="72">
        <v>2</v>
      </c>
      <c r="K1069" s="72">
        <v>1</v>
      </c>
      <c r="L1069" s="72">
        <v>6</v>
      </c>
    </row>
    <row r="1070" spans="1:12" x14ac:dyDescent="0.25">
      <c r="A1070" s="66" t="s">
        <v>30206</v>
      </c>
      <c r="B1070" s="66" t="s">
        <v>5476</v>
      </c>
      <c r="C1070" s="67">
        <v>0</v>
      </c>
      <c r="D1070" s="66" t="s">
        <v>31408</v>
      </c>
      <c r="E1070" s="66" t="s">
        <v>439</v>
      </c>
      <c r="F1070" s="72">
        <v>1</v>
      </c>
      <c r="G1070" s="72">
        <v>3</v>
      </c>
      <c r="H1070" s="72">
        <v>2</v>
      </c>
      <c r="I1070" s="72">
        <v>3</v>
      </c>
      <c r="J1070" s="72">
        <v>2</v>
      </c>
      <c r="K1070" s="72">
        <v>1</v>
      </c>
      <c r="L1070" s="72">
        <v>7</v>
      </c>
    </row>
    <row r="1071" spans="1:12" x14ac:dyDescent="0.25">
      <c r="A1071" s="66" t="s">
        <v>30207</v>
      </c>
      <c r="B1071" s="66" t="s">
        <v>5477</v>
      </c>
      <c r="C1071" s="67">
        <v>0</v>
      </c>
      <c r="D1071" s="66" t="s">
        <v>31409</v>
      </c>
      <c r="E1071" s="66" t="s">
        <v>6305</v>
      </c>
      <c r="F1071" s="72">
        <v>1</v>
      </c>
      <c r="G1071" s="72">
        <v>3</v>
      </c>
      <c r="H1071" s="72">
        <v>2</v>
      </c>
      <c r="I1071" s="72">
        <v>3</v>
      </c>
      <c r="J1071" s="72">
        <v>2</v>
      </c>
      <c r="K1071" s="72">
        <v>1</v>
      </c>
      <c r="L1071" s="72">
        <v>8</v>
      </c>
    </row>
    <row r="1072" spans="1:12" x14ac:dyDescent="0.25">
      <c r="A1072" s="66" t="s">
        <v>30208</v>
      </c>
      <c r="B1072" s="66" t="s">
        <v>5478</v>
      </c>
      <c r="C1072" s="67">
        <v>0</v>
      </c>
      <c r="D1072" s="66" t="s">
        <v>31410</v>
      </c>
      <c r="E1072" s="66" t="s">
        <v>6306</v>
      </c>
      <c r="F1072" s="72">
        <v>1</v>
      </c>
      <c r="G1072" s="72">
        <v>3</v>
      </c>
      <c r="H1072" s="72">
        <v>2</v>
      </c>
      <c r="I1072" s="72">
        <v>3</v>
      </c>
      <c r="J1072" s="72">
        <v>2</v>
      </c>
      <c r="K1072" s="72">
        <v>1</v>
      </c>
      <c r="L1072" s="72">
        <v>9</v>
      </c>
    </row>
    <row r="1073" spans="1:12" x14ac:dyDescent="0.25">
      <c r="A1073" s="66" t="s">
        <v>30209</v>
      </c>
      <c r="B1073" s="66" t="s">
        <v>5479</v>
      </c>
      <c r="C1073" s="67">
        <v>0</v>
      </c>
      <c r="D1073" s="66" t="s">
        <v>31411</v>
      </c>
      <c r="E1073" s="66" t="s">
        <v>6307</v>
      </c>
      <c r="F1073" s="72">
        <v>1</v>
      </c>
      <c r="G1073" s="72">
        <v>3</v>
      </c>
      <c r="H1073" s="72">
        <v>2</v>
      </c>
      <c r="I1073" s="72">
        <v>3</v>
      </c>
      <c r="J1073" s="72">
        <v>2</v>
      </c>
      <c r="K1073" s="72">
        <v>1</v>
      </c>
      <c r="L1073" s="72">
        <v>10</v>
      </c>
    </row>
    <row r="1074" spans="1:12" x14ac:dyDescent="0.25">
      <c r="A1074" s="66" t="s">
        <v>30210</v>
      </c>
      <c r="B1074" s="66" t="s">
        <v>5480</v>
      </c>
      <c r="C1074" s="67">
        <v>0</v>
      </c>
      <c r="D1074" s="66" t="s">
        <v>31412</v>
      </c>
      <c r="E1074" s="66" t="s">
        <v>440</v>
      </c>
      <c r="F1074" s="72">
        <v>1</v>
      </c>
      <c r="G1074" s="72">
        <v>3</v>
      </c>
      <c r="H1074" s="72">
        <v>2</v>
      </c>
      <c r="I1074" s="72">
        <v>3</v>
      </c>
      <c r="J1074" s="72">
        <v>2</v>
      </c>
      <c r="K1074" s="72">
        <v>2</v>
      </c>
      <c r="L1074" s="72">
        <v>1</v>
      </c>
    </row>
    <row r="1075" spans="1:12" x14ac:dyDescent="0.25">
      <c r="A1075" s="66" t="s">
        <v>30211</v>
      </c>
      <c r="B1075" s="66" t="s">
        <v>5481</v>
      </c>
      <c r="C1075" s="67">
        <v>0</v>
      </c>
      <c r="D1075" s="66" t="s">
        <v>31413</v>
      </c>
      <c r="E1075" s="66" t="s">
        <v>441</v>
      </c>
      <c r="F1075" s="72">
        <v>1</v>
      </c>
      <c r="G1075" s="72">
        <v>3</v>
      </c>
      <c r="H1075" s="72">
        <v>2</v>
      </c>
      <c r="I1075" s="72">
        <v>3</v>
      </c>
      <c r="J1075" s="72">
        <v>2</v>
      </c>
      <c r="K1075" s="72">
        <v>2</v>
      </c>
      <c r="L1075" s="72">
        <v>2</v>
      </c>
    </row>
    <row r="1076" spans="1:12" x14ac:dyDescent="0.25">
      <c r="A1076" s="66" t="s">
        <v>30212</v>
      </c>
      <c r="B1076" s="66" t="s">
        <v>5482</v>
      </c>
      <c r="C1076" s="67">
        <v>0</v>
      </c>
      <c r="D1076" s="66" t="s">
        <v>31414</v>
      </c>
      <c r="E1076" s="66" t="s">
        <v>442</v>
      </c>
      <c r="F1076" s="72">
        <v>1</v>
      </c>
      <c r="G1076" s="72">
        <v>3</v>
      </c>
      <c r="H1076" s="72">
        <v>2</v>
      </c>
      <c r="I1076" s="72">
        <v>3</v>
      </c>
      <c r="J1076" s="72">
        <v>2</v>
      </c>
      <c r="K1076" s="72">
        <v>2</v>
      </c>
      <c r="L1076" s="72">
        <v>3</v>
      </c>
    </row>
    <row r="1077" spans="1:12" x14ac:dyDescent="0.25">
      <c r="A1077" s="66" t="s">
        <v>30213</v>
      </c>
      <c r="B1077" s="66" t="s">
        <v>5483</v>
      </c>
      <c r="C1077" s="67">
        <v>0</v>
      </c>
      <c r="D1077" s="66" t="s">
        <v>31415</v>
      </c>
      <c r="E1077" s="66" t="s">
        <v>6308</v>
      </c>
      <c r="F1077" s="72">
        <v>1</v>
      </c>
      <c r="G1077" s="72">
        <v>3</v>
      </c>
      <c r="H1077" s="72">
        <v>2</v>
      </c>
      <c r="I1077" s="72">
        <v>3</v>
      </c>
      <c r="J1077" s="72">
        <v>2</v>
      </c>
      <c r="K1077" s="72">
        <v>2</v>
      </c>
      <c r="L1077" s="72">
        <v>4</v>
      </c>
    </row>
    <row r="1078" spans="1:12" x14ac:dyDescent="0.25">
      <c r="A1078" s="66" t="s">
        <v>30214</v>
      </c>
      <c r="B1078" s="66" t="s">
        <v>5484</v>
      </c>
      <c r="C1078" s="67">
        <v>0</v>
      </c>
      <c r="D1078" s="66" t="s">
        <v>31416</v>
      </c>
      <c r="E1078" s="66" t="s">
        <v>6309</v>
      </c>
      <c r="F1078" s="72">
        <v>1</v>
      </c>
      <c r="G1078" s="72">
        <v>3</v>
      </c>
      <c r="H1078" s="72">
        <v>2</v>
      </c>
      <c r="I1078" s="72">
        <v>3</v>
      </c>
      <c r="J1078" s="72">
        <v>2</v>
      </c>
      <c r="K1078" s="72">
        <v>2</v>
      </c>
      <c r="L1078" s="72">
        <v>5</v>
      </c>
    </row>
    <row r="1079" spans="1:12" x14ac:dyDescent="0.25">
      <c r="A1079" s="66" t="s">
        <v>30215</v>
      </c>
      <c r="B1079" s="66" t="s">
        <v>5485</v>
      </c>
      <c r="C1079" s="67">
        <v>0</v>
      </c>
      <c r="D1079" s="66" t="s">
        <v>31417</v>
      </c>
      <c r="E1079" s="66" t="s">
        <v>6258</v>
      </c>
      <c r="F1079" s="72">
        <v>1</v>
      </c>
      <c r="G1079" s="72">
        <v>3</v>
      </c>
      <c r="H1079" s="72">
        <v>2</v>
      </c>
      <c r="I1079" s="72">
        <v>3</v>
      </c>
      <c r="J1079" s="72">
        <v>2</v>
      </c>
      <c r="K1079" s="72">
        <v>2</v>
      </c>
      <c r="L1079" s="72">
        <v>6</v>
      </c>
    </row>
    <row r="1080" spans="1:12" x14ac:dyDescent="0.25">
      <c r="A1080" s="66" t="s">
        <v>30216</v>
      </c>
      <c r="B1080" s="66" t="s">
        <v>5486</v>
      </c>
      <c r="C1080" s="67">
        <v>0</v>
      </c>
      <c r="D1080" s="66" t="s">
        <v>31418</v>
      </c>
      <c r="E1080" s="66" t="s">
        <v>6263</v>
      </c>
      <c r="F1080" s="72">
        <v>1</v>
      </c>
      <c r="G1080" s="72">
        <v>3</v>
      </c>
      <c r="H1080" s="72">
        <v>2</v>
      </c>
      <c r="I1080" s="72">
        <v>3</v>
      </c>
      <c r="J1080" s="72">
        <v>2</v>
      </c>
      <c r="K1080" s="72">
        <v>3</v>
      </c>
      <c r="L1080" s="72">
        <v>1</v>
      </c>
    </row>
    <row r="1081" spans="1:12" x14ac:dyDescent="0.25">
      <c r="A1081" s="66" t="s">
        <v>30217</v>
      </c>
      <c r="B1081" s="66" t="s">
        <v>5487</v>
      </c>
      <c r="C1081" s="67">
        <v>0</v>
      </c>
      <c r="D1081" s="66" t="s">
        <v>31419</v>
      </c>
      <c r="E1081" s="66" t="s">
        <v>6310</v>
      </c>
      <c r="F1081" s="72">
        <v>1</v>
      </c>
      <c r="G1081" s="72">
        <v>3</v>
      </c>
      <c r="H1081" s="72">
        <v>2</v>
      </c>
      <c r="I1081" s="72">
        <v>3</v>
      </c>
      <c r="J1081" s="72">
        <v>2</v>
      </c>
      <c r="K1081" s="72">
        <v>3</v>
      </c>
      <c r="L1081" s="72">
        <v>2</v>
      </c>
    </row>
    <row r="1082" spans="1:12" x14ac:dyDescent="0.25">
      <c r="A1082" s="66" t="s">
        <v>30218</v>
      </c>
      <c r="B1082" s="66" t="s">
        <v>5488</v>
      </c>
      <c r="C1082" s="67">
        <v>0</v>
      </c>
      <c r="D1082" s="66" t="s">
        <v>31420</v>
      </c>
      <c r="E1082" s="66" t="s">
        <v>6311</v>
      </c>
      <c r="F1082" s="72">
        <v>1</v>
      </c>
      <c r="G1082" s="72">
        <v>3</v>
      </c>
      <c r="H1082" s="72">
        <v>2</v>
      </c>
      <c r="I1082" s="72">
        <v>3</v>
      </c>
      <c r="J1082" s="72">
        <v>2</v>
      </c>
      <c r="K1082" s="72">
        <v>3</v>
      </c>
      <c r="L1082" s="72">
        <v>3</v>
      </c>
    </row>
    <row r="1083" spans="1:12" x14ac:dyDescent="0.25">
      <c r="A1083" s="66" t="s">
        <v>30219</v>
      </c>
      <c r="B1083" s="66" t="s">
        <v>5489</v>
      </c>
      <c r="C1083" s="67">
        <v>0</v>
      </c>
      <c r="D1083" s="66" t="s">
        <v>31421</v>
      </c>
      <c r="E1083" s="66" t="s">
        <v>6267</v>
      </c>
      <c r="F1083" s="72">
        <v>1</v>
      </c>
      <c r="G1083" s="72">
        <v>3</v>
      </c>
      <c r="H1083" s="72">
        <v>2</v>
      </c>
      <c r="I1083" s="72">
        <v>3</v>
      </c>
      <c r="J1083" s="72">
        <v>2</v>
      </c>
      <c r="K1083" s="72">
        <v>3</v>
      </c>
      <c r="L1083" s="72">
        <v>4</v>
      </c>
    </row>
    <row r="1084" spans="1:12" x14ac:dyDescent="0.25">
      <c r="A1084" s="66" t="s">
        <v>30220</v>
      </c>
      <c r="B1084" s="66" t="s">
        <v>5490</v>
      </c>
      <c r="C1084" s="67">
        <v>0</v>
      </c>
      <c r="D1084" s="66" t="s">
        <v>31422</v>
      </c>
      <c r="E1084" s="66" t="s">
        <v>443</v>
      </c>
      <c r="F1084" s="72">
        <v>1</v>
      </c>
      <c r="G1084" s="72">
        <v>3</v>
      </c>
      <c r="H1084" s="72">
        <v>2</v>
      </c>
      <c r="I1084" s="72">
        <v>3</v>
      </c>
      <c r="J1084" s="72">
        <v>2</v>
      </c>
      <c r="K1084" s="72">
        <v>4</v>
      </c>
      <c r="L1084" s="72">
        <v>1</v>
      </c>
    </row>
    <row r="1085" spans="1:12" x14ac:dyDescent="0.25">
      <c r="A1085" s="66" t="s">
        <v>30221</v>
      </c>
      <c r="B1085" s="66" t="s">
        <v>5491</v>
      </c>
      <c r="C1085" s="67">
        <v>0</v>
      </c>
      <c r="D1085" s="66" t="s">
        <v>31423</v>
      </c>
      <c r="E1085" s="66" t="s">
        <v>444</v>
      </c>
      <c r="F1085" s="72">
        <v>1</v>
      </c>
      <c r="G1085" s="72">
        <v>3</v>
      </c>
      <c r="H1085" s="72">
        <v>2</v>
      </c>
      <c r="I1085" s="72">
        <v>3</v>
      </c>
      <c r="J1085" s="72">
        <v>2</v>
      </c>
      <c r="K1085" s="72">
        <v>4</v>
      </c>
      <c r="L1085" s="72">
        <v>2</v>
      </c>
    </row>
    <row r="1086" spans="1:12" x14ac:dyDescent="0.25">
      <c r="A1086" s="66" t="s">
        <v>30329</v>
      </c>
      <c r="B1086" s="66" t="s">
        <v>5492</v>
      </c>
      <c r="C1086" s="67">
        <v>0</v>
      </c>
      <c r="D1086" s="66" t="s">
        <v>31424</v>
      </c>
      <c r="E1086" s="66" t="s">
        <v>6312</v>
      </c>
      <c r="F1086" s="72">
        <v>1</v>
      </c>
      <c r="G1086" s="72">
        <v>3</v>
      </c>
      <c r="H1086" s="72">
        <v>2</v>
      </c>
      <c r="I1086" s="72">
        <v>3</v>
      </c>
      <c r="J1086" s="72">
        <v>2</v>
      </c>
      <c r="K1086" s="72">
        <v>4</v>
      </c>
      <c r="L1086" s="72">
        <v>3</v>
      </c>
    </row>
    <row r="1087" spans="1:12" x14ac:dyDescent="0.25">
      <c r="A1087" s="66" t="s">
        <v>30330</v>
      </c>
      <c r="B1087" s="66" t="s">
        <v>5493</v>
      </c>
      <c r="C1087" s="67">
        <v>0</v>
      </c>
      <c r="D1087" s="66" t="s">
        <v>31425</v>
      </c>
      <c r="E1087" s="66" t="s">
        <v>6313</v>
      </c>
      <c r="F1087" s="72">
        <v>1</v>
      </c>
      <c r="G1087" s="72">
        <v>3</v>
      </c>
      <c r="H1087" s="72">
        <v>2</v>
      </c>
      <c r="I1087" s="72">
        <v>3</v>
      </c>
      <c r="J1087" s="72">
        <v>2</v>
      </c>
      <c r="K1087" s="72">
        <v>4</v>
      </c>
      <c r="L1087" s="72">
        <v>4</v>
      </c>
    </row>
    <row r="1088" spans="1:12" x14ac:dyDescent="0.25">
      <c r="A1088" s="66" t="s">
        <v>30331</v>
      </c>
      <c r="B1088" s="66" t="s">
        <v>5494</v>
      </c>
      <c r="C1088" s="67">
        <v>0</v>
      </c>
      <c r="D1088" s="66" t="s">
        <v>31426</v>
      </c>
      <c r="E1088" s="66" t="s">
        <v>6314</v>
      </c>
      <c r="F1088" s="72">
        <v>1</v>
      </c>
      <c r="G1088" s="72">
        <v>3</v>
      </c>
      <c r="H1088" s="72">
        <v>2</v>
      </c>
      <c r="I1088" s="72">
        <v>3</v>
      </c>
      <c r="J1088" s="72">
        <v>2</v>
      </c>
      <c r="K1088" s="72">
        <v>4</v>
      </c>
      <c r="L1088" s="72">
        <v>5</v>
      </c>
    </row>
    <row r="1089" spans="1:12" x14ac:dyDescent="0.25">
      <c r="A1089" s="66" t="s">
        <v>30332</v>
      </c>
      <c r="B1089" s="66" t="s">
        <v>5495</v>
      </c>
      <c r="C1089" s="67">
        <v>0</v>
      </c>
      <c r="D1089" s="66" t="s">
        <v>31427</v>
      </c>
      <c r="E1089" s="66" t="s">
        <v>6315</v>
      </c>
      <c r="F1089" s="72">
        <v>1</v>
      </c>
      <c r="G1089" s="72">
        <v>3</v>
      </c>
      <c r="H1089" s="72">
        <v>2</v>
      </c>
      <c r="I1089" s="72">
        <v>3</v>
      </c>
      <c r="J1089" s="72">
        <v>2</v>
      </c>
      <c r="K1089" s="72">
        <v>4</v>
      </c>
      <c r="L1089" s="72">
        <v>6</v>
      </c>
    </row>
    <row r="1090" spans="1:12" x14ac:dyDescent="0.25">
      <c r="A1090" s="66" t="s">
        <v>30333</v>
      </c>
      <c r="B1090" s="66" t="s">
        <v>5496</v>
      </c>
      <c r="C1090" s="67">
        <v>0</v>
      </c>
      <c r="D1090" s="66" t="s">
        <v>31428</v>
      </c>
      <c r="E1090" s="66" t="s">
        <v>6316</v>
      </c>
      <c r="F1090" s="72">
        <v>1</v>
      </c>
      <c r="G1090" s="72">
        <v>3</v>
      </c>
      <c r="H1090" s="72">
        <v>2</v>
      </c>
      <c r="I1090" s="72">
        <v>3</v>
      </c>
      <c r="J1090" s="72">
        <v>2</v>
      </c>
      <c r="K1090" s="72">
        <v>4</v>
      </c>
      <c r="L1090" s="72">
        <v>7</v>
      </c>
    </row>
    <row r="1091" spans="1:12" x14ac:dyDescent="0.25">
      <c r="A1091" s="66" t="s">
        <v>30222</v>
      </c>
      <c r="B1091" s="66" t="s">
        <v>5497</v>
      </c>
      <c r="C1091" s="67">
        <v>0</v>
      </c>
      <c r="D1091" s="66" t="s">
        <v>31429</v>
      </c>
      <c r="E1091" s="66" t="s">
        <v>446</v>
      </c>
      <c r="F1091" s="72">
        <v>1</v>
      </c>
      <c r="G1091" s="72">
        <v>3</v>
      </c>
      <c r="H1091" s="72">
        <v>2</v>
      </c>
      <c r="I1091" s="72">
        <v>3</v>
      </c>
      <c r="J1091" s="72">
        <v>2</v>
      </c>
      <c r="K1091" s="72">
        <v>5</v>
      </c>
      <c r="L1091" s="72">
        <v>1</v>
      </c>
    </row>
    <row r="1092" spans="1:12" x14ac:dyDescent="0.25">
      <c r="A1092" s="66" t="s">
        <v>30223</v>
      </c>
      <c r="B1092" s="66" t="s">
        <v>5025</v>
      </c>
      <c r="C1092" s="67">
        <v>0</v>
      </c>
      <c r="D1092" s="66" t="s">
        <v>31430</v>
      </c>
      <c r="E1092" s="66" t="s">
        <v>6317</v>
      </c>
      <c r="F1092" s="72">
        <v>1</v>
      </c>
      <c r="G1092" s="72">
        <v>3</v>
      </c>
      <c r="H1092" s="72">
        <v>2</v>
      </c>
      <c r="I1092" s="72">
        <v>3</v>
      </c>
      <c r="J1092" s="72">
        <v>2</v>
      </c>
      <c r="K1092" s="72">
        <v>5</v>
      </c>
      <c r="L1092" s="72">
        <v>2</v>
      </c>
    </row>
    <row r="1093" spans="1:12" x14ac:dyDescent="0.25">
      <c r="A1093" s="66" t="s">
        <v>30224</v>
      </c>
      <c r="B1093" s="66" t="s">
        <v>5026</v>
      </c>
      <c r="C1093" s="67">
        <v>0</v>
      </c>
      <c r="D1093" s="66" t="s">
        <v>31431</v>
      </c>
      <c r="E1093" s="66" t="s">
        <v>447</v>
      </c>
      <c r="F1093" s="72">
        <v>1</v>
      </c>
      <c r="G1093" s="72">
        <v>3</v>
      </c>
      <c r="H1093" s="72">
        <v>2</v>
      </c>
      <c r="I1093" s="72">
        <v>3</v>
      </c>
      <c r="J1093" s="72">
        <v>2</v>
      </c>
      <c r="K1093" s="72">
        <v>5</v>
      </c>
      <c r="L1093" s="72">
        <v>3</v>
      </c>
    </row>
    <row r="1094" spans="1:12" x14ac:dyDescent="0.25">
      <c r="A1094" s="66" t="s">
        <v>30225</v>
      </c>
      <c r="B1094" s="66" t="s">
        <v>5498</v>
      </c>
      <c r="C1094" s="67">
        <v>0</v>
      </c>
      <c r="D1094" s="66" t="s">
        <v>31432</v>
      </c>
      <c r="E1094" s="66" t="s">
        <v>448</v>
      </c>
      <c r="F1094" s="72">
        <v>1</v>
      </c>
      <c r="G1094" s="72">
        <v>3</v>
      </c>
      <c r="H1094" s="72">
        <v>2</v>
      </c>
      <c r="I1094" s="72">
        <v>3</v>
      </c>
      <c r="J1094" s="72">
        <v>2</v>
      </c>
      <c r="K1094" s="72">
        <v>5</v>
      </c>
      <c r="L1094" s="72">
        <v>4</v>
      </c>
    </row>
    <row r="1095" spans="1:12" x14ac:dyDescent="0.25">
      <c r="A1095" s="66" t="s">
        <v>30226</v>
      </c>
      <c r="B1095" s="66" t="s">
        <v>5024</v>
      </c>
      <c r="C1095" s="67">
        <v>0</v>
      </c>
      <c r="D1095" s="66" t="s">
        <v>31433</v>
      </c>
      <c r="E1095" s="66" t="s">
        <v>6318</v>
      </c>
      <c r="F1095" s="72">
        <v>1</v>
      </c>
      <c r="G1095" s="72">
        <v>3</v>
      </c>
      <c r="H1095" s="72">
        <v>2</v>
      </c>
      <c r="I1095" s="72">
        <v>3</v>
      </c>
      <c r="J1095" s="72">
        <v>2</v>
      </c>
      <c r="K1095" s="72">
        <v>5</v>
      </c>
      <c r="L1095" s="72">
        <v>5</v>
      </c>
    </row>
    <row r="1096" spans="1:12" x14ac:dyDescent="0.25">
      <c r="A1096" s="66" t="s">
        <v>30227</v>
      </c>
      <c r="B1096" s="66" t="s">
        <v>5027</v>
      </c>
      <c r="C1096" s="67">
        <v>0</v>
      </c>
      <c r="D1096" s="66" t="s">
        <v>31434</v>
      </c>
      <c r="E1096" s="66" t="s">
        <v>449</v>
      </c>
      <c r="F1096" s="72">
        <v>1</v>
      </c>
      <c r="G1096" s="72">
        <v>3</v>
      </c>
      <c r="H1096" s="72">
        <v>2</v>
      </c>
      <c r="I1096" s="72">
        <v>3</v>
      </c>
      <c r="J1096" s="72">
        <v>2</v>
      </c>
      <c r="K1096" s="72">
        <v>5</v>
      </c>
      <c r="L1096" s="72">
        <v>6</v>
      </c>
    </row>
    <row r="1097" spans="1:12" x14ac:dyDescent="0.25">
      <c r="A1097" s="66" t="s">
        <v>30228</v>
      </c>
      <c r="B1097" s="66" t="s">
        <v>5028</v>
      </c>
      <c r="C1097" s="67">
        <v>0</v>
      </c>
      <c r="D1097" s="66" t="s">
        <v>31435</v>
      </c>
      <c r="E1097" s="66" t="s">
        <v>6319</v>
      </c>
      <c r="F1097" s="72">
        <v>1</v>
      </c>
      <c r="G1097" s="72">
        <v>3</v>
      </c>
      <c r="H1097" s="72">
        <v>2</v>
      </c>
      <c r="I1097" s="72">
        <v>3</v>
      </c>
      <c r="J1097" s="72">
        <v>2</v>
      </c>
      <c r="K1097" s="72">
        <v>5</v>
      </c>
      <c r="L1097" s="72">
        <v>7</v>
      </c>
    </row>
    <row r="1098" spans="1:12" x14ac:dyDescent="0.25">
      <c r="A1098" s="66" t="s">
        <v>30229</v>
      </c>
      <c r="B1098" s="66" t="s">
        <v>5499</v>
      </c>
      <c r="C1098" s="67">
        <v>0</v>
      </c>
      <c r="D1098" s="66" t="s">
        <v>31436</v>
      </c>
      <c r="E1098" s="66" t="s">
        <v>450</v>
      </c>
      <c r="F1098" s="72">
        <v>1</v>
      </c>
      <c r="G1098" s="72">
        <v>3</v>
      </c>
      <c r="H1098" s="72">
        <v>2</v>
      </c>
      <c r="I1098" s="72">
        <v>3</v>
      </c>
      <c r="J1098" s="72">
        <v>2</v>
      </c>
      <c r="K1098" s="72">
        <v>5</v>
      </c>
      <c r="L1098" s="72">
        <v>8</v>
      </c>
    </row>
    <row r="1099" spans="1:12" x14ac:dyDescent="0.25">
      <c r="A1099" s="66" t="s">
        <v>30230</v>
      </c>
      <c r="B1099" s="66" t="s">
        <v>5500</v>
      </c>
      <c r="C1099" s="67">
        <v>0</v>
      </c>
      <c r="D1099" s="66" t="s">
        <v>31437</v>
      </c>
      <c r="E1099" s="66" t="s">
        <v>451</v>
      </c>
      <c r="F1099" s="72">
        <v>1</v>
      </c>
      <c r="G1099" s="72">
        <v>3</v>
      </c>
      <c r="H1099" s="72">
        <v>2</v>
      </c>
      <c r="I1099" s="72">
        <v>3</v>
      </c>
      <c r="J1099" s="72">
        <v>2</v>
      </c>
      <c r="K1099" s="72">
        <v>5</v>
      </c>
      <c r="L1099" s="72">
        <v>9</v>
      </c>
    </row>
    <row r="1100" spans="1:12" x14ac:dyDescent="0.25">
      <c r="A1100" s="66" t="s">
        <v>30334</v>
      </c>
      <c r="B1100" s="66" t="s">
        <v>5501</v>
      </c>
      <c r="C1100" s="67">
        <v>0</v>
      </c>
      <c r="D1100" s="66" t="s">
        <v>31438</v>
      </c>
      <c r="E1100" s="66" t="s">
        <v>6320</v>
      </c>
      <c r="F1100" s="72">
        <v>1</v>
      </c>
      <c r="G1100" s="72">
        <v>3</v>
      </c>
      <c r="H1100" s="72">
        <v>2</v>
      </c>
      <c r="I1100" s="72">
        <v>3</v>
      </c>
      <c r="J1100" s="72">
        <v>2</v>
      </c>
      <c r="K1100" s="72">
        <v>5</v>
      </c>
      <c r="L1100" s="72">
        <v>10</v>
      </c>
    </row>
    <row r="1101" spans="1:12" x14ac:dyDescent="0.25">
      <c r="A1101" s="66" t="s">
        <v>30335</v>
      </c>
      <c r="B1101" s="66" t="s">
        <v>5502</v>
      </c>
      <c r="C1101" s="67">
        <v>0</v>
      </c>
      <c r="D1101" s="66" t="s">
        <v>31439</v>
      </c>
      <c r="E1101" s="66" t="s">
        <v>6321</v>
      </c>
      <c r="F1101" s="72">
        <v>1</v>
      </c>
      <c r="G1101" s="72">
        <v>3</v>
      </c>
      <c r="H1101" s="72">
        <v>2</v>
      </c>
      <c r="I1101" s="72">
        <v>3</v>
      </c>
      <c r="J1101" s="72">
        <v>2</v>
      </c>
      <c r="K1101" s="72">
        <v>5</v>
      </c>
      <c r="L1101" s="72">
        <v>11</v>
      </c>
    </row>
    <row r="1102" spans="1:12" x14ac:dyDescent="0.25">
      <c r="A1102" s="66" t="s">
        <v>30336</v>
      </c>
      <c r="B1102" s="66" t="s">
        <v>5503</v>
      </c>
      <c r="C1102" s="67">
        <v>0</v>
      </c>
      <c r="D1102" s="66" t="s">
        <v>31440</v>
      </c>
      <c r="E1102" s="66" t="s">
        <v>6322</v>
      </c>
      <c r="F1102" s="72">
        <v>1</v>
      </c>
      <c r="G1102" s="72">
        <v>3</v>
      </c>
      <c r="H1102" s="72">
        <v>2</v>
      </c>
      <c r="I1102" s="72">
        <v>3</v>
      </c>
      <c r="J1102" s="72">
        <v>2</v>
      </c>
      <c r="K1102" s="72">
        <v>5</v>
      </c>
      <c r="L1102" s="72">
        <v>12</v>
      </c>
    </row>
    <row r="1103" spans="1:12" x14ac:dyDescent="0.25">
      <c r="A1103" s="66" t="s">
        <v>30337</v>
      </c>
      <c r="B1103" s="66" t="s">
        <v>5504</v>
      </c>
      <c r="C1103" s="67">
        <v>0</v>
      </c>
      <c r="D1103" s="66" t="s">
        <v>31441</v>
      </c>
      <c r="E1103" s="66" t="s">
        <v>6323</v>
      </c>
      <c r="F1103" s="72">
        <v>1</v>
      </c>
      <c r="G1103" s="72">
        <v>3</v>
      </c>
      <c r="H1103" s="72">
        <v>2</v>
      </c>
      <c r="I1103" s="72">
        <v>3</v>
      </c>
      <c r="J1103" s="72">
        <v>2</v>
      </c>
      <c r="K1103" s="72">
        <v>5</v>
      </c>
      <c r="L1103" s="72">
        <v>13</v>
      </c>
    </row>
    <row r="1104" spans="1:12" x14ac:dyDescent="0.25">
      <c r="A1104" s="66" t="s">
        <v>30338</v>
      </c>
      <c r="B1104" s="66" t="s">
        <v>5505</v>
      </c>
      <c r="C1104" s="67">
        <v>0</v>
      </c>
      <c r="D1104" s="66" t="s">
        <v>31442</v>
      </c>
      <c r="E1104" s="66" t="s">
        <v>6324</v>
      </c>
      <c r="F1104" s="72">
        <v>1</v>
      </c>
      <c r="G1104" s="72">
        <v>3</v>
      </c>
      <c r="H1104" s="72">
        <v>2</v>
      </c>
      <c r="I1104" s="72">
        <v>3</v>
      </c>
      <c r="J1104" s="72">
        <v>2</v>
      </c>
      <c r="K1104" s="72">
        <v>5</v>
      </c>
      <c r="L1104" s="72">
        <v>14</v>
      </c>
    </row>
    <row r="1105" spans="1:12" x14ac:dyDescent="0.25">
      <c r="A1105" s="66" t="s">
        <v>30339</v>
      </c>
      <c r="B1105" s="66" t="s">
        <v>5506</v>
      </c>
      <c r="C1105" s="67">
        <v>0</v>
      </c>
      <c r="D1105" s="66" t="s">
        <v>31443</v>
      </c>
      <c r="E1105" s="66" t="s">
        <v>6325</v>
      </c>
      <c r="F1105" s="72">
        <v>1</v>
      </c>
      <c r="G1105" s="72">
        <v>3</v>
      </c>
      <c r="H1105" s="72">
        <v>2</v>
      </c>
      <c r="I1105" s="72">
        <v>3</v>
      </c>
      <c r="J1105" s="72">
        <v>2</v>
      </c>
      <c r="K1105" s="72">
        <v>5</v>
      </c>
      <c r="L1105" s="72">
        <v>15</v>
      </c>
    </row>
    <row r="1106" spans="1:12" x14ac:dyDescent="0.25">
      <c r="D1106" s="66" t="s">
        <v>31444</v>
      </c>
      <c r="E1106" s="66" t="s">
        <v>6326</v>
      </c>
      <c r="F1106" s="72">
        <v>1</v>
      </c>
      <c r="G1106" s="72">
        <v>3</v>
      </c>
      <c r="H1106" s="72">
        <v>2</v>
      </c>
      <c r="I1106" s="72">
        <v>3</v>
      </c>
      <c r="J1106" s="72">
        <v>2</v>
      </c>
      <c r="K1106" s="72">
        <v>5</v>
      </c>
      <c r="L1106" s="72">
        <v>16</v>
      </c>
    </row>
    <row r="1107" spans="1:12" x14ac:dyDescent="0.25">
      <c r="D1107" s="66" t="s">
        <v>31445</v>
      </c>
      <c r="E1107" s="66" t="s">
        <v>6327</v>
      </c>
      <c r="F1107" s="72">
        <v>1</v>
      </c>
      <c r="G1107" s="72">
        <v>3</v>
      </c>
      <c r="H1107" s="72">
        <v>2</v>
      </c>
      <c r="I1107" s="72">
        <v>3</v>
      </c>
      <c r="J1107" s="72">
        <v>2</v>
      </c>
      <c r="K1107" s="72">
        <v>5</v>
      </c>
      <c r="L1107" s="72">
        <v>17</v>
      </c>
    </row>
    <row r="1108" spans="1:12" x14ac:dyDescent="0.25">
      <c r="D1108" s="66" t="s">
        <v>31446</v>
      </c>
      <c r="E1108" s="66" t="s">
        <v>6328</v>
      </c>
      <c r="F1108" s="72">
        <v>1</v>
      </c>
      <c r="G1108" s="72">
        <v>3</v>
      </c>
      <c r="H1108" s="72">
        <v>2</v>
      </c>
      <c r="I1108" s="72">
        <v>3</v>
      </c>
      <c r="J1108" s="72">
        <v>2</v>
      </c>
      <c r="K1108" s="72">
        <v>5</v>
      </c>
      <c r="L1108" s="72">
        <v>18</v>
      </c>
    </row>
    <row r="1109" spans="1:12" x14ac:dyDescent="0.25">
      <c r="D1109" s="66" t="s">
        <v>31447</v>
      </c>
      <c r="E1109" s="66" t="s">
        <v>6329</v>
      </c>
      <c r="F1109" s="72">
        <v>1</v>
      </c>
      <c r="G1109" s="72">
        <v>3</v>
      </c>
      <c r="H1109" s="72">
        <v>2</v>
      </c>
      <c r="I1109" s="72">
        <v>3</v>
      </c>
      <c r="J1109" s="72">
        <v>2</v>
      </c>
      <c r="K1109" s="72">
        <v>5</v>
      </c>
      <c r="L1109" s="72">
        <v>19</v>
      </c>
    </row>
    <row r="1110" spans="1:12" x14ac:dyDescent="0.25">
      <c r="D1110" s="66" t="s">
        <v>31448</v>
      </c>
      <c r="E1110" s="66" t="s">
        <v>6330</v>
      </c>
      <c r="F1110" s="72">
        <v>1</v>
      </c>
      <c r="G1110" s="72">
        <v>3</v>
      </c>
      <c r="H1110" s="72">
        <v>2</v>
      </c>
      <c r="I1110" s="72">
        <v>3</v>
      </c>
      <c r="J1110" s="72">
        <v>2</v>
      </c>
      <c r="K1110" s="72">
        <v>5</v>
      </c>
      <c r="L1110" s="72">
        <v>20</v>
      </c>
    </row>
    <row r="1111" spans="1:12" x14ac:dyDescent="0.25">
      <c r="D1111" s="66" t="s">
        <v>31449</v>
      </c>
      <c r="E1111" s="66" t="s">
        <v>6331</v>
      </c>
      <c r="F1111" s="72">
        <v>1</v>
      </c>
      <c r="G1111" s="72">
        <v>3</v>
      </c>
      <c r="H1111" s="72">
        <v>2</v>
      </c>
      <c r="I1111" s="72">
        <v>3</v>
      </c>
      <c r="J1111" s="72">
        <v>2</v>
      </c>
      <c r="K1111" s="72">
        <v>5</v>
      </c>
      <c r="L1111" s="72">
        <v>21</v>
      </c>
    </row>
    <row r="1112" spans="1:12" x14ac:dyDescent="0.25">
      <c r="D1112" s="66" t="s">
        <v>31450</v>
      </c>
      <c r="E1112" s="66" t="s">
        <v>6332</v>
      </c>
      <c r="F1112" s="72">
        <v>1</v>
      </c>
      <c r="G1112" s="72">
        <v>3</v>
      </c>
      <c r="H1112" s="72">
        <v>2</v>
      </c>
      <c r="I1112" s="72">
        <v>3</v>
      </c>
      <c r="J1112" s="72">
        <v>2</v>
      </c>
      <c r="K1112" s="72">
        <v>5</v>
      </c>
      <c r="L1112" s="72">
        <v>22</v>
      </c>
    </row>
    <row r="1113" spans="1:12" x14ac:dyDescent="0.25">
      <c r="D1113" s="66" t="s">
        <v>31451</v>
      </c>
      <c r="E1113" s="66" t="s">
        <v>6333</v>
      </c>
      <c r="F1113" s="72">
        <v>1</v>
      </c>
      <c r="G1113" s="72">
        <v>3</v>
      </c>
      <c r="H1113" s="72">
        <v>2</v>
      </c>
      <c r="I1113" s="72">
        <v>3</v>
      </c>
      <c r="J1113" s="72">
        <v>2</v>
      </c>
      <c r="K1113" s="72">
        <v>5</v>
      </c>
      <c r="L1113" s="72">
        <v>23</v>
      </c>
    </row>
    <row r="1114" spans="1:12" x14ac:dyDescent="0.25">
      <c r="D1114" s="66" t="s">
        <v>31452</v>
      </c>
      <c r="E1114" s="66" t="s">
        <v>6334</v>
      </c>
      <c r="F1114" s="72">
        <v>1</v>
      </c>
      <c r="G1114" s="72">
        <v>3</v>
      </c>
      <c r="H1114" s="72">
        <v>2</v>
      </c>
      <c r="I1114" s="72">
        <v>3</v>
      </c>
      <c r="J1114" s="72">
        <v>2</v>
      </c>
      <c r="K1114" s="72">
        <v>5</v>
      </c>
      <c r="L1114" s="72">
        <v>24</v>
      </c>
    </row>
    <row r="1115" spans="1:12" x14ac:dyDescent="0.25">
      <c r="D1115" s="66" t="s">
        <v>31453</v>
      </c>
      <c r="E1115" s="66" t="s">
        <v>6335</v>
      </c>
      <c r="F1115" s="72">
        <v>1</v>
      </c>
      <c r="G1115" s="72">
        <v>3</v>
      </c>
      <c r="H1115" s="72">
        <v>2</v>
      </c>
      <c r="I1115" s="72">
        <v>3</v>
      </c>
      <c r="J1115" s="72">
        <v>2</v>
      </c>
      <c r="K1115" s="72">
        <v>5</v>
      </c>
      <c r="L1115" s="72">
        <v>25</v>
      </c>
    </row>
    <row r="1116" spans="1:12" x14ac:dyDescent="0.25">
      <c r="D1116" s="66" t="s">
        <v>31454</v>
      </c>
      <c r="E1116" s="66" t="s">
        <v>6336</v>
      </c>
      <c r="F1116" s="72">
        <v>1</v>
      </c>
      <c r="G1116" s="72">
        <v>3</v>
      </c>
      <c r="H1116" s="72">
        <v>2</v>
      </c>
      <c r="I1116" s="72">
        <v>3</v>
      </c>
      <c r="J1116" s="72">
        <v>2</v>
      </c>
      <c r="K1116" s="72">
        <v>5</v>
      </c>
      <c r="L1116" s="72">
        <v>26</v>
      </c>
    </row>
    <row r="1117" spans="1:12" x14ac:dyDescent="0.25">
      <c r="D1117" s="66" t="s">
        <v>31455</v>
      </c>
      <c r="E1117" s="66" t="s">
        <v>6337</v>
      </c>
      <c r="F1117" s="72">
        <v>1</v>
      </c>
      <c r="G1117" s="72">
        <v>3</v>
      </c>
      <c r="H1117" s="72">
        <v>2</v>
      </c>
      <c r="I1117" s="72">
        <v>3</v>
      </c>
      <c r="J1117" s="72">
        <v>2</v>
      </c>
      <c r="K1117" s="72">
        <v>5</v>
      </c>
      <c r="L1117" s="72">
        <v>27</v>
      </c>
    </row>
    <row r="1118" spans="1:12" x14ac:dyDescent="0.25">
      <c r="D1118" s="66" t="s">
        <v>31456</v>
      </c>
      <c r="E1118" s="66" t="s">
        <v>6338</v>
      </c>
      <c r="F1118" s="72">
        <v>1</v>
      </c>
      <c r="G1118" s="72">
        <v>3</v>
      </c>
      <c r="H1118" s="72">
        <v>2</v>
      </c>
      <c r="I1118" s="72">
        <v>3</v>
      </c>
      <c r="J1118" s="72">
        <v>2</v>
      </c>
      <c r="K1118" s="72">
        <v>5</v>
      </c>
      <c r="L1118" s="72">
        <v>28</v>
      </c>
    </row>
    <row r="1119" spans="1:12" x14ac:dyDescent="0.25">
      <c r="D1119" s="66" t="s">
        <v>31457</v>
      </c>
      <c r="E1119" s="66" t="s">
        <v>6339</v>
      </c>
      <c r="F1119" s="72">
        <v>1</v>
      </c>
      <c r="G1119" s="72">
        <v>3</v>
      </c>
      <c r="H1119" s="72">
        <v>2</v>
      </c>
      <c r="I1119" s="72">
        <v>3</v>
      </c>
      <c r="J1119" s="72">
        <v>2</v>
      </c>
      <c r="K1119" s="72">
        <v>5</v>
      </c>
      <c r="L1119" s="72">
        <v>29</v>
      </c>
    </row>
    <row r="1120" spans="1:12" x14ac:dyDescent="0.25">
      <c r="D1120" s="66" t="s">
        <v>31458</v>
      </c>
      <c r="E1120" s="66" t="s">
        <v>6340</v>
      </c>
      <c r="F1120" s="72">
        <v>1</v>
      </c>
      <c r="G1120" s="72">
        <v>3</v>
      </c>
      <c r="H1120" s="72">
        <v>2</v>
      </c>
      <c r="I1120" s="72">
        <v>3</v>
      </c>
      <c r="J1120" s="72">
        <v>2</v>
      </c>
      <c r="K1120" s="72">
        <v>5</v>
      </c>
      <c r="L1120" s="72">
        <v>30</v>
      </c>
    </row>
    <row r="1121" spans="4:12" x14ac:dyDescent="0.25">
      <c r="D1121" s="66" t="s">
        <v>31459</v>
      </c>
      <c r="E1121" s="66" t="s">
        <v>6341</v>
      </c>
      <c r="F1121" s="72">
        <v>1</v>
      </c>
      <c r="G1121" s="72">
        <v>3</v>
      </c>
      <c r="H1121" s="72">
        <v>2</v>
      </c>
      <c r="I1121" s="72">
        <v>3</v>
      </c>
      <c r="J1121" s="72">
        <v>2</v>
      </c>
      <c r="K1121" s="72">
        <v>5</v>
      </c>
      <c r="L1121" s="72">
        <v>31</v>
      </c>
    </row>
    <row r="1122" spans="4:12" x14ac:dyDescent="0.25">
      <c r="D1122" s="66" t="s">
        <v>31460</v>
      </c>
      <c r="E1122" s="66" t="s">
        <v>6342</v>
      </c>
      <c r="F1122" s="72">
        <v>1</v>
      </c>
      <c r="G1122" s="72">
        <v>3</v>
      </c>
      <c r="H1122" s="72">
        <v>2</v>
      </c>
      <c r="I1122" s="72">
        <v>3</v>
      </c>
      <c r="J1122" s="72">
        <v>2</v>
      </c>
      <c r="K1122" s="72">
        <v>5</v>
      </c>
      <c r="L1122" s="72">
        <v>32</v>
      </c>
    </row>
    <row r="1123" spans="4:12" x14ac:dyDescent="0.25">
      <c r="D1123" s="66" t="s">
        <v>31461</v>
      </c>
      <c r="E1123" s="66" t="s">
        <v>452</v>
      </c>
      <c r="F1123" s="72">
        <v>1</v>
      </c>
      <c r="G1123" s="72">
        <v>3</v>
      </c>
      <c r="H1123" s="72">
        <v>2</v>
      </c>
      <c r="I1123" s="72">
        <v>3</v>
      </c>
      <c r="J1123" s="72">
        <v>2</v>
      </c>
      <c r="K1123" s="72">
        <v>6</v>
      </c>
      <c r="L1123" s="72">
        <v>1</v>
      </c>
    </row>
    <row r="1124" spans="4:12" x14ac:dyDescent="0.25">
      <c r="D1124" s="66" t="s">
        <v>31462</v>
      </c>
      <c r="E1124" s="66" t="s">
        <v>6343</v>
      </c>
      <c r="F1124" s="72">
        <v>1</v>
      </c>
      <c r="G1124" s="72">
        <v>3</v>
      </c>
      <c r="H1124" s="72">
        <v>2</v>
      </c>
      <c r="I1124" s="72">
        <v>3</v>
      </c>
      <c r="J1124" s="72">
        <v>2</v>
      </c>
      <c r="K1124" s="72">
        <v>6</v>
      </c>
      <c r="L1124" s="72">
        <v>2</v>
      </c>
    </row>
    <row r="1125" spans="4:12" x14ac:dyDescent="0.25">
      <c r="D1125" s="66" t="s">
        <v>31463</v>
      </c>
      <c r="E1125" s="66" t="s">
        <v>6344</v>
      </c>
      <c r="F1125" s="72">
        <v>1</v>
      </c>
      <c r="G1125" s="72">
        <v>3</v>
      </c>
      <c r="H1125" s="72">
        <v>2</v>
      </c>
      <c r="I1125" s="72">
        <v>3</v>
      </c>
      <c r="J1125" s="72">
        <v>2</v>
      </c>
      <c r="K1125" s="72">
        <v>6</v>
      </c>
      <c r="L1125" s="72">
        <v>3</v>
      </c>
    </row>
    <row r="1126" spans="4:12" x14ac:dyDescent="0.25">
      <c r="D1126" s="66" t="s">
        <v>31464</v>
      </c>
      <c r="E1126" s="66" t="s">
        <v>6345</v>
      </c>
      <c r="F1126" s="72">
        <v>1</v>
      </c>
      <c r="G1126" s="72">
        <v>3</v>
      </c>
      <c r="H1126" s="72">
        <v>2</v>
      </c>
      <c r="I1126" s="72">
        <v>3</v>
      </c>
      <c r="J1126" s="72">
        <v>2</v>
      </c>
      <c r="K1126" s="72">
        <v>6</v>
      </c>
      <c r="L1126" s="72">
        <v>4</v>
      </c>
    </row>
    <row r="1127" spans="4:12" x14ac:dyDescent="0.25">
      <c r="D1127" s="66" t="s">
        <v>31465</v>
      </c>
      <c r="E1127" s="66" t="s">
        <v>6346</v>
      </c>
      <c r="F1127" s="72">
        <v>1</v>
      </c>
      <c r="G1127" s="72">
        <v>3</v>
      </c>
      <c r="H1127" s="72">
        <v>2</v>
      </c>
      <c r="I1127" s="72">
        <v>3</v>
      </c>
      <c r="J1127" s="72">
        <v>2</v>
      </c>
      <c r="K1127" s="72">
        <v>6</v>
      </c>
      <c r="L1127" s="72">
        <v>5</v>
      </c>
    </row>
    <row r="1128" spans="4:12" x14ac:dyDescent="0.25">
      <c r="D1128" s="66" t="s">
        <v>31466</v>
      </c>
      <c r="E1128" s="66" t="s">
        <v>6347</v>
      </c>
      <c r="F1128" s="72">
        <v>1</v>
      </c>
      <c r="G1128" s="72">
        <v>3</v>
      </c>
      <c r="H1128" s="72">
        <v>2</v>
      </c>
      <c r="I1128" s="72">
        <v>3</v>
      </c>
      <c r="J1128" s="72">
        <v>2</v>
      </c>
      <c r="K1128" s="72">
        <v>6</v>
      </c>
      <c r="L1128" s="72">
        <v>6</v>
      </c>
    </row>
    <row r="1129" spans="4:12" x14ac:dyDescent="0.25">
      <c r="D1129" s="66" t="s">
        <v>31467</v>
      </c>
      <c r="E1129" s="66" t="s">
        <v>6348</v>
      </c>
      <c r="F1129" s="72">
        <v>1</v>
      </c>
      <c r="G1129" s="72">
        <v>3</v>
      </c>
      <c r="H1129" s="72">
        <v>2</v>
      </c>
      <c r="I1129" s="72">
        <v>3</v>
      </c>
      <c r="J1129" s="72">
        <v>2</v>
      </c>
      <c r="K1129" s="72">
        <v>6</v>
      </c>
      <c r="L1129" s="72">
        <v>7</v>
      </c>
    </row>
    <row r="1130" spans="4:12" x14ac:dyDescent="0.25">
      <c r="D1130" s="66" t="s">
        <v>31468</v>
      </c>
      <c r="E1130" s="66" t="s">
        <v>6349</v>
      </c>
      <c r="F1130" s="72">
        <v>1</v>
      </c>
      <c r="G1130" s="72">
        <v>3</v>
      </c>
      <c r="H1130" s="72">
        <v>2</v>
      </c>
      <c r="I1130" s="72">
        <v>3</v>
      </c>
      <c r="J1130" s="72">
        <v>2</v>
      </c>
      <c r="K1130" s="72">
        <v>6</v>
      </c>
      <c r="L1130" s="72">
        <v>8</v>
      </c>
    </row>
    <row r="1131" spans="4:12" x14ac:dyDescent="0.25">
      <c r="D1131" s="66" t="s">
        <v>31469</v>
      </c>
      <c r="E1131" s="66" t="s">
        <v>453</v>
      </c>
      <c r="F1131" s="72">
        <v>1</v>
      </c>
      <c r="G1131" s="72">
        <v>3</v>
      </c>
      <c r="H1131" s="72">
        <v>2</v>
      </c>
      <c r="I1131" s="72">
        <v>3</v>
      </c>
      <c r="J1131" s="72">
        <v>2</v>
      </c>
      <c r="K1131" s="72">
        <v>6</v>
      </c>
      <c r="L1131" s="72">
        <v>9</v>
      </c>
    </row>
    <row r="1132" spans="4:12" x14ac:dyDescent="0.25">
      <c r="D1132" s="66" t="s">
        <v>31470</v>
      </c>
      <c r="E1132" s="66" t="s">
        <v>6350</v>
      </c>
      <c r="F1132" s="72">
        <v>1</v>
      </c>
      <c r="G1132" s="72">
        <v>3</v>
      </c>
      <c r="H1132" s="72">
        <v>2</v>
      </c>
      <c r="I1132" s="72">
        <v>3</v>
      </c>
      <c r="J1132" s="72">
        <v>2</v>
      </c>
      <c r="K1132" s="72">
        <v>6</v>
      </c>
      <c r="L1132" s="72">
        <v>10</v>
      </c>
    </row>
    <row r="1133" spans="4:12" x14ac:dyDescent="0.25">
      <c r="D1133" s="66" t="s">
        <v>31471</v>
      </c>
      <c r="E1133" s="66" t="s">
        <v>6351</v>
      </c>
      <c r="F1133" s="72">
        <v>1</v>
      </c>
      <c r="G1133" s="72">
        <v>3</v>
      </c>
      <c r="H1133" s="72">
        <v>2</v>
      </c>
      <c r="I1133" s="72">
        <v>3</v>
      </c>
      <c r="J1133" s="72">
        <v>2</v>
      </c>
      <c r="K1133" s="72">
        <v>6</v>
      </c>
      <c r="L1133" s="72">
        <v>11</v>
      </c>
    </row>
    <row r="1134" spans="4:12" x14ac:dyDescent="0.25">
      <c r="D1134" s="66" t="s">
        <v>31472</v>
      </c>
      <c r="E1134" s="66" t="s">
        <v>6352</v>
      </c>
      <c r="F1134" s="72">
        <v>1</v>
      </c>
      <c r="G1134" s="72">
        <v>3</v>
      </c>
      <c r="H1134" s="72">
        <v>2</v>
      </c>
      <c r="I1134" s="72">
        <v>3</v>
      </c>
      <c r="J1134" s="72">
        <v>2</v>
      </c>
      <c r="K1134" s="72">
        <v>6</v>
      </c>
      <c r="L1134" s="72">
        <v>12</v>
      </c>
    </row>
    <row r="1135" spans="4:12" x14ac:dyDescent="0.25">
      <c r="D1135" s="66" t="s">
        <v>31473</v>
      </c>
      <c r="E1135" s="66" t="s">
        <v>6353</v>
      </c>
      <c r="F1135" s="72">
        <v>1</v>
      </c>
      <c r="G1135" s="72">
        <v>3</v>
      </c>
      <c r="H1135" s="72">
        <v>2</v>
      </c>
      <c r="I1135" s="72">
        <v>3</v>
      </c>
      <c r="J1135" s="72">
        <v>2</v>
      </c>
      <c r="K1135" s="72">
        <v>6</v>
      </c>
      <c r="L1135" s="72">
        <v>13</v>
      </c>
    </row>
    <row r="1136" spans="4:12" x14ac:dyDescent="0.25">
      <c r="D1136" s="66" t="s">
        <v>31474</v>
      </c>
      <c r="E1136" s="66" t="s">
        <v>6354</v>
      </c>
      <c r="F1136" s="72">
        <v>1</v>
      </c>
      <c r="G1136" s="72">
        <v>3</v>
      </c>
      <c r="H1136" s="72">
        <v>2</v>
      </c>
      <c r="I1136" s="72">
        <v>3</v>
      </c>
      <c r="J1136" s="72">
        <v>2</v>
      </c>
      <c r="K1136" s="72">
        <v>6</v>
      </c>
      <c r="L1136" s="72">
        <v>14</v>
      </c>
    </row>
    <row r="1137" spans="4:12" x14ac:dyDescent="0.25">
      <c r="D1137" s="66" t="s">
        <v>31475</v>
      </c>
      <c r="E1137" s="66" t="s">
        <v>6355</v>
      </c>
      <c r="F1137" s="72">
        <v>1</v>
      </c>
      <c r="G1137" s="72">
        <v>3</v>
      </c>
      <c r="H1137" s="72">
        <v>2</v>
      </c>
      <c r="I1137" s="72">
        <v>3</v>
      </c>
      <c r="J1137" s="72">
        <v>2</v>
      </c>
      <c r="K1137" s="72">
        <v>6</v>
      </c>
      <c r="L1137" s="72">
        <v>15</v>
      </c>
    </row>
    <row r="1138" spans="4:12" x14ac:dyDescent="0.25">
      <c r="D1138" s="66" t="s">
        <v>31476</v>
      </c>
      <c r="E1138" s="66" t="s">
        <v>6356</v>
      </c>
      <c r="F1138" s="72">
        <v>1</v>
      </c>
      <c r="G1138" s="72">
        <v>3</v>
      </c>
      <c r="H1138" s="72">
        <v>2</v>
      </c>
      <c r="I1138" s="72">
        <v>3</v>
      </c>
      <c r="J1138" s="72">
        <v>2</v>
      </c>
      <c r="K1138" s="72">
        <v>6</v>
      </c>
      <c r="L1138" s="72">
        <v>16</v>
      </c>
    </row>
    <row r="1139" spans="4:12" x14ac:dyDescent="0.25">
      <c r="D1139" s="66" t="s">
        <v>31477</v>
      </c>
      <c r="E1139" s="66" t="s">
        <v>6357</v>
      </c>
      <c r="F1139" s="72">
        <v>1</v>
      </c>
      <c r="G1139" s="72">
        <v>3</v>
      </c>
      <c r="H1139" s="72">
        <v>2</v>
      </c>
      <c r="I1139" s="72">
        <v>3</v>
      </c>
      <c r="J1139" s="72">
        <v>2</v>
      </c>
      <c r="K1139" s="72">
        <v>6</v>
      </c>
      <c r="L1139" s="72">
        <v>17</v>
      </c>
    </row>
    <row r="1140" spans="4:12" x14ac:dyDescent="0.25">
      <c r="D1140" s="66" t="s">
        <v>31478</v>
      </c>
      <c r="E1140" s="66" t="s">
        <v>454</v>
      </c>
      <c r="F1140" s="72">
        <v>1</v>
      </c>
      <c r="G1140" s="72">
        <v>3</v>
      </c>
      <c r="H1140" s="72">
        <v>2</v>
      </c>
      <c r="I1140" s="72">
        <v>3</v>
      </c>
      <c r="J1140" s="72">
        <v>2</v>
      </c>
      <c r="K1140" s="72">
        <v>7</v>
      </c>
      <c r="L1140" s="72">
        <v>1</v>
      </c>
    </row>
    <row r="1141" spans="4:12" x14ac:dyDescent="0.25">
      <c r="D1141" s="66" t="s">
        <v>31479</v>
      </c>
      <c r="E1141" s="66" t="s">
        <v>455</v>
      </c>
      <c r="F1141" s="72">
        <v>1</v>
      </c>
      <c r="G1141" s="72">
        <v>3</v>
      </c>
      <c r="H1141" s="72">
        <v>2</v>
      </c>
      <c r="I1141" s="72">
        <v>3</v>
      </c>
      <c r="J1141" s="72">
        <v>2</v>
      </c>
      <c r="K1141" s="72">
        <v>7</v>
      </c>
      <c r="L1141" s="72">
        <v>2</v>
      </c>
    </row>
    <row r="1142" spans="4:12" x14ac:dyDescent="0.25">
      <c r="D1142" s="66" t="s">
        <v>31480</v>
      </c>
      <c r="E1142" s="66" t="s">
        <v>456</v>
      </c>
      <c r="F1142" s="72">
        <v>1</v>
      </c>
      <c r="G1142" s="72">
        <v>3</v>
      </c>
      <c r="H1142" s="72">
        <v>2</v>
      </c>
      <c r="I1142" s="72">
        <v>3</v>
      </c>
      <c r="J1142" s="72">
        <v>2</v>
      </c>
      <c r="K1142" s="72">
        <v>7</v>
      </c>
      <c r="L1142" s="72">
        <v>3</v>
      </c>
    </row>
    <row r="1143" spans="4:12" x14ac:dyDescent="0.25">
      <c r="D1143" s="66" t="s">
        <v>31481</v>
      </c>
      <c r="E1143" s="66" t="s">
        <v>457</v>
      </c>
      <c r="F1143" s="72">
        <v>1</v>
      </c>
      <c r="G1143" s="72">
        <v>3</v>
      </c>
      <c r="H1143" s="72">
        <v>2</v>
      </c>
      <c r="I1143" s="72">
        <v>3</v>
      </c>
      <c r="J1143" s="72">
        <v>2</v>
      </c>
      <c r="K1143" s="72">
        <v>7</v>
      </c>
      <c r="L1143" s="72">
        <v>4</v>
      </c>
    </row>
    <row r="1144" spans="4:12" x14ac:dyDescent="0.25">
      <c r="D1144" s="66" t="s">
        <v>31482</v>
      </c>
      <c r="E1144" s="66" t="s">
        <v>458</v>
      </c>
      <c r="F1144" s="72">
        <v>1</v>
      </c>
      <c r="G1144" s="72">
        <v>3</v>
      </c>
      <c r="H1144" s="72">
        <v>2</v>
      </c>
      <c r="I1144" s="72">
        <v>3</v>
      </c>
      <c r="J1144" s="72">
        <v>2</v>
      </c>
      <c r="K1144" s="72">
        <v>7</v>
      </c>
      <c r="L1144" s="72">
        <v>5</v>
      </c>
    </row>
    <row r="1145" spans="4:12" x14ac:dyDescent="0.25">
      <c r="D1145" s="66" t="s">
        <v>31483</v>
      </c>
      <c r="E1145" s="66" t="s">
        <v>459</v>
      </c>
      <c r="F1145" s="72">
        <v>1</v>
      </c>
      <c r="G1145" s="72">
        <v>3</v>
      </c>
      <c r="H1145" s="72">
        <v>2</v>
      </c>
      <c r="I1145" s="72">
        <v>3</v>
      </c>
      <c r="J1145" s="72">
        <v>2</v>
      </c>
      <c r="K1145" s="72">
        <v>7</v>
      </c>
      <c r="L1145" s="72">
        <v>6</v>
      </c>
    </row>
    <row r="1146" spans="4:12" x14ac:dyDescent="0.25">
      <c r="D1146" s="66" t="s">
        <v>31484</v>
      </c>
      <c r="E1146" s="66" t="s">
        <v>460</v>
      </c>
      <c r="F1146" s="72">
        <v>1</v>
      </c>
      <c r="G1146" s="72">
        <v>3</v>
      </c>
      <c r="H1146" s="72">
        <v>2</v>
      </c>
      <c r="I1146" s="72">
        <v>3</v>
      </c>
      <c r="J1146" s="72">
        <v>2</v>
      </c>
      <c r="K1146" s="72">
        <v>7</v>
      </c>
      <c r="L1146" s="72">
        <v>7</v>
      </c>
    </row>
    <row r="1147" spans="4:12" x14ac:dyDescent="0.25">
      <c r="D1147" s="66" t="s">
        <v>31485</v>
      </c>
      <c r="E1147" s="66" t="s">
        <v>461</v>
      </c>
      <c r="F1147" s="72">
        <v>1</v>
      </c>
      <c r="G1147" s="72">
        <v>3</v>
      </c>
      <c r="H1147" s="72">
        <v>2</v>
      </c>
      <c r="I1147" s="72">
        <v>3</v>
      </c>
      <c r="J1147" s="72">
        <v>2</v>
      </c>
      <c r="K1147" s="72">
        <v>7</v>
      </c>
      <c r="L1147" s="72">
        <v>8</v>
      </c>
    </row>
    <row r="1148" spans="4:12" x14ac:dyDescent="0.25">
      <c r="D1148" s="66" t="s">
        <v>31486</v>
      </c>
      <c r="E1148" s="66" t="s">
        <v>6358</v>
      </c>
      <c r="F1148" s="72">
        <v>1</v>
      </c>
      <c r="G1148" s="72">
        <v>3</v>
      </c>
      <c r="H1148" s="72">
        <v>2</v>
      </c>
      <c r="I1148" s="72">
        <v>3</v>
      </c>
      <c r="J1148" s="72">
        <v>2</v>
      </c>
      <c r="K1148" s="72">
        <v>7</v>
      </c>
      <c r="L1148" s="72">
        <v>9</v>
      </c>
    </row>
    <row r="1149" spans="4:12" x14ac:dyDescent="0.25">
      <c r="D1149" s="66" t="s">
        <v>31487</v>
      </c>
      <c r="E1149" s="66" t="s">
        <v>6359</v>
      </c>
      <c r="F1149" s="72">
        <v>1</v>
      </c>
      <c r="G1149" s="72">
        <v>3</v>
      </c>
      <c r="H1149" s="72">
        <v>2</v>
      </c>
      <c r="I1149" s="72">
        <v>3</v>
      </c>
      <c r="J1149" s="72">
        <v>2</v>
      </c>
      <c r="K1149" s="72">
        <v>8</v>
      </c>
      <c r="L1149" s="72">
        <v>1</v>
      </c>
    </row>
    <row r="1150" spans="4:12" x14ac:dyDescent="0.25">
      <c r="D1150" s="66" t="s">
        <v>31488</v>
      </c>
      <c r="E1150" s="66" t="s">
        <v>463</v>
      </c>
      <c r="F1150" s="72">
        <v>1</v>
      </c>
      <c r="G1150" s="72">
        <v>3</v>
      </c>
      <c r="H1150" s="72">
        <v>2</v>
      </c>
      <c r="I1150" s="72">
        <v>3</v>
      </c>
      <c r="J1150" s="72">
        <v>2</v>
      </c>
      <c r="K1150" s="72">
        <v>8</v>
      </c>
      <c r="L1150" s="72">
        <v>2</v>
      </c>
    </row>
    <row r="1151" spans="4:12" x14ac:dyDescent="0.25">
      <c r="D1151" s="66" t="s">
        <v>31489</v>
      </c>
      <c r="E1151" s="66" t="s">
        <v>464</v>
      </c>
      <c r="F1151" s="72">
        <v>1</v>
      </c>
      <c r="G1151" s="72">
        <v>3</v>
      </c>
      <c r="H1151" s="72">
        <v>2</v>
      </c>
      <c r="I1151" s="72">
        <v>3</v>
      </c>
      <c r="J1151" s="72">
        <v>2</v>
      </c>
      <c r="K1151" s="72">
        <v>8</v>
      </c>
      <c r="L1151" s="72">
        <v>3</v>
      </c>
    </row>
    <row r="1152" spans="4:12" x14ac:dyDescent="0.25">
      <c r="D1152" s="66" t="s">
        <v>31490</v>
      </c>
      <c r="E1152" s="66" t="s">
        <v>465</v>
      </c>
      <c r="F1152" s="72">
        <v>1</v>
      </c>
      <c r="G1152" s="72">
        <v>3</v>
      </c>
      <c r="H1152" s="72">
        <v>2</v>
      </c>
      <c r="I1152" s="72">
        <v>3</v>
      </c>
      <c r="J1152" s="72">
        <v>2</v>
      </c>
      <c r="K1152" s="72">
        <v>8</v>
      </c>
      <c r="L1152" s="72">
        <v>4</v>
      </c>
    </row>
    <row r="1153" spans="4:12" x14ac:dyDescent="0.25">
      <c r="D1153" s="66" t="s">
        <v>31491</v>
      </c>
      <c r="E1153" s="66" t="s">
        <v>466</v>
      </c>
      <c r="F1153" s="72">
        <v>1</v>
      </c>
      <c r="G1153" s="72">
        <v>3</v>
      </c>
      <c r="H1153" s="72">
        <v>2</v>
      </c>
      <c r="I1153" s="72">
        <v>3</v>
      </c>
      <c r="J1153" s="72">
        <v>2</v>
      </c>
      <c r="K1153" s="72">
        <v>8</v>
      </c>
      <c r="L1153" s="72">
        <v>5</v>
      </c>
    </row>
    <row r="1154" spans="4:12" x14ac:dyDescent="0.25">
      <c r="D1154" s="66" t="s">
        <v>31492</v>
      </c>
      <c r="E1154" s="66" t="s">
        <v>467</v>
      </c>
      <c r="F1154" s="72">
        <v>1</v>
      </c>
      <c r="G1154" s="72">
        <v>3</v>
      </c>
      <c r="H1154" s="72">
        <v>2</v>
      </c>
      <c r="I1154" s="72">
        <v>3</v>
      </c>
      <c r="J1154" s="72">
        <v>2</v>
      </c>
      <c r="K1154" s="72">
        <v>8</v>
      </c>
      <c r="L1154" s="72">
        <v>6</v>
      </c>
    </row>
    <row r="1155" spans="4:12" x14ac:dyDescent="0.25">
      <c r="D1155" s="66" t="s">
        <v>31493</v>
      </c>
      <c r="E1155" s="66" t="s">
        <v>6360</v>
      </c>
      <c r="F1155" s="72">
        <v>1</v>
      </c>
      <c r="G1155" s="72">
        <v>3</v>
      </c>
      <c r="H1155" s="72">
        <v>2</v>
      </c>
      <c r="I1155" s="72">
        <v>3</v>
      </c>
      <c r="J1155" s="72">
        <v>2</v>
      </c>
      <c r="K1155" s="72">
        <v>8</v>
      </c>
      <c r="L1155" s="72">
        <v>7</v>
      </c>
    </row>
    <row r="1156" spans="4:12" x14ac:dyDescent="0.25">
      <c r="D1156" s="66" t="s">
        <v>31494</v>
      </c>
      <c r="E1156" s="66" t="s">
        <v>6361</v>
      </c>
      <c r="F1156" s="72">
        <v>1</v>
      </c>
      <c r="G1156" s="72">
        <v>3</v>
      </c>
      <c r="H1156" s="72">
        <v>2</v>
      </c>
      <c r="I1156" s="72">
        <v>3</v>
      </c>
      <c r="J1156" s="72">
        <v>2</v>
      </c>
      <c r="K1156" s="72">
        <v>8</v>
      </c>
      <c r="L1156" s="72">
        <v>8</v>
      </c>
    </row>
    <row r="1157" spans="4:12" x14ac:dyDescent="0.25">
      <c r="D1157" s="66" t="s">
        <v>31495</v>
      </c>
      <c r="E1157" s="66" t="s">
        <v>6362</v>
      </c>
      <c r="F1157" s="72">
        <v>1</v>
      </c>
      <c r="G1157" s="72">
        <v>3</v>
      </c>
      <c r="H1157" s="72">
        <v>2</v>
      </c>
      <c r="I1157" s="72">
        <v>3</v>
      </c>
      <c r="J1157" s="72">
        <v>2</v>
      </c>
      <c r="K1157" s="72">
        <v>8</v>
      </c>
      <c r="L1157" s="72">
        <v>9</v>
      </c>
    </row>
    <row r="1158" spans="4:12" x14ac:dyDescent="0.25">
      <c r="D1158" s="66" t="s">
        <v>31496</v>
      </c>
      <c r="E1158" s="66" t="s">
        <v>468</v>
      </c>
      <c r="F1158" s="72">
        <v>1</v>
      </c>
      <c r="G1158" s="72">
        <v>3</v>
      </c>
      <c r="H1158" s="72">
        <v>2</v>
      </c>
      <c r="I1158" s="72">
        <v>3</v>
      </c>
      <c r="J1158" s="72">
        <v>2</v>
      </c>
      <c r="K1158" s="72">
        <v>8</v>
      </c>
      <c r="L1158" s="72">
        <v>10</v>
      </c>
    </row>
    <row r="1159" spans="4:12" x14ac:dyDescent="0.25">
      <c r="D1159" s="66" t="s">
        <v>31497</v>
      </c>
      <c r="E1159" s="66" t="s">
        <v>469</v>
      </c>
      <c r="F1159" s="72">
        <v>1</v>
      </c>
      <c r="G1159" s="72">
        <v>3</v>
      </c>
      <c r="H1159" s="72">
        <v>2</v>
      </c>
      <c r="I1159" s="72">
        <v>3</v>
      </c>
      <c r="J1159" s="72">
        <v>2</v>
      </c>
      <c r="K1159" s="72">
        <v>8</v>
      </c>
      <c r="L1159" s="72">
        <v>11</v>
      </c>
    </row>
    <row r="1160" spans="4:12" x14ac:dyDescent="0.25">
      <c r="D1160" s="66" t="s">
        <v>31498</v>
      </c>
      <c r="E1160" s="66" t="s">
        <v>6363</v>
      </c>
      <c r="F1160" s="72">
        <v>1</v>
      </c>
      <c r="G1160" s="72">
        <v>3</v>
      </c>
      <c r="H1160" s="72">
        <v>2</v>
      </c>
      <c r="I1160" s="72">
        <v>3</v>
      </c>
      <c r="J1160" s="72">
        <v>2</v>
      </c>
      <c r="K1160" s="72">
        <v>8</v>
      </c>
      <c r="L1160" s="72">
        <v>12</v>
      </c>
    </row>
    <row r="1161" spans="4:12" x14ac:dyDescent="0.25">
      <c r="D1161" s="66" t="s">
        <v>31499</v>
      </c>
      <c r="E1161" s="66" t="s">
        <v>6364</v>
      </c>
      <c r="F1161" s="72">
        <v>1</v>
      </c>
      <c r="G1161" s="72">
        <v>3</v>
      </c>
      <c r="H1161" s="72">
        <v>2</v>
      </c>
      <c r="I1161" s="72">
        <v>3</v>
      </c>
      <c r="J1161" s="72">
        <v>2</v>
      </c>
      <c r="K1161" s="72">
        <v>8</v>
      </c>
      <c r="L1161" s="72">
        <v>13</v>
      </c>
    </row>
    <row r="1162" spans="4:12" x14ac:dyDescent="0.25">
      <c r="D1162" s="66" t="s">
        <v>31500</v>
      </c>
      <c r="E1162" s="66" t="s">
        <v>6365</v>
      </c>
      <c r="F1162" s="72">
        <v>1</v>
      </c>
      <c r="G1162" s="72">
        <v>3</v>
      </c>
      <c r="H1162" s="72">
        <v>2</v>
      </c>
      <c r="I1162" s="72">
        <v>3</v>
      </c>
      <c r="J1162" s="72">
        <v>2</v>
      </c>
      <c r="K1162" s="72">
        <v>8</v>
      </c>
      <c r="L1162" s="72">
        <v>14</v>
      </c>
    </row>
    <row r="1163" spans="4:12" x14ac:dyDescent="0.25">
      <c r="D1163" s="66" t="s">
        <v>31501</v>
      </c>
      <c r="E1163" s="66" t="s">
        <v>6366</v>
      </c>
      <c r="F1163" s="72">
        <v>1</v>
      </c>
      <c r="G1163" s="72">
        <v>3</v>
      </c>
      <c r="H1163" s="72">
        <v>2</v>
      </c>
      <c r="I1163" s="72">
        <v>3</v>
      </c>
      <c r="J1163" s="72">
        <v>2</v>
      </c>
      <c r="K1163" s="72">
        <v>8</v>
      </c>
      <c r="L1163" s="72">
        <v>15</v>
      </c>
    </row>
    <row r="1164" spans="4:12" x14ac:dyDescent="0.25">
      <c r="D1164" s="66" t="s">
        <v>31502</v>
      </c>
      <c r="E1164" s="66" t="s">
        <v>6367</v>
      </c>
      <c r="F1164" s="72">
        <v>1</v>
      </c>
      <c r="G1164" s="72">
        <v>3</v>
      </c>
      <c r="H1164" s="72">
        <v>2</v>
      </c>
      <c r="I1164" s="72">
        <v>3</v>
      </c>
      <c r="J1164" s="72">
        <v>2</v>
      </c>
      <c r="K1164" s="72">
        <v>8</v>
      </c>
      <c r="L1164" s="72">
        <v>16</v>
      </c>
    </row>
    <row r="1165" spans="4:12" x14ac:dyDescent="0.25">
      <c r="D1165" s="66" t="s">
        <v>31503</v>
      </c>
      <c r="E1165" s="66" t="s">
        <v>6368</v>
      </c>
      <c r="F1165" s="72">
        <v>1</v>
      </c>
      <c r="G1165" s="72">
        <v>3</v>
      </c>
      <c r="H1165" s="72">
        <v>2</v>
      </c>
      <c r="I1165" s="72">
        <v>3</v>
      </c>
      <c r="J1165" s="72">
        <v>2</v>
      </c>
      <c r="K1165" s="72">
        <v>8</v>
      </c>
      <c r="L1165" s="72">
        <v>17</v>
      </c>
    </row>
    <row r="1166" spans="4:12" x14ac:dyDescent="0.25">
      <c r="D1166" s="66" t="s">
        <v>31504</v>
      </c>
      <c r="E1166" s="66" t="s">
        <v>470</v>
      </c>
      <c r="F1166" s="72">
        <v>1</v>
      </c>
      <c r="G1166" s="72">
        <v>3</v>
      </c>
      <c r="H1166" s="72">
        <v>2</v>
      </c>
      <c r="I1166" s="72">
        <v>3</v>
      </c>
      <c r="J1166" s="72">
        <v>2</v>
      </c>
      <c r="K1166" s="72">
        <v>8</v>
      </c>
      <c r="L1166" s="72">
        <v>18</v>
      </c>
    </row>
    <row r="1167" spans="4:12" x14ac:dyDescent="0.25">
      <c r="D1167" s="66" t="s">
        <v>31505</v>
      </c>
      <c r="E1167" s="66" t="s">
        <v>471</v>
      </c>
      <c r="F1167" s="72">
        <v>1</v>
      </c>
      <c r="G1167" s="72">
        <v>3</v>
      </c>
      <c r="H1167" s="72">
        <v>2</v>
      </c>
      <c r="I1167" s="72">
        <v>3</v>
      </c>
      <c r="J1167" s="72">
        <v>2</v>
      </c>
      <c r="K1167" s="72">
        <v>8</v>
      </c>
      <c r="L1167" s="72">
        <v>19</v>
      </c>
    </row>
    <row r="1168" spans="4:12" x14ac:dyDescent="0.25">
      <c r="D1168" s="66" t="s">
        <v>31506</v>
      </c>
      <c r="E1168" s="66" t="s">
        <v>6369</v>
      </c>
      <c r="F1168" s="72">
        <v>1</v>
      </c>
      <c r="G1168" s="72">
        <v>3</v>
      </c>
      <c r="H1168" s="72">
        <v>2</v>
      </c>
      <c r="I1168" s="72">
        <v>3</v>
      </c>
      <c r="J1168" s="72">
        <v>2</v>
      </c>
      <c r="K1168" s="72">
        <v>8</v>
      </c>
      <c r="L1168" s="72">
        <v>20</v>
      </c>
    </row>
    <row r="1169" spans="4:12" x14ac:dyDescent="0.25">
      <c r="D1169" s="66" t="s">
        <v>31507</v>
      </c>
      <c r="E1169" s="66" t="s">
        <v>6370</v>
      </c>
      <c r="F1169" s="72">
        <v>1</v>
      </c>
      <c r="G1169" s="72">
        <v>3</v>
      </c>
      <c r="H1169" s="72">
        <v>2</v>
      </c>
      <c r="I1169" s="72">
        <v>3</v>
      </c>
      <c r="J1169" s="72">
        <v>2</v>
      </c>
      <c r="K1169" s="72">
        <v>8</v>
      </c>
      <c r="L1169" s="72">
        <v>21</v>
      </c>
    </row>
    <row r="1170" spans="4:12" x14ac:dyDescent="0.25">
      <c r="D1170" s="66" t="s">
        <v>31508</v>
      </c>
      <c r="E1170" s="66" t="s">
        <v>6371</v>
      </c>
      <c r="F1170" s="72">
        <v>1</v>
      </c>
      <c r="G1170" s="72">
        <v>3</v>
      </c>
      <c r="H1170" s="72">
        <v>2</v>
      </c>
      <c r="I1170" s="72">
        <v>3</v>
      </c>
      <c r="J1170" s="72">
        <v>2</v>
      </c>
      <c r="K1170" s="72">
        <v>9</v>
      </c>
      <c r="L1170" s="72">
        <v>1</v>
      </c>
    </row>
    <row r="1171" spans="4:12" x14ac:dyDescent="0.25">
      <c r="D1171" s="66" t="s">
        <v>31509</v>
      </c>
      <c r="E1171" s="66" t="s">
        <v>6372</v>
      </c>
      <c r="F1171" s="72">
        <v>1</v>
      </c>
      <c r="G1171" s="72">
        <v>3</v>
      </c>
      <c r="H1171" s="72">
        <v>2</v>
      </c>
      <c r="I1171" s="72">
        <v>3</v>
      </c>
      <c r="J1171" s="72">
        <v>2</v>
      </c>
      <c r="K1171" s="72">
        <v>9</v>
      </c>
      <c r="L1171" s="72">
        <v>2</v>
      </c>
    </row>
    <row r="1172" spans="4:12" x14ac:dyDescent="0.25">
      <c r="D1172" s="66" t="s">
        <v>31510</v>
      </c>
      <c r="E1172" s="66" t="s">
        <v>472</v>
      </c>
      <c r="F1172" s="72">
        <v>1</v>
      </c>
      <c r="G1172" s="72">
        <v>3</v>
      </c>
      <c r="H1172" s="72">
        <v>2</v>
      </c>
      <c r="I1172" s="72">
        <v>3</v>
      </c>
      <c r="J1172" s="72">
        <v>2</v>
      </c>
      <c r="K1172" s="72">
        <v>9</v>
      </c>
      <c r="L1172" s="72">
        <v>3</v>
      </c>
    </row>
    <row r="1173" spans="4:12" x14ac:dyDescent="0.25">
      <c r="D1173" s="66" t="s">
        <v>31511</v>
      </c>
      <c r="E1173" s="66" t="s">
        <v>473</v>
      </c>
      <c r="F1173" s="72">
        <v>1</v>
      </c>
      <c r="G1173" s="72">
        <v>3</v>
      </c>
      <c r="H1173" s="72">
        <v>2</v>
      </c>
      <c r="I1173" s="72">
        <v>3</v>
      </c>
      <c r="J1173" s="72">
        <v>2</v>
      </c>
      <c r="K1173" s="72">
        <v>9</v>
      </c>
      <c r="L1173" s="72">
        <v>4</v>
      </c>
    </row>
    <row r="1174" spans="4:12" x14ac:dyDescent="0.25">
      <c r="D1174" s="66" t="s">
        <v>31512</v>
      </c>
      <c r="E1174" s="66" t="s">
        <v>474</v>
      </c>
      <c r="F1174" s="72">
        <v>1</v>
      </c>
      <c r="G1174" s="72">
        <v>3</v>
      </c>
      <c r="H1174" s="72">
        <v>2</v>
      </c>
      <c r="I1174" s="72">
        <v>3</v>
      </c>
      <c r="J1174" s="72">
        <v>2</v>
      </c>
      <c r="K1174" s="72">
        <v>9</v>
      </c>
      <c r="L1174" s="72">
        <v>5</v>
      </c>
    </row>
    <row r="1175" spans="4:12" x14ac:dyDescent="0.25">
      <c r="D1175" s="66" t="s">
        <v>31513</v>
      </c>
      <c r="E1175" s="66" t="s">
        <v>6373</v>
      </c>
      <c r="F1175" s="72">
        <v>1</v>
      </c>
      <c r="G1175" s="72">
        <v>3</v>
      </c>
      <c r="H1175" s="72">
        <v>2</v>
      </c>
      <c r="I1175" s="72">
        <v>3</v>
      </c>
      <c r="J1175" s="72">
        <v>2</v>
      </c>
      <c r="K1175" s="72">
        <v>9</v>
      </c>
      <c r="L1175" s="72">
        <v>6</v>
      </c>
    </row>
    <row r="1176" spans="4:12" x14ac:dyDescent="0.25">
      <c r="D1176" s="66" t="s">
        <v>31514</v>
      </c>
      <c r="E1176" s="66" t="s">
        <v>6374</v>
      </c>
      <c r="F1176" s="72">
        <v>1</v>
      </c>
      <c r="G1176" s="72">
        <v>3</v>
      </c>
      <c r="H1176" s="72">
        <v>2</v>
      </c>
      <c r="I1176" s="72">
        <v>3</v>
      </c>
      <c r="J1176" s="72">
        <v>2</v>
      </c>
      <c r="K1176" s="72">
        <v>9</v>
      </c>
      <c r="L1176" s="72">
        <v>7</v>
      </c>
    </row>
    <row r="1177" spans="4:12" x14ac:dyDescent="0.25">
      <c r="D1177" s="66" t="s">
        <v>31515</v>
      </c>
      <c r="E1177" s="66" t="s">
        <v>6375</v>
      </c>
      <c r="F1177" s="72">
        <v>1</v>
      </c>
      <c r="G1177" s="72">
        <v>3</v>
      </c>
      <c r="H1177" s="72">
        <v>2</v>
      </c>
      <c r="I1177" s="72">
        <v>3</v>
      </c>
      <c r="J1177" s="72">
        <v>2</v>
      </c>
      <c r="K1177" s="72">
        <v>9</v>
      </c>
      <c r="L1177" s="72">
        <v>8</v>
      </c>
    </row>
    <row r="1178" spans="4:12" x14ac:dyDescent="0.25">
      <c r="D1178" s="66" t="s">
        <v>31516</v>
      </c>
      <c r="E1178" s="66" t="s">
        <v>475</v>
      </c>
      <c r="F1178" s="72">
        <v>1</v>
      </c>
      <c r="G1178" s="72">
        <v>3</v>
      </c>
      <c r="H1178" s="72">
        <v>2</v>
      </c>
      <c r="I1178" s="72">
        <v>3</v>
      </c>
      <c r="J1178" s="72">
        <v>2</v>
      </c>
      <c r="K1178" s="72">
        <v>10</v>
      </c>
      <c r="L1178" s="72">
        <v>1</v>
      </c>
    </row>
    <row r="1179" spans="4:12" x14ac:dyDescent="0.25">
      <c r="D1179" s="66" t="s">
        <v>31517</v>
      </c>
      <c r="E1179" s="66" t="s">
        <v>476</v>
      </c>
      <c r="F1179" s="72">
        <v>1</v>
      </c>
      <c r="G1179" s="72">
        <v>3</v>
      </c>
      <c r="H1179" s="72">
        <v>2</v>
      </c>
      <c r="I1179" s="72">
        <v>3</v>
      </c>
      <c r="J1179" s="72">
        <v>2</v>
      </c>
      <c r="K1179" s="72">
        <v>10</v>
      </c>
      <c r="L1179" s="72">
        <v>2</v>
      </c>
    </row>
    <row r="1180" spans="4:12" x14ac:dyDescent="0.25">
      <c r="D1180" s="66" t="s">
        <v>31518</v>
      </c>
      <c r="E1180" s="66" t="s">
        <v>6376</v>
      </c>
      <c r="F1180" s="72">
        <v>1</v>
      </c>
      <c r="G1180" s="72">
        <v>3</v>
      </c>
      <c r="H1180" s="72">
        <v>2</v>
      </c>
      <c r="I1180" s="72">
        <v>3</v>
      </c>
      <c r="J1180" s="72">
        <v>2</v>
      </c>
      <c r="K1180" s="72">
        <v>10</v>
      </c>
      <c r="L1180" s="72">
        <v>3</v>
      </c>
    </row>
    <row r="1181" spans="4:12" x14ac:dyDescent="0.25">
      <c r="D1181" s="66" t="s">
        <v>31519</v>
      </c>
      <c r="E1181" s="66" t="s">
        <v>477</v>
      </c>
      <c r="F1181" s="72">
        <v>1</v>
      </c>
      <c r="G1181" s="72">
        <v>3</v>
      </c>
      <c r="H1181" s="72">
        <v>2</v>
      </c>
      <c r="I1181" s="72">
        <v>3</v>
      </c>
      <c r="J1181" s="72">
        <v>2</v>
      </c>
      <c r="K1181" s="72">
        <v>10</v>
      </c>
      <c r="L1181" s="72">
        <v>4</v>
      </c>
    </row>
    <row r="1182" spans="4:12" x14ac:dyDescent="0.25">
      <c r="D1182" s="66" t="s">
        <v>31520</v>
      </c>
      <c r="E1182" s="66" t="s">
        <v>6377</v>
      </c>
      <c r="F1182" s="72">
        <v>1</v>
      </c>
      <c r="G1182" s="72">
        <v>3</v>
      </c>
      <c r="H1182" s="72">
        <v>2</v>
      </c>
      <c r="I1182" s="72">
        <v>3</v>
      </c>
      <c r="J1182" s="72">
        <v>2</v>
      </c>
      <c r="K1182" s="72">
        <v>10</v>
      </c>
      <c r="L1182" s="72">
        <v>5</v>
      </c>
    </row>
    <row r="1183" spans="4:12" x14ac:dyDescent="0.25">
      <c r="D1183" s="66" t="s">
        <v>31521</v>
      </c>
      <c r="E1183" s="66" t="s">
        <v>478</v>
      </c>
      <c r="F1183" s="72">
        <v>1</v>
      </c>
      <c r="G1183" s="72">
        <v>3</v>
      </c>
      <c r="H1183" s="72">
        <v>2</v>
      </c>
      <c r="I1183" s="72">
        <v>3</v>
      </c>
      <c r="J1183" s="72">
        <v>2</v>
      </c>
      <c r="K1183" s="72">
        <v>10</v>
      </c>
      <c r="L1183" s="72">
        <v>6</v>
      </c>
    </row>
    <row r="1184" spans="4:12" x14ac:dyDescent="0.25">
      <c r="D1184" s="66" t="s">
        <v>31522</v>
      </c>
      <c r="E1184" s="66" t="s">
        <v>479</v>
      </c>
      <c r="F1184" s="72">
        <v>1</v>
      </c>
      <c r="G1184" s="72">
        <v>3</v>
      </c>
      <c r="H1184" s="72">
        <v>2</v>
      </c>
      <c r="I1184" s="72">
        <v>3</v>
      </c>
      <c r="J1184" s="72">
        <v>2</v>
      </c>
      <c r="K1184" s="72">
        <v>10</v>
      </c>
      <c r="L1184" s="72">
        <v>7</v>
      </c>
    </row>
    <row r="1185" spans="4:12" x14ac:dyDescent="0.25">
      <c r="D1185" s="66" t="s">
        <v>31523</v>
      </c>
      <c r="E1185" s="66" t="s">
        <v>480</v>
      </c>
      <c r="F1185" s="72">
        <v>1</v>
      </c>
      <c r="G1185" s="72">
        <v>3</v>
      </c>
      <c r="H1185" s="72">
        <v>2</v>
      </c>
      <c r="I1185" s="72">
        <v>3</v>
      </c>
      <c r="J1185" s="72">
        <v>2</v>
      </c>
      <c r="K1185" s="72">
        <v>10</v>
      </c>
      <c r="L1185" s="72">
        <v>8</v>
      </c>
    </row>
    <row r="1186" spans="4:12" x14ac:dyDescent="0.25">
      <c r="D1186" s="66" t="s">
        <v>31524</v>
      </c>
      <c r="E1186" s="66" t="s">
        <v>481</v>
      </c>
      <c r="F1186" s="72">
        <v>1</v>
      </c>
      <c r="G1186" s="72">
        <v>3</v>
      </c>
      <c r="H1186" s="72">
        <v>2</v>
      </c>
      <c r="I1186" s="72">
        <v>3</v>
      </c>
      <c r="J1186" s="72">
        <v>2</v>
      </c>
      <c r="K1186" s="72">
        <v>10</v>
      </c>
      <c r="L1186" s="72">
        <v>9</v>
      </c>
    </row>
    <row r="1187" spans="4:12" x14ac:dyDescent="0.25">
      <c r="D1187" s="66" t="s">
        <v>31525</v>
      </c>
      <c r="E1187" s="66" t="s">
        <v>482</v>
      </c>
      <c r="F1187" s="72">
        <v>1</v>
      </c>
      <c r="G1187" s="72">
        <v>3</v>
      </c>
      <c r="H1187" s="72">
        <v>2</v>
      </c>
      <c r="I1187" s="72">
        <v>3</v>
      </c>
      <c r="J1187" s="72">
        <v>2</v>
      </c>
      <c r="K1187" s="72">
        <v>10</v>
      </c>
      <c r="L1187" s="72">
        <v>10</v>
      </c>
    </row>
    <row r="1188" spans="4:12" x14ac:dyDescent="0.25">
      <c r="D1188" s="66" t="s">
        <v>31526</v>
      </c>
      <c r="E1188" s="66" t="s">
        <v>483</v>
      </c>
      <c r="F1188" s="72">
        <v>1</v>
      </c>
      <c r="G1188" s="72">
        <v>3</v>
      </c>
      <c r="H1188" s="72">
        <v>2</v>
      </c>
      <c r="I1188" s="72">
        <v>3</v>
      </c>
      <c r="J1188" s="72">
        <v>2</v>
      </c>
      <c r="K1188" s="72">
        <v>10</v>
      </c>
      <c r="L1188" s="72">
        <v>11</v>
      </c>
    </row>
    <row r="1189" spans="4:12" x14ac:dyDescent="0.25">
      <c r="D1189" s="66" t="s">
        <v>31527</v>
      </c>
      <c r="E1189" s="66" t="s">
        <v>484</v>
      </c>
      <c r="F1189" s="72">
        <v>1</v>
      </c>
      <c r="G1189" s="72">
        <v>3</v>
      </c>
      <c r="H1189" s="72">
        <v>2</v>
      </c>
      <c r="I1189" s="72">
        <v>3</v>
      </c>
      <c r="J1189" s="72">
        <v>2</v>
      </c>
      <c r="K1189" s="72">
        <v>10</v>
      </c>
      <c r="L1189" s="72">
        <v>12</v>
      </c>
    </row>
    <row r="1190" spans="4:12" x14ac:dyDescent="0.25">
      <c r="D1190" s="66" t="s">
        <v>31528</v>
      </c>
      <c r="E1190" s="66" t="s">
        <v>6375</v>
      </c>
      <c r="F1190" s="72">
        <v>1</v>
      </c>
      <c r="G1190" s="72">
        <v>3</v>
      </c>
      <c r="H1190" s="72">
        <v>2</v>
      </c>
      <c r="I1190" s="72">
        <v>3</v>
      </c>
      <c r="J1190" s="72">
        <v>2</v>
      </c>
      <c r="K1190" s="72">
        <v>10</v>
      </c>
      <c r="L1190" s="72">
        <v>13</v>
      </c>
    </row>
    <row r="1191" spans="4:12" x14ac:dyDescent="0.25">
      <c r="D1191" s="66" t="s">
        <v>31529</v>
      </c>
      <c r="E1191" s="66" t="s">
        <v>485</v>
      </c>
      <c r="F1191" s="72">
        <v>1</v>
      </c>
      <c r="G1191" s="72">
        <v>3</v>
      </c>
      <c r="H1191" s="72">
        <v>2</v>
      </c>
      <c r="I1191" s="72">
        <v>3</v>
      </c>
      <c r="J1191" s="72">
        <v>2</v>
      </c>
      <c r="K1191" s="72">
        <v>11</v>
      </c>
      <c r="L1191" s="72">
        <v>1</v>
      </c>
    </row>
    <row r="1192" spans="4:12" x14ac:dyDescent="0.25">
      <c r="D1192" s="66" t="s">
        <v>31530</v>
      </c>
      <c r="E1192" s="66" t="s">
        <v>486</v>
      </c>
      <c r="F1192" s="72">
        <v>1</v>
      </c>
      <c r="G1192" s="72">
        <v>3</v>
      </c>
      <c r="H1192" s="72">
        <v>2</v>
      </c>
      <c r="I1192" s="72">
        <v>3</v>
      </c>
      <c r="J1192" s="72">
        <v>2</v>
      </c>
      <c r="K1192" s="72">
        <v>11</v>
      </c>
      <c r="L1192" s="72">
        <v>2</v>
      </c>
    </row>
    <row r="1193" spans="4:12" x14ac:dyDescent="0.25">
      <c r="D1193" s="66" t="s">
        <v>31531</v>
      </c>
      <c r="E1193" s="66" t="s">
        <v>487</v>
      </c>
      <c r="F1193" s="72">
        <v>1</v>
      </c>
      <c r="G1193" s="72">
        <v>3</v>
      </c>
      <c r="H1193" s="72">
        <v>2</v>
      </c>
      <c r="I1193" s="72">
        <v>3</v>
      </c>
      <c r="J1193" s="72">
        <v>2</v>
      </c>
      <c r="K1193" s="72">
        <v>11</v>
      </c>
      <c r="L1193" s="72">
        <v>3</v>
      </c>
    </row>
    <row r="1194" spans="4:12" x14ac:dyDescent="0.25">
      <c r="D1194" s="66" t="s">
        <v>31532</v>
      </c>
      <c r="E1194" s="66" t="s">
        <v>6378</v>
      </c>
      <c r="F1194" s="72">
        <v>1</v>
      </c>
      <c r="G1194" s="72">
        <v>3</v>
      </c>
      <c r="H1194" s="72">
        <v>2</v>
      </c>
      <c r="I1194" s="72">
        <v>3</v>
      </c>
      <c r="J1194" s="72">
        <v>2</v>
      </c>
      <c r="K1194" s="72">
        <v>11</v>
      </c>
      <c r="L1194" s="72">
        <v>4</v>
      </c>
    </row>
    <row r="1195" spans="4:12" x14ac:dyDescent="0.25">
      <c r="D1195" s="66" t="s">
        <v>31533</v>
      </c>
      <c r="E1195" s="66" t="s">
        <v>488</v>
      </c>
      <c r="F1195" s="72">
        <v>1</v>
      </c>
      <c r="G1195" s="72">
        <v>3</v>
      </c>
      <c r="H1195" s="72">
        <v>2</v>
      </c>
      <c r="I1195" s="72">
        <v>3</v>
      </c>
      <c r="J1195" s="72">
        <v>2</v>
      </c>
      <c r="K1195" s="72">
        <v>11</v>
      </c>
      <c r="L1195" s="72">
        <v>5</v>
      </c>
    </row>
    <row r="1196" spans="4:12" x14ac:dyDescent="0.25">
      <c r="D1196" s="66" t="s">
        <v>31534</v>
      </c>
      <c r="E1196" s="66" t="s">
        <v>489</v>
      </c>
      <c r="F1196" s="72">
        <v>1</v>
      </c>
      <c r="G1196" s="72">
        <v>3</v>
      </c>
      <c r="H1196" s="72">
        <v>2</v>
      </c>
      <c r="I1196" s="72">
        <v>3</v>
      </c>
      <c r="J1196" s="72">
        <v>2</v>
      </c>
      <c r="K1196" s="72">
        <v>11</v>
      </c>
      <c r="L1196" s="72">
        <v>6</v>
      </c>
    </row>
    <row r="1197" spans="4:12" x14ac:dyDescent="0.25">
      <c r="D1197" s="66" t="s">
        <v>31535</v>
      </c>
      <c r="E1197" s="66" t="s">
        <v>6379</v>
      </c>
      <c r="F1197" s="72">
        <v>1</v>
      </c>
      <c r="G1197" s="72">
        <v>3</v>
      </c>
      <c r="H1197" s="72">
        <v>2</v>
      </c>
      <c r="I1197" s="72">
        <v>3</v>
      </c>
      <c r="J1197" s="72">
        <v>2</v>
      </c>
      <c r="K1197" s="72">
        <v>11</v>
      </c>
      <c r="L1197" s="72">
        <v>7</v>
      </c>
    </row>
    <row r="1198" spans="4:12" x14ac:dyDescent="0.25">
      <c r="D1198" s="66" t="s">
        <v>31536</v>
      </c>
      <c r="E1198" s="66" t="s">
        <v>6380</v>
      </c>
      <c r="F1198" s="72">
        <v>1</v>
      </c>
      <c r="G1198" s="72">
        <v>3</v>
      </c>
      <c r="H1198" s="72">
        <v>2</v>
      </c>
      <c r="I1198" s="72">
        <v>3</v>
      </c>
      <c r="J1198" s="72">
        <v>2</v>
      </c>
      <c r="K1198" s="72">
        <v>11</v>
      </c>
      <c r="L1198" s="72">
        <v>8</v>
      </c>
    </row>
    <row r="1199" spans="4:12" x14ac:dyDescent="0.25">
      <c r="D1199" s="66" t="s">
        <v>31537</v>
      </c>
      <c r="E1199" s="66" t="s">
        <v>490</v>
      </c>
      <c r="F1199" s="72">
        <v>1</v>
      </c>
      <c r="G1199" s="72">
        <v>3</v>
      </c>
      <c r="H1199" s="72">
        <v>2</v>
      </c>
      <c r="I1199" s="72">
        <v>3</v>
      </c>
      <c r="J1199" s="72">
        <v>2</v>
      </c>
      <c r="K1199" s="72">
        <v>11</v>
      </c>
      <c r="L1199" s="72">
        <v>9</v>
      </c>
    </row>
    <row r="1200" spans="4:12" x14ac:dyDescent="0.25">
      <c r="D1200" s="66" t="s">
        <v>31538</v>
      </c>
      <c r="E1200" s="66" t="s">
        <v>491</v>
      </c>
      <c r="F1200" s="72">
        <v>1</v>
      </c>
      <c r="G1200" s="72">
        <v>3</v>
      </c>
      <c r="H1200" s="72">
        <v>2</v>
      </c>
      <c r="I1200" s="72">
        <v>3</v>
      </c>
      <c r="J1200" s="72">
        <v>2</v>
      </c>
      <c r="K1200" s="72">
        <v>11</v>
      </c>
      <c r="L1200" s="72">
        <v>10</v>
      </c>
    </row>
    <row r="1201" spans="4:12" x14ac:dyDescent="0.25">
      <c r="D1201" s="66" t="s">
        <v>31539</v>
      </c>
      <c r="E1201" s="66" t="s">
        <v>6381</v>
      </c>
      <c r="F1201" s="72">
        <v>1</v>
      </c>
      <c r="G1201" s="72">
        <v>3</v>
      </c>
      <c r="H1201" s="72">
        <v>2</v>
      </c>
      <c r="I1201" s="72">
        <v>3</v>
      </c>
      <c r="J1201" s="72">
        <v>2</v>
      </c>
      <c r="K1201" s="72">
        <v>11</v>
      </c>
      <c r="L1201" s="72">
        <v>11</v>
      </c>
    </row>
    <row r="1202" spans="4:12" x14ac:dyDescent="0.25">
      <c r="D1202" s="66" t="s">
        <v>31540</v>
      </c>
      <c r="E1202" s="66" t="s">
        <v>6382</v>
      </c>
      <c r="F1202" s="72">
        <v>1</v>
      </c>
      <c r="G1202" s="72">
        <v>3</v>
      </c>
      <c r="H1202" s="72">
        <v>2</v>
      </c>
      <c r="I1202" s="72">
        <v>3</v>
      </c>
      <c r="J1202" s="72">
        <v>2</v>
      </c>
      <c r="K1202" s="72">
        <v>12</v>
      </c>
      <c r="L1202" s="72">
        <v>1</v>
      </c>
    </row>
    <row r="1203" spans="4:12" x14ac:dyDescent="0.25">
      <c r="D1203" s="66" t="s">
        <v>31541</v>
      </c>
      <c r="E1203" s="66" t="s">
        <v>6383</v>
      </c>
      <c r="F1203" s="72">
        <v>1</v>
      </c>
      <c r="G1203" s="72">
        <v>3</v>
      </c>
      <c r="H1203" s="72">
        <v>2</v>
      </c>
      <c r="I1203" s="72">
        <v>3</v>
      </c>
      <c r="J1203" s="72">
        <v>2</v>
      </c>
      <c r="K1203" s="72">
        <v>12</v>
      </c>
      <c r="L1203" s="72">
        <v>2</v>
      </c>
    </row>
    <row r="1204" spans="4:12" x14ac:dyDescent="0.25">
      <c r="D1204" s="66" t="s">
        <v>31542</v>
      </c>
      <c r="E1204" s="66" t="s">
        <v>6209</v>
      </c>
      <c r="F1204" s="72">
        <v>1</v>
      </c>
      <c r="G1204" s="72">
        <v>3</v>
      </c>
      <c r="H1204" s="72">
        <v>2</v>
      </c>
      <c r="I1204" s="72">
        <v>3</v>
      </c>
      <c r="J1204" s="72">
        <v>2</v>
      </c>
      <c r="K1204" s="72">
        <v>12</v>
      </c>
      <c r="L1204" s="72">
        <v>3</v>
      </c>
    </row>
    <row r="1205" spans="4:12" x14ac:dyDescent="0.25">
      <c r="D1205" s="66" t="s">
        <v>31543</v>
      </c>
      <c r="E1205" s="66" t="s">
        <v>6384</v>
      </c>
      <c r="F1205" s="72">
        <v>1</v>
      </c>
      <c r="G1205" s="72">
        <v>3</v>
      </c>
      <c r="H1205" s="72">
        <v>2</v>
      </c>
      <c r="I1205" s="72">
        <v>3</v>
      </c>
      <c r="J1205" s="72">
        <v>2</v>
      </c>
      <c r="K1205" s="72">
        <v>12</v>
      </c>
      <c r="L1205" s="72">
        <v>4</v>
      </c>
    </row>
    <row r="1206" spans="4:12" x14ac:dyDescent="0.25">
      <c r="D1206" s="66" t="s">
        <v>31544</v>
      </c>
      <c r="E1206" s="66" t="s">
        <v>6385</v>
      </c>
      <c r="F1206" s="72">
        <v>1</v>
      </c>
      <c r="G1206" s="72">
        <v>3</v>
      </c>
      <c r="H1206" s="72">
        <v>2</v>
      </c>
      <c r="I1206" s="72">
        <v>3</v>
      </c>
      <c r="J1206" s="72">
        <v>2</v>
      </c>
      <c r="K1206" s="72">
        <v>12</v>
      </c>
      <c r="L1206" s="72">
        <v>5</v>
      </c>
    </row>
    <row r="1207" spans="4:12" x14ac:dyDescent="0.25">
      <c r="D1207" s="66" t="s">
        <v>31545</v>
      </c>
      <c r="E1207" s="66" t="s">
        <v>6386</v>
      </c>
      <c r="F1207" s="72">
        <v>1</v>
      </c>
      <c r="G1207" s="72">
        <v>3</v>
      </c>
      <c r="H1207" s="72">
        <v>2</v>
      </c>
      <c r="I1207" s="72">
        <v>3</v>
      </c>
      <c r="J1207" s="72">
        <v>2</v>
      </c>
      <c r="K1207" s="72">
        <v>12</v>
      </c>
      <c r="L1207" s="72">
        <v>6</v>
      </c>
    </row>
    <row r="1208" spans="4:12" x14ac:dyDescent="0.25">
      <c r="D1208" s="66" t="s">
        <v>31546</v>
      </c>
      <c r="E1208" s="66" t="s">
        <v>6387</v>
      </c>
      <c r="F1208" s="72">
        <v>1</v>
      </c>
      <c r="G1208" s="72">
        <v>3</v>
      </c>
      <c r="H1208" s="72">
        <v>2</v>
      </c>
      <c r="I1208" s="72">
        <v>3</v>
      </c>
      <c r="J1208" s="72">
        <v>2</v>
      </c>
      <c r="K1208" s="72">
        <v>12</v>
      </c>
      <c r="L1208" s="72">
        <v>7</v>
      </c>
    </row>
    <row r="1209" spans="4:12" x14ac:dyDescent="0.25">
      <c r="D1209" s="66" t="s">
        <v>31547</v>
      </c>
      <c r="E1209" s="66" t="s">
        <v>6388</v>
      </c>
      <c r="F1209" s="72">
        <v>1</v>
      </c>
      <c r="G1209" s="72">
        <v>3</v>
      </c>
      <c r="H1209" s="72">
        <v>2</v>
      </c>
      <c r="I1209" s="72">
        <v>3</v>
      </c>
      <c r="J1209" s="72">
        <v>2</v>
      </c>
      <c r="K1209" s="72">
        <v>12</v>
      </c>
      <c r="L1209" s="72">
        <v>8</v>
      </c>
    </row>
    <row r="1210" spans="4:12" x14ac:dyDescent="0.25">
      <c r="D1210" s="66" t="s">
        <v>31548</v>
      </c>
      <c r="E1210" s="66" t="s">
        <v>6389</v>
      </c>
      <c r="F1210" s="72">
        <v>1</v>
      </c>
      <c r="G1210" s="72">
        <v>3</v>
      </c>
      <c r="H1210" s="72">
        <v>2</v>
      </c>
      <c r="I1210" s="72">
        <v>3</v>
      </c>
      <c r="J1210" s="72">
        <v>2</v>
      </c>
      <c r="K1210" s="72">
        <v>12</v>
      </c>
      <c r="L1210" s="72">
        <v>9</v>
      </c>
    </row>
    <row r="1211" spans="4:12" x14ac:dyDescent="0.25">
      <c r="D1211" s="66" t="s">
        <v>31549</v>
      </c>
      <c r="E1211" s="66" t="s">
        <v>6390</v>
      </c>
      <c r="F1211" s="72">
        <v>1</v>
      </c>
      <c r="G1211" s="72">
        <v>3</v>
      </c>
      <c r="H1211" s="72">
        <v>2</v>
      </c>
      <c r="I1211" s="72">
        <v>3</v>
      </c>
      <c r="J1211" s="72">
        <v>2</v>
      </c>
      <c r="K1211" s="72">
        <v>12</v>
      </c>
      <c r="L1211" s="72">
        <v>10</v>
      </c>
    </row>
    <row r="1212" spans="4:12" x14ac:dyDescent="0.25">
      <c r="D1212" s="66" t="s">
        <v>31550</v>
      </c>
      <c r="E1212" s="66" t="s">
        <v>6391</v>
      </c>
      <c r="F1212" s="72">
        <v>1</v>
      </c>
      <c r="G1212" s="72">
        <v>3</v>
      </c>
      <c r="H1212" s="72">
        <v>2</v>
      </c>
      <c r="I1212" s="72">
        <v>3</v>
      </c>
      <c r="J1212" s="72">
        <v>2</v>
      </c>
      <c r="K1212" s="72">
        <v>12</v>
      </c>
      <c r="L1212" s="72">
        <v>11</v>
      </c>
    </row>
    <row r="1213" spans="4:12" x14ac:dyDescent="0.25">
      <c r="D1213" s="66" t="s">
        <v>31551</v>
      </c>
      <c r="E1213" s="66" t="s">
        <v>6392</v>
      </c>
      <c r="F1213" s="72">
        <v>1</v>
      </c>
      <c r="G1213" s="72">
        <v>3</v>
      </c>
      <c r="H1213" s="72">
        <v>2</v>
      </c>
      <c r="I1213" s="72">
        <v>3</v>
      </c>
      <c r="J1213" s="72">
        <v>2</v>
      </c>
      <c r="K1213" s="72">
        <v>12</v>
      </c>
      <c r="L1213" s="72">
        <v>12</v>
      </c>
    </row>
    <row r="1214" spans="4:12" x14ac:dyDescent="0.25">
      <c r="D1214" s="66" t="s">
        <v>31552</v>
      </c>
      <c r="E1214" s="66" t="s">
        <v>423</v>
      </c>
      <c r="F1214" s="72">
        <v>1</v>
      </c>
      <c r="G1214" s="72">
        <v>3</v>
      </c>
      <c r="H1214" s="72">
        <v>2</v>
      </c>
      <c r="I1214" s="72">
        <v>3</v>
      </c>
      <c r="J1214" s="72">
        <v>2</v>
      </c>
      <c r="K1214" s="72">
        <v>12</v>
      </c>
      <c r="L1214" s="72">
        <v>13</v>
      </c>
    </row>
    <row r="1215" spans="4:12" x14ac:dyDescent="0.25">
      <c r="D1215" s="66" t="s">
        <v>31553</v>
      </c>
      <c r="E1215" s="66" t="s">
        <v>6393</v>
      </c>
      <c r="F1215" s="72">
        <v>1</v>
      </c>
      <c r="G1215" s="72">
        <v>3</v>
      </c>
      <c r="H1215" s="72">
        <v>2</v>
      </c>
      <c r="I1215" s="72">
        <v>3</v>
      </c>
      <c r="J1215" s="72">
        <v>2</v>
      </c>
      <c r="K1215" s="72">
        <v>12</v>
      </c>
      <c r="L1215" s="72">
        <v>14</v>
      </c>
    </row>
    <row r="1216" spans="4:12" x14ac:dyDescent="0.25">
      <c r="D1216" s="66" t="s">
        <v>31554</v>
      </c>
      <c r="E1216" s="66" t="s">
        <v>6394</v>
      </c>
      <c r="F1216" s="72">
        <v>1</v>
      </c>
      <c r="G1216" s="72">
        <v>3</v>
      </c>
      <c r="H1216" s="72">
        <v>2</v>
      </c>
      <c r="I1216" s="72">
        <v>3</v>
      </c>
      <c r="J1216" s="72">
        <v>2</v>
      </c>
      <c r="K1216" s="72">
        <v>12</v>
      </c>
      <c r="L1216" s="72">
        <v>15</v>
      </c>
    </row>
    <row r="1217" spans="4:12" x14ac:dyDescent="0.25">
      <c r="D1217" s="66" t="s">
        <v>31555</v>
      </c>
      <c r="E1217" s="66" t="s">
        <v>6395</v>
      </c>
      <c r="F1217" s="72">
        <v>1</v>
      </c>
      <c r="G1217" s="72">
        <v>3</v>
      </c>
      <c r="H1217" s="72">
        <v>2</v>
      </c>
      <c r="I1217" s="72">
        <v>3</v>
      </c>
      <c r="J1217" s="72">
        <v>2</v>
      </c>
      <c r="K1217" s="72">
        <v>12</v>
      </c>
      <c r="L1217" s="72">
        <v>16</v>
      </c>
    </row>
    <row r="1218" spans="4:12" x14ac:dyDescent="0.25">
      <c r="D1218" s="66" t="s">
        <v>31556</v>
      </c>
      <c r="E1218" s="66" t="s">
        <v>6396</v>
      </c>
      <c r="F1218" s="72">
        <v>1</v>
      </c>
      <c r="G1218" s="72">
        <v>3</v>
      </c>
      <c r="H1218" s="72">
        <v>2</v>
      </c>
      <c r="I1218" s="72">
        <v>3</v>
      </c>
      <c r="J1218" s="72">
        <v>2</v>
      </c>
      <c r="K1218" s="72">
        <v>12</v>
      </c>
      <c r="L1218" s="72">
        <v>17</v>
      </c>
    </row>
    <row r="1219" spans="4:12" x14ac:dyDescent="0.25">
      <c r="D1219" s="66" t="s">
        <v>31557</v>
      </c>
      <c r="E1219" s="66" t="s">
        <v>6397</v>
      </c>
      <c r="F1219" s="72">
        <v>1</v>
      </c>
      <c r="G1219" s="72">
        <v>3</v>
      </c>
      <c r="H1219" s="72">
        <v>2</v>
      </c>
      <c r="I1219" s="72">
        <v>3</v>
      </c>
      <c r="J1219" s="72">
        <v>2</v>
      </c>
      <c r="K1219" s="72">
        <v>12</v>
      </c>
      <c r="L1219" s="72">
        <v>18</v>
      </c>
    </row>
    <row r="1220" spans="4:12" x14ac:dyDescent="0.25">
      <c r="D1220" s="66" t="s">
        <v>31558</v>
      </c>
      <c r="E1220" s="66" t="s">
        <v>6398</v>
      </c>
      <c r="F1220" s="72">
        <v>1</v>
      </c>
      <c r="G1220" s="72">
        <v>3</v>
      </c>
      <c r="H1220" s="72">
        <v>2</v>
      </c>
      <c r="I1220" s="72">
        <v>3</v>
      </c>
      <c r="J1220" s="72">
        <v>2</v>
      </c>
      <c r="K1220" s="72">
        <v>12</v>
      </c>
      <c r="L1220" s="72">
        <v>19</v>
      </c>
    </row>
    <row r="1221" spans="4:12" x14ac:dyDescent="0.25">
      <c r="D1221" s="66" t="s">
        <v>31559</v>
      </c>
      <c r="E1221" s="66" t="s">
        <v>6399</v>
      </c>
      <c r="F1221" s="72">
        <v>1</v>
      </c>
      <c r="G1221" s="72">
        <v>3</v>
      </c>
      <c r="H1221" s="72">
        <v>2</v>
      </c>
      <c r="I1221" s="72">
        <v>3</v>
      </c>
      <c r="J1221" s="72">
        <v>2</v>
      </c>
      <c r="K1221" s="72">
        <v>12</v>
      </c>
      <c r="L1221" s="72">
        <v>20</v>
      </c>
    </row>
    <row r="1222" spans="4:12" x14ac:dyDescent="0.25">
      <c r="D1222" s="66" t="s">
        <v>31560</v>
      </c>
      <c r="E1222" s="66" t="s">
        <v>6400</v>
      </c>
      <c r="F1222" s="72">
        <v>1</v>
      </c>
      <c r="G1222" s="72">
        <v>3</v>
      </c>
      <c r="H1222" s="72">
        <v>2</v>
      </c>
      <c r="I1222" s="72">
        <v>3</v>
      </c>
      <c r="J1222" s="72">
        <v>2</v>
      </c>
      <c r="K1222" s="72">
        <v>12</v>
      </c>
      <c r="L1222" s="72">
        <v>21</v>
      </c>
    </row>
    <row r="1223" spans="4:12" x14ac:dyDescent="0.25">
      <c r="D1223" s="66" t="s">
        <v>31561</v>
      </c>
      <c r="E1223" s="66" t="s">
        <v>6401</v>
      </c>
      <c r="F1223" s="72">
        <v>1</v>
      </c>
      <c r="G1223" s="72">
        <v>3</v>
      </c>
      <c r="H1223" s="72">
        <v>2</v>
      </c>
      <c r="I1223" s="72">
        <v>3</v>
      </c>
      <c r="J1223" s="72">
        <v>2</v>
      </c>
      <c r="K1223" s="72">
        <v>12</v>
      </c>
      <c r="L1223" s="72">
        <v>22</v>
      </c>
    </row>
    <row r="1224" spans="4:12" x14ac:dyDescent="0.25">
      <c r="D1224" s="66" t="s">
        <v>31562</v>
      </c>
      <c r="E1224" s="66" t="s">
        <v>6402</v>
      </c>
      <c r="F1224" s="72">
        <v>1</v>
      </c>
      <c r="G1224" s="72">
        <v>3</v>
      </c>
      <c r="H1224" s="72">
        <v>2</v>
      </c>
      <c r="I1224" s="72">
        <v>3</v>
      </c>
      <c r="J1224" s="72">
        <v>2</v>
      </c>
      <c r="K1224" s="72">
        <v>12</v>
      </c>
      <c r="L1224" s="72">
        <v>23</v>
      </c>
    </row>
    <row r="1225" spans="4:12" x14ac:dyDescent="0.25">
      <c r="D1225" s="66" t="s">
        <v>31563</v>
      </c>
      <c r="E1225" s="66" t="s">
        <v>6403</v>
      </c>
      <c r="F1225" s="72">
        <v>1</v>
      </c>
      <c r="G1225" s="72">
        <v>3</v>
      </c>
      <c r="H1225" s="72">
        <v>2</v>
      </c>
      <c r="I1225" s="72">
        <v>3</v>
      </c>
      <c r="J1225" s="72">
        <v>2</v>
      </c>
      <c r="K1225" s="72">
        <v>12</v>
      </c>
      <c r="L1225" s="72">
        <v>24</v>
      </c>
    </row>
    <row r="1226" spans="4:12" x14ac:dyDescent="0.25">
      <c r="D1226" s="66" t="s">
        <v>31564</v>
      </c>
      <c r="E1226" s="66" t="s">
        <v>6404</v>
      </c>
      <c r="F1226" s="72">
        <v>1</v>
      </c>
      <c r="G1226" s="72">
        <v>3</v>
      </c>
      <c r="H1226" s="72">
        <v>2</v>
      </c>
      <c r="I1226" s="72">
        <v>3</v>
      </c>
      <c r="J1226" s="72">
        <v>2</v>
      </c>
      <c r="K1226" s="72">
        <v>12</v>
      </c>
      <c r="L1226" s="72">
        <v>25</v>
      </c>
    </row>
    <row r="1227" spans="4:12" x14ac:dyDescent="0.25">
      <c r="D1227" s="66" t="s">
        <v>31565</v>
      </c>
      <c r="E1227" s="66" t="s">
        <v>6405</v>
      </c>
      <c r="F1227" s="72">
        <v>1</v>
      </c>
      <c r="G1227" s="72">
        <v>3</v>
      </c>
      <c r="H1227" s="72">
        <v>2</v>
      </c>
      <c r="I1227" s="72">
        <v>3</v>
      </c>
      <c r="J1227" s="72">
        <v>2</v>
      </c>
      <c r="K1227" s="72">
        <v>12</v>
      </c>
      <c r="L1227" s="72">
        <v>26</v>
      </c>
    </row>
    <row r="1228" spans="4:12" x14ac:dyDescent="0.25">
      <c r="D1228" s="66" t="s">
        <v>31566</v>
      </c>
      <c r="E1228" s="66" t="s">
        <v>6406</v>
      </c>
      <c r="F1228" s="72">
        <v>1</v>
      </c>
      <c r="G1228" s="72">
        <v>3</v>
      </c>
      <c r="H1228" s="72">
        <v>2</v>
      </c>
      <c r="I1228" s="72">
        <v>3</v>
      </c>
      <c r="J1228" s="72">
        <v>2</v>
      </c>
      <c r="K1228" s="72">
        <v>12</v>
      </c>
      <c r="L1228" s="72">
        <v>27</v>
      </c>
    </row>
    <row r="1229" spans="4:12" x14ac:dyDescent="0.25">
      <c r="D1229" s="66" t="s">
        <v>31567</v>
      </c>
      <c r="E1229" s="66" t="s">
        <v>6407</v>
      </c>
      <c r="F1229" s="72">
        <v>1</v>
      </c>
      <c r="G1229" s="72">
        <v>3</v>
      </c>
      <c r="H1229" s="72">
        <v>2</v>
      </c>
      <c r="I1229" s="72">
        <v>3</v>
      </c>
      <c r="J1229" s="72">
        <v>2</v>
      </c>
      <c r="K1229" s="72">
        <v>12</v>
      </c>
      <c r="L1229" s="72">
        <v>28</v>
      </c>
    </row>
    <row r="1230" spans="4:12" x14ac:dyDescent="0.25">
      <c r="D1230" s="66" t="s">
        <v>31568</v>
      </c>
      <c r="E1230" s="66" t="s">
        <v>6408</v>
      </c>
      <c r="F1230" s="72">
        <v>1</v>
      </c>
      <c r="G1230" s="72">
        <v>3</v>
      </c>
      <c r="H1230" s="72">
        <v>2</v>
      </c>
      <c r="I1230" s="72">
        <v>3</v>
      </c>
      <c r="J1230" s="72">
        <v>2</v>
      </c>
      <c r="K1230" s="72">
        <v>12</v>
      </c>
      <c r="L1230" s="72">
        <v>29</v>
      </c>
    </row>
    <row r="1231" spans="4:12" x14ac:dyDescent="0.25">
      <c r="D1231" s="66" t="s">
        <v>31569</v>
      </c>
      <c r="E1231" s="66" t="s">
        <v>6409</v>
      </c>
      <c r="F1231" s="72">
        <v>1</v>
      </c>
      <c r="G1231" s="72">
        <v>3</v>
      </c>
      <c r="H1231" s="72">
        <v>2</v>
      </c>
      <c r="I1231" s="72">
        <v>3</v>
      </c>
      <c r="J1231" s="72">
        <v>2</v>
      </c>
      <c r="K1231" s="72">
        <v>12</v>
      </c>
      <c r="L1231" s="72">
        <v>30</v>
      </c>
    </row>
    <row r="1232" spans="4:12" x14ac:dyDescent="0.25">
      <c r="D1232" s="66" t="s">
        <v>31570</v>
      </c>
      <c r="E1232" s="66" t="s">
        <v>6410</v>
      </c>
      <c r="F1232" s="72">
        <v>1</v>
      </c>
      <c r="G1232" s="72">
        <v>3</v>
      </c>
      <c r="H1232" s="72">
        <v>2</v>
      </c>
      <c r="I1232" s="72">
        <v>3</v>
      </c>
      <c r="J1232" s="72">
        <v>2</v>
      </c>
      <c r="K1232" s="72">
        <v>12</v>
      </c>
      <c r="L1232" s="72">
        <v>31</v>
      </c>
    </row>
    <row r="1233" spans="4:12" x14ac:dyDescent="0.25">
      <c r="D1233" s="66" t="s">
        <v>31571</v>
      </c>
      <c r="E1233" s="66" t="s">
        <v>6411</v>
      </c>
      <c r="F1233" s="72">
        <v>1</v>
      </c>
      <c r="G1233" s="72">
        <v>3</v>
      </c>
      <c r="H1233" s="72">
        <v>2</v>
      </c>
      <c r="I1233" s="72">
        <v>3</v>
      </c>
      <c r="J1233" s="72">
        <v>2</v>
      </c>
      <c r="K1233" s="72">
        <v>12</v>
      </c>
      <c r="L1233" s="72">
        <v>32</v>
      </c>
    </row>
    <row r="1234" spans="4:12" x14ac:dyDescent="0.25">
      <c r="D1234" s="66" t="s">
        <v>31572</v>
      </c>
      <c r="E1234" s="66" t="s">
        <v>6412</v>
      </c>
      <c r="F1234" s="72">
        <v>1</v>
      </c>
      <c r="G1234" s="72">
        <v>3</v>
      </c>
      <c r="H1234" s="72">
        <v>2</v>
      </c>
      <c r="I1234" s="72">
        <v>3</v>
      </c>
      <c r="J1234" s="72">
        <v>2</v>
      </c>
      <c r="K1234" s="72">
        <v>12</v>
      </c>
      <c r="L1234" s="72">
        <v>33</v>
      </c>
    </row>
    <row r="1235" spans="4:12" x14ac:dyDescent="0.25">
      <c r="D1235" s="66" t="s">
        <v>31573</v>
      </c>
      <c r="E1235" s="66" t="s">
        <v>6413</v>
      </c>
      <c r="F1235" s="72">
        <v>1</v>
      </c>
      <c r="G1235" s="72">
        <v>3</v>
      </c>
      <c r="H1235" s="72">
        <v>2</v>
      </c>
      <c r="I1235" s="72">
        <v>3</v>
      </c>
      <c r="J1235" s="72">
        <v>2</v>
      </c>
      <c r="K1235" s="72">
        <v>12</v>
      </c>
      <c r="L1235" s="72">
        <v>34</v>
      </c>
    </row>
    <row r="1236" spans="4:12" x14ac:dyDescent="0.25">
      <c r="D1236" s="66" t="s">
        <v>31574</v>
      </c>
      <c r="E1236" s="66" t="s">
        <v>6414</v>
      </c>
      <c r="F1236" s="72">
        <v>1</v>
      </c>
      <c r="G1236" s="72">
        <v>3</v>
      </c>
      <c r="H1236" s="72">
        <v>2</v>
      </c>
      <c r="I1236" s="72">
        <v>3</v>
      </c>
      <c r="J1236" s="72">
        <v>2</v>
      </c>
      <c r="K1236" s="72">
        <v>12</v>
      </c>
      <c r="L1236" s="72">
        <v>35</v>
      </c>
    </row>
    <row r="1237" spans="4:12" x14ac:dyDescent="0.25">
      <c r="D1237" s="66" t="s">
        <v>31575</v>
      </c>
      <c r="E1237" s="66" t="s">
        <v>6415</v>
      </c>
      <c r="F1237" s="72">
        <v>1</v>
      </c>
      <c r="G1237" s="72">
        <v>3</v>
      </c>
      <c r="H1237" s="72">
        <v>2</v>
      </c>
      <c r="I1237" s="72">
        <v>3</v>
      </c>
      <c r="J1237" s="72">
        <v>2</v>
      </c>
      <c r="K1237" s="72">
        <v>12</v>
      </c>
      <c r="L1237" s="72">
        <v>36</v>
      </c>
    </row>
    <row r="1238" spans="4:12" x14ac:dyDescent="0.25">
      <c r="D1238" s="66" t="s">
        <v>31576</v>
      </c>
      <c r="E1238" s="66" t="s">
        <v>6416</v>
      </c>
      <c r="F1238" s="72">
        <v>1</v>
      </c>
      <c r="G1238" s="72">
        <v>3</v>
      </c>
      <c r="H1238" s="72">
        <v>2</v>
      </c>
      <c r="I1238" s="72">
        <v>3</v>
      </c>
      <c r="J1238" s="72">
        <v>2</v>
      </c>
      <c r="K1238" s="72">
        <v>12</v>
      </c>
      <c r="L1238" s="72">
        <v>37</v>
      </c>
    </row>
    <row r="1239" spans="4:12" x14ac:dyDescent="0.25">
      <c r="D1239" s="66" t="s">
        <v>31577</v>
      </c>
      <c r="E1239" s="66" t="s">
        <v>6417</v>
      </c>
      <c r="F1239" s="72">
        <v>1</v>
      </c>
      <c r="G1239" s="72">
        <v>3</v>
      </c>
      <c r="H1239" s="72">
        <v>2</v>
      </c>
      <c r="I1239" s="72">
        <v>3</v>
      </c>
      <c r="J1239" s="72">
        <v>2</v>
      </c>
      <c r="K1239" s="72">
        <v>12</v>
      </c>
      <c r="L1239" s="72">
        <v>38</v>
      </c>
    </row>
    <row r="1240" spans="4:12" x14ac:dyDescent="0.25">
      <c r="D1240" s="66" t="s">
        <v>31578</v>
      </c>
      <c r="E1240" s="66" t="s">
        <v>6418</v>
      </c>
      <c r="F1240" s="72">
        <v>1</v>
      </c>
      <c r="G1240" s="72">
        <v>3</v>
      </c>
      <c r="H1240" s="72">
        <v>2</v>
      </c>
      <c r="I1240" s="72">
        <v>3</v>
      </c>
      <c r="J1240" s="72">
        <v>2</v>
      </c>
      <c r="K1240" s="72">
        <v>13</v>
      </c>
      <c r="L1240" s="72">
        <v>1</v>
      </c>
    </row>
    <row r="1241" spans="4:12" x14ac:dyDescent="0.25">
      <c r="D1241" s="66" t="s">
        <v>31579</v>
      </c>
      <c r="E1241" s="66" t="s">
        <v>6419</v>
      </c>
      <c r="F1241" s="72">
        <v>1</v>
      </c>
      <c r="G1241" s="72">
        <v>3</v>
      </c>
      <c r="H1241" s="72">
        <v>2</v>
      </c>
      <c r="I1241" s="72">
        <v>3</v>
      </c>
      <c r="J1241" s="72">
        <v>3</v>
      </c>
      <c r="K1241" s="72">
        <v>1</v>
      </c>
      <c r="L1241" s="72">
        <v>1</v>
      </c>
    </row>
    <row r="1242" spans="4:12" x14ac:dyDescent="0.25">
      <c r="D1242" s="66" t="s">
        <v>31580</v>
      </c>
      <c r="E1242" s="66" t="s">
        <v>492</v>
      </c>
      <c r="F1242" s="72">
        <v>1</v>
      </c>
      <c r="G1242" s="72">
        <v>3</v>
      </c>
      <c r="H1242" s="72">
        <v>2</v>
      </c>
      <c r="I1242" s="72">
        <v>3</v>
      </c>
      <c r="J1242" s="72">
        <v>3</v>
      </c>
      <c r="K1242" s="72">
        <v>1</v>
      </c>
      <c r="L1242" s="72">
        <v>2</v>
      </c>
    </row>
    <row r="1243" spans="4:12" x14ac:dyDescent="0.25">
      <c r="D1243" s="66" t="s">
        <v>31581</v>
      </c>
      <c r="E1243" s="66" t="s">
        <v>493</v>
      </c>
      <c r="F1243" s="72">
        <v>1</v>
      </c>
      <c r="G1243" s="72">
        <v>3</v>
      </c>
      <c r="H1243" s="72">
        <v>2</v>
      </c>
      <c r="I1243" s="72">
        <v>3</v>
      </c>
      <c r="J1243" s="72">
        <v>3</v>
      </c>
      <c r="K1243" s="72">
        <v>1</v>
      </c>
      <c r="L1243" s="72">
        <v>3</v>
      </c>
    </row>
    <row r="1244" spans="4:12" x14ac:dyDescent="0.25">
      <c r="D1244" s="66" t="s">
        <v>31582</v>
      </c>
      <c r="E1244" s="66" t="s">
        <v>6420</v>
      </c>
      <c r="F1244" s="72">
        <v>1</v>
      </c>
      <c r="G1244" s="72">
        <v>3</v>
      </c>
      <c r="H1244" s="72">
        <v>2</v>
      </c>
      <c r="I1244" s="72">
        <v>3</v>
      </c>
      <c r="J1244" s="72">
        <v>3</v>
      </c>
      <c r="K1244" s="72">
        <v>1</v>
      </c>
      <c r="L1244" s="72">
        <v>4</v>
      </c>
    </row>
    <row r="1245" spans="4:12" x14ac:dyDescent="0.25">
      <c r="D1245" s="66" t="s">
        <v>31583</v>
      </c>
      <c r="E1245" s="66" t="s">
        <v>6421</v>
      </c>
      <c r="F1245" s="72">
        <v>1</v>
      </c>
      <c r="G1245" s="72">
        <v>3</v>
      </c>
      <c r="H1245" s="72">
        <v>2</v>
      </c>
      <c r="I1245" s="72">
        <v>3</v>
      </c>
      <c r="J1245" s="72">
        <v>3</v>
      </c>
      <c r="K1245" s="72">
        <v>1</v>
      </c>
      <c r="L1245" s="72">
        <v>5</v>
      </c>
    </row>
    <row r="1246" spans="4:12" x14ac:dyDescent="0.25">
      <c r="D1246" s="66" t="s">
        <v>31584</v>
      </c>
      <c r="E1246" s="66" t="s">
        <v>6422</v>
      </c>
      <c r="F1246" s="72">
        <v>1</v>
      </c>
      <c r="G1246" s="72">
        <v>3</v>
      </c>
      <c r="H1246" s="72">
        <v>2</v>
      </c>
      <c r="I1246" s="72">
        <v>3</v>
      </c>
      <c r="J1246" s="72">
        <v>3</v>
      </c>
      <c r="K1246" s="72">
        <v>1</v>
      </c>
      <c r="L1246" s="72">
        <v>6</v>
      </c>
    </row>
    <row r="1247" spans="4:12" x14ac:dyDescent="0.25">
      <c r="D1247" s="66" t="s">
        <v>31585</v>
      </c>
      <c r="E1247" s="66" t="s">
        <v>494</v>
      </c>
      <c r="F1247" s="72">
        <v>1</v>
      </c>
      <c r="G1247" s="72">
        <v>3</v>
      </c>
      <c r="H1247" s="72">
        <v>2</v>
      </c>
      <c r="I1247" s="72">
        <v>3</v>
      </c>
      <c r="J1247" s="72">
        <v>3</v>
      </c>
      <c r="K1247" s="72">
        <v>1</v>
      </c>
      <c r="L1247" s="72">
        <v>7</v>
      </c>
    </row>
    <row r="1248" spans="4:12" x14ac:dyDescent="0.25">
      <c r="D1248" s="66" t="s">
        <v>31586</v>
      </c>
      <c r="E1248" s="66" t="s">
        <v>6423</v>
      </c>
      <c r="F1248" s="72">
        <v>1</v>
      </c>
      <c r="G1248" s="72">
        <v>3</v>
      </c>
      <c r="H1248" s="72">
        <v>2</v>
      </c>
      <c r="I1248" s="72">
        <v>3</v>
      </c>
      <c r="J1248" s="72">
        <v>3</v>
      </c>
      <c r="K1248" s="72">
        <v>1</v>
      </c>
      <c r="L1248" s="72">
        <v>8</v>
      </c>
    </row>
    <row r="1249" spans="4:12" x14ac:dyDescent="0.25">
      <c r="D1249" s="66" t="s">
        <v>31587</v>
      </c>
      <c r="E1249" s="66" t="s">
        <v>495</v>
      </c>
      <c r="F1249" s="72">
        <v>1</v>
      </c>
      <c r="G1249" s="72">
        <v>3</v>
      </c>
      <c r="H1249" s="72">
        <v>2</v>
      </c>
      <c r="I1249" s="72">
        <v>3</v>
      </c>
      <c r="J1249" s="72">
        <v>3</v>
      </c>
      <c r="K1249" s="72">
        <v>1</v>
      </c>
      <c r="L1249" s="72">
        <v>9</v>
      </c>
    </row>
    <row r="1250" spans="4:12" x14ac:dyDescent="0.25">
      <c r="D1250" s="66" t="s">
        <v>31588</v>
      </c>
      <c r="E1250" s="66" t="s">
        <v>6424</v>
      </c>
      <c r="F1250" s="72">
        <v>1</v>
      </c>
      <c r="G1250" s="72">
        <v>3</v>
      </c>
      <c r="H1250" s="72">
        <v>2</v>
      </c>
      <c r="I1250" s="72">
        <v>3</v>
      </c>
      <c r="J1250" s="72">
        <v>3</v>
      </c>
      <c r="K1250" s="72">
        <v>1</v>
      </c>
      <c r="L1250" s="72">
        <v>10</v>
      </c>
    </row>
    <row r="1251" spans="4:12" x14ac:dyDescent="0.25">
      <c r="D1251" s="66" t="s">
        <v>31589</v>
      </c>
      <c r="E1251" s="66" t="s">
        <v>6425</v>
      </c>
      <c r="F1251" s="72">
        <v>1</v>
      </c>
      <c r="G1251" s="72">
        <v>3</v>
      </c>
      <c r="H1251" s="72">
        <v>2</v>
      </c>
      <c r="I1251" s="72">
        <v>3</v>
      </c>
      <c r="J1251" s="72">
        <v>3</v>
      </c>
      <c r="K1251" s="72">
        <v>1</v>
      </c>
      <c r="L1251" s="72">
        <v>11</v>
      </c>
    </row>
    <row r="1252" spans="4:12" x14ac:dyDescent="0.25">
      <c r="D1252" s="66" t="s">
        <v>31590</v>
      </c>
      <c r="E1252" s="66" t="s">
        <v>496</v>
      </c>
      <c r="F1252" s="72">
        <v>1</v>
      </c>
      <c r="G1252" s="72">
        <v>3</v>
      </c>
      <c r="H1252" s="72">
        <v>2</v>
      </c>
      <c r="I1252" s="72">
        <v>3</v>
      </c>
      <c r="J1252" s="72">
        <v>3</v>
      </c>
      <c r="K1252" s="72">
        <v>1</v>
      </c>
      <c r="L1252" s="72">
        <v>12</v>
      </c>
    </row>
    <row r="1253" spans="4:12" x14ac:dyDescent="0.25">
      <c r="D1253" s="66" t="s">
        <v>31591</v>
      </c>
      <c r="E1253" s="66" t="s">
        <v>6426</v>
      </c>
      <c r="F1253" s="72">
        <v>1</v>
      </c>
      <c r="G1253" s="72">
        <v>3</v>
      </c>
      <c r="H1253" s="72">
        <v>2</v>
      </c>
      <c r="I1253" s="72">
        <v>3</v>
      </c>
      <c r="J1253" s="72">
        <v>3</v>
      </c>
      <c r="K1253" s="72">
        <v>1</v>
      </c>
      <c r="L1253" s="72">
        <v>13</v>
      </c>
    </row>
    <row r="1254" spans="4:12" x14ac:dyDescent="0.25">
      <c r="D1254" s="66" t="s">
        <v>31592</v>
      </c>
      <c r="E1254" s="66" t="s">
        <v>6427</v>
      </c>
      <c r="F1254" s="72">
        <v>1</v>
      </c>
      <c r="G1254" s="72">
        <v>3</v>
      </c>
      <c r="H1254" s="72">
        <v>2</v>
      </c>
      <c r="I1254" s="72">
        <v>3</v>
      </c>
      <c r="J1254" s="72">
        <v>3</v>
      </c>
      <c r="K1254" s="72">
        <v>1</v>
      </c>
      <c r="L1254" s="72">
        <v>14</v>
      </c>
    </row>
    <row r="1255" spans="4:12" x14ac:dyDescent="0.25">
      <c r="D1255" s="66" t="s">
        <v>31593</v>
      </c>
      <c r="E1255" s="66" t="s">
        <v>6428</v>
      </c>
      <c r="F1255" s="72">
        <v>1</v>
      </c>
      <c r="G1255" s="72">
        <v>3</v>
      </c>
      <c r="H1255" s="72">
        <v>2</v>
      </c>
      <c r="I1255" s="72">
        <v>3</v>
      </c>
      <c r="J1255" s="72">
        <v>3</v>
      </c>
      <c r="K1255" s="72">
        <v>1</v>
      </c>
      <c r="L1255" s="72">
        <v>15</v>
      </c>
    </row>
    <row r="1256" spans="4:12" x14ac:dyDescent="0.25">
      <c r="D1256" s="66" t="s">
        <v>31594</v>
      </c>
      <c r="E1256" s="66" t="s">
        <v>6429</v>
      </c>
      <c r="F1256" s="72">
        <v>1</v>
      </c>
      <c r="G1256" s="72">
        <v>3</v>
      </c>
      <c r="H1256" s="72">
        <v>2</v>
      </c>
      <c r="I1256" s="72">
        <v>3</v>
      </c>
      <c r="J1256" s="72">
        <v>3</v>
      </c>
      <c r="K1256" s="72">
        <v>1</v>
      </c>
      <c r="L1256" s="72">
        <v>16</v>
      </c>
    </row>
    <row r="1257" spans="4:12" x14ac:dyDescent="0.25">
      <c r="D1257" s="66" t="s">
        <v>31595</v>
      </c>
      <c r="E1257" s="66" t="s">
        <v>497</v>
      </c>
      <c r="F1257" s="72">
        <v>1</v>
      </c>
      <c r="G1257" s="72">
        <v>3</v>
      </c>
      <c r="H1257" s="72">
        <v>2</v>
      </c>
      <c r="I1257" s="72">
        <v>3</v>
      </c>
      <c r="J1257" s="72">
        <v>3</v>
      </c>
      <c r="K1257" s="72">
        <v>1</v>
      </c>
      <c r="L1257" s="72">
        <v>17</v>
      </c>
    </row>
    <row r="1258" spans="4:12" x14ac:dyDescent="0.25">
      <c r="D1258" s="66" t="s">
        <v>31596</v>
      </c>
      <c r="E1258" s="66" t="s">
        <v>498</v>
      </c>
      <c r="F1258" s="72">
        <v>1</v>
      </c>
      <c r="G1258" s="72">
        <v>3</v>
      </c>
      <c r="H1258" s="72">
        <v>2</v>
      </c>
      <c r="I1258" s="72">
        <v>3</v>
      </c>
      <c r="J1258" s="72">
        <v>3</v>
      </c>
      <c r="K1258" s="72">
        <v>1</v>
      </c>
      <c r="L1258" s="72">
        <v>18</v>
      </c>
    </row>
    <row r="1259" spans="4:12" x14ac:dyDescent="0.25">
      <c r="D1259" s="66" t="s">
        <v>31597</v>
      </c>
      <c r="E1259" s="66" t="s">
        <v>6430</v>
      </c>
      <c r="F1259" s="72">
        <v>1</v>
      </c>
      <c r="G1259" s="72">
        <v>3</v>
      </c>
      <c r="H1259" s="72">
        <v>2</v>
      </c>
      <c r="I1259" s="72">
        <v>3</v>
      </c>
      <c r="J1259" s="72">
        <v>3</v>
      </c>
      <c r="K1259" s="72">
        <v>1</v>
      </c>
      <c r="L1259" s="72">
        <v>19</v>
      </c>
    </row>
    <row r="1260" spans="4:12" x14ac:dyDescent="0.25">
      <c r="D1260" s="66" t="s">
        <v>31598</v>
      </c>
      <c r="E1260" s="66" t="s">
        <v>6431</v>
      </c>
      <c r="F1260" s="72">
        <v>1</v>
      </c>
      <c r="G1260" s="72">
        <v>3</v>
      </c>
      <c r="H1260" s="72">
        <v>2</v>
      </c>
      <c r="I1260" s="72">
        <v>3</v>
      </c>
      <c r="J1260" s="72">
        <v>3</v>
      </c>
      <c r="K1260" s="72">
        <v>1</v>
      </c>
      <c r="L1260" s="72">
        <v>20</v>
      </c>
    </row>
    <row r="1261" spans="4:12" x14ac:dyDescent="0.25">
      <c r="D1261" s="66" t="s">
        <v>31599</v>
      </c>
      <c r="E1261" s="66" t="s">
        <v>6432</v>
      </c>
      <c r="F1261" s="72">
        <v>1</v>
      </c>
      <c r="G1261" s="72">
        <v>3</v>
      </c>
      <c r="H1261" s="72">
        <v>2</v>
      </c>
      <c r="I1261" s="72">
        <v>3</v>
      </c>
      <c r="J1261" s="72">
        <v>3</v>
      </c>
      <c r="K1261" s="72">
        <v>1</v>
      </c>
      <c r="L1261" s="72">
        <v>21</v>
      </c>
    </row>
    <row r="1262" spans="4:12" x14ac:dyDescent="0.25">
      <c r="D1262" s="66" t="s">
        <v>31600</v>
      </c>
      <c r="E1262" s="66" t="s">
        <v>6433</v>
      </c>
      <c r="F1262" s="72">
        <v>1</v>
      </c>
      <c r="G1262" s="72">
        <v>3</v>
      </c>
      <c r="H1262" s="72">
        <v>2</v>
      </c>
      <c r="I1262" s="72">
        <v>3</v>
      </c>
      <c r="J1262" s="72">
        <v>3</v>
      </c>
      <c r="K1262" s="72">
        <v>1</v>
      </c>
      <c r="L1262" s="72">
        <v>22</v>
      </c>
    </row>
    <row r="1263" spans="4:12" x14ac:dyDescent="0.25">
      <c r="D1263" s="66" t="s">
        <v>31601</v>
      </c>
      <c r="E1263" s="66" t="s">
        <v>499</v>
      </c>
      <c r="F1263" s="72">
        <v>1</v>
      </c>
      <c r="G1263" s="72">
        <v>3</v>
      </c>
      <c r="H1263" s="72">
        <v>2</v>
      </c>
      <c r="I1263" s="72">
        <v>3</v>
      </c>
      <c r="J1263" s="72">
        <v>3</v>
      </c>
      <c r="K1263" s="72">
        <v>1</v>
      </c>
      <c r="L1263" s="72">
        <v>23</v>
      </c>
    </row>
    <row r="1264" spans="4:12" x14ac:dyDescent="0.25">
      <c r="D1264" s="66" t="s">
        <v>31602</v>
      </c>
      <c r="E1264" s="66" t="s">
        <v>500</v>
      </c>
      <c r="F1264" s="72">
        <v>1</v>
      </c>
      <c r="G1264" s="72">
        <v>3</v>
      </c>
      <c r="H1264" s="72">
        <v>2</v>
      </c>
      <c r="I1264" s="72">
        <v>3</v>
      </c>
      <c r="J1264" s="72">
        <v>3</v>
      </c>
      <c r="K1264" s="72">
        <v>1</v>
      </c>
      <c r="L1264" s="72">
        <v>24</v>
      </c>
    </row>
    <row r="1265" spans="4:12" x14ac:dyDescent="0.25">
      <c r="D1265" s="66" t="s">
        <v>31603</v>
      </c>
      <c r="E1265" s="66" t="s">
        <v>501</v>
      </c>
      <c r="F1265" s="72">
        <v>1</v>
      </c>
      <c r="G1265" s="72">
        <v>3</v>
      </c>
      <c r="H1265" s="72">
        <v>2</v>
      </c>
      <c r="I1265" s="72">
        <v>3</v>
      </c>
      <c r="J1265" s="72">
        <v>3</v>
      </c>
      <c r="K1265" s="72">
        <v>1</v>
      </c>
      <c r="L1265" s="72">
        <v>25</v>
      </c>
    </row>
    <row r="1266" spans="4:12" x14ac:dyDescent="0.25">
      <c r="D1266" s="66" t="s">
        <v>31604</v>
      </c>
      <c r="E1266" s="66" t="s">
        <v>502</v>
      </c>
      <c r="F1266" s="72">
        <v>1</v>
      </c>
      <c r="G1266" s="72">
        <v>3</v>
      </c>
      <c r="H1266" s="72">
        <v>2</v>
      </c>
      <c r="I1266" s="72">
        <v>3</v>
      </c>
      <c r="J1266" s="72">
        <v>3</v>
      </c>
      <c r="K1266" s="72">
        <v>1</v>
      </c>
      <c r="L1266" s="72">
        <v>26</v>
      </c>
    </row>
    <row r="1267" spans="4:12" x14ac:dyDescent="0.25">
      <c r="D1267" s="66" t="s">
        <v>31605</v>
      </c>
      <c r="E1267" s="66" t="s">
        <v>6434</v>
      </c>
      <c r="F1267" s="72">
        <v>1</v>
      </c>
      <c r="G1267" s="72">
        <v>3</v>
      </c>
      <c r="H1267" s="72">
        <v>2</v>
      </c>
      <c r="I1267" s="72">
        <v>3</v>
      </c>
      <c r="J1267" s="72">
        <v>3</v>
      </c>
      <c r="K1267" s="72">
        <v>1</v>
      </c>
      <c r="L1267" s="72">
        <v>27</v>
      </c>
    </row>
    <row r="1268" spans="4:12" x14ac:dyDescent="0.25">
      <c r="D1268" s="66" t="s">
        <v>31606</v>
      </c>
      <c r="E1268" s="66" t="s">
        <v>6435</v>
      </c>
      <c r="F1268" s="72">
        <v>1</v>
      </c>
      <c r="G1268" s="72">
        <v>3</v>
      </c>
      <c r="H1268" s="72">
        <v>2</v>
      </c>
      <c r="I1268" s="72">
        <v>3</v>
      </c>
      <c r="J1268" s="72">
        <v>3</v>
      </c>
      <c r="K1268" s="72">
        <v>1</v>
      </c>
      <c r="L1268" s="72">
        <v>28</v>
      </c>
    </row>
    <row r="1269" spans="4:12" x14ac:dyDescent="0.25">
      <c r="D1269" s="66" t="s">
        <v>31607</v>
      </c>
      <c r="E1269" s="66" t="s">
        <v>6436</v>
      </c>
      <c r="F1269" s="72">
        <v>1</v>
      </c>
      <c r="G1269" s="72">
        <v>3</v>
      </c>
      <c r="H1269" s="72">
        <v>2</v>
      </c>
      <c r="I1269" s="72">
        <v>3</v>
      </c>
      <c r="J1269" s="72">
        <v>3</v>
      </c>
      <c r="K1269" s="72">
        <v>1</v>
      </c>
      <c r="L1269" s="72">
        <v>29</v>
      </c>
    </row>
    <row r="1270" spans="4:12" x14ac:dyDescent="0.25">
      <c r="D1270" s="66" t="s">
        <v>31608</v>
      </c>
      <c r="E1270" s="66" t="s">
        <v>503</v>
      </c>
      <c r="F1270" s="72">
        <v>1</v>
      </c>
      <c r="G1270" s="72">
        <v>3</v>
      </c>
      <c r="H1270" s="72">
        <v>2</v>
      </c>
      <c r="I1270" s="72">
        <v>3</v>
      </c>
      <c r="J1270" s="72">
        <v>3</v>
      </c>
      <c r="K1270" s="72">
        <v>1</v>
      </c>
      <c r="L1270" s="72">
        <v>30</v>
      </c>
    </row>
    <row r="1271" spans="4:12" x14ac:dyDescent="0.25">
      <c r="D1271" s="66" t="s">
        <v>31609</v>
      </c>
      <c r="E1271" s="66" t="s">
        <v>504</v>
      </c>
      <c r="F1271" s="72">
        <v>1</v>
      </c>
      <c r="G1271" s="72">
        <v>3</v>
      </c>
      <c r="H1271" s="72">
        <v>2</v>
      </c>
      <c r="I1271" s="72">
        <v>3</v>
      </c>
      <c r="J1271" s="72">
        <v>3</v>
      </c>
      <c r="K1271" s="72">
        <v>1</v>
      </c>
      <c r="L1271" s="72">
        <v>31</v>
      </c>
    </row>
    <row r="1272" spans="4:12" x14ac:dyDescent="0.25">
      <c r="D1272" s="66" t="s">
        <v>31610</v>
      </c>
      <c r="E1272" s="66" t="s">
        <v>6437</v>
      </c>
      <c r="F1272" s="72">
        <v>1</v>
      </c>
      <c r="G1272" s="72">
        <v>3</v>
      </c>
      <c r="H1272" s="72">
        <v>2</v>
      </c>
      <c r="I1272" s="72">
        <v>3</v>
      </c>
      <c r="J1272" s="72">
        <v>3</v>
      </c>
      <c r="K1272" s="72">
        <v>1</v>
      </c>
      <c r="L1272" s="72">
        <v>32</v>
      </c>
    </row>
    <row r="1273" spans="4:12" x14ac:dyDescent="0.25">
      <c r="D1273" s="66" t="s">
        <v>31611</v>
      </c>
      <c r="E1273" s="66" t="s">
        <v>505</v>
      </c>
      <c r="F1273" s="72">
        <v>1</v>
      </c>
      <c r="G1273" s="72">
        <v>3</v>
      </c>
      <c r="H1273" s="72">
        <v>2</v>
      </c>
      <c r="I1273" s="72">
        <v>3</v>
      </c>
      <c r="J1273" s="72">
        <v>3</v>
      </c>
      <c r="K1273" s="72">
        <v>1</v>
      </c>
      <c r="L1273" s="72">
        <v>33</v>
      </c>
    </row>
    <row r="1274" spans="4:12" x14ac:dyDescent="0.25">
      <c r="D1274" s="66" t="s">
        <v>31612</v>
      </c>
      <c r="E1274" s="66" t="s">
        <v>506</v>
      </c>
      <c r="F1274" s="72">
        <v>1</v>
      </c>
      <c r="G1274" s="72">
        <v>3</v>
      </c>
      <c r="H1274" s="72">
        <v>2</v>
      </c>
      <c r="I1274" s="72">
        <v>3</v>
      </c>
      <c r="J1274" s="72">
        <v>3</v>
      </c>
      <c r="K1274" s="72">
        <v>1</v>
      </c>
      <c r="L1274" s="72">
        <v>34</v>
      </c>
    </row>
    <row r="1275" spans="4:12" x14ac:dyDescent="0.25">
      <c r="D1275" s="66" t="s">
        <v>31613</v>
      </c>
      <c r="E1275" s="66" t="s">
        <v>507</v>
      </c>
      <c r="F1275" s="72">
        <v>1</v>
      </c>
      <c r="G1275" s="72">
        <v>3</v>
      </c>
      <c r="H1275" s="72">
        <v>2</v>
      </c>
      <c r="I1275" s="72">
        <v>3</v>
      </c>
      <c r="J1275" s="72">
        <v>3</v>
      </c>
      <c r="K1275" s="72">
        <v>1</v>
      </c>
      <c r="L1275" s="72">
        <v>35</v>
      </c>
    </row>
    <row r="1276" spans="4:12" x14ac:dyDescent="0.25">
      <c r="D1276" s="66" t="s">
        <v>31614</v>
      </c>
      <c r="E1276" s="66" t="s">
        <v>508</v>
      </c>
      <c r="F1276" s="72">
        <v>1</v>
      </c>
      <c r="G1276" s="72">
        <v>3</v>
      </c>
      <c r="H1276" s="72">
        <v>2</v>
      </c>
      <c r="I1276" s="72">
        <v>3</v>
      </c>
      <c r="J1276" s="72">
        <v>3</v>
      </c>
      <c r="K1276" s="72">
        <v>1</v>
      </c>
      <c r="L1276" s="72">
        <v>36</v>
      </c>
    </row>
    <row r="1277" spans="4:12" x14ac:dyDescent="0.25">
      <c r="D1277" s="66" t="s">
        <v>31615</v>
      </c>
      <c r="E1277" s="66" t="s">
        <v>6438</v>
      </c>
      <c r="F1277" s="72">
        <v>1</v>
      </c>
      <c r="G1277" s="72">
        <v>3</v>
      </c>
      <c r="H1277" s="72">
        <v>2</v>
      </c>
      <c r="I1277" s="72">
        <v>3</v>
      </c>
      <c r="J1277" s="72">
        <v>3</v>
      </c>
      <c r="K1277" s="72">
        <v>1</v>
      </c>
      <c r="L1277" s="72">
        <v>37</v>
      </c>
    </row>
    <row r="1278" spans="4:12" x14ac:dyDescent="0.25">
      <c r="D1278" s="66" t="s">
        <v>31616</v>
      </c>
      <c r="E1278" s="66" t="s">
        <v>6439</v>
      </c>
      <c r="F1278" s="72">
        <v>1</v>
      </c>
      <c r="G1278" s="72">
        <v>3</v>
      </c>
      <c r="H1278" s="72">
        <v>2</v>
      </c>
      <c r="I1278" s="72">
        <v>3</v>
      </c>
      <c r="J1278" s="72">
        <v>3</v>
      </c>
      <c r="K1278" s="72">
        <v>1</v>
      </c>
      <c r="L1278" s="72">
        <v>38</v>
      </c>
    </row>
    <row r="1279" spans="4:12" x14ac:dyDescent="0.25">
      <c r="D1279" s="66" t="s">
        <v>31617</v>
      </c>
      <c r="E1279" s="66" t="s">
        <v>6440</v>
      </c>
      <c r="F1279" s="72">
        <v>1</v>
      </c>
      <c r="G1279" s="72">
        <v>3</v>
      </c>
      <c r="H1279" s="72">
        <v>2</v>
      </c>
      <c r="I1279" s="72">
        <v>3</v>
      </c>
      <c r="J1279" s="72">
        <v>3</v>
      </c>
      <c r="K1279" s="72">
        <v>1</v>
      </c>
      <c r="L1279" s="72">
        <v>39</v>
      </c>
    </row>
    <row r="1280" spans="4:12" x14ac:dyDescent="0.25">
      <c r="D1280" s="66" t="s">
        <v>31618</v>
      </c>
      <c r="E1280" s="66" t="s">
        <v>6441</v>
      </c>
      <c r="F1280" s="72">
        <v>1</v>
      </c>
      <c r="G1280" s="72">
        <v>3</v>
      </c>
      <c r="H1280" s="72">
        <v>2</v>
      </c>
      <c r="I1280" s="72">
        <v>3</v>
      </c>
      <c r="J1280" s="72">
        <v>3</v>
      </c>
      <c r="K1280" s="72">
        <v>1</v>
      </c>
      <c r="L1280" s="72">
        <v>40</v>
      </c>
    </row>
    <row r="1281" spans="4:12" x14ac:dyDescent="0.25">
      <c r="D1281" s="66" t="s">
        <v>31619</v>
      </c>
      <c r="E1281" s="66" t="s">
        <v>6442</v>
      </c>
      <c r="F1281" s="72">
        <v>1</v>
      </c>
      <c r="G1281" s="72">
        <v>3</v>
      </c>
      <c r="H1281" s="72">
        <v>2</v>
      </c>
      <c r="I1281" s="72">
        <v>3</v>
      </c>
      <c r="J1281" s="72">
        <v>3</v>
      </c>
      <c r="K1281" s="72">
        <v>1</v>
      </c>
      <c r="L1281" s="72">
        <v>41</v>
      </c>
    </row>
    <row r="1282" spans="4:12" x14ac:dyDescent="0.25">
      <c r="D1282" s="66" t="s">
        <v>31620</v>
      </c>
      <c r="E1282" s="66" t="s">
        <v>6443</v>
      </c>
      <c r="F1282" s="72">
        <v>1</v>
      </c>
      <c r="G1282" s="72">
        <v>3</v>
      </c>
      <c r="H1282" s="72">
        <v>2</v>
      </c>
      <c r="I1282" s="72">
        <v>3</v>
      </c>
      <c r="J1282" s="72">
        <v>3</v>
      </c>
      <c r="K1282" s="72">
        <v>1</v>
      </c>
      <c r="L1282" s="72">
        <v>42</v>
      </c>
    </row>
    <row r="1283" spans="4:12" x14ac:dyDescent="0.25">
      <c r="D1283" s="66" t="s">
        <v>31621</v>
      </c>
      <c r="E1283" s="66" t="s">
        <v>509</v>
      </c>
      <c r="F1283" s="72">
        <v>1</v>
      </c>
      <c r="G1283" s="72">
        <v>3</v>
      </c>
      <c r="H1283" s="72">
        <v>2</v>
      </c>
      <c r="I1283" s="72">
        <v>3</v>
      </c>
      <c r="J1283" s="72">
        <v>3</v>
      </c>
      <c r="K1283" s="72">
        <v>1</v>
      </c>
      <c r="L1283" s="72">
        <v>43</v>
      </c>
    </row>
    <row r="1284" spans="4:12" x14ac:dyDescent="0.25">
      <c r="D1284" s="66" t="s">
        <v>31622</v>
      </c>
      <c r="E1284" s="66" t="s">
        <v>6444</v>
      </c>
      <c r="F1284" s="72">
        <v>1</v>
      </c>
      <c r="G1284" s="72">
        <v>3</v>
      </c>
      <c r="H1284" s="72">
        <v>2</v>
      </c>
      <c r="I1284" s="72">
        <v>3</v>
      </c>
      <c r="J1284" s="72">
        <v>3</v>
      </c>
      <c r="K1284" s="72">
        <v>1</v>
      </c>
      <c r="L1284" s="72">
        <v>44</v>
      </c>
    </row>
    <row r="1285" spans="4:12" x14ac:dyDescent="0.25">
      <c r="D1285" s="66" t="s">
        <v>31623</v>
      </c>
      <c r="E1285" s="66" t="s">
        <v>6445</v>
      </c>
      <c r="F1285" s="72">
        <v>1</v>
      </c>
      <c r="G1285" s="72">
        <v>3</v>
      </c>
      <c r="H1285" s="72">
        <v>2</v>
      </c>
      <c r="I1285" s="72">
        <v>3</v>
      </c>
      <c r="J1285" s="72">
        <v>3</v>
      </c>
      <c r="K1285" s="72">
        <v>1</v>
      </c>
      <c r="L1285" s="72">
        <v>45</v>
      </c>
    </row>
    <row r="1286" spans="4:12" x14ac:dyDescent="0.25">
      <c r="D1286" s="66" t="s">
        <v>31624</v>
      </c>
      <c r="E1286" s="66" t="s">
        <v>6446</v>
      </c>
      <c r="F1286" s="72">
        <v>1</v>
      </c>
      <c r="G1286" s="72">
        <v>3</v>
      </c>
      <c r="H1286" s="72">
        <v>2</v>
      </c>
      <c r="I1286" s="72">
        <v>3</v>
      </c>
      <c r="J1286" s="72">
        <v>3</v>
      </c>
      <c r="K1286" s="72">
        <v>1</v>
      </c>
      <c r="L1286" s="72">
        <v>46</v>
      </c>
    </row>
    <row r="1287" spans="4:12" x14ac:dyDescent="0.25">
      <c r="D1287" s="66" t="s">
        <v>31625</v>
      </c>
      <c r="E1287" s="66" t="s">
        <v>6447</v>
      </c>
      <c r="F1287" s="72">
        <v>1</v>
      </c>
      <c r="G1287" s="72">
        <v>3</v>
      </c>
      <c r="H1287" s="72">
        <v>2</v>
      </c>
      <c r="I1287" s="72">
        <v>3</v>
      </c>
      <c r="J1287" s="72">
        <v>3</v>
      </c>
      <c r="K1287" s="72">
        <v>1</v>
      </c>
      <c r="L1287" s="72">
        <v>47</v>
      </c>
    </row>
    <row r="1288" spans="4:12" x14ac:dyDescent="0.25">
      <c r="D1288" s="66" t="s">
        <v>31626</v>
      </c>
      <c r="E1288" s="66" t="s">
        <v>6448</v>
      </c>
      <c r="F1288" s="72">
        <v>1</v>
      </c>
      <c r="G1288" s="72">
        <v>3</v>
      </c>
      <c r="H1288" s="72">
        <v>2</v>
      </c>
      <c r="I1288" s="72">
        <v>3</v>
      </c>
      <c r="J1288" s="72">
        <v>3</v>
      </c>
      <c r="K1288" s="72">
        <v>1</v>
      </c>
      <c r="L1288" s="72">
        <v>48</v>
      </c>
    </row>
    <row r="1289" spans="4:12" x14ac:dyDescent="0.25">
      <c r="D1289" s="66" t="s">
        <v>31627</v>
      </c>
      <c r="E1289" s="66" t="s">
        <v>6449</v>
      </c>
      <c r="F1289" s="72">
        <v>1</v>
      </c>
      <c r="G1289" s="72">
        <v>3</v>
      </c>
      <c r="H1289" s="72">
        <v>2</v>
      </c>
      <c r="I1289" s="72">
        <v>3</v>
      </c>
      <c r="J1289" s="72">
        <v>3</v>
      </c>
      <c r="K1289" s="72">
        <v>1</v>
      </c>
      <c r="L1289" s="72">
        <v>49</v>
      </c>
    </row>
    <row r="1290" spans="4:12" x14ac:dyDescent="0.25">
      <c r="D1290" s="66" t="s">
        <v>31628</v>
      </c>
      <c r="E1290" s="66" t="s">
        <v>6450</v>
      </c>
      <c r="F1290" s="72">
        <v>1</v>
      </c>
      <c r="G1290" s="72">
        <v>3</v>
      </c>
      <c r="H1290" s="72">
        <v>2</v>
      </c>
      <c r="I1290" s="72">
        <v>3</v>
      </c>
      <c r="J1290" s="72">
        <v>3</v>
      </c>
      <c r="K1290" s="72">
        <v>1</v>
      </c>
      <c r="L1290" s="72">
        <v>50</v>
      </c>
    </row>
    <row r="1291" spans="4:12" x14ac:dyDescent="0.25">
      <c r="D1291" s="66" t="s">
        <v>31629</v>
      </c>
      <c r="E1291" s="66" t="s">
        <v>510</v>
      </c>
      <c r="F1291" s="72">
        <v>1</v>
      </c>
      <c r="G1291" s="72">
        <v>3</v>
      </c>
      <c r="H1291" s="72">
        <v>2</v>
      </c>
      <c r="I1291" s="72">
        <v>3</v>
      </c>
      <c r="J1291" s="72">
        <v>3</v>
      </c>
      <c r="K1291" s="72">
        <v>1</v>
      </c>
      <c r="L1291" s="72">
        <v>51</v>
      </c>
    </row>
    <row r="1292" spans="4:12" x14ac:dyDescent="0.25">
      <c r="D1292" s="66" t="s">
        <v>31630</v>
      </c>
      <c r="E1292" s="66" t="s">
        <v>6451</v>
      </c>
      <c r="F1292" s="72">
        <v>1</v>
      </c>
      <c r="G1292" s="72">
        <v>3</v>
      </c>
      <c r="H1292" s="72">
        <v>2</v>
      </c>
      <c r="I1292" s="72">
        <v>3</v>
      </c>
      <c r="J1292" s="72">
        <v>3</v>
      </c>
      <c r="K1292" s="72">
        <v>1</v>
      </c>
      <c r="L1292" s="72">
        <v>52</v>
      </c>
    </row>
    <row r="1293" spans="4:12" x14ac:dyDescent="0.25">
      <c r="D1293" s="66" t="s">
        <v>31631</v>
      </c>
      <c r="E1293" s="66" t="s">
        <v>6452</v>
      </c>
      <c r="F1293" s="72">
        <v>1</v>
      </c>
      <c r="G1293" s="72">
        <v>3</v>
      </c>
      <c r="H1293" s="72">
        <v>2</v>
      </c>
      <c r="I1293" s="72">
        <v>3</v>
      </c>
      <c r="J1293" s="72">
        <v>3</v>
      </c>
      <c r="K1293" s="72">
        <v>1</v>
      </c>
      <c r="L1293" s="72">
        <v>53</v>
      </c>
    </row>
    <row r="1294" spans="4:12" x14ac:dyDescent="0.25">
      <c r="D1294" s="66" t="s">
        <v>31632</v>
      </c>
      <c r="E1294" s="66" t="s">
        <v>6453</v>
      </c>
      <c r="F1294" s="72">
        <v>1</v>
      </c>
      <c r="G1294" s="72">
        <v>3</v>
      </c>
      <c r="H1294" s="72">
        <v>2</v>
      </c>
      <c r="I1294" s="72">
        <v>3</v>
      </c>
      <c r="J1294" s="72">
        <v>3</v>
      </c>
      <c r="K1294" s="72">
        <v>1</v>
      </c>
      <c r="L1294" s="72">
        <v>54</v>
      </c>
    </row>
    <row r="1295" spans="4:12" x14ac:dyDescent="0.25">
      <c r="D1295" s="66" t="s">
        <v>31633</v>
      </c>
      <c r="E1295" s="66" t="s">
        <v>6454</v>
      </c>
      <c r="F1295" s="72">
        <v>1</v>
      </c>
      <c r="G1295" s="72">
        <v>3</v>
      </c>
      <c r="H1295" s="72">
        <v>2</v>
      </c>
      <c r="I1295" s="72">
        <v>3</v>
      </c>
      <c r="J1295" s="72">
        <v>3</v>
      </c>
      <c r="K1295" s="72">
        <v>1</v>
      </c>
      <c r="L1295" s="72">
        <v>55</v>
      </c>
    </row>
    <row r="1296" spans="4:12" x14ac:dyDescent="0.25">
      <c r="D1296" s="66" t="s">
        <v>31634</v>
      </c>
      <c r="E1296" s="66" t="s">
        <v>511</v>
      </c>
      <c r="F1296" s="72">
        <v>1</v>
      </c>
      <c r="G1296" s="72">
        <v>3</v>
      </c>
      <c r="H1296" s="72">
        <v>2</v>
      </c>
      <c r="I1296" s="72">
        <v>3</v>
      </c>
      <c r="J1296" s="72">
        <v>3</v>
      </c>
      <c r="K1296" s="72">
        <v>1</v>
      </c>
      <c r="L1296" s="72">
        <v>56</v>
      </c>
    </row>
    <row r="1297" spans="4:12" x14ac:dyDescent="0.25">
      <c r="D1297" s="66" t="s">
        <v>31635</v>
      </c>
      <c r="E1297" s="66" t="s">
        <v>512</v>
      </c>
      <c r="F1297" s="72">
        <v>1</v>
      </c>
      <c r="G1297" s="72">
        <v>3</v>
      </c>
      <c r="H1297" s="72">
        <v>2</v>
      </c>
      <c r="I1297" s="72">
        <v>3</v>
      </c>
      <c r="J1297" s="72">
        <v>3</v>
      </c>
      <c r="K1297" s="72">
        <v>1</v>
      </c>
      <c r="L1297" s="72">
        <v>57</v>
      </c>
    </row>
    <row r="1298" spans="4:12" x14ac:dyDescent="0.25">
      <c r="D1298" s="66" t="s">
        <v>31636</v>
      </c>
      <c r="E1298" s="66" t="s">
        <v>6455</v>
      </c>
      <c r="F1298" s="72">
        <v>1</v>
      </c>
      <c r="G1298" s="72">
        <v>3</v>
      </c>
      <c r="H1298" s="72">
        <v>2</v>
      </c>
      <c r="I1298" s="72">
        <v>3</v>
      </c>
      <c r="J1298" s="72">
        <v>3</v>
      </c>
      <c r="K1298" s="72">
        <v>1</v>
      </c>
      <c r="L1298" s="72">
        <v>58</v>
      </c>
    </row>
    <row r="1299" spans="4:12" x14ac:dyDescent="0.25">
      <c r="D1299" s="66" t="s">
        <v>31637</v>
      </c>
      <c r="E1299" s="66" t="s">
        <v>6456</v>
      </c>
      <c r="F1299" s="72">
        <v>1</v>
      </c>
      <c r="G1299" s="72">
        <v>3</v>
      </c>
      <c r="H1299" s="72">
        <v>2</v>
      </c>
      <c r="I1299" s="72">
        <v>3</v>
      </c>
      <c r="J1299" s="72">
        <v>3</v>
      </c>
      <c r="K1299" s="72">
        <v>1</v>
      </c>
      <c r="L1299" s="72">
        <v>59</v>
      </c>
    </row>
    <row r="1300" spans="4:12" x14ac:dyDescent="0.25">
      <c r="D1300" s="66" t="s">
        <v>31638</v>
      </c>
      <c r="E1300" s="66" t="s">
        <v>6457</v>
      </c>
      <c r="F1300" s="72">
        <v>1</v>
      </c>
      <c r="G1300" s="72">
        <v>3</v>
      </c>
      <c r="H1300" s="72">
        <v>2</v>
      </c>
      <c r="I1300" s="72">
        <v>3</v>
      </c>
      <c r="J1300" s="72">
        <v>3</v>
      </c>
      <c r="K1300" s="72">
        <v>1</v>
      </c>
      <c r="L1300" s="72">
        <v>60</v>
      </c>
    </row>
    <row r="1301" spans="4:12" x14ac:dyDescent="0.25">
      <c r="D1301" s="66" t="s">
        <v>31639</v>
      </c>
      <c r="E1301" s="66" t="s">
        <v>513</v>
      </c>
      <c r="F1301" s="72">
        <v>1</v>
      </c>
      <c r="G1301" s="72">
        <v>3</v>
      </c>
      <c r="H1301" s="72">
        <v>2</v>
      </c>
      <c r="I1301" s="72">
        <v>3</v>
      </c>
      <c r="J1301" s="72">
        <v>3</v>
      </c>
      <c r="K1301" s="72">
        <v>1</v>
      </c>
      <c r="L1301" s="72">
        <v>61</v>
      </c>
    </row>
    <row r="1302" spans="4:12" x14ac:dyDescent="0.25">
      <c r="D1302" s="66" t="s">
        <v>31640</v>
      </c>
      <c r="E1302" s="66" t="s">
        <v>6458</v>
      </c>
      <c r="F1302" s="72">
        <v>1</v>
      </c>
      <c r="G1302" s="72">
        <v>3</v>
      </c>
      <c r="H1302" s="72">
        <v>2</v>
      </c>
      <c r="I1302" s="72">
        <v>3</v>
      </c>
      <c r="J1302" s="72">
        <v>3</v>
      </c>
      <c r="K1302" s="72">
        <v>1</v>
      </c>
      <c r="L1302" s="72">
        <v>62</v>
      </c>
    </row>
    <row r="1303" spans="4:12" x14ac:dyDescent="0.25">
      <c r="D1303" s="66" t="s">
        <v>31641</v>
      </c>
      <c r="E1303" s="66" t="s">
        <v>6459</v>
      </c>
      <c r="F1303" s="72">
        <v>1</v>
      </c>
      <c r="G1303" s="72">
        <v>3</v>
      </c>
      <c r="H1303" s="72">
        <v>2</v>
      </c>
      <c r="I1303" s="72">
        <v>3</v>
      </c>
      <c r="J1303" s="72">
        <v>3</v>
      </c>
      <c r="K1303" s="72">
        <v>1</v>
      </c>
      <c r="L1303" s="72">
        <v>63</v>
      </c>
    </row>
    <row r="1304" spans="4:12" x14ac:dyDescent="0.25">
      <c r="D1304" s="66" t="s">
        <v>31642</v>
      </c>
      <c r="E1304" s="66" t="s">
        <v>514</v>
      </c>
      <c r="F1304" s="72">
        <v>1</v>
      </c>
      <c r="G1304" s="72">
        <v>3</v>
      </c>
      <c r="H1304" s="72">
        <v>2</v>
      </c>
      <c r="I1304" s="72">
        <v>3</v>
      </c>
      <c r="J1304" s="72">
        <v>3</v>
      </c>
      <c r="K1304" s="72">
        <v>1</v>
      </c>
      <c r="L1304" s="72">
        <v>64</v>
      </c>
    </row>
    <row r="1305" spans="4:12" x14ac:dyDescent="0.25">
      <c r="D1305" s="66" t="s">
        <v>31643</v>
      </c>
      <c r="E1305" s="66" t="s">
        <v>6460</v>
      </c>
      <c r="F1305" s="72">
        <v>1</v>
      </c>
      <c r="G1305" s="72">
        <v>3</v>
      </c>
      <c r="H1305" s="72">
        <v>2</v>
      </c>
      <c r="I1305" s="72">
        <v>3</v>
      </c>
      <c r="J1305" s="72">
        <v>3</v>
      </c>
      <c r="K1305" s="72">
        <v>1</v>
      </c>
      <c r="L1305" s="72">
        <v>65</v>
      </c>
    </row>
    <row r="1306" spans="4:12" x14ac:dyDescent="0.25">
      <c r="D1306" s="66" t="s">
        <v>31644</v>
      </c>
      <c r="E1306" s="66" t="s">
        <v>6461</v>
      </c>
      <c r="F1306" s="72">
        <v>1</v>
      </c>
      <c r="G1306" s="72">
        <v>3</v>
      </c>
      <c r="H1306" s="72">
        <v>2</v>
      </c>
      <c r="I1306" s="72">
        <v>3</v>
      </c>
      <c r="J1306" s="72">
        <v>3</v>
      </c>
      <c r="K1306" s="72">
        <v>1</v>
      </c>
      <c r="L1306" s="72">
        <v>66</v>
      </c>
    </row>
    <row r="1307" spans="4:12" x14ac:dyDescent="0.25">
      <c r="D1307" s="66" t="s">
        <v>31645</v>
      </c>
      <c r="E1307" s="66" t="s">
        <v>515</v>
      </c>
      <c r="F1307" s="72">
        <v>1</v>
      </c>
      <c r="G1307" s="72">
        <v>3</v>
      </c>
      <c r="H1307" s="72">
        <v>2</v>
      </c>
      <c r="I1307" s="72">
        <v>3</v>
      </c>
      <c r="J1307" s="72">
        <v>3</v>
      </c>
      <c r="K1307" s="72">
        <v>1</v>
      </c>
      <c r="L1307" s="72">
        <v>67</v>
      </c>
    </row>
    <row r="1308" spans="4:12" x14ac:dyDescent="0.25">
      <c r="D1308" s="66" t="s">
        <v>31646</v>
      </c>
      <c r="E1308" s="66" t="s">
        <v>6462</v>
      </c>
      <c r="F1308" s="72">
        <v>1</v>
      </c>
      <c r="G1308" s="72">
        <v>3</v>
      </c>
      <c r="H1308" s="72">
        <v>2</v>
      </c>
      <c r="I1308" s="72">
        <v>3</v>
      </c>
      <c r="J1308" s="72">
        <v>3</v>
      </c>
      <c r="K1308" s="72">
        <v>1</v>
      </c>
      <c r="L1308" s="72">
        <v>68</v>
      </c>
    </row>
    <row r="1309" spans="4:12" x14ac:dyDescent="0.25">
      <c r="D1309" s="66" t="s">
        <v>31647</v>
      </c>
      <c r="E1309" s="66" t="s">
        <v>516</v>
      </c>
      <c r="F1309" s="72">
        <v>1</v>
      </c>
      <c r="G1309" s="72">
        <v>3</v>
      </c>
      <c r="H1309" s="72">
        <v>2</v>
      </c>
      <c r="I1309" s="72">
        <v>3</v>
      </c>
      <c r="J1309" s="72">
        <v>3</v>
      </c>
      <c r="K1309" s="72">
        <v>1</v>
      </c>
      <c r="L1309" s="72">
        <v>69</v>
      </c>
    </row>
    <row r="1310" spans="4:12" x14ac:dyDescent="0.25">
      <c r="D1310" s="66" t="s">
        <v>31648</v>
      </c>
      <c r="E1310" s="66" t="s">
        <v>6463</v>
      </c>
      <c r="F1310" s="72">
        <v>1</v>
      </c>
      <c r="G1310" s="72">
        <v>3</v>
      </c>
      <c r="H1310" s="72">
        <v>2</v>
      </c>
      <c r="I1310" s="72">
        <v>3</v>
      </c>
      <c r="J1310" s="72">
        <v>3</v>
      </c>
      <c r="K1310" s="72">
        <v>1</v>
      </c>
      <c r="L1310" s="72">
        <v>70</v>
      </c>
    </row>
    <row r="1311" spans="4:12" x14ac:dyDescent="0.25">
      <c r="D1311" s="66" t="s">
        <v>31649</v>
      </c>
      <c r="E1311" s="66" t="s">
        <v>517</v>
      </c>
      <c r="F1311" s="72">
        <v>1</v>
      </c>
      <c r="G1311" s="72">
        <v>3</v>
      </c>
      <c r="H1311" s="72">
        <v>2</v>
      </c>
      <c r="I1311" s="72">
        <v>3</v>
      </c>
      <c r="J1311" s="72">
        <v>3</v>
      </c>
      <c r="K1311" s="72">
        <v>1</v>
      </c>
      <c r="L1311" s="72">
        <v>71</v>
      </c>
    </row>
    <row r="1312" spans="4:12" x14ac:dyDescent="0.25">
      <c r="D1312" s="66" t="s">
        <v>31650</v>
      </c>
      <c r="E1312" s="66" t="s">
        <v>6464</v>
      </c>
      <c r="F1312" s="72">
        <v>1</v>
      </c>
      <c r="G1312" s="72">
        <v>3</v>
      </c>
      <c r="H1312" s="72">
        <v>2</v>
      </c>
      <c r="I1312" s="72">
        <v>3</v>
      </c>
      <c r="J1312" s="72">
        <v>3</v>
      </c>
      <c r="K1312" s="72">
        <v>1</v>
      </c>
      <c r="L1312" s="72">
        <v>72</v>
      </c>
    </row>
    <row r="1313" spans="4:12" x14ac:dyDescent="0.25">
      <c r="D1313" s="66" t="s">
        <v>31651</v>
      </c>
      <c r="E1313" s="66" t="s">
        <v>6465</v>
      </c>
      <c r="F1313" s="72">
        <v>1</v>
      </c>
      <c r="G1313" s="72">
        <v>3</v>
      </c>
      <c r="H1313" s="72">
        <v>2</v>
      </c>
      <c r="I1313" s="72">
        <v>3</v>
      </c>
      <c r="J1313" s="72">
        <v>3</v>
      </c>
      <c r="K1313" s="72">
        <v>1</v>
      </c>
      <c r="L1313" s="72">
        <v>73</v>
      </c>
    </row>
    <row r="1314" spans="4:12" x14ac:dyDescent="0.25">
      <c r="D1314" s="66" t="s">
        <v>31652</v>
      </c>
      <c r="E1314" s="66" t="s">
        <v>6466</v>
      </c>
      <c r="F1314" s="72">
        <v>1</v>
      </c>
      <c r="G1314" s="72">
        <v>3</v>
      </c>
      <c r="H1314" s="72">
        <v>2</v>
      </c>
      <c r="I1314" s="72">
        <v>3</v>
      </c>
      <c r="J1314" s="72">
        <v>3</v>
      </c>
      <c r="K1314" s="72">
        <v>1</v>
      </c>
      <c r="L1314" s="72">
        <v>74</v>
      </c>
    </row>
    <row r="1315" spans="4:12" x14ac:dyDescent="0.25">
      <c r="D1315" s="66" t="s">
        <v>31653</v>
      </c>
      <c r="E1315" s="66" t="s">
        <v>518</v>
      </c>
      <c r="F1315" s="72">
        <v>1</v>
      </c>
      <c r="G1315" s="72">
        <v>3</v>
      </c>
      <c r="H1315" s="72">
        <v>2</v>
      </c>
      <c r="I1315" s="72">
        <v>3</v>
      </c>
      <c r="J1315" s="72">
        <v>3</v>
      </c>
      <c r="K1315" s="72">
        <v>1</v>
      </c>
      <c r="L1315" s="72">
        <v>75</v>
      </c>
    </row>
    <row r="1316" spans="4:12" x14ac:dyDescent="0.25">
      <c r="D1316" s="66" t="s">
        <v>31654</v>
      </c>
      <c r="E1316" s="66" t="s">
        <v>519</v>
      </c>
      <c r="F1316" s="72">
        <v>1</v>
      </c>
      <c r="G1316" s="72">
        <v>3</v>
      </c>
      <c r="H1316" s="72">
        <v>2</v>
      </c>
      <c r="I1316" s="72">
        <v>3</v>
      </c>
      <c r="J1316" s="72">
        <v>3</v>
      </c>
      <c r="K1316" s="72">
        <v>1</v>
      </c>
      <c r="L1316" s="72">
        <v>76</v>
      </c>
    </row>
    <row r="1317" spans="4:12" x14ac:dyDescent="0.25">
      <c r="D1317" s="66" t="s">
        <v>31655</v>
      </c>
      <c r="E1317" s="66" t="s">
        <v>6467</v>
      </c>
      <c r="F1317" s="72">
        <v>1</v>
      </c>
      <c r="G1317" s="72">
        <v>3</v>
      </c>
      <c r="H1317" s="72">
        <v>2</v>
      </c>
      <c r="I1317" s="72">
        <v>3</v>
      </c>
      <c r="J1317" s="72">
        <v>3</v>
      </c>
      <c r="K1317" s="72">
        <v>1</v>
      </c>
      <c r="L1317" s="72">
        <v>77</v>
      </c>
    </row>
    <row r="1318" spans="4:12" x14ac:dyDescent="0.25">
      <c r="D1318" s="66" t="s">
        <v>31656</v>
      </c>
      <c r="E1318" s="66" t="s">
        <v>6468</v>
      </c>
      <c r="F1318" s="72">
        <v>1</v>
      </c>
      <c r="G1318" s="72">
        <v>3</v>
      </c>
      <c r="H1318" s="72">
        <v>2</v>
      </c>
      <c r="I1318" s="72">
        <v>3</v>
      </c>
      <c r="J1318" s="72">
        <v>3</v>
      </c>
      <c r="K1318" s="72">
        <v>1</v>
      </c>
      <c r="L1318" s="72">
        <v>78</v>
      </c>
    </row>
    <row r="1319" spans="4:12" x14ac:dyDescent="0.25">
      <c r="D1319" s="66" t="s">
        <v>31657</v>
      </c>
      <c r="E1319" s="66" t="s">
        <v>6469</v>
      </c>
      <c r="F1319" s="72">
        <v>1</v>
      </c>
      <c r="G1319" s="72">
        <v>3</v>
      </c>
      <c r="H1319" s="72">
        <v>2</v>
      </c>
      <c r="I1319" s="72">
        <v>3</v>
      </c>
      <c r="J1319" s="72">
        <v>3</v>
      </c>
      <c r="K1319" s="72">
        <v>1</v>
      </c>
      <c r="L1319" s="72">
        <v>79</v>
      </c>
    </row>
    <row r="1320" spans="4:12" x14ac:dyDescent="0.25">
      <c r="D1320" s="66" t="s">
        <v>31658</v>
      </c>
      <c r="E1320" s="66" t="s">
        <v>6470</v>
      </c>
      <c r="F1320" s="72">
        <v>1</v>
      </c>
      <c r="G1320" s="72">
        <v>3</v>
      </c>
      <c r="H1320" s="72">
        <v>2</v>
      </c>
      <c r="I1320" s="72">
        <v>3</v>
      </c>
      <c r="J1320" s="72">
        <v>3</v>
      </c>
      <c r="K1320" s="72">
        <v>1</v>
      </c>
      <c r="L1320" s="72">
        <v>80</v>
      </c>
    </row>
    <row r="1321" spans="4:12" x14ac:dyDescent="0.25">
      <c r="D1321" s="66" t="s">
        <v>31659</v>
      </c>
      <c r="E1321" s="66" t="s">
        <v>6471</v>
      </c>
      <c r="F1321" s="72">
        <v>1</v>
      </c>
      <c r="G1321" s="72">
        <v>3</v>
      </c>
      <c r="H1321" s="72">
        <v>2</v>
      </c>
      <c r="I1321" s="72">
        <v>3</v>
      </c>
      <c r="J1321" s="72">
        <v>3</v>
      </c>
      <c r="K1321" s="72">
        <v>1</v>
      </c>
      <c r="L1321" s="72">
        <v>81</v>
      </c>
    </row>
    <row r="1322" spans="4:12" x14ac:dyDescent="0.25">
      <c r="D1322" s="66" t="s">
        <v>31660</v>
      </c>
      <c r="E1322" s="66" t="s">
        <v>6472</v>
      </c>
      <c r="F1322" s="72">
        <v>1</v>
      </c>
      <c r="G1322" s="72">
        <v>3</v>
      </c>
      <c r="H1322" s="72">
        <v>2</v>
      </c>
      <c r="I1322" s="72">
        <v>3</v>
      </c>
      <c r="J1322" s="72">
        <v>3</v>
      </c>
      <c r="K1322" s="72">
        <v>1</v>
      </c>
      <c r="L1322" s="72">
        <v>82</v>
      </c>
    </row>
    <row r="1323" spans="4:12" x14ac:dyDescent="0.25">
      <c r="D1323" s="66" t="s">
        <v>31661</v>
      </c>
      <c r="E1323" s="66" t="s">
        <v>6473</v>
      </c>
      <c r="F1323" s="72">
        <v>1</v>
      </c>
      <c r="G1323" s="72">
        <v>3</v>
      </c>
      <c r="H1323" s="72">
        <v>2</v>
      </c>
      <c r="I1323" s="72">
        <v>3</v>
      </c>
      <c r="J1323" s="72">
        <v>3</v>
      </c>
      <c r="K1323" s="72">
        <v>1</v>
      </c>
      <c r="L1323" s="72">
        <v>83</v>
      </c>
    </row>
    <row r="1324" spans="4:12" x14ac:dyDescent="0.25">
      <c r="D1324" s="66" t="s">
        <v>31662</v>
      </c>
      <c r="E1324" s="66" t="s">
        <v>6474</v>
      </c>
      <c r="F1324" s="72">
        <v>1</v>
      </c>
      <c r="G1324" s="72">
        <v>3</v>
      </c>
      <c r="H1324" s="72">
        <v>2</v>
      </c>
      <c r="I1324" s="72">
        <v>3</v>
      </c>
      <c r="J1324" s="72">
        <v>3</v>
      </c>
      <c r="K1324" s="72">
        <v>1</v>
      </c>
      <c r="L1324" s="72">
        <v>84</v>
      </c>
    </row>
    <row r="1325" spans="4:12" x14ac:dyDescent="0.25">
      <c r="D1325" s="66" t="s">
        <v>31663</v>
      </c>
      <c r="E1325" s="66" t="s">
        <v>6475</v>
      </c>
      <c r="F1325" s="72">
        <v>1</v>
      </c>
      <c r="G1325" s="72">
        <v>3</v>
      </c>
      <c r="H1325" s="72">
        <v>2</v>
      </c>
      <c r="I1325" s="72">
        <v>3</v>
      </c>
      <c r="J1325" s="72">
        <v>3</v>
      </c>
      <c r="K1325" s="72">
        <v>1</v>
      </c>
      <c r="L1325" s="72">
        <v>85</v>
      </c>
    </row>
    <row r="1326" spans="4:12" x14ac:dyDescent="0.25">
      <c r="D1326" s="66" t="s">
        <v>31664</v>
      </c>
      <c r="E1326" s="66" t="s">
        <v>6476</v>
      </c>
      <c r="F1326" s="72">
        <v>1</v>
      </c>
      <c r="G1326" s="72">
        <v>3</v>
      </c>
      <c r="H1326" s="72">
        <v>2</v>
      </c>
      <c r="I1326" s="72">
        <v>3</v>
      </c>
      <c r="J1326" s="72">
        <v>3</v>
      </c>
      <c r="K1326" s="72">
        <v>1</v>
      </c>
      <c r="L1326" s="72">
        <v>86</v>
      </c>
    </row>
    <row r="1327" spans="4:12" x14ac:dyDescent="0.25">
      <c r="D1327" s="66" t="s">
        <v>31665</v>
      </c>
      <c r="E1327" s="66" t="s">
        <v>6477</v>
      </c>
      <c r="F1327" s="72">
        <v>1</v>
      </c>
      <c r="G1327" s="72">
        <v>3</v>
      </c>
      <c r="H1327" s="72">
        <v>2</v>
      </c>
      <c r="I1327" s="72">
        <v>3</v>
      </c>
      <c r="J1327" s="72">
        <v>3</v>
      </c>
      <c r="K1327" s="72">
        <v>1</v>
      </c>
      <c r="L1327" s="72">
        <v>87</v>
      </c>
    </row>
    <row r="1328" spans="4:12" x14ac:dyDescent="0.25">
      <c r="D1328" s="66" t="s">
        <v>31666</v>
      </c>
      <c r="E1328" s="66" t="s">
        <v>6478</v>
      </c>
      <c r="F1328" s="72">
        <v>1</v>
      </c>
      <c r="G1328" s="72">
        <v>3</v>
      </c>
      <c r="H1328" s="72">
        <v>2</v>
      </c>
      <c r="I1328" s="72">
        <v>3</v>
      </c>
      <c r="J1328" s="72">
        <v>3</v>
      </c>
      <c r="K1328" s="72">
        <v>1</v>
      </c>
      <c r="L1328" s="72">
        <v>88</v>
      </c>
    </row>
    <row r="1329" spans="4:12" x14ac:dyDescent="0.25">
      <c r="D1329" s="66" t="s">
        <v>31667</v>
      </c>
      <c r="E1329" s="66" t="s">
        <v>6479</v>
      </c>
      <c r="F1329" s="72">
        <v>1</v>
      </c>
      <c r="G1329" s="72">
        <v>3</v>
      </c>
      <c r="H1329" s="72">
        <v>2</v>
      </c>
      <c r="I1329" s="72">
        <v>3</v>
      </c>
      <c r="J1329" s="72">
        <v>3</v>
      </c>
      <c r="K1329" s="72">
        <v>1</v>
      </c>
      <c r="L1329" s="72">
        <v>89</v>
      </c>
    </row>
    <row r="1330" spans="4:12" x14ac:dyDescent="0.25">
      <c r="D1330" s="66" t="s">
        <v>31668</v>
      </c>
      <c r="E1330" s="66" t="s">
        <v>6480</v>
      </c>
      <c r="F1330" s="72">
        <v>1</v>
      </c>
      <c r="G1330" s="72">
        <v>3</v>
      </c>
      <c r="H1330" s="72">
        <v>2</v>
      </c>
      <c r="I1330" s="72">
        <v>3</v>
      </c>
      <c r="J1330" s="72">
        <v>3</v>
      </c>
      <c r="K1330" s="72">
        <v>1</v>
      </c>
      <c r="L1330" s="72">
        <v>90</v>
      </c>
    </row>
    <row r="1331" spans="4:12" x14ac:dyDescent="0.25">
      <c r="D1331" s="66" t="s">
        <v>31669</v>
      </c>
      <c r="E1331" s="66" t="s">
        <v>6481</v>
      </c>
      <c r="F1331" s="72">
        <v>1</v>
      </c>
      <c r="G1331" s="72">
        <v>3</v>
      </c>
      <c r="H1331" s="72">
        <v>2</v>
      </c>
      <c r="I1331" s="72">
        <v>3</v>
      </c>
      <c r="J1331" s="72">
        <v>3</v>
      </c>
      <c r="K1331" s="72">
        <v>1</v>
      </c>
      <c r="L1331" s="72">
        <v>91</v>
      </c>
    </row>
    <row r="1332" spans="4:12" x14ac:dyDescent="0.25">
      <c r="D1332" s="66" t="s">
        <v>31670</v>
      </c>
      <c r="E1332" s="66" t="s">
        <v>6482</v>
      </c>
      <c r="F1332" s="72">
        <v>1</v>
      </c>
      <c r="G1332" s="72">
        <v>3</v>
      </c>
      <c r="H1332" s="72">
        <v>2</v>
      </c>
      <c r="I1332" s="72">
        <v>3</v>
      </c>
      <c r="J1332" s="72">
        <v>3</v>
      </c>
      <c r="K1332" s="72">
        <v>1</v>
      </c>
      <c r="L1332" s="72">
        <v>92</v>
      </c>
    </row>
    <row r="1333" spans="4:12" x14ac:dyDescent="0.25">
      <c r="D1333" s="66" t="s">
        <v>31671</v>
      </c>
      <c r="E1333" s="66" t="s">
        <v>6483</v>
      </c>
      <c r="F1333" s="72">
        <v>1</v>
      </c>
      <c r="G1333" s="72">
        <v>3</v>
      </c>
      <c r="H1333" s="72">
        <v>2</v>
      </c>
      <c r="I1333" s="72">
        <v>3</v>
      </c>
      <c r="J1333" s="72">
        <v>3</v>
      </c>
      <c r="K1333" s="72">
        <v>1</v>
      </c>
      <c r="L1333" s="72">
        <v>93</v>
      </c>
    </row>
    <row r="1334" spans="4:12" x14ac:dyDescent="0.25">
      <c r="D1334" s="66" t="s">
        <v>31672</v>
      </c>
      <c r="E1334" s="66" t="s">
        <v>6484</v>
      </c>
      <c r="F1334" s="72">
        <v>1</v>
      </c>
      <c r="G1334" s="72">
        <v>3</v>
      </c>
      <c r="H1334" s="72">
        <v>2</v>
      </c>
      <c r="I1334" s="72">
        <v>3</v>
      </c>
      <c r="J1334" s="72">
        <v>3</v>
      </c>
      <c r="K1334" s="72">
        <v>1</v>
      </c>
      <c r="L1334" s="72">
        <v>94</v>
      </c>
    </row>
    <row r="1335" spans="4:12" x14ac:dyDescent="0.25">
      <c r="D1335" s="66" t="s">
        <v>31673</v>
      </c>
      <c r="E1335" s="66" t="s">
        <v>6485</v>
      </c>
      <c r="F1335" s="72">
        <v>1</v>
      </c>
      <c r="G1335" s="72">
        <v>3</v>
      </c>
      <c r="H1335" s="72">
        <v>2</v>
      </c>
      <c r="I1335" s="72">
        <v>3</v>
      </c>
      <c r="J1335" s="72">
        <v>3</v>
      </c>
      <c r="K1335" s="72">
        <v>1</v>
      </c>
      <c r="L1335" s="72">
        <v>95</v>
      </c>
    </row>
    <row r="1336" spans="4:12" x14ac:dyDescent="0.25">
      <c r="D1336" s="66" t="s">
        <v>31674</v>
      </c>
      <c r="E1336" s="66" t="s">
        <v>6486</v>
      </c>
      <c r="F1336" s="72">
        <v>1</v>
      </c>
      <c r="G1336" s="72">
        <v>3</v>
      </c>
      <c r="H1336" s="72">
        <v>2</v>
      </c>
      <c r="I1336" s="72">
        <v>3</v>
      </c>
      <c r="J1336" s="72">
        <v>3</v>
      </c>
      <c r="K1336" s="72">
        <v>1</v>
      </c>
      <c r="L1336" s="72">
        <v>96</v>
      </c>
    </row>
    <row r="1337" spans="4:12" x14ac:dyDescent="0.25">
      <c r="D1337" s="66" t="s">
        <v>31675</v>
      </c>
      <c r="E1337" s="66" t="s">
        <v>6487</v>
      </c>
      <c r="F1337" s="72">
        <v>1</v>
      </c>
      <c r="G1337" s="72">
        <v>3</v>
      </c>
      <c r="H1337" s="72">
        <v>2</v>
      </c>
      <c r="I1337" s="72">
        <v>3</v>
      </c>
      <c r="J1337" s="72">
        <v>3</v>
      </c>
      <c r="K1337" s="72">
        <v>1</v>
      </c>
      <c r="L1337" s="72">
        <v>97</v>
      </c>
    </row>
    <row r="1338" spans="4:12" x14ac:dyDescent="0.25">
      <c r="D1338" s="66" t="s">
        <v>31676</v>
      </c>
      <c r="E1338" s="66" t="s">
        <v>6488</v>
      </c>
      <c r="F1338" s="72">
        <v>1</v>
      </c>
      <c r="G1338" s="72">
        <v>3</v>
      </c>
      <c r="H1338" s="72">
        <v>2</v>
      </c>
      <c r="I1338" s="72">
        <v>3</v>
      </c>
      <c r="J1338" s="72">
        <v>3</v>
      </c>
      <c r="K1338" s="72">
        <v>1</v>
      </c>
      <c r="L1338" s="72">
        <v>98</v>
      </c>
    </row>
    <row r="1339" spans="4:12" x14ac:dyDescent="0.25">
      <c r="D1339" s="66" t="s">
        <v>31677</v>
      </c>
      <c r="E1339" s="66" t="s">
        <v>6489</v>
      </c>
      <c r="F1339" s="72">
        <v>1</v>
      </c>
      <c r="G1339" s="72">
        <v>3</v>
      </c>
      <c r="H1339" s="72">
        <v>2</v>
      </c>
      <c r="I1339" s="72">
        <v>3</v>
      </c>
      <c r="J1339" s="72">
        <v>3</v>
      </c>
      <c r="K1339" s="72">
        <v>1</v>
      </c>
      <c r="L1339" s="72">
        <v>99</v>
      </c>
    </row>
    <row r="1340" spans="4:12" x14ac:dyDescent="0.25">
      <c r="D1340" s="66" t="s">
        <v>31678</v>
      </c>
      <c r="E1340" s="66" t="s">
        <v>6490</v>
      </c>
      <c r="F1340" s="72">
        <v>1</v>
      </c>
      <c r="G1340" s="72">
        <v>3</v>
      </c>
      <c r="H1340" s="72">
        <v>2</v>
      </c>
      <c r="I1340" s="72">
        <v>3</v>
      </c>
      <c r="J1340" s="72">
        <v>3</v>
      </c>
      <c r="K1340" s="72">
        <v>1</v>
      </c>
      <c r="L1340" s="72">
        <v>100</v>
      </c>
    </row>
    <row r="1341" spans="4:12" x14ac:dyDescent="0.25">
      <c r="D1341" s="66" t="s">
        <v>31679</v>
      </c>
      <c r="E1341" s="66" t="s">
        <v>6491</v>
      </c>
      <c r="F1341" s="72">
        <v>1</v>
      </c>
      <c r="G1341" s="72">
        <v>3</v>
      </c>
      <c r="H1341" s="72">
        <v>2</v>
      </c>
      <c r="I1341" s="72">
        <v>3</v>
      </c>
      <c r="J1341" s="72">
        <v>3</v>
      </c>
      <c r="K1341" s="72">
        <v>1</v>
      </c>
      <c r="L1341" s="72">
        <v>101</v>
      </c>
    </row>
    <row r="1342" spans="4:12" x14ac:dyDescent="0.25">
      <c r="D1342" s="66" t="s">
        <v>31680</v>
      </c>
      <c r="E1342" s="66" t="s">
        <v>6492</v>
      </c>
      <c r="F1342" s="72">
        <v>1</v>
      </c>
      <c r="G1342" s="72">
        <v>3</v>
      </c>
      <c r="H1342" s="72">
        <v>2</v>
      </c>
      <c r="I1342" s="72">
        <v>3</v>
      </c>
      <c r="J1342" s="72">
        <v>3</v>
      </c>
      <c r="K1342" s="72">
        <v>1</v>
      </c>
      <c r="L1342" s="72">
        <v>102</v>
      </c>
    </row>
    <row r="1343" spans="4:12" x14ac:dyDescent="0.25">
      <c r="D1343" s="66" t="s">
        <v>31681</v>
      </c>
      <c r="E1343" s="66" t="s">
        <v>6493</v>
      </c>
      <c r="F1343" s="72">
        <v>1</v>
      </c>
      <c r="G1343" s="72">
        <v>3</v>
      </c>
      <c r="H1343" s="72">
        <v>2</v>
      </c>
      <c r="I1343" s="72">
        <v>3</v>
      </c>
      <c r="J1343" s="72">
        <v>3</v>
      </c>
      <c r="K1343" s="72">
        <v>1</v>
      </c>
      <c r="L1343" s="72">
        <v>103</v>
      </c>
    </row>
    <row r="1344" spans="4:12" x14ac:dyDescent="0.25">
      <c r="D1344" s="66" t="s">
        <v>31682</v>
      </c>
      <c r="E1344" s="66" t="s">
        <v>6494</v>
      </c>
      <c r="F1344" s="72">
        <v>1</v>
      </c>
      <c r="G1344" s="72">
        <v>3</v>
      </c>
      <c r="H1344" s="72">
        <v>2</v>
      </c>
      <c r="I1344" s="72">
        <v>3</v>
      </c>
      <c r="J1344" s="72">
        <v>3</v>
      </c>
      <c r="K1344" s="72">
        <v>1</v>
      </c>
      <c r="L1344" s="72">
        <v>104</v>
      </c>
    </row>
    <row r="1345" spans="4:12" x14ac:dyDescent="0.25">
      <c r="D1345" s="66" t="s">
        <v>31683</v>
      </c>
      <c r="E1345" s="66" t="s">
        <v>6495</v>
      </c>
      <c r="F1345" s="72">
        <v>1</v>
      </c>
      <c r="G1345" s="72">
        <v>3</v>
      </c>
      <c r="H1345" s="72">
        <v>2</v>
      </c>
      <c r="I1345" s="72">
        <v>3</v>
      </c>
      <c r="J1345" s="72">
        <v>3</v>
      </c>
      <c r="K1345" s="72">
        <v>1</v>
      </c>
      <c r="L1345" s="72">
        <v>105</v>
      </c>
    </row>
    <row r="1346" spans="4:12" x14ac:dyDescent="0.25">
      <c r="D1346" s="66" t="s">
        <v>31684</v>
      </c>
      <c r="E1346" s="66" t="s">
        <v>6496</v>
      </c>
      <c r="F1346" s="72">
        <v>1</v>
      </c>
      <c r="G1346" s="72">
        <v>3</v>
      </c>
      <c r="H1346" s="72">
        <v>2</v>
      </c>
      <c r="I1346" s="72">
        <v>3</v>
      </c>
      <c r="J1346" s="72">
        <v>3</v>
      </c>
      <c r="K1346" s="72">
        <v>1</v>
      </c>
      <c r="L1346" s="72">
        <v>106</v>
      </c>
    </row>
    <row r="1347" spans="4:12" x14ac:dyDescent="0.25">
      <c r="D1347" s="66" t="s">
        <v>31685</v>
      </c>
      <c r="E1347" s="66" t="s">
        <v>6497</v>
      </c>
      <c r="F1347" s="72">
        <v>1</v>
      </c>
      <c r="G1347" s="72">
        <v>3</v>
      </c>
      <c r="H1347" s="72">
        <v>2</v>
      </c>
      <c r="I1347" s="72">
        <v>3</v>
      </c>
      <c r="J1347" s="72">
        <v>3</v>
      </c>
      <c r="K1347" s="72">
        <v>1</v>
      </c>
      <c r="L1347" s="72">
        <v>107</v>
      </c>
    </row>
    <row r="1348" spans="4:12" x14ac:dyDescent="0.25">
      <c r="D1348" s="66" t="s">
        <v>31686</v>
      </c>
      <c r="E1348" s="66" t="s">
        <v>6498</v>
      </c>
      <c r="F1348" s="72">
        <v>1</v>
      </c>
      <c r="G1348" s="72">
        <v>3</v>
      </c>
      <c r="H1348" s="72">
        <v>2</v>
      </c>
      <c r="I1348" s="72">
        <v>3</v>
      </c>
      <c r="J1348" s="72">
        <v>3</v>
      </c>
      <c r="K1348" s="72">
        <v>1</v>
      </c>
      <c r="L1348" s="72">
        <v>108</v>
      </c>
    </row>
    <row r="1349" spans="4:12" x14ac:dyDescent="0.25">
      <c r="D1349" s="66" t="s">
        <v>31687</v>
      </c>
      <c r="E1349" s="66" t="s">
        <v>6499</v>
      </c>
      <c r="F1349" s="72">
        <v>1</v>
      </c>
      <c r="G1349" s="72">
        <v>3</v>
      </c>
      <c r="H1349" s="72">
        <v>2</v>
      </c>
      <c r="I1349" s="72">
        <v>3</v>
      </c>
      <c r="J1349" s="72">
        <v>3</v>
      </c>
      <c r="K1349" s="72">
        <v>1</v>
      </c>
      <c r="L1349" s="72">
        <v>109</v>
      </c>
    </row>
    <row r="1350" spans="4:12" x14ac:dyDescent="0.25">
      <c r="D1350" s="66" t="s">
        <v>31688</v>
      </c>
      <c r="E1350" s="66" t="s">
        <v>2083</v>
      </c>
      <c r="F1350" s="72">
        <v>1</v>
      </c>
      <c r="G1350" s="72">
        <v>3</v>
      </c>
      <c r="H1350" s="72">
        <v>2</v>
      </c>
      <c r="I1350" s="72">
        <v>3</v>
      </c>
      <c r="J1350" s="72">
        <v>3</v>
      </c>
      <c r="K1350" s="72">
        <v>1</v>
      </c>
      <c r="L1350" s="72">
        <v>110</v>
      </c>
    </row>
    <row r="1351" spans="4:12" x14ac:dyDescent="0.25">
      <c r="D1351" s="66" t="s">
        <v>31689</v>
      </c>
      <c r="E1351" s="66" t="s">
        <v>6500</v>
      </c>
      <c r="F1351" s="72">
        <v>1</v>
      </c>
      <c r="G1351" s="72">
        <v>3</v>
      </c>
      <c r="H1351" s="72">
        <v>2</v>
      </c>
      <c r="I1351" s="72">
        <v>3</v>
      </c>
      <c r="J1351" s="72">
        <v>3</v>
      </c>
      <c r="K1351" s="72">
        <v>1</v>
      </c>
      <c r="L1351" s="72">
        <v>111</v>
      </c>
    </row>
    <row r="1352" spans="4:12" x14ac:dyDescent="0.25">
      <c r="D1352" s="66" t="s">
        <v>31690</v>
      </c>
      <c r="E1352" s="66" t="s">
        <v>6501</v>
      </c>
      <c r="F1352" s="72">
        <v>1</v>
      </c>
      <c r="G1352" s="72">
        <v>3</v>
      </c>
      <c r="H1352" s="72">
        <v>2</v>
      </c>
      <c r="I1352" s="72">
        <v>3</v>
      </c>
      <c r="J1352" s="72">
        <v>3</v>
      </c>
      <c r="K1352" s="72">
        <v>1</v>
      </c>
      <c r="L1352" s="72">
        <v>112</v>
      </c>
    </row>
    <row r="1353" spans="4:12" x14ac:dyDescent="0.25">
      <c r="D1353" s="66" t="s">
        <v>31691</v>
      </c>
      <c r="E1353" s="66" t="s">
        <v>6502</v>
      </c>
      <c r="F1353" s="72">
        <v>1</v>
      </c>
      <c r="G1353" s="72">
        <v>3</v>
      </c>
      <c r="H1353" s="72">
        <v>2</v>
      </c>
      <c r="I1353" s="72">
        <v>3</v>
      </c>
      <c r="J1353" s="72">
        <v>3</v>
      </c>
      <c r="K1353" s="72">
        <v>1</v>
      </c>
      <c r="L1353" s="72">
        <v>113</v>
      </c>
    </row>
    <row r="1354" spans="4:12" x14ac:dyDescent="0.25">
      <c r="D1354" s="66" t="s">
        <v>31692</v>
      </c>
      <c r="E1354" s="66" t="s">
        <v>6503</v>
      </c>
      <c r="F1354" s="72">
        <v>1</v>
      </c>
      <c r="G1354" s="72">
        <v>3</v>
      </c>
      <c r="H1354" s="72">
        <v>2</v>
      </c>
      <c r="I1354" s="72">
        <v>3</v>
      </c>
      <c r="J1354" s="72">
        <v>3</v>
      </c>
      <c r="K1354" s="72">
        <v>1</v>
      </c>
      <c r="L1354" s="72">
        <v>114</v>
      </c>
    </row>
    <row r="1355" spans="4:12" x14ac:dyDescent="0.25">
      <c r="D1355" s="66" t="s">
        <v>31693</v>
      </c>
      <c r="E1355" s="66" t="s">
        <v>6504</v>
      </c>
      <c r="F1355" s="72">
        <v>1</v>
      </c>
      <c r="G1355" s="72">
        <v>3</v>
      </c>
      <c r="H1355" s="72">
        <v>2</v>
      </c>
      <c r="I1355" s="72">
        <v>3</v>
      </c>
      <c r="J1355" s="72">
        <v>3</v>
      </c>
      <c r="K1355" s="72">
        <v>1</v>
      </c>
      <c r="L1355" s="72">
        <v>115</v>
      </c>
    </row>
    <row r="1356" spans="4:12" x14ac:dyDescent="0.25">
      <c r="D1356" s="66" t="s">
        <v>31694</v>
      </c>
      <c r="E1356" s="66" t="s">
        <v>6505</v>
      </c>
      <c r="F1356" s="72">
        <v>1</v>
      </c>
      <c r="G1356" s="72">
        <v>3</v>
      </c>
      <c r="H1356" s="72">
        <v>2</v>
      </c>
      <c r="I1356" s="72">
        <v>3</v>
      </c>
      <c r="J1356" s="72">
        <v>3</v>
      </c>
      <c r="K1356" s="72">
        <v>1</v>
      </c>
      <c r="L1356" s="72">
        <v>116</v>
      </c>
    </row>
    <row r="1357" spans="4:12" x14ac:dyDescent="0.25">
      <c r="D1357" s="66" t="s">
        <v>31695</v>
      </c>
      <c r="E1357" s="66" t="s">
        <v>6506</v>
      </c>
      <c r="F1357" s="72">
        <v>1</v>
      </c>
      <c r="G1357" s="72">
        <v>3</v>
      </c>
      <c r="H1357" s="72">
        <v>2</v>
      </c>
      <c r="I1357" s="72">
        <v>3</v>
      </c>
      <c r="J1357" s="72">
        <v>3</v>
      </c>
      <c r="K1357" s="72">
        <v>1</v>
      </c>
      <c r="L1357" s="72">
        <v>117</v>
      </c>
    </row>
    <row r="1358" spans="4:12" x14ac:dyDescent="0.25">
      <c r="D1358" s="66" t="s">
        <v>31696</v>
      </c>
      <c r="E1358" s="66" t="s">
        <v>6507</v>
      </c>
      <c r="F1358" s="72">
        <v>1</v>
      </c>
      <c r="G1358" s="72">
        <v>3</v>
      </c>
      <c r="H1358" s="72">
        <v>2</v>
      </c>
      <c r="I1358" s="72">
        <v>3</v>
      </c>
      <c r="J1358" s="72">
        <v>3</v>
      </c>
      <c r="K1358" s="72">
        <v>1</v>
      </c>
      <c r="L1358" s="72">
        <v>118</v>
      </c>
    </row>
    <row r="1359" spans="4:12" x14ac:dyDescent="0.25">
      <c r="D1359" s="66" t="s">
        <v>31697</v>
      </c>
      <c r="E1359" s="66" t="s">
        <v>6508</v>
      </c>
      <c r="F1359" s="72">
        <v>1</v>
      </c>
      <c r="G1359" s="72">
        <v>3</v>
      </c>
      <c r="H1359" s="72">
        <v>2</v>
      </c>
      <c r="I1359" s="72">
        <v>3</v>
      </c>
      <c r="J1359" s="72">
        <v>3</v>
      </c>
      <c r="K1359" s="72">
        <v>1</v>
      </c>
      <c r="L1359" s="72">
        <v>119</v>
      </c>
    </row>
    <row r="1360" spans="4:12" x14ac:dyDescent="0.25">
      <c r="D1360" s="66" t="s">
        <v>31698</v>
      </c>
      <c r="E1360" s="66" t="s">
        <v>6509</v>
      </c>
      <c r="F1360" s="72">
        <v>1</v>
      </c>
      <c r="G1360" s="72">
        <v>3</v>
      </c>
      <c r="H1360" s="72">
        <v>2</v>
      </c>
      <c r="I1360" s="72">
        <v>3</v>
      </c>
      <c r="J1360" s="72">
        <v>3</v>
      </c>
      <c r="K1360" s="72">
        <v>1</v>
      </c>
      <c r="L1360" s="72">
        <v>120</v>
      </c>
    </row>
    <row r="1361" spans="4:12" x14ac:dyDescent="0.25">
      <c r="D1361" s="66" t="s">
        <v>31699</v>
      </c>
      <c r="E1361" s="66" t="s">
        <v>6510</v>
      </c>
      <c r="F1361" s="72">
        <v>1</v>
      </c>
      <c r="G1361" s="72">
        <v>3</v>
      </c>
      <c r="H1361" s="72">
        <v>2</v>
      </c>
      <c r="I1361" s="72">
        <v>3</v>
      </c>
      <c r="J1361" s="72">
        <v>3</v>
      </c>
      <c r="K1361" s="72">
        <v>1</v>
      </c>
      <c r="L1361" s="72">
        <v>121</v>
      </c>
    </row>
    <row r="1362" spans="4:12" x14ac:dyDescent="0.25">
      <c r="D1362" s="66" t="s">
        <v>31700</v>
      </c>
      <c r="E1362" s="66" t="s">
        <v>6511</v>
      </c>
      <c r="F1362" s="72">
        <v>1</v>
      </c>
      <c r="G1362" s="72">
        <v>3</v>
      </c>
      <c r="H1362" s="72">
        <v>2</v>
      </c>
      <c r="I1362" s="72">
        <v>3</v>
      </c>
      <c r="J1362" s="72">
        <v>3</v>
      </c>
      <c r="K1362" s="72">
        <v>1</v>
      </c>
      <c r="L1362" s="72">
        <v>122</v>
      </c>
    </row>
    <row r="1363" spans="4:12" x14ac:dyDescent="0.25">
      <c r="D1363" s="66" t="s">
        <v>31701</v>
      </c>
      <c r="E1363" s="66" t="s">
        <v>6512</v>
      </c>
      <c r="F1363" s="72">
        <v>1</v>
      </c>
      <c r="G1363" s="72">
        <v>3</v>
      </c>
      <c r="H1363" s="72">
        <v>2</v>
      </c>
      <c r="I1363" s="72">
        <v>3</v>
      </c>
      <c r="J1363" s="72">
        <v>3</v>
      </c>
      <c r="K1363" s="72">
        <v>1</v>
      </c>
      <c r="L1363" s="72">
        <v>123</v>
      </c>
    </row>
    <row r="1364" spans="4:12" x14ac:dyDescent="0.25">
      <c r="D1364" s="66" t="s">
        <v>31702</v>
      </c>
      <c r="E1364" s="66" t="s">
        <v>6513</v>
      </c>
      <c r="F1364" s="72">
        <v>1</v>
      </c>
      <c r="G1364" s="72">
        <v>3</v>
      </c>
      <c r="H1364" s="72">
        <v>2</v>
      </c>
      <c r="I1364" s="72">
        <v>3</v>
      </c>
      <c r="J1364" s="72">
        <v>3</v>
      </c>
      <c r="K1364" s="72">
        <v>1</v>
      </c>
      <c r="L1364" s="72">
        <v>124</v>
      </c>
    </row>
    <row r="1365" spans="4:12" x14ac:dyDescent="0.25">
      <c r="D1365" s="66" t="s">
        <v>31703</v>
      </c>
      <c r="E1365" s="66" t="s">
        <v>6514</v>
      </c>
      <c r="F1365" s="72">
        <v>1</v>
      </c>
      <c r="G1365" s="72">
        <v>3</v>
      </c>
      <c r="H1365" s="72">
        <v>2</v>
      </c>
      <c r="I1365" s="72">
        <v>3</v>
      </c>
      <c r="J1365" s="72">
        <v>3</v>
      </c>
      <c r="K1365" s="72">
        <v>1</v>
      </c>
      <c r="L1365" s="72">
        <v>125</v>
      </c>
    </row>
    <row r="1366" spans="4:12" x14ac:dyDescent="0.25">
      <c r="D1366" s="66" t="s">
        <v>31704</v>
      </c>
      <c r="E1366" s="66" t="s">
        <v>6515</v>
      </c>
      <c r="F1366" s="72">
        <v>1</v>
      </c>
      <c r="G1366" s="72">
        <v>3</v>
      </c>
      <c r="H1366" s="72">
        <v>2</v>
      </c>
      <c r="I1366" s="72">
        <v>3</v>
      </c>
      <c r="J1366" s="72">
        <v>3</v>
      </c>
      <c r="K1366" s="72">
        <v>1</v>
      </c>
      <c r="L1366" s="72">
        <v>126</v>
      </c>
    </row>
    <row r="1367" spans="4:12" x14ac:dyDescent="0.25">
      <c r="D1367" s="66" t="s">
        <v>31705</v>
      </c>
      <c r="E1367" s="66" t="s">
        <v>6516</v>
      </c>
      <c r="F1367" s="72">
        <v>1</v>
      </c>
      <c r="G1367" s="72">
        <v>3</v>
      </c>
      <c r="H1367" s="72">
        <v>2</v>
      </c>
      <c r="I1367" s="72">
        <v>3</v>
      </c>
      <c r="J1367" s="72">
        <v>3</v>
      </c>
      <c r="K1367" s="72">
        <v>1</v>
      </c>
      <c r="L1367" s="72">
        <v>127</v>
      </c>
    </row>
    <row r="1368" spans="4:12" x14ac:dyDescent="0.25">
      <c r="D1368" s="66" t="s">
        <v>31706</v>
      </c>
      <c r="E1368" s="66" t="s">
        <v>6517</v>
      </c>
      <c r="F1368" s="72">
        <v>1</v>
      </c>
      <c r="G1368" s="72">
        <v>3</v>
      </c>
      <c r="H1368" s="72">
        <v>2</v>
      </c>
      <c r="I1368" s="72">
        <v>3</v>
      </c>
      <c r="J1368" s="72">
        <v>3</v>
      </c>
      <c r="K1368" s="72">
        <v>1</v>
      </c>
      <c r="L1368" s="72">
        <v>128</v>
      </c>
    </row>
    <row r="1369" spans="4:12" x14ac:dyDescent="0.25">
      <c r="D1369" s="66" t="s">
        <v>31707</v>
      </c>
      <c r="E1369" s="66" t="s">
        <v>6518</v>
      </c>
      <c r="F1369" s="72">
        <v>1</v>
      </c>
      <c r="G1369" s="72">
        <v>3</v>
      </c>
      <c r="H1369" s="72">
        <v>2</v>
      </c>
      <c r="I1369" s="72">
        <v>3</v>
      </c>
      <c r="J1369" s="72">
        <v>3</v>
      </c>
      <c r="K1369" s="72">
        <v>1</v>
      </c>
      <c r="L1369" s="72">
        <v>129</v>
      </c>
    </row>
    <row r="1370" spans="4:12" x14ac:dyDescent="0.25">
      <c r="D1370" s="66" t="s">
        <v>31708</v>
      </c>
      <c r="E1370" s="66" t="s">
        <v>6519</v>
      </c>
      <c r="F1370" s="72">
        <v>1</v>
      </c>
      <c r="G1370" s="72">
        <v>3</v>
      </c>
      <c r="H1370" s="72">
        <v>2</v>
      </c>
      <c r="I1370" s="72">
        <v>3</v>
      </c>
      <c r="J1370" s="72">
        <v>3</v>
      </c>
      <c r="K1370" s="72">
        <v>1</v>
      </c>
      <c r="L1370" s="72">
        <v>130</v>
      </c>
    </row>
    <row r="1371" spans="4:12" x14ac:dyDescent="0.25">
      <c r="D1371" s="66" t="s">
        <v>31709</v>
      </c>
      <c r="E1371" s="66" t="s">
        <v>6520</v>
      </c>
      <c r="F1371" s="72">
        <v>1</v>
      </c>
      <c r="G1371" s="72">
        <v>3</v>
      </c>
      <c r="H1371" s="72">
        <v>2</v>
      </c>
      <c r="I1371" s="72">
        <v>3</v>
      </c>
      <c r="J1371" s="72">
        <v>3</v>
      </c>
      <c r="K1371" s="72">
        <v>1</v>
      </c>
      <c r="L1371" s="72">
        <v>131</v>
      </c>
    </row>
    <row r="1372" spans="4:12" x14ac:dyDescent="0.25">
      <c r="D1372" s="66" t="s">
        <v>31710</v>
      </c>
      <c r="E1372" s="66" t="s">
        <v>6521</v>
      </c>
      <c r="F1372" s="72">
        <v>1</v>
      </c>
      <c r="G1372" s="72">
        <v>3</v>
      </c>
      <c r="H1372" s="72">
        <v>2</v>
      </c>
      <c r="I1372" s="72">
        <v>3</v>
      </c>
      <c r="J1372" s="72">
        <v>3</v>
      </c>
      <c r="K1372" s="72">
        <v>1</v>
      </c>
      <c r="L1372" s="72">
        <v>132</v>
      </c>
    </row>
    <row r="1373" spans="4:12" x14ac:dyDescent="0.25">
      <c r="D1373" s="66" t="s">
        <v>31711</v>
      </c>
      <c r="E1373" s="66" t="s">
        <v>6522</v>
      </c>
      <c r="F1373" s="72">
        <v>1</v>
      </c>
      <c r="G1373" s="72">
        <v>3</v>
      </c>
      <c r="H1373" s="72">
        <v>2</v>
      </c>
      <c r="I1373" s="72">
        <v>3</v>
      </c>
      <c r="J1373" s="72">
        <v>3</v>
      </c>
      <c r="K1373" s="72">
        <v>1</v>
      </c>
      <c r="L1373" s="72">
        <v>133</v>
      </c>
    </row>
    <row r="1374" spans="4:12" x14ac:dyDescent="0.25">
      <c r="D1374" s="66" t="s">
        <v>31712</v>
      </c>
      <c r="E1374" s="66" t="s">
        <v>6523</v>
      </c>
      <c r="F1374" s="72">
        <v>1</v>
      </c>
      <c r="G1374" s="72">
        <v>3</v>
      </c>
      <c r="H1374" s="72">
        <v>2</v>
      </c>
      <c r="I1374" s="72">
        <v>3</v>
      </c>
      <c r="J1374" s="72">
        <v>3</v>
      </c>
      <c r="K1374" s="72">
        <v>1</v>
      </c>
      <c r="L1374" s="72">
        <v>134</v>
      </c>
    </row>
    <row r="1375" spans="4:12" x14ac:dyDescent="0.25">
      <c r="D1375" s="66" t="s">
        <v>31713</v>
      </c>
      <c r="E1375" s="66" t="s">
        <v>6524</v>
      </c>
      <c r="F1375" s="72">
        <v>1</v>
      </c>
      <c r="G1375" s="72">
        <v>3</v>
      </c>
      <c r="H1375" s="72">
        <v>2</v>
      </c>
      <c r="I1375" s="72">
        <v>3</v>
      </c>
      <c r="J1375" s="72">
        <v>3</v>
      </c>
      <c r="K1375" s="72">
        <v>1</v>
      </c>
      <c r="L1375" s="72">
        <v>135</v>
      </c>
    </row>
    <row r="1376" spans="4:12" x14ac:dyDescent="0.25">
      <c r="D1376" s="66" t="s">
        <v>31714</v>
      </c>
      <c r="E1376" s="66" t="s">
        <v>6525</v>
      </c>
      <c r="F1376" s="72">
        <v>1</v>
      </c>
      <c r="G1376" s="72">
        <v>3</v>
      </c>
      <c r="H1376" s="72">
        <v>2</v>
      </c>
      <c r="I1376" s="72">
        <v>3</v>
      </c>
      <c r="J1376" s="72">
        <v>3</v>
      </c>
      <c r="K1376" s="72">
        <v>1</v>
      </c>
      <c r="L1376" s="72">
        <v>136</v>
      </c>
    </row>
    <row r="1377" spans="4:12" x14ac:dyDescent="0.25">
      <c r="D1377" s="66" t="s">
        <v>31715</v>
      </c>
      <c r="E1377" s="66" t="s">
        <v>6526</v>
      </c>
      <c r="F1377" s="72">
        <v>1</v>
      </c>
      <c r="G1377" s="72">
        <v>3</v>
      </c>
      <c r="H1377" s="72">
        <v>2</v>
      </c>
      <c r="I1377" s="72">
        <v>3</v>
      </c>
      <c r="J1377" s="72">
        <v>3</v>
      </c>
      <c r="K1377" s="72">
        <v>1</v>
      </c>
      <c r="L1377" s="72">
        <v>137</v>
      </c>
    </row>
    <row r="1378" spans="4:12" x14ac:dyDescent="0.25">
      <c r="D1378" s="66" t="s">
        <v>31716</v>
      </c>
      <c r="E1378" s="66" t="s">
        <v>6527</v>
      </c>
      <c r="F1378" s="72">
        <v>1</v>
      </c>
      <c r="G1378" s="72">
        <v>3</v>
      </c>
      <c r="H1378" s="72">
        <v>2</v>
      </c>
      <c r="I1378" s="72">
        <v>3</v>
      </c>
      <c r="J1378" s="72">
        <v>3</v>
      </c>
      <c r="K1378" s="72">
        <v>2</v>
      </c>
      <c r="L1378" s="72">
        <v>1</v>
      </c>
    </row>
    <row r="1379" spans="4:12" x14ac:dyDescent="0.25">
      <c r="D1379" s="66" t="s">
        <v>31717</v>
      </c>
      <c r="E1379" s="66" t="s">
        <v>6528</v>
      </c>
      <c r="F1379" s="72">
        <v>1</v>
      </c>
      <c r="G1379" s="72">
        <v>3</v>
      </c>
      <c r="H1379" s="72">
        <v>2</v>
      </c>
      <c r="I1379" s="72">
        <v>3</v>
      </c>
      <c r="J1379" s="72">
        <v>3</v>
      </c>
      <c r="K1379" s="72">
        <v>2</v>
      </c>
      <c r="L1379" s="72">
        <v>2</v>
      </c>
    </row>
    <row r="1380" spans="4:12" x14ac:dyDescent="0.25">
      <c r="D1380" s="66" t="s">
        <v>31718</v>
      </c>
      <c r="E1380" s="66" t="s">
        <v>6529</v>
      </c>
      <c r="F1380" s="72">
        <v>1</v>
      </c>
      <c r="G1380" s="72">
        <v>3</v>
      </c>
      <c r="H1380" s="72">
        <v>2</v>
      </c>
      <c r="I1380" s="72">
        <v>3</v>
      </c>
      <c r="J1380" s="72">
        <v>3</v>
      </c>
      <c r="K1380" s="72">
        <v>2</v>
      </c>
      <c r="L1380" s="72">
        <v>3</v>
      </c>
    </row>
    <row r="1381" spans="4:12" x14ac:dyDescent="0.25">
      <c r="D1381" s="66" t="s">
        <v>31719</v>
      </c>
      <c r="E1381" s="66" t="s">
        <v>6530</v>
      </c>
      <c r="F1381" s="72">
        <v>1</v>
      </c>
      <c r="G1381" s="72">
        <v>3</v>
      </c>
      <c r="H1381" s="72">
        <v>2</v>
      </c>
      <c r="I1381" s="72">
        <v>3</v>
      </c>
      <c r="J1381" s="72">
        <v>3</v>
      </c>
      <c r="K1381" s="72">
        <v>2</v>
      </c>
      <c r="L1381" s="72">
        <v>4</v>
      </c>
    </row>
    <row r="1382" spans="4:12" x14ac:dyDescent="0.25">
      <c r="D1382" s="66" t="s">
        <v>31720</v>
      </c>
      <c r="E1382" s="66" t="s">
        <v>6531</v>
      </c>
      <c r="F1382" s="72">
        <v>1</v>
      </c>
      <c r="G1382" s="72">
        <v>3</v>
      </c>
      <c r="H1382" s="72">
        <v>2</v>
      </c>
      <c r="I1382" s="72">
        <v>3</v>
      </c>
      <c r="J1382" s="72">
        <v>3</v>
      </c>
      <c r="K1382" s="72">
        <v>2</v>
      </c>
      <c r="L1382" s="72">
        <v>5</v>
      </c>
    </row>
    <row r="1383" spans="4:12" x14ac:dyDescent="0.25">
      <c r="D1383" s="66" t="s">
        <v>31721</v>
      </c>
      <c r="E1383" s="66" t="s">
        <v>6532</v>
      </c>
      <c r="F1383" s="72">
        <v>1</v>
      </c>
      <c r="G1383" s="72">
        <v>3</v>
      </c>
      <c r="H1383" s="72">
        <v>2</v>
      </c>
      <c r="I1383" s="72">
        <v>3</v>
      </c>
      <c r="J1383" s="72">
        <v>3</v>
      </c>
      <c r="K1383" s="72">
        <v>2</v>
      </c>
      <c r="L1383" s="72">
        <v>6</v>
      </c>
    </row>
    <row r="1384" spans="4:12" x14ac:dyDescent="0.25">
      <c r="D1384" s="66" t="s">
        <v>31722</v>
      </c>
      <c r="E1384" s="66" t="s">
        <v>6533</v>
      </c>
      <c r="F1384" s="72">
        <v>1</v>
      </c>
      <c r="G1384" s="72">
        <v>3</v>
      </c>
      <c r="H1384" s="72">
        <v>2</v>
      </c>
      <c r="I1384" s="72">
        <v>3</v>
      </c>
      <c r="J1384" s="72">
        <v>3</v>
      </c>
      <c r="K1384" s="72">
        <v>2</v>
      </c>
      <c r="L1384" s="72">
        <v>7</v>
      </c>
    </row>
    <row r="1385" spans="4:12" x14ac:dyDescent="0.25">
      <c r="D1385" s="66" t="s">
        <v>31723</v>
      </c>
      <c r="E1385" s="66" t="s">
        <v>6534</v>
      </c>
      <c r="F1385" s="72">
        <v>1</v>
      </c>
      <c r="G1385" s="72">
        <v>3</v>
      </c>
      <c r="H1385" s="72">
        <v>2</v>
      </c>
      <c r="I1385" s="72">
        <v>3</v>
      </c>
      <c r="J1385" s="72">
        <v>3</v>
      </c>
      <c r="K1385" s="72">
        <v>2</v>
      </c>
      <c r="L1385" s="72">
        <v>8</v>
      </c>
    </row>
    <row r="1386" spans="4:12" x14ac:dyDescent="0.25">
      <c r="D1386" s="66" t="s">
        <v>31724</v>
      </c>
      <c r="E1386" s="66" t="s">
        <v>6535</v>
      </c>
      <c r="F1386" s="72">
        <v>1</v>
      </c>
      <c r="G1386" s="72">
        <v>3</v>
      </c>
      <c r="H1386" s="72">
        <v>2</v>
      </c>
      <c r="I1386" s="72">
        <v>3</v>
      </c>
      <c r="J1386" s="72">
        <v>3</v>
      </c>
      <c r="K1386" s="72">
        <v>3</v>
      </c>
      <c r="L1386" s="72">
        <v>1</v>
      </c>
    </row>
    <row r="1387" spans="4:12" x14ac:dyDescent="0.25">
      <c r="D1387" s="66" t="s">
        <v>31725</v>
      </c>
      <c r="E1387" s="66" t="s">
        <v>6536</v>
      </c>
      <c r="F1387" s="72">
        <v>1</v>
      </c>
      <c r="G1387" s="72">
        <v>3</v>
      </c>
      <c r="H1387" s="72">
        <v>2</v>
      </c>
      <c r="I1387" s="72">
        <v>3</v>
      </c>
      <c r="J1387" s="72">
        <v>3</v>
      </c>
      <c r="K1387" s="72">
        <v>3</v>
      </c>
      <c r="L1387" s="72">
        <v>2</v>
      </c>
    </row>
    <row r="1388" spans="4:12" x14ac:dyDescent="0.25">
      <c r="D1388" s="66" t="s">
        <v>31726</v>
      </c>
      <c r="E1388" s="66" t="s">
        <v>6537</v>
      </c>
      <c r="F1388" s="72">
        <v>1</v>
      </c>
      <c r="G1388" s="72">
        <v>3</v>
      </c>
      <c r="H1388" s="72">
        <v>2</v>
      </c>
      <c r="I1388" s="72">
        <v>3</v>
      </c>
      <c r="J1388" s="72">
        <v>3</v>
      </c>
      <c r="K1388" s="72">
        <v>3</v>
      </c>
      <c r="L1388" s="72">
        <v>3</v>
      </c>
    </row>
    <row r="1389" spans="4:12" x14ac:dyDescent="0.25">
      <c r="D1389" s="66" t="s">
        <v>31727</v>
      </c>
      <c r="E1389" s="66" t="s">
        <v>6538</v>
      </c>
      <c r="F1389" s="72">
        <v>1</v>
      </c>
      <c r="G1389" s="72">
        <v>3</v>
      </c>
      <c r="H1389" s="72">
        <v>2</v>
      </c>
      <c r="I1389" s="72">
        <v>3</v>
      </c>
      <c r="J1389" s="72">
        <v>3</v>
      </c>
      <c r="K1389" s="72">
        <v>3</v>
      </c>
      <c r="L1389" s="72">
        <v>4</v>
      </c>
    </row>
    <row r="1390" spans="4:12" x14ac:dyDescent="0.25">
      <c r="D1390" s="66" t="s">
        <v>31728</v>
      </c>
      <c r="E1390" s="66" t="s">
        <v>6539</v>
      </c>
      <c r="F1390" s="72">
        <v>1</v>
      </c>
      <c r="G1390" s="72">
        <v>3</v>
      </c>
      <c r="H1390" s="72">
        <v>2</v>
      </c>
      <c r="I1390" s="72">
        <v>3</v>
      </c>
      <c r="J1390" s="72">
        <v>3</v>
      </c>
      <c r="K1390" s="72">
        <v>3</v>
      </c>
      <c r="L1390" s="72">
        <v>5</v>
      </c>
    </row>
    <row r="1391" spans="4:12" x14ac:dyDescent="0.25">
      <c r="D1391" s="66" t="s">
        <v>31729</v>
      </c>
      <c r="E1391" s="66" t="s">
        <v>6540</v>
      </c>
      <c r="F1391" s="72">
        <v>1</v>
      </c>
      <c r="G1391" s="72">
        <v>3</v>
      </c>
      <c r="H1391" s="72">
        <v>2</v>
      </c>
      <c r="I1391" s="72">
        <v>3</v>
      </c>
      <c r="J1391" s="72">
        <v>3</v>
      </c>
      <c r="K1391" s="72">
        <v>3</v>
      </c>
      <c r="L1391" s="72">
        <v>6</v>
      </c>
    </row>
    <row r="1392" spans="4:12" x14ac:dyDescent="0.25">
      <c r="D1392" s="66" t="s">
        <v>31730</v>
      </c>
      <c r="E1392" s="66" t="s">
        <v>6541</v>
      </c>
      <c r="F1392" s="72">
        <v>1</v>
      </c>
      <c r="G1392" s="72">
        <v>3</v>
      </c>
      <c r="H1392" s="72">
        <v>2</v>
      </c>
      <c r="I1392" s="72">
        <v>3</v>
      </c>
      <c r="J1392" s="72">
        <v>3</v>
      </c>
      <c r="K1392" s="72">
        <v>3</v>
      </c>
      <c r="L1392" s="72">
        <v>7</v>
      </c>
    </row>
    <row r="1393" spans="4:12" x14ac:dyDescent="0.25">
      <c r="D1393" s="66" t="s">
        <v>31731</v>
      </c>
      <c r="E1393" s="66" t="s">
        <v>6542</v>
      </c>
      <c r="F1393" s="72">
        <v>1</v>
      </c>
      <c r="G1393" s="72">
        <v>3</v>
      </c>
      <c r="H1393" s="72">
        <v>2</v>
      </c>
      <c r="I1393" s="72">
        <v>3</v>
      </c>
      <c r="J1393" s="72">
        <v>3</v>
      </c>
      <c r="K1393" s="72">
        <v>3</v>
      </c>
      <c r="L1393" s="72">
        <v>8</v>
      </c>
    </row>
    <row r="1394" spans="4:12" x14ac:dyDescent="0.25">
      <c r="D1394" s="66" t="s">
        <v>31732</v>
      </c>
      <c r="E1394" s="66" t="s">
        <v>520</v>
      </c>
      <c r="F1394" s="72">
        <v>1</v>
      </c>
      <c r="G1394" s="72">
        <v>3</v>
      </c>
      <c r="H1394" s="72">
        <v>2</v>
      </c>
      <c r="I1394" s="72">
        <v>3</v>
      </c>
      <c r="J1394" s="72">
        <v>3</v>
      </c>
      <c r="K1394" s="72">
        <v>3</v>
      </c>
      <c r="L1394" s="72">
        <v>9</v>
      </c>
    </row>
    <row r="1395" spans="4:12" x14ac:dyDescent="0.25">
      <c r="D1395" s="66" t="s">
        <v>31733</v>
      </c>
      <c r="E1395" s="66" t="s">
        <v>6543</v>
      </c>
      <c r="F1395" s="72">
        <v>1</v>
      </c>
      <c r="G1395" s="72">
        <v>3</v>
      </c>
      <c r="H1395" s="72">
        <v>2</v>
      </c>
      <c r="I1395" s="72">
        <v>3</v>
      </c>
      <c r="J1395" s="72">
        <v>3</v>
      </c>
      <c r="K1395" s="72">
        <v>3</v>
      </c>
      <c r="L1395" s="72">
        <v>10</v>
      </c>
    </row>
    <row r="1396" spans="4:12" x14ac:dyDescent="0.25">
      <c r="D1396" s="66" t="s">
        <v>31734</v>
      </c>
      <c r="E1396" s="66" t="s">
        <v>6544</v>
      </c>
      <c r="F1396" s="72">
        <v>1</v>
      </c>
      <c r="G1396" s="72">
        <v>3</v>
      </c>
      <c r="H1396" s="72">
        <v>2</v>
      </c>
      <c r="I1396" s="72">
        <v>3</v>
      </c>
      <c r="J1396" s="72">
        <v>3</v>
      </c>
      <c r="K1396" s="72">
        <v>4</v>
      </c>
      <c r="L1396" s="72">
        <v>1</v>
      </c>
    </row>
    <row r="1397" spans="4:12" x14ac:dyDescent="0.25">
      <c r="D1397" s="66" t="s">
        <v>31735</v>
      </c>
      <c r="E1397" s="66" t="s">
        <v>6545</v>
      </c>
      <c r="F1397" s="72">
        <v>1</v>
      </c>
      <c r="G1397" s="72">
        <v>3</v>
      </c>
      <c r="H1397" s="72">
        <v>2</v>
      </c>
      <c r="I1397" s="72">
        <v>3</v>
      </c>
      <c r="J1397" s="72">
        <v>3</v>
      </c>
      <c r="K1397" s="72">
        <v>4</v>
      </c>
      <c r="L1397" s="72">
        <v>2</v>
      </c>
    </row>
    <row r="1398" spans="4:12" x14ac:dyDescent="0.25">
      <c r="D1398" s="66" t="s">
        <v>31736</v>
      </c>
      <c r="E1398" s="66" t="s">
        <v>521</v>
      </c>
      <c r="F1398" s="72">
        <v>1</v>
      </c>
      <c r="G1398" s="72">
        <v>3</v>
      </c>
      <c r="H1398" s="72">
        <v>2</v>
      </c>
      <c r="I1398" s="72">
        <v>3</v>
      </c>
      <c r="J1398" s="72">
        <v>3</v>
      </c>
      <c r="K1398" s="72">
        <v>4</v>
      </c>
      <c r="L1398" s="72">
        <v>3</v>
      </c>
    </row>
    <row r="1399" spans="4:12" x14ac:dyDescent="0.25">
      <c r="D1399" s="66" t="s">
        <v>31737</v>
      </c>
      <c r="E1399" s="66" t="s">
        <v>6546</v>
      </c>
      <c r="F1399" s="72">
        <v>1</v>
      </c>
      <c r="G1399" s="72">
        <v>3</v>
      </c>
      <c r="H1399" s="72">
        <v>2</v>
      </c>
      <c r="I1399" s="72">
        <v>3</v>
      </c>
      <c r="J1399" s="72">
        <v>3</v>
      </c>
      <c r="K1399" s="72">
        <v>4</v>
      </c>
      <c r="L1399" s="72">
        <v>4</v>
      </c>
    </row>
    <row r="1400" spans="4:12" x14ac:dyDescent="0.25">
      <c r="D1400" s="66" t="s">
        <v>31738</v>
      </c>
      <c r="E1400" s="66" t="s">
        <v>6547</v>
      </c>
      <c r="F1400" s="72">
        <v>1</v>
      </c>
      <c r="G1400" s="72">
        <v>3</v>
      </c>
      <c r="H1400" s="72">
        <v>2</v>
      </c>
      <c r="I1400" s="72">
        <v>3</v>
      </c>
      <c r="J1400" s="72">
        <v>3</v>
      </c>
      <c r="K1400" s="72">
        <v>4</v>
      </c>
      <c r="L1400" s="72">
        <v>5</v>
      </c>
    </row>
    <row r="1401" spans="4:12" x14ac:dyDescent="0.25">
      <c r="D1401" s="66" t="s">
        <v>31739</v>
      </c>
      <c r="E1401" s="66" t="s">
        <v>522</v>
      </c>
      <c r="F1401" s="72">
        <v>1</v>
      </c>
      <c r="G1401" s="72">
        <v>3</v>
      </c>
      <c r="H1401" s="72">
        <v>2</v>
      </c>
      <c r="I1401" s="72">
        <v>3</v>
      </c>
      <c r="J1401" s="72">
        <v>3</v>
      </c>
      <c r="K1401" s="72">
        <v>4</v>
      </c>
      <c r="L1401" s="72">
        <v>6</v>
      </c>
    </row>
    <row r="1402" spans="4:12" x14ac:dyDescent="0.25">
      <c r="D1402" s="66" t="s">
        <v>31740</v>
      </c>
      <c r="E1402" s="66" t="s">
        <v>6548</v>
      </c>
      <c r="F1402" s="72">
        <v>1</v>
      </c>
      <c r="G1402" s="72">
        <v>3</v>
      </c>
      <c r="H1402" s="72">
        <v>2</v>
      </c>
      <c r="I1402" s="72">
        <v>3</v>
      </c>
      <c r="J1402" s="72">
        <v>3</v>
      </c>
      <c r="K1402" s="72">
        <v>4</v>
      </c>
      <c r="L1402" s="72">
        <v>7</v>
      </c>
    </row>
    <row r="1403" spans="4:12" x14ac:dyDescent="0.25">
      <c r="D1403" s="66" t="s">
        <v>31741</v>
      </c>
      <c r="E1403" s="66" t="s">
        <v>6549</v>
      </c>
      <c r="F1403" s="72">
        <v>1</v>
      </c>
      <c r="G1403" s="72">
        <v>3</v>
      </c>
      <c r="H1403" s="72">
        <v>2</v>
      </c>
      <c r="I1403" s="72">
        <v>3</v>
      </c>
      <c r="J1403" s="72">
        <v>3</v>
      </c>
      <c r="K1403" s="72">
        <v>4</v>
      </c>
      <c r="L1403" s="72">
        <v>8</v>
      </c>
    </row>
    <row r="1404" spans="4:12" x14ac:dyDescent="0.25">
      <c r="D1404" s="66" t="s">
        <v>31742</v>
      </c>
      <c r="E1404" s="66" t="s">
        <v>523</v>
      </c>
      <c r="F1404" s="72">
        <v>1</v>
      </c>
      <c r="G1404" s="72">
        <v>3</v>
      </c>
      <c r="H1404" s="72">
        <v>2</v>
      </c>
      <c r="I1404" s="72">
        <v>3</v>
      </c>
      <c r="J1404" s="72">
        <v>3</v>
      </c>
      <c r="K1404" s="72">
        <v>4</v>
      </c>
      <c r="L1404" s="72">
        <v>9</v>
      </c>
    </row>
    <row r="1405" spans="4:12" x14ac:dyDescent="0.25">
      <c r="D1405" s="66" t="s">
        <v>31743</v>
      </c>
      <c r="E1405" s="66" t="s">
        <v>524</v>
      </c>
      <c r="F1405" s="72">
        <v>1</v>
      </c>
      <c r="G1405" s="72">
        <v>3</v>
      </c>
      <c r="H1405" s="72">
        <v>2</v>
      </c>
      <c r="I1405" s="72">
        <v>3</v>
      </c>
      <c r="J1405" s="72">
        <v>3</v>
      </c>
      <c r="K1405" s="72">
        <v>4</v>
      </c>
      <c r="L1405" s="72">
        <v>10</v>
      </c>
    </row>
    <row r="1406" spans="4:12" x14ac:dyDescent="0.25">
      <c r="D1406" s="66" t="s">
        <v>31744</v>
      </c>
      <c r="E1406" s="66" t="s">
        <v>6550</v>
      </c>
      <c r="F1406" s="72">
        <v>1</v>
      </c>
      <c r="G1406" s="72">
        <v>3</v>
      </c>
      <c r="H1406" s="72">
        <v>2</v>
      </c>
      <c r="I1406" s="72">
        <v>3</v>
      </c>
      <c r="J1406" s="72">
        <v>3</v>
      </c>
      <c r="K1406" s="72">
        <v>4</v>
      </c>
      <c r="L1406" s="72">
        <v>11</v>
      </c>
    </row>
    <row r="1407" spans="4:12" x14ac:dyDescent="0.25">
      <c r="D1407" s="66" t="s">
        <v>31745</v>
      </c>
      <c r="E1407" s="66" t="s">
        <v>6551</v>
      </c>
      <c r="F1407" s="72">
        <v>1</v>
      </c>
      <c r="G1407" s="72">
        <v>3</v>
      </c>
      <c r="H1407" s="72">
        <v>2</v>
      </c>
      <c r="I1407" s="72">
        <v>3</v>
      </c>
      <c r="J1407" s="72">
        <v>3</v>
      </c>
      <c r="K1407" s="72">
        <v>4</v>
      </c>
      <c r="L1407" s="72">
        <v>12</v>
      </c>
    </row>
    <row r="1408" spans="4:12" x14ac:dyDescent="0.25">
      <c r="D1408" s="66" t="s">
        <v>31746</v>
      </c>
      <c r="E1408" s="66" t="s">
        <v>6552</v>
      </c>
      <c r="F1408" s="72">
        <v>1</v>
      </c>
      <c r="G1408" s="72">
        <v>3</v>
      </c>
      <c r="H1408" s="72">
        <v>2</v>
      </c>
      <c r="I1408" s="72">
        <v>3</v>
      </c>
      <c r="J1408" s="72">
        <v>3</v>
      </c>
      <c r="K1408" s="72">
        <v>4</v>
      </c>
      <c r="L1408" s="72">
        <v>13</v>
      </c>
    </row>
    <row r="1409" spans="4:12" x14ac:dyDescent="0.25">
      <c r="D1409" s="66" t="s">
        <v>31747</v>
      </c>
      <c r="E1409" s="66" t="s">
        <v>6553</v>
      </c>
      <c r="F1409" s="72">
        <v>1</v>
      </c>
      <c r="G1409" s="72">
        <v>3</v>
      </c>
      <c r="H1409" s="72">
        <v>2</v>
      </c>
      <c r="I1409" s="72">
        <v>3</v>
      </c>
      <c r="J1409" s="72">
        <v>3</v>
      </c>
      <c r="K1409" s="72">
        <v>4</v>
      </c>
      <c r="L1409" s="72">
        <v>14</v>
      </c>
    </row>
    <row r="1410" spans="4:12" x14ac:dyDescent="0.25">
      <c r="D1410" s="66" t="s">
        <v>31748</v>
      </c>
      <c r="E1410" s="66" t="s">
        <v>6554</v>
      </c>
      <c r="F1410" s="72">
        <v>1</v>
      </c>
      <c r="G1410" s="72">
        <v>3</v>
      </c>
      <c r="H1410" s="72">
        <v>2</v>
      </c>
      <c r="I1410" s="72">
        <v>3</v>
      </c>
      <c r="J1410" s="72">
        <v>3</v>
      </c>
      <c r="K1410" s="72">
        <v>5</v>
      </c>
      <c r="L1410" s="72">
        <v>1</v>
      </c>
    </row>
    <row r="1411" spans="4:12" x14ac:dyDescent="0.25">
      <c r="D1411" s="66" t="s">
        <v>31749</v>
      </c>
      <c r="E1411" s="66" t="s">
        <v>525</v>
      </c>
      <c r="F1411" s="72">
        <v>1</v>
      </c>
      <c r="G1411" s="72">
        <v>3</v>
      </c>
      <c r="H1411" s="72">
        <v>2</v>
      </c>
      <c r="I1411" s="72">
        <v>3</v>
      </c>
      <c r="J1411" s="72">
        <v>3</v>
      </c>
      <c r="K1411" s="72">
        <v>5</v>
      </c>
      <c r="L1411" s="72">
        <v>2</v>
      </c>
    </row>
    <row r="1412" spans="4:12" x14ac:dyDescent="0.25">
      <c r="D1412" s="66" t="s">
        <v>31750</v>
      </c>
      <c r="E1412" s="66" t="s">
        <v>6555</v>
      </c>
      <c r="F1412" s="72">
        <v>1</v>
      </c>
      <c r="G1412" s="72">
        <v>3</v>
      </c>
      <c r="H1412" s="72">
        <v>2</v>
      </c>
      <c r="I1412" s="72">
        <v>3</v>
      </c>
      <c r="J1412" s="72">
        <v>3</v>
      </c>
      <c r="K1412" s="72">
        <v>5</v>
      </c>
      <c r="L1412" s="72">
        <v>3</v>
      </c>
    </row>
    <row r="1413" spans="4:12" x14ac:dyDescent="0.25">
      <c r="D1413" s="66" t="s">
        <v>31751</v>
      </c>
      <c r="E1413" s="66" t="s">
        <v>526</v>
      </c>
      <c r="F1413" s="72">
        <v>1</v>
      </c>
      <c r="G1413" s="72">
        <v>3</v>
      </c>
      <c r="H1413" s="72">
        <v>2</v>
      </c>
      <c r="I1413" s="72">
        <v>3</v>
      </c>
      <c r="J1413" s="72">
        <v>3</v>
      </c>
      <c r="K1413" s="72">
        <v>5</v>
      </c>
      <c r="L1413" s="72">
        <v>4</v>
      </c>
    </row>
    <row r="1414" spans="4:12" x14ac:dyDescent="0.25">
      <c r="D1414" s="66" t="s">
        <v>31752</v>
      </c>
      <c r="E1414" s="66" t="s">
        <v>6556</v>
      </c>
      <c r="F1414" s="72">
        <v>1</v>
      </c>
      <c r="G1414" s="72">
        <v>3</v>
      </c>
      <c r="H1414" s="72">
        <v>2</v>
      </c>
      <c r="I1414" s="72">
        <v>3</v>
      </c>
      <c r="J1414" s="72">
        <v>3</v>
      </c>
      <c r="K1414" s="72">
        <v>5</v>
      </c>
      <c r="L1414" s="72">
        <v>5</v>
      </c>
    </row>
    <row r="1415" spans="4:12" x14ac:dyDescent="0.25">
      <c r="D1415" s="66" t="s">
        <v>31753</v>
      </c>
      <c r="E1415" s="66" t="s">
        <v>6557</v>
      </c>
      <c r="F1415" s="72">
        <v>1</v>
      </c>
      <c r="G1415" s="72">
        <v>3</v>
      </c>
      <c r="H1415" s="72">
        <v>2</v>
      </c>
      <c r="I1415" s="72">
        <v>3</v>
      </c>
      <c r="J1415" s="72">
        <v>3</v>
      </c>
      <c r="K1415" s="72">
        <v>5</v>
      </c>
      <c r="L1415" s="72">
        <v>6</v>
      </c>
    </row>
    <row r="1416" spans="4:12" x14ac:dyDescent="0.25">
      <c r="D1416" s="66" t="s">
        <v>31754</v>
      </c>
      <c r="E1416" s="66" t="s">
        <v>6558</v>
      </c>
      <c r="F1416" s="72">
        <v>1</v>
      </c>
      <c r="G1416" s="72">
        <v>3</v>
      </c>
      <c r="H1416" s="72">
        <v>2</v>
      </c>
      <c r="I1416" s="72">
        <v>3</v>
      </c>
      <c r="J1416" s="72">
        <v>3</v>
      </c>
      <c r="K1416" s="72">
        <v>5</v>
      </c>
      <c r="L1416" s="72">
        <v>7</v>
      </c>
    </row>
    <row r="1417" spans="4:12" x14ac:dyDescent="0.25">
      <c r="D1417" s="66" t="s">
        <v>31755</v>
      </c>
      <c r="E1417" s="66" t="s">
        <v>6559</v>
      </c>
      <c r="F1417" s="72">
        <v>1</v>
      </c>
      <c r="G1417" s="72">
        <v>3</v>
      </c>
      <c r="H1417" s="72">
        <v>2</v>
      </c>
      <c r="I1417" s="72">
        <v>3</v>
      </c>
      <c r="J1417" s="72">
        <v>3</v>
      </c>
      <c r="K1417" s="72">
        <v>5</v>
      </c>
      <c r="L1417" s="72">
        <v>8</v>
      </c>
    </row>
    <row r="1418" spans="4:12" x14ac:dyDescent="0.25">
      <c r="D1418" s="66" t="s">
        <v>31756</v>
      </c>
      <c r="E1418" s="66" t="s">
        <v>6560</v>
      </c>
      <c r="F1418" s="72">
        <v>1</v>
      </c>
      <c r="G1418" s="72">
        <v>3</v>
      </c>
      <c r="H1418" s="72">
        <v>2</v>
      </c>
      <c r="I1418" s="72">
        <v>3</v>
      </c>
      <c r="J1418" s="72">
        <v>3</v>
      </c>
      <c r="K1418" s="72">
        <v>5</v>
      </c>
      <c r="L1418" s="72">
        <v>9</v>
      </c>
    </row>
    <row r="1419" spans="4:12" x14ac:dyDescent="0.25">
      <c r="D1419" s="66" t="s">
        <v>31757</v>
      </c>
      <c r="E1419" s="66" t="s">
        <v>527</v>
      </c>
      <c r="F1419" s="72">
        <v>1</v>
      </c>
      <c r="G1419" s="72">
        <v>3</v>
      </c>
      <c r="H1419" s="72">
        <v>2</v>
      </c>
      <c r="I1419" s="72">
        <v>3</v>
      </c>
      <c r="J1419" s="72">
        <v>3</v>
      </c>
      <c r="K1419" s="72">
        <v>5</v>
      </c>
      <c r="L1419" s="72">
        <v>10</v>
      </c>
    </row>
    <row r="1420" spans="4:12" x14ac:dyDescent="0.25">
      <c r="D1420" s="66" t="s">
        <v>31758</v>
      </c>
      <c r="E1420" s="66" t="s">
        <v>528</v>
      </c>
      <c r="F1420" s="72">
        <v>1</v>
      </c>
      <c r="G1420" s="72">
        <v>3</v>
      </c>
      <c r="H1420" s="72">
        <v>2</v>
      </c>
      <c r="I1420" s="72">
        <v>3</v>
      </c>
      <c r="J1420" s="72">
        <v>3</v>
      </c>
      <c r="K1420" s="72">
        <v>5</v>
      </c>
      <c r="L1420" s="72">
        <v>11</v>
      </c>
    </row>
    <row r="1421" spans="4:12" x14ac:dyDescent="0.25">
      <c r="D1421" s="66" t="s">
        <v>31759</v>
      </c>
      <c r="E1421" s="66" t="s">
        <v>529</v>
      </c>
      <c r="F1421" s="72">
        <v>1</v>
      </c>
      <c r="G1421" s="72">
        <v>3</v>
      </c>
      <c r="H1421" s="72">
        <v>2</v>
      </c>
      <c r="I1421" s="72">
        <v>3</v>
      </c>
      <c r="J1421" s="72">
        <v>3</v>
      </c>
      <c r="K1421" s="72">
        <v>5</v>
      </c>
      <c r="L1421" s="72">
        <v>12</v>
      </c>
    </row>
    <row r="1422" spans="4:12" x14ac:dyDescent="0.25">
      <c r="D1422" s="66" t="s">
        <v>31760</v>
      </c>
      <c r="E1422" s="66" t="s">
        <v>6561</v>
      </c>
      <c r="F1422" s="72">
        <v>1</v>
      </c>
      <c r="G1422" s="72">
        <v>3</v>
      </c>
      <c r="H1422" s="72">
        <v>2</v>
      </c>
      <c r="I1422" s="72">
        <v>3</v>
      </c>
      <c r="J1422" s="72">
        <v>3</v>
      </c>
      <c r="K1422" s="72">
        <v>5</v>
      </c>
      <c r="L1422" s="72">
        <v>13</v>
      </c>
    </row>
    <row r="1423" spans="4:12" x14ac:dyDescent="0.25">
      <c r="D1423" s="66" t="s">
        <v>31761</v>
      </c>
      <c r="E1423" s="66" t="s">
        <v>6562</v>
      </c>
      <c r="F1423" s="72">
        <v>1</v>
      </c>
      <c r="G1423" s="72">
        <v>3</v>
      </c>
      <c r="H1423" s="72">
        <v>2</v>
      </c>
      <c r="I1423" s="72">
        <v>3</v>
      </c>
      <c r="J1423" s="72">
        <v>3</v>
      </c>
      <c r="K1423" s="72">
        <v>5</v>
      </c>
      <c r="L1423" s="72">
        <v>14</v>
      </c>
    </row>
    <row r="1424" spans="4:12" x14ac:dyDescent="0.25">
      <c r="D1424" s="66" t="s">
        <v>31762</v>
      </c>
      <c r="E1424" s="66" t="s">
        <v>6563</v>
      </c>
      <c r="F1424" s="72">
        <v>1</v>
      </c>
      <c r="G1424" s="72">
        <v>3</v>
      </c>
      <c r="H1424" s="72">
        <v>2</v>
      </c>
      <c r="I1424" s="72">
        <v>3</v>
      </c>
      <c r="J1424" s="72">
        <v>3</v>
      </c>
      <c r="K1424" s="72">
        <v>5</v>
      </c>
      <c r="L1424" s="72">
        <v>15</v>
      </c>
    </row>
    <row r="1425" spans="4:12" x14ac:dyDescent="0.25">
      <c r="D1425" s="66" t="s">
        <v>31763</v>
      </c>
      <c r="E1425" s="66" t="s">
        <v>6564</v>
      </c>
      <c r="F1425" s="72">
        <v>1</v>
      </c>
      <c r="G1425" s="72">
        <v>3</v>
      </c>
      <c r="H1425" s="72">
        <v>2</v>
      </c>
      <c r="I1425" s="72">
        <v>3</v>
      </c>
      <c r="J1425" s="72">
        <v>3</v>
      </c>
      <c r="K1425" s="72">
        <v>5</v>
      </c>
      <c r="L1425" s="72">
        <v>16</v>
      </c>
    </row>
    <row r="1426" spans="4:12" x14ac:dyDescent="0.25">
      <c r="D1426" s="66" t="s">
        <v>31764</v>
      </c>
      <c r="E1426" s="66" t="s">
        <v>530</v>
      </c>
      <c r="F1426" s="72">
        <v>1</v>
      </c>
      <c r="G1426" s="72">
        <v>3</v>
      </c>
      <c r="H1426" s="72">
        <v>2</v>
      </c>
      <c r="I1426" s="72">
        <v>3</v>
      </c>
      <c r="J1426" s="72">
        <v>3</v>
      </c>
      <c r="K1426" s="72">
        <v>5</v>
      </c>
      <c r="L1426" s="72">
        <v>17</v>
      </c>
    </row>
    <row r="1427" spans="4:12" x14ac:dyDescent="0.25">
      <c r="D1427" s="66" t="s">
        <v>31765</v>
      </c>
      <c r="E1427" s="66" t="s">
        <v>531</v>
      </c>
      <c r="F1427" s="72">
        <v>1</v>
      </c>
      <c r="G1427" s="72">
        <v>3</v>
      </c>
      <c r="H1427" s="72">
        <v>2</v>
      </c>
      <c r="I1427" s="72">
        <v>3</v>
      </c>
      <c r="J1427" s="72">
        <v>3</v>
      </c>
      <c r="K1427" s="72">
        <v>5</v>
      </c>
      <c r="L1427" s="72">
        <v>18</v>
      </c>
    </row>
    <row r="1428" spans="4:12" x14ac:dyDescent="0.25">
      <c r="D1428" s="66" t="s">
        <v>31766</v>
      </c>
      <c r="E1428" s="66" t="s">
        <v>6565</v>
      </c>
      <c r="F1428" s="72">
        <v>1</v>
      </c>
      <c r="G1428" s="72">
        <v>3</v>
      </c>
      <c r="H1428" s="72">
        <v>2</v>
      </c>
      <c r="I1428" s="72">
        <v>3</v>
      </c>
      <c r="J1428" s="72">
        <v>3</v>
      </c>
      <c r="K1428" s="72">
        <v>5</v>
      </c>
      <c r="L1428" s="72">
        <v>19</v>
      </c>
    </row>
    <row r="1429" spans="4:12" x14ac:dyDescent="0.25">
      <c r="D1429" s="66" t="s">
        <v>31767</v>
      </c>
      <c r="E1429" s="66" t="s">
        <v>6566</v>
      </c>
      <c r="F1429" s="72">
        <v>1</v>
      </c>
      <c r="G1429" s="72">
        <v>3</v>
      </c>
      <c r="H1429" s="72">
        <v>2</v>
      </c>
      <c r="I1429" s="72">
        <v>3</v>
      </c>
      <c r="J1429" s="72">
        <v>3</v>
      </c>
      <c r="K1429" s="72">
        <v>5</v>
      </c>
      <c r="L1429" s="72">
        <v>20</v>
      </c>
    </row>
    <row r="1430" spans="4:12" x14ac:dyDescent="0.25">
      <c r="D1430" s="66" t="s">
        <v>31768</v>
      </c>
      <c r="E1430" s="66" t="s">
        <v>532</v>
      </c>
      <c r="F1430" s="72">
        <v>1</v>
      </c>
      <c r="G1430" s="72">
        <v>3</v>
      </c>
      <c r="H1430" s="72">
        <v>2</v>
      </c>
      <c r="I1430" s="72">
        <v>3</v>
      </c>
      <c r="J1430" s="72">
        <v>3</v>
      </c>
      <c r="K1430" s="72">
        <v>5</v>
      </c>
      <c r="L1430" s="72">
        <v>21</v>
      </c>
    </row>
    <row r="1431" spans="4:12" x14ac:dyDescent="0.25">
      <c r="D1431" s="66" t="s">
        <v>31769</v>
      </c>
      <c r="E1431" s="66" t="s">
        <v>6567</v>
      </c>
      <c r="F1431" s="72">
        <v>1</v>
      </c>
      <c r="G1431" s="72">
        <v>3</v>
      </c>
      <c r="H1431" s="72">
        <v>2</v>
      </c>
      <c r="I1431" s="72">
        <v>3</v>
      </c>
      <c r="J1431" s="72">
        <v>3</v>
      </c>
      <c r="K1431" s="72">
        <v>5</v>
      </c>
      <c r="L1431" s="72">
        <v>22</v>
      </c>
    </row>
    <row r="1432" spans="4:12" x14ac:dyDescent="0.25">
      <c r="D1432" s="66" t="s">
        <v>31770</v>
      </c>
      <c r="E1432" s="66" t="s">
        <v>533</v>
      </c>
      <c r="F1432" s="72">
        <v>1</v>
      </c>
      <c r="G1432" s="72">
        <v>3</v>
      </c>
      <c r="H1432" s="72">
        <v>2</v>
      </c>
      <c r="I1432" s="72">
        <v>3</v>
      </c>
      <c r="J1432" s="72">
        <v>3</v>
      </c>
      <c r="K1432" s="72">
        <v>5</v>
      </c>
      <c r="L1432" s="72">
        <v>23</v>
      </c>
    </row>
    <row r="1433" spans="4:12" x14ac:dyDescent="0.25">
      <c r="D1433" s="66" t="s">
        <v>31771</v>
      </c>
      <c r="E1433" s="66" t="s">
        <v>6568</v>
      </c>
      <c r="F1433" s="72">
        <v>1</v>
      </c>
      <c r="G1433" s="72">
        <v>3</v>
      </c>
      <c r="H1433" s="72">
        <v>2</v>
      </c>
      <c r="I1433" s="72">
        <v>3</v>
      </c>
      <c r="J1433" s="72">
        <v>3</v>
      </c>
      <c r="K1433" s="72">
        <v>5</v>
      </c>
      <c r="L1433" s="72">
        <v>24</v>
      </c>
    </row>
    <row r="1434" spans="4:12" x14ac:dyDescent="0.25">
      <c r="D1434" s="66" t="s">
        <v>31772</v>
      </c>
      <c r="E1434" s="66" t="s">
        <v>6569</v>
      </c>
      <c r="F1434" s="72">
        <v>1</v>
      </c>
      <c r="G1434" s="72">
        <v>3</v>
      </c>
      <c r="H1434" s="72">
        <v>2</v>
      </c>
      <c r="I1434" s="72">
        <v>3</v>
      </c>
      <c r="J1434" s="72">
        <v>3</v>
      </c>
      <c r="K1434" s="72">
        <v>5</v>
      </c>
      <c r="L1434" s="72">
        <v>25</v>
      </c>
    </row>
    <row r="1435" spans="4:12" x14ac:dyDescent="0.25">
      <c r="D1435" s="66" t="s">
        <v>31773</v>
      </c>
      <c r="E1435" s="66" t="s">
        <v>6570</v>
      </c>
      <c r="F1435" s="72">
        <v>1</v>
      </c>
      <c r="G1435" s="72">
        <v>3</v>
      </c>
      <c r="H1435" s="72">
        <v>2</v>
      </c>
      <c r="I1435" s="72">
        <v>3</v>
      </c>
      <c r="J1435" s="72">
        <v>3</v>
      </c>
      <c r="K1435" s="72">
        <v>5</v>
      </c>
      <c r="L1435" s="72">
        <v>26</v>
      </c>
    </row>
    <row r="1436" spans="4:12" x14ac:dyDescent="0.25">
      <c r="D1436" s="66" t="s">
        <v>31774</v>
      </c>
      <c r="E1436" s="66" t="s">
        <v>6571</v>
      </c>
      <c r="F1436" s="72">
        <v>1</v>
      </c>
      <c r="G1436" s="72">
        <v>3</v>
      </c>
      <c r="H1436" s="72">
        <v>2</v>
      </c>
      <c r="I1436" s="72">
        <v>3</v>
      </c>
      <c r="J1436" s="72">
        <v>3</v>
      </c>
      <c r="K1436" s="72">
        <v>5</v>
      </c>
      <c r="L1436" s="72">
        <v>27</v>
      </c>
    </row>
    <row r="1437" spans="4:12" x14ac:dyDescent="0.25">
      <c r="D1437" s="66" t="s">
        <v>31775</v>
      </c>
      <c r="E1437" s="66" t="s">
        <v>6572</v>
      </c>
      <c r="F1437" s="72">
        <v>1</v>
      </c>
      <c r="G1437" s="72">
        <v>3</v>
      </c>
      <c r="H1437" s="72">
        <v>2</v>
      </c>
      <c r="I1437" s="72">
        <v>3</v>
      </c>
      <c r="J1437" s="72">
        <v>3</v>
      </c>
      <c r="K1437" s="72">
        <v>5</v>
      </c>
      <c r="L1437" s="72">
        <v>28</v>
      </c>
    </row>
    <row r="1438" spans="4:12" x14ac:dyDescent="0.25">
      <c r="D1438" s="66" t="s">
        <v>31776</v>
      </c>
      <c r="E1438" s="66" t="s">
        <v>6573</v>
      </c>
      <c r="F1438" s="72">
        <v>1</v>
      </c>
      <c r="G1438" s="72">
        <v>3</v>
      </c>
      <c r="H1438" s="72">
        <v>2</v>
      </c>
      <c r="I1438" s="72">
        <v>3</v>
      </c>
      <c r="J1438" s="72">
        <v>3</v>
      </c>
      <c r="K1438" s="72">
        <v>5</v>
      </c>
      <c r="L1438" s="72">
        <v>29</v>
      </c>
    </row>
    <row r="1439" spans="4:12" x14ac:dyDescent="0.25">
      <c r="D1439" s="66" t="s">
        <v>31777</v>
      </c>
      <c r="E1439" s="66" t="s">
        <v>6574</v>
      </c>
      <c r="F1439" s="72">
        <v>1</v>
      </c>
      <c r="G1439" s="72">
        <v>3</v>
      </c>
      <c r="H1439" s="72">
        <v>2</v>
      </c>
      <c r="I1439" s="72">
        <v>3</v>
      </c>
      <c r="J1439" s="72">
        <v>3</v>
      </c>
      <c r="K1439" s="72">
        <v>5</v>
      </c>
      <c r="L1439" s="72">
        <v>30</v>
      </c>
    </row>
    <row r="1440" spans="4:12" x14ac:dyDescent="0.25">
      <c r="D1440" s="66" t="s">
        <v>31778</v>
      </c>
      <c r="E1440" s="66" t="s">
        <v>6575</v>
      </c>
      <c r="F1440" s="72">
        <v>1</v>
      </c>
      <c r="G1440" s="72">
        <v>3</v>
      </c>
      <c r="H1440" s="72">
        <v>2</v>
      </c>
      <c r="I1440" s="72">
        <v>3</v>
      </c>
      <c r="J1440" s="72">
        <v>3</v>
      </c>
      <c r="K1440" s="72">
        <v>5</v>
      </c>
      <c r="L1440" s="72">
        <v>31</v>
      </c>
    </row>
    <row r="1441" spans="4:12" x14ac:dyDescent="0.25">
      <c r="D1441" s="66" t="s">
        <v>31779</v>
      </c>
      <c r="E1441" s="66" t="s">
        <v>6576</v>
      </c>
      <c r="F1441" s="72">
        <v>1</v>
      </c>
      <c r="G1441" s="72">
        <v>3</v>
      </c>
      <c r="H1441" s="72">
        <v>2</v>
      </c>
      <c r="I1441" s="72">
        <v>3</v>
      </c>
      <c r="J1441" s="72">
        <v>3</v>
      </c>
      <c r="K1441" s="72">
        <v>5</v>
      </c>
      <c r="L1441" s="72">
        <v>32</v>
      </c>
    </row>
    <row r="1442" spans="4:12" x14ac:dyDescent="0.25">
      <c r="D1442" s="66" t="s">
        <v>31780</v>
      </c>
      <c r="E1442" s="66" t="s">
        <v>6577</v>
      </c>
      <c r="F1442" s="72">
        <v>1</v>
      </c>
      <c r="G1442" s="72">
        <v>3</v>
      </c>
      <c r="H1442" s="72">
        <v>2</v>
      </c>
      <c r="I1442" s="72">
        <v>3</v>
      </c>
      <c r="J1442" s="72">
        <v>3</v>
      </c>
      <c r="K1442" s="72">
        <v>5</v>
      </c>
      <c r="L1442" s="72">
        <v>33</v>
      </c>
    </row>
    <row r="1443" spans="4:12" x14ac:dyDescent="0.25">
      <c r="D1443" s="66" t="s">
        <v>31781</v>
      </c>
      <c r="E1443" s="66" t="s">
        <v>6578</v>
      </c>
      <c r="F1443" s="72">
        <v>1</v>
      </c>
      <c r="G1443" s="72">
        <v>3</v>
      </c>
      <c r="H1443" s="72">
        <v>2</v>
      </c>
      <c r="I1443" s="72">
        <v>3</v>
      </c>
      <c r="J1443" s="72">
        <v>3</v>
      </c>
      <c r="K1443" s="72">
        <v>5</v>
      </c>
      <c r="L1443" s="72">
        <v>34</v>
      </c>
    </row>
    <row r="1444" spans="4:12" x14ac:dyDescent="0.25">
      <c r="D1444" s="66" t="s">
        <v>31782</v>
      </c>
      <c r="E1444" s="66" t="s">
        <v>6579</v>
      </c>
      <c r="F1444" s="72">
        <v>1</v>
      </c>
      <c r="G1444" s="72">
        <v>3</v>
      </c>
      <c r="H1444" s="72">
        <v>2</v>
      </c>
      <c r="I1444" s="72">
        <v>3</v>
      </c>
      <c r="J1444" s="72">
        <v>3</v>
      </c>
      <c r="K1444" s="72">
        <v>5</v>
      </c>
      <c r="L1444" s="72">
        <v>35</v>
      </c>
    </row>
    <row r="1445" spans="4:12" x14ac:dyDescent="0.25">
      <c r="D1445" s="66" t="s">
        <v>31783</v>
      </c>
      <c r="E1445" s="66" t="s">
        <v>6580</v>
      </c>
      <c r="F1445" s="72">
        <v>1</v>
      </c>
      <c r="G1445" s="72">
        <v>3</v>
      </c>
      <c r="H1445" s="72">
        <v>2</v>
      </c>
      <c r="I1445" s="72">
        <v>3</v>
      </c>
      <c r="J1445" s="72">
        <v>3</v>
      </c>
      <c r="K1445" s="72">
        <v>5</v>
      </c>
      <c r="L1445" s="72">
        <v>36</v>
      </c>
    </row>
    <row r="1446" spans="4:12" x14ac:dyDescent="0.25">
      <c r="D1446" s="66" t="s">
        <v>31784</v>
      </c>
      <c r="E1446" s="66" t="s">
        <v>6581</v>
      </c>
      <c r="F1446" s="72">
        <v>1</v>
      </c>
      <c r="G1446" s="72">
        <v>3</v>
      </c>
      <c r="H1446" s="72">
        <v>2</v>
      </c>
      <c r="I1446" s="72">
        <v>3</v>
      </c>
      <c r="J1446" s="72">
        <v>3</v>
      </c>
      <c r="K1446" s="72">
        <v>5</v>
      </c>
      <c r="L1446" s="72">
        <v>37</v>
      </c>
    </row>
    <row r="1447" spans="4:12" x14ac:dyDescent="0.25">
      <c r="D1447" s="66" t="s">
        <v>31785</v>
      </c>
      <c r="E1447" s="66" t="s">
        <v>6582</v>
      </c>
      <c r="F1447" s="72">
        <v>1</v>
      </c>
      <c r="G1447" s="72">
        <v>3</v>
      </c>
      <c r="H1447" s="72">
        <v>2</v>
      </c>
      <c r="I1447" s="72">
        <v>3</v>
      </c>
      <c r="J1447" s="72">
        <v>3</v>
      </c>
      <c r="K1447" s="72">
        <v>5</v>
      </c>
      <c r="L1447" s="72">
        <v>38</v>
      </c>
    </row>
    <row r="1448" spans="4:12" x14ac:dyDescent="0.25">
      <c r="D1448" s="66" t="s">
        <v>31786</v>
      </c>
      <c r="E1448" s="66" t="s">
        <v>6583</v>
      </c>
      <c r="F1448" s="72">
        <v>1</v>
      </c>
      <c r="G1448" s="72">
        <v>3</v>
      </c>
      <c r="H1448" s="72">
        <v>2</v>
      </c>
      <c r="I1448" s="72">
        <v>3</v>
      </c>
      <c r="J1448" s="72">
        <v>3</v>
      </c>
      <c r="K1448" s="72">
        <v>5</v>
      </c>
      <c r="L1448" s="72">
        <v>39</v>
      </c>
    </row>
    <row r="1449" spans="4:12" x14ac:dyDescent="0.25">
      <c r="D1449" s="66" t="s">
        <v>31787</v>
      </c>
      <c r="E1449" s="66" t="s">
        <v>6584</v>
      </c>
      <c r="F1449" s="72">
        <v>1</v>
      </c>
      <c r="G1449" s="72">
        <v>3</v>
      </c>
      <c r="H1449" s="72">
        <v>2</v>
      </c>
      <c r="I1449" s="72">
        <v>3</v>
      </c>
      <c r="J1449" s="72">
        <v>3</v>
      </c>
      <c r="K1449" s="72">
        <v>5</v>
      </c>
      <c r="L1449" s="72">
        <v>40</v>
      </c>
    </row>
    <row r="1450" spans="4:12" x14ac:dyDescent="0.25">
      <c r="D1450" s="66" t="s">
        <v>31788</v>
      </c>
      <c r="E1450" s="66" t="s">
        <v>6585</v>
      </c>
      <c r="F1450" s="72">
        <v>1</v>
      </c>
      <c r="G1450" s="72">
        <v>3</v>
      </c>
      <c r="H1450" s="72">
        <v>2</v>
      </c>
      <c r="I1450" s="72">
        <v>3</v>
      </c>
      <c r="J1450" s="72">
        <v>3</v>
      </c>
      <c r="K1450" s="72">
        <v>5</v>
      </c>
      <c r="L1450" s="72">
        <v>41</v>
      </c>
    </row>
    <row r="1451" spans="4:12" x14ac:dyDescent="0.25">
      <c r="D1451" s="66" t="s">
        <v>31789</v>
      </c>
      <c r="E1451" s="66" t="s">
        <v>6586</v>
      </c>
      <c r="F1451" s="72">
        <v>1</v>
      </c>
      <c r="G1451" s="72">
        <v>3</v>
      </c>
      <c r="H1451" s="72">
        <v>2</v>
      </c>
      <c r="I1451" s="72">
        <v>3</v>
      </c>
      <c r="J1451" s="72">
        <v>3</v>
      </c>
      <c r="K1451" s="72">
        <v>5</v>
      </c>
      <c r="L1451" s="72">
        <v>42</v>
      </c>
    </row>
    <row r="1452" spans="4:12" x14ac:dyDescent="0.25">
      <c r="D1452" s="66" t="s">
        <v>31790</v>
      </c>
      <c r="E1452" s="66" t="s">
        <v>6587</v>
      </c>
      <c r="F1452" s="72">
        <v>1</v>
      </c>
      <c r="G1452" s="72">
        <v>3</v>
      </c>
      <c r="H1452" s="72">
        <v>2</v>
      </c>
      <c r="I1452" s="72">
        <v>3</v>
      </c>
      <c r="J1452" s="72">
        <v>3</v>
      </c>
      <c r="K1452" s="72">
        <v>5</v>
      </c>
      <c r="L1452" s="72">
        <v>43</v>
      </c>
    </row>
    <row r="1453" spans="4:12" x14ac:dyDescent="0.25">
      <c r="D1453" s="66" t="s">
        <v>31791</v>
      </c>
      <c r="E1453" s="66" t="s">
        <v>6588</v>
      </c>
      <c r="F1453" s="72">
        <v>1</v>
      </c>
      <c r="G1453" s="72">
        <v>3</v>
      </c>
      <c r="H1453" s="72">
        <v>2</v>
      </c>
      <c r="I1453" s="72">
        <v>3</v>
      </c>
      <c r="J1453" s="72">
        <v>3</v>
      </c>
      <c r="K1453" s="72">
        <v>5</v>
      </c>
      <c r="L1453" s="72">
        <v>44</v>
      </c>
    </row>
    <row r="1454" spans="4:12" x14ac:dyDescent="0.25">
      <c r="D1454" s="66" t="s">
        <v>31792</v>
      </c>
      <c r="E1454" s="66" t="s">
        <v>6589</v>
      </c>
      <c r="F1454" s="72">
        <v>1</v>
      </c>
      <c r="G1454" s="72">
        <v>3</v>
      </c>
      <c r="H1454" s="72">
        <v>2</v>
      </c>
      <c r="I1454" s="72">
        <v>3</v>
      </c>
      <c r="J1454" s="72">
        <v>3</v>
      </c>
      <c r="K1454" s="72">
        <v>5</v>
      </c>
      <c r="L1454" s="72">
        <v>45</v>
      </c>
    </row>
    <row r="1455" spans="4:12" x14ac:dyDescent="0.25">
      <c r="D1455" s="66" t="s">
        <v>31793</v>
      </c>
      <c r="E1455" s="66" t="s">
        <v>6590</v>
      </c>
      <c r="F1455" s="72">
        <v>1</v>
      </c>
      <c r="G1455" s="72">
        <v>3</v>
      </c>
      <c r="H1455" s="72">
        <v>2</v>
      </c>
      <c r="I1455" s="72">
        <v>3</v>
      </c>
      <c r="J1455" s="72">
        <v>3</v>
      </c>
      <c r="K1455" s="72">
        <v>5</v>
      </c>
      <c r="L1455" s="72">
        <v>46</v>
      </c>
    </row>
    <row r="1456" spans="4:12" x14ac:dyDescent="0.25">
      <c r="D1456" s="66" t="s">
        <v>31794</v>
      </c>
      <c r="E1456" s="66" t="s">
        <v>6591</v>
      </c>
      <c r="F1456" s="72">
        <v>1</v>
      </c>
      <c r="G1456" s="72">
        <v>3</v>
      </c>
      <c r="H1456" s="72">
        <v>2</v>
      </c>
      <c r="I1456" s="72">
        <v>3</v>
      </c>
      <c r="J1456" s="72">
        <v>3</v>
      </c>
      <c r="K1456" s="72">
        <v>5</v>
      </c>
      <c r="L1456" s="72">
        <v>47</v>
      </c>
    </row>
    <row r="1457" spans="4:12" x14ac:dyDescent="0.25">
      <c r="D1457" s="66" t="s">
        <v>31795</v>
      </c>
      <c r="E1457" s="66" t="s">
        <v>6592</v>
      </c>
      <c r="F1457" s="72">
        <v>1</v>
      </c>
      <c r="G1457" s="72">
        <v>3</v>
      </c>
      <c r="H1457" s="72">
        <v>2</v>
      </c>
      <c r="I1457" s="72">
        <v>3</v>
      </c>
      <c r="J1457" s="72">
        <v>3</v>
      </c>
      <c r="K1457" s="72">
        <v>5</v>
      </c>
      <c r="L1457" s="72">
        <v>48</v>
      </c>
    </row>
    <row r="1458" spans="4:12" x14ac:dyDescent="0.25">
      <c r="D1458" s="66" t="s">
        <v>31796</v>
      </c>
      <c r="E1458" s="66" t="s">
        <v>6593</v>
      </c>
      <c r="F1458" s="72">
        <v>1</v>
      </c>
      <c r="G1458" s="72">
        <v>3</v>
      </c>
      <c r="H1458" s="72">
        <v>2</v>
      </c>
      <c r="I1458" s="72">
        <v>3</v>
      </c>
      <c r="J1458" s="72">
        <v>3</v>
      </c>
      <c r="K1458" s="72">
        <v>5</v>
      </c>
      <c r="L1458" s="72">
        <v>49</v>
      </c>
    </row>
    <row r="1459" spans="4:12" x14ac:dyDescent="0.25">
      <c r="D1459" s="66" t="s">
        <v>31797</v>
      </c>
      <c r="E1459" s="66" t="s">
        <v>6594</v>
      </c>
      <c r="F1459" s="72">
        <v>1</v>
      </c>
      <c r="G1459" s="72">
        <v>3</v>
      </c>
      <c r="H1459" s="72">
        <v>2</v>
      </c>
      <c r="I1459" s="72">
        <v>3</v>
      </c>
      <c r="J1459" s="72">
        <v>3</v>
      </c>
      <c r="K1459" s="72">
        <v>5</v>
      </c>
      <c r="L1459" s="72">
        <v>50</v>
      </c>
    </row>
    <row r="1460" spans="4:12" x14ac:dyDescent="0.25">
      <c r="D1460" s="66" t="s">
        <v>31798</v>
      </c>
      <c r="E1460" s="66" t="s">
        <v>6595</v>
      </c>
      <c r="F1460" s="72">
        <v>1</v>
      </c>
      <c r="G1460" s="72">
        <v>3</v>
      </c>
      <c r="H1460" s="72">
        <v>2</v>
      </c>
      <c r="I1460" s="72">
        <v>3</v>
      </c>
      <c r="J1460" s="72">
        <v>3</v>
      </c>
      <c r="K1460" s="72">
        <v>5</v>
      </c>
      <c r="L1460" s="72">
        <v>51</v>
      </c>
    </row>
    <row r="1461" spans="4:12" x14ac:dyDescent="0.25">
      <c r="D1461" s="66" t="s">
        <v>31799</v>
      </c>
      <c r="E1461" s="66" t="s">
        <v>6596</v>
      </c>
      <c r="F1461" s="72">
        <v>1</v>
      </c>
      <c r="G1461" s="72">
        <v>3</v>
      </c>
      <c r="H1461" s="72">
        <v>2</v>
      </c>
      <c r="I1461" s="72">
        <v>3</v>
      </c>
      <c r="J1461" s="72">
        <v>3</v>
      </c>
      <c r="K1461" s="72">
        <v>5</v>
      </c>
      <c r="L1461" s="72">
        <v>52</v>
      </c>
    </row>
    <row r="1462" spans="4:12" x14ac:dyDescent="0.25">
      <c r="D1462" s="66" t="s">
        <v>31800</v>
      </c>
      <c r="E1462" s="66" t="s">
        <v>6597</v>
      </c>
      <c r="F1462" s="72">
        <v>1</v>
      </c>
      <c r="G1462" s="72">
        <v>3</v>
      </c>
      <c r="H1462" s="72">
        <v>2</v>
      </c>
      <c r="I1462" s="72">
        <v>3</v>
      </c>
      <c r="J1462" s="72">
        <v>3</v>
      </c>
      <c r="K1462" s="72">
        <v>5</v>
      </c>
      <c r="L1462" s="72">
        <v>53</v>
      </c>
    </row>
    <row r="1463" spans="4:12" x14ac:dyDescent="0.25">
      <c r="D1463" s="66" t="s">
        <v>31801</v>
      </c>
      <c r="E1463" s="66" t="s">
        <v>6598</v>
      </c>
      <c r="F1463" s="72">
        <v>1</v>
      </c>
      <c r="G1463" s="72">
        <v>3</v>
      </c>
      <c r="H1463" s="72">
        <v>2</v>
      </c>
      <c r="I1463" s="72">
        <v>3</v>
      </c>
      <c r="J1463" s="72">
        <v>3</v>
      </c>
      <c r="K1463" s="72">
        <v>5</v>
      </c>
      <c r="L1463" s="72">
        <v>54</v>
      </c>
    </row>
    <row r="1464" spans="4:12" x14ac:dyDescent="0.25">
      <c r="D1464" s="66" t="s">
        <v>31802</v>
      </c>
      <c r="E1464" s="66" t="s">
        <v>6599</v>
      </c>
      <c r="F1464" s="72">
        <v>1</v>
      </c>
      <c r="G1464" s="72">
        <v>3</v>
      </c>
      <c r="H1464" s="72">
        <v>2</v>
      </c>
      <c r="I1464" s="72">
        <v>3</v>
      </c>
      <c r="J1464" s="72">
        <v>3</v>
      </c>
      <c r="K1464" s="72">
        <v>5</v>
      </c>
      <c r="L1464" s="72">
        <v>55</v>
      </c>
    </row>
    <row r="1465" spans="4:12" x14ac:dyDescent="0.25">
      <c r="D1465" s="66" t="s">
        <v>31803</v>
      </c>
      <c r="E1465" s="66" t="s">
        <v>6600</v>
      </c>
      <c r="F1465" s="72">
        <v>1</v>
      </c>
      <c r="G1465" s="72">
        <v>3</v>
      </c>
      <c r="H1465" s="72">
        <v>2</v>
      </c>
      <c r="I1465" s="72">
        <v>3</v>
      </c>
      <c r="J1465" s="72">
        <v>3</v>
      </c>
      <c r="K1465" s="72">
        <v>5</v>
      </c>
      <c r="L1465" s="72">
        <v>56</v>
      </c>
    </row>
    <row r="1466" spans="4:12" x14ac:dyDescent="0.25">
      <c r="D1466" s="66" t="s">
        <v>31804</v>
      </c>
      <c r="E1466" s="66" t="s">
        <v>6601</v>
      </c>
      <c r="F1466" s="72">
        <v>1</v>
      </c>
      <c r="G1466" s="72">
        <v>3</v>
      </c>
      <c r="H1466" s="72">
        <v>2</v>
      </c>
      <c r="I1466" s="72">
        <v>3</v>
      </c>
      <c r="J1466" s="72">
        <v>3</v>
      </c>
      <c r="K1466" s="72">
        <v>5</v>
      </c>
      <c r="L1466" s="72">
        <v>57</v>
      </c>
    </row>
    <row r="1467" spans="4:12" x14ac:dyDescent="0.25">
      <c r="D1467" s="66" t="s">
        <v>31805</v>
      </c>
      <c r="E1467" s="66" t="s">
        <v>6602</v>
      </c>
      <c r="F1467" s="72">
        <v>1</v>
      </c>
      <c r="G1467" s="72">
        <v>3</v>
      </c>
      <c r="H1467" s="72">
        <v>2</v>
      </c>
      <c r="I1467" s="72">
        <v>3</v>
      </c>
      <c r="J1467" s="72">
        <v>3</v>
      </c>
      <c r="K1467" s="72">
        <v>5</v>
      </c>
      <c r="L1467" s="72">
        <v>58</v>
      </c>
    </row>
    <row r="1468" spans="4:12" x14ac:dyDescent="0.25">
      <c r="D1468" s="66" t="s">
        <v>31806</v>
      </c>
      <c r="E1468" s="66" t="s">
        <v>6603</v>
      </c>
      <c r="F1468" s="72">
        <v>1</v>
      </c>
      <c r="G1468" s="72">
        <v>3</v>
      </c>
      <c r="H1468" s="72">
        <v>2</v>
      </c>
      <c r="I1468" s="72">
        <v>3</v>
      </c>
      <c r="J1468" s="72">
        <v>3</v>
      </c>
      <c r="K1468" s="72">
        <v>5</v>
      </c>
      <c r="L1468" s="72">
        <v>59</v>
      </c>
    </row>
    <row r="1469" spans="4:12" x14ac:dyDescent="0.25">
      <c r="D1469" s="66" t="s">
        <v>31807</v>
      </c>
      <c r="E1469" s="66" t="s">
        <v>6604</v>
      </c>
      <c r="F1469" s="72">
        <v>1</v>
      </c>
      <c r="G1469" s="72">
        <v>3</v>
      </c>
      <c r="H1469" s="72">
        <v>2</v>
      </c>
      <c r="I1469" s="72">
        <v>3</v>
      </c>
      <c r="J1469" s="72">
        <v>3</v>
      </c>
      <c r="K1469" s="72">
        <v>5</v>
      </c>
      <c r="L1469" s="72">
        <v>60</v>
      </c>
    </row>
    <row r="1470" spans="4:12" x14ac:dyDescent="0.25">
      <c r="D1470" s="66" t="s">
        <v>31808</v>
      </c>
      <c r="E1470" s="66" t="s">
        <v>6605</v>
      </c>
      <c r="F1470" s="72">
        <v>1</v>
      </c>
      <c r="G1470" s="72">
        <v>3</v>
      </c>
      <c r="H1470" s="72">
        <v>2</v>
      </c>
      <c r="I1470" s="72">
        <v>3</v>
      </c>
      <c r="J1470" s="72">
        <v>3</v>
      </c>
      <c r="K1470" s="72">
        <v>5</v>
      </c>
      <c r="L1470" s="72">
        <v>61</v>
      </c>
    </row>
    <row r="1471" spans="4:12" x14ac:dyDescent="0.25">
      <c r="D1471" s="66" t="s">
        <v>31809</v>
      </c>
      <c r="E1471" s="66" t="s">
        <v>6606</v>
      </c>
      <c r="F1471" s="72">
        <v>1</v>
      </c>
      <c r="G1471" s="72">
        <v>3</v>
      </c>
      <c r="H1471" s="72">
        <v>2</v>
      </c>
      <c r="I1471" s="72">
        <v>3</v>
      </c>
      <c r="J1471" s="72">
        <v>3</v>
      </c>
      <c r="K1471" s="72">
        <v>5</v>
      </c>
      <c r="L1471" s="72">
        <v>62</v>
      </c>
    </row>
    <row r="1472" spans="4:12" x14ac:dyDescent="0.25">
      <c r="D1472" s="66" t="s">
        <v>31810</v>
      </c>
      <c r="E1472" s="66" t="s">
        <v>6607</v>
      </c>
      <c r="F1472" s="72">
        <v>1</v>
      </c>
      <c r="G1472" s="72">
        <v>3</v>
      </c>
      <c r="H1472" s="72">
        <v>2</v>
      </c>
      <c r="I1472" s="72">
        <v>3</v>
      </c>
      <c r="J1472" s="72">
        <v>3</v>
      </c>
      <c r="K1472" s="72">
        <v>5</v>
      </c>
      <c r="L1472" s="72">
        <v>63</v>
      </c>
    </row>
    <row r="1473" spans="4:12" x14ac:dyDescent="0.25">
      <c r="D1473" s="66" t="s">
        <v>31811</v>
      </c>
      <c r="E1473" s="66" t="s">
        <v>6608</v>
      </c>
      <c r="F1473" s="72">
        <v>1</v>
      </c>
      <c r="G1473" s="72">
        <v>3</v>
      </c>
      <c r="H1473" s="72">
        <v>2</v>
      </c>
      <c r="I1473" s="72">
        <v>3</v>
      </c>
      <c r="J1473" s="72">
        <v>3</v>
      </c>
      <c r="K1473" s="72">
        <v>5</v>
      </c>
      <c r="L1473" s="72">
        <v>64</v>
      </c>
    </row>
    <row r="1474" spans="4:12" x14ac:dyDescent="0.25">
      <c r="D1474" s="66" t="s">
        <v>31812</v>
      </c>
      <c r="E1474" s="66" t="s">
        <v>6609</v>
      </c>
      <c r="F1474" s="72">
        <v>1</v>
      </c>
      <c r="G1474" s="72">
        <v>3</v>
      </c>
      <c r="H1474" s="72">
        <v>2</v>
      </c>
      <c r="I1474" s="72">
        <v>3</v>
      </c>
      <c r="J1474" s="72">
        <v>3</v>
      </c>
      <c r="K1474" s="72">
        <v>5</v>
      </c>
      <c r="L1474" s="72">
        <v>65</v>
      </c>
    </row>
    <row r="1475" spans="4:12" x14ac:dyDescent="0.25">
      <c r="D1475" s="66" t="s">
        <v>31813</v>
      </c>
      <c r="E1475" s="66" t="s">
        <v>6610</v>
      </c>
      <c r="F1475" s="72">
        <v>1</v>
      </c>
      <c r="G1475" s="72">
        <v>3</v>
      </c>
      <c r="H1475" s="72">
        <v>2</v>
      </c>
      <c r="I1475" s="72">
        <v>3</v>
      </c>
      <c r="J1475" s="72">
        <v>3</v>
      </c>
      <c r="K1475" s="72">
        <v>5</v>
      </c>
      <c r="L1475" s="72">
        <v>66</v>
      </c>
    </row>
    <row r="1476" spans="4:12" x14ac:dyDescent="0.25">
      <c r="D1476" s="66" t="s">
        <v>31814</v>
      </c>
      <c r="E1476" s="66" t="s">
        <v>6611</v>
      </c>
      <c r="F1476" s="72">
        <v>1</v>
      </c>
      <c r="G1476" s="72">
        <v>3</v>
      </c>
      <c r="H1476" s="72">
        <v>2</v>
      </c>
      <c r="I1476" s="72">
        <v>3</v>
      </c>
      <c r="J1476" s="72">
        <v>3</v>
      </c>
      <c r="K1476" s="72">
        <v>5</v>
      </c>
      <c r="L1476" s="72">
        <v>67</v>
      </c>
    </row>
    <row r="1477" spans="4:12" x14ac:dyDescent="0.25">
      <c r="D1477" s="66" t="s">
        <v>31815</v>
      </c>
      <c r="E1477" s="66" t="s">
        <v>6612</v>
      </c>
      <c r="F1477" s="72">
        <v>1</v>
      </c>
      <c r="G1477" s="72">
        <v>3</v>
      </c>
      <c r="H1477" s="72">
        <v>2</v>
      </c>
      <c r="I1477" s="72">
        <v>3</v>
      </c>
      <c r="J1477" s="72">
        <v>3</v>
      </c>
      <c r="K1477" s="72">
        <v>5</v>
      </c>
      <c r="L1477" s="72">
        <v>68</v>
      </c>
    </row>
    <row r="1478" spans="4:12" x14ac:dyDescent="0.25">
      <c r="D1478" s="66" t="s">
        <v>31816</v>
      </c>
      <c r="E1478" s="66" t="s">
        <v>6613</v>
      </c>
      <c r="F1478" s="72">
        <v>1</v>
      </c>
      <c r="G1478" s="72">
        <v>3</v>
      </c>
      <c r="H1478" s="72">
        <v>2</v>
      </c>
      <c r="I1478" s="72">
        <v>3</v>
      </c>
      <c r="J1478" s="72">
        <v>3</v>
      </c>
      <c r="K1478" s="72">
        <v>5</v>
      </c>
      <c r="L1478" s="72">
        <v>69</v>
      </c>
    </row>
    <row r="1479" spans="4:12" x14ac:dyDescent="0.25">
      <c r="D1479" s="66" t="s">
        <v>31817</v>
      </c>
      <c r="E1479" s="66" t="s">
        <v>6614</v>
      </c>
      <c r="F1479" s="72">
        <v>1</v>
      </c>
      <c r="G1479" s="72">
        <v>3</v>
      </c>
      <c r="H1479" s="72">
        <v>2</v>
      </c>
      <c r="I1479" s="72">
        <v>3</v>
      </c>
      <c r="J1479" s="72">
        <v>3</v>
      </c>
      <c r="K1479" s="72">
        <v>5</v>
      </c>
      <c r="L1479" s="72">
        <v>70</v>
      </c>
    </row>
    <row r="1480" spans="4:12" x14ac:dyDescent="0.25">
      <c r="D1480" s="66" t="s">
        <v>31818</v>
      </c>
      <c r="E1480" s="66" t="s">
        <v>6615</v>
      </c>
      <c r="F1480" s="72">
        <v>1</v>
      </c>
      <c r="G1480" s="72">
        <v>3</v>
      </c>
      <c r="H1480" s="72">
        <v>2</v>
      </c>
      <c r="I1480" s="72">
        <v>3</v>
      </c>
      <c r="J1480" s="72">
        <v>3</v>
      </c>
      <c r="K1480" s="72">
        <v>5</v>
      </c>
      <c r="L1480" s="72">
        <v>71</v>
      </c>
    </row>
    <row r="1481" spans="4:12" x14ac:dyDescent="0.25">
      <c r="D1481" s="66" t="s">
        <v>31819</v>
      </c>
      <c r="E1481" s="66" t="s">
        <v>6616</v>
      </c>
      <c r="F1481" s="72">
        <v>1</v>
      </c>
      <c r="G1481" s="72">
        <v>3</v>
      </c>
      <c r="H1481" s="72">
        <v>2</v>
      </c>
      <c r="I1481" s="72">
        <v>3</v>
      </c>
      <c r="J1481" s="72">
        <v>3</v>
      </c>
      <c r="K1481" s="72">
        <v>5</v>
      </c>
      <c r="L1481" s="72">
        <v>72</v>
      </c>
    </row>
    <row r="1482" spans="4:12" x14ac:dyDescent="0.25">
      <c r="D1482" s="66" t="s">
        <v>31820</v>
      </c>
      <c r="E1482" s="66" t="s">
        <v>6617</v>
      </c>
      <c r="F1482" s="72">
        <v>1</v>
      </c>
      <c r="G1482" s="72">
        <v>3</v>
      </c>
      <c r="H1482" s="72">
        <v>2</v>
      </c>
      <c r="I1482" s="72">
        <v>3</v>
      </c>
      <c r="J1482" s="72">
        <v>3</v>
      </c>
      <c r="K1482" s="72">
        <v>5</v>
      </c>
      <c r="L1482" s="72">
        <v>73</v>
      </c>
    </row>
    <row r="1483" spans="4:12" x14ac:dyDescent="0.25">
      <c r="D1483" s="66" t="s">
        <v>31821</v>
      </c>
      <c r="E1483" s="66" t="s">
        <v>6618</v>
      </c>
      <c r="F1483" s="72">
        <v>1</v>
      </c>
      <c r="G1483" s="72">
        <v>3</v>
      </c>
      <c r="H1483" s="72">
        <v>2</v>
      </c>
      <c r="I1483" s="72">
        <v>3</v>
      </c>
      <c r="J1483" s="72">
        <v>3</v>
      </c>
      <c r="K1483" s="72">
        <v>5</v>
      </c>
      <c r="L1483" s="72">
        <v>74</v>
      </c>
    </row>
    <row r="1484" spans="4:12" x14ac:dyDescent="0.25">
      <c r="D1484" s="66" t="s">
        <v>31822</v>
      </c>
      <c r="E1484" s="66" t="s">
        <v>6619</v>
      </c>
      <c r="F1484" s="72">
        <v>1</v>
      </c>
      <c r="G1484" s="72">
        <v>3</v>
      </c>
      <c r="H1484" s="72">
        <v>2</v>
      </c>
      <c r="I1484" s="72">
        <v>3</v>
      </c>
      <c r="J1484" s="72">
        <v>3</v>
      </c>
      <c r="K1484" s="72">
        <v>5</v>
      </c>
      <c r="L1484" s="72">
        <v>75</v>
      </c>
    </row>
    <row r="1485" spans="4:12" x14ac:dyDescent="0.25">
      <c r="D1485" s="66" t="s">
        <v>31823</v>
      </c>
      <c r="E1485" s="66" t="s">
        <v>6620</v>
      </c>
      <c r="F1485" s="72">
        <v>1</v>
      </c>
      <c r="G1485" s="72">
        <v>3</v>
      </c>
      <c r="H1485" s="72">
        <v>2</v>
      </c>
      <c r="I1485" s="72">
        <v>3</v>
      </c>
      <c r="J1485" s="72">
        <v>3</v>
      </c>
      <c r="K1485" s="72">
        <v>5</v>
      </c>
      <c r="L1485" s="72">
        <v>76</v>
      </c>
    </row>
    <row r="1486" spans="4:12" x14ac:dyDescent="0.25">
      <c r="D1486" s="66" t="s">
        <v>31824</v>
      </c>
      <c r="E1486" s="66" t="s">
        <v>6621</v>
      </c>
      <c r="F1486" s="72">
        <v>1</v>
      </c>
      <c r="G1486" s="72">
        <v>3</v>
      </c>
      <c r="H1486" s="72">
        <v>2</v>
      </c>
      <c r="I1486" s="72">
        <v>3</v>
      </c>
      <c r="J1486" s="72">
        <v>3</v>
      </c>
      <c r="K1486" s="72">
        <v>5</v>
      </c>
      <c r="L1486" s="72">
        <v>77</v>
      </c>
    </row>
    <row r="1487" spans="4:12" x14ac:dyDescent="0.25">
      <c r="D1487" s="66" t="s">
        <v>31825</v>
      </c>
      <c r="E1487" s="66" t="s">
        <v>6622</v>
      </c>
      <c r="F1487" s="72">
        <v>1</v>
      </c>
      <c r="G1487" s="72">
        <v>3</v>
      </c>
      <c r="H1487" s="72">
        <v>2</v>
      </c>
      <c r="I1487" s="72">
        <v>3</v>
      </c>
      <c r="J1487" s="72">
        <v>3</v>
      </c>
      <c r="K1487" s="72">
        <v>5</v>
      </c>
      <c r="L1487" s="72">
        <v>78</v>
      </c>
    </row>
    <row r="1488" spans="4:12" x14ac:dyDescent="0.25">
      <c r="D1488" s="66" t="s">
        <v>31826</v>
      </c>
      <c r="E1488" s="66" t="s">
        <v>6623</v>
      </c>
      <c r="F1488" s="72">
        <v>1</v>
      </c>
      <c r="G1488" s="72">
        <v>3</v>
      </c>
      <c r="H1488" s="72">
        <v>2</v>
      </c>
      <c r="I1488" s="72">
        <v>3</v>
      </c>
      <c r="J1488" s="72">
        <v>3</v>
      </c>
      <c r="K1488" s="72">
        <v>5</v>
      </c>
      <c r="L1488" s="72">
        <v>79</v>
      </c>
    </row>
    <row r="1489" spans="4:12" x14ac:dyDescent="0.25">
      <c r="D1489" s="66" t="s">
        <v>31827</v>
      </c>
      <c r="E1489" s="66" t="s">
        <v>6624</v>
      </c>
      <c r="F1489" s="72">
        <v>1</v>
      </c>
      <c r="G1489" s="72">
        <v>3</v>
      </c>
      <c r="H1489" s="72">
        <v>2</v>
      </c>
      <c r="I1489" s="72">
        <v>3</v>
      </c>
      <c r="J1489" s="72">
        <v>3</v>
      </c>
      <c r="K1489" s="72">
        <v>5</v>
      </c>
      <c r="L1489" s="72">
        <v>80</v>
      </c>
    </row>
    <row r="1490" spans="4:12" x14ac:dyDescent="0.25">
      <c r="D1490" s="66" t="s">
        <v>31828</v>
      </c>
      <c r="E1490" s="66" t="s">
        <v>6625</v>
      </c>
      <c r="F1490" s="72">
        <v>1</v>
      </c>
      <c r="G1490" s="72">
        <v>3</v>
      </c>
      <c r="H1490" s="72">
        <v>2</v>
      </c>
      <c r="I1490" s="72">
        <v>3</v>
      </c>
      <c r="J1490" s="72">
        <v>3</v>
      </c>
      <c r="K1490" s="72">
        <v>5</v>
      </c>
      <c r="L1490" s="72">
        <v>81</v>
      </c>
    </row>
    <row r="1491" spans="4:12" x14ac:dyDescent="0.25">
      <c r="D1491" s="66" t="s">
        <v>31829</v>
      </c>
      <c r="E1491" s="66" t="s">
        <v>6626</v>
      </c>
      <c r="F1491" s="72">
        <v>1</v>
      </c>
      <c r="G1491" s="72">
        <v>3</v>
      </c>
      <c r="H1491" s="72">
        <v>2</v>
      </c>
      <c r="I1491" s="72">
        <v>3</v>
      </c>
      <c r="J1491" s="72">
        <v>3</v>
      </c>
      <c r="K1491" s="72">
        <v>5</v>
      </c>
      <c r="L1491" s="72">
        <v>82</v>
      </c>
    </row>
    <row r="1492" spans="4:12" x14ac:dyDescent="0.25">
      <c r="D1492" s="66" t="s">
        <v>31830</v>
      </c>
      <c r="E1492" s="66" t="s">
        <v>6627</v>
      </c>
      <c r="F1492" s="72">
        <v>1</v>
      </c>
      <c r="G1492" s="72">
        <v>3</v>
      </c>
      <c r="H1492" s="72">
        <v>2</v>
      </c>
      <c r="I1492" s="72">
        <v>3</v>
      </c>
      <c r="J1492" s="72">
        <v>3</v>
      </c>
      <c r="K1492" s="72">
        <v>5</v>
      </c>
      <c r="L1492" s="72">
        <v>83</v>
      </c>
    </row>
    <row r="1493" spans="4:12" x14ac:dyDescent="0.25">
      <c r="D1493" s="66" t="s">
        <v>31831</v>
      </c>
      <c r="E1493" s="66" t="s">
        <v>6628</v>
      </c>
      <c r="F1493" s="72">
        <v>1</v>
      </c>
      <c r="G1493" s="72">
        <v>3</v>
      </c>
      <c r="H1493" s="72">
        <v>2</v>
      </c>
      <c r="I1493" s="72">
        <v>3</v>
      </c>
      <c r="J1493" s="72">
        <v>3</v>
      </c>
      <c r="K1493" s="72">
        <v>5</v>
      </c>
      <c r="L1493" s="72">
        <v>84</v>
      </c>
    </row>
    <row r="1494" spans="4:12" x14ac:dyDescent="0.25">
      <c r="D1494" s="66" t="s">
        <v>31832</v>
      </c>
      <c r="E1494" s="66" t="s">
        <v>6629</v>
      </c>
      <c r="F1494" s="72">
        <v>1</v>
      </c>
      <c r="G1494" s="72">
        <v>3</v>
      </c>
      <c r="H1494" s="72">
        <v>2</v>
      </c>
      <c r="I1494" s="72">
        <v>3</v>
      </c>
      <c r="J1494" s="72">
        <v>3</v>
      </c>
      <c r="K1494" s="72">
        <v>5</v>
      </c>
      <c r="L1494" s="72">
        <v>85</v>
      </c>
    </row>
    <row r="1495" spans="4:12" x14ac:dyDescent="0.25">
      <c r="D1495" s="66" t="s">
        <v>31833</v>
      </c>
      <c r="E1495" s="66" t="s">
        <v>6630</v>
      </c>
      <c r="F1495" s="72">
        <v>1</v>
      </c>
      <c r="G1495" s="72">
        <v>3</v>
      </c>
      <c r="H1495" s="72">
        <v>2</v>
      </c>
      <c r="I1495" s="72">
        <v>3</v>
      </c>
      <c r="J1495" s="72">
        <v>3</v>
      </c>
      <c r="K1495" s="72">
        <v>5</v>
      </c>
      <c r="L1495" s="72">
        <v>86</v>
      </c>
    </row>
    <row r="1496" spans="4:12" x14ac:dyDescent="0.25">
      <c r="D1496" s="66" t="s">
        <v>31834</v>
      </c>
      <c r="E1496" s="66" t="s">
        <v>6631</v>
      </c>
      <c r="F1496" s="72">
        <v>1</v>
      </c>
      <c r="G1496" s="72">
        <v>3</v>
      </c>
      <c r="H1496" s="72">
        <v>2</v>
      </c>
      <c r="I1496" s="72">
        <v>3</v>
      </c>
      <c r="J1496" s="72">
        <v>3</v>
      </c>
      <c r="K1496" s="72">
        <v>5</v>
      </c>
      <c r="L1496" s="72">
        <v>87</v>
      </c>
    </row>
    <row r="1497" spans="4:12" x14ac:dyDescent="0.25">
      <c r="D1497" s="66" t="s">
        <v>31835</v>
      </c>
      <c r="E1497" s="66" t="s">
        <v>6632</v>
      </c>
      <c r="F1497" s="72">
        <v>1</v>
      </c>
      <c r="G1497" s="72">
        <v>3</v>
      </c>
      <c r="H1497" s="72">
        <v>2</v>
      </c>
      <c r="I1497" s="72">
        <v>3</v>
      </c>
      <c r="J1497" s="72">
        <v>3</v>
      </c>
      <c r="K1497" s="72">
        <v>5</v>
      </c>
      <c r="L1497" s="72">
        <v>88</v>
      </c>
    </row>
    <row r="1498" spans="4:12" x14ac:dyDescent="0.25">
      <c r="D1498" s="66" t="s">
        <v>31836</v>
      </c>
      <c r="E1498" s="66" t="s">
        <v>6633</v>
      </c>
      <c r="F1498" s="72">
        <v>1</v>
      </c>
      <c r="G1498" s="72">
        <v>3</v>
      </c>
      <c r="H1498" s="72">
        <v>2</v>
      </c>
      <c r="I1498" s="72">
        <v>3</v>
      </c>
      <c r="J1498" s="72">
        <v>3</v>
      </c>
      <c r="K1498" s="72">
        <v>5</v>
      </c>
      <c r="L1498" s="72">
        <v>89</v>
      </c>
    </row>
    <row r="1499" spans="4:12" x14ac:dyDescent="0.25">
      <c r="D1499" s="66" t="s">
        <v>31837</v>
      </c>
      <c r="E1499" s="66" t="s">
        <v>6634</v>
      </c>
      <c r="F1499" s="72">
        <v>1</v>
      </c>
      <c r="G1499" s="72">
        <v>3</v>
      </c>
      <c r="H1499" s="72">
        <v>2</v>
      </c>
      <c r="I1499" s="72">
        <v>3</v>
      </c>
      <c r="J1499" s="72">
        <v>3</v>
      </c>
      <c r="K1499" s="72">
        <v>5</v>
      </c>
      <c r="L1499" s="72">
        <v>90</v>
      </c>
    </row>
    <row r="1500" spans="4:12" x14ac:dyDescent="0.25">
      <c r="D1500" s="66" t="s">
        <v>31838</v>
      </c>
      <c r="E1500" s="66" t="s">
        <v>6635</v>
      </c>
      <c r="F1500" s="72">
        <v>1</v>
      </c>
      <c r="G1500" s="72">
        <v>3</v>
      </c>
      <c r="H1500" s="72">
        <v>2</v>
      </c>
      <c r="I1500" s="72">
        <v>3</v>
      </c>
      <c r="J1500" s="72">
        <v>3</v>
      </c>
      <c r="K1500" s="72">
        <v>5</v>
      </c>
      <c r="L1500" s="72">
        <v>91</v>
      </c>
    </row>
    <row r="1501" spans="4:12" x14ac:dyDescent="0.25">
      <c r="D1501" s="66" t="s">
        <v>31839</v>
      </c>
      <c r="E1501" s="66" t="s">
        <v>6636</v>
      </c>
      <c r="F1501" s="72">
        <v>1</v>
      </c>
      <c r="G1501" s="72">
        <v>3</v>
      </c>
      <c r="H1501" s="72">
        <v>2</v>
      </c>
      <c r="I1501" s="72">
        <v>3</v>
      </c>
      <c r="J1501" s="72">
        <v>3</v>
      </c>
      <c r="K1501" s="72">
        <v>5</v>
      </c>
      <c r="L1501" s="72">
        <v>92</v>
      </c>
    </row>
    <row r="1502" spans="4:12" x14ac:dyDescent="0.25">
      <c r="D1502" s="66" t="s">
        <v>31840</v>
      </c>
      <c r="E1502" s="66" t="s">
        <v>6637</v>
      </c>
      <c r="F1502" s="72">
        <v>1</v>
      </c>
      <c r="G1502" s="72">
        <v>3</v>
      </c>
      <c r="H1502" s="72">
        <v>2</v>
      </c>
      <c r="I1502" s="72">
        <v>3</v>
      </c>
      <c r="J1502" s="72">
        <v>3</v>
      </c>
      <c r="K1502" s="72">
        <v>5</v>
      </c>
      <c r="L1502" s="72">
        <v>93</v>
      </c>
    </row>
    <row r="1503" spans="4:12" x14ac:dyDescent="0.25">
      <c r="D1503" s="66" t="s">
        <v>31841</v>
      </c>
      <c r="E1503" s="66" t="s">
        <v>6638</v>
      </c>
      <c r="F1503" s="72">
        <v>1</v>
      </c>
      <c r="G1503" s="72">
        <v>3</v>
      </c>
      <c r="H1503" s="72">
        <v>2</v>
      </c>
      <c r="I1503" s="72">
        <v>3</v>
      </c>
      <c r="J1503" s="72">
        <v>3</v>
      </c>
      <c r="K1503" s="72">
        <v>5</v>
      </c>
      <c r="L1503" s="72">
        <v>94</v>
      </c>
    </row>
    <row r="1504" spans="4:12" x14ac:dyDescent="0.25">
      <c r="D1504" s="66" t="s">
        <v>31842</v>
      </c>
      <c r="E1504" s="66" t="s">
        <v>6639</v>
      </c>
      <c r="F1504" s="72">
        <v>1</v>
      </c>
      <c r="G1504" s="72">
        <v>3</v>
      </c>
      <c r="H1504" s="72">
        <v>2</v>
      </c>
      <c r="I1504" s="72">
        <v>3</v>
      </c>
      <c r="J1504" s="72">
        <v>3</v>
      </c>
      <c r="K1504" s="72">
        <v>5</v>
      </c>
      <c r="L1504" s="72">
        <v>95</v>
      </c>
    </row>
    <row r="1505" spans="4:12" x14ac:dyDescent="0.25">
      <c r="D1505" s="66" t="s">
        <v>31843</v>
      </c>
      <c r="E1505" s="66" t="s">
        <v>6640</v>
      </c>
      <c r="F1505" s="72">
        <v>1</v>
      </c>
      <c r="G1505" s="72">
        <v>3</v>
      </c>
      <c r="H1505" s="72">
        <v>2</v>
      </c>
      <c r="I1505" s="72">
        <v>3</v>
      </c>
      <c r="J1505" s="72">
        <v>3</v>
      </c>
      <c r="K1505" s="72">
        <v>5</v>
      </c>
      <c r="L1505" s="72">
        <v>96</v>
      </c>
    </row>
    <row r="1506" spans="4:12" x14ac:dyDescent="0.25">
      <c r="D1506" s="66" t="s">
        <v>31844</v>
      </c>
      <c r="E1506" s="66" t="s">
        <v>6641</v>
      </c>
      <c r="F1506" s="72">
        <v>1</v>
      </c>
      <c r="G1506" s="72">
        <v>3</v>
      </c>
      <c r="H1506" s="72">
        <v>2</v>
      </c>
      <c r="I1506" s="72">
        <v>3</v>
      </c>
      <c r="J1506" s="72">
        <v>3</v>
      </c>
      <c r="K1506" s="72">
        <v>5</v>
      </c>
      <c r="L1506" s="72">
        <v>97</v>
      </c>
    </row>
    <row r="1507" spans="4:12" x14ac:dyDescent="0.25">
      <c r="D1507" s="66" t="s">
        <v>31845</v>
      </c>
      <c r="E1507" s="66" t="s">
        <v>6642</v>
      </c>
      <c r="F1507" s="72">
        <v>1</v>
      </c>
      <c r="G1507" s="72">
        <v>3</v>
      </c>
      <c r="H1507" s="72">
        <v>2</v>
      </c>
      <c r="I1507" s="72">
        <v>3</v>
      </c>
      <c r="J1507" s="72">
        <v>3</v>
      </c>
      <c r="K1507" s="72">
        <v>5</v>
      </c>
      <c r="L1507" s="72">
        <v>98</v>
      </c>
    </row>
    <row r="1508" spans="4:12" x14ac:dyDescent="0.25">
      <c r="D1508" s="66" t="s">
        <v>31846</v>
      </c>
      <c r="E1508" s="66" t="s">
        <v>6643</v>
      </c>
      <c r="F1508" s="72">
        <v>1</v>
      </c>
      <c r="G1508" s="72">
        <v>3</v>
      </c>
      <c r="H1508" s="72">
        <v>2</v>
      </c>
      <c r="I1508" s="72">
        <v>3</v>
      </c>
      <c r="J1508" s="72">
        <v>3</v>
      </c>
      <c r="K1508" s="72">
        <v>5</v>
      </c>
      <c r="L1508" s="72">
        <v>99</v>
      </c>
    </row>
    <row r="1509" spans="4:12" x14ac:dyDescent="0.25">
      <c r="D1509" s="66" t="s">
        <v>31847</v>
      </c>
      <c r="E1509" s="66" t="s">
        <v>6644</v>
      </c>
      <c r="F1509" s="72">
        <v>1</v>
      </c>
      <c r="G1509" s="72">
        <v>3</v>
      </c>
      <c r="H1509" s="72">
        <v>2</v>
      </c>
      <c r="I1509" s="72">
        <v>3</v>
      </c>
      <c r="J1509" s="72">
        <v>3</v>
      </c>
      <c r="K1509" s="72">
        <v>5</v>
      </c>
      <c r="L1509" s="72">
        <v>100</v>
      </c>
    </row>
    <row r="1510" spans="4:12" x14ac:dyDescent="0.25">
      <c r="D1510" s="66" t="s">
        <v>31848</v>
      </c>
      <c r="E1510" s="66" t="s">
        <v>6645</v>
      </c>
      <c r="F1510" s="72">
        <v>1</v>
      </c>
      <c r="G1510" s="72">
        <v>3</v>
      </c>
      <c r="H1510" s="72">
        <v>2</v>
      </c>
      <c r="I1510" s="72">
        <v>3</v>
      </c>
      <c r="J1510" s="72">
        <v>3</v>
      </c>
      <c r="K1510" s="72">
        <v>5</v>
      </c>
      <c r="L1510" s="72">
        <v>101</v>
      </c>
    </row>
    <row r="1511" spans="4:12" x14ac:dyDescent="0.25">
      <c r="D1511" s="66" t="s">
        <v>31849</v>
      </c>
      <c r="E1511" s="66" t="s">
        <v>6646</v>
      </c>
      <c r="F1511" s="72">
        <v>1</v>
      </c>
      <c r="G1511" s="72">
        <v>3</v>
      </c>
      <c r="H1511" s="72">
        <v>2</v>
      </c>
      <c r="I1511" s="72">
        <v>3</v>
      </c>
      <c r="J1511" s="72">
        <v>3</v>
      </c>
      <c r="K1511" s="72">
        <v>5</v>
      </c>
      <c r="L1511" s="72">
        <v>102</v>
      </c>
    </row>
    <row r="1512" spans="4:12" x14ac:dyDescent="0.25">
      <c r="D1512" s="66" t="s">
        <v>31850</v>
      </c>
      <c r="E1512" s="66" t="s">
        <v>6647</v>
      </c>
      <c r="F1512" s="72">
        <v>1</v>
      </c>
      <c r="G1512" s="72">
        <v>3</v>
      </c>
      <c r="H1512" s="72">
        <v>2</v>
      </c>
      <c r="I1512" s="72">
        <v>3</v>
      </c>
      <c r="J1512" s="72">
        <v>3</v>
      </c>
      <c r="K1512" s="72">
        <v>5</v>
      </c>
      <c r="L1512" s="72">
        <v>103</v>
      </c>
    </row>
    <row r="1513" spans="4:12" x14ac:dyDescent="0.25">
      <c r="D1513" s="66" t="s">
        <v>31851</v>
      </c>
      <c r="E1513" s="66" t="s">
        <v>6648</v>
      </c>
      <c r="F1513" s="72">
        <v>1</v>
      </c>
      <c r="G1513" s="72">
        <v>3</v>
      </c>
      <c r="H1513" s="72">
        <v>2</v>
      </c>
      <c r="I1513" s="72">
        <v>3</v>
      </c>
      <c r="J1513" s="72">
        <v>3</v>
      </c>
      <c r="K1513" s="72">
        <v>5</v>
      </c>
      <c r="L1513" s="72">
        <v>104</v>
      </c>
    </row>
    <row r="1514" spans="4:12" x14ac:dyDescent="0.25">
      <c r="D1514" s="66" t="s">
        <v>31852</v>
      </c>
      <c r="E1514" s="66" t="s">
        <v>6649</v>
      </c>
      <c r="F1514" s="72">
        <v>1</v>
      </c>
      <c r="G1514" s="72">
        <v>3</v>
      </c>
      <c r="H1514" s="72">
        <v>2</v>
      </c>
      <c r="I1514" s="72">
        <v>3</v>
      </c>
      <c r="J1514" s="72">
        <v>3</v>
      </c>
      <c r="K1514" s="72">
        <v>5</v>
      </c>
      <c r="L1514" s="72">
        <v>105</v>
      </c>
    </row>
    <row r="1515" spans="4:12" x14ac:dyDescent="0.25">
      <c r="D1515" s="66" t="s">
        <v>31853</v>
      </c>
      <c r="E1515" s="66" t="s">
        <v>6650</v>
      </c>
      <c r="F1515" s="72">
        <v>1</v>
      </c>
      <c r="G1515" s="72">
        <v>3</v>
      </c>
      <c r="H1515" s="72">
        <v>2</v>
      </c>
      <c r="I1515" s="72">
        <v>3</v>
      </c>
      <c r="J1515" s="72">
        <v>3</v>
      </c>
      <c r="K1515" s="72">
        <v>5</v>
      </c>
      <c r="L1515" s="72">
        <v>106</v>
      </c>
    </row>
    <row r="1516" spans="4:12" x14ac:dyDescent="0.25">
      <c r="D1516" s="66" t="s">
        <v>31854</v>
      </c>
      <c r="E1516" s="66" t="s">
        <v>6651</v>
      </c>
      <c r="F1516" s="72">
        <v>1</v>
      </c>
      <c r="G1516" s="72">
        <v>3</v>
      </c>
      <c r="H1516" s="72">
        <v>2</v>
      </c>
      <c r="I1516" s="72">
        <v>3</v>
      </c>
      <c r="J1516" s="72">
        <v>3</v>
      </c>
      <c r="K1516" s="72">
        <v>5</v>
      </c>
      <c r="L1516" s="72">
        <v>107</v>
      </c>
    </row>
    <row r="1517" spans="4:12" x14ac:dyDescent="0.25">
      <c r="D1517" s="66" t="s">
        <v>31855</v>
      </c>
      <c r="E1517" s="66" t="s">
        <v>6652</v>
      </c>
      <c r="F1517" s="72">
        <v>1</v>
      </c>
      <c r="G1517" s="72">
        <v>3</v>
      </c>
      <c r="H1517" s="72">
        <v>2</v>
      </c>
      <c r="I1517" s="72">
        <v>3</v>
      </c>
      <c r="J1517" s="72">
        <v>3</v>
      </c>
      <c r="K1517" s="72">
        <v>5</v>
      </c>
      <c r="L1517" s="72">
        <v>108</v>
      </c>
    </row>
    <row r="1518" spans="4:12" x14ac:dyDescent="0.25">
      <c r="D1518" s="66" t="s">
        <v>31856</v>
      </c>
      <c r="E1518" s="66" t="s">
        <v>6653</v>
      </c>
      <c r="F1518" s="72">
        <v>1</v>
      </c>
      <c r="G1518" s="72">
        <v>3</v>
      </c>
      <c r="H1518" s="72">
        <v>2</v>
      </c>
      <c r="I1518" s="72">
        <v>3</v>
      </c>
      <c r="J1518" s="72">
        <v>3</v>
      </c>
      <c r="K1518" s="72">
        <v>5</v>
      </c>
      <c r="L1518" s="72">
        <v>109</v>
      </c>
    </row>
    <row r="1519" spans="4:12" x14ac:dyDescent="0.25">
      <c r="D1519" s="66" t="s">
        <v>31857</v>
      </c>
      <c r="E1519" s="66" t="s">
        <v>534</v>
      </c>
      <c r="F1519" s="72">
        <v>1</v>
      </c>
      <c r="G1519" s="72">
        <v>3</v>
      </c>
      <c r="H1519" s="72">
        <v>2</v>
      </c>
      <c r="I1519" s="72">
        <v>3</v>
      </c>
      <c r="J1519" s="72">
        <v>3</v>
      </c>
      <c r="K1519" s="72">
        <v>6</v>
      </c>
      <c r="L1519" s="72">
        <v>1</v>
      </c>
    </row>
    <row r="1520" spans="4:12" x14ac:dyDescent="0.25">
      <c r="D1520" s="66" t="s">
        <v>31858</v>
      </c>
      <c r="E1520" s="66" t="s">
        <v>6654</v>
      </c>
      <c r="F1520" s="72">
        <v>1</v>
      </c>
      <c r="G1520" s="72">
        <v>3</v>
      </c>
      <c r="H1520" s="72">
        <v>2</v>
      </c>
      <c r="I1520" s="72">
        <v>3</v>
      </c>
      <c r="J1520" s="72">
        <v>3</v>
      </c>
      <c r="K1520" s="72">
        <v>6</v>
      </c>
      <c r="L1520" s="72">
        <v>2</v>
      </c>
    </row>
    <row r="1521" spans="4:12" x14ac:dyDescent="0.25">
      <c r="D1521" s="66" t="s">
        <v>31859</v>
      </c>
      <c r="E1521" s="66" t="s">
        <v>6655</v>
      </c>
      <c r="F1521" s="72">
        <v>1</v>
      </c>
      <c r="G1521" s="72">
        <v>3</v>
      </c>
      <c r="H1521" s="72">
        <v>2</v>
      </c>
      <c r="I1521" s="72">
        <v>3</v>
      </c>
      <c r="J1521" s="72">
        <v>3</v>
      </c>
      <c r="K1521" s="72">
        <v>6</v>
      </c>
      <c r="L1521" s="72">
        <v>3</v>
      </c>
    </row>
    <row r="1522" spans="4:12" x14ac:dyDescent="0.25">
      <c r="D1522" s="66" t="s">
        <v>31860</v>
      </c>
      <c r="E1522" s="66" t="s">
        <v>535</v>
      </c>
      <c r="F1522" s="72">
        <v>1</v>
      </c>
      <c r="G1522" s="72">
        <v>3</v>
      </c>
      <c r="H1522" s="72">
        <v>2</v>
      </c>
      <c r="I1522" s="72">
        <v>3</v>
      </c>
      <c r="J1522" s="72">
        <v>3</v>
      </c>
      <c r="K1522" s="72">
        <v>6</v>
      </c>
      <c r="L1522" s="72">
        <v>4</v>
      </c>
    </row>
    <row r="1523" spans="4:12" x14ac:dyDescent="0.25">
      <c r="D1523" s="66" t="s">
        <v>31861</v>
      </c>
      <c r="E1523" s="66" t="s">
        <v>536</v>
      </c>
      <c r="F1523" s="72">
        <v>1</v>
      </c>
      <c r="G1523" s="72">
        <v>3</v>
      </c>
      <c r="H1523" s="72">
        <v>2</v>
      </c>
      <c r="I1523" s="72">
        <v>3</v>
      </c>
      <c r="J1523" s="72">
        <v>3</v>
      </c>
      <c r="K1523" s="72">
        <v>6</v>
      </c>
      <c r="L1523" s="72">
        <v>5</v>
      </c>
    </row>
    <row r="1524" spans="4:12" x14ac:dyDescent="0.25">
      <c r="D1524" s="66" t="s">
        <v>31862</v>
      </c>
      <c r="E1524" s="66" t="s">
        <v>537</v>
      </c>
      <c r="F1524" s="72">
        <v>1</v>
      </c>
      <c r="G1524" s="72">
        <v>3</v>
      </c>
      <c r="H1524" s="72">
        <v>2</v>
      </c>
      <c r="I1524" s="72">
        <v>3</v>
      </c>
      <c r="J1524" s="72">
        <v>3</v>
      </c>
      <c r="K1524" s="72">
        <v>6</v>
      </c>
      <c r="L1524" s="72">
        <v>6</v>
      </c>
    </row>
    <row r="1525" spans="4:12" x14ac:dyDescent="0.25">
      <c r="D1525" s="66" t="s">
        <v>31863</v>
      </c>
      <c r="E1525" s="66" t="s">
        <v>6656</v>
      </c>
      <c r="F1525" s="72">
        <v>1</v>
      </c>
      <c r="G1525" s="72">
        <v>3</v>
      </c>
      <c r="H1525" s="72">
        <v>2</v>
      </c>
      <c r="I1525" s="72">
        <v>3</v>
      </c>
      <c r="J1525" s="72">
        <v>3</v>
      </c>
      <c r="K1525" s="72">
        <v>6</v>
      </c>
      <c r="L1525" s="72">
        <v>7</v>
      </c>
    </row>
    <row r="1526" spans="4:12" x14ac:dyDescent="0.25">
      <c r="D1526" s="66" t="s">
        <v>31864</v>
      </c>
      <c r="E1526" s="66" t="s">
        <v>6657</v>
      </c>
      <c r="F1526" s="72">
        <v>1</v>
      </c>
      <c r="G1526" s="72">
        <v>3</v>
      </c>
      <c r="H1526" s="72">
        <v>2</v>
      </c>
      <c r="I1526" s="72">
        <v>3</v>
      </c>
      <c r="J1526" s="72">
        <v>3</v>
      </c>
      <c r="K1526" s="72">
        <v>6</v>
      </c>
      <c r="L1526" s="72">
        <v>8</v>
      </c>
    </row>
    <row r="1527" spans="4:12" x14ac:dyDescent="0.25">
      <c r="D1527" s="66" t="s">
        <v>31865</v>
      </c>
      <c r="E1527" s="66" t="s">
        <v>6658</v>
      </c>
      <c r="F1527" s="72">
        <v>1</v>
      </c>
      <c r="G1527" s="72">
        <v>3</v>
      </c>
      <c r="H1527" s="72">
        <v>2</v>
      </c>
      <c r="I1527" s="72">
        <v>3</v>
      </c>
      <c r="J1527" s="72">
        <v>3</v>
      </c>
      <c r="K1527" s="72">
        <v>6</v>
      </c>
      <c r="L1527" s="72">
        <v>9</v>
      </c>
    </row>
    <row r="1528" spans="4:12" x14ac:dyDescent="0.25">
      <c r="D1528" s="66" t="s">
        <v>31866</v>
      </c>
      <c r="E1528" s="66" t="s">
        <v>6659</v>
      </c>
      <c r="F1528" s="72">
        <v>1</v>
      </c>
      <c r="G1528" s="72">
        <v>3</v>
      </c>
      <c r="H1528" s="72">
        <v>2</v>
      </c>
      <c r="I1528" s="72">
        <v>3</v>
      </c>
      <c r="J1528" s="72">
        <v>3</v>
      </c>
      <c r="K1528" s="72">
        <v>6</v>
      </c>
      <c r="L1528" s="72">
        <v>10</v>
      </c>
    </row>
    <row r="1529" spans="4:12" x14ac:dyDescent="0.25">
      <c r="D1529" s="66" t="s">
        <v>31867</v>
      </c>
      <c r="E1529" s="66" t="s">
        <v>6660</v>
      </c>
      <c r="F1529" s="72">
        <v>1</v>
      </c>
      <c r="G1529" s="72">
        <v>3</v>
      </c>
      <c r="H1529" s="72">
        <v>2</v>
      </c>
      <c r="I1529" s="72">
        <v>3</v>
      </c>
      <c r="J1529" s="72">
        <v>3</v>
      </c>
      <c r="K1529" s="72">
        <v>6</v>
      </c>
      <c r="L1529" s="72">
        <v>11</v>
      </c>
    </row>
    <row r="1530" spans="4:12" x14ac:dyDescent="0.25">
      <c r="D1530" s="66" t="s">
        <v>31868</v>
      </c>
      <c r="E1530" s="66" t="s">
        <v>6661</v>
      </c>
      <c r="F1530" s="72">
        <v>1</v>
      </c>
      <c r="G1530" s="72">
        <v>3</v>
      </c>
      <c r="H1530" s="72">
        <v>2</v>
      </c>
      <c r="I1530" s="72">
        <v>3</v>
      </c>
      <c r="J1530" s="72">
        <v>3</v>
      </c>
      <c r="K1530" s="72">
        <v>6</v>
      </c>
      <c r="L1530" s="72">
        <v>12</v>
      </c>
    </row>
    <row r="1531" spans="4:12" x14ac:dyDescent="0.25">
      <c r="D1531" s="66" t="s">
        <v>31869</v>
      </c>
      <c r="E1531" s="66" t="s">
        <v>6662</v>
      </c>
      <c r="F1531" s="72">
        <v>1</v>
      </c>
      <c r="G1531" s="72">
        <v>3</v>
      </c>
      <c r="H1531" s="72">
        <v>2</v>
      </c>
      <c r="I1531" s="72">
        <v>3</v>
      </c>
      <c r="J1531" s="72">
        <v>3</v>
      </c>
      <c r="K1531" s="72">
        <v>7</v>
      </c>
      <c r="L1531" s="72">
        <v>1</v>
      </c>
    </row>
    <row r="1532" spans="4:12" x14ac:dyDescent="0.25">
      <c r="D1532" s="66" t="s">
        <v>31870</v>
      </c>
      <c r="E1532" s="66" t="s">
        <v>538</v>
      </c>
      <c r="F1532" s="72">
        <v>1</v>
      </c>
      <c r="G1532" s="72">
        <v>3</v>
      </c>
      <c r="H1532" s="72">
        <v>2</v>
      </c>
      <c r="I1532" s="72">
        <v>3</v>
      </c>
      <c r="J1532" s="72">
        <v>3</v>
      </c>
      <c r="K1532" s="72">
        <v>7</v>
      </c>
      <c r="L1532" s="72">
        <v>2</v>
      </c>
    </row>
    <row r="1533" spans="4:12" x14ac:dyDescent="0.25">
      <c r="D1533" s="66" t="s">
        <v>31871</v>
      </c>
      <c r="E1533" s="66" t="s">
        <v>539</v>
      </c>
      <c r="F1533" s="72">
        <v>1</v>
      </c>
      <c r="G1533" s="72">
        <v>3</v>
      </c>
      <c r="H1533" s="72">
        <v>2</v>
      </c>
      <c r="I1533" s="72">
        <v>3</v>
      </c>
      <c r="J1533" s="72">
        <v>3</v>
      </c>
      <c r="K1533" s="72">
        <v>7</v>
      </c>
      <c r="L1533" s="72">
        <v>3</v>
      </c>
    </row>
    <row r="1534" spans="4:12" x14ac:dyDescent="0.25">
      <c r="D1534" s="66" t="s">
        <v>31872</v>
      </c>
      <c r="E1534" s="66" t="s">
        <v>6663</v>
      </c>
      <c r="F1534" s="72">
        <v>1</v>
      </c>
      <c r="G1534" s="72">
        <v>3</v>
      </c>
      <c r="H1534" s="72">
        <v>2</v>
      </c>
      <c r="I1534" s="72">
        <v>3</v>
      </c>
      <c r="J1534" s="72">
        <v>3</v>
      </c>
      <c r="K1534" s="72">
        <v>7</v>
      </c>
      <c r="L1534" s="72">
        <v>4</v>
      </c>
    </row>
    <row r="1535" spans="4:12" x14ac:dyDescent="0.25">
      <c r="D1535" s="66" t="s">
        <v>31873</v>
      </c>
      <c r="E1535" s="66" t="s">
        <v>6664</v>
      </c>
      <c r="F1535" s="72">
        <v>1</v>
      </c>
      <c r="G1535" s="72">
        <v>3</v>
      </c>
      <c r="H1535" s="72">
        <v>2</v>
      </c>
      <c r="I1535" s="72">
        <v>3</v>
      </c>
      <c r="J1535" s="72">
        <v>3</v>
      </c>
      <c r="K1535" s="72">
        <v>7</v>
      </c>
      <c r="L1535" s="72">
        <v>5</v>
      </c>
    </row>
    <row r="1536" spans="4:12" x14ac:dyDescent="0.25">
      <c r="D1536" s="66" t="s">
        <v>31874</v>
      </c>
      <c r="E1536" s="66" t="s">
        <v>540</v>
      </c>
      <c r="F1536" s="72">
        <v>1</v>
      </c>
      <c r="G1536" s="72">
        <v>3</v>
      </c>
      <c r="H1536" s="72">
        <v>2</v>
      </c>
      <c r="I1536" s="72">
        <v>3</v>
      </c>
      <c r="J1536" s="72">
        <v>3</v>
      </c>
      <c r="K1536" s="72">
        <v>7</v>
      </c>
      <c r="L1536" s="72">
        <v>6</v>
      </c>
    </row>
    <row r="1537" spans="4:12" x14ac:dyDescent="0.25">
      <c r="D1537" s="66" t="s">
        <v>31875</v>
      </c>
      <c r="E1537" s="66" t="s">
        <v>541</v>
      </c>
      <c r="F1537" s="72">
        <v>1</v>
      </c>
      <c r="G1537" s="72">
        <v>3</v>
      </c>
      <c r="H1537" s="72">
        <v>2</v>
      </c>
      <c r="I1537" s="72">
        <v>3</v>
      </c>
      <c r="J1537" s="72">
        <v>3</v>
      </c>
      <c r="K1537" s="72">
        <v>7</v>
      </c>
      <c r="L1537" s="72">
        <v>7</v>
      </c>
    </row>
    <row r="1538" spans="4:12" x14ac:dyDescent="0.25">
      <c r="D1538" s="66" t="s">
        <v>31876</v>
      </c>
      <c r="E1538" s="66" t="s">
        <v>542</v>
      </c>
      <c r="F1538" s="72">
        <v>1</v>
      </c>
      <c r="G1538" s="72">
        <v>3</v>
      </c>
      <c r="H1538" s="72">
        <v>2</v>
      </c>
      <c r="I1538" s="72">
        <v>3</v>
      </c>
      <c r="J1538" s="72">
        <v>3</v>
      </c>
      <c r="K1538" s="72">
        <v>7</v>
      </c>
      <c r="L1538" s="72">
        <v>8</v>
      </c>
    </row>
    <row r="1539" spans="4:12" x14ac:dyDescent="0.25">
      <c r="D1539" s="66" t="s">
        <v>31877</v>
      </c>
      <c r="E1539" s="66" t="s">
        <v>6665</v>
      </c>
      <c r="F1539" s="72">
        <v>1</v>
      </c>
      <c r="G1539" s="72">
        <v>3</v>
      </c>
      <c r="H1539" s="72">
        <v>2</v>
      </c>
      <c r="I1539" s="72">
        <v>3</v>
      </c>
      <c r="J1539" s="72">
        <v>3</v>
      </c>
      <c r="K1539" s="72">
        <v>7</v>
      </c>
      <c r="L1539" s="72">
        <v>9</v>
      </c>
    </row>
    <row r="1540" spans="4:12" x14ac:dyDescent="0.25">
      <c r="D1540" s="66" t="s">
        <v>31878</v>
      </c>
      <c r="E1540" s="66" t="s">
        <v>6666</v>
      </c>
      <c r="F1540" s="72">
        <v>1</v>
      </c>
      <c r="G1540" s="72">
        <v>3</v>
      </c>
      <c r="H1540" s="72">
        <v>2</v>
      </c>
      <c r="I1540" s="72">
        <v>3</v>
      </c>
      <c r="J1540" s="72">
        <v>3</v>
      </c>
      <c r="K1540" s="72">
        <v>7</v>
      </c>
      <c r="L1540" s="72">
        <v>10</v>
      </c>
    </row>
    <row r="1541" spans="4:12" x14ac:dyDescent="0.25">
      <c r="D1541" s="66" t="s">
        <v>31879</v>
      </c>
      <c r="E1541" s="66" t="s">
        <v>543</v>
      </c>
      <c r="F1541" s="72">
        <v>1</v>
      </c>
      <c r="G1541" s="72">
        <v>3</v>
      </c>
      <c r="H1541" s="72">
        <v>2</v>
      </c>
      <c r="I1541" s="72">
        <v>3</v>
      </c>
      <c r="J1541" s="72">
        <v>3</v>
      </c>
      <c r="K1541" s="72">
        <v>7</v>
      </c>
      <c r="L1541" s="72">
        <v>11</v>
      </c>
    </row>
    <row r="1542" spans="4:12" x14ac:dyDescent="0.25">
      <c r="D1542" s="66" t="s">
        <v>31880</v>
      </c>
      <c r="E1542" s="66" t="s">
        <v>6667</v>
      </c>
      <c r="F1542" s="72">
        <v>1</v>
      </c>
      <c r="G1542" s="72">
        <v>3</v>
      </c>
      <c r="H1542" s="72">
        <v>2</v>
      </c>
      <c r="I1542" s="72">
        <v>3</v>
      </c>
      <c r="J1542" s="72">
        <v>3</v>
      </c>
      <c r="K1542" s="72">
        <v>7</v>
      </c>
      <c r="L1542" s="72">
        <v>12</v>
      </c>
    </row>
    <row r="1543" spans="4:12" x14ac:dyDescent="0.25">
      <c r="D1543" s="66" t="s">
        <v>31881</v>
      </c>
      <c r="E1543" s="66" t="s">
        <v>544</v>
      </c>
      <c r="F1543" s="72">
        <v>1</v>
      </c>
      <c r="G1543" s="72">
        <v>3</v>
      </c>
      <c r="H1543" s="72">
        <v>2</v>
      </c>
      <c r="I1543" s="72">
        <v>3</v>
      </c>
      <c r="J1543" s="72">
        <v>3</v>
      </c>
      <c r="K1543" s="72">
        <v>7</v>
      </c>
      <c r="L1543" s="72">
        <v>13</v>
      </c>
    </row>
    <row r="1544" spans="4:12" x14ac:dyDescent="0.25">
      <c r="D1544" s="66" t="s">
        <v>31882</v>
      </c>
      <c r="E1544" s="66" t="s">
        <v>6668</v>
      </c>
      <c r="F1544" s="72">
        <v>1</v>
      </c>
      <c r="G1544" s="72">
        <v>3</v>
      </c>
      <c r="H1544" s="72">
        <v>2</v>
      </c>
      <c r="I1544" s="72">
        <v>3</v>
      </c>
      <c r="J1544" s="72">
        <v>3</v>
      </c>
      <c r="K1544" s="72">
        <v>7</v>
      </c>
      <c r="L1544" s="72">
        <v>14</v>
      </c>
    </row>
    <row r="1545" spans="4:12" x14ac:dyDescent="0.25">
      <c r="D1545" s="66" t="s">
        <v>31883</v>
      </c>
      <c r="E1545" s="66" t="s">
        <v>6669</v>
      </c>
      <c r="F1545" s="72">
        <v>1</v>
      </c>
      <c r="G1545" s="72">
        <v>3</v>
      </c>
      <c r="H1545" s="72">
        <v>2</v>
      </c>
      <c r="I1545" s="72">
        <v>3</v>
      </c>
      <c r="J1545" s="72">
        <v>3</v>
      </c>
      <c r="K1545" s="72">
        <v>7</v>
      </c>
      <c r="L1545" s="72">
        <v>15</v>
      </c>
    </row>
    <row r="1546" spans="4:12" x14ac:dyDescent="0.25">
      <c r="D1546" s="66" t="s">
        <v>31884</v>
      </c>
      <c r="E1546" s="66" t="s">
        <v>6670</v>
      </c>
      <c r="F1546" s="72">
        <v>1</v>
      </c>
      <c r="G1546" s="72">
        <v>3</v>
      </c>
      <c r="H1546" s="72">
        <v>2</v>
      </c>
      <c r="I1546" s="72">
        <v>3</v>
      </c>
      <c r="J1546" s="72">
        <v>3</v>
      </c>
      <c r="K1546" s="72">
        <v>7</v>
      </c>
      <c r="L1546" s="72">
        <v>16</v>
      </c>
    </row>
    <row r="1547" spans="4:12" x14ac:dyDescent="0.25">
      <c r="D1547" s="66" t="s">
        <v>31885</v>
      </c>
      <c r="E1547" s="66" t="s">
        <v>6671</v>
      </c>
      <c r="F1547" s="72">
        <v>1</v>
      </c>
      <c r="G1547" s="72">
        <v>3</v>
      </c>
      <c r="H1547" s="72">
        <v>2</v>
      </c>
      <c r="I1547" s="72">
        <v>3</v>
      </c>
      <c r="J1547" s="72">
        <v>3</v>
      </c>
      <c r="K1547" s="72">
        <v>7</v>
      </c>
      <c r="L1547" s="72">
        <v>17</v>
      </c>
    </row>
    <row r="1548" spans="4:12" x14ac:dyDescent="0.25">
      <c r="D1548" s="66" t="s">
        <v>31886</v>
      </c>
      <c r="E1548" s="66" t="s">
        <v>6672</v>
      </c>
      <c r="F1548" s="72">
        <v>1</v>
      </c>
      <c r="G1548" s="72">
        <v>3</v>
      </c>
      <c r="H1548" s="72">
        <v>2</v>
      </c>
      <c r="I1548" s="72">
        <v>3</v>
      </c>
      <c r="J1548" s="72">
        <v>3</v>
      </c>
      <c r="K1548" s="72">
        <v>7</v>
      </c>
      <c r="L1548" s="72">
        <v>18</v>
      </c>
    </row>
    <row r="1549" spans="4:12" x14ac:dyDescent="0.25">
      <c r="D1549" s="66" t="s">
        <v>31887</v>
      </c>
      <c r="E1549" s="66" t="s">
        <v>6673</v>
      </c>
      <c r="F1549" s="72">
        <v>1</v>
      </c>
      <c r="G1549" s="72">
        <v>3</v>
      </c>
      <c r="H1549" s="72">
        <v>2</v>
      </c>
      <c r="I1549" s="72">
        <v>3</v>
      </c>
      <c r="J1549" s="72">
        <v>3</v>
      </c>
      <c r="K1549" s="72">
        <v>7</v>
      </c>
      <c r="L1549" s="72">
        <v>19</v>
      </c>
    </row>
    <row r="1550" spans="4:12" x14ac:dyDescent="0.25">
      <c r="D1550" s="66" t="s">
        <v>31888</v>
      </c>
      <c r="E1550" s="66" t="s">
        <v>6674</v>
      </c>
      <c r="F1550" s="72">
        <v>1</v>
      </c>
      <c r="G1550" s="72">
        <v>3</v>
      </c>
      <c r="H1550" s="72">
        <v>2</v>
      </c>
      <c r="I1550" s="72">
        <v>3</v>
      </c>
      <c r="J1550" s="72">
        <v>3</v>
      </c>
      <c r="K1550" s="72">
        <v>7</v>
      </c>
      <c r="L1550" s="72">
        <v>20</v>
      </c>
    </row>
    <row r="1551" spans="4:12" x14ac:dyDescent="0.25">
      <c r="D1551" s="66" t="s">
        <v>31889</v>
      </c>
      <c r="E1551" s="66" t="s">
        <v>6675</v>
      </c>
      <c r="F1551" s="72">
        <v>1</v>
      </c>
      <c r="G1551" s="72">
        <v>3</v>
      </c>
      <c r="H1551" s="72">
        <v>2</v>
      </c>
      <c r="I1551" s="72">
        <v>3</v>
      </c>
      <c r="J1551" s="72">
        <v>3</v>
      </c>
      <c r="K1551" s="72">
        <v>7</v>
      </c>
      <c r="L1551" s="72">
        <v>21</v>
      </c>
    </row>
    <row r="1552" spans="4:12" x14ac:dyDescent="0.25">
      <c r="D1552" s="66" t="s">
        <v>31890</v>
      </c>
      <c r="E1552" s="66" t="s">
        <v>6676</v>
      </c>
      <c r="F1552" s="72">
        <v>1</v>
      </c>
      <c r="G1552" s="72">
        <v>3</v>
      </c>
      <c r="H1552" s="72">
        <v>2</v>
      </c>
      <c r="I1552" s="72">
        <v>3</v>
      </c>
      <c r="J1552" s="72">
        <v>3</v>
      </c>
      <c r="K1552" s="72">
        <v>7</v>
      </c>
      <c r="L1552" s="72">
        <v>22</v>
      </c>
    </row>
    <row r="1553" spans="4:12" x14ac:dyDescent="0.25">
      <c r="D1553" s="66" t="s">
        <v>31891</v>
      </c>
      <c r="E1553" s="66" t="s">
        <v>6677</v>
      </c>
      <c r="F1553" s="72">
        <v>1</v>
      </c>
      <c r="G1553" s="72">
        <v>3</v>
      </c>
      <c r="H1553" s="72">
        <v>2</v>
      </c>
      <c r="I1553" s="72">
        <v>3</v>
      </c>
      <c r="J1553" s="72">
        <v>3</v>
      </c>
      <c r="K1553" s="72">
        <v>7</v>
      </c>
      <c r="L1553" s="72">
        <v>23</v>
      </c>
    </row>
    <row r="1554" spans="4:12" x14ac:dyDescent="0.25">
      <c r="D1554" s="66" t="s">
        <v>31892</v>
      </c>
      <c r="E1554" s="66" t="s">
        <v>6678</v>
      </c>
      <c r="F1554" s="72">
        <v>1</v>
      </c>
      <c r="G1554" s="72">
        <v>3</v>
      </c>
      <c r="H1554" s="72">
        <v>2</v>
      </c>
      <c r="I1554" s="72">
        <v>3</v>
      </c>
      <c r="J1554" s="72">
        <v>3</v>
      </c>
      <c r="K1554" s="72">
        <v>7</v>
      </c>
      <c r="L1554" s="72">
        <v>24</v>
      </c>
    </row>
    <row r="1555" spans="4:12" x14ac:dyDescent="0.25">
      <c r="D1555" s="66" t="s">
        <v>31893</v>
      </c>
      <c r="E1555" s="66" t="s">
        <v>6679</v>
      </c>
      <c r="F1555" s="72">
        <v>1</v>
      </c>
      <c r="G1555" s="72">
        <v>3</v>
      </c>
      <c r="H1555" s="72">
        <v>2</v>
      </c>
      <c r="I1555" s="72">
        <v>3</v>
      </c>
      <c r="J1555" s="72">
        <v>3</v>
      </c>
      <c r="K1555" s="72">
        <v>7</v>
      </c>
      <c r="L1555" s="72">
        <v>25</v>
      </c>
    </row>
    <row r="1556" spans="4:12" x14ac:dyDescent="0.25">
      <c r="D1556" s="66" t="s">
        <v>31894</v>
      </c>
      <c r="E1556" s="66" t="s">
        <v>6680</v>
      </c>
      <c r="F1556" s="72">
        <v>1</v>
      </c>
      <c r="G1556" s="72">
        <v>3</v>
      </c>
      <c r="H1556" s="72">
        <v>2</v>
      </c>
      <c r="I1556" s="72">
        <v>3</v>
      </c>
      <c r="J1556" s="72">
        <v>3</v>
      </c>
      <c r="K1556" s="72">
        <v>7</v>
      </c>
      <c r="L1556" s="72">
        <v>26</v>
      </c>
    </row>
    <row r="1557" spans="4:12" x14ac:dyDescent="0.25">
      <c r="D1557" s="66" t="s">
        <v>31895</v>
      </c>
      <c r="E1557" s="66" t="s">
        <v>6681</v>
      </c>
      <c r="F1557" s="72">
        <v>1</v>
      </c>
      <c r="G1557" s="72">
        <v>3</v>
      </c>
      <c r="H1557" s="72">
        <v>2</v>
      </c>
      <c r="I1557" s="72">
        <v>3</v>
      </c>
      <c r="J1557" s="72">
        <v>3</v>
      </c>
      <c r="K1557" s="72">
        <v>7</v>
      </c>
      <c r="L1557" s="72">
        <v>27</v>
      </c>
    </row>
    <row r="1558" spans="4:12" x14ac:dyDescent="0.25">
      <c r="D1558" s="66" t="s">
        <v>31896</v>
      </c>
      <c r="E1558" s="66" t="s">
        <v>6682</v>
      </c>
      <c r="F1558" s="72">
        <v>1</v>
      </c>
      <c r="G1558" s="72">
        <v>3</v>
      </c>
      <c r="H1558" s="72">
        <v>2</v>
      </c>
      <c r="I1558" s="72">
        <v>3</v>
      </c>
      <c r="J1558" s="72">
        <v>3</v>
      </c>
      <c r="K1558" s="72">
        <v>7</v>
      </c>
      <c r="L1558" s="72">
        <v>28</v>
      </c>
    </row>
    <row r="1559" spans="4:12" x14ac:dyDescent="0.25">
      <c r="D1559" s="66" t="s">
        <v>31897</v>
      </c>
      <c r="E1559" s="66" t="s">
        <v>6683</v>
      </c>
      <c r="F1559" s="72">
        <v>1</v>
      </c>
      <c r="G1559" s="72">
        <v>3</v>
      </c>
      <c r="H1559" s="72">
        <v>2</v>
      </c>
      <c r="I1559" s="72">
        <v>3</v>
      </c>
      <c r="J1559" s="72">
        <v>3</v>
      </c>
      <c r="K1559" s="72">
        <v>8</v>
      </c>
      <c r="L1559" s="72">
        <v>1</v>
      </c>
    </row>
    <row r="1560" spans="4:12" x14ac:dyDescent="0.25">
      <c r="D1560" s="66" t="s">
        <v>31898</v>
      </c>
      <c r="E1560" s="66" t="s">
        <v>6684</v>
      </c>
      <c r="F1560" s="72">
        <v>1</v>
      </c>
      <c r="G1560" s="72">
        <v>3</v>
      </c>
      <c r="H1560" s="72">
        <v>2</v>
      </c>
      <c r="I1560" s="72">
        <v>3</v>
      </c>
      <c r="J1560" s="72">
        <v>3</v>
      </c>
      <c r="K1560" s="72">
        <v>8</v>
      </c>
      <c r="L1560" s="72">
        <v>2</v>
      </c>
    </row>
    <row r="1561" spans="4:12" x14ac:dyDescent="0.25">
      <c r="D1561" s="66" t="s">
        <v>31899</v>
      </c>
      <c r="E1561" s="66" t="s">
        <v>6685</v>
      </c>
      <c r="F1561" s="72">
        <v>1</v>
      </c>
      <c r="G1561" s="72">
        <v>3</v>
      </c>
      <c r="H1561" s="72">
        <v>2</v>
      </c>
      <c r="I1561" s="72">
        <v>3</v>
      </c>
      <c r="J1561" s="72">
        <v>3</v>
      </c>
      <c r="K1561" s="72">
        <v>8</v>
      </c>
      <c r="L1561" s="72">
        <v>3</v>
      </c>
    </row>
    <row r="1562" spans="4:12" x14ac:dyDescent="0.25">
      <c r="D1562" s="66" t="s">
        <v>31900</v>
      </c>
      <c r="E1562" s="66" t="s">
        <v>6686</v>
      </c>
      <c r="F1562" s="72">
        <v>1</v>
      </c>
      <c r="G1562" s="72">
        <v>3</v>
      </c>
      <c r="H1562" s="72">
        <v>2</v>
      </c>
      <c r="I1562" s="72">
        <v>3</v>
      </c>
      <c r="J1562" s="72">
        <v>3</v>
      </c>
      <c r="K1562" s="72">
        <v>8</v>
      </c>
      <c r="L1562" s="72">
        <v>4</v>
      </c>
    </row>
    <row r="1563" spans="4:12" x14ac:dyDescent="0.25">
      <c r="D1563" s="66" t="s">
        <v>31901</v>
      </c>
      <c r="E1563" s="66" t="s">
        <v>545</v>
      </c>
      <c r="F1563" s="72">
        <v>1</v>
      </c>
      <c r="G1563" s="72">
        <v>3</v>
      </c>
      <c r="H1563" s="72">
        <v>2</v>
      </c>
      <c r="I1563" s="72">
        <v>3</v>
      </c>
      <c r="J1563" s="72">
        <v>3</v>
      </c>
      <c r="K1563" s="72">
        <v>8</v>
      </c>
      <c r="L1563" s="72">
        <v>5</v>
      </c>
    </row>
    <row r="1564" spans="4:12" x14ac:dyDescent="0.25">
      <c r="D1564" s="66" t="s">
        <v>31902</v>
      </c>
      <c r="E1564" s="66" t="s">
        <v>546</v>
      </c>
      <c r="F1564" s="72">
        <v>1</v>
      </c>
      <c r="G1564" s="72">
        <v>3</v>
      </c>
      <c r="H1564" s="72">
        <v>2</v>
      </c>
      <c r="I1564" s="72">
        <v>3</v>
      </c>
      <c r="J1564" s="72">
        <v>3</v>
      </c>
      <c r="K1564" s="72">
        <v>8</v>
      </c>
      <c r="L1564" s="72">
        <v>6</v>
      </c>
    </row>
    <row r="1565" spans="4:12" x14ac:dyDescent="0.25">
      <c r="D1565" s="66" t="s">
        <v>31903</v>
      </c>
      <c r="E1565" s="66" t="s">
        <v>547</v>
      </c>
      <c r="F1565" s="72">
        <v>1</v>
      </c>
      <c r="G1565" s="72">
        <v>3</v>
      </c>
      <c r="H1565" s="72">
        <v>2</v>
      </c>
      <c r="I1565" s="72">
        <v>3</v>
      </c>
      <c r="J1565" s="72">
        <v>3</v>
      </c>
      <c r="K1565" s="72">
        <v>8</v>
      </c>
      <c r="L1565" s="72">
        <v>7</v>
      </c>
    </row>
    <row r="1566" spans="4:12" x14ac:dyDescent="0.25">
      <c r="D1566" s="66" t="s">
        <v>31904</v>
      </c>
      <c r="E1566" s="66" t="s">
        <v>548</v>
      </c>
      <c r="F1566" s="72">
        <v>1</v>
      </c>
      <c r="G1566" s="72">
        <v>3</v>
      </c>
      <c r="H1566" s="72">
        <v>2</v>
      </c>
      <c r="I1566" s="72">
        <v>3</v>
      </c>
      <c r="J1566" s="72">
        <v>3</v>
      </c>
      <c r="K1566" s="72">
        <v>8</v>
      </c>
      <c r="L1566" s="72">
        <v>8</v>
      </c>
    </row>
    <row r="1567" spans="4:12" x14ac:dyDescent="0.25">
      <c r="D1567" s="66" t="s">
        <v>31905</v>
      </c>
      <c r="E1567" s="66" t="s">
        <v>549</v>
      </c>
      <c r="F1567" s="72">
        <v>1</v>
      </c>
      <c r="G1567" s="72">
        <v>3</v>
      </c>
      <c r="H1567" s="72">
        <v>2</v>
      </c>
      <c r="I1567" s="72">
        <v>3</v>
      </c>
      <c r="J1567" s="72">
        <v>3</v>
      </c>
      <c r="K1567" s="72">
        <v>8</v>
      </c>
      <c r="L1567" s="72">
        <v>9</v>
      </c>
    </row>
    <row r="1568" spans="4:12" x14ac:dyDescent="0.25">
      <c r="D1568" s="66" t="s">
        <v>31906</v>
      </c>
      <c r="E1568" s="66" t="s">
        <v>6687</v>
      </c>
      <c r="F1568" s="72">
        <v>1</v>
      </c>
      <c r="G1568" s="72">
        <v>3</v>
      </c>
      <c r="H1568" s="72">
        <v>2</v>
      </c>
      <c r="I1568" s="72">
        <v>3</v>
      </c>
      <c r="J1568" s="72">
        <v>3</v>
      </c>
      <c r="K1568" s="72">
        <v>8</v>
      </c>
      <c r="L1568" s="72">
        <v>10</v>
      </c>
    </row>
    <row r="1569" spans="4:12" x14ac:dyDescent="0.25">
      <c r="D1569" s="66" t="s">
        <v>31907</v>
      </c>
      <c r="E1569" s="66" t="s">
        <v>550</v>
      </c>
      <c r="F1569" s="72">
        <v>1</v>
      </c>
      <c r="G1569" s="72">
        <v>3</v>
      </c>
      <c r="H1569" s="72">
        <v>2</v>
      </c>
      <c r="I1569" s="72">
        <v>3</v>
      </c>
      <c r="J1569" s="72">
        <v>3</v>
      </c>
      <c r="K1569" s="72">
        <v>8</v>
      </c>
      <c r="L1569" s="72">
        <v>11</v>
      </c>
    </row>
    <row r="1570" spans="4:12" x14ac:dyDescent="0.25">
      <c r="D1570" s="66" t="s">
        <v>31908</v>
      </c>
      <c r="E1570" s="66" t="s">
        <v>551</v>
      </c>
      <c r="F1570" s="72">
        <v>1</v>
      </c>
      <c r="G1570" s="72">
        <v>3</v>
      </c>
      <c r="H1570" s="72">
        <v>2</v>
      </c>
      <c r="I1570" s="72">
        <v>3</v>
      </c>
      <c r="J1570" s="72">
        <v>3</v>
      </c>
      <c r="K1570" s="72">
        <v>8</v>
      </c>
      <c r="L1570" s="72">
        <v>12</v>
      </c>
    </row>
    <row r="1571" spans="4:12" x14ac:dyDescent="0.25">
      <c r="D1571" s="66" t="s">
        <v>31909</v>
      </c>
      <c r="E1571" s="66" t="s">
        <v>6688</v>
      </c>
      <c r="F1571" s="72">
        <v>1</v>
      </c>
      <c r="G1571" s="72">
        <v>3</v>
      </c>
      <c r="H1571" s="72">
        <v>2</v>
      </c>
      <c r="I1571" s="72">
        <v>3</v>
      </c>
      <c r="J1571" s="72">
        <v>3</v>
      </c>
      <c r="K1571" s="72">
        <v>8</v>
      </c>
      <c r="L1571" s="72">
        <v>13</v>
      </c>
    </row>
    <row r="1572" spans="4:12" x14ac:dyDescent="0.25">
      <c r="D1572" s="66" t="s">
        <v>31910</v>
      </c>
      <c r="E1572" s="66" t="s">
        <v>6689</v>
      </c>
      <c r="F1572" s="72">
        <v>1</v>
      </c>
      <c r="G1572" s="72">
        <v>3</v>
      </c>
      <c r="H1572" s="72">
        <v>2</v>
      </c>
      <c r="I1572" s="72">
        <v>3</v>
      </c>
      <c r="J1572" s="72">
        <v>3</v>
      </c>
      <c r="K1572" s="72">
        <v>8</v>
      </c>
      <c r="L1572" s="72">
        <v>14</v>
      </c>
    </row>
    <row r="1573" spans="4:12" x14ac:dyDescent="0.25">
      <c r="D1573" s="66" t="s">
        <v>31911</v>
      </c>
      <c r="E1573" s="66" t="s">
        <v>552</v>
      </c>
      <c r="F1573" s="72">
        <v>1</v>
      </c>
      <c r="G1573" s="72">
        <v>3</v>
      </c>
      <c r="H1573" s="72">
        <v>2</v>
      </c>
      <c r="I1573" s="72">
        <v>3</v>
      </c>
      <c r="J1573" s="72">
        <v>3</v>
      </c>
      <c r="K1573" s="72">
        <v>8</v>
      </c>
      <c r="L1573" s="72">
        <v>15</v>
      </c>
    </row>
    <row r="1574" spans="4:12" x14ac:dyDescent="0.25">
      <c r="D1574" s="66" t="s">
        <v>31912</v>
      </c>
      <c r="E1574" s="66" t="s">
        <v>553</v>
      </c>
      <c r="F1574" s="72">
        <v>1</v>
      </c>
      <c r="G1574" s="72">
        <v>3</v>
      </c>
      <c r="H1574" s="72">
        <v>2</v>
      </c>
      <c r="I1574" s="72">
        <v>3</v>
      </c>
      <c r="J1574" s="72">
        <v>3</v>
      </c>
      <c r="K1574" s="72">
        <v>8</v>
      </c>
      <c r="L1574" s="72">
        <v>16</v>
      </c>
    </row>
    <row r="1575" spans="4:12" x14ac:dyDescent="0.25">
      <c r="D1575" s="66" t="s">
        <v>31913</v>
      </c>
      <c r="E1575" s="66" t="s">
        <v>6690</v>
      </c>
      <c r="F1575" s="72">
        <v>1</v>
      </c>
      <c r="G1575" s="72">
        <v>3</v>
      </c>
      <c r="H1575" s="72">
        <v>2</v>
      </c>
      <c r="I1575" s="72">
        <v>3</v>
      </c>
      <c r="J1575" s="72">
        <v>3</v>
      </c>
      <c r="K1575" s="72">
        <v>8</v>
      </c>
      <c r="L1575" s="72">
        <v>17</v>
      </c>
    </row>
    <row r="1576" spans="4:12" x14ac:dyDescent="0.25">
      <c r="D1576" s="66" t="s">
        <v>31914</v>
      </c>
      <c r="E1576" s="66" t="s">
        <v>555</v>
      </c>
      <c r="F1576" s="72">
        <v>1</v>
      </c>
      <c r="G1576" s="72">
        <v>3</v>
      </c>
      <c r="H1576" s="72">
        <v>2</v>
      </c>
      <c r="I1576" s="72">
        <v>3</v>
      </c>
      <c r="J1576" s="72">
        <v>3</v>
      </c>
      <c r="K1576" s="72">
        <v>8</v>
      </c>
      <c r="L1576" s="72">
        <v>18</v>
      </c>
    </row>
    <row r="1577" spans="4:12" x14ac:dyDescent="0.25">
      <c r="D1577" s="66" t="s">
        <v>31915</v>
      </c>
      <c r="E1577" s="66" t="s">
        <v>6691</v>
      </c>
      <c r="F1577" s="72">
        <v>1</v>
      </c>
      <c r="G1577" s="72">
        <v>3</v>
      </c>
      <c r="H1577" s="72">
        <v>2</v>
      </c>
      <c r="I1577" s="72">
        <v>3</v>
      </c>
      <c r="J1577" s="72">
        <v>3</v>
      </c>
      <c r="K1577" s="72">
        <v>8</v>
      </c>
      <c r="L1577" s="72">
        <v>19</v>
      </c>
    </row>
    <row r="1578" spans="4:12" x14ac:dyDescent="0.25">
      <c r="D1578" s="66" t="s">
        <v>31916</v>
      </c>
      <c r="E1578" s="66" t="s">
        <v>6692</v>
      </c>
      <c r="F1578" s="72">
        <v>1</v>
      </c>
      <c r="G1578" s="72">
        <v>3</v>
      </c>
      <c r="H1578" s="72">
        <v>2</v>
      </c>
      <c r="I1578" s="72">
        <v>3</v>
      </c>
      <c r="J1578" s="72">
        <v>3</v>
      </c>
      <c r="K1578" s="72">
        <v>8</v>
      </c>
      <c r="L1578" s="72">
        <v>20</v>
      </c>
    </row>
    <row r="1579" spans="4:12" x14ac:dyDescent="0.25">
      <c r="D1579" s="66" t="s">
        <v>31917</v>
      </c>
      <c r="E1579" s="66" t="s">
        <v>557</v>
      </c>
      <c r="F1579" s="72">
        <v>1</v>
      </c>
      <c r="G1579" s="72">
        <v>3</v>
      </c>
      <c r="H1579" s="72">
        <v>2</v>
      </c>
      <c r="I1579" s="72">
        <v>3</v>
      </c>
      <c r="J1579" s="72">
        <v>3</v>
      </c>
      <c r="K1579" s="72">
        <v>8</v>
      </c>
      <c r="L1579" s="72">
        <v>21</v>
      </c>
    </row>
    <row r="1580" spans="4:12" x14ac:dyDescent="0.25">
      <c r="D1580" s="66" t="s">
        <v>31918</v>
      </c>
      <c r="E1580" s="66" t="s">
        <v>558</v>
      </c>
      <c r="F1580" s="72">
        <v>1</v>
      </c>
      <c r="G1580" s="72">
        <v>3</v>
      </c>
      <c r="H1580" s="72">
        <v>2</v>
      </c>
      <c r="I1580" s="72">
        <v>3</v>
      </c>
      <c r="J1580" s="72">
        <v>3</v>
      </c>
      <c r="K1580" s="72">
        <v>8</v>
      </c>
      <c r="L1580" s="72">
        <v>22</v>
      </c>
    </row>
    <row r="1581" spans="4:12" x14ac:dyDescent="0.25">
      <c r="D1581" s="66" t="s">
        <v>31919</v>
      </c>
      <c r="E1581" s="66" t="s">
        <v>6693</v>
      </c>
      <c r="F1581" s="72">
        <v>1</v>
      </c>
      <c r="G1581" s="72">
        <v>3</v>
      </c>
      <c r="H1581" s="72">
        <v>2</v>
      </c>
      <c r="I1581" s="72">
        <v>3</v>
      </c>
      <c r="J1581" s="72">
        <v>3</v>
      </c>
      <c r="K1581" s="72">
        <v>8</v>
      </c>
      <c r="L1581" s="72">
        <v>23</v>
      </c>
    </row>
    <row r="1582" spans="4:12" x14ac:dyDescent="0.25">
      <c r="D1582" s="66" t="s">
        <v>31920</v>
      </c>
      <c r="E1582" s="66" t="s">
        <v>6694</v>
      </c>
      <c r="F1582" s="72">
        <v>1</v>
      </c>
      <c r="G1582" s="72">
        <v>3</v>
      </c>
      <c r="H1582" s="72">
        <v>2</v>
      </c>
      <c r="I1582" s="72">
        <v>3</v>
      </c>
      <c r="J1582" s="72">
        <v>3</v>
      </c>
      <c r="K1582" s="72">
        <v>8</v>
      </c>
      <c r="L1582" s="72">
        <v>24</v>
      </c>
    </row>
    <row r="1583" spans="4:12" x14ac:dyDescent="0.25">
      <c r="D1583" s="66" t="s">
        <v>31921</v>
      </c>
      <c r="E1583" s="66" t="s">
        <v>6695</v>
      </c>
      <c r="F1583" s="72">
        <v>1</v>
      </c>
      <c r="G1583" s="72">
        <v>3</v>
      </c>
      <c r="H1583" s="72">
        <v>2</v>
      </c>
      <c r="I1583" s="72">
        <v>3</v>
      </c>
      <c r="J1583" s="72">
        <v>3</v>
      </c>
      <c r="K1583" s="72">
        <v>8</v>
      </c>
      <c r="L1583" s="72">
        <v>25</v>
      </c>
    </row>
    <row r="1584" spans="4:12" x14ac:dyDescent="0.25">
      <c r="D1584" s="66" t="s">
        <v>31922</v>
      </c>
      <c r="E1584" s="66" t="s">
        <v>6696</v>
      </c>
      <c r="F1584" s="72">
        <v>1</v>
      </c>
      <c r="G1584" s="72">
        <v>3</v>
      </c>
      <c r="H1584" s="72">
        <v>2</v>
      </c>
      <c r="I1584" s="72">
        <v>3</v>
      </c>
      <c r="J1584" s="72">
        <v>3</v>
      </c>
      <c r="K1584" s="72">
        <v>8</v>
      </c>
      <c r="L1584" s="72">
        <v>26</v>
      </c>
    </row>
    <row r="1585" spans="4:12" x14ac:dyDescent="0.25">
      <c r="D1585" s="66" t="s">
        <v>31923</v>
      </c>
      <c r="E1585" s="66" t="s">
        <v>559</v>
      </c>
      <c r="F1585" s="72">
        <v>1</v>
      </c>
      <c r="G1585" s="72">
        <v>3</v>
      </c>
      <c r="H1585" s="72">
        <v>2</v>
      </c>
      <c r="I1585" s="72">
        <v>3</v>
      </c>
      <c r="J1585" s="72">
        <v>3</v>
      </c>
      <c r="K1585" s="72">
        <v>8</v>
      </c>
      <c r="L1585" s="72">
        <v>27</v>
      </c>
    </row>
    <row r="1586" spans="4:12" x14ac:dyDescent="0.25">
      <c r="D1586" s="66" t="s">
        <v>31924</v>
      </c>
      <c r="E1586" s="66" t="s">
        <v>560</v>
      </c>
      <c r="F1586" s="72">
        <v>1</v>
      </c>
      <c r="G1586" s="72">
        <v>3</v>
      </c>
      <c r="H1586" s="72">
        <v>2</v>
      </c>
      <c r="I1586" s="72">
        <v>3</v>
      </c>
      <c r="J1586" s="72">
        <v>3</v>
      </c>
      <c r="K1586" s="72">
        <v>8</v>
      </c>
      <c r="L1586" s="72">
        <v>28</v>
      </c>
    </row>
    <row r="1587" spans="4:12" x14ac:dyDescent="0.25">
      <c r="D1587" s="66" t="s">
        <v>31925</v>
      </c>
      <c r="E1587" s="66" t="s">
        <v>561</v>
      </c>
      <c r="F1587" s="72">
        <v>1</v>
      </c>
      <c r="G1587" s="72">
        <v>3</v>
      </c>
      <c r="H1587" s="72">
        <v>2</v>
      </c>
      <c r="I1587" s="72">
        <v>3</v>
      </c>
      <c r="J1587" s="72">
        <v>3</v>
      </c>
      <c r="K1587" s="72">
        <v>8</v>
      </c>
      <c r="L1587" s="72">
        <v>29</v>
      </c>
    </row>
    <row r="1588" spans="4:12" x14ac:dyDescent="0.25">
      <c r="D1588" s="66" t="s">
        <v>31926</v>
      </c>
      <c r="E1588" s="66" t="s">
        <v>6697</v>
      </c>
      <c r="F1588" s="72">
        <v>1</v>
      </c>
      <c r="G1588" s="72">
        <v>3</v>
      </c>
      <c r="H1588" s="72">
        <v>2</v>
      </c>
      <c r="I1588" s="72">
        <v>3</v>
      </c>
      <c r="J1588" s="72">
        <v>3</v>
      </c>
      <c r="K1588" s="72">
        <v>8</v>
      </c>
      <c r="L1588" s="72">
        <v>30</v>
      </c>
    </row>
    <row r="1589" spans="4:12" x14ac:dyDescent="0.25">
      <c r="D1589" s="66" t="s">
        <v>31927</v>
      </c>
      <c r="E1589" s="66" t="s">
        <v>6698</v>
      </c>
      <c r="F1589" s="72">
        <v>1</v>
      </c>
      <c r="G1589" s="72">
        <v>3</v>
      </c>
      <c r="H1589" s="72">
        <v>2</v>
      </c>
      <c r="I1589" s="72">
        <v>3</v>
      </c>
      <c r="J1589" s="72">
        <v>3</v>
      </c>
      <c r="K1589" s="72">
        <v>8</v>
      </c>
      <c r="L1589" s="72">
        <v>31</v>
      </c>
    </row>
    <row r="1590" spans="4:12" x14ac:dyDescent="0.25">
      <c r="D1590" s="66" t="s">
        <v>31928</v>
      </c>
      <c r="E1590" s="66" t="s">
        <v>562</v>
      </c>
      <c r="F1590" s="72">
        <v>1</v>
      </c>
      <c r="G1590" s="72">
        <v>3</v>
      </c>
      <c r="H1590" s="72">
        <v>2</v>
      </c>
      <c r="I1590" s="72">
        <v>3</v>
      </c>
      <c r="J1590" s="72">
        <v>3</v>
      </c>
      <c r="K1590" s="72">
        <v>8</v>
      </c>
      <c r="L1590" s="72">
        <v>32</v>
      </c>
    </row>
    <row r="1591" spans="4:12" x14ac:dyDescent="0.25">
      <c r="D1591" s="66" t="s">
        <v>31929</v>
      </c>
      <c r="E1591" s="66" t="s">
        <v>563</v>
      </c>
      <c r="F1591" s="72">
        <v>1</v>
      </c>
      <c r="G1591" s="72">
        <v>3</v>
      </c>
      <c r="H1591" s="72">
        <v>2</v>
      </c>
      <c r="I1591" s="72">
        <v>3</v>
      </c>
      <c r="J1591" s="72">
        <v>3</v>
      </c>
      <c r="K1591" s="72">
        <v>8</v>
      </c>
      <c r="L1591" s="72">
        <v>33</v>
      </c>
    </row>
    <row r="1592" spans="4:12" x14ac:dyDescent="0.25">
      <c r="D1592" s="66" t="s">
        <v>31930</v>
      </c>
      <c r="E1592" s="66" t="s">
        <v>564</v>
      </c>
      <c r="F1592" s="72">
        <v>1</v>
      </c>
      <c r="G1592" s="72">
        <v>3</v>
      </c>
      <c r="H1592" s="72">
        <v>2</v>
      </c>
      <c r="I1592" s="72">
        <v>3</v>
      </c>
      <c r="J1592" s="72">
        <v>3</v>
      </c>
      <c r="K1592" s="72">
        <v>8</v>
      </c>
      <c r="L1592" s="72">
        <v>34</v>
      </c>
    </row>
    <row r="1593" spans="4:12" x14ac:dyDescent="0.25">
      <c r="D1593" s="66" t="s">
        <v>31931</v>
      </c>
      <c r="E1593" s="66" t="s">
        <v>565</v>
      </c>
      <c r="F1593" s="72">
        <v>1</v>
      </c>
      <c r="G1593" s="72">
        <v>3</v>
      </c>
      <c r="H1593" s="72">
        <v>2</v>
      </c>
      <c r="I1593" s="72">
        <v>3</v>
      </c>
      <c r="J1593" s="72">
        <v>3</v>
      </c>
      <c r="K1593" s="72">
        <v>8</v>
      </c>
      <c r="L1593" s="72">
        <v>35</v>
      </c>
    </row>
    <row r="1594" spans="4:12" x14ac:dyDescent="0.25">
      <c r="D1594" s="66" t="s">
        <v>31932</v>
      </c>
      <c r="E1594" s="66" t="s">
        <v>566</v>
      </c>
      <c r="F1594" s="72">
        <v>1</v>
      </c>
      <c r="G1594" s="72">
        <v>3</v>
      </c>
      <c r="H1594" s="72">
        <v>2</v>
      </c>
      <c r="I1594" s="72">
        <v>3</v>
      </c>
      <c r="J1594" s="72">
        <v>3</v>
      </c>
      <c r="K1594" s="72">
        <v>8</v>
      </c>
      <c r="L1594" s="72">
        <v>36</v>
      </c>
    </row>
    <row r="1595" spans="4:12" x14ac:dyDescent="0.25">
      <c r="D1595" s="66" t="s">
        <v>31933</v>
      </c>
      <c r="E1595" s="66" t="s">
        <v>6699</v>
      </c>
      <c r="F1595" s="72">
        <v>1</v>
      </c>
      <c r="G1595" s="72">
        <v>3</v>
      </c>
      <c r="H1595" s="72">
        <v>2</v>
      </c>
      <c r="I1595" s="72">
        <v>3</v>
      </c>
      <c r="J1595" s="72">
        <v>3</v>
      </c>
      <c r="K1595" s="72">
        <v>8</v>
      </c>
      <c r="L1595" s="72">
        <v>37</v>
      </c>
    </row>
    <row r="1596" spans="4:12" x14ac:dyDescent="0.25">
      <c r="D1596" s="66" t="s">
        <v>31934</v>
      </c>
      <c r="E1596" s="66" t="s">
        <v>567</v>
      </c>
      <c r="F1596" s="72">
        <v>1</v>
      </c>
      <c r="G1596" s="72">
        <v>3</v>
      </c>
      <c r="H1596" s="72">
        <v>2</v>
      </c>
      <c r="I1596" s="72">
        <v>3</v>
      </c>
      <c r="J1596" s="72">
        <v>3</v>
      </c>
      <c r="K1596" s="72">
        <v>8</v>
      </c>
      <c r="L1596" s="72">
        <v>38</v>
      </c>
    </row>
    <row r="1597" spans="4:12" x14ac:dyDescent="0.25">
      <c r="D1597" s="66" t="s">
        <v>31935</v>
      </c>
      <c r="E1597" s="66" t="s">
        <v>6700</v>
      </c>
      <c r="F1597" s="72">
        <v>1</v>
      </c>
      <c r="G1597" s="72">
        <v>3</v>
      </c>
      <c r="H1597" s="72">
        <v>2</v>
      </c>
      <c r="I1597" s="72">
        <v>3</v>
      </c>
      <c r="J1597" s="72">
        <v>3</v>
      </c>
      <c r="K1597" s="72">
        <v>8</v>
      </c>
      <c r="L1597" s="72">
        <v>39</v>
      </c>
    </row>
    <row r="1598" spans="4:12" x14ac:dyDescent="0.25">
      <c r="D1598" s="66" t="s">
        <v>31936</v>
      </c>
      <c r="E1598" s="66" t="s">
        <v>6701</v>
      </c>
      <c r="F1598" s="72">
        <v>1</v>
      </c>
      <c r="G1598" s="72">
        <v>3</v>
      </c>
      <c r="H1598" s="72">
        <v>2</v>
      </c>
      <c r="I1598" s="72">
        <v>3</v>
      </c>
      <c r="J1598" s="72">
        <v>3</v>
      </c>
      <c r="K1598" s="72">
        <v>8</v>
      </c>
      <c r="L1598" s="72">
        <v>40</v>
      </c>
    </row>
    <row r="1599" spans="4:12" x14ac:dyDescent="0.25">
      <c r="D1599" s="66" t="s">
        <v>31937</v>
      </c>
      <c r="E1599" s="66" t="s">
        <v>6702</v>
      </c>
      <c r="F1599" s="72">
        <v>1</v>
      </c>
      <c r="G1599" s="72">
        <v>3</v>
      </c>
      <c r="H1599" s="72">
        <v>2</v>
      </c>
      <c r="I1599" s="72">
        <v>3</v>
      </c>
      <c r="J1599" s="72">
        <v>3</v>
      </c>
      <c r="K1599" s="72">
        <v>8</v>
      </c>
      <c r="L1599" s="72">
        <v>41</v>
      </c>
    </row>
    <row r="1600" spans="4:12" x14ac:dyDescent="0.25">
      <c r="D1600" s="66" t="s">
        <v>31938</v>
      </c>
      <c r="E1600" s="66" t="s">
        <v>6703</v>
      </c>
      <c r="F1600" s="72">
        <v>1</v>
      </c>
      <c r="G1600" s="72">
        <v>3</v>
      </c>
      <c r="H1600" s="72">
        <v>2</v>
      </c>
      <c r="I1600" s="72">
        <v>3</v>
      </c>
      <c r="J1600" s="72">
        <v>3</v>
      </c>
      <c r="K1600" s="72">
        <v>8</v>
      </c>
      <c r="L1600" s="72">
        <v>42</v>
      </c>
    </row>
    <row r="1601" spans="4:12" x14ac:dyDescent="0.25">
      <c r="D1601" s="66" t="s">
        <v>31939</v>
      </c>
      <c r="E1601" s="66" t="s">
        <v>568</v>
      </c>
      <c r="F1601" s="72">
        <v>1</v>
      </c>
      <c r="G1601" s="72">
        <v>3</v>
      </c>
      <c r="H1601" s="72">
        <v>2</v>
      </c>
      <c r="I1601" s="72">
        <v>3</v>
      </c>
      <c r="J1601" s="72">
        <v>3</v>
      </c>
      <c r="K1601" s="72">
        <v>8</v>
      </c>
      <c r="L1601" s="72">
        <v>43</v>
      </c>
    </row>
    <row r="1602" spans="4:12" x14ac:dyDescent="0.25">
      <c r="D1602" s="66" t="s">
        <v>31940</v>
      </c>
      <c r="E1602" s="66" t="s">
        <v>569</v>
      </c>
      <c r="F1602" s="72">
        <v>1</v>
      </c>
      <c r="G1602" s="72">
        <v>3</v>
      </c>
      <c r="H1602" s="72">
        <v>2</v>
      </c>
      <c r="I1602" s="72">
        <v>3</v>
      </c>
      <c r="J1602" s="72">
        <v>3</v>
      </c>
      <c r="K1602" s="72">
        <v>8</v>
      </c>
      <c r="L1602" s="72">
        <v>44</v>
      </c>
    </row>
    <row r="1603" spans="4:12" x14ac:dyDescent="0.25">
      <c r="D1603" s="66" t="s">
        <v>31941</v>
      </c>
      <c r="E1603" s="66" t="s">
        <v>570</v>
      </c>
      <c r="F1603" s="72">
        <v>1</v>
      </c>
      <c r="G1603" s="72">
        <v>3</v>
      </c>
      <c r="H1603" s="72">
        <v>2</v>
      </c>
      <c r="I1603" s="72">
        <v>3</v>
      </c>
      <c r="J1603" s="72">
        <v>3</v>
      </c>
      <c r="K1603" s="72">
        <v>8</v>
      </c>
      <c r="L1603" s="72">
        <v>45</v>
      </c>
    </row>
    <row r="1604" spans="4:12" x14ac:dyDescent="0.25">
      <c r="D1604" s="66" t="s">
        <v>31942</v>
      </c>
      <c r="E1604" s="66" t="s">
        <v>6704</v>
      </c>
      <c r="F1604" s="72">
        <v>1</v>
      </c>
      <c r="G1604" s="72">
        <v>3</v>
      </c>
      <c r="H1604" s="72">
        <v>2</v>
      </c>
      <c r="I1604" s="72">
        <v>3</v>
      </c>
      <c r="J1604" s="72">
        <v>3</v>
      </c>
      <c r="K1604" s="72">
        <v>8</v>
      </c>
      <c r="L1604" s="72">
        <v>46</v>
      </c>
    </row>
    <row r="1605" spans="4:12" x14ac:dyDescent="0.25">
      <c r="D1605" s="66" t="s">
        <v>31943</v>
      </c>
      <c r="E1605" s="66" t="s">
        <v>6705</v>
      </c>
      <c r="F1605" s="72">
        <v>1</v>
      </c>
      <c r="G1605" s="72">
        <v>3</v>
      </c>
      <c r="H1605" s="72">
        <v>2</v>
      </c>
      <c r="I1605" s="72">
        <v>3</v>
      </c>
      <c r="J1605" s="72">
        <v>3</v>
      </c>
      <c r="K1605" s="72">
        <v>8</v>
      </c>
      <c r="L1605" s="72">
        <v>47</v>
      </c>
    </row>
    <row r="1606" spans="4:12" x14ac:dyDescent="0.25">
      <c r="D1606" s="66" t="s">
        <v>31944</v>
      </c>
      <c r="E1606" s="66" t="s">
        <v>6706</v>
      </c>
      <c r="F1606" s="72">
        <v>1</v>
      </c>
      <c r="G1606" s="72">
        <v>3</v>
      </c>
      <c r="H1606" s="72">
        <v>2</v>
      </c>
      <c r="I1606" s="72">
        <v>3</v>
      </c>
      <c r="J1606" s="72">
        <v>3</v>
      </c>
      <c r="K1606" s="72">
        <v>8</v>
      </c>
      <c r="L1606" s="72">
        <v>48</v>
      </c>
    </row>
    <row r="1607" spans="4:12" x14ac:dyDescent="0.25">
      <c r="D1607" s="66" t="s">
        <v>31945</v>
      </c>
      <c r="E1607" s="66" t="s">
        <v>6707</v>
      </c>
      <c r="F1607" s="72">
        <v>1</v>
      </c>
      <c r="G1607" s="72">
        <v>3</v>
      </c>
      <c r="H1607" s="72">
        <v>2</v>
      </c>
      <c r="I1607" s="72">
        <v>3</v>
      </c>
      <c r="J1607" s="72">
        <v>3</v>
      </c>
      <c r="K1607" s="72">
        <v>8</v>
      </c>
      <c r="L1607" s="72">
        <v>49</v>
      </c>
    </row>
    <row r="1608" spans="4:12" x14ac:dyDescent="0.25">
      <c r="D1608" s="66" t="s">
        <v>31946</v>
      </c>
      <c r="E1608" s="66" t="s">
        <v>6708</v>
      </c>
      <c r="F1608" s="72">
        <v>1</v>
      </c>
      <c r="G1608" s="72">
        <v>3</v>
      </c>
      <c r="H1608" s="72">
        <v>2</v>
      </c>
      <c r="I1608" s="72">
        <v>3</v>
      </c>
      <c r="J1608" s="72">
        <v>3</v>
      </c>
      <c r="K1608" s="72">
        <v>8</v>
      </c>
      <c r="L1608" s="72">
        <v>50</v>
      </c>
    </row>
    <row r="1609" spans="4:12" x14ac:dyDescent="0.25">
      <c r="D1609" s="66" t="s">
        <v>31947</v>
      </c>
      <c r="E1609" s="66" t="s">
        <v>6709</v>
      </c>
      <c r="F1609" s="72">
        <v>1</v>
      </c>
      <c r="G1609" s="72">
        <v>3</v>
      </c>
      <c r="H1609" s="72">
        <v>2</v>
      </c>
      <c r="I1609" s="72">
        <v>3</v>
      </c>
      <c r="J1609" s="72">
        <v>3</v>
      </c>
      <c r="K1609" s="72">
        <v>8</v>
      </c>
      <c r="L1609" s="72">
        <v>51</v>
      </c>
    </row>
    <row r="1610" spans="4:12" x14ac:dyDescent="0.25">
      <c r="D1610" s="66" t="s">
        <v>31948</v>
      </c>
      <c r="E1610" s="66" t="s">
        <v>6710</v>
      </c>
      <c r="F1610" s="72">
        <v>1</v>
      </c>
      <c r="G1610" s="72">
        <v>3</v>
      </c>
      <c r="H1610" s="72">
        <v>2</v>
      </c>
      <c r="I1610" s="72">
        <v>3</v>
      </c>
      <c r="J1610" s="72">
        <v>3</v>
      </c>
      <c r="K1610" s="72">
        <v>8</v>
      </c>
      <c r="L1610" s="72">
        <v>52</v>
      </c>
    </row>
    <row r="1611" spans="4:12" x14ac:dyDescent="0.25">
      <c r="D1611" s="66" t="s">
        <v>31949</v>
      </c>
      <c r="E1611" s="66" t="s">
        <v>6711</v>
      </c>
      <c r="F1611" s="72">
        <v>1</v>
      </c>
      <c r="G1611" s="72">
        <v>3</v>
      </c>
      <c r="H1611" s="72">
        <v>2</v>
      </c>
      <c r="I1611" s="72">
        <v>3</v>
      </c>
      <c r="J1611" s="72">
        <v>3</v>
      </c>
      <c r="K1611" s="72">
        <v>8</v>
      </c>
      <c r="L1611" s="72">
        <v>53</v>
      </c>
    </row>
    <row r="1612" spans="4:12" x14ac:dyDescent="0.25">
      <c r="D1612" s="66" t="s">
        <v>31950</v>
      </c>
      <c r="E1612" s="66" t="s">
        <v>6712</v>
      </c>
      <c r="F1612" s="72">
        <v>1</v>
      </c>
      <c r="G1612" s="72">
        <v>3</v>
      </c>
      <c r="H1612" s="72">
        <v>2</v>
      </c>
      <c r="I1612" s="72">
        <v>3</v>
      </c>
      <c r="J1612" s="72">
        <v>3</v>
      </c>
      <c r="K1612" s="72">
        <v>8</v>
      </c>
      <c r="L1612" s="72">
        <v>54</v>
      </c>
    </row>
    <row r="1613" spans="4:12" x14ac:dyDescent="0.25">
      <c r="D1613" s="66" t="s">
        <v>31951</v>
      </c>
      <c r="E1613" s="66" t="s">
        <v>6713</v>
      </c>
      <c r="F1613" s="72">
        <v>1</v>
      </c>
      <c r="G1613" s="72">
        <v>3</v>
      </c>
      <c r="H1613" s="72">
        <v>2</v>
      </c>
      <c r="I1613" s="72">
        <v>3</v>
      </c>
      <c r="J1613" s="72">
        <v>3</v>
      </c>
      <c r="K1613" s="72">
        <v>8</v>
      </c>
      <c r="L1613" s="72">
        <v>55</v>
      </c>
    </row>
    <row r="1614" spans="4:12" x14ac:dyDescent="0.25">
      <c r="D1614" s="66" t="s">
        <v>31952</v>
      </c>
      <c r="E1614" s="66" t="s">
        <v>6714</v>
      </c>
      <c r="F1614" s="72">
        <v>1</v>
      </c>
      <c r="G1614" s="72">
        <v>3</v>
      </c>
      <c r="H1614" s="72">
        <v>2</v>
      </c>
      <c r="I1614" s="72">
        <v>3</v>
      </c>
      <c r="J1614" s="72">
        <v>3</v>
      </c>
      <c r="K1614" s="72">
        <v>8</v>
      </c>
      <c r="L1614" s="72">
        <v>56</v>
      </c>
    </row>
    <row r="1615" spans="4:12" x14ac:dyDescent="0.25">
      <c r="D1615" s="66" t="s">
        <v>31953</v>
      </c>
      <c r="E1615" s="66" t="s">
        <v>6715</v>
      </c>
      <c r="F1615" s="72">
        <v>1</v>
      </c>
      <c r="G1615" s="72">
        <v>3</v>
      </c>
      <c r="H1615" s="72">
        <v>2</v>
      </c>
      <c r="I1615" s="72">
        <v>3</v>
      </c>
      <c r="J1615" s="72">
        <v>3</v>
      </c>
      <c r="K1615" s="72">
        <v>8</v>
      </c>
      <c r="L1615" s="72">
        <v>57</v>
      </c>
    </row>
    <row r="1616" spans="4:12" x14ac:dyDescent="0.25">
      <c r="D1616" s="66" t="s">
        <v>31954</v>
      </c>
      <c r="E1616" s="66" t="s">
        <v>571</v>
      </c>
      <c r="F1616" s="72">
        <v>1</v>
      </c>
      <c r="G1616" s="72">
        <v>3</v>
      </c>
      <c r="H1616" s="72">
        <v>2</v>
      </c>
      <c r="I1616" s="72">
        <v>3</v>
      </c>
      <c r="J1616" s="72">
        <v>3</v>
      </c>
      <c r="K1616" s="72">
        <v>8</v>
      </c>
      <c r="L1616" s="72">
        <v>58</v>
      </c>
    </row>
    <row r="1617" spans="4:12" x14ac:dyDescent="0.25">
      <c r="D1617" s="66" t="s">
        <v>31955</v>
      </c>
      <c r="E1617" s="66" t="s">
        <v>6716</v>
      </c>
      <c r="F1617" s="72">
        <v>1</v>
      </c>
      <c r="G1617" s="72">
        <v>3</v>
      </c>
      <c r="H1617" s="72">
        <v>2</v>
      </c>
      <c r="I1617" s="72">
        <v>3</v>
      </c>
      <c r="J1617" s="72">
        <v>3</v>
      </c>
      <c r="K1617" s="72">
        <v>8</v>
      </c>
      <c r="L1617" s="72">
        <v>59</v>
      </c>
    </row>
    <row r="1618" spans="4:12" x14ac:dyDescent="0.25">
      <c r="D1618" s="66" t="s">
        <v>31956</v>
      </c>
      <c r="E1618" s="66" t="s">
        <v>6717</v>
      </c>
      <c r="F1618" s="72">
        <v>1</v>
      </c>
      <c r="G1618" s="72">
        <v>3</v>
      </c>
      <c r="H1618" s="72">
        <v>2</v>
      </c>
      <c r="I1618" s="72">
        <v>3</v>
      </c>
      <c r="J1618" s="72">
        <v>3</v>
      </c>
      <c r="K1618" s="72">
        <v>8</v>
      </c>
      <c r="L1618" s="72">
        <v>60</v>
      </c>
    </row>
    <row r="1619" spans="4:12" x14ac:dyDescent="0.25">
      <c r="D1619" s="66" t="s">
        <v>31957</v>
      </c>
      <c r="E1619" s="66" t="s">
        <v>6718</v>
      </c>
      <c r="F1619" s="72">
        <v>1</v>
      </c>
      <c r="G1619" s="72">
        <v>3</v>
      </c>
      <c r="H1619" s="72">
        <v>2</v>
      </c>
      <c r="I1619" s="72">
        <v>3</v>
      </c>
      <c r="J1619" s="72">
        <v>3</v>
      </c>
      <c r="K1619" s="72">
        <v>8</v>
      </c>
      <c r="L1619" s="72">
        <v>61</v>
      </c>
    </row>
    <row r="1620" spans="4:12" x14ac:dyDescent="0.25">
      <c r="D1620" s="66" t="s">
        <v>31958</v>
      </c>
      <c r="E1620" s="66" t="s">
        <v>6719</v>
      </c>
      <c r="F1620" s="72">
        <v>1</v>
      </c>
      <c r="G1620" s="72">
        <v>3</v>
      </c>
      <c r="H1620" s="72">
        <v>2</v>
      </c>
      <c r="I1620" s="72">
        <v>3</v>
      </c>
      <c r="J1620" s="72">
        <v>3</v>
      </c>
      <c r="K1620" s="72">
        <v>8</v>
      </c>
      <c r="L1620" s="72">
        <v>62</v>
      </c>
    </row>
    <row r="1621" spans="4:12" x14ac:dyDescent="0.25">
      <c r="D1621" s="66" t="s">
        <v>31959</v>
      </c>
      <c r="E1621" s="66" t="s">
        <v>6720</v>
      </c>
      <c r="F1621" s="72">
        <v>1</v>
      </c>
      <c r="G1621" s="72">
        <v>3</v>
      </c>
      <c r="H1621" s="72">
        <v>2</v>
      </c>
      <c r="I1621" s="72">
        <v>3</v>
      </c>
      <c r="J1621" s="72">
        <v>3</v>
      </c>
      <c r="K1621" s="72">
        <v>8</v>
      </c>
      <c r="L1621" s="72">
        <v>63</v>
      </c>
    </row>
    <row r="1622" spans="4:12" x14ac:dyDescent="0.25">
      <c r="D1622" s="66" t="s">
        <v>31960</v>
      </c>
      <c r="E1622" s="66" t="s">
        <v>6721</v>
      </c>
      <c r="F1622" s="72">
        <v>1</v>
      </c>
      <c r="G1622" s="72">
        <v>3</v>
      </c>
      <c r="H1622" s="72">
        <v>2</v>
      </c>
      <c r="I1622" s="72">
        <v>3</v>
      </c>
      <c r="J1622" s="72">
        <v>3</v>
      </c>
      <c r="K1622" s="72">
        <v>9</v>
      </c>
      <c r="L1622" s="72">
        <v>1</v>
      </c>
    </row>
    <row r="1623" spans="4:12" x14ac:dyDescent="0.25">
      <c r="D1623" s="66" t="s">
        <v>31961</v>
      </c>
      <c r="E1623" s="66" t="s">
        <v>6722</v>
      </c>
      <c r="F1623" s="72">
        <v>1</v>
      </c>
      <c r="G1623" s="72">
        <v>3</v>
      </c>
      <c r="H1623" s="72">
        <v>2</v>
      </c>
      <c r="I1623" s="72">
        <v>3</v>
      </c>
      <c r="J1623" s="72">
        <v>3</v>
      </c>
      <c r="K1623" s="72">
        <v>9</v>
      </c>
      <c r="L1623" s="72">
        <v>2</v>
      </c>
    </row>
    <row r="1624" spans="4:12" x14ac:dyDescent="0.25">
      <c r="D1624" s="66" t="s">
        <v>31962</v>
      </c>
      <c r="E1624" s="66" t="s">
        <v>572</v>
      </c>
      <c r="F1624" s="72">
        <v>1</v>
      </c>
      <c r="G1624" s="72">
        <v>3</v>
      </c>
      <c r="H1624" s="72">
        <v>2</v>
      </c>
      <c r="I1624" s="72">
        <v>3</v>
      </c>
      <c r="J1624" s="72">
        <v>3</v>
      </c>
      <c r="K1624" s="72">
        <v>9</v>
      </c>
      <c r="L1624" s="72">
        <v>3</v>
      </c>
    </row>
    <row r="1625" spans="4:12" x14ac:dyDescent="0.25">
      <c r="D1625" s="66" t="s">
        <v>31963</v>
      </c>
      <c r="E1625" s="66" t="s">
        <v>6723</v>
      </c>
      <c r="F1625" s="72">
        <v>1</v>
      </c>
      <c r="G1625" s="72">
        <v>3</v>
      </c>
      <c r="H1625" s="72">
        <v>2</v>
      </c>
      <c r="I1625" s="72">
        <v>3</v>
      </c>
      <c r="J1625" s="72">
        <v>3</v>
      </c>
      <c r="K1625" s="72">
        <v>9</v>
      </c>
      <c r="L1625" s="72">
        <v>4</v>
      </c>
    </row>
    <row r="1626" spans="4:12" x14ac:dyDescent="0.25">
      <c r="D1626" s="66" t="s">
        <v>31964</v>
      </c>
      <c r="E1626" s="66" t="s">
        <v>573</v>
      </c>
      <c r="F1626" s="72">
        <v>1</v>
      </c>
      <c r="G1626" s="72">
        <v>3</v>
      </c>
      <c r="H1626" s="72">
        <v>2</v>
      </c>
      <c r="I1626" s="72">
        <v>3</v>
      </c>
      <c r="J1626" s="72">
        <v>3</v>
      </c>
      <c r="K1626" s="72">
        <v>9</v>
      </c>
      <c r="L1626" s="72">
        <v>5</v>
      </c>
    </row>
    <row r="1627" spans="4:12" x14ac:dyDescent="0.25">
      <c r="D1627" s="66" t="s">
        <v>31965</v>
      </c>
      <c r="E1627" s="66" t="s">
        <v>574</v>
      </c>
      <c r="F1627" s="72">
        <v>1</v>
      </c>
      <c r="G1627" s="72">
        <v>3</v>
      </c>
      <c r="H1627" s="72">
        <v>2</v>
      </c>
      <c r="I1627" s="72">
        <v>3</v>
      </c>
      <c r="J1627" s="72">
        <v>3</v>
      </c>
      <c r="K1627" s="72">
        <v>9</v>
      </c>
      <c r="L1627" s="72">
        <v>6</v>
      </c>
    </row>
    <row r="1628" spans="4:12" x14ac:dyDescent="0.25">
      <c r="D1628" s="66" t="s">
        <v>31966</v>
      </c>
      <c r="E1628" s="66" t="s">
        <v>575</v>
      </c>
      <c r="F1628" s="72">
        <v>1</v>
      </c>
      <c r="G1628" s="72">
        <v>3</v>
      </c>
      <c r="H1628" s="72">
        <v>2</v>
      </c>
      <c r="I1628" s="72">
        <v>3</v>
      </c>
      <c r="J1628" s="72">
        <v>3</v>
      </c>
      <c r="K1628" s="72">
        <v>9</v>
      </c>
      <c r="L1628" s="72">
        <v>7</v>
      </c>
    </row>
    <row r="1629" spans="4:12" x14ac:dyDescent="0.25">
      <c r="D1629" s="66" t="s">
        <v>31967</v>
      </c>
      <c r="E1629" s="66" t="s">
        <v>6724</v>
      </c>
      <c r="F1629" s="72">
        <v>1</v>
      </c>
      <c r="G1629" s="72">
        <v>3</v>
      </c>
      <c r="H1629" s="72">
        <v>2</v>
      </c>
      <c r="I1629" s="72">
        <v>3</v>
      </c>
      <c r="J1629" s="72">
        <v>3</v>
      </c>
      <c r="K1629" s="72">
        <v>9</v>
      </c>
      <c r="L1629" s="72">
        <v>8</v>
      </c>
    </row>
    <row r="1630" spans="4:12" x14ac:dyDescent="0.25">
      <c r="D1630" s="66" t="s">
        <v>31968</v>
      </c>
      <c r="E1630" s="66" t="s">
        <v>6725</v>
      </c>
      <c r="F1630" s="72">
        <v>1</v>
      </c>
      <c r="G1630" s="72">
        <v>3</v>
      </c>
      <c r="H1630" s="72">
        <v>2</v>
      </c>
      <c r="I1630" s="72">
        <v>3</v>
      </c>
      <c r="J1630" s="72">
        <v>3</v>
      </c>
      <c r="K1630" s="72">
        <v>9</v>
      </c>
      <c r="L1630" s="72">
        <v>9</v>
      </c>
    </row>
    <row r="1631" spans="4:12" x14ac:dyDescent="0.25">
      <c r="D1631" s="66" t="s">
        <v>31969</v>
      </c>
      <c r="E1631" s="66" t="s">
        <v>576</v>
      </c>
      <c r="F1631" s="72">
        <v>1</v>
      </c>
      <c r="G1631" s="72">
        <v>3</v>
      </c>
      <c r="H1631" s="72">
        <v>2</v>
      </c>
      <c r="I1631" s="72">
        <v>3</v>
      </c>
      <c r="J1631" s="72">
        <v>3</v>
      </c>
      <c r="K1631" s="72">
        <v>9</v>
      </c>
      <c r="L1631" s="72">
        <v>10</v>
      </c>
    </row>
    <row r="1632" spans="4:12" x14ac:dyDescent="0.25">
      <c r="D1632" s="66" t="s">
        <v>31970</v>
      </c>
      <c r="E1632" s="66" t="s">
        <v>6726</v>
      </c>
      <c r="F1632" s="72">
        <v>1</v>
      </c>
      <c r="G1632" s="72">
        <v>3</v>
      </c>
      <c r="H1632" s="72">
        <v>2</v>
      </c>
      <c r="I1632" s="72">
        <v>3</v>
      </c>
      <c r="J1632" s="72">
        <v>3</v>
      </c>
      <c r="K1632" s="72">
        <v>9</v>
      </c>
      <c r="L1632" s="72">
        <v>11</v>
      </c>
    </row>
    <row r="1633" spans="4:12" x14ac:dyDescent="0.25">
      <c r="D1633" s="66" t="s">
        <v>31971</v>
      </c>
      <c r="E1633" s="66" t="s">
        <v>6727</v>
      </c>
      <c r="F1633" s="72">
        <v>1</v>
      </c>
      <c r="G1633" s="72">
        <v>3</v>
      </c>
      <c r="H1633" s="72">
        <v>2</v>
      </c>
      <c r="I1633" s="72">
        <v>3</v>
      </c>
      <c r="J1633" s="72">
        <v>3</v>
      </c>
      <c r="K1633" s="72">
        <v>9</v>
      </c>
      <c r="L1633" s="72">
        <v>12</v>
      </c>
    </row>
    <row r="1634" spans="4:12" x14ac:dyDescent="0.25">
      <c r="D1634" s="66" t="s">
        <v>31972</v>
      </c>
      <c r="E1634" s="66" t="s">
        <v>6728</v>
      </c>
      <c r="F1634" s="72">
        <v>1</v>
      </c>
      <c r="G1634" s="72">
        <v>3</v>
      </c>
      <c r="H1634" s="72">
        <v>2</v>
      </c>
      <c r="I1634" s="72">
        <v>3</v>
      </c>
      <c r="J1634" s="72">
        <v>3</v>
      </c>
      <c r="K1634" s="72">
        <v>9</v>
      </c>
      <c r="L1634" s="72">
        <v>13</v>
      </c>
    </row>
    <row r="1635" spans="4:12" x14ac:dyDescent="0.25">
      <c r="D1635" s="66" t="s">
        <v>31973</v>
      </c>
      <c r="E1635" s="66" t="s">
        <v>6729</v>
      </c>
      <c r="F1635" s="72">
        <v>1</v>
      </c>
      <c r="G1635" s="72">
        <v>3</v>
      </c>
      <c r="H1635" s="72">
        <v>2</v>
      </c>
      <c r="I1635" s="72">
        <v>3</v>
      </c>
      <c r="J1635" s="72">
        <v>3</v>
      </c>
      <c r="K1635" s="72">
        <v>9</v>
      </c>
      <c r="L1635" s="72">
        <v>14</v>
      </c>
    </row>
    <row r="1636" spans="4:12" x14ac:dyDescent="0.25">
      <c r="D1636" s="66" t="s">
        <v>31974</v>
      </c>
      <c r="E1636" s="66" t="s">
        <v>6730</v>
      </c>
      <c r="F1636" s="72">
        <v>1</v>
      </c>
      <c r="G1636" s="72">
        <v>3</v>
      </c>
      <c r="H1636" s="72">
        <v>2</v>
      </c>
      <c r="I1636" s="72">
        <v>3</v>
      </c>
      <c r="J1636" s="72">
        <v>3</v>
      </c>
      <c r="K1636" s="72">
        <v>9</v>
      </c>
      <c r="L1636" s="72">
        <v>15</v>
      </c>
    </row>
    <row r="1637" spans="4:12" x14ac:dyDescent="0.25">
      <c r="D1637" s="66" t="s">
        <v>31975</v>
      </c>
      <c r="E1637" s="66" t="s">
        <v>6731</v>
      </c>
      <c r="F1637" s="72">
        <v>1</v>
      </c>
      <c r="G1637" s="72">
        <v>3</v>
      </c>
      <c r="H1637" s="72">
        <v>2</v>
      </c>
      <c r="I1637" s="72">
        <v>3</v>
      </c>
      <c r="J1637" s="72">
        <v>3</v>
      </c>
      <c r="K1637" s="72">
        <v>9</v>
      </c>
      <c r="L1637" s="72">
        <v>16</v>
      </c>
    </row>
    <row r="1638" spans="4:12" x14ac:dyDescent="0.25">
      <c r="D1638" s="66" t="s">
        <v>31976</v>
      </c>
      <c r="E1638" s="66" t="s">
        <v>6732</v>
      </c>
      <c r="F1638" s="72">
        <v>1</v>
      </c>
      <c r="G1638" s="72">
        <v>3</v>
      </c>
      <c r="H1638" s="72">
        <v>2</v>
      </c>
      <c r="I1638" s="72">
        <v>3</v>
      </c>
      <c r="J1638" s="72">
        <v>3</v>
      </c>
      <c r="K1638" s="72">
        <v>9</v>
      </c>
      <c r="L1638" s="72">
        <v>17</v>
      </c>
    </row>
    <row r="1639" spans="4:12" x14ac:dyDescent="0.25">
      <c r="D1639" s="66" t="s">
        <v>31977</v>
      </c>
      <c r="E1639" s="66" t="s">
        <v>6733</v>
      </c>
      <c r="F1639" s="72">
        <v>1</v>
      </c>
      <c r="G1639" s="72">
        <v>3</v>
      </c>
      <c r="H1639" s="72">
        <v>2</v>
      </c>
      <c r="I1639" s="72">
        <v>3</v>
      </c>
      <c r="J1639" s="72">
        <v>3</v>
      </c>
      <c r="K1639" s="72">
        <v>9</v>
      </c>
      <c r="L1639" s="72">
        <v>18</v>
      </c>
    </row>
    <row r="1640" spans="4:12" x14ac:dyDescent="0.25">
      <c r="D1640" s="66" t="s">
        <v>31978</v>
      </c>
      <c r="E1640" s="66" t="s">
        <v>6734</v>
      </c>
      <c r="F1640" s="72">
        <v>1</v>
      </c>
      <c r="G1640" s="72">
        <v>3</v>
      </c>
      <c r="H1640" s="72">
        <v>2</v>
      </c>
      <c r="I1640" s="72">
        <v>3</v>
      </c>
      <c r="J1640" s="72">
        <v>3</v>
      </c>
      <c r="K1640" s="72">
        <v>10</v>
      </c>
      <c r="L1640" s="72">
        <v>1</v>
      </c>
    </row>
    <row r="1641" spans="4:12" x14ac:dyDescent="0.25">
      <c r="D1641" s="66" t="s">
        <v>31979</v>
      </c>
      <c r="E1641" s="66" t="s">
        <v>6735</v>
      </c>
      <c r="F1641" s="72">
        <v>1</v>
      </c>
      <c r="G1641" s="72">
        <v>3</v>
      </c>
      <c r="H1641" s="72">
        <v>2</v>
      </c>
      <c r="I1641" s="72">
        <v>3</v>
      </c>
      <c r="J1641" s="72">
        <v>3</v>
      </c>
      <c r="K1641" s="72">
        <v>10</v>
      </c>
      <c r="L1641" s="72">
        <v>2</v>
      </c>
    </row>
    <row r="1642" spans="4:12" x14ac:dyDescent="0.25">
      <c r="D1642" s="66" t="s">
        <v>31980</v>
      </c>
      <c r="E1642" s="66" t="s">
        <v>6736</v>
      </c>
      <c r="F1642" s="72">
        <v>1</v>
      </c>
      <c r="G1642" s="72">
        <v>3</v>
      </c>
      <c r="H1642" s="72">
        <v>2</v>
      </c>
      <c r="I1642" s="72">
        <v>3</v>
      </c>
      <c r="J1642" s="72">
        <v>3</v>
      </c>
      <c r="K1642" s="72">
        <v>10</v>
      </c>
      <c r="L1642" s="72">
        <v>3</v>
      </c>
    </row>
    <row r="1643" spans="4:12" x14ac:dyDescent="0.25">
      <c r="D1643" s="66" t="s">
        <v>31981</v>
      </c>
      <c r="E1643" s="66" t="s">
        <v>6737</v>
      </c>
      <c r="F1643" s="72">
        <v>1</v>
      </c>
      <c r="G1643" s="72">
        <v>3</v>
      </c>
      <c r="H1643" s="72">
        <v>2</v>
      </c>
      <c r="I1643" s="72">
        <v>3</v>
      </c>
      <c r="J1643" s="72">
        <v>3</v>
      </c>
      <c r="K1643" s="72">
        <v>10</v>
      </c>
      <c r="L1643" s="72">
        <v>4</v>
      </c>
    </row>
    <row r="1644" spans="4:12" x14ac:dyDescent="0.25">
      <c r="D1644" s="66" t="s">
        <v>31982</v>
      </c>
      <c r="E1644" s="66" t="s">
        <v>6738</v>
      </c>
      <c r="F1644" s="72">
        <v>1</v>
      </c>
      <c r="G1644" s="72">
        <v>3</v>
      </c>
      <c r="H1644" s="72">
        <v>2</v>
      </c>
      <c r="I1644" s="72">
        <v>3</v>
      </c>
      <c r="J1644" s="72">
        <v>3</v>
      </c>
      <c r="K1644" s="72">
        <v>10</v>
      </c>
      <c r="L1644" s="72">
        <v>5</v>
      </c>
    </row>
    <row r="1645" spans="4:12" x14ac:dyDescent="0.25">
      <c r="D1645" s="66" t="s">
        <v>31983</v>
      </c>
      <c r="E1645" s="66" t="s">
        <v>6739</v>
      </c>
      <c r="F1645" s="72">
        <v>1</v>
      </c>
      <c r="G1645" s="72">
        <v>3</v>
      </c>
      <c r="H1645" s="72">
        <v>2</v>
      </c>
      <c r="I1645" s="72">
        <v>3</v>
      </c>
      <c r="J1645" s="72">
        <v>3</v>
      </c>
      <c r="K1645" s="72">
        <v>10</v>
      </c>
      <c r="L1645" s="72">
        <v>6</v>
      </c>
    </row>
    <row r="1646" spans="4:12" x14ac:dyDescent="0.25">
      <c r="D1646" s="66" t="s">
        <v>31984</v>
      </c>
      <c r="E1646" s="66" t="s">
        <v>6740</v>
      </c>
      <c r="F1646" s="72">
        <v>1</v>
      </c>
      <c r="G1646" s="72">
        <v>3</v>
      </c>
      <c r="H1646" s="72">
        <v>2</v>
      </c>
      <c r="I1646" s="72">
        <v>3</v>
      </c>
      <c r="J1646" s="72">
        <v>3</v>
      </c>
      <c r="K1646" s="72">
        <v>10</v>
      </c>
      <c r="L1646" s="72">
        <v>7</v>
      </c>
    </row>
    <row r="1647" spans="4:12" x14ac:dyDescent="0.25">
      <c r="D1647" s="66" t="s">
        <v>31985</v>
      </c>
      <c r="E1647" s="66" t="s">
        <v>6741</v>
      </c>
      <c r="F1647" s="72">
        <v>1</v>
      </c>
      <c r="G1647" s="72">
        <v>3</v>
      </c>
      <c r="H1647" s="72">
        <v>2</v>
      </c>
      <c r="I1647" s="72">
        <v>3</v>
      </c>
      <c r="J1647" s="72">
        <v>3</v>
      </c>
      <c r="K1647" s="72">
        <v>10</v>
      </c>
      <c r="L1647" s="72">
        <v>8</v>
      </c>
    </row>
    <row r="1648" spans="4:12" x14ac:dyDescent="0.25">
      <c r="D1648" s="66" t="s">
        <v>31986</v>
      </c>
      <c r="E1648" s="66" t="s">
        <v>6742</v>
      </c>
      <c r="F1648" s="72">
        <v>1</v>
      </c>
      <c r="G1648" s="72">
        <v>3</v>
      </c>
      <c r="H1648" s="72">
        <v>2</v>
      </c>
      <c r="I1648" s="72">
        <v>3</v>
      </c>
      <c r="J1648" s="72">
        <v>3</v>
      </c>
      <c r="K1648" s="72">
        <v>10</v>
      </c>
      <c r="L1648" s="72">
        <v>9</v>
      </c>
    </row>
    <row r="1649" spans="4:12" x14ac:dyDescent="0.25">
      <c r="D1649" s="66" t="s">
        <v>31987</v>
      </c>
      <c r="E1649" s="66" t="s">
        <v>6743</v>
      </c>
      <c r="F1649" s="72">
        <v>1</v>
      </c>
      <c r="G1649" s="72">
        <v>3</v>
      </c>
      <c r="H1649" s="72">
        <v>2</v>
      </c>
      <c r="I1649" s="72">
        <v>3</v>
      </c>
      <c r="J1649" s="72">
        <v>3</v>
      </c>
      <c r="K1649" s="72">
        <v>10</v>
      </c>
      <c r="L1649" s="72">
        <v>10</v>
      </c>
    </row>
    <row r="1650" spans="4:12" x14ac:dyDescent="0.25">
      <c r="D1650" s="66" t="s">
        <v>31988</v>
      </c>
      <c r="E1650" s="66" t="s">
        <v>6744</v>
      </c>
      <c r="F1650" s="72">
        <v>1</v>
      </c>
      <c r="G1650" s="72">
        <v>3</v>
      </c>
      <c r="H1650" s="72">
        <v>2</v>
      </c>
      <c r="I1650" s="72">
        <v>3</v>
      </c>
      <c r="J1650" s="72">
        <v>3</v>
      </c>
      <c r="K1650" s="72">
        <v>10</v>
      </c>
      <c r="L1650" s="72">
        <v>11</v>
      </c>
    </row>
    <row r="1651" spans="4:12" x14ac:dyDescent="0.25">
      <c r="D1651" s="66" t="s">
        <v>31989</v>
      </c>
      <c r="E1651" s="66" t="s">
        <v>6745</v>
      </c>
      <c r="F1651" s="72">
        <v>1</v>
      </c>
      <c r="G1651" s="72">
        <v>3</v>
      </c>
      <c r="H1651" s="72">
        <v>2</v>
      </c>
      <c r="I1651" s="72">
        <v>3</v>
      </c>
      <c r="J1651" s="72">
        <v>3</v>
      </c>
      <c r="K1651" s="72">
        <v>10</v>
      </c>
      <c r="L1651" s="72">
        <v>12</v>
      </c>
    </row>
    <row r="1652" spans="4:12" x14ac:dyDescent="0.25">
      <c r="D1652" s="66" t="s">
        <v>31990</v>
      </c>
      <c r="E1652" s="66" t="s">
        <v>6746</v>
      </c>
      <c r="F1652" s="72">
        <v>1</v>
      </c>
      <c r="G1652" s="72">
        <v>3</v>
      </c>
      <c r="H1652" s="72">
        <v>2</v>
      </c>
      <c r="I1652" s="72">
        <v>3</v>
      </c>
      <c r="J1652" s="72">
        <v>3</v>
      </c>
      <c r="K1652" s="72">
        <v>10</v>
      </c>
      <c r="L1652" s="72">
        <v>13</v>
      </c>
    </row>
    <row r="1653" spans="4:12" x14ac:dyDescent="0.25">
      <c r="D1653" s="66" t="s">
        <v>31991</v>
      </c>
      <c r="E1653" s="66" t="s">
        <v>6747</v>
      </c>
      <c r="F1653" s="72">
        <v>1</v>
      </c>
      <c r="G1653" s="72">
        <v>3</v>
      </c>
      <c r="H1653" s="72">
        <v>2</v>
      </c>
      <c r="I1653" s="72">
        <v>3</v>
      </c>
      <c r="J1653" s="72">
        <v>3</v>
      </c>
      <c r="K1653" s="72">
        <v>10</v>
      </c>
      <c r="L1653" s="72">
        <v>14</v>
      </c>
    </row>
    <row r="1654" spans="4:12" x14ac:dyDescent="0.25">
      <c r="D1654" s="66" t="s">
        <v>31992</v>
      </c>
      <c r="E1654" s="66" t="s">
        <v>6748</v>
      </c>
      <c r="F1654" s="72">
        <v>1</v>
      </c>
      <c r="G1654" s="72">
        <v>3</v>
      </c>
      <c r="H1654" s="72">
        <v>2</v>
      </c>
      <c r="I1654" s="72">
        <v>3</v>
      </c>
      <c r="J1654" s="72">
        <v>3</v>
      </c>
      <c r="K1654" s="72">
        <v>10</v>
      </c>
      <c r="L1654" s="72">
        <v>15</v>
      </c>
    </row>
    <row r="1655" spans="4:12" x14ac:dyDescent="0.25">
      <c r="D1655" s="66" t="s">
        <v>31993</v>
      </c>
      <c r="E1655" s="66" t="s">
        <v>577</v>
      </c>
      <c r="F1655" s="72">
        <v>1</v>
      </c>
      <c r="G1655" s="72">
        <v>3</v>
      </c>
      <c r="H1655" s="72">
        <v>2</v>
      </c>
      <c r="I1655" s="72">
        <v>3</v>
      </c>
      <c r="J1655" s="72">
        <v>3</v>
      </c>
      <c r="K1655" s="72">
        <v>10</v>
      </c>
      <c r="L1655" s="72">
        <v>16</v>
      </c>
    </row>
    <row r="1656" spans="4:12" x14ac:dyDescent="0.25">
      <c r="D1656" s="66" t="s">
        <v>31994</v>
      </c>
      <c r="E1656" s="66" t="s">
        <v>6749</v>
      </c>
      <c r="F1656" s="72">
        <v>1</v>
      </c>
      <c r="G1656" s="72">
        <v>3</v>
      </c>
      <c r="H1656" s="72">
        <v>2</v>
      </c>
      <c r="I1656" s="72">
        <v>3</v>
      </c>
      <c r="J1656" s="72">
        <v>3</v>
      </c>
      <c r="K1656" s="72">
        <v>10</v>
      </c>
      <c r="L1656" s="72">
        <v>17</v>
      </c>
    </row>
    <row r="1657" spans="4:12" x14ac:dyDescent="0.25">
      <c r="D1657" s="66" t="s">
        <v>31995</v>
      </c>
      <c r="E1657" s="66" t="s">
        <v>6750</v>
      </c>
      <c r="F1657" s="72">
        <v>1</v>
      </c>
      <c r="G1657" s="72">
        <v>3</v>
      </c>
      <c r="H1657" s="72">
        <v>2</v>
      </c>
      <c r="I1657" s="72">
        <v>3</v>
      </c>
      <c r="J1657" s="72">
        <v>3</v>
      </c>
      <c r="K1657" s="72">
        <v>10</v>
      </c>
      <c r="L1657" s="72">
        <v>18</v>
      </c>
    </row>
    <row r="1658" spans="4:12" x14ac:dyDescent="0.25">
      <c r="D1658" s="66" t="s">
        <v>31996</v>
      </c>
      <c r="E1658" s="66" t="s">
        <v>578</v>
      </c>
      <c r="F1658" s="72">
        <v>1</v>
      </c>
      <c r="G1658" s="72">
        <v>3</v>
      </c>
      <c r="H1658" s="72">
        <v>2</v>
      </c>
      <c r="I1658" s="72">
        <v>3</v>
      </c>
      <c r="J1658" s="72">
        <v>3</v>
      </c>
      <c r="K1658" s="72">
        <v>10</v>
      </c>
      <c r="L1658" s="72">
        <v>19</v>
      </c>
    </row>
    <row r="1659" spans="4:12" x14ac:dyDescent="0.25">
      <c r="D1659" s="66" t="s">
        <v>31997</v>
      </c>
      <c r="E1659" s="66" t="s">
        <v>6751</v>
      </c>
      <c r="F1659" s="72">
        <v>1</v>
      </c>
      <c r="G1659" s="72">
        <v>3</v>
      </c>
      <c r="H1659" s="72">
        <v>2</v>
      </c>
      <c r="I1659" s="72">
        <v>3</v>
      </c>
      <c r="J1659" s="72">
        <v>3</v>
      </c>
      <c r="K1659" s="72">
        <v>10</v>
      </c>
      <c r="L1659" s="72">
        <v>20</v>
      </c>
    </row>
    <row r="1660" spans="4:12" x14ac:dyDescent="0.25">
      <c r="D1660" s="66" t="s">
        <v>31998</v>
      </c>
      <c r="E1660" s="66" t="s">
        <v>6752</v>
      </c>
      <c r="F1660" s="72">
        <v>1</v>
      </c>
      <c r="G1660" s="72">
        <v>3</v>
      </c>
      <c r="H1660" s="72">
        <v>2</v>
      </c>
      <c r="I1660" s="72">
        <v>3</v>
      </c>
      <c r="J1660" s="72">
        <v>3</v>
      </c>
      <c r="K1660" s="72">
        <v>10</v>
      </c>
      <c r="L1660" s="72">
        <v>21</v>
      </c>
    </row>
    <row r="1661" spans="4:12" x14ac:dyDescent="0.25">
      <c r="D1661" s="66" t="s">
        <v>31999</v>
      </c>
      <c r="E1661" s="66" t="s">
        <v>6753</v>
      </c>
      <c r="F1661" s="72">
        <v>1</v>
      </c>
      <c r="G1661" s="72">
        <v>3</v>
      </c>
      <c r="H1661" s="72">
        <v>2</v>
      </c>
      <c r="I1661" s="72">
        <v>3</v>
      </c>
      <c r="J1661" s="72">
        <v>3</v>
      </c>
      <c r="K1661" s="72">
        <v>10</v>
      </c>
      <c r="L1661" s="72">
        <v>22</v>
      </c>
    </row>
    <row r="1662" spans="4:12" x14ac:dyDescent="0.25">
      <c r="D1662" s="66" t="s">
        <v>32000</v>
      </c>
      <c r="E1662" s="66" t="s">
        <v>6754</v>
      </c>
      <c r="F1662" s="72">
        <v>1</v>
      </c>
      <c r="G1662" s="72">
        <v>3</v>
      </c>
      <c r="H1662" s="72">
        <v>2</v>
      </c>
      <c r="I1662" s="72">
        <v>3</v>
      </c>
      <c r="J1662" s="72">
        <v>3</v>
      </c>
      <c r="K1662" s="72">
        <v>10</v>
      </c>
      <c r="L1662" s="72">
        <v>23</v>
      </c>
    </row>
    <row r="1663" spans="4:12" x14ac:dyDescent="0.25">
      <c r="D1663" s="66" t="s">
        <v>32001</v>
      </c>
      <c r="E1663" s="66" t="s">
        <v>6755</v>
      </c>
      <c r="F1663" s="72">
        <v>1</v>
      </c>
      <c r="G1663" s="72">
        <v>3</v>
      </c>
      <c r="H1663" s="72">
        <v>2</v>
      </c>
      <c r="I1663" s="72">
        <v>3</v>
      </c>
      <c r="J1663" s="72">
        <v>3</v>
      </c>
      <c r="K1663" s="72">
        <v>10</v>
      </c>
      <c r="L1663" s="72">
        <v>24</v>
      </c>
    </row>
    <row r="1664" spans="4:12" x14ac:dyDescent="0.25">
      <c r="D1664" s="66" t="s">
        <v>32002</v>
      </c>
      <c r="E1664" s="66" t="s">
        <v>6756</v>
      </c>
      <c r="F1664" s="72">
        <v>1</v>
      </c>
      <c r="G1664" s="72">
        <v>3</v>
      </c>
      <c r="H1664" s="72">
        <v>2</v>
      </c>
      <c r="I1664" s="72">
        <v>3</v>
      </c>
      <c r="J1664" s="72">
        <v>3</v>
      </c>
      <c r="K1664" s="72">
        <v>10</v>
      </c>
      <c r="L1664" s="72">
        <v>25</v>
      </c>
    </row>
    <row r="1665" spans="4:12" x14ac:dyDescent="0.25">
      <c r="D1665" s="66" t="s">
        <v>32003</v>
      </c>
      <c r="E1665" s="66" t="s">
        <v>6757</v>
      </c>
      <c r="F1665" s="72">
        <v>1</v>
      </c>
      <c r="G1665" s="72">
        <v>3</v>
      </c>
      <c r="H1665" s="72">
        <v>2</v>
      </c>
      <c r="I1665" s="72">
        <v>3</v>
      </c>
      <c r="J1665" s="72">
        <v>3</v>
      </c>
      <c r="K1665" s="72">
        <v>10</v>
      </c>
      <c r="L1665" s="72">
        <v>26</v>
      </c>
    </row>
    <row r="1666" spans="4:12" x14ac:dyDescent="0.25">
      <c r="D1666" s="66" t="s">
        <v>32004</v>
      </c>
      <c r="E1666" s="66" t="s">
        <v>579</v>
      </c>
      <c r="F1666" s="72">
        <v>1</v>
      </c>
      <c r="G1666" s="72">
        <v>3</v>
      </c>
      <c r="H1666" s="72">
        <v>2</v>
      </c>
      <c r="I1666" s="72">
        <v>3</v>
      </c>
      <c r="J1666" s="72">
        <v>3</v>
      </c>
      <c r="K1666" s="72">
        <v>10</v>
      </c>
      <c r="L1666" s="72">
        <v>27</v>
      </c>
    </row>
    <row r="1667" spans="4:12" x14ac:dyDescent="0.25">
      <c r="D1667" s="66" t="s">
        <v>32005</v>
      </c>
      <c r="E1667" s="66" t="s">
        <v>6758</v>
      </c>
      <c r="F1667" s="72">
        <v>1</v>
      </c>
      <c r="G1667" s="72">
        <v>3</v>
      </c>
      <c r="H1667" s="72">
        <v>2</v>
      </c>
      <c r="I1667" s="72">
        <v>3</v>
      </c>
      <c r="J1667" s="72">
        <v>3</v>
      </c>
      <c r="K1667" s="72">
        <v>10</v>
      </c>
      <c r="L1667" s="72">
        <v>28</v>
      </c>
    </row>
    <row r="1668" spans="4:12" x14ac:dyDescent="0.25">
      <c r="D1668" s="66" t="s">
        <v>32006</v>
      </c>
      <c r="E1668" s="66" t="s">
        <v>6759</v>
      </c>
      <c r="F1668" s="72">
        <v>1</v>
      </c>
      <c r="G1668" s="72">
        <v>3</v>
      </c>
      <c r="H1668" s="72">
        <v>2</v>
      </c>
      <c r="I1668" s="72">
        <v>3</v>
      </c>
      <c r="J1668" s="72">
        <v>3</v>
      </c>
      <c r="K1668" s="72">
        <v>10</v>
      </c>
      <c r="L1668" s="72">
        <v>29</v>
      </c>
    </row>
    <row r="1669" spans="4:12" x14ac:dyDescent="0.25">
      <c r="D1669" s="66" t="s">
        <v>32007</v>
      </c>
      <c r="E1669" s="66" t="s">
        <v>6760</v>
      </c>
      <c r="F1669" s="72">
        <v>1</v>
      </c>
      <c r="G1669" s="72">
        <v>3</v>
      </c>
      <c r="H1669" s="72">
        <v>2</v>
      </c>
      <c r="I1669" s="72">
        <v>3</v>
      </c>
      <c r="J1669" s="72">
        <v>3</v>
      </c>
      <c r="K1669" s="72">
        <v>10</v>
      </c>
      <c r="L1669" s="72">
        <v>30</v>
      </c>
    </row>
    <row r="1670" spans="4:12" x14ac:dyDescent="0.25">
      <c r="D1670" s="66" t="s">
        <v>32008</v>
      </c>
      <c r="E1670" s="66" t="s">
        <v>6761</v>
      </c>
      <c r="F1670" s="72">
        <v>1</v>
      </c>
      <c r="G1670" s="72">
        <v>3</v>
      </c>
      <c r="H1670" s="72">
        <v>2</v>
      </c>
      <c r="I1670" s="72">
        <v>3</v>
      </c>
      <c r="J1670" s="72">
        <v>3</v>
      </c>
      <c r="K1670" s="72">
        <v>10</v>
      </c>
      <c r="L1670" s="72">
        <v>31</v>
      </c>
    </row>
    <row r="1671" spans="4:12" x14ac:dyDescent="0.25">
      <c r="D1671" s="66" t="s">
        <v>32009</v>
      </c>
      <c r="E1671" s="66" t="s">
        <v>6762</v>
      </c>
      <c r="F1671" s="72">
        <v>1</v>
      </c>
      <c r="G1671" s="72">
        <v>3</v>
      </c>
      <c r="H1671" s="72">
        <v>2</v>
      </c>
      <c r="I1671" s="72">
        <v>3</v>
      </c>
      <c r="J1671" s="72">
        <v>3</v>
      </c>
      <c r="K1671" s="72">
        <v>10</v>
      </c>
      <c r="L1671" s="72">
        <v>32</v>
      </c>
    </row>
    <row r="1672" spans="4:12" x14ac:dyDescent="0.25">
      <c r="D1672" s="66" t="s">
        <v>32010</v>
      </c>
      <c r="E1672" s="66" t="s">
        <v>6763</v>
      </c>
      <c r="F1672" s="72">
        <v>1</v>
      </c>
      <c r="G1672" s="72">
        <v>3</v>
      </c>
      <c r="H1672" s="72">
        <v>2</v>
      </c>
      <c r="I1672" s="72">
        <v>3</v>
      </c>
      <c r="J1672" s="72">
        <v>3</v>
      </c>
      <c r="K1672" s="72">
        <v>10</v>
      </c>
      <c r="L1672" s="72">
        <v>33</v>
      </c>
    </row>
    <row r="1673" spans="4:12" x14ac:dyDescent="0.25">
      <c r="D1673" s="66" t="s">
        <v>32011</v>
      </c>
      <c r="E1673" s="66" t="s">
        <v>6764</v>
      </c>
      <c r="F1673" s="72">
        <v>1</v>
      </c>
      <c r="G1673" s="72">
        <v>3</v>
      </c>
      <c r="H1673" s="72">
        <v>2</v>
      </c>
      <c r="I1673" s="72">
        <v>3</v>
      </c>
      <c r="J1673" s="72">
        <v>3</v>
      </c>
      <c r="K1673" s="72">
        <v>10</v>
      </c>
      <c r="L1673" s="72">
        <v>34</v>
      </c>
    </row>
    <row r="1674" spans="4:12" x14ac:dyDescent="0.25">
      <c r="D1674" s="66" t="s">
        <v>32012</v>
      </c>
      <c r="E1674" s="66" t="s">
        <v>580</v>
      </c>
      <c r="F1674" s="72">
        <v>1</v>
      </c>
      <c r="G1674" s="72">
        <v>3</v>
      </c>
      <c r="H1674" s="72">
        <v>2</v>
      </c>
      <c r="I1674" s="72">
        <v>3</v>
      </c>
      <c r="J1674" s="72">
        <v>3</v>
      </c>
      <c r="K1674" s="72">
        <v>10</v>
      </c>
      <c r="L1674" s="72">
        <v>35</v>
      </c>
    </row>
    <row r="1675" spans="4:12" x14ac:dyDescent="0.25">
      <c r="D1675" s="66" t="s">
        <v>32013</v>
      </c>
      <c r="E1675" s="66" t="s">
        <v>6765</v>
      </c>
      <c r="F1675" s="72">
        <v>1</v>
      </c>
      <c r="G1675" s="72">
        <v>3</v>
      </c>
      <c r="H1675" s="72">
        <v>2</v>
      </c>
      <c r="I1675" s="72">
        <v>3</v>
      </c>
      <c r="J1675" s="72">
        <v>3</v>
      </c>
      <c r="K1675" s="72">
        <v>10</v>
      </c>
      <c r="L1675" s="72">
        <v>36</v>
      </c>
    </row>
    <row r="1676" spans="4:12" x14ac:dyDescent="0.25">
      <c r="D1676" s="66" t="s">
        <v>32014</v>
      </c>
      <c r="E1676" s="66" t="s">
        <v>6766</v>
      </c>
      <c r="F1676" s="72">
        <v>1</v>
      </c>
      <c r="G1676" s="72">
        <v>3</v>
      </c>
      <c r="H1676" s="72">
        <v>2</v>
      </c>
      <c r="I1676" s="72">
        <v>3</v>
      </c>
      <c r="J1676" s="72">
        <v>3</v>
      </c>
      <c r="K1676" s="72">
        <v>10</v>
      </c>
      <c r="L1676" s="72">
        <v>37</v>
      </c>
    </row>
    <row r="1677" spans="4:12" x14ac:dyDescent="0.25">
      <c r="D1677" s="66" t="s">
        <v>32015</v>
      </c>
      <c r="E1677" s="66" t="s">
        <v>6767</v>
      </c>
      <c r="F1677" s="72">
        <v>1</v>
      </c>
      <c r="G1677" s="72">
        <v>3</v>
      </c>
      <c r="H1677" s="72">
        <v>2</v>
      </c>
      <c r="I1677" s="72">
        <v>3</v>
      </c>
      <c r="J1677" s="72">
        <v>3</v>
      </c>
      <c r="K1677" s="72">
        <v>11</v>
      </c>
      <c r="L1677" s="72">
        <v>1</v>
      </c>
    </row>
    <row r="1678" spans="4:12" x14ac:dyDescent="0.25">
      <c r="D1678" s="66" t="s">
        <v>32016</v>
      </c>
      <c r="E1678" s="66" t="s">
        <v>6768</v>
      </c>
      <c r="F1678" s="72">
        <v>1</v>
      </c>
      <c r="G1678" s="72">
        <v>3</v>
      </c>
      <c r="H1678" s="72">
        <v>2</v>
      </c>
      <c r="I1678" s="72">
        <v>3</v>
      </c>
      <c r="J1678" s="72">
        <v>3</v>
      </c>
      <c r="K1678" s="72">
        <v>11</v>
      </c>
      <c r="L1678" s="72">
        <v>2</v>
      </c>
    </row>
    <row r="1679" spans="4:12" x14ac:dyDescent="0.25">
      <c r="D1679" s="66" t="s">
        <v>32017</v>
      </c>
      <c r="E1679" s="66" t="s">
        <v>6769</v>
      </c>
      <c r="F1679" s="72">
        <v>1</v>
      </c>
      <c r="G1679" s="72">
        <v>3</v>
      </c>
      <c r="H1679" s="72">
        <v>2</v>
      </c>
      <c r="I1679" s="72">
        <v>3</v>
      </c>
      <c r="J1679" s="72">
        <v>3</v>
      </c>
      <c r="K1679" s="72">
        <v>11</v>
      </c>
      <c r="L1679" s="72">
        <v>3</v>
      </c>
    </row>
    <row r="1680" spans="4:12" x14ac:dyDescent="0.25">
      <c r="D1680" s="66" t="s">
        <v>32018</v>
      </c>
      <c r="E1680" s="66" t="s">
        <v>6770</v>
      </c>
      <c r="F1680" s="72">
        <v>1</v>
      </c>
      <c r="G1680" s="72">
        <v>3</v>
      </c>
      <c r="H1680" s="72">
        <v>2</v>
      </c>
      <c r="I1680" s="72">
        <v>3</v>
      </c>
      <c r="J1680" s="72">
        <v>3</v>
      </c>
      <c r="K1680" s="72">
        <v>11</v>
      </c>
      <c r="L1680" s="72">
        <v>4</v>
      </c>
    </row>
    <row r="1681" spans="4:12" x14ac:dyDescent="0.25">
      <c r="D1681" s="66" t="s">
        <v>32019</v>
      </c>
      <c r="E1681" s="66" t="s">
        <v>6771</v>
      </c>
      <c r="F1681" s="72">
        <v>1</v>
      </c>
      <c r="G1681" s="72">
        <v>3</v>
      </c>
      <c r="H1681" s="72">
        <v>2</v>
      </c>
      <c r="I1681" s="72">
        <v>3</v>
      </c>
      <c r="J1681" s="72">
        <v>3</v>
      </c>
      <c r="K1681" s="72">
        <v>11</v>
      </c>
      <c r="L1681" s="72">
        <v>5</v>
      </c>
    </row>
    <row r="1682" spans="4:12" x14ac:dyDescent="0.25">
      <c r="D1682" s="66" t="s">
        <v>32020</v>
      </c>
      <c r="E1682" s="66" t="s">
        <v>6772</v>
      </c>
      <c r="F1682" s="72">
        <v>1</v>
      </c>
      <c r="G1682" s="72">
        <v>3</v>
      </c>
      <c r="H1682" s="72">
        <v>2</v>
      </c>
      <c r="I1682" s="72">
        <v>3</v>
      </c>
      <c r="J1682" s="72">
        <v>3</v>
      </c>
      <c r="K1682" s="72">
        <v>11</v>
      </c>
      <c r="L1682" s="72">
        <v>6</v>
      </c>
    </row>
    <row r="1683" spans="4:12" x14ac:dyDescent="0.25">
      <c r="D1683" s="66" t="s">
        <v>32021</v>
      </c>
      <c r="E1683" s="66" t="s">
        <v>581</v>
      </c>
      <c r="F1683" s="72">
        <v>1</v>
      </c>
      <c r="G1683" s="72">
        <v>3</v>
      </c>
      <c r="H1683" s="72">
        <v>2</v>
      </c>
      <c r="I1683" s="72">
        <v>3</v>
      </c>
      <c r="J1683" s="72">
        <v>3</v>
      </c>
      <c r="K1683" s="72">
        <v>11</v>
      </c>
      <c r="L1683" s="72">
        <v>7</v>
      </c>
    </row>
    <row r="1684" spans="4:12" x14ac:dyDescent="0.25">
      <c r="D1684" s="66" t="s">
        <v>32022</v>
      </c>
      <c r="E1684" s="66" t="s">
        <v>6773</v>
      </c>
      <c r="F1684" s="72">
        <v>1</v>
      </c>
      <c r="G1684" s="72">
        <v>3</v>
      </c>
      <c r="H1684" s="72">
        <v>2</v>
      </c>
      <c r="I1684" s="72">
        <v>3</v>
      </c>
      <c r="J1684" s="72">
        <v>3</v>
      </c>
      <c r="K1684" s="72">
        <v>11</v>
      </c>
      <c r="L1684" s="72">
        <v>8</v>
      </c>
    </row>
    <row r="1685" spans="4:12" x14ac:dyDescent="0.25">
      <c r="D1685" s="66" t="s">
        <v>32023</v>
      </c>
      <c r="E1685" s="66" t="s">
        <v>582</v>
      </c>
      <c r="F1685" s="72">
        <v>1</v>
      </c>
      <c r="G1685" s="72">
        <v>3</v>
      </c>
      <c r="H1685" s="72">
        <v>2</v>
      </c>
      <c r="I1685" s="72">
        <v>3</v>
      </c>
      <c r="J1685" s="72">
        <v>3</v>
      </c>
      <c r="K1685" s="72">
        <v>11</v>
      </c>
      <c r="L1685" s="72">
        <v>9</v>
      </c>
    </row>
    <row r="1686" spans="4:12" x14ac:dyDescent="0.25">
      <c r="D1686" s="66" t="s">
        <v>32024</v>
      </c>
      <c r="E1686" s="66" t="s">
        <v>6774</v>
      </c>
      <c r="F1686" s="72">
        <v>1</v>
      </c>
      <c r="G1686" s="72">
        <v>3</v>
      </c>
      <c r="H1686" s="72">
        <v>2</v>
      </c>
      <c r="I1686" s="72">
        <v>3</v>
      </c>
      <c r="J1686" s="72">
        <v>3</v>
      </c>
      <c r="K1686" s="72">
        <v>11</v>
      </c>
      <c r="L1686" s="72">
        <v>10</v>
      </c>
    </row>
    <row r="1687" spans="4:12" x14ac:dyDescent="0.25">
      <c r="D1687" s="66" t="s">
        <v>32025</v>
      </c>
      <c r="E1687" s="66" t="s">
        <v>6775</v>
      </c>
      <c r="F1687" s="72">
        <v>1</v>
      </c>
      <c r="G1687" s="72">
        <v>3</v>
      </c>
      <c r="H1687" s="72">
        <v>2</v>
      </c>
      <c r="I1687" s="72">
        <v>3</v>
      </c>
      <c r="J1687" s="72">
        <v>3</v>
      </c>
      <c r="K1687" s="72">
        <v>11</v>
      </c>
      <c r="L1687" s="72">
        <v>11</v>
      </c>
    </row>
    <row r="1688" spans="4:12" x14ac:dyDescent="0.25">
      <c r="D1688" s="66" t="s">
        <v>32026</v>
      </c>
      <c r="E1688" s="66" t="s">
        <v>6776</v>
      </c>
      <c r="F1688" s="72">
        <v>1</v>
      </c>
      <c r="G1688" s="72">
        <v>3</v>
      </c>
      <c r="H1688" s="72">
        <v>2</v>
      </c>
      <c r="I1688" s="72">
        <v>3</v>
      </c>
      <c r="J1688" s="72">
        <v>3</v>
      </c>
      <c r="K1688" s="72">
        <v>11</v>
      </c>
      <c r="L1688" s="72">
        <v>12</v>
      </c>
    </row>
    <row r="1689" spans="4:12" x14ac:dyDescent="0.25">
      <c r="D1689" s="66" t="s">
        <v>32027</v>
      </c>
      <c r="E1689" s="66" t="s">
        <v>6777</v>
      </c>
      <c r="F1689" s="72">
        <v>1</v>
      </c>
      <c r="G1689" s="72">
        <v>3</v>
      </c>
      <c r="H1689" s="72">
        <v>2</v>
      </c>
      <c r="I1689" s="72">
        <v>3</v>
      </c>
      <c r="J1689" s="72">
        <v>3</v>
      </c>
      <c r="K1689" s="72">
        <v>11</v>
      </c>
      <c r="L1689" s="72">
        <v>13</v>
      </c>
    </row>
    <row r="1690" spans="4:12" x14ac:dyDescent="0.25">
      <c r="D1690" s="66" t="s">
        <v>32028</v>
      </c>
      <c r="E1690" s="66" t="s">
        <v>6778</v>
      </c>
      <c r="F1690" s="72">
        <v>1</v>
      </c>
      <c r="G1690" s="72">
        <v>3</v>
      </c>
      <c r="H1690" s="72">
        <v>2</v>
      </c>
      <c r="I1690" s="72">
        <v>3</v>
      </c>
      <c r="J1690" s="72">
        <v>3</v>
      </c>
      <c r="K1690" s="72">
        <v>11</v>
      </c>
      <c r="L1690" s="72">
        <v>14</v>
      </c>
    </row>
    <row r="1691" spans="4:12" x14ac:dyDescent="0.25">
      <c r="D1691" s="66" t="s">
        <v>32029</v>
      </c>
      <c r="E1691" s="66" t="s">
        <v>583</v>
      </c>
      <c r="F1691" s="72">
        <v>1</v>
      </c>
      <c r="G1691" s="72">
        <v>3</v>
      </c>
      <c r="H1691" s="72">
        <v>2</v>
      </c>
      <c r="I1691" s="72">
        <v>3</v>
      </c>
      <c r="J1691" s="72">
        <v>3</v>
      </c>
      <c r="K1691" s="72">
        <v>11</v>
      </c>
      <c r="L1691" s="72">
        <v>15</v>
      </c>
    </row>
    <row r="1692" spans="4:12" x14ac:dyDescent="0.25">
      <c r="D1692" s="66" t="s">
        <v>32030</v>
      </c>
      <c r="E1692" s="66" t="s">
        <v>584</v>
      </c>
      <c r="F1692" s="72">
        <v>1</v>
      </c>
      <c r="G1692" s="72">
        <v>3</v>
      </c>
      <c r="H1692" s="72">
        <v>2</v>
      </c>
      <c r="I1692" s="72">
        <v>3</v>
      </c>
      <c r="J1692" s="72">
        <v>3</v>
      </c>
      <c r="K1692" s="72">
        <v>11</v>
      </c>
      <c r="L1692" s="72">
        <v>16</v>
      </c>
    </row>
    <row r="1693" spans="4:12" x14ac:dyDescent="0.25">
      <c r="D1693" s="66" t="s">
        <v>32031</v>
      </c>
      <c r="E1693" s="66" t="s">
        <v>6779</v>
      </c>
      <c r="F1693" s="72">
        <v>1</v>
      </c>
      <c r="G1693" s="72">
        <v>3</v>
      </c>
      <c r="H1693" s="72">
        <v>2</v>
      </c>
      <c r="I1693" s="72">
        <v>3</v>
      </c>
      <c r="J1693" s="72">
        <v>3</v>
      </c>
      <c r="K1693" s="72">
        <v>11</v>
      </c>
      <c r="L1693" s="72">
        <v>17</v>
      </c>
    </row>
    <row r="1694" spans="4:12" x14ac:dyDescent="0.25">
      <c r="D1694" s="66" t="s">
        <v>32032</v>
      </c>
      <c r="E1694" s="66" t="s">
        <v>6780</v>
      </c>
      <c r="F1694" s="72">
        <v>1</v>
      </c>
      <c r="G1694" s="72">
        <v>3</v>
      </c>
      <c r="H1694" s="72">
        <v>2</v>
      </c>
      <c r="I1694" s="72">
        <v>3</v>
      </c>
      <c r="J1694" s="72">
        <v>3</v>
      </c>
      <c r="K1694" s="72">
        <v>11</v>
      </c>
      <c r="L1694" s="72">
        <v>18</v>
      </c>
    </row>
    <row r="1695" spans="4:12" x14ac:dyDescent="0.25">
      <c r="D1695" s="66" t="s">
        <v>32033</v>
      </c>
      <c r="E1695" s="66" t="s">
        <v>6781</v>
      </c>
      <c r="F1695" s="72">
        <v>1</v>
      </c>
      <c r="G1695" s="72">
        <v>3</v>
      </c>
      <c r="H1695" s="72">
        <v>2</v>
      </c>
      <c r="I1695" s="72">
        <v>3</v>
      </c>
      <c r="J1695" s="72">
        <v>3</v>
      </c>
      <c r="K1695" s="72">
        <v>11</v>
      </c>
      <c r="L1695" s="72">
        <v>19</v>
      </c>
    </row>
    <row r="1696" spans="4:12" x14ac:dyDescent="0.25">
      <c r="D1696" s="66" t="s">
        <v>32034</v>
      </c>
      <c r="E1696" s="66" t="s">
        <v>6782</v>
      </c>
      <c r="F1696" s="72">
        <v>1</v>
      </c>
      <c r="G1696" s="72">
        <v>3</v>
      </c>
      <c r="H1696" s="72">
        <v>2</v>
      </c>
      <c r="I1696" s="72">
        <v>3</v>
      </c>
      <c r="J1696" s="72">
        <v>3</v>
      </c>
      <c r="K1696" s="72">
        <v>12</v>
      </c>
      <c r="L1696" s="72">
        <v>1</v>
      </c>
    </row>
    <row r="1697" spans="4:12" x14ac:dyDescent="0.25">
      <c r="D1697" s="66" t="s">
        <v>32035</v>
      </c>
      <c r="E1697" s="66" t="s">
        <v>6783</v>
      </c>
      <c r="F1697" s="72">
        <v>1</v>
      </c>
      <c r="G1697" s="72">
        <v>3</v>
      </c>
      <c r="H1697" s="72">
        <v>2</v>
      </c>
      <c r="I1697" s="72">
        <v>3</v>
      </c>
      <c r="J1697" s="72">
        <v>3</v>
      </c>
      <c r="K1697" s="72">
        <v>12</v>
      </c>
      <c r="L1697" s="72">
        <v>2</v>
      </c>
    </row>
    <row r="1698" spans="4:12" x14ac:dyDescent="0.25">
      <c r="D1698" s="66" t="s">
        <v>32036</v>
      </c>
      <c r="E1698" s="66" t="s">
        <v>6784</v>
      </c>
      <c r="F1698" s="72">
        <v>1</v>
      </c>
      <c r="G1698" s="72">
        <v>3</v>
      </c>
      <c r="H1698" s="72">
        <v>2</v>
      </c>
      <c r="I1698" s="72">
        <v>3</v>
      </c>
      <c r="J1698" s="72">
        <v>3</v>
      </c>
      <c r="K1698" s="72">
        <v>12</v>
      </c>
      <c r="L1698" s="72">
        <v>3</v>
      </c>
    </row>
    <row r="1699" spans="4:12" x14ac:dyDescent="0.25">
      <c r="D1699" s="66" t="s">
        <v>32037</v>
      </c>
      <c r="E1699" s="66" t="s">
        <v>6785</v>
      </c>
      <c r="F1699" s="72">
        <v>1</v>
      </c>
      <c r="G1699" s="72">
        <v>3</v>
      </c>
      <c r="H1699" s="72">
        <v>2</v>
      </c>
      <c r="I1699" s="72">
        <v>3</v>
      </c>
      <c r="J1699" s="72">
        <v>3</v>
      </c>
      <c r="K1699" s="72">
        <v>13</v>
      </c>
      <c r="L1699" s="72">
        <v>1</v>
      </c>
    </row>
    <row r="1700" spans="4:12" x14ac:dyDescent="0.25">
      <c r="D1700" s="66" t="s">
        <v>32038</v>
      </c>
      <c r="E1700" s="66" t="s">
        <v>6786</v>
      </c>
      <c r="F1700" s="72">
        <v>1</v>
      </c>
      <c r="G1700" s="72">
        <v>3</v>
      </c>
      <c r="H1700" s="72">
        <v>2</v>
      </c>
      <c r="I1700" s="72">
        <v>3</v>
      </c>
      <c r="J1700" s="72">
        <v>3</v>
      </c>
      <c r="K1700" s="72">
        <v>13</v>
      </c>
      <c r="L1700" s="72">
        <v>2</v>
      </c>
    </row>
    <row r="1701" spans="4:12" x14ac:dyDescent="0.25">
      <c r="D1701" s="66" t="s">
        <v>32039</v>
      </c>
      <c r="E1701" s="66" t="s">
        <v>39</v>
      </c>
      <c r="F1701" s="72">
        <v>1</v>
      </c>
      <c r="G1701" s="72">
        <v>3</v>
      </c>
      <c r="H1701" s="72">
        <v>2</v>
      </c>
      <c r="I1701" s="72">
        <v>3</v>
      </c>
      <c r="J1701" s="72">
        <v>3</v>
      </c>
      <c r="K1701" s="72">
        <v>14</v>
      </c>
      <c r="L1701" s="72">
        <v>1</v>
      </c>
    </row>
    <row r="1702" spans="4:12" x14ac:dyDescent="0.25">
      <c r="D1702" s="66" t="s">
        <v>32040</v>
      </c>
      <c r="E1702" s="66" t="s">
        <v>6787</v>
      </c>
      <c r="F1702" s="72">
        <v>1</v>
      </c>
      <c r="G1702" s="72">
        <v>3</v>
      </c>
      <c r="H1702" s="72">
        <v>2</v>
      </c>
      <c r="I1702" s="72">
        <v>3</v>
      </c>
      <c r="J1702" s="72">
        <v>3</v>
      </c>
      <c r="K1702" s="72">
        <v>14</v>
      </c>
      <c r="L1702" s="72">
        <v>2</v>
      </c>
    </row>
    <row r="1703" spans="4:12" x14ac:dyDescent="0.25">
      <c r="D1703" s="66" t="s">
        <v>32041</v>
      </c>
      <c r="E1703" s="66" t="s">
        <v>6788</v>
      </c>
      <c r="F1703" s="72">
        <v>1</v>
      </c>
      <c r="G1703" s="72">
        <v>3</v>
      </c>
      <c r="H1703" s="72">
        <v>2</v>
      </c>
      <c r="I1703" s="72">
        <v>3</v>
      </c>
      <c r="J1703" s="72">
        <v>3</v>
      </c>
      <c r="K1703" s="72">
        <v>14</v>
      </c>
      <c r="L1703" s="72">
        <v>3</v>
      </c>
    </row>
    <row r="1704" spans="4:12" x14ac:dyDescent="0.25">
      <c r="D1704" s="66" t="s">
        <v>32042</v>
      </c>
      <c r="E1704" s="66" t="s">
        <v>6789</v>
      </c>
      <c r="F1704" s="72">
        <v>1</v>
      </c>
      <c r="G1704" s="72">
        <v>3</v>
      </c>
      <c r="H1704" s="72">
        <v>2</v>
      </c>
      <c r="I1704" s="72">
        <v>3</v>
      </c>
      <c r="J1704" s="72">
        <v>3</v>
      </c>
      <c r="K1704" s="72">
        <v>14</v>
      </c>
      <c r="L1704" s="72">
        <v>4</v>
      </c>
    </row>
    <row r="1705" spans="4:12" x14ac:dyDescent="0.25">
      <c r="D1705" s="66" t="s">
        <v>32043</v>
      </c>
      <c r="E1705" s="66" t="s">
        <v>6790</v>
      </c>
      <c r="F1705" s="72">
        <v>1</v>
      </c>
      <c r="G1705" s="72">
        <v>3</v>
      </c>
      <c r="H1705" s="72">
        <v>2</v>
      </c>
      <c r="I1705" s="72">
        <v>3</v>
      </c>
      <c r="J1705" s="72">
        <v>3</v>
      </c>
      <c r="K1705" s="72">
        <v>14</v>
      </c>
      <c r="L1705" s="72">
        <v>5</v>
      </c>
    </row>
    <row r="1706" spans="4:12" x14ac:dyDescent="0.25">
      <c r="D1706" s="66" t="s">
        <v>32044</v>
      </c>
      <c r="E1706" s="66" t="s">
        <v>6791</v>
      </c>
      <c r="F1706" s="72">
        <v>1</v>
      </c>
      <c r="G1706" s="72">
        <v>3</v>
      </c>
      <c r="H1706" s="72">
        <v>2</v>
      </c>
      <c r="I1706" s="72">
        <v>3</v>
      </c>
      <c r="J1706" s="72">
        <v>3</v>
      </c>
      <c r="K1706" s="72">
        <v>14</v>
      </c>
      <c r="L1706" s="72">
        <v>6</v>
      </c>
    </row>
    <row r="1707" spans="4:12" x14ac:dyDescent="0.25">
      <c r="D1707" s="66" t="s">
        <v>32045</v>
      </c>
      <c r="E1707" s="66" t="s">
        <v>585</v>
      </c>
      <c r="F1707" s="72">
        <v>1</v>
      </c>
      <c r="G1707" s="72">
        <v>3</v>
      </c>
      <c r="H1707" s="72">
        <v>2</v>
      </c>
      <c r="I1707" s="72">
        <v>3</v>
      </c>
      <c r="J1707" s="72">
        <v>3</v>
      </c>
      <c r="K1707" s="72">
        <v>14</v>
      </c>
      <c r="L1707" s="72">
        <v>7</v>
      </c>
    </row>
    <row r="1708" spans="4:12" x14ac:dyDescent="0.25">
      <c r="D1708" s="66" t="s">
        <v>32046</v>
      </c>
      <c r="E1708" s="66" t="s">
        <v>6792</v>
      </c>
      <c r="F1708" s="72">
        <v>1</v>
      </c>
      <c r="G1708" s="72">
        <v>3</v>
      </c>
      <c r="H1708" s="72">
        <v>2</v>
      </c>
      <c r="I1708" s="72">
        <v>3</v>
      </c>
      <c r="J1708" s="72">
        <v>3</v>
      </c>
      <c r="K1708" s="72">
        <v>14</v>
      </c>
      <c r="L1708" s="72">
        <v>8</v>
      </c>
    </row>
    <row r="1709" spans="4:12" x14ac:dyDescent="0.25">
      <c r="D1709" s="66" t="s">
        <v>32047</v>
      </c>
      <c r="E1709" s="66" t="s">
        <v>6793</v>
      </c>
      <c r="F1709" s="72">
        <v>1</v>
      </c>
      <c r="G1709" s="72">
        <v>3</v>
      </c>
      <c r="H1709" s="72">
        <v>2</v>
      </c>
      <c r="I1709" s="72">
        <v>3</v>
      </c>
      <c r="J1709" s="72">
        <v>3</v>
      </c>
      <c r="K1709" s="72">
        <v>15</v>
      </c>
      <c r="L1709" s="72">
        <v>1</v>
      </c>
    </row>
    <row r="1710" spans="4:12" x14ac:dyDescent="0.25">
      <c r="D1710" s="66" t="s">
        <v>32048</v>
      </c>
      <c r="E1710" s="66" t="s">
        <v>6794</v>
      </c>
      <c r="F1710" s="72">
        <v>1</v>
      </c>
      <c r="G1710" s="72">
        <v>3</v>
      </c>
      <c r="H1710" s="72">
        <v>2</v>
      </c>
      <c r="I1710" s="72">
        <v>3</v>
      </c>
      <c r="J1710" s="72">
        <v>3</v>
      </c>
      <c r="K1710" s="72">
        <v>15</v>
      </c>
      <c r="L1710" s="72">
        <v>2</v>
      </c>
    </row>
    <row r="1711" spans="4:12" x14ac:dyDescent="0.25">
      <c r="D1711" s="66" t="s">
        <v>32049</v>
      </c>
      <c r="E1711" s="66" t="s">
        <v>6795</v>
      </c>
      <c r="F1711" s="72">
        <v>1</v>
      </c>
      <c r="G1711" s="72">
        <v>3</v>
      </c>
      <c r="H1711" s="72">
        <v>2</v>
      </c>
      <c r="I1711" s="72">
        <v>3</v>
      </c>
      <c r="J1711" s="72">
        <v>3</v>
      </c>
      <c r="K1711" s="72">
        <v>16</v>
      </c>
      <c r="L1711" s="72">
        <v>1</v>
      </c>
    </row>
    <row r="1712" spans="4:12" x14ac:dyDescent="0.25">
      <c r="D1712" s="66" t="s">
        <v>32050</v>
      </c>
      <c r="E1712" s="66" t="s">
        <v>6796</v>
      </c>
      <c r="F1712" s="72">
        <v>1</v>
      </c>
      <c r="G1712" s="72">
        <v>3</v>
      </c>
      <c r="H1712" s="72">
        <v>2</v>
      </c>
      <c r="I1712" s="72">
        <v>3</v>
      </c>
      <c r="J1712" s="72">
        <v>3</v>
      </c>
      <c r="K1712" s="72">
        <v>16</v>
      </c>
      <c r="L1712" s="72">
        <v>2</v>
      </c>
    </row>
    <row r="1713" spans="4:12" x14ac:dyDescent="0.25">
      <c r="D1713" s="66" t="s">
        <v>32051</v>
      </c>
      <c r="E1713" s="66" t="s">
        <v>6797</v>
      </c>
      <c r="F1713" s="72">
        <v>1</v>
      </c>
      <c r="G1713" s="72">
        <v>3</v>
      </c>
      <c r="H1713" s="72">
        <v>2</v>
      </c>
      <c r="I1713" s="72">
        <v>3</v>
      </c>
      <c r="J1713" s="72">
        <v>3</v>
      </c>
      <c r="K1713" s="72">
        <v>16</v>
      </c>
      <c r="L1713" s="72">
        <v>3</v>
      </c>
    </row>
    <row r="1714" spans="4:12" x14ac:dyDescent="0.25">
      <c r="D1714" s="66" t="s">
        <v>32052</v>
      </c>
      <c r="E1714" s="66" t="s">
        <v>6798</v>
      </c>
      <c r="F1714" s="72">
        <v>1</v>
      </c>
      <c r="G1714" s="72">
        <v>3</v>
      </c>
      <c r="H1714" s="72">
        <v>2</v>
      </c>
      <c r="I1714" s="72">
        <v>3</v>
      </c>
      <c r="J1714" s="72">
        <v>3</v>
      </c>
      <c r="K1714" s="72">
        <v>16</v>
      </c>
      <c r="L1714" s="72">
        <v>4</v>
      </c>
    </row>
    <row r="1715" spans="4:12" x14ac:dyDescent="0.25">
      <c r="D1715" s="66" t="s">
        <v>32053</v>
      </c>
      <c r="E1715" s="66" t="s">
        <v>6799</v>
      </c>
      <c r="F1715" s="72">
        <v>1</v>
      </c>
      <c r="G1715" s="72">
        <v>3</v>
      </c>
      <c r="H1715" s="72">
        <v>2</v>
      </c>
      <c r="I1715" s="72">
        <v>3</v>
      </c>
      <c r="J1715" s="72">
        <v>3</v>
      </c>
      <c r="K1715" s="72">
        <v>16</v>
      </c>
      <c r="L1715" s="72">
        <v>5</v>
      </c>
    </row>
    <row r="1716" spans="4:12" x14ac:dyDescent="0.25">
      <c r="D1716" s="66" t="s">
        <v>32054</v>
      </c>
      <c r="E1716" s="66" t="s">
        <v>6800</v>
      </c>
      <c r="F1716" s="72">
        <v>1</v>
      </c>
      <c r="G1716" s="72">
        <v>3</v>
      </c>
      <c r="H1716" s="72">
        <v>2</v>
      </c>
      <c r="I1716" s="72">
        <v>3</v>
      </c>
      <c r="J1716" s="72">
        <v>3</v>
      </c>
      <c r="K1716" s="72">
        <v>16</v>
      </c>
      <c r="L1716" s="72">
        <v>6</v>
      </c>
    </row>
    <row r="1717" spans="4:12" x14ac:dyDescent="0.25">
      <c r="D1717" s="66" t="s">
        <v>32055</v>
      </c>
      <c r="E1717" s="66" t="s">
        <v>6801</v>
      </c>
      <c r="F1717" s="72">
        <v>1</v>
      </c>
      <c r="G1717" s="72">
        <v>3</v>
      </c>
      <c r="H1717" s="72">
        <v>2</v>
      </c>
      <c r="I1717" s="72">
        <v>3</v>
      </c>
      <c r="J1717" s="72">
        <v>3</v>
      </c>
      <c r="K1717" s="72">
        <v>16</v>
      </c>
      <c r="L1717" s="72">
        <v>7</v>
      </c>
    </row>
    <row r="1718" spans="4:12" x14ac:dyDescent="0.25">
      <c r="D1718" s="66" t="s">
        <v>32056</v>
      </c>
      <c r="E1718" s="66" t="s">
        <v>6802</v>
      </c>
      <c r="F1718" s="72">
        <v>1</v>
      </c>
      <c r="G1718" s="72">
        <v>3</v>
      </c>
      <c r="H1718" s="72">
        <v>2</v>
      </c>
      <c r="I1718" s="72">
        <v>3</v>
      </c>
      <c r="J1718" s="72">
        <v>3</v>
      </c>
      <c r="K1718" s="72">
        <v>16</v>
      </c>
      <c r="L1718" s="72">
        <v>8</v>
      </c>
    </row>
    <row r="1719" spans="4:12" x14ac:dyDescent="0.25">
      <c r="D1719" s="66" t="s">
        <v>32057</v>
      </c>
      <c r="E1719" s="66" t="s">
        <v>6803</v>
      </c>
      <c r="F1719" s="72">
        <v>1</v>
      </c>
      <c r="G1719" s="72">
        <v>3</v>
      </c>
      <c r="H1719" s="72">
        <v>2</v>
      </c>
      <c r="I1719" s="72">
        <v>3</v>
      </c>
      <c r="J1719" s="72">
        <v>3</v>
      </c>
      <c r="K1719" s="72">
        <v>16</v>
      </c>
      <c r="L1719" s="72">
        <v>9</v>
      </c>
    </row>
    <row r="1720" spans="4:12" x14ac:dyDescent="0.25">
      <c r="D1720" s="66" t="s">
        <v>32058</v>
      </c>
      <c r="E1720" s="66" t="s">
        <v>6804</v>
      </c>
      <c r="F1720" s="72">
        <v>1</v>
      </c>
      <c r="G1720" s="72">
        <v>3</v>
      </c>
      <c r="H1720" s="72">
        <v>2</v>
      </c>
      <c r="I1720" s="72">
        <v>3</v>
      </c>
      <c r="J1720" s="72">
        <v>3</v>
      </c>
      <c r="K1720" s="72">
        <v>16</v>
      </c>
      <c r="L1720" s="72">
        <v>10</v>
      </c>
    </row>
    <row r="1721" spans="4:12" x14ac:dyDescent="0.25">
      <c r="D1721" s="66" t="s">
        <v>32059</v>
      </c>
      <c r="E1721" s="66" t="s">
        <v>6805</v>
      </c>
      <c r="F1721" s="72">
        <v>1</v>
      </c>
      <c r="G1721" s="72">
        <v>3</v>
      </c>
      <c r="H1721" s="72">
        <v>2</v>
      </c>
      <c r="I1721" s="72">
        <v>3</v>
      </c>
      <c r="J1721" s="72">
        <v>3</v>
      </c>
      <c r="K1721" s="72">
        <v>16</v>
      </c>
      <c r="L1721" s="72">
        <v>11</v>
      </c>
    </row>
    <row r="1722" spans="4:12" x14ac:dyDescent="0.25">
      <c r="D1722" s="66" t="s">
        <v>32060</v>
      </c>
      <c r="E1722" s="66" t="s">
        <v>6806</v>
      </c>
      <c r="F1722" s="72">
        <v>1</v>
      </c>
      <c r="G1722" s="72">
        <v>3</v>
      </c>
      <c r="H1722" s="72">
        <v>2</v>
      </c>
      <c r="I1722" s="72">
        <v>3</v>
      </c>
      <c r="J1722" s="72">
        <v>3</v>
      </c>
      <c r="K1722" s="72">
        <v>16</v>
      </c>
      <c r="L1722" s="72">
        <v>12</v>
      </c>
    </row>
    <row r="1723" spans="4:12" x14ac:dyDescent="0.25">
      <c r="D1723" s="66" t="s">
        <v>32061</v>
      </c>
      <c r="E1723" s="66" t="s">
        <v>6807</v>
      </c>
      <c r="F1723" s="72">
        <v>1</v>
      </c>
      <c r="G1723" s="72">
        <v>3</v>
      </c>
      <c r="H1723" s="72">
        <v>2</v>
      </c>
      <c r="I1723" s="72">
        <v>3</v>
      </c>
      <c r="J1723" s="72">
        <v>3</v>
      </c>
      <c r="K1723" s="72">
        <v>16</v>
      </c>
      <c r="L1723" s="72">
        <v>13</v>
      </c>
    </row>
    <row r="1724" spans="4:12" x14ac:dyDescent="0.25">
      <c r="D1724" s="66" t="s">
        <v>32062</v>
      </c>
      <c r="E1724" s="66" t="s">
        <v>6808</v>
      </c>
      <c r="F1724" s="72">
        <v>1</v>
      </c>
      <c r="G1724" s="72">
        <v>3</v>
      </c>
      <c r="H1724" s="72">
        <v>2</v>
      </c>
      <c r="I1724" s="72">
        <v>3</v>
      </c>
      <c r="J1724" s="72">
        <v>3</v>
      </c>
      <c r="K1724" s="72">
        <v>16</v>
      </c>
      <c r="L1724" s="72">
        <v>14</v>
      </c>
    </row>
    <row r="1725" spans="4:12" x14ac:dyDescent="0.25">
      <c r="D1725" s="66" t="s">
        <v>32063</v>
      </c>
      <c r="E1725" s="66" t="s">
        <v>6809</v>
      </c>
      <c r="F1725" s="72">
        <v>1</v>
      </c>
      <c r="G1725" s="72">
        <v>3</v>
      </c>
      <c r="H1725" s="72">
        <v>2</v>
      </c>
      <c r="I1725" s="72">
        <v>3</v>
      </c>
      <c r="J1725" s="72">
        <v>3</v>
      </c>
      <c r="K1725" s="72">
        <v>16</v>
      </c>
      <c r="L1725" s="72">
        <v>15</v>
      </c>
    </row>
    <row r="1726" spans="4:12" x14ac:dyDescent="0.25">
      <c r="D1726" s="66" t="s">
        <v>32064</v>
      </c>
      <c r="E1726" s="66" t="s">
        <v>6810</v>
      </c>
      <c r="F1726" s="72">
        <v>1</v>
      </c>
      <c r="G1726" s="72">
        <v>3</v>
      </c>
      <c r="H1726" s="72">
        <v>2</v>
      </c>
      <c r="I1726" s="72">
        <v>3</v>
      </c>
      <c r="J1726" s="72">
        <v>3</v>
      </c>
      <c r="K1726" s="72">
        <v>16</v>
      </c>
      <c r="L1726" s="72">
        <v>16</v>
      </c>
    </row>
    <row r="1727" spans="4:12" x14ac:dyDescent="0.25">
      <c r="D1727" s="66" t="s">
        <v>32065</v>
      </c>
      <c r="E1727" s="66" t="s">
        <v>2675</v>
      </c>
      <c r="F1727" s="72">
        <v>1</v>
      </c>
      <c r="G1727" s="72">
        <v>3</v>
      </c>
      <c r="H1727" s="72">
        <v>2</v>
      </c>
      <c r="I1727" s="72">
        <v>3</v>
      </c>
      <c r="J1727" s="72">
        <v>3</v>
      </c>
      <c r="K1727" s="72">
        <v>16</v>
      </c>
      <c r="L1727" s="72">
        <v>17</v>
      </c>
    </row>
    <row r="1728" spans="4:12" x14ac:dyDescent="0.25">
      <c r="D1728" s="66" t="s">
        <v>32066</v>
      </c>
      <c r="E1728" s="66" t="s">
        <v>6811</v>
      </c>
      <c r="F1728" s="72">
        <v>1</v>
      </c>
      <c r="G1728" s="72">
        <v>3</v>
      </c>
      <c r="H1728" s="72">
        <v>2</v>
      </c>
      <c r="I1728" s="72">
        <v>3</v>
      </c>
      <c r="J1728" s="72">
        <v>3</v>
      </c>
      <c r="K1728" s="72">
        <v>16</v>
      </c>
      <c r="L1728" s="72">
        <v>18</v>
      </c>
    </row>
    <row r="1729" spans="4:12" x14ac:dyDescent="0.25">
      <c r="D1729" s="66" t="s">
        <v>32067</v>
      </c>
      <c r="E1729" s="66" t="s">
        <v>6812</v>
      </c>
      <c r="F1729" s="72">
        <v>1</v>
      </c>
      <c r="G1729" s="72">
        <v>3</v>
      </c>
      <c r="H1729" s="72">
        <v>2</v>
      </c>
      <c r="I1729" s="72">
        <v>3</v>
      </c>
      <c r="J1729" s="72">
        <v>3</v>
      </c>
      <c r="K1729" s="72">
        <v>16</v>
      </c>
      <c r="L1729" s="72">
        <v>19</v>
      </c>
    </row>
    <row r="1730" spans="4:12" x14ac:dyDescent="0.25">
      <c r="D1730" s="66" t="s">
        <v>32068</v>
      </c>
      <c r="E1730" s="66" t="s">
        <v>6813</v>
      </c>
      <c r="F1730" s="72">
        <v>1</v>
      </c>
      <c r="G1730" s="72">
        <v>3</v>
      </c>
      <c r="H1730" s="72">
        <v>2</v>
      </c>
      <c r="I1730" s="72">
        <v>3</v>
      </c>
      <c r="J1730" s="72">
        <v>3</v>
      </c>
      <c r="K1730" s="72">
        <v>16</v>
      </c>
      <c r="L1730" s="72">
        <v>20</v>
      </c>
    </row>
    <row r="1731" spans="4:12" x14ac:dyDescent="0.25">
      <c r="D1731" s="66" t="s">
        <v>32069</v>
      </c>
      <c r="E1731" s="66" t="s">
        <v>6814</v>
      </c>
      <c r="F1731" s="72">
        <v>1</v>
      </c>
      <c r="G1731" s="72">
        <v>3</v>
      </c>
      <c r="H1731" s="72">
        <v>2</v>
      </c>
      <c r="I1731" s="72">
        <v>3</v>
      </c>
      <c r="J1731" s="72">
        <v>3</v>
      </c>
      <c r="K1731" s="72">
        <v>16</v>
      </c>
      <c r="L1731" s="72">
        <v>21</v>
      </c>
    </row>
    <row r="1732" spans="4:12" x14ac:dyDescent="0.25">
      <c r="D1732" s="66" t="s">
        <v>32070</v>
      </c>
      <c r="E1732" s="66" t="s">
        <v>6815</v>
      </c>
      <c r="F1732" s="72">
        <v>1</v>
      </c>
      <c r="G1732" s="72">
        <v>3</v>
      </c>
      <c r="H1732" s="72">
        <v>2</v>
      </c>
      <c r="I1732" s="72">
        <v>3</v>
      </c>
      <c r="J1732" s="72">
        <v>3</v>
      </c>
      <c r="K1732" s="72">
        <v>16</v>
      </c>
      <c r="L1732" s="72">
        <v>22</v>
      </c>
    </row>
    <row r="1733" spans="4:12" x14ac:dyDescent="0.25">
      <c r="D1733" s="66" t="s">
        <v>32071</v>
      </c>
      <c r="E1733" s="66" t="s">
        <v>6816</v>
      </c>
      <c r="F1733" s="72">
        <v>1</v>
      </c>
      <c r="G1733" s="72">
        <v>3</v>
      </c>
      <c r="H1733" s="72">
        <v>2</v>
      </c>
      <c r="I1733" s="72">
        <v>3</v>
      </c>
      <c r="J1733" s="72">
        <v>3</v>
      </c>
      <c r="K1733" s="72">
        <v>16</v>
      </c>
      <c r="L1733" s="72">
        <v>23</v>
      </c>
    </row>
    <row r="1734" spans="4:12" x14ac:dyDescent="0.25">
      <c r="D1734" s="66" t="s">
        <v>32072</v>
      </c>
      <c r="E1734" s="66" t="s">
        <v>6817</v>
      </c>
      <c r="F1734" s="72">
        <v>1</v>
      </c>
      <c r="G1734" s="72">
        <v>3</v>
      </c>
      <c r="H1734" s="72">
        <v>2</v>
      </c>
      <c r="I1734" s="72">
        <v>3</v>
      </c>
      <c r="J1734" s="72">
        <v>3</v>
      </c>
      <c r="K1734" s="72">
        <v>16</v>
      </c>
      <c r="L1734" s="72">
        <v>24</v>
      </c>
    </row>
    <row r="1735" spans="4:12" x14ac:dyDescent="0.25">
      <c r="D1735" s="66" t="s">
        <v>32073</v>
      </c>
      <c r="E1735" s="66" t="s">
        <v>6818</v>
      </c>
      <c r="F1735" s="72">
        <v>1</v>
      </c>
      <c r="G1735" s="72">
        <v>3</v>
      </c>
      <c r="H1735" s="72">
        <v>2</v>
      </c>
      <c r="I1735" s="72">
        <v>3</v>
      </c>
      <c r="J1735" s="72">
        <v>3</v>
      </c>
      <c r="K1735" s="72">
        <v>16</v>
      </c>
      <c r="L1735" s="72">
        <v>25</v>
      </c>
    </row>
    <row r="1736" spans="4:12" x14ac:dyDescent="0.25">
      <c r="D1736" s="66" t="s">
        <v>32074</v>
      </c>
      <c r="E1736" s="66" t="s">
        <v>6819</v>
      </c>
      <c r="F1736" s="72">
        <v>1</v>
      </c>
      <c r="G1736" s="72">
        <v>3</v>
      </c>
      <c r="H1736" s="72">
        <v>2</v>
      </c>
      <c r="I1736" s="72">
        <v>3</v>
      </c>
      <c r="J1736" s="72">
        <v>3</v>
      </c>
      <c r="K1736" s="72">
        <v>16</v>
      </c>
      <c r="L1736" s="72">
        <v>26</v>
      </c>
    </row>
    <row r="1737" spans="4:12" x14ac:dyDescent="0.25">
      <c r="D1737" s="66" t="s">
        <v>32075</v>
      </c>
      <c r="E1737" s="66" t="s">
        <v>6820</v>
      </c>
      <c r="F1737" s="72">
        <v>1</v>
      </c>
      <c r="G1737" s="72">
        <v>3</v>
      </c>
      <c r="H1737" s="72">
        <v>2</v>
      </c>
      <c r="I1737" s="72">
        <v>3</v>
      </c>
      <c r="J1737" s="72">
        <v>3</v>
      </c>
      <c r="K1737" s="72">
        <v>16</v>
      </c>
      <c r="L1737" s="72">
        <v>27</v>
      </c>
    </row>
    <row r="1738" spans="4:12" x14ac:dyDescent="0.25">
      <c r="D1738" s="66" t="s">
        <v>32076</v>
      </c>
      <c r="E1738" s="66" t="s">
        <v>6821</v>
      </c>
      <c r="F1738" s="72">
        <v>1</v>
      </c>
      <c r="G1738" s="72">
        <v>3</v>
      </c>
      <c r="H1738" s="72">
        <v>2</v>
      </c>
      <c r="I1738" s="72">
        <v>3</v>
      </c>
      <c r="J1738" s="72">
        <v>3</v>
      </c>
      <c r="K1738" s="72">
        <v>16</v>
      </c>
      <c r="L1738" s="72">
        <v>28</v>
      </c>
    </row>
    <row r="1739" spans="4:12" x14ac:dyDescent="0.25">
      <c r="D1739" s="66" t="s">
        <v>32077</v>
      </c>
      <c r="E1739" s="66" t="s">
        <v>6822</v>
      </c>
      <c r="F1739" s="72">
        <v>1</v>
      </c>
      <c r="G1739" s="72">
        <v>3</v>
      </c>
      <c r="H1739" s="72">
        <v>2</v>
      </c>
      <c r="I1739" s="72">
        <v>3</v>
      </c>
      <c r="J1739" s="72">
        <v>3</v>
      </c>
      <c r="K1739" s="72">
        <v>16</v>
      </c>
      <c r="L1739" s="72">
        <v>29</v>
      </c>
    </row>
    <row r="1740" spans="4:12" x14ac:dyDescent="0.25">
      <c r="D1740" s="66" t="s">
        <v>32078</v>
      </c>
      <c r="E1740" s="66" t="s">
        <v>6823</v>
      </c>
      <c r="F1740" s="72">
        <v>1</v>
      </c>
      <c r="G1740" s="72">
        <v>3</v>
      </c>
      <c r="H1740" s="72">
        <v>2</v>
      </c>
      <c r="I1740" s="72">
        <v>3</v>
      </c>
      <c r="J1740" s="72">
        <v>3</v>
      </c>
      <c r="K1740" s="72">
        <v>16</v>
      </c>
      <c r="L1740" s="72">
        <v>30</v>
      </c>
    </row>
    <row r="1741" spans="4:12" x14ac:dyDescent="0.25">
      <c r="D1741" s="66" t="s">
        <v>32079</v>
      </c>
      <c r="E1741" s="66" t="s">
        <v>6824</v>
      </c>
      <c r="F1741" s="72">
        <v>1</v>
      </c>
      <c r="G1741" s="72">
        <v>3</v>
      </c>
      <c r="H1741" s="72">
        <v>2</v>
      </c>
      <c r="I1741" s="72">
        <v>3</v>
      </c>
      <c r="J1741" s="72">
        <v>3</v>
      </c>
      <c r="K1741" s="72">
        <v>16</v>
      </c>
      <c r="L1741" s="72">
        <v>31</v>
      </c>
    </row>
    <row r="1742" spans="4:12" x14ac:dyDescent="0.25">
      <c r="D1742" s="66" t="s">
        <v>32080</v>
      </c>
      <c r="E1742" s="66" t="s">
        <v>6825</v>
      </c>
      <c r="F1742" s="72">
        <v>1</v>
      </c>
      <c r="G1742" s="72">
        <v>3</v>
      </c>
      <c r="H1742" s="72">
        <v>2</v>
      </c>
      <c r="I1742" s="72">
        <v>3</v>
      </c>
      <c r="J1742" s="72">
        <v>3</v>
      </c>
      <c r="K1742" s="72">
        <v>16</v>
      </c>
      <c r="L1742" s="72">
        <v>32</v>
      </c>
    </row>
    <row r="1743" spans="4:12" x14ac:dyDescent="0.25">
      <c r="D1743" s="66" t="s">
        <v>32081</v>
      </c>
      <c r="E1743" s="66" t="s">
        <v>6826</v>
      </c>
      <c r="F1743" s="72">
        <v>1</v>
      </c>
      <c r="G1743" s="72">
        <v>3</v>
      </c>
      <c r="H1743" s="72">
        <v>2</v>
      </c>
      <c r="I1743" s="72">
        <v>3</v>
      </c>
      <c r="J1743" s="72">
        <v>3</v>
      </c>
      <c r="K1743" s="72">
        <v>17</v>
      </c>
      <c r="L1743" s="72">
        <v>1</v>
      </c>
    </row>
    <row r="1744" spans="4:12" x14ac:dyDescent="0.25">
      <c r="D1744" s="66" t="s">
        <v>32082</v>
      </c>
      <c r="E1744" s="66" t="s">
        <v>6827</v>
      </c>
      <c r="F1744" s="72">
        <v>1</v>
      </c>
      <c r="G1744" s="72">
        <v>3</v>
      </c>
      <c r="H1744" s="72">
        <v>2</v>
      </c>
      <c r="I1744" s="72">
        <v>3</v>
      </c>
      <c r="J1744" s="72">
        <v>3</v>
      </c>
      <c r="K1744" s="72">
        <v>17</v>
      </c>
      <c r="L1744" s="72">
        <v>2</v>
      </c>
    </row>
    <row r="1745" spans="4:12" x14ac:dyDescent="0.25">
      <c r="D1745" s="66" t="s">
        <v>32083</v>
      </c>
      <c r="E1745" s="66" t="s">
        <v>6828</v>
      </c>
      <c r="F1745" s="72">
        <v>1</v>
      </c>
      <c r="G1745" s="72">
        <v>3</v>
      </c>
      <c r="H1745" s="72">
        <v>2</v>
      </c>
      <c r="I1745" s="72">
        <v>3</v>
      </c>
      <c r="J1745" s="72">
        <v>3</v>
      </c>
      <c r="K1745" s="72">
        <v>17</v>
      </c>
      <c r="L1745" s="72">
        <v>3</v>
      </c>
    </row>
    <row r="1746" spans="4:12" x14ac:dyDescent="0.25">
      <c r="D1746" s="66" t="s">
        <v>32084</v>
      </c>
      <c r="E1746" s="66" t="s">
        <v>6829</v>
      </c>
      <c r="F1746" s="72">
        <v>1</v>
      </c>
      <c r="G1746" s="72">
        <v>3</v>
      </c>
      <c r="H1746" s="72">
        <v>2</v>
      </c>
      <c r="I1746" s="72">
        <v>3</v>
      </c>
      <c r="J1746" s="72">
        <v>3</v>
      </c>
      <c r="K1746" s="72">
        <v>17</v>
      </c>
      <c r="L1746" s="72">
        <v>4</v>
      </c>
    </row>
    <row r="1747" spans="4:12" x14ac:dyDescent="0.25">
      <c r="D1747" s="66" t="s">
        <v>32085</v>
      </c>
      <c r="E1747" s="66" t="s">
        <v>6830</v>
      </c>
      <c r="F1747" s="72">
        <v>1</v>
      </c>
      <c r="G1747" s="72">
        <v>3</v>
      </c>
      <c r="H1747" s="72">
        <v>2</v>
      </c>
      <c r="I1747" s="72">
        <v>3</v>
      </c>
      <c r="J1747" s="72">
        <v>3</v>
      </c>
      <c r="K1747" s="72">
        <v>17</v>
      </c>
      <c r="L1747" s="72">
        <v>5</v>
      </c>
    </row>
    <row r="1748" spans="4:12" x14ac:dyDescent="0.25">
      <c r="D1748" s="66" t="s">
        <v>32086</v>
      </c>
      <c r="E1748" s="66" t="s">
        <v>6831</v>
      </c>
      <c r="F1748" s="72">
        <v>1</v>
      </c>
      <c r="G1748" s="72">
        <v>3</v>
      </c>
      <c r="H1748" s="72">
        <v>2</v>
      </c>
      <c r="I1748" s="72">
        <v>3</v>
      </c>
      <c r="J1748" s="72">
        <v>3</v>
      </c>
      <c r="K1748" s="72">
        <v>17</v>
      </c>
      <c r="L1748" s="72">
        <v>6</v>
      </c>
    </row>
    <row r="1749" spans="4:12" x14ac:dyDescent="0.25">
      <c r="D1749" s="66" t="s">
        <v>32087</v>
      </c>
      <c r="E1749" s="66" t="s">
        <v>6832</v>
      </c>
      <c r="F1749" s="72">
        <v>1</v>
      </c>
      <c r="G1749" s="72">
        <v>3</v>
      </c>
      <c r="H1749" s="72">
        <v>2</v>
      </c>
      <c r="I1749" s="72">
        <v>3</v>
      </c>
      <c r="J1749" s="72">
        <v>3</v>
      </c>
      <c r="K1749" s="72">
        <v>17</v>
      </c>
      <c r="L1749" s="72">
        <v>7</v>
      </c>
    </row>
    <row r="1750" spans="4:12" x14ac:dyDescent="0.25">
      <c r="D1750" s="66" t="s">
        <v>32088</v>
      </c>
      <c r="E1750" s="66" t="s">
        <v>6833</v>
      </c>
      <c r="F1750" s="72">
        <v>1</v>
      </c>
      <c r="G1750" s="72">
        <v>3</v>
      </c>
      <c r="H1750" s="72">
        <v>2</v>
      </c>
      <c r="I1750" s="72">
        <v>3</v>
      </c>
      <c r="J1750" s="72">
        <v>3</v>
      </c>
      <c r="K1750" s="72">
        <v>17</v>
      </c>
      <c r="L1750" s="72">
        <v>8</v>
      </c>
    </row>
    <row r="1751" spans="4:12" x14ac:dyDescent="0.25">
      <c r="D1751" s="66" t="s">
        <v>32089</v>
      </c>
      <c r="E1751" s="66" t="s">
        <v>6834</v>
      </c>
      <c r="F1751" s="72">
        <v>1</v>
      </c>
      <c r="G1751" s="72">
        <v>3</v>
      </c>
      <c r="H1751" s="72">
        <v>2</v>
      </c>
      <c r="I1751" s="72">
        <v>3</v>
      </c>
      <c r="J1751" s="72">
        <v>3</v>
      </c>
      <c r="K1751" s="72">
        <v>17</v>
      </c>
      <c r="L1751" s="72">
        <v>9</v>
      </c>
    </row>
    <row r="1752" spans="4:12" x14ac:dyDescent="0.25">
      <c r="D1752" s="66" t="s">
        <v>32090</v>
      </c>
      <c r="E1752" s="66" t="s">
        <v>6835</v>
      </c>
      <c r="F1752" s="72">
        <v>1</v>
      </c>
      <c r="G1752" s="72">
        <v>3</v>
      </c>
      <c r="H1752" s="72">
        <v>2</v>
      </c>
      <c r="I1752" s="72">
        <v>3</v>
      </c>
      <c r="J1752" s="72">
        <v>3</v>
      </c>
      <c r="K1752" s="72">
        <v>17</v>
      </c>
      <c r="L1752" s="72">
        <v>10</v>
      </c>
    </row>
    <row r="1753" spans="4:12" x14ac:dyDescent="0.25">
      <c r="D1753" s="66" t="s">
        <v>32091</v>
      </c>
      <c r="E1753" s="66" t="s">
        <v>6836</v>
      </c>
      <c r="F1753" s="72">
        <v>1</v>
      </c>
      <c r="G1753" s="72">
        <v>3</v>
      </c>
      <c r="H1753" s="72">
        <v>2</v>
      </c>
      <c r="I1753" s="72">
        <v>3</v>
      </c>
      <c r="J1753" s="72">
        <v>3</v>
      </c>
      <c r="K1753" s="72">
        <v>17</v>
      </c>
      <c r="L1753" s="72">
        <v>11</v>
      </c>
    </row>
    <row r="1754" spans="4:12" x14ac:dyDescent="0.25">
      <c r="D1754" s="66" t="s">
        <v>32092</v>
      </c>
      <c r="E1754" s="66" t="s">
        <v>6794</v>
      </c>
      <c r="F1754" s="72">
        <v>1</v>
      </c>
      <c r="G1754" s="72">
        <v>3</v>
      </c>
      <c r="H1754" s="72">
        <v>2</v>
      </c>
      <c r="I1754" s="72">
        <v>3</v>
      </c>
      <c r="J1754" s="72">
        <v>3</v>
      </c>
      <c r="K1754" s="72">
        <v>17</v>
      </c>
      <c r="L1754" s="72">
        <v>12</v>
      </c>
    </row>
    <row r="1755" spans="4:12" x14ac:dyDescent="0.25">
      <c r="D1755" s="66" t="s">
        <v>32093</v>
      </c>
      <c r="E1755" s="66" t="s">
        <v>6837</v>
      </c>
      <c r="F1755" s="72">
        <v>1</v>
      </c>
      <c r="G1755" s="72">
        <v>3</v>
      </c>
      <c r="H1755" s="72">
        <v>2</v>
      </c>
      <c r="I1755" s="72">
        <v>3</v>
      </c>
      <c r="J1755" s="72">
        <v>3</v>
      </c>
      <c r="K1755" s="72">
        <v>17</v>
      </c>
      <c r="L1755" s="72">
        <v>13</v>
      </c>
    </row>
    <row r="1756" spans="4:12" x14ac:dyDescent="0.25">
      <c r="D1756" s="66" t="s">
        <v>32094</v>
      </c>
      <c r="E1756" s="66" t="s">
        <v>6838</v>
      </c>
      <c r="F1756" s="72">
        <v>1</v>
      </c>
      <c r="G1756" s="72">
        <v>3</v>
      </c>
      <c r="H1756" s="72">
        <v>2</v>
      </c>
      <c r="I1756" s="72">
        <v>3</v>
      </c>
      <c r="J1756" s="72">
        <v>3</v>
      </c>
      <c r="K1756" s="72">
        <v>17</v>
      </c>
      <c r="L1756" s="72">
        <v>14</v>
      </c>
    </row>
    <row r="1757" spans="4:12" x14ac:dyDescent="0.25">
      <c r="D1757" s="66" t="s">
        <v>32095</v>
      </c>
      <c r="E1757" s="66" t="s">
        <v>6839</v>
      </c>
      <c r="F1757" s="72">
        <v>1</v>
      </c>
      <c r="G1757" s="72">
        <v>3</v>
      </c>
      <c r="H1757" s="72">
        <v>2</v>
      </c>
      <c r="I1757" s="72">
        <v>3</v>
      </c>
      <c r="J1757" s="72">
        <v>3</v>
      </c>
      <c r="K1757" s="72">
        <v>17</v>
      </c>
      <c r="L1757" s="72">
        <v>15</v>
      </c>
    </row>
    <row r="1758" spans="4:12" x14ac:dyDescent="0.25">
      <c r="D1758" s="66" t="s">
        <v>32096</v>
      </c>
      <c r="E1758" s="66" t="s">
        <v>6840</v>
      </c>
      <c r="F1758" s="72">
        <v>1</v>
      </c>
      <c r="G1758" s="72">
        <v>3</v>
      </c>
      <c r="H1758" s="72">
        <v>2</v>
      </c>
      <c r="I1758" s="72">
        <v>3</v>
      </c>
      <c r="J1758" s="72">
        <v>3</v>
      </c>
      <c r="K1758" s="72">
        <v>17</v>
      </c>
      <c r="L1758" s="72">
        <v>16</v>
      </c>
    </row>
    <row r="1759" spans="4:12" x14ac:dyDescent="0.25">
      <c r="D1759" s="66" t="s">
        <v>32097</v>
      </c>
      <c r="E1759" s="66" t="s">
        <v>6841</v>
      </c>
      <c r="F1759" s="72">
        <v>1</v>
      </c>
      <c r="G1759" s="72">
        <v>3</v>
      </c>
      <c r="H1759" s="72">
        <v>2</v>
      </c>
      <c r="I1759" s="72">
        <v>3</v>
      </c>
      <c r="J1759" s="72">
        <v>3</v>
      </c>
      <c r="K1759" s="72">
        <v>17</v>
      </c>
      <c r="L1759" s="72">
        <v>17</v>
      </c>
    </row>
    <row r="1760" spans="4:12" x14ac:dyDescent="0.25">
      <c r="D1760" s="66" t="s">
        <v>32098</v>
      </c>
      <c r="E1760" s="66" t="s">
        <v>6842</v>
      </c>
      <c r="F1760" s="72">
        <v>1</v>
      </c>
      <c r="G1760" s="72">
        <v>3</v>
      </c>
      <c r="H1760" s="72">
        <v>2</v>
      </c>
      <c r="I1760" s="72">
        <v>3</v>
      </c>
      <c r="J1760" s="72">
        <v>3</v>
      </c>
      <c r="K1760" s="72">
        <v>17</v>
      </c>
      <c r="L1760" s="72">
        <v>18</v>
      </c>
    </row>
    <row r="1761" spans="4:12" x14ac:dyDescent="0.25">
      <c r="D1761" s="66" t="s">
        <v>32099</v>
      </c>
      <c r="E1761" s="66" t="s">
        <v>6843</v>
      </c>
      <c r="F1761" s="72">
        <v>1</v>
      </c>
      <c r="G1761" s="72">
        <v>3</v>
      </c>
      <c r="H1761" s="72">
        <v>2</v>
      </c>
      <c r="I1761" s="72">
        <v>3</v>
      </c>
      <c r="J1761" s="72">
        <v>3</v>
      </c>
      <c r="K1761" s="72">
        <v>17</v>
      </c>
      <c r="L1761" s="72">
        <v>19</v>
      </c>
    </row>
    <row r="1762" spans="4:12" x14ac:dyDescent="0.25">
      <c r="D1762" s="66" t="s">
        <v>32100</v>
      </c>
      <c r="E1762" s="66" t="s">
        <v>6844</v>
      </c>
      <c r="F1762" s="72">
        <v>1</v>
      </c>
      <c r="G1762" s="72">
        <v>3</v>
      </c>
      <c r="H1762" s="72">
        <v>2</v>
      </c>
      <c r="I1762" s="72">
        <v>3</v>
      </c>
      <c r="J1762" s="72">
        <v>3</v>
      </c>
      <c r="K1762" s="72">
        <v>17</v>
      </c>
      <c r="L1762" s="72">
        <v>20</v>
      </c>
    </row>
    <row r="1763" spans="4:12" x14ac:dyDescent="0.25">
      <c r="D1763" s="66" t="s">
        <v>32101</v>
      </c>
      <c r="E1763" s="66" t="s">
        <v>6845</v>
      </c>
      <c r="F1763" s="72">
        <v>1</v>
      </c>
      <c r="G1763" s="72">
        <v>3</v>
      </c>
      <c r="H1763" s="72">
        <v>2</v>
      </c>
      <c r="I1763" s="72">
        <v>3</v>
      </c>
      <c r="J1763" s="72">
        <v>3</v>
      </c>
      <c r="K1763" s="72">
        <v>17</v>
      </c>
      <c r="L1763" s="72">
        <v>21</v>
      </c>
    </row>
    <row r="1764" spans="4:12" x14ac:dyDescent="0.25">
      <c r="D1764" s="66" t="s">
        <v>32102</v>
      </c>
      <c r="E1764" s="66" t="s">
        <v>6846</v>
      </c>
      <c r="F1764" s="72">
        <v>1</v>
      </c>
      <c r="G1764" s="72">
        <v>3</v>
      </c>
      <c r="H1764" s="72">
        <v>2</v>
      </c>
      <c r="I1764" s="72">
        <v>3</v>
      </c>
      <c r="J1764" s="72">
        <v>3</v>
      </c>
      <c r="K1764" s="72">
        <v>17</v>
      </c>
      <c r="L1764" s="72">
        <v>22</v>
      </c>
    </row>
    <row r="1765" spans="4:12" x14ac:dyDescent="0.25">
      <c r="D1765" s="66" t="s">
        <v>32103</v>
      </c>
      <c r="E1765" s="66" t="s">
        <v>6847</v>
      </c>
      <c r="F1765" s="72">
        <v>1</v>
      </c>
      <c r="G1765" s="72">
        <v>3</v>
      </c>
      <c r="H1765" s="72">
        <v>2</v>
      </c>
      <c r="I1765" s="72">
        <v>3</v>
      </c>
      <c r="J1765" s="72">
        <v>3</v>
      </c>
      <c r="K1765" s="72">
        <v>17</v>
      </c>
      <c r="L1765" s="72">
        <v>23</v>
      </c>
    </row>
    <row r="1766" spans="4:12" x14ac:dyDescent="0.25">
      <c r="D1766" s="66" t="s">
        <v>32104</v>
      </c>
      <c r="E1766" s="66" t="s">
        <v>6848</v>
      </c>
      <c r="F1766" s="72">
        <v>1</v>
      </c>
      <c r="G1766" s="72">
        <v>3</v>
      </c>
      <c r="H1766" s="72">
        <v>2</v>
      </c>
      <c r="I1766" s="72">
        <v>3</v>
      </c>
      <c r="J1766" s="72">
        <v>3</v>
      </c>
      <c r="K1766" s="72">
        <v>17</v>
      </c>
      <c r="L1766" s="72">
        <v>24</v>
      </c>
    </row>
    <row r="1767" spans="4:12" x14ac:dyDescent="0.25">
      <c r="D1767" s="66" t="s">
        <v>32105</v>
      </c>
      <c r="E1767" s="66" t="s">
        <v>6849</v>
      </c>
      <c r="F1767" s="72">
        <v>1</v>
      </c>
      <c r="G1767" s="72">
        <v>3</v>
      </c>
      <c r="H1767" s="72">
        <v>2</v>
      </c>
      <c r="I1767" s="72">
        <v>3</v>
      </c>
      <c r="J1767" s="72">
        <v>3</v>
      </c>
      <c r="K1767" s="72">
        <v>17</v>
      </c>
      <c r="L1767" s="72">
        <v>25</v>
      </c>
    </row>
    <row r="1768" spans="4:12" x14ac:dyDescent="0.25">
      <c r="D1768" s="66" t="s">
        <v>32106</v>
      </c>
      <c r="E1768" s="66" t="s">
        <v>6850</v>
      </c>
      <c r="F1768" s="72">
        <v>1</v>
      </c>
      <c r="G1768" s="72">
        <v>3</v>
      </c>
      <c r="H1768" s="72">
        <v>2</v>
      </c>
      <c r="I1768" s="72">
        <v>3</v>
      </c>
      <c r="J1768" s="72">
        <v>3</v>
      </c>
      <c r="K1768" s="72">
        <v>17</v>
      </c>
      <c r="L1768" s="72">
        <v>26</v>
      </c>
    </row>
    <row r="1769" spans="4:12" x14ac:dyDescent="0.25">
      <c r="D1769" s="66" t="s">
        <v>32107</v>
      </c>
      <c r="E1769" s="66" t="s">
        <v>6851</v>
      </c>
      <c r="F1769" s="72">
        <v>1</v>
      </c>
      <c r="G1769" s="72">
        <v>3</v>
      </c>
      <c r="H1769" s="72">
        <v>2</v>
      </c>
      <c r="I1769" s="72">
        <v>3</v>
      </c>
      <c r="J1769" s="72">
        <v>3</v>
      </c>
      <c r="K1769" s="72">
        <v>17</v>
      </c>
      <c r="L1769" s="72">
        <v>27</v>
      </c>
    </row>
    <row r="1770" spans="4:12" x14ac:dyDescent="0.25">
      <c r="D1770" s="66" t="s">
        <v>32108</v>
      </c>
      <c r="E1770" s="66" t="s">
        <v>6852</v>
      </c>
      <c r="F1770" s="72">
        <v>1</v>
      </c>
      <c r="G1770" s="72">
        <v>3</v>
      </c>
      <c r="H1770" s="72">
        <v>2</v>
      </c>
      <c r="I1770" s="72">
        <v>3</v>
      </c>
      <c r="J1770" s="72">
        <v>3</v>
      </c>
      <c r="K1770" s="72">
        <v>17</v>
      </c>
      <c r="L1770" s="72">
        <v>28</v>
      </c>
    </row>
    <row r="1771" spans="4:12" x14ac:dyDescent="0.25">
      <c r="D1771" s="66" t="s">
        <v>32109</v>
      </c>
      <c r="E1771" s="66" t="s">
        <v>6853</v>
      </c>
      <c r="F1771" s="72">
        <v>1</v>
      </c>
      <c r="G1771" s="72">
        <v>3</v>
      </c>
      <c r="H1771" s="72">
        <v>2</v>
      </c>
      <c r="I1771" s="72">
        <v>3</v>
      </c>
      <c r="J1771" s="72">
        <v>3</v>
      </c>
      <c r="K1771" s="72">
        <v>17</v>
      </c>
      <c r="L1771" s="72">
        <v>29</v>
      </c>
    </row>
    <row r="1772" spans="4:12" x14ac:dyDescent="0.25">
      <c r="D1772" s="66" t="s">
        <v>32110</v>
      </c>
      <c r="E1772" s="66" t="s">
        <v>6854</v>
      </c>
      <c r="F1772" s="72">
        <v>1</v>
      </c>
      <c r="G1772" s="72">
        <v>3</v>
      </c>
      <c r="H1772" s="72">
        <v>2</v>
      </c>
      <c r="I1772" s="72">
        <v>3</v>
      </c>
      <c r="J1772" s="72">
        <v>3</v>
      </c>
      <c r="K1772" s="72">
        <v>17</v>
      </c>
      <c r="L1772" s="72">
        <v>30</v>
      </c>
    </row>
    <row r="1773" spans="4:12" x14ac:dyDescent="0.25">
      <c r="D1773" s="66" t="s">
        <v>32111</v>
      </c>
      <c r="E1773" s="66" t="s">
        <v>6855</v>
      </c>
      <c r="F1773" s="72">
        <v>1</v>
      </c>
      <c r="G1773" s="72">
        <v>3</v>
      </c>
      <c r="H1773" s="72">
        <v>2</v>
      </c>
      <c r="I1773" s="72">
        <v>3</v>
      </c>
      <c r="J1773" s="72">
        <v>3</v>
      </c>
      <c r="K1773" s="72">
        <v>17</v>
      </c>
      <c r="L1773" s="72">
        <v>31</v>
      </c>
    </row>
    <row r="1774" spans="4:12" x14ac:dyDescent="0.25">
      <c r="D1774" s="66" t="s">
        <v>32112</v>
      </c>
      <c r="E1774" s="66" t="s">
        <v>6856</v>
      </c>
      <c r="F1774" s="72">
        <v>1</v>
      </c>
      <c r="G1774" s="72">
        <v>3</v>
      </c>
      <c r="H1774" s="72">
        <v>2</v>
      </c>
      <c r="I1774" s="72">
        <v>3</v>
      </c>
      <c r="J1774" s="72">
        <v>3</v>
      </c>
      <c r="K1774" s="72">
        <v>17</v>
      </c>
      <c r="L1774" s="72">
        <v>32</v>
      </c>
    </row>
    <row r="1775" spans="4:12" x14ac:dyDescent="0.25">
      <c r="D1775" s="66" t="s">
        <v>32113</v>
      </c>
      <c r="E1775" s="66" t="s">
        <v>6857</v>
      </c>
      <c r="F1775" s="72">
        <v>1</v>
      </c>
      <c r="G1775" s="72">
        <v>3</v>
      </c>
      <c r="H1775" s="72">
        <v>2</v>
      </c>
      <c r="I1775" s="72">
        <v>3</v>
      </c>
      <c r="J1775" s="72">
        <v>3</v>
      </c>
      <c r="K1775" s="72">
        <v>17</v>
      </c>
      <c r="L1775" s="72">
        <v>33</v>
      </c>
    </row>
    <row r="1776" spans="4:12" x14ac:dyDescent="0.25">
      <c r="D1776" s="66" t="s">
        <v>32114</v>
      </c>
      <c r="E1776" s="66" t="s">
        <v>6858</v>
      </c>
      <c r="F1776" s="72">
        <v>1</v>
      </c>
      <c r="G1776" s="72">
        <v>3</v>
      </c>
      <c r="H1776" s="72">
        <v>2</v>
      </c>
      <c r="I1776" s="72">
        <v>3</v>
      </c>
      <c r="J1776" s="72">
        <v>3</v>
      </c>
      <c r="K1776" s="72">
        <v>17</v>
      </c>
      <c r="L1776" s="72">
        <v>34</v>
      </c>
    </row>
    <row r="1777" spans="4:12" x14ac:dyDescent="0.25">
      <c r="D1777" s="66" t="s">
        <v>32115</v>
      </c>
      <c r="E1777" s="66" t="s">
        <v>6859</v>
      </c>
      <c r="F1777" s="72">
        <v>1</v>
      </c>
      <c r="G1777" s="72">
        <v>3</v>
      </c>
      <c r="H1777" s="72">
        <v>2</v>
      </c>
      <c r="I1777" s="72">
        <v>3</v>
      </c>
      <c r="J1777" s="72">
        <v>3</v>
      </c>
      <c r="K1777" s="72">
        <v>17</v>
      </c>
      <c r="L1777" s="72">
        <v>35</v>
      </c>
    </row>
    <row r="1778" spans="4:12" x14ac:dyDescent="0.25">
      <c r="D1778" s="66" t="s">
        <v>32116</v>
      </c>
      <c r="E1778" s="66" t="s">
        <v>6860</v>
      </c>
      <c r="F1778" s="72">
        <v>1</v>
      </c>
      <c r="G1778" s="72">
        <v>3</v>
      </c>
      <c r="H1778" s="72">
        <v>2</v>
      </c>
      <c r="I1778" s="72">
        <v>3</v>
      </c>
      <c r="J1778" s="72">
        <v>3</v>
      </c>
      <c r="K1778" s="72">
        <v>17</v>
      </c>
      <c r="L1778" s="72">
        <v>36</v>
      </c>
    </row>
    <row r="1779" spans="4:12" x14ac:dyDescent="0.25">
      <c r="D1779" s="66" t="s">
        <v>32117</v>
      </c>
      <c r="E1779" s="66" t="s">
        <v>6861</v>
      </c>
      <c r="F1779" s="72">
        <v>1</v>
      </c>
      <c r="G1779" s="72">
        <v>3</v>
      </c>
      <c r="H1779" s="72">
        <v>2</v>
      </c>
      <c r="I1779" s="72">
        <v>3</v>
      </c>
      <c r="J1779" s="72">
        <v>3</v>
      </c>
      <c r="K1779" s="72">
        <v>17</v>
      </c>
      <c r="L1779" s="72">
        <v>37</v>
      </c>
    </row>
    <row r="1780" spans="4:12" x14ac:dyDescent="0.25">
      <c r="D1780" s="66" t="s">
        <v>32118</v>
      </c>
      <c r="E1780" s="66" t="s">
        <v>6862</v>
      </c>
      <c r="F1780" s="72">
        <v>1</v>
      </c>
      <c r="G1780" s="72">
        <v>3</v>
      </c>
      <c r="H1780" s="72">
        <v>2</v>
      </c>
      <c r="I1780" s="72">
        <v>3</v>
      </c>
      <c r="J1780" s="72">
        <v>3</v>
      </c>
      <c r="K1780" s="72">
        <v>17</v>
      </c>
      <c r="L1780" s="72">
        <v>38</v>
      </c>
    </row>
    <row r="1781" spans="4:12" x14ac:dyDescent="0.25">
      <c r="D1781" s="66" t="s">
        <v>32119</v>
      </c>
      <c r="E1781" s="66" t="s">
        <v>6863</v>
      </c>
      <c r="F1781" s="72">
        <v>1</v>
      </c>
      <c r="G1781" s="72">
        <v>3</v>
      </c>
      <c r="H1781" s="72">
        <v>2</v>
      </c>
      <c r="I1781" s="72">
        <v>3</v>
      </c>
      <c r="J1781" s="72">
        <v>3</v>
      </c>
      <c r="K1781" s="72">
        <v>17</v>
      </c>
      <c r="L1781" s="72">
        <v>39</v>
      </c>
    </row>
    <row r="1782" spans="4:12" x14ac:dyDescent="0.25">
      <c r="D1782" s="66" t="s">
        <v>32120</v>
      </c>
      <c r="E1782" s="66" t="s">
        <v>6864</v>
      </c>
      <c r="F1782" s="72">
        <v>1</v>
      </c>
      <c r="G1782" s="72">
        <v>3</v>
      </c>
      <c r="H1782" s="72">
        <v>2</v>
      </c>
      <c r="I1782" s="72">
        <v>3</v>
      </c>
      <c r="J1782" s="72">
        <v>3</v>
      </c>
      <c r="K1782" s="72">
        <v>17</v>
      </c>
      <c r="L1782" s="72">
        <v>40</v>
      </c>
    </row>
    <row r="1783" spans="4:12" x14ac:dyDescent="0.25">
      <c r="D1783" s="66" t="s">
        <v>32121</v>
      </c>
      <c r="E1783" s="66" t="s">
        <v>6865</v>
      </c>
      <c r="F1783" s="72">
        <v>1</v>
      </c>
      <c r="G1783" s="72">
        <v>3</v>
      </c>
      <c r="H1783" s="72">
        <v>2</v>
      </c>
      <c r="I1783" s="72">
        <v>3</v>
      </c>
      <c r="J1783" s="72">
        <v>3</v>
      </c>
      <c r="K1783" s="72">
        <v>17</v>
      </c>
      <c r="L1783" s="72">
        <v>41</v>
      </c>
    </row>
    <row r="1784" spans="4:12" x14ac:dyDescent="0.25">
      <c r="D1784" s="66" t="s">
        <v>32122</v>
      </c>
      <c r="E1784" s="66" t="s">
        <v>6866</v>
      </c>
      <c r="F1784" s="72">
        <v>1</v>
      </c>
      <c r="G1784" s="72">
        <v>3</v>
      </c>
      <c r="H1784" s="72">
        <v>2</v>
      </c>
      <c r="I1784" s="72">
        <v>3</v>
      </c>
      <c r="J1784" s="72">
        <v>3</v>
      </c>
      <c r="K1784" s="72">
        <v>17</v>
      </c>
      <c r="L1784" s="72">
        <v>42</v>
      </c>
    </row>
    <row r="1785" spans="4:12" x14ac:dyDescent="0.25">
      <c r="D1785" s="66" t="s">
        <v>32123</v>
      </c>
      <c r="E1785" s="66" t="s">
        <v>6867</v>
      </c>
      <c r="F1785" s="72">
        <v>1</v>
      </c>
      <c r="G1785" s="72">
        <v>3</v>
      </c>
      <c r="H1785" s="72">
        <v>2</v>
      </c>
      <c r="I1785" s="72">
        <v>3</v>
      </c>
      <c r="J1785" s="72">
        <v>3</v>
      </c>
      <c r="K1785" s="72">
        <v>17</v>
      </c>
      <c r="L1785" s="72">
        <v>43</v>
      </c>
    </row>
    <row r="1786" spans="4:12" x14ac:dyDescent="0.25">
      <c r="D1786" s="66" t="s">
        <v>32124</v>
      </c>
      <c r="E1786" s="66" t="s">
        <v>6868</v>
      </c>
      <c r="F1786" s="72">
        <v>1</v>
      </c>
      <c r="G1786" s="72">
        <v>3</v>
      </c>
      <c r="H1786" s="72">
        <v>2</v>
      </c>
      <c r="I1786" s="72">
        <v>3</v>
      </c>
      <c r="J1786" s="72">
        <v>3</v>
      </c>
      <c r="K1786" s="72">
        <v>17</v>
      </c>
      <c r="L1786" s="72">
        <v>44</v>
      </c>
    </row>
    <row r="1787" spans="4:12" x14ac:dyDescent="0.25">
      <c r="D1787" s="66" t="s">
        <v>32125</v>
      </c>
      <c r="E1787" s="66" t="s">
        <v>6869</v>
      </c>
      <c r="F1787" s="72">
        <v>1</v>
      </c>
      <c r="G1787" s="72">
        <v>3</v>
      </c>
      <c r="H1787" s="72">
        <v>2</v>
      </c>
      <c r="I1787" s="72">
        <v>3</v>
      </c>
      <c r="J1787" s="72">
        <v>3</v>
      </c>
      <c r="K1787" s="72">
        <v>17</v>
      </c>
      <c r="L1787" s="72">
        <v>45</v>
      </c>
    </row>
    <row r="1788" spans="4:12" x14ac:dyDescent="0.25">
      <c r="D1788" s="66" t="s">
        <v>32126</v>
      </c>
      <c r="E1788" s="66" t="s">
        <v>6870</v>
      </c>
      <c r="F1788" s="72">
        <v>1</v>
      </c>
      <c r="G1788" s="72">
        <v>3</v>
      </c>
      <c r="H1788" s="72">
        <v>2</v>
      </c>
      <c r="I1788" s="72">
        <v>3</v>
      </c>
      <c r="J1788" s="72">
        <v>3</v>
      </c>
      <c r="K1788" s="72">
        <v>17</v>
      </c>
      <c r="L1788" s="72">
        <v>46</v>
      </c>
    </row>
    <row r="1789" spans="4:12" x14ac:dyDescent="0.25">
      <c r="D1789" s="66" t="s">
        <v>32127</v>
      </c>
      <c r="E1789" s="66" t="s">
        <v>6871</v>
      </c>
      <c r="F1789" s="72">
        <v>1</v>
      </c>
      <c r="G1789" s="72">
        <v>3</v>
      </c>
      <c r="H1789" s="72">
        <v>2</v>
      </c>
      <c r="I1789" s="72">
        <v>3</v>
      </c>
      <c r="J1789" s="72">
        <v>3</v>
      </c>
      <c r="K1789" s="72">
        <v>17</v>
      </c>
      <c r="L1789" s="72">
        <v>47</v>
      </c>
    </row>
    <row r="1790" spans="4:12" x14ac:dyDescent="0.25">
      <c r="D1790" s="66" t="s">
        <v>32128</v>
      </c>
      <c r="E1790" s="66" t="s">
        <v>6872</v>
      </c>
      <c r="F1790" s="72">
        <v>1</v>
      </c>
      <c r="G1790" s="72">
        <v>3</v>
      </c>
      <c r="H1790" s="72">
        <v>2</v>
      </c>
      <c r="I1790" s="72">
        <v>3</v>
      </c>
      <c r="J1790" s="72">
        <v>3</v>
      </c>
      <c r="K1790" s="72">
        <v>17</v>
      </c>
      <c r="L1790" s="72">
        <v>48</v>
      </c>
    </row>
    <row r="1791" spans="4:12" x14ac:dyDescent="0.25">
      <c r="D1791" s="66" t="s">
        <v>32129</v>
      </c>
      <c r="E1791" s="66" t="s">
        <v>6873</v>
      </c>
      <c r="F1791" s="72">
        <v>1</v>
      </c>
      <c r="G1791" s="72">
        <v>3</v>
      </c>
      <c r="H1791" s="72">
        <v>2</v>
      </c>
      <c r="I1791" s="72">
        <v>3</v>
      </c>
      <c r="J1791" s="72">
        <v>3</v>
      </c>
      <c r="K1791" s="72">
        <v>17</v>
      </c>
      <c r="L1791" s="72">
        <v>49</v>
      </c>
    </row>
    <row r="1792" spans="4:12" x14ac:dyDescent="0.25">
      <c r="D1792" s="66" t="s">
        <v>32130</v>
      </c>
      <c r="E1792" s="66" t="s">
        <v>6874</v>
      </c>
      <c r="F1792" s="72">
        <v>1</v>
      </c>
      <c r="G1792" s="72">
        <v>3</v>
      </c>
      <c r="H1792" s="72">
        <v>2</v>
      </c>
      <c r="I1792" s="72">
        <v>3</v>
      </c>
      <c r="J1792" s="72">
        <v>3</v>
      </c>
      <c r="K1792" s="72">
        <v>17</v>
      </c>
      <c r="L1792" s="72">
        <v>50</v>
      </c>
    </row>
    <row r="1793" spans="4:12" x14ac:dyDescent="0.25">
      <c r="D1793" s="66" t="s">
        <v>32131</v>
      </c>
      <c r="E1793" s="66" t="s">
        <v>6875</v>
      </c>
      <c r="F1793" s="72">
        <v>1</v>
      </c>
      <c r="G1793" s="72">
        <v>3</v>
      </c>
      <c r="H1793" s="72">
        <v>2</v>
      </c>
      <c r="I1793" s="72">
        <v>3</v>
      </c>
      <c r="J1793" s="72">
        <v>3</v>
      </c>
      <c r="K1793" s="72">
        <v>17</v>
      </c>
      <c r="L1793" s="72">
        <v>51</v>
      </c>
    </row>
    <row r="1794" spans="4:12" x14ac:dyDescent="0.25">
      <c r="D1794" s="66" t="s">
        <v>32132</v>
      </c>
      <c r="E1794" s="66" t="s">
        <v>6876</v>
      </c>
      <c r="F1794" s="72">
        <v>1</v>
      </c>
      <c r="G1794" s="72">
        <v>3</v>
      </c>
      <c r="H1794" s="72">
        <v>2</v>
      </c>
      <c r="I1794" s="72">
        <v>3</v>
      </c>
      <c r="J1794" s="72">
        <v>3</v>
      </c>
      <c r="K1794" s="72">
        <v>17</v>
      </c>
      <c r="L1794" s="72">
        <v>52</v>
      </c>
    </row>
    <row r="1795" spans="4:12" x14ac:dyDescent="0.25">
      <c r="D1795" s="66" t="s">
        <v>32133</v>
      </c>
      <c r="E1795" s="66" t="s">
        <v>6877</v>
      </c>
      <c r="F1795" s="72">
        <v>1</v>
      </c>
      <c r="G1795" s="72">
        <v>3</v>
      </c>
      <c r="H1795" s="72">
        <v>2</v>
      </c>
      <c r="I1795" s="72">
        <v>3</v>
      </c>
      <c r="J1795" s="72">
        <v>3</v>
      </c>
      <c r="K1795" s="72">
        <v>17</v>
      </c>
      <c r="L1795" s="72">
        <v>53</v>
      </c>
    </row>
    <row r="1796" spans="4:12" x14ac:dyDescent="0.25">
      <c r="D1796" s="66" t="s">
        <v>32134</v>
      </c>
      <c r="E1796" s="66" t="s">
        <v>6878</v>
      </c>
      <c r="F1796" s="72">
        <v>1</v>
      </c>
      <c r="G1796" s="72">
        <v>3</v>
      </c>
      <c r="H1796" s="72">
        <v>2</v>
      </c>
      <c r="I1796" s="72">
        <v>3</v>
      </c>
      <c r="J1796" s="72">
        <v>3</v>
      </c>
      <c r="K1796" s="72">
        <v>17</v>
      </c>
      <c r="L1796" s="72">
        <v>54</v>
      </c>
    </row>
    <row r="1797" spans="4:12" x14ac:dyDescent="0.25">
      <c r="D1797" s="66" t="s">
        <v>32135</v>
      </c>
      <c r="E1797" s="66" t="s">
        <v>6879</v>
      </c>
      <c r="F1797" s="72">
        <v>1</v>
      </c>
      <c r="G1797" s="72">
        <v>3</v>
      </c>
      <c r="H1797" s="72">
        <v>2</v>
      </c>
      <c r="I1797" s="72">
        <v>3</v>
      </c>
      <c r="J1797" s="72">
        <v>3</v>
      </c>
      <c r="K1797" s="72">
        <v>17</v>
      </c>
      <c r="L1797" s="72">
        <v>55</v>
      </c>
    </row>
    <row r="1798" spans="4:12" x14ac:dyDescent="0.25">
      <c r="D1798" s="66" t="s">
        <v>32136</v>
      </c>
      <c r="E1798" s="66" t="s">
        <v>6880</v>
      </c>
      <c r="F1798" s="72">
        <v>1</v>
      </c>
      <c r="G1798" s="72">
        <v>3</v>
      </c>
      <c r="H1798" s="72">
        <v>2</v>
      </c>
      <c r="I1798" s="72">
        <v>3</v>
      </c>
      <c r="J1798" s="72">
        <v>3</v>
      </c>
      <c r="K1798" s="72">
        <v>17</v>
      </c>
      <c r="L1798" s="72">
        <v>56</v>
      </c>
    </row>
    <row r="1799" spans="4:12" x14ac:dyDescent="0.25">
      <c r="D1799" s="66" t="s">
        <v>32137</v>
      </c>
      <c r="E1799" s="66" t="s">
        <v>6881</v>
      </c>
      <c r="F1799" s="72">
        <v>1</v>
      </c>
      <c r="G1799" s="72">
        <v>3</v>
      </c>
      <c r="H1799" s="72">
        <v>2</v>
      </c>
      <c r="I1799" s="72">
        <v>3</v>
      </c>
      <c r="J1799" s="72">
        <v>3</v>
      </c>
      <c r="K1799" s="72">
        <v>17</v>
      </c>
      <c r="L1799" s="72">
        <v>57</v>
      </c>
    </row>
    <row r="1800" spans="4:12" x14ac:dyDescent="0.25">
      <c r="D1800" s="66" t="s">
        <v>32138</v>
      </c>
      <c r="E1800" s="66" t="s">
        <v>6882</v>
      </c>
      <c r="F1800" s="72">
        <v>1</v>
      </c>
      <c r="G1800" s="72">
        <v>3</v>
      </c>
      <c r="H1800" s="72">
        <v>2</v>
      </c>
      <c r="I1800" s="72">
        <v>3</v>
      </c>
      <c r="J1800" s="72">
        <v>3</v>
      </c>
      <c r="K1800" s="72">
        <v>17</v>
      </c>
      <c r="L1800" s="72">
        <v>58</v>
      </c>
    </row>
    <row r="1801" spans="4:12" x14ac:dyDescent="0.25">
      <c r="D1801" s="66" t="s">
        <v>32139</v>
      </c>
      <c r="E1801" s="66" t="s">
        <v>6883</v>
      </c>
      <c r="F1801" s="72">
        <v>1</v>
      </c>
      <c r="G1801" s="72">
        <v>3</v>
      </c>
      <c r="H1801" s="72">
        <v>2</v>
      </c>
      <c r="I1801" s="72">
        <v>3</v>
      </c>
      <c r="J1801" s="72">
        <v>3</v>
      </c>
      <c r="K1801" s="72">
        <v>17</v>
      </c>
      <c r="L1801" s="72">
        <v>59</v>
      </c>
    </row>
    <row r="1802" spans="4:12" x14ac:dyDescent="0.25">
      <c r="D1802" s="66" t="s">
        <v>32140</v>
      </c>
      <c r="E1802" s="66" t="s">
        <v>6884</v>
      </c>
      <c r="F1802" s="72">
        <v>1</v>
      </c>
      <c r="G1802" s="72">
        <v>3</v>
      </c>
      <c r="H1802" s="72">
        <v>2</v>
      </c>
      <c r="I1802" s="72">
        <v>3</v>
      </c>
      <c r="J1802" s="72">
        <v>3</v>
      </c>
      <c r="K1802" s="72">
        <v>17</v>
      </c>
      <c r="L1802" s="72">
        <v>60</v>
      </c>
    </row>
    <row r="1803" spans="4:12" x14ac:dyDescent="0.25">
      <c r="D1803" s="66" t="s">
        <v>32141</v>
      </c>
      <c r="E1803" s="66" t="s">
        <v>6885</v>
      </c>
      <c r="F1803" s="72">
        <v>1</v>
      </c>
      <c r="G1803" s="72">
        <v>3</v>
      </c>
      <c r="H1803" s="72">
        <v>2</v>
      </c>
      <c r="I1803" s="72">
        <v>3</v>
      </c>
      <c r="J1803" s="72">
        <v>3</v>
      </c>
      <c r="K1803" s="72">
        <v>18</v>
      </c>
      <c r="L1803" s="72">
        <v>1</v>
      </c>
    </row>
    <row r="1804" spans="4:12" x14ac:dyDescent="0.25">
      <c r="D1804" s="66" t="s">
        <v>32142</v>
      </c>
      <c r="E1804" s="66" t="s">
        <v>6886</v>
      </c>
      <c r="F1804" s="72">
        <v>1</v>
      </c>
      <c r="G1804" s="72">
        <v>3</v>
      </c>
      <c r="H1804" s="72">
        <v>2</v>
      </c>
      <c r="I1804" s="72">
        <v>3</v>
      </c>
      <c r="J1804" s="72">
        <v>3</v>
      </c>
      <c r="K1804" s="72">
        <v>18</v>
      </c>
      <c r="L1804" s="72">
        <v>2</v>
      </c>
    </row>
    <row r="1805" spans="4:12" x14ac:dyDescent="0.25">
      <c r="D1805" s="66" t="s">
        <v>32143</v>
      </c>
      <c r="E1805" s="66" t="s">
        <v>6887</v>
      </c>
      <c r="F1805" s="72">
        <v>1</v>
      </c>
      <c r="G1805" s="72">
        <v>3</v>
      </c>
      <c r="H1805" s="72">
        <v>2</v>
      </c>
      <c r="I1805" s="72">
        <v>3</v>
      </c>
      <c r="J1805" s="72">
        <v>3</v>
      </c>
      <c r="K1805" s="72">
        <v>18</v>
      </c>
      <c r="L1805" s="72">
        <v>3</v>
      </c>
    </row>
    <row r="1806" spans="4:12" x14ac:dyDescent="0.25">
      <c r="D1806" s="66" t="s">
        <v>32144</v>
      </c>
      <c r="E1806" s="66" t="s">
        <v>6888</v>
      </c>
      <c r="F1806" s="72">
        <v>1</v>
      </c>
      <c r="G1806" s="72">
        <v>3</v>
      </c>
      <c r="H1806" s="72">
        <v>2</v>
      </c>
      <c r="I1806" s="72">
        <v>3</v>
      </c>
      <c r="J1806" s="72">
        <v>3</v>
      </c>
      <c r="K1806" s="72">
        <v>18</v>
      </c>
      <c r="L1806" s="72">
        <v>4</v>
      </c>
    </row>
    <row r="1807" spans="4:12" x14ac:dyDescent="0.25">
      <c r="D1807" s="66" t="s">
        <v>32145</v>
      </c>
      <c r="E1807" s="66" t="s">
        <v>6889</v>
      </c>
      <c r="F1807" s="72">
        <v>1</v>
      </c>
      <c r="G1807" s="72">
        <v>3</v>
      </c>
      <c r="H1807" s="72">
        <v>2</v>
      </c>
      <c r="I1807" s="72">
        <v>3</v>
      </c>
      <c r="J1807" s="72">
        <v>3</v>
      </c>
      <c r="K1807" s="72">
        <v>18</v>
      </c>
      <c r="L1807" s="72">
        <v>5</v>
      </c>
    </row>
    <row r="1808" spans="4:12" x14ac:dyDescent="0.25">
      <c r="D1808" s="66" t="s">
        <v>32146</v>
      </c>
      <c r="E1808" s="66" t="s">
        <v>6890</v>
      </c>
      <c r="F1808" s="72">
        <v>1</v>
      </c>
      <c r="G1808" s="72">
        <v>3</v>
      </c>
      <c r="H1808" s="72">
        <v>2</v>
      </c>
      <c r="I1808" s="72">
        <v>3</v>
      </c>
      <c r="J1808" s="72">
        <v>3</v>
      </c>
      <c r="K1808" s="72">
        <v>18</v>
      </c>
      <c r="L1808" s="72">
        <v>6</v>
      </c>
    </row>
    <row r="1809" spans="4:12" x14ac:dyDescent="0.25">
      <c r="D1809" s="66" t="s">
        <v>32147</v>
      </c>
      <c r="E1809" s="66" t="s">
        <v>6891</v>
      </c>
      <c r="F1809" s="72">
        <v>1</v>
      </c>
      <c r="G1809" s="72">
        <v>3</v>
      </c>
      <c r="H1809" s="72">
        <v>2</v>
      </c>
      <c r="I1809" s="72">
        <v>3</v>
      </c>
      <c r="J1809" s="72">
        <v>3</v>
      </c>
      <c r="K1809" s="72">
        <v>18</v>
      </c>
      <c r="L1809" s="72">
        <v>7</v>
      </c>
    </row>
    <row r="1810" spans="4:12" x14ac:dyDescent="0.25">
      <c r="D1810" s="66" t="s">
        <v>32148</v>
      </c>
      <c r="E1810" s="66" t="s">
        <v>6892</v>
      </c>
      <c r="F1810" s="72">
        <v>1</v>
      </c>
      <c r="G1810" s="72">
        <v>3</v>
      </c>
      <c r="H1810" s="72">
        <v>2</v>
      </c>
      <c r="I1810" s="72">
        <v>3</v>
      </c>
      <c r="J1810" s="72">
        <v>3</v>
      </c>
      <c r="K1810" s="72">
        <v>18</v>
      </c>
      <c r="L1810" s="72">
        <v>8</v>
      </c>
    </row>
    <row r="1811" spans="4:12" x14ac:dyDescent="0.25">
      <c r="D1811" s="66" t="s">
        <v>32149</v>
      </c>
      <c r="E1811" s="66" t="s">
        <v>6893</v>
      </c>
      <c r="F1811" s="72">
        <v>1</v>
      </c>
      <c r="G1811" s="72">
        <v>3</v>
      </c>
      <c r="H1811" s="72">
        <v>2</v>
      </c>
      <c r="I1811" s="72">
        <v>3</v>
      </c>
      <c r="J1811" s="72">
        <v>3</v>
      </c>
      <c r="K1811" s="72">
        <v>18</v>
      </c>
      <c r="L1811" s="72">
        <v>9</v>
      </c>
    </row>
    <row r="1812" spans="4:12" x14ac:dyDescent="0.25">
      <c r="D1812" s="66" t="s">
        <v>32150</v>
      </c>
      <c r="E1812" s="66" t="s">
        <v>6894</v>
      </c>
      <c r="F1812" s="72">
        <v>1</v>
      </c>
      <c r="G1812" s="72">
        <v>3</v>
      </c>
      <c r="H1812" s="72">
        <v>2</v>
      </c>
      <c r="I1812" s="72">
        <v>3</v>
      </c>
      <c r="J1812" s="72">
        <v>3</v>
      </c>
      <c r="K1812" s="72">
        <v>18</v>
      </c>
      <c r="L1812" s="72">
        <v>10</v>
      </c>
    </row>
    <row r="1813" spans="4:12" x14ac:dyDescent="0.25">
      <c r="D1813" s="66" t="s">
        <v>32151</v>
      </c>
      <c r="E1813" s="66" t="s">
        <v>6895</v>
      </c>
      <c r="F1813" s="72">
        <v>1</v>
      </c>
      <c r="G1813" s="72">
        <v>3</v>
      </c>
      <c r="H1813" s="72">
        <v>2</v>
      </c>
      <c r="I1813" s="72">
        <v>3</v>
      </c>
      <c r="J1813" s="72">
        <v>3</v>
      </c>
      <c r="K1813" s="72">
        <v>18</v>
      </c>
      <c r="L1813" s="72">
        <v>11</v>
      </c>
    </row>
    <row r="1814" spans="4:12" x14ac:dyDescent="0.25">
      <c r="D1814" s="66" t="s">
        <v>32152</v>
      </c>
      <c r="E1814" s="66" t="s">
        <v>6896</v>
      </c>
      <c r="F1814" s="72">
        <v>1</v>
      </c>
      <c r="G1814" s="72">
        <v>3</v>
      </c>
      <c r="H1814" s="72">
        <v>2</v>
      </c>
      <c r="I1814" s="72">
        <v>3</v>
      </c>
      <c r="J1814" s="72">
        <v>3</v>
      </c>
      <c r="K1814" s="72">
        <v>18</v>
      </c>
      <c r="L1814" s="72">
        <v>12</v>
      </c>
    </row>
    <row r="1815" spans="4:12" x14ac:dyDescent="0.25">
      <c r="D1815" s="66" t="s">
        <v>32153</v>
      </c>
      <c r="E1815" s="66" t="s">
        <v>6897</v>
      </c>
      <c r="F1815" s="72">
        <v>1</v>
      </c>
      <c r="G1815" s="72">
        <v>3</v>
      </c>
      <c r="H1815" s="72">
        <v>2</v>
      </c>
      <c r="I1815" s="72">
        <v>3</v>
      </c>
      <c r="J1815" s="72">
        <v>3</v>
      </c>
      <c r="K1815" s="72">
        <v>18</v>
      </c>
      <c r="L1815" s="72">
        <v>13</v>
      </c>
    </row>
    <row r="1816" spans="4:12" x14ac:dyDescent="0.25">
      <c r="D1816" s="66" t="s">
        <v>32154</v>
      </c>
      <c r="E1816" s="66" t="s">
        <v>6898</v>
      </c>
      <c r="F1816" s="72">
        <v>1</v>
      </c>
      <c r="G1816" s="72">
        <v>3</v>
      </c>
      <c r="H1816" s="72">
        <v>2</v>
      </c>
      <c r="I1816" s="72">
        <v>3</v>
      </c>
      <c r="J1816" s="72">
        <v>3</v>
      </c>
      <c r="K1816" s="72">
        <v>18</v>
      </c>
      <c r="L1816" s="72">
        <v>14</v>
      </c>
    </row>
    <row r="1817" spans="4:12" x14ac:dyDescent="0.25">
      <c r="D1817" s="66" t="s">
        <v>32155</v>
      </c>
      <c r="E1817" s="66" t="s">
        <v>6899</v>
      </c>
      <c r="F1817" s="72">
        <v>1</v>
      </c>
      <c r="G1817" s="72">
        <v>3</v>
      </c>
      <c r="H1817" s="72">
        <v>2</v>
      </c>
      <c r="I1817" s="72">
        <v>3</v>
      </c>
      <c r="J1817" s="72">
        <v>3</v>
      </c>
      <c r="K1817" s="72">
        <v>18</v>
      </c>
      <c r="L1817" s="72">
        <v>15</v>
      </c>
    </row>
    <row r="1818" spans="4:12" x14ac:dyDescent="0.25">
      <c r="D1818" s="66" t="s">
        <v>32156</v>
      </c>
      <c r="E1818" s="66" t="s">
        <v>6900</v>
      </c>
      <c r="F1818" s="72">
        <v>1</v>
      </c>
      <c r="G1818" s="72">
        <v>3</v>
      </c>
      <c r="H1818" s="72">
        <v>2</v>
      </c>
      <c r="I1818" s="72">
        <v>3</v>
      </c>
      <c r="J1818" s="72">
        <v>3</v>
      </c>
      <c r="K1818" s="72">
        <v>18</v>
      </c>
      <c r="L1818" s="72">
        <v>16</v>
      </c>
    </row>
    <row r="1819" spans="4:12" x14ac:dyDescent="0.25">
      <c r="D1819" s="66" t="s">
        <v>32157</v>
      </c>
      <c r="E1819" s="66" t="s">
        <v>6901</v>
      </c>
      <c r="F1819" s="72">
        <v>1</v>
      </c>
      <c r="G1819" s="72">
        <v>3</v>
      </c>
      <c r="H1819" s="72">
        <v>2</v>
      </c>
      <c r="I1819" s="72">
        <v>3</v>
      </c>
      <c r="J1819" s="72">
        <v>3</v>
      </c>
      <c r="K1819" s="72">
        <v>18</v>
      </c>
      <c r="L1819" s="72">
        <v>17</v>
      </c>
    </row>
    <row r="1820" spans="4:12" x14ac:dyDescent="0.25">
      <c r="D1820" s="66" t="s">
        <v>32158</v>
      </c>
      <c r="E1820" s="66" t="s">
        <v>6902</v>
      </c>
      <c r="F1820" s="72">
        <v>1</v>
      </c>
      <c r="G1820" s="72">
        <v>3</v>
      </c>
      <c r="H1820" s="72">
        <v>2</v>
      </c>
      <c r="I1820" s="72">
        <v>3</v>
      </c>
      <c r="J1820" s="72">
        <v>3</v>
      </c>
      <c r="K1820" s="72">
        <v>18</v>
      </c>
      <c r="L1820" s="72">
        <v>18</v>
      </c>
    </row>
    <row r="1821" spans="4:12" x14ac:dyDescent="0.25">
      <c r="D1821" s="66" t="s">
        <v>32159</v>
      </c>
      <c r="E1821" s="66" t="s">
        <v>6903</v>
      </c>
      <c r="F1821" s="72">
        <v>1</v>
      </c>
      <c r="G1821" s="72">
        <v>3</v>
      </c>
      <c r="H1821" s="72">
        <v>2</v>
      </c>
      <c r="I1821" s="72">
        <v>3</v>
      </c>
      <c r="J1821" s="72">
        <v>3</v>
      </c>
      <c r="K1821" s="72">
        <v>18</v>
      </c>
      <c r="L1821" s="72">
        <v>19</v>
      </c>
    </row>
    <row r="1822" spans="4:12" x14ac:dyDescent="0.25">
      <c r="D1822" s="66" t="s">
        <v>32160</v>
      </c>
      <c r="E1822" s="66" t="s">
        <v>6904</v>
      </c>
      <c r="F1822" s="72">
        <v>1</v>
      </c>
      <c r="G1822" s="72">
        <v>3</v>
      </c>
      <c r="H1822" s="72">
        <v>2</v>
      </c>
      <c r="I1822" s="72">
        <v>3</v>
      </c>
      <c r="J1822" s="72">
        <v>3</v>
      </c>
      <c r="K1822" s="72">
        <v>18</v>
      </c>
      <c r="L1822" s="72">
        <v>20</v>
      </c>
    </row>
    <row r="1823" spans="4:12" x14ac:dyDescent="0.25">
      <c r="D1823" s="66" t="s">
        <v>32161</v>
      </c>
      <c r="E1823" s="66" t="s">
        <v>6905</v>
      </c>
      <c r="F1823" s="72">
        <v>1</v>
      </c>
      <c r="G1823" s="72">
        <v>3</v>
      </c>
      <c r="H1823" s="72">
        <v>2</v>
      </c>
      <c r="I1823" s="72">
        <v>3</v>
      </c>
      <c r="J1823" s="72">
        <v>3</v>
      </c>
      <c r="K1823" s="72">
        <v>18</v>
      </c>
      <c r="L1823" s="72">
        <v>21</v>
      </c>
    </row>
    <row r="1824" spans="4:12" x14ac:dyDescent="0.25">
      <c r="D1824" s="66" t="s">
        <v>32162</v>
      </c>
      <c r="E1824" s="66" t="s">
        <v>6906</v>
      </c>
      <c r="F1824" s="72">
        <v>1</v>
      </c>
      <c r="G1824" s="72">
        <v>3</v>
      </c>
      <c r="H1824" s="72">
        <v>2</v>
      </c>
      <c r="I1824" s="72">
        <v>3</v>
      </c>
      <c r="J1824" s="72">
        <v>3</v>
      </c>
      <c r="K1824" s="72">
        <v>18</v>
      </c>
      <c r="L1824" s="72">
        <v>22</v>
      </c>
    </row>
    <row r="1825" spans="4:12" x14ac:dyDescent="0.25">
      <c r="D1825" s="66" t="s">
        <v>32163</v>
      </c>
      <c r="E1825" s="66" t="s">
        <v>6907</v>
      </c>
      <c r="F1825" s="72">
        <v>1</v>
      </c>
      <c r="G1825" s="72">
        <v>3</v>
      </c>
      <c r="H1825" s="72">
        <v>2</v>
      </c>
      <c r="I1825" s="72">
        <v>3</v>
      </c>
      <c r="J1825" s="72">
        <v>3</v>
      </c>
      <c r="K1825" s="72">
        <v>18</v>
      </c>
      <c r="L1825" s="72">
        <v>23</v>
      </c>
    </row>
    <row r="1826" spans="4:12" x14ac:dyDescent="0.25">
      <c r="D1826" s="66" t="s">
        <v>32164</v>
      </c>
      <c r="E1826" s="66" t="s">
        <v>6908</v>
      </c>
      <c r="F1826" s="72">
        <v>1</v>
      </c>
      <c r="G1826" s="72">
        <v>3</v>
      </c>
      <c r="H1826" s="72">
        <v>2</v>
      </c>
      <c r="I1826" s="72">
        <v>3</v>
      </c>
      <c r="J1826" s="72">
        <v>3</v>
      </c>
      <c r="K1826" s="72">
        <v>18</v>
      </c>
      <c r="L1826" s="72">
        <v>24</v>
      </c>
    </row>
    <row r="1827" spans="4:12" x14ac:dyDescent="0.25">
      <c r="D1827" s="66" t="s">
        <v>32165</v>
      </c>
      <c r="E1827" s="66" t="s">
        <v>6909</v>
      </c>
      <c r="F1827" s="72">
        <v>1</v>
      </c>
      <c r="G1827" s="72">
        <v>3</v>
      </c>
      <c r="H1827" s="72">
        <v>2</v>
      </c>
      <c r="I1827" s="72">
        <v>3</v>
      </c>
      <c r="J1827" s="72">
        <v>3</v>
      </c>
      <c r="K1827" s="72">
        <v>18</v>
      </c>
      <c r="L1827" s="72">
        <v>25</v>
      </c>
    </row>
    <row r="1828" spans="4:12" x14ac:dyDescent="0.25">
      <c r="D1828" s="66" t="s">
        <v>32166</v>
      </c>
      <c r="E1828" s="66" t="s">
        <v>6910</v>
      </c>
      <c r="F1828" s="72">
        <v>1</v>
      </c>
      <c r="G1828" s="72">
        <v>3</v>
      </c>
      <c r="H1828" s="72">
        <v>2</v>
      </c>
      <c r="I1828" s="72">
        <v>3</v>
      </c>
      <c r="J1828" s="72">
        <v>3</v>
      </c>
      <c r="K1828" s="72">
        <v>18</v>
      </c>
      <c r="L1828" s="72">
        <v>26</v>
      </c>
    </row>
    <row r="1829" spans="4:12" x14ac:dyDescent="0.25">
      <c r="D1829" s="66" t="s">
        <v>32167</v>
      </c>
      <c r="E1829" s="66" t="s">
        <v>6911</v>
      </c>
      <c r="F1829" s="72">
        <v>1</v>
      </c>
      <c r="G1829" s="72">
        <v>3</v>
      </c>
      <c r="H1829" s="72">
        <v>2</v>
      </c>
      <c r="I1829" s="72">
        <v>3</v>
      </c>
      <c r="J1829" s="72">
        <v>3</v>
      </c>
      <c r="K1829" s="72">
        <v>18</v>
      </c>
      <c r="L1829" s="72">
        <v>27</v>
      </c>
    </row>
    <row r="1830" spans="4:12" x14ac:dyDescent="0.25">
      <c r="D1830" s="66" t="s">
        <v>32168</v>
      </c>
      <c r="E1830" s="66" t="s">
        <v>6912</v>
      </c>
      <c r="F1830" s="72">
        <v>1</v>
      </c>
      <c r="G1830" s="72">
        <v>3</v>
      </c>
      <c r="H1830" s="72">
        <v>2</v>
      </c>
      <c r="I1830" s="72">
        <v>3</v>
      </c>
      <c r="J1830" s="72">
        <v>3</v>
      </c>
      <c r="K1830" s="72">
        <v>18</v>
      </c>
      <c r="L1830" s="72">
        <v>28</v>
      </c>
    </row>
    <row r="1831" spans="4:12" x14ac:dyDescent="0.25">
      <c r="D1831" s="66" t="s">
        <v>32169</v>
      </c>
      <c r="E1831" s="66" t="s">
        <v>6913</v>
      </c>
      <c r="F1831" s="72">
        <v>1</v>
      </c>
      <c r="G1831" s="72">
        <v>3</v>
      </c>
      <c r="H1831" s="72">
        <v>2</v>
      </c>
      <c r="I1831" s="72">
        <v>3</v>
      </c>
      <c r="J1831" s="72">
        <v>3</v>
      </c>
      <c r="K1831" s="72">
        <v>18</v>
      </c>
      <c r="L1831" s="72">
        <v>29</v>
      </c>
    </row>
    <row r="1832" spans="4:12" x14ac:dyDescent="0.25">
      <c r="D1832" s="66" t="s">
        <v>32170</v>
      </c>
      <c r="E1832" s="66" t="s">
        <v>6914</v>
      </c>
      <c r="F1832" s="72">
        <v>1</v>
      </c>
      <c r="G1832" s="72">
        <v>3</v>
      </c>
      <c r="H1832" s="72">
        <v>2</v>
      </c>
      <c r="I1832" s="72">
        <v>3</v>
      </c>
      <c r="J1832" s="72">
        <v>3</v>
      </c>
      <c r="K1832" s="72">
        <v>18</v>
      </c>
      <c r="L1832" s="72">
        <v>30</v>
      </c>
    </row>
    <row r="1833" spans="4:12" x14ac:dyDescent="0.25">
      <c r="D1833" s="66" t="s">
        <v>32171</v>
      </c>
      <c r="E1833" s="66" t="s">
        <v>6915</v>
      </c>
      <c r="F1833" s="72">
        <v>1</v>
      </c>
      <c r="G1833" s="72">
        <v>3</v>
      </c>
      <c r="H1833" s="72">
        <v>2</v>
      </c>
      <c r="I1833" s="72">
        <v>3</v>
      </c>
      <c r="J1833" s="72">
        <v>3</v>
      </c>
      <c r="K1833" s="72">
        <v>18</v>
      </c>
      <c r="L1833" s="72">
        <v>31</v>
      </c>
    </row>
    <row r="1834" spans="4:12" x14ac:dyDescent="0.25">
      <c r="D1834" s="66" t="s">
        <v>32172</v>
      </c>
      <c r="E1834" s="66" t="s">
        <v>6916</v>
      </c>
      <c r="F1834" s="72">
        <v>1</v>
      </c>
      <c r="G1834" s="72">
        <v>3</v>
      </c>
      <c r="H1834" s="72">
        <v>2</v>
      </c>
      <c r="I1834" s="72">
        <v>3</v>
      </c>
      <c r="J1834" s="72">
        <v>3</v>
      </c>
      <c r="K1834" s="72">
        <v>18</v>
      </c>
      <c r="L1834" s="72">
        <v>32</v>
      </c>
    </row>
    <row r="1835" spans="4:12" x14ac:dyDescent="0.25">
      <c r="D1835" s="66" t="s">
        <v>32173</v>
      </c>
      <c r="E1835" s="66" t="s">
        <v>6917</v>
      </c>
      <c r="F1835" s="72">
        <v>1</v>
      </c>
      <c r="G1835" s="72">
        <v>3</v>
      </c>
      <c r="H1835" s="72">
        <v>2</v>
      </c>
      <c r="I1835" s="72">
        <v>3</v>
      </c>
      <c r="J1835" s="72">
        <v>3</v>
      </c>
      <c r="K1835" s="72">
        <v>18</v>
      </c>
      <c r="L1835" s="72">
        <v>33</v>
      </c>
    </row>
    <row r="1836" spans="4:12" x14ac:dyDescent="0.25">
      <c r="D1836" s="66" t="s">
        <v>32174</v>
      </c>
      <c r="E1836" s="66" t="s">
        <v>6918</v>
      </c>
      <c r="F1836" s="72">
        <v>1</v>
      </c>
      <c r="G1836" s="72">
        <v>3</v>
      </c>
      <c r="H1836" s="72">
        <v>2</v>
      </c>
      <c r="I1836" s="72">
        <v>3</v>
      </c>
      <c r="J1836" s="72">
        <v>3</v>
      </c>
      <c r="K1836" s="72">
        <v>18</v>
      </c>
      <c r="L1836" s="72">
        <v>34</v>
      </c>
    </row>
    <row r="1837" spans="4:12" x14ac:dyDescent="0.25">
      <c r="D1837" s="66" t="s">
        <v>32175</v>
      </c>
      <c r="E1837" s="66" t="s">
        <v>6919</v>
      </c>
      <c r="F1837" s="72">
        <v>1</v>
      </c>
      <c r="G1837" s="72">
        <v>3</v>
      </c>
      <c r="H1837" s="72">
        <v>2</v>
      </c>
      <c r="I1837" s="72">
        <v>3</v>
      </c>
      <c r="J1837" s="72">
        <v>3</v>
      </c>
      <c r="K1837" s="72">
        <v>18</v>
      </c>
      <c r="L1837" s="72">
        <v>35</v>
      </c>
    </row>
    <row r="1838" spans="4:12" x14ac:dyDescent="0.25">
      <c r="D1838" s="66" t="s">
        <v>32176</v>
      </c>
      <c r="E1838" s="66" t="s">
        <v>6920</v>
      </c>
      <c r="F1838" s="72">
        <v>1</v>
      </c>
      <c r="G1838" s="72">
        <v>3</v>
      </c>
      <c r="H1838" s="72">
        <v>2</v>
      </c>
      <c r="I1838" s="72">
        <v>3</v>
      </c>
      <c r="J1838" s="72">
        <v>3</v>
      </c>
      <c r="K1838" s="72">
        <v>18</v>
      </c>
      <c r="L1838" s="72">
        <v>36</v>
      </c>
    </row>
    <row r="1839" spans="4:12" x14ac:dyDescent="0.25">
      <c r="D1839" s="66" t="s">
        <v>32177</v>
      </c>
      <c r="E1839" s="66" t="s">
        <v>6921</v>
      </c>
      <c r="F1839" s="72">
        <v>1</v>
      </c>
      <c r="G1839" s="72">
        <v>3</v>
      </c>
      <c r="H1839" s="72">
        <v>2</v>
      </c>
      <c r="I1839" s="72">
        <v>3</v>
      </c>
      <c r="J1839" s="72">
        <v>3</v>
      </c>
      <c r="K1839" s="72">
        <v>18</v>
      </c>
      <c r="L1839" s="72">
        <v>37</v>
      </c>
    </row>
    <row r="1840" spans="4:12" x14ac:dyDescent="0.25">
      <c r="D1840" s="66" t="s">
        <v>32178</v>
      </c>
      <c r="E1840" s="66" t="s">
        <v>6922</v>
      </c>
      <c r="F1840" s="72">
        <v>1</v>
      </c>
      <c r="G1840" s="72">
        <v>3</v>
      </c>
      <c r="H1840" s="72">
        <v>2</v>
      </c>
      <c r="I1840" s="72">
        <v>3</v>
      </c>
      <c r="J1840" s="72">
        <v>3</v>
      </c>
      <c r="K1840" s="72">
        <v>18</v>
      </c>
      <c r="L1840" s="72">
        <v>38</v>
      </c>
    </row>
    <row r="1841" spans="4:12" x14ac:dyDescent="0.25">
      <c r="D1841" s="66" t="s">
        <v>32179</v>
      </c>
      <c r="E1841" s="66" t="s">
        <v>6923</v>
      </c>
      <c r="F1841" s="72">
        <v>1</v>
      </c>
      <c r="G1841" s="72">
        <v>3</v>
      </c>
      <c r="H1841" s="72">
        <v>2</v>
      </c>
      <c r="I1841" s="72">
        <v>3</v>
      </c>
      <c r="J1841" s="72">
        <v>3</v>
      </c>
      <c r="K1841" s="72">
        <v>18</v>
      </c>
      <c r="L1841" s="72">
        <v>39</v>
      </c>
    </row>
    <row r="1842" spans="4:12" x14ac:dyDescent="0.25">
      <c r="D1842" s="66" t="s">
        <v>32180</v>
      </c>
      <c r="E1842" s="66" t="s">
        <v>6924</v>
      </c>
      <c r="F1842" s="72">
        <v>1</v>
      </c>
      <c r="G1842" s="72">
        <v>3</v>
      </c>
      <c r="H1842" s="72">
        <v>2</v>
      </c>
      <c r="I1842" s="72">
        <v>3</v>
      </c>
      <c r="J1842" s="72">
        <v>3</v>
      </c>
      <c r="K1842" s="72">
        <v>18</v>
      </c>
      <c r="L1842" s="72">
        <v>40</v>
      </c>
    </row>
    <row r="1843" spans="4:12" x14ac:dyDescent="0.25">
      <c r="D1843" s="66" t="s">
        <v>32181</v>
      </c>
      <c r="E1843" s="66" t="s">
        <v>6925</v>
      </c>
      <c r="F1843" s="72">
        <v>1</v>
      </c>
      <c r="G1843" s="72">
        <v>3</v>
      </c>
      <c r="H1843" s="72">
        <v>2</v>
      </c>
      <c r="I1843" s="72">
        <v>3</v>
      </c>
      <c r="J1843" s="72">
        <v>3</v>
      </c>
      <c r="K1843" s="72">
        <v>18</v>
      </c>
      <c r="L1843" s="72">
        <v>41</v>
      </c>
    </row>
    <row r="1844" spans="4:12" x14ac:dyDescent="0.25">
      <c r="D1844" s="66" t="s">
        <v>32182</v>
      </c>
      <c r="E1844" s="66" t="s">
        <v>6926</v>
      </c>
      <c r="F1844" s="72">
        <v>1</v>
      </c>
      <c r="G1844" s="72">
        <v>3</v>
      </c>
      <c r="H1844" s="72">
        <v>2</v>
      </c>
      <c r="I1844" s="72">
        <v>3</v>
      </c>
      <c r="J1844" s="72">
        <v>3</v>
      </c>
      <c r="K1844" s="72">
        <v>18</v>
      </c>
      <c r="L1844" s="72">
        <v>42</v>
      </c>
    </row>
    <row r="1845" spans="4:12" x14ac:dyDescent="0.25">
      <c r="D1845" s="66" t="s">
        <v>32183</v>
      </c>
      <c r="E1845" s="66" t="s">
        <v>6927</v>
      </c>
      <c r="F1845" s="72">
        <v>1</v>
      </c>
      <c r="G1845" s="72">
        <v>3</v>
      </c>
      <c r="H1845" s="72">
        <v>2</v>
      </c>
      <c r="I1845" s="72">
        <v>3</v>
      </c>
      <c r="J1845" s="72">
        <v>3</v>
      </c>
      <c r="K1845" s="72">
        <v>18</v>
      </c>
      <c r="L1845" s="72">
        <v>43</v>
      </c>
    </row>
    <row r="1846" spans="4:12" x14ac:dyDescent="0.25">
      <c r="D1846" s="66" t="s">
        <v>32184</v>
      </c>
      <c r="E1846" s="66" t="s">
        <v>6928</v>
      </c>
      <c r="F1846" s="72">
        <v>1</v>
      </c>
      <c r="G1846" s="72">
        <v>3</v>
      </c>
      <c r="H1846" s="72">
        <v>2</v>
      </c>
      <c r="I1846" s="72">
        <v>3</v>
      </c>
      <c r="J1846" s="72">
        <v>3</v>
      </c>
      <c r="K1846" s="72">
        <v>18</v>
      </c>
      <c r="L1846" s="72">
        <v>44</v>
      </c>
    </row>
    <row r="1847" spans="4:12" x14ac:dyDescent="0.25">
      <c r="D1847" s="66" t="s">
        <v>32185</v>
      </c>
      <c r="E1847" s="66" t="s">
        <v>6929</v>
      </c>
      <c r="F1847" s="72">
        <v>1</v>
      </c>
      <c r="G1847" s="72">
        <v>3</v>
      </c>
      <c r="H1847" s="72">
        <v>2</v>
      </c>
      <c r="I1847" s="72">
        <v>3</v>
      </c>
      <c r="J1847" s="72">
        <v>3</v>
      </c>
      <c r="K1847" s="72">
        <v>18</v>
      </c>
      <c r="L1847" s="72">
        <v>45</v>
      </c>
    </row>
    <row r="1848" spans="4:12" x14ac:dyDescent="0.25">
      <c r="D1848" s="66" t="s">
        <v>32186</v>
      </c>
      <c r="E1848" s="66" t="s">
        <v>6930</v>
      </c>
      <c r="F1848" s="72">
        <v>1</v>
      </c>
      <c r="G1848" s="72">
        <v>3</v>
      </c>
      <c r="H1848" s="72">
        <v>2</v>
      </c>
      <c r="I1848" s="72">
        <v>3</v>
      </c>
      <c r="J1848" s="72">
        <v>3</v>
      </c>
      <c r="K1848" s="72">
        <v>18</v>
      </c>
      <c r="L1848" s="72">
        <v>46</v>
      </c>
    </row>
    <row r="1849" spans="4:12" x14ac:dyDescent="0.25">
      <c r="D1849" s="66" t="s">
        <v>32187</v>
      </c>
      <c r="E1849" s="66" t="s">
        <v>6931</v>
      </c>
      <c r="F1849" s="72">
        <v>1</v>
      </c>
      <c r="G1849" s="72">
        <v>3</v>
      </c>
      <c r="H1849" s="72">
        <v>2</v>
      </c>
      <c r="I1849" s="72">
        <v>3</v>
      </c>
      <c r="J1849" s="72">
        <v>3</v>
      </c>
      <c r="K1849" s="72">
        <v>18</v>
      </c>
      <c r="L1849" s="72">
        <v>47</v>
      </c>
    </row>
    <row r="1850" spans="4:12" x14ac:dyDescent="0.25">
      <c r="D1850" s="66" t="s">
        <v>32188</v>
      </c>
      <c r="E1850" s="66" t="s">
        <v>6932</v>
      </c>
      <c r="F1850" s="72">
        <v>1</v>
      </c>
      <c r="G1850" s="72">
        <v>3</v>
      </c>
      <c r="H1850" s="72">
        <v>2</v>
      </c>
      <c r="I1850" s="72">
        <v>3</v>
      </c>
      <c r="J1850" s="72">
        <v>3</v>
      </c>
      <c r="K1850" s="72">
        <v>18</v>
      </c>
      <c r="L1850" s="72">
        <v>48</v>
      </c>
    </row>
    <row r="1851" spans="4:12" x14ac:dyDescent="0.25">
      <c r="D1851" s="66" t="s">
        <v>32189</v>
      </c>
      <c r="E1851" s="66" t="s">
        <v>6933</v>
      </c>
      <c r="F1851" s="72">
        <v>1</v>
      </c>
      <c r="G1851" s="72">
        <v>3</v>
      </c>
      <c r="H1851" s="72">
        <v>2</v>
      </c>
      <c r="I1851" s="72">
        <v>3</v>
      </c>
      <c r="J1851" s="72">
        <v>3</v>
      </c>
      <c r="K1851" s="72">
        <v>18</v>
      </c>
      <c r="L1851" s="72">
        <v>49</v>
      </c>
    </row>
    <row r="1852" spans="4:12" x14ac:dyDescent="0.25">
      <c r="D1852" s="66" t="s">
        <v>32190</v>
      </c>
      <c r="E1852" s="66" t="s">
        <v>6934</v>
      </c>
      <c r="F1852" s="72">
        <v>1</v>
      </c>
      <c r="G1852" s="72">
        <v>3</v>
      </c>
      <c r="H1852" s="72">
        <v>2</v>
      </c>
      <c r="I1852" s="72">
        <v>3</v>
      </c>
      <c r="J1852" s="72">
        <v>3</v>
      </c>
      <c r="K1852" s="72">
        <v>18</v>
      </c>
      <c r="L1852" s="72">
        <v>50</v>
      </c>
    </row>
    <row r="1853" spans="4:12" x14ac:dyDescent="0.25">
      <c r="D1853" s="66" t="s">
        <v>32191</v>
      </c>
      <c r="E1853" s="66" t="s">
        <v>6935</v>
      </c>
      <c r="F1853" s="72">
        <v>1</v>
      </c>
      <c r="G1853" s="72">
        <v>3</v>
      </c>
      <c r="H1853" s="72">
        <v>2</v>
      </c>
      <c r="I1853" s="72">
        <v>3</v>
      </c>
      <c r="J1853" s="72">
        <v>3</v>
      </c>
      <c r="K1853" s="72">
        <v>18</v>
      </c>
      <c r="L1853" s="72">
        <v>51</v>
      </c>
    </row>
    <row r="1854" spans="4:12" x14ac:dyDescent="0.25">
      <c r="D1854" s="66" t="s">
        <v>32192</v>
      </c>
      <c r="E1854" s="66" t="s">
        <v>6936</v>
      </c>
      <c r="F1854" s="72">
        <v>1</v>
      </c>
      <c r="G1854" s="72">
        <v>3</v>
      </c>
      <c r="H1854" s="72">
        <v>2</v>
      </c>
      <c r="I1854" s="72">
        <v>3</v>
      </c>
      <c r="J1854" s="72">
        <v>3</v>
      </c>
      <c r="K1854" s="72">
        <v>18</v>
      </c>
      <c r="L1854" s="72">
        <v>52</v>
      </c>
    </row>
    <row r="1855" spans="4:12" x14ac:dyDescent="0.25">
      <c r="D1855" s="66" t="s">
        <v>32193</v>
      </c>
      <c r="E1855" s="66" t="s">
        <v>6937</v>
      </c>
      <c r="F1855" s="72">
        <v>1</v>
      </c>
      <c r="G1855" s="72">
        <v>3</v>
      </c>
      <c r="H1855" s="72">
        <v>2</v>
      </c>
      <c r="I1855" s="72">
        <v>3</v>
      </c>
      <c r="J1855" s="72">
        <v>3</v>
      </c>
      <c r="K1855" s="72">
        <v>18</v>
      </c>
      <c r="L1855" s="72">
        <v>53</v>
      </c>
    </row>
    <row r="1856" spans="4:12" x14ac:dyDescent="0.25">
      <c r="D1856" s="66" t="s">
        <v>32194</v>
      </c>
      <c r="E1856" s="66" t="s">
        <v>6938</v>
      </c>
      <c r="F1856" s="72">
        <v>1</v>
      </c>
      <c r="G1856" s="72">
        <v>3</v>
      </c>
      <c r="H1856" s="72">
        <v>2</v>
      </c>
      <c r="I1856" s="72">
        <v>3</v>
      </c>
      <c r="J1856" s="72">
        <v>3</v>
      </c>
      <c r="K1856" s="72">
        <v>18</v>
      </c>
      <c r="L1856" s="72">
        <v>54</v>
      </c>
    </row>
    <row r="1857" spans="4:12" x14ac:dyDescent="0.25">
      <c r="D1857" s="66" t="s">
        <v>32195</v>
      </c>
      <c r="E1857" s="66" t="s">
        <v>6939</v>
      </c>
      <c r="F1857" s="72">
        <v>1</v>
      </c>
      <c r="G1857" s="72">
        <v>3</v>
      </c>
      <c r="H1857" s="72">
        <v>2</v>
      </c>
      <c r="I1857" s="72">
        <v>3</v>
      </c>
      <c r="J1857" s="72">
        <v>3</v>
      </c>
      <c r="K1857" s="72">
        <v>18</v>
      </c>
      <c r="L1857" s="72">
        <v>55</v>
      </c>
    </row>
    <row r="1858" spans="4:12" x14ac:dyDescent="0.25">
      <c r="D1858" s="66" t="s">
        <v>32196</v>
      </c>
      <c r="E1858" s="66" t="s">
        <v>6940</v>
      </c>
      <c r="F1858" s="72">
        <v>1</v>
      </c>
      <c r="G1858" s="72">
        <v>3</v>
      </c>
      <c r="H1858" s="72">
        <v>2</v>
      </c>
      <c r="I1858" s="72">
        <v>3</v>
      </c>
      <c r="J1858" s="72">
        <v>3</v>
      </c>
      <c r="K1858" s="72">
        <v>18</v>
      </c>
      <c r="L1858" s="72">
        <v>56</v>
      </c>
    </row>
    <row r="1859" spans="4:12" x14ac:dyDescent="0.25">
      <c r="D1859" s="66" t="s">
        <v>32197</v>
      </c>
      <c r="E1859" s="66" t="s">
        <v>6941</v>
      </c>
      <c r="F1859" s="72">
        <v>1</v>
      </c>
      <c r="G1859" s="72">
        <v>3</v>
      </c>
      <c r="H1859" s="72">
        <v>2</v>
      </c>
      <c r="I1859" s="72">
        <v>3</v>
      </c>
      <c r="J1859" s="72">
        <v>3</v>
      </c>
      <c r="K1859" s="72">
        <v>18</v>
      </c>
      <c r="L1859" s="72">
        <v>57</v>
      </c>
    </row>
    <row r="1860" spans="4:12" x14ac:dyDescent="0.25">
      <c r="D1860" s="66" t="s">
        <v>32198</v>
      </c>
      <c r="E1860" s="66" t="s">
        <v>6942</v>
      </c>
      <c r="F1860" s="72">
        <v>1</v>
      </c>
      <c r="G1860" s="72">
        <v>3</v>
      </c>
      <c r="H1860" s="72">
        <v>2</v>
      </c>
      <c r="I1860" s="72">
        <v>3</v>
      </c>
      <c r="J1860" s="72">
        <v>3</v>
      </c>
      <c r="K1860" s="72">
        <v>18</v>
      </c>
      <c r="L1860" s="72">
        <v>58</v>
      </c>
    </row>
    <row r="1861" spans="4:12" x14ac:dyDescent="0.25">
      <c r="D1861" s="66" t="s">
        <v>32199</v>
      </c>
      <c r="E1861" s="66" t="s">
        <v>6943</v>
      </c>
      <c r="F1861" s="72">
        <v>1</v>
      </c>
      <c r="G1861" s="72">
        <v>3</v>
      </c>
      <c r="H1861" s="72">
        <v>2</v>
      </c>
      <c r="I1861" s="72">
        <v>3</v>
      </c>
      <c r="J1861" s="72">
        <v>3</v>
      </c>
      <c r="K1861" s="72">
        <v>18</v>
      </c>
      <c r="L1861" s="72">
        <v>59</v>
      </c>
    </row>
    <row r="1862" spans="4:12" x14ac:dyDescent="0.25">
      <c r="D1862" s="66" t="s">
        <v>32200</v>
      </c>
      <c r="E1862" s="66" t="s">
        <v>6944</v>
      </c>
      <c r="F1862" s="72">
        <v>1</v>
      </c>
      <c r="G1862" s="72">
        <v>3</v>
      </c>
      <c r="H1862" s="72">
        <v>2</v>
      </c>
      <c r="I1862" s="72">
        <v>3</v>
      </c>
      <c r="J1862" s="72">
        <v>3</v>
      </c>
      <c r="K1862" s="72">
        <v>18</v>
      </c>
      <c r="L1862" s="72">
        <v>60</v>
      </c>
    </row>
    <row r="1863" spans="4:12" x14ac:dyDescent="0.25">
      <c r="D1863" s="66" t="s">
        <v>32201</v>
      </c>
      <c r="E1863" s="66" t="s">
        <v>6945</v>
      </c>
      <c r="F1863" s="72">
        <v>1</v>
      </c>
      <c r="G1863" s="72">
        <v>3</v>
      </c>
      <c r="H1863" s="72">
        <v>2</v>
      </c>
      <c r="I1863" s="72">
        <v>3</v>
      </c>
      <c r="J1863" s="72">
        <v>3</v>
      </c>
      <c r="K1863" s="72">
        <v>18</v>
      </c>
      <c r="L1863" s="72">
        <v>61</v>
      </c>
    </row>
    <row r="1864" spans="4:12" x14ac:dyDescent="0.25">
      <c r="D1864" s="66" t="s">
        <v>32202</v>
      </c>
      <c r="E1864" s="66" t="s">
        <v>6946</v>
      </c>
      <c r="F1864" s="72">
        <v>1</v>
      </c>
      <c r="G1864" s="72">
        <v>3</v>
      </c>
      <c r="H1864" s="72">
        <v>2</v>
      </c>
      <c r="I1864" s="72">
        <v>3</v>
      </c>
      <c r="J1864" s="72">
        <v>3</v>
      </c>
      <c r="K1864" s="72">
        <v>18</v>
      </c>
      <c r="L1864" s="72">
        <v>62</v>
      </c>
    </row>
    <row r="1865" spans="4:12" x14ac:dyDescent="0.25">
      <c r="D1865" s="66" t="s">
        <v>32203</v>
      </c>
      <c r="E1865" s="66" t="s">
        <v>6947</v>
      </c>
      <c r="F1865" s="72">
        <v>1</v>
      </c>
      <c r="G1865" s="72">
        <v>3</v>
      </c>
      <c r="H1865" s="72">
        <v>2</v>
      </c>
      <c r="I1865" s="72">
        <v>3</v>
      </c>
      <c r="J1865" s="72">
        <v>3</v>
      </c>
      <c r="K1865" s="72">
        <v>18</v>
      </c>
      <c r="L1865" s="72">
        <v>63</v>
      </c>
    </row>
    <row r="1866" spans="4:12" x14ac:dyDescent="0.25">
      <c r="D1866" s="66" t="s">
        <v>32204</v>
      </c>
      <c r="E1866" s="66" t="s">
        <v>6948</v>
      </c>
      <c r="F1866" s="72">
        <v>1</v>
      </c>
      <c r="G1866" s="72">
        <v>3</v>
      </c>
      <c r="H1866" s="72">
        <v>2</v>
      </c>
      <c r="I1866" s="72">
        <v>3</v>
      </c>
      <c r="J1866" s="72">
        <v>3</v>
      </c>
      <c r="K1866" s="72">
        <v>18</v>
      </c>
      <c r="L1866" s="72">
        <v>64</v>
      </c>
    </row>
    <row r="1867" spans="4:12" x14ac:dyDescent="0.25">
      <c r="D1867" s="66" t="s">
        <v>32205</v>
      </c>
      <c r="E1867" s="66" t="s">
        <v>6949</v>
      </c>
      <c r="F1867" s="72">
        <v>1</v>
      </c>
      <c r="G1867" s="72">
        <v>3</v>
      </c>
      <c r="H1867" s="72">
        <v>2</v>
      </c>
      <c r="I1867" s="72">
        <v>3</v>
      </c>
      <c r="J1867" s="72">
        <v>3</v>
      </c>
      <c r="K1867" s="72">
        <v>18</v>
      </c>
      <c r="L1867" s="72">
        <v>65</v>
      </c>
    </row>
    <row r="1868" spans="4:12" x14ac:dyDescent="0.25">
      <c r="D1868" s="66" t="s">
        <v>32206</v>
      </c>
      <c r="E1868" s="66" t="s">
        <v>6950</v>
      </c>
      <c r="F1868" s="72">
        <v>1</v>
      </c>
      <c r="G1868" s="72">
        <v>3</v>
      </c>
      <c r="H1868" s="72">
        <v>2</v>
      </c>
      <c r="I1868" s="72">
        <v>3</v>
      </c>
      <c r="J1868" s="72">
        <v>3</v>
      </c>
      <c r="K1868" s="72">
        <v>18</v>
      </c>
      <c r="L1868" s="72">
        <v>66</v>
      </c>
    </row>
    <row r="1869" spans="4:12" x14ac:dyDescent="0.25">
      <c r="D1869" s="66" t="s">
        <v>32207</v>
      </c>
      <c r="E1869" s="66" t="s">
        <v>6951</v>
      </c>
      <c r="F1869" s="72">
        <v>1</v>
      </c>
      <c r="G1869" s="72">
        <v>3</v>
      </c>
      <c r="H1869" s="72">
        <v>2</v>
      </c>
      <c r="I1869" s="72">
        <v>3</v>
      </c>
      <c r="J1869" s="72">
        <v>3</v>
      </c>
      <c r="K1869" s="72">
        <v>18</v>
      </c>
      <c r="L1869" s="72">
        <v>67</v>
      </c>
    </row>
    <row r="1870" spans="4:12" x14ac:dyDescent="0.25">
      <c r="D1870" s="66" t="s">
        <v>32208</v>
      </c>
      <c r="E1870" s="66" t="s">
        <v>6952</v>
      </c>
      <c r="F1870" s="72">
        <v>1</v>
      </c>
      <c r="G1870" s="72">
        <v>3</v>
      </c>
      <c r="H1870" s="72">
        <v>2</v>
      </c>
      <c r="I1870" s="72">
        <v>3</v>
      </c>
      <c r="J1870" s="72">
        <v>3</v>
      </c>
      <c r="K1870" s="72">
        <v>18</v>
      </c>
      <c r="L1870" s="72">
        <v>68</v>
      </c>
    </row>
    <row r="1871" spans="4:12" x14ac:dyDescent="0.25">
      <c r="D1871" s="66" t="s">
        <v>32209</v>
      </c>
      <c r="E1871" s="66" t="s">
        <v>6953</v>
      </c>
      <c r="F1871" s="72">
        <v>1</v>
      </c>
      <c r="G1871" s="72">
        <v>3</v>
      </c>
      <c r="H1871" s="72">
        <v>2</v>
      </c>
      <c r="I1871" s="72">
        <v>3</v>
      </c>
      <c r="J1871" s="72">
        <v>3</v>
      </c>
      <c r="K1871" s="72">
        <v>18</v>
      </c>
      <c r="L1871" s="72">
        <v>69</v>
      </c>
    </row>
    <row r="1872" spans="4:12" x14ac:dyDescent="0.25">
      <c r="D1872" s="66" t="s">
        <v>32210</v>
      </c>
      <c r="E1872" s="66" t="s">
        <v>6954</v>
      </c>
      <c r="F1872" s="72">
        <v>1</v>
      </c>
      <c r="G1872" s="72">
        <v>3</v>
      </c>
      <c r="H1872" s="72">
        <v>2</v>
      </c>
      <c r="I1872" s="72">
        <v>3</v>
      </c>
      <c r="J1872" s="72">
        <v>3</v>
      </c>
      <c r="K1872" s="72">
        <v>18</v>
      </c>
      <c r="L1872" s="72">
        <v>70</v>
      </c>
    </row>
    <row r="1873" spans="4:12" x14ac:dyDescent="0.25">
      <c r="D1873" s="66" t="s">
        <v>32211</v>
      </c>
      <c r="E1873" s="66" t="s">
        <v>6955</v>
      </c>
      <c r="F1873" s="72">
        <v>1</v>
      </c>
      <c r="G1873" s="72">
        <v>3</v>
      </c>
      <c r="H1873" s="72">
        <v>2</v>
      </c>
      <c r="I1873" s="72">
        <v>3</v>
      </c>
      <c r="J1873" s="72">
        <v>3</v>
      </c>
      <c r="K1873" s="72">
        <v>18</v>
      </c>
      <c r="L1873" s="72">
        <v>71</v>
      </c>
    </row>
    <row r="1874" spans="4:12" x14ac:dyDescent="0.25">
      <c r="D1874" s="66" t="s">
        <v>32212</v>
      </c>
      <c r="E1874" s="66" t="s">
        <v>6956</v>
      </c>
      <c r="F1874" s="72">
        <v>1</v>
      </c>
      <c r="G1874" s="72">
        <v>3</v>
      </c>
      <c r="H1874" s="72">
        <v>2</v>
      </c>
      <c r="I1874" s="72">
        <v>3</v>
      </c>
      <c r="J1874" s="72">
        <v>3</v>
      </c>
      <c r="K1874" s="72">
        <v>18</v>
      </c>
      <c r="L1874" s="72">
        <v>72</v>
      </c>
    </row>
    <row r="1875" spans="4:12" x14ac:dyDescent="0.25">
      <c r="D1875" s="66" t="s">
        <v>32213</v>
      </c>
      <c r="E1875" s="66" t="s">
        <v>6957</v>
      </c>
      <c r="F1875" s="72">
        <v>1</v>
      </c>
      <c r="G1875" s="72">
        <v>3</v>
      </c>
      <c r="H1875" s="72">
        <v>2</v>
      </c>
      <c r="I1875" s="72">
        <v>3</v>
      </c>
      <c r="J1875" s="72">
        <v>3</v>
      </c>
      <c r="K1875" s="72">
        <v>18</v>
      </c>
      <c r="L1875" s="72">
        <v>73</v>
      </c>
    </row>
    <row r="1876" spans="4:12" x14ac:dyDescent="0.25">
      <c r="D1876" s="66" t="s">
        <v>32214</v>
      </c>
      <c r="E1876" s="66" t="s">
        <v>6958</v>
      </c>
      <c r="F1876" s="72">
        <v>1</v>
      </c>
      <c r="G1876" s="72">
        <v>3</v>
      </c>
      <c r="H1876" s="72">
        <v>2</v>
      </c>
      <c r="I1876" s="72">
        <v>3</v>
      </c>
      <c r="J1876" s="72">
        <v>3</v>
      </c>
      <c r="K1876" s="72">
        <v>18</v>
      </c>
      <c r="L1876" s="72">
        <v>74</v>
      </c>
    </row>
    <row r="1877" spans="4:12" x14ac:dyDescent="0.25">
      <c r="D1877" s="66" t="s">
        <v>32215</v>
      </c>
      <c r="E1877" s="66" t="s">
        <v>6959</v>
      </c>
      <c r="F1877" s="72">
        <v>1</v>
      </c>
      <c r="G1877" s="72">
        <v>3</v>
      </c>
      <c r="H1877" s="72">
        <v>2</v>
      </c>
      <c r="I1877" s="72">
        <v>3</v>
      </c>
      <c r="J1877" s="72">
        <v>3</v>
      </c>
      <c r="K1877" s="72">
        <v>18</v>
      </c>
      <c r="L1877" s="72">
        <v>75</v>
      </c>
    </row>
    <row r="1878" spans="4:12" x14ac:dyDescent="0.25">
      <c r="D1878" s="66" t="s">
        <v>32216</v>
      </c>
      <c r="E1878" s="66" t="s">
        <v>6960</v>
      </c>
      <c r="F1878" s="72">
        <v>1</v>
      </c>
      <c r="G1878" s="72">
        <v>3</v>
      </c>
      <c r="H1878" s="72">
        <v>2</v>
      </c>
      <c r="I1878" s="72">
        <v>3</v>
      </c>
      <c r="J1878" s="72">
        <v>3</v>
      </c>
      <c r="K1878" s="72">
        <v>18</v>
      </c>
      <c r="L1878" s="72">
        <v>76</v>
      </c>
    </row>
    <row r="1879" spans="4:12" x14ac:dyDescent="0.25">
      <c r="D1879" s="66" t="s">
        <v>32217</v>
      </c>
      <c r="E1879" s="66" t="s">
        <v>6961</v>
      </c>
      <c r="F1879" s="72">
        <v>1</v>
      </c>
      <c r="G1879" s="72">
        <v>3</v>
      </c>
      <c r="H1879" s="72">
        <v>2</v>
      </c>
      <c r="I1879" s="72">
        <v>3</v>
      </c>
      <c r="J1879" s="72">
        <v>3</v>
      </c>
      <c r="K1879" s="72">
        <v>18</v>
      </c>
      <c r="L1879" s="72">
        <v>77</v>
      </c>
    </row>
    <row r="1880" spans="4:12" x14ac:dyDescent="0.25">
      <c r="D1880" s="66" t="s">
        <v>32218</v>
      </c>
      <c r="E1880" s="66" t="s">
        <v>6962</v>
      </c>
      <c r="F1880" s="72">
        <v>1</v>
      </c>
      <c r="G1880" s="72">
        <v>3</v>
      </c>
      <c r="H1880" s="72">
        <v>2</v>
      </c>
      <c r="I1880" s="72">
        <v>3</v>
      </c>
      <c r="J1880" s="72">
        <v>3</v>
      </c>
      <c r="K1880" s="72">
        <v>18</v>
      </c>
      <c r="L1880" s="72">
        <v>78</v>
      </c>
    </row>
    <row r="1881" spans="4:12" x14ac:dyDescent="0.25">
      <c r="D1881" s="66" t="s">
        <v>32219</v>
      </c>
      <c r="E1881" s="66" t="s">
        <v>6963</v>
      </c>
      <c r="F1881" s="72">
        <v>1</v>
      </c>
      <c r="G1881" s="72">
        <v>3</v>
      </c>
      <c r="H1881" s="72">
        <v>2</v>
      </c>
      <c r="I1881" s="72">
        <v>3</v>
      </c>
      <c r="J1881" s="72">
        <v>3</v>
      </c>
      <c r="K1881" s="72">
        <v>18</v>
      </c>
      <c r="L1881" s="72">
        <v>79</v>
      </c>
    </row>
    <row r="1882" spans="4:12" x14ac:dyDescent="0.25">
      <c r="D1882" s="66" t="s">
        <v>32220</v>
      </c>
      <c r="E1882" s="66" t="s">
        <v>6964</v>
      </c>
      <c r="F1882" s="72">
        <v>1</v>
      </c>
      <c r="G1882" s="72">
        <v>3</v>
      </c>
      <c r="H1882" s="72">
        <v>2</v>
      </c>
      <c r="I1882" s="72">
        <v>3</v>
      </c>
      <c r="J1882" s="72">
        <v>3</v>
      </c>
      <c r="K1882" s="72">
        <v>18</v>
      </c>
      <c r="L1882" s="72">
        <v>80</v>
      </c>
    </row>
    <row r="1883" spans="4:12" x14ac:dyDescent="0.25">
      <c r="D1883" s="66" t="s">
        <v>32221</v>
      </c>
      <c r="E1883" s="66" t="s">
        <v>6965</v>
      </c>
      <c r="F1883" s="72">
        <v>1</v>
      </c>
      <c r="G1883" s="72">
        <v>3</v>
      </c>
      <c r="H1883" s="72">
        <v>2</v>
      </c>
      <c r="I1883" s="72">
        <v>3</v>
      </c>
      <c r="J1883" s="72">
        <v>3</v>
      </c>
      <c r="K1883" s="72">
        <v>18</v>
      </c>
      <c r="L1883" s="72">
        <v>81</v>
      </c>
    </row>
    <row r="1884" spans="4:12" x14ac:dyDescent="0.25">
      <c r="D1884" s="66" t="s">
        <v>32222</v>
      </c>
      <c r="E1884" s="66" t="s">
        <v>6966</v>
      </c>
      <c r="F1884" s="72">
        <v>1</v>
      </c>
      <c r="G1884" s="72">
        <v>3</v>
      </c>
      <c r="H1884" s="72">
        <v>2</v>
      </c>
      <c r="I1884" s="72">
        <v>3</v>
      </c>
      <c r="J1884" s="72">
        <v>3</v>
      </c>
      <c r="K1884" s="72">
        <v>18</v>
      </c>
      <c r="L1884" s="72">
        <v>82</v>
      </c>
    </row>
    <row r="1885" spans="4:12" x14ac:dyDescent="0.25">
      <c r="D1885" s="66" t="s">
        <v>32223</v>
      </c>
      <c r="E1885" s="66" t="s">
        <v>6967</v>
      </c>
      <c r="F1885" s="72">
        <v>1</v>
      </c>
      <c r="G1885" s="72">
        <v>3</v>
      </c>
      <c r="H1885" s="72">
        <v>2</v>
      </c>
      <c r="I1885" s="72">
        <v>3</v>
      </c>
      <c r="J1885" s="72">
        <v>3</v>
      </c>
      <c r="K1885" s="72">
        <v>18</v>
      </c>
      <c r="L1885" s="72">
        <v>83</v>
      </c>
    </row>
    <row r="1886" spans="4:12" x14ac:dyDescent="0.25">
      <c r="D1886" s="66" t="s">
        <v>32224</v>
      </c>
      <c r="E1886" s="66" t="s">
        <v>6968</v>
      </c>
      <c r="F1886" s="72">
        <v>1</v>
      </c>
      <c r="G1886" s="72">
        <v>3</v>
      </c>
      <c r="H1886" s="72">
        <v>2</v>
      </c>
      <c r="I1886" s="72">
        <v>3</v>
      </c>
      <c r="J1886" s="72">
        <v>3</v>
      </c>
      <c r="K1886" s="72">
        <v>18</v>
      </c>
      <c r="L1886" s="72">
        <v>84</v>
      </c>
    </row>
    <row r="1887" spans="4:12" x14ac:dyDescent="0.25">
      <c r="D1887" s="66" t="s">
        <v>32225</v>
      </c>
      <c r="E1887" s="66" t="s">
        <v>6969</v>
      </c>
      <c r="F1887" s="72">
        <v>1</v>
      </c>
      <c r="G1887" s="72">
        <v>3</v>
      </c>
      <c r="H1887" s="72">
        <v>2</v>
      </c>
      <c r="I1887" s="72">
        <v>3</v>
      </c>
      <c r="J1887" s="72">
        <v>3</v>
      </c>
      <c r="K1887" s="72">
        <v>18</v>
      </c>
      <c r="L1887" s="72">
        <v>85</v>
      </c>
    </row>
    <row r="1888" spans="4:12" x14ac:dyDescent="0.25">
      <c r="D1888" s="66" t="s">
        <v>32226</v>
      </c>
      <c r="E1888" s="66" t="s">
        <v>6970</v>
      </c>
      <c r="F1888" s="72">
        <v>1</v>
      </c>
      <c r="G1888" s="72">
        <v>3</v>
      </c>
      <c r="H1888" s="72">
        <v>2</v>
      </c>
      <c r="I1888" s="72">
        <v>3</v>
      </c>
      <c r="J1888" s="72">
        <v>3</v>
      </c>
      <c r="K1888" s="72">
        <v>18</v>
      </c>
      <c r="L1888" s="72">
        <v>86</v>
      </c>
    </row>
    <row r="1889" spans="4:12" x14ac:dyDescent="0.25">
      <c r="D1889" s="66" t="s">
        <v>32227</v>
      </c>
      <c r="E1889" s="66" t="s">
        <v>6971</v>
      </c>
      <c r="F1889" s="72">
        <v>1</v>
      </c>
      <c r="G1889" s="72">
        <v>3</v>
      </c>
      <c r="H1889" s="72">
        <v>2</v>
      </c>
      <c r="I1889" s="72">
        <v>3</v>
      </c>
      <c r="J1889" s="72">
        <v>3</v>
      </c>
      <c r="K1889" s="72">
        <v>18</v>
      </c>
      <c r="L1889" s="72">
        <v>87</v>
      </c>
    </row>
    <row r="1890" spans="4:12" x14ac:dyDescent="0.25">
      <c r="D1890" s="66" t="s">
        <v>32228</v>
      </c>
      <c r="E1890" s="66" t="s">
        <v>6972</v>
      </c>
      <c r="F1890" s="72">
        <v>1</v>
      </c>
      <c r="G1890" s="72">
        <v>3</v>
      </c>
      <c r="H1890" s="72">
        <v>2</v>
      </c>
      <c r="I1890" s="72">
        <v>3</v>
      </c>
      <c r="J1890" s="72">
        <v>3</v>
      </c>
      <c r="K1890" s="72">
        <v>18</v>
      </c>
      <c r="L1890" s="72">
        <v>88</v>
      </c>
    </row>
    <row r="1891" spans="4:12" x14ac:dyDescent="0.25">
      <c r="D1891" s="66" t="s">
        <v>32229</v>
      </c>
      <c r="E1891" s="66" t="s">
        <v>6973</v>
      </c>
      <c r="F1891" s="72">
        <v>1</v>
      </c>
      <c r="G1891" s="72">
        <v>3</v>
      </c>
      <c r="H1891" s="72">
        <v>2</v>
      </c>
      <c r="I1891" s="72">
        <v>3</v>
      </c>
      <c r="J1891" s="72">
        <v>3</v>
      </c>
      <c r="K1891" s="72">
        <v>18</v>
      </c>
      <c r="L1891" s="72">
        <v>89</v>
      </c>
    </row>
    <row r="1892" spans="4:12" x14ac:dyDescent="0.25">
      <c r="D1892" s="66" t="s">
        <v>32230</v>
      </c>
      <c r="E1892" s="66" t="s">
        <v>6974</v>
      </c>
      <c r="F1892" s="72">
        <v>1</v>
      </c>
      <c r="G1892" s="72">
        <v>3</v>
      </c>
      <c r="H1892" s="72">
        <v>2</v>
      </c>
      <c r="I1892" s="72">
        <v>3</v>
      </c>
      <c r="J1892" s="72">
        <v>3</v>
      </c>
      <c r="K1892" s="72">
        <v>18</v>
      </c>
      <c r="L1892" s="72">
        <v>90</v>
      </c>
    </row>
    <row r="1893" spans="4:12" x14ac:dyDescent="0.25">
      <c r="D1893" s="66" t="s">
        <v>32231</v>
      </c>
      <c r="E1893" s="66" t="s">
        <v>6975</v>
      </c>
      <c r="F1893" s="72">
        <v>1</v>
      </c>
      <c r="G1893" s="72">
        <v>3</v>
      </c>
      <c r="H1893" s="72">
        <v>2</v>
      </c>
      <c r="I1893" s="72">
        <v>3</v>
      </c>
      <c r="J1893" s="72">
        <v>3</v>
      </c>
      <c r="K1893" s="72">
        <v>18</v>
      </c>
      <c r="L1893" s="72">
        <v>91</v>
      </c>
    </row>
    <row r="1894" spans="4:12" x14ac:dyDescent="0.25">
      <c r="D1894" s="66" t="s">
        <v>32232</v>
      </c>
      <c r="E1894" s="66" t="s">
        <v>6976</v>
      </c>
      <c r="F1894" s="72">
        <v>1</v>
      </c>
      <c r="G1894" s="72">
        <v>3</v>
      </c>
      <c r="H1894" s="72">
        <v>2</v>
      </c>
      <c r="I1894" s="72">
        <v>3</v>
      </c>
      <c r="J1894" s="72">
        <v>3</v>
      </c>
      <c r="K1894" s="72">
        <v>18</v>
      </c>
      <c r="L1894" s="72">
        <v>92</v>
      </c>
    </row>
    <row r="1895" spans="4:12" x14ac:dyDescent="0.25">
      <c r="D1895" s="66" t="s">
        <v>32233</v>
      </c>
      <c r="E1895" s="66" t="s">
        <v>6977</v>
      </c>
      <c r="F1895" s="72">
        <v>1</v>
      </c>
      <c r="G1895" s="72">
        <v>3</v>
      </c>
      <c r="H1895" s="72">
        <v>2</v>
      </c>
      <c r="I1895" s="72">
        <v>3</v>
      </c>
      <c r="J1895" s="72">
        <v>3</v>
      </c>
      <c r="K1895" s="72">
        <v>18</v>
      </c>
      <c r="L1895" s="72">
        <v>93</v>
      </c>
    </row>
    <row r="1896" spans="4:12" x14ac:dyDescent="0.25">
      <c r="D1896" s="66" t="s">
        <v>32234</v>
      </c>
      <c r="E1896" s="66" t="s">
        <v>6978</v>
      </c>
      <c r="F1896" s="72">
        <v>1</v>
      </c>
      <c r="G1896" s="72">
        <v>3</v>
      </c>
      <c r="H1896" s="72">
        <v>2</v>
      </c>
      <c r="I1896" s="72">
        <v>3</v>
      </c>
      <c r="J1896" s="72">
        <v>3</v>
      </c>
      <c r="K1896" s="72">
        <v>18</v>
      </c>
      <c r="L1896" s="72">
        <v>94</v>
      </c>
    </row>
    <row r="1897" spans="4:12" x14ac:dyDescent="0.25">
      <c r="D1897" s="66" t="s">
        <v>32235</v>
      </c>
      <c r="E1897" s="66" t="s">
        <v>6979</v>
      </c>
      <c r="F1897" s="72">
        <v>1</v>
      </c>
      <c r="G1897" s="72">
        <v>3</v>
      </c>
      <c r="H1897" s="72">
        <v>2</v>
      </c>
      <c r="I1897" s="72">
        <v>3</v>
      </c>
      <c r="J1897" s="72">
        <v>3</v>
      </c>
      <c r="K1897" s="72">
        <v>18</v>
      </c>
      <c r="L1897" s="72">
        <v>95</v>
      </c>
    </row>
    <row r="1898" spans="4:12" x14ac:dyDescent="0.25">
      <c r="D1898" s="66" t="s">
        <v>32236</v>
      </c>
      <c r="E1898" s="66" t="s">
        <v>6980</v>
      </c>
      <c r="F1898" s="72">
        <v>1</v>
      </c>
      <c r="G1898" s="72">
        <v>3</v>
      </c>
      <c r="H1898" s="72">
        <v>2</v>
      </c>
      <c r="I1898" s="72">
        <v>3</v>
      </c>
      <c r="J1898" s="72">
        <v>3</v>
      </c>
      <c r="K1898" s="72">
        <v>18</v>
      </c>
      <c r="L1898" s="72">
        <v>96</v>
      </c>
    </row>
    <row r="1899" spans="4:12" x14ac:dyDescent="0.25">
      <c r="D1899" s="66" t="s">
        <v>32237</v>
      </c>
      <c r="E1899" s="66" t="s">
        <v>6981</v>
      </c>
      <c r="F1899" s="72">
        <v>1</v>
      </c>
      <c r="G1899" s="72">
        <v>3</v>
      </c>
      <c r="H1899" s="72">
        <v>2</v>
      </c>
      <c r="I1899" s="72">
        <v>3</v>
      </c>
      <c r="J1899" s="72">
        <v>3</v>
      </c>
      <c r="K1899" s="72">
        <v>18</v>
      </c>
      <c r="L1899" s="72">
        <v>97</v>
      </c>
    </row>
    <row r="1900" spans="4:12" x14ac:dyDescent="0.25">
      <c r="D1900" s="66" t="s">
        <v>32238</v>
      </c>
      <c r="E1900" s="66" t="s">
        <v>6982</v>
      </c>
      <c r="F1900" s="72">
        <v>1</v>
      </c>
      <c r="G1900" s="72">
        <v>3</v>
      </c>
      <c r="H1900" s="72">
        <v>2</v>
      </c>
      <c r="I1900" s="72">
        <v>3</v>
      </c>
      <c r="J1900" s="72">
        <v>3</v>
      </c>
      <c r="K1900" s="72">
        <v>18</v>
      </c>
      <c r="L1900" s="72">
        <v>98</v>
      </c>
    </row>
    <row r="1901" spans="4:12" x14ac:dyDescent="0.25">
      <c r="D1901" s="66" t="s">
        <v>32239</v>
      </c>
      <c r="E1901" s="66" t="s">
        <v>6983</v>
      </c>
      <c r="F1901" s="72">
        <v>1</v>
      </c>
      <c r="G1901" s="72">
        <v>3</v>
      </c>
      <c r="H1901" s="72">
        <v>2</v>
      </c>
      <c r="I1901" s="72">
        <v>3</v>
      </c>
      <c r="J1901" s="72">
        <v>3</v>
      </c>
      <c r="K1901" s="72">
        <v>18</v>
      </c>
      <c r="L1901" s="72">
        <v>99</v>
      </c>
    </row>
    <row r="1902" spans="4:12" x14ac:dyDescent="0.25">
      <c r="D1902" s="66" t="s">
        <v>32240</v>
      </c>
      <c r="E1902" s="66" t="s">
        <v>6984</v>
      </c>
      <c r="F1902" s="72">
        <v>1</v>
      </c>
      <c r="G1902" s="72">
        <v>3</v>
      </c>
      <c r="H1902" s="72">
        <v>2</v>
      </c>
      <c r="I1902" s="72">
        <v>3</v>
      </c>
      <c r="J1902" s="72">
        <v>3</v>
      </c>
      <c r="K1902" s="72">
        <v>18</v>
      </c>
      <c r="L1902" s="72">
        <v>100</v>
      </c>
    </row>
    <row r="1903" spans="4:12" x14ac:dyDescent="0.25">
      <c r="D1903" s="66" t="s">
        <v>32241</v>
      </c>
      <c r="E1903" s="66" t="s">
        <v>6985</v>
      </c>
      <c r="F1903" s="72">
        <v>1</v>
      </c>
      <c r="G1903" s="72">
        <v>3</v>
      </c>
      <c r="H1903" s="72">
        <v>2</v>
      </c>
      <c r="I1903" s="72">
        <v>3</v>
      </c>
      <c r="J1903" s="72">
        <v>3</v>
      </c>
      <c r="K1903" s="72">
        <v>18</v>
      </c>
      <c r="L1903" s="72">
        <v>101</v>
      </c>
    </row>
    <row r="1904" spans="4:12" x14ac:dyDescent="0.25">
      <c r="D1904" s="66" t="s">
        <v>32242</v>
      </c>
      <c r="E1904" s="66" t="s">
        <v>6986</v>
      </c>
      <c r="F1904" s="72">
        <v>1</v>
      </c>
      <c r="G1904" s="72">
        <v>3</v>
      </c>
      <c r="H1904" s="72">
        <v>2</v>
      </c>
      <c r="I1904" s="72">
        <v>3</v>
      </c>
      <c r="J1904" s="72">
        <v>3</v>
      </c>
      <c r="K1904" s="72">
        <v>18</v>
      </c>
      <c r="L1904" s="72">
        <v>102</v>
      </c>
    </row>
    <row r="1905" spans="4:12" x14ac:dyDescent="0.25">
      <c r="D1905" s="66" t="s">
        <v>32243</v>
      </c>
      <c r="E1905" s="66" t="s">
        <v>6987</v>
      </c>
      <c r="F1905" s="72">
        <v>1</v>
      </c>
      <c r="G1905" s="72">
        <v>3</v>
      </c>
      <c r="H1905" s="72">
        <v>2</v>
      </c>
      <c r="I1905" s="72">
        <v>3</v>
      </c>
      <c r="J1905" s="72">
        <v>3</v>
      </c>
      <c r="K1905" s="72">
        <v>18</v>
      </c>
      <c r="L1905" s="72">
        <v>103</v>
      </c>
    </row>
    <row r="1906" spans="4:12" x14ac:dyDescent="0.25">
      <c r="D1906" s="66" t="s">
        <v>32244</v>
      </c>
      <c r="E1906" s="66" t="s">
        <v>6988</v>
      </c>
      <c r="F1906" s="72">
        <v>1</v>
      </c>
      <c r="G1906" s="72">
        <v>3</v>
      </c>
      <c r="H1906" s="72">
        <v>2</v>
      </c>
      <c r="I1906" s="72">
        <v>3</v>
      </c>
      <c r="J1906" s="72">
        <v>3</v>
      </c>
      <c r="K1906" s="72">
        <v>18</v>
      </c>
      <c r="L1906" s="72">
        <v>104</v>
      </c>
    </row>
    <row r="1907" spans="4:12" x14ac:dyDescent="0.25">
      <c r="D1907" s="66" t="s">
        <v>32245</v>
      </c>
      <c r="E1907" s="66" t="s">
        <v>6989</v>
      </c>
      <c r="F1907" s="72">
        <v>1</v>
      </c>
      <c r="G1907" s="72">
        <v>3</v>
      </c>
      <c r="H1907" s="72">
        <v>2</v>
      </c>
      <c r="I1907" s="72">
        <v>3</v>
      </c>
      <c r="J1907" s="72">
        <v>3</v>
      </c>
      <c r="K1907" s="72">
        <v>18</v>
      </c>
      <c r="L1907" s="72">
        <v>105</v>
      </c>
    </row>
    <row r="1908" spans="4:12" x14ac:dyDescent="0.25">
      <c r="D1908" s="66" t="s">
        <v>32246</v>
      </c>
      <c r="E1908" s="66" t="s">
        <v>6990</v>
      </c>
      <c r="F1908" s="72">
        <v>1</v>
      </c>
      <c r="G1908" s="72">
        <v>3</v>
      </c>
      <c r="H1908" s="72">
        <v>2</v>
      </c>
      <c r="I1908" s="72">
        <v>3</v>
      </c>
      <c r="J1908" s="72">
        <v>3</v>
      </c>
      <c r="K1908" s="72">
        <v>18</v>
      </c>
      <c r="L1908" s="72">
        <v>106</v>
      </c>
    </row>
    <row r="1909" spans="4:12" x14ac:dyDescent="0.25">
      <c r="D1909" s="66" t="s">
        <v>32247</v>
      </c>
      <c r="E1909" s="66" t="s">
        <v>6991</v>
      </c>
      <c r="F1909" s="72">
        <v>1</v>
      </c>
      <c r="G1909" s="72">
        <v>3</v>
      </c>
      <c r="H1909" s="72">
        <v>2</v>
      </c>
      <c r="I1909" s="72">
        <v>3</v>
      </c>
      <c r="J1909" s="72">
        <v>3</v>
      </c>
      <c r="K1909" s="72">
        <v>18</v>
      </c>
      <c r="L1909" s="72">
        <v>107</v>
      </c>
    </row>
    <row r="1910" spans="4:12" x14ac:dyDescent="0.25">
      <c r="D1910" s="66" t="s">
        <v>32248</v>
      </c>
      <c r="E1910" s="66" t="s">
        <v>6992</v>
      </c>
      <c r="F1910" s="72">
        <v>1</v>
      </c>
      <c r="G1910" s="72">
        <v>3</v>
      </c>
      <c r="H1910" s="72">
        <v>2</v>
      </c>
      <c r="I1910" s="72">
        <v>3</v>
      </c>
      <c r="J1910" s="72">
        <v>3</v>
      </c>
      <c r="K1910" s="72">
        <v>19</v>
      </c>
      <c r="L1910" s="72">
        <v>1</v>
      </c>
    </row>
    <row r="1911" spans="4:12" x14ac:dyDescent="0.25">
      <c r="D1911" s="66" t="s">
        <v>32249</v>
      </c>
      <c r="E1911" s="66" t="s">
        <v>6993</v>
      </c>
      <c r="F1911" s="72">
        <v>1</v>
      </c>
      <c r="G1911" s="72">
        <v>3</v>
      </c>
      <c r="H1911" s="72">
        <v>2</v>
      </c>
      <c r="I1911" s="72">
        <v>3</v>
      </c>
      <c r="J1911" s="72">
        <v>3</v>
      </c>
      <c r="K1911" s="72">
        <v>19</v>
      </c>
      <c r="L1911" s="72">
        <v>2</v>
      </c>
    </row>
    <row r="1912" spans="4:12" x14ac:dyDescent="0.25">
      <c r="D1912" s="66" t="s">
        <v>32250</v>
      </c>
      <c r="E1912" s="66" t="s">
        <v>6994</v>
      </c>
      <c r="F1912" s="72">
        <v>1</v>
      </c>
      <c r="G1912" s="72">
        <v>3</v>
      </c>
      <c r="H1912" s="72">
        <v>2</v>
      </c>
      <c r="I1912" s="72">
        <v>3</v>
      </c>
      <c r="J1912" s="72">
        <v>3</v>
      </c>
      <c r="K1912" s="72">
        <v>19</v>
      </c>
      <c r="L1912" s="72">
        <v>3</v>
      </c>
    </row>
    <row r="1913" spans="4:12" x14ac:dyDescent="0.25">
      <c r="D1913" s="66" t="s">
        <v>32251</v>
      </c>
      <c r="E1913" s="66" t="s">
        <v>6995</v>
      </c>
      <c r="F1913" s="72">
        <v>1</v>
      </c>
      <c r="G1913" s="72">
        <v>3</v>
      </c>
      <c r="H1913" s="72">
        <v>2</v>
      </c>
      <c r="I1913" s="72">
        <v>3</v>
      </c>
      <c r="J1913" s="72">
        <v>3</v>
      </c>
      <c r="K1913" s="72">
        <v>19</v>
      </c>
      <c r="L1913" s="72">
        <v>4</v>
      </c>
    </row>
    <row r="1914" spans="4:12" x14ac:dyDescent="0.25">
      <c r="D1914" s="66" t="s">
        <v>32252</v>
      </c>
      <c r="E1914" s="66" t="s">
        <v>6996</v>
      </c>
      <c r="F1914" s="72">
        <v>1</v>
      </c>
      <c r="G1914" s="72">
        <v>3</v>
      </c>
      <c r="H1914" s="72">
        <v>2</v>
      </c>
      <c r="I1914" s="72">
        <v>3</v>
      </c>
      <c r="J1914" s="72">
        <v>3</v>
      </c>
      <c r="K1914" s="72">
        <v>20</v>
      </c>
      <c r="L1914" s="72">
        <v>1</v>
      </c>
    </row>
    <row r="1915" spans="4:12" x14ac:dyDescent="0.25">
      <c r="D1915" s="66" t="s">
        <v>32253</v>
      </c>
      <c r="E1915" s="66" t="s">
        <v>6997</v>
      </c>
      <c r="F1915" s="72">
        <v>1</v>
      </c>
      <c r="G1915" s="72">
        <v>3</v>
      </c>
      <c r="H1915" s="72">
        <v>2</v>
      </c>
      <c r="I1915" s="72">
        <v>3</v>
      </c>
      <c r="J1915" s="72">
        <v>3</v>
      </c>
      <c r="K1915" s="72">
        <v>20</v>
      </c>
      <c r="L1915" s="72">
        <v>2</v>
      </c>
    </row>
    <row r="1916" spans="4:12" x14ac:dyDescent="0.25">
      <c r="D1916" s="66" t="s">
        <v>32254</v>
      </c>
      <c r="E1916" s="66" t="s">
        <v>6998</v>
      </c>
      <c r="F1916" s="72">
        <v>1</v>
      </c>
      <c r="G1916" s="72">
        <v>3</v>
      </c>
      <c r="H1916" s="72">
        <v>2</v>
      </c>
      <c r="I1916" s="72">
        <v>3</v>
      </c>
      <c r="J1916" s="72">
        <v>3</v>
      </c>
      <c r="K1916" s="72">
        <v>20</v>
      </c>
      <c r="L1916" s="72">
        <v>3</v>
      </c>
    </row>
    <row r="1917" spans="4:12" x14ac:dyDescent="0.25">
      <c r="D1917" s="66" t="s">
        <v>32255</v>
      </c>
      <c r="E1917" s="66" t="s">
        <v>6999</v>
      </c>
      <c r="F1917" s="72">
        <v>1</v>
      </c>
      <c r="G1917" s="72">
        <v>3</v>
      </c>
      <c r="H1917" s="72">
        <v>2</v>
      </c>
      <c r="I1917" s="72">
        <v>3</v>
      </c>
      <c r="J1917" s="72">
        <v>3</v>
      </c>
      <c r="K1917" s="72">
        <v>20</v>
      </c>
      <c r="L1917" s="72">
        <v>4</v>
      </c>
    </row>
    <row r="1918" spans="4:12" x14ac:dyDescent="0.25">
      <c r="D1918" s="66" t="s">
        <v>32256</v>
      </c>
      <c r="E1918" s="66" t="s">
        <v>7000</v>
      </c>
      <c r="F1918" s="72">
        <v>1</v>
      </c>
      <c r="G1918" s="72">
        <v>3</v>
      </c>
      <c r="H1918" s="72">
        <v>2</v>
      </c>
      <c r="I1918" s="72">
        <v>3</v>
      </c>
      <c r="J1918" s="72">
        <v>3</v>
      </c>
      <c r="K1918" s="72">
        <v>20</v>
      </c>
      <c r="L1918" s="72">
        <v>5</v>
      </c>
    </row>
    <row r="1919" spans="4:12" x14ac:dyDescent="0.25">
      <c r="D1919" s="66" t="s">
        <v>32257</v>
      </c>
      <c r="E1919" s="66" t="s">
        <v>7001</v>
      </c>
      <c r="F1919" s="72">
        <v>1</v>
      </c>
      <c r="G1919" s="72">
        <v>3</v>
      </c>
      <c r="H1919" s="72">
        <v>2</v>
      </c>
      <c r="I1919" s="72">
        <v>3</v>
      </c>
      <c r="J1919" s="72">
        <v>3</v>
      </c>
      <c r="K1919" s="72">
        <v>20</v>
      </c>
      <c r="L1919" s="72">
        <v>6</v>
      </c>
    </row>
    <row r="1920" spans="4:12" x14ac:dyDescent="0.25">
      <c r="D1920" s="66" t="s">
        <v>32258</v>
      </c>
      <c r="E1920" s="66" t="s">
        <v>7002</v>
      </c>
      <c r="F1920" s="72">
        <v>1</v>
      </c>
      <c r="G1920" s="72">
        <v>3</v>
      </c>
      <c r="H1920" s="72">
        <v>2</v>
      </c>
      <c r="I1920" s="72">
        <v>3</v>
      </c>
      <c r="J1920" s="72">
        <v>3</v>
      </c>
      <c r="K1920" s="72">
        <v>20</v>
      </c>
      <c r="L1920" s="72">
        <v>7</v>
      </c>
    </row>
    <row r="1921" spans="4:12" x14ac:dyDescent="0.25">
      <c r="D1921" s="66" t="s">
        <v>32259</v>
      </c>
      <c r="E1921" s="66" t="s">
        <v>7003</v>
      </c>
      <c r="F1921" s="72">
        <v>1</v>
      </c>
      <c r="G1921" s="72">
        <v>3</v>
      </c>
      <c r="H1921" s="72">
        <v>2</v>
      </c>
      <c r="I1921" s="72">
        <v>3</v>
      </c>
      <c r="J1921" s="72">
        <v>3</v>
      </c>
      <c r="K1921" s="72">
        <v>20</v>
      </c>
      <c r="L1921" s="72">
        <v>8</v>
      </c>
    </row>
    <row r="1922" spans="4:12" x14ac:dyDescent="0.25">
      <c r="D1922" s="66" t="s">
        <v>32260</v>
      </c>
      <c r="E1922" s="66" t="s">
        <v>7004</v>
      </c>
      <c r="F1922" s="72">
        <v>1</v>
      </c>
      <c r="G1922" s="72">
        <v>3</v>
      </c>
      <c r="H1922" s="72">
        <v>2</v>
      </c>
      <c r="I1922" s="72">
        <v>3</v>
      </c>
      <c r="J1922" s="72">
        <v>3</v>
      </c>
      <c r="K1922" s="72">
        <v>20</v>
      </c>
      <c r="L1922" s="72">
        <v>9</v>
      </c>
    </row>
    <row r="1923" spans="4:12" x14ac:dyDescent="0.25">
      <c r="D1923" s="66" t="s">
        <v>32261</v>
      </c>
      <c r="E1923" s="66" t="s">
        <v>7005</v>
      </c>
      <c r="F1923" s="72">
        <v>1</v>
      </c>
      <c r="G1923" s="72">
        <v>3</v>
      </c>
      <c r="H1923" s="72">
        <v>2</v>
      </c>
      <c r="I1923" s="72">
        <v>3</v>
      </c>
      <c r="J1923" s="72">
        <v>3</v>
      </c>
      <c r="K1923" s="72">
        <v>20</v>
      </c>
      <c r="L1923" s="72">
        <v>10</v>
      </c>
    </row>
    <row r="1924" spans="4:12" x14ac:dyDescent="0.25">
      <c r="D1924" s="66" t="s">
        <v>32262</v>
      </c>
      <c r="E1924" s="66" t="s">
        <v>7006</v>
      </c>
      <c r="F1924" s="72">
        <v>1</v>
      </c>
      <c r="G1924" s="72">
        <v>3</v>
      </c>
      <c r="H1924" s="72">
        <v>2</v>
      </c>
      <c r="I1924" s="72">
        <v>3</v>
      </c>
      <c r="J1924" s="72">
        <v>3</v>
      </c>
      <c r="K1924" s="72">
        <v>20</v>
      </c>
      <c r="L1924" s="72">
        <v>11</v>
      </c>
    </row>
    <row r="1925" spans="4:12" x14ac:dyDescent="0.25">
      <c r="D1925" s="66" t="s">
        <v>32263</v>
      </c>
      <c r="E1925" s="66" t="s">
        <v>7007</v>
      </c>
      <c r="F1925" s="72">
        <v>1</v>
      </c>
      <c r="G1925" s="72">
        <v>3</v>
      </c>
      <c r="H1925" s="72">
        <v>2</v>
      </c>
      <c r="I1925" s="72">
        <v>3</v>
      </c>
      <c r="J1925" s="72">
        <v>3</v>
      </c>
      <c r="K1925" s="72">
        <v>20</v>
      </c>
      <c r="L1925" s="72">
        <v>12</v>
      </c>
    </row>
    <row r="1926" spans="4:12" x14ac:dyDescent="0.25">
      <c r="D1926" s="66" t="s">
        <v>32264</v>
      </c>
      <c r="E1926" s="66" t="s">
        <v>7008</v>
      </c>
      <c r="F1926" s="72">
        <v>1</v>
      </c>
      <c r="G1926" s="72">
        <v>3</v>
      </c>
      <c r="H1926" s="72">
        <v>2</v>
      </c>
      <c r="I1926" s="72">
        <v>3</v>
      </c>
      <c r="J1926" s="72">
        <v>3</v>
      </c>
      <c r="K1926" s="72">
        <v>20</v>
      </c>
      <c r="L1926" s="72">
        <v>13</v>
      </c>
    </row>
    <row r="1927" spans="4:12" x14ac:dyDescent="0.25">
      <c r="D1927" s="66" t="s">
        <v>32265</v>
      </c>
      <c r="E1927" s="66" t="s">
        <v>7009</v>
      </c>
      <c r="F1927" s="72">
        <v>1</v>
      </c>
      <c r="G1927" s="72">
        <v>3</v>
      </c>
      <c r="H1927" s="72">
        <v>2</v>
      </c>
      <c r="I1927" s="72">
        <v>3</v>
      </c>
      <c r="J1927" s="72">
        <v>3</v>
      </c>
      <c r="K1927" s="72">
        <v>20</v>
      </c>
      <c r="L1927" s="72">
        <v>14</v>
      </c>
    </row>
    <row r="1928" spans="4:12" x14ac:dyDescent="0.25">
      <c r="D1928" s="66" t="s">
        <v>32266</v>
      </c>
      <c r="E1928" s="66" t="s">
        <v>7010</v>
      </c>
      <c r="F1928" s="72">
        <v>1</v>
      </c>
      <c r="G1928" s="72">
        <v>3</v>
      </c>
      <c r="H1928" s="72">
        <v>2</v>
      </c>
      <c r="I1928" s="72">
        <v>3</v>
      </c>
      <c r="J1928" s="72">
        <v>3</v>
      </c>
      <c r="K1928" s="72">
        <v>20</v>
      </c>
      <c r="L1928" s="72">
        <v>15</v>
      </c>
    </row>
    <row r="1929" spans="4:12" x14ac:dyDescent="0.25">
      <c r="D1929" s="66" t="s">
        <v>32267</v>
      </c>
      <c r="E1929" s="66" t="s">
        <v>7011</v>
      </c>
      <c r="F1929" s="72">
        <v>1</v>
      </c>
      <c r="G1929" s="72">
        <v>3</v>
      </c>
      <c r="H1929" s="72">
        <v>2</v>
      </c>
      <c r="I1929" s="72">
        <v>3</v>
      </c>
      <c r="J1929" s="72">
        <v>3</v>
      </c>
      <c r="K1929" s="72">
        <v>20</v>
      </c>
      <c r="L1929" s="72">
        <v>16</v>
      </c>
    </row>
    <row r="1930" spans="4:12" x14ac:dyDescent="0.25">
      <c r="D1930" s="66" t="s">
        <v>32268</v>
      </c>
      <c r="E1930" s="66" t="s">
        <v>7012</v>
      </c>
      <c r="F1930" s="72">
        <v>1</v>
      </c>
      <c r="G1930" s="72">
        <v>3</v>
      </c>
      <c r="H1930" s="72">
        <v>2</v>
      </c>
      <c r="I1930" s="72">
        <v>3</v>
      </c>
      <c r="J1930" s="72">
        <v>3</v>
      </c>
      <c r="K1930" s="72">
        <v>20</v>
      </c>
      <c r="L1930" s="72">
        <v>17</v>
      </c>
    </row>
    <row r="1931" spans="4:12" x14ac:dyDescent="0.25">
      <c r="D1931" s="66" t="s">
        <v>32269</v>
      </c>
      <c r="E1931" s="66" t="s">
        <v>7013</v>
      </c>
      <c r="F1931" s="72">
        <v>1</v>
      </c>
      <c r="G1931" s="72">
        <v>3</v>
      </c>
      <c r="H1931" s="72">
        <v>2</v>
      </c>
      <c r="I1931" s="72">
        <v>3</v>
      </c>
      <c r="J1931" s="72">
        <v>3</v>
      </c>
      <c r="K1931" s="72">
        <v>20</v>
      </c>
      <c r="L1931" s="72">
        <v>18</v>
      </c>
    </row>
    <row r="1932" spans="4:12" x14ac:dyDescent="0.25">
      <c r="D1932" s="66" t="s">
        <v>32270</v>
      </c>
      <c r="E1932" s="66" t="s">
        <v>7014</v>
      </c>
      <c r="F1932" s="72">
        <v>1</v>
      </c>
      <c r="G1932" s="72">
        <v>3</v>
      </c>
      <c r="H1932" s="72">
        <v>2</v>
      </c>
      <c r="I1932" s="72">
        <v>3</v>
      </c>
      <c r="J1932" s="72">
        <v>3</v>
      </c>
      <c r="K1932" s="72">
        <v>20</v>
      </c>
      <c r="L1932" s="72">
        <v>19</v>
      </c>
    </row>
    <row r="1933" spans="4:12" x14ac:dyDescent="0.25">
      <c r="D1933" s="66" t="s">
        <v>32271</v>
      </c>
      <c r="E1933" s="66" t="s">
        <v>7015</v>
      </c>
      <c r="F1933" s="72">
        <v>1</v>
      </c>
      <c r="G1933" s="72">
        <v>3</v>
      </c>
      <c r="H1933" s="72">
        <v>2</v>
      </c>
      <c r="I1933" s="72">
        <v>3</v>
      </c>
      <c r="J1933" s="72">
        <v>3</v>
      </c>
      <c r="K1933" s="72">
        <v>20</v>
      </c>
      <c r="L1933" s="72">
        <v>20</v>
      </c>
    </row>
    <row r="1934" spans="4:12" x14ac:dyDescent="0.25">
      <c r="D1934" s="66" t="s">
        <v>32272</v>
      </c>
      <c r="E1934" s="66" t="s">
        <v>7016</v>
      </c>
      <c r="F1934" s="72">
        <v>1</v>
      </c>
      <c r="G1934" s="72">
        <v>3</v>
      </c>
      <c r="H1934" s="72">
        <v>2</v>
      </c>
      <c r="I1934" s="72">
        <v>3</v>
      </c>
      <c r="J1934" s="72">
        <v>3</v>
      </c>
      <c r="K1934" s="72">
        <v>20</v>
      </c>
      <c r="L1934" s="72">
        <v>21</v>
      </c>
    </row>
    <row r="1935" spans="4:12" x14ac:dyDescent="0.25">
      <c r="D1935" s="66" t="s">
        <v>32273</v>
      </c>
      <c r="E1935" s="66" t="s">
        <v>7017</v>
      </c>
      <c r="F1935" s="72">
        <v>1</v>
      </c>
      <c r="G1935" s="72">
        <v>3</v>
      </c>
      <c r="H1935" s="72">
        <v>2</v>
      </c>
      <c r="I1935" s="72">
        <v>3</v>
      </c>
      <c r="J1935" s="72">
        <v>3</v>
      </c>
      <c r="K1935" s="72">
        <v>20</v>
      </c>
      <c r="L1935" s="72">
        <v>22</v>
      </c>
    </row>
    <row r="1936" spans="4:12" x14ac:dyDescent="0.25">
      <c r="D1936" s="66" t="s">
        <v>32274</v>
      </c>
      <c r="E1936" s="66" t="s">
        <v>7018</v>
      </c>
      <c r="F1936" s="72">
        <v>1</v>
      </c>
      <c r="G1936" s="72">
        <v>3</v>
      </c>
      <c r="H1936" s="72">
        <v>2</v>
      </c>
      <c r="I1936" s="72">
        <v>3</v>
      </c>
      <c r="J1936" s="72">
        <v>3</v>
      </c>
      <c r="K1936" s="72">
        <v>21</v>
      </c>
      <c r="L1936" s="72">
        <v>1</v>
      </c>
    </row>
    <row r="1937" spans="4:12" x14ac:dyDescent="0.25">
      <c r="D1937" s="66" t="s">
        <v>32275</v>
      </c>
      <c r="E1937" s="66" t="s">
        <v>586</v>
      </c>
      <c r="F1937" s="72">
        <v>1</v>
      </c>
      <c r="G1937" s="72">
        <v>3</v>
      </c>
      <c r="H1937" s="72">
        <v>2</v>
      </c>
      <c r="I1937" s="72">
        <v>4</v>
      </c>
      <c r="J1937" s="72">
        <v>1</v>
      </c>
      <c r="K1937" s="72">
        <v>1</v>
      </c>
      <c r="L1937" s="72">
        <v>1</v>
      </c>
    </row>
    <row r="1938" spans="4:12" x14ac:dyDescent="0.25">
      <c r="D1938" s="66" t="s">
        <v>32276</v>
      </c>
      <c r="E1938" s="66" t="s">
        <v>587</v>
      </c>
      <c r="F1938" s="72">
        <v>1</v>
      </c>
      <c r="G1938" s="72">
        <v>3</v>
      </c>
      <c r="H1938" s="72">
        <v>2</v>
      </c>
      <c r="I1938" s="72">
        <v>4</v>
      </c>
      <c r="J1938" s="72">
        <v>1</v>
      </c>
      <c r="K1938" s="72">
        <v>1</v>
      </c>
      <c r="L1938" s="72">
        <v>2</v>
      </c>
    </row>
    <row r="1939" spans="4:12" x14ac:dyDescent="0.25">
      <c r="D1939" s="66" t="s">
        <v>32277</v>
      </c>
      <c r="E1939" s="66" t="s">
        <v>588</v>
      </c>
      <c r="F1939" s="72">
        <v>1</v>
      </c>
      <c r="G1939" s="72">
        <v>3</v>
      </c>
      <c r="H1939" s="72">
        <v>2</v>
      </c>
      <c r="I1939" s="72">
        <v>4</v>
      </c>
      <c r="J1939" s="72">
        <v>1</v>
      </c>
      <c r="K1939" s="72">
        <v>1</v>
      </c>
      <c r="L1939" s="72">
        <v>3</v>
      </c>
    </row>
    <row r="1940" spans="4:12" x14ac:dyDescent="0.25">
      <c r="D1940" s="66" t="s">
        <v>32278</v>
      </c>
      <c r="E1940" s="66" t="s">
        <v>589</v>
      </c>
      <c r="F1940" s="72">
        <v>1</v>
      </c>
      <c r="G1940" s="72">
        <v>3</v>
      </c>
      <c r="H1940" s="72">
        <v>2</v>
      </c>
      <c r="I1940" s="72">
        <v>4</v>
      </c>
      <c r="J1940" s="72">
        <v>1</v>
      </c>
      <c r="K1940" s="72">
        <v>1</v>
      </c>
      <c r="L1940" s="72">
        <v>4</v>
      </c>
    </row>
    <row r="1941" spans="4:12" x14ac:dyDescent="0.25">
      <c r="D1941" s="66" t="s">
        <v>32279</v>
      </c>
      <c r="E1941" s="66" t="s">
        <v>590</v>
      </c>
      <c r="F1941" s="72">
        <v>1</v>
      </c>
      <c r="G1941" s="72">
        <v>3</v>
      </c>
      <c r="H1941" s="72">
        <v>2</v>
      </c>
      <c r="I1941" s="72">
        <v>4</v>
      </c>
      <c r="J1941" s="72">
        <v>1</v>
      </c>
      <c r="K1941" s="72">
        <v>1</v>
      </c>
      <c r="L1941" s="72">
        <v>5</v>
      </c>
    </row>
    <row r="1942" spans="4:12" x14ac:dyDescent="0.25">
      <c r="D1942" s="66" t="s">
        <v>32280</v>
      </c>
      <c r="E1942" s="66" t="s">
        <v>591</v>
      </c>
      <c r="F1942" s="72">
        <v>1</v>
      </c>
      <c r="G1942" s="72">
        <v>3</v>
      </c>
      <c r="H1942" s="72">
        <v>2</v>
      </c>
      <c r="I1942" s="72">
        <v>4</v>
      </c>
      <c r="J1942" s="72">
        <v>1</v>
      </c>
      <c r="K1942" s="72">
        <v>1</v>
      </c>
      <c r="L1942" s="72">
        <v>6</v>
      </c>
    </row>
    <row r="1943" spans="4:12" x14ac:dyDescent="0.25">
      <c r="D1943" s="66" t="s">
        <v>32281</v>
      </c>
      <c r="E1943" s="66" t="s">
        <v>592</v>
      </c>
      <c r="F1943" s="72">
        <v>1</v>
      </c>
      <c r="G1943" s="72">
        <v>3</v>
      </c>
      <c r="H1943" s="72">
        <v>2</v>
      </c>
      <c r="I1943" s="72">
        <v>4</v>
      </c>
      <c r="J1943" s="72">
        <v>1</v>
      </c>
      <c r="K1943" s="72">
        <v>1</v>
      </c>
      <c r="L1943" s="72">
        <v>7</v>
      </c>
    </row>
    <row r="1944" spans="4:12" x14ac:dyDescent="0.25">
      <c r="D1944" s="66" t="s">
        <v>32282</v>
      </c>
      <c r="E1944" s="66" t="s">
        <v>7019</v>
      </c>
      <c r="F1944" s="72">
        <v>1</v>
      </c>
      <c r="G1944" s="72">
        <v>3</v>
      </c>
      <c r="H1944" s="72">
        <v>2</v>
      </c>
      <c r="I1944" s="72">
        <v>4</v>
      </c>
      <c r="J1944" s="72">
        <v>1</v>
      </c>
      <c r="K1944" s="72">
        <v>1</v>
      </c>
      <c r="L1944" s="72">
        <v>8</v>
      </c>
    </row>
    <row r="1945" spans="4:12" x14ac:dyDescent="0.25">
      <c r="D1945" s="66" t="s">
        <v>32283</v>
      </c>
      <c r="E1945" s="66" t="s">
        <v>7020</v>
      </c>
      <c r="F1945" s="72">
        <v>1</v>
      </c>
      <c r="G1945" s="72">
        <v>3</v>
      </c>
      <c r="H1945" s="72">
        <v>2</v>
      </c>
      <c r="I1945" s="72">
        <v>4</v>
      </c>
      <c r="J1945" s="72">
        <v>1</v>
      </c>
      <c r="K1945" s="72">
        <v>1</v>
      </c>
      <c r="L1945" s="72">
        <v>9</v>
      </c>
    </row>
    <row r="1946" spans="4:12" x14ac:dyDescent="0.25">
      <c r="D1946" s="66" t="s">
        <v>32284</v>
      </c>
      <c r="E1946" s="66" t="s">
        <v>593</v>
      </c>
      <c r="F1946" s="72">
        <v>1</v>
      </c>
      <c r="G1946" s="72">
        <v>3</v>
      </c>
      <c r="H1946" s="72">
        <v>2</v>
      </c>
      <c r="I1946" s="72">
        <v>4</v>
      </c>
      <c r="J1946" s="72">
        <v>1</v>
      </c>
      <c r="K1946" s="72">
        <v>1</v>
      </c>
      <c r="L1946" s="72">
        <v>10</v>
      </c>
    </row>
    <row r="1947" spans="4:12" x14ac:dyDescent="0.25">
      <c r="D1947" s="66" t="s">
        <v>32285</v>
      </c>
      <c r="E1947" s="66" t="s">
        <v>594</v>
      </c>
      <c r="F1947" s="72">
        <v>1</v>
      </c>
      <c r="G1947" s="72">
        <v>3</v>
      </c>
      <c r="H1947" s="72">
        <v>2</v>
      </c>
      <c r="I1947" s="72">
        <v>4</v>
      </c>
      <c r="J1947" s="72">
        <v>1</v>
      </c>
      <c r="K1947" s="72">
        <v>1</v>
      </c>
      <c r="L1947" s="72">
        <v>11</v>
      </c>
    </row>
    <row r="1948" spans="4:12" x14ac:dyDescent="0.25">
      <c r="D1948" s="66" t="s">
        <v>32286</v>
      </c>
      <c r="E1948" s="66" t="s">
        <v>595</v>
      </c>
      <c r="F1948" s="72">
        <v>1</v>
      </c>
      <c r="G1948" s="72">
        <v>3</v>
      </c>
      <c r="H1948" s="72">
        <v>2</v>
      </c>
      <c r="I1948" s="72">
        <v>4</v>
      </c>
      <c r="J1948" s="72">
        <v>1</v>
      </c>
      <c r="K1948" s="72">
        <v>1</v>
      </c>
      <c r="L1948" s="72">
        <v>12</v>
      </c>
    </row>
    <row r="1949" spans="4:12" x14ac:dyDescent="0.25">
      <c r="D1949" s="66" t="s">
        <v>32287</v>
      </c>
      <c r="E1949" s="66" t="s">
        <v>7021</v>
      </c>
      <c r="F1949" s="72">
        <v>1</v>
      </c>
      <c r="G1949" s="72">
        <v>3</v>
      </c>
      <c r="H1949" s="72">
        <v>2</v>
      </c>
      <c r="I1949" s="72">
        <v>4</v>
      </c>
      <c r="J1949" s="72">
        <v>1</v>
      </c>
      <c r="K1949" s="72">
        <v>1</v>
      </c>
      <c r="L1949" s="72">
        <v>13</v>
      </c>
    </row>
    <row r="1950" spans="4:12" x14ac:dyDescent="0.25">
      <c r="D1950" s="66" t="s">
        <v>32288</v>
      </c>
      <c r="E1950" s="66" t="s">
        <v>630</v>
      </c>
      <c r="F1950" s="72">
        <v>1</v>
      </c>
      <c r="G1950" s="72">
        <v>3</v>
      </c>
      <c r="H1950" s="72">
        <v>2</v>
      </c>
      <c r="I1950" s="72">
        <v>4</v>
      </c>
      <c r="J1950" s="72">
        <v>1</v>
      </c>
      <c r="K1950" s="72">
        <v>2</v>
      </c>
      <c r="L1950" s="72">
        <v>1</v>
      </c>
    </row>
    <row r="1951" spans="4:12" x14ac:dyDescent="0.25">
      <c r="D1951" s="66" t="s">
        <v>32289</v>
      </c>
      <c r="E1951" s="66" t="s">
        <v>631</v>
      </c>
      <c r="F1951" s="72">
        <v>1</v>
      </c>
      <c r="G1951" s="72">
        <v>3</v>
      </c>
      <c r="H1951" s="72">
        <v>2</v>
      </c>
      <c r="I1951" s="72">
        <v>4</v>
      </c>
      <c r="J1951" s="72">
        <v>1</v>
      </c>
      <c r="K1951" s="72">
        <v>2</v>
      </c>
      <c r="L1951" s="72">
        <v>2</v>
      </c>
    </row>
    <row r="1952" spans="4:12" x14ac:dyDescent="0.25">
      <c r="D1952" s="66" t="s">
        <v>32290</v>
      </c>
      <c r="E1952" s="66" t="s">
        <v>7022</v>
      </c>
      <c r="F1952" s="72">
        <v>1</v>
      </c>
      <c r="G1952" s="72">
        <v>3</v>
      </c>
      <c r="H1952" s="72">
        <v>2</v>
      </c>
      <c r="I1952" s="72">
        <v>4</v>
      </c>
      <c r="J1952" s="72">
        <v>1</v>
      </c>
      <c r="K1952" s="72">
        <v>2</v>
      </c>
      <c r="L1952" s="72">
        <v>3</v>
      </c>
    </row>
    <row r="1953" spans="4:12" x14ac:dyDescent="0.25">
      <c r="D1953" s="66" t="s">
        <v>32291</v>
      </c>
      <c r="E1953" s="66" t="s">
        <v>632</v>
      </c>
      <c r="F1953" s="72">
        <v>1</v>
      </c>
      <c r="G1953" s="72">
        <v>3</v>
      </c>
      <c r="H1953" s="72">
        <v>2</v>
      </c>
      <c r="I1953" s="72">
        <v>4</v>
      </c>
      <c r="J1953" s="72">
        <v>1</v>
      </c>
      <c r="K1953" s="72">
        <v>2</v>
      </c>
      <c r="L1953" s="72">
        <v>4</v>
      </c>
    </row>
    <row r="1954" spans="4:12" x14ac:dyDescent="0.25">
      <c r="D1954" s="66" t="s">
        <v>32292</v>
      </c>
      <c r="E1954" s="66" t="s">
        <v>7023</v>
      </c>
      <c r="F1954" s="72">
        <v>1</v>
      </c>
      <c r="G1954" s="72">
        <v>3</v>
      </c>
      <c r="H1954" s="72">
        <v>2</v>
      </c>
      <c r="I1954" s="72">
        <v>4</v>
      </c>
      <c r="J1954" s="72">
        <v>1</v>
      </c>
      <c r="K1954" s="72">
        <v>2</v>
      </c>
      <c r="L1954" s="72">
        <v>5</v>
      </c>
    </row>
    <row r="1955" spans="4:12" x14ac:dyDescent="0.25">
      <c r="D1955" s="66" t="s">
        <v>32293</v>
      </c>
      <c r="E1955" s="66" t="s">
        <v>7024</v>
      </c>
      <c r="F1955" s="72">
        <v>1</v>
      </c>
      <c r="G1955" s="72">
        <v>3</v>
      </c>
      <c r="H1955" s="72">
        <v>2</v>
      </c>
      <c r="I1955" s="72">
        <v>4</v>
      </c>
      <c r="J1955" s="72">
        <v>1</v>
      </c>
      <c r="K1955" s="72">
        <v>2</v>
      </c>
      <c r="L1955" s="72">
        <v>6</v>
      </c>
    </row>
    <row r="1956" spans="4:12" x14ac:dyDescent="0.25">
      <c r="D1956" s="66" t="s">
        <v>32294</v>
      </c>
      <c r="E1956" s="66" t="s">
        <v>7025</v>
      </c>
      <c r="F1956" s="72">
        <v>1</v>
      </c>
      <c r="G1956" s="72">
        <v>3</v>
      </c>
      <c r="H1956" s="72">
        <v>2</v>
      </c>
      <c r="I1956" s="72">
        <v>4</v>
      </c>
      <c r="J1956" s="72">
        <v>1</v>
      </c>
      <c r="K1956" s="72">
        <v>2</v>
      </c>
      <c r="L1956" s="72">
        <v>7</v>
      </c>
    </row>
    <row r="1957" spans="4:12" x14ac:dyDescent="0.25">
      <c r="D1957" s="66" t="s">
        <v>32295</v>
      </c>
      <c r="E1957" s="66" t="s">
        <v>7026</v>
      </c>
      <c r="F1957" s="72">
        <v>1</v>
      </c>
      <c r="G1957" s="72">
        <v>3</v>
      </c>
      <c r="H1957" s="72">
        <v>2</v>
      </c>
      <c r="I1957" s="72">
        <v>4</v>
      </c>
      <c r="J1957" s="72">
        <v>1</v>
      </c>
      <c r="K1957" s="72">
        <v>2</v>
      </c>
      <c r="L1957" s="72">
        <v>8</v>
      </c>
    </row>
    <row r="1958" spans="4:12" x14ac:dyDescent="0.25">
      <c r="D1958" s="66" t="s">
        <v>32296</v>
      </c>
      <c r="E1958" s="66" t="s">
        <v>7027</v>
      </c>
      <c r="F1958" s="72">
        <v>1</v>
      </c>
      <c r="G1958" s="72">
        <v>3</v>
      </c>
      <c r="H1958" s="72">
        <v>2</v>
      </c>
      <c r="I1958" s="72">
        <v>4</v>
      </c>
      <c r="J1958" s="72">
        <v>1</v>
      </c>
      <c r="K1958" s="72">
        <v>2</v>
      </c>
      <c r="L1958" s="72">
        <v>9</v>
      </c>
    </row>
    <row r="1959" spans="4:12" x14ac:dyDescent="0.25">
      <c r="D1959" s="66" t="s">
        <v>32297</v>
      </c>
      <c r="E1959" s="66" t="s">
        <v>633</v>
      </c>
      <c r="F1959" s="72">
        <v>1</v>
      </c>
      <c r="G1959" s="72">
        <v>3</v>
      </c>
      <c r="H1959" s="72">
        <v>2</v>
      </c>
      <c r="I1959" s="72">
        <v>4</v>
      </c>
      <c r="J1959" s="72">
        <v>1</v>
      </c>
      <c r="K1959" s="72">
        <v>3</v>
      </c>
      <c r="L1959" s="72">
        <v>1</v>
      </c>
    </row>
    <row r="1960" spans="4:12" x14ac:dyDescent="0.25">
      <c r="D1960" s="66" t="s">
        <v>32298</v>
      </c>
      <c r="E1960" s="66" t="s">
        <v>7028</v>
      </c>
      <c r="F1960" s="72">
        <v>1</v>
      </c>
      <c r="G1960" s="72">
        <v>3</v>
      </c>
      <c r="H1960" s="72">
        <v>2</v>
      </c>
      <c r="I1960" s="72">
        <v>4</v>
      </c>
      <c r="J1960" s="72">
        <v>1</v>
      </c>
      <c r="K1960" s="72">
        <v>3</v>
      </c>
      <c r="L1960" s="72">
        <v>2</v>
      </c>
    </row>
    <row r="1961" spans="4:12" x14ac:dyDescent="0.25">
      <c r="D1961" s="66" t="s">
        <v>32299</v>
      </c>
      <c r="E1961" s="66" t="s">
        <v>7029</v>
      </c>
      <c r="F1961" s="72">
        <v>1</v>
      </c>
      <c r="G1961" s="72">
        <v>3</v>
      </c>
      <c r="H1961" s="72">
        <v>2</v>
      </c>
      <c r="I1961" s="72">
        <v>4</v>
      </c>
      <c r="J1961" s="72">
        <v>1</v>
      </c>
      <c r="K1961" s="72">
        <v>3</v>
      </c>
      <c r="L1961" s="72">
        <v>3</v>
      </c>
    </row>
    <row r="1962" spans="4:12" x14ac:dyDescent="0.25">
      <c r="D1962" s="66" t="s">
        <v>32300</v>
      </c>
      <c r="E1962" s="66" t="s">
        <v>7030</v>
      </c>
      <c r="F1962" s="72">
        <v>1</v>
      </c>
      <c r="G1962" s="72">
        <v>3</v>
      </c>
      <c r="H1962" s="72">
        <v>2</v>
      </c>
      <c r="I1962" s="72">
        <v>4</v>
      </c>
      <c r="J1962" s="72">
        <v>1</v>
      </c>
      <c r="K1962" s="72">
        <v>3</v>
      </c>
      <c r="L1962" s="72">
        <v>4</v>
      </c>
    </row>
    <row r="1963" spans="4:12" x14ac:dyDescent="0.25">
      <c r="D1963" s="66" t="s">
        <v>32301</v>
      </c>
      <c r="E1963" s="66" t="s">
        <v>7031</v>
      </c>
      <c r="F1963" s="72">
        <v>1</v>
      </c>
      <c r="G1963" s="72">
        <v>3</v>
      </c>
      <c r="H1963" s="72">
        <v>2</v>
      </c>
      <c r="I1963" s="72">
        <v>4</v>
      </c>
      <c r="J1963" s="72">
        <v>1</v>
      </c>
      <c r="K1963" s="72">
        <v>3</v>
      </c>
      <c r="L1963" s="72">
        <v>5</v>
      </c>
    </row>
    <row r="1964" spans="4:12" x14ac:dyDescent="0.25">
      <c r="D1964" s="66" t="s">
        <v>32302</v>
      </c>
      <c r="E1964" s="66" t="s">
        <v>7032</v>
      </c>
      <c r="F1964" s="72">
        <v>1</v>
      </c>
      <c r="G1964" s="72">
        <v>3</v>
      </c>
      <c r="H1964" s="72">
        <v>2</v>
      </c>
      <c r="I1964" s="72">
        <v>4</v>
      </c>
      <c r="J1964" s="72">
        <v>1</v>
      </c>
      <c r="K1964" s="72">
        <v>3</v>
      </c>
      <c r="L1964" s="72">
        <v>6</v>
      </c>
    </row>
    <row r="1965" spans="4:12" x14ac:dyDescent="0.25">
      <c r="D1965" s="66" t="s">
        <v>32303</v>
      </c>
      <c r="E1965" s="66" t="s">
        <v>7033</v>
      </c>
      <c r="F1965" s="72">
        <v>1</v>
      </c>
      <c r="G1965" s="72">
        <v>3</v>
      </c>
      <c r="H1965" s="72">
        <v>2</v>
      </c>
      <c r="I1965" s="72">
        <v>4</v>
      </c>
      <c r="J1965" s="72">
        <v>1</v>
      </c>
      <c r="K1965" s="72">
        <v>3</v>
      </c>
      <c r="L1965" s="72">
        <v>7</v>
      </c>
    </row>
    <row r="1966" spans="4:12" x14ac:dyDescent="0.25">
      <c r="D1966" s="66" t="s">
        <v>32304</v>
      </c>
      <c r="E1966" s="66" t="s">
        <v>7034</v>
      </c>
      <c r="F1966" s="72">
        <v>1</v>
      </c>
      <c r="G1966" s="72">
        <v>3</v>
      </c>
      <c r="H1966" s="72">
        <v>2</v>
      </c>
      <c r="I1966" s="72">
        <v>4</v>
      </c>
      <c r="J1966" s="72">
        <v>1</v>
      </c>
      <c r="K1966" s="72">
        <v>3</v>
      </c>
      <c r="L1966" s="72">
        <v>8</v>
      </c>
    </row>
    <row r="1967" spans="4:12" x14ac:dyDescent="0.25">
      <c r="D1967" s="66" t="s">
        <v>32305</v>
      </c>
      <c r="E1967" s="66" t="s">
        <v>7035</v>
      </c>
      <c r="F1967" s="72">
        <v>1</v>
      </c>
      <c r="G1967" s="72">
        <v>3</v>
      </c>
      <c r="H1967" s="72">
        <v>2</v>
      </c>
      <c r="I1967" s="72">
        <v>4</v>
      </c>
      <c r="J1967" s="72">
        <v>1</v>
      </c>
      <c r="K1967" s="72">
        <v>3</v>
      </c>
      <c r="L1967" s="72">
        <v>9</v>
      </c>
    </row>
    <row r="1968" spans="4:12" x14ac:dyDescent="0.25">
      <c r="D1968" s="66" t="s">
        <v>32306</v>
      </c>
      <c r="E1968" s="66" t="s">
        <v>7036</v>
      </c>
      <c r="F1968" s="72">
        <v>1</v>
      </c>
      <c r="G1968" s="72">
        <v>3</v>
      </c>
      <c r="H1968" s="72">
        <v>2</v>
      </c>
      <c r="I1968" s="72">
        <v>4</v>
      </c>
      <c r="J1968" s="72">
        <v>1</v>
      </c>
      <c r="K1968" s="72">
        <v>3</v>
      </c>
      <c r="L1968" s="72">
        <v>10</v>
      </c>
    </row>
    <row r="1969" spans="4:12" x14ac:dyDescent="0.25">
      <c r="D1969" s="66" t="s">
        <v>32307</v>
      </c>
      <c r="E1969" s="66" t="s">
        <v>596</v>
      </c>
      <c r="F1969" s="72">
        <v>1</v>
      </c>
      <c r="G1969" s="72">
        <v>3</v>
      </c>
      <c r="H1969" s="72">
        <v>2</v>
      </c>
      <c r="I1969" s="72">
        <v>4</v>
      </c>
      <c r="J1969" s="72">
        <v>1</v>
      </c>
      <c r="K1969" s="72">
        <v>3</v>
      </c>
      <c r="L1969" s="72">
        <v>11</v>
      </c>
    </row>
    <row r="1970" spans="4:12" x14ac:dyDescent="0.25">
      <c r="D1970" s="66" t="s">
        <v>32308</v>
      </c>
      <c r="E1970" s="66" t="s">
        <v>612</v>
      </c>
      <c r="F1970" s="72">
        <v>1</v>
      </c>
      <c r="G1970" s="72">
        <v>3</v>
      </c>
      <c r="H1970" s="72">
        <v>2</v>
      </c>
      <c r="I1970" s="72">
        <v>4</v>
      </c>
      <c r="J1970" s="72">
        <v>1</v>
      </c>
      <c r="K1970" s="72">
        <v>4</v>
      </c>
      <c r="L1970" s="72">
        <v>1</v>
      </c>
    </row>
    <row r="1971" spans="4:12" x14ac:dyDescent="0.25">
      <c r="D1971" s="66" t="s">
        <v>32309</v>
      </c>
      <c r="E1971" s="66" t="s">
        <v>7037</v>
      </c>
      <c r="F1971" s="72">
        <v>1</v>
      </c>
      <c r="G1971" s="72">
        <v>3</v>
      </c>
      <c r="H1971" s="72">
        <v>2</v>
      </c>
      <c r="I1971" s="72">
        <v>4</v>
      </c>
      <c r="J1971" s="72">
        <v>1</v>
      </c>
      <c r="K1971" s="72">
        <v>4</v>
      </c>
      <c r="L1971" s="72">
        <v>2</v>
      </c>
    </row>
    <row r="1972" spans="4:12" x14ac:dyDescent="0.25">
      <c r="D1972" s="66" t="s">
        <v>32310</v>
      </c>
      <c r="E1972" s="66" t="s">
        <v>7038</v>
      </c>
      <c r="F1972" s="72">
        <v>1</v>
      </c>
      <c r="G1972" s="72">
        <v>3</v>
      </c>
      <c r="H1972" s="72">
        <v>2</v>
      </c>
      <c r="I1972" s="72">
        <v>4</v>
      </c>
      <c r="J1972" s="72">
        <v>1</v>
      </c>
      <c r="K1972" s="72">
        <v>4</v>
      </c>
      <c r="L1972" s="72">
        <v>3</v>
      </c>
    </row>
    <row r="1973" spans="4:12" x14ac:dyDescent="0.25">
      <c r="D1973" s="66" t="s">
        <v>32311</v>
      </c>
      <c r="E1973" s="66" t="s">
        <v>7039</v>
      </c>
      <c r="F1973" s="72">
        <v>1</v>
      </c>
      <c r="G1973" s="72">
        <v>3</v>
      </c>
      <c r="H1973" s="72">
        <v>2</v>
      </c>
      <c r="I1973" s="72">
        <v>4</v>
      </c>
      <c r="J1973" s="72">
        <v>1</v>
      </c>
      <c r="K1973" s="72">
        <v>4</v>
      </c>
      <c r="L1973" s="72">
        <v>4</v>
      </c>
    </row>
    <row r="1974" spans="4:12" x14ac:dyDescent="0.25">
      <c r="D1974" s="66" t="s">
        <v>32312</v>
      </c>
      <c r="E1974" s="66" t="s">
        <v>7040</v>
      </c>
      <c r="F1974" s="72">
        <v>1</v>
      </c>
      <c r="G1974" s="72">
        <v>3</v>
      </c>
      <c r="H1974" s="72">
        <v>2</v>
      </c>
      <c r="I1974" s="72">
        <v>4</v>
      </c>
      <c r="J1974" s="72">
        <v>1</v>
      </c>
      <c r="K1974" s="72">
        <v>4</v>
      </c>
      <c r="L1974" s="72">
        <v>5</v>
      </c>
    </row>
    <row r="1975" spans="4:12" x14ac:dyDescent="0.25">
      <c r="D1975" s="66" t="s">
        <v>32313</v>
      </c>
      <c r="E1975" s="66" t="s">
        <v>7041</v>
      </c>
      <c r="F1975" s="72">
        <v>1</v>
      </c>
      <c r="G1975" s="72">
        <v>3</v>
      </c>
      <c r="H1975" s="72">
        <v>2</v>
      </c>
      <c r="I1975" s="72">
        <v>4</v>
      </c>
      <c r="J1975" s="72">
        <v>1</v>
      </c>
      <c r="K1975" s="72">
        <v>4</v>
      </c>
      <c r="L1975" s="72">
        <v>6</v>
      </c>
    </row>
    <row r="1976" spans="4:12" x14ac:dyDescent="0.25">
      <c r="D1976" s="66" t="s">
        <v>32314</v>
      </c>
      <c r="E1976" s="66" t="s">
        <v>613</v>
      </c>
      <c r="F1976" s="72">
        <v>1</v>
      </c>
      <c r="G1976" s="72">
        <v>3</v>
      </c>
      <c r="H1976" s="72">
        <v>2</v>
      </c>
      <c r="I1976" s="72">
        <v>4</v>
      </c>
      <c r="J1976" s="72">
        <v>1</v>
      </c>
      <c r="K1976" s="72">
        <v>5</v>
      </c>
      <c r="L1976" s="72">
        <v>1</v>
      </c>
    </row>
    <row r="1977" spans="4:12" x14ac:dyDescent="0.25">
      <c r="D1977" s="66" t="s">
        <v>32315</v>
      </c>
      <c r="E1977" s="66" t="s">
        <v>614</v>
      </c>
      <c r="F1977" s="72">
        <v>1</v>
      </c>
      <c r="G1977" s="72">
        <v>3</v>
      </c>
      <c r="H1977" s="72">
        <v>2</v>
      </c>
      <c r="I1977" s="72">
        <v>4</v>
      </c>
      <c r="J1977" s="72">
        <v>1</v>
      </c>
      <c r="K1977" s="72">
        <v>5</v>
      </c>
      <c r="L1977" s="72">
        <v>2</v>
      </c>
    </row>
    <row r="1978" spans="4:12" x14ac:dyDescent="0.25">
      <c r="D1978" s="66" t="s">
        <v>32316</v>
      </c>
      <c r="E1978" s="66" t="s">
        <v>7042</v>
      </c>
      <c r="F1978" s="72">
        <v>1</v>
      </c>
      <c r="G1978" s="72">
        <v>3</v>
      </c>
      <c r="H1978" s="72">
        <v>2</v>
      </c>
      <c r="I1978" s="72">
        <v>4</v>
      </c>
      <c r="J1978" s="72">
        <v>1</v>
      </c>
      <c r="K1978" s="72">
        <v>5</v>
      </c>
      <c r="L1978" s="72">
        <v>3</v>
      </c>
    </row>
    <row r="1979" spans="4:12" x14ac:dyDescent="0.25">
      <c r="D1979" s="66" t="s">
        <v>32317</v>
      </c>
      <c r="E1979" s="66" t="s">
        <v>615</v>
      </c>
      <c r="F1979" s="72">
        <v>1</v>
      </c>
      <c r="G1979" s="72">
        <v>3</v>
      </c>
      <c r="H1979" s="72">
        <v>2</v>
      </c>
      <c r="I1979" s="72">
        <v>4</v>
      </c>
      <c r="J1979" s="72">
        <v>1</v>
      </c>
      <c r="K1979" s="72">
        <v>5</v>
      </c>
      <c r="L1979" s="72">
        <v>4</v>
      </c>
    </row>
    <row r="1980" spans="4:12" x14ac:dyDescent="0.25">
      <c r="D1980" s="66" t="s">
        <v>32318</v>
      </c>
      <c r="E1980" s="66" t="s">
        <v>7043</v>
      </c>
      <c r="F1980" s="72">
        <v>1</v>
      </c>
      <c r="G1980" s="72">
        <v>3</v>
      </c>
      <c r="H1980" s="72">
        <v>2</v>
      </c>
      <c r="I1980" s="72">
        <v>4</v>
      </c>
      <c r="J1980" s="72">
        <v>1</v>
      </c>
      <c r="K1980" s="72">
        <v>5</v>
      </c>
      <c r="L1980" s="72">
        <v>5</v>
      </c>
    </row>
    <row r="1981" spans="4:12" x14ac:dyDescent="0.25">
      <c r="D1981" s="66" t="s">
        <v>32319</v>
      </c>
      <c r="E1981" s="66" t="s">
        <v>7044</v>
      </c>
      <c r="F1981" s="72">
        <v>1</v>
      </c>
      <c r="G1981" s="72">
        <v>3</v>
      </c>
      <c r="H1981" s="72">
        <v>2</v>
      </c>
      <c r="I1981" s="72">
        <v>4</v>
      </c>
      <c r="J1981" s="72">
        <v>1</v>
      </c>
      <c r="K1981" s="72">
        <v>5</v>
      </c>
      <c r="L1981" s="72">
        <v>6</v>
      </c>
    </row>
    <row r="1982" spans="4:12" x14ac:dyDescent="0.25">
      <c r="D1982" s="66" t="s">
        <v>32320</v>
      </c>
      <c r="E1982" s="66" t="s">
        <v>7045</v>
      </c>
      <c r="F1982" s="72">
        <v>1</v>
      </c>
      <c r="G1982" s="72">
        <v>3</v>
      </c>
      <c r="H1982" s="72">
        <v>2</v>
      </c>
      <c r="I1982" s="72">
        <v>4</v>
      </c>
      <c r="J1982" s="72">
        <v>1</v>
      </c>
      <c r="K1982" s="72">
        <v>5</v>
      </c>
      <c r="L1982" s="72">
        <v>7</v>
      </c>
    </row>
    <row r="1983" spans="4:12" x14ac:dyDescent="0.25">
      <c r="D1983" s="66" t="s">
        <v>32321</v>
      </c>
      <c r="E1983" s="66" t="s">
        <v>7046</v>
      </c>
      <c r="F1983" s="72">
        <v>1</v>
      </c>
      <c r="G1983" s="72">
        <v>3</v>
      </c>
      <c r="H1983" s="72">
        <v>2</v>
      </c>
      <c r="I1983" s="72">
        <v>4</v>
      </c>
      <c r="J1983" s="72">
        <v>1</v>
      </c>
      <c r="K1983" s="72">
        <v>5</v>
      </c>
      <c r="L1983" s="72">
        <v>8</v>
      </c>
    </row>
    <row r="1984" spans="4:12" x14ac:dyDescent="0.25">
      <c r="D1984" s="66" t="s">
        <v>32322</v>
      </c>
      <c r="E1984" s="66" t="s">
        <v>7047</v>
      </c>
      <c r="F1984" s="72">
        <v>1</v>
      </c>
      <c r="G1984" s="72">
        <v>3</v>
      </c>
      <c r="H1984" s="72">
        <v>2</v>
      </c>
      <c r="I1984" s="72">
        <v>4</v>
      </c>
      <c r="J1984" s="72">
        <v>1</v>
      </c>
      <c r="K1984" s="72">
        <v>5</v>
      </c>
      <c r="L1984" s="72">
        <v>9</v>
      </c>
    </row>
    <row r="1985" spans="4:12" x14ac:dyDescent="0.25">
      <c r="D1985" s="66" t="s">
        <v>32323</v>
      </c>
      <c r="E1985" s="66" t="s">
        <v>7048</v>
      </c>
      <c r="F1985" s="72">
        <v>1</v>
      </c>
      <c r="G1985" s="72">
        <v>3</v>
      </c>
      <c r="H1985" s="72">
        <v>2</v>
      </c>
      <c r="I1985" s="72">
        <v>4</v>
      </c>
      <c r="J1985" s="72">
        <v>1</v>
      </c>
      <c r="K1985" s="72">
        <v>5</v>
      </c>
      <c r="L1985" s="72">
        <v>10</v>
      </c>
    </row>
    <row r="1986" spans="4:12" x14ac:dyDescent="0.25">
      <c r="D1986" s="66" t="s">
        <v>32324</v>
      </c>
      <c r="E1986" s="66" t="s">
        <v>7049</v>
      </c>
      <c r="F1986" s="72">
        <v>1</v>
      </c>
      <c r="G1986" s="72">
        <v>3</v>
      </c>
      <c r="H1986" s="72">
        <v>2</v>
      </c>
      <c r="I1986" s="72">
        <v>4</v>
      </c>
      <c r="J1986" s="72">
        <v>1</v>
      </c>
      <c r="K1986" s="72">
        <v>5</v>
      </c>
      <c r="L1986" s="72">
        <v>11</v>
      </c>
    </row>
    <row r="1987" spans="4:12" x14ac:dyDescent="0.25">
      <c r="D1987" s="66" t="s">
        <v>32325</v>
      </c>
      <c r="E1987" s="66" t="s">
        <v>7050</v>
      </c>
      <c r="F1987" s="72">
        <v>1</v>
      </c>
      <c r="G1987" s="72">
        <v>3</v>
      </c>
      <c r="H1987" s="72">
        <v>2</v>
      </c>
      <c r="I1987" s="72">
        <v>4</v>
      </c>
      <c r="J1987" s="72">
        <v>1</v>
      </c>
      <c r="K1987" s="72">
        <v>5</v>
      </c>
      <c r="L1987" s="72">
        <v>12</v>
      </c>
    </row>
    <row r="1988" spans="4:12" x14ac:dyDescent="0.25">
      <c r="D1988" s="66" t="s">
        <v>32326</v>
      </c>
      <c r="E1988" s="66" t="s">
        <v>7051</v>
      </c>
      <c r="F1988" s="72">
        <v>1</v>
      </c>
      <c r="G1988" s="72">
        <v>3</v>
      </c>
      <c r="H1988" s="72">
        <v>2</v>
      </c>
      <c r="I1988" s="72">
        <v>4</v>
      </c>
      <c r="J1988" s="72">
        <v>1</v>
      </c>
      <c r="K1988" s="72">
        <v>5</v>
      </c>
      <c r="L1988" s="72">
        <v>13</v>
      </c>
    </row>
    <row r="1989" spans="4:12" x14ac:dyDescent="0.25">
      <c r="D1989" s="66" t="s">
        <v>32327</v>
      </c>
      <c r="E1989" s="66" t="s">
        <v>7052</v>
      </c>
      <c r="F1989" s="72">
        <v>1</v>
      </c>
      <c r="G1989" s="72">
        <v>3</v>
      </c>
      <c r="H1989" s="72">
        <v>2</v>
      </c>
      <c r="I1989" s="72">
        <v>4</v>
      </c>
      <c r="J1989" s="72">
        <v>1</v>
      </c>
      <c r="K1989" s="72">
        <v>5</v>
      </c>
      <c r="L1989" s="72">
        <v>14</v>
      </c>
    </row>
    <row r="1990" spans="4:12" x14ac:dyDescent="0.25">
      <c r="D1990" s="66" t="s">
        <v>32328</v>
      </c>
      <c r="E1990" s="66" t="s">
        <v>7053</v>
      </c>
      <c r="F1990" s="72">
        <v>1</v>
      </c>
      <c r="G1990" s="72">
        <v>3</v>
      </c>
      <c r="H1990" s="72">
        <v>2</v>
      </c>
      <c r="I1990" s="72">
        <v>4</v>
      </c>
      <c r="J1990" s="72">
        <v>1</v>
      </c>
      <c r="K1990" s="72">
        <v>5</v>
      </c>
      <c r="L1990" s="72">
        <v>15</v>
      </c>
    </row>
    <row r="1991" spans="4:12" x14ac:dyDescent="0.25">
      <c r="D1991" s="66" t="s">
        <v>32329</v>
      </c>
      <c r="E1991" s="66" t="s">
        <v>616</v>
      </c>
      <c r="F1991" s="72">
        <v>1</v>
      </c>
      <c r="G1991" s="72">
        <v>3</v>
      </c>
      <c r="H1991" s="72">
        <v>2</v>
      </c>
      <c r="I1991" s="72">
        <v>4</v>
      </c>
      <c r="J1991" s="72">
        <v>1</v>
      </c>
      <c r="K1991" s="72">
        <v>6</v>
      </c>
      <c r="L1991" s="72">
        <v>1</v>
      </c>
    </row>
    <row r="1992" spans="4:12" x14ac:dyDescent="0.25">
      <c r="D1992" s="66" t="s">
        <v>32330</v>
      </c>
      <c r="E1992" s="66" t="s">
        <v>617</v>
      </c>
      <c r="F1992" s="72">
        <v>1</v>
      </c>
      <c r="G1992" s="72">
        <v>3</v>
      </c>
      <c r="H1992" s="72">
        <v>2</v>
      </c>
      <c r="I1992" s="72">
        <v>4</v>
      </c>
      <c r="J1992" s="72">
        <v>1</v>
      </c>
      <c r="K1992" s="72">
        <v>6</v>
      </c>
      <c r="L1992" s="72">
        <v>2</v>
      </c>
    </row>
    <row r="1993" spans="4:12" x14ac:dyDescent="0.25">
      <c r="D1993" s="66" t="s">
        <v>32331</v>
      </c>
      <c r="E1993" s="66" t="s">
        <v>7054</v>
      </c>
      <c r="F1993" s="72">
        <v>1</v>
      </c>
      <c r="G1993" s="72">
        <v>3</v>
      </c>
      <c r="H1993" s="72">
        <v>2</v>
      </c>
      <c r="I1993" s="72">
        <v>4</v>
      </c>
      <c r="J1993" s="72">
        <v>1</v>
      </c>
      <c r="K1993" s="72">
        <v>6</v>
      </c>
      <c r="L1993" s="72">
        <v>3</v>
      </c>
    </row>
    <row r="1994" spans="4:12" x14ac:dyDescent="0.25">
      <c r="D1994" s="66" t="s">
        <v>32332</v>
      </c>
      <c r="E1994" s="66" t="s">
        <v>7055</v>
      </c>
      <c r="F1994" s="72">
        <v>1</v>
      </c>
      <c r="G1994" s="72">
        <v>3</v>
      </c>
      <c r="H1994" s="72">
        <v>2</v>
      </c>
      <c r="I1994" s="72">
        <v>4</v>
      </c>
      <c r="J1994" s="72">
        <v>1</v>
      </c>
      <c r="K1994" s="72">
        <v>6</v>
      </c>
      <c r="L1994" s="72">
        <v>4</v>
      </c>
    </row>
    <row r="1995" spans="4:12" x14ac:dyDescent="0.25">
      <c r="D1995" s="66" t="s">
        <v>32333</v>
      </c>
      <c r="E1995" s="66" t="s">
        <v>7056</v>
      </c>
      <c r="F1995" s="72">
        <v>1</v>
      </c>
      <c r="G1995" s="72">
        <v>3</v>
      </c>
      <c r="H1995" s="72">
        <v>2</v>
      </c>
      <c r="I1995" s="72">
        <v>4</v>
      </c>
      <c r="J1995" s="72">
        <v>1</v>
      </c>
      <c r="K1995" s="72">
        <v>6</v>
      </c>
      <c r="L1995" s="72">
        <v>5</v>
      </c>
    </row>
    <row r="1996" spans="4:12" x14ac:dyDescent="0.25">
      <c r="D1996" s="66" t="s">
        <v>32334</v>
      </c>
      <c r="E1996" s="66" t="s">
        <v>7057</v>
      </c>
      <c r="F1996" s="72">
        <v>1</v>
      </c>
      <c r="G1996" s="72">
        <v>3</v>
      </c>
      <c r="H1996" s="72">
        <v>2</v>
      </c>
      <c r="I1996" s="72">
        <v>4</v>
      </c>
      <c r="J1996" s="72">
        <v>1</v>
      </c>
      <c r="K1996" s="72">
        <v>6</v>
      </c>
      <c r="L1996" s="72">
        <v>6</v>
      </c>
    </row>
    <row r="1997" spans="4:12" x14ac:dyDescent="0.25">
      <c r="D1997" s="66" t="s">
        <v>32335</v>
      </c>
      <c r="E1997" s="66" t="s">
        <v>7058</v>
      </c>
      <c r="F1997" s="72">
        <v>1</v>
      </c>
      <c r="G1997" s="72">
        <v>3</v>
      </c>
      <c r="H1997" s="72">
        <v>2</v>
      </c>
      <c r="I1997" s="72">
        <v>4</v>
      </c>
      <c r="J1997" s="72">
        <v>1</v>
      </c>
      <c r="K1997" s="72">
        <v>6</v>
      </c>
      <c r="L1997" s="72">
        <v>7</v>
      </c>
    </row>
    <row r="1998" spans="4:12" x14ac:dyDescent="0.25">
      <c r="D1998" s="66" t="s">
        <v>32336</v>
      </c>
      <c r="E1998" s="66" t="s">
        <v>7059</v>
      </c>
      <c r="F1998" s="72">
        <v>1</v>
      </c>
      <c r="G1998" s="72">
        <v>3</v>
      </c>
      <c r="H1998" s="72">
        <v>2</v>
      </c>
      <c r="I1998" s="72">
        <v>4</v>
      </c>
      <c r="J1998" s="72">
        <v>1</v>
      </c>
      <c r="K1998" s="72">
        <v>6</v>
      </c>
      <c r="L1998" s="72">
        <v>8</v>
      </c>
    </row>
    <row r="1999" spans="4:12" x14ac:dyDescent="0.25">
      <c r="D1999" s="66" t="s">
        <v>32337</v>
      </c>
      <c r="E1999" s="66" t="s">
        <v>7060</v>
      </c>
      <c r="F1999" s="72">
        <v>1</v>
      </c>
      <c r="G1999" s="72">
        <v>3</v>
      </c>
      <c r="H1999" s="72">
        <v>2</v>
      </c>
      <c r="I1999" s="72">
        <v>4</v>
      </c>
      <c r="J1999" s="72">
        <v>1</v>
      </c>
      <c r="K1999" s="72">
        <v>6</v>
      </c>
      <c r="L1999" s="72">
        <v>9</v>
      </c>
    </row>
    <row r="2000" spans="4:12" x14ac:dyDescent="0.25">
      <c r="D2000" s="66" t="s">
        <v>32338</v>
      </c>
      <c r="E2000" s="66" t="s">
        <v>7061</v>
      </c>
      <c r="F2000" s="72">
        <v>1</v>
      </c>
      <c r="G2000" s="72">
        <v>3</v>
      </c>
      <c r="H2000" s="72">
        <v>2</v>
      </c>
      <c r="I2000" s="72">
        <v>4</v>
      </c>
      <c r="J2000" s="72">
        <v>1</v>
      </c>
      <c r="K2000" s="72">
        <v>6</v>
      </c>
      <c r="L2000" s="72">
        <v>10</v>
      </c>
    </row>
    <row r="2001" spans="4:12" x14ac:dyDescent="0.25">
      <c r="D2001" s="66" t="s">
        <v>32339</v>
      </c>
      <c r="E2001" s="66" t="s">
        <v>7062</v>
      </c>
      <c r="F2001" s="72">
        <v>1</v>
      </c>
      <c r="G2001" s="72">
        <v>3</v>
      </c>
      <c r="H2001" s="72">
        <v>2</v>
      </c>
      <c r="I2001" s="72">
        <v>4</v>
      </c>
      <c r="J2001" s="72">
        <v>1</v>
      </c>
      <c r="K2001" s="72">
        <v>6</v>
      </c>
      <c r="L2001" s="72">
        <v>11</v>
      </c>
    </row>
    <row r="2002" spans="4:12" x14ac:dyDescent="0.25">
      <c r="D2002" s="66" t="s">
        <v>32340</v>
      </c>
      <c r="E2002" s="66" t="s">
        <v>7063</v>
      </c>
      <c r="F2002" s="72">
        <v>1</v>
      </c>
      <c r="G2002" s="72">
        <v>3</v>
      </c>
      <c r="H2002" s="72">
        <v>2</v>
      </c>
      <c r="I2002" s="72">
        <v>4</v>
      </c>
      <c r="J2002" s="72">
        <v>1</v>
      </c>
      <c r="K2002" s="72">
        <v>6</v>
      </c>
      <c r="L2002" s="72">
        <v>12</v>
      </c>
    </row>
    <row r="2003" spans="4:12" x14ac:dyDescent="0.25">
      <c r="D2003" s="66" t="s">
        <v>32341</v>
      </c>
      <c r="E2003" s="66" t="s">
        <v>7064</v>
      </c>
      <c r="F2003" s="72">
        <v>1</v>
      </c>
      <c r="G2003" s="72">
        <v>3</v>
      </c>
      <c r="H2003" s="72">
        <v>2</v>
      </c>
      <c r="I2003" s="72">
        <v>4</v>
      </c>
      <c r="J2003" s="72">
        <v>1</v>
      </c>
      <c r="K2003" s="72">
        <v>6</v>
      </c>
      <c r="L2003" s="72">
        <v>13</v>
      </c>
    </row>
    <row r="2004" spans="4:12" x14ac:dyDescent="0.25">
      <c r="D2004" s="66" t="s">
        <v>32342</v>
      </c>
      <c r="E2004" s="66" t="s">
        <v>7065</v>
      </c>
      <c r="F2004" s="72">
        <v>1</v>
      </c>
      <c r="G2004" s="72">
        <v>3</v>
      </c>
      <c r="H2004" s="72">
        <v>2</v>
      </c>
      <c r="I2004" s="72">
        <v>4</v>
      </c>
      <c r="J2004" s="72">
        <v>1</v>
      </c>
      <c r="K2004" s="72">
        <v>6</v>
      </c>
      <c r="L2004" s="72">
        <v>14</v>
      </c>
    </row>
    <row r="2005" spans="4:12" x14ac:dyDescent="0.25">
      <c r="D2005" s="66" t="s">
        <v>32343</v>
      </c>
      <c r="E2005" s="66" t="s">
        <v>7066</v>
      </c>
      <c r="F2005" s="72">
        <v>1</v>
      </c>
      <c r="G2005" s="72">
        <v>3</v>
      </c>
      <c r="H2005" s="72">
        <v>2</v>
      </c>
      <c r="I2005" s="72">
        <v>4</v>
      </c>
      <c r="J2005" s="72">
        <v>1</v>
      </c>
      <c r="K2005" s="72">
        <v>6</v>
      </c>
      <c r="L2005" s="72">
        <v>15</v>
      </c>
    </row>
    <row r="2006" spans="4:12" x14ac:dyDescent="0.25">
      <c r="D2006" s="66" t="s">
        <v>32344</v>
      </c>
      <c r="E2006" s="66" t="s">
        <v>7067</v>
      </c>
      <c r="F2006" s="72">
        <v>1</v>
      </c>
      <c r="G2006" s="72">
        <v>3</v>
      </c>
      <c r="H2006" s="72">
        <v>2</v>
      </c>
      <c r="I2006" s="72">
        <v>4</v>
      </c>
      <c r="J2006" s="72">
        <v>1</v>
      </c>
      <c r="K2006" s="72">
        <v>6</v>
      </c>
      <c r="L2006" s="72">
        <v>16</v>
      </c>
    </row>
    <row r="2007" spans="4:12" x14ac:dyDescent="0.25">
      <c r="D2007" s="66" t="s">
        <v>32345</v>
      </c>
      <c r="E2007" s="66" t="s">
        <v>7068</v>
      </c>
      <c r="F2007" s="72">
        <v>1</v>
      </c>
      <c r="G2007" s="72">
        <v>3</v>
      </c>
      <c r="H2007" s="72">
        <v>2</v>
      </c>
      <c r="I2007" s="72">
        <v>4</v>
      </c>
      <c r="J2007" s="72">
        <v>1</v>
      </c>
      <c r="K2007" s="72">
        <v>6</v>
      </c>
      <c r="L2007" s="72">
        <v>17</v>
      </c>
    </row>
    <row r="2008" spans="4:12" x14ac:dyDescent="0.25">
      <c r="D2008" s="66" t="s">
        <v>32346</v>
      </c>
      <c r="E2008" s="66" t="s">
        <v>7069</v>
      </c>
      <c r="F2008" s="72">
        <v>1</v>
      </c>
      <c r="G2008" s="72">
        <v>3</v>
      </c>
      <c r="H2008" s="72">
        <v>2</v>
      </c>
      <c r="I2008" s="72">
        <v>4</v>
      </c>
      <c r="J2008" s="72">
        <v>1</v>
      </c>
      <c r="K2008" s="72">
        <v>6</v>
      </c>
      <c r="L2008" s="72">
        <v>18</v>
      </c>
    </row>
    <row r="2009" spans="4:12" x14ac:dyDescent="0.25">
      <c r="D2009" s="66" t="s">
        <v>32347</v>
      </c>
      <c r="E2009" s="66" t="s">
        <v>7070</v>
      </c>
      <c r="F2009" s="72">
        <v>1</v>
      </c>
      <c r="G2009" s="72">
        <v>3</v>
      </c>
      <c r="H2009" s="72">
        <v>2</v>
      </c>
      <c r="I2009" s="72">
        <v>4</v>
      </c>
      <c r="J2009" s="72">
        <v>1</v>
      </c>
      <c r="K2009" s="72">
        <v>6</v>
      </c>
      <c r="L2009" s="72">
        <v>19</v>
      </c>
    </row>
    <row r="2010" spans="4:12" x14ac:dyDescent="0.25">
      <c r="D2010" s="66" t="s">
        <v>32348</v>
      </c>
      <c r="E2010" s="66" t="s">
        <v>7071</v>
      </c>
      <c r="F2010" s="72">
        <v>1</v>
      </c>
      <c r="G2010" s="72">
        <v>3</v>
      </c>
      <c r="H2010" s="72">
        <v>2</v>
      </c>
      <c r="I2010" s="72">
        <v>4</v>
      </c>
      <c r="J2010" s="72">
        <v>1</v>
      </c>
      <c r="K2010" s="72">
        <v>6</v>
      </c>
      <c r="L2010" s="72">
        <v>20</v>
      </c>
    </row>
    <row r="2011" spans="4:12" x14ac:dyDescent="0.25">
      <c r="D2011" s="66" t="s">
        <v>32349</v>
      </c>
      <c r="E2011" s="66" t="s">
        <v>7072</v>
      </c>
      <c r="F2011" s="72">
        <v>1</v>
      </c>
      <c r="G2011" s="72">
        <v>3</v>
      </c>
      <c r="H2011" s="72">
        <v>2</v>
      </c>
      <c r="I2011" s="72">
        <v>4</v>
      </c>
      <c r="J2011" s="72">
        <v>1</v>
      </c>
      <c r="K2011" s="72">
        <v>6</v>
      </c>
      <c r="L2011" s="72">
        <v>21</v>
      </c>
    </row>
    <row r="2012" spans="4:12" x14ac:dyDescent="0.25">
      <c r="D2012" s="66" t="s">
        <v>32350</v>
      </c>
      <c r="E2012" s="66" t="s">
        <v>7073</v>
      </c>
      <c r="F2012" s="72">
        <v>1</v>
      </c>
      <c r="G2012" s="72">
        <v>3</v>
      </c>
      <c r="H2012" s="72">
        <v>2</v>
      </c>
      <c r="I2012" s="72">
        <v>4</v>
      </c>
      <c r="J2012" s="72">
        <v>1</v>
      </c>
      <c r="K2012" s="72">
        <v>6</v>
      </c>
      <c r="L2012" s="72">
        <v>22</v>
      </c>
    </row>
    <row r="2013" spans="4:12" x14ac:dyDescent="0.25">
      <c r="D2013" s="66" t="s">
        <v>32351</v>
      </c>
      <c r="E2013" s="66" t="s">
        <v>7074</v>
      </c>
      <c r="F2013" s="72">
        <v>1</v>
      </c>
      <c r="G2013" s="72">
        <v>3</v>
      </c>
      <c r="H2013" s="72">
        <v>2</v>
      </c>
      <c r="I2013" s="72">
        <v>4</v>
      </c>
      <c r="J2013" s="72">
        <v>1</v>
      </c>
      <c r="K2013" s="72">
        <v>6</v>
      </c>
      <c r="L2013" s="72">
        <v>23</v>
      </c>
    </row>
    <row r="2014" spans="4:12" x14ac:dyDescent="0.25">
      <c r="D2014" s="66" t="s">
        <v>32352</v>
      </c>
      <c r="E2014" s="66" t="s">
        <v>7075</v>
      </c>
      <c r="F2014" s="72">
        <v>1</v>
      </c>
      <c r="G2014" s="72">
        <v>3</v>
      </c>
      <c r="H2014" s="72">
        <v>2</v>
      </c>
      <c r="I2014" s="72">
        <v>4</v>
      </c>
      <c r="J2014" s="72">
        <v>1</v>
      </c>
      <c r="K2014" s="72">
        <v>6</v>
      </c>
      <c r="L2014" s="72">
        <v>24</v>
      </c>
    </row>
    <row r="2015" spans="4:12" x14ac:dyDescent="0.25">
      <c r="D2015" s="66" t="s">
        <v>32353</v>
      </c>
      <c r="E2015" s="66" t="s">
        <v>7076</v>
      </c>
      <c r="F2015" s="72">
        <v>1</v>
      </c>
      <c r="G2015" s="72">
        <v>3</v>
      </c>
      <c r="H2015" s="72">
        <v>2</v>
      </c>
      <c r="I2015" s="72">
        <v>4</v>
      </c>
      <c r="J2015" s="72">
        <v>1</v>
      </c>
      <c r="K2015" s="72">
        <v>6</v>
      </c>
      <c r="L2015" s="72">
        <v>25</v>
      </c>
    </row>
    <row r="2016" spans="4:12" x14ac:dyDescent="0.25">
      <c r="D2016" s="66" t="s">
        <v>32354</v>
      </c>
      <c r="E2016" s="66" t="s">
        <v>7077</v>
      </c>
      <c r="F2016" s="72">
        <v>1</v>
      </c>
      <c r="G2016" s="72">
        <v>3</v>
      </c>
      <c r="H2016" s="72">
        <v>2</v>
      </c>
      <c r="I2016" s="72">
        <v>4</v>
      </c>
      <c r="J2016" s="72">
        <v>1</v>
      </c>
      <c r="K2016" s="72">
        <v>6</v>
      </c>
      <c r="L2016" s="72">
        <v>26</v>
      </c>
    </row>
    <row r="2017" spans="4:12" x14ac:dyDescent="0.25">
      <c r="D2017" s="66" t="s">
        <v>32355</v>
      </c>
      <c r="E2017" s="66" t="s">
        <v>7078</v>
      </c>
      <c r="F2017" s="72">
        <v>1</v>
      </c>
      <c r="G2017" s="72">
        <v>3</v>
      </c>
      <c r="H2017" s="72">
        <v>2</v>
      </c>
      <c r="I2017" s="72">
        <v>4</v>
      </c>
      <c r="J2017" s="72">
        <v>1</v>
      </c>
      <c r="K2017" s="72">
        <v>6</v>
      </c>
      <c r="L2017" s="72">
        <v>27</v>
      </c>
    </row>
    <row r="2018" spans="4:12" x14ac:dyDescent="0.25">
      <c r="D2018" s="66" t="s">
        <v>32356</v>
      </c>
      <c r="E2018" s="66" t="s">
        <v>7079</v>
      </c>
      <c r="F2018" s="72">
        <v>1</v>
      </c>
      <c r="G2018" s="72">
        <v>3</v>
      </c>
      <c r="H2018" s="72">
        <v>2</v>
      </c>
      <c r="I2018" s="72">
        <v>4</v>
      </c>
      <c r="J2018" s="72">
        <v>1</v>
      </c>
      <c r="K2018" s="72">
        <v>6</v>
      </c>
      <c r="L2018" s="72">
        <v>28</v>
      </c>
    </row>
    <row r="2019" spans="4:12" x14ac:dyDescent="0.25">
      <c r="D2019" s="66" t="s">
        <v>32357</v>
      </c>
      <c r="E2019" s="66" t="s">
        <v>7080</v>
      </c>
      <c r="F2019" s="72">
        <v>1</v>
      </c>
      <c r="G2019" s="72">
        <v>3</v>
      </c>
      <c r="H2019" s="72">
        <v>2</v>
      </c>
      <c r="I2019" s="72">
        <v>4</v>
      </c>
      <c r="J2019" s="72">
        <v>1</v>
      </c>
      <c r="K2019" s="72">
        <v>6</v>
      </c>
      <c r="L2019" s="72">
        <v>29</v>
      </c>
    </row>
    <row r="2020" spans="4:12" x14ac:dyDescent="0.25">
      <c r="D2020" s="66" t="s">
        <v>32358</v>
      </c>
      <c r="E2020" s="66" t="s">
        <v>7081</v>
      </c>
      <c r="F2020" s="72">
        <v>1</v>
      </c>
      <c r="G2020" s="72">
        <v>3</v>
      </c>
      <c r="H2020" s="72">
        <v>2</v>
      </c>
      <c r="I2020" s="72">
        <v>4</v>
      </c>
      <c r="J2020" s="72">
        <v>1</v>
      </c>
      <c r="K2020" s="72">
        <v>6</v>
      </c>
      <c r="L2020" s="72">
        <v>30</v>
      </c>
    </row>
    <row r="2021" spans="4:12" x14ac:dyDescent="0.25">
      <c r="D2021" s="66" t="s">
        <v>32359</v>
      </c>
      <c r="E2021" s="66" t="s">
        <v>7082</v>
      </c>
      <c r="F2021" s="72">
        <v>1</v>
      </c>
      <c r="G2021" s="72">
        <v>3</v>
      </c>
      <c r="H2021" s="72">
        <v>2</v>
      </c>
      <c r="I2021" s="72">
        <v>4</v>
      </c>
      <c r="J2021" s="72">
        <v>1</v>
      </c>
      <c r="K2021" s="72">
        <v>6</v>
      </c>
      <c r="L2021" s="72">
        <v>31</v>
      </c>
    </row>
    <row r="2022" spans="4:12" x14ac:dyDescent="0.25">
      <c r="D2022" s="66" t="s">
        <v>32360</v>
      </c>
      <c r="E2022" s="66" t="s">
        <v>7083</v>
      </c>
      <c r="F2022" s="72">
        <v>1</v>
      </c>
      <c r="G2022" s="72">
        <v>3</v>
      </c>
      <c r="H2022" s="72">
        <v>2</v>
      </c>
      <c r="I2022" s="72">
        <v>4</v>
      </c>
      <c r="J2022" s="72">
        <v>1</v>
      </c>
      <c r="K2022" s="72">
        <v>6</v>
      </c>
      <c r="L2022" s="72">
        <v>32</v>
      </c>
    </row>
    <row r="2023" spans="4:12" x14ac:dyDescent="0.25">
      <c r="D2023" s="66" t="s">
        <v>32361</v>
      </c>
      <c r="E2023" s="66" t="s">
        <v>7084</v>
      </c>
      <c r="F2023" s="72">
        <v>1</v>
      </c>
      <c r="G2023" s="72">
        <v>3</v>
      </c>
      <c r="H2023" s="72">
        <v>2</v>
      </c>
      <c r="I2023" s="72">
        <v>4</v>
      </c>
      <c r="J2023" s="72">
        <v>1</v>
      </c>
      <c r="K2023" s="72">
        <v>6</v>
      </c>
      <c r="L2023" s="72">
        <v>33</v>
      </c>
    </row>
    <row r="2024" spans="4:12" x14ac:dyDescent="0.25">
      <c r="D2024" s="66" t="s">
        <v>32362</v>
      </c>
      <c r="E2024" s="66" t="s">
        <v>7085</v>
      </c>
      <c r="F2024" s="72">
        <v>1</v>
      </c>
      <c r="G2024" s="72">
        <v>3</v>
      </c>
      <c r="H2024" s="72">
        <v>2</v>
      </c>
      <c r="I2024" s="72">
        <v>4</v>
      </c>
      <c r="J2024" s="72">
        <v>1</v>
      </c>
      <c r="K2024" s="72">
        <v>6</v>
      </c>
      <c r="L2024" s="72">
        <v>34</v>
      </c>
    </row>
    <row r="2025" spans="4:12" x14ac:dyDescent="0.25">
      <c r="D2025" s="66" t="s">
        <v>32363</v>
      </c>
      <c r="E2025" s="66" t="s">
        <v>7086</v>
      </c>
      <c r="F2025" s="72">
        <v>1</v>
      </c>
      <c r="G2025" s="72">
        <v>3</v>
      </c>
      <c r="H2025" s="72">
        <v>2</v>
      </c>
      <c r="I2025" s="72">
        <v>4</v>
      </c>
      <c r="J2025" s="72">
        <v>1</v>
      </c>
      <c r="K2025" s="72">
        <v>6</v>
      </c>
      <c r="L2025" s="72">
        <v>35</v>
      </c>
    </row>
    <row r="2026" spans="4:12" x14ac:dyDescent="0.25">
      <c r="D2026" s="66" t="s">
        <v>32364</v>
      </c>
      <c r="E2026" s="66" t="s">
        <v>7087</v>
      </c>
      <c r="F2026" s="72">
        <v>1</v>
      </c>
      <c r="G2026" s="72">
        <v>3</v>
      </c>
      <c r="H2026" s="72">
        <v>2</v>
      </c>
      <c r="I2026" s="72">
        <v>4</v>
      </c>
      <c r="J2026" s="72">
        <v>1</v>
      </c>
      <c r="K2026" s="72">
        <v>6</v>
      </c>
      <c r="L2026" s="72">
        <v>36</v>
      </c>
    </row>
    <row r="2027" spans="4:12" x14ac:dyDescent="0.25">
      <c r="D2027" s="66" t="s">
        <v>32365</v>
      </c>
      <c r="E2027" s="66" t="s">
        <v>7088</v>
      </c>
      <c r="F2027" s="72">
        <v>1</v>
      </c>
      <c r="G2027" s="72">
        <v>3</v>
      </c>
      <c r="H2027" s="72">
        <v>2</v>
      </c>
      <c r="I2027" s="72">
        <v>4</v>
      </c>
      <c r="J2027" s="72">
        <v>1</v>
      </c>
      <c r="K2027" s="72">
        <v>6</v>
      </c>
      <c r="L2027" s="72">
        <v>37</v>
      </c>
    </row>
    <row r="2028" spans="4:12" x14ac:dyDescent="0.25">
      <c r="D2028" s="66" t="s">
        <v>32366</v>
      </c>
      <c r="E2028" s="66" t="s">
        <v>7089</v>
      </c>
      <c r="F2028" s="72">
        <v>1</v>
      </c>
      <c r="G2028" s="72">
        <v>3</v>
      </c>
      <c r="H2028" s="72">
        <v>2</v>
      </c>
      <c r="I2028" s="72">
        <v>4</v>
      </c>
      <c r="J2028" s="72">
        <v>1</v>
      </c>
      <c r="K2028" s="72">
        <v>6</v>
      </c>
      <c r="L2028" s="72">
        <v>38</v>
      </c>
    </row>
    <row r="2029" spans="4:12" x14ac:dyDescent="0.25">
      <c r="D2029" s="66" t="s">
        <v>32367</v>
      </c>
      <c r="E2029" s="66" t="s">
        <v>7090</v>
      </c>
      <c r="F2029" s="72">
        <v>1</v>
      </c>
      <c r="G2029" s="72">
        <v>3</v>
      </c>
      <c r="H2029" s="72">
        <v>2</v>
      </c>
      <c r="I2029" s="72">
        <v>4</v>
      </c>
      <c r="J2029" s="72">
        <v>1</v>
      </c>
      <c r="K2029" s="72">
        <v>6</v>
      </c>
      <c r="L2029" s="72">
        <v>39</v>
      </c>
    </row>
    <row r="2030" spans="4:12" x14ac:dyDescent="0.25">
      <c r="D2030" s="66" t="s">
        <v>32368</v>
      </c>
      <c r="E2030" s="66" t="s">
        <v>7091</v>
      </c>
      <c r="F2030" s="72">
        <v>1</v>
      </c>
      <c r="G2030" s="72">
        <v>3</v>
      </c>
      <c r="H2030" s="72">
        <v>2</v>
      </c>
      <c r="I2030" s="72">
        <v>4</v>
      </c>
      <c r="J2030" s="72">
        <v>1</v>
      </c>
      <c r="K2030" s="72">
        <v>6</v>
      </c>
      <c r="L2030" s="72">
        <v>40</v>
      </c>
    </row>
    <row r="2031" spans="4:12" x14ac:dyDescent="0.25">
      <c r="D2031" s="66" t="s">
        <v>32369</v>
      </c>
      <c r="E2031" s="66" t="s">
        <v>7092</v>
      </c>
      <c r="F2031" s="72">
        <v>1</v>
      </c>
      <c r="G2031" s="72">
        <v>3</v>
      </c>
      <c r="H2031" s="72">
        <v>2</v>
      </c>
      <c r="I2031" s="72">
        <v>4</v>
      </c>
      <c r="J2031" s="72">
        <v>1</v>
      </c>
      <c r="K2031" s="72">
        <v>6</v>
      </c>
      <c r="L2031" s="72">
        <v>41</v>
      </c>
    </row>
    <row r="2032" spans="4:12" x14ac:dyDescent="0.25">
      <c r="D2032" s="66" t="s">
        <v>32370</v>
      </c>
      <c r="E2032" s="66" t="s">
        <v>7093</v>
      </c>
      <c r="F2032" s="72">
        <v>1</v>
      </c>
      <c r="G2032" s="72">
        <v>3</v>
      </c>
      <c r="H2032" s="72">
        <v>2</v>
      </c>
      <c r="I2032" s="72">
        <v>4</v>
      </c>
      <c r="J2032" s="72">
        <v>1</v>
      </c>
      <c r="K2032" s="72">
        <v>6</v>
      </c>
      <c r="L2032" s="72">
        <v>42</v>
      </c>
    </row>
    <row r="2033" spans="4:12" x14ac:dyDescent="0.25">
      <c r="D2033" s="66" t="s">
        <v>32371</v>
      </c>
      <c r="E2033" s="66" t="s">
        <v>7094</v>
      </c>
      <c r="F2033" s="72">
        <v>1</v>
      </c>
      <c r="G2033" s="72">
        <v>3</v>
      </c>
      <c r="H2033" s="72">
        <v>2</v>
      </c>
      <c r="I2033" s="72">
        <v>4</v>
      </c>
      <c r="J2033" s="72">
        <v>1</v>
      </c>
      <c r="K2033" s="72">
        <v>6</v>
      </c>
      <c r="L2033" s="72">
        <v>43</v>
      </c>
    </row>
    <row r="2034" spans="4:12" x14ac:dyDescent="0.25">
      <c r="D2034" s="66" t="s">
        <v>32372</v>
      </c>
      <c r="E2034" s="66" t="s">
        <v>7095</v>
      </c>
      <c r="F2034" s="72">
        <v>1</v>
      </c>
      <c r="G2034" s="72">
        <v>3</v>
      </c>
      <c r="H2034" s="72">
        <v>2</v>
      </c>
      <c r="I2034" s="72">
        <v>4</v>
      </c>
      <c r="J2034" s="72">
        <v>1</v>
      </c>
      <c r="K2034" s="72">
        <v>6</v>
      </c>
      <c r="L2034" s="72">
        <v>44</v>
      </c>
    </row>
    <row r="2035" spans="4:12" x14ac:dyDescent="0.25">
      <c r="D2035" s="66" t="s">
        <v>32373</v>
      </c>
      <c r="E2035" s="66" t="s">
        <v>618</v>
      </c>
      <c r="F2035" s="72">
        <v>1</v>
      </c>
      <c r="G2035" s="72">
        <v>3</v>
      </c>
      <c r="H2035" s="72">
        <v>2</v>
      </c>
      <c r="I2035" s="72">
        <v>4</v>
      </c>
      <c r="J2035" s="72">
        <v>1</v>
      </c>
      <c r="K2035" s="72">
        <v>7</v>
      </c>
      <c r="L2035" s="72">
        <v>1</v>
      </c>
    </row>
    <row r="2036" spans="4:12" x14ac:dyDescent="0.25">
      <c r="D2036" s="66" t="s">
        <v>32374</v>
      </c>
      <c r="E2036" s="66" t="s">
        <v>619</v>
      </c>
      <c r="F2036" s="72">
        <v>1</v>
      </c>
      <c r="G2036" s="72">
        <v>3</v>
      </c>
      <c r="H2036" s="72">
        <v>2</v>
      </c>
      <c r="I2036" s="72">
        <v>4</v>
      </c>
      <c r="J2036" s="72">
        <v>1</v>
      </c>
      <c r="K2036" s="72">
        <v>7</v>
      </c>
      <c r="L2036" s="72">
        <v>2</v>
      </c>
    </row>
    <row r="2037" spans="4:12" x14ac:dyDescent="0.25">
      <c r="D2037" s="66" t="s">
        <v>32375</v>
      </c>
      <c r="E2037" s="66" t="s">
        <v>620</v>
      </c>
      <c r="F2037" s="72">
        <v>1</v>
      </c>
      <c r="G2037" s="72">
        <v>3</v>
      </c>
      <c r="H2037" s="72">
        <v>2</v>
      </c>
      <c r="I2037" s="72">
        <v>4</v>
      </c>
      <c r="J2037" s="72">
        <v>1</v>
      </c>
      <c r="K2037" s="72">
        <v>7</v>
      </c>
      <c r="L2037" s="72">
        <v>3</v>
      </c>
    </row>
    <row r="2038" spans="4:12" x14ac:dyDescent="0.25">
      <c r="D2038" s="66" t="s">
        <v>32376</v>
      </c>
      <c r="E2038" s="66" t="s">
        <v>621</v>
      </c>
      <c r="F2038" s="72">
        <v>1</v>
      </c>
      <c r="G2038" s="72">
        <v>3</v>
      </c>
      <c r="H2038" s="72">
        <v>2</v>
      </c>
      <c r="I2038" s="72">
        <v>4</v>
      </c>
      <c r="J2038" s="72">
        <v>1</v>
      </c>
      <c r="K2038" s="72">
        <v>7</v>
      </c>
      <c r="L2038" s="72">
        <v>4</v>
      </c>
    </row>
    <row r="2039" spans="4:12" x14ac:dyDescent="0.25">
      <c r="D2039" s="66" t="s">
        <v>32377</v>
      </c>
      <c r="E2039" s="66" t="s">
        <v>7096</v>
      </c>
      <c r="F2039" s="72">
        <v>1</v>
      </c>
      <c r="G2039" s="72">
        <v>3</v>
      </c>
      <c r="H2039" s="72">
        <v>2</v>
      </c>
      <c r="I2039" s="72">
        <v>4</v>
      </c>
      <c r="J2039" s="72">
        <v>1</v>
      </c>
      <c r="K2039" s="72">
        <v>7</v>
      </c>
      <c r="L2039" s="72">
        <v>5</v>
      </c>
    </row>
    <row r="2040" spans="4:12" x14ac:dyDescent="0.25">
      <c r="D2040" s="66" t="s">
        <v>32378</v>
      </c>
      <c r="E2040" s="66" t="s">
        <v>7097</v>
      </c>
      <c r="F2040" s="72">
        <v>1</v>
      </c>
      <c r="G2040" s="72">
        <v>3</v>
      </c>
      <c r="H2040" s="72">
        <v>2</v>
      </c>
      <c r="I2040" s="72">
        <v>4</v>
      </c>
      <c r="J2040" s="72">
        <v>1</v>
      </c>
      <c r="K2040" s="72">
        <v>7</v>
      </c>
      <c r="L2040" s="72">
        <v>6</v>
      </c>
    </row>
    <row r="2041" spans="4:12" x14ac:dyDescent="0.25">
      <c r="D2041" s="66" t="s">
        <v>32379</v>
      </c>
      <c r="E2041" s="66" t="s">
        <v>622</v>
      </c>
      <c r="F2041" s="72">
        <v>1</v>
      </c>
      <c r="G2041" s="72">
        <v>3</v>
      </c>
      <c r="H2041" s="72">
        <v>2</v>
      </c>
      <c r="I2041" s="72">
        <v>4</v>
      </c>
      <c r="J2041" s="72">
        <v>1</v>
      </c>
      <c r="K2041" s="72">
        <v>8</v>
      </c>
      <c r="L2041" s="72">
        <v>1</v>
      </c>
    </row>
    <row r="2042" spans="4:12" x14ac:dyDescent="0.25">
      <c r="D2042" s="66" t="s">
        <v>32380</v>
      </c>
      <c r="E2042" s="66" t="s">
        <v>7098</v>
      </c>
      <c r="F2042" s="72">
        <v>1</v>
      </c>
      <c r="G2042" s="72">
        <v>3</v>
      </c>
      <c r="H2042" s="72">
        <v>2</v>
      </c>
      <c r="I2042" s="72">
        <v>4</v>
      </c>
      <c r="J2042" s="72">
        <v>1</v>
      </c>
      <c r="K2042" s="72">
        <v>8</v>
      </c>
      <c r="L2042" s="72">
        <v>2</v>
      </c>
    </row>
    <row r="2043" spans="4:12" x14ac:dyDescent="0.25">
      <c r="D2043" s="66" t="s">
        <v>32381</v>
      </c>
      <c r="E2043" s="66" t="s">
        <v>7099</v>
      </c>
      <c r="F2043" s="72">
        <v>1</v>
      </c>
      <c r="G2043" s="72">
        <v>3</v>
      </c>
      <c r="H2043" s="72">
        <v>2</v>
      </c>
      <c r="I2043" s="72">
        <v>4</v>
      </c>
      <c r="J2043" s="72">
        <v>1</v>
      </c>
      <c r="K2043" s="72">
        <v>8</v>
      </c>
      <c r="L2043" s="72">
        <v>3</v>
      </c>
    </row>
    <row r="2044" spans="4:12" x14ac:dyDescent="0.25">
      <c r="D2044" s="66" t="s">
        <v>32382</v>
      </c>
      <c r="E2044" s="66" t="s">
        <v>7100</v>
      </c>
      <c r="F2044" s="72">
        <v>1</v>
      </c>
      <c r="G2044" s="72">
        <v>3</v>
      </c>
      <c r="H2044" s="72">
        <v>2</v>
      </c>
      <c r="I2044" s="72">
        <v>4</v>
      </c>
      <c r="J2044" s="72">
        <v>1</v>
      </c>
      <c r="K2044" s="72">
        <v>8</v>
      </c>
      <c r="L2044" s="72">
        <v>4</v>
      </c>
    </row>
    <row r="2045" spans="4:12" x14ac:dyDescent="0.25">
      <c r="D2045" s="66" t="s">
        <v>32383</v>
      </c>
      <c r="E2045" s="66" t="s">
        <v>7101</v>
      </c>
      <c r="F2045" s="72">
        <v>1</v>
      </c>
      <c r="G2045" s="72">
        <v>3</v>
      </c>
      <c r="H2045" s="72">
        <v>2</v>
      </c>
      <c r="I2045" s="72">
        <v>4</v>
      </c>
      <c r="J2045" s="72">
        <v>1</v>
      </c>
      <c r="K2045" s="72">
        <v>8</v>
      </c>
      <c r="L2045" s="72">
        <v>5</v>
      </c>
    </row>
    <row r="2046" spans="4:12" x14ac:dyDescent="0.25">
      <c r="D2046" s="66" t="s">
        <v>32384</v>
      </c>
      <c r="E2046" s="66" t="s">
        <v>7102</v>
      </c>
      <c r="F2046" s="72">
        <v>1</v>
      </c>
      <c r="G2046" s="72">
        <v>3</v>
      </c>
      <c r="H2046" s="72">
        <v>2</v>
      </c>
      <c r="I2046" s="72">
        <v>4</v>
      </c>
      <c r="J2046" s="72">
        <v>1</v>
      </c>
      <c r="K2046" s="72">
        <v>8</v>
      </c>
      <c r="L2046" s="72">
        <v>6</v>
      </c>
    </row>
    <row r="2047" spans="4:12" x14ac:dyDescent="0.25">
      <c r="D2047" s="66" t="s">
        <v>32385</v>
      </c>
      <c r="E2047" s="66" t="s">
        <v>7103</v>
      </c>
      <c r="F2047" s="72">
        <v>1</v>
      </c>
      <c r="G2047" s="72">
        <v>3</v>
      </c>
      <c r="H2047" s="72">
        <v>2</v>
      </c>
      <c r="I2047" s="72">
        <v>4</v>
      </c>
      <c r="J2047" s="72">
        <v>1</v>
      </c>
      <c r="K2047" s="72">
        <v>8</v>
      </c>
      <c r="L2047" s="72">
        <v>7</v>
      </c>
    </row>
    <row r="2048" spans="4:12" x14ac:dyDescent="0.25">
      <c r="D2048" s="66" t="s">
        <v>32386</v>
      </c>
      <c r="E2048" s="66" t="s">
        <v>7104</v>
      </c>
      <c r="F2048" s="72">
        <v>1</v>
      </c>
      <c r="G2048" s="72">
        <v>3</v>
      </c>
      <c r="H2048" s="72">
        <v>2</v>
      </c>
      <c r="I2048" s="72">
        <v>4</v>
      </c>
      <c r="J2048" s="72">
        <v>1</v>
      </c>
      <c r="K2048" s="72">
        <v>8</v>
      </c>
      <c r="L2048" s="72">
        <v>8</v>
      </c>
    </row>
    <row r="2049" spans="4:12" x14ac:dyDescent="0.25">
      <c r="D2049" s="66" t="s">
        <v>32387</v>
      </c>
      <c r="E2049" s="66" t="s">
        <v>7105</v>
      </c>
      <c r="F2049" s="72">
        <v>1</v>
      </c>
      <c r="G2049" s="72">
        <v>3</v>
      </c>
      <c r="H2049" s="72">
        <v>2</v>
      </c>
      <c r="I2049" s="72">
        <v>4</v>
      </c>
      <c r="J2049" s="72">
        <v>1</v>
      </c>
      <c r="K2049" s="72">
        <v>8</v>
      </c>
      <c r="L2049" s="72">
        <v>9</v>
      </c>
    </row>
    <row r="2050" spans="4:12" x14ac:dyDescent="0.25">
      <c r="D2050" s="66" t="s">
        <v>32388</v>
      </c>
      <c r="E2050" s="66" t="s">
        <v>7106</v>
      </c>
      <c r="F2050" s="72">
        <v>1</v>
      </c>
      <c r="G2050" s="72">
        <v>3</v>
      </c>
      <c r="H2050" s="72">
        <v>2</v>
      </c>
      <c r="I2050" s="72">
        <v>4</v>
      </c>
      <c r="J2050" s="72">
        <v>1</v>
      </c>
      <c r="K2050" s="72">
        <v>8</v>
      </c>
      <c r="L2050" s="72">
        <v>10</v>
      </c>
    </row>
    <row r="2051" spans="4:12" x14ac:dyDescent="0.25">
      <c r="D2051" s="66" t="s">
        <v>32389</v>
      </c>
      <c r="E2051" s="66" t="s">
        <v>7107</v>
      </c>
      <c r="F2051" s="72">
        <v>1</v>
      </c>
      <c r="G2051" s="72">
        <v>3</v>
      </c>
      <c r="H2051" s="72">
        <v>2</v>
      </c>
      <c r="I2051" s="72">
        <v>4</v>
      </c>
      <c r="J2051" s="72">
        <v>1</v>
      </c>
      <c r="K2051" s="72">
        <v>8</v>
      </c>
      <c r="L2051" s="72">
        <v>11</v>
      </c>
    </row>
    <row r="2052" spans="4:12" x14ac:dyDescent="0.25">
      <c r="D2052" s="66" t="s">
        <v>32390</v>
      </c>
      <c r="E2052" s="66" t="s">
        <v>7108</v>
      </c>
      <c r="F2052" s="72">
        <v>1</v>
      </c>
      <c r="G2052" s="72">
        <v>3</v>
      </c>
      <c r="H2052" s="72">
        <v>2</v>
      </c>
      <c r="I2052" s="72">
        <v>4</v>
      </c>
      <c r="J2052" s="72">
        <v>1</v>
      </c>
      <c r="K2052" s="72">
        <v>8</v>
      </c>
      <c r="L2052" s="72">
        <v>12</v>
      </c>
    </row>
    <row r="2053" spans="4:12" x14ac:dyDescent="0.25">
      <c r="D2053" s="66" t="s">
        <v>32391</v>
      </c>
      <c r="E2053" s="66" t="s">
        <v>623</v>
      </c>
      <c r="F2053" s="72">
        <v>1</v>
      </c>
      <c r="G2053" s="72">
        <v>3</v>
      </c>
      <c r="H2053" s="72">
        <v>2</v>
      </c>
      <c r="I2053" s="72">
        <v>4</v>
      </c>
      <c r="J2053" s="72">
        <v>1</v>
      </c>
      <c r="K2053" s="72">
        <v>8</v>
      </c>
      <c r="L2053" s="72">
        <v>13</v>
      </c>
    </row>
    <row r="2054" spans="4:12" x14ac:dyDescent="0.25">
      <c r="D2054" s="66" t="s">
        <v>32392</v>
      </c>
      <c r="E2054" s="66" t="s">
        <v>7109</v>
      </c>
      <c r="F2054" s="72">
        <v>1</v>
      </c>
      <c r="G2054" s="72">
        <v>3</v>
      </c>
      <c r="H2054" s="72">
        <v>2</v>
      </c>
      <c r="I2054" s="72">
        <v>4</v>
      </c>
      <c r="J2054" s="72">
        <v>1</v>
      </c>
      <c r="K2054" s="72">
        <v>8</v>
      </c>
      <c r="L2054" s="72">
        <v>14</v>
      </c>
    </row>
    <row r="2055" spans="4:12" x14ac:dyDescent="0.25">
      <c r="D2055" s="66" t="s">
        <v>32393</v>
      </c>
      <c r="E2055" s="66" t="s">
        <v>7110</v>
      </c>
      <c r="F2055" s="72">
        <v>1</v>
      </c>
      <c r="G2055" s="72">
        <v>3</v>
      </c>
      <c r="H2055" s="72">
        <v>2</v>
      </c>
      <c r="I2055" s="72">
        <v>4</v>
      </c>
      <c r="J2055" s="72">
        <v>1</v>
      </c>
      <c r="K2055" s="72">
        <v>8</v>
      </c>
      <c r="L2055" s="72">
        <v>15</v>
      </c>
    </row>
    <row r="2056" spans="4:12" x14ac:dyDescent="0.25">
      <c r="D2056" s="66" t="s">
        <v>32394</v>
      </c>
      <c r="E2056" s="66" t="s">
        <v>7111</v>
      </c>
      <c r="F2056" s="72">
        <v>1</v>
      </c>
      <c r="G2056" s="72">
        <v>3</v>
      </c>
      <c r="H2056" s="72">
        <v>2</v>
      </c>
      <c r="I2056" s="72">
        <v>4</v>
      </c>
      <c r="J2056" s="72">
        <v>1</v>
      </c>
      <c r="K2056" s="72">
        <v>8</v>
      </c>
      <c r="L2056" s="72">
        <v>16</v>
      </c>
    </row>
    <row r="2057" spans="4:12" x14ac:dyDescent="0.25">
      <c r="D2057" s="66" t="s">
        <v>32395</v>
      </c>
      <c r="E2057" s="66" t="s">
        <v>624</v>
      </c>
      <c r="F2057" s="72">
        <v>1</v>
      </c>
      <c r="G2057" s="72">
        <v>3</v>
      </c>
      <c r="H2057" s="72">
        <v>2</v>
      </c>
      <c r="I2057" s="72">
        <v>4</v>
      </c>
      <c r="J2057" s="72">
        <v>1</v>
      </c>
      <c r="K2057" s="72">
        <v>8</v>
      </c>
      <c r="L2057" s="72">
        <v>17</v>
      </c>
    </row>
    <row r="2058" spans="4:12" x14ac:dyDescent="0.25">
      <c r="D2058" s="66" t="s">
        <v>32396</v>
      </c>
      <c r="E2058" s="66" t="s">
        <v>7112</v>
      </c>
      <c r="F2058" s="72">
        <v>1</v>
      </c>
      <c r="G2058" s="72">
        <v>3</v>
      </c>
      <c r="H2058" s="72">
        <v>2</v>
      </c>
      <c r="I2058" s="72">
        <v>4</v>
      </c>
      <c r="J2058" s="72">
        <v>1</v>
      </c>
      <c r="K2058" s="72">
        <v>8</v>
      </c>
      <c r="L2058" s="72">
        <v>18</v>
      </c>
    </row>
    <row r="2059" spans="4:12" x14ac:dyDescent="0.25">
      <c r="D2059" s="66" t="s">
        <v>32397</v>
      </c>
      <c r="E2059" s="66" t="s">
        <v>7113</v>
      </c>
      <c r="F2059" s="72">
        <v>1</v>
      </c>
      <c r="G2059" s="72">
        <v>3</v>
      </c>
      <c r="H2059" s="72">
        <v>2</v>
      </c>
      <c r="I2059" s="72">
        <v>4</v>
      </c>
      <c r="J2059" s="72">
        <v>1</v>
      </c>
      <c r="K2059" s="72">
        <v>8</v>
      </c>
      <c r="L2059" s="72">
        <v>19</v>
      </c>
    </row>
    <row r="2060" spans="4:12" x14ac:dyDescent="0.25">
      <c r="D2060" s="66" t="s">
        <v>32398</v>
      </c>
      <c r="E2060" s="66" t="s">
        <v>7114</v>
      </c>
      <c r="F2060" s="72">
        <v>1</v>
      </c>
      <c r="G2060" s="72">
        <v>3</v>
      </c>
      <c r="H2060" s="72">
        <v>2</v>
      </c>
      <c r="I2060" s="72">
        <v>4</v>
      </c>
      <c r="J2060" s="72">
        <v>1</v>
      </c>
      <c r="K2060" s="72">
        <v>8</v>
      </c>
      <c r="L2060" s="72">
        <v>20</v>
      </c>
    </row>
    <row r="2061" spans="4:12" x14ac:dyDescent="0.25">
      <c r="D2061" s="66" t="s">
        <v>32399</v>
      </c>
      <c r="E2061" s="66" t="s">
        <v>7115</v>
      </c>
      <c r="F2061" s="72">
        <v>1</v>
      </c>
      <c r="G2061" s="72">
        <v>3</v>
      </c>
      <c r="H2061" s="72">
        <v>2</v>
      </c>
      <c r="I2061" s="72">
        <v>4</v>
      </c>
      <c r="J2061" s="72">
        <v>1</v>
      </c>
      <c r="K2061" s="72">
        <v>8</v>
      </c>
      <c r="L2061" s="72">
        <v>21</v>
      </c>
    </row>
    <row r="2062" spans="4:12" x14ac:dyDescent="0.25">
      <c r="D2062" s="66" t="s">
        <v>32400</v>
      </c>
      <c r="E2062" s="66" t="s">
        <v>625</v>
      </c>
      <c r="F2062" s="72">
        <v>1</v>
      </c>
      <c r="G2062" s="72">
        <v>3</v>
      </c>
      <c r="H2062" s="72">
        <v>2</v>
      </c>
      <c r="I2062" s="72">
        <v>4</v>
      </c>
      <c r="J2062" s="72">
        <v>1</v>
      </c>
      <c r="K2062" s="72">
        <v>8</v>
      </c>
      <c r="L2062" s="72">
        <v>22</v>
      </c>
    </row>
    <row r="2063" spans="4:12" x14ac:dyDescent="0.25">
      <c r="D2063" s="66" t="s">
        <v>32401</v>
      </c>
      <c r="E2063" s="66" t="s">
        <v>7116</v>
      </c>
      <c r="F2063" s="72">
        <v>1</v>
      </c>
      <c r="G2063" s="72">
        <v>3</v>
      </c>
      <c r="H2063" s="72">
        <v>2</v>
      </c>
      <c r="I2063" s="72">
        <v>4</v>
      </c>
      <c r="J2063" s="72">
        <v>1</v>
      </c>
      <c r="K2063" s="72">
        <v>8</v>
      </c>
      <c r="L2063" s="72">
        <v>23</v>
      </c>
    </row>
    <row r="2064" spans="4:12" x14ac:dyDescent="0.25">
      <c r="D2064" s="66" t="s">
        <v>32402</v>
      </c>
      <c r="E2064" s="66" t="s">
        <v>626</v>
      </c>
      <c r="F2064" s="72">
        <v>1</v>
      </c>
      <c r="G2064" s="72">
        <v>3</v>
      </c>
      <c r="H2064" s="72">
        <v>2</v>
      </c>
      <c r="I2064" s="72">
        <v>4</v>
      </c>
      <c r="J2064" s="72">
        <v>1</v>
      </c>
      <c r="K2064" s="72">
        <v>8</v>
      </c>
      <c r="L2064" s="72">
        <v>24</v>
      </c>
    </row>
    <row r="2065" spans="4:12" x14ac:dyDescent="0.25">
      <c r="D2065" s="66" t="s">
        <v>32403</v>
      </c>
      <c r="E2065" s="66" t="s">
        <v>627</v>
      </c>
      <c r="F2065" s="72">
        <v>1</v>
      </c>
      <c r="G2065" s="72">
        <v>3</v>
      </c>
      <c r="H2065" s="72">
        <v>2</v>
      </c>
      <c r="I2065" s="72">
        <v>4</v>
      </c>
      <c r="J2065" s="72">
        <v>1</v>
      </c>
      <c r="K2065" s="72">
        <v>8</v>
      </c>
      <c r="L2065" s="72">
        <v>25</v>
      </c>
    </row>
    <row r="2066" spans="4:12" x14ac:dyDescent="0.25">
      <c r="D2066" s="66" t="s">
        <v>32404</v>
      </c>
      <c r="E2066" s="66" t="s">
        <v>7117</v>
      </c>
      <c r="F2066" s="72">
        <v>1</v>
      </c>
      <c r="G2066" s="72">
        <v>3</v>
      </c>
      <c r="H2066" s="72">
        <v>2</v>
      </c>
      <c r="I2066" s="72">
        <v>4</v>
      </c>
      <c r="J2066" s="72">
        <v>1</v>
      </c>
      <c r="K2066" s="72">
        <v>8</v>
      </c>
      <c r="L2066" s="72">
        <v>26</v>
      </c>
    </row>
    <row r="2067" spans="4:12" x14ac:dyDescent="0.25">
      <c r="D2067" s="66" t="s">
        <v>32405</v>
      </c>
      <c r="E2067" s="66" t="s">
        <v>628</v>
      </c>
      <c r="F2067" s="72">
        <v>1</v>
      </c>
      <c r="G2067" s="72">
        <v>3</v>
      </c>
      <c r="H2067" s="72">
        <v>2</v>
      </c>
      <c r="I2067" s="72">
        <v>4</v>
      </c>
      <c r="J2067" s="72">
        <v>1</v>
      </c>
      <c r="K2067" s="72">
        <v>8</v>
      </c>
      <c r="L2067" s="72">
        <v>27</v>
      </c>
    </row>
    <row r="2068" spans="4:12" x14ac:dyDescent="0.25">
      <c r="D2068" s="66" t="s">
        <v>32406</v>
      </c>
      <c r="E2068" s="66" t="s">
        <v>7118</v>
      </c>
      <c r="F2068" s="72">
        <v>1</v>
      </c>
      <c r="G2068" s="72">
        <v>3</v>
      </c>
      <c r="H2068" s="72">
        <v>2</v>
      </c>
      <c r="I2068" s="72">
        <v>4</v>
      </c>
      <c r="J2068" s="72">
        <v>1</v>
      </c>
      <c r="K2068" s="72">
        <v>8</v>
      </c>
      <c r="L2068" s="72">
        <v>28</v>
      </c>
    </row>
    <row r="2069" spans="4:12" x14ac:dyDescent="0.25">
      <c r="D2069" s="66" t="s">
        <v>32407</v>
      </c>
      <c r="E2069" s="66" t="s">
        <v>629</v>
      </c>
      <c r="F2069" s="72">
        <v>1</v>
      </c>
      <c r="G2069" s="72">
        <v>3</v>
      </c>
      <c r="H2069" s="72">
        <v>2</v>
      </c>
      <c r="I2069" s="72">
        <v>4</v>
      </c>
      <c r="J2069" s="72">
        <v>1</v>
      </c>
      <c r="K2069" s="72">
        <v>8</v>
      </c>
      <c r="L2069" s="72">
        <v>29</v>
      </c>
    </row>
    <row r="2070" spans="4:12" x14ac:dyDescent="0.25">
      <c r="D2070" s="66" t="s">
        <v>32408</v>
      </c>
      <c r="E2070" s="66" t="s">
        <v>7119</v>
      </c>
      <c r="F2070" s="72">
        <v>1</v>
      </c>
      <c r="G2070" s="72">
        <v>3</v>
      </c>
      <c r="H2070" s="72">
        <v>2</v>
      </c>
      <c r="I2070" s="72">
        <v>4</v>
      </c>
      <c r="J2070" s="72">
        <v>1</v>
      </c>
      <c r="K2070" s="72">
        <v>8</v>
      </c>
      <c r="L2070" s="72">
        <v>30</v>
      </c>
    </row>
    <row r="2071" spans="4:12" x14ac:dyDescent="0.25">
      <c r="D2071" s="66" t="s">
        <v>32409</v>
      </c>
      <c r="E2071" s="66" t="s">
        <v>7120</v>
      </c>
      <c r="F2071" s="72">
        <v>1</v>
      </c>
      <c r="G2071" s="72">
        <v>3</v>
      </c>
      <c r="H2071" s="72">
        <v>2</v>
      </c>
      <c r="I2071" s="72">
        <v>4</v>
      </c>
      <c r="J2071" s="72">
        <v>1</v>
      </c>
      <c r="K2071" s="72">
        <v>8</v>
      </c>
      <c r="L2071" s="72">
        <v>31</v>
      </c>
    </row>
    <row r="2072" spans="4:12" x14ac:dyDescent="0.25">
      <c r="D2072" s="66" t="s">
        <v>32410</v>
      </c>
      <c r="E2072" s="66" t="s">
        <v>7121</v>
      </c>
      <c r="F2072" s="72">
        <v>1</v>
      </c>
      <c r="G2072" s="72">
        <v>3</v>
      </c>
      <c r="H2072" s="72">
        <v>2</v>
      </c>
      <c r="I2072" s="72">
        <v>4</v>
      </c>
      <c r="J2072" s="72">
        <v>1</v>
      </c>
      <c r="K2072" s="72">
        <v>8</v>
      </c>
      <c r="L2072" s="72">
        <v>32</v>
      </c>
    </row>
    <row r="2073" spans="4:12" x14ac:dyDescent="0.25">
      <c r="D2073" s="66" t="s">
        <v>32411</v>
      </c>
      <c r="E2073" s="66" t="s">
        <v>7122</v>
      </c>
      <c r="F2073" s="72">
        <v>1</v>
      </c>
      <c r="G2073" s="72">
        <v>3</v>
      </c>
      <c r="H2073" s="72">
        <v>2</v>
      </c>
      <c r="I2073" s="72">
        <v>4</v>
      </c>
      <c r="J2073" s="72">
        <v>1</v>
      </c>
      <c r="K2073" s="72">
        <v>8</v>
      </c>
      <c r="L2073" s="72">
        <v>33</v>
      </c>
    </row>
    <row r="2074" spans="4:12" x14ac:dyDescent="0.25">
      <c r="D2074" s="66" t="s">
        <v>32412</v>
      </c>
      <c r="E2074" s="66" t="s">
        <v>7123</v>
      </c>
      <c r="F2074" s="72">
        <v>1</v>
      </c>
      <c r="G2074" s="72">
        <v>3</v>
      </c>
      <c r="H2074" s="72">
        <v>2</v>
      </c>
      <c r="I2074" s="72">
        <v>4</v>
      </c>
      <c r="J2074" s="72">
        <v>1</v>
      </c>
      <c r="K2074" s="72">
        <v>8</v>
      </c>
      <c r="L2074" s="72">
        <v>34</v>
      </c>
    </row>
    <row r="2075" spans="4:12" x14ac:dyDescent="0.25">
      <c r="D2075" s="66" t="s">
        <v>32413</v>
      </c>
      <c r="E2075" s="66" t="s">
        <v>7124</v>
      </c>
      <c r="F2075" s="72">
        <v>1</v>
      </c>
      <c r="G2075" s="72">
        <v>3</v>
      </c>
      <c r="H2075" s="72">
        <v>2</v>
      </c>
      <c r="I2075" s="72">
        <v>4</v>
      </c>
      <c r="J2075" s="72">
        <v>1</v>
      </c>
      <c r="K2075" s="72">
        <v>8</v>
      </c>
      <c r="L2075" s="72">
        <v>35</v>
      </c>
    </row>
    <row r="2076" spans="4:12" x14ac:dyDescent="0.25">
      <c r="D2076" s="66" t="s">
        <v>32414</v>
      </c>
      <c r="E2076" s="66" t="s">
        <v>7125</v>
      </c>
      <c r="F2076" s="72">
        <v>1</v>
      </c>
      <c r="G2076" s="72">
        <v>3</v>
      </c>
      <c r="H2076" s="72">
        <v>2</v>
      </c>
      <c r="I2076" s="72">
        <v>4</v>
      </c>
      <c r="J2076" s="72">
        <v>1</v>
      </c>
      <c r="K2076" s="72">
        <v>8</v>
      </c>
      <c r="L2076" s="72">
        <v>36</v>
      </c>
    </row>
    <row r="2077" spans="4:12" x14ac:dyDescent="0.25">
      <c r="D2077" s="66" t="s">
        <v>32415</v>
      </c>
      <c r="E2077" s="66" t="s">
        <v>7126</v>
      </c>
      <c r="F2077" s="72">
        <v>1</v>
      </c>
      <c r="G2077" s="72">
        <v>3</v>
      </c>
      <c r="H2077" s="72">
        <v>2</v>
      </c>
      <c r="I2077" s="72">
        <v>4</v>
      </c>
      <c r="J2077" s="72">
        <v>1</v>
      </c>
      <c r="K2077" s="72">
        <v>8</v>
      </c>
      <c r="L2077" s="72">
        <v>37</v>
      </c>
    </row>
    <row r="2078" spans="4:12" x14ac:dyDescent="0.25">
      <c r="D2078" s="66" t="s">
        <v>32416</v>
      </c>
      <c r="E2078" s="66" t="s">
        <v>7127</v>
      </c>
      <c r="F2078" s="72">
        <v>1</v>
      </c>
      <c r="G2078" s="72">
        <v>3</v>
      </c>
      <c r="H2078" s="72">
        <v>2</v>
      </c>
      <c r="I2078" s="72">
        <v>4</v>
      </c>
      <c r="J2078" s="72">
        <v>1</v>
      </c>
      <c r="K2078" s="72">
        <v>8</v>
      </c>
      <c r="L2078" s="72">
        <v>38</v>
      </c>
    </row>
    <row r="2079" spans="4:12" x14ac:dyDescent="0.25">
      <c r="D2079" s="66" t="s">
        <v>32417</v>
      </c>
      <c r="E2079" s="66" t="s">
        <v>7128</v>
      </c>
      <c r="F2079" s="72">
        <v>1</v>
      </c>
      <c r="G2079" s="72">
        <v>3</v>
      </c>
      <c r="H2079" s="72">
        <v>2</v>
      </c>
      <c r="I2079" s="72">
        <v>4</v>
      </c>
      <c r="J2079" s="72">
        <v>1</v>
      </c>
      <c r="K2079" s="72">
        <v>8</v>
      </c>
      <c r="L2079" s="72">
        <v>39</v>
      </c>
    </row>
    <row r="2080" spans="4:12" x14ac:dyDescent="0.25">
      <c r="D2080" s="66" t="s">
        <v>32418</v>
      </c>
      <c r="E2080" s="66" t="s">
        <v>7129</v>
      </c>
      <c r="F2080" s="72">
        <v>1</v>
      </c>
      <c r="G2080" s="72">
        <v>3</v>
      </c>
      <c r="H2080" s="72">
        <v>2</v>
      </c>
      <c r="I2080" s="72">
        <v>4</v>
      </c>
      <c r="J2080" s="72">
        <v>1</v>
      </c>
      <c r="K2080" s="72">
        <v>8</v>
      </c>
      <c r="L2080" s="72">
        <v>40</v>
      </c>
    </row>
    <row r="2081" spans="4:12" x14ac:dyDescent="0.25">
      <c r="D2081" s="66" t="s">
        <v>32419</v>
      </c>
      <c r="E2081" s="66" t="s">
        <v>597</v>
      </c>
      <c r="F2081" s="72">
        <v>1</v>
      </c>
      <c r="G2081" s="72">
        <v>3</v>
      </c>
      <c r="H2081" s="72">
        <v>2</v>
      </c>
      <c r="I2081" s="72">
        <v>4</v>
      </c>
      <c r="J2081" s="72">
        <v>1</v>
      </c>
      <c r="K2081" s="72">
        <v>9</v>
      </c>
      <c r="L2081" s="72">
        <v>1</v>
      </c>
    </row>
    <row r="2082" spans="4:12" x14ac:dyDescent="0.25">
      <c r="D2082" s="66" t="s">
        <v>32420</v>
      </c>
      <c r="E2082" s="66" t="s">
        <v>598</v>
      </c>
      <c r="F2082" s="72">
        <v>1</v>
      </c>
      <c r="G2082" s="72">
        <v>3</v>
      </c>
      <c r="H2082" s="72">
        <v>2</v>
      </c>
      <c r="I2082" s="72">
        <v>4</v>
      </c>
      <c r="J2082" s="72">
        <v>1</v>
      </c>
      <c r="K2082" s="72">
        <v>9</v>
      </c>
      <c r="L2082" s="72">
        <v>2</v>
      </c>
    </row>
    <row r="2083" spans="4:12" x14ac:dyDescent="0.25">
      <c r="D2083" s="66" t="s">
        <v>32421</v>
      </c>
      <c r="E2083" s="66" t="s">
        <v>7130</v>
      </c>
      <c r="F2083" s="72">
        <v>1</v>
      </c>
      <c r="G2083" s="72">
        <v>3</v>
      </c>
      <c r="H2083" s="72">
        <v>2</v>
      </c>
      <c r="I2083" s="72">
        <v>4</v>
      </c>
      <c r="J2083" s="72">
        <v>1</v>
      </c>
      <c r="K2083" s="72">
        <v>9</v>
      </c>
      <c r="L2083" s="72">
        <v>3</v>
      </c>
    </row>
    <row r="2084" spans="4:12" x14ac:dyDescent="0.25">
      <c r="D2084" s="66" t="s">
        <v>32422</v>
      </c>
      <c r="E2084" s="66" t="s">
        <v>599</v>
      </c>
      <c r="F2084" s="72">
        <v>1</v>
      </c>
      <c r="G2084" s="72">
        <v>3</v>
      </c>
      <c r="H2084" s="72">
        <v>2</v>
      </c>
      <c r="I2084" s="72">
        <v>4</v>
      </c>
      <c r="J2084" s="72">
        <v>1</v>
      </c>
      <c r="K2084" s="72">
        <v>9</v>
      </c>
      <c r="L2084" s="72">
        <v>4</v>
      </c>
    </row>
    <row r="2085" spans="4:12" x14ac:dyDescent="0.25">
      <c r="D2085" s="66" t="s">
        <v>32423</v>
      </c>
      <c r="E2085" s="66" t="s">
        <v>600</v>
      </c>
      <c r="F2085" s="72">
        <v>1</v>
      </c>
      <c r="G2085" s="72">
        <v>3</v>
      </c>
      <c r="H2085" s="72">
        <v>2</v>
      </c>
      <c r="I2085" s="72">
        <v>4</v>
      </c>
      <c r="J2085" s="72">
        <v>1</v>
      </c>
      <c r="K2085" s="72">
        <v>9</v>
      </c>
      <c r="L2085" s="72">
        <v>5</v>
      </c>
    </row>
    <row r="2086" spans="4:12" x14ac:dyDescent="0.25">
      <c r="D2086" s="66" t="s">
        <v>32424</v>
      </c>
      <c r="E2086" s="66" t="s">
        <v>601</v>
      </c>
      <c r="F2086" s="72">
        <v>1</v>
      </c>
      <c r="G2086" s="72">
        <v>3</v>
      </c>
      <c r="H2086" s="72">
        <v>2</v>
      </c>
      <c r="I2086" s="72">
        <v>4</v>
      </c>
      <c r="J2086" s="72">
        <v>1</v>
      </c>
      <c r="K2086" s="72">
        <v>9</v>
      </c>
      <c r="L2086" s="72">
        <v>6</v>
      </c>
    </row>
    <row r="2087" spans="4:12" x14ac:dyDescent="0.25">
      <c r="D2087" s="66" t="s">
        <v>32425</v>
      </c>
      <c r="E2087" s="66" t="s">
        <v>602</v>
      </c>
      <c r="F2087" s="72">
        <v>1</v>
      </c>
      <c r="G2087" s="72">
        <v>3</v>
      </c>
      <c r="H2087" s="72">
        <v>2</v>
      </c>
      <c r="I2087" s="72">
        <v>4</v>
      </c>
      <c r="J2087" s="72">
        <v>1</v>
      </c>
      <c r="K2087" s="72">
        <v>9</v>
      </c>
      <c r="L2087" s="72">
        <v>7</v>
      </c>
    </row>
    <row r="2088" spans="4:12" x14ac:dyDescent="0.25">
      <c r="D2088" s="66" t="s">
        <v>32426</v>
      </c>
      <c r="E2088" s="66" t="s">
        <v>603</v>
      </c>
      <c r="F2088" s="72">
        <v>1</v>
      </c>
      <c r="G2088" s="72">
        <v>3</v>
      </c>
      <c r="H2088" s="72">
        <v>2</v>
      </c>
      <c r="I2088" s="72">
        <v>4</v>
      </c>
      <c r="J2088" s="72">
        <v>1</v>
      </c>
      <c r="K2088" s="72">
        <v>9</v>
      </c>
      <c r="L2088" s="72">
        <v>8</v>
      </c>
    </row>
    <row r="2089" spans="4:12" x14ac:dyDescent="0.25">
      <c r="D2089" s="66" t="s">
        <v>32427</v>
      </c>
      <c r="E2089" s="66" t="s">
        <v>604</v>
      </c>
      <c r="F2089" s="72">
        <v>1</v>
      </c>
      <c r="G2089" s="72">
        <v>3</v>
      </c>
      <c r="H2089" s="72">
        <v>2</v>
      </c>
      <c r="I2089" s="72">
        <v>4</v>
      </c>
      <c r="J2089" s="72">
        <v>1</v>
      </c>
      <c r="K2089" s="72">
        <v>9</v>
      </c>
      <c r="L2089" s="72">
        <v>9</v>
      </c>
    </row>
    <row r="2090" spans="4:12" x14ac:dyDescent="0.25">
      <c r="D2090" s="66" t="s">
        <v>32428</v>
      </c>
      <c r="E2090" s="66" t="s">
        <v>7131</v>
      </c>
      <c r="F2090" s="72">
        <v>1</v>
      </c>
      <c r="G2090" s="72">
        <v>3</v>
      </c>
      <c r="H2090" s="72">
        <v>2</v>
      </c>
      <c r="I2090" s="72">
        <v>4</v>
      </c>
      <c r="J2090" s="72">
        <v>1</v>
      </c>
      <c r="K2090" s="72">
        <v>9</v>
      </c>
      <c r="L2090" s="72">
        <v>10</v>
      </c>
    </row>
    <row r="2091" spans="4:12" x14ac:dyDescent="0.25">
      <c r="D2091" s="66" t="s">
        <v>32429</v>
      </c>
      <c r="E2091" s="66" t="s">
        <v>7132</v>
      </c>
      <c r="F2091" s="72">
        <v>1</v>
      </c>
      <c r="G2091" s="72">
        <v>3</v>
      </c>
      <c r="H2091" s="72">
        <v>2</v>
      </c>
      <c r="I2091" s="72">
        <v>4</v>
      </c>
      <c r="J2091" s="72">
        <v>1</v>
      </c>
      <c r="K2091" s="72">
        <v>9</v>
      </c>
      <c r="L2091" s="72">
        <v>11</v>
      </c>
    </row>
    <row r="2092" spans="4:12" x14ac:dyDescent="0.25">
      <c r="D2092" s="66" t="s">
        <v>32430</v>
      </c>
      <c r="E2092" s="66" t="s">
        <v>605</v>
      </c>
      <c r="F2092" s="72">
        <v>1</v>
      </c>
      <c r="G2092" s="72">
        <v>3</v>
      </c>
      <c r="H2092" s="72">
        <v>2</v>
      </c>
      <c r="I2092" s="72">
        <v>4</v>
      </c>
      <c r="J2092" s="72">
        <v>1</v>
      </c>
      <c r="K2092" s="72">
        <v>9</v>
      </c>
      <c r="L2092" s="72">
        <v>12</v>
      </c>
    </row>
    <row r="2093" spans="4:12" x14ac:dyDescent="0.25">
      <c r="D2093" s="66" t="s">
        <v>32431</v>
      </c>
      <c r="E2093" s="66" t="s">
        <v>7133</v>
      </c>
      <c r="F2093" s="72">
        <v>1</v>
      </c>
      <c r="G2093" s="72">
        <v>3</v>
      </c>
      <c r="H2093" s="72">
        <v>2</v>
      </c>
      <c r="I2093" s="72">
        <v>4</v>
      </c>
      <c r="J2093" s="72">
        <v>1</v>
      </c>
      <c r="K2093" s="72">
        <v>9</v>
      </c>
      <c r="L2093" s="72">
        <v>13</v>
      </c>
    </row>
    <row r="2094" spans="4:12" x14ac:dyDescent="0.25">
      <c r="D2094" s="66" t="s">
        <v>32432</v>
      </c>
      <c r="E2094" s="66" t="s">
        <v>606</v>
      </c>
      <c r="F2094" s="72">
        <v>1</v>
      </c>
      <c r="G2094" s="72">
        <v>3</v>
      </c>
      <c r="H2094" s="72">
        <v>2</v>
      </c>
      <c r="I2094" s="72">
        <v>4</v>
      </c>
      <c r="J2094" s="72">
        <v>1</v>
      </c>
      <c r="K2094" s="72">
        <v>9</v>
      </c>
      <c r="L2094" s="72">
        <v>14</v>
      </c>
    </row>
    <row r="2095" spans="4:12" x14ac:dyDescent="0.25">
      <c r="D2095" s="66" t="s">
        <v>32433</v>
      </c>
      <c r="E2095" s="66" t="s">
        <v>7134</v>
      </c>
      <c r="F2095" s="72">
        <v>1</v>
      </c>
      <c r="G2095" s="72">
        <v>3</v>
      </c>
      <c r="H2095" s="72">
        <v>2</v>
      </c>
      <c r="I2095" s="72">
        <v>4</v>
      </c>
      <c r="J2095" s="72">
        <v>1</v>
      </c>
      <c r="K2095" s="72">
        <v>9</v>
      </c>
      <c r="L2095" s="72">
        <v>15</v>
      </c>
    </row>
    <row r="2096" spans="4:12" x14ac:dyDescent="0.25">
      <c r="D2096" s="66" t="s">
        <v>32434</v>
      </c>
      <c r="E2096" s="66" t="s">
        <v>607</v>
      </c>
      <c r="F2096" s="72">
        <v>1</v>
      </c>
      <c r="G2096" s="72">
        <v>3</v>
      </c>
      <c r="H2096" s="72">
        <v>2</v>
      </c>
      <c r="I2096" s="72">
        <v>4</v>
      </c>
      <c r="J2096" s="72">
        <v>1</v>
      </c>
      <c r="K2096" s="72">
        <v>9</v>
      </c>
      <c r="L2096" s="72">
        <v>16</v>
      </c>
    </row>
    <row r="2097" spans="4:12" x14ac:dyDescent="0.25">
      <c r="D2097" s="66" t="s">
        <v>32435</v>
      </c>
      <c r="E2097" s="66" t="s">
        <v>7135</v>
      </c>
      <c r="F2097" s="72">
        <v>1</v>
      </c>
      <c r="G2097" s="72">
        <v>3</v>
      </c>
      <c r="H2097" s="72">
        <v>2</v>
      </c>
      <c r="I2097" s="72">
        <v>4</v>
      </c>
      <c r="J2097" s="72">
        <v>1</v>
      </c>
      <c r="K2097" s="72">
        <v>9</v>
      </c>
      <c r="L2097" s="72">
        <v>17</v>
      </c>
    </row>
    <row r="2098" spans="4:12" x14ac:dyDescent="0.25">
      <c r="D2098" s="66" t="s">
        <v>32436</v>
      </c>
      <c r="E2098" s="66" t="s">
        <v>608</v>
      </c>
      <c r="F2098" s="72">
        <v>1</v>
      </c>
      <c r="G2098" s="72">
        <v>3</v>
      </c>
      <c r="H2098" s="72">
        <v>2</v>
      </c>
      <c r="I2098" s="72">
        <v>4</v>
      </c>
      <c r="J2098" s="72">
        <v>1</v>
      </c>
      <c r="K2098" s="72">
        <v>9</v>
      </c>
      <c r="L2098" s="72">
        <v>18</v>
      </c>
    </row>
    <row r="2099" spans="4:12" x14ac:dyDescent="0.25">
      <c r="D2099" s="66" t="s">
        <v>32437</v>
      </c>
      <c r="E2099" s="66" t="s">
        <v>609</v>
      </c>
      <c r="F2099" s="72">
        <v>1</v>
      </c>
      <c r="G2099" s="72">
        <v>3</v>
      </c>
      <c r="H2099" s="72">
        <v>2</v>
      </c>
      <c r="I2099" s="72">
        <v>4</v>
      </c>
      <c r="J2099" s="72">
        <v>1</v>
      </c>
      <c r="K2099" s="72">
        <v>9</v>
      </c>
      <c r="L2099" s="72">
        <v>19</v>
      </c>
    </row>
    <row r="2100" spans="4:12" x14ac:dyDescent="0.25">
      <c r="D2100" s="66" t="s">
        <v>32438</v>
      </c>
      <c r="E2100" s="66" t="s">
        <v>610</v>
      </c>
      <c r="F2100" s="72">
        <v>1</v>
      </c>
      <c r="G2100" s="72">
        <v>3</v>
      </c>
      <c r="H2100" s="72">
        <v>2</v>
      </c>
      <c r="I2100" s="72">
        <v>4</v>
      </c>
      <c r="J2100" s="72">
        <v>1</v>
      </c>
      <c r="K2100" s="72">
        <v>9</v>
      </c>
      <c r="L2100" s="72">
        <v>20</v>
      </c>
    </row>
    <row r="2101" spans="4:12" x14ac:dyDescent="0.25">
      <c r="D2101" s="66" t="s">
        <v>32439</v>
      </c>
      <c r="E2101" s="66" t="s">
        <v>611</v>
      </c>
      <c r="F2101" s="72">
        <v>1</v>
      </c>
      <c r="G2101" s="72">
        <v>3</v>
      </c>
      <c r="H2101" s="72">
        <v>2</v>
      </c>
      <c r="I2101" s="72">
        <v>4</v>
      </c>
      <c r="J2101" s="72">
        <v>1</v>
      </c>
      <c r="K2101" s="72">
        <v>9</v>
      </c>
      <c r="L2101" s="72">
        <v>21</v>
      </c>
    </row>
    <row r="2102" spans="4:12" x14ac:dyDescent="0.25">
      <c r="D2102" s="66" t="s">
        <v>32440</v>
      </c>
      <c r="E2102" s="66" t="s">
        <v>7136</v>
      </c>
      <c r="F2102" s="72">
        <v>1</v>
      </c>
      <c r="G2102" s="72">
        <v>3</v>
      </c>
      <c r="H2102" s="72">
        <v>2</v>
      </c>
      <c r="I2102" s="72">
        <v>4</v>
      </c>
      <c r="J2102" s="72">
        <v>1</v>
      </c>
      <c r="K2102" s="72">
        <v>9</v>
      </c>
      <c r="L2102" s="72">
        <v>22</v>
      </c>
    </row>
    <row r="2103" spans="4:12" x14ac:dyDescent="0.25">
      <c r="D2103" s="66" t="s">
        <v>32441</v>
      </c>
      <c r="E2103" s="66" t="s">
        <v>7137</v>
      </c>
      <c r="F2103" s="72">
        <v>1</v>
      </c>
      <c r="G2103" s="72">
        <v>3</v>
      </c>
      <c r="H2103" s="72">
        <v>2</v>
      </c>
      <c r="I2103" s="72">
        <v>4</v>
      </c>
      <c r="J2103" s="72">
        <v>1</v>
      </c>
      <c r="K2103" s="72">
        <v>10</v>
      </c>
      <c r="L2103" s="72">
        <v>1</v>
      </c>
    </row>
    <row r="2104" spans="4:12" x14ac:dyDescent="0.25">
      <c r="D2104" s="66" t="s">
        <v>32442</v>
      </c>
      <c r="E2104" s="66" t="s">
        <v>7138</v>
      </c>
      <c r="F2104" s="72">
        <v>1</v>
      </c>
      <c r="G2104" s="72">
        <v>3</v>
      </c>
      <c r="H2104" s="72">
        <v>2</v>
      </c>
      <c r="I2104" s="72">
        <v>5</v>
      </c>
      <c r="J2104" s="72">
        <v>1</v>
      </c>
      <c r="K2104" s="72">
        <v>1</v>
      </c>
      <c r="L2104" s="72">
        <v>1</v>
      </c>
    </row>
    <row r="2105" spans="4:12" x14ac:dyDescent="0.25">
      <c r="D2105" s="66" t="s">
        <v>32443</v>
      </c>
      <c r="E2105" s="66" t="s">
        <v>7139</v>
      </c>
      <c r="F2105" s="72">
        <v>1</v>
      </c>
      <c r="G2105" s="72">
        <v>3</v>
      </c>
      <c r="H2105" s="72">
        <v>2</v>
      </c>
      <c r="I2105" s="72">
        <v>5</v>
      </c>
      <c r="J2105" s="72">
        <v>1</v>
      </c>
      <c r="K2105" s="72">
        <v>1</v>
      </c>
      <c r="L2105" s="72">
        <v>2</v>
      </c>
    </row>
    <row r="2106" spans="4:12" x14ac:dyDescent="0.25">
      <c r="D2106" s="66" t="s">
        <v>32444</v>
      </c>
      <c r="E2106" s="66" t="s">
        <v>7140</v>
      </c>
      <c r="F2106" s="72">
        <v>1</v>
      </c>
      <c r="G2106" s="72">
        <v>3</v>
      </c>
      <c r="H2106" s="72">
        <v>2</v>
      </c>
      <c r="I2106" s="72">
        <v>5</v>
      </c>
      <c r="J2106" s="72">
        <v>1</v>
      </c>
      <c r="K2106" s="72">
        <v>1</v>
      </c>
      <c r="L2106" s="72">
        <v>3</v>
      </c>
    </row>
    <row r="2107" spans="4:12" x14ac:dyDescent="0.25">
      <c r="D2107" s="66" t="s">
        <v>32445</v>
      </c>
      <c r="E2107" s="66" t="s">
        <v>7141</v>
      </c>
      <c r="F2107" s="72">
        <v>1</v>
      </c>
      <c r="G2107" s="72">
        <v>3</v>
      </c>
      <c r="H2107" s="72">
        <v>2</v>
      </c>
      <c r="I2107" s="72">
        <v>5</v>
      </c>
      <c r="J2107" s="72">
        <v>1</v>
      </c>
      <c r="K2107" s="72">
        <v>1</v>
      </c>
      <c r="L2107" s="72">
        <v>4</v>
      </c>
    </row>
    <row r="2108" spans="4:12" x14ac:dyDescent="0.25">
      <c r="D2108" s="66" t="s">
        <v>32446</v>
      </c>
      <c r="E2108" s="66" t="s">
        <v>7142</v>
      </c>
      <c r="F2108" s="72">
        <v>1</v>
      </c>
      <c r="G2108" s="72">
        <v>3</v>
      </c>
      <c r="H2108" s="72">
        <v>2</v>
      </c>
      <c r="I2108" s="72">
        <v>5</v>
      </c>
      <c r="J2108" s="72">
        <v>1</v>
      </c>
      <c r="K2108" s="72">
        <v>1</v>
      </c>
      <c r="L2108" s="72">
        <v>5</v>
      </c>
    </row>
    <row r="2109" spans="4:12" x14ac:dyDescent="0.25">
      <c r="D2109" s="66" t="s">
        <v>32447</v>
      </c>
      <c r="E2109" s="66" t="s">
        <v>7143</v>
      </c>
      <c r="F2109" s="72">
        <v>1</v>
      </c>
      <c r="G2109" s="72">
        <v>3</v>
      </c>
      <c r="H2109" s="72">
        <v>2</v>
      </c>
      <c r="I2109" s="72">
        <v>5</v>
      </c>
      <c r="J2109" s="72">
        <v>1</v>
      </c>
      <c r="K2109" s="72">
        <v>1</v>
      </c>
      <c r="L2109" s="72">
        <v>6</v>
      </c>
    </row>
    <row r="2110" spans="4:12" x14ac:dyDescent="0.25">
      <c r="D2110" s="66" t="s">
        <v>32448</v>
      </c>
      <c r="E2110" s="66" t="s">
        <v>7144</v>
      </c>
      <c r="F2110" s="72">
        <v>1</v>
      </c>
      <c r="G2110" s="72">
        <v>3</v>
      </c>
      <c r="H2110" s="72">
        <v>2</v>
      </c>
      <c r="I2110" s="72">
        <v>5</v>
      </c>
      <c r="J2110" s="72">
        <v>1</v>
      </c>
      <c r="K2110" s="72">
        <v>1</v>
      </c>
      <c r="L2110" s="72">
        <v>7</v>
      </c>
    </row>
    <row r="2111" spans="4:12" x14ac:dyDescent="0.25">
      <c r="D2111" s="66" t="s">
        <v>32449</v>
      </c>
      <c r="E2111" s="66" t="s">
        <v>7145</v>
      </c>
      <c r="F2111" s="72">
        <v>1</v>
      </c>
      <c r="G2111" s="72">
        <v>3</v>
      </c>
      <c r="H2111" s="72">
        <v>2</v>
      </c>
      <c r="I2111" s="72">
        <v>5</v>
      </c>
      <c r="J2111" s="72">
        <v>1</v>
      </c>
      <c r="K2111" s="72">
        <v>1</v>
      </c>
      <c r="L2111" s="72">
        <v>8</v>
      </c>
    </row>
    <row r="2112" spans="4:12" x14ac:dyDescent="0.25">
      <c r="D2112" s="66" t="s">
        <v>32450</v>
      </c>
      <c r="E2112" s="66" t="s">
        <v>7146</v>
      </c>
      <c r="F2112" s="72">
        <v>1</v>
      </c>
      <c r="G2112" s="72">
        <v>3</v>
      </c>
      <c r="H2112" s="72">
        <v>2</v>
      </c>
      <c r="I2112" s="72">
        <v>5</v>
      </c>
      <c r="J2112" s="72">
        <v>1</v>
      </c>
      <c r="K2112" s="72">
        <v>1</v>
      </c>
      <c r="L2112" s="72">
        <v>9</v>
      </c>
    </row>
    <row r="2113" spans="4:12" x14ac:dyDescent="0.25">
      <c r="D2113" s="66" t="s">
        <v>32451</v>
      </c>
      <c r="E2113" s="66" t="s">
        <v>636</v>
      </c>
      <c r="F2113" s="72">
        <v>1</v>
      </c>
      <c r="G2113" s="72">
        <v>3</v>
      </c>
      <c r="H2113" s="72">
        <v>2</v>
      </c>
      <c r="I2113" s="72">
        <v>5</v>
      </c>
      <c r="J2113" s="72">
        <v>1</v>
      </c>
      <c r="K2113" s="72">
        <v>1</v>
      </c>
      <c r="L2113" s="72">
        <v>10</v>
      </c>
    </row>
    <row r="2114" spans="4:12" x14ac:dyDescent="0.25">
      <c r="D2114" s="66" t="s">
        <v>32452</v>
      </c>
      <c r="E2114" s="66" t="s">
        <v>7147</v>
      </c>
      <c r="F2114" s="72">
        <v>1</v>
      </c>
      <c r="G2114" s="72">
        <v>3</v>
      </c>
      <c r="H2114" s="72">
        <v>2</v>
      </c>
      <c r="I2114" s="72">
        <v>5</v>
      </c>
      <c r="J2114" s="72">
        <v>1</v>
      </c>
      <c r="K2114" s="72">
        <v>1</v>
      </c>
      <c r="L2114" s="72">
        <v>11</v>
      </c>
    </row>
    <row r="2115" spans="4:12" x14ac:dyDescent="0.25">
      <c r="D2115" s="66" t="s">
        <v>32453</v>
      </c>
      <c r="E2115" s="66" t="s">
        <v>7148</v>
      </c>
      <c r="F2115" s="72">
        <v>1</v>
      </c>
      <c r="G2115" s="72">
        <v>3</v>
      </c>
      <c r="H2115" s="72">
        <v>2</v>
      </c>
      <c r="I2115" s="72">
        <v>5</v>
      </c>
      <c r="J2115" s="72">
        <v>1</v>
      </c>
      <c r="K2115" s="72">
        <v>1</v>
      </c>
      <c r="L2115" s="72">
        <v>12</v>
      </c>
    </row>
    <row r="2116" spans="4:12" x14ac:dyDescent="0.25">
      <c r="D2116" s="66" t="s">
        <v>32454</v>
      </c>
      <c r="E2116" s="66" t="s">
        <v>637</v>
      </c>
      <c r="F2116" s="72">
        <v>1</v>
      </c>
      <c r="G2116" s="72">
        <v>3</v>
      </c>
      <c r="H2116" s="72">
        <v>2</v>
      </c>
      <c r="I2116" s="72">
        <v>5</v>
      </c>
      <c r="J2116" s="72">
        <v>1</v>
      </c>
      <c r="K2116" s="72">
        <v>2</v>
      </c>
      <c r="L2116" s="72">
        <v>1</v>
      </c>
    </row>
    <row r="2117" spans="4:12" x14ac:dyDescent="0.25">
      <c r="D2117" s="66" t="s">
        <v>32455</v>
      </c>
      <c r="E2117" s="66" t="s">
        <v>7149</v>
      </c>
      <c r="F2117" s="72">
        <v>1</v>
      </c>
      <c r="G2117" s="72">
        <v>3</v>
      </c>
      <c r="H2117" s="72">
        <v>2</v>
      </c>
      <c r="I2117" s="72">
        <v>5</v>
      </c>
      <c r="J2117" s="72">
        <v>1</v>
      </c>
      <c r="K2117" s="72">
        <v>2</v>
      </c>
      <c r="L2117" s="72">
        <v>2</v>
      </c>
    </row>
    <row r="2118" spans="4:12" x14ac:dyDescent="0.25">
      <c r="D2118" s="66" t="s">
        <v>32456</v>
      </c>
      <c r="E2118" s="66" t="s">
        <v>7150</v>
      </c>
      <c r="F2118" s="72">
        <v>1</v>
      </c>
      <c r="G2118" s="72">
        <v>3</v>
      </c>
      <c r="H2118" s="72">
        <v>2</v>
      </c>
      <c r="I2118" s="72">
        <v>5</v>
      </c>
      <c r="J2118" s="72">
        <v>1</v>
      </c>
      <c r="K2118" s="72">
        <v>2</v>
      </c>
      <c r="L2118" s="72">
        <v>3</v>
      </c>
    </row>
    <row r="2119" spans="4:12" x14ac:dyDescent="0.25">
      <c r="D2119" s="66" t="s">
        <v>32457</v>
      </c>
      <c r="E2119" s="66" t="s">
        <v>638</v>
      </c>
      <c r="F2119" s="72">
        <v>1</v>
      </c>
      <c r="G2119" s="72">
        <v>3</v>
      </c>
      <c r="H2119" s="72">
        <v>2</v>
      </c>
      <c r="I2119" s="72">
        <v>5</v>
      </c>
      <c r="J2119" s="72">
        <v>1</v>
      </c>
      <c r="K2119" s="72">
        <v>2</v>
      </c>
      <c r="L2119" s="72">
        <v>4</v>
      </c>
    </row>
    <row r="2120" spans="4:12" x14ac:dyDescent="0.25">
      <c r="D2120" s="66" t="s">
        <v>32458</v>
      </c>
      <c r="E2120" s="66" t="s">
        <v>7151</v>
      </c>
      <c r="F2120" s="72">
        <v>1</v>
      </c>
      <c r="G2120" s="72">
        <v>3</v>
      </c>
      <c r="H2120" s="72">
        <v>2</v>
      </c>
      <c r="I2120" s="72">
        <v>5</v>
      </c>
      <c r="J2120" s="72">
        <v>1</v>
      </c>
      <c r="K2120" s="72">
        <v>2</v>
      </c>
      <c r="L2120" s="72">
        <v>5</v>
      </c>
    </row>
    <row r="2121" spans="4:12" x14ac:dyDescent="0.25">
      <c r="D2121" s="66" t="s">
        <v>32459</v>
      </c>
      <c r="E2121" s="66" t="s">
        <v>7152</v>
      </c>
      <c r="F2121" s="72">
        <v>1</v>
      </c>
      <c r="G2121" s="72">
        <v>3</v>
      </c>
      <c r="H2121" s="72">
        <v>2</v>
      </c>
      <c r="I2121" s="72">
        <v>5</v>
      </c>
      <c r="J2121" s="72">
        <v>1</v>
      </c>
      <c r="K2121" s="72">
        <v>2</v>
      </c>
      <c r="L2121" s="72">
        <v>6</v>
      </c>
    </row>
    <row r="2122" spans="4:12" x14ac:dyDescent="0.25">
      <c r="D2122" s="66" t="s">
        <v>32460</v>
      </c>
      <c r="E2122" s="66" t="s">
        <v>640</v>
      </c>
      <c r="F2122" s="72">
        <v>1</v>
      </c>
      <c r="G2122" s="72">
        <v>3</v>
      </c>
      <c r="H2122" s="72">
        <v>2</v>
      </c>
      <c r="I2122" s="72">
        <v>5</v>
      </c>
      <c r="J2122" s="72">
        <v>1</v>
      </c>
      <c r="K2122" s="72">
        <v>2</v>
      </c>
      <c r="L2122" s="72">
        <v>7</v>
      </c>
    </row>
    <row r="2123" spans="4:12" x14ac:dyDescent="0.25">
      <c r="D2123" s="66" t="s">
        <v>32461</v>
      </c>
      <c r="E2123" s="66" t="s">
        <v>639</v>
      </c>
      <c r="F2123" s="72">
        <v>1</v>
      </c>
      <c r="G2123" s="72">
        <v>3</v>
      </c>
      <c r="H2123" s="72">
        <v>2</v>
      </c>
      <c r="I2123" s="72">
        <v>5</v>
      </c>
      <c r="J2123" s="72">
        <v>1</v>
      </c>
      <c r="K2123" s="72">
        <v>2</v>
      </c>
      <c r="L2123" s="72">
        <v>8</v>
      </c>
    </row>
    <row r="2124" spans="4:12" x14ac:dyDescent="0.25">
      <c r="D2124" s="66" t="s">
        <v>32462</v>
      </c>
      <c r="E2124" s="66" t="s">
        <v>7153</v>
      </c>
      <c r="F2124" s="72">
        <v>1</v>
      </c>
      <c r="G2124" s="72">
        <v>3</v>
      </c>
      <c r="H2124" s="72">
        <v>2</v>
      </c>
      <c r="I2124" s="72">
        <v>5</v>
      </c>
      <c r="J2124" s="72">
        <v>1</v>
      </c>
      <c r="K2124" s="72">
        <v>2</v>
      </c>
      <c r="L2124" s="72">
        <v>9</v>
      </c>
    </row>
    <row r="2125" spans="4:12" x14ac:dyDescent="0.25">
      <c r="D2125" s="66" t="s">
        <v>32463</v>
      </c>
      <c r="E2125" s="66" t="s">
        <v>7154</v>
      </c>
      <c r="F2125" s="72">
        <v>1</v>
      </c>
      <c r="G2125" s="72">
        <v>3</v>
      </c>
      <c r="H2125" s="72">
        <v>2</v>
      </c>
      <c r="I2125" s="72">
        <v>5</v>
      </c>
      <c r="J2125" s="72">
        <v>1</v>
      </c>
      <c r="K2125" s="72">
        <v>2</v>
      </c>
      <c r="L2125" s="72">
        <v>10</v>
      </c>
    </row>
    <row r="2126" spans="4:12" x14ac:dyDescent="0.25">
      <c r="D2126" s="66" t="s">
        <v>32464</v>
      </c>
      <c r="E2126" s="66" t="s">
        <v>7155</v>
      </c>
      <c r="F2126" s="72">
        <v>1</v>
      </c>
      <c r="G2126" s="72">
        <v>3</v>
      </c>
      <c r="H2126" s="72">
        <v>2</v>
      </c>
      <c r="I2126" s="72">
        <v>5</v>
      </c>
      <c r="J2126" s="72">
        <v>1</v>
      </c>
      <c r="K2126" s="72">
        <v>2</v>
      </c>
      <c r="L2126" s="72">
        <v>11</v>
      </c>
    </row>
    <row r="2127" spans="4:12" x14ac:dyDescent="0.25">
      <c r="D2127" s="66" t="s">
        <v>32465</v>
      </c>
      <c r="E2127" s="66" t="s">
        <v>640</v>
      </c>
      <c r="F2127" s="72">
        <v>1</v>
      </c>
      <c r="G2127" s="72">
        <v>3</v>
      </c>
      <c r="H2127" s="72">
        <v>2</v>
      </c>
      <c r="I2127" s="72">
        <v>5</v>
      </c>
      <c r="J2127" s="72">
        <v>1</v>
      </c>
      <c r="K2127" s="72">
        <v>2</v>
      </c>
      <c r="L2127" s="72">
        <v>12</v>
      </c>
    </row>
    <row r="2128" spans="4:12" x14ac:dyDescent="0.25">
      <c r="D2128" s="66" t="s">
        <v>32466</v>
      </c>
      <c r="E2128" s="66" t="s">
        <v>7156</v>
      </c>
      <c r="F2128" s="72">
        <v>1</v>
      </c>
      <c r="G2128" s="72">
        <v>3</v>
      </c>
      <c r="H2128" s="72">
        <v>2</v>
      </c>
      <c r="I2128" s="72">
        <v>5</v>
      </c>
      <c r="J2128" s="72">
        <v>1</v>
      </c>
      <c r="K2128" s="72">
        <v>2</v>
      </c>
      <c r="L2128" s="72">
        <v>13</v>
      </c>
    </row>
    <row r="2129" spans="4:12" x14ac:dyDescent="0.25">
      <c r="D2129" s="66" t="s">
        <v>32467</v>
      </c>
      <c r="E2129" s="66" t="s">
        <v>7157</v>
      </c>
      <c r="F2129" s="72">
        <v>1</v>
      </c>
      <c r="G2129" s="72">
        <v>3</v>
      </c>
      <c r="H2129" s="72">
        <v>2</v>
      </c>
      <c r="I2129" s="72">
        <v>5</v>
      </c>
      <c r="J2129" s="72">
        <v>1</v>
      </c>
      <c r="K2129" s="72">
        <v>3</v>
      </c>
      <c r="L2129" s="72">
        <v>1</v>
      </c>
    </row>
    <row r="2130" spans="4:12" x14ac:dyDescent="0.25">
      <c r="D2130" s="66" t="s">
        <v>32468</v>
      </c>
      <c r="E2130" s="66" t="s">
        <v>7158</v>
      </c>
      <c r="F2130" s="72">
        <v>1</v>
      </c>
      <c r="G2130" s="72">
        <v>3</v>
      </c>
      <c r="H2130" s="72">
        <v>2</v>
      </c>
      <c r="I2130" s="72">
        <v>5</v>
      </c>
      <c r="J2130" s="72">
        <v>1</v>
      </c>
      <c r="K2130" s="72">
        <v>3</v>
      </c>
      <c r="L2130" s="72">
        <v>2</v>
      </c>
    </row>
    <row r="2131" spans="4:12" x14ac:dyDescent="0.25">
      <c r="D2131" s="66" t="s">
        <v>32469</v>
      </c>
      <c r="E2131" s="66" t="s">
        <v>7159</v>
      </c>
      <c r="F2131" s="72">
        <v>1</v>
      </c>
      <c r="G2131" s="72">
        <v>3</v>
      </c>
      <c r="H2131" s="72">
        <v>2</v>
      </c>
      <c r="I2131" s="72">
        <v>5</v>
      </c>
      <c r="J2131" s="72">
        <v>1</v>
      </c>
      <c r="K2131" s="72">
        <v>3</v>
      </c>
      <c r="L2131" s="72">
        <v>3</v>
      </c>
    </row>
    <row r="2132" spans="4:12" x14ac:dyDescent="0.25">
      <c r="D2132" s="66" t="s">
        <v>32470</v>
      </c>
      <c r="E2132" s="66" t="s">
        <v>7160</v>
      </c>
      <c r="F2132" s="72">
        <v>1</v>
      </c>
      <c r="G2132" s="72">
        <v>3</v>
      </c>
      <c r="H2132" s="72">
        <v>2</v>
      </c>
      <c r="I2132" s="72">
        <v>5</v>
      </c>
      <c r="J2132" s="72">
        <v>1</v>
      </c>
      <c r="K2132" s="72">
        <v>3</v>
      </c>
      <c r="L2132" s="72">
        <v>4</v>
      </c>
    </row>
    <row r="2133" spans="4:12" x14ac:dyDescent="0.25">
      <c r="D2133" s="66" t="s">
        <v>32471</v>
      </c>
      <c r="E2133" s="66" t="s">
        <v>7161</v>
      </c>
      <c r="F2133" s="72">
        <v>1</v>
      </c>
      <c r="G2133" s="72">
        <v>3</v>
      </c>
      <c r="H2133" s="72">
        <v>2</v>
      </c>
      <c r="I2133" s="72">
        <v>5</v>
      </c>
      <c r="J2133" s="72">
        <v>1</v>
      </c>
      <c r="K2133" s="72">
        <v>3</v>
      </c>
      <c r="L2133" s="72">
        <v>5</v>
      </c>
    </row>
    <row r="2134" spans="4:12" x14ac:dyDescent="0.25">
      <c r="D2134" s="66" t="s">
        <v>32472</v>
      </c>
      <c r="E2134" s="66" t="s">
        <v>7162</v>
      </c>
      <c r="F2134" s="72">
        <v>1</v>
      </c>
      <c r="G2134" s="72">
        <v>3</v>
      </c>
      <c r="H2134" s="72">
        <v>2</v>
      </c>
      <c r="I2134" s="72">
        <v>5</v>
      </c>
      <c r="J2134" s="72">
        <v>1</v>
      </c>
      <c r="K2134" s="72">
        <v>3</v>
      </c>
      <c r="L2134" s="72">
        <v>6</v>
      </c>
    </row>
    <row r="2135" spans="4:12" x14ac:dyDescent="0.25">
      <c r="D2135" s="66" t="s">
        <v>32473</v>
      </c>
      <c r="E2135" s="66" t="s">
        <v>7163</v>
      </c>
      <c r="F2135" s="72">
        <v>1</v>
      </c>
      <c r="G2135" s="72">
        <v>3</v>
      </c>
      <c r="H2135" s="72">
        <v>2</v>
      </c>
      <c r="I2135" s="72">
        <v>5</v>
      </c>
      <c r="J2135" s="72">
        <v>1</v>
      </c>
      <c r="K2135" s="72">
        <v>3</v>
      </c>
      <c r="L2135" s="72">
        <v>7</v>
      </c>
    </row>
    <row r="2136" spans="4:12" x14ac:dyDescent="0.25">
      <c r="D2136" s="66" t="s">
        <v>32474</v>
      </c>
      <c r="E2136" s="66" t="s">
        <v>7164</v>
      </c>
      <c r="F2136" s="72">
        <v>1</v>
      </c>
      <c r="G2136" s="72">
        <v>3</v>
      </c>
      <c r="H2136" s="72">
        <v>2</v>
      </c>
      <c r="I2136" s="72">
        <v>5</v>
      </c>
      <c r="J2136" s="72">
        <v>1</v>
      </c>
      <c r="K2136" s="72">
        <v>3</v>
      </c>
      <c r="L2136" s="72">
        <v>8</v>
      </c>
    </row>
    <row r="2137" spans="4:12" x14ac:dyDescent="0.25">
      <c r="D2137" s="66" t="s">
        <v>32475</v>
      </c>
      <c r="E2137" s="66" t="s">
        <v>7165</v>
      </c>
      <c r="F2137" s="72">
        <v>1</v>
      </c>
      <c r="G2137" s="72">
        <v>3</v>
      </c>
      <c r="H2137" s="72">
        <v>2</v>
      </c>
      <c r="I2137" s="72">
        <v>5</v>
      </c>
      <c r="J2137" s="72">
        <v>1</v>
      </c>
      <c r="K2137" s="72">
        <v>3</v>
      </c>
      <c r="L2137" s="72">
        <v>9</v>
      </c>
    </row>
    <row r="2138" spans="4:12" x14ac:dyDescent="0.25">
      <c r="D2138" s="66" t="s">
        <v>32476</v>
      </c>
      <c r="E2138" s="66" t="s">
        <v>7166</v>
      </c>
      <c r="F2138" s="72">
        <v>1</v>
      </c>
      <c r="G2138" s="72">
        <v>3</v>
      </c>
      <c r="H2138" s="72">
        <v>2</v>
      </c>
      <c r="I2138" s="72">
        <v>5</v>
      </c>
      <c r="J2138" s="72">
        <v>1</v>
      </c>
      <c r="K2138" s="72">
        <v>3</v>
      </c>
      <c r="L2138" s="72">
        <v>10</v>
      </c>
    </row>
    <row r="2139" spans="4:12" x14ac:dyDescent="0.25">
      <c r="D2139" s="66" t="s">
        <v>32477</v>
      </c>
      <c r="E2139" s="66" t="s">
        <v>7167</v>
      </c>
      <c r="F2139" s="72">
        <v>1</v>
      </c>
      <c r="G2139" s="72">
        <v>3</v>
      </c>
      <c r="H2139" s="72">
        <v>2</v>
      </c>
      <c r="I2139" s="72">
        <v>5</v>
      </c>
      <c r="J2139" s="72">
        <v>1</v>
      </c>
      <c r="K2139" s="72">
        <v>3</v>
      </c>
      <c r="L2139" s="72">
        <v>11</v>
      </c>
    </row>
    <row r="2140" spans="4:12" x14ac:dyDescent="0.25">
      <c r="D2140" s="66" t="s">
        <v>32478</v>
      </c>
      <c r="E2140" s="66" t="s">
        <v>7168</v>
      </c>
      <c r="F2140" s="72">
        <v>1</v>
      </c>
      <c r="G2140" s="72">
        <v>3</v>
      </c>
      <c r="H2140" s="72">
        <v>2</v>
      </c>
      <c r="I2140" s="72">
        <v>5</v>
      </c>
      <c r="J2140" s="72">
        <v>1</v>
      </c>
      <c r="K2140" s="72">
        <v>3</v>
      </c>
      <c r="L2140" s="72">
        <v>12</v>
      </c>
    </row>
    <row r="2141" spans="4:12" x14ac:dyDescent="0.25">
      <c r="D2141" s="66" t="s">
        <v>32479</v>
      </c>
      <c r="E2141" s="66" t="s">
        <v>7169</v>
      </c>
      <c r="F2141" s="72">
        <v>1</v>
      </c>
      <c r="G2141" s="72">
        <v>3</v>
      </c>
      <c r="H2141" s="72">
        <v>2</v>
      </c>
      <c r="I2141" s="72">
        <v>5</v>
      </c>
      <c r="J2141" s="72">
        <v>1</v>
      </c>
      <c r="K2141" s="72">
        <v>3</v>
      </c>
      <c r="L2141" s="72">
        <v>13</v>
      </c>
    </row>
    <row r="2142" spans="4:12" x14ac:dyDescent="0.25">
      <c r="D2142" s="66" t="s">
        <v>32480</v>
      </c>
      <c r="E2142" s="66" t="s">
        <v>7170</v>
      </c>
      <c r="F2142" s="72">
        <v>1</v>
      </c>
      <c r="G2142" s="72">
        <v>3</v>
      </c>
      <c r="H2142" s="72">
        <v>2</v>
      </c>
      <c r="I2142" s="72">
        <v>5</v>
      </c>
      <c r="J2142" s="72">
        <v>1</v>
      </c>
      <c r="K2142" s="72">
        <v>3</v>
      </c>
      <c r="L2142" s="72">
        <v>14</v>
      </c>
    </row>
    <row r="2143" spans="4:12" x14ac:dyDescent="0.25">
      <c r="D2143" s="66" t="s">
        <v>32481</v>
      </c>
      <c r="E2143" s="66" t="s">
        <v>7171</v>
      </c>
      <c r="F2143" s="72">
        <v>1</v>
      </c>
      <c r="G2143" s="72">
        <v>3</v>
      </c>
      <c r="H2143" s="72">
        <v>2</v>
      </c>
      <c r="I2143" s="72">
        <v>5</v>
      </c>
      <c r="J2143" s="72">
        <v>1</v>
      </c>
      <c r="K2143" s="72">
        <v>3</v>
      </c>
      <c r="L2143" s="72">
        <v>15</v>
      </c>
    </row>
    <row r="2144" spans="4:12" x14ac:dyDescent="0.25">
      <c r="D2144" s="66" t="s">
        <v>32482</v>
      </c>
      <c r="E2144" s="66" t="s">
        <v>7172</v>
      </c>
      <c r="F2144" s="72">
        <v>1</v>
      </c>
      <c r="G2144" s="72">
        <v>3</v>
      </c>
      <c r="H2144" s="72">
        <v>2</v>
      </c>
      <c r="I2144" s="72">
        <v>5</v>
      </c>
      <c r="J2144" s="72">
        <v>1</v>
      </c>
      <c r="K2144" s="72">
        <v>3</v>
      </c>
      <c r="L2144" s="72">
        <v>16</v>
      </c>
    </row>
    <row r="2145" spans="4:12" x14ac:dyDescent="0.25">
      <c r="D2145" s="66" t="s">
        <v>32483</v>
      </c>
      <c r="E2145" s="66" t="s">
        <v>7173</v>
      </c>
      <c r="F2145" s="72">
        <v>1</v>
      </c>
      <c r="G2145" s="72">
        <v>3</v>
      </c>
      <c r="H2145" s="72">
        <v>2</v>
      </c>
      <c r="I2145" s="72">
        <v>5</v>
      </c>
      <c r="J2145" s="72">
        <v>1</v>
      </c>
      <c r="K2145" s="72">
        <v>3</v>
      </c>
      <c r="L2145" s="72">
        <v>17</v>
      </c>
    </row>
    <row r="2146" spans="4:12" x14ac:dyDescent="0.25">
      <c r="D2146" s="66" t="s">
        <v>32484</v>
      </c>
      <c r="E2146" s="66" t="s">
        <v>7174</v>
      </c>
      <c r="F2146" s="72">
        <v>1</v>
      </c>
      <c r="G2146" s="72">
        <v>3</v>
      </c>
      <c r="H2146" s="72">
        <v>2</v>
      </c>
      <c r="I2146" s="72">
        <v>5</v>
      </c>
      <c r="J2146" s="72">
        <v>1</v>
      </c>
      <c r="K2146" s="72">
        <v>4</v>
      </c>
      <c r="L2146" s="72">
        <v>1</v>
      </c>
    </row>
    <row r="2147" spans="4:12" x14ac:dyDescent="0.25">
      <c r="D2147" s="66" t="s">
        <v>32485</v>
      </c>
      <c r="E2147" s="66" t="s">
        <v>674</v>
      </c>
      <c r="F2147" s="72">
        <v>1</v>
      </c>
      <c r="G2147" s="72">
        <v>3</v>
      </c>
      <c r="H2147" s="72">
        <v>2</v>
      </c>
      <c r="I2147" s="72">
        <v>5</v>
      </c>
      <c r="J2147" s="72">
        <v>1</v>
      </c>
      <c r="K2147" s="72">
        <v>4</v>
      </c>
      <c r="L2147" s="72">
        <v>2</v>
      </c>
    </row>
    <row r="2148" spans="4:12" x14ac:dyDescent="0.25">
      <c r="D2148" s="66" t="s">
        <v>32486</v>
      </c>
      <c r="E2148" s="66" t="s">
        <v>7175</v>
      </c>
      <c r="F2148" s="72">
        <v>1</v>
      </c>
      <c r="G2148" s="72">
        <v>3</v>
      </c>
      <c r="H2148" s="72">
        <v>2</v>
      </c>
      <c r="I2148" s="72">
        <v>5</v>
      </c>
      <c r="J2148" s="72">
        <v>1</v>
      </c>
      <c r="K2148" s="72">
        <v>4</v>
      </c>
      <c r="L2148" s="72">
        <v>3</v>
      </c>
    </row>
    <row r="2149" spans="4:12" x14ac:dyDescent="0.25">
      <c r="D2149" s="66" t="s">
        <v>32487</v>
      </c>
      <c r="E2149" s="66" t="s">
        <v>641</v>
      </c>
      <c r="F2149" s="72">
        <v>1</v>
      </c>
      <c r="G2149" s="72">
        <v>3</v>
      </c>
      <c r="H2149" s="72">
        <v>2</v>
      </c>
      <c r="I2149" s="72">
        <v>5</v>
      </c>
      <c r="J2149" s="72">
        <v>1</v>
      </c>
      <c r="K2149" s="72">
        <v>4</v>
      </c>
      <c r="L2149" s="72">
        <v>4</v>
      </c>
    </row>
    <row r="2150" spans="4:12" x14ac:dyDescent="0.25">
      <c r="D2150" s="66" t="s">
        <v>32488</v>
      </c>
      <c r="E2150" s="66" t="s">
        <v>7176</v>
      </c>
      <c r="F2150" s="72">
        <v>1</v>
      </c>
      <c r="G2150" s="72">
        <v>3</v>
      </c>
      <c r="H2150" s="72">
        <v>2</v>
      </c>
      <c r="I2150" s="72">
        <v>5</v>
      </c>
      <c r="J2150" s="72">
        <v>1</v>
      </c>
      <c r="K2150" s="72">
        <v>4</v>
      </c>
      <c r="L2150" s="72">
        <v>5</v>
      </c>
    </row>
    <row r="2151" spans="4:12" x14ac:dyDescent="0.25">
      <c r="D2151" s="66" t="s">
        <v>32489</v>
      </c>
      <c r="E2151" s="66" t="s">
        <v>7177</v>
      </c>
      <c r="F2151" s="72">
        <v>1</v>
      </c>
      <c r="G2151" s="72">
        <v>3</v>
      </c>
      <c r="H2151" s="72">
        <v>2</v>
      </c>
      <c r="I2151" s="72">
        <v>5</v>
      </c>
      <c r="J2151" s="72">
        <v>1</v>
      </c>
      <c r="K2151" s="72">
        <v>4</v>
      </c>
      <c r="L2151" s="72">
        <v>6</v>
      </c>
    </row>
    <row r="2152" spans="4:12" x14ac:dyDescent="0.25">
      <c r="D2152" s="66" t="s">
        <v>32490</v>
      </c>
      <c r="E2152" s="66" t="s">
        <v>642</v>
      </c>
      <c r="F2152" s="72">
        <v>1</v>
      </c>
      <c r="G2152" s="72">
        <v>3</v>
      </c>
      <c r="H2152" s="72">
        <v>2</v>
      </c>
      <c r="I2152" s="72">
        <v>5</v>
      </c>
      <c r="J2152" s="72">
        <v>1</v>
      </c>
      <c r="K2152" s="72">
        <v>4</v>
      </c>
      <c r="L2152" s="72">
        <v>7</v>
      </c>
    </row>
    <row r="2153" spans="4:12" x14ac:dyDescent="0.25">
      <c r="D2153" s="66" t="s">
        <v>32491</v>
      </c>
      <c r="E2153" s="66" t="s">
        <v>7178</v>
      </c>
      <c r="F2153" s="72">
        <v>1</v>
      </c>
      <c r="G2153" s="72">
        <v>3</v>
      </c>
      <c r="H2153" s="72">
        <v>2</v>
      </c>
      <c r="I2153" s="72">
        <v>5</v>
      </c>
      <c r="J2153" s="72">
        <v>1</v>
      </c>
      <c r="K2153" s="72">
        <v>4</v>
      </c>
      <c r="L2153" s="72">
        <v>8</v>
      </c>
    </row>
    <row r="2154" spans="4:12" x14ac:dyDescent="0.25">
      <c r="D2154" s="66" t="s">
        <v>32492</v>
      </c>
      <c r="E2154" s="66" t="s">
        <v>7179</v>
      </c>
      <c r="F2154" s="72">
        <v>1</v>
      </c>
      <c r="G2154" s="72">
        <v>3</v>
      </c>
      <c r="H2154" s="72">
        <v>2</v>
      </c>
      <c r="I2154" s="72">
        <v>5</v>
      </c>
      <c r="J2154" s="72">
        <v>1</v>
      </c>
      <c r="K2154" s="72">
        <v>4</v>
      </c>
      <c r="L2154" s="72">
        <v>9</v>
      </c>
    </row>
    <row r="2155" spans="4:12" x14ac:dyDescent="0.25">
      <c r="D2155" s="66" t="s">
        <v>32493</v>
      </c>
      <c r="E2155" s="66" t="s">
        <v>7180</v>
      </c>
      <c r="F2155" s="72">
        <v>1</v>
      </c>
      <c r="G2155" s="72">
        <v>3</v>
      </c>
      <c r="H2155" s="72">
        <v>2</v>
      </c>
      <c r="I2155" s="72">
        <v>5</v>
      </c>
      <c r="J2155" s="72">
        <v>1</v>
      </c>
      <c r="K2155" s="72">
        <v>4</v>
      </c>
      <c r="L2155" s="72">
        <v>10</v>
      </c>
    </row>
    <row r="2156" spans="4:12" x14ac:dyDescent="0.25">
      <c r="D2156" s="66" t="s">
        <v>32494</v>
      </c>
      <c r="E2156" s="66" t="s">
        <v>643</v>
      </c>
      <c r="F2156" s="72">
        <v>1</v>
      </c>
      <c r="G2156" s="72">
        <v>3</v>
      </c>
      <c r="H2156" s="72">
        <v>2</v>
      </c>
      <c r="I2156" s="72">
        <v>5</v>
      </c>
      <c r="J2156" s="72">
        <v>1</v>
      </c>
      <c r="K2156" s="72">
        <v>4</v>
      </c>
      <c r="L2156" s="72">
        <v>11</v>
      </c>
    </row>
    <row r="2157" spans="4:12" x14ac:dyDescent="0.25">
      <c r="D2157" s="66" t="s">
        <v>32495</v>
      </c>
      <c r="E2157" s="66" t="s">
        <v>7181</v>
      </c>
      <c r="F2157" s="72">
        <v>1</v>
      </c>
      <c r="G2157" s="72">
        <v>3</v>
      </c>
      <c r="H2157" s="72">
        <v>2</v>
      </c>
      <c r="I2157" s="72">
        <v>5</v>
      </c>
      <c r="J2157" s="72">
        <v>1</v>
      </c>
      <c r="K2157" s="72">
        <v>4</v>
      </c>
      <c r="L2157" s="72">
        <v>12</v>
      </c>
    </row>
    <row r="2158" spans="4:12" x14ac:dyDescent="0.25">
      <c r="D2158" s="66" t="s">
        <v>32496</v>
      </c>
      <c r="E2158" s="66" t="s">
        <v>647</v>
      </c>
      <c r="F2158" s="72">
        <v>1</v>
      </c>
      <c r="G2158" s="72">
        <v>3</v>
      </c>
      <c r="H2158" s="72">
        <v>2</v>
      </c>
      <c r="I2158" s="72">
        <v>5</v>
      </c>
      <c r="J2158" s="72">
        <v>1</v>
      </c>
      <c r="K2158" s="72">
        <v>4</v>
      </c>
      <c r="L2158" s="72">
        <v>13</v>
      </c>
    </row>
    <row r="2159" spans="4:12" x14ac:dyDescent="0.25">
      <c r="D2159" s="66" t="s">
        <v>32497</v>
      </c>
      <c r="E2159" s="66" t="s">
        <v>7182</v>
      </c>
      <c r="F2159" s="72">
        <v>1</v>
      </c>
      <c r="G2159" s="72">
        <v>3</v>
      </c>
      <c r="H2159" s="72">
        <v>2</v>
      </c>
      <c r="I2159" s="72">
        <v>5</v>
      </c>
      <c r="J2159" s="72">
        <v>1</v>
      </c>
      <c r="K2159" s="72">
        <v>4</v>
      </c>
      <c r="L2159" s="72">
        <v>14</v>
      </c>
    </row>
    <row r="2160" spans="4:12" x14ac:dyDescent="0.25">
      <c r="D2160" s="66" t="s">
        <v>32498</v>
      </c>
      <c r="E2160" s="66" t="s">
        <v>7183</v>
      </c>
      <c r="F2160" s="72">
        <v>1</v>
      </c>
      <c r="G2160" s="72">
        <v>3</v>
      </c>
      <c r="H2160" s="72">
        <v>2</v>
      </c>
      <c r="I2160" s="72">
        <v>5</v>
      </c>
      <c r="J2160" s="72">
        <v>1</v>
      </c>
      <c r="K2160" s="72">
        <v>4</v>
      </c>
      <c r="L2160" s="72">
        <v>15</v>
      </c>
    </row>
    <row r="2161" spans="4:12" x14ac:dyDescent="0.25">
      <c r="D2161" s="66" t="s">
        <v>32499</v>
      </c>
      <c r="E2161" s="66" t="s">
        <v>7184</v>
      </c>
      <c r="F2161" s="72">
        <v>1</v>
      </c>
      <c r="G2161" s="72">
        <v>3</v>
      </c>
      <c r="H2161" s="72">
        <v>2</v>
      </c>
      <c r="I2161" s="72">
        <v>5</v>
      </c>
      <c r="J2161" s="72">
        <v>1</v>
      </c>
      <c r="K2161" s="72">
        <v>4</v>
      </c>
      <c r="L2161" s="72">
        <v>16</v>
      </c>
    </row>
    <row r="2162" spans="4:12" x14ac:dyDescent="0.25">
      <c r="D2162" s="66" t="s">
        <v>32500</v>
      </c>
      <c r="E2162" s="66" t="s">
        <v>7185</v>
      </c>
      <c r="F2162" s="72">
        <v>1</v>
      </c>
      <c r="G2162" s="72">
        <v>3</v>
      </c>
      <c r="H2162" s="72">
        <v>2</v>
      </c>
      <c r="I2162" s="72">
        <v>5</v>
      </c>
      <c r="J2162" s="72">
        <v>1</v>
      </c>
      <c r="K2162" s="72">
        <v>4</v>
      </c>
      <c r="L2162" s="72">
        <v>17</v>
      </c>
    </row>
    <row r="2163" spans="4:12" x14ac:dyDescent="0.25">
      <c r="D2163" s="66" t="s">
        <v>32501</v>
      </c>
      <c r="E2163" s="66" t="s">
        <v>7186</v>
      </c>
      <c r="F2163" s="72">
        <v>1</v>
      </c>
      <c r="G2163" s="72">
        <v>3</v>
      </c>
      <c r="H2163" s="72">
        <v>2</v>
      </c>
      <c r="I2163" s="72">
        <v>5</v>
      </c>
      <c r="J2163" s="72">
        <v>1</v>
      </c>
      <c r="K2163" s="72">
        <v>4</v>
      </c>
      <c r="L2163" s="72">
        <v>18</v>
      </c>
    </row>
    <row r="2164" spans="4:12" x14ac:dyDescent="0.25">
      <c r="D2164" s="66" t="s">
        <v>32502</v>
      </c>
      <c r="E2164" s="66" t="s">
        <v>7187</v>
      </c>
      <c r="F2164" s="72">
        <v>1</v>
      </c>
      <c r="G2164" s="72">
        <v>3</v>
      </c>
      <c r="H2164" s="72">
        <v>2</v>
      </c>
      <c r="I2164" s="72">
        <v>5</v>
      </c>
      <c r="J2164" s="72">
        <v>1</v>
      </c>
      <c r="K2164" s="72">
        <v>4</v>
      </c>
      <c r="L2164" s="72">
        <v>19</v>
      </c>
    </row>
    <row r="2165" spans="4:12" x14ac:dyDescent="0.25">
      <c r="D2165" s="66" t="s">
        <v>32503</v>
      </c>
      <c r="E2165" s="66" t="s">
        <v>7188</v>
      </c>
      <c r="F2165" s="72">
        <v>1</v>
      </c>
      <c r="G2165" s="72">
        <v>3</v>
      </c>
      <c r="H2165" s="72">
        <v>2</v>
      </c>
      <c r="I2165" s="72">
        <v>5</v>
      </c>
      <c r="J2165" s="72">
        <v>1</v>
      </c>
      <c r="K2165" s="72">
        <v>4</v>
      </c>
      <c r="L2165" s="72">
        <v>20</v>
      </c>
    </row>
    <row r="2166" spans="4:12" x14ac:dyDescent="0.25">
      <c r="D2166" s="66" t="s">
        <v>32504</v>
      </c>
      <c r="E2166" s="66" t="s">
        <v>7189</v>
      </c>
      <c r="F2166" s="72">
        <v>1</v>
      </c>
      <c r="G2166" s="72">
        <v>3</v>
      </c>
      <c r="H2166" s="72">
        <v>2</v>
      </c>
      <c r="I2166" s="72">
        <v>5</v>
      </c>
      <c r="J2166" s="72">
        <v>1</v>
      </c>
      <c r="K2166" s="72">
        <v>4</v>
      </c>
      <c r="L2166" s="72">
        <v>21</v>
      </c>
    </row>
    <row r="2167" spans="4:12" x14ac:dyDescent="0.25">
      <c r="D2167" s="66" t="s">
        <v>32505</v>
      </c>
      <c r="E2167" s="66" t="s">
        <v>7190</v>
      </c>
      <c r="F2167" s="72">
        <v>1</v>
      </c>
      <c r="G2167" s="72">
        <v>3</v>
      </c>
      <c r="H2167" s="72">
        <v>2</v>
      </c>
      <c r="I2167" s="72">
        <v>5</v>
      </c>
      <c r="J2167" s="72">
        <v>1</v>
      </c>
      <c r="K2167" s="72">
        <v>4</v>
      </c>
      <c r="L2167" s="72">
        <v>22</v>
      </c>
    </row>
    <row r="2168" spans="4:12" x14ac:dyDescent="0.25">
      <c r="D2168" s="66" t="s">
        <v>32506</v>
      </c>
      <c r="E2168" s="66" t="s">
        <v>7191</v>
      </c>
      <c r="F2168" s="72">
        <v>1</v>
      </c>
      <c r="G2168" s="72">
        <v>3</v>
      </c>
      <c r="H2168" s="72">
        <v>2</v>
      </c>
      <c r="I2168" s="72">
        <v>5</v>
      </c>
      <c r="J2168" s="72">
        <v>1</v>
      </c>
      <c r="K2168" s="72">
        <v>4</v>
      </c>
      <c r="L2168" s="72">
        <v>23</v>
      </c>
    </row>
    <row r="2169" spans="4:12" x14ac:dyDescent="0.25">
      <c r="D2169" s="66" t="s">
        <v>32507</v>
      </c>
      <c r="E2169" s="66" t="s">
        <v>7192</v>
      </c>
      <c r="F2169" s="72">
        <v>1</v>
      </c>
      <c r="G2169" s="72">
        <v>3</v>
      </c>
      <c r="H2169" s="72">
        <v>2</v>
      </c>
      <c r="I2169" s="72">
        <v>5</v>
      </c>
      <c r="J2169" s="72">
        <v>1</v>
      </c>
      <c r="K2169" s="72">
        <v>4</v>
      </c>
      <c r="L2169" s="72">
        <v>24</v>
      </c>
    </row>
    <row r="2170" spans="4:12" x14ac:dyDescent="0.25">
      <c r="D2170" s="66" t="s">
        <v>32508</v>
      </c>
      <c r="E2170" s="66" t="s">
        <v>7193</v>
      </c>
      <c r="F2170" s="72">
        <v>1</v>
      </c>
      <c r="G2170" s="72">
        <v>3</v>
      </c>
      <c r="H2170" s="72">
        <v>2</v>
      </c>
      <c r="I2170" s="72">
        <v>5</v>
      </c>
      <c r="J2170" s="72">
        <v>1</v>
      </c>
      <c r="K2170" s="72">
        <v>4</v>
      </c>
      <c r="L2170" s="72">
        <v>25</v>
      </c>
    </row>
    <row r="2171" spans="4:12" x14ac:dyDescent="0.25">
      <c r="D2171" s="66" t="s">
        <v>32509</v>
      </c>
      <c r="E2171" s="66" t="s">
        <v>644</v>
      </c>
      <c r="F2171" s="72">
        <v>1</v>
      </c>
      <c r="G2171" s="72">
        <v>3</v>
      </c>
      <c r="H2171" s="72">
        <v>2</v>
      </c>
      <c r="I2171" s="72">
        <v>5</v>
      </c>
      <c r="J2171" s="72">
        <v>1</v>
      </c>
      <c r="K2171" s="72">
        <v>4</v>
      </c>
      <c r="L2171" s="72">
        <v>26</v>
      </c>
    </row>
    <row r="2172" spans="4:12" x14ac:dyDescent="0.25">
      <c r="D2172" s="66" t="s">
        <v>32510</v>
      </c>
      <c r="E2172" s="66" t="s">
        <v>645</v>
      </c>
      <c r="F2172" s="72">
        <v>1</v>
      </c>
      <c r="G2172" s="72">
        <v>3</v>
      </c>
      <c r="H2172" s="72">
        <v>2</v>
      </c>
      <c r="I2172" s="72">
        <v>5</v>
      </c>
      <c r="J2172" s="72">
        <v>1</v>
      </c>
      <c r="K2172" s="72">
        <v>4</v>
      </c>
      <c r="L2172" s="72">
        <v>27</v>
      </c>
    </row>
    <row r="2173" spans="4:12" x14ac:dyDescent="0.25">
      <c r="D2173" s="66" t="s">
        <v>32511</v>
      </c>
      <c r="E2173" s="66" t="s">
        <v>646</v>
      </c>
      <c r="F2173" s="72">
        <v>1</v>
      </c>
      <c r="G2173" s="72">
        <v>3</v>
      </c>
      <c r="H2173" s="72">
        <v>2</v>
      </c>
      <c r="I2173" s="72">
        <v>5</v>
      </c>
      <c r="J2173" s="72">
        <v>1</v>
      </c>
      <c r="K2173" s="72">
        <v>4</v>
      </c>
      <c r="L2173" s="72">
        <v>28</v>
      </c>
    </row>
    <row r="2174" spans="4:12" x14ac:dyDescent="0.25">
      <c r="D2174" s="66" t="s">
        <v>32512</v>
      </c>
      <c r="E2174" s="66" t="s">
        <v>7194</v>
      </c>
      <c r="F2174" s="72">
        <v>1</v>
      </c>
      <c r="G2174" s="72">
        <v>3</v>
      </c>
      <c r="H2174" s="72">
        <v>2</v>
      </c>
      <c r="I2174" s="72">
        <v>5</v>
      </c>
      <c r="J2174" s="72">
        <v>1</v>
      </c>
      <c r="K2174" s="72">
        <v>4</v>
      </c>
      <c r="L2174" s="72">
        <v>29</v>
      </c>
    </row>
    <row r="2175" spans="4:12" x14ac:dyDescent="0.25">
      <c r="D2175" s="66" t="s">
        <v>32513</v>
      </c>
      <c r="E2175" s="66" t="s">
        <v>7195</v>
      </c>
      <c r="F2175" s="72">
        <v>1</v>
      </c>
      <c r="G2175" s="72">
        <v>3</v>
      </c>
      <c r="H2175" s="72">
        <v>2</v>
      </c>
      <c r="I2175" s="72">
        <v>5</v>
      </c>
      <c r="J2175" s="72">
        <v>1</v>
      </c>
      <c r="K2175" s="72">
        <v>5</v>
      </c>
      <c r="L2175" s="72">
        <v>1</v>
      </c>
    </row>
    <row r="2176" spans="4:12" x14ac:dyDescent="0.25">
      <c r="D2176" s="66" t="s">
        <v>32514</v>
      </c>
      <c r="E2176" s="66" t="s">
        <v>7196</v>
      </c>
      <c r="F2176" s="72">
        <v>1</v>
      </c>
      <c r="G2176" s="72">
        <v>3</v>
      </c>
      <c r="H2176" s="72">
        <v>2</v>
      </c>
      <c r="I2176" s="72">
        <v>5</v>
      </c>
      <c r="J2176" s="72">
        <v>1</v>
      </c>
      <c r="K2176" s="72">
        <v>5</v>
      </c>
      <c r="L2176" s="72">
        <v>2</v>
      </c>
    </row>
    <row r="2177" spans="4:12" x14ac:dyDescent="0.25">
      <c r="D2177" s="66" t="s">
        <v>32515</v>
      </c>
      <c r="E2177" s="66" t="s">
        <v>7197</v>
      </c>
      <c r="F2177" s="72">
        <v>1</v>
      </c>
      <c r="G2177" s="72">
        <v>3</v>
      </c>
      <c r="H2177" s="72">
        <v>2</v>
      </c>
      <c r="I2177" s="72">
        <v>5</v>
      </c>
      <c r="J2177" s="72">
        <v>1</v>
      </c>
      <c r="K2177" s="72">
        <v>5</v>
      </c>
      <c r="L2177" s="72">
        <v>3</v>
      </c>
    </row>
    <row r="2178" spans="4:12" x14ac:dyDescent="0.25">
      <c r="D2178" s="66" t="s">
        <v>32516</v>
      </c>
      <c r="E2178" s="66" t="s">
        <v>7198</v>
      </c>
      <c r="F2178" s="72">
        <v>1</v>
      </c>
      <c r="G2178" s="72">
        <v>3</v>
      </c>
      <c r="H2178" s="72">
        <v>2</v>
      </c>
      <c r="I2178" s="72">
        <v>5</v>
      </c>
      <c r="J2178" s="72">
        <v>1</v>
      </c>
      <c r="K2178" s="72">
        <v>5</v>
      </c>
      <c r="L2178" s="72">
        <v>4</v>
      </c>
    </row>
    <row r="2179" spans="4:12" x14ac:dyDescent="0.25">
      <c r="D2179" s="66" t="s">
        <v>32517</v>
      </c>
      <c r="E2179" s="66" t="s">
        <v>653</v>
      </c>
      <c r="F2179" s="72">
        <v>1</v>
      </c>
      <c r="G2179" s="72">
        <v>3</v>
      </c>
      <c r="H2179" s="72">
        <v>2</v>
      </c>
      <c r="I2179" s="72">
        <v>5</v>
      </c>
      <c r="J2179" s="72">
        <v>1</v>
      </c>
      <c r="K2179" s="72">
        <v>5</v>
      </c>
      <c r="L2179" s="72">
        <v>5</v>
      </c>
    </row>
    <row r="2180" spans="4:12" x14ac:dyDescent="0.25">
      <c r="D2180" s="66" t="s">
        <v>32518</v>
      </c>
      <c r="E2180" s="66" t="s">
        <v>654</v>
      </c>
      <c r="F2180" s="72">
        <v>1</v>
      </c>
      <c r="G2180" s="72">
        <v>3</v>
      </c>
      <c r="H2180" s="72">
        <v>2</v>
      </c>
      <c r="I2180" s="72">
        <v>5</v>
      </c>
      <c r="J2180" s="72">
        <v>1</v>
      </c>
      <c r="K2180" s="72">
        <v>5</v>
      </c>
      <c r="L2180" s="72">
        <v>6</v>
      </c>
    </row>
    <row r="2181" spans="4:12" x14ac:dyDescent="0.25">
      <c r="D2181" s="66" t="s">
        <v>32519</v>
      </c>
      <c r="E2181" s="66" t="s">
        <v>7199</v>
      </c>
      <c r="F2181" s="72">
        <v>1</v>
      </c>
      <c r="G2181" s="72">
        <v>3</v>
      </c>
      <c r="H2181" s="72">
        <v>2</v>
      </c>
      <c r="I2181" s="72">
        <v>5</v>
      </c>
      <c r="J2181" s="72">
        <v>1</v>
      </c>
      <c r="K2181" s="72">
        <v>5</v>
      </c>
      <c r="L2181" s="72">
        <v>7</v>
      </c>
    </row>
    <row r="2182" spans="4:12" x14ac:dyDescent="0.25">
      <c r="D2182" s="66" t="s">
        <v>32520</v>
      </c>
      <c r="E2182" s="66" t="s">
        <v>7200</v>
      </c>
      <c r="F2182" s="72">
        <v>1</v>
      </c>
      <c r="G2182" s="72">
        <v>3</v>
      </c>
      <c r="H2182" s="72">
        <v>2</v>
      </c>
      <c r="I2182" s="72">
        <v>5</v>
      </c>
      <c r="J2182" s="72">
        <v>1</v>
      </c>
      <c r="K2182" s="72">
        <v>5</v>
      </c>
      <c r="L2182" s="72">
        <v>8</v>
      </c>
    </row>
    <row r="2183" spans="4:12" x14ac:dyDescent="0.25">
      <c r="D2183" s="66" t="s">
        <v>32521</v>
      </c>
      <c r="E2183" s="66" t="s">
        <v>235</v>
      </c>
      <c r="F2183" s="72">
        <v>1</v>
      </c>
      <c r="G2183" s="72">
        <v>3</v>
      </c>
      <c r="H2183" s="72">
        <v>2</v>
      </c>
      <c r="I2183" s="72">
        <v>5</v>
      </c>
      <c r="J2183" s="72">
        <v>1</v>
      </c>
      <c r="K2183" s="72">
        <v>5</v>
      </c>
      <c r="L2183" s="72">
        <v>9</v>
      </c>
    </row>
    <row r="2184" spans="4:12" x14ac:dyDescent="0.25">
      <c r="D2184" s="66" t="s">
        <v>32522</v>
      </c>
      <c r="E2184" s="66" t="s">
        <v>648</v>
      </c>
      <c r="F2184" s="72">
        <v>1</v>
      </c>
      <c r="G2184" s="72">
        <v>3</v>
      </c>
      <c r="H2184" s="72">
        <v>2</v>
      </c>
      <c r="I2184" s="72">
        <v>5</v>
      </c>
      <c r="J2184" s="72">
        <v>1</v>
      </c>
      <c r="K2184" s="72">
        <v>5</v>
      </c>
      <c r="L2184" s="72">
        <v>10</v>
      </c>
    </row>
    <row r="2185" spans="4:12" x14ac:dyDescent="0.25">
      <c r="D2185" s="66" t="s">
        <v>32523</v>
      </c>
      <c r="E2185" s="66" t="s">
        <v>656</v>
      </c>
      <c r="F2185" s="72">
        <v>1</v>
      </c>
      <c r="G2185" s="72">
        <v>3</v>
      </c>
      <c r="H2185" s="72">
        <v>2</v>
      </c>
      <c r="I2185" s="72">
        <v>5</v>
      </c>
      <c r="J2185" s="72">
        <v>1</v>
      </c>
      <c r="K2185" s="72">
        <v>5</v>
      </c>
      <c r="L2185" s="72">
        <v>11</v>
      </c>
    </row>
    <row r="2186" spans="4:12" x14ac:dyDescent="0.25">
      <c r="D2186" s="66" t="s">
        <v>32524</v>
      </c>
      <c r="E2186" s="66" t="s">
        <v>657</v>
      </c>
      <c r="F2186" s="72">
        <v>1</v>
      </c>
      <c r="G2186" s="72">
        <v>3</v>
      </c>
      <c r="H2186" s="72">
        <v>2</v>
      </c>
      <c r="I2186" s="72">
        <v>5</v>
      </c>
      <c r="J2186" s="72">
        <v>1</v>
      </c>
      <c r="K2186" s="72">
        <v>5</v>
      </c>
      <c r="L2186" s="72">
        <v>12</v>
      </c>
    </row>
    <row r="2187" spans="4:12" x14ac:dyDescent="0.25">
      <c r="D2187" s="66" t="s">
        <v>32525</v>
      </c>
      <c r="E2187" s="66" t="s">
        <v>658</v>
      </c>
      <c r="F2187" s="72">
        <v>1</v>
      </c>
      <c r="G2187" s="72">
        <v>3</v>
      </c>
      <c r="H2187" s="72">
        <v>2</v>
      </c>
      <c r="I2187" s="72">
        <v>5</v>
      </c>
      <c r="J2187" s="72">
        <v>1</v>
      </c>
      <c r="K2187" s="72">
        <v>5</v>
      </c>
      <c r="L2187" s="72">
        <v>13</v>
      </c>
    </row>
    <row r="2188" spans="4:12" x14ac:dyDescent="0.25">
      <c r="D2188" s="66" t="s">
        <v>32526</v>
      </c>
      <c r="E2188" s="66" t="s">
        <v>659</v>
      </c>
      <c r="F2188" s="72">
        <v>1</v>
      </c>
      <c r="G2188" s="72">
        <v>3</v>
      </c>
      <c r="H2188" s="72">
        <v>2</v>
      </c>
      <c r="I2188" s="72">
        <v>5</v>
      </c>
      <c r="J2188" s="72">
        <v>1</v>
      </c>
      <c r="K2188" s="72">
        <v>5</v>
      </c>
      <c r="L2188" s="72">
        <v>14</v>
      </c>
    </row>
    <row r="2189" spans="4:12" x14ac:dyDescent="0.25">
      <c r="D2189" s="66" t="s">
        <v>32527</v>
      </c>
      <c r="E2189" s="66" t="s">
        <v>7201</v>
      </c>
      <c r="F2189" s="72">
        <v>1</v>
      </c>
      <c r="G2189" s="72">
        <v>3</v>
      </c>
      <c r="H2189" s="72">
        <v>2</v>
      </c>
      <c r="I2189" s="72">
        <v>5</v>
      </c>
      <c r="J2189" s="72">
        <v>1</v>
      </c>
      <c r="K2189" s="72">
        <v>5</v>
      </c>
      <c r="L2189" s="72">
        <v>15</v>
      </c>
    </row>
    <row r="2190" spans="4:12" x14ac:dyDescent="0.25">
      <c r="D2190" s="66" t="s">
        <v>32528</v>
      </c>
      <c r="E2190" s="66" t="s">
        <v>7202</v>
      </c>
      <c r="F2190" s="72">
        <v>1</v>
      </c>
      <c r="G2190" s="72">
        <v>3</v>
      </c>
      <c r="H2190" s="72">
        <v>2</v>
      </c>
      <c r="I2190" s="72">
        <v>5</v>
      </c>
      <c r="J2190" s="72">
        <v>1</v>
      </c>
      <c r="K2190" s="72">
        <v>5</v>
      </c>
      <c r="L2190" s="72">
        <v>16</v>
      </c>
    </row>
    <row r="2191" spans="4:12" x14ac:dyDescent="0.25">
      <c r="D2191" s="66" t="s">
        <v>32529</v>
      </c>
      <c r="E2191" s="66" t="s">
        <v>660</v>
      </c>
      <c r="F2191" s="72">
        <v>1</v>
      </c>
      <c r="G2191" s="72">
        <v>3</v>
      </c>
      <c r="H2191" s="72">
        <v>2</v>
      </c>
      <c r="I2191" s="72">
        <v>5</v>
      </c>
      <c r="J2191" s="72">
        <v>1</v>
      </c>
      <c r="K2191" s="72">
        <v>5</v>
      </c>
      <c r="L2191" s="72">
        <v>17</v>
      </c>
    </row>
    <row r="2192" spans="4:12" x14ac:dyDescent="0.25">
      <c r="D2192" s="66" t="s">
        <v>32530</v>
      </c>
      <c r="E2192" s="66" t="s">
        <v>661</v>
      </c>
      <c r="F2192" s="72">
        <v>1</v>
      </c>
      <c r="G2192" s="72">
        <v>3</v>
      </c>
      <c r="H2192" s="72">
        <v>2</v>
      </c>
      <c r="I2192" s="72">
        <v>5</v>
      </c>
      <c r="J2192" s="72">
        <v>1</v>
      </c>
      <c r="K2192" s="72">
        <v>5</v>
      </c>
      <c r="L2192" s="72">
        <v>18</v>
      </c>
    </row>
    <row r="2193" spans="4:12" x14ac:dyDescent="0.25">
      <c r="D2193" s="66" t="s">
        <v>32531</v>
      </c>
      <c r="E2193" s="66" t="s">
        <v>662</v>
      </c>
      <c r="F2193" s="72">
        <v>1</v>
      </c>
      <c r="G2193" s="72">
        <v>3</v>
      </c>
      <c r="H2193" s="72">
        <v>2</v>
      </c>
      <c r="I2193" s="72">
        <v>5</v>
      </c>
      <c r="J2193" s="72">
        <v>1</v>
      </c>
      <c r="K2193" s="72">
        <v>5</v>
      </c>
      <c r="L2193" s="72">
        <v>19</v>
      </c>
    </row>
    <row r="2194" spans="4:12" x14ac:dyDescent="0.25">
      <c r="D2194" s="66" t="s">
        <v>32532</v>
      </c>
      <c r="E2194" s="66" t="s">
        <v>7203</v>
      </c>
      <c r="F2194" s="72">
        <v>1</v>
      </c>
      <c r="G2194" s="72">
        <v>3</v>
      </c>
      <c r="H2194" s="72">
        <v>2</v>
      </c>
      <c r="I2194" s="72">
        <v>5</v>
      </c>
      <c r="J2194" s="72">
        <v>1</v>
      </c>
      <c r="K2194" s="72">
        <v>5</v>
      </c>
      <c r="L2194" s="72">
        <v>20</v>
      </c>
    </row>
    <row r="2195" spans="4:12" x14ac:dyDescent="0.25">
      <c r="D2195" s="66" t="s">
        <v>32533</v>
      </c>
      <c r="E2195" s="66" t="s">
        <v>663</v>
      </c>
      <c r="F2195" s="72">
        <v>1</v>
      </c>
      <c r="G2195" s="72">
        <v>3</v>
      </c>
      <c r="H2195" s="72">
        <v>2</v>
      </c>
      <c r="I2195" s="72">
        <v>5</v>
      </c>
      <c r="J2195" s="72">
        <v>1</v>
      </c>
      <c r="K2195" s="72">
        <v>5</v>
      </c>
      <c r="L2195" s="72">
        <v>21</v>
      </c>
    </row>
    <row r="2196" spans="4:12" x14ac:dyDescent="0.25">
      <c r="D2196" s="66" t="s">
        <v>32534</v>
      </c>
      <c r="E2196" s="66" t="s">
        <v>664</v>
      </c>
      <c r="F2196" s="72">
        <v>1</v>
      </c>
      <c r="G2196" s="72">
        <v>3</v>
      </c>
      <c r="H2196" s="72">
        <v>2</v>
      </c>
      <c r="I2196" s="72">
        <v>5</v>
      </c>
      <c r="J2196" s="72">
        <v>1</v>
      </c>
      <c r="K2196" s="72">
        <v>5</v>
      </c>
      <c r="L2196" s="72">
        <v>22</v>
      </c>
    </row>
    <row r="2197" spans="4:12" x14ac:dyDescent="0.25">
      <c r="D2197" s="66" t="s">
        <v>32535</v>
      </c>
      <c r="E2197" s="66" t="s">
        <v>665</v>
      </c>
      <c r="F2197" s="72">
        <v>1</v>
      </c>
      <c r="G2197" s="72">
        <v>3</v>
      </c>
      <c r="H2197" s="72">
        <v>2</v>
      </c>
      <c r="I2197" s="72">
        <v>5</v>
      </c>
      <c r="J2197" s="72">
        <v>1</v>
      </c>
      <c r="K2197" s="72">
        <v>5</v>
      </c>
      <c r="L2197" s="72">
        <v>23</v>
      </c>
    </row>
    <row r="2198" spans="4:12" x14ac:dyDescent="0.25">
      <c r="D2198" s="66" t="s">
        <v>32536</v>
      </c>
      <c r="E2198" s="66" t="s">
        <v>7204</v>
      </c>
      <c r="F2198" s="72">
        <v>1</v>
      </c>
      <c r="G2198" s="72">
        <v>3</v>
      </c>
      <c r="H2198" s="72">
        <v>2</v>
      </c>
      <c r="I2198" s="72">
        <v>5</v>
      </c>
      <c r="J2198" s="72">
        <v>1</v>
      </c>
      <c r="K2198" s="72">
        <v>5</v>
      </c>
      <c r="L2198" s="72">
        <v>24</v>
      </c>
    </row>
    <row r="2199" spans="4:12" x14ac:dyDescent="0.25">
      <c r="D2199" s="66" t="s">
        <v>32537</v>
      </c>
      <c r="E2199" s="66" t="s">
        <v>666</v>
      </c>
      <c r="F2199" s="72">
        <v>1</v>
      </c>
      <c r="G2199" s="72">
        <v>3</v>
      </c>
      <c r="H2199" s="72">
        <v>2</v>
      </c>
      <c r="I2199" s="72">
        <v>5</v>
      </c>
      <c r="J2199" s="72">
        <v>1</v>
      </c>
      <c r="K2199" s="72">
        <v>5</v>
      </c>
      <c r="L2199" s="72">
        <v>25</v>
      </c>
    </row>
    <row r="2200" spans="4:12" x14ac:dyDescent="0.25">
      <c r="D2200" s="66" t="s">
        <v>32538</v>
      </c>
      <c r="E2200" s="66" t="s">
        <v>667</v>
      </c>
      <c r="F2200" s="72">
        <v>1</v>
      </c>
      <c r="G2200" s="72">
        <v>3</v>
      </c>
      <c r="H2200" s="72">
        <v>2</v>
      </c>
      <c r="I2200" s="72">
        <v>5</v>
      </c>
      <c r="J2200" s="72">
        <v>1</v>
      </c>
      <c r="K2200" s="72">
        <v>5</v>
      </c>
      <c r="L2200" s="72">
        <v>26</v>
      </c>
    </row>
    <row r="2201" spans="4:12" x14ac:dyDescent="0.25">
      <c r="D2201" s="66" t="s">
        <v>32539</v>
      </c>
      <c r="E2201" s="66" t="s">
        <v>7205</v>
      </c>
      <c r="F2201" s="72">
        <v>1</v>
      </c>
      <c r="G2201" s="72">
        <v>3</v>
      </c>
      <c r="H2201" s="72">
        <v>2</v>
      </c>
      <c r="I2201" s="72">
        <v>5</v>
      </c>
      <c r="J2201" s="72">
        <v>1</v>
      </c>
      <c r="K2201" s="72">
        <v>5</v>
      </c>
      <c r="L2201" s="72">
        <v>27</v>
      </c>
    </row>
    <row r="2202" spans="4:12" x14ac:dyDescent="0.25">
      <c r="D2202" s="66" t="s">
        <v>32540</v>
      </c>
      <c r="E2202" s="66" t="s">
        <v>668</v>
      </c>
      <c r="F2202" s="72">
        <v>1</v>
      </c>
      <c r="G2202" s="72">
        <v>3</v>
      </c>
      <c r="H2202" s="72">
        <v>2</v>
      </c>
      <c r="I2202" s="72">
        <v>5</v>
      </c>
      <c r="J2202" s="72">
        <v>1</v>
      </c>
      <c r="K2202" s="72">
        <v>5</v>
      </c>
      <c r="L2202" s="72">
        <v>28</v>
      </c>
    </row>
    <row r="2203" spans="4:12" x14ac:dyDescent="0.25">
      <c r="D2203" s="66" t="s">
        <v>32541</v>
      </c>
      <c r="E2203" s="66" t="s">
        <v>669</v>
      </c>
      <c r="F2203" s="72">
        <v>1</v>
      </c>
      <c r="G2203" s="72">
        <v>3</v>
      </c>
      <c r="H2203" s="72">
        <v>2</v>
      </c>
      <c r="I2203" s="72">
        <v>5</v>
      </c>
      <c r="J2203" s="72">
        <v>1</v>
      </c>
      <c r="K2203" s="72">
        <v>5</v>
      </c>
      <c r="L2203" s="72">
        <v>29</v>
      </c>
    </row>
    <row r="2204" spans="4:12" x14ac:dyDescent="0.25">
      <c r="D2204" s="66" t="s">
        <v>32542</v>
      </c>
      <c r="E2204" s="66" t="s">
        <v>670</v>
      </c>
      <c r="F2204" s="72">
        <v>1</v>
      </c>
      <c r="G2204" s="72">
        <v>3</v>
      </c>
      <c r="H2204" s="72">
        <v>2</v>
      </c>
      <c r="I2204" s="72">
        <v>5</v>
      </c>
      <c r="J2204" s="72">
        <v>1</v>
      </c>
      <c r="K2204" s="72">
        <v>5</v>
      </c>
      <c r="L2204" s="72">
        <v>30</v>
      </c>
    </row>
    <row r="2205" spans="4:12" x14ac:dyDescent="0.25">
      <c r="D2205" s="66" t="s">
        <v>32543</v>
      </c>
      <c r="E2205" s="66" t="s">
        <v>671</v>
      </c>
      <c r="F2205" s="72">
        <v>1</v>
      </c>
      <c r="G2205" s="72">
        <v>3</v>
      </c>
      <c r="H2205" s="72">
        <v>2</v>
      </c>
      <c r="I2205" s="72">
        <v>5</v>
      </c>
      <c r="J2205" s="72">
        <v>1</v>
      </c>
      <c r="K2205" s="72">
        <v>5</v>
      </c>
      <c r="L2205" s="72">
        <v>31</v>
      </c>
    </row>
    <row r="2206" spans="4:12" x14ac:dyDescent="0.25">
      <c r="D2206" s="66" t="s">
        <v>32544</v>
      </c>
      <c r="E2206" s="66" t="s">
        <v>672</v>
      </c>
      <c r="F2206" s="72">
        <v>1</v>
      </c>
      <c r="G2206" s="72">
        <v>3</v>
      </c>
      <c r="H2206" s="72">
        <v>2</v>
      </c>
      <c r="I2206" s="72">
        <v>5</v>
      </c>
      <c r="J2206" s="72">
        <v>1</v>
      </c>
      <c r="K2206" s="72">
        <v>5</v>
      </c>
      <c r="L2206" s="72">
        <v>32</v>
      </c>
    </row>
    <row r="2207" spans="4:12" x14ac:dyDescent="0.25">
      <c r="D2207" s="66" t="s">
        <v>32545</v>
      </c>
      <c r="E2207" s="66" t="s">
        <v>673</v>
      </c>
      <c r="F2207" s="72">
        <v>1</v>
      </c>
      <c r="G2207" s="72">
        <v>3</v>
      </c>
      <c r="H2207" s="72">
        <v>2</v>
      </c>
      <c r="I2207" s="72">
        <v>5</v>
      </c>
      <c r="J2207" s="72">
        <v>1</v>
      </c>
      <c r="K2207" s="72">
        <v>5</v>
      </c>
      <c r="L2207" s="72">
        <v>33</v>
      </c>
    </row>
    <row r="2208" spans="4:12" x14ac:dyDescent="0.25">
      <c r="D2208" s="66" t="s">
        <v>32546</v>
      </c>
      <c r="E2208" s="66" t="s">
        <v>7206</v>
      </c>
      <c r="F2208" s="72">
        <v>1</v>
      </c>
      <c r="G2208" s="72">
        <v>3</v>
      </c>
      <c r="H2208" s="72">
        <v>2</v>
      </c>
      <c r="I2208" s="72">
        <v>5</v>
      </c>
      <c r="J2208" s="72">
        <v>1</v>
      </c>
      <c r="K2208" s="72">
        <v>5</v>
      </c>
      <c r="L2208" s="72">
        <v>34</v>
      </c>
    </row>
    <row r="2209" spans="4:12" x14ac:dyDescent="0.25">
      <c r="D2209" s="66" t="s">
        <v>32547</v>
      </c>
      <c r="E2209" s="66" t="s">
        <v>7207</v>
      </c>
      <c r="F2209" s="72">
        <v>1</v>
      </c>
      <c r="G2209" s="72">
        <v>3</v>
      </c>
      <c r="H2209" s="72">
        <v>2</v>
      </c>
      <c r="I2209" s="72">
        <v>5</v>
      </c>
      <c r="J2209" s="72">
        <v>1</v>
      </c>
      <c r="K2209" s="72">
        <v>5</v>
      </c>
      <c r="L2209" s="72">
        <v>35</v>
      </c>
    </row>
    <row r="2210" spans="4:12" x14ac:dyDescent="0.25">
      <c r="D2210" s="66" t="s">
        <v>32548</v>
      </c>
      <c r="E2210" s="66" t="s">
        <v>7208</v>
      </c>
      <c r="F2210" s="72">
        <v>1</v>
      </c>
      <c r="G2210" s="72">
        <v>3</v>
      </c>
      <c r="H2210" s="72">
        <v>2</v>
      </c>
      <c r="I2210" s="72">
        <v>5</v>
      </c>
      <c r="J2210" s="72">
        <v>1</v>
      </c>
      <c r="K2210" s="72">
        <v>5</v>
      </c>
      <c r="L2210" s="72">
        <v>36</v>
      </c>
    </row>
    <row r="2211" spans="4:12" x14ac:dyDescent="0.25">
      <c r="D2211" s="66" t="s">
        <v>32549</v>
      </c>
      <c r="E2211" s="66" t="s">
        <v>7209</v>
      </c>
      <c r="F2211" s="72">
        <v>1</v>
      </c>
      <c r="G2211" s="72">
        <v>3</v>
      </c>
      <c r="H2211" s="72">
        <v>2</v>
      </c>
      <c r="I2211" s="72">
        <v>5</v>
      </c>
      <c r="J2211" s="72">
        <v>1</v>
      </c>
      <c r="K2211" s="72">
        <v>5</v>
      </c>
      <c r="L2211" s="72">
        <v>37</v>
      </c>
    </row>
    <row r="2212" spans="4:12" x14ac:dyDescent="0.25">
      <c r="D2212" s="66" t="s">
        <v>32550</v>
      </c>
      <c r="E2212" s="66" t="s">
        <v>7210</v>
      </c>
      <c r="F2212" s="72">
        <v>1</v>
      </c>
      <c r="G2212" s="72">
        <v>3</v>
      </c>
      <c r="H2212" s="72">
        <v>2</v>
      </c>
      <c r="I2212" s="72">
        <v>5</v>
      </c>
      <c r="J2212" s="72">
        <v>1</v>
      </c>
      <c r="K2212" s="72">
        <v>5</v>
      </c>
      <c r="L2212" s="72">
        <v>38</v>
      </c>
    </row>
    <row r="2213" spans="4:12" x14ac:dyDescent="0.25">
      <c r="D2213" s="66" t="s">
        <v>32551</v>
      </c>
      <c r="E2213" s="66" t="s">
        <v>7211</v>
      </c>
      <c r="F2213" s="72">
        <v>1</v>
      </c>
      <c r="G2213" s="72">
        <v>3</v>
      </c>
      <c r="H2213" s="72">
        <v>2</v>
      </c>
      <c r="I2213" s="72">
        <v>5</v>
      </c>
      <c r="J2213" s="72">
        <v>1</v>
      </c>
      <c r="K2213" s="72">
        <v>5</v>
      </c>
      <c r="L2213" s="72">
        <v>39</v>
      </c>
    </row>
    <row r="2214" spans="4:12" x14ac:dyDescent="0.25">
      <c r="D2214" s="66" t="s">
        <v>32552</v>
      </c>
      <c r="E2214" s="66" t="s">
        <v>7212</v>
      </c>
      <c r="F2214" s="72">
        <v>1</v>
      </c>
      <c r="G2214" s="72">
        <v>3</v>
      </c>
      <c r="H2214" s="72">
        <v>2</v>
      </c>
      <c r="I2214" s="72">
        <v>5</v>
      </c>
      <c r="J2214" s="72">
        <v>1</v>
      </c>
      <c r="K2214" s="72">
        <v>5</v>
      </c>
      <c r="L2214" s="72">
        <v>40</v>
      </c>
    </row>
    <row r="2215" spans="4:12" x14ac:dyDescent="0.25">
      <c r="D2215" s="66" t="s">
        <v>32553</v>
      </c>
      <c r="E2215" s="66" t="s">
        <v>7213</v>
      </c>
      <c r="F2215" s="72">
        <v>1</v>
      </c>
      <c r="G2215" s="72">
        <v>3</v>
      </c>
      <c r="H2215" s="72">
        <v>2</v>
      </c>
      <c r="I2215" s="72">
        <v>5</v>
      </c>
      <c r="J2215" s="72">
        <v>1</v>
      </c>
      <c r="K2215" s="72">
        <v>5</v>
      </c>
      <c r="L2215" s="72">
        <v>41</v>
      </c>
    </row>
    <row r="2216" spans="4:12" x14ac:dyDescent="0.25">
      <c r="D2216" s="66" t="s">
        <v>32554</v>
      </c>
      <c r="E2216" s="66" t="s">
        <v>7214</v>
      </c>
      <c r="F2216" s="72">
        <v>1</v>
      </c>
      <c r="G2216" s="72">
        <v>3</v>
      </c>
      <c r="H2216" s="72">
        <v>2</v>
      </c>
      <c r="I2216" s="72">
        <v>5</v>
      </c>
      <c r="J2216" s="72">
        <v>1</v>
      </c>
      <c r="K2216" s="72">
        <v>5</v>
      </c>
      <c r="L2216" s="72">
        <v>42</v>
      </c>
    </row>
    <row r="2217" spans="4:12" x14ac:dyDescent="0.25">
      <c r="D2217" s="66" t="s">
        <v>32555</v>
      </c>
      <c r="E2217" s="66" t="s">
        <v>7215</v>
      </c>
      <c r="F2217" s="72">
        <v>1</v>
      </c>
      <c r="G2217" s="72">
        <v>3</v>
      </c>
      <c r="H2217" s="72">
        <v>2</v>
      </c>
      <c r="I2217" s="72">
        <v>5</v>
      </c>
      <c r="J2217" s="72">
        <v>1</v>
      </c>
      <c r="K2217" s="72">
        <v>5</v>
      </c>
      <c r="L2217" s="72">
        <v>43</v>
      </c>
    </row>
    <row r="2218" spans="4:12" x14ac:dyDescent="0.25">
      <c r="D2218" s="66" t="s">
        <v>32556</v>
      </c>
      <c r="E2218" s="66" t="s">
        <v>7216</v>
      </c>
      <c r="F2218" s="72">
        <v>1</v>
      </c>
      <c r="G2218" s="72">
        <v>3</v>
      </c>
      <c r="H2218" s="72">
        <v>2</v>
      </c>
      <c r="I2218" s="72">
        <v>5</v>
      </c>
      <c r="J2218" s="72">
        <v>1</v>
      </c>
      <c r="K2218" s="72">
        <v>5</v>
      </c>
      <c r="L2218" s="72">
        <v>44</v>
      </c>
    </row>
    <row r="2219" spans="4:12" x14ac:dyDescent="0.25">
      <c r="D2219" s="66" t="s">
        <v>32557</v>
      </c>
      <c r="E2219" s="66" t="s">
        <v>7217</v>
      </c>
      <c r="F2219" s="72">
        <v>1</v>
      </c>
      <c r="G2219" s="72">
        <v>3</v>
      </c>
      <c r="H2219" s="72">
        <v>2</v>
      </c>
      <c r="I2219" s="72">
        <v>5</v>
      </c>
      <c r="J2219" s="72">
        <v>1</v>
      </c>
      <c r="K2219" s="72">
        <v>5</v>
      </c>
      <c r="L2219" s="72">
        <v>45</v>
      </c>
    </row>
    <row r="2220" spans="4:12" x14ac:dyDescent="0.25">
      <c r="D2220" s="66" t="s">
        <v>32558</v>
      </c>
      <c r="E2220" s="66" t="s">
        <v>7218</v>
      </c>
      <c r="F2220" s="72">
        <v>1</v>
      </c>
      <c r="G2220" s="72">
        <v>3</v>
      </c>
      <c r="H2220" s="72">
        <v>2</v>
      </c>
      <c r="I2220" s="72">
        <v>5</v>
      </c>
      <c r="J2220" s="72">
        <v>1</v>
      </c>
      <c r="K2220" s="72">
        <v>5</v>
      </c>
      <c r="L2220" s="72">
        <v>46</v>
      </c>
    </row>
    <row r="2221" spans="4:12" x14ac:dyDescent="0.25">
      <c r="D2221" s="66" t="s">
        <v>32559</v>
      </c>
      <c r="E2221" s="66" t="s">
        <v>7219</v>
      </c>
      <c r="F2221" s="72">
        <v>1</v>
      </c>
      <c r="G2221" s="72">
        <v>3</v>
      </c>
      <c r="H2221" s="72">
        <v>2</v>
      </c>
      <c r="I2221" s="72">
        <v>5</v>
      </c>
      <c r="J2221" s="72">
        <v>1</v>
      </c>
      <c r="K2221" s="72">
        <v>5</v>
      </c>
      <c r="L2221" s="72">
        <v>47</v>
      </c>
    </row>
    <row r="2222" spans="4:12" x14ac:dyDescent="0.25">
      <c r="D2222" s="66" t="s">
        <v>32560</v>
      </c>
      <c r="E2222" s="66" t="s">
        <v>7220</v>
      </c>
      <c r="F2222" s="72">
        <v>1</v>
      </c>
      <c r="G2222" s="72">
        <v>3</v>
      </c>
      <c r="H2222" s="72">
        <v>2</v>
      </c>
      <c r="I2222" s="72">
        <v>5</v>
      </c>
      <c r="J2222" s="72">
        <v>1</v>
      </c>
      <c r="K2222" s="72">
        <v>5</v>
      </c>
      <c r="L2222" s="72">
        <v>48</v>
      </c>
    </row>
    <row r="2223" spans="4:12" x14ac:dyDescent="0.25">
      <c r="D2223" s="66" t="s">
        <v>32561</v>
      </c>
      <c r="E2223" s="66" t="s">
        <v>7221</v>
      </c>
      <c r="F2223" s="72">
        <v>1</v>
      </c>
      <c r="G2223" s="72">
        <v>3</v>
      </c>
      <c r="H2223" s="72">
        <v>2</v>
      </c>
      <c r="I2223" s="72">
        <v>5</v>
      </c>
      <c r="J2223" s="72">
        <v>1</v>
      </c>
      <c r="K2223" s="72">
        <v>5</v>
      </c>
      <c r="L2223" s="72">
        <v>49</v>
      </c>
    </row>
    <row r="2224" spans="4:12" x14ac:dyDescent="0.25">
      <c r="D2224" s="66" t="s">
        <v>32562</v>
      </c>
      <c r="E2224" s="66" t="s">
        <v>7222</v>
      </c>
      <c r="F2224" s="72">
        <v>1</v>
      </c>
      <c r="G2224" s="72">
        <v>3</v>
      </c>
      <c r="H2224" s="72">
        <v>2</v>
      </c>
      <c r="I2224" s="72">
        <v>5</v>
      </c>
      <c r="J2224" s="72">
        <v>1</v>
      </c>
      <c r="K2224" s="72">
        <v>5</v>
      </c>
      <c r="L2224" s="72">
        <v>50</v>
      </c>
    </row>
    <row r="2225" spans="4:12" x14ac:dyDescent="0.25">
      <c r="D2225" s="66" t="s">
        <v>32563</v>
      </c>
      <c r="E2225" s="66" t="s">
        <v>7223</v>
      </c>
      <c r="F2225" s="72">
        <v>1</v>
      </c>
      <c r="G2225" s="72">
        <v>3</v>
      </c>
      <c r="H2225" s="72">
        <v>2</v>
      </c>
      <c r="I2225" s="72">
        <v>5</v>
      </c>
      <c r="J2225" s="72">
        <v>1</v>
      </c>
      <c r="K2225" s="72">
        <v>5</v>
      </c>
      <c r="L2225" s="72">
        <v>51</v>
      </c>
    </row>
    <row r="2226" spans="4:12" x14ac:dyDescent="0.25">
      <c r="D2226" s="66" t="s">
        <v>32564</v>
      </c>
      <c r="E2226" s="66" t="s">
        <v>7224</v>
      </c>
      <c r="F2226" s="72">
        <v>1</v>
      </c>
      <c r="G2226" s="72">
        <v>3</v>
      </c>
      <c r="H2226" s="72">
        <v>2</v>
      </c>
      <c r="I2226" s="72">
        <v>5</v>
      </c>
      <c r="J2226" s="72">
        <v>1</v>
      </c>
      <c r="K2226" s="72">
        <v>5</v>
      </c>
      <c r="L2226" s="72">
        <v>52</v>
      </c>
    </row>
    <row r="2227" spans="4:12" x14ac:dyDescent="0.25">
      <c r="D2227" s="66" t="s">
        <v>32565</v>
      </c>
      <c r="E2227" s="66" t="s">
        <v>7225</v>
      </c>
      <c r="F2227" s="72">
        <v>1</v>
      </c>
      <c r="G2227" s="72">
        <v>3</v>
      </c>
      <c r="H2227" s="72">
        <v>2</v>
      </c>
      <c r="I2227" s="72">
        <v>5</v>
      </c>
      <c r="J2227" s="72">
        <v>1</v>
      </c>
      <c r="K2227" s="72">
        <v>5</v>
      </c>
      <c r="L2227" s="72">
        <v>53</v>
      </c>
    </row>
    <row r="2228" spans="4:12" x14ac:dyDescent="0.25">
      <c r="D2228" s="66" t="s">
        <v>32566</v>
      </c>
      <c r="E2228" s="66" t="s">
        <v>655</v>
      </c>
      <c r="F2228" s="72">
        <v>1</v>
      </c>
      <c r="G2228" s="72">
        <v>3</v>
      </c>
      <c r="H2228" s="72">
        <v>2</v>
      </c>
      <c r="I2228" s="72">
        <v>5</v>
      </c>
      <c r="J2228" s="72">
        <v>1</v>
      </c>
      <c r="K2228" s="72">
        <v>5</v>
      </c>
      <c r="L2228" s="72">
        <v>54</v>
      </c>
    </row>
    <row r="2229" spans="4:12" x14ac:dyDescent="0.25">
      <c r="D2229" s="66" t="s">
        <v>32567</v>
      </c>
      <c r="E2229" s="66" t="s">
        <v>7226</v>
      </c>
      <c r="F2229" s="72">
        <v>1</v>
      </c>
      <c r="G2229" s="72">
        <v>3</v>
      </c>
      <c r="H2229" s="72">
        <v>2</v>
      </c>
      <c r="I2229" s="72">
        <v>5</v>
      </c>
      <c r="J2229" s="72">
        <v>1</v>
      </c>
      <c r="K2229" s="72">
        <v>5</v>
      </c>
      <c r="L2229" s="72">
        <v>55</v>
      </c>
    </row>
    <row r="2230" spans="4:12" x14ac:dyDescent="0.25">
      <c r="D2230" s="66" t="s">
        <v>32568</v>
      </c>
      <c r="E2230" s="66" t="s">
        <v>7227</v>
      </c>
      <c r="F2230" s="72">
        <v>1</v>
      </c>
      <c r="G2230" s="72">
        <v>3</v>
      </c>
      <c r="H2230" s="72">
        <v>2</v>
      </c>
      <c r="I2230" s="72">
        <v>5</v>
      </c>
      <c r="J2230" s="72">
        <v>1</v>
      </c>
      <c r="K2230" s="72">
        <v>5</v>
      </c>
      <c r="L2230" s="72">
        <v>56</v>
      </c>
    </row>
    <row r="2231" spans="4:12" x14ac:dyDescent="0.25">
      <c r="D2231" s="66" t="s">
        <v>32569</v>
      </c>
      <c r="E2231" s="66" t="s">
        <v>7228</v>
      </c>
      <c r="F2231" s="72">
        <v>1</v>
      </c>
      <c r="G2231" s="72">
        <v>3</v>
      </c>
      <c r="H2231" s="72">
        <v>2</v>
      </c>
      <c r="I2231" s="72">
        <v>5</v>
      </c>
      <c r="J2231" s="72">
        <v>1</v>
      </c>
      <c r="K2231" s="72">
        <v>5</v>
      </c>
      <c r="L2231" s="72">
        <v>57</v>
      </c>
    </row>
    <row r="2232" spans="4:12" x14ac:dyDescent="0.25">
      <c r="D2232" s="66" t="s">
        <v>32570</v>
      </c>
      <c r="E2232" s="66" t="s">
        <v>7229</v>
      </c>
      <c r="F2232" s="72">
        <v>1</v>
      </c>
      <c r="G2232" s="72">
        <v>3</v>
      </c>
      <c r="H2232" s="72">
        <v>2</v>
      </c>
      <c r="I2232" s="72">
        <v>5</v>
      </c>
      <c r="J2232" s="72">
        <v>1</v>
      </c>
      <c r="K2232" s="72">
        <v>5</v>
      </c>
      <c r="L2232" s="72">
        <v>58</v>
      </c>
    </row>
    <row r="2233" spans="4:12" x14ac:dyDescent="0.25">
      <c r="D2233" s="66" t="s">
        <v>32571</v>
      </c>
      <c r="E2233" s="66" t="s">
        <v>7230</v>
      </c>
      <c r="F2233" s="72">
        <v>1</v>
      </c>
      <c r="G2233" s="72">
        <v>3</v>
      </c>
      <c r="H2233" s="72">
        <v>2</v>
      </c>
      <c r="I2233" s="72">
        <v>5</v>
      </c>
      <c r="J2233" s="72">
        <v>1</v>
      </c>
      <c r="K2233" s="72">
        <v>5</v>
      </c>
      <c r="L2233" s="72">
        <v>59</v>
      </c>
    </row>
    <row r="2234" spans="4:12" x14ac:dyDescent="0.25">
      <c r="D2234" s="66" t="s">
        <v>32572</v>
      </c>
      <c r="E2234" s="66" t="s">
        <v>7231</v>
      </c>
      <c r="F2234" s="72">
        <v>1</v>
      </c>
      <c r="G2234" s="72">
        <v>3</v>
      </c>
      <c r="H2234" s="72">
        <v>2</v>
      </c>
      <c r="I2234" s="72">
        <v>5</v>
      </c>
      <c r="J2234" s="72">
        <v>1</v>
      </c>
      <c r="K2234" s="72">
        <v>5</v>
      </c>
      <c r="L2234" s="72">
        <v>60</v>
      </c>
    </row>
    <row r="2235" spans="4:12" x14ac:dyDescent="0.25">
      <c r="D2235" s="66" t="s">
        <v>32573</v>
      </c>
      <c r="E2235" s="66" t="s">
        <v>7232</v>
      </c>
      <c r="F2235" s="72">
        <v>1</v>
      </c>
      <c r="G2235" s="72">
        <v>3</v>
      </c>
      <c r="H2235" s="72">
        <v>2</v>
      </c>
      <c r="I2235" s="72">
        <v>5</v>
      </c>
      <c r="J2235" s="72">
        <v>1</v>
      </c>
      <c r="K2235" s="72">
        <v>5</v>
      </c>
      <c r="L2235" s="72">
        <v>61</v>
      </c>
    </row>
    <row r="2236" spans="4:12" x14ac:dyDescent="0.25">
      <c r="D2236" s="66" t="s">
        <v>32574</v>
      </c>
      <c r="E2236" s="66" t="s">
        <v>7233</v>
      </c>
      <c r="F2236" s="72">
        <v>1</v>
      </c>
      <c r="G2236" s="72">
        <v>3</v>
      </c>
      <c r="H2236" s="72">
        <v>2</v>
      </c>
      <c r="I2236" s="72">
        <v>5</v>
      </c>
      <c r="J2236" s="72">
        <v>1</v>
      </c>
      <c r="K2236" s="72">
        <v>5</v>
      </c>
      <c r="L2236" s="72">
        <v>62</v>
      </c>
    </row>
    <row r="2237" spans="4:12" x14ac:dyDescent="0.25">
      <c r="D2237" s="66" t="s">
        <v>32575</v>
      </c>
      <c r="E2237" s="66" t="s">
        <v>7234</v>
      </c>
      <c r="F2237" s="72">
        <v>1</v>
      </c>
      <c r="G2237" s="72">
        <v>3</v>
      </c>
      <c r="H2237" s="72">
        <v>2</v>
      </c>
      <c r="I2237" s="72">
        <v>5</v>
      </c>
      <c r="J2237" s="72">
        <v>1</v>
      </c>
      <c r="K2237" s="72">
        <v>5</v>
      </c>
      <c r="L2237" s="72">
        <v>63</v>
      </c>
    </row>
    <row r="2238" spans="4:12" x14ac:dyDescent="0.25">
      <c r="D2238" s="66" t="s">
        <v>32576</v>
      </c>
      <c r="E2238" s="66" t="s">
        <v>7235</v>
      </c>
      <c r="F2238" s="72">
        <v>1</v>
      </c>
      <c r="G2238" s="72">
        <v>3</v>
      </c>
      <c r="H2238" s="72">
        <v>2</v>
      </c>
      <c r="I2238" s="72">
        <v>5</v>
      </c>
      <c r="J2238" s="72">
        <v>1</v>
      </c>
      <c r="K2238" s="72">
        <v>5</v>
      </c>
      <c r="L2238" s="72">
        <v>64</v>
      </c>
    </row>
    <row r="2239" spans="4:12" x14ac:dyDescent="0.25">
      <c r="D2239" s="66" t="s">
        <v>32577</v>
      </c>
      <c r="E2239" s="66" t="s">
        <v>7236</v>
      </c>
      <c r="F2239" s="72">
        <v>1</v>
      </c>
      <c r="G2239" s="72">
        <v>3</v>
      </c>
      <c r="H2239" s="72">
        <v>2</v>
      </c>
      <c r="I2239" s="72">
        <v>5</v>
      </c>
      <c r="J2239" s="72">
        <v>1</v>
      </c>
      <c r="K2239" s="72">
        <v>5</v>
      </c>
      <c r="L2239" s="72">
        <v>65</v>
      </c>
    </row>
    <row r="2240" spans="4:12" x14ac:dyDescent="0.25">
      <c r="D2240" s="66" t="s">
        <v>32578</v>
      </c>
      <c r="E2240" s="66" t="s">
        <v>7237</v>
      </c>
      <c r="F2240" s="72">
        <v>1</v>
      </c>
      <c r="G2240" s="72">
        <v>3</v>
      </c>
      <c r="H2240" s="72">
        <v>2</v>
      </c>
      <c r="I2240" s="72">
        <v>5</v>
      </c>
      <c r="J2240" s="72">
        <v>1</v>
      </c>
      <c r="K2240" s="72">
        <v>5</v>
      </c>
      <c r="L2240" s="72">
        <v>66</v>
      </c>
    </row>
    <row r="2241" spans="4:12" x14ac:dyDescent="0.25">
      <c r="D2241" s="66" t="s">
        <v>32579</v>
      </c>
      <c r="E2241" s="66" t="s">
        <v>7238</v>
      </c>
      <c r="F2241" s="72">
        <v>1</v>
      </c>
      <c r="G2241" s="72">
        <v>3</v>
      </c>
      <c r="H2241" s="72">
        <v>2</v>
      </c>
      <c r="I2241" s="72">
        <v>5</v>
      </c>
      <c r="J2241" s="72">
        <v>1</v>
      </c>
      <c r="K2241" s="72">
        <v>5</v>
      </c>
      <c r="L2241" s="72">
        <v>67</v>
      </c>
    </row>
    <row r="2242" spans="4:12" x14ac:dyDescent="0.25">
      <c r="D2242" s="66" t="s">
        <v>32580</v>
      </c>
      <c r="E2242" s="66" t="s">
        <v>7239</v>
      </c>
      <c r="F2242" s="72">
        <v>1</v>
      </c>
      <c r="G2242" s="72">
        <v>3</v>
      </c>
      <c r="H2242" s="72">
        <v>2</v>
      </c>
      <c r="I2242" s="72">
        <v>5</v>
      </c>
      <c r="J2242" s="72">
        <v>1</v>
      </c>
      <c r="K2242" s="72">
        <v>5</v>
      </c>
      <c r="L2242" s="72">
        <v>68</v>
      </c>
    </row>
    <row r="2243" spans="4:12" x14ac:dyDescent="0.25">
      <c r="D2243" s="66" t="s">
        <v>32581</v>
      </c>
      <c r="E2243" s="66" t="s">
        <v>7240</v>
      </c>
      <c r="F2243" s="72">
        <v>1</v>
      </c>
      <c r="G2243" s="72">
        <v>3</v>
      </c>
      <c r="H2243" s="72">
        <v>2</v>
      </c>
      <c r="I2243" s="72">
        <v>5</v>
      </c>
      <c r="J2243" s="72">
        <v>1</v>
      </c>
      <c r="K2243" s="72">
        <v>5</v>
      </c>
      <c r="L2243" s="72">
        <v>69</v>
      </c>
    </row>
    <row r="2244" spans="4:12" x14ac:dyDescent="0.25">
      <c r="D2244" s="66" t="s">
        <v>32582</v>
      </c>
      <c r="E2244" s="66" t="s">
        <v>7241</v>
      </c>
      <c r="F2244" s="72">
        <v>1</v>
      </c>
      <c r="G2244" s="72">
        <v>3</v>
      </c>
      <c r="H2244" s="72">
        <v>2</v>
      </c>
      <c r="I2244" s="72">
        <v>5</v>
      </c>
      <c r="J2244" s="72">
        <v>1</v>
      </c>
      <c r="K2244" s="72">
        <v>5</v>
      </c>
      <c r="L2244" s="72">
        <v>70</v>
      </c>
    </row>
    <row r="2245" spans="4:12" x14ac:dyDescent="0.25">
      <c r="D2245" s="66" t="s">
        <v>32583</v>
      </c>
      <c r="E2245" s="66" t="s">
        <v>7242</v>
      </c>
      <c r="F2245" s="72">
        <v>1</v>
      </c>
      <c r="G2245" s="72">
        <v>3</v>
      </c>
      <c r="H2245" s="72">
        <v>2</v>
      </c>
      <c r="I2245" s="72">
        <v>5</v>
      </c>
      <c r="J2245" s="72">
        <v>1</v>
      </c>
      <c r="K2245" s="72">
        <v>5</v>
      </c>
      <c r="L2245" s="72">
        <v>71</v>
      </c>
    </row>
    <row r="2246" spans="4:12" x14ac:dyDescent="0.25">
      <c r="D2246" s="66" t="s">
        <v>32584</v>
      </c>
      <c r="E2246" s="66" t="s">
        <v>7243</v>
      </c>
      <c r="F2246" s="72">
        <v>1</v>
      </c>
      <c r="G2246" s="72">
        <v>3</v>
      </c>
      <c r="H2246" s="72">
        <v>2</v>
      </c>
      <c r="I2246" s="72">
        <v>5</v>
      </c>
      <c r="J2246" s="72">
        <v>1</v>
      </c>
      <c r="K2246" s="72">
        <v>5</v>
      </c>
      <c r="L2246" s="72">
        <v>72</v>
      </c>
    </row>
    <row r="2247" spans="4:12" x14ac:dyDescent="0.25">
      <c r="D2247" s="66" t="s">
        <v>32585</v>
      </c>
      <c r="E2247" s="66" t="s">
        <v>7244</v>
      </c>
      <c r="F2247" s="72">
        <v>1</v>
      </c>
      <c r="G2247" s="72">
        <v>3</v>
      </c>
      <c r="H2247" s="72">
        <v>2</v>
      </c>
      <c r="I2247" s="72">
        <v>5</v>
      </c>
      <c r="J2247" s="72">
        <v>1</v>
      </c>
      <c r="K2247" s="72">
        <v>5</v>
      </c>
      <c r="L2247" s="72">
        <v>73</v>
      </c>
    </row>
    <row r="2248" spans="4:12" x14ac:dyDescent="0.25">
      <c r="D2248" s="66" t="s">
        <v>32586</v>
      </c>
      <c r="E2248" s="66" t="s">
        <v>7245</v>
      </c>
      <c r="F2248" s="72">
        <v>1</v>
      </c>
      <c r="G2248" s="72">
        <v>3</v>
      </c>
      <c r="H2248" s="72">
        <v>2</v>
      </c>
      <c r="I2248" s="72">
        <v>5</v>
      </c>
      <c r="J2248" s="72">
        <v>1</v>
      </c>
      <c r="K2248" s="72">
        <v>5</v>
      </c>
      <c r="L2248" s="72">
        <v>74</v>
      </c>
    </row>
    <row r="2249" spans="4:12" x14ac:dyDescent="0.25">
      <c r="D2249" s="66" t="s">
        <v>32587</v>
      </c>
      <c r="E2249" s="66" t="s">
        <v>7246</v>
      </c>
      <c r="F2249" s="72">
        <v>1</v>
      </c>
      <c r="G2249" s="72">
        <v>3</v>
      </c>
      <c r="H2249" s="72">
        <v>2</v>
      </c>
      <c r="I2249" s="72">
        <v>5</v>
      </c>
      <c r="J2249" s="72">
        <v>1</v>
      </c>
      <c r="K2249" s="72">
        <v>5</v>
      </c>
      <c r="L2249" s="72">
        <v>75</v>
      </c>
    </row>
    <row r="2250" spans="4:12" x14ac:dyDescent="0.25">
      <c r="D2250" s="66" t="s">
        <v>32588</v>
      </c>
      <c r="E2250" s="66" t="s">
        <v>649</v>
      </c>
      <c r="F2250" s="72">
        <v>1</v>
      </c>
      <c r="G2250" s="72">
        <v>3</v>
      </c>
      <c r="H2250" s="72">
        <v>2</v>
      </c>
      <c r="I2250" s="72">
        <v>5</v>
      </c>
      <c r="J2250" s="72">
        <v>1</v>
      </c>
      <c r="K2250" s="72">
        <v>5</v>
      </c>
      <c r="L2250" s="72">
        <v>76</v>
      </c>
    </row>
    <row r="2251" spans="4:12" x14ac:dyDescent="0.25">
      <c r="D2251" s="66" t="s">
        <v>32589</v>
      </c>
      <c r="E2251" s="66" t="s">
        <v>650</v>
      </c>
      <c r="F2251" s="72">
        <v>1</v>
      </c>
      <c r="G2251" s="72">
        <v>3</v>
      </c>
      <c r="H2251" s="72">
        <v>2</v>
      </c>
      <c r="I2251" s="72">
        <v>5</v>
      </c>
      <c r="J2251" s="72">
        <v>1</v>
      </c>
      <c r="K2251" s="72">
        <v>5</v>
      </c>
      <c r="L2251" s="72">
        <v>77</v>
      </c>
    </row>
    <row r="2252" spans="4:12" x14ac:dyDescent="0.25">
      <c r="D2252" s="66" t="s">
        <v>32590</v>
      </c>
      <c r="E2252" s="66" t="s">
        <v>651</v>
      </c>
      <c r="F2252" s="72">
        <v>1</v>
      </c>
      <c r="G2252" s="72">
        <v>3</v>
      </c>
      <c r="H2252" s="72">
        <v>2</v>
      </c>
      <c r="I2252" s="72">
        <v>5</v>
      </c>
      <c r="J2252" s="72">
        <v>1</v>
      </c>
      <c r="K2252" s="72">
        <v>5</v>
      </c>
      <c r="L2252" s="72">
        <v>78</v>
      </c>
    </row>
    <row r="2253" spans="4:12" x14ac:dyDescent="0.25">
      <c r="D2253" s="66" t="s">
        <v>32591</v>
      </c>
      <c r="E2253" s="66" t="s">
        <v>652</v>
      </c>
      <c r="F2253" s="72">
        <v>1</v>
      </c>
      <c r="G2253" s="72">
        <v>3</v>
      </c>
      <c r="H2253" s="72">
        <v>2</v>
      </c>
      <c r="I2253" s="72">
        <v>5</v>
      </c>
      <c r="J2253" s="72">
        <v>1</v>
      </c>
      <c r="K2253" s="72">
        <v>5</v>
      </c>
      <c r="L2253" s="72">
        <v>79</v>
      </c>
    </row>
    <row r="2254" spans="4:12" x14ac:dyDescent="0.25">
      <c r="D2254" s="66" t="s">
        <v>32592</v>
      </c>
      <c r="E2254" s="66" t="s">
        <v>7247</v>
      </c>
      <c r="F2254" s="72">
        <v>1</v>
      </c>
      <c r="G2254" s="72">
        <v>3</v>
      </c>
      <c r="H2254" s="72">
        <v>2</v>
      </c>
      <c r="I2254" s="72">
        <v>5</v>
      </c>
      <c r="J2254" s="72">
        <v>1</v>
      </c>
      <c r="K2254" s="72">
        <v>5</v>
      </c>
      <c r="L2254" s="72">
        <v>80</v>
      </c>
    </row>
    <row r="2255" spans="4:12" x14ac:dyDescent="0.25">
      <c r="D2255" s="66" t="s">
        <v>32593</v>
      </c>
      <c r="E2255" s="66" t="s">
        <v>7248</v>
      </c>
      <c r="F2255" s="72">
        <v>1</v>
      </c>
      <c r="G2255" s="72">
        <v>3</v>
      </c>
      <c r="H2255" s="72">
        <v>2</v>
      </c>
      <c r="I2255" s="72">
        <v>5</v>
      </c>
      <c r="J2255" s="72">
        <v>1</v>
      </c>
      <c r="K2255" s="72">
        <v>5</v>
      </c>
      <c r="L2255" s="72">
        <v>81</v>
      </c>
    </row>
    <row r="2256" spans="4:12" x14ac:dyDescent="0.25">
      <c r="D2256" s="66" t="s">
        <v>32594</v>
      </c>
      <c r="E2256" s="66" t="s">
        <v>7249</v>
      </c>
      <c r="F2256" s="72">
        <v>1</v>
      </c>
      <c r="G2256" s="72">
        <v>3</v>
      </c>
      <c r="H2256" s="72">
        <v>2</v>
      </c>
      <c r="I2256" s="72">
        <v>5</v>
      </c>
      <c r="J2256" s="72">
        <v>1</v>
      </c>
      <c r="K2256" s="72">
        <v>5</v>
      </c>
      <c r="L2256" s="72">
        <v>82</v>
      </c>
    </row>
    <row r="2257" spans="4:12" x14ac:dyDescent="0.25">
      <c r="D2257" s="66" t="s">
        <v>32595</v>
      </c>
      <c r="E2257" s="66" t="s">
        <v>7250</v>
      </c>
      <c r="F2257" s="72">
        <v>1</v>
      </c>
      <c r="G2257" s="72">
        <v>3</v>
      </c>
      <c r="H2257" s="72">
        <v>2</v>
      </c>
      <c r="I2257" s="72">
        <v>5</v>
      </c>
      <c r="J2257" s="72">
        <v>1</v>
      </c>
      <c r="K2257" s="72">
        <v>5</v>
      </c>
      <c r="L2257" s="72">
        <v>83</v>
      </c>
    </row>
    <row r="2258" spans="4:12" x14ac:dyDescent="0.25">
      <c r="D2258" s="66" t="s">
        <v>32596</v>
      </c>
      <c r="E2258" s="66" t="s">
        <v>7251</v>
      </c>
      <c r="F2258" s="72">
        <v>1</v>
      </c>
      <c r="G2258" s="72">
        <v>3</v>
      </c>
      <c r="H2258" s="72">
        <v>2</v>
      </c>
      <c r="I2258" s="72">
        <v>5</v>
      </c>
      <c r="J2258" s="72">
        <v>1</v>
      </c>
      <c r="K2258" s="72">
        <v>5</v>
      </c>
      <c r="L2258" s="72">
        <v>84</v>
      </c>
    </row>
    <row r="2259" spans="4:12" x14ac:dyDescent="0.25">
      <c r="D2259" s="66" t="s">
        <v>32597</v>
      </c>
      <c r="E2259" s="66" t="s">
        <v>7252</v>
      </c>
      <c r="F2259" s="72">
        <v>1</v>
      </c>
      <c r="G2259" s="72">
        <v>3</v>
      </c>
      <c r="H2259" s="72">
        <v>2</v>
      </c>
      <c r="I2259" s="72">
        <v>5</v>
      </c>
      <c r="J2259" s="72">
        <v>1</v>
      </c>
      <c r="K2259" s="72">
        <v>5</v>
      </c>
      <c r="L2259" s="72">
        <v>85</v>
      </c>
    </row>
    <row r="2260" spans="4:12" x14ac:dyDescent="0.25">
      <c r="D2260" s="66" t="s">
        <v>32598</v>
      </c>
      <c r="E2260" s="66" t="s">
        <v>2649</v>
      </c>
      <c r="F2260" s="72">
        <v>1</v>
      </c>
      <c r="G2260" s="72">
        <v>3</v>
      </c>
      <c r="H2260" s="72">
        <v>2</v>
      </c>
      <c r="I2260" s="72">
        <v>5</v>
      </c>
      <c r="J2260" s="72">
        <v>1</v>
      </c>
      <c r="K2260" s="72">
        <v>5</v>
      </c>
      <c r="L2260" s="72">
        <v>86</v>
      </c>
    </row>
    <row r="2261" spans="4:12" x14ac:dyDescent="0.25">
      <c r="D2261" s="66" t="s">
        <v>32599</v>
      </c>
      <c r="E2261" s="66" t="s">
        <v>7253</v>
      </c>
      <c r="F2261" s="72">
        <v>1</v>
      </c>
      <c r="G2261" s="72">
        <v>3</v>
      </c>
      <c r="H2261" s="72">
        <v>2</v>
      </c>
      <c r="I2261" s="72">
        <v>5</v>
      </c>
      <c r="J2261" s="72">
        <v>1</v>
      </c>
      <c r="K2261" s="72">
        <v>5</v>
      </c>
      <c r="L2261" s="72">
        <v>87</v>
      </c>
    </row>
    <row r="2262" spans="4:12" x14ac:dyDescent="0.25">
      <c r="D2262" s="66" t="s">
        <v>32600</v>
      </c>
      <c r="E2262" s="66" t="s">
        <v>44</v>
      </c>
      <c r="F2262" s="72">
        <v>1</v>
      </c>
      <c r="G2262" s="72">
        <v>3</v>
      </c>
      <c r="H2262" s="72">
        <v>2</v>
      </c>
      <c r="I2262" s="72">
        <v>5</v>
      </c>
      <c r="J2262" s="72">
        <v>1</v>
      </c>
      <c r="K2262" s="72">
        <v>5</v>
      </c>
      <c r="L2262" s="72">
        <v>88</v>
      </c>
    </row>
    <row r="2263" spans="4:12" x14ac:dyDescent="0.25">
      <c r="D2263" s="66" t="s">
        <v>32601</v>
      </c>
      <c r="E2263" s="66" t="s">
        <v>7254</v>
      </c>
      <c r="F2263" s="72">
        <v>1</v>
      </c>
      <c r="G2263" s="72">
        <v>3</v>
      </c>
      <c r="H2263" s="72">
        <v>2</v>
      </c>
      <c r="I2263" s="72">
        <v>5</v>
      </c>
      <c r="J2263" s="72">
        <v>2</v>
      </c>
      <c r="K2263" s="72">
        <v>1</v>
      </c>
      <c r="L2263" s="72">
        <v>1</v>
      </c>
    </row>
    <row r="2264" spans="4:12" x14ac:dyDescent="0.25">
      <c r="D2264" s="66" t="s">
        <v>32602</v>
      </c>
      <c r="E2264" s="66" t="s">
        <v>7255</v>
      </c>
      <c r="F2264" s="72">
        <v>1</v>
      </c>
      <c r="G2264" s="72">
        <v>3</v>
      </c>
      <c r="H2264" s="72">
        <v>2</v>
      </c>
      <c r="I2264" s="72">
        <v>5</v>
      </c>
      <c r="J2264" s="72">
        <v>2</v>
      </c>
      <c r="K2264" s="72">
        <v>1</v>
      </c>
      <c r="L2264" s="72">
        <v>2</v>
      </c>
    </row>
    <row r="2265" spans="4:12" x14ac:dyDescent="0.25">
      <c r="D2265" s="66" t="s">
        <v>32603</v>
      </c>
      <c r="E2265" s="66" t="s">
        <v>7256</v>
      </c>
      <c r="F2265" s="72">
        <v>1</v>
      </c>
      <c r="G2265" s="72">
        <v>3</v>
      </c>
      <c r="H2265" s="72">
        <v>2</v>
      </c>
      <c r="I2265" s="72">
        <v>5</v>
      </c>
      <c r="J2265" s="72">
        <v>2</v>
      </c>
      <c r="K2265" s="72">
        <v>1</v>
      </c>
      <c r="L2265" s="72">
        <v>3</v>
      </c>
    </row>
    <row r="2266" spans="4:12" x14ac:dyDescent="0.25">
      <c r="D2266" s="66" t="s">
        <v>32604</v>
      </c>
      <c r="E2266" s="66" t="s">
        <v>7257</v>
      </c>
      <c r="F2266" s="72">
        <v>1</v>
      </c>
      <c r="G2266" s="72">
        <v>3</v>
      </c>
      <c r="H2266" s="72">
        <v>2</v>
      </c>
      <c r="I2266" s="72">
        <v>5</v>
      </c>
      <c r="J2266" s="72">
        <v>2</v>
      </c>
      <c r="K2266" s="72">
        <v>1</v>
      </c>
      <c r="L2266" s="72">
        <v>4</v>
      </c>
    </row>
    <row r="2267" spans="4:12" x14ac:dyDescent="0.25">
      <c r="D2267" s="66" t="s">
        <v>32605</v>
      </c>
      <c r="E2267" s="66" t="s">
        <v>7258</v>
      </c>
      <c r="F2267" s="72">
        <v>1</v>
      </c>
      <c r="G2267" s="72">
        <v>3</v>
      </c>
      <c r="H2267" s="72">
        <v>2</v>
      </c>
      <c r="I2267" s="72">
        <v>5</v>
      </c>
      <c r="J2267" s="72">
        <v>2</v>
      </c>
      <c r="K2267" s="72">
        <v>1</v>
      </c>
      <c r="L2267" s="72">
        <v>5</v>
      </c>
    </row>
    <row r="2268" spans="4:12" x14ac:dyDescent="0.25">
      <c r="D2268" s="66" t="s">
        <v>32606</v>
      </c>
      <c r="E2268" s="66" t="s">
        <v>7259</v>
      </c>
      <c r="F2268" s="72">
        <v>1</v>
      </c>
      <c r="G2268" s="72">
        <v>3</v>
      </c>
      <c r="H2268" s="72">
        <v>2</v>
      </c>
      <c r="I2268" s="72">
        <v>5</v>
      </c>
      <c r="J2268" s="72">
        <v>2</v>
      </c>
      <c r="K2268" s="72">
        <v>1</v>
      </c>
      <c r="L2268" s="72">
        <v>6</v>
      </c>
    </row>
    <row r="2269" spans="4:12" x14ac:dyDescent="0.25">
      <c r="D2269" s="66" t="s">
        <v>32607</v>
      </c>
      <c r="E2269" s="66" t="s">
        <v>7260</v>
      </c>
      <c r="F2269" s="72">
        <v>1</v>
      </c>
      <c r="G2269" s="72">
        <v>3</v>
      </c>
      <c r="H2269" s="72">
        <v>2</v>
      </c>
      <c r="I2269" s="72">
        <v>5</v>
      </c>
      <c r="J2269" s="72">
        <v>2</v>
      </c>
      <c r="K2269" s="72">
        <v>1</v>
      </c>
      <c r="L2269" s="72">
        <v>7</v>
      </c>
    </row>
    <row r="2270" spans="4:12" x14ac:dyDescent="0.25">
      <c r="D2270" s="66" t="s">
        <v>32608</v>
      </c>
      <c r="E2270" s="66" t="s">
        <v>676</v>
      </c>
      <c r="F2270" s="72">
        <v>1</v>
      </c>
      <c r="G2270" s="72">
        <v>3</v>
      </c>
      <c r="H2270" s="72">
        <v>2</v>
      </c>
      <c r="I2270" s="72">
        <v>5</v>
      </c>
      <c r="J2270" s="72">
        <v>2</v>
      </c>
      <c r="K2270" s="72">
        <v>1</v>
      </c>
      <c r="L2270" s="72">
        <v>8</v>
      </c>
    </row>
    <row r="2271" spans="4:12" x14ac:dyDescent="0.25">
      <c r="D2271" s="66" t="s">
        <v>32609</v>
      </c>
      <c r="E2271" s="66" t="s">
        <v>7261</v>
      </c>
      <c r="F2271" s="72">
        <v>1</v>
      </c>
      <c r="G2271" s="72">
        <v>3</v>
      </c>
      <c r="H2271" s="72">
        <v>2</v>
      </c>
      <c r="I2271" s="72">
        <v>5</v>
      </c>
      <c r="J2271" s="72">
        <v>2</v>
      </c>
      <c r="K2271" s="72">
        <v>1</v>
      </c>
      <c r="L2271" s="72">
        <v>9</v>
      </c>
    </row>
    <row r="2272" spans="4:12" x14ac:dyDescent="0.25">
      <c r="D2272" s="66" t="s">
        <v>32610</v>
      </c>
      <c r="E2272" s="66" t="s">
        <v>675</v>
      </c>
      <c r="F2272" s="72">
        <v>1</v>
      </c>
      <c r="G2272" s="72">
        <v>3</v>
      </c>
      <c r="H2272" s="72">
        <v>2</v>
      </c>
      <c r="I2272" s="72">
        <v>5</v>
      </c>
      <c r="J2272" s="72">
        <v>2</v>
      </c>
      <c r="K2272" s="72">
        <v>1</v>
      </c>
      <c r="L2272" s="72">
        <v>10</v>
      </c>
    </row>
    <row r="2273" spans="4:12" x14ac:dyDescent="0.25">
      <c r="D2273" s="66" t="s">
        <v>32611</v>
      </c>
      <c r="E2273" s="66" t="s">
        <v>679</v>
      </c>
      <c r="F2273" s="72">
        <v>1</v>
      </c>
      <c r="G2273" s="72">
        <v>3</v>
      </c>
      <c r="H2273" s="72">
        <v>2</v>
      </c>
      <c r="I2273" s="72">
        <v>5</v>
      </c>
      <c r="J2273" s="72">
        <v>2</v>
      </c>
      <c r="K2273" s="72">
        <v>1</v>
      </c>
      <c r="L2273" s="72">
        <v>11</v>
      </c>
    </row>
    <row r="2274" spans="4:12" x14ac:dyDescent="0.25">
      <c r="D2274" s="66" t="s">
        <v>32612</v>
      </c>
      <c r="E2274" s="66" t="s">
        <v>677</v>
      </c>
      <c r="F2274" s="72">
        <v>1</v>
      </c>
      <c r="G2274" s="72">
        <v>3</v>
      </c>
      <c r="H2274" s="72">
        <v>2</v>
      </c>
      <c r="I2274" s="72">
        <v>5</v>
      </c>
      <c r="J2274" s="72">
        <v>2</v>
      </c>
      <c r="K2274" s="72">
        <v>1</v>
      </c>
      <c r="L2274" s="72">
        <v>12</v>
      </c>
    </row>
    <row r="2275" spans="4:12" x14ac:dyDescent="0.25">
      <c r="D2275" s="66" t="s">
        <v>32613</v>
      </c>
      <c r="E2275" s="66" t="s">
        <v>678</v>
      </c>
      <c r="F2275" s="72">
        <v>1</v>
      </c>
      <c r="G2275" s="72">
        <v>3</v>
      </c>
      <c r="H2275" s="72">
        <v>2</v>
      </c>
      <c r="I2275" s="72">
        <v>5</v>
      </c>
      <c r="J2275" s="72">
        <v>2</v>
      </c>
      <c r="K2275" s="72">
        <v>1</v>
      </c>
      <c r="L2275" s="72">
        <v>13</v>
      </c>
    </row>
    <row r="2276" spans="4:12" x14ac:dyDescent="0.25">
      <c r="D2276" s="66" t="s">
        <v>32614</v>
      </c>
      <c r="E2276" s="66" t="s">
        <v>680</v>
      </c>
      <c r="F2276" s="72">
        <v>1</v>
      </c>
      <c r="G2276" s="72">
        <v>3</v>
      </c>
      <c r="H2276" s="72">
        <v>2</v>
      </c>
      <c r="I2276" s="72">
        <v>5</v>
      </c>
      <c r="J2276" s="72">
        <v>2</v>
      </c>
      <c r="K2276" s="72">
        <v>1</v>
      </c>
      <c r="L2276" s="72">
        <v>14</v>
      </c>
    </row>
    <row r="2277" spans="4:12" x14ac:dyDescent="0.25">
      <c r="D2277" s="66" t="s">
        <v>32615</v>
      </c>
      <c r="E2277" s="66" t="s">
        <v>7262</v>
      </c>
      <c r="F2277" s="72">
        <v>1</v>
      </c>
      <c r="G2277" s="72">
        <v>3</v>
      </c>
      <c r="H2277" s="72">
        <v>2</v>
      </c>
      <c r="I2277" s="72">
        <v>5</v>
      </c>
      <c r="J2277" s="72">
        <v>2</v>
      </c>
      <c r="K2277" s="72">
        <v>1</v>
      </c>
      <c r="L2277" s="72">
        <v>15</v>
      </c>
    </row>
    <row r="2278" spans="4:12" x14ac:dyDescent="0.25">
      <c r="D2278" s="66" t="s">
        <v>32616</v>
      </c>
      <c r="E2278" s="66" t="s">
        <v>681</v>
      </c>
      <c r="F2278" s="72">
        <v>1</v>
      </c>
      <c r="G2278" s="72">
        <v>3</v>
      </c>
      <c r="H2278" s="72">
        <v>2</v>
      </c>
      <c r="I2278" s="72">
        <v>5</v>
      </c>
      <c r="J2278" s="72">
        <v>2</v>
      </c>
      <c r="K2278" s="72">
        <v>1</v>
      </c>
      <c r="L2278" s="72">
        <v>16</v>
      </c>
    </row>
    <row r="2279" spans="4:12" x14ac:dyDescent="0.25">
      <c r="D2279" s="66" t="s">
        <v>32617</v>
      </c>
      <c r="E2279" s="66" t="s">
        <v>682</v>
      </c>
      <c r="F2279" s="72">
        <v>1</v>
      </c>
      <c r="G2279" s="72">
        <v>3</v>
      </c>
      <c r="H2279" s="72">
        <v>2</v>
      </c>
      <c r="I2279" s="72">
        <v>5</v>
      </c>
      <c r="J2279" s="72">
        <v>2</v>
      </c>
      <c r="K2279" s="72">
        <v>1</v>
      </c>
      <c r="L2279" s="72">
        <v>17</v>
      </c>
    </row>
    <row r="2280" spans="4:12" x14ac:dyDescent="0.25">
      <c r="D2280" s="66" t="s">
        <v>32618</v>
      </c>
      <c r="E2280" s="66" t="s">
        <v>683</v>
      </c>
      <c r="F2280" s="72">
        <v>1</v>
      </c>
      <c r="G2280" s="72">
        <v>3</v>
      </c>
      <c r="H2280" s="72">
        <v>2</v>
      </c>
      <c r="I2280" s="72">
        <v>5</v>
      </c>
      <c r="J2280" s="72">
        <v>2</v>
      </c>
      <c r="K2280" s="72">
        <v>1</v>
      </c>
      <c r="L2280" s="72">
        <v>18</v>
      </c>
    </row>
    <row r="2281" spans="4:12" x14ac:dyDescent="0.25">
      <c r="D2281" s="66" t="s">
        <v>32619</v>
      </c>
      <c r="E2281" s="66" t="s">
        <v>684</v>
      </c>
      <c r="F2281" s="72">
        <v>1</v>
      </c>
      <c r="G2281" s="72">
        <v>3</v>
      </c>
      <c r="H2281" s="72">
        <v>2</v>
      </c>
      <c r="I2281" s="72">
        <v>5</v>
      </c>
      <c r="J2281" s="72">
        <v>2</v>
      </c>
      <c r="K2281" s="72">
        <v>1</v>
      </c>
      <c r="L2281" s="72">
        <v>19</v>
      </c>
    </row>
    <row r="2282" spans="4:12" x14ac:dyDescent="0.25">
      <c r="D2282" s="66" t="s">
        <v>32620</v>
      </c>
      <c r="E2282" s="66" t="s">
        <v>685</v>
      </c>
      <c r="F2282" s="72">
        <v>1</v>
      </c>
      <c r="G2282" s="72">
        <v>3</v>
      </c>
      <c r="H2282" s="72">
        <v>2</v>
      </c>
      <c r="I2282" s="72">
        <v>5</v>
      </c>
      <c r="J2282" s="72">
        <v>2</v>
      </c>
      <c r="K2282" s="72">
        <v>1</v>
      </c>
      <c r="L2282" s="72">
        <v>20</v>
      </c>
    </row>
    <row r="2283" spans="4:12" x14ac:dyDescent="0.25">
      <c r="D2283" s="66" t="s">
        <v>32621</v>
      </c>
      <c r="E2283" s="66" t="s">
        <v>686</v>
      </c>
      <c r="F2283" s="72">
        <v>1</v>
      </c>
      <c r="G2283" s="72">
        <v>3</v>
      </c>
      <c r="H2283" s="72">
        <v>2</v>
      </c>
      <c r="I2283" s="72">
        <v>5</v>
      </c>
      <c r="J2283" s="72">
        <v>2</v>
      </c>
      <c r="K2283" s="72">
        <v>1</v>
      </c>
      <c r="L2283" s="72">
        <v>21</v>
      </c>
    </row>
    <row r="2284" spans="4:12" x14ac:dyDescent="0.25">
      <c r="D2284" s="66" t="s">
        <v>32622</v>
      </c>
      <c r="E2284" s="66" t="s">
        <v>687</v>
      </c>
      <c r="F2284" s="72">
        <v>1</v>
      </c>
      <c r="G2284" s="72">
        <v>3</v>
      </c>
      <c r="H2284" s="72">
        <v>2</v>
      </c>
      <c r="I2284" s="72">
        <v>5</v>
      </c>
      <c r="J2284" s="72">
        <v>2</v>
      </c>
      <c r="K2284" s="72">
        <v>1</v>
      </c>
      <c r="L2284" s="72">
        <v>22</v>
      </c>
    </row>
    <row r="2285" spans="4:12" x14ac:dyDescent="0.25">
      <c r="D2285" s="66" t="s">
        <v>32623</v>
      </c>
      <c r="E2285" s="66" t="s">
        <v>688</v>
      </c>
      <c r="F2285" s="72">
        <v>1</v>
      </c>
      <c r="G2285" s="72">
        <v>3</v>
      </c>
      <c r="H2285" s="72">
        <v>2</v>
      </c>
      <c r="I2285" s="72">
        <v>5</v>
      </c>
      <c r="J2285" s="72">
        <v>2</v>
      </c>
      <c r="K2285" s="72">
        <v>1</v>
      </c>
      <c r="L2285" s="72">
        <v>23</v>
      </c>
    </row>
    <row r="2286" spans="4:12" x14ac:dyDescent="0.25">
      <c r="D2286" s="66" t="s">
        <v>32624</v>
      </c>
      <c r="E2286" s="66" t="s">
        <v>700</v>
      </c>
      <c r="F2286" s="72">
        <v>1</v>
      </c>
      <c r="G2286" s="72">
        <v>3</v>
      </c>
      <c r="H2286" s="72">
        <v>2</v>
      </c>
      <c r="I2286" s="72">
        <v>5</v>
      </c>
      <c r="J2286" s="72">
        <v>2</v>
      </c>
      <c r="K2286" s="72">
        <v>1</v>
      </c>
      <c r="L2286" s="72">
        <v>24</v>
      </c>
    </row>
    <row r="2287" spans="4:12" x14ac:dyDescent="0.25">
      <c r="D2287" s="66" t="s">
        <v>32625</v>
      </c>
      <c r="E2287" s="66" t="s">
        <v>7263</v>
      </c>
      <c r="F2287" s="72">
        <v>1</v>
      </c>
      <c r="G2287" s="72">
        <v>3</v>
      </c>
      <c r="H2287" s="72">
        <v>2</v>
      </c>
      <c r="I2287" s="72">
        <v>5</v>
      </c>
      <c r="J2287" s="72">
        <v>2</v>
      </c>
      <c r="K2287" s="72">
        <v>1</v>
      </c>
      <c r="L2287" s="72">
        <v>25</v>
      </c>
    </row>
    <row r="2288" spans="4:12" x14ac:dyDescent="0.25">
      <c r="D2288" s="66" t="s">
        <v>32626</v>
      </c>
      <c r="E2288" s="66" t="s">
        <v>7264</v>
      </c>
      <c r="F2288" s="72">
        <v>1</v>
      </c>
      <c r="G2288" s="72">
        <v>3</v>
      </c>
      <c r="H2288" s="72">
        <v>2</v>
      </c>
      <c r="I2288" s="72">
        <v>5</v>
      </c>
      <c r="J2288" s="72">
        <v>2</v>
      </c>
      <c r="K2288" s="72">
        <v>1</v>
      </c>
      <c r="L2288" s="72">
        <v>26</v>
      </c>
    </row>
    <row r="2289" spans="4:12" x14ac:dyDescent="0.25">
      <c r="D2289" s="66" t="s">
        <v>32627</v>
      </c>
      <c r="E2289" s="66" t="s">
        <v>7265</v>
      </c>
      <c r="F2289" s="72">
        <v>1</v>
      </c>
      <c r="G2289" s="72">
        <v>3</v>
      </c>
      <c r="H2289" s="72">
        <v>2</v>
      </c>
      <c r="I2289" s="72">
        <v>5</v>
      </c>
      <c r="J2289" s="72">
        <v>2</v>
      </c>
      <c r="K2289" s="72">
        <v>1</v>
      </c>
      <c r="L2289" s="72">
        <v>27</v>
      </c>
    </row>
    <row r="2290" spans="4:12" x14ac:dyDescent="0.25">
      <c r="D2290" s="66" t="s">
        <v>32628</v>
      </c>
      <c r="E2290" s="66" t="s">
        <v>7266</v>
      </c>
      <c r="F2290" s="72">
        <v>1</v>
      </c>
      <c r="G2290" s="72">
        <v>3</v>
      </c>
      <c r="H2290" s="72">
        <v>2</v>
      </c>
      <c r="I2290" s="72">
        <v>5</v>
      </c>
      <c r="J2290" s="72">
        <v>2</v>
      </c>
      <c r="K2290" s="72">
        <v>1</v>
      </c>
      <c r="L2290" s="72">
        <v>28</v>
      </c>
    </row>
    <row r="2291" spans="4:12" x14ac:dyDescent="0.25">
      <c r="D2291" s="66" t="s">
        <v>32629</v>
      </c>
      <c r="E2291" s="66" t="s">
        <v>7267</v>
      </c>
      <c r="F2291" s="72">
        <v>1</v>
      </c>
      <c r="G2291" s="72">
        <v>3</v>
      </c>
      <c r="H2291" s="72">
        <v>2</v>
      </c>
      <c r="I2291" s="72">
        <v>5</v>
      </c>
      <c r="J2291" s="72">
        <v>2</v>
      </c>
      <c r="K2291" s="72">
        <v>1</v>
      </c>
      <c r="L2291" s="72">
        <v>29</v>
      </c>
    </row>
    <row r="2292" spans="4:12" x14ac:dyDescent="0.25">
      <c r="D2292" s="66" t="s">
        <v>32630</v>
      </c>
      <c r="E2292" s="66" t="s">
        <v>689</v>
      </c>
      <c r="F2292" s="72">
        <v>1</v>
      </c>
      <c r="G2292" s="72">
        <v>3</v>
      </c>
      <c r="H2292" s="72">
        <v>2</v>
      </c>
      <c r="I2292" s="72">
        <v>5</v>
      </c>
      <c r="J2292" s="72">
        <v>2</v>
      </c>
      <c r="K2292" s="72">
        <v>1</v>
      </c>
      <c r="L2292" s="72">
        <v>30</v>
      </c>
    </row>
    <row r="2293" spans="4:12" x14ac:dyDescent="0.25">
      <c r="D2293" s="66" t="s">
        <v>32631</v>
      </c>
      <c r="E2293" s="66" t="s">
        <v>690</v>
      </c>
      <c r="F2293" s="72">
        <v>1</v>
      </c>
      <c r="G2293" s="72">
        <v>3</v>
      </c>
      <c r="H2293" s="72">
        <v>2</v>
      </c>
      <c r="I2293" s="72">
        <v>5</v>
      </c>
      <c r="J2293" s="72">
        <v>2</v>
      </c>
      <c r="K2293" s="72">
        <v>1</v>
      </c>
      <c r="L2293" s="72">
        <v>31</v>
      </c>
    </row>
    <row r="2294" spans="4:12" x14ac:dyDescent="0.25">
      <c r="D2294" s="66" t="s">
        <v>32632</v>
      </c>
      <c r="E2294" s="66" t="s">
        <v>691</v>
      </c>
      <c r="F2294" s="72">
        <v>1</v>
      </c>
      <c r="G2294" s="72">
        <v>3</v>
      </c>
      <c r="H2294" s="72">
        <v>2</v>
      </c>
      <c r="I2294" s="72">
        <v>5</v>
      </c>
      <c r="J2294" s="72">
        <v>2</v>
      </c>
      <c r="K2294" s="72">
        <v>1</v>
      </c>
      <c r="L2294" s="72">
        <v>32</v>
      </c>
    </row>
    <row r="2295" spans="4:12" x14ac:dyDescent="0.25">
      <c r="D2295" s="66" t="s">
        <v>32633</v>
      </c>
      <c r="E2295" s="66" t="s">
        <v>692</v>
      </c>
      <c r="F2295" s="72">
        <v>1</v>
      </c>
      <c r="G2295" s="72">
        <v>3</v>
      </c>
      <c r="H2295" s="72">
        <v>2</v>
      </c>
      <c r="I2295" s="72">
        <v>5</v>
      </c>
      <c r="J2295" s="72">
        <v>2</v>
      </c>
      <c r="K2295" s="72">
        <v>1</v>
      </c>
      <c r="L2295" s="72">
        <v>33</v>
      </c>
    </row>
    <row r="2296" spans="4:12" x14ac:dyDescent="0.25">
      <c r="D2296" s="66" t="s">
        <v>32634</v>
      </c>
      <c r="E2296" s="66" t="s">
        <v>693</v>
      </c>
      <c r="F2296" s="72">
        <v>1</v>
      </c>
      <c r="G2296" s="72">
        <v>3</v>
      </c>
      <c r="H2296" s="72">
        <v>2</v>
      </c>
      <c r="I2296" s="72">
        <v>5</v>
      </c>
      <c r="J2296" s="72">
        <v>2</v>
      </c>
      <c r="K2296" s="72">
        <v>1</v>
      </c>
      <c r="L2296" s="72">
        <v>34</v>
      </c>
    </row>
    <row r="2297" spans="4:12" x14ac:dyDescent="0.25">
      <c r="D2297" s="66" t="s">
        <v>32635</v>
      </c>
      <c r="E2297" s="66" t="s">
        <v>694</v>
      </c>
      <c r="F2297" s="72">
        <v>1</v>
      </c>
      <c r="G2297" s="72">
        <v>3</v>
      </c>
      <c r="H2297" s="72">
        <v>2</v>
      </c>
      <c r="I2297" s="72">
        <v>5</v>
      </c>
      <c r="J2297" s="72">
        <v>2</v>
      </c>
      <c r="K2297" s="72">
        <v>1</v>
      </c>
      <c r="L2297" s="72">
        <v>35</v>
      </c>
    </row>
    <row r="2298" spans="4:12" x14ac:dyDescent="0.25">
      <c r="D2298" s="66" t="s">
        <v>32636</v>
      </c>
      <c r="E2298" s="66" t="s">
        <v>695</v>
      </c>
      <c r="F2298" s="72">
        <v>1</v>
      </c>
      <c r="G2298" s="72">
        <v>3</v>
      </c>
      <c r="H2298" s="72">
        <v>2</v>
      </c>
      <c r="I2298" s="72">
        <v>5</v>
      </c>
      <c r="J2298" s="72">
        <v>2</v>
      </c>
      <c r="K2298" s="72">
        <v>1</v>
      </c>
      <c r="L2298" s="72">
        <v>36</v>
      </c>
    </row>
    <row r="2299" spans="4:12" x14ac:dyDescent="0.25">
      <c r="D2299" s="66" t="s">
        <v>32637</v>
      </c>
      <c r="E2299" s="66" t="s">
        <v>696</v>
      </c>
      <c r="F2299" s="72">
        <v>1</v>
      </c>
      <c r="G2299" s="72">
        <v>3</v>
      </c>
      <c r="H2299" s="72">
        <v>2</v>
      </c>
      <c r="I2299" s="72">
        <v>5</v>
      </c>
      <c r="J2299" s="72">
        <v>2</v>
      </c>
      <c r="K2299" s="72">
        <v>1</v>
      </c>
      <c r="L2299" s="72">
        <v>37</v>
      </c>
    </row>
    <row r="2300" spans="4:12" x14ac:dyDescent="0.25">
      <c r="D2300" s="66" t="s">
        <v>32638</v>
      </c>
      <c r="E2300" s="66" t="s">
        <v>697</v>
      </c>
      <c r="F2300" s="72">
        <v>1</v>
      </c>
      <c r="G2300" s="72">
        <v>3</v>
      </c>
      <c r="H2300" s="72">
        <v>2</v>
      </c>
      <c r="I2300" s="72">
        <v>5</v>
      </c>
      <c r="J2300" s="72">
        <v>2</v>
      </c>
      <c r="K2300" s="72">
        <v>1</v>
      </c>
      <c r="L2300" s="72">
        <v>38</v>
      </c>
    </row>
    <row r="2301" spans="4:12" x14ac:dyDescent="0.25">
      <c r="D2301" s="66" t="s">
        <v>32639</v>
      </c>
      <c r="E2301" s="66" t="s">
        <v>698</v>
      </c>
      <c r="F2301" s="72">
        <v>1</v>
      </c>
      <c r="G2301" s="72">
        <v>3</v>
      </c>
      <c r="H2301" s="72">
        <v>2</v>
      </c>
      <c r="I2301" s="72">
        <v>5</v>
      </c>
      <c r="J2301" s="72">
        <v>2</v>
      </c>
      <c r="K2301" s="72">
        <v>1</v>
      </c>
      <c r="L2301" s="72">
        <v>39</v>
      </c>
    </row>
    <row r="2302" spans="4:12" x14ac:dyDescent="0.25">
      <c r="D2302" s="66" t="s">
        <v>32640</v>
      </c>
      <c r="E2302" s="66" t="s">
        <v>7268</v>
      </c>
      <c r="F2302" s="72">
        <v>1</v>
      </c>
      <c r="G2302" s="72">
        <v>3</v>
      </c>
      <c r="H2302" s="72">
        <v>2</v>
      </c>
      <c r="I2302" s="72">
        <v>5</v>
      </c>
      <c r="J2302" s="72">
        <v>2</v>
      </c>
      <c r="K2302" s="72">
        <v>1</v>
      </c>
      <c r="L2302" s="72">
        <v>40</v>
      </c>
    </row>
    <row r="2303" spans="4:12" x14ac:dyDescent="0.25">
      <c r="D2303" s="66" t="s">
        <v>32641</v>
      </c>
      <c r="E2303" s="66" t="s">
        <v>7269</v>
      </c>
      <c r="F2303" s="72">
        <v>1</v>
      </c>
      <c r="G2303" s="72">
        <v>3</v>
      </c>
      <c r="H2303" s="72">
        <v>2</v>
      </c>
      <c r="I2303" s="72">
        <v>5</v>
      </c>
      <c r="J2303" s="72">
        <v>2</v>
      </c>
      <c r="K2303" s="72">
        <v>1</v>
      </c>
      <c r="L2303" s="72">
        <v>41</v>
      </c>
    </row>
    <row r="2304" spans="4:12" x14ac:dyDescent="0.25">
      <c r="D2304" s="66" t="s">
        <v>32642</v>
      </c>
      <c r="E2304" s="66" t="s">
        <v>7270</v>
      </c>
      <c r="F2304" s="72">
        <v>1</v>
      </c>
      <c r="G2304" s="72">
        <v>3</v>
      </c>
      <c r="H2304" s="72">
        <v>2</v>
      </c>
      <c r="I2304" s="72">
        <v>5</v>
      </c>
      <c r="J2304" s="72">
        <v>2</v>
      </c>
      <c r="K2304" s="72">
        <v>1</v>
      </c>
      <c r="L2304" s="72">
        <v>42</v>
      </c>
    </row>
    <row r="2305" spans="4:12" x14ac:dyDescent="0.25">
      <c r="D2305" s="66" t="s">
        <v>32643</v>
      </c>
      <c r="E2305" s="66" t="s">
        <v>7271</v>
      </c>
      <c r="F2305" s="72">
        <v>1</v>
      </c>
      <c r="G2305" s="72">
        <v>3</v>
      </c>
      <c r="H2305" s="72">
        <v>2</v>
      </c>
      <c r="I2305" s="72">
        <v>5</v>
      </c>
      <c r="J2305" s="72">
        <v>2</v>
      </c>
      <c r="K2305" s="72">
        <v>1</v>
      </c>
      <c r="L2305" s="72">
        <v>43</v>
      </c>
    </row>
    <row r="2306" spans="4:12" x14ac:dyDescent="0.25">
      <c r="D2306" s="66" t="s">
        <v>32644</v>
      </c>
      <c r="E2306" s="66" t="s">
        <v>7272</v>
      </c>
      <c r="F2306" s="72">
        <v>1</v>
      </c>
      <c r="G2306" s="72">
        <v>3</v>
      </c>
      <c r="H2306" s="72">
        <v>2</v>
      </c>
      <c r="I2306" s="72">
        <v>5</v>
      </c>
      <c r="J2306" s="72">
        <v>2</v>
      </c>
      <c r="K2306" s="72">
        <v>1</v>
      </c>
      <c r="L2306" s="72">
        <v>44</v>
      </c>
    </row>
    <row r="2307" spans="4:12" x14ac:dyDescent="0.25">
      <c r="D2307" s="66" t="s">
        <v>32645</v>
      </c>
      <c r="E2307" s="66" t="s">
        <v>7273</v>
      </c>
      <c r="F2307" s="72">
        <v>1</v>
      </c>
      <c r="G2307" s="72">
        <v>3</v>
      </c>
      <c r="H2307" s="72">
        <v>2</v>
      </c>
      <c r="I2307" s="72">
        <v>5</v>
      </c>
      <c r="J2307" s="72">
        <v>2</v>
      </c>
      <c r="K2307" s="72">
        <v>1</v>
      </c>
      <c r="L2307" s="72">
        <v>45</v>
      </c>
    </row>
    <row r="2308" spans="4:12" x14ac:dyDescent="0.25">
      <c r="D2308" s="66" t="s">
        <v>32646</v>
      </c>
      <c r="E2308" s="66" t="s">
        <v>7274</v>
      </c>
      <c r="F2308" s="72">
        <v>1</v>
      </c>
      <c r="G2308" s="72">
        <v>3</v>
      </c>
      <c r="H2308" s="72">
        <v>2</v>
      </c>
      <c r="I2308" s="72">
        <v>5</v>
      </c>
      <c r="J2308" s="72">
        <v>2</v>
      </c>
      <c r="K2308" s="72">
        <v>1</v>
      </c>
      <c r="L2308" s="72">
        <v>46</v>
      </c>
    </row>
    <row r="2309" spans="4:12" x14ac:dyDescent="0.25">
      <c r="D2309" s="66" t="s">
        <v>32647</v>
      </c>
      <c r="E2309" s="66" t="s">
        <v>7275</v>
      </c>
      <c r="F2309" s="72">
        <v>1</v>
      </c>
      <c r="G2309" s="72">
        <v>3</v>
      </c>
      <c r="H2309" s="72">
        <v>2</v>
      </c>
      <c r="I2309" s="72">
        <v>5</v>
      </c>
      <c r="J2309" s="72">
        <v>2</v>
      </c>
      <c r="K2309" s="72">
        <v>1</v>
      </c>
      <c r="L2309" s="72">
        <v>47</v>
      </c>
    </row>
    <row r="2310" spans="4:12" x14ac:dyDescent="0.25">
      <c r="D2310" s="66" t="s">
        <v>32648</v>
      </c>
      <c r="E2310" s="66" t="s">
        <v>701</v>
      </c>
      <c r="F2310" s="72">
        <v>1</v>
      </c>
      <c r="G2310" s="72">
        <v>3</v>
      </c>
      <c r="H2310" s="72">
        <v>2</v>
      </c>
      <c r="I2310" s="72">
        <v>5</v>
      </c>
      <c r="J2310" s="72">
        <v>2</v>
      </c>
      <c r="K2310" s="72">
        <v>1</v>
      </c>
      <c r="L2310" s="72">
        <v>48</v>
      </c>
    </row>
    <row r="2311" spans="4:12" x14ac:dyDescent="0.25">
      <c r="D2311" s="66" t="s">
        <v>32649</v>
      </c>
      <c r="E2311" s="66" t="s">
        <v>7276</v>
      </c>
      <c r="F2311" s="72">
        <v>1</v>
      </c>
      <c r="G2311" s="72">
        <v>3</v>
      </c>
      <c r="H2311" s="72">
        <v>2</v>
      </c>
      <c r="I2311" s="72">
        <v>5</v>
      </c>
      <c r="J2311" s="72">
        <v>2</v>
      </c>
      <c r="K2311" s="72">
        <v>1</v>
      </c>
      <c r="L2311" s="72">
        <v>49</v>
      </c>
    </row>
    <row r="2312" spans="4:12" x14ac:dyDescent="0.25">
      <c r="D2312" s="66" t="s">
        <v>32650</v>
      </c>
      <c r="E2312" s="66" t="s">
        <v>7277</v>
      </c>
      <c r="F2312" s="72">
        <v>1</v>
      </c>
      <c r="G2312" s="72">
        <v>3</v>
      </c>
      <c r="H2312" s="72">
        <v>2</v>
      </c>
      <c r="I2312" s="72">
        <v>5</v>
      </c>
      <c r="J2312" s="72">
        <v>2</v>
      </c>
      <c r="K2312" s="72">
        <v>1</v>
      </c>
      <c r="L2312" s="72">
        <v>50</v>
      </c>
    </row>
    <row r="2313" spans="4:12" x14ac:dyDescent="0.25">
      <c r="D2313" s="66" t="s">
        <v>32651</v>
      </c>
      <c r="E2313" s="66" t="s">
        <v>704</v>
      </c>
      <c r="F2313" s="72">
        <v>1</v>
      </c>
      <c r="G2313" s="72">
        <v>3</v>
      </c>
      <c r="H2313" s="72">
        <v>2</v>
      </c>
      <c r="I2313" s="72">
        <v>5</v>
      </c>
      <c r="J2313" s="72">
        <v>2</v>
      </c>
      <c r="K2313" s="72">
        <v>2</v>
      </c>
      <c r="L2313" s="72">
        <v>1</v>
      </c>
    </row>
    <row r="2314" spans="4:12" x14ac:dyDescent="0.25">
      <c r="D2314" s="66" t="s">
        <v>32652</v>
      </c>
      <c r="E2314" s="66" t="s">
        <v>705</v>
      </c>
      <c r="F2314" s="72">
        <v>1</v>
      </c>
      <c r="G2314" s="72">
        <v>3</v>
      </c>
      <c r="H2314" s="72">
        <v>2</v>
      </c>
      <c r="I2314" s="72">
        <v>5</v>
      </c>
      <c r="J2314" s="72">
        <v>2</v>
      </c>
      <c r="K2314" s="72">
        <v>2</v>
      </c>
      <c r="L2314" s="72">
        <v>2</v>
      </c>
    </row>
    <row r="2315" spans="4:12" x14ac:dyDescent="0.25">
      <c r="D2315" s="66" t="s">
        <v>32653</v>
      </c>
      <c r="E2315" s="66" t="s">
        <v>7278</v>
      </c>
      <c r="F2315" s="72">
        <v>1</v>
      </c>
      <c r="G2315" s="72">
        <v>3</v>
      </c>
      <c r="H2315" s="72">
        <v>2</v>
      </c>
      <c r="I2315" s="72">
        <v>5</v>
      </c>
      <c r="J2315" s="72">
        <v>2</v>
      </c>
      <c r="K2315" s="72">
        <v>2</v>
      </c>
      <c r="L2315" s="72">
        <v>3</v>
      </c>
    </row>
    <row r="2316" spans="4:12" x14ac:dyDescent="0.25">
      <c r="D2316" s="66" t="s">
        <v>32654</v>
      </c>
      <c r="E2316" s="66" t="s">
        <v>7279</v>
      </c>
      <c r="F2316" s="72">
        <v>1</v>
      </c>
      <c r="G2316" s="72">
        <v>3</v>
      </c>
      <c r="H2316" s="72">
        <v>2</v>
      </c>
      <c r="I2316" s="72">
        <v>5</v>
      </c>
      <c r="J2316" s="72">
        <v>2</v>
      </c>
      <c r="K2316" s="72">
        <v>2</v>
      </c>
      <c r="L2316" s="72">
        <v>4</v>
      </c>
    </row>
    <row r="2317" spans="4:12" x14ac:dyDescent="0.25">
      <c r="D2317" s="66" t="s">
        <v>32655</v>
      </c>
      <c r="E2317" s="66" t="s">
        <v>706</v>
      </c>
      <c r="F2317" s="72">
        <v>1</v>
      </c>
      <c r="G2317" s="72">
        <v>3</v>
      </c>
      <c r="H2317" s="72">
        <v>2</v>
      </c>
      <c r="I2317" s="72">
        <v>5</v>
      </c>
      <c r="J2317" s="72">
        <v>2</v>
      </c>
      <c r="K2317" s="72">
        <v>2</v>
      </c>
      <c r="L2317" s="72">
        <v>5</v>
      </c>
    </row>
    <row r="2318" spans="4:12" x14ac:dyDescent="0.25">
      <c r="D2318" s="66" t="s">
        <v>32656</v>
      </c>
      <c r="E2318" s="66" t="s">
        <v>7280</v>
      </c>
      <c r="F2318" s="72">
        <v>1</v>
      </c>
      <c r="G2318" s="72">
        <v>3</v>
      </c>
      <c r="H2318" s="72">
        <v>2</v>
      </c>
      <c r="I2318" s="72">
        <v>5</v>
      </c>
      <c r="J2318" s="72">
        <v>2</v>
      </c>
      <c r="K2318" s="72">
        <v>3</v>
      </c>
      <c r="L2318" s="72">
        <v>1</v>
      </c>
    </row>
    <row r="2319" spans="4:12" x14ac:dyDescent="0.25">
      <c r="D2319" s="66" t="s">
        <v>32657</v>
      </c>
      <c r="E2319" s="66" t="s">
        <v>7281</v>
      </c>
      <c r="F2319" s="72">
        <v>1</v>
      </c>
      <c r="G2319" s="72">
        <v>3</v>
      </c>
      <c r="H2319" s="72">
        <v>2</v>
      </c>
      <c r="I2319" s="72">
        <v>5</v>
      </c>
      <c r="J2319" s="72">
        <v>2</v>
      </c>
      <c r="K2319" s="72">
        <v>3</v>
      </c>
      <c r="L2319" s="72">
        <v>2</v>
      </c>
    </row>
    <row r="2320" spans="4:12" x14ac:dyDescent="0.25">
      <c r="D2320" s="66" t="s">
        <v>32658</v>
      </c>
      <c r="E2320" s="66" t="s">
        <v>7282</v>
      </c>
      <c r="F2320" s="72">
        <v>1</v>
      </c>
      <c r="G2320" s="72">
        <v>3</v>
      </c>
      <c r="H2320" s="72">
        <v>2</v>
      </c>
      <c r="I2320" s="72">
        <v>5</v>
      </c>
      <c r="J2320" s="72">
        <v>2</v>
      </c>
      <c r="K2320" s="72">
        <v>3</v>
      </c>
      <c r="L2320" s="72">
        <v>3</v>
      </c>
    </row>
    <row r="2321" spans="4:12" x14ac:dyDescent="0.25">
      <c r="D2321" s="66" t="s">
        <v>32659</v>
      </c>
      <c r="E2321" s="66" t="s">
        <v>707</v>
      </c>
      <c r="F2321" s="72">
        <v>1</v>
      </c>
      <c r="G2321" s="72">
        <v>3</v>
      </c>
      <c r="H2321" s="72">
        <v>2</v>
      </c>
      <c r="I2321" s="72">
        <v>5</v>
      </c>
      <c r="J2321" s="72">
        <v>2</v>
      </c>
      <c r="K2321" s="72">
        <v>3</v>
      </c>
      <c r="L2321" s="72">
        <v>4</v>
      </c>
    </row>
    <row r="2322" spans="4:12" x14ac:dyDescent="0.25">
      <c r="D2322" s="66" t="s">
        <v>32660</v>
      </c>
      <c r="E2322" s="66" t="s">
        <v>7283</v>
      </c>
      <c r="F2322" s="72">
        <v>1</v>
      </c>
      <c r="G2322" s="72">
        <v>3</v>
      </c>
      <c r="H2322" s="72">
        <v>2</v>
      </c>
      <c r="I2322" s="72">
        <v>5</v>
      </c>
      <c r="J2322" s="72">
        <v>2</v>
      </c>
      <c r="K2322" s="72">
        <v>3</v>
      </c>
      <c r="L2322" s="72">
        <v>5</v>
      </c>
    </row>
    <row r="2323" spans="4:12" x14ac:dyDescent="0.25">
      <c r="D2323" s="66" t="s">
        <v>32661</v>
      </c>
      <c r="E2323" s="66" t="s">
        <v>7284</v>
      </c>
      <c r="F2323" s="72">
        <v>1</v>
      </c>
      <c r="G2323" s="72">
        <v>3</v>
      </c>
      <c r="H2323" s="72">
        <v>2</v>
      </c>
      <c r="I2323" s="72">
        <v>5</v>
      </c>
      <c r="J2323" s="72">
        <v>2</v>
      </c>
      <c r="K2323" s="72">
        <v>3</v>
      </c>
      <c r="L2323" s="72">
        <v>6</v>
      </c>
    </row>
    <row r="2324" spans="4:12" x14ac:dyDescent="0.25">
      <c r="D2324" s="66" t="s">
        <v>32662</v>
      </c>
      <c r="E2324" s="66" t="s">
        <v>708</v>
      </c>
      <c r="F2324" s="72">
        <v>1</v>
      </c>
      <c r="G2324" s="72">
        <v>3</v>
      </c>
      <c r="H2324" s="72">
        <v>2</v>
      </c>
      <c r="I2324" s="72">
        <v>5</v>
      </c>
      <c r="J2324" s="72">
        <v>2</v>
      </c>
      <c r="K2324" s="72">
        <v>3</v>
      </c>
      <c r="L2324" s="72">
        <v>7</v>
      </c>
    </row>
    <row r="2325" spans="4:12" x14ac:dyDescent="0.25">
      <c r="D2325" s="66" t="s">
        <v>32663</v>
      </c>
      <c r="E2325" s="66" t="s">
        <v>709</v>
      </c>
      <c r="F2325" s="72">
        <v>1</v>
      </c>
      <c r="G2325" s="72">
        <v>3</v>
      </c>
      <c r="H2325" s="72">
        <v>2</v>
      </c>
      <c r="I2325" s="72">
        <v>5</v>
      </c>
      <c r="J2325" s="72">
        <v>2</v>
      </c>
      <c r="K2325" s="72">
        <v>4</v>
      </c>
      <c r="L2325" s="72">
        <v>1</v>
      </c>
    </row>
    <row r="2326" spans="4:12" x14ac:dyDescent="0.25">
      <c r="D2326" s="66" t="s">
        <v>32664</v>
      </c>
      <c r="E2326" s="66" t="s">
        <v>7285</v>
      </c>
      <c r="F2326" s="72">
        <v>1</v>
      </c>
      <c r="G2326" s="72">
        <v>3</v>
      </c>
      <c r="H2326" s="72">
        <v>2</v>
      </c>
      <c r="I2326" s="72">
        <v>5</v>
      </c>
      <c r="J2326" s="72">
        <v>2</v>
      </c>
      <c r="K2326" s="72">
        <v>4</v>
      </c>
      <c r="L2326" s="72">
        <v>2</v>
      </c>
    </row>
    <row r="2327" spans="4:12" x14ac:dyDescent="0.25">
      <c r="D2327" s="66" t="s">
        <v>32665</v>
      </c>
      <c r="E2327" s="66" t="s">
        <v>7286</v>
      </c>
      <c r="F2327" s="72">
        <v>1</v>
      </c>
      <c r="G2327" s="72">
        <v>3</v>
      </c>
      <c r="H2327" s="72">
        <v>2</v>
      </c>
      <c r="I2327" s="72">
        <v>5</v>
      </c>
      <c r="J2327" s="72">
        <v>2</v>
      </c>
      <c r="K2327" s="72">
        <v>4</v>
      </c>
      <c r="L2327" s="72">
        <v>3</v>
      </c>
    </row>
    <row r="2328" spans="4:12" x14ac:dyDescent="0.25">
      <c r="D2328" s="66" t="s">
        <v>32666</v>
      </c>
      <c r="E2328" s="66" t="s">
        <v>7287</v>
      </c>
      <c r="F2328" s="72">
        <v>1</v>
      </c>
      <c r="G2328" s="72">
        <v>3</v>
      </c>
      <c r="H2328" s="72">
        <v>2</v>
      </c>
      <c r="I2328" s="72">
        <v>5</v>
      </c>
      <c r="J2328" s="72">
        <v>2</v>
      </c>
      <c r="K2328" s="72">
        <v>4</v>
      </c>
      <c r="L2328" s="72">
        <v>4</v>
      </c>
    </row>
    <row r="2329" spans="4:12" x14ac:dyDescent="0.25">
      <c r="D2329" s="66" t="s">
        <v>32667</v>
      </c>
      <c r="E2329" s="66" t="s">
        <v>7288</v>
      </c>
      <c r="F2329" s="72">
        <v>1</v>
      </c>
      <c r="G2329" s="72">
        <v>3</v>
      </c>
      <c r="H2329" s="72">
        <v>2</v>
      </c>
      <c r="I2329" s="72">
        <v>5</v>
      </c>
      <c r="J2329" s="72">
        <v>2</v>
      </c>
      <c r="K2329" s="72">
        <v>4</v>
      </c>
      <c r="L2329" s="72">
        <v>5</v>
      </c>
    </row>
    <row r="2330" spans="4:12" x14ac:dyDescent="0.25">
      <c r="D2330" s="66" t="s">
        <v>32668</v>
      </c>
      <c r="E2330" s="66" t="s">
        <v>710</v>
      </c>
      <c r="F2330" s="72">
        <v>1</v>
      </c>
      <c r="G2330" s="72">
        <v>3</v>
      </c>
      <c r="H2330" s="72">
        <v>2</v>
      </c>
      <c r="I2330" s="72">
        <v>5</v>
      </c>
      <c r="J2330" s="72">
        <v>2</v>
      </c>
      <c r="K2330" s="72">
        <v>4</v>
      </c>
      <c r="L2330" s="72">
        <v>6</v>
      </c>
    </row>
    <row r="2331" spans="4:12" x14ac:dyDescent="0.25">
      <c r="D2331" s="66" t="s">
        <v>32669</v>
      </c>
      <c r="E2331" s="66" t="s">
        <v>7289</v>
      </c>
      <c r="F2331" s="72">
        <v>1</v>
      </c>
      <c r="G2331" s="72">
        <v>3</v>
      </c>
      <c r="H2331" s="72">
        <v>2</v>
      </c>
      <c r="I2331" s="72">
        <v>5</v>
      </c>
      <c r="J2331" s="72">
        <v>2</v>
      </c>
      <c r="K2331" s="72">
        <v>4</v>
      </c>
      <c r="L2331" s="72">
        <v>7</v>
      </c>
    </row>
    <row r="2332" spans="4:12" x14ac:dyDescent="0.25">
      <c r="D2332" s="66" t="s">
        <v>32670</v>
      </c>
      <c r="E2332" s="66" t="s">
        <v>7290</v>
      </c>
      <c r="F2332" s="72">
        <v>1</v>
      </c>
      <c r="G2332" s="72">
        <v>3</v>
      </c>
      <c r="H2332" s="72">
        <v>2</v>
      </c>
      <c r="I2332" s="72">
        <v>5</v>
      </c>
      <c r="J2332" s="72">
        <v>2</v>
      </c>
      <c r="K2332" s="72">
        <v>4</v>
      </c>
      <c r="L2332" s="72">
        <v>8</v>
      </c>
    </row>
    <row r="2333" spans="4:12" x14ac:dyDescent="0.25">
      <c r="D2333" s="66" t="s">
        <v>32671</v>
      </c>
      <c r="E2333" s="66" t="s">
        <v>711</v>
      </c>
      <c r="F2333" s="72">
        <v>1</v>
      </c>
      <c r="G2333" s="72">
        <v>3</v>
      </c>
      <c r="H2333" s="72">
        <v>2</v>
      </c>
      <c r="I2333" s="72">
        <v>5</v>
      </c>
      <c r="J2333" s="72">
        <v>2</v>
      </c>
      <c r="K2333" s="72">
        <v>4</v>
      </c>
      <c r="L2333" s="72">
        <v>9</v>
      </c>
    </row>
    <row r="2334" spans="4:12" x14ac:dyDescent="0.25">
      <c r="D2334" s="66" t="s">
        <v>32672</v>
      </c>
      <c r="E2334" s="66" t="s">
        <v>7291</v>
      </c>
      <c r="F2334" s="72">
        <v>1</v>
      </c>
      <c r="G2334" s="72">
        <v>3</v>
      </c>
      <c r="H2334" s="72">
        <v>2</v>
      </c>
      <c r="I2334" s="72">
        <v>5</v>
      </c>
      <c r="J2334" s="72">
        <v>2</v>
      </c>
      <c r="K2334" s="72">
        <v>4</v>
      </c>
      <c r="L2334" s="72">
        <v>10</v>
      </c>
    </row>
    <row r="2335" spans="4:12" x14ac:dyDescent="0.25">
      <c r="D2335" s="66" t="s">
        <v>32673</v>
      </c>
      <c r="E2335" s="66" t="s">
        <v>712</v>
      </c>
      <c r="F2335" s="72">
        <v>1</v>
      </c>
      <c r="G2335" s="72">
        <v>3</v>
      </c>
      <c r="H2335" s="72">
        <v>2</v>
      </c>
      <c r="I2335" s="72">
        <v>5</v>
      </c>
      <c r="J2335" s="72">
        <v>2</v>
      </c>
      <c r="K2335" s="72">
        <v>4</v>
      </c>
      <c r="L2335" s="72">
        <v>11</v>
      </c>
    </row>
    <row r="2336" spans="4:12" x14ac:dyDescent="0.25">
      <c r="D2336" s="66" t="s">
        <v>32674</v>
      </c>
      <c r="E2336" s="66" t="s">
        <v>713</v>
      </c>
      <c r="F2336" s="72">
        <v>1</v>
      </c>
      <c r="G2336" s="72">
        <v>3</v>
      </c>
      <c r="H2336" s="72">
        <v>2</v>
      </c>
      <c r="I2336" s="72">
        <v>5</v>
      </c>
      <c r="J2336" s="72">
        <v>2</v>
      </c>
      <c r="K2336" s="72">
        <v>4</v>
      </c>
      <c r="L2336" s="72">
        <v>12</v>
      </c>
    </row>
    <row r="2337" spans="4:12" x14ac:dyDescent="0.25">
      <c r="D2337" s="66" t="s">
        <v>32675</v>
      </c>
      <c r="E2337" s="66" t="s">
        <v>7292</v>
      </c>
      <c r="F2337" s="72">
        <v>1</v>
      </c>
      <c r="G2337" s="72">
        <v>3</v>
      </c>
      <c r="H2337" s="72">
        <v>2</v>
      </c>
      <c r="I2337" s="72">
        <v>5</v>
      </c>
      <c r="J2337" s="72">
        <v>2</v>
      </c>
      <c r="K2337" s="72">
        <v>4</v>
      </c>
      <c r="L2337" s="72">
        <v>13</v>
      </c>
    </row>
    <row r="2338" spans="4:12" x14ac:dyDescent="0.25">
      <c r="D2338" s="66" t="s">
        <v>32676</v>
      </c>
      <c r="E2338" s="66" t="s">
        <v>7293</v>
      </c>
      <c r="F2338" s="72">
        <v>1</v>
      </c>
      <c r="G2338" s="72">
        <v>3</v>
      </c>
      <c r="H2338" s="72">
        <v>2</v>
      </c>
      <c r="I2338" s="72">
        <v>5</v>
      </c>
      <c r="J2338" s="72">
        <v>2</v>
      </c>
      <c r="K2338" s="72">
        <v>4</v>
      </c>
      <c r="L2338" s="72">
        <v>14</v>
      </c>
    </row>
    <row r="2339" spans="4:12" x14ac:dyDescent="0.25">
      <c r="D2339" s="66" t="s">
        <v>32677</v>
      </c>
      <c r="E2339" s="66" t="s">
        <v>7294</v>
      </c>
      <c r="F2339" s="72">
        <v>1</v>
      </c>
      <c r="G2339" s="72">
        <v>3</v>
      </c>
      <c r="H2339" s="72">
        <v>2</v>
      </c>
      <c r="I2339" s="72">
        <v>5</v>
      </c>
      <c r="J2339" s="72">
        <v>2</v>
      </c>
      <c r="K2339" s="72">
        <v>4</v>
      </c>
      <c r="L2339" s="72">
        <v>15</v>
      </c>
    </row>
    <row r="2340" spans="4:12" x14ac:dyDescent="0.25">
      <c r="D2340" s="66" t="s">
        <v>32678</v>
      </c>
      <c r="E2340" s="66" t="s">
        <v>7295</v>
      </c>
      <c r="F2340" s="72">
        <v>1</v>
      </c>
      <c r="G2340" s="72">
        <v>3</v>
      </c>
      <c r="H2340" s="72">
        <v>2</v>
      </c>
      <c r="I2340" s="72">
        <v>5</v>
      </c>
      <c r="J2340" s="72">
        <v>2</v>
      </c>
      <c r="K2340" s="72">
        <v>5</v>
      </c>
      <c r="L2340" s="72">
        <v>1</v>
      </c>
    </row>
    <row r="2341" spans="4:12" x14ac:dyDescent="0.25">
      <c r="D2341" s="66" t="s">
        <v>32679</v>
      </c>
      <c r="E2341" s="66" t="s">
        <v>7296</v>
      </c>
      <c r="F2341" s="72">
        <v>1</v>
      </c>
      <c r="G2341" s="72">
        <v>3</v>
      </c>
      <c r="H2341" s="72">
        <v>2</v>
      </c>
      <c r="I2341" s="72">
        <v>5</v>
      </c>
      <c r="J2341" s="72">
        <v>2</v>
      </c>
      <c r="K2341" s="72">
        <v>5</v>
      </c>
      <c r="L2341" s="72">
        <v>2</v>
      </c>
    </row>
    <row r="2342" spans="4:12" x14ac:dyDescent="0.25">
      <c r="D2342" s="66" t="s">
        <v>32680</v>
      </c>
      <c r="E2342" s="66" t="s">
        <v>714</v>
      </c>
      <c r="F2342" s="72">
        <v>1</v>
      </c>
      <c r="G2342" s="72">
        <v>3</v>
      </c>
      <c r="H2342" s="72">
        <v>2</v>
      </c>
      <c r="I2342" s="72">
        <v>5</v>
      </c>
      <c r="J2342" s="72">
        <v>2</v>
      </c>
      <c r="K2342" s="72">
        <v>5</v>
      </c>
      <c r="L2342" s="72">
        <v>3</v>
      </c>
    </row>
    <row r="2343" spans="4:12" x14ac:dyDescent="0.25">
      <c r="D2343" s="66" t="s">
        <v>32681</v>
      </c>
      <c r="E2343" s="66" t="s">
        <v>715</v>
      </c>
      <c r="F2343" s="72">
        <v>1</v>
      </c>
      <c r="G2343" s="72">
        <v>3</v>
      </c>
      <c r="H2343" s="72">
        <v>2</v>
      </c>
      <c r="I2343" s="72">
        <v>5</v>
      </c>
      <c r="J2343" s="72">
        <v>2</v>
      </c>
      <c r="K2343" s="72">
        <v>5</v>
      </c>
      <c r="L2343" s="72">
        <v>4</v>
      </c>
    </row>
    <row r="2344" spans="4:12" x14ac:dyDescent="0.25">
      <c r="D2344" s="66" t="s">
        <v>32682</v>
      </c>
      <c r="E2344" s="66" t="s">
        <v>7297</v>
      </c>
      <c r="F2344" s="72">
        <v>1</v>
      </c>
      <c r="G2344" s="72">
        <v>3</v>
      </c>
      <c r="H2344" s="72">
        <v>2</v>
      </c>
      <c r="I2344" s="72">
        <v>5</v>
      </c>
      <c r="J2344" s="72">
        <v>2</v>
      </c>
      <c r="K2344" s="72">
        <v>5</v>
      </c>
      <c r="L2344" s="72">
        <v>5</v>
      </c>
    </row>
    <row r="2345" spans="4:12" x14ac:dyDescent="0.25">
      <c r="D2345" s="66" t="s">
        <v>32683</v>
      </c>
      <c r="E2345" s="66" t="s">
        <v>716</v>
      </c>
      <c r="F2345" s="72">
        <v>1</v>
      </c>
      <c r="G2345" s="72">
        <v>3</v>
      </c>
      <c r="H2345" s="72">
        <v>2</v>
      </c>
      <c r="I2345" s="72">
        <v>5</v>
      </c>
      <c r="J2345" s="72">
        <v>2</v>
      </c>
      <c r="K2345" s="72">
        <v>5</v>
      </c>
      <c r="L2345" s="72">
        <v>6</v>
      </c>
    </row>
    <row r="2346" spans="4:12" x14ac:dyDescent="0.25">
      <c r="D2346" s="66" t="s">
        <v>32684</v>
      </c>
      <c r="E2346" s="66" t="s">
        <v>7298</v>
      </c>
      <c r="F2346" s="72">
        <v>1</v>
      </c>
      <c r="G2346" s="72">
        <v>3</v>
      </c>
      <c r="H2346" s="72">
        <v>2</v>
      </c>
      <c r="I2346" s="72">
        <v>5</v>
      </c>
      <c r="J2346" s="72">
        <v>2</v>
      </c>
      <c r="K2346" s="72">
        <v>5</v>
      </c>
      <c r="L2346" s="72">
        <v>7</v>
      </c>
    </row>
    <row r="2347" spans="4:12" x14ac:dyDescent="0.25">
      <c r="D2347" s="66" t="s">
        <v>32685</v>
      </c>
      <c r="E2347" s="66" t="s">
        <v>717</v>
      </c>
      <c r="F2347" s="72">
        <v>1</v>
      </c>
      <c r="G2347" s="72">
        <v>3</v>
      </c>
      <c r="H2347" s="72">
        <v>2</v>
      </c>
      <c r="I2347" s="72">
        <v>5</v>
      </c>
      <c r="J2347" s="72">
        <v>2</v>
      </c>
      <c r="K2347" s="72">
        <v>5</v>
      </c>
      <c r="L2347" s="72">
        <v>8</v>
      </c>
    </row>
    <row r="2348" spans="4:12" x14ac:dyDescent="0.25">
      <c r="D2348" s="66" t="s">
        <v>32686</v>
      </c>
      <c r="E2348" s="66" t="s">
        <v>718</v>
      </c>
      <c r="F2348" s="72">
        <v>1</v>
      </c>
      <c r="G2348" s="72">
        <v>3</v>
      </c>
      <c r="H2348" s="72">
        <v>2</v>
      </c>
      <c r="I2348" s="72">
        <v>5</v>
      </c>
      <c r="J2348" s="72">
        <v>2</v>
      </c>
      <c r="K2348" s="72">
        <v>5</v>
      </c>
      <c r="L2348" s="72">
        <v>9</v>
      </c>
    </row>
    <row r="2349" spans="4:12" x14ac:dyDescent="0.25">
      <c r="D2349" s="66" t="s">
        <v>32687</v>
      </c>
      <c r="E2349" s="66" t="s">
        <v>719</v>
      </c>
      <c r="F2349" s="72">
        <v>1</v>
      </c>
      <c r="G2349" s="72">
        <v>3</v>
      </c>
      <c r="H2349" s="72">
        <v>2</v>
      </c>
      <c r="I2349" s="72">
        <v>5</v>
      </c>
      <c r="J2349" s="72">
        <v>2</v>
      </c>
      <c r="K2349" s="72">
        <v>5</v>
      </c>
      <c r="L2349" s="72">
        <v>10</v>
      </c>
    </row>
    <row r="2350" spans="4:12" x14ac:dyDescent="0.25">
      <c r="D2350" s="66" t="s">
        <v>32688</v>
      </c>
      <c r="E2350" s="66" t="s">
        <v>7299</v>
      </c>
      <c r="F2350" s="72">
        <v>1</v>
      </c>
      <c r="G2350" s="72">
        <v>3</v>
      </c>
      <c r="H2350" s="72">
        <v>2</v>
      </c>
      <c r="I2350" s="72">
        <v>5</v>
      </c>
      <c r="J2350" s="72">
        <v>2</v>
      </c>
      <c r="K2350" s="72">
        <v>5</v>
      </c>
      <c r="L2350" s="72">
        <v>11</v>
      </c>
    </row>
    <row r="2351" spans="4:12" x14ac:dyDescent="0.25">
      <c r="D2351" s="66" t="s">
        <v>32689</v>
      </c>
      <c r="E2351" s="66" t="s">
        <v>7300</v>
      </c>
      <c r="F2351" s="72">
        <v>1</v>
      </c>
      <c r="G2351" s="72">
        <v>3</v>
      </c>
      <c r="H2351" s="72">
        <v>2</v>
      </c>
      <c r="I2351" s="72">
        <v>5</v>
      </c>
      <c r="J2351" s="72">
        <v>2</v>
      </c>
      <c r="K2351" s="72">
        <v>5</v>
      </c>
      <c r="L2351" s="72">
        <v>12</v>
      </c>
    </row>
    <row r="2352" spans="4:12" x14ac:dyDescent="0.25">
      <c r="D2352" s="66" t="s">
        <v>32690</v>
      </c>
      <c r="E2352" s="66" t="s">
        <v>720</v>
      </c>
      <c r="F2352" s="72">
        <v>1</v>
      </c>
      <c r="G2352" s="72">
        <v>3</v>
      </c>
      <c r="H2352" s="72">
        <v>2</v>
      </c>
      <c r="I2352" s="72">
        <v>5</v>
      </c>
      <c r="J2352" s="72">
        <v>2</v>
      </c>
      <c r="K2352" s="72">
        <v>5</v>
      </c>
      <c r="L2352" s="72">
        <v>13</v>
      </c>
    </row>
    <row r="2353" spans="4:12" x14ac:dyDescent="0.25">
      <c r="D2353" s="66" t="s">
        <v>32691</v>
      </c>
      <c r="E2353" s="66" t="s">
        <v>7301</v>
      </c>
      <c r="F2353" s="72">
        <v>1</v>
      </c>
      <c r="G2353" s="72">
        <v>3</v>
      </c>
      <c r="H2353" s="72">
        <v>2</v>
      </c>
      <c r="I2353" s="72">
        <v>5</v>
      </c>
      <c r="J2353" s="72">
        <v>2</v>
      </c>
      <c r="K2353" s="72">
        <v>5</v>
      </c>
      <c r="L2353" s="72">
        <v>14</v>
      </c>
    </row>
    <row r="2354" spans="4:12" x14ac:dyDescent="0.25">
      <c r="D2354" s="66" t="s">
        <v>32692</v>
      </c>
      <c r="E2354" s="66" t="s">
        <v>7302</v>
      </c>
      <c r="F2354" s="72">
        <v>1</v>
      </c>
      <c r="G2354" s="72">
        <v>3</v>
      </c>
      <c r="H2354" s="72">
        <v>2</v>
      </c>
      <c r="I2354" s="72">
        <v>5</v>
      </c>
      <c r="J2354" s="72">
        <v>2</v>
      </c>
      <c r="K2354" s="72">
        <v>5</v>
      </c>
      <c r="L2354" s="72">
        <v>15</v>
      </c>
    </row>
    <row r="2355" spans="4:12" x14ac:dyDescent="0.25">
      <c r="D2355" s="66" t="s">
        <v>32693</v>
      </c>
      <c r="E2355" s="66" t="s">
        <v>7303</v>
      </c>
      <c r="F2355" s="72">
        <v>1</v>
      </c>
      <c r="G2355" s="72">
        <v>3</v>
      </c>
      <c r="H2355" s="72">
        <v>2</v>
      </c>
      <c r="I2355" s="72">
        <v>5</v>
      </c>
      <c r="J2355" s="72">
        <v>2</v>
      </c>
      <c r="K2355" s="72">
        <v>5</v>
      </c>
      <c r="L2355" s="72">
        <v>16</v>
      </c>
    </row>
    <row r="2356" spans="4:12" x14ac:dyDescent="0.25">
      <c r="D2356" s="66" t="s">
        <v>32694</v>
      </c>
      <c r="E2356" s="66" t="s">
        <v>2415</v>
      </c>
      <c r="F2356" s="72">
        <v>1</v>
      </c>
      <c r="G2356" s="72">
        <v>3</v>
      </c>
      <c r="H2356" s="72">
        <v>2</v>
      </c>
      <c r="I2356" s="72">
        <v>5</v>
      </c>
      <c r="J2356" s="72">
        <v>2</v>
      </c>
      <c r="K2356" s="72">
        <v>5</v>
      </c>
      <c r="L2356" s="72">
        <v>17</v>
      </c>
    </row>
    <row r="2357" spans="4:12" x14ac:dyDescent="0.25">
      <c r="D2357" s="66" t="s">
        <v>32695</v>
      </c>
      <c r="E2357" s="66" t="s">
        <v>1198</v>
      </c>
      <c r="F2357" s="72">
        <v>1</v>
      </c>
      <c r="G2357" s="72">
        <v>3</v>
      </c>
      <c r="H2357" s="72">
        <v>2</v>
      </c>
      <c r="I2357" s="72">
        <v>5</v>
      </c>
      <c r="J2357" s="72">
        <v>2</v>
      </c>
      <c r="K2357" s="72">
        <v>5</v>
      </c>
      <c r="L2357" s="72">
        <v>18</v>
      </c>
    </row>
    <row r="2358" spans="4:12" x14ac:dyDescent="0.25">
      <c r="D2358" s="66" t="s">
        <v>32696</v>
      </c>
      <c r="E2358" s="66" t="s">
        <v>939</v>
      </c>
      <c r="F2358" s="72">
        <v>1</v>
      </c>
      <c r="G2358" s="72">
        <v>3</v>
      </c>
      <c r="H2358" s="72">
        <v>2</v>
      </c>
      <c r="I2358" s="72">
        <v>5</v>
      </c>
      <c r="J2358" s="72">
        <v>2</v>
      </c>
      <c r="K2358" s="72">
        <v>5</v>
      </c>
      <c r="L2358" s="72">
        <v>19</v>
      </c>
    </row>
    <row r="2359" spans="4:12" x14ac:dyDescent="0.25">
      <c r="D2359" s="66" t="s">
        <v>32697</v>
      </c>
      <c r="E2359" s="66" t="s">
        <v>7304</v>
      </c>
      <c r="F2359" s="72">
        <v>1</v>
      </c>
      <c r="G2359" s="72">
        <v>3</v>
      </c>
      <c r="H2359" s="72">
        <v>2</v>
      </c>
      <c r="I2359" s="72">
        <v>5</v>
      </c>
      <c r="J2359" s="72">
        <v>2</v>
      </c>
      <c r="K2359" s="72">
        <v>5</v>
      </c>
      <c r="L2359" s="72">
        <v>20</v>
      </c>
    </row>
    <row r="2360" spans="4:12" x14ac:dyDescent="0.25">
      <c r="D2360" s="66" t="s">
        <v>32698</v>
      </c>
      <c r="E2360" s="66" t="s">
        <v>7305</v>
      </c>
      <c r="F2360" s="72">
        <v>1</v>
      </c>
      <c r="G2360" s="72">
        <v>3</v>
      </c>
      <c r="H2360" s="72">
        <v>2</v>
      </c>
      <c r="I2360" s="72">
        <v>5</v>
      </c>
      <c r="J2360" s="72">
        <v>2</v>
      </c>
      <c r="K2360" s="72">
        <v>5</v>
      </c>
      <c r="L2360" s="72">
        <v>21</v>
      </c>
    </row>
    <row r="2361" spans="4:12" x14ac:dyDescent="0.25">
      <c r="D2361" s="66" t="s">
        <v>32699</v>
      </c>
      <c r="E2361" s="66" t="s">
        <v>7306</v>
      </c>
      <c r="F2361" s="72">
        <v>1</v>
      </c>
      <c r="G2361" s="72">
        <v>3</v>
      </c>
      <c r="H2361" s="72">
        <v>2</v>
      </c>
      <c r="I2361" s="72">
        <v>5</v>
      </c>
      <c r="J2361" s="72">
        <v>2</v>
      </c>
      <c r="K2361" s="72">
        <v>5</v>
      </c>
      <c r="L2361" s="72">
        <v>22</v>
      </c>
    </row>
    <row r="2362" spans="4:12" x14ac:dyDescent="0.25">
      <c r="D2362" s="66" t="s">
        <v>32700</v>
      </c>
      <c r="E2362" s="66" t="s">
        <v>7307</v>
      </c>
      <c r="F2362" s="72">
        <v>1</v>
      </c>
      <c r="G2362" s="72">
        <v>3</v>
      </c>
      <c r="H2362" s="72">
        <v>2</v>
      </c>
      <c r="I2362" s="72">
        <v>5</v>
      </c>
      <c r="J2362" s="72">
        <v>2</v>
      </c>
      <c r="K2362" s="72">
        <v>5</v>
      </c>
      <c r="L2362" s="72">
        <v>23</v>
      </c>
    </row>
    <row r="2363" spans="4:12" x14ac:dyDescent="0.25">
      <c r="D2363" s="66" t="s">
        <v>32701</v>
      </c>
      <c r="E2363" s="66" t="s">
        <v>7308</v>
      </c>
      <c r="F2363" s="72">
        <v>1</v>
      </c>
      <c r="G2363" s="72">
        <v>3</v>
      </c>
      <c r="H2363" s="72">
        <v>2</v>
      </c>
      <c r="I2363" s="72">
        <v>5</v>
      </c>
      <c r="J2363" s="72">
        <v>2</v>
      </c>
      <c r="K2363" s="72">
        <v>5</v>
      </c>
      <c r="L2363" s="72">
        <v>24</v>
      </c>
    </row>
    <row r="2364" spans="4:12" x14ac:dyDescent="0.25">
      <c r="D2364" s="66" t="s">
        <v>32702</v>
      </c>
      <c r="E2364" s="66" t="s">
        <v>7309</v>
      </c>
      <c r="F2364" s="72">
        <v>1</v>
      </c>
      <c r="G2364" s="72">
        <v>3</v>
      </c>
      <c r="H2364" s="72">
        <v>2</v>
      </c>
      <c r="I2364" s="72">
        <v>5</v>
      </c>
      <c r="J2364" s="72">
        <v>2</v>
      </c>
      <c r="K2364" s="72">
        <v>5</v>
      </c>
      <c r="L2364" s="72">
        <v>25</v>
      </c>
    </row>
    <row r="2365" spans="4:12" x14ac:dyDescent="0.25">
      <c r="D2365" s="66" t="s">
        <v>32703</v>
      </c>
      <c r="E2365" s="66" t="s">
        <v>7310</v>
      </c>
      <c r="F2365" s="72">
        <v>1</v>
      </c>
      <c r="G2365" s="72">
        <v>3</v>
      </c>
      <c r="H2365" s="72">
        <v>2</v>
      </c>
      <c r="I2365" s="72">
        <v>5</v>
      </c>
      <c r="J2365" s="72">
        <v>2</v>
      </c>
      <c r="K2365" s="72">
        <v>5</v>
      </c>
      <c r="L2365" s="72">
        <v>26</v>
      </c>
    </row>
    <row r="2366" spans="4:12" x14ac:dyDescent="0.25">
      <c r="D2366" s="66" t="s">
        <v>32704</v>
      </c>
      <c r="E2366" s="66" t="s">
        <v>722</v>
      </c>
      <c r="F2366" s="72">
        <v>1</v>
      </c>
      <c r="G2366" s="72">
        <v>3</v>
      </c>
      <c r="H2366" s="72">
        <v>2</v>
      </c>
      <c r="I2366" s="72">
        <v>5</v>
      </c>
      <c r="J2366" s="72">
        <v>2</v>
      </c>
      <c r="K2366" s="72">
        <v>6</v>
      </c>
      <c r="L2366" s="72">
        <v>1</v>
      </c>
    </row>
    <row r="2367" spans="4:12" x14ac:dyDescent="0.25">
      <c r="D2367" s="66" t="s">
        <v>32705</v>
      </c>
      <c r="E2367" s="66" t="s">
        <v>723</v>
      </c>
      <c r="F2367" s="72">
        <v>1</v>
      </c>
      <c r="G2367" s="72">
        <v>3</v>
      </c>
      <c r="H2367" s="72">
        <v>2</v>
      </c>
      <c r="I2367" s="72">
        <v>5</v>
      </c>
      <c r="J2367" s="72">
        <v>2</v>
      </c>
      <c r="K2367" s="72">
        <v>6</v>
      </c>
      <c r="L2367" s="72">
        <v>2</v>
      </c>
    </row>
    <row r="2368" spans="4:12" x14ac:dyDescent="0.25">
      <c r="D2368" s="66" t="s">
        <v>32706</v>
      </c>
      <c r="E2368" s="66" t="s">
        <v>7311</v>
      </c>
      <c r="F2368" s="72">
        <v>1</v>
      </c>
      <c r="G2368" s="72">
        <v>3</v>
      </c>
      <c r="H2368" s="72">
        <v>2</v>
      </c>
      <c r="I2368" s="72">
        <v>5</v>
      </c>
      <c r="J2368" s="72">
        <v>2</v>
      </c>
      <c r="K2368" s="72">
        <v>6</v>
      </c>
      <c r="L2368" s="72">
        <v>3</v>
      </c>
    </row>
    <row r="2369" spans="4:12" x14ac:dyDescent="0.25">
      <c r="D2369" s="66" t="s">
        <v>32707</v>
      </c>
      <c r="E2369" s="66" t="s">
        <v>7312</v>
      </c>
      <c r="F2369" s="72">
        <v>1</v>
      </c>
      <c r="G2369" s="72">
        <v>3</v>
      </c>
      <c r="H2369" s="72">
        <v>2</v>
      </c>
      <c r="I2369" s="72">
        <v>5</v>
      </c>
      <c r="J2369" s="72">
        <v>2</v>
      </c>
      <c r="K2369" s="72">
        <v>6</v>
      </c>
      <c r="L2369" s="72">
        <v>4</v>
      </c>
    </row>
    <row r="2370" spans="4:12" x14ac:dyDescent="0.25">
      <c r="D2370" s="66" t="s">
        <v>32708</v>
      </c>
      <c r="E2370" s="66" t="s">
        <v>724</v>
      </c>
      <c r="F2370" s="72">
        <v>1</v>
      </c>
      <c r="G2370" s="72">
        <v>3</v>
      </c>
      <c r="H2370" s="72">
        <v>2</v>
      </c>
      <c r="I2370" s="72">
        <v>5</v>
      </c>
      <c r="J2370" s="72">
        <v>2</v>
      </c>
      <c r="K2370" s="72">
        <v>6</v>
      </c>
      <c r="L2370" s="72">
        <v>5</v>
      </c>
    </row>
    <row r="2371" spans="4:12" x14ac:dyDescent="0.25">
      <c r="D2371" s="66" t="s">
        <v>32709</v>
      </c>
      <c r="E2371" s="66" t="s">
        <v>725</v>
      </c>
      <c r="F2371" s="72">
        <v>1</v>
      </c>
      <c r="G2371" s="72">
        <v>3</v>
      </c>
      <c r="H2371" s="72">
        <v>2</v>
      </c>
      <c r="I2371" s="72">
        <v>5</v>
      </c>
      <c r="J2371" s="72">
        <v>2</v>
      </c>
      <c r="K2371" s="72">
        <v>6</v>
      </c>
      <c r="L2371" s="72">
        <v>6</v>
      </c>
    </row>
    <row r="2372" spans="4:12" x14ac:dyDescent="0.25">
      <c r="D2372" s="66" t="s">
        <v>32710</v>
      </c>
      <c r="E2372" s="66" t="s">
        <v>938</v>
      </c>
      <c r="F2372" s="72">
        <v>1</v>
      </c>
      <c r="G2372" s="72">
        <v>3</v>
      </c>
      <c r="H2372" s="72">
        <v>2</v>
      </c>
      <c r="I2372" s="72">
        <v>5</v>
      </c>
      <c r="J2372" s="72">
        <v>2</v>
      </c>
      <c r="K2372" s="72">
        <v>6</v>
      </c>
      <c r="L2372" s="72">
        <v>7</v>
      </c>
    </row>
    <row r="2373" spans="4:12" x14ac:dyDescent="0.25">
      <c r="D2373" s="66" t="s">
        <v>32711</v>
      </c>
      <c r="E2373" s="66" t="s">
        <v>726</v>
      </c>
      <c r="F2373" s="72">
        <v>1</v>
      </c>
      <c r="G2373" s="72">
        <v>3</v>
      </c>
      <c r="H2373" s="72">
        <v>2</v>
      </c>
      <c r="I2373" s="72">
        <v>5</v>
      </c>
      <c r="J2373" s="72">
        <v>2</v>
      </c>
      <c r="K2373" s="72">
        <v>6</v>
      </c>
      <c r="L2373" s="72">
        <v>8</v>
      </c>
    </row>
    <row r="2374" spans="4:12" x14ac:dyDescent="0.25">
      <c r="D2374" s="66" t="s">
        <v>32712</v>
      </c>
      <c r="E2374" s="66" t="s">
        <v>7313</v>
      </c>
      <c r="F2374" s="72">
        <v>1</v>
      </c>
      <c r="G2374" s="72">
        <v>3</v>
      </c>
      <c r="H2374" s="72">
        <v>2</v>
      </c>
      <c r="I2374" s="72">
        <v>5</v>
      </c>
      <c r="J2374" s="72">
        <v>2</v>
      </c>
      <c r="K2374" s="72">
        <v>6</v>
      </c>
      <c r="L2374" s="72">
        <v>9</v>
      </c>
    </row>
    <row r="2375" spans="4:12" x14ac:dyDescent="0.25">
      <c r="D2375" s="66" t="s">
        <v>32713</v>
      </c>
      <c r="E2375" s="66" t="s">
        <v>727</v>
      </c>
      <c r="F2375" s="72">
        <v>1</v>
      </c>
      <c r="G2375" s="72">
        <v>3</v>
      </c>
      <c r="H2375" s="72">
        <v>2</v>
      </c>
      <c r="I2375" s="72">
        <v>5</v>
      </c>
      <c r="J2375" s="72">
        <v>2</v>
      </c>
      <c r="K2375" s="72">
        <v>6</v>
      </c>
      <c r="L2375" s="72">
        <v>10</v>
      </c>
    </row>
    <row r="2376" spans="4:12" x14ac:dyDescent="0.25">
      <c r="D2376" s="66" t="s">
        <v>32714</v>
      </c>
      <c r="E2376" s="66" t="s">
        <v>728</v>
      </c>
      <c r="F2376" s="72">
        <v>1</v>
      </c>
      <c r="G2376" s="72">
        <v>3</v>
      </c>
      <c r="H2376" s="72">
        <v>2</v>
      </c>
      <c r="I2376" s="72">
        <v>5</v>
      </c>
      <c r="J2376" s="72">
        <v>2</v>
      </c>
      <c r="K2376" s="72">
        <v>6</v>
      </c>
      <c r="L2376" s="72">
        <v>11</v>
      </c>
    </row>
    <row r="2377" spans="4:12" x14ac:dyDescent="0.25">
      <c r="D2377" s="66" t="s">
        <v>32715</v>
      </c>
      <c r="E2377" s="66" t="s">
        <v>7314</v>
      </c>
      <c r="F2377" s="72">
        <v>1</v>
      </c>
      <c r="G2377" s="72">
        <v>3</v>
      </c>
      <c r="H2377" s="72">
        <v>2</v>
      </c>
      <c r="I2377" s="72">
        <v>5</v>
      </c>
      <c r="J2377" s="72">
        <v>2</v>
      </c>
      <c r="K2377" s="72">
        <v>6</v>
      </c>
      <c r="L2377" s="72">
        <v>12</v>
      </c>
    </row>
    <row r="2378" spans="4:12" x14ac:dyDescent="0.25">
      <c r="D2378" s="66" t="s">
        <v>32716</v>
      </c>
      <c r="E2378" s="66" t="s">
        <v>729</v>
      </c>
      <c r="F2378" s="72">
        <v>1</v>
      </c>
      <c r="G2378" s="72">
        <v>3</v>
      </c>
      <c r="H2378" s="72">
        <v>2</v>
      </c>
      <c r="I2378" s="72">
        <v>5</v>
      </c>
      <c r="J2378" s="72">
        <v>2</v>
      </c>
      <c r="K2378" s="72">
        <v>6</v>
      </c>
      <c r="L2378" s="72">
        <v>13</v>
      </c>
    </row>
    <row r="2379" spans="4:12" x14ac:dyDescent="0.25">
      <c r="D2379" s="66" t="s">
        <v>32717</v>
      </c>
      <c r="E2379" s="66" t="s">
        <v>730</v>
      </c>
      <c r="F2379" s="72">
        <v>1</v>
      </c>
      <c r="G2379" s="72">
        <v>3</v>
      </c>
      <c r="H2379" s="72">
        <v>2</v>
      </c>
      <c r="I2379" s="72">
        <v>5</v>
      </c>
      <c r="J2379" s="72">
        <v>2</v>
      </c>
      <c r="K2379" s="72">
        <v>6</v>
      </c>
      <c r="L2379" s="72">
        <v>14</v>
      </c>
    </row>
    <row r="2380" spans="4:12" x14ac:dyDescent="0.25">
      <c r="D2380" s="66" t="s">
        <v>32718</v>
      </c>
      <c r="E2380" s="66" t="s">
        <v>731</v>
      </c>
      <c r="F2380" s="72">
        <v>1</v>
      </c>
      <c r="G2380" s="72">
        <v>3</v>
      </c>
      <c r="H2380" s="72">
        <v>2</v>
      </c>
      <c r="I2380" s="72">
        <v>5</v>
      </c>
      <c r="J2380" s="72">
        <v>2</v>
      </c>
      <c r="K2380" s="72">
        <v>6</v>
      </c>
      <c r="L2380" s="72">
        <v>15</v>
      </c>
    </row>
    <row r="2381" spans="4:12" x14ac:dyDescent="0.25">
      <c r="D2381" s="66" t="s">
        <v>32719</v>
      </c>
      <c r="E2381" s="66" t="s">
        <v>732</v>
      </c>
      <c r="F2381" s="72">
        <v>1</v>
      </c>
      <c r="G2381" s="72">
        <v>3</v>
      </c>
      <c r="H2381" s="72">
        <v>2</v>
      </c>
      <c r="I2381" s="72">
        <v>5</v>
      </c>
      <c r="J2381" s="72">
        <v>2</v>
      </c>
      <c r="K2381" s="72">
        <v>6</v>
      </c>
      <c r="L2381" s="72">
        <v>16</v>
      </c>
    </row>
    <row r="2382" spans="4:12" x14ac:dyDescent="0.25">
      <c r="D2382" s="66" t="s">
        <v>32720</v>
      </c>
      <c r="E2382" s="66" t="s">
        <v>733</v>
      </c>
      <c r="F2382" s="72">
        <v>1</v>
      </c>
      <c r="G2382" s="72">
        <v>3</v>
      </c>
      <c r="H2382" s="72">
        <v>2</v>
      </c>
      <c r="I2382" s="72">
        <v>5</v>
      </c>
      <c r="J2382" s="72">
        <v>2</v>
      </c>
      <c r="K2382" s="72">
        <v>6</v>
      </c>
      <c r="L2382" s="72">
        <v>17</v>
      </c>
    </row>
    <row r="2383" spans="4:12" x14ac:dyDescent="0.25">
      <c r="D2383" s="66" t="s">
        <v>32721</v>
      </c>
      <c r="E2383" s="66" t="s">
        <v>734</v>
      </c>
      <c r="F2383" s="72">
        <v>1</v>
      </c>
      <c r="G2383" s="72">
        <v>3</v>
      </c>
      <c r="H2383" s="72">
        <v>2</v>
      </c>
      <c r="I2383" s="72">
        <v>5</v>
      </c>
      <c r="J2383" s="72">
        <v>2</v>
      </c>
      <c r="K2383" s="72">
        <v>6</v>
      </c>
      <c r="L2383" s="72">
        <v>18</v>
      </c>
    </row>
    <row r="2384" spans="4:12" x14ac:dyDescent="0.25">
      <c r="D2384" s="66" t="s">
        <v>32722</v>
      </c>
      <c r="E2384" s="66" t="s">
        <v>7315</v>
      </c>
      <c r="F2384" s="72">
        <v>1</v>
      </c>
      <c r="G2384" s="72">
        <v>3</v>
      </c>
      <c r="H2384" s="72">
        <v>2</v>
      </c>
      <c r="I2384" s="72">
        <v>5</v>
      </c>
      <c r="J2384" s="72">
        <v>2</v>
      </c>
      <c r="K2384" s="72">
        <v>6</v>
      </c>
      <c r="L2384" s="72">
        <v>19</v>
      </c>
    </row>
    <row r="2385" spans="4:12" x14ac:dyDescent="0.25">
      <c r="D2385" s="66" t="s">
        <v>32723</v>
      </c>
      <c r="E2385" s="66" t="s">
        <v>7316</v>
      </c>
      <c r="F2385" s="72">
        <v>1</v>
      </c>
      <c r="G2385" s="72">
        <v>3</v>
      </c>
      <c r="H2385" s="72">
        <v>2</v>
      </c>
      <c r="I2385" s="72">
        <v>5</v>
      </c>
      <c r="J2385" s="72">
        <v>2</v>
      </c>
      <c r="K2385" s="72">
        <v>6</v>
      </c>
      <c r="L2385" s="72">
        <v>20</v>
      </c>
    </row>
    <row r="2386" spans="4:12" x14ac:dyDescent="0.25">
      <c r="D2386" s="66" t="s">
        <v>32724</v>
      </c>
      <c r="E2386" s="66" t="s">
        <v>736</v>
      </c>
      <c r="F2386" s="72">
        <v>1</v>
      </c>
      <c r="G2386" s="72">
        <v>3</v>
      </c>
      <c r="H2386" s="72">
        <v>2</v>
      </c>
      <c r="I2386" s="72">
        <v>5</v>
      </c>
      <c r="J2386" s="72">
        <v>2</v>
      </c>
      <c r="K2386" s="72">
        <v>6</v>
      </c>
      <c r="L2386" s="72">
        <v>21</v>
      </c>
    </row>
    <row r="2387" spans="4:12" x14ac:dyDescent="0.25">
      <c r="D2387" s="66" t="s">
        <v>32725</v>
      </c>
      <c r="E2387" s="66" t="s">
        <v>7317</v>
      </c>
      <c r="F2387" s="72">
        <v>1</v>
      </c>
      <c r="G2387" s="72">
        <v>3</v>
      </c>
      <c r="H2387" s="72">
        <v>2</v>
      </c>
      <c r="I2387" s="72">
        <v>5</v>
      </c>
      <c r="J2387" s="72">
        <v>2</v>
      </c>
      <c r="K2387" s="72">
        <v>6</v>
      </c>
      <c r="L2387" s="72">
        <v>22</v>
      </c>
    </row>
    <row r="2388" spans="4:12" x14ac:dyDescent="0.25">
      <c r="D2388" s="66" t="s">
        <v>32726</v>
      </c>
      <c r="E2388" s="66" t="s">
        <v>738</v>
      </c>
      <c r="F2388" s="72">
        <v>1</v>
      </c>
      <c r="G2388" s="72">
        <v>3</v>
      </c>
      <c r="H2388" s="72">
        <v>2</v>
      </c>
      <c r="I2388" s="72">
        <v>5</v>
      </c>
      <c r="J2388" s="72">
        <v>2</v>
      </c>
      <c r="K2388" s="72">
        <v>6</v>
      </c>
      <c r="L2388" s="72">
        <v>23</v>
      </c>
    </row>
    <row r="2389" spans="4:12" x14ac:dyDescent="0.25">
      <c r="D2389" s="66" t="s">
        <v>32727</v>
      </c>
      <c r="E2389" s="66" t="s">
        <v>739</v>
      </c>
      <c r="F2389" s="72">
        <v>1</v>
      </c>
      <c r="G2389" s="72">
        <v>3</v>
      </c>
      <c r="H2389" s="72">
        <v>2</v>
      </c>
      <c r="I2389" s="72">
        <v>5</v>
      </c>
      <c r="J2389" s="72">
        <v>2</v>
      </c>
      <c r="K2389" s="72">
        <v>6</v>
      </c>
      <c r="L2389" s="72">
        <v>24</v>
      </c>
    </row>
    <row r="2390" spans="4:12" x14ac:dyDescent="0.25">
      <c r="D2390" s="66" t="s">
        <v>32728</v>
      </c>
      <c r="E2390" s="66" t="s">
        <v>740</v>
      </c>
      <c r="F2390" s="72">
        <v>1</v>
      </c>
      <c r="G2390" s="72">
        <v>3</v>
      </c>
      <c r="H2390" s="72">
        <v>2</v>
      </c>
      <c r="I2390" s="72">
        <v>5</v>
      </c>
      <c r="J2390" s="72">
        <v>2</v>
      </c>
      <c r="K2390" s="72">
        <v>6</v>
      </c>
      <c r="L2390" s="72">
        <v>25</v>
      </c>
    </row>
    <row r="2391" spans="4:12" x14ac:dyDescent="0.25">
      <c r="D2391" s="66" t="s">
        <v>32729</v>
      </c>
      <c r="E2391" s="66" t="s">
        <v>741</v>
      </c>
      <c r="F2391" s="72">
        <v>1</v>
      </c>
      <c r="G2391" s="72">
        <v>3</v>
      </c>
      <c r="H2391" s="72">
        <v>2</v>
      </c>
      <c r="I2391" s="72">
        <v>5</v>
      </c>
      <c r="J2391" s="72">
        <v>2</v>
      </c>
      <c r="K2391" s="72">
        <v>6</v>
      </c>
      <c r="L2391" s="72">
        <v>26</v>
      </c>
    </row>
    <row r="2392" spans="4:12" x14ac:dyDescent="0.25">
      <c r="D2392" s="66" t="s">
        <v>32730</v>
      </c>
      <c r="E2392" s="66" t="s">
        <v>742</v>
      </c>
      <c r="F2392" s="72">
        <v>1</v>
      </c>
      <c r="G2392" s="72">
        <v>3</v>
      </c>
      <c r="H2392" s="72">
        <v>2</v>
      </c>
      <c r="I2392" s="72">
        <v>5</v>
      </c>
      <c r="J2392" s="72">
        <v>2</v>
      </c>
      <c r="K2392" s="72">
        <v>6</v>
      </c>
      <c r="L2392" s="72">
        <v>27</v>
      </c>
    </row>
    <row r="2393" spans="4:12" x14ac:dyDescent="0.25">
      <c r="D2393" s="66" t="s">
        <v>32731</v>
      </c>
      <c r="E2393" s="66" t="s">
        <v>743</v>
      </c>
      <c r="F2393" s="72">
        <v>1</v>
      </c>
      <c r="G2393" s="72">
        <v>3</v>
      </c>
      <c r="H2393" s="72">
        <v>2</v>
      </c>
      <c r="I2393" s="72">
        <v>5</v>
      </c>
      <c r="J2393" s="72">
        <v>2</v>
      </c>
      <c r="K2393" s="72">
        <v>6</v>
      </c>
      <c r="L2393" s="72">
        <v>28</v>
      </c>
    </row>
    <row r="2394" spans="4:12" x14ac:dyDescent="0.25">
      <c r="D2394" s="66" t="s">
        <v>32732</v>
      </c>
      <c r="E2394" s="66" t="s">
        <v>7318</v>
      </c>
      <c r="F2394" s="72">
        <v>1</v>
      </c>
      <c r="G2394" s="72">
        <v>3</v>
      </c>
      <c r="H2394" s="72">
        <v>2</v>
      </c>
      <c r="I2394" s="72">
        <v>5</v>
      </c>
      <c r="J2394" s="72">
        <v>2</v>
      </c>
      <c r="K2394" s="72">
        <v>6</v>
      </c>
      <c r="L2394" s="72">
        <v>29</v>
      </c>
    </row>
    <row r="2395" spans="4:12" x14ac:dyDescent="0.25">
      <c r="D2395" s="66" t="s">
        <v>32733</v>
      </c>
      <c r="E2395" s="66" t="s">
        <v>7319</v>
      </c>
      <c r="F2395" s="72">
        <v>1</v>
      </c>
      <c r="G2395" s="72">
        <v>3</v>
      </c>
      <c r="H2395" s="72">
        <v>2</v>
      </c>
      <c r="I2395" s="72">
        <v>5</v>
      </c>
      <c r="J2395" s="72">
        <v>2</v>
      </c>
      <c r="K2395" s="72">
        <v>6</v>
      </c>
      <c r="L2395" s="72">
        <v>30</v>
      </c>
    </row>
    <row r="2396" spans="4:12" x14ac:dyDescent="0.25">
      <c r="D2396" s="66" t="s">
        <v>32734</v>
      </c>
      <c r="E2396" s="66" t="s">
        <v>7320</v>
      </c>
      <c r="F2396" s="72">
        <v>1</v>
      </c>
      <c r="G2396" s="72">
        <v>3</v>
      </c>
      <c r="H2396" s="72">
        <v>2</v>
      </c>
      <c r="I2396" s="72">
        <v>5</v>
      </c>
      <c r="J2396" s="72">
        <v>2</v>
      </c>
      <c r="K2396" s="72">
        <v>6</v>
      </c>
      <c r="L2396" s="72">
        <v>31</v>
      </c>
    </row>
    <row r="2397" spans="4:12" x14ac:dyDescent="0.25">
      <c r="D2397" s="66" t="s">
        <v>32735</v>
      </c>
      <c r="E2397" s="66" t="s">
        <v>744</v>
      </c>
      <c r="F2397" s="72">
        <v>1</v>
      </c>
      <c r="G2397" s="72">
        <v>3</v>
      </c>
      <c r="H2397" s="72">
        <v>2</v>
      </c>
      <c r="I2397" s="72">
        <v>5</v>
      </c>
      <c r="J2397" s="72">
        <v>2</v>
      </c>
      <c r="K2397" s="72">
        <v>6</v>
      </c>
      <c r="L2397" s="72">
        <v>32</v>
      </c>
    </row>
    <row r="2398" spans="4:12" x14ac:dyDescent="0.25">
      <c r="D2398" s="66" t="s">
        <v>32736</v>
      </c>
      <c r="E2398" s="66" t="s">
        <v>745</v>
      </c>
      <c r="F2398" s="72">
        <v>1</v>
      </c>
      <c r="G2398" s="72">
        <v>3</v>
      </c>
      <c r="H2398" s="72">
        <v>2</v>
      </c>
      <c r="I2398" s="72">
        <v>5</v>
      </c>
      <c r="J2398" s="72">
        <v>2</v>
      </c>
      <c r="K2398" s="72">
        <v>6</v>
      </c>
      <c r="L2398" s="72">
        <v>33</v>
      </c>
    </row>
    <row r="2399" spans="4:12" x14ac:dyDescent="0.25">
      <c r="D2399" s="66" t="s">
        <v>32737</v>
      </c>
      <c r="E2399" s="66" t="s">
        <v>7321</v>
      </c>
      <c r="F2399" s="72">
        <v>1</v>
      </c>
      <c r="G2399" s="72">
        <v>3</v>
      </c>
      <c r="H2399" s="72">
        <v>2</v>
      </c>
      <c r="I2399" s="72">
        <v>5</v>
      </c>
      <c r="J2399" s="72">
        <v>2</v>
      </c>
      <c r="K2399" s="72">
        <v>6</v>
      </c>
      <c r="L2399" s="72">
        <v>34</v>
      </c>
    </row>
    <row r="2400" spans="4:12" x14ac:dyDescent="0.25">
      <c r="D2400" s="66" t="s">
        <v>32738</v>
      </c>
      <c r="E2400" s="66" t="s">
        <v>746</v>
      </c>
      <c r="F2400" s="72">
        <v>1</v>
      </c>
      <c r="G2400" s="72">
        <v>3</v>
      </c>
      <c r="H2400" s="72">
        <v>2</v>
      </c>
      <c r="I2400" s="72">
        <v>5</v>
      </c>
      <c r="J2400" s="72">
        <v>2</v>
      </c>
      <c r="K2400" s="72">
        <v>6</v>
      </c>
      <c r="L2400" s="72">
        <v>35</v>
      </c>
    </row>
    <row r="2401" spans="4:12" x14ac:dyDescent="0.25">
      <c r="D2401" s="66" t="s">
        <v>32739</v>
      </c>
      <c r="E2401" s="66" t="s">
        <v>7322</v>
      </c>
      <c r="F2401" s="72">
        <v>1</v>
      </c>
      <c r="G2401" s="72">
        <v>3</v>
      </c>
      <c r="H2401" s="72">
        <v>2</v>
      </c>
      <c r="I2401" s="72">
        <v>5</v>
      </c>
      <c r="J2401" s="72">
        <v>2</v>
      </c>
      <c r="K2401" s="72">
        <v>6</v>
      </c>
      <c r="L2401" s="72">
        <v>36</v>
      </c>
    </row>
    <row r="2402" spans="4:12" x14ac:dyDescent="0.25">
      <c r="D2402" s="66" t="s">
        <v>32740</v>
      </c>
      <c r="E2402" s="66" t="s">
        <v>747</v>
      </c>
      <c r="F2402" s="72">
        <v>1</v>
      </c>
      <c r="G2402" s="72">
        <v>3</v>
      </c>
      <c r="H2402" s="72">
        <v>2</v>
      </c>
      <c r="I2402" s="72">
        <v>5</v>
      </c>
      <c r="J2402" s="72">
        <v>2</v>
      </c>
      <c r="K2402" s="72">
        <v>6</v>
      </c>
      <c r="L2402" s="72">
        <v>37</v>
      </c>
    </row>
    <row r="2403" spans="4:12" x14ac:dyDescent="0.25">
      <c r="D2403" s="66" t="s">
        <v>32741</v>
      </c>
      <c r="E2403" s="66" t="s">
        <v>7323</v>
      </c>
      <c r="F2403" s="72">
        <v>1</v>
      </c>
      <c r="G2403" s="72">
        <v>3</v>
      </c>
      <c r="H2403" s="72">
        <v>2</v>
      </c>
      <c r="I2403" s="72">
        <v>5</v>
      </c>
      <c r="J2403" s="72">
        <v>2</v>
      </c>
      <c r="K2403" s="72">
        <v>6</v>
      </c>
      <c r="L2403" s="72">
        <v>38</v>
      </c>
    </row>
    <row r="2404" spans="4:12" x14ac:dyDescent="0.25">
      <c r="D2404" s="66" t="s">
        <v>32742</v>
      </c>
      <c r="E2404" s="66" t="s">
        <v>7324</v>
      </c>
      <c r="F2404" s="72">
        <v>1</v>
      </c>
      <c r="G2404" s="72">
        <v>3</v>
      </c>
      <c r="H2404" s="72">
        <v>2</v>
      </c>
      <c r="I2404" s="72">
        <v>5</v>
      </c>
      <c r="J2404" s="72">
        <v>2</v>
      </c>
      <c r="K2404" s="72">
        <v>6</v>
      </c>
      <c r="L2404" s="72">
        <v>39</v>
      </c>
    </row>
    <row r="2405" spans="4:12" x14ac:dyDescent="0.25">
      <c r="D2405" s="66" t="s">
        <v>32743</v>
      </c>
      <c r="E2405" s="66" t="s">
        <v>749</v>
      </c>
      <c r="F2405" s="72">
        <v>1</v>
      </c>
      <c r="G2405" s="72">
        <v>3</v>
      </c>
      <c r="H2405" s="72">
        <v>2</v>
      </c>
      <c r="I2405" s="72">
        <v>5</v>
      </c>
      <c r="J2405" s="72">
        <v>2</v>
      </c>
      <c r="K2405" s="72">
        <v>6</v>
      </c>
      <c r="L2405" s="72">
        <v>40</v>
      </c>
    </row>
    <row r="2406" spans="4:12" x14ac:dyDescent="0.25">
      <c r="D2406" s="66" t="s">
        <v>32744</v>
      </c>
      <c r="E2406" s="66" t="s">
        <v>750</v>
      </c>
      <c r="F2406" s="72">
        <v>1</v>
      </c>
      <c r="G2406" s="72">
        <v>3</v>
      </c>
      <c r="H2406" s="72">
        <v>2</v>
      </c>
      <c r="I2406" s="72">
        <v>5</v>
      </c>
      <c r="J2406" s="72">
        <v>2</v>
      </c>
      <c r="K2406" s="72">
        <v>6</v>
      </c>
      <c r="L2406" s="72">
        <v>41</v>
      </c>
    </row>
    <row r="2407" spans="4:12" x14ac:dyDescent="0.25">
      <c r="D2407" s="66" t="s">
        <v>32745</v>
      </c>
      <c r="E2407" s="66" t="s">
        <v>751</v>
      </c>
      <c r="F2407" s="72">
        <v>1</v>
      </c>
      <c r="G2407" s="72">
        <v>3</v>
      </c>
      <c r="H2407" s="72">
        <v>2</v>
      </c>
      <c r="I2407" s="72">
        <v>5</v>
      </c>
      <c r="J2407" s="72">
        <v>2</v>
      </c>
      <c r="K2407" s="72">
        <v>6</v>
      </c>
      <c r="L2407" s="72">
        <v>42</v>
      </c>
    </row>
    <row r="2408" spans="4:12" x14ac:dyDescent="0.25">
      <c r="D2408" s="66" t="s">
        <v>32746</v>
      </c>
      <c r="E2408" s="66" t="s">
        <v>752</v>
      </c>
      <c r="F2408" s="72">
        <v>1</v>
      </c>
      <c r="G2408" s="72">
        <v>3</v>
      </c>
      <c r="H2408" s="72">
        <v>2</v>
      </c>
      <c r="I2408" s="72">
        <v>5</v>
      </c>
      <c r="J2408" s="72">
        <v>2</v>
      </c>
      <c r="K2408" s="72">
        <v>6</v>
      </c>
      <c r="L2408" s="72">
        <v>43</v>
      </c>
    </row>
    <row r="2409" spans="4:12" x14ac:dyDescent="0.25">
      <c r="D2409" s="66" t="s">
        <v>32747</v>
      </c>
      <c r="E2409" s="66" t="s">
        <v>753</v>
      </c>
      <c r="F2409" s="72">
        <v>1</v>
      </c>
      <c r="G2409" s="72">
        <v>3</v>
      </c>
      <c r="H2409" s="72">
        <v>2</v>
      </c>
      <c r="I2409" s="72">
        <v>5</v>
      </c>
      <c r="J2409" s="72">
        <v>2</v>
      </c>
      <c r="K2409" s="72">
        <v>6</v>
      </c>
      <c r="L2409" s="72">
        <v>44</v>
      </c>
    </row>
    <row r="2410" spans="4:12" x14ac:dyDescent="0.25">
      <c r="D2410" s="66" t="s">
        <v>32748</v>
      </c>
      <c r="E2410" s="66" t="s">
        <v>7325</v>
      </c>
      <c r="F2410" s="72">
        <v>1</v>
      </c>
      <c r="G2410" s="72">
        <v>3</v>
      </c>
      <c r="H2410" s="72">
        <v>2</v>
      </c>
      <c r="I2410" s="72">
        <v>5</v>
      </c>
      <c r="J2410" s="72">
        <v>2</v>
      </c>
      <c r="K2410" s="72">
        <v>6</v>
      </c>
      <c r="L2410" s="72">
        <v>45</v>
      </c>
    </row>
    <row r="2411" spans="4:12" x14ac:dyDescent="0.25">
      <c r="D2411" s="66" t="s">
        <v>32749</v>
      </c>
      <c r="E2411" s="66" t="s">
        <v>754</v>
      </c>
      <c r="F2411" s="72">
        <v>1</v>
      </c>
      <c r="G2411" s="72">
        <v>3</v>
      </c>
      <c r="H2411" s="72">
        <v>2</v>
      </c>
      <c r="I2411" s="72">
        <v>5</v>
      </c>
      <c r="J2411" s="72">
        <v>2</v>
      </c>
      <c r="K2411" s="72">
        <v>6</v>
      </c>
      <c r="L2411" s="72">
        <v>46</v>
      </c>
    </row>
    <row r="2412" spans="4:12" x14ac:dyDescent="0.25">
      <c r="D2412" s="66" t="s">
        <v>32750</v>
      </c>
      <c r="E2412" s="66" t="s">
        <v>7326</v>
      </c>
      <c r="F2412" s="72">
        <v>1</v>
      </c>
      <c r="G2412" s="72">
        <v>3</v>
      </c>
      <c r="H2412" s="72">
        <v>2</v>
      </c>
      <c r="I2412" s="72">
        <v>5</v>
      </c>
      <c r="J2412" s="72">
        <v>2</v>
      </c>
      <c r="K2412" s="72">
        <v>6</v>
      </c>
      <c r="L2412" s="72">
        <v>47</v>
      </c>
    </row>
    <row r="2413" spans="4:12" x14ac:dyDescent="0.25">
      <c r="D2413" s="66" t="s">
        <v>32751</v>
      </c>
      <c r="E2413" s="66" t="s">
        <v>755</v>
      </c>
      <c r="F2413" s="72">
        <v>1</v>
      </c>
      <c r="G2413" s="72">
        <v>3</v>
      </c>
      <c r="H2413" s="72">
        <v>2</v>
      </c>
      <c r="I2413" s="72">
        <v>5</v>
      </c>
      <c r="J2413" s="72">
        <v>2</v>
      </c>
      <c r="K2413" s="72">
        <v>6</v>
      </c>
      <c r="L2413" s="72">
        <v>48</v>
      </c>
    </row>
    <row r="2414" spans="4:12" x14ac:dyDescent="0.25">
      <c r="D2414" s="66" t="s">
        <v>32752</v>
      </c>
      <c r="E2414" s="66" t="s">
        <v>7327</v>
      </c>
      <c r="F2414" s="72">
        <v>1</v>
      </c>
      <c r="G2414" s="72">
        <v>3</v>
      </c>
      <c r="H2414" s="72">
        <v>2</v>
      </c>
      <c r="I2414" s="72">
        <v>5</v>
      </c>
      <c r="J2414" s="72">
        <v>2</v>
      </c>
      <c r="K2414" s="72">
        <v>6</v>
      </c>
      <c r="L2414" s="72">
        <v>49</v>
      </c>
    </row>
    <row r="2415" spans="4:12" x14ac:dyDescent="0.25">
      <c r="D2415" s="66" t="s">
        <v>32753</v>
      </c>
      <c r="E2415" s="66" t="s">
        <v>7328</v>
      </c>
      <c r="F2415" s="72">
        <v>1</v>
      </c>
      <c r="G2415" s="72">
        <v>3</v>
      </c>
      <c r="H2415" s="72">
        <v>2</v>
      </c>
      <c r="I2415" s="72">
        <v>5</v>
      </c>
      <c r="J2415" s="72">
        <v>2</v>
      </c>
      <c r="K2415" s="72">
        <v>6</v>
      </c>
      <c r="L2415" s="72">
        <v>50</v>
      </c>
    </row>
    <row r="2416" spans="4:12" x14ac:dyDescent="0.25">
      <c r="D2416" s="66" t="s">
        <v>32754</v>
      </c>
      <c r="E2416" s="66" t="s">
        <v>7329</v>
      </c>
      <c r="F2416" s="72">
        <v>1</v>
      </c>
      <c r="G2416" s="72">
        <v>3</v>
      </c>
      <c r="H2416" s="72">
        <v>2</v>
      </c>
      <c r="I2416" s="72">
        <v>5</v>
      </c>
      <c r="J2416" s="72">
        <v>2</v>
      </c>
      <c r="K2416" s="72">
        <v>6</v>
      </c>
      <c r="L2416" s="72">
        <v>51</v>
      </c>
    </row>
    <row r="2417" spans="4:12" x14ac:dyDescent="0.25">
      <c r="D2417" s="66" t="s">
        <v>32755</v>
      </c>
      <c r="E2417" s="66" t="s">
        <v>7330</v>
      </c>
      <c r="F2417" s="72">
        <v>1</v>
      </c>
      <c r="G2417" s="72">
        <v>3</v>
      </c>
      <c r="H2417" s="72">
        <v>2</v>
      </c>
      <c r="I2417" s="72">
        <v>5</v>
      </c>
      <c r="J2417" s="72">
        <v>2</v>
      </c>
      <c r="K2417" s="72">
        <v>6</v>
      </c>
      <c r="L2417" s="72">
        <v>52</v>
      </c>
    </row>
    <row r="2418" spans="4:12" x14ac:dyDescent="0.25">
      <c r="D2418" s="66" t="s">
        <v>32756</v>
      </c>
      <c r="E2418" s="66" t="s">
        <v>7331</v>
      </c>
      <c r="F2418" s="72">
        <v>1</v>
      </c>
      <c r="G2418" s="72">
        <v>3</v>
      </c>
      <c r="H2418" s="72">
        <v>2</v>
      </c>
      <c r="I2418" s="72">
        <v>5</v>
      </c>
      <c r="J2418" s="72">
        <v>2</v>
      </c>
      <c r="K2418" s="72">
        <v>6</v>
      </c>
      <c r="L2418" s="72">
        <v>53</v>
      </c>
    </row>
    <row r="2419" spans="4:12" x14ac:dyDescent="0.25">
      <c r="D2419" s="66" t="s">
        <v>32757</v>
      </c>
      <c r="E2419" s="66" t="s">
        <v>7332</v>
      </c>
      <c r="F2419" s="72">
        <v>1</v>
      </c>
      <c r="G2419" s="72">
        <v>3</v>
      </c>
      <c r="H2419" s="72">
        <v>2</v>
      </c>
      <c r="I2419" s="72">
        <v>5</v>
      </c>
      <c r="J2419" s="72">
        <v>2</v>
      </c>
      <c r="K2419" s="72">
        <v>6</v>
      </c>
      <c r="L2419" s="72">
        <v>54</v>
      </c>
    </row>
    <row r="2420" spans="4:12" x14ac:dyDescent="0.25">
      <c r="D2420" s="66" t="s">
        <v>32758</v>
      </c>
      <c r="E2420" s="66" t="s">
        <v>7333</v>
      </c>
      <c r="F2420" s="72">
        <v>1</v>
      </c>
      <c r="G2420" s="72">
        <v>3</v>
      </c>
      <c r="H2420" s="72">
        <v>2</v>
      </c>
      <c r="I2420" s="72">
        <v>5</v>
      </c>
      <c r="J2420" s="72">
        <v>2</v>
      </c>
      <c r="K2420" s="72">
        <v>6</v>
      </c>
      <c r="L2420" s="72">
        <v>55</v>
      </c>
    </row>
    <row r="2421" spans="4:12" x14ac:dyDescent="0.25">
      <c r="D2421" s="66" t="s">
        <v>32759</v>
      </c>
      <c r="E2421" s="66" t="s">
        <v>7334</v>
      </c>
      <c r="F2421" s="72">
        <v>1</v>
      </c>
      <c r="G2421" s="72">
        <v>3</v>
      </c>
      <c r="H2421" s="72">
        <v>2</v>
      </c>
      <c r="I2421" s="72">
        <v>5</v>
      </c>
      <c r="J2421" s="72">
        <v>2</v>
      </c>
      <c r="K2421" s="72">
        <v>6</v>
      </c>
      <c r="L2421" s="72">
        <v>56</v>
      </c>
    </row>
    <row r="2422" spans="4:12" x14ac:dyDescent="0.25">
      <c r="D2422" s="66" t="s">
        <v>32760</v>
      </c>
      <c r="E2422" s="66" t="s">
        <v>702</v>
      </c>
      <c r="F2422" s="72">
        <v>1</v>
      </c>
      <c r="G2422" s="72">
        <v>3</v>
      </c>
      <c r="H2422" s="72">
        <v>2</v>
      </c>
      <c r="I2422" s="72">
        <v>5</v>
      </c>
      <c r="J2422" s="72">
        <v>2</v>
      </c>
      <c r="K2422" s="72">
        <v>6</v>
      </c>
      <c r="L2422" s="72">
        <v>57</v>
      </c>
    </row>
    <row r="2423" spans="4:12" x14ac:dyDescent="0.25">
      <c r="D2423" s="66" t="s">
        <v>32761</v>
      </c>
      <c r="E2423" s="66" t="s">
        <v>7335</v>
      </c>
      <c r="F2423" s="72">
        <v>1</v>
      </c>
      <c r="G2423" s="72">
        <v>3</v>
      </c>
      <c r="H2423" s="72">
        <v>2</v>
      </c>
      <c r="I2423" s="72">
        <v>5</v>
      </c>
      <c r="J2423" s="72">
        <v>2</v>
      </c>
      <c r="K2423" s="72">
        <v>6</v>
      </c>
      <c r="L2423" s="72">
        <v>58</v>
      </c>
    </row>
    <row r="2424" spans="4:12" x14ac:dyDescent="0.25">
      <c r="D2424" s="66" t="s">
        <v>32762</v>
      </c>
      <c r="E2424" s="66" t="s">
        <v>7336</v>
      </c>
      <c r="F2424" s="72">
        <v>1</v>
      </c>
      <c r="G2424" s="72">
        <v>3</v>
      </c>
      <c r="H2424" s="72">
        <v>2</v>
      </c>
      <c r="I2424" s="72">
        <v>5</v>
      </c>
      <c r="J2424" s="72">
        <v>2</v>
      </c>
      <c r="K2424" s="72">
        <v>6</v>
      </c>
      <c r="L2424" s="72">
        <v>59</v>
      </c>
    </row>
    <row r="2425" spans="4:12" x14ac:dyDescent="0.25">
      <c r="D2425" s="66" t="s">
        <v>32763</v>
      </c>
      <c r="E2425" s="66" t="s">
        <v>7337</v>
      </c>
      <c r="F2425" s="72">
        <v>1</v>
      </c>
      <c r="G2425" s="72">
        <v>3</v>
      </c>
      <c r="H2425" s="72">
        <v>2</v>
      </c>
      <c r="I2425" s="72">
        <v>5</v>
      </c>
      <c r="J2425" s="72">
        <v>2</v>
      </c>
      <c r="K2425" s="72">
        <v>6</v>
      </c>
      <c r="L2425" s="72">
        <v>60</v>
      </c>
    </row>
    <row r="2426" spans="4:12" x14ac:dyDescent="0.25">
      <c r="D2426" s="66" t="s">
        <v>32764</v>
      </c>
      <c r="E2426" s="66" t="s">
        <v>7338</v>
      </c>
      <c r="F2426" s="72">
        <v>1</v>
      </c>
      <c r="G2426" s="72">
        <v>3</v>
      </c>
      <c r="H2426" s="72">
        <v>2</v>
      </c>
      <c r="I2426" s="72">
        <v>5</v>
      </c>
      <c r="J2426" s="72">
        <v>2</v>
      </c>
      <c r="K2426" s="72">
        <v>6</v>
      </c>
      <c r="L2426" s="72">
        <v>61</v>
      </c>
    </row>
    <row r="2427" spans="4:12" x14ac:dyDescent="0.25">
      <c r="D2427" s="66" t="s">
        <v>32765</v>
      </c>
      <c r="E2427" s="66" t="s">
        <v>7339</v>
      </c>
      <c r="F2427" s="72">
        <v>1</v>
      </c>
      <c r="G2427" s="72">
        <v>3</v>
      </c>
      <c r="H2427" s="72">
        <v>2</v>
      </c>
      <c r="I2427" s="72">
        <v>5</v>
      </c>
      <c r="J2427" s="72">
        <v>2</v>
      </c>
      <c r="K2427" s="72">
        <v>6</v>
      </c>
      <c r="L2427" s="72">
        <v>62</v>
      </c>
    </row>
    <row r="2428" spans="4:12" x14ac:dyDescent="0.25">
      <c r="D2428" s="66" t="s">
        <v>32766</v>
      </c>
      <c r="E2428" s="66" t="s">
        <v>7340</v>
      </c>
      <c r="F2428" s="72">
        <v>1</v>
      </c>
      <c r="G2428" s="72">
        <v>3</v>
      </c>
      <c r="H2428" s="72">
        <v>2</v>
      </c>
      <c r="I2428" s="72">
        <v>5</v>
      </c>
      <c r="J2428" s="72">
        <v>2</v>
      </c>
      <c r="K2428" s="72">
        <v>6</v>
      </c>
      <c r="L2428" s="72">
        <v>63</v>
      </c>
    </row>
    <row r="2429" spans="4:12" x14ac:dyDescent="0.25">
      <c r="D2429" s="66" t="s">
        <v>32767</v>
      </c>
      <c r="E2429" s="66" t="s">
        <v>7341</v>
      </c>
      <c r="F2429" s="72">
        <v>1</v>
      </c>
      <c r="G2429" s="72">
        <v>3</v>
      </c>
      <c r="H2429" s="72">
        <v>2</v>
      </c>
      <c r="I2429" s="72">
        <v>5</v>
      </c>
      <c r="J2429" s="72">
        <v>2</v>
      </c>
      <c r="K2429" s="72">
        <v>6</v>
      </c>
      <c r="L2429" s="72">
        <v>64</v>
      </c>
    </row>
    <row r="2430" spans="4:12" x14ac:dyDescent="0.25">
      <c r="D2430" s="66" t="s">
        <v>32768</v>
      </c>
      <c r="E2430" s="66" t="s">
        <v>7342</v>
      </c>
      <c r="F2430" s="72">
        <v>1</v>
      </c>
      <c r="G2430" s="72">
        <v>3</v>
      </c>
      <c r="H2430" s="72">
        <v>2</v>
      </c>
      <c r="I2430" s="72">
        <v>5</v>
      </c>
      <c r="J2430" s="72">
        <v>2</v>
      </c>
      <c r="K2430" s="72">
        <v>6</v>
      </c>
      <c r="L2430" s="72">
        <v>65</v>
      </c>
    </row>
    <row r="2431" spans="4:12" x14ac:dyDescent="0.25">
      <c r="D2431" s="66" t="s">
        <v>32769</v>
      </c>
      <c r="E2431" s="66" t="s">
        <v>7343</v>
      </c>
      <c r="F2431" s="72">
        <v>1</v>
      </c>
      <c r="G2431" s="72">
        <v>3</v>
      </c>
      <c r="H2431" s="72">
        <v>2</v>
      </c>
      <c r="I2431" s="72">
        <v>5</v>
      </c>
      <c r="J2431" s="72">
        <v>2</v>
      </c>
      <c r="K2431" s="72">
        <v>6</v>
      </c>
      <c r="L2431" s="72">
        <v>66</v>
      </c>
    </row>
    <row r="2432" spans="4:12" x14ac:dyDescent="0.25">
      <c r="D2432" s="66" t="s">
        <v>32770</v>
      </c>
      <c r="E2432" s="66" t="s">
        <v>7344</v>
      </c>
      <c r="F2432" s="72">
        <v>1</v>
      </c>
      <c r="G2432" s="72">
        <v>3</v>
      </c>
      <c r="H2432" s="72">
        <v>2</v>
      </c>
      <c r="I2432" s="72">
        <v>5</v>
      </c>
      <c r="J2432" s="72">
        <v>2</v>
      </c>
      <c r="K2432" s="72">
        <v>6</v>
      </c>
      <c r="L2432" s="72">
        <v>67</v>
      </c>
    </row>
    <row r="2433" spans="4:12" x14ac:dyDescent="0.25">
      <c r="D2433" s="66" t="s">
        <v>32771</v>
      </c>
      <c r="E2433" s="66" t="s">
        <v>7345</v>
      </c>
      <c r="F2433" s="72">
        <v>1</v>
      </c>
      <c r="G2433" s="72">
        <v>3</v>
      </c>
      <c r="H2433" s="72">
        <v>2</v>
      </c>
      <c r="I2433" s="72">
        <v>5</v>
      </c>
      <c r="J2433" s="72">
        <v>2</v>
      </c>
      <c r="K2433" s="72">
        <v>6</v>
      </c>
      <c r="L2433" s="72">
        <v>68</v>
      </c>
    </row>
    <row r="2434" spans="4:12" x14ac:dyDescent="0.25">
      <c r="D2434" s="66" t="s">
        <v>32772</v>
      </c>
      <c r="E2434" s="66" t="s">
        <v>7346</v>
      </c>
      <c r="F2434" s="72">
        <v>1</v>
      </c>
      <c r="G2434" s="72">
        <v>3</v>
      </c>
      <c r="H2434" s="72">
        <v>2</v>
      </c>
      <c r="I2434" s="72">
        <v>5</v>
      </c>
      <c r="J2434" s="72">
        <v>2</v>
      </c>
      <c r="K2434" s="72">
        <v>6</v>
      </c>
      <c r="L2434" s="72">
        <v>69</v>
      </c>
    </row>
    <row r="2435" spans="4:12" x14ac:dyDescent="0.25">
      <c r="D2435" s="66" t="s">
        <v>32773</v>
      </c>
      <c r="E2435" s="66" t="s">
        <v>7347</v>
      </c>
      <c r="F2435" s="72">
        <v>1</v>
      </c>
      <c r="G2435" s="72">
        <v>3</v>
      </c>
      <c r="H2435" s="72">
        <v>2</v>
      </c>
      <c r="I2435" s="72">
        <v>5</v>
      </c>
      <c r="J2435" s="72">
        <v>2</v>
      </c>
      <c r="K2435" s="72">
        <v>6</v>
      </c>
      <c r="L2435" s="72">
        <v>70</v>
      </c>
    </row>
    <row r="2436" spans="4:12" x14ac:dyDescent="0.25">
      <c r="D2436" s="66" t="s">
        <v>32774</v>
      </c>
      <c r="E2436" s="66" t="s">
        <v>7348</v>
      </c>
      <c r="F2436" s="72">
        <v>1</v>
      </c>
      <c r="G2436" s="72">
        <v>3</v>
      </c>
      <c r="H2436" s="72">
        <v>2</v>
      </c>
      <c r="I2436" s="72">
        <v>5</v>
      </c>
      <c r="J2436" s="72">
        <v>2</v>
      </c>
      <c r="K2436" s="72">
        <v>6</v>
      </c>
      <c r="L2436" s="72">
        <v>71</v>
      </c>
    </row>
    <row r="2437" spans="4:12" x14ac:dyDescent="0.25">
      <c r="D2437" s="66" t="s">
        <v>32775</v>
      </c>
      <c r="E2437" s="66" t="s">
        <v>7349</v>
      </c>
      <c r="F2437" s="72">
        <v>1</v>
      </c>
      <c r="G2437" s="72">
        <v>3</v>
      </c>
      <c r="H2437" s="72">
        <v>2</v>
      </c>
      <c r="I2437" s="72">
        <v>5</v>
      </c>
      <c r="J2437" s="72">
        <v>2</v>
      </c>
      <c r="K2437" s="72">
        <v>6</v>
      </c>
      <c r="L2437" s="72">
        <v>72</v>
      </c>
    </row>
    <row r="2438" spans="4:12" x14ac:dyDescent="0.25">
      <c r="D2438" s="66" t="s">
        <v>32776</v>
      </c>
      <c r="E2438" s="66" t="s">
        <v>7350</v>
      </c>
      <c r="F2438" s="72">
        <v>1</v>
      </c>
      <c r="G2438" s="72">
        <v>3</v>
      </c>
      <c r="H2438" s="72">
        <v>2</v>
      </c>
      <c r="I2438" s="72">
        <v>5</v>
      </c>
      <c r="J2438" s="72">
        <v>2</v>
      </c>
      <c r="K2438" s="72">
        <v>6</v>
      </c>
      <c r="L2438" s="72">
        <v>73</v>
      </c>
    </row>
    <row r="2439" spans="4:12" x14ac:dyDescent="0.25">
      <c r="D2439" s="66" t="s">
        <v>32777</v>
      </c>
      <c r="E2439" s="66" t="s">
        <v>7351</v>
      </c>
      <c r="F2439" s="72">
        <v>1</v>
      </c>
      <c r="G2439" s="72">
        <v>3</v>
      </c>
      <c r="H2439" s="72">
        <v>2</v>
      </c>
      <c r="I2439" s="72">
        <v>5</v>
      </c>
      <c r="J2439" s="72">
        <v>2</v>
      </c>
      <c r="K2439" s="72">
        <v>6</v>
      </c>
      <c r="L2439" s="72">
        <v>74</v>
      </c>
    </row>
    <row r="2440" spans="4:12" x14ac:dyDescent="0.25">
      <c r="D2440" s="66" t="s">
        <v>32778</v>
      </c>
      <c r="E2440" s="66" t="s">
        <v>7352</v>
      </c>
      <c r="F2440" s="72">
        <v>1</v>
      </c>
      <c r="G2440" s="72">
        <v>3</v>
      </c>
      <c r="H2440" s="72">
        <v>2</v>
      </c>
      <c r="I2440" s="72">
        <v>5</v>
      </c>
      <c r="J2440" s="72">
        <v>2</v>
      </c>
      <c r="K2440" s="72">
        <v>6</v>
      </c>
      <c r="L2440" s="72">
        <v>75</v>
      </c>
    </row>
    <row r="2441" spans="4:12" x14ac:dyDescent="0.25">
      <c r="D2441" s="66" t="s">
        <v>32779</v>
      </c>
      <c r="E2441" s="66" t="s">
        <v>7353</v>
      </c>
      <c r="F2441" s="72">
        <v>1</v>
      </c>
      <c r="G2441" s="72">
        <v>3</v>
      </c>
      <c r="H2441" s="72">
        <v>2</v>
      </c>
      <c r="I2441" s="72">
        <v>5</v>
      </c>
      <c r="J2441" s="72">
        <v>2</v>
      </c>
      <c r="K2441" s="72">
        <v>6</v>
      </c>
      <c r="L2441" s="72">
        <v>76</v>
      </c>
    </row>
    <row r="2442" spans="4:12" x14ac:dyDescent="0.25">
      <c r="D2442" s="66" t="s">
        <v>32780</v>
      </c>
      <c r="E2442" s="66" t="s">
        <v>7354</v>
      </c>
      <c r="F2442" s="72">
        <v>1</v>
      </c>
      <c r="G2442" s="72">
        <v>3</v>
      </c>
      <c r="H2442" s="72">
        <v>2</v>
      </c>
      <c r="I2442" s="72">
        <v>5</v>
      </c>
      <c r="J2442" s="72">
        <v>2</v>
      </c>
      <c r="K2442" s="72">
        <v>6</v>
      </c>
      <c r="L2442" s="72">
        <v>77</v>
      </c>
    </row>
    <row r="2443" spans="4:12" x14ac:dyDescent="0.25">
      <c r="D2443" s="66" t="s">
        <v>32781</v>
      </c>
      <c r="E2443" s="66" t="s">
        <v>7355</v>
      </c>
      <c r="F2443" s="72">
        <v>1</v>
      </c>
      <c r="G2443" s="72">
        <v>3</v>
      </c>
      <c r="H2443" s="72">
        <v>2</v>
      </c>
      <c r="I2443" s="72">
        <v>5</v>
      </c>
      <c r="J2443" s="72">
        <v>2</v>
      </c>
      <c r="K2443" s="72">
        <v>7</v>
      </c>
      <c r="L2443" s="72">
        <v>1</v>
      </c>
    </row>
    <row r="2444" spans="4:12" x14ac:dyDescent="0.25">
      <c r="D2444" s="66" t="s">
        <v>32782</v>
      </c>
      <c r="E2444" s="66" t="s">
        <v>7356</v>
      </c>
      <c r="F2444" s="72">
        <v>1</v>
      </c>
      <c r="G2444" s="72">
        <v>3</v>
      </c>
      <c r="H2444" s="72">
        <v>2</v>
      </c>
      <c r="I2444" s="72">
        <v>5</v>
      </c>
      <c r="J2444" s="72">
        <v>2</v>
      </c>
      <c r="K2444" s="72">
        <v>7</v>
      </c>
      <c r="L2444" s="72">
        <v>2</v>
      </c>
    </row>
    <row r="2445" spans="4:12" x14ac:dyDescent="0.25">
      <c r="D2445" s="66" t="s">
        <v>32783</v>
      </c>
      <c r="E2445" s="66" t="s">
        <v>756</v>
      </c>
      <c r="F2445" s="72">
        <v>1</v>
      </c>
      <c r="G2445" s="72">
        <v>3</v>
      </c>
      <c r="H2445" s="72">
        <v>2</v>
      </c>
      <c r="I2445" s="72">
        <v>5</v>
      </c>
      <c r="J2445" s="72">
        <v>2</v>
      </c>
      <c r="K2445" s="72">
        <v>7</v>
      </c>
      <c r="L2445" s="72">
        <v>3</v>
      </c>
    </row>
    <row r="2446" spans="4:12" x14ac:dyDescent="0.25">
      <c r="D2446" s="66" t="s">
        <v>32784</v>
      </c>
      <c r="E2446" s="66" t="s">
        <v>757</v>
      </c>
      <c r="F2446" s="72">
        <v>1</v>
      </c>
      <c r="G2446" s="72">
        <v>3</v>
      </c>
      <c r="H2446" s="72">
        <v>2</v>
      </c>
      <c r="I2446" s="72">
        <v>5</v>
      </c>
      <c r="J2446" s="72">
        <v>2</v>
      </c>
      <c r="K2446" s="72">
        <v>7</v>
      </c>
      <c r="L2446" s="72">
        <v>4</v>
      </c>
    </row>
    <row r="2447" spans="4:12" x14ac:dyDescent="0.25">
      <c r="D2447" s="66" t="s">
        <v>32785</v>
      </c>
      <c r="E2447" s="66" t="s">
        <v>7357</v>
      </c>
      <c r="F2447" s="72">
        <v>1</v>
      </c>
      <c r="G2447" s="72">
        <v>3</v>
      </c>
      <c r="H2447" s="72">
        <v>2</v>
      </c>
      <c r="I2447" s="72">
        <v>5</v>
      </c>
      <c r="J2447" s="72">
        <v>2</v>
      </c>
      <c r="K2447" s="72">
        <v>7</v>
      </c>
      <c r="L2447" s="72">
        <v>5</v>
      </c>
    </row>
    <row r="2448" spans="4:12" x14ac:dyDescent="0.25">
      <c r="D2448" s="66" t="s">
        <v>32786</v>
      </c>
      <c r="E2448" s="66" t="s">
        <v>7358</v>
      </c>
      <c r="F2448" s="72">
        <v>1</v>
      </c>
      <c r="G2448" s="72">
        <v>3</v>
      </c>
      <c r="H2448" s="72">
        <v>2</v>
      </c>
      <c r="I2448" s="72">
        <v>5</v>
      </c>
      <c r="J2448" s="72">
        <v>2</v>
      </c>
      <c r="K2448" s="72">
        <v>7</v>
      </c>
      <c r="L2448" s="72">
        <v>6</v>
      </c>
    </row>
    <row r="2449" spans="4:12" x14ac:dyDescent="0.25">
      <c r="D2449" s="66" t="s">
        <v>32787</v>
      </c>
      <c r="E2449" s="66" t="s">
        <v>7359</v>
      </c>
      <c r="F2449" s="72">
        <v>1</v>
      </c>
      <c r="G2449" s="72">
        <v>3</v>
      </c>
      <c r="H2449" s="72">
        <v>2</v>
      </c>
      <c r="I2449" s="72">
        <v>5</v>
      </c>
      <c r="J2449" s="72">
        <v>2</v>
      </c>
      <c r="K2449" s="72">
        <v>7</v>
      </c>
      <c r="L2449" s="72">
        <v>7</v>
      </c>
    </row>
    <row r="2450" spans="4:12" x14ac:dyDescent="0.25">
      <c r="D2450" s="66" t="s">
        <v>32788</v>
      </c>
      <c r="E2450" s="66" t="s">
        <v>758</v>
      </c>
      <c r="F2450" s="72">
        <v>1</v>
      </c>
      <c r="G2450" s="72">
        <v>3</v>
      </c>
      <c r="H2450" s="72">
        <v>2</v>
      </c>
      <c r="I2450" s="72">
        <v>5</v>
      </c>
      <c r="J2450" s="72">
        <v>2</v>
      </c>
      <c r="K2450" s="72">
        <v>7</v>
      </c>
      <c r="L2450" s="72">
        <v>8</v>
      </c>
    </row>
    <row r="2451" spans="4:12" x14ac:dyDescent="0.25">
      <c r="D2451" s="66" t="s">
        <v>32789</v>
      </c>
      <c r="E2451" s="66" t="s">
        <v>7360</v>
      </c>
      <c r="F2451" s="72">
        <v>1</v>
      </c>
      <c r="G2451" s="72">
        <v>3</v>
      </c>
      <c r="H2451" s="72">
        <v>2</v>
      </c>
      <c r="I2451" s="72">
        <v>5</v>
      </c>
      <c r="J2451" s="72">
        <v>2</v>
      </c>
      <c r="K2451" s="72">
        <v>7</v>
      </c>
      <c r="L2451" s="72">
        <v>9</v>
      </c>
    </row>
    <row r="2452" spans="4:12" x14ac:dyDescent="0.25">
      <c r="D2452" s="66" t="s">
        <v>32790</v>
      </c>
      <c r="E2452" s="66" t="s">
        <v>7361</v>
      </c>
      <c r="F2452" s="72">
        <v>1</v>
      </c>
      <c r="G2452" s="72">
        <v>3</v>
      </c>
      <c r="H2452" s="72">
        <v>2</v>
      </c>
      <c r="I2452" s="72">
        <v>5</v>
      </c>
      <c r="J2452" s="72">
        <v>2</v>
      </c>
      <c r="K2452" s="72">
        <v>7</v>
      </c>
      <c r="L2452" s="72">
        <v>10</v>
      </c>
    </row>
    <row r="2453" spans="4:12" x14ac:dyDescent="0.25">
      <c r="D2453" s="66" t="s">
        <v>32791</v>
      </c>
      <c r="E2453" s="66" t="s">
        <v>7362</v>
      </c>
      <c r="F2453" s="72">
        <v>1</v>
      </c>
      <c r="G2453" s="72">
        <v>3</v>
      </c>
      <c r="H2453" s="72">
        <v>2</v>
      </c>
      <c r="I2453" s="72">
        <v>5</v>
      </c>
      <c r="J2453" s="72">
        <v>2</v>
      </c>
      <c r="K2453" s="72">
        <v>7</v>
      </c>
      <c r="L2453" s="72">
        <v>11</v>
      </c>
    </row>
    <row r="2454" spans="4:12" x14ac:dyDescent="0.25">
      <c r="D2454" s="66" t="s">
        <v>32792</v>
      </c>
      <c r="E2454" s="66" t="s">
        <v>7363</v>
      </c>
      <c r="F2454" s="72">
        <v>1</v>
      </c>
      <c r="G2454" s="72">
        <v>3</v>
      </c>
      <c r="H2454" s="72">
        <v>2</v>
      </c>
      <c r="I2454" s="72">
        <v>5</v>
      </c>
      <c r="J2454" s="72">
        <v>2</v>
      </c>
      <c r="K2454" s="72">
        <v>7</v>
      </c>
      <c r="L2454" s="72">
        <v>12</v>
      </c>
    </row>
    <row r="2455" spans="4:12" x14ac:dyDescent="0.25">
      <c r="D2455" s="66" t="s">
        <v>32793</v>
      </c>
      <c r="E2455" s="66" t="s">
        <v>7364</v>
      </c>
      <c r="F2455" s="72">
        <v>1</v>
      </c>
      <c r="G2455" s="72">
        <v>3</v>
      </c>
      <c r="H2455" s="72">
        <v>2</v>
      </c>
      <c r="I2455" s="72">
        <v>5</v>
      </c>
      <c r="J2455" s="72">
        <v>2</v>
      </c>
      <c r="K2455" s="72">
        <v>7</v>
      </c>
      <c r="L2455" s="72">
        <v>13</v>
      </c>
    </row>
    <row r="2456" spans="4:12" x14ac:dyDescent="0.25">
      <c r="D2456" s="66" t="s">
        <v>32794</v>
      </c>
      <c r="E2456" s="66" t="s">
        <v>759</v>
      </c>
      <c r="F2456" s="72">
        <v>1</v>
      </c>
      <c r="G2456" s="72">
        <v>3</v>
      </c>
      <c r="H2456" s="72">
        <v>2</v>
      </c>
      <c r="I2456" s="72">
        <v>5</v>
      </c>
      <c r="J2456" s="72">
        <v>2</v>
      </c>
      <c r="K2456" s="72">
        <v>7</v>
      </c>
      <c r="L2456" s="72">
        <v>14</v>
      </c>
    </row>
    <row r="2457" spans="4:12" x14ac:dyDescent="0.25">
      <c r="D2457" s="66" t="s">
        <v>32795</v>
      </c>
      <c r="E2457" s="66" t="s">
        <v>760</v>
      </c>
      <c r="F2457" s="72">
        <v>1</v>
      </c>
      <c r="G2457" s="72">
        <v>3</v>
      </c>
      <c r="H2457" s="72">
        <v>2</v>
      </c>
      <c r="I2457" s="72">
        <v>5</v>
      </c>
      <c r="J2457" s="72">
        <v>2</v>
      </c>
      <c r="K2457" s="72">
        <v>7</v>
      </c>
      <c r="L2457" s="72">
        <v>15</v>
      </c>
    </row>
    <row r="2458" spans="4:12" x14ac:dyDescent="0.25">
      <c r="D2458" s="66" t="s">
        <v>32796</v>
      </c>
      <c r="E2458" s="66" t="s">
        <v>7365</v>
      </c>
      <c r="F2458" s="72">
        <v>1</v>
      </c>
      <c r="G2458" s="72">
        <v>3</v>
      </c>
      <c r="H2458" s="72">
        <v>2</v>
      </c>
      <c r="I2458" s="72">
        <v>5</v>
      </c>
      <c r="J2458" s="72">
        <v>2</v>
      </c>
      <c r="K2458" s="72">
        <v>7</v>
      </c>
      <c r="L2458" s="72">
        <v>16</v>
      </c>
    </row>
    <row r="2459" spans="4:12" x14ac:dyDescent="0.25">
      <c r="D2459" s="66" t="s">
        <v>32797</v>
      </c>
      <c r="E2459" s="66" t="s">
        <v>7366</v>
      </c>
      <c r="F2459" s="72">
        <v>1</v>
      </c>
      <c r="G2459" s="72">
        <v>3</v>
      </c>
      <c r="H2459" s="72">
        <v>2</v>
      </c>
      <c r="I2459" s="72">
        <v>5</v>
      </c>
      <c r="J2459" s="72">
        <v>2</v>
      </c>
      <c r="K2459" s="72">
        <v>7</v>
      </c>
      <c r="L2459" s="72">
        <v>17</v>
      </c>
    </row>
    <row r="2460" spans="4:12" x14ac:dyDescent="0.25">
      <c r="D2460" s="66" t="s">
        <v>32798</v>
      </c>
      <c r="E2460" s="66" t="s">
        <v>7367</v>
      </c>
      <c r="F2460" s="72">
        <v>1</v>
      </c>
      <c r="G2460" s="72">
        <v>3</v>
      </c>
      <c r="H2460" s="72">
        <v>2</v>
      </c>
      <c r="I2460" s="72">
        <v>5</v>
      </c>
      <c r="J2460" s="72">
        <v>3</v>
      </c>
      <c r="K2460" s="72">
        <v>1</v>
      </c>
      <c r="L2460" s="72">
        <v>1</v>
      </c>
    </row>
    <row r="2461" spans="4:12" x14ac:dyDescent="0.25">
      <c r="D2461" s="66" t="s">
        <v>32799</v>
      </c>
      <c r="E2461" s="66" t="s">
        <v>7368</v>
      </c>
      <c r="F2461" s="72">
        <v>1</v>
      </c>
      <c r="G2461" s="72">
        <v>3</v>
      </c>
      <c r="H2461" s="72">
        <v>2</v>
      </c>
      <c r="I2461" s="72">
        <v>5</v>
      </c>
      <c r="J2461" s="72">
        <v>3</v>
      </c>
      <c r="K2461" s="72">
        <v>1</v>
      </c>
      <c r="L2461" s="72">
        <v>2</v>
      </c>
    </row>
    <row r="2462" spans="4:12" x14ac:dyDescent="0.25">
      <c r="D2462" s="66" t="s">
        <v>32800</v>
      </c>
      <c r="E2462" s="66" t="s">
        <v>7369</v>
      </c>
      <c r="F2462" s="72">
        <v>1</v>
      </c>
      <c r="G2462" s="72">
        <v>3</v>
      </c>
      <c r="H2462" s="72">
        <v>2</v>
      </c>
      <c r="I2462" s="72">
        <v>5</v>
      </c>
      <c r="J2462" s="72">
        <v>3</v>
      </c>
      <c r="K2462" s="72">
        <v>1</v>
      </c>
      <c r="L2462" s="72">
        <v>3</v>
      </c>
    </row>
    <row r="2463" spans="4:12" x14ac:dyDescent="0.25">
      <c r="D2463" s="66" t="s">
        <v>32801</v>
      </c>
      <c r="E2463" s="66" t="s">
        <v>7370</v>
      </c>
      <c r="F2463" s="72">
        <v>1</v>
      </c>
      <c r="G2463" s="72">
        <v>3</v>
      </c>
      <c r="H2463" s="72">
        <v>2</v>
      </c>
      <c r="I2463" s="72">
        <v>5</v>
      </c>
      <c r="J2463" s="72">
        <v>3</v>
      </c>
      <c r="K2463" s="72">
        <v>1</v>
      </c>
      <c r="L2463" s="72">
        <v>4</v>
      </c>
    </row>
    <row r="2464" spans="4:12" x14ac:dyDescent="0.25">
      <c r="D2464" s="66" t="s">
        <v>32802</v>
      </c>
      <c r="E2464" s="66" t="s">
        <v>7371</v>
      </c>
      <c r="F2464" s="72">
        <v>1</v>
      </c>
      <c r="G2464" s="72">
        <v>3</v>
      </c>
      <c r="H2464" s="72">
        <v>2</v>
      </c>
      <c r="I2464" s="72">
        <v>5</v>
      </c>
      <c r="J2464" s="72">
        <v>3</v>
      </c>
      <c r="K2464" s="72">
        <v>1</v>
      </c>
      <c r="L2464" s="72">
        <v>5</v>
      </c>
    </row>
    <row r="2465" spans="4:12" x14ac:dyDescent="0.25">
      <c r="D2465" s="66" t="s">
        <v>32803</v>
      </c>
      <c r="E2465" s="66" t="s">
        <v>7372</v>
      </c>
      <c r="F2465" s="72">
        <v>1</v>
      </c>
      <c r="G2465" s="72">
        <v>3</v>
      </c>
      <c r="H2465" s="72">
        <v>2</v>
      </c>
      <c r="I2465" s="72">
        <v>5</v>
      </c>
      <c r="J2465" s="72">
        <v>3</v>
      </c>
      <c r="K2465" s="72">
        <v>1</v>
      </c>
      <c r="L2465" s="72">
        <v>6</v>
      </c>
    </row>
    <row r="2466" spans="4:12" x14ac:dyDescent="0.25">
      <c r="D2466" s="66" t="s">
        <v>32804</v>
      </c>
      <c r="E2466" s="66" t="s">
        <v>776</v>
      </c>
      <c r="F2466" s="72">
        <v>1</v>
      </c>
      <c r="G2466" s="72">
        <v>3</v>
      </c>
      <c r="H2466" s="72">
        <v>2</v>
      </c>
      <c r="I2466" s="72">
        <v>5</v>
      </c>
      <c r="J2466" s="72">
        <v>3</v>
      </c>
      <c r="K2466" s="72">
        <v>1</v>
      </c>
      <c r="L2466" s="72">
        <v>7</v>
      </c>
    </row>
    <row r="2467" spans="4:12" x14ac:dyDescent="0.25">
      <c r="D2467" s="66" t="s">
        <v>32805</v>
      </c>
      <c r="E2467" s="66" t="s">
        <v>7373</v>
      </c>
      <c r="F2467" s="72">
        <v>1</v>
      </c>
      <c r="G2467" s="72">
        <v>3</v>
      </c>
      <c r="H2467" s="72">
        <v>2</v>
      </c>
      <c r="I2467" s="72">
        <v>5</v>
      </c>
      <c r="J2467" s="72">
        <v>3</v>
      </c>
      <c r="K2467" s="72">
        <v>1</v>
      </c>
      <c r="L2467" s="72">
        <v>8</v>
      </c>
    </row>
    <row r="2468" spans="4:12" x14ac:dyDescent="0.25">
      <c r="D2468" s="66" t="s">
        <v>32806</v>
      </c>
      <c r="E2468" s="66" t="s">
        <v>7374</v>
      </c>
      <c r="F2468" s="72">
        <v>1</v>
      </c>
      <c r="G2468" s="72">
        <v>3</v>
      </c>
      <c r="H2468" s="72">
        <v>2</v>
      </c>
      <c r="I2468" s="72">
        <v>5</v>
      </c>
      <c r="J2468" s="72">
        <v>3</v>
      </c>
      <c r="K2468" s="72">
        <v>1</v>
      </c>
      <c r="L2468" s="72">
        <v>9</v>
      </c>
    </row>
    <row r="2469" spans="4:12" x14ac:dyDescent="0.25">
      <c r="D2469" s="66" t="s">
        <v>32807</v>
      </c>
      <c r="E2469" s="66" t="s">
        <v>7375</v>
      </c>
      <c r="F2469" s="72">
        <v>1</v>
      </c>
      <c r="G2469" s="72">
        <v>3</v>
      </c>
      <c r="H2469" s="72">
        <v>2</v>
      </c>
      <c r="I2469" s="72">
        <v>5</v>
      </c>
      <c r="J2469" s="72">
        <v>3</v>
      </c>
      <c r="K2469" s="72">
        <v>2</v>
      </c>
      <c r="L2469" s="72">
        <v>1</v>
      </c>
    </row>
    <row r="2470" spans="4:12" x14ac:dyDescent="0.25">
      <c r="D2470" s="66" t="s">
        <v>32808</v>
      </c>
      <c r="E2470" s="66" t="s">
        <v>7376</v>
      </c>
      <c r="F2470" s="72">
        <v>1</v>
      </c>
      <c r="G2470" s="72">
        <v>3</v>
      </c>
      <c r="H2470" s="72">
        <v>2</v>
      </c>
      <c r="I2470" s="72">
        <v>5</v>
      </c>
      <c r="J2470" s="72">
        <v>3</v>
      </c>
      <c r="K2470" s="72">
        <v>2</v>
      </c>
      <c r="L2470" s="72">
        <v>2</v>
      </c>
    </row>
    <row r="2471" spans="4:12" x14ac:dyDescent="0.25">
      <c r="D2471" s="66" t="s">
        <v>32809</v>
      </c>
      <c r="E2471" s="66" t="s">
        <v>7377</v>
      </c>
      <c r="F2471" s="72">
        <v>1</v>
      </c>
      <c r="G2471" s="72">
        <v>3</v>
      </c>
      <c r="H2471" s="72">
        <v>2</v>
      </c>
      <c r="I2471" s="72">
        <v>5</v>
      </c>
      <c r="J2471" s="72">
        <v>3</v>
      </c>
      <c r="K2471" s="72">
        <v>2</v>
      </c>
      <c r="L2471" s="72">
        <v>3</v>
      </c>
    </row>
    <row r="2472" spans="4:12" x14ac:dyDescent="0.25">
      <c r="D2472" s="66" t="s">
        <v>32810</v>
      </c>
      <c r="E2472" s="66" t="s">
        <v>7378</v>
      </c>
      <c r="F2472" s="72">
        <v>1</v>
      </c>
      <c r="G2472" s="72">
        <v>3</v>
      </c>
      <c r="H2472" s="72">
        <v>2</v>
      </c>
      <c r="I2472" s="72">
        <v>5</v>
      </c>
      <c r="J2472" s="72">
        <v>3</v>
      </c>
      <c r="K2472" s="72">
        <v>2</v>
      </c>
      <c r="L2472" s="72">
        <v>4</v>
      </c>
    </row>
    <row r="2473" spans="4:12" x14ac:dyDescent="0.25">
      <c r="D2473" s="66" t="s">
        <v>32811</v>
      </c>
      <c r="E2473" s="66" t="s">
        <v>7379</v>
      </c>
      <c r="F2473" s="72">
        <v>1</v>
      </c>
      <c r="G2473" s="72">
        <v>3</v>
      </c>
      <c r="H2473" s="72">
        <v>2</v>
      </c>
      <c r="I2473" s="72">
        <v>5</v>
      </c>
      <c r="J2473" s="72">
        <v>3</v>
      </c>
      <c r="K2473" s="72">
        <v>2</v>
      </c>
      <c r="L2473" s="72">
        <v>5</v>
      </c>
    </row>
    <row r="2474" spans="4:12" x14ac:dyDescent="0.25">
      <c r="D2474" s="66" t="s">
        <v>32812</v>
      </c>
      <c r="E2474" s="66" t="s">
        <v>7380</v>
      </c>
      <c r="F2474" s="72">
        <v>1</v>
      </c>
      <c r="G2474" s="72">
        <v>3</v>
      </c>
      <c r="H2474" s="72">
        <v>2</v>
      </c>
      <c r="I2474" s="72">
        <v>5</v>
      </c>
      <c r="J2474" s="72">
        <v>3</v>
      </c>
      <c r="K2474" s="72">
        <v>2</v>
      </c>
      <c r="L2474" s="72">
        <v>6</v>
      </c>
    </row>
    <row r="2475" spans="4:12" x14ac:dyDescent="0.25">
      <c r="D2475" s="66" t="s">
        <v>32813</v>
      </c>
      <c r="E2475" s="66" t="s">
        <v>7381</v>
      </c>
      <c r="F2475" s="72">
        <v>1</v>
      </c>
      <c r="G2475" s="72">
        <v>3</v>
      </c>
      <c r="H2475" s="72">
        <v>2</v>
      </c>
      <c r="I2475" s="72">
        <v>5</v>
      </c>
      <c r="J2475" s="72">
        <v>3</v>
      </c>
      <c r="K2475" s="72">
        <v>2</v>
      </c>
      <c r="L2475" s="72">
        <v>7</v>
      </c>
    </row>
    <row r="2476" spans="4:12" x14ac:dyDescent="0.25">
      <c r="D2476" s="66" t="s">
        <v>32814</v>
      </c>
      <c r="E2476" s="66" t="s">
        <v>7382</v>
      </c>
      <c r="F2476" s="72">
        <v>1</v>
      </c>
      <c r="G2476" s="72">
        <v>3</v>
      </c>
      <c r="H2476" s="72">
        <v>2</v>
      </c>
      <c r="I2476" s="72">
        <v>5</v>
      </c>
      <c r="J2476" s="72">
        <v>3</v>
      </c>
      <c r="K2476" s="72">
        <v>2</v>
      </c>
      <c r="L2476" s="72">
        <v>8</v>
      </c>
    </row>
    <row r="2477" spans="4:12" x14ac:dyDescent="0.25">
      <c r="D2477" s="66" t="s">
        <v>32815</v>
      </c>
      <c r="E2477" s="66" t="s">
        <v>7383</v>
      </c>
      <c r="F2477" s="72">
        <v>1</v>
      </c>
      <c r="G2477" s="72">
        <v>3</v>
      </c>
      <c r="H2477" s="72">
        <v>2</v>
      </c>
      <c r="I2477" s="72">
        <v>5</v>
      </c>
      <c r="J2477" s="72">
        <v>3</v>
      </c>
      <c r="K2477" s="72">
        <v>2</v>
      </c>
      <c r="L2477" s="72">
        <v>9</v>
      </c>
    </row>
    <row r="2478" spans="4:12" x14ac:dyDescent="0.25">
      <c r="D2478" s="66" t="s">
        <v>32816</v>
      </c>
      <c r="E2478" s="66" t="s">
        <v>7384</v>
      </c>
      <c r="F2478" s="72">
        <v>1</v>
      </c>
      <c r="G2478" s="72">
        <v>3</v>
      </c>
      <c r="H2478" s="72">
        <v>2</v>
      </c>
      <c r="I2478" s="72">
        <v>5</v>
      </c>
      <c r="J2478" s="72">
        <v>3</v>
      </c>
      <c r="K2478" s="72">
        <v>2</v>
      </c>
      <c r="L2478" s="72">
        <v>10</v>
      </c>
    </row>
    <row r="2479" spans="4:12" x14ac:dyDescent="0.25">
      <c r="D2479" s="66" t="s">
        <v>32817</v>
      </c>
      <c r="E2479" s="66" t="s">
        <v>777</v>
      </c>
      <c r="F2479" s="72">
        <v>1</v>
      </c>
      <c r="G2479" s="72">
        <v>3</v>
      </c>
      <c r="H2479" s="72">
        <v>2</v>
      </c>
      <c r="I2479" s="72">
        <v>5</v>
      </c>
      <c r="J2479" s="72">
        <v>3</v>
      </c>
      <c r="K2479" s="72">
        <v>2</v>
      </c>
      <c r="L2479" s="72">
        <v>11</v>
      </c>
    </row>
    <row r="2480" spans="4:12" x14ac:dyDescent="0.25">
      <c r="D2480" s="66" t="s">
        <v>32818</v>
      </c>
      <c r="E2480" s="66" t="s">
        <v>778</v>
      </c>
      <c r="F2480" s="72">
        <v>1</v>
      </c>
      <c r="G2480" s="72">
        <v>3</v>
      </c>
      <c r="H2480" s="72">
        <v>2</v>
      </c>
      <c r="I2480" s="72">
        <v>5</v>
      </c>
      <c r="J2480" s="72">
        <v>3</v>
      </c>
      <c r="K2480" s="72">
        <v>2</v>
      </c>
      <c r="L2480" s="72">
        <v>12</v>
      </c>
    </row>
    <row r="2481" spans="4:12" x14ac:dyDescent="0.25">
      <c r="D2481" s="66" t="s">
        <v>32819</v>
      </c>
      <c r="E2481" s="66" t="s">
        <v>779</v>
      </c>
      <c r="F2481" s="72">
        <v>1</v>
      </c>
      <c r="G2481" s="72">
        <v>3</v>
      </c>
      <c r="H2481" s="72">
        <v>2</v>
      </c>
      <c r="I2481" s="72">
        <v>5</v>
      </c>
      <c r="J2481" s="72">
        <v>3</v>
      </c>
      <c r="K2481" s="72">
        <v>2</v>
      </c>
      <c r="L2481" s="72">
        <v>13</v>
      </c>
    </row>
    <row r="2482" spans="4:12" x14ac:dyDescent="0.25">
      <c r="D2482" s="66" t="s">
        <v>32820</v>
      </c>
      <c r="E2482" s="66" t="s">
        <v>7385</v>
      </c>
      <c r="F2482" s="72">
        <v>1</v>
      </c>
      <c r="G2482" s="72">
        <v>3</v>
      </c>
      <c r="H2482" s="72">
        <v>2</v>
      </c>
      <c r="I2482" s="72">
        <v>5</v>
      </c>
      <c r="J2482" s="72">
        <v>3</v>
      </c>
      <c r="K2482" s="72">
        <v>2</v>
      </c>
      <c r="L2482" s="72">
        <v>14</v>
      </c>
    </row>
    <row r="2483" spans="4:12" x14ac:dyDescent="0.25">
      <c r="D2483" s="66" t="s">
        <v>32821</v>
      </c>
      <c r="E2483" s="66" t="s">
        <v>7386</v>
      </c>
      <c r="F2483" s="72">
        <v>1</v>
      </c>
      <c r="G2483" s="72">
        <v>3</v>
      </c>
      <c r="H2483" s="72">
        <v>2</v>
      </c>
      <c r="I2483" s="72">
        <v>5</v>
      </c>
      <c r="J2483" s="72">
        <v>3</v>
      </c>
      <c r="K2483" s="72">
        <v>3</v>
      </c>
      <c r="L2483" s="72">
        <v>1</v>
      </c>
    </row>
    <row r="2484" spans="4:12" x14ac:dyDescent="0.25">
      <c r="D2484" s="66" t="s">
        <v>32822</v>
      </c>
      <c r="E2484" s="66" t="s">
        <v>7387</v>
      </c>
      <c r="F2484" s="72">
        <v>1</v>
      </c>
      <c r="G2484" s="72">
        <v>3</v>
      </c>
      <c r="H2484" s="72">
        <v>2</v>
      </c>
      <c r="I2484" s="72">
        <v>5</v>
      </c>
      <c r="J2484" s="72">
        <v>3</v>
      </c>
      <c r="K2484" s="72">
        <v>3</v>
      </c>
      <c r="L2484" s="72">
        <v>2</v>
      </c>
    </row>
    <row r="2485" spans="4:12" x14ac:dyDescent="0.25">
      <c r="D2485" s="66" t="s">
        <v>32823</v>
      </c>
      <c r="E2485" s="66" t="s">
        <v>7388</v>
      </c>
      <c r="F2485" s="72">
        <v>1</v>
      </c>
      <c r="G2485" s="72">
        <v>3</v>
      </c>
      <c r="H2485" s="72">
        <v>2</v>
      </c>
      <c r="I2485" s="72">
        <v>5</v>
      </c>
      <c r="J2485" s="72">
        <v>3</v>
      </c>
      <c r="K2485" s="72">
        <v>3</v>
      </c>
      <c r="L2485" s="72">
        <v>3</v>
      </c>
    </row>
    <row r="2486" spans="4:12" x14ac:dyDescent="0.25">
      <c r="D2486" s="66" t="s">
        <v>32824</v>
      </c>
      <c r="E2486" s="66" t="s">
        <v>7389</v>
      </c>
      <c r="F2486" s="72">
        <v>1</v>
      </c>
      <c r="G2486" s="72">
        <v>3</v>
      </c>
      <c r="H2486" s="72">
        <v>2</v>
      </c>
      <c r="I2486" s="72">
        <v>5</v>
      </c>
      <c r="J2486" s="72">
        <v>3</v>
      </c>
      <c r="K2486" s="72">
        <v>3</v>
      </c>
      <c r="L2486" s="72">
        <v>4</v>
      </c>
    </row>
    <row r="2487" spans="4:12" x14ac:dyDescent="0.25">
      <c r="D2487" s="66" t="s">
        <v>32825</v>
      </c>
      <c r="E2487" s="66" t="s">
        <v>7390</v>
      </c>
      <c r="F2487" s="72">
        <v>1</v>
      </c>
      <c r="G2487" s="72">
        <v>3</v>
      </c>
      <c r="H2487" s="72">
        <v>2</v>
      </c>
      <c r="I2487" s="72">
        <v>5</v>
      </c>
      <c r="J2487" s="72">
        <v>3</v>
      </c>
      <c r="K2487" s="72">
        <v>3</v>
      </c>
      <c r="L2487" s="72">
        <v>5</v>
      </c>
    </row>
    <row r="2488" spans="4:12" x14ac:dyDescent="0.25">
      <c r="D2488" s="66" t="s">
        <v>32826</v>
      </c>
      <c r="E2488" s="66" t="s">
        <v>7391</v>
      </c>
      <c r="F2488" s="72">
        <v>1</v>
      </c>
      <c r="G2488" s="72">
        <v>3</v>
      </c>
      <c r="H2488" s="72">
        <v>2</v>
      </c>
      <c r="I2488" s="72">
        <v>5</v>
      </c>
      <c r="J2488" s="72">
        <v>3</v>
      </c>
      <c r="K2488" s="72">
        <v>3</v>
      </c>
      <c r="L2488" s="72">
        <v>6</v>
      </c>
    </row>
    <row r="2489" spans="4:12" x14ac:dyDescent="0.25">
      <c r="D2489" s="66" t="s">
        <v>32827</v>
      </c>
      <c r="E2489" s="66" t="s">
        <v>7392</v>
      </c>
      <c r="F2489" s="72">
        <v>1</v>
      </c>
      <c r="G2489" s="72">
        <v>3</v>
      </c>
      <c r="H2489" s="72">
        <v>2</v>
      </c>
      <c r="I2489" s="72">
        <v>5</v>
      </c>
      <c r="J2489" s="72">
        <v>3</v>
      </c>
      <c r="K2489" s="72">
        <v>3</v>
      </c>
      <c r="L2489" s="72">
        <v>7</v>
      </c>
    </row>
    <row r="2490" spans="4:12" x14ac:dyDescent="0.25">
      <c r="D2490" s="66" t="s">
        <v>32828</v>
      </c>
      <c r="E2490" s="66" t="s">
        <v>7393</v>
      </c>
      <c r="F2490" s="72">
        <v>1</v>
      </c>
      <c r="G2490" s="72">
        <v>3</v>
      </c>
      <c r="H2490" s="72">
        <v>2</v>
      </c>
      <c r="I2490" s="72">
        <v>5</v>
      </c>
      <c r="J2490" s="72">
        <v>3</v>
      </c>
      <c r="K2490" s="72">
        <v>3</v>
      </c>
      <c r="L2490" s="72">
        <v>8</v>
      </c>
    </row>
    <row r="2491" spans="4:12" x14ac:dyDescent="0.25">
      <c r="D2491" s="66" t="s">
        <v>32829</v>
      </c>
      <c r="E2491" s="66" t="s">
        <v>7394</v>
      </c>
      <c r="F2491" s="72">
        <v>1</v>
      </c>
      <c r="G2491" s="72">
        <v>3</v>
      </c>
      <c r="H2491" s="72">
        <v>2</v>
      </c>
      <c r="I2491" s="72">
        <v>5</v>
      </c>
      <c r="J2491" s="72">
        <v>3</v>
      </c>
      <c r="K2491" s="72">
        <v>3</v>
      </c>
      <c r="L2491" s="72">
        <v>9</v>
      </c>
    </row>
    <row r="2492" spans="4:12" x14ac:dyDescent="0.25">
      <c r="D2492" s="66" t="s">
        <v>32830</v>
      </c>
      <c r="E2492" s="66" t="s">
        <v>7395</v>
      </c>
      <c r="F2492" s="72">
        <v>1</v>
      </c>
      <c r="G2492" s="72">
        <v>3</v>
      </c>
      <c r="H2492" s="72">
        <v>2</v>
      </c>
      <c r="I2492" s="72">
        <v>5</v>
      </c>
      <c r="J2492" s="72">
        <v>3</v>
      </c>
      <c r="K2492" s="72">
        <v>4</v>
      </c>
      <c r="L2492" s="72">
        <v>1</v>
      </c>
    </row>
    <row r="2493" spans="4:12" x14ac:dyDescent="0.25">
      <c r="D2493" s="66" t="s">
        <v>32831</v>
      </c>
      <c r="E2493" s="66" t="s">
        <v>7396</v>
      </c>
      <c r="F2493" s="72">
        <v>1</v>
      </c>
      <c r="G2493" s="72">
        <v>3</v>
      </c>
      <c r="H2493" s="72">
        <v>2</v>
      </c>
      <c r="I2493" s="72">
        <v>5</v>
      </c>
      <c r="J2493" s="72">
        <v>3</v>
      </c>
      <c r="K2493" s="72">
        <v>4</v>
      </c>
      <c r="L2493" s="72">
        <v>2</v>
      </c>
    </row>
    <row r="2494" spans="4:12" x14ac:dyDescent="0.25">
      <c r="D2494" s="66" t="s">
        <v>32832</v>
      </c>
      <c r="E2494" s="66" t="s">
        <v>7397</v>
      </c>
      <c r="F2494" s="72">
        <v>1</v>
      </c>
      <c r="G2494" s="72">
        <v>3</v>
      </c>
      <c r="H2494" s="72">
        <v>2</v>
      </c>
      <c r="I2494" s="72">
        <v>5</v>
      </c>
      <c r="J2494" s="72">
        <v>3</v>
      </c>
      <c r="K2494" s="72">
        <v>4</v>
      </c>
      <c r="L2494" s="72">
        <v>3</v>
      </c>
    </row>
    <row r="2495" spans="4:12" x14ac:dyDescent="0.25">
      <c r="D2495" s="66" t="s">
        <v>32833</v>
      </c>
      <c r="E2495" s="66" t="s">
        <v>7398</v>
      </c>
      <c r="F2495" s="72">
        <v>1</v>
      </c>
      <c r="G2495" s="72">
        <v>3</v>
      </c>
      <c r="H2495" s="72">
        <v>2</v>
      </c>
      <c r="I2495" s="72">
        <v>5</v>
      </c>
      <c r="J2495" s="72">
        <v>3</v>
      </c>
      <c r="K2495" s="72">
        <v>4</v>
      </c>
      <c r="L2495" s="72">
        <v>4</v>
      </c>
    </row>
    <row r="2496" spans="4:12" x14ac:dyDescent="0.25">
      <c r="D2496" s="66" t="s">
        <v>32834</v>
      </c>
      <c r="E2496" s="66" t="s">
        <v>7399</v>
      </c>
      <c r="F2496" s="72">
        <v>1</v>
      </c>
      <c r="G2496" s="72">
        <v>3</v>
      </c>
      <c r="H2496" s="72">
        <v>2</v>
      </c>
      <c r="I2496" s="72">
        <v>5</v>
      </c>
      <c r="J2496" s="72">
        <v>3</v>
      </c>
      <c r="K2496" s="72">
        <v>4</v>
      </c>
      <c r="L2496" s="72">
        <v>5</v>
      </c>
    </row>
    <row r="2497" spans="4:12" x14ac:dyDescent="0.25">
      <c r="D2497" s="66" t="s">
        <v>32835</v>
      </c>
      <c r="E2497" s="66" t="s">
        <v>780</v>
      </c>
      <c r="F2497" s="72">
        <v>1</v>
      </c>
      <c r="G2497" s="72">
        <v>3</v>
      </c>
      <c r="H2497" s="72">
        <v>2</v>
      </c>
      <c r="I2497" s="72">
        <v>5</v>
      </c>
      <c r="J2497" s="72">
        <v>3</v>
      </c>
      <c r="K2497" s="72">
        <v>4</v>
      </c>
      <c r="L2497" s="72">
        <v>6</v>
      </c>
    </row>
    <row r="2498" spans="4:12" x14ac:dyDescent="0.25">
      <c r="D2498" s="66" t="s">
        <v>32836</v>
      </c>
      <c r="E2498" s="66" t="s">
        <v>781</v>
      </c>
      <c r="F2498" s="72">
        <v>1</v>
      </c>
      <c r="G2498" s="72">
        <v>3</v>
      </c>
      <c r="H2498" s="72">
        <v>2</v>
      </c>
      <c r="I2498" s="72">
        <v>5</v>
      </c>
      <c r="J2498" s="72">
        <v>3</v>
      </c>
      <c r="K2498" s="72">
        <v>4</v>
      </c>
      <c r="L2498" s="72">
        <v>7</v>
      </c>
    </row>
    <row r="2499" spans="4:12" x14ac:dyDescent="0.25">
      <c r="D2499" s="66" t="s">
        <v>32837</v>
      </c>
      <c r="E2499" s="66" t="s">
        <v>7400</v>
      </c>
      <c r="F2499" s="72">
        <v>1</v>
      </c>
      <c r="G2499" s="72">
        <v>3</v>
      </c>
      <c r="H2499" s="72">
        <v>2</v>
      </c>
      <c r="I2499" s="72">
        <v>5</v>
      </c>
      <c r="J2499" s="72">
        <v>3</v>
      </c>
      <c r="K2499" s="72">
        <v>4</v>
      </c>
      <c r="L2499" s="72">
        <v>8</v>
      </c>
    </row>
    <row r="2500" spans="4:12" x14ac:dyDescent="0.25">
      <c r="D2500" s="66" t="s">
        <v>32838</v>
      </c>
      <c r="E2500" s="66" t="s">
        <v>7401</v>
      </c>
      <c r="F2500" s="72">
        <v>1</v>
      </c>
      <c r="G2500" s="72">
        <v>3</v>
      </c>
      <c r="H2500" s="72">
        <v>2</v>
      </c>
      <c r="I2500" s="72">
        <v>5</v>
      </c>
      <c r="J2500" s="72">
        <v>3</v>
      </c>
      <c r="K2500" s="72">
        <v>5</v>
      </c>
      <c r="L2500" s="72">
        <v>1</v>
      </c>
    </row>
    <row r="2501" spans="4:12" x14ac:dyDescent="0.25">
      <c r="D2501" s="66" t="s">
        <v>32839</v>
      </c>
      <c r="E2501" s="66" t="s">
        <v>7402</v>
      </c>
      <c r="F2501" s="72">
        <v>1</v>
      </c>
      <c r="G2501" s="72">
        <v>3</v>
      </c>
      <c r="H2501" s="72">
        <v>2</v>
      </c>
      <c r="I2501" s="72">
        <v>5</v>
      </c>
      <c r="J2501" s="72">
        <v>3</v>
      </c>
      <c r="K2501" s="72">
        <v>5</v>
      </c>
      <c r="L2501" s="72">
        <v>2</v>
      </c>
    </row>
    <row r="2502" spans="4:12" x14ac:dyDescent="0.25">
      <c r="D2502" s="66" t="s">
        <v>32840</v>
      </c>
      <c r="E2502" s="66" t="s">
        <v>7403</v>
      </c>
      <c r="F2502" s="72">
        <v>1</v>
      </c>
      <c r="G2502" s="72">
        <v>3</v>
      </c>
      <c r="H2502" s="72">
        <v>2</v>
      </c>
      <c r="I2502" s="72">
        <v>5</v>
      </c>
      <c r="J2502" s="72">
        <v>3</v>
      </c>
      <c r="K2502" s="72">
        <v>5</v>
      </c>
      <c r="L2502" s="72">
        <v>3</v>
      </c>
    </row>
    <row r="2503" spans="4:12" x14ac:dyDescent="0.25">
      <c r="D2503" s="66" t="s">
        <v>32841</v>
      </c>
      <c r="E2503" s="66" t="s">
        <v>7404</v>
      </c>
      <c r="F2503" s="72">
        <v>1</v>
      </c>
      <c r="G2503" s="72">
        <v>3</v>
      </c>
      <c r="H2503" s="72">
        <v>2</v>
      </c>
      <c r="I2503" s="72">
        <v>5</v>
      </c>
      <c r="J2503" s="72">
        <v>3</v>
      </c>
      <c r="K2503" s="72">
        <v>5</v>
      </c>
      <c r="L2503" s="72">
        <v>4</v>
      </c>
    </row>
    <row r="2504" spans="4:12" x14ac:dyDescent="0.25">
      <c r="D2504" s="66" t="s">
        <v>32842</v>
      </c>
      <c r="E2504" s="66" t="s">
        <v>7405</v>
      </c>
      <c r="F2504" s="72">
        <v>1</v>
      </c>
      <c r="G2504" s="72">
        <v>3</v>
      </c>
      <c r="H2504" s="72">
        <v>2</v>
      </c>
      <c r="I2504" s="72">
        <v>5</v>
      </c>
      <c r="J2504" s="72">
        <v>3</v>
      </c>
      <c r="K2504" s="72">
        <v>5</v>
      </c>
      <c r="L2504" s="72">
        <v>5</v>
      </c>
    </row>
    <row r="2505" spans="4:12" x14ac:dyDescent="0.25">
      <c r="D2505" s="66" t="s">
        <v>32843</v>
      </c>
      <c r="E2505" s="66" t="s">
        <v>7406</v>
      </c>
      <c r="F2505" s="72">
        <v>1</v>
      </c>
      <c r="G2505" s="72">
        <v>3</v>
      </c>
      <c r="H2505" s="72">
        <v>2</v>
      </c>
      <c r="I2505" s="72">
        <v>5</v>
      </c>
      <c r="J2505" s="72">
        <v>3</v>
      </c>
      <c r="K2505" s="72">
        <v>5</v>
      </c>
      <c r="L2505" s="72">
        <v>6</v>
      </c>
    </row>
    <row r="2506" spans="4:12" x14ac:dyDescent="0.25">
      <c r="D2506" s="66" t="s">
        <v>32844</v>
      </c>
      <c r="E2506" s="66" t="s">
        <v>7407</v>
      </c>
      <c r="F2506" s="72">
        <v>1</v>
      </c>
      <c r="G2506" s="72">
        <v>3</v>
      </c>
      <c r="H2506" s="72">
        <v>2</v>
      </c>
      <c r="I2506" s="72">
        <v>5</v>
      </c>
      <c r="J2506" s="72">
        <v>3</v>
      </c>
      <c r="K2506" s="72">
        <v>5</v>
      </c>
      <c r="L2506" s="72">
        <v>7</v>
      </c>
    </row>
    <row r="2507" spans="4:12" x14ac:dyDescent="0.25">
      <c r="D2507" s="66" t="s">
        <v>32845</v>
      </c>
      <c r="E2507" s="66" t="s">
        <v>7408</v>
      </c>
      <c r="F2507" s="72">
        <v>1</v>
      </c>
      <c r="G2507" s="72">
        <v>3</v>
      </c>
      <c r="H2507" s="72">
        <v>2</v>
      </c>
      <c r="I2507" s="72">
        <v>5</v>
      </c>
      <c r="J2507" s="72">
        <v>3</v>
      </c>
      <c r="K2507" s="72">
        <v>5</v>
      </c>
      <c r="L2507" s="72">
        <v>8</v>
      </c>
    </row>
    <row r="2508" spans="4:12" x14ac:dyDescent="0.25">
      <c r="D2508" s="66" t="s">
        <v>32846</v>
      </c>
      <c r="E2508" s="66" t="s">
        <v>7409</v>
      </c>
      <c r="F2508" s="72">
        <v>1</v>
      </c>
      <c r="G2508" s="72">
        <v>3</v>
      </c>
      <c r="H2508" s="72">
        <v>2</v>
      </c>
      <c r="I2508" s="72">
        <v>5</v>
      </c>
      <c r="J2508" s="72">
        <v>3</v>
      </c>
      <c r="K2508" s="72">
        <v>6</v>
      </c>
      <c r="L2508" s="72">
        <v>1</v>
      </c>
    </row>
    <row r="2509" spans="4:12" x14ac:dyDescent="0.25">
      <c r="D2509" s="66" t="s">
        <v>32847</v>
      </c>
      <c r="E2509" s="66" t="s">
        <v>7410</v>
      </c>
      <c r="F2509" s="72">
        <v>1</v>
      </c>
      <c r="G2509" s="72">
        <v>3</v>
      </c>
      <c r="H2509" s="72">
        <v>2</v>
      </c>
      <c r="I2509" s="72">
        <v>5</v>
      </c>
      <c r="J2509" s="72">
        <v>3</v>
      </c>
      <c r="K2509" s="72">
        <v>6</v>
      </c>
      <c r="L2509" s="72">
        <v>2</v>
      </c>
    </row>
    <row r="2510" spans="4:12" x14ac:dyDescent="0.25">
      <c r="D2510" s="66" t="s">
        <v>32848</v>
      </c>
      <c r="E2510" s="66" t="s">
        <v>7411</v>
      </c>
      <c r="F2510" s="72">
        <v>1</v>
      </c>
      <c r="G2510" s="72">
        <v>3</v>
      </c>
      <c r="H2510" s="72">
        <v>2</v>
      </c>
      <c r="I2510" s="72">
        <v>5</v>
      </c>
      <c r="J2510" s="72">
        <v>3</v>
      </c>
      <c r="K2510" s="72">
        <v>6</v>
      </c>
      <c r="L2510" s="72">
        <v>3</v>
      </c>
    </row>
    <row r="2511" spans="4:12" x14ac:dyDescent="0.25">
      <c r="D2511" s="66" t="s">
        <v>32849</v>
      </c>
      <c r="E2511" s="66" t="s">
        <v>7412</v>
      </c>
      <c r="F2511" s="72">
        <v>1</v>
      </c>
      <c r="G2511" s="72">
        <v>3</v>
      </c>
      <c r="H2511" s="72">
        <v>2</v>
      </c>
      <c r="I2511" s="72">
        <v>5</v>
      </c>
      <c r="J2511" s="72">
        <v>3</v>
      </c>
      <c r="K2511" s="72">
        <v>6</v>
      </c>
      <c r="L2511" s="72">
        <v>4</v>
      </c>
    </row>
    <row r="2512" spans="4:12" x14ac:dyDescent="0.25">
      <c r="D2512" s="66" t="s">
        <v>32850</v>
      </c>
      <c r="E2512" s="66" t="s">
        <v>7413</v>
      </c>
      <c r="F2512" s="72">
        <v>1</v>
      </c>
      <c r="G2512" s="72">
        <v>3</v>
      </c>
      <c r="H2512" s="72">
        <v>2</v>
      </c>
      <c r="I2512" s="72">
        <v>5</v>
      </c>
      <c r="J2512" s="72">
        <v>3</v>
      </c>
      <c r="K2512" s="72">
        <v>6</v>
      </c>
      <c r="L2512" s="72">
        <v>5</v>
      </c>
    </row>
    <row r="2513" spans="4:12" x14ac:dyDescent="0.25">
      <c r="D2513" s="66" t="s">
        <v>32851</v>
      </c>
      <c r="E2513" s="66" t="s">
        <v>7414</v>
      </c>
      <c r="F2513" s="72">
        <v>1</v>
      </c>
      <c r="G2513" s="72">
        <v>3</v>
      </c>
      <c r="H2513" s="72">
        <v>2</v>
      </c>
      <c r="I2513" s="72">
        <v>5</v>
      </c>
      <c r="J2513" s="72">
        <v>3</v>
      </c>
      <c r="K2513" s="72">
        <v>6</v>
      </c>
      <c r="L2513" s="72">
        <v>6</v>
      </c>
    </row>
    <row r="2514" spans="4:12" x14ac:dyDescent="0.25">
      <c r="D2514" s="66" t="s">
        <v>32852</v>
      </c>
      <c r="E2514" s="66" t="s">
        <v>7381</v>
      </c>
      <c r="F2514" s="72">
        <v>1</v>
      </c>
      <c r="G2514" s="72">
        <v>3</v>
      </c>
      <c r="H2514" s="72">
        <v>2</v>
      </c>
      <c r="I2514" s="72">
        <v>5</v>
      </c>
      <c r="J2514" s="72">
        <v>3</v>
      </c>
      <c r="K2514" s="72">
        <v>6</v>
      </c>
      <c r="L2514" s="72">
        <v>7</v>
      </c>
    </row>
    <row r="2515" spans="4:12" x14ac:dyDescent="0.25">
      <c r="D2515" s="66" t="s">
        <v>32853</v>
      </c>
      <c r="E2515" s="66" t="s">
        <v>7415</v>
      </c>
      <c r="F2515" s="72">
        <v>1</v>
      </c>
      <c r="G2515" s="72">
        <v>3</v>
      </c>
      <c r="H2515" s="72">
        <v>2</v>
      </c>
      <c r="I2515" s="72">
        <v>5</v>
      </c>
      <c r="J2515" s="72">
        <v>3</v>
      </c>
      <c r="K2515" s="72">
        <v>6</v>
      </c>
      <c r="L2515" s="72">
        <v>8</v>
      </c>
    </row>
    <row r="2516" spans="4:12" x14ac:dyDescent="0.25">
      <c r="D2516" s="66" t="s">
        <v>32854</v>
      </c>
      <c r="E2516" s="66" t="s">
        <v>7416</v>
      </c>
      <c r="F2516" s="72">
        <v>1</v>
      </c>
      <c r="G2516" s="72">
        <v>3</v>
      </c>
      <c r="H2516" s="72">
        <v>2</v>
      </c>
      <c r="I2516" s="72">
        <v>5</v>
      </c>
      <c r="J2516" s="72">
        <v>3</v>
      </c>
      <c r="K2516" s="72">
        <v>6</v>
      </c>
      <c r="L2516" s="72">
        <v>9</v>
      </c>
    </row>
    <row r="2517" spans="4:12" x14ac:dyDescent="0.25">
      <c r="D2517" s="66" t="s">
        <v>32855</v>
      </c>
      <c r="E2517" s="66" t="s">
        <v>7417</v>
      </c>
      <c r="F2517" s="72">
        <v>1</v>
      </c>
      <c r="G2517" s="72">
        <v>3</v>
      </c>
      <c r="H2517" s="72">
        <v>2</v>
      </c>
      <c r="I2517" s="72">
        <v>5</v>
      </c>
      <c r="J2517" s="72">
        <v>3</v>
      </c>
      <c r="K2517" s="72">
        <v>6</v>
      </c>
      <c r="L2517" s="72">
        <v>10</v>
      </c>
    </row>
    <row r="2518" spans="4:12" x14ac:dyDescent="0.25">
      <c r="D2518" s="66" t="s">
        <v>32856</v>
      </c>
      <c r="E2518" s="66" t="s">
        <v>7418</v>
      </c>
      <c r="F2518" s="72">
        <v>1</v>
      </c>
      <c r="G2518" s="72">
        <v>3</v>
      </c>
      <c r="H2518" s="72">
        <v>2</v>
      </c>
      <c r="I2518" s="72">
        <v>5</v>
      </c>
      <c r="J2518" s="72">
        <v>3</v>
      </c>
      <c r="K2518" s="72">
        <v>6</v>
      </c>
      <c r="L2518" s="72">
        <v>11</v>
      </c>
    </row>
    <row r="2519" spans="4:12" x14ac:dyDescent="0.25">
      <c r="D2519" s="66" t="s">
        <v>32857</v>
      </c>
      <c r="E2519" s="66" t="s">
        <v>7419</v>
      </c>
      <c r="F2519" s="72">
        <v>1</v>
      </c>
      <c r="G2519" s="72">
        <v>3</v>
      </c>
      <c r="H2519" s="72">
        <v>2</v>
      </c>
      <c r="I2519" s="72">
        <v>5</v>
      </c>
      <c r="J2519" s="72">
        <v>3</v>
      </c>
      <c r="K2519" s="72">
        <v>6</v>
      </c>
      <c r="L2519" s="72">
        <v>12</v>
      </c>
    </row>
    <row r="2520" spans="4:12" x14ac:dyDescent="0.25">
      <c r="D2520" s="66" t="s">
        <v>32858</v>
      </c>
      <c r="E2520" s="66" t="s">
        <v>7420</v>
      </c>
      <c r="F2520" s="72">
        <v>1</v>
      </c>
      <c r="G2520" s="72">
        <v>3</v>
      </c>
      <c r="H2520" s="72">
        <v>2</v>
      </c>
      <c r="I2520" s="72">
        <v>5</v>
      </c>
      <c r="J2520" s="72">
        <v>3</v>
      </c>
      <c r="K2520" s="72">
        <v>6</v>
      </c>
      <c r="L2520" s="72">
        <v>13</v>
      </c>
    </row>
    <row r="2521" spans="4:12" x14ac:dyDescent="0.25">
      <c r="D2521" s="66" t="s">
        <v>32859</v>
      </c>
      <c r="E2521" s="66" t="s">
        <v>7421</v>
      </c>
      <c r="F2521" s="72">
        <v>1</v>
      </c>
      <c r="G2521" s="72">
        <v>3</v>
      </c>
      <c r="H2521" s="72">
        <v>2</v>
      </c>
      <c r="I2521" s="72">
        <v>5</v>
      </c>
      <c r="J2521" s="72">
        <v>3</v>
      </c>
      <c r="K2521" s="72">
        <v>7</v>
      </c>
      <c r="L2521" s="72">
        <v>1</v>
      </c>
    </row>
    <row r="2522" spans="4:12" x14ac:dyDescent="0.25">
      <c r="D2522" s="66" t="s">
        <v>32860</v>
      </c>
      <c r="E2522" s="66" t="s">
        <v>7422</v>
      </c>
      <c r="F2522" s="72">
        <v>1</v>
      </c>
      <c r="G2522" s="72">
        <v>3</v>
      </c>
      <c r="H2522" s="72">
        <v>2</v>
      </c>
      <c r="I2522" s="72">
        <v>5</v>
      </c>
      <c r="J2522" s="72">
        <v>3</v>
      </c>
      <c r="K2522" s="72">
        <v>7</v>
      </c>
      <c r="L2522" s="72">
        <v>2</v>
      </c>
    </row>
    <row r="2523" spans="4:12" x14ac:dyDescent="0.25">
      <c r="D2523" s="66" t="s">
        <v>32861</v>
      </c>
      <c r="E2523" s="66" t="s">
        <v>7423</v>
      </c>
      <c r="F2523" s="72">
        <v>1</v>
      </c>
      <c r="G2523" s="72">
        <v>3</v>
      </c>
      <c r="H2523" s="72">
        <v>2</v>
      </c>
      <c r="I2523" s="72">
        <v>5</v>
      </c>
      <c r="J2523" s="72">
        <v>3</v>
      </c>
      <c r="K2523" s="72">
        <v>7</v>
      </c>
      <c r="L2523" s="72">
        <v>3</v>
      </c>
    </row>
    <row r="2524" spans="4:12" x14ac:dyDescent="0.25">
      <c r="D2524" s="66" t="s">
        <v>32862</v>
      </c>
      <c r="E2524" s="66" t="s">
        <v>7424</v>
      </c>
      <c r="F2524" s="72">
        <v>1</v>
      </c>
      <c r="G2524" s="72">
        <v>3</v>
      </c>
      <c r="H2524" s="72">
        <v>2</v>
      </c>
      <c r="I2524" s="72">
        <v>5</v>
      </c>
      <c r="J2524" s="72">
        <v>3</v>
      </c>
      <c r="K2524" s="72">
        <v>7</v>
      </c>
      <c r="L2524" s="72">
        <v>4</v>
      </c>
    </row>
    <row r="2525" spans="4:12" x14ac:dyDescent="0.25">
      <c r="D2525" s="66" t="s">
        <v>32863</v>
      </c>
      <c r="E2525" s="66" t="s">
        <v>7425</v>
      </c>
      <c r="F2525" s="72">
        <v>1</v>
      </c>
      <c r="G2525" s="72">
        <v>3</v>
      </c>
      <c r="H2525" s="72">
        <v>2</v>
      </c>
      <c r="I2525" s="72">
        <v>5</v>
      </c>
      <c r="J2525" s="72">
        <v>3</v>
      </c>
      <c r="K2525" s="72">
        <v>7</v>
      </c>
      <c r="L2525" s="72">
        <v>5</v>
      </c>
    </row>
    <row r="2526" spans="4:12" x14ac:dyDescent="0.25">
      <c r="D2526" s="66" t="s">
        <v>32864</v>
      </c>
      <c r="E2526" s="66" t="s">
        <v>7426</v>
      </c>
      <c r="F2526" s="72">
        <v>1</v>
      </c>
      <c r="G2526" s="72">
        <v>3</v>
      </c>
      <c r="H2526" s="72">
        <v>2</v>
      </c>
      <c r="I2526" s="72">
        <v>5</v>
      </c>
      <c r="J2526" s="72">
        <v>3</v>
      </c>
      <c r="K2526" s="72">
        <v>7</v>
      </c>
      <c r="L2526" s="72">
        <v>6</v>
      </c>
    </row>
    <row r="2527" spans="4:12" x14ac:dyDescent="0.25">
      <c r="D2527" s="66" t="s">
        <v>32865</v>
      </c>
      <c r="E2527" s="66" t="s">
        <v>7427</v>
      </c>
      <c r="F2527" s="72">
        <v>1</v>
      </c>
      <c r="G2527" s="72">
        <v>3</v>
      </c>
      <c r="H2527" s="72">
        <v>2</v>
      </c>
      <c r="I2527" s="72">
        <v>5</v>
      </c>
      <c r="J2527" s="72">
        <v>3</v>
      </c>
      <c r="K2527" s="72">
        <v>7</v>
      </c>
      <c r="L2527" s="72">
        <v>7</v>
      </c>
    </row>
    <row r="2528" spans="4:12" x14ac:dyDescent="0.25">
      <c r="D2528" s="66" t="s">
        <v>32866</v>
      </c>
      <c r="E2528" s="66" t="s">
        <v>782</v>
      </c>
      <c r="F2528" s="72">
        <v>1</v>
      </c>
      <c r="G2528" s="72">
        <v>3</v>
      </c>
      <c r="H2528" s="72">
        <v>2</v>
      </c>
      <c r="I2528" s="72">
        <v>5</v>
      </c>
      <c r="J2528" s="72">
        <v>3</v>
      </c>
      <c r="K2528" s="72">
        <v>7</v>
      </c>
      <c r="L2528" s="72">
        <v>8</v>
      </c>
    </row>
    <row r="2529" spans="4:12" x14ac:dyDescent="0.25">
      <c r="D2529" s="66" t="s">
        <v>32867</v>
      </c>
      <c r="E2529" s="66" t="s">
        <v>7428</v>
      </c>
      <c r="F2529" s="72">
        <v>1</v>
      </c>
      <c r="G2529" s="72">
        <v>3</v>
      </c>
      <c r="H2529" s="72">
        <v>2</v>
      </c>
      <c r="I2529" s="72">
        <v>5</v>
      </c>
      <c r="J2529" s="72">
        <v>3</v>
      </c>
      <c r="K2529" s="72">
        <v>7</v>
      </c>
      <c r="L2529" s="72">
        <v>9</v>
      </c>
    </row>
    <row r="2530" spans="4:12" x14ac:dyDescent="0.25">
      <c r="D2530" s="66" t="s">
        <v>32868</v>
      </c>
      <c r="E2530" s="66" t="s">
        <v>7429</v>
      </c>
      <c r="F2530" s="72">
        <v>1</v>
      </c>
      <c r="G2530" s="72">
        <v>3</v>
      </c>
      <c r="H2530" s="72">
        <v>2</v>
      </c>
      <c r="I2530" s="72">
        <v>5</v>
      </c>
      <c r="J2530" s="72">
        <v>3</v>
      </c>
      <c r="K2530" s="72">
        <v>7</v>
      </c>
      <c r="L2530" s="72">
        <v>10</v>
      </c>
    </row>
    <row r="2531" spans="4:12" x14ac:dyDescent="0.25">
      <c r="D2531" s="66" t="s">
        <v>32869</v>
      </c>
      <c r="E2531" s="66" t="s">
        <v>7430</v>
      </c>
      <c r="F2531" s="72">
        <v>1</v>
      </c>
      <c r="G2531" s="72">
        <v>3</v>
      </c>
      <c r="H2531" s="72">
        <v>2</v>
      </c>
      <c r="I2531" s="72">
        <v>6</v>
      </c>
      <c r="J2531" s="72">
        <v>1</v>
      </c>
      <c r="K2531" s="72">
        <v>1</v>
      </c>
      <c r="L2531" s="72">
        <v>1</v>
      </c>
    </row>
    <row r="2532" spans="4:12" x14ac:dyDescent="0.25">
      <c r="D2532" s="66" t="s">
        <v>32870</v>
      </c>
      <c r="E2532" s="66" t="s">
        <v>7431</v>
      </c>
      <c r="F2532" s="72">
        <v>1</v>
      </c>
      <c r="G2532" s="72">
        <v>3</v>
      </c>
      <c r="H2532" s="72">
        <v>2</v>
      </c>
      <c r="I2532" s="72">
        <v>6</v>
      </c>
      <c r="J2532" s="72">
        <v>1</v>
      </c>
      <c r="K2532" s="72">
        <v>1</v>
      </c>
      <c r="L2532" s="72">
        <v>2</v>
      </c>
    </row>
    <row r="2533" spans="4:12" x14ac:dyDescent="0.25">
      <c r="D2533" s="66" t="s">
        <v>32871</v>
      </c>
      <c r="E2533" s="66" t="s">
        <v>7432</v>
      </c>
      <c r="F2533" s="72">
        <v>1</v>
      </c>
      <c r="G2533" s="72">
        <v>3</v>
      </c>
      <c r="H2533" s="72">
        <v>2</v>
      </c>
      <c r="I2533" s="72">
        <v>6</v>
      </c>
      <c r="J2533" s="72">
        <v>1</v>
      </c>
      <c r="K2533" s="72">
        <v>1</v>
      </c>
      <c r="L2533" s="72">
        <v>3</v>
      </c>
    </row>
    <row r="2534" spans="4:12" x14ac:dyDescent="0.25">
      <c r="D2534" s="66" t="s">
        <v>32872</v>
      </c>
      <c r="E2534" s="66" t="s">
        <v>784</v>
      </c>
      <c r="F2534" s="72">
        <v>1</v>
      </c>
      <c r="G2534" s="72">
        <v>3</v>
      </c>
      <c r="H2534" s="72">
        <v>2</v>
      </c>
      <c r="I2534" s="72">
        <v>6</v>
      </c>
      <c r="J2534" s="72">
        <v>1</v>
      </c>
      <c r="K2534" s="72">
        <v>1</v>
      </c>
      <c r="L2534" s="72">
        <v>4</v>
      </c>
    </row>
    <row r="2535" spans="4:12" x14ac:dyDescent="0.25">
      <c r="D2535" s="66" t="s">
        <v>32873</v>
      </c>
      <c r="E2535" s="66" t="s">
        <v>785</v>
      </c>
      <c r="F2535" s="72">
        <v>1</v>
      </c>
      <c r="G2535" s="72">
        <v>3</v>
      </c>
      <c r="H2535" s="72">
        <v>2</v>
      </c>
      <c r="I2535" s="72">
        <v>6</v>
      </c>
      <c r="J2535" s="72">
        <v>1</v>
      </c>
      <c r="K2535" s="72">
        <v>1</v>
      </c>
      <c r="L2535" s="72">
        <v>5</v>
      </c>
    </row>
    <row r="2536" spans="4:12" x14ac:dyDescent="0.25">
      <c r="D2536" s="66" t="s">
        <v>32874</v>
      </c>
      <c r="E2536" s="66" t="s">
        <v>786</v>
      </c>
      <c r="F2536" s="72">
        <v>1</v>
      </c>
      <c r="G2536" s="72">
        <v>3</v>
      </c>
      <c r="H2536" s="72">
        <v>2</v>
      </c>
      <c r="I2536" s="72">
        <v>6</v>
      </c>
      <c r="J2536" s="72">
        <v>1</v>
      </c>
      <c r="K2536" s="72">
        <v>1</v>
      </c>
      <c r="L2536" s="72">
        <v>6</v>
      </c>
    </row>
    <row r="2537" spans="4:12" x14ac:dyDescent="0.25">
      <c r="D2537" s="66" t="s">
        <v>32875</v>
      </c>
      <c r="E2537" s="66" t="s">
        <v>7433</v>
      </c>
      <c r="F2537" s="72">
        <v>1</v>
      </c>
      <c r="G2537" s="72">
        <v>3</v>
      </c>
      <c r="H2537" s="72">
        <v>2</v>
      </c>
      <c r="I2537" s="72">
        <v>6</v>
      </c>
      <c r="J2537" s="72">
        <v>1</v>
      </c>
      <c r="K2537" s="72">
        <v>1</v>
      </c>
      <c r="L2537" s="72">
        <v>7</v>
      </c>
    </row>
    <row r="2538" spans="4:12" x14ac:dyDescent="0.25">
      <c r="D2538" s="66" t="s">
        <v>32876</v>
      </c>
      <c r="E2538" s="66" t="s">
        <v>787</v>
      </c>
      <c r="F2538" s="72">
        <v>1</v>
      </c>
      <c r="G2538" s="72">
        <v>3</v>
      </c>
      <c r="H2538" s="72">
        <v>2</v>
      </c>
      <c r="I2538" s="72">
        <v>6</v>
      </c>
      <c r="J2538" s="72">
        <v>1</v>
      </c>
      <c r="K2538" s="72">
        <v>1</v>
      </c>
      <c r="L2538" s="72">
        <v>8</v>
      </c>
    </row>
    <row r="2539" spans="4:12" x14ac:dyDescent="0.25">
      <c r="D2539" s="66" t="s">
        <v>32877</v>
      </c>
      <c r="E2539" s="66" t="s">
        <v>788</v>
      </c>
      <c r="F2539" s="72">
        <v>1</v>
      </c>
      <c r="G2539" s="72">
        <v>3</v>
      </c>
      <c r="H2539" s="72">
        <v>2</v>
      </c>
      <c r="I2539" s="72">
        <v>6</v>
      </c>
      <c r="J2539" s="72">
        <v>1</v>
      </c>
      <c r="K2539" s="72">
        <v>1</v>
      </c>
      <c r="L2539" s="72">
        <v>9</v>
      </c>
    </row>
    <row r="2540" spans="4:12" x14ac:dyDescent="0.25">
      <c r="D2540" s="66" t="s">
        <v>32878</v>
      </c>
      <c r="E2540" s="66" t="s">
        <v>789</v>
      </c>
      <c r="F2540" s="72">
        <v>1</v>
      </c>
      <c r="G2540" s="72">
        <v>3</v>
      </c>
      <c r="H2540" s="72">
        <v>2</v>
      </c>
      <c r="I2540" s="72">
        <v>6</v>
      </c>
      <c r="J2540" s="72">
        <v>1</v>
      </c>
      <c r="K2540" s="72">
        <v>1</v>
      </c>
      <c r="L2540" s="72">
        <v>10</v>
      </c>
    </row>
    <row r="2541" spans="4:12" x14ac:dyDescent="0.25">
      <c r="D2541" s="66" t="s">
        <v>32879</v>
      </c>
      <c r="E2541" s="66" t="s">
        <v>790</v>
      </c>
      <c r="F2541" s="72">
        <v>1</v>
      </c>
      <c r="G2541" s="72">
        <v>3</v>
      </c>
      <c r="H2541" s="72">
        <v>2</v>
      </c>
      <c r="I2541" s="72">
        <v>6</v>
      </c>
      <c r="J2541" s="72">
        <v>1</v>
      </c>
      <c r="K2541" s="72">
        <v>1</v>
      </c>
      <c r="L2541" s="72">
        <v>11</v>
      </c>
    </row>
    <row r="2542" spans="4:12" x14ac:dyDescent="0.25">
      <c r="D2542" s="66" t="s">
        <v>32880</v>
      </c>
      <c r="E2542" s="66" t="s">
        <v>791</v>
      </c>
      <c r="F2542" s="72">
        <v>1</v>
      </c>
      <c r="G2542" s="72">
        <v>3</v>
      </c>
      <c r="H2542" s="72">
        <v>2</v>
      </c>
      <c r="I2542" s="72">
        <v>6</v>
      </c>
      <c r="J2542" s="72">
        <v>1</v>
      </c>
      <c r="K2542" s="72">
        <v>1</v>
      </c>
      <c r="L2542" s="72">
        <v>12</v>
      </c>
    </row>
    <row r="2543" spans="4:12" x14ac:dyDescent="0.25">
      <c r="D2543" s="66" t="s">
        <v>32881</v>
      </c>
      <c r="E2543" s="66" t="s">
        <v>792</v>
      </c>
      <c r="F2543" s="72">
        <v>1</v>
      </c>
      <c r="G2543" s="72">
        <v>3</v>
      </c>
      <c r="H2543" s="72">
        <v>2</v>
      </c>
      <c r="I2543" s="72">
        <v>6</v>
      </c>
      <c r="J2543" s="72">
        <v>1</v>
      </c>
      <c r="K2543" s="72">
        <v>1</v>
      </c>
      <c r="L2543" s="72">
        <v>13</v>
      </c>
    </row>
    <row r="2544" spans="4:12" x14ac:dyDescent="0.25">
      <c r="D2544" s="66" t="s">
        <v>32882</v>
      </c>
      <c r="E2544" s="66" t="s">
        <v>793</v>
      </c>
      <c r="F2544" s="72">
        <v>1</v>
      </c>
      <c r="G2544" s="72">
        <v>3</v>
      </c>
      <c r="H2544" s="72">
        <v>2</v>
      </c>
      <c r="I2544" s="72">
        <v>6</v>
      </c>
      <c r="J2544" s="72">
        <v>1</v>
      </c>
      <c r="K2544" s="72">
        <v>1</v>
      </c>
      <c r="L2544" s="72">
        <v>14</v>
      </c>
    </row>
    <row r="2545" spans="4:12" x14ac:dyDescent="0.25">
      <c r="D2545" s="66" t="s">
        <v>32883</v>
      </c>
      <c r="E2545" s="66" t="s">
        <v>794</v>
      </c>
      <c r="F2545" s="72">
        <v>1</v>
      </c>
      <c r="G2545" s="72">
        <v>3</v>
      </c>
      <c r="H2545" s="72">
        <v>2</v>
      </c>
      <c r="I2545" s="72">
        <v>6</v>
      </c>
      <c r="J2545" s="72">
        <v>1</v>
      </c>
      <c r="K2545" s="72">
        <v>1</v>
      </c>
      <c r="L2545" s="72">
        <v>15</v>
      </c>
    </row>
    <row r="2546" spans="4:12" x14ac:dyDescent="0.25">
      <c r="D2546" s="66" t="s">
        <v>32884</v>
      </c>
      <c r="E2546" s="66" t="s">
        <v>795</v>
      </c>
      <c r="F2546" s="72">
        <v>1</v>
      </c>
      <c r="G2546" s="72">
        <v>3</v>
      </c>
      <c r="H2546" s="72">
        <v>2</v>
      </c>
      <c r="I2546" s="72">
        <v>6</v>
      </c>
      <c r="J2546" s="72">
        <v>1</v>
      </c>
      <c r="K2546" s="72">
        <v>1</v>
      </c>
      <c r="L2546" s="72">
        <v>16</v>
      </c>
    </row>
    <row r="2547" spans="4:12" x14ac:dyDescent="0.25">
      <c r="D2547" s="66" t="s">
        <v>32885</v>
      </c>
      <c r="E2547" s="66" t="s">
        <v>796</v>
      </c>
      <c r="F2547" s="72">
        <v>1</v>
      </c>
      <c r="G2547" s="72">
        <v>3</v>
      </c>
      <c r="H2547" s="72">
        <v>2</v>
      </c>
      <c r="I2547" s="72">
        <v>6</v>
      </c>
      <c r="J2547" s="72">
        <v>1</v>
      </c>
      <c r="K2547" s="72">
        <v>1</v>
      </c>
      <c r="L2547" s="72">
        <v>17</v>
      </c>
    </row>
    <row r="2548" spans="4:12" x14ac:dyDescent="0.25">
      <c r="D2548" s="66" t="s">
        <v>32886</v>
      </c>
      <c r="E2548" s="66" t="s">
        <v>797</v>
      </c>
      <c r="F2548" s="72">
        <v>1</v>
      </c>
      <c r="G2548" s="72">
        <v>3</v>
      </c>
      <c r="H2548" s="72">
        <v>2</v>
      </c>
      <c r="I2548" s="72">
        <v>6</v>
      </c>
      <c r="J2548" s="72">
        <v>1</v>
      </c>
      <c r="K2548" s="72">
        <v>1</v>
      </c>
      <c r="L2548" s="72">
        <v>18</v>
      </c>
    </row>
    <row r="2549" spans="4:12" x14ac:dyDescent="0.25">
      <c r="D2549" s="66" t="s">
        <v>32887</v>
      </c>
      <c r="E2549" s="66" t="s">
        <v>798</v>
      </c>
      <c r="F2549" s="72">
        <v>1</v>
      </c>
      <c r="G2549" s="72">
        <v>3</v>
      </c>
      <c r="H2549" s="72">
        <v>2</v>
      </c>
      <c r="I2549" s="72">
        <v>6</v>
      </c>
      <c r="J2549" s="72">
        <v>1</v>
      </c>
      <c r="K2549" s="72">
        <v>1</v>
      </c>
      <c r="L2549" s="72">
        <v>19</v>
      </c>
    </row>
    <row r="2550" spans="4:12" x14ac:dyDescent="0.25">
      <c r="D2550" s="66" t="s">
        <v>32888</v>
      </c>
      <c r="E2550" s="66" t="s">
        <v>799</v>
      </c>
      <c r="F2550" s="72">
        <v>1</v>
      </c>
      <c r="G2550" s="72">
        <v>3</v>
      </c>
      <c r="H2550" s="72">
        <v>2</v>
      </c>
      <c r="I2550" s="72">
        <v>6</v>
      </c>
      <c r="J2550" s="72">
        <v>1</v>
      </c>
      <c r="K2550" s="72">
        <v>1</v>
      </c>
      <c r="L2550" s="72">
        <v>20</v>
      </c>
    </row>
    <row r="2551" spans="4:12" x14ac:dyDescent="0.25">
      <c r="D2551" s="66" t="s">
        <v>32889</v>
      </c>
      <c r="E2551" s="66" t="s">
        <v>7434</v>
      </c>
      <c r="F2551" s="72">
        <v>1</v>
      </c>
      <c r="G2551" s="72">
        <v>3</v>
      </c>
      <c r="H2551" s="72">
        <v>2</v>
      </c>
      <c r="I2551" s="72">
        <v>6</v>
      </c>
      <c r="J2551" s="72">
        <v>1</v>
      </c>
      <c r="K2551" s="72">
        <v>1</v>
      </c>
      <c r="L2551" s="72">
        <v>21</v>
      </c>
    </row>
    <row r="2552" spans="4:12" x14ac:dyDescent="0.25">
      <c r="D2552" s="66" t="s">
        <v>32890</v>
      </c>
      <c r="E2552" s="66" t="s">
        <v>800</v>
      </c>
      <c r="F2552" s="72">
        <v>1</v>
      </c>
      <c r="G2552" s="72">
        <v>3</v>
      </c>
      <c r="H2552" s="72">
        <v>2</v>
      </c>
      <c r="I2552" s="72">
        <v>6</v>
      </c>
      <c r="J2552" s="72">
        <v>1</v>
      </c>
      <c r="K2552" s="72">
        <v>1</v>
      </c>
      <c r="L2552" s="72">
        <v>22</v>
      </c>
    </row>
    <row r="2553" spans="4:12" x14ac:dyDescent="0.25">
      <c r="D2553" s="66" t="s">
        <v>32891</v>
      </c>
      <c r="E2553" s="66" t="s">
        <v>801</v>
      </c>
      <c r="F2553" s="72">
        <v>1</v>
      </c>
      <c r="G2553" s="72">
        <v>3</v>
      </c>
      <c r="H2553" s="72">
        <v>2</v>
      </c>
      <c r="I2553" s="72">
        <v>6</v>
      </c>
      <c r="J2553" s="72">
        <v>1</v>
      </c>
      <c r="K2553" s="72">
        <v>1</v>
      </c>
      <c r="L2553" s="72">
        <v>23</v>
      </c>
    </row>
    <row r="2554" spans="4:12" x14ac:dyDescent="0.25">
      <c r="D2554" s="66" t="s">
        <v>32892</v>
      </c>
      <c r="E2554" s="66" t="s">
        <v>802</v>
      </c>
      <c r="F2554" s="72">
        <v>1</v>
      </c>
      <c r="G2554" s="72">
        <v>3</v>
      </c>
      <c r="H2554" s="72">
        <v>2</v>
      </c>
      <c r="I2554" s="72">
        <v>6</v>
      </c>
      <c r="J2554" s="72">
        <v>1</v>
      </c>
      <c r="K2554" s="72">
        <v>1</v>
      </c>
      <c r="L2554" s="72">
        <v>24</v>
      </c>
    </row>
    <row r="2555" spans="4:12" x14ac:dyDescent="0.25">
      <c r="D2555" s="66" t="s">
        <v>32893</v>
      </c>
      <c r="E2555" s="66" t="s">
        <v>7435</v>
      </c>
      <c r="F2555" s="72">
        <v>1</v>
      </c>
      <c r="G2555" s="72">
        <v>3</v>
      </c>
      <c r="H2555" s="72">
        <v>2</v>
      </c>
      <c r="I2555" s="72">
        <v>6</v>
      </c>
      <c r="J2555" s="72">
        <v>1</v>
      </c>
      <c r="K2555" s="72">
        <v>1</v>
      </c>
      <c r="L2555" s="72">
        <v>25</v>
      </c>
    </row>
    <row r="2556" spans="4:12" x14ac:dyDescent="0.25">
      <c r="D2556" s="66" t="s">
        <v>32894</v>
      </c>
      <c r="E2556" s="66" t="s">
        <v>803</v>
      </c>
      <c r="F2556" s="72">
        <v>1</v>
      </c>
      <c r="G2556" s="72">
        <v>3</v>
      </c>
      <c r="H2556" s="72">
        <v>2</v>
      </c>
      <c r="I2556" s="72">
        <v>6</v>
      </c>
      <c r="J2556" s="72">
        <v>1</v>
      </c>
      <c r="K2556" s="72">
        <v>1</v>
      </c>
      <c r="L2556" s="72">
        <v>26</v>
      </c>
    </row>
    <row r="2557" spans="4:12" x14ac:dyDescent="0.25">
      <c r="D2557" s="66" t="s">
        <v>32895</v>
      </c>
      <c r="E2557" s="66" t="s">
        <v>804</v>
      </c>
      <c r="F2557" s="72">
        <v>1</v>
      </c>
      <c r="G2557" s="72">
        <v>3</v>
      </c>
      <c r="H2557" s="72">
        <v>2</v>
      </c>
      <c r="I2557" s="72">
        <v>6</v>
      </c>
      <c r="J2557" s="72">
        <v>1</v>
      </c>
      <c r="K2557" s="72">
        <v>1</v>
      </c>
      <c r="L2557" s="72">
        <v>27</v>
      </c>
    </row>
    <row r="2558" spans="4:12" x14ac:dyDescent="0.25">
      <c r="D2558" s="66" t="s">
        <v>32896</v>
      </c>
      <c r="E2558" s="66" t="s">
        <v>7436</v>
      </c>
      <c r="F2558" s="72">
        <v>1</v>
      </c>
      <c r="G2558" s="72">
        <v>3</v>
      </c>
      <c r="H2558" s="72">
        <v>2</v>
      </c>
      <c r="I2558" s="72">
        <v>6</v>
      </c>
      <c r="J2558" s="72">
        <v>1</v>
      </c>
      <c r="K2558" s="72">
        <v>1</v>
      </c>
      <c r="L2558" s="72">
        <v>28</v>
      </c>
    </row>
    <row r="2559" spans="4:12" x14ac:dyDescent="0.25">
      <c r="D2559" s="66" t="s">
        <v>32897</v>
      </c>
      <c r="E2559" s="66" t="s">
        <v>805</v>
      </c>
      <c r="F2559" s="72">
        <v>1</v>
      </c>
      <c r="G2559" s="72">
        <v>3</v>
      </c>
      <c r="H2559" s="72">
        <v>2</v>
      </c>
      <c r="I2559" s="72">
        <v>6</v>
      </c>
      <c r="J2559" s="72">
        <v>1</v>
      </c>
      <c r="K2559" s="72">
        <v>1</v>
      </c>
      <c r="L2559" s="72">
        <v>29</v>
      </c>
    </row>
    <row r="2560" spans="4:12" x14ac:dyDescent="0.25">
      <c r="D2560" s="66" t="s">
        <v>32898</v>
      </c>
      <c r="E2560" s="66" t="s">
        <v>806</v>
      </c>
      <c r="F2560" s="72">
        <v>1</v>
      </c>
      <c r="G2560" s="72">
        <v>3</v>
      </c>
      <c r="H2560" s="72">
        <v>2</v>
      </c>
      <c r="I2560" s="72">
        <v>6</v>
      </c>
      <c r="J2560" s="72">
        <v>1</v>
      </c>
      <c r="K2560" s="72">
        <v>1</v>
      </c>
      <c r="L2560" s="72">
        <v>30</v>
      </c>
    </row>
    <row r="2561" spans="4:12" x14ac:dyDescent="0.25">
      <c r="D2561" s="66" t="s">
        <v>32899</v>
      </c>
      <c r="E2561" s="66" t="s">
        <v>807</v>
      </c>
      <c r="F2561" s="72">
        <v>1</v>
      </c>
      <c r="G2561" s="72">
        <v>3</v>
      </c>
      <c r="H2561" s="72">
        <v>2</v>
      </c>
      <c r="I2561" s="72">
        <v>6</v>
      </c>
      <c r="J2561" s="72">
        <v>1</v>
      </c>
      <c r="K2561" s="72">
        <v>1</v>
      </c>
      <c r="L2561" s="72">
        <v>31</v>
      </c>
    </row>
    <row r="2562" spans="4:12" x14ac:dyDescent="0.25">
      <c r="D2562" s="66" t="s">
        <v>32900</v>
      </c>
      <c r="E2562" s="66" t="s">
        <v>808</v>
      </c>
      <c r="F2562" s="72">
        <v>1</v>
      </c>
      <c r="G2562" s="72">
        <v>3</v>
      </c>
      <c r="H2562" s="72">
        <v>2</v>
      </c>
      <c r="I2562" s="72">
        <v>6</v>
      </c>
      <c r="J2562" s="72">
        <v>1</v>
      </c>
      <c r="K2562" s="72">
        <v>1</v>
      </c>
      <c r="L2562" s="72">
        <v>32</v>
      </c>
    </row>
    <row r="2563" spans="4:12" x14ac:dyDescent="0.25">
      <c r="D2563" s="66" t="s">
        <v>32901</v>
      </c>
      <c r="E2563" s="66" t="s">
        <v>809</v>
      </c>
      <c r="F2563" s="72">
        <v>1</v>
      </c>
      <c r="G2563" s="72">
        <v>3</v>
      </c>
      <c r="H2563" s="72">
        <v>2</v>
      </c>
      <c r="I2563" s="72">
        <v>6</v>
      </c>
      <c r="J2563" s="72">
        <v>1</v>
      </c>
      <c r="K2563" s="72">
        <v>1</v>
      </c>
      <c r="L2563" s="72">
        <v>33</v>
      </c>
    </row>
    <row r="2564" spans="4:12" x14ac:dyDescent="0.25">
      <c r="D2564" s="66" t="s">
        <v>32902</v>
      </c>
      <c r="E2564" s="66" t="s">
        <v>7437</v>
      </c>
      <c r="F2564" s="72">
        <v>1</v>
      </c>
      <c r="G2564" s="72">
        <v>3</v>
      </c>
      <c r="H2564" s="72">
        <v>2</v>
      </c>
      <c r="I2564" s="72">
        <v>6</v>
      </c>
      <c r="J2564" s="72">
        <v>1</v>
      </c>
      <c r="K2564" s="72">
        <v>1</v>
      </c>
      <c r="L2564" s="72">
        <v>34</v>
      </c>
    </row>
    <row r="2565" spans="4:12" x14ac:dyDescent="0.25">
      <c r="D2565" s="66" t="s">
        <v>32903</v>
      </c>
      <c r="E2565" s="66" t="s">
        <v>7438</v>
      </c>
      <c r="F2565" s="72">
        <v>1</v>
      </c>
      <c r="G2565" s="72">
        <v>3</v>
      </c>
      <c r="H2565" s="72">
        <v>2</v>
      </c>
      <c r="I2565" s="72">
        <v>6</v>
      </c>
      <c r="J2565" s="72">
        <v>1</v>
      </c>
      <c r="K2565" s="72">
        <v>1</v>
      </c>
      <c r="L2565" s="72">
        <v>35</v>
      </c>
    </row>
    <row r="2566" spans="4:12" x14ac:dyDescent="0.25">
      <c r="D2566" s="66" t="s">
        <v>32904</v>
      </c>
      <c r="E2566" s="66" t="s">
        <v>7439</v>
      </c>
      <c r="F2566" s="72">
        <v>1</v>
      </c>
      <c r="G2566" s="72">
        <v>3</v>
      </c>
      <c r="H2566" s="72">
        <v>2</v>
      </c>
      <c r="I2566" s="72">
        <v>6</v>
      </c>
      <c r="J2566" s="72">
        <v>1</v>
      </c>
      <c r="K2566" s="72">
        <v>1</v>
      </c>
      <c r="L2566" s="72">
        <v>36</v>
      </c>
    </row>
    <row r="2567" spans="4:12" x14ac:dyDescent="0.25">
      <c r="D2567" s="66" t="s">
        <v>32905</v>
      </c>
      <c r="E2567" s="66" t="s">
        <v>7440</v>
      </c>
      <c r="F2567" s="72">
        <v>1</v>
      </c>
      <c r="G2567" s="72">
        <v>3</v>
      </c>
      <c r="H2567" s="72">
        <v>2</v>
      </c>
      <c r="I2567" s="72">
        <v>6</v>
      </c>
      <c r="J2567" s="72">
        <v>1</v>
      </c>
      <c r="K2567" s="72">
        <v>1</v>
      </c>
      <c r="L2567" s="72">
        <v>37</v>
      </c>
    </row>
    <row r="2568" spans="4:12" x14ac:dyDescent="0.25">
      <c r="D2568" s="66" t="s">
        <v>32906</v>
      </c>
      <c r="E2568" s="66" t="s">
        <v>810</v>
      </c>
      <c r="F2568" s="72">
        <v>1</v>
      </c>
      <c r="G2568" s="72">
        <v>3</v>
      </c>
      <c r="H2568" s="72">
        <v>2</v>
      </c>
      <c r="I2568" s="72">
        <v>6</v>
      </c>
      <c r="J2568" s="72">
        <v>1</v>
      </c>
      <c r="K2568" s="72">
        <v>1</v>
      </c>
      <c r="L2568" s="72">
        <v>38</v>
      </c>
    </row>
    <row r="2569" spans="4:12" x14ac:dyDescent="0.25">
      <c r="D2569" s="66" t="s">
        <v>32907</v>
      </c>
      <c r="E2569" s="66" t="s">
        <v>7441</v>
      </c>
      <c r="F2569" s="72">
        <v>1</v>
      </c>
      <c r="G2569" s="72">
        <v>3</v>
      </c>
      <c r="H2569" s="72">
        <v>2</v>
      </c>
      <c r="I2569" s="72">
        <v>6</v>
      </c>
      <c r="J2569" s="72">
        <v>1</v>
      </c>
      <c r="K2569" s="72">
        <v>1</v>
      </c>
      <c r="L2569" s="72">
        <v>39</v>
      </c>
    </row>
    <row r="2570" spans="4:12" x14ac:dyDescent="0.25">
      <c r="D2570" s="66" t="s">
        <v>32908</v>
      </c>
      <c r="E2570" s="66" t="s">
        <v>811</v>
      </c>
      <c r="F2570" s="72">
        <v>1</v>
      </c>
      <c r="G2570" s="72">
        <v>3</v>
      </c>
      <c r="H2570" s="72">
        <v>2</v>
      </c>
      <c r="I2570" s="72">
        <v>6</v>
      </c>
      <c r="J2570" s="72">
        <v>1</v>
      </c>
      <c r="K2570" s="72">
        <v>1</v>
      </c>
      <c r="L2570" s="72">
        <v>40</v>
      </c>
    </row>
    <row r="2571" spans="4:12" x14ac:dyDescent="0.25">
      <c r="D2571" s="66" t="s">
        <v>32909</v>
      </c>
      <c r="E2571" s="66" t="s">
        <v>812</v>
      </c>
      <c r="F2571" s="72">
        <v>1</v>
      </c>
      <c r="G2571" s="72">
        <v>3</v>
      </c>
      <c r="H2571" s="72">
        <v>2</v>
      </c>
      <c r="I2571" s="72">
        <v>6</v>
      </c>
      <c r="J2571" s="72">
        <v>1</v>
      </c>
      <c r="K2571" s="72">
        <v>1</v>
      </c>
      <c r="L2571" s="72">
        <v>41</v>
      </c>
    </row>
    <row r="2572" spans="4:12" x14ac:dyDescent="0.25">
      <c r="D2572" s="66" t="s">
        <v>32910</v>
      </c>
      <c r="E2572" s="66" t="s">
        <v>813</v>
      </c>
      <c r="F2572" s="72">
        <v>1</v>
      </c>
      <c r="G2572" s="72">
        <v>3</v>
      </c>
      <c r="H2572" s="72">
        <v>2</v>
      </c>
      <c r="I2572" s="72">
        <v>6</v>
      </c>
      <c r="J2572" s="72">
        <v>1</v>
      </c>
      <c r="K2572" s="72">
        <v>1</v>
      </c>
      <c r="L2572" s="72">
        <v>42</v>
      </c>
    </row>
    <row r="2573" spans="4:12" x14ac:dyDescent="0.25">
      <c r="D2573" s="66" t="s">
        <v>32911</v>
      </c>
      <c r="E2573" s="66" t="s">
        <v>814</v>
      </c>
      <c r="F2573" s="72">
        <v>1</v>
      </c>
      <c r="G2573" s="72">
        <v>3</v>
      </c>
      <c r="H2573" s="72">
        <v>2</v>
      </c>
      <c r="I2573" s="72">
        <v>6</v>
      </c>
      <c r="J2573" s="72">
        <v>1</v>
      </c>
      <c r="K2573" s="72">
        <v>1</v>
      </c>
      <c r="L2573" s="72">
        <v>43</v>
      </c>
    </row>
    <row r="2574" spans="4:12" x14ac:dyDescent="0.25">
      <c r="D2574" s="66" t="s">
        <v>32912</v>
      </c>
      <c r="E2574" s="66" t="s">
        <v>7442</v>
      </c>
      <c r="F2574" s="72">
        <v>1</v>
      </c>
      <c r="G2574" s="72">
        <v>3</v>
      </c>
      <c r="H2574" s="72">
        <v>2</v>
      </c>
      <c r="I2574" s="72">
        <v>6</v>
      </c>
      <c r="J2574" s="72">
        <v>1</v>
      </c>
      <c r="K2574" s="72">
        <v>1</v>
      </c>
      <c r="L2574" s="72">
        <v>44</v>
      </c>
    </row>
    <row r="2575" spans="4:12" x14ac:dyDescent="0.25">
      <c r="D2575" s="66" t="s">
        <v>32913</v>
      </c>
      <c r="E2575" s="66" t="s">
        <v>7443</v>
      </c>
      <c r="F2575" s="72">
        <v>1</v>
      </c>
      <c r="G2575" s="72">
        <v>3</v>
      </c>
      <c r="H2575" s="72">
        <v>2</v>
      </c>
      <c r="I2575" s="72">
        <v>6</v>
      </c>
      <c r="J2575" s="72">
        <v>1</v>
      </c>
      <c r="K2575" s="72">
        <v>1</v>
      </c>
      <c r="L2575" s="72">
        <v>45</v>
      </c>
    </row>
    <row r="2576" spans="4:12" x14ac:dyDescent="0.25">
      <c r="D2576" s="66" t="s">
        <v>32914</v>
      </c>
      <c r="E2576" s="66" t="s">
        <v>7444</v>
      </c>
      <c r="F2576" s="72">
        <v>1</v>
      </c>
      <c r="G2576" s="72">
        <v>3</v>
      </c>
      <c r="H2576" s="72">
        <v>2</v>
      </c>
      <c r="I2576" s="72">
        <v>6</v>
      </c>
      <c r="J2576" s="72">
        <v>1</v>
      </c>
      <c r="K2576" s="72">
        <v>1</v>
      </c>
      <c r="L2576" s="72">
        <v>46</v>
      </c>
    </row>
    <row r="2577" spans="4:12" x14ac:dyDescent="0.25">
      <c r="D2577" s="66" t="s">
        <v>32915</v>
      </c>
      <c r="E2577" s="66" t="s">
        <v>815</v>
      </c>
      <c r="F2577" s="72">
        <v>1</v>
      </c>
      <c r="G2577" s="72">
        <v>3</v>
      </c>
      <c r="H2577" s="72">
        <v>2</v>
      </c>
      <c r="I2577" s="72">
        <v>6</v>
      </c>
      <c r="J2577" s="72">
        <v>1</v>
      </c>
      <c r="K2577" s="72">
        <v>1</v>
      </c>
      <c r="L2577" s="72">
        <v>47</v>
      </c>
    </row>
    <row r="2578" spans="4:12" x14ac:dyDescent="0.25">
      <c r="D2578" s="66" t="s">
        <v>32916</v>
      </c>
      <c r="E2578" s="66" t="s">
        <v>7445</v>
      </c>
      <c r="F2578" s="72">
        <v>1</v>
      </c>
      <c r="G2578" s="72">
        <v>3</v>
      </c>
      <c r="H2578" s="72">
        <v>2</v>
      </c>
      <c r="I2578" s="72">
        <v>6</v>
      </c>
      <c r="J2578" s="72">
        <v>1</v>
      </c>
      <c r="K2578" s="72">
        <v>1</v>
      </c>
      <c r="L2578" s="72">
        <v>48</v>
      </c>
    </row>
    <row r="2579" spans="4:12" x14ac:dyDescent="0.25">
      <c r="D2579" s="66" t="s">
        <v>32917</v>
      </c>
      <c r="E2579" s="66" t="s">
        <v>816</v>
      </c>
      <c r="F2579" s="72">
        <v>1</v>
      </c>
      <c r="G2579" s="72">
        <v>3</v>
      </c>
      <c r="H2579" s="72">
        <v>2</v>
      </c>
      <c r="I2579" s="72">
        <v>6</v>
      </c>
      <c r="J2579" s="72">
        <v>1</v>
      </c>
      <c r="K2579" s="72">
        <v>1</v>
      </c>
      <c r="L2579" s="72">
        <v>49</v>
      </c>
    </row>
    <row r="2580" spans="4:12" x14ac:dyDescent="0.25">
      <c r="D2580" s="66" t="s">
        <v>32918</v>
      </c>
      <c r="E2580" s="66" t="s">
        <v>817</v>
      </c>
      <c r="F2580" s="72">
        <v>1</v>
      </c>
      <c r="G2580" s="72">
        <v>3</v>
      </c>
      <c r="H2580" s="72">
        <v>2</v>
      </c>
      <c r="I2580" s="72">
        <v>6</v>
      </c>
      <c r="J2580" s="72">
        <v>1</v>
      </c>
      <c r="K2580" s="72">
        <v>1</v>
      </c>
      <c r="L2580" s="72">
        <v>50</v>
      </c>
    </row>
    <row r="2581" spans="4:12" x14ac:dyDescent="0.25">
      <c r="D2581" s="66" t="s">
        <v>32919</v>
      </c>
      <c r="E2581" s="66" t="s">
        <v>7446</v>
      </c>
      <c r="F2581" s="72">
        <v>1</v>
      </c>
      <c r="G2581" s="72">
        <v>3</v>
      </c>
      <c r="H2581" s="72">
        <v>2</v>
      </c>
      <c r="I2581" s="72">
        <v>6</v>
      </c>
      <c r="J2581" s="72">
        <v>1</v>
      </c>
      <c r="K2581" s="72">
        <v>1</v>
      </c>
      <c r="L2581" s="72">
        <v>51</v>
      </c>
    </row>
    <row r="2582" spans="4:12" x14ac:dyDescent="0.25">
      <c r="D2582" s="66" t="s">
        <v>32920</v>
      </c>
      <c r="E2582" s="66" t="s">
        <v>7447</v>
      </c>
      <c r="F2582" s="72">
        <v>1</v>
      </c>
      <c r="G2582" s="72">
        <v>3</v>
      </c>
      <c r="H2582" s="72">
        <v>2</v>
      </c>
      <c r="I2582" s="72">
        <v>6</v>
      </c>
      <c r="J2582" s="72">
        <v>1</v>
      </c>
      <c r="K2582" s="72">
        <v>1</v>
      </c>
      <c r="L2582" s="72">
        <v>52</v>
      </c>
    </row>
    <row r="2583" spans="4:12" x14ac:dyDescent="0.25">
      <c r="D2583" s="66" t="s">
        <v>32921</v>
      </c>
      <c r="E2583" s="66" t="s">
        <v>7448</v>
      </c>
      <c r="F2583" s="72">
        <v>1</v>
      </c>
      <c r="G2583" s="72">
        <v>3</v>
      </c>
      <c r="H2583" s="72">
        <v>2</v>
      </c>
      <c r="I2583" s="72">
        <v>6</v>
      </c>
      <c r="J2583" s="72">
        <v>1</v>
      </c>
      <c r="K2583" s="72">
        <v>1</v>
      </c>
      <c r="L2583" s="72">
        <v>53</v>
      </c>
    </row>
    <row r="2584" spans="4:12" x14ac:dyDescent="0.25">
      <c r="D2584" s="66" t="s">
        <v>32922</v>
      </c>
      <c r="E2584" s="66" t="s">
        <v>7449</v>
      </c>
      <c r="F2584" s="72">
        <v>1</v>
      </c>
      <c r="G2584" s="72">
        <v>3</v>
      </c>
      <c r="H2584" s="72">
        <v>2</v>
      </c>
      <c r="I2584" s="72">
        <v>6</v>
      </c>
      <c r="J2584" s="72">
        <v>1</v>
      </c>
      <c r="K2584" s="72">
        <v>1</v>
      </c>
      <c r="L2584" s="72">
        <v>54</v>
      </c>
    </row>
    <row r="2585" spans="4:12" x14ac:dyDescent="0.25">
      <c r="D2585" s="66" t="s">
        <v>32923</v>
      </c>
      <c r="E2585" s="66" t="s">
        <v>7450</v>
      </c>
      <c r="F2585" s="72">
        <v>1</v>
      </c>
      <c r="G2585" s="72">
        <v>3</v>
      </c>
      <c r="H2585" s="72">
        <v>2</v>
      </c>
      <c r="I2585" s="72">
        <v>6</v>
      </c>
      <c r="J2585" s="72">
        <v>1</v>
      </c>
      <c r="K2585" s="72">
        <v>1</v>
      </c>
      <c r="L2585" s="72">
        <v>55</v>
      </c>
    </row>
    <row r="2586" spans="4:12" x14ac:dyDescent="0.25">
      <c r="D2586" s="66" t="s">
        <v>32924</v>
      </c>
      <c r="E2586" s="66" t="s">
        <v>819</v>
      </c>
      <c r="F2586" s="72">
        <v>1</v>
      </c>
      <c r="G2586" s="72">
        <v>3</v>
      </c>
      <c r="H2586" s="72">
        <v>2</v>
      </c>
      <c r="I2586" s="72">
        <v>6</v>
      </c>
      <c r="J2586" s="72">
        <v>1</v>
      </c>
      <c r="K2586" s="72">
        <v>1</v>
      </c>
      <c r="L2586" s="72">
        <v>56</v>
      </c>
    </row>
    <row r="2587" spans="4:12" x14ac:dyDescent="0.25">
      <c r="D2587" s="66" t="s">
        <v>32925</v>
      </c>
      <c r="E2587" s="66" t="s">
        <v>7451</v>
      </c>
      <c r="F2587" s="72">
        <v>1</v>
      </c>
      <c r="G2587" s="72">
        <v>3</v>
      </c>
      <c r="H2587" s="72">
        <v>2</v>
      </c>
      <c r="I2587" s="72">
        <v>6</v>
      </c>
      <c r="J2587" s="72">
        <v>1</v>
      </c>
      <c r="K2587" s="72">
        <v>1</v>
      </c>
      <c r="L2587" s="72">
        <v>57</v>
      </c>
    </row>
    <row r="2588" spans="4:12" x14ac:dyDescent="0.25">
      <c r="D2588" s="66" t="s">
        <v>32926</v>
      </c>
      <c r="E2588" s="66" t="s">
        <v>820</v>
      </c>
      <c r="F2588" s="72">
        <v>1</v>
      </c>
      <c r="G2588" s="72">
        <v>3</v>
      </c>
      <c r="H2588" s="72">
        <v>2</v>
      </c>
      <c r="I2588" s="72">
        <v>6</v>
      </c>
      <c r="J2588" s="72">
        <v>1</v>
      </c>
      <c r="K2588" s="72">
        <v>1</v>
      </c>
      <c r="L2588" s="72">
        <v>58</v>
      </c>
    </row>
    <row r="2589" spans="4:12" x14ac:dyDescent="0.25">
      <c r="D2589" s="66" t="s">
        <v>32927</v>
      </c>
      <c r="E2589" s="66" t="s">
        <v>821</v>
      </c>
      <c r="F2589" s="72">
        <v>1</v>
      </c>
      <c r="G2589" s="72">
        <v>3</v>
      </c>
      <c r="H2589" s="72">
        <v>2</v>
      </c>
      <c r="I2589" s="72">
        <v>6</v>
      </c>
      <c r="J2589" s="72">
        <v>1</v>
      </c>
      <c r="K2589" s="72">
        <v>1</v>
      </c>
      <c r="L2589" s="72">
        <v>59</v>
      </c>
    </row>
    <row r="2590" spans="4:12" x14ac:dyDescent="0.25">
      <c r="D2590" s="66" t="s">
        <v>32928</v>
      </c>
      <c r="E2590" s="66" t="s">
        <v>822</v>
      </c>
      <c r="F2590" s="72">
        <v>1</v>
      </c>
      <c r="G2590" s="72">
        <v>3</v>
      </c>
      <c r="H2590" s="72">
        <v>2</v>
      </c>
      <c r="I2590" s="72">
        <v>6</v>
      </c>
      <c r="J2590" s="72">
        <v>1</v>
      </c>
      <c r="K2590" s="72">
        <v>1</v>
      </c>
      <c r="L2590" s="72">
        <v>60</v>
      </c>
    </row>
    <row r="2591" spans="4:12" x14ac:dyDescent="0.25">
      <c r="D2591" s="66" t="s">
        <v>32929</v>
      </c>
      <c r="E2591" s="66" t="s">
        <v>7452</v>
      </c>
      <c r="F2591" s="72">
        <v>1</v>
      </c>
      <c r="G2591" s="72">
        <v>3</v>
      </c>
      <c r="H2591" s="72">
        <v>2</v>
      </c>
      <c r="I2591" s="72">
        <v>6</v>
      </c>
      <c r="J2591" s="72">
        <v>1</v>
      </c>
      <c r="K2591" s="72">
        <v>1</v>
      </c>
      <c r="L2591" s="72">
        <v>61</v>
      </c>
    </row>
    <row r="2592" spans="4:12" x14ac:dyDescent="0.25">
      <c r="D2592" s="66" t="s">
        <v>32930</v>
      </c>
      <c r="E2592" s="66" t="s">
        <v>823</v>
      </c>
      <c r="F2592" s="72">
        <v>1</v>
      </c>
      <c r="G2592" s="72">
        <v>3</v>
      </c>
      <c r="H2592" s="72">
        <v>2</v>
      </c>
      <c r="I2592" s="72">
        <v>6</v>
      </c>
      <c r="J2592" s="72">
        <v>1</v>
      </c>
      <c r="K2592" s="72">
        <v>1</v>
      </c>
      <c r="L2592" s="72">
        <v>62</v>
      </c>
    </row>
    <row r="2593" spans="4:12" x14ac:dyDescent="0.25">
      <c r="D2593" s="66" t="s">
        <v>32931</v>
      </c>
      <c r="E2593" s="66" t="s">
        <v>824</v>
      </c>
      <c r="F2593" s="72">
        <v>1</v>
      </c>
      <c r="G2593" s="72">
        <v>3</v>
      </c>
      <c r="H2593" s="72">
        <v>2</v>
      </c>
      <c r="I2593" s="72">
        <v>6</v>
      </c>
      <c r="J2593" s="72">
        <v>1</v>
      </c>
      <c r="K2593" s="72">
        <v>1</v>
      </c>
      <c r="L2593" s="72">
        <v>63</v>
      </c>
    </row>
    <row r="2594" spans="4:12" x14ac:dyDescent="0.25">
      <c r="D2594" s="66" t="s">
        <v>32932</v>
      </c>
      <c r="E2594" s="66" t="s">
        <v>7453</v>
      </c>
      <c r="F2594" s="72">
        <v>1</v>
      </c>
      <c r="G2594" s="72">
        <v>3</v>
      </c>
      <c r="H2594" s="72">
        <v>2</v>
      </c>
      <c r="I2594" s="72">
        <v>6</v>
      </c>
      <c r="J2594" s="72">
        <v>1</v>
      </c>
      <c r="K2594" s="72">
        <v>1</v>
      </c>
      <c r="L2594" s="72">
        <v>64</v>
      </c>
    </row>
    <row r="2595" spans="4:12" x14ac:dyDescent="0.25">
      <c r="D2595" s="66" t="s">
        <v>32933</v>
      </c>
      <c r="E2595" s="66" t="s">
        <v>7454</v>
      </c>
      <c r="F2595" s="72">
        <v>1</v>
      </c>
      <c r="G2595" s="72">
        <v>3</v>
      </c>
      <c r="H2595" s="72">
        <v>2</v>
      </c>
      <c r="I2595" s="72">
        <v>6</v>
      </c>
      <c r="J2595" s="72">
        <v>1</v>
      </c>
      <c r="K2595" s="72">
        <v>1</v>
      </c>
      <c r="L2595" s="72">
        <v>65</v>
      </c>
    </row>
    <row r="2596" spans="4:12" x14ac:dyDescent="0.25">
      <c r="D2596" s="66" t="s">
        <v>32934</v>
      </c>
      <c r="E2596" s="66" t="s">
        <v>825</v>
      </c>
      <c r="F2596" s="72">
        <v>1</v>
      </c>
      <c r="G2596" s="72">
        <v>3</v>
      </c>
      <c r="H2596" s="72">
        <v>2</v>
      </c>
      <c r="I2596" s="72">
        <v>6</v>
      </c>
      <c r="J2596" s="72">
        <v>1</v>
      </c>
      <c r="K2596" s="72">
        <v>1</v>
      </c>
      <c r="L2596" s="72">
        <v>66</v>
      </c>
    </row>
    <row r="2597" spans="4:12" x14ac:dyDescent="0.25">
      <c r="D2597" s="66" t="s">
        <v>32935</v>
      </c>
      <c r="E2597" s="66" t="s">
        <v>7455</v>
      </c>
      <c r="F2597" s="72">
        <v>1</v>
      </c>
      <c r="G2597" s="72">
        <v>3</v>
      </c>
      <c r="H2597" s="72">
        <v>2</v>
      </c>
      <c r="I2597" s="72">
        <v>6</v>
      </c>
      <c r="J2597" s="72">
        <v>1</v>
      </c>
      <c r="K2597" s="72">
        <v>1</v>
      </c>
      <c r="L2597" s="72">
        <v>67</v>
      </c>
    </row>
    <row r="2598" spans="4:12" x14ac:dyDescent="0.25">
      <c r="D2598" s="66" t="s">
        <v>32936</v>
      </c>
      <c r="E2598" s="66" t="s">
        <v>7456</v>
      </c>
      <c r="F2598" s="72">
        <v>1</v>
      </c>
      <c r="G2598" s="72">
        <v>3</v>
      </c>
      <c r="H2598" s="72">
        <v>2</v>
      </c>
      <c r="I2598" s="72">
        <v>6</v>
      </c>
      <c r="J2598" s="72">
        <v>1</v>
      </c>
      <c r="K2598" s="72">
        <v>1</v>
      </c>
      <c r="L2598" s="72">
        <v>68</v>
      </c>
    </row>
    <row r="2599" spans="4:12" x14ac:dyDescent="0.25">
      <c r="D2599" s="66" t="s">
        <v>32937</v>
      </c>
      <c r="E2599" s="66" t="s">
        <v>7457</v>
      </c>
      <c r="F2599" s="72">
        <v>1</v>
      </c>
      <c r="G2599" s="72">
        <v>3</v>
      </c>
      <c r="H2599" s="72">
        <v>2</v>
      </c>
      <c r="I2599" s="72">
        <v>6</v>
      </c>
      <c r="J2599" s="72">
        <v>1</v>
      </c>
      <c r="K2599" s="72">
        <v>1</v>
      </c>
      <c r="L2599" s="72">
        <v>69</v>
      </c>
    </row>
    <row r="2600" spans="4:12" x14ac:dyDescent="0.25">
      <c r="D2600" s="66" t="s">
        <v>32938</v>
      </c>
      <c r="E2600" s="66" t="s">
        <v>7458</v>
      </c>
      <c r="F2600" s="72">
        <v>1</v>
      </c>
      <c r="G2600" s="72">
        <v>3</v>
      </c>
      <c r="H2600" s="72">
        <v>2</v>
      </c>
      <c r="I2600" s="72">
        <v>6</v>
      </c>
      <c r="J2600" s="72">
        <v>1</v>
      </c>
      <c r="K2600" s="72">
        <v>1</v>
      </c>
      <c r="L2600" s="72">
        <v>70</v>
      </c>
    </row>
    <row r="2601" spans="4:12" x14ac:dyDescent="0.25">
      <c r="D2601" s="66" t="s">
        <v>32939</v>
      </c>
      <c r="E2601" s="66" t="s">
        <v>826</v>
      </c>
      <c r="F2601" s="72">
        <v>1</v>
      </c>
      <c r="G2601" s="72">
        <v>3</v>
      </c>
      <c r="H2601" s="72">
        <v>2</v>
      </c>
      <c r="I2601" s="72">
        <v>6</v>
      </c>
      <c r="J2601" s="72">
        <v>1</v>
      </c>
      <c r="K2601" s="72">
        <v>1</v>
      </c>
      <c r="L2601" s="72">
        <v>71</v>
      </c>
    </row>
    <row r="2602" spans="4:12" x14ac:dyDescent="0.25">
      <c r="D2602" s="66" t="s">
        <v>32940</v>
      </c>
      <c r="E2602" s="66" t="s">
        <v>827</v>
      </c>
      <c r="F2602" s="72">
        <v>1</v>
      </c>
      <c r="G2602" s="72">
        <v>3</v>
      </c>
      <c r="H2602" s="72">
        <v>2</v>
      </c>
      <c r="I2602" s="72">
        <v>6</v>
      </c>
      <c r="J2602" s="72">
        <v>1</v>
      </c>
      <c r="K2602" s="72">
        <v>1</v>
      </c>
      <c r="L2602" s="72">
        <v>72</v>
      </c>
    </row>
    <row r="2603" spans="4:12" x14ac:dyDescent="0.25">
      <c r="D2603" s="66" t="s">
        <v>32941</v>
      </c>
      <c r="E2603" s="66" t="s">
        <v>828</v>
      </c>
      <c r="F2603" s="72">
        <v>1</v>
      </c>
      <c r="G2603" s="72">
        <v>3</v>
      </c>
      <c r="H2603" s="72">
        <v>2</v>
      </c>
      <c r="I2603" s="72">
        <v>6</v>
      </c>
      <c r="J2603" s="72">
        <v>1</v>
      </c>
      <c r="K2603" s="72">
        <v>1</v>
      </c>
      <c r="L2603" s="72">
        <v>73</v>
      </c>
    </row>
    <row r="2604" spans="4:12" x14ac:dyDescent="0.25">
      <c r="D2604" s="66" t="s">
        <v>32942</v>
      </c>
      <c r="E2604" s="66" t="s">
        <v>7459</v>
      </c>
      <c r="F2604" s="72">
        <v>1</v>
      </c>
      <c r="G2604" s="72">
        <v>3</v>
      </c>
      <c r="H2604" s="72">
        <v>2</v>
      </c>
      <c r="I2604" s="72">
        <v>6</v>
      </c>
      <c r="J2604" s="72">
        <v>1</v>
      </c>
      <c r="K2604" s="72">
        <v>1</v>
      </c>
      <c r="L2604" s="72">
        <v>74</v>
      </c>
    </row>
    <row r="2605" spans="4:12" x14ac:dyDescent="0.25">
      <c r="D2605" s="66" t="s">
        <v>32943</v>
      </c>
      <c r="E2605" s="66" t="s">
        <v>7460</v>
      </c>
      <c r="F2605" s="72">
        <v>1</v>
      </c>
      <c r="G2605" s="72">
        <v>3</v>
      </c>
      <c r="H2605" s="72">
        <v>2</v>
      </c>
      <c r="I2605" s="72">
        <v>6</v>
      </c>
      <c r="J2605" s="72">
        <v>1</v>
      </c>
      <c r="K2605" s="72">
        <v>1</v>
      </c>
      <c r="L2605" s="72">
        <v>75</v>
      </c>
    </row>
    <row r="2606" spans="4:12" x14ac:dyDescent="0.25">
      <c r="D2606" s="66" t="s">
        <v>32944</v>
      </c>
      <c r="E2606" s="66" t="s">
        <v>7461</v>
      </c>
      <c r="F2606" s="72">
        <v>1</v>
      </c>
      <c r="G2606" s="72">
        <v>3</v>
      </c>
      <c r="H2606" s="72">
        <v>2</v>
      </c>
      <c r="I2606" s="72">
        <v>6</v>
      </c>
      <c r="J2606" s="72">
        <v>1</v>
      </c>
      <c r="K2606" s="72">
        <v>1</v>
      </c>
      <c r="L2606" s="72">
        <v>76</v>
      </c>
    </row>
    <row r="2607" spans="4:12" x14ac:dyDescent="0.25">
      <c r="D2607" s="66" t="s">
        <v>32945</v>
      </c>
      <c r="E2607" s="66" t="s">
        <v>7462</v>
      </c>
      <c r="F2607" s="72">
        <v>1</v>
      </c>
      <c r="G2607" s="72">
        <v>3</v>
      </c>
      <c r="H2607" s="72">
        <v>2</v>
      </c>
      <c r="I2607" s="72">
        <v>6</v>
      </c>
      <c r="J2607" s="72">
        <v>1</v>
      </c>
      <c r="K2607" s="72">
        <v>1</v>
      </c>
      <c r="L2607" s="72">
        <v>77</v>
      </c>
    </row>
    <row r="2608" spans="4:12" x14ac:dyDescent="0.25">
      <c r="D2608" s="66" t="s">
        <v>32946</v>
      </c>
      <c r="E2608" s="66" t="s">
        <v>7463</v>
      </c>
      <c r="F2608" s="72">
        <v>1</v>
      </c>
      <c r="G2608" s="72">
        <v>3</v>
      </c>
      <c r="H2608" s="72">
        <v>2</v>
      </c>
      <c r="I2608" s="72">
        <v>6</v>
      </c>
      <c r="J2608" s="72">
        <v>1</v>
      </c>
      <c r="K2608" s="72">
        <v>1</v>
      </c>
      <c r="L2608" s="72">
        <v>78</v>
      </c>
    </row>
    <row r="2609" spans="4:12" x14ac:dyDescent="0.25">
      <c r="D2609" s="66" t="s">
        <v>32947</v>
      </c>
      <c r="E2609" s="66" t="s">
        <v>7464</v>
      </c>
      <c r="F2609" s="72">
        <v>1</v>
      </c>
      <c r="G2609" s="72">
        <v>3</v>
      </c>
      <c r="H2609" s="72">
        <v>2</v>
      </c>
      <c r="I2609" s="72">
        <v>6</v>
      </c>
      <c r="J2609" s="72">
        <v>1</v>
      </c>
      <c r="K2609" s="72">
        <v>1</v>
      </c>
      <c r="L2609" s="72">
        <v>79</v>
      </c>
    </row>
    <row r="2610" spans="4:12" x14ac:dyDescent="0.25">
      <c r="D2610" s="66" t="s">
        <v>32948</v>
      </c>
      <c r="E2610" s="66" t="s">
        <v>7465</v>
      </c>
      <c r="F2610" s="72">
        <v>1</v>
      </c>
      <c r="G2610" s="72">
        <v>3</v>
      </c>
      <c r="H2610" s="72">
        <v>2</v>
      </c>
      <c r="I2610" s="72">
        <v>6</v>
      </c>
      <c r="J2610" s="72">
        <v>1</v>
      </c>
      <c r="K2610" s="72">
        <v>1</v>
      </c>
      <c r="L2610" s="72">
        <v>80</v>
      </c>
    </row>
    <row r="2611" spans="4:12" x14ac:dyDescent="0.25">
      <c r="D2611" s="66" t="s">
        <v>32949</v>
      </c>
      <c r="E2611" s="66" t="s">
        <v>7466</v>
      </c>
      <c r="F2611" s="72">
        <v>1</v>
      </c>
      <c r="G2611" s="72">
        <v>3</v>
      </c>
      <c r="H2611" s="72">
        <v>2</v>
      </c>
      <c r="I2611" s="72">
        <v>6</v>
      </c>
      <c r="J2611" s="72">
        <v>1</v>
      </c>
      <c r="K2611" s="72">
        <v>1</v>
      </c>
      <c r="L2611" s="72">
        <v>81</v>
      </c>
    </row>
    <row r="2612" spans="4:12" x14ac:dyDescent="0.25">
      <c r="D2612" s="66" t="s">
        <v>32950</v>
      </c>
      <c r="E2612" s="66" t="s">
        <v>7467</v>
      </c>
      <c r="F2612" s="72">
        <v>1</v>
      </c>
      <c r="G2612" s="72">
        <v>3</v>
      </c>
      <c r="H2612" s="72">
        <v>2</v>
      </c>
      <c r="I2612" s="72">
        <v>6</v>
      </c>
      <c r="J2612" s="72">
        <v>1</v>
      </c>
      <c r="K2612" s="72">
        <v>1</v>
      </c>
      <c r="L2612" s="72">
        <v>82</v>
      </c>
    </row>
    <row r="2613" spans="4:12" x14ac:dyDescent="0.25">
      <c r="D2613" s="66" t="s">
        <v>32951</v>
      </c>
      <c r="E2613" s="66" t="s">
        <v>7468</v>
      </c>
      <c r="F2613" s="72">
        <v>1</v>
      </c>
      <c r="G2613" s="72">
        <v>3</v>
      </c>
      <c r="H2613" s="72">
        <v>2</v>
      </c>
      <c r="I2613" s="72">
        <v>6</v>
      </c>
      <c r="J2613" s="72">
        <v>1</v>
      </c>
      <c r="K2613" s="72">
        <v>1</v>
      </c>
      <c r="L2613" s="72">
        <v>83</v>
      </c>
    </row>
    <row r="2614" spans="4:12" x14ac:dyDescent="0.25">
      <c r="D2614" s="66" t="s">
        <v>32952</v>
      </c>
      <c r="E2614" s="66" t="s">
        <v>7469</v>
      </c>
      <c r="F2614" s="72">
        <v>1</v>
      </c>
      <c r="G2614" s="72">
        <v>3</v>
      </c>
      <c r="H2614" s="72">
        <v>2</v>
      </c>
      <c r="I2614" s="72">
        <v>6</v>
      </c>
      <c r="J2614" s="72">
        <v>1</v>
      </c>
      <c r="K2614" s="72">
        <v>1</v>
      </c>
      <c r="L2614" s="72">
        <v>84</v>
      </c>
    </row>
    <row r="2615" spans="4:12" x14ac:dyDescent="0.25">
      <c r="D2615" s="66" t="s">
        <v>32953</v>
      </c>
      <c r="E2615" s="66" t="s">
        <v>7470</v>
      </c>
      <c r="F2615" s="72">
        <v>1</v>
      </c>
      <c r="G2615" s="72">
        <v>3</v>
      </c>
      <c r="H2615" s="72">
        <v>2</v>
      </c>
      <c r="I2615" s="72">
        <v>6</v>
      </c>
      <c r="J2615" s="72">
        <v>1</v>
      </c>
      <c r="K2615" s="72">
        <v>1</v>
      </c>
      <c r="L2615" s="72">
        <v>85</v>
      </c>
    </row>
    <row r="2616" spans="4:12" x14ac:dyDescent="0.25">
      <c r="D2616" s="66" t="s">
        <v>32954</v>
      </c>
      <c r="E2616" s="66" t="s">
        <v>7471</v>
      </c>
      <c r="F2616" s="72">
        <v>1</v>
      </c>
      <c r="G2616" s="72">
        <v>3</v>
      </c>
      <c r="H2616" s="72">
        <v>2</v>
      </c>
      <c r="I2616" s="72">
        <v>6</v>
      </c>
      <c r="J2616" s="72">
        <v>1</v>
      </c>
      <c r="K2616" s="72">
        <v>1</v>
      </c>
      <c r="L2616" s="72">
        <v>86</v>
      </c>
    </row>
    <row r="2617" spans="4:12" x14ac:dyDescent="0.25">
      <c r="D2617" s="66" t="s">
        <v>32955</v>
      </c>
      <c r="E2617" s="66" t="s">
        <v>7472</v>
      </c>
      <c r="F2617" s="72">
        <v>1</v>
      </c>
      <c r="G2617" s="72">
        <v>3</v>
      </c>
      <c r="H2617" s="72">
        <v>2</v>
      </c>
      <c r="I2617" s="72">
        <v>6</v>
      </c>
      <c r="J2617" s="72">
        <v>1</v>
      </c>
      <c r="K2617" s="72">
        <v>1</v>
      </c>
      <c r="L2617" s="72">
        <v>87</v>
      </c>
    </row>
    <row r="2618" spans="4:12" x14ac:dyDescent="0.25">
      <c r="D2618" s="66" t="s">
        <v>32956</v>
      </c>
      <c r="E2618" s="66" t="s">
        <v>7473</v>
      </c>
      <c r="F2618" s="72">
        <v>1</v>
      </c>
      <c r="G2618" s="72">
        <v>3</v>
      </c>
      <c r="H2618" s="72">
        <v>2</v>
      </c>
      <c r="I2618" s="72">
        <v>6</v>
      </c>
      <c r="J2618" s="72">
        <v>1</v>
      </c>
      <c r="K2618" s="72">
        <v>1</v>
      </c>
      <c r="L2618" s="72">
        <v>88</v>
      </c>
    </row>
    <row r="2619" spans="4:12" x14ac:dyDescent="0.25">
      <c r="D2619" s="66" t="s">
        <v>32957</v>
      </c>
      <c r="E2619" s="66" t="s">
        <v>7474</v>
      </c>
      <c r="F2619" s="72">
        <v>1</v>
      </c>
      <c r="G2619" s="72">
        <v>3</v>
      </c>
      <c r="H2619" s="72">
        <v>2</v>
      </c>
      <c r="I2619" s="72">
        <v>6</v>
      </c>
      <c r="J2619" s="72">
        <v>1</v>
      </c>
      <c r="K2619" s="72">
        <v>1</v>
      </c>
      <c r="L2619" s="72">
        <v>89</v>
      </c>
    </row>
    <row r="2620" spans="4:12" x14ac:dyDescent="0.25">
      <c r="D2620" s="66" t="s">
        <v>32958</v>
      </c>
      <c r="E2620" s="66" t="s">
        <v>7475</v>
      </c>
      <c r="F2620" s="72">
        <v>1</v>
      </c>
      <c r="G2620" s="72">
        <v>3</v>
      </c>
      <c r="H2620" s="72">
        <v>2</v>
      </c>
      <c r="I2620" s="72">
        <v>6</v>
      </c>
      <c r="J2620" s="72">
        <v>1</v>
      </c>
      <c r="K2620" s="72">
        <v>1</v>
      </c>
      <c r="L2620" s="72">
        <v>90</v>
      </c>
    </row>
    <row r="2621" spans="4:12" x14ac:dyDescent="0.25">
      <c r="D2621" s="66" t="s">
        <v>32959</v>
      </c>
      <c r="E2621" s="66" t="s">
        <v>7476</v>
      </c>
      <c r="F2621" s="72">
        <v>1</v>
      </c>
      <c r="G2621" s="72">
        <v>3</v>
      </c>
      <c r="H2621" s="72">
        <v>2</v>
      </c>
      <c r="I2621" s="72">
        <v>6</v>
      </c>
      <c r="J2621" s="72">
        <v>1</v>
      </c>
      <c r="K2621" s="72">
        <v>1</v>
      </c>
      <c r="L2621" s="72">
        <v>91</v>
      </c>
    </row>
    <row r="2622" spans="4:12" x14ac:dyDescent="0.25">
      <c r="D2622" s="66" t="s">
        <v>32960</v>
      </c>
      <c r="E2622" s="66" t="s">
        <v>7477</v>
      </c>
      <c r="F2622" s="72">
        <v>1</v>
      </c>
      <c r="G2622" s="72">
        <v>3</v>
      </c>
      <c r="H2622" s="72">
        <v>2</v>
      </c>
      <c r="I2622" s="72">
        <v>6</v>
      </c>
      <c r="J2622" s="72">
        <v>1</v>
      </c>
      <c r="K2622" s="72">
        <v>1</v>
      </c>
      <c r="L2622" s="72">
        <v>92</v>
      </c>
    </row>
    <row r="2623" spans="4:12" x14ac:dyDescent="0.25">
      <c r="D2623" s="66" t="s">
        <v>32961</v>
      </c>
      <c r="E2623" s="66" t="s">
        <v>7478</v>
      </c>
      <c r="F2623" s="72">
        <v>1</v>
      </c>
      <c r="G2623" s="72">
        <v>3</v>
      </c>
      <c r="H2623" s="72">
        <v>2</v>
      </c>
      <c r="I2623" s="72">
        <v>6</v>
      </c>
      <c r="J2623" s="72">
        <v>1</v>
      </c>
      <c r="K2623" s="72">
        <v>1</v>
      </c>
      <c r="L2623" s="72">
        <v>93</v>
      </c>
    </row>
    <row r="2624" spans="4:12" x14ac:dyDescent="0.25">
      <c r="D2624" s="66" t="s">
        <v>32962</v>
      </c>
      <c r="E2624" s="66" t="s">
        <v>7479</v>
      </c>
      <c r="F2624" s="72">
        <v>1</v>
      </c>
      <c r="G2624" s="72">
        <v>3</v>
      </c>
      <c r="H2624" s="72">
        <v>2</v>
      </c>
      <c r="I2624" s="72">
        <v>6</v>
      </c>
      <c r="J2624" s="72">
        <v>1</v>
      </c>
      <c r="K2624" s="72">
        <v>1</v>
      </c>
      <c r="L2624" s="72">
        <v>94</v>
      </c>
    </row>
    <row r="2625" spans="4:12" x14ac:dyDescent="0.25">
      <c r="D2625" s="66" t="s">
        <v>32963</v>
      </c>
      <c r="E2625" s="66" t="s">
        <v>7480</v>
      </c>
      <c r="F2625" s="72">
        <v>1</v>
      </c>
      <c r="G2625" s="72">
        <v>3</v>
      </c>
      <c r="H2625" s="72">
        <v>2</v>
      </c>
      <c r="I2625" s="72">
        <v>6</v>
      </c>
      <c r="J2625" s="72">
        <v>1</v>
      </c>
      <c r="K2625" s="72">
        <v>1</v>
      </c>
      <c r="L2625" s="72">
        <v>95</v>
      </c>
    </row>
    <row r="2626" spans="4:12" x14ac:dyDescent="0.25">
      <c r="D2626" s="66" t="s">
        <v>32964</v>
      </c>
      <c r="E2626" s="66" t="s">
        <v>7481</v>
      </c>
      <c r="F2626" s="72">
        <v>1</v>
      </c>
      <c r="G2626" s="72">
        <v>3</v>
      </c>
      <c r="H2626" s="72">
        <v>2</v>
      </c>
      <c r="I2626" s="72">
        <v>6</v>
      </c>
      <c r="J2626" s="72">
        <v>1</v>
      </c>
      <c r="K2626" s="72">
        <v>1</v>
      </c>
      <c r="L2626" s="72">
        <v>96</v>
      </c>
    </row>
    <row r="2627" spans="4:12" x14ac:dyDescent="0.25">
      <c r="D2627" s="66" t="s">
        <v>32965</v>
      </c>
      <c r="E2627" s="66" t="s">
        <v>7482</v>
      </c>
      <c r="F2627" s="72">
        <v>1</v>
      </c>
      <c r="G2627" s="72">
        <v>3</v>
      </c>
      <c r="H2627" s="72">
        <v>2</v>
      </c>
      <c r="I2627" s="72">
        <v>6</v>
      </c>
      <c r="J2627" s="72">
        <v>1</v>
      </c>
      <c r="K2627" s="72">
        <v>2</v>
      </c>
      <c r="L2627" s="72">
        <v>1</v>
      </c>
    </row>
    <row r="2628" spans="4:12" x14ac:dyDescent="0.25">
      <c r="D2628" s="66" t="s">
        <v>32966</v>
      </c>
      <c r="E2628" s="66" t="s">
        <v>7483</v>
      </c>
      <c r="F2628" s="72">
        <v>1</v>
      </c>
      <c r="G2628" s="72">
        <v>3</v>
      </c>
      <c r="H2628" s="72">
        <v>2</v>
      </c>
      <c r="I2628" s="72">
        <v>6</v>
      </c>
      <c r="J2628" s="72">
        <v>1</v>
      </c>
      <c r="K2628" s="72">
        <v>2</v>
      </c>
      <c r="L2628" s="72">
        <v>2</v>
      </c>
    </row>
    <row r="2629" spans="4:12" x14ac:dyDescent="0.25">
      <c r="D2629" s="66" t="s">
        <v>32967</v>
      </c>
      <c r="E2629" s="66" t="s">
        <v>7484</v>
      </c>
      <c r="F2629" s="72">
        <v>1</v>
      </c>
      <c r="G2629" s="72">
        <v>3</v>
      </c>
      <c r="H2629" s="72">
        <v>2</v>
      </c>
      <c r="I2629" s="72">
        <v>6</v>
      </c>
      <c r="J2629" s="72">
        <v>1</v>
      </c>
      <c r="K2629" s="72">
        <v>2</v>
      </c>
      <c r="L2629" s="72">
        <v>3</v>
      </c>
    </row>
    <row r="2630" spans="4:12" x14ac:dyDescent="0.25">
      <c r="D2630" s="66" t="s">
        <v>32968</v>
      </c>
      <c r="E2630" s="66" t="s">
        <v>7485</v>
      </c>
      <c r="F2630" s="72">
        <v>1</v>
      </c>
      <c r="G2630" s="72">
        <v>3</v>
      </c>
      <c r="H2630" s="72">
        <v>2</v>
      </c>
      <c r="I2630" s="72">
        <v>6</v>
      </c>
      <c r="J2630" s="72">
        <v>1</v>
      </c>
      <c r="K2630" s="72">
        <v>2</v>
      </c>
      <c r="L2630" s="72">
        <v>4</v>
      </c>
    </row>
    <row r="2631" spans="4:12" x14ac:dyDescent="0.25">
      <c r="D2631" s="66" t="s">
        <v>32969</v>
      </c>
      <c r="E2631" s="66" t="s">
        <v>7486</v>
      </c>
      <c r="F2631" s="72">
        <v>1</v>
      </c>
      <c r="G2631" s="72">
        <v>3</v>
      </c>
      <c r="H2631" s="72">
        <v>2</v>
      </c>
      <c r="I2631" s="72">
        <v>6</v>
      </c>
      <c r="J2631" s="72">
        <v>1</v>
      </c>
      <c r="K2631" s="72">
        <v>2</v>
      </c>
      <c r="L2631" s="72">
        <v>5</v>
      </c>
    </row>
    <row r="2632" spans="4:12" x14ac:dyDescent="0.25">
      <c r="D2632" s="66" t="s">
        <v>32970</v>
      </c>
      <c r="E2632" s="66" t="s">
        <v>7487</v>
      </c>
      <c r="F2632" s="72">
        <v>1</v>
      </c>
      <c r="G2632" s="72">
        <v>3</v>
      </c>
      <c r="H2632" s="72">
        <v>2</v>
      </c>
      <c r="I2632" s="72">
        <v>6</v>
      </c>
      <c r="J2632" s="72">
        <v>1</v>
      </c>
      <c r="K2632" s="72">
        <v>2</v>
      </c>
      <c r="L2632" s="72">
        <v>6</v>
      </c>
    </row>
    <row r="2633" spans="4:12" x14ac:dyDescent="0.25">
      <c r="D2633" s="66" t="s">
        <v>32971</v>
      </c>
      <c r="E2633" s="66" t="s">
        <v>829</v>
      </c>
      <c r="F2633" s="72">
        <v>1</v>
      </c>
      <c r="G2633" s="72">
        <v>3</v>
      </c>
      <c r="H2633" s="72">
        <v>2</v>
      </c>
      <c r="I2633" s="72">
        <v>6</v>
      </c>
      <c r="J2633" s="72">
        <v>1</v>
      </c>
      <c r="K2633" s="72">
        <v>2</v>
      </c>
      <c r="L2633" s="72">
        <v>7</v>
      </c>
    </row>
    <row r="2634" spans="4:12" x14ac:dyDescent="0.25">
      <c r="D2634" s="66" t="s">
        <v>32972</v>
      </c>
      <c r="E2634" s="66" t="s">
        <v>7488</v>
      </c>
      <c r="F2634" s="72">
        <v>1</v>
      </c>
      <c r="G2634" s="72">
        <v>3</v>
      </c>
      <c r="H2634" s="72">
        <v>2</v>
      </c>
      <c r="I2634" s="72">
        <v>6</v>
      </c>
      <c r="J2634" s="72">
        <v>1</v>
      </c>
      <c r="K2634" s="72">
        <v>2</v>
      </c>
      <c r="L2634" s="72">
        <v>8</v>
      </c>
    </row>
    <row r="2635" spans="4:12" x14ac:dyDescent="0.25">
      <c r="D2635" s="66" t="s">
        <v>32973</v>
      </c>
      <c r="E2635" s="66" t="s">
        <v>830</v>
      </c>
      <c r="F2635" s="72">
        <v>1</v>
      </c>
      <c r="G2635" s="72">
        <v>3</v>
      </c>
      <c r="H2635" s="72">
        <v>2</v>
      </c>
      <c r="I2635" s="72">
        <v>6</v>
      </c>
      <c r="J2635" s="72">
        <v>1</v>
      </c>
      <c r="K2635" s="72">
        <v>2</v>
      </c>
      <c r="L2635" s="72">
        <v>9</v>
      </c>
    </row>
    <row r="2636" spans="4:12" x14ac:dyDescent="0.25">
      <c r="D2636" s="66" t="s">
        <v>32974</v>
      </c>
      <c r="E2636" s="66" t="s">
        <v>831</v>
      </c>
      <c r="F2636" s="72">
        <v>1</v>
      </c>
      <c r="G2636" s="72">
        <v>3</v>
      </c>
      <c r="H2636" s="72">
        <v>2</v>
      </c>
      <c r="I2636" s="72">
        <v>6</v>
      </c>
      <c r="J2636" s="72">
        <v>1</v>
      </c>
      <c r="K2636" s="72">
        <v>2</v>
      </c>
      <c r="L2636" s="72">
        <v>10</v>
      </c>
    </row>
    <row r="2637" spans="4:12" x14ac:dyDescent="0.25">
      <c r="D2637" s="66" t="s">
        <v>32975</v>
      </c>
      <c r="E2637" s="66" t="s">
        <v>7489</v>
      </c>
      <c r="F2637" s="72">
        <v>1</v>
      </c>
      <c r="G2637" s="72">
        <v>3</v>
      </c>
      <c r="H2637" s="72">
        <v>2</v>
      </c>
      <c r="I2637" s="72">
        <v>6</v>
      </c>
      <c r="J2637" s="72">
        <v>1</v>
      </c>
      <c r="K2637" s="72">
        <v>2</v>
      </c>
      <c r="L2637" s="72">
        <v>11</v>
      </c>
    </row>
    <row r="2638" spans="4:12" x14ac:dyDescent="0.25">
      <c r="D2638" s="66" t="s">
        <v>32976</v>
      </c>
      <c r="E2638" s="66" t="s">
        <v>832</v>
      </c>
      <c r="F2638" s="72">
        <v>1</v>
      </c>
      <c r="G2638" s="72">
        <v>3</v>
      </c>
      <c r="H2638" s="72">
        <v>2</v>
      </c>
      <c r="I2638" s="72">
        <v>6</v>
      </c>
      <c r="J2638" s="72">
        <v>1</v>
      </c>
      <c r="K2638" s="72">
        <v>2</v>
      </c>
      <c r="L2638" s="72">
        <v>12</v>
      </c>
    </row>
    <row r="2639" spans="4:12" x14ac:dyDescent="0.25">
      <c r="D2639" s="66" t="s">
        <v>32977</v>
      </c>
      <c r="E2639" s="66" t="s">
        <v>7490</v>
      </c>
      <c r="F2639" s="72">
        <v>1</v>
      </c>
      <c r="G2639" s="72">
        <v>3</v>
      </c>
      <c r="H2639" s="72">
        <v>2</v>
      </c>
      <c r="I2639" s="72">
        <v>6</v>
      </c>
      <c r="J2639" s="72">
        <v>1</v>
      </c>
      <c r="K2639" s="72">
        <v>2</v>
      </c>
      <c r="L2639" s="72">
        <v>13</v>
      </c>
    </row>
    <row r="2640" spans="4:12" x14ac:dyDescent="0.25">
      <c r="D2640" s="66" t="s">
        <v>32978</v>
      </c>
      <c r="E2640" s="66" t="s">
        <v>7491</v>
      </c>
      <c r="F2640" s="72">
        <v>1</v>
      </c>
      <c r="G2640" s="72">
        <v>3</v>
      </c>
      <c r="H2640" s="72">
        <v>2</v>
      </c>
      <c r="I2640" s="72">
        <v>6</v>
      </c>
      <c r="J2640" s="72">
        <v>1</v>
      </c>
      <c r="K2640" s="72">
        <v>2</v>
      </c>
      <c r="L2640" s="72">
        <v>14</v>
      </c>
    </row>
    <row r="2641" spans="4:12" x14ac:dyDescent="0.25">
      <c r="D2641" s="66" t="s">
        <v>32979</v>
      </c>
      <c r="E2641" s="66" t="s">
        <v>833</v>
      </c>
      <c r="F2641" s="72">
        <v>1</v>
      </c>
      <c r="G2641" s="72">
        <v>3</v>
      </c>
      <c r="H2641" s="72">
        <v>2</v>
      </c>
      <c r="I2641" s="72">
        <v>6</v>
      </c>
      <c r="J2641" s="72">
        <v>1</v>
      </c>
      <c r="K2641" s="72">
        <v>2</v>
      </c>
      <c r="L2641" s="72">
        <v>15</v>
      </c>
    </row>
    <row r="2642" spans="4:12" x14ac:dyDescent="0.25">
      <c r="D2642" s="66" t="s">
        <v>32980</v>
      </c>
      <c r="E2642" s="66" t="s">
        <v>834</v>
      </c>
      <c r="F2642" s="72">
        <v>1</v>
      </c>
      <c r="G2642" s="72">
        <v>3</v>
      </c>
      <c r="H2642" s="72">
        <v>2</v>
      </c>
      <c r="I2642" s="72">
        <v>6</v>
      </c>
      <c r="J2642" s="72">
        <v>1</v>
      </c>
      <c r="K2642" s="72">
        <v>2</v>
      </c>
      <c r="L2642" s="72">
        <v>16</v>
      </c>
    </row>
    <row r="2643" spans="4:12" x14ac:dyDescent="0.25">
      <c r="D2643" s="66" t="s">
        <v>32981</v>
      </c>
      <c r="E2643" s="66" t="s">
        <v>835</v>
      </c>
      <c r="F2643" s="72">
        <v>1</v>
      </c>
      <c r="G2643" s="72">
        <v>3</v>
      </c>
      <c r="H2643" s="72">
        <v>2</v>
      </c>
      <c r="I2643" s="72">
        <v>6</v>
      </c>
      <c r="J2643" s="72">
        <v>1</v>
      </c>
      <c r="K2643" s="72">
        <v>2</v>
      </c>
      <c r="L2643" s="72">
        <v>17</v>
      </c>
    </row>
    <row r="2644" spans="4:12" x14ac:dyDescent="0.25">
      <c r="D2644" s="66" t="s">
        <v>32982</v>
      </c>
      <c r="E2644" s="66" t="s">
        <v>836</v>
      </c>
      <c r="F2644" s="72">
        <v>1</v>
      </c>
      <c r="G2644" s="72">
        <v>3</v>
      </c>
      <c r="H2644" s="72">
        <v>2</v>
      </c>
      <c r="I2644" s="72">
        <v>6</v>
      </c>
      <c r="J2644" s="72">
        <v>1</v>
      </c>
      <c r="K2644" s="72">
        <v>2</v>
      </c>
      <c r="L2644" s="72">
        <v>18</v>
      </c>
    </row>
    <row r="2645" spans="4:12" x14ac:dyDescent="0.25">
      <c r="D2645" s="66" t="s">
        <v>32983</v>
      </c>
      <c r="E2645" s="66" t="s">
        <v>837</v>
      </c>
      <c r="F2645" s="72">
        <v>1</v>
      </c>
      <c r="G2645" s="72">
        <v>3</v>
      </c>
      <c r="H2645" s="72">
        <v>2</v>
      </c>
      <c r="I2645" s="72">
        <v>6</v>
      </c>
      <c r="J2645" s="72">
        <v>1</v>
      </c>
      <c r="K2645" s="72">
        <v>2</v>
      </c>
      <c r="L2645" s="72">
        <v>19</v>
      </c>
    </row>
    <row r="2646" spans="4:12" x14ac:dyDescent="0.25">
      <c r="D2646" s="66" t="s">
        <v>32984</v>
      </c>
      <c r="E2646" s="66" t="s">
        <v>7492</v>
      </c>
      <c r="F2646" s="72">
        <v>1</v>
      </c>
      <c r="G2646" s="72">
        <v>3</v>
      </c>
      <c r="H2646" s="72">
        <v>2</v>
      </c>
      <c r="I2646" s="72">
        <v>6</v>
      </c>
      <c r="J2646" s="72">
        <v>1</v>
      </c>
      <c r="K2646" s="72">
        <v>2</v>
      </c>
      <c r="L2646" s="72">
        <v>20</v>
      </c>
    </row>
    <row r="2647" spans="4:12" x14ac:dyDescent="0.25">
      <c r="D2647" s="66" t="s">
        <v>32985</v>
      </c>
      <c r="E2647" s="66" t="s">
        <v>838</v>
      </c>
      <c r="F2647" s="72">
        <v>1</v>
      </c>
      <c r="G2647" s="72">
        <v>3</v>
      </c>
      <c r="H2647" s="72">
        <v>2</v>
      </c>
      <c r="I2647" s="72">
        <v>6</v>
      </c>
      <c r="J2647" s="72">
        <v>1</v>
      </c>
      <c r="K2647" s="72">
        <v>2</v>
      </c>
      <c r="L2647" s="72">
        <v>21</v>
      </c>
    </row>
    <row r="2648" spans="4:12" x14ac:dyDescent="0.25">
      <c r="D2648" s="66" t="s">
        <v>32986</v>
      </c>
      <c r="E2648" s="66" t="s">
        <v>839</v>
      </c>
      <c r="F2648" s="72">
        <v>1</v>
      </c>
      <c r="G2648" s="72">
        <v>3</v>
      </c>
      <c r="H2648" s="72">
        <v>2</v>
      </c>
      <c r="I2648" s="72">
        <v>6</v>
      </c>
      <c r="J2648" s="72">
        <v>1</v>
      </c>
      <c r="K2648" s="72">
        <v>2</v>
      </c>
      <c r="L2648" s="72">
        <v>22</v>
      </c>
    </row>
    <row r="2649" spans="4:12" x14ac:dyDescent="0.25">
      <c r="D2649" s="66" t="s">
        <v>32987</v>
      </c>
      <c r="E2649" s="66" t="s">
        <v>840</v>
      </c>
      <c r="F2649" s="72">
        <v>1</v>
      </c>
      <c r="G2649" s="72">
        <v>3</v>
      </c>
      <c r="H2649" s="72">
        <v>2</v>
      </c>
      <c r="I2649" s="72">
        <v>6</v>
      </c>
      <c r="J2649" s="72">
        <v>1</v>
      </c>
      <c r="K2649" s="72">
        <v>2</v>
      </c>
      <c r="L2649" s="72">
        <v>23</v>
      </c>
    </row>
    <row r="2650" spans="4:12" x14ac:dyDescent="0.25">
      <c r="D2650" s="66" t="s">
        <v>32988</v>
      </c>
      <c r="E2650" s="66" t="s">
        <v>841</v>
      </c>
      <c r="F2650" s="72">
        <v>1</v>
      </c>
      <c r="G2650" s="72">
        <v>3</v>
      </c>
      <c r="H2650" s="72">
        <v>2</v>
      </c>
      <c r="I2650" s="72">
        <v>6</v>
      </c>
      <c r="J2650" s="72">
        <v>1</v>
      </c>
      <c r="K2650" s="72">
        <v>2</v>
      </c>
      <c r="L2650" s="72">
        <v>24</v>
      </c>
    </row>
    <row r="2651" spans="4:12" x14ac:dyDescent="0.25">
      <c r="D2651" s="66" t="s">
        <v>32989</v>
      </c>
      <c r="E2651" s="66" t="s">
        <v>7493</v>
      </c>
      <c r="F2651" s="72">
        <v>1</v>
      </c>
      <c r="G2651" s="72">
        <v>3</v>
      </c>
      <c r="H2651" s="72">
        <v>2</v>
      </c>
      <c r="I2651" s="72">
        <v>6</v>
      </c>
      <c r="J2651" s="72">
        <v>1</v>
      </c>
      <c r="K2651" s="72">
        <v>2</v>
      </c>
      <c r="L2651" s="72">
        <v>25</v>
      </c>
    </row>
    <row r="2652" spans="4:12" x14ac:dyDescent="0.25">
      <c r="D2652" s="66" t="s">
        <v>32990</v>
      </c>
      <c r="E2652" s="66" t="s">
        <v>842</v>
      </c>
      <c r="F2652" s="72">
        <v>1</v>
      </c>
      <c r="G2652" s="72">
        <v>3</v>
      </c>
      <c r="H2652" s="72">
        <v>2</v>
      </c>
      <c r="I2652" s="72">
        <v>6</v>
      </c>
      <c r="J2652" s="72">
        <v>1</v>
      </c>
      <c r="K2652" s="72">
        <v>2</v>
      </c>
      <c r="L2652" s="72">
        <v>26</v>
      </c>
    </row>
    <row r="2653" spans="4:12" x14ac:dyDescent="0.25">
      <c r="D2653" s="66" t="s">
        <v>32991</v>
      </c>
      <c r="E2653" s="66" t="s">
        <v>843</v>
      </c>
      <c r="F2653" s="72">
        <v>1</v>
      </c>
      <c r="G2653" s="72">
        <v>3</v>
      </c>
      <c r="H2653" s="72">
        <v>2</v>
      </c>
      <c r="I2653" s="72">
        <v>6</v>
      </c>
      <c r="J2653" s="72">
        <v>1</v>
      </c>
      <c r="K2653" s="72">
        <v>2</v>
      </c>
      <c r="L2653" s="72">
        <v>27</v>
      </c>
    </row>
    <row r="2654" spans="4:12" x14ac:dyDescent="0.25">
      <c r="D2654" s="66" t="s">
        <v>32992</v>
      </c>
      <c r="E2654" s="66" t="s">
        <v>7494</v>
      </c>
      <c r="F2654" s="72">
        <v>1</v>
      </c>
      <c r="G2654" s="72">
        <v>3</v>
      </c>
      <c r="H2654" s="72">
        <v>2</v>
      </c>
      <c r="I2654" s="72">
        <v>6</v>
      </c>
      <c r="J2654" s="72">
        <v>1</v>
      </c>
      <c r="K2654" s="72">
        <v>2</v>
      </c>
      <c r="L2654" s="72">
        <v>28</v>
      </c>
    </row>
    <row r="2655" spans="4:12" x14ac:dyDescent="0.25">
      <c r="D2655" s="66" t="s">
        <v>32993</v>
      </c>
      <c r="E2655" s="66" t="s">
        <v>844</v>
      </c>
      <c r="F2655" s="72">
        <v>1</v>
      </c>
      <c r="G2655" s="72">
        <v>3</v>
      </c>
      <c r="H2655" s="72">
        <v>2</v>
      </c>
      <c r="I2655" s="72">
        <v>6</v>
      </c>
      <c r="J2655" s="72">
        <v>1</v>
      </c>
      <c r="K2655" s="72">
        <v>2</v>
      </c>
      <c r="L2655" s="72">
        <v>29</v>
      </c>
    </row>
    <row r="2656" spans="4:12" x14ac:dyDescent="0.25">
      <c r="D2656" s="66" t="s">
        <v>32994</v>
      </c>
      <c r="E2656" s="66" t="s">
        <v>845</v>
      </c>
      <c r="F2656" s="72">
        <v>1</v>
      </c>
      <c r="G2656" s="72">
        <v>3</v>
      </c>
      <c r="H2656" s="72">
        <v>2</v>
      </c>
      <c r="I2656" s="72">
        <v>6</v>
      </c>
      <c r="J2656" s="72">
        <v>1</v>
      </c>
      <c r="K2656" s="72">
        <v>2</v>
      </c>
      <c r="L2656" s="72">
        <v>30</v>
      </c>
    </row>
    <row r="2657" spans="4:12" x14ac:dyDescent="0.25">
      <c r="D2657" s="66" t="s">
        <v>32995</v>
      </c>
      <c r="E2657" s="66" t="s">
        <v>846</v>
      </c>
      <c r="F2657" s="72">
        <v>1</v>
      </c>
      <c r="G2657" s="72">
        <v>3</v>
      </c>
      <c r="H2657" s="72">
        <v>2</v>
      </c>
      <c r="I2657" s="72">
        <v>6</v>
      </c>
      <c r="J2657" s="72">
        <v>1</v>
      </c>
      <c r="K2657" s="72">
        <v>2</v>
      </c>
      <c r="L2657" s="72">
        <v>31</v>
      </c>
    </row>
    <row r="2658" spans="4:12" x14ac:dyDescent="0.25">
      <c r="D2658" s="66" t="s">
        <v>32996</v>
      </c>
      <c r="E2658" s="66" t="s">
        <v>7495</v>
      </c>
      <c r="F2658" s="72">
        <v>1</v>
      </c>
      <c r="G2658" s="72">
        <v>3</v>
      </c>
      <c r="H2658" s="72">
        <v>2</v>
      </c>
      <c r="I2658" s="72">
        <v>6</v>
      </c>
      <c r="J2658" s="72">
        <v>1</v>
      </c>
      <c r="K2658" s="72">
        <v>2</v>
      </c>
      <c r="L2658" s="72">
        <v>32</v>
      </c>
    </row>
    <row r="2659" spans="4:12" x14ac:dyDescent="0.25">
      <c r="D2659" s="66" t="s">
        <v>32997</v>
      </c>
      <c r="E2659" s="66" t="s">
        <v>847</v>
      </c>
      <c r="F2659" s="72">
        <v>1</v>
      </c>
      <c r="G2659" s="72">
        <v>3</v>
      </c>
      <c r="H2659" s="72">
        <v>2</v>
      </c>
      <c r="I2659" s="72">
        <v>6</v>
      </c>
      <c r="J2659" s="72">
        <v>1</v>
      </c>
      <c r="K2659" s="72">
        <v>2</v>
      </c>
      <c r="L2659" s="72">
        <v>33</v>
      </c>
    </row>
    <row r="2660" spans="4:12" x14ac:dyDescent="0.25">
      <c r="D2660" s="66" t="s">
        <v>32998</v>
      </c>
      <c r="E2660" s="66" t="s">
        <v>848</v>
      </c>
      <c r="F2660" s="72">
        <v>1</v>
      </c>
      <c r="G2660" s="72">
        <v>3</v>
      </c>
      <c r="H2660" s="72">
        <v>2</v>
      </c>
      <c r="I2660" s="72">
        <v>6</v>
      </c>
      <c r="J2660" s="72">
        <v>1</v>
      </c>
      <c r="K2660" s="72">
        <v>2</v>
      </c>
      <c r="L2660" s="72">
        <v>34</v>
      </c>
    </row>
    <row r="2661" spans="4:12" x14ac:dyDescent="0.25">
      <c r="D2661" s="66" t="s">
        <v>32999</v>
      </c>
      <c r="E2661" s="66" t="s">
        <v>849</v>
      </c>
      <c r="F2661" s="72">
        <v>1</v>
      </c>
      <c r="G2661" s="72">
        <v>3</v>
      </c>
      <c r="H2661" s="72">
        <v>2</v>
      </c>
      <c r="I2661" s="72">
        <v>6</v>
      </c>
      <c r="J2661" s="72">
        <v>1</v>
      </c>
      <c r="K2661" s="72">
        <v>2</v>
      </c>
      <c r="L2661" s="72">
        <v>35</v>
      </c>
    </row>
    <row r="2662" spans="4:12" x14ac:dyDescent="0.25">
      <c r="D2662" s="66" t="s">
        <v>33000</v>
      </c>
      <c r="E2662" s="66" t="s">
        <v>850</v>
      </c>
      <c r="F2662" s="72">
        <v>1</v>
      </c>
      <c r="G2662" s="72">
        <v>3</v>
      </c>
      <c r="H2662" s="72">
        <v>2</v>
      </c>
      <c r="I2662" s="72">
        <v>6</v>
      </c>
      <c r="J2662" s="72">
        <v>1</v>
      </c>
      <c r="K2662" s="72">
        <v>2</v>
      </c>
      <c r="L2662" s="72">
        <v>36</v>
      </c>
    </row>
    <row r="2663" spans="4:12" x14ac:dyDescent="0.25">
      <c r="D2663" s="66" t="s">
        <v>33001</v>
      </c>
      <c r="E2663" s="66" t="s">
        <v>7496</v>
      </c>
      <c r="F2663" s="72">
        <v>1</v>
      </c>
      <c r="G2663" s="72">
        <v>3</v>
      </c>
      <c r="H2663" s="72">
        <v>2</v>
      </c>
      <c r="I2663" s="72">
        <v>6</v>
      </c>
      <c r="J2663" s="72">
        <v>1</v>
      </c>
      <c r="K2663" s="72">
        <v>2</v>
      </c>
      <c r="L2663" s="72">
        <v>37</v>
      </c>
    </row>
    <row r="2664" spans="4:12" x14ac:dyDescent="0.25">
      <c r="D2664" s="66" t="s">
        <v>33002</v>
      </c>
      <c r="E2664" s="66" t="s">
        <v>7497</v>
      </c>
      <c r="F2664" s="72">
        <v>1</v>
      </c>
      <c r="G2664" s="72">
        <v>3</v>
      </c>
      <c r="H2664" s="72">
        <v>2</v>
      </c>
      <c r="I2664" s="72">
        <v>6</v>
      </c>
      <c r="J2664" s="72">
        <v>1</v>
      </c>
      <c r="K2664" s="72">
        <v>2</v>
      </c>
      <c r="L2664" s="72">
        <v>38</v>
      </c>
    </row>
    <row r="2665" spans="4:12" x14ac:dyDescent="0.25">
      <c r="D2665" s="66" t="s">
        <v>33003</v>
      </c>
      <c r="E2665" s="66" t="s">
        <v>851</v>
      </c>
      <c r="F2665" s="72">
        <v>1</v>
      </c>
      <c r="G2665" s="72">
        <v>3</v>
      </c>
      <c r="H2665" s="72">
        <v>2</v>
      </c>
      <c r="I2665" s="72">
        <v>6</v>
      </c>
      <c r="J2665" s="72">
        <v>1</v>
      </c>
      <c r="K2665" s="72">
        <v>2</v>
      </c>
      <c r="L2665" s="72">
        <v>39</v>
      </c>
    </row>
    <row r="2666" spans="4:12" x14ac:dyDescent="0.25">
      <c r="D2666" s="66" t="s">
        <v>33004</v>
      </c>
      <c r="E2666" s="66" t="s">
        <v>852</v>
      </c>
      <c r="F2666" s="72">
        <v>1</v>
      </c>
      <c r="G2666" s="72">
        <v>3</v>
      </c>
      <c r="H2666" s="72">
        <v>2</v>
      </c>
      <c r="I2666" s="72">
        <v>6</v>
      </c>
      <c r="J2666" s="72">
        <v>1</v>
      </c>
      <c r="K2666" s="72">
        <v>2</v>
      </c>
      <c r="L2666" s="72">
        <v>40</v>
      </c>
    </row>
    <row r="2667" spans="4:12" x14ac:dyDescent="0.25">
      <c r="D2667" s="66" t="s">
        <v>33005</v>
      </c>
      <c r="E2667" s="66" t="s">
        <v>853</v>
      </c>
      <c r="F2667" s="72">
        <v>1</v>
      </c>
      <c r="G2667" s="72">
        <v>3</v>
      </c>
      <c r="H2667" s="72">
        <v>2</v>
      </c>
      <c r="I2667" s="72">
        <v>6</v>
      </c>
      <c r="J2667" s="72">
        <v>1</v>
      </c>
      <c r="K2667" s="72">
        <v>2</v>
      </c>
      <c r="L2667" s="72">
        <v>41</v>
      </c>
    </row>
    <row r="2668" spans="4:12" x14ac:dyDescent="0.25">
      <c r="D2668" s="66" t="s">
        <v>33006</v>
      </c>
      <c r="E2668" s="66" t="s">
        <v>854</v>
      </c>
      <c r="F2668" s="72">
        <v>1</v>
      </c>
      <c r="G2668" s="72">
        <v>3</v>
      </c>
      <c r="H2668" s="72">
        <v>2</v>
      </c>
      <c r="I2668" s="72">
        <v>6</v>
      </c>
      <c r="J2668" s="72">
        <v>1</v>
      </c>
      <c r="K2668" s="72">
        <v>2</v>
      </c>
      <c r="L2668" s="72">
        <v>42</v>
      </c>
    </row>
    <row r="2669" spans="4:12" x14ac:dyDescent="0.25">
      <c r="D2669" s="66" t="s">
        <v>33007</v>
      </c>
      <c r="E2669" s="66" t="s">
        <v>855</v>
      </c>
      <c r="F2669" s="72">
        <v>1</v>
      </c>
      <c r="G2669" s="72">
        <v>3</v>
      </c>
      <c r="H2669" s="72">
        <v>2</v>
      </c>
      <c r="I2669" s="72">
        <v>6</v>
      </c>
      <c r="J2669" s="72">
        <v>1</v>
      </c>
      <c r="K2669" s="72">
        <v>2</v>
      </c>
      <c r="L2669" s="72">
        <v>43</v>
      </c>
    </row>
    <row r="2670" spans="4:12" x14ac:dyDescent="0.25">
      <c r="D2670" s="66" t="s">
        <v>33008</v>
      </c>
      <c r="E2670" s="66" t="s">
        <v>7498</v>
      </c>
      <c r="F2670" s="72">
        <v>1</v>
      </c>
      <c r="G2670" s="72">
        <v>3</v>
      </c>
      <c r="H2670" s="72">
        <v>2</v>
      </c>
      <c r="I2670" s="72">
        <v>6</v>
      </c>
      <c r="J2670" s="72">
        <v>1</v>
      </c>
      <c r="K2670" s="72">
        <v>2</v>
      </c>
      <c r="L2670" s="72">
        <v>44</v>
      </c>
    </row>
    <row r="2671" spans="4:12" x14ac:dyDescent="0.25">
      <c r="D2671" s="66" t="s">
        <v>33009</v>
      </c>
      <c r="E2671" s="66" t="s">
        <v>856</v>
      </c>
      <c r="F2671" s="72">
        <v>1</v>
      </c>
      <c r="G2671" s="72">
        <v>3</v>
      </c>
      <c r="H2671" s="72">
        <v>2</v>
      </c>
      <c r="I2671" s="72">
        <v>6</v>
      </c>
      <c r="J2671" s="72">
        <v>1</v>
      </c>
      <c r="K2671" s="72">
        <v>2</v>
      </c>
      <c r="L2671" s="72">
        <v>45</v>
      </c>
    </row>
    <row r="2672" spans="4:12" x14ac:dyDescent="0.25">
      <c r="D2672" s="66" t="s">
        <v>33010</v>
      </c>
      <c r="E2672" s="66" t="s">
        <v>857</v>
      </c>
      <c r="F2672" s="72">
        <v>1</v>
      </c>
      <c r="G2672" s="72">
        <v>3</v>
      </c>
      <c r="H2672" s="72">
        <v>2</v>
      </c>
      <c r="I2672" s="72">
        <v>6</v>
      </c>
      <c r="J2672" s="72">
        <v>1</v>
      </c>
      <c r="K2672" s="72">
        <v>2</v>
      </c>
      <c r="L2672" s="72">
        <v>46</v>
      </c>
    </row>
    <row r="2673" spans="4:12" x14ac:dyDescent="0.25">
      <c r="D2673" s="66" t="s">
        <v>33011</v>
      </c>
      <c r="E2673" s="66" t="s">
        <v>858</v>
      </c>
      <c r="F2673" s="72">
        <v>1</v>
      </c>
      <c r="G2673" s="72">
        <v>3</v>
      </c>
      <c r="H2673" s="72">
        <v>2</v>
      </c>
      <c r="I2673" s="72">
        <v>6</v>
      </c>
      <c r="J2673" s="72">
        <v>1</v>
      </c>
      <c r="K2673" s="72">
        <v>2</v>
      </c>
      <c r="L2673" s="72">
        <v>47</v>
      </c>
    </row>
    <row r="2674" spans="4:12" x14ac:dyDescent="0.25">
      <c r="D2674" s="66" t="s">
        <v>33012</v>
      </c>
      <c r="E2674" s="66" t="s">
        <v>7499</v>
      </c>
      <c r="F2674" s="72">
        <v>1</v>
      </c>
      <c r="G2674" s="72">
        <v>3</v>
      </c>
      <c r="H2674" s="72">
        <v>2</v>
      </c>
      <c r="I2674" s="72">
        <v>6</v>
      </c>
      <c r="J2674" s="72">
        <v>1</v>
      </c>
      <c r="K2674" s="72">
        <v>2</v>
      </c>
      <c r="L2674" s="72">
        <v>48</v>
      </c>
    </row>
    <row r="2675" spans="4:12" x14ac:dyDescent="0.25">
      <c r="D2675" s="66" t="s">
        <v>33013</v>
      </c>
      <c r="E2675" s="66" t="s">
        <v>7500</v>
      </c>
      <c r="F2675" s="72">
        <v>1</v>
      </c>
      <c r="G2675" s="72">
        <v>3</v>
      </c>
      <c r="H2675" s="72">
        <v>2</v>
      </c>
      <c r="I2675" s="72">
        <v>6</v>
      </c>
      <c r="J2675" s="72">
        <v>1</v>
      </c>
      <c r="K2675" s="72">
        <v>2</v>
      </c>
      <c r="L2675" s="72">
        <v>49</v>
      </c>
    </row>
    <row r="2676" spans="4:12" x14ac:dyDescent="0.25">
      <c r="D2676" s="66" t="s">
        <v>33014</v>
      </c>
      <c r="E2676" s="66" t="s">
        <v>859</v>
      </c>
      <c r="F2676" s="72">
        <v>1</v>
      </c>
      <c r="G2676" s="72">
        <v>3</v>
      </c>
      <c r="H2676" s="72">
        <v>2</v>
      </c>
      <c r="I2676" s="72">
        <v>6</v>
      </c>
      <c r="J2676" s="72">
        <v>1</v>
      </c>
      <c r="K2676" s="72">
        <v>2</v>
      </c>
      <c r="L2676" s="72">
        <v>50</v>
      </c>
    </row>
    <row r="2677" spans="4:12" x14ac:dyDescent="0.25">
      <c r="D2677" s="66" t="s">
        <v>33015</v>
      </c>
      <c r="E2677" s="66" t="s">
        <v>7501</v>
      </c>
      <c r="F2677" s="72">
        <v>1</v>
      </c>
      <c r="G2677" s="72">
        <v>3</v>
      </c>
      <c r="H2677" s="72">
        <v>2</v>
      </c>
      <c r="I2677" s="72">
        <v>6</v>
      </c>
      <c r="J2677" s="72">
        <v>1</v>
      </c>
      <c r="K2677" s="72">
        <v>2</v>
      </c>
      <c r="L2677" s="72">
        <v>51</v>
      </c>
    </row>
    <row r="2678" spans="4:12" x14ac:dyDescent="0.25">
      <c r="D2678" s="66" t="s">
        <v>33016</v>
      </c>
      <c r="E2678" s="66" t="s">
        <v>7502</v>
      </c>
      <c r="F2678" s="72">
        <v>1</v>
      </c>
      <c r="G2678" s="72">
        <v>3</v>
      </c>
      <c r="H2678" s="72">
        <v>2</v>
      </c>
      <c r="I2678" s="72">
        <v>6</v>
      </c>
      <c r="J2678" s="72">
        <v>1</v>
      </c>
      <c r="K2678" s="72">
        <v>2</v>
      </c>
      <c r="L2678" s="72">
        <v>52</v>
      </c>
    </row>
    <row r="2679" spans="4:12" x14ac:dyDescent="0.25">
      <c r="D2679" s="66" t="s">
        <v>33017</v>
      </c>
      <c r="E2679" s="66" t="s">
        <v>7503</v>
      </c>
      <c r="F2679" s="72">
        <v>1</v>
      </c>
      <c r="G2679" s="72">
        <v>3</v>
      </c>
      <c r="H2679" s="72">
        <v>2</v>
      </c>
      <c r="I2679" s="72">
        <v>6</v>
      </c>
      <c r="J2679" s="72">
        <v>1</v>
      </c>
      <c r="K2679" s="72">
        <v>2</v>
      </c>
      <c r="L2679" s="72">
        <v>53</v>
      </c>
    </row>
    <row r="2680" spans="4:12" x14ac:dyDescent="0.25">
      <c r="D2680" s="66" t="s">
        <v>33018</v>
      </c>
      <c r="E2680" s="66" t="s">
        <v>860</v>
      </c>
      <c r="F2680" s="72">
        <v>1</v>
      </c>
      <c r="G2680" s="72">
        <v>3</v>
      </c>
      <c r="H2680" s="72">
        <v>2</v>
      </c>
      <c r="I2680" s="72">
        <v>6</v>
      </c>
      <c r="J2680" s="72">
        <v>1</v>
      </c>
      <c r="K2680" s="72">
        <v>2</v>
      </c>
      <c r="L2680" s="72">
        <v>54</v>
      </c>
    </row>
    <row r="2681" spans="4:12" x14ac:dyDescent="0.25">
      <c r="D2681" s="66" t="s">
        <v>33019</v>
      </c>
      <c r="E2681" s="66" t="s">
        <v>861</v>
      </c>
      <c r="F2681" s="72">
        <v>1</v>
      </c>
      <c r="G2681" s="72">
        <v>3</v>
      </c>
      <c r="H2681" s="72">
        <v>2</v>
      </c>
      <c r="I2681" s="72">
        <v>6</v>
      </c>
      <c r="J2681" s="72">
        <v>1</v>
      </c>
      <c r="K2681" s="72">
        <v>2</v>
      </c>
      <c r="L2681" s="72">
        <v>55</v>
      </c>
    </row>
    <row r="2682" spans="4:12" x14ac:dyDescent="0.25">
      <c r="D2682" s="66" t="s">
        <v>33020</v>
      </c>
      <c r="E2682" s="66" t="s">
        <v>862</v>
      </c>
      <c r="F2682" s="72">
        <v>1</v>
      </c>
      <c r="G2682" s="72">
        <v>3</v>
      </c>
      <c r="H2682" s="72">
        <v>2</v>
      </c>
      <c r="I2682" s="72">
        <v>6</v>
      </c>
      <c r="J2682" s="72">
        <v>1</v>
      </c>
      <c r="K2682" s="72">
        <v>2</v>
      </c>
      <c r="L2682" s="72">
        <v>56</v>
      </c>
    </row>
    <row r="2683" spans="4:12" x14ac:dyDescent="0.25">
      <c r="D2683" s="66" t="s">
        <v>33021</v>
      </c>
      <c r="E2683" s="66" t="s">
        <v>863</v>
      </c>
      <c r="F2683" s="72">
        <v>1</v>
      </c>
      <c r="G2683" s="72">
        <v>3</v>
      </c>
      <c r="H2683" s="72">
        <v>2</v>
      </c>
      <c r="I2683" s="72">
        <v>6</v>
      </c>
      <c r="J2683" s="72">
        <v>1</v>
      </c>
      <c r="K2683" s="72">
        <v>2</v>
      </c>
      <c r="L2683" s="72">
        <v>57</v>
      </c>
    </row>
    <row r="2684" spans="4:12" x14ac:dyDescent="0.25">
      <c r="D2684" s="66" t="s">
        <v>33022</v>
      </c>
      <c r="E2684" s="66" t="s">
        <v>864</v>
      </c>
      <c r="F2684" s="72">
        <v>1</v>
      </c>
      <c r="G2684" s="72">
        <v>3</v>
      </c>
      <c r="H2684" s="72">
        <v>2</v>
      </c>
      <c r="I2684" s="72">
        <v>6</v>
      </c>
      <c r="J2684" s="72">
        <v>1</v>
      </c>
      <c r="K2684" s="72">
        <v>2</v>
      </c>
      <c r="L2684" s="72">
        <v>58</v>
      </c>
    </row>
    <row r="2685" spans="4:12" x14ac:dyDescent="0.25">
      <c r="D2685" s="66" t="s">
        <v>33023</v>
      </c>
      <c r="E2685" s="66" t="s">
        <v>865</v>
      </c>
      <c r="F2685" s="72">
        <v>1</v>
      </c>
      <c r="G2685" s="72">
        <v>3</v>
      </c>
      <c r="H2685" s="72">
        <v>2</v>
      </c>
      <c r="I2685" s="72">
        <v>6</v>
      </c>
      <c r="J2685" s="72">
        <v>1</v>
      </c>
      <c r="K2685" s="72">
        <v>2</v>
      </c>
      <c r="L2685" s="72">
        <v>59</v>
      </c>
    </row>
    <row r="2686" spans="4:12" x14ac:dyDescent="0.25">
      <c r="D2686" s="66" t="s">
        <v>33024</v>
      </c>
      <c r="E2686" s="66" t="s">
        <v>737</v>
      </c>
      <c r="F2686" s="72">
        <v>1</v>
      </c>
      <c r="G2686" s="72">
        <v>3</v>
      </c>
      <c r="H2686" s="72">
        <v>2</v>
      </c>
      <c r="I2686" s="72">
        <v>6</v>
      </c>
      <c r="J2686" s="72">
        <v>1</v>
      </c>
      <c r="K2686" s="72">
        <v>2</v>
      </c>
      <c r="L2686" s="72">
        <v>60</v>
      </c>
    </row>
    <row r="2687" spans="4:12" x14ac:dyDescent="0.25">
      <c r="D2687" s="66" t="s">
        <v>33025</v>
      </c>
      <c r="E2687" s="66" t="s">
        <v>866</v>
      </c>
      <c r="F2687" s="72">
        <v>1</v>
      </c>
      <c r="G2687" s="72">
        <v>3</v>
      </c>
      <c r="H2687" s="72">
        <v>2</v>
      </c>
      <c r="I2687" s="72">
        <v>6</v>
      </c>
      <c r="J2687" s="72">
        <v>1</v>
      </c>
      <c r="K2687" s="72">
        <v>2</v>
      </c>
      <c r="L2687" s="72">
        <v>61</v>
      </c>
    </row>
    <row r="2688" spans="4:12" x14ac:dyDescent="0.25">
      <c r="D2688" s="66" t="s">
        <v>33026</v>
      </c>
      <c r="E2688" s="66" t="s">
        <v>867</v>
      </c>
      <c r="F2688" s="72">
        <v>1</v>
      </c>
      <c r="G2688" s="72">
        <v>3</v>
      </c>
      <c r="H2688" s="72">
        <v>2</v>
      </c>
      <c r="I2688" s="72">
        <v>6</v>
      </c>
      <c r="J2688" s="72">
        <v>1</v>
      </c>
      <c r="K2688" s="72">
        <v>2</v>
      </c>
      <c r="L2688" s="72">
        <v>62</v>
      </c>
    </row>
    <row r="2689" spans="4:12" x14ac:dyDescent="0.25">
      <c r="D2689" s="66" t="s">
        <v>33027</v>
      </c>
      <c r="E2689" s="66" t="s">
        <v>7504</v>
      </c>
      <c r="F2689" s="72">
        <v>1</v>
      </c>
      <c r="G2689" s="72">
        <v>3</v>
      </c>
      <c r="H2689" s="72">
        <v>2</v>
      </c>
      <c r="I2689" s="72">
        <v>6</v>
      </c>
      <c r="J2689" s="72">
        <v>1</v>
      </c>
      <c r="K2689" s="72">
        <v>2</v>
      </c>
      <c r="L2689" s="72">
        <v>63</v>
      </c>
    </row>
    <row r="2690" spans="4:12" x14ac:dyDescent="0.25">
      <c r="D2690" s="66" t="s">
        <v>33028</v>
      </c>
      <c r="E2690" s="66" t="s">
        <v>868</v>
      </c>
      <c r="F2690" s="72">
        <v>1</v>
      </c>
      <c r="G2690" s="72">
        <v>3</v>
      </c>
      <c r="H2690" s="72">
        <v>2</v>
      </c>
      <c r="I2690" s="72">
        <v>6</v>
      </c>
      <c r="J2690" s="72">
        <v>1</v>
      </c>
      <c r="K2690" s="72">
        <v>2</v>
      </c>
      <c r="L2690" s="72">
        <v>64</v>
      </c>
    </row>
    <row r="2691" spans="4:12" x14ac:dyDescent="0.25">
      <c r="D2691" s="66" t="s">
        <v>33029</v>
      </c>
      <c r="E2691" s="66" t="s">
        <v>869</v>
      </c>
      <c r="F2691" s="72">
        <v>1</v>
      </c>
      <c r="G2691" s="72">
        <v>3</v>
      </c>
      <c r="H2691" s="72">
        <v>2</v>
      </c>
      <c r="I2691" s="72">
        <v>6</v>
      </c>
      <c r="J2691" s="72">
        <v>1</v>
      </c>
      <c r="K2691" s="72">
        <v>2</v>
      </c>
      <c r="L2691" s="72">
        <v>65</v>
      </c>
    </row>
    <row r="2692" spans="4:12" x14ac:dyDescent="0.25">
      <c r="D2692" s="66" t="s">
        <v>33030</v>
      </c>
      <c r="E2692" s="66" t="s">
        <v>870</v>
      </c>
      <c r="F2692" s="72">
        <v>1</v>
      </c>
      <c r="G2692" s="72">
        <v>3</v>
      </c>
      <c r="H2692" s="72">
        <v>2</v>
      </c>
      <c r="I2692" s="72">
        <v>6</v>
      </c>
      <c r="J2692" s="72">
        <v>1</v>
      </c>
      <c r="K2692" s="72">
        <v>2</v>
      </c>
      <c r="L2692" s="72">
        <v>66</v>
      </c>
    </row>
    <row r="2693" spans="4:12" x14ac:dyDescent="0.25">
      <c r="D2693" s="66" t="s">
        <v>33031</v>
      </c>
      <c r="E2693" s="66" t="s">
        <v>871</v>
      </c>
      <c r="F2693" s="72">
        <v>1</v>
      </c>
      <c r="G2693" s="72">
        <v>3</v>
      </c>
      <c r="H2693" s="72">
        <v>2</v>
      </c>
      <c r="I2693" s="72">
        <v>6</v>
      </c>
      <c r="J2693" s="72">
        <v>1</v>
      </c>
      <c r="K2693" s="72">
        <v>2</v>
      </c>
      <c r="L2693" s="72">
        <v>67</v>
      </c>
    </row>
    <row r="2694" spans="4:12" x14ac:dyDescent="0.25">
      <c r="D2694" s="66" t="s">
        <v>33032</v>
      </c>
      <c r="E2694" s="66" t="s">
        <v>872</v>
      </c>
      <c r="F2694" s="72">
        <v>1</v>
      </c>
      <c r="G2694" s="72">
        <v>3</v>
      </c>
      <c r="H2694" s="72">
        <v>2</v>
      </c>
      <c r="I2694" s="72">
        <v>6</v>
      </c>
      <c r="J2694" s="72">
        <v>1</v>
      </c>
      <c r="K2694" s="72">
        <v>2</v>
      </c>
      <c r="L2694" s="72">
        <v>68</v>
      </c>
    </row>
    <row r="2695" spans="4:12" x14ac:dyDescent="0.25">
      <c r="D2695" s="66" t="s">
        <v>33033</v>
      </c>
      <c r="E2695" s="66" t="s">
        <v>873</v>
      </c>
      <c r="F2695" s="72">
        <v>1</v>
      </c>
      <c r="G2695" s="72">
        <v>3</v>
      </c>
      <c r="H2695" s="72">
        <v>2</v>
      </c>
      <c r="I2695" s="72">
        <v>6</v>
      </c>
      <c r="J2695" s="72">
        <v>1</v>
      </c>
      <c r="K2695" s="72">
        <v>2</v>
      </c>
      <c r="L2695" s="72">
        <v>69</v>
      </c>
    </row>
    <row r="2696" spans="4:12" x14ac:dyDescent="0.25">
      <c r="D2696" s="66" t="s">
        <v>33034</v>
      </c>
      <c r="E2696" s="66" t="s">
        <v>874</v>
      </c>
      <c r="F2696" s="72">
        <v>1</v>
      </c>
      <c r="G2696" s="72">
        <v>3</v>
      </c>
      <c r="H2696" s="72">
        <v>2</v>
      </c>
      <c r="I2696" s="72">
        <v>6</v>
      </c>
      <c r="J2696" s="72">
        <v>1</v>
      </c>
      <c r="K2696" s="72">
        <v>2</v>
      </c>
      <c r="L2696" s="72">
        <v>70</v>
      </c>
    </row>
    <row r="2697" spans="4:12" x14ac:dyDescent="0.25">
      <c r="D2697" s="66" t="s">
        <v>33035</v>
      </c>
      <c r="E2697" s="66" t="s">
        <v>875</v>
      </c>
      <c r="F2697" s="72">
        <v>1</v>
      </c>
      <c r="G2697" s="72">
        <v>3</v>
      </c>
      <c r="H2697" s="72">
        <v>2</v>
      </c>
      <c r="I2697" s="72">
        <v>6</v>
      </c>
      <c r="J2697" s="72">
        <v>1</v>
      </c>
      <c r="K2697" s="72">
        <v>2</v>
      </c>
      <c r="L2697" s="72">
        <v>71</v>
      </c>
    </row>
    <row r="2698" spans="4:12" x14ac:dyDescent="0.25">
      <c r="D2698" s="66" t="s">
        <v>33036</v>
      </c>
      <c r="E2698" s="66" t="s">
        <v>783</v>
      </c>
      <c r="F2698" s="72">
        <v>1</v>
      </c>
      <c r="G2698" s="72">
        <v>3</v>
      </c>
      <c r="H2698" s="72">
        <v>2</v>
      </c>
      <c r="I2698" s="72">
        <v>6</v>
      </c>
      <c r="J2698" s="72">
        <v>1</v>
      </c>
      <c r="K2698" s="72">
        <v>2</v>
      </c>
      <c r="L2698" s="72">
        <v>72</v>
      </c>
    </row>
    <row r="2699" spans="4:12" x14ac:dyDescent="0.25">
      <c r="D2699" s="66" t="s">
        <v>33037</v>
      </c>
      <c r="E2699" s="66" t="s">
        <v>876</v>
      </c>
      <c r="F2699" s="72">
        <v>1</v>
      </c>
      <c r="G2699" s="72">
        <v>3</v>
      </c>
      <c r="H2699" s="72">
        <v>2</v>
      </c>
      <c r="I2699" s="72">
        <v>6</v>
      </c>
      <c r="J2699" s="72">
        <v>1</v>
      </c>
      <c r="K2699" s="72">
        <v>2</v>
      </c>
      <c r="L2699" s="72">
        <v>73</v>
      </c>
    </row>
    <row r="2700" spans="4:12" x14ac:dyDescent="0.25">
      <c r="D2700" s="66" t="s">
        <v>33038</v>
      </c>
      <c r="E2700" s="66" t="s">
        <v>7505</v>
      </c>
      <c r="F2700" s="72">
        <v>1</v>
      </c>
      <c r="G2700" s="72">
        <v>3</v>
      </c>
      <c r="H2700" s="72">
        <v>2</v>
      </c>
      <c r="I2700" s="72">
        <v>6</v>
      </c>
      <c r="J2700" s="72">
        <v>1</v>
      </c>
      <c r="K2700" s="72">
        <v>2</v>
      </c>
      <c r="L2700" s="72">
        <v>74</v>
      </c>
    </row>
    <row r="2701" spans="4:12" x14ac:dyDescent="0.25">
      <c r="D2701" s="66" t="s">
        <v>33039</v>
      </c>
      <c r="E2701" s="66" t="s">
        <v>7506</v>
      </c>
      <c r="F2701" s="72">
        <v>1</v>
      </c>
      <c r="G2701" s="72">
        <v>3</v>
      </c>
      <c r="H2701" s="72">
        <v>2</v>
      </c>
      <c r="I2701" s="72">
        <v>6</v>
      </c>
      <c r="J2701" s="72">
        <v>1</v>
      </c>
      <c r="K2701" s="72">
        <v>2</v>
      </c>
      <c r="L2701" s="72">
        <v>75</v>
      </c>
    </row>
    <row r="2702" spans="4:12" x14ac:dyDescent="0.25">
      <c r="D2702" s="66" t="s">
        <v>33040</v>
      </c>
      <c r="E2702" s="66" t="s">
        <v>7507</v>
      </c>
      <c r="F2702" s="72">
        <v>1</v>
      </c>
      <c r="G2702" s="72">
        <v>3</v>
      </c>
      <c r="H2702" s="72">
        <v>2</v>
      </c>
      <c r="I2702" s="72">
        <v>6</v>
      </c>
      <c r="J2702" s="72">
        <v>1</v>
      </c>
      <c r="K2702" s="72">
        <v>2</v>
      </c>
      <c r="L2702" s="72">
        <v>76</v>
      </c>
    </row>
    <row r="2703" spans="4:12" x14ac:dyDescent="0.25">
      <c r="D2703" s="66" t="s">
        <v>33041</v>
      </c>
      <c r="E2703" s="66" t="s">
        <v>7508</v>
      </c>
      <c r="F2703" s="72">
        <v>1</v>
      </c>
      <c r="G2703" s="72">
        <v>3</v>
      </c>
      <c r="H2703" s="72">
        <v>2</v>
      </c>
      <c r="I2703" s="72">
        <v>6</v>
      </c>
      <c r="J2703" s="72">
        <v>1</v>
      </c>
      <c r="K2703" s="72">
        <v>2</v>
      </c>
      <c r="L2703" s="72">
        <v>77</v>
      </c>
    </row>
    <row r="2704" spans="4:12" x14ac:dyDescent="0.25">
      <c r="D2704" s="66" t="s">
        <v>33042</v>
      </c>
      <c r="E2704" s="66" t="s">
        <v>877</v>
      </c>
      <c r="F2704" s="72">
        <v>1</v>
      </c>
      <c r="G2704" s="72">
        <v>3</v>
      </c>
      <c r="H2704" s="72">
        <v>2</v>
      </c>
      <c r="I2704" s="72">
        <v>6</v>
      </c>
      <c r="J2704" s="72">
        <v>1</v>
      </c>
      <c r="K2704" s="72">
        <v>2</v>
      </c>
      <c r="L2704" s="72">
        <v>78</v>
      </c>
    </row>
    <row r="2705" spans="4:12" x14ac:dyDescent="0.25">
      <c r="D2705" s="66" t="s">
        <v>33043</v>
      </c>
      <c r="E2705" s="66" t="s">
        <v>7509</v>
      </c>
      <c r="F2705" s="72">
        <v>1</v>
      </c>
      <c r="G2705" s="72">
        <v>3</v>
      </c>
      <c r="H2705" s="72">
        <v>2</v>
      </c>
      <c r="I2705" s="72">
        <v>6</v>
      </c>
      <c r="J2705" s="72">
        <v>1</v>
      </c>
      <c r="K2705" s="72">
        <v>2</v>
      </c>
      <c r="L2705" s="72">
        <v>79</v>
      </c>
    </row>
    <row r="2706" spans="4:12" x14ac:dyDescent="0.25">
      <c r="D2706" s="66" t="s">
        <v>33044</v>
      </c>
      <c r="E2706" s="66" t="s">
        <v>7510</v>
      </c>
      <c r="F2706" s="72">
        <v>1</v>
      </c>
      <c r="G2706" s="72">
        <v>3</v>
      </c>
      <c r="H2706" s="72">
        <v>2</v>
      </c>
      <c r="I2706" s="72">
        <v>6</v>
      </c>
      <c r="J2706" s="72">
        <v>1</v>
      </c>
      <c r="K2706" s="72">
        <v>2</v>
      </c>
      <c r="L2706" s="72">
        <v>80</v>
      </c>
    </row>
    <row r="2707" spans="4:12" x14ac:dyDescent="0.25">
      <c r="D2707" s="66" t="s">
        <v>33045</v>
      </c>
      <c r="E2707" s="66" t="s">
        <v>7511</v>
      </c>
      <c r="F2707" s="72">
        <v>1</v>
      </c>
      <c r="G2707" s="72">
        <v>3</v>
      </c>
      <c r="H2707" s="72">
        <v>2</v>
      </c>
      <c r="I2707" s="72">
        <v>6</v>
      </c>
      <c r="J2707" s="72">
        <v>1</v>
      </c>
      <c r="K2707" s="72">
        <v>2</v>
      </c>
      <c r="L2707" s="72">
        <v>81</v>
      </c>
    </row>
    <row r="2708" spans="4:12" x14ac:dyDescent="0.25">
      <c r="D2708" s="66" t="s">
        <v>33046</v>
      </c>
      <c r="E2708" s="66" t="s">
        <v>7512</v>
      </c>
      <c r="F2708" s="72">
        <v>1</v>
      </c>
      <c r="G2708" s="72">
        <v>3</v>
      </c>
      <c r="H2708" s="72">
        <v>2</v>
      </c>
      <c r="I2708" s="72">
        <v>6</v>
      </c>
      <c r="J2708" s="72">
        <v>1</v>
      </c>
      <c r="K2708" s="72">
        <v>2</v>
      </c>
      <c r="L2708" s="72">
        <v>82</v>
      </c>
    </row>
    <row r="2709" spans="4:12" x14ac:dyDescent="0.25">
      <c r="D2709" s="66" t="s">
        <v>33047</v>
      </c>
      <c r="E2709" s="66" t="s">
        <v>878</v>
      </c>
      <c r="F2709" s="72">
        <v>1</v>
      </c>
      <c r="G2709" s="72">
        <v>3</v>
      </c>
      <c r="H2709" s="72">
        <v>2</v>
      </c>
      <c r="I2709" s="72">
        <v>6</v>
      </c>
      <c r="J2709" s="72">
        <v>1</v>
      </c>
      <c r="K2709" s="72">
        <v>2</v>
      </c>
      <c r="L2709" s="72">
        <v>83</v>
      </c>
    </row>
    <row r="2710" spans="4:12" x14ac:dyDescent="0.25">
      <c r="D2710" s="66" t="s">
        <v>33048</v>
      </c>
      <c r="E2710" s="66" t="s">
        <v>7513</v>
      </c>
      <c r="F2710" s="72">
        <v>1</v>
      </c>
      <c r="G2710" s="72">
        <v>3</v>
      </c>
      <c r="H2710" s="72">
        <v>2</v>
      </c>
      <c r="I2710" s="72">
        <v>6</v>
      </c>
      <c r="J2710" s="72">
        <v>1</v>
      </c>
      <c r="K2710" s="72">
        <v>2</v>
      </c>
      <c r="L2710" s="72">
        <v>84</v>
      </c>
    </row>
    <row r="2711" spans="4:12" x14ac:dyDescent="0.25">
      <c r="D2711" s="66" t="s">
        <v>33049</v>
      </c>
      <c r="E2711" s="66" t="s">
        <v>7514</v>
      </c>
      <c r="F2711" s="72">
        <v>1</v>
      </c>
      <c r="G2711" s="72">
        <v>3</v>
      </c>
      <c r="H2711" s="72">
        <v>2</v>
      </c>
      <c r="I2711" s="72">
        <v>6</v>
      </c>
      <c r="J2711" s="72">
        <v>1</v>
      </c>
      <c r="K2711" s="72">
        <v>2</v>
      </c>
      <c r="L2711" s="72">
        <v>85</v>
      </c>
    </row>
    <row r="2712" spans="4:12" x14ac:dyDescent="0.25">
      <c r="D2712" s="66" t="s">
        <v>33050</v>
      </c>
      <c r="E2712" s="66" t="s">
        <v>7515</v>
      </c>
      <c r="F2712" s="72">
        <v>1</v>
      </c>
      <c r="G2712" s="72">
        <v>3</v>
      </c>
      <c r="H2712" s="72">
        <v>2</v>
      </c>
      <c r="I2712" s="72">
        <v>6</v>
      </c>
      <c r="J2712" s="72">
        <v>1</v>
      </c>
      <c r="K2712" s="72">
        <v>2</v>
      </c>
      <c r="L2712" s="72">
        <v>86</v>
      </c>
    </row>
    <row r="2713" spans="4:12" x14ac:dyDescent="0.25">
      <c r="D2713" s="66" t="s">
        <v>33051</v>
      </c>
      <c r="E2713" s="66" t="s">
        <v>879</v>
      </c>
      <c r="F2713" s="72">
        <v>1</v>
      </c>
      <c r="G2713" s="72">
        <v>3</v>
      </c>
      <c r="H2713" s="72">
        <v>2</v>
      </c>
      <c r="I2713" s="72">
        <v>6</v>
      </c>
      <c r="J2713" s="72">
        <v>1</v>
      </c>
      <c r="K2713" s="72">
        <v>2</v>
      </c>
      <c r="L2713" s="72">
        <v>87</v>
      </c>
    </row>
    <row r="2714" spans="4:12" x14ac:dyDescent="0.25">
      <c r="D2714" s="66" t="s">
        <v>33052</v>
      </c>
      <c r="E2714" s="66" t="s">
        <v>7516</v>
      </c>
      <c r="F2714" s="72">
        <v>1</v>
      </c>
      <c r="G2714" s="72">
        <v>3</v>
      </c>
      <c r="H2714" s="72">
        <v>2</v>
      </c>
      <c r="I2714" s="72">
        <v>6</v>
      </c>
      <c r="J2714" s="72">
        <v>1</v>
      </c>
      <c r="K2714" s="72">
        <v>2</v>
      </c>
      <c r="L2714" s="72">
        <v>88</v>
      </c>
    </row>
    <row r="2715" spans="4:12" x14ac:dyDescent="0.25">
      <c r="D2715" s="66" t="s">
        <v>33053</v>
      </c>
      <c r="E2715" s="66" t="s">
        <v>7517</v>
      </c>
      <c r="F2715" s="72">
        <v>1</v>
      </c>
      <c r="G2715" s="72">
        <v>3</v>
      </c>
      <c r="H2715" s="72">
        <v>2</v>
      </c>
      <c r="I2715" s="72">
        <v>6</v>
      </c>
      <c r="J2715" s="72">
        <v>1</v>
      </c>
      <c r="K2715" s="72">
        <v>2</v>
      </c>
      <c r="L2715" s="72">
        <v>89</v>
      </c>
    </row>
    <row r="2716" spans="4:12" x14ac:dyDescent="0.25">
      <c r="D2716" s="66" t="s">
        <v>33054</v>
      </c>
      <c r="E2716" s="66" t="s">
        <v>880</v>
      </c>
      <c r="F2716" s="72">
        <v>1</v>
      </c>
      <c r="G2716" s="72">
        <v>3</v>
      </c>
      <c r="H2716" s="72">
        <v>2</v>
      </c>
      <c r="I2716" s="72">
        <v>6</v>
      </c>
      <c r="J2716" s="72">
        <v>1</v>
      </c>
      <c r="K2716" s="72">
        <v>2</v>
      </c>
      <c r="L2716" s="72">
        <v>90</v>
      </c>
    </row>
    <row r="2717" spans="4:12" x14ac:dyDescent="0.25">
      <c r="D2717" s="66" t="s">
        <v>33055</v>
      </c>
      <c r="E2717" s="66" t="s">
        <v>7518</v>
      </c>
      <c r="F2717" s="72">
        <v>1</v>
      </c>
      <c r="G2717" s="72">
        <v>3</v>
      </c>
      <c r="H2717" s="72">
        <v>2</v>
      </c>
      <c r="I2717" s="72">
        <v>6</v>
      </c>
      <c r="J2717" s="72">
        <v>1</v>
      </c>
      <c r="K2717" s="72">
        <v>2</v>
      </c>
      <c r="L2717" s="72">
        <v>91</v>
      </c>
    </row>
    <row r="2718" spans="4:12" x14ac:dyDescent="0.25">
      <c r="D2718" s="66" t="s">
        <v>33056</v>
      </c>
      <c r="E2718" s="66" t="s">
        <v>7519</v>
      </c>
      <c r="F2718" s="72">
        <v>1</v>
      </c>
      <c r="G2718" s="72">
        <v>3</v>
      </c>
      <c r="H2718" s="72">
        <v>2</v>
      </c>
      <c r="I2718" s="72">
        <v>6</v>
      </c>
      <c r="J2718" s="72">
        <v>1</v>
      </c>
      <c r="K2718" s="72">
        <v>2</v>
      </c>
      <c r="L2718" s="72">
        <v>92</v>
      </c>
    </row>
    <row r="2719" spans="4:12" x14ac:dyDescent="0.25">
      <c r="D2719" s="66" t="s">
        <v>33057</v>
      </c>
      <c r="E2719" s="66" t="s">
        <v>881</v>
      </c>
      <c r="F2719" s="72">
        <v>1</v>
      </c>
      <c r="G2719" s="72">
        <v>3</v>
      </c>
      <c r="H2719" s="72">
        <v>2</v>
      </c>
      <c r="I2719" s="72">
        <v>6</v>
      </c>
      <c r="J2719" s="72">
        <v>1</v>
      </c>
      <c r="K2719" s="72">
        <v>2</v>
      </c>
      <c r="L2719" s="72">
        <v>93</v>
      </c>
    </row>
    <row r="2720" spans="4:12" x14ac:dyDescent="0.25">
      <c r="D2720" s="66" t="s">
        <v>33058</v>
      </c>
      <c r="E2720" s="66" t="s">
        <v>7520</v>
      </c>
      <c r="F2720" s="72">
        <v>1</v>
      </c>
      <c r="G2720" s="72">
        <v>3</v>
      </c>
      <c r="H2720" s="72">
        <v>2</v>
      </c>
      <c r="I2720" s="72">
        <v>6</v>
      </c>
      <c r="J2720" s="72">
        <v>1</v>
      </c>
      <c r="K2720" s="72">
        <v>2</v>
      </c>
      <c r="L2720" s="72">
        <v>94</v>
      </c>
    </row>
    <row r="2721" spans="4:12" x14ac:dyDescent="0.25">
      <c r="D2721" s="66" t="s">
        <v>33059</v>
      </c>
      <c r="E2721" s="66" t="s">
        <v>7521</v>
      </c>
      <c r="F2721" s="72">
        <v>1</v>
      </c>
      <c r="G2721" s="72">
        <v>3</v>
      </c>
      <c r="H2721" s="72">
        <v>2</v>
      </c>
      <c r="I2721" s="72">
        <v>6</v>
      </c>
      <c r="J2721" s="72">
        <v>1</v>
      </c>
      <c r="K2721" s="72">
        <v>2</v>
      </c>
      <c r="L2721" s="72">
        <v>95</v>
      </c>
    </row>
    <row r="2722" spans="4:12" x14ac:dyDescent="0.25">
      <c r="D2722" s="66" t="s">
        <v>33060</v>
      </c>
      <c r="E2722" s="66" t="s">
        <v>882</v>
      </c>
      <c r="F2722" s="72">
        <v>1</v>
      </c>
      <c r="G2722" s="72">
        <v>3</v>
      </c>
      <c r="H2722" s="72">
        <v>2</v>
      </c>
      <c r="I2722" s="72">
        <v>6</v>
      </c>
      <c r="J2722" s="72">
        <v>1</v>
      </c>
      <c r="K2722" s="72">
        <v>2</v>
      </c>
      <c r="L2722" s="72">
        <v>96</v>
      </c>
    </row>
    <row r="2723" spans="4:12" x14ac:dyDescent="0.25">
      <c r="D2723" s="66" t="s">
        <v>33061</v>
      </c>
      <c r="E2723" s="66" t="s">
        <v>7522</v>
      </c>
      <c r="F2723" s="72">
        <v>1</v>
      </c>
      <c r="G2723" s="72">
        <v>3</v>
      </c>
      <c r="H2723" s="72">
        <v>2</v>
      </c>
      <c r="I2723" s="72">
        <v>6</v>
      </c>
      <c r="J2723" s="72">
        <v>1</v>
      </c>
      <c r="K2723" s="72">
        <v>2</v>
      </c>
      <c r="L2723" s="72">
        <v>97</v>
      </c>
    </row>
    <row r="2724" spans="4:12" x14ac:dyDescent="0.25">
      <c r="D2724" s="66" t="s">
        <v>33062</v>
      </c>
      <c r="E2724" s="66" t="s">
        <v>883</v>
      </c>
      <c r="F2724" s="72">
        <v>1</v>
      </c>
      <c r="G2724" s="72">
        <v>3</v>
      </c>
      <c r="H2724" s="72">
        <v>2</v>
      </c>
      <c r="I2724" s="72">
        <v>6</v>
      </c>
      <c r="J2724" s="72">
        <v>1</v>
      </c>
      <c r="K2724" s="72">
        <v>2</v>
      </c>
      <c r="L2724" s="72">
        <v>98</v>
      </c>
    </row>
    <row r="2725" spans="4:12" x14ac:dyDescent="0.25">
      <c r="D2725" s="66" t="s">
        <v>33063</v>
      </c>
      <c r="E2725" s="66" t="s">
        <v>884</v>
      </c>
      <c r="F2725" s="72">
        <v>1</v>
      </c>
      <c r="G2725" s="72">
        <v>3</v>
      </c>
      <c r="H2725" s="72">
        <v>2</v>
      </c>
      <c r="I2725" s="72">
        <v>6</v>
      </c>
      <c r="J2725" s="72">
        <v>1</v>
      </c>
      <c r="K2725" s="72">
        <v>2</v>
      </c>
      <c r="L2725" s="72">
        <v>99</v>
      </c>
    </row>
    <row r="2726" spans="4:12" x14ac:dyDescent="0.25">
      <c r="D2726" s="66" t="s">
        <v>33064</v>
      </c>
      <c r="E2726" s="66" t="s">
        <v>885</v>
      </c>
      <c r="F2726" s="72">
        <v>1</v>
      </c>
      <c r="G2726" s="72">
        <v>3</v>
      </c>
      <c r="H2726" s="72">
        <v>2</v>
      </c>
      <c r="I2726" s="72">
        <v>6</v>
      </c>
      <c r="J2726" s="72">
        <v>1</v>
      </c>
      <c r="K2726" s="72">
        <v>2</v>
      </c>
      <c r="L2726" s="72">
        <v>100</v>
      </c>
    </row>
    <row r="2727" spans="4:12" x14ac:dyDescent="0.25">
      <c r="D2727" s="66" t="s">
        <v>33065</v>
      </c>
      <c r="E2727" s="66" t="s">
        <v>7523</v>
      </c>
      <c r="F2727" s="72">
        <v>1</v>
      </c>
      <c r="G2727" s="72">
        <v>3</v>
      </c>
      <c r="H2727" s="72">
        <v>2</v>
      </c>
      <c r="I2727" s="72">
        <v>6</v>
      </c>
      <c r="J2727" s="72">
        <v>1</v>
      </c>
      <c r="K2727" s="72">
        <v>2</v>
      </c>
      <c r="L2727" s="72">
        <v>101</v>
      </c>
    </row>
    <row r="2728" spans="4:12" x14ac:dyDescent="0.25">
      <c r="D2728" s="66" t="s">
        <v>33066</v>
      </c>
      <c r="E2728" s="66" t="s">
        <v>7524</v>
      </c>
      <c r="F2728" s="72">
        <v>1</v>
      </c>
      <c r="G2728" s="72">
        <v>3</v>
      </c>
      <c r="H2728" s="72">
        <v>2</v>
      </c>
      <c r="I2728" s="72">
        <v>6</v>
      </c>
      <c r="J2728" s="72">
        <v>1</v>
      </c>
      <c r="K2728" s="72">
        <v>2</v>
      </c>
      <c r="L2728" s="72">
        <v>102</v>
      </c>
    </row>
    <row r="2729" spans="4:12" x14ac:dyDescent="0.25">
      <c r="D2729" s="66" t="s">
        <v>33067</v>
      </c>
      <c r="E2729" s="66" t="s">
        <v>7525</v>
      </c>
      <c r="F2729" s="72">
        <v>1</v>
      </c>
      <c r="G2729" s="72">
        <v>3</v>
      </c>
      <c r="H2729" s="72">
        <v>2</v>
      </c>
      <c r="I2729" s="72">
        <v>6</v>
      </c>
      <c r="J2729" s="72">
        <v>1</v>
      </c>
      <c r="K2729" s="72">
        <v>2</v>
      </c>
      <c r="L2729" s="72">
        <v>103</v>
      </c>
    </row>
    <row r="2730" spans="4:12" x14ac:dyDescent="0.25">
      <c r="D2730" s="66" t="s">
        <v>33068</v>
      </c>
      <c r="E2730" s="66" t="s">
        <v>7526</v>
      </c>
      <c r="F2730" s="72">
        <v>1</v>
      </c>
      <c r="G2730" s="72">
        <v>3</v>
      </c>
      <c r="H2730" s="72">
        <v>2</v>
      </c>
      <c r="I2730" s="72">
        <v>6</v>
      </c>
      <c r="J2730" s="72">
        <v>1</v>
      </c>
      <c r="K2730" s="72">
        <v>2</v>
      </c>
      <c r="L2730" s="72">
        <v>104</v>
      </c>
    </row>
    <row r="2731" spans="4:12" x14ac:dyDescent="0.25">
      <c r="D2731" s="66" t="s">
        <v>33069</v>
      </c>
      <c r="E2731" s="66" t="s">
        <v>7527</v>
      </c>
      <c r="F2731" s="72">
        <v>1</v>
      </c>
      <c r="G2731" s="72">
        <v>3</v>
      </c>
      <c r="H2731" s="72">
        <v>2</v>
      </c>
      <c r="I2731" s="72">
        <v>6</v>
      </c>
      <c r="J2731" s="72">
        <v>1</v>
      </c>
      <c r="K2731" s="72">
        <v>2</v>
      </c>
      <c r="L2731" s="72">
        <v>105</v>
      </c>
    </row>
    <row r="2732" spans="4:12" x14ac:dyDescent="0.25">
      <c r="D2732" s="66" t="s">
        <v>33070</v>
      </c>
      <c r="E2732" s="66" t="s">
        <v>886</v>
      </c>
      <c r="F2732" s="72">
        <v>1</v>
      </c>
      <c r="G2732" s="72">
        <v>3</v>
      </c>
      <c r="H2732" s="72">
        <v>2</v>
      </c>
      <c r="I2732" s="72">
        <v>6</v>
      </c>
      <c r="J2732" s="72">
        <v>1</v>
      </c>
      <c r="K2732" s="72">
        <v>2</v>
      </c>
      <c r="L2732" s="72">
        <v>106</v>
      </c>
    </row>
    <row r="2733" spans="4:12" x14ac:dyDescent="0.25">
      <c r="D2733" s="66" t="s">
        <v>33071</v>
      </c>
      <c r="E2733" s="66" t="s">
        <v>887</v>
      </c>
      <c r="F2733" s="72">
        <v>1</v>
      </c>
      <c r="G2733" s="72">
        <v>3</v>
      </c>
      <c r="H2733" s="72">
        <v>2</v>
      </c>
      <c r="I2733" s="72">
        <v>6</v>
      </c>
      <c r="J2733" s="72">
        <v>1</v>
      </c>
      <c r="K2733" s="72">
        <v>2</v>
      </c>
      <c r="L2733" s="72">
        <v>107</v>
      </c>
    </row>
    <row r="2734" spans="4:12" x14ac:dyDescent="0.25">
      <c r="D2734" s="66" t="s">
        <v>33072</v>
      </c>
      <c r="E2734" s="66" t="s">
        <v>888</v>
      </c>
      <c r="F2734" s="72">
        <v>1</v>
      </c>
      <c r="G2734" s="72">
        <v>3</v>
      </c>
      <c r="H2734" s="72">
        <v>2</v>
      </c>
      <c r="I2734" s="72">
        <v>6</v>
      </c>
      <c r="J2734" s="72">
        <v>1</v>
      </c>
      <c r="K2734" s="72">
        <v>2</v>
      </c>
      <c r="L2734" s="72">
        <v>108</v>
      </c>
    </row>
    <row r="2735" spans="4:12" x14ac:dyDescent="0.25">
      <c r="D2735" s="66" t="s">
        <v>33073</v>
      </c>
      <c r="E2735" s="66" t="s">
        <v>889</v>
      </c>
      <c r="F2735" s="72">
        <v>1</v>
      </c>
      <c r="G2735" s="72">
        <v>3</v>
      </c>
      <c r="H2735" s="72">
        <v>2</v>
      </c>
      <c r="I2735" s="72">
        <v>6</v>
      </c>
      <c r="J2735" s="72">
        <v>1</v>
      </c>
      <c r="K2735" s="72">
        <v>2</v>
      </c>
      <c r="L2735" s="72">
        <v>109</v>
      </c>
    </row>
    <row r="2736" spans="4:12" x14ac:dyDescent="0.25">
      <c r="D2736" s="66" t="s">
        <v>33074</v>
      </c>
      <c r="E2736" s="66" t="s">
        <v>890</v>
      </c>
      <c r="F2736" s="72">
        <v>1</v>
      </c>
      <c r="G2736" s="72">
        <v>3</v>
      </c>
      <c r="H2736" s="72">
        <v>2</v>
      </c>
      <c r="I2736" s="72">
        <v>6</v>
      </c>
      <c r="J2736" s="72">
        <v>1</v>
      </c>
      <c r="K2736" s="72">
        <v>2</v>
      </c>
      <c r="L2736" s="72">
        <v>110</v>
      </c>
    </row>
    <row r="2737" spans="4:12" x14ac:dyDescent="0.25">
      <c r="D2737" s="66" t="s">
        <v>33075</v>
      </c>
      <c r="E2737" s="66" t="s">
        <v>891</v>
      </c>
      <c r="F2737" s="72">
        <v>1</v>
      </c>
      <c r="G2737" s="72">
        <v>3</v>
      </c>
      <c r="H2737" s="72">
        <v>2</v>
      </c>
      <c r="I2737" s="72">
        <v>6</v>
      </c>
      <c r="J2737" s="72">
        <v>1</v>
      </c>
      <c r="K2737" s="72">
        <v>2</v>
      </c>
      <c r="L2737" s="72">
        <v>111</v>
      </c>
    </row>
    <row r="2738" spans="4:12" x14ac:dyDescent="0.25">
      <c r="D2738" s="66" t="s">
        <v>33076</v>
      </c>
      <c r="E2738" s="66" t="s">
        <v>7528</v>
      </c>
      <c r="F2738" s="72">
        <v>1</v>
      </c>
      <c r="G2738" s="72">
        <v>3</v>
      </c>
      <c r="H2738" s="72">
        <v>2</v>
      </c>
      <c r="I2738" s="72">
        <v>6</v>
      </c>
      <c r="J2738" s="72">
        <v>1</v>
      </c>
      <c r="K2738" s="72">
        <v>2</v>
      </c>
      <c r="L2738" s="72">
        <v>112</v>
      </c>
    </row>
    <row r="2739" spans="4:12" x14ac:dyDescent="0.25">
      <c r="D2739" s="66" t="s">
        <v>33077</v>
      </c>
      <c r="E2739" s="66" t="s">
        <v>892</v>
      </c>
      <c r="F2739" s="72">
        <v>1</v>
      </c>
      <c r="G2739" s="72">
        <v>3</v>
      </c>
      <c r="H2739" s="72">
        <v>2</v>
      </c>
      <c r="I2739" s="72">
        <v>6</v>
      </c>
      <c r="J2739" s="72">
        <v>1</v>
      </c>
      <c r="K2739" s="72">
        <v>2</v>
      </c>
      <c r="L2739" s="72">
        <v>113</v>
      </c>
    </row>
    <row r="2740" spans="4:12" x14ac:dyDescent="0.25">
      <c r="D2740" s="66" t="s">
        <v>33078</v>
      </c>
      <c r="E2740" s="66" t="s">
        <v>7529</v>
      </c>
      <c r="F2740" s="72">
        <v>1</v>
      </c>
      <c r="G2740" s="72">
        <v>3</v>
      </c>
      <c r="H2740" s="72">
        <v>2</v>
      </c>
      <c r="I2740" s="72">
        <v>6</v>
      </c>
      <c r="J2740" s="72">
        <v>1</v>
      </c>
      <c r="K2740" s="72">
        <v>2</v>
      </c>
      <c r="L2740" s="72">
        <v>114</v>
      </c>
    </row>
    <row r="2741" spans="4:12" x14ac:dyDescent="0.25">
      <c r="D2741" s="66" t="s">
        <v>33079</v>
      </c>
      <c r="E2741" s="66" t="s">
        <v>7530</v>
      </c>
      <c r="F2741" s="72">
        <v>1</v>
      </c>
      <c r="G2741" s="72">
        <v>3</v>
      </c>
      <c r="H2741" s="72">
        <v>2</v>
      </c>
      <c r="I2741" s="72">
        <v>6</v>
      </c>
      <c r="J2741" s="72">
        <v>1</v>
      </c>
      <c r="K2741" s="72">
        <v>2</v>
      </c>
      <c r="L2741" s="72">
        <v>115</v>
      </c>
    </row>
    <row r="2742" spans="4:12" x14ac:dyDescent="0.25">
      <c r="D2742" s="66" t="s">
        <v>33080</v>
      </c>
      <c r="E2742" s="66" t="s">
        <v>893</v>
      </c>
      <c r="F2742" s="72">
        <v>1</v>
      </c>
      <c r="G2742" s="72">
        <v>3</v>
      </c>
      <c r="H2742" s="72">
        <v>2</v>
      </c>
      <c r="I2742" s="72">
        <v>6</v>
      </c>
      <c r="J2742" s="72">
        <v>1</v>
      </c>
      <c r="K2742" s="72">
        <v>2</v>
      </c>
      <c r="L2742" s="72">
        <v>116</v>
      </c>
    </row>
    <row r="2743" spans="4:12" x14ac:dyDescent="0.25">
      <c r="D2743" s="66" t="s">
        <v>33081</v>
      </c>
      <c r="E2743" s="66" t="s">
        <v>7531</v>
      </c>
      <c r="F2743" s="72">
        <v>1</v>
      </c>
      <c r="G2743" s="72">
        <v>3</v>
      </c>
      <c r="H2743" s="72">
        <v>2</v>
      </c>
      <c r="I2743" s="72">
        <v>6</v>
      </c>
      <c r="J2743" s="72">
        <v>1</v>
      </c>
      <c r="K2743" s="72">
        <v>2</v>
      </c>
      <c r="L2743" s="72">
        <v>117</v>
      </c>
    </row>
    <row r="2744" spans="4:12" x14ac:dyDescent="0.25">
      <c r="D2744" s="66" t="s">
        <v>33082</v>
      </c>
      <c r="E2744" s="66" t="s">
        <v>894</v>
      </c>
      <c r="F2744" s="72">
        <v>1</v>
      </c>
      <c r="G2744" s="72">
        <v>3</v>
      </c>
      <c r="H2744" s="72">
        <v>2</v>
      </c>
      <c r="I2744" s="72">
        <v>6</v>
      </c>
      <c r="J2744" s="72">
        <v>1</v>
      </c>
      <c r="K2744" s="72">
        <v>2</v>
      </c>
      <c r="L2744" s="72">
        <v>118</v>
      </c>
    </row>
    <row r="2745" spans="4:12" x14ac:dyDescent="0.25">
      <c r="D2745" s="66" t="s">
        <v>33083</v>
      </c>
      <c r="E2745" s="66" t="s">
        <v>895</v>
      </c>
      <c r="F2745" s="72">
        <v>1</v>
      </c>
      <c r="G2745" s="72">
        <v>3</v>
      </c>
      <c r="H2745" s="72">
        <v>2</v>
      </c>
      <c r="I2745" s="72">
        <v>6</v>
      </c>
      <c r="J2745" s="72">
        <v>1</v>
      </c>
      <c r="K2745" s="72">
        <v>2</v>
      </c>
      <c r="L2745" s="72">
        <v>119</v>
      </c>
    </row>
    <row r="2746" spans="4:12" x14ac:dyDescent="0.25">
      <c r="D2746" s="66" t="s">
        <v>33084</v>
      </c>
      <c r="E2746" s="66" t="s">
        <v>7532</v>
      </c>
      <c r="F2746" s="72">
        <v>1</v>
      </c>
      <c r="G2746" s="72">
        <v>3</v>
      </c>
      <c r="H2746" s="72">
        <v>2</v>
      </c>
      <c r="I2746" s="72">
        <v>6</v>
      </c>
      <c r="J2746" s="72">
        <v>1</v>
      </c>
      <c r="K2746" s="72">
        <v>2</v>
      </c>
      <c r="L2746" s="72">
        <v>120</v>
      </c>
    </row>
    <row r="2747" spans="4:12" x14ac:dyDescent="0.25">
      <c r="D2747" s="66" t="s">
        <v>33085</v>
      </c>
      <c r="E2747" s="66" t="s">
        <v>7533</v>
      </c>
      <c r="F2747" s="72">
        <v>1</v>
      </c>
      <c r="G2747" s="72">
        <v>3</v>
      </c>
      <c r="H2747" s="72">
        <v>2</v>
      </c>
      <c r="I2747" s="72">
        <v>6</v>
      </c>
      <c r="J2747" s="72">
        <v>1</v>
      </c>
      <c r="K2747" s="72">
        <v>2</v>
      </c>
      <c r="L2747" s="72">
        <v>121</v>
      </c>
    </row>
    <row r="2748" spans="4:12" x14ac:dyDescent="0.25">
      <c r="D2748" s="66" t="s">
        <v>33086</v>
      </c>
      <c r="E2748" s="66" t="s">
        <v>7534</v>
      </c>
      <c r="F2748" s="72">
        <v>1</v>
      </c>
      <c r="G2748" s="72">
        <v>3</v>
      </c>
      <c r="H2748" s="72">
        <v>2</v>
      </c>
      <c r="I2748" s="72">
        <v>6</v>
      </c>
      <c r="J2748" s="72">
        <v>1</v>
      </c>
      <c r="K2748" s="72">
        <v>2</v>
      </c>
      <c r="L2748" s="72">
        <v>122</v>
      </c>
    </row>
    <row r="2749" spans="4:12" x14ac:dyDescent="0.25">
      <c r="D2749" s="66" t="s">
        <v>33087</v>
      </c>
      <c r="E2749" s="66" t="s">
        <v>7535</v>
      </c>
      <c r="F2749" s="72">
        <v>1</v>
      </c>
      <c r="G2749" s="72">
        <v>3</v>
      </c>
      <c r="H2749" s="72">
        <v>2</v>
      </c>
      <c r="I2749" s="72">
        <v>6</v>
      </c>
      <c r="J2749" s="72">
        <v>1</v>
      </c>
      <c r="K2749" s="72">
        <v>2</v>
      </c>
      <c r="L2749" s="72">
        <v>123</v>
      </c>
    </row>
    <row r="2750" spans="4:12" x14ac:dyDescent="0.25">
      <c r="D2750" s="66" t="s">
        <v>33088</v>
      </c>
      <c r="E2750" s="66" t="s">
        <v>7536</v>
      </c>
      <c r="F2750" s="72">
        <v>1</v>
      </c>
      <c r="G2750" s="72">
        <v>3</v>
      </c>
      <c r="H2750" s="72">
        <v>2</v>
      </c>
      <c r="I2750" s="72">
        <v>6</v>
      </c>
      <c r="J2750" s="72">
        <v>1</v>
      </c>
      <c r="K2750" s="72">
        <v>2</v>
      </c>
      <c r="L2750" s="72">
        <v>124</v>
      </c>
    </row>
    <row r="2751" spans="4:12" x14ac:dyDescent="0.25">
      <c r="D2751" s="66" t="s">
        <v>33089</v>
      </c>
      <c r="E2751" s="66" t="s">
        <v>7537</v>
      </c>
      <c r="F2751" s="72">
        <v>1</v>
      </c>
      <c r="G2751" s="72">
        <v>3</v>
      </c>
      <c r="H2751" s="72">
        <v>2</v>
      </c>
      <c r="I2751" s="72">
        <v>6</v>
      </c>
      <c r="J2751" s="72">
        <v>1</v>
      </c>
      <c r="K2751" s="72">
        <v>2</v>
      </c>
      <c r="L2751" s="72">
        <v>125</v>
      </c>
    </row>
    <row r="2752" spans="4:12" x14ac:dyDescent="0.25">
      <c r="D2752" s="66" t="s">
        <v>33090</v>
      </c>
      <c r="E2752" s="66" t="s">
        <v>7538</v>
      </c>
      <c r="F2752" s="72">
        <v>1</v>
      </c>
      <c r="G2752" s="72">
        <v>3</v>
      </c>
      <c r="H2752" s="72">
        <v>2</v>
      </c>
      <c r="I2752" s="72">
        <v>6</v>
      </c>
      <c r="J2752" s="72">
        <v>1</v>
      </c>
      <c r="K2752" s="72">
        <v>2</v>
      </c>
      <c r="L2752" s="72">
        <v>126</v>
      </c>
    </row>
    <row r="2753" spans="4:12" x14ac:dyDescent="0.25">
      <c r="D2753" s="66" t="s">
        <v>33091</v>
      </c>
      <c r="E2753" s="66" t="s">
        <v>7539</v>
      </c>
      <c r="F2753" s="72">
        <v>1</v>
      </c>
      <c r="G2753" s="72">
        <v>3</v>
      </c>
      <c r="H2753" s="72">
        <v>2</v>
      </c>
      <c r="I2753" s="72">
        <v>6</v>
      </c>
      <c r="J2753" s="72">
        <v>1</v>
      </c>
      <c r="K2753" s="72">
        <v>2</v>
      </c>
      <c r="L2753" s="72">
        <v>127</v>
      </c>
    </row>
    <row r="2754" spans="4:12" x14ac:dyDescent="0.25">
      <c r="D2754" s="66" t="s">
        <v>33092</v>
      </c>
      <c r="E2754" s="66" t="s">
        <v>7540</v>
      </c>
      <c r="F2754" s="72">
        <v>1</v>
      </c>
      <c r="G2754" s="72">
        <v>3</v>
      </c>
      <c r="H2754" s="72">
        <v>2</v>
      </c>
      <c r="I2754" s="72">
        <v>6</v>
      </c>
      <c r="J2754" s="72">
        <v>1</v>
      </c>
      <c r="K2754" s="72">
        <v>2</v>
      </c>
      <c r="L2754" s="72">
        <v>128</v>
      </c>
    </row>
    <row r="2755" spans="4:12" x14ac:dyDescent="0.25">
      <c r="D2755" s="66" t="s">
        <v>33093</v>
      </c>
      <c r="E2755" s="66" t="s">
        <v>7541</v>
      </c>
      <c r="F2755" s="72">
        <v>1</v>
      </c>
      <c r="G2755" s="72">
        <v>3</v>
      </c>
      <c r="H2755" s="72">
        <v>2</v>
      </c>
      <c r="I2755" s="72">
        <v>6</v>
      </c>
      <c r="J2755" s="72">
        <v>1</v>
      </c>
      <c r="K2755" s="72">
        <v>2</v>
      </c>
      <c r="L2755" s="72">
        <v>129</v>
      </c>
    </row>
    <row r="2756" spans="4:12" x14ac:dyDescent="0.25">
      <c r="D2756" s="66" t="s">
        <v>33094</v>
      </c>
      <c r="E2756" s="66" t="s">
        <v>7542</v>
      </c>
      <c r="F2756" s="72">
        <v>1</v>
      </c>
      <c r="G2756" s="72">
        <v>3</v>
      </c>
      <c r="H2756" s="72">
        <v>2</v>
      </c>
      <c r="I2756" s="72">
        <v>6</v>
      </c>
      <c r="J2756" s="72">
        <v>1</v>
      </c>
      <c r="K2756" s="72">
        <v>2</v>
      </c>
      <c r="L2756" s="72">
        <v>130</v>
      </c>
    </row>
    <row r="2757" spans="4:12" x14ac:dyDescent="0.25">
      <c r="D2757" s="66" t="s">
        <v>33095</v>
      </c>
      <c r="E2757" s="66" t="s">
        <v>7543</v>
      </c>
      <c r="F2757" s="72">
        <v>1</v>
      </c>
      <c r="G2757" s="72">
        <v>3</v>
      </c>
      <c r="H2757" s="72">
        <v>2</v>
      </c>
      <c r="I2757" s="72">
        <v>6</v>
      </c>
      <c r="J2757" s="72">
        <v>1</v>
      </c>
      <c r="K2757" s="72">
        <v>2</v>
      </c>
      <c r="L2757" s="72">
        <v>131</v>
      </c>
    </row>
    <row r="2758" spans="4:12" x14ac:dyDescent="0.25">
      <c r="D2758" s="66" t="s">
        <v>33096</v>
      </c>
      <c r="E2758" s="66" t="s">
        <v>7544</v>
      </c>
      <c r="F2758" s="72">
        <v>1</v>
      </c>
      <c r="G2758" s="72">
        <v>3</v>
      </c>
      <c r="H2758" s="72">
        <v>2</v>
      </c>
      <c r="I2758" s="72">
        <v>6</v>
      </c>
      <c r="J2758" s="72">
        <v>1</v>
      </c>
      <c r="K2758" s="72">
        <v>2</v>
      </c>
      <c r="L2758" s="72">
        <v>132</v>
      </c>
    </row>
    <row r="2759" spans="4:12" x14ac:dyDescent="0.25">
      <c r="D2759" s="66" t="s">
        <v>33097</v>
      </c>
      <c r="E2759" s="66" t="s">
        <v>7545</v>
      </c>
      <c r="F2759" s="72">
        <v>1</v>
      </c>
      <c r="G2759" s="72">
        <v>3</v>
      </c>
      <c r="H2759" s="72">
        <v>2</v>
      </c>
      <c r="I2759" s="72">
        <v>6</v>
      </c>
      <c r="J2759" s="72">
        <v>1</v>
      </c>
      <c r="K2759" s="72">
        <v>2</v>
      </c>
      <c r="L2759" s="72">
        <v>133</v>
      </c>
    </row>
    <row r="2760" spans="4:12" x14ac:dyDescent="0.25">
      <c r="D2760" s="66" t="s">
        <v>33098</v>
      </c>
      <c r="E2760" s="66" t="s">
        <v>7546</v>
      </c>
      <c r="F2760" s="72">
        <v>1</v>
      </c>
      <c r="G2760" s="72">
        <v>3</v>
      </c>
      <c r="H2760" s="72">
        <v>2</v>
      </c>
      <c r="I2760" s="72">
        <v>6</v>
      </c>
      <c r="J2760" s="72">
        <v>1</v>
      </c>
      <c r="K2760" s="72">
        <v>2</v>
      </c>
      <c r="L2760" s="72">
        <v>134</v>
      </c>
    </row>
    <row r="2761" spans="4:12" x14ac:dyDescent="0.25">
      <c r="D2761" s="66" t="s">
        <v>33099</v>
      </c>
      <c r="E2761" s="66" t="s">
        <v>7547</v>
      </c>
      <c r="F2761" s="72">
        <v>1</v>
      </c>
      <c r="G2761" s="72">
        <v>3</v>
      </c>
      <c r="H2761" s="72">
        <v>2</v>
      </c>
      <c r="I2761" s="72">
        <v>6</v>
      </c>
      <c r="J2761" s="72">
        <v>1</v>
      </c>
      <c r="K2761" s="72">
        <v>2</v>
      </c>
      <c r="L2761" s="72">
        <v>135</v>
      </c>
    </row>
    <row r="2762" spans="4:12" x14ac:dyDescent="0.25">
      <c r="D2762" s="66" t="s">
        <v>33100</v>
      </c>
      <c r="E2762" s="66" t="s">
        <v>7548</v>
      </c>
      <c r="F2762" s="72">
        <v>1</v>
      </c>
      <c r="G2762" s="72">
        <v>3</v>
      </c>
      <c r="H2762" s="72">
        <v>2</v>
      </c>
      <c r="I2762" s="72">
        <v>6</v>
      </c>
      <c r="J2762" s="72">
        <v>1</v>
      </c>
      <c r="K2762" s="72">
        <v>2</v>
      </c>
      <c r="L2762" s="72">
        <v>136</v>
      </c>
    </row>
    <row r="2763" spans="4:12" x14ac:dyDescent="0.25">
      <c r="D2763" s="66" t="s">
        <v>33101</v>
      </c>
      <c r="E2763" s="66" t="s">
        <v>7549</v>
      </c>
      <c r="F2763" s="72">
        <v>1</v>
      </c>
      <c r="G2763" s="72">
        <v>3</v>
      </c>
      <c r="H2763" s="72">
        <v>2</v>
      </c>
      <c r="I2763" s="72">
        <v>6</v>
      </c>
      <c r="J2763" s="72">
        <v>1</v>
      </c>
      <c r="K2763" s="72">
        <v>2</v>
      </c>
      <c r="L2763" s="72">
        <v>137</v>
      </c>
    </row>
    <row r="2764" spans="4:12" x14ac:dyDescent="0.25">
      <c r="D2764" s="66" t="s">
        <v>33102</v>
      </c>
      <c r="E2764" s="66" t="s">
        <v>7550</v>
      </c>
      <c r="F2764" s="72">
        <v>1</v>
      </c>
      <c r="G2764" s="72">
        <v>3</v>
      </c>
      <c r="H2764" s="72">
        <v>2</v>
      </c>
      <c r="I2764" s="72">
        <v>6</v>
      </c>
      <c r="J2764" s="72">
        <v>1</v>
      </c>
      <c r="K2764" s="72">
        <v>2</v>
      </c>
      <c r="L2764" s="72">
        <v>138</v>
      </c>
    </row>
    <row r="2765" spans="4:12" x14ac:dyDescent="0.25">
      <c r="D2765" s="66" t="s">
        <v>33103</v>
      </c>
      <c r="E2765" s="66" t="s">
        <v>7551</v>
      </c>
      <c r="F2765" s="72">
        <v>1</v>
      </c>
      <c r="G2765" s="72">
        <v>3</v>
      </c>
      <c r="H2765" s="72">
        <v>2</v>
      </c>
      <c r="I2765" s="72">
        <v>6</v>
      </c>
      <c r="J2765" s="72">
        <v>1</v>
      </c>
      <c r="K2765" s="72">
        <v>2</v>
      </c>
      <c r="L2765" s="72">
        <v>139</v>
      </c>
    </row>
    <row r="2766" spans="4:12" x14ac:dyDescent="0.25">
      <c r="D2766" s="66" t="s">
        <v>33104</v>
      </c>
      <c r="E2766" s="66" t="s">
        <v>7552</v>
      </c>
      <c r="F2766" s="72">
        <v>1</v>
      </c>
      <c r="G2766" s="72">
        <v>3</v>
      </c>
      <c r="H2766" s="72">
        <v>2</v>
      </c>
      <c r="I2766" s="72">
        <v>6</v>
      </c>
      <c r="J2766" s="72">
        <v>1</v>
      </c>
      <c r="K2766" s="72">
        <v>2</v>
      </c>
      <c r="L2766" s="72">
        <v>140</v>
      </c>
    </row>
    <row r="2767" spans="4:12" x14ac:dyDescent="0.25">
      <c r="D2767" s="66" t="s">
        <v>33105</v>
      </c>
      <c r="E2767" s="66" t="s">
        <v>7553</v>
      </c>
      <c r="F2767" s="72">
        <v>1</v>
      </c>
      <c r="G2767" s="72">
        <v>3</v>
      </c>
      <c r="H2767" s="72">
        <v>2</v>
      </c>
      <c r="I2767" s="72">
        <v>6</v>
      </c>
      <c r="J2767" s="72">
        <v>1</v>
      </c>
      <c r="K2767" s="72">
        <v>2</v>
      </c>
      <c r="L2767" s="72">
        <v>141</v>
      </c>
    </row>
    <row r="2768" spans="4:12" x14ac:dyDescent="0.25">
      <c r="D2768" s="66" t="s">
        <v>33106</v>
      </c>
      <c r="E2768" s="66" t="s">
        <v>7554</v>
      </c>
      <c r="F2768" s="72">
        <v>1</v>
      </c>
      <c r="G2768" s="72">
        <v>3</v>
      </c>
      <c r="H2768" s="72">
        <v>2</v>
      </c>
      <c r="I2768" s="72">
        <v>6</v>
      </c>
      <c r="J2768" s="72">
        <v>1</v>
      </c>
      <c r="K2768" s="72">
        <v>2</v>
      </c>
      <c r="L2768" s="72">
        <v>142</v>
      </c>
    </row>
    <row r="2769" spans="4:12" x14ac:dyDescent="0.25">
      <c r="D2769" s="66" t="s">
        <v>33107</v>
      </c>
      <c r="E2769" s="66" t="s">
        <v>7555</v>
      </c>
      <c r="F2769" s="72">
        <v>1</v>
      </c>
      <c r="G2769" s="72">
        <v>3</v>
      </c>
      <c r="H2769" s="72">
        <v>2</v>
      </c>
      <c r="I2769" s="72">
        <v>6</v>
      </c>
      <c r="J2769" s="72">
        <v>1</v>
      </c>
      <c r="K2769" s="72">
        <v>2</v>
      </c>
      <c r="L2769" s="72">
        <v>143</v>
      </c>
    </row>
    <row r="2770" spans="4:12" x14ac:dyDescent="0.25">
      <c r="D2770" s="66" t="s">
        <v>33108</v>
      </c>
      <c r="E2770" s="66" t="s">
        <v>7556</v>
      </c>
      <c r="F2770" s="72">
        <v>1</v>
      </c>
      <c r="G2770" s="72">
        <v>3</v>
      </c>
      <c r="H2770" s="72">
        <v>2</v>
      </c>
      <c r="I2770" s="72">
        <v>6</v>
      </c>
      <c r="J2770" s="72">
        <v>1</v>
      </c>
      <c r="K2770" s="72">
        <v>2</v>
      </c>
      <c r="L2770" s="72">
        <v>144</v>
      </c>
    </row>
    <row r="2771" spans="4:12" x14ac:dyDescent="0.25">
      <c r="D2771" s="66" t="s">
        <v>33109</v>
      </c>
      <c r="E2771" s="66" t="s">
        <v>7557</v>
      </c>
      <c r="F2771" s="72">
        <v>1</v>
      </c>
      <c r="G2771" s="72">
        <v>3</v>
      </c>
      <c r="H2771" s="72">
        <v>2</v>
      </c>
      <c r="I2771" s="72">
        <v>6</v>
      </c>
      <c r="J2771" s="72">
        <v>1</v>
      </c>
      <c r="K2771" s="72">
        <v>2</v>
      </c>
      <c r="L2771" s="72">
        <v>145</v>
      </c>
    </row>
    <row r="2772" spans="4:12" x14ac:dyDescent="0.25">
      <c r="D2772" s="66" t="s">
        <v>33110</v>
      </c>
      <c r="E2772" s="66" t="s">
        <v>7558</v>
      </c>
      <c r="F2772" s="72">
        <v>1</v>
      </c>
      <c r="G2772" s="72">
        <v>3</v>
      </c>
      <c r="H2772" s="72">
        <v>2</v>
      </c>
      <c r="I2772" s="72">
        <v>6</v>
      </c>
      <c r="J2772" s="72">
        <v>1</v>
      </c>
      <c r="K2772" s="72">
        <v>2</v>
      </c>
      <c r="L2772" s="72">
        <v>146</v>
      </c>
    </row>
    <row r="2773" spans="4:12" x14ac:dyDescent="0.25">
      <c r="D2773" s="66" t="s">
        <v>33111</v>
      </c>
      <c r="E2773" s="66" t="s">
        <v>7559</v>
      </c>
      <c r="F2773" s="72">
        <v>1</v>
      </c>
      <c r="G2773" s="72">
        <v>3</v>
      </c>
      <c r="H2773" s="72">
        <v>2</v>
      </c>
      <c r="I2773" s="72">
        <v>6</v>
      </c>
      <c r="J2773" s="72">
        <v>1</v>
      </c>
      <c r="K2773" s="72">
        <v>2</v>
      </c>
      <c r="L2773" s="72">
        <v>147</v>
      </c>
    </row>
    <row r="2774" spans="4:12" x14ac:dyDescent="0.25">
      <c r="D2774" s="66" t="s">
        <v>33112</v>
      </c>
      <c r="E2774" s="66" t="s">
        <v>7560</v>
      </c>
      <c r="F2774" s="72">
        <v>1</v>
      </c>
      <c r="G2774" s="72">
        <v>3</v>
      </c>
      <c r="H2774" s="72">
        <v>2</v>
      </c>
      <c r="I2774" s="72">
        <v>6</v>
      </c>
      <c r="J2774" s="72">
        <v>1</v>
      </c>
      <c r="K2774" s="72">
        <v>2</v>
      </c>
      <c r="L2774" s="72">
        <v>148</v>
      </c>
    </row>
    <row r="2775" spans="4:12" x14ac:dyDescent="0.25">
      <c r="D2775" s="66" t="s">
        <v>33113</v>
      </c>
      <c r="E2775" s="66" t="s">
        <v>7561</v>
      </c>
      <c r="F2775" s="72">
        <v>1</v>
      </c>
      <c r="G2775" s="72">
        <v>3</v>
      </c>
      <c r="H2775" s="72">
        <v>2</v>
      </c>
      <c r="I2775" s="72">
        <v>6</v>
      </c>
      <c r="J2775" s="72">
        <v>1</v>
      </c>
      <c r="K2775" s="72">
        <v>2</v>
      </c>
      <c r="L2775" s="72">
        <v>149</v>
      </c>
    </row>
    <row r="2776" spans="4:12" x14ac:dyDescent="0.25">
      <c r="D2776" s="66" t="s">
        <v>33114</v>
      </c>
      <c r="E2776" s="66" t="s">
        <v>7562</v>
      </c>
      <c r="F2776" s="72">
        <v>1</v>
      </c>
      <c r="G2776" s="72">
        <v>3</v>
      </c>
      <c r="H2776" s="72">
        <v>2</v>
      </c>
      <c r="I2776" s="72">
        <v>6</v>
      </c>
      <c r="J2776" s="72">
        <v>1</v>
      </c>
      <c r="K2776" s="72">
        <v>2</v>
      </c>
      <c r="L2776" s="72">
        <v>150</v>
      </c>
    </row>
    <row r="2777" spans="4:12" x14ac:dyDescent="0.25">
      <c r="D2777" s="66" t="s">
        <v>33115</v>
      </c>
      <c r="E2777" s="66" t="s">
        <v>7563</v>
      </c>
      <c r="F2777" s="72">
        <v>1</v>
      </c>
      <c r="G2777" s="72">
        <v>3</v>
      </c>
      <c r="H2777" s="72">
        <v>2</v>
      </c>
      <c r="I2777" s="72">
        <v>6</v>
      </c>
      <c r="J2777" s="72">
        <v>1</v>
      </c>
      <c r="K2777" s="72">
        <v>2</v>
      </c>
      <c r="L2777" s="72">
        <v>151</v>
      </c>
    </row>
    <row r="2778" spans="4:12" x14ac:dyDescent="0.25">
      <c r="D2778" s="66" t="s">
        <v>33116</v>
      </c>
      <c r="E2778" s="66" t="s">
        <v>7564</v>
      </c>
      <c r="F2778" s="72">
        <v>1</v>
      </c>
      <c r="G2778" s="72">
        <v>3</v>
      </c>
      <c r="H2778" s="72">
        <v>2</v>
      </c>
      <c r="I2778" s="72">
        <v>6</v>
      </c>
      <c r="J2778" s="72">
        <v>1</v>
      </c>
      <c r="K2778" s="72">
        <v>2</v>
      </c>
      <c r="L2778" s="72">
        <v>152</v>
      </c>
    </row>
    <row r="2779" spans="4:12" x14ac:dyDescent="0.25">
      <c r="D2779" s="66" t="s">
        <v>33117</v>
      </c>
      <c r="E2779" s="66" t="s">
        <v>7565</v>
      </c>
      <c r="F2779" s="72">
        <v>1</v>
      </c>
      <c r="G2779" s="72">
        <v>3</v>
      </c>
      <c r="H2779" s="72">
        <v>2</v>
      </c>
      <c r="I2779" s="72">
        <v>6</v>
      </c>
      <c r="J2779" s="72">
        <v>1</v>
      </c>
      <c r="K2779" s="72">
        <v>2</v>
      </c>
      <c r="L2779" s="72">
        <v>153</v>
      </c>
    </row>
    <row r="2780" spans="4:12" x14ac:dyDescent="0.25">
      <c r="D2780" s="66" t="s">
        <v>33118</v>
      </c>
      <c r="E2780" s="66" t="s">
        <v>7566</v>
      </c>
      <c r="F2780" s="72">
        <v>1</v>
      </c>
      <c r="G2780" s="72">
        <v>3</v>
      </c>
      <c r="H2780" s="72">
        <v>2</v>
      </c>
      <c r="I2780" s="72">
        <v>6</v>
      </c>
      <c r="J2780" s="72">
        <v>1</v>
      </c>
      <c r="K2780" s="72">
        <v>2</v>
      </c>
      <c r="L2780" s="72">
        <v>154</v>
      </c>
    </row>
    <row r="2781" spans="4:12" x14ac:dyDescent="0.25">
      <c r="D2781" s="66" t="s">
        <v>33119</v>
      </c>
      <c r="E2781" s="66" t="s">
        <v>7567</v>
      </c>
      <c r="F2781" s="72">
        <v>1</v>
      </c>
      <c r="G2781" s="72">
        <v>3</v>
      </c>
      <c r="H2781" s="72">
        <v>2</v>
      </c>
      <c r="I2781" s="72">
        <v>6</v>
      </c>
      <c r="J2781" s="72">
        <v>1</v>
      </c>
      <c r="K2781" s="72">
        <v>2</v>
      </c>
      <c r="L2781" s="72">
        <v>155</v>
      </c>
    </row>
    <row r="2782" spans="4:12" x14ac:dyDescent="0.25">
      <c r="D2782" s="66" t="s">
        <v>33120</v>
      </c>
      <c r="E2782" s="66" t="s">
        <v>7568</v>
      </c>
      <c r="F2782" s="72">
        <v>1</v>
      </c>
      <c r="G2782" s="72">
        <v>3</v>
      </c>
      <c r="H2782" s="72">
        <v>2</v>
      </c>
      <c r="I2782" s="72">
        <v>6</v>
      </c>
      <c r="J2782" s="72">
        <v>1</v>
      </c>
      <c r="K2782" s="72">
        <v>2</v>
      </c>
      <c r="L2782" s="72">
        <v>156</v>
      </c>
    </row>
    <row r="2783" spans="4:12" x14ac:dyDescent="0.25">
      <c r="D2783" s="66" t="s">
        <v>33121</v>
      </c>
      <c r="E2783" s="66" t="s">
        <v>7569</v>
      </c>
      <c r="F2783" s="72">
        <v>1</v>
      </c>
      <c r="G2783" s="72">
        <v>3</v>
      </c>
      <c r="H2783" s="72">
        <v>2</v>
      </c>
      <c r="I2783" s="72">
        <v>6</v>
      </c>
      <c r="J2783" s="72">
        <v>1</v>
      </c>
      <c r="K2783" s="72">
        <v>2</v>
      </c>
      <c r="L2783" s="72">
        <v>157</v>
      </c>
    </row>
    <row r="2784" spans="4:12" x14ac:dyDescent="0.25">
      <c r="D2784" s="66" t="s">
        <v>33122</v>
      </c>
      <c r="E2784" s="66" t="s">
        <v>7570</v>
      </c>
      <c r="F2784" s="72">
        <v>1</v>
      </c>
      <c r="G2784" s="72">
        <v>3</v>
      </c>
      <c r="H2784" s="72">
        <v>2</v>
      </c>
      <c r="I2784" s="72">
        <v>6</v>
      </c>
      <c r="J2784" s="72">
        <v>1</v>
      </c>
      <c r="K2784" s="72">
        <v>2</v>
      </c>
      <c r="L2784" s="72">
        <v>158</v>
      </c>
    </row>
    <row r="2785" spans="4:12" x14ac:dyDescent="0.25">
      <c r="D2785" s="66" t="s">
        <v>33123</v>
      </c>
      <c r="E2785" s="66" t="s">
        <v>7571</v>
      </c>
      <c r="F2785" s="72">
        <v>1</v>
      </c>
      <c r="G2785" s="72">
        <v>3</v>
      </c>
      <c r="H2785" s="72">
        <v>2</v>
      </c>
      <c r="I2785" s="72">
        <v>6</v>
      </c>
      <c r="J2785" s="72">
        <v>1</v>
      </c>
      <c r="K2785" s="72">
        <v>2</v>
      </c>
      <c r="L2785" s="72">
        <v>159</v>
      </c>
    </row>
    <row r="2786" spans="4:12" x14ac:dyDescent="0.25">
      <c r="D2786" s="66" t="s">
        <v>33124</v>
      </c>
      <c r="E2786" s="66" t="s">
        <v>7572</v>
      </c>
      <c r="F2786" s="72">
        <v>1</v>
      </c>
      <c r="G2786" s="72">
        <v>3</v>
      </c>
      <c r="H2786" s="72">
        <v>2</v>
      </c>
      <c r="I2786" s="72">
        <v>6</v>
      </c>
      <c r="J2786" s="72">
        <v>1</v>
      </c>
      <c r="K2786" s="72">
        <v>2</v>
      </c>
      <c r="L2786" s="72">
        <v>160</v>
      </c>
    </row>
    <row r="2787" spans="4:12" x14ac:dyDescent="0.25">
      <c r="D2787" s="66" t="s">
        <v>33125</v>
      </c>
      <c r="E2787" s="66" t="s">
        <v>7573</v>
      </c>
      <c r="F2787" s="72">
        <v>1</v>
      </c>
      <c r="G2787" s="72">
        <v>3</v>
      </c>
      <c r="H2787" s="72">
        <v>2</v>
      </c>
      <c r="I2787" s="72">
        <v>6</v>
      </c>
      <c r="J2787" s="72">
        <v>1</v>
      </c>
      <c r="K2787" s="72">
        <v>2</v>
      </c>
      <c r="L2787" s="72">
        <v>161</v>
      </c>
    </row>
    <row r="2788" spans="4:12" x14ac:dyDescent="0.25">
      <c r="D2788" s="66" t="s">
        <v>33126</v>
      </c>
      <c r="E2788" s="66" t="s">
        <v>7574</v>
      </c>
      <c r="F2788" s="72">
        <v>1</v>
      </c>
      <c r="G2788" s="72">
        <v>3</v>
      </c>
      <c r="H2788" s="72">
        <v>2</v>
      </c>
      <c r="I2788" s="72">
        <v>6</v>
      </c>
      <c r="J2788" s="72">
        <v>1</v>
      </c>
      <c r="K2788" s="72">
        <v>2</v>
      </c>
      <c r="L2788" s="72">
        <v>162</v>
      </c>
    </row>
    <row r="2789" spans="4:12" x14ac:dyDescent="0.25">
      <c r="D2789" s="66" t="s">
        <v>33127</v>
      </c>
      <c r="E2789" s="66" t="s">
        <v>7575</v>
      </c>
      <c r="F2789" s="72">
        <v>1</v>
      </c>
      <c r="G2789" s="72">
        <v>3</v>
      </c>
      <c r="H2789" s="72">
        <v>2</v>
      </c>
      <c r="I2789" s="72">
        <v>6</v>
      </c>
      <c r="J2789" s="72">
        <v>1</v>
      </c>
      <c r="K2789" s="72">
        <v>2</v>
      </c>
      <c r="L2789" s="72">
        <v>163</v>
      </c>
    </row>
    <row r="2790" spans="4:12" x14ac:dyDescent="0.25">
      <c r="D2790" s="66" t="s">
        <v>33128</v>
      </c>
      <c r="E2790" s="66" t="s">
        <v>7576</v>
      </c>
      <c r="F2790" s="72">
        <v>1</v>
      </c>
      <c r="G2790" s="72">
        <v>3</v>
      </c>
      <c r="H2790" s="72">
        <v>2</v>
      </c>
      <c r="I2790" s="72">
        <v>6</v>
      </c>
      <c r="J2790" s="72">
        <v>1</v>
      </c>
      <c r="K2790" s="72">
        <v>2</v>
      </c>
      <c r="L2790" s="72">
        <v>164</v>
      </c>
    </row>
    <row r="2791" spans="4:12" x14ac:dyDescent="0.25">
      <c r="D2791" s="66" t="s">
        <v>33129</v>
      </c>
      <c r="E2791" s="66" t="s">
        <v>7577</v>
      </c>
      <c r="F2791" s="72">
        <v>1</v>
      </c>
      <c r="G2791" s="72">
        <v>3</v>
      </c>
      <c r="H2791" s="72">
        <v>2</v>
      </c>
      <c r="I2791" s="72">
        <v>6</v>
      </c>
      <c r="J2791" s="72">
        <v>1</v>
      </c>
      <c r="K2791" s="72">
        <v>3</v>
      </c>
      <c r="L2791" s="72">
        <v>1</v>
      </c>
    </row>
    <row r="2792" spans="4:12" x14ac:dyDescent="0.25">
      <c r="D2792" s="66" t="s">
        <v>33130</v>
      </c>
      <c r="E2792" s="66" t="s">
        <v>7578</v>
      </c>
      <c r="F2792" s="72">
        <v>1</v>
      </c>
      <c r="G2792" s="72">
        <v>3</v>
      </c>
      <c r="H2792" s="72">
        <v>2</v>
      </c>
      <c r="I2792" s="72">
        <v>6</v>
      </c>
      <c r="J2792" s="72">
        <v>1</v>
      </c>
      <c r="K2792" s="72">
        <v>3</v>
      </c>
      <c r="L2792" s="72">
        <v>2</v>
      </c>
    </row>
    <row r="2793" spans="4:12" x14ac:dyDescent="0.25">
      <c r="D2793" s="66" t="s">
        <v>33131</v>
      </c>
      <c r="E2793" s="66" t="s">
        <v>7579</v>
      </c>
      <c r="F2793" s="72">
        <v>1</v>
      </c>
      <c r="G2793" s="72">
        <v>3</v>
      </c>
      <c r="H2793" s="72">
        <v>2</v>
      </c>
      <c r="I2793" s="72">
        <v>6</v>
      </c>
      <c r="J2793" s="72">
        <v>1</v>
      </c>
      <c r="K2793" s="72">
        <v>3</v>
      </c>
      <c r="L2793" s="72">
        <v>3</v>
      </c>
    </row>
    <row r="2794" spans="4:12" x14ac:dyDescent="0.25">
      <c r="D2794" s="66" t="s">
        <v>33132</v>
      </c>
      <c r="E2794" s="66" t="s">
        <v>7580</v>
      </c>
      <c r="F2794" s="72">
        <v>1</v>
      </c>
      <c r="G2794" s="72">
        <v>3</v>
      </c>
      <c r="H2794" s="72">
        <v>2</v>
      </c>
      <c r="I2794" s="72">
        <v>6</v>
      </c>
      <c r="J2794" s="72">
        <v>1</v>
      </c>
      <c r="K2794" s="72">
        <v>3</v>
      </c>
      <c r="L2794" s="72">
        <v>4</v>
      </c>
    </row>
    <row r="2795" spans="4:12" x14ac:dyDescent="0.25">
      <c r="D2795" s="66" t="s">
        <v>33133</v>
      </c>
      <c r="E2795" s="66" t="s">
        <v>7581</v>
      </c>
      <c r="F2795" s="72">
        <v>1</v>
      </c>
      <c r="G2795" s="72">
        <v>3</v>
      </c>
      <c r="H2795" s="72">
        <v>2</v>
      </c>
      <c r="I2795" s="72">
        <v>6</v>
      </c>
      <c r="J2795" s="72">
        <v>1</v>
      </c>
      <c r="K2795" s="72">
        <v>3</v>
      </c>
      <c r="L2795" s="72">
        <v>5</v>
      </c>
    </row>
    <row r="2796" spans="4:12" x14ac:dyDescent="0.25">
      <c r="D2796" s="66" t="s">
        <v>33134</v>
      </c>
      <c r="E2796" s="66" t="s">
        <v>7582</v>
      </c>
      <c r="F2796" s="72">
        <v>1</v>
      </c>
      <c r="G2796" s="72">
        <v>3</v>
      </c>
      <c r="H2796" s="72">
        <v>2</v>
      </c>
      <c r="I2796" s="72">
        <v>6</v>
      </c>
      <c r="J2796" s="72">
        <v>1</v>
      </c>
      <c r="K2796" s="72">
        <v>3</v>
      </c>
      <c r="L2796" s="72">
        <v>6</v>
      </c>
    </row>
    <row r="2797" spans="4:12" x14ac:dyDescent="0.25">
      <c r="D2797" s="66" t="s">
        <v>33135</v>
      </c>
      <c r="E2797" s="66" t="s">
        <v>7583</v>
      </c>
      <c r="F2797" s="72">
        <v>1</v>
      </c>
      <c r="G2797" s="72">
        <v>3</v>
      </c>
      <c r="H2797" s="72">
        <v>2</v>
      </c>
      <c r="I2797" s="72">
        <v>6</v>
      </c>
      <c r="J2797" s="72">
        <v>1</v>
      </c>
      <c r="K2797" s="72">
        <v>3</v>
      </c>
      <c r="L2797" s="72">
        <v>7</v>
      </c>
    </row>
    <row r="2798" spans="4:12" x14ac:dyDescent="0.25">
      <c r="D2798" s="66" t="s">
        <v>33136</v>
      </c>
      <c r="E2798" s="66" t="s">
        <v>7584</v>
      </c>
      <c r="F2798" s="72">
        <v>1</v>
      </c>
      <c r="G2798" s="72">
        <v>3</v>
      </c>
      <c r="H2798" s="72">
        <v>2</v>
      </c>
      <c r="I2798" s="72">
        <v>6</v>
      </c>
      <c r="J2798" s="72">
        <v>1</v>
      </c>
      <c r="K2798" s="72">
        <v>4</v>
      </c>
      <c r="L2798" s="72">
        <v>1</v>
      </c>
    </row>
    <row r="2799" spans="4:12" x14ac:dyDescent="0.25">
      <c r="D2799" s="66" t="s">
        <v>33137</v>
      </c>
      <c r="E2799" s="66" t="s">
        <v>7585</v>
      </c>
      <c r="F2799" s="72">
        <v>1</v>
      </c>
      <c r="G2799" s="72">
        <v>3</v>
      </c>
      <c r="H2799" s="72">
        <v>2</v>
      </c>
      <c r="I2799" s="72">
        <v>6</v>
      </c>
      <c r="J2799" s="72">
        <v>1</v>
      </c>
      <c r="K2799" s="72">
        <v>4</v>
      </c>
      <c r="L2799" s="72">
        <v>2</v>
      </c>
    </row>
    <row r="2800" spans="4:12" x14ac:dyDescent="0.25">
      <c r="D2800" s="66" t="s">
        <v>33138</v>
      </c>
      <c r="E2800" s="66" t="s">
        <v>896</v>
      </c>
      <c r="F2800" s="72">
        <v>1</v>
      </c>
      <c r="G2800" s="72">
        <v>3</v>
      </c>
      <c r="H2800" s="72">
        <v>2</v>
      </c>
      <c r="I2800" s="72">
        <v>6</v>
      </c>
      <c r="J2800" s="72">
        <v>1</v>
      </c>
      <c r="K2800" s="72">
        <v>4</v>
      </c>
      <c r="L2800" s="72">
        <v>3</v>
      </c>
    </row>
    <row r="2801" spans="4:12" x14ac:dyDescent="0.25">
      <c r="D2801" s="66" t="s">
        <v>33139</v>
      </c>
      <c r="E2801" s="66" t="s">
        <v>897</v>
      </c>
      <c r="F2801" s="72">
        <v>1</v>
      </c>
      <c r="G2801" s="72">
        <v>3</v>
      </c>
      <c r="H2801" s="72">
        <v>2</v>
      </c>
      <c r="I2801" s="72">
        <v>6</v>
      </c>
      <c r="J2801" s="72">
        <v>1</v>
      </c>
      <c r="K2801" s="72">
        <v>4</v>
      </c>
      <c r="L2801" s="72">
        <v>4</v>
      </c>
    </row>
    <row r="2802" spans="4:12" x14ac:dyDescent="0.25">
      <c r="D2802" s="66" t="s">
        <v>33140</v>
      </c>
      <c r="E2802" s="66" t="s">
        <v>7586</v>
      </c>
      <c r="F2802" s="72">
        <v>1</v>
      </c>
      <c r="G2802" s="72">
        <v>3</v>
      </c>
      <c r="H2802" s="72">
        <v>2</v>
      </c>
      <c r="I2802" s="72">
        <v>6</v>
      </c>
      <c r="J2802" s="72">
        <v>1</v>
      </c>
      <c r="K2802" s="72">
        <v>4</v>
      </c>
      <c r="L2802" s="72">
        <v>5</v>
      </c>
    </row>
    <row r="2803" spans="4:12" x14ac:dyDescent="0.25">
      <c r="D2803" s="66" t="s">
        <v>33141</v>
      </c>
      <c r="E2803" s="66" t="s">
        <v>7587</v>
      </c>
      <c r="F2803" s="72">
        <v>1</v>
      </c>
      <c r="G2803" s="72">
        <v>3</v>
      </c>
      <c r="H2803" s="72">
        <v>2</v>
      </c>
      <c r="I2803" s="72">
        <v>6</v>
      </c>
      <c r="J2803" s="72">
        <v>1</v>
      </c>
      <c r="K2803" s="72">
        <v>4</v>
      </c>
      <c r="L2803" s="72">
        <v>6</v>
      </c>
    </row>
    <row r="2804" spans="4:12" x14ac:dyDescent="0.25">
      <c r="D2804" s="66" t="s">
        <v>33142</v>
      </c>
      <c r="E2804" s="66" t="s">
        <v>898</v>
      </c>
      <c r="F2804" s="72">
        <v>1</v>
      </c>
      <c r="G2804" s="72">
        <v>3</v>
      </c>
      <c r="H2804" s="72">
        <v>2</v>
      </c>
      <c r="I2804" s="72">
        <v>6</v>
      </c>
      <c r="J2804" s="72">
        <v>1</v>
      </c>
      <c r="K2804" s="72">
        <v>4</v>
      </c>
      <c r="L2804" s="72">
        <v>7</v>
      </c>
    </row>
    <row r="2805" spans="4:12" x14ac:dyDescent="0.25">
      <c r="D2805" s="66" t="s">
        <v>33143</v>
      </c>
      <c r="E2805" s="66" t="s">
        <v>899</v>
      </c>
      <c r="F2805" s="72">
        <v>1</v>
      </c>
      <c r="G2805" s="72">
        <v>3</v>
      </c>
      <c r="H2805" s="72">
        <v>2</v>
      </c>
      <c r="I2805" s="72">
        <v>6</v>
      </c>
      <c r="J2805" s="72">
        <v>1</v>
      </c>
      <c r="K2805" s="72">
        <v>4</v>
      </c>
      <c r="L2805" s="72">
        <v>8</v>
      </c>
    </row>
    <row r="2806" spans="4:12" x14ac:dyDescent="0.25">
      <c r="D2806" s="66" t="s">
        <v>33144</v>
      </c>
      <c r="E2806" s="66" t="s">
        <v>900</v>
      </c>
      <c r="F2806" s="72">
        <v>1</v>
      </c>
      <c r="G2806" s="72">
        <v>3</v>
      </c>
      <c r="H2806" s="72">
        <v>2</v>
      </c>
      <c r="I2806" s="72">
        <v>6</v>
      </c>
      <c r="J2806" s="72">
        <v>1</v>
      </c>
      <c r="K2806" s="72">
        <v>4</v>
      </c>
      <c r="L2806" s="72">
        <v>9</v>
      </c>
    </row>
    <row r="2807" spans="4:12" x14ac:dyDescent="0.25">
      <c r="D2807" s="66" t="s">
        <v>33145</v>
      </c>
      <c r="E2807" s="66" t="s">
        <v>901</v>
      </c>
      <c r="F2807" s="72">
        <v>1</v>
      </c>
      <c r="G2807" s="72">
        <v>3</v>
      </c>
      <c r="H2807" s="72">
        <v>2</v>
      </c>
      <c r="I2807" s="72">
        <v>6</v>
      </c>
      <c r="J2807" s="72">
        <v>1</v>
      </c>
      <c r="K2807" s="72">
        <v>4</v>
      </c>
      <c r="L2807" s="72">
        <v>10</v>
      </c>
    </row>
    <row r="2808" spans="4:12" x14ac:dyDescent="0.25">
      <c r="D2808" s="66" t="s">
        <v>33146</v>
      </c>
      <c r="E2808" s="66" t="s">
        <v>7588</v>
      </c>
      <c r="F2808" s="72">
        <v>1</v>
      </c>
      <c r="G2808" s="72">
        <v>3</v>
      </c>
      <c r="H2808" s="72">
        <v>2</v>
      </c>
      <c r="I2808" s="72">
        <v>6</v>
      </c>
      <c r="J2808" s="72">
        <v>1</v>
      </c>
      <c r="K2808" s="72">
        <v>4</v>
      </c>
      <c r="L2808" s="72">
        <v>11</v>
      </c>
    </row>
    <row r="2809" spans="4:12" x14ac:dyDescent="0.25">
      <c r="D2809" s="66" t="s">
        <v>33147</v>
      </c>
      <c r="E2809" s="66" t="s">
        <v>902</v>
      </c>
      <c r="F2809" s="72">
        <v>1</v>
      </c>
      <c r="G2809" s="72">
        <v>3</v>
      </c>
      <c r="H2809" s="72">
        <v>2</v>
      </c>
      <c r="I2809" s="72">
        <v>6</v>
      </c>
      <c r="J2809" s="72">
        <v>1</v>
      </c>
      <c r="K2809" s="72">
        <v>4</v>
      </c>
      <c r="L2809" s="72">
        <v>12</v>
      </c>
    </row>
    <row r="2810" spans="4:12" x14ac:dyDescent="0.25">
      <c r="D2810" s="66" t="s">
        <v>33148</v>
      </c>
      <c r="E2810" s="66" t="s">
        <v>903</v>
      </c>
      <c r="F2810" s="72">
        <v>1</v>
      </c>
      <c r="G2810" s="72">
        <v>3</v>
      </c>
      <c r="H2810" s="72">
        <v>2</v>
      </c>
      <c r="I2810" s="72">
        <v>6</v>
      </c>
      <c r="J2810" s="72">
        <v>1</v>
      </c>
      <c r="K2810" s="72">
        <v>4</v>
      </c>
      <c r="L2810" s="72">
        <v>13</v>
      </c>
    </row>
    <row r="2811" spans="4:12" x14ac:dyDescent="0.25">
      <c r="D2811" s="66" t="s">
        <v>33149</v>
      </c>
      <c r="E2811" s="66" t="s">
        <v>904</v>
      </c>
      <c r="F2811" s="72">
        <v>1</v>
      </c>
      <c r="G2811" s="72">
        <v>3</v>
      </c>
      <c r="H2811" s="72">
        <v>2</v>
      </c>
      <c r="I2811" s="72">
        <v>6</v>
      </c>
      <c r="J2811" s="72">
        <v>1</v>
      </c>
      <c r="K2811" s="72">
        <v>4</v>
      </c>
      <c r="L2811" s="72">
        <v>14</v>
      </c>
    </row>
    <row r="2812" spans="4:12" x14ac:dyDescent="0.25">
      <c r="D2812" s="66" t="s">
        <v>33150</v>
      </c>
      <c r="E2812" s="66" t="s">
        <v>905</v>
      </c>
      <c r="F2812" s="72">
        <v>1</v>
      </c>
      <c r="G2812" s="72">
        <v>3</v>
      </c>
      <c r="H2812" s="72">
        <v>2</v>
      </c>
      <c r="I2812" s="72">
        <v>6</v>
      </c>
      <c r="J2812" s="72">
        <v>1</v>
      </c>
      <c r="K2812" s="72">
        <v>4</v>
      </c>
      <c r="L2812" s="72">
        <v>15</v>
      </c>
    </row>
    <row r="2813" spans="4:12" x14ac:dyDescent="0.25">
      <c r="D2813" s="66" t="s">
        <v>33151</v>
      </c>
      <c r="E2813" s="66" t="s">
        <v>906</v>
      </c>
      <c r="F2813" s="72">
        <v>1</v>
      </c>
      <c r="G2813" s="72">
        <v>3</v>
      </c>
      <c r="H2813" s="72">
        <v>2</v>
      </c>
      <c r="I2813" s="72">
        <v>6</v>
      </c>
      <c r="J2813" s="72">
        <v>1</v>
      </c>
      <c r="K2813" s="72">
        <v>4</v>
      </c>
      <c r="L2813" s="72">
        <v>16</v>
      </c>
    </row>
    <row r="2814" spans="4:12" x14ac:dyDescent="0.25">
      <c r="D2814" s="66" t="s">
        <v>33152</v>
      </c>
      <c r="E2814" s="66" t="s">
        <v>7589</v>
      </c>
      <c r="F2814" s="72">
        <v>1</v>
      </c>
      <c r="G2814" s="72">
        <v>3</v>
      </c>
      <c r="H2814" s="72">
        <v>2</v>
      </c>
      <c r="I2814" s="72">
        <v>6</v>
      </c>
      <c r="J2814" s="72">
        <v>1</v>
      </c>
      <c r="K2814" s="72">
        <v>4</v>
      </c>
      <c r="L2814" s="72">
        <v>17</v>
      </c>
    </row>
    <row r="2815" spans="4:12" x14ac:dyDescent="0.25">
      <c r="D2815" s="66" t="s">
        <v>33153</v>
      </c>
      <c r="E2815" s="66" t="s">
        <v>7590</v>
      </c>
      <c r="F2815" s="72">
        <v>1</v>
      </c>
      <c r="G2815" s="72">
        <v>3</v>
      </c>
      <c r="H2815" s="72">
        <v>2</v>
      </c>
      <c r="I2815" s="72">
        <v>6</v>
      </c>
      <c r="J2815" s="72">
        <v>1</v>
      </c>
      <c r="K2815" s="72">
        <v>4</v>
      </c>
      <c r="L2815" s="72">
        <v>18</v>
      </c>
    </row>
    <row r="2816" spans="4:12" x14ac:dyDescent="0.25">
      <c r="D2816" s="66" t="s">
        <v>33154</v>
      </c>
      <c r="E2816" s="66" t="s">
        <v>7591</v>
      </c>
      <c r="F2816" s="72">
        <v>1</v>
      </c>
      <c r="G2816" s="72">
        <v>3</v>
      </c>
      <c r="H2816" s="72">
        <v>2</v>
      </c>
      <c r="I2816" s="72">
        <v>6</v>
      </c>
      <c r="J2816" s="72">
        <v>1</v>
      </c>
      <c r="K2816" s="72">
        <v>4</v>
      </c>
      <c r="L2816" s="72">
        <v>19</v>
      </c>
    </row>
    <row r="2817" spans="4:12" x14ac:dyDescent="0.25">
      <c r="D2817" s="66" t="s">
        <v>33155</v>
      </c>
      <c r="E2817" s="66" t="s">
        <v>907</v>
      </c>
      <c r="F2817" s="72">
        <v>1</v>
      </c>
      <c r="G2817" s="72">
        <v>3</v>
      </c>
      <c r="H2817" s="72">
        <v>2</v>
      </c>
      <c r="I2817" s="72">
        <v>6</v>
      </c>
      <c r="J2817" s="72">
        <v>1</v>
      </c>
      <c r="K2817" s="72">
        <v>4</v>
      </c>
      <c r="L2817" s="72">
        <v>20</v>
      </c>
    </row>
    <row r="2818" spans="4:12" x14ac:dyDescent="0.25">
      <c r="D2818" s="66" t="s">
        <v>33156</v>
      </c>
      <c r="E2818" s="66" t="s">
        <v>908</v>
      </c>
      <c r="F2818" s="72">
        <v>1</v>
      </c>
      <c r="G2818" s="72">
        <v>3</v>
      </c>
      <c r="H2818" s="72">
        <v>2</v>
      </c>
      <c r="I2818" s="72">
        <v>6</v>
      </c>
      <c r="J2818" s="72">
        <v>1</v>
      </c>
      <c r="K2818" s="72">
        <v>4</v>
      </c>
      <c r="L2818" s="72">
        <v>21</v>
      </c>
    </row>
    <row r="2819" spans="4:12" x14ac:dyDescent="0.25">
      <c r="D2819" s="66" t="s">
        <v>33157</v>
      </c>
      <c r="E2819" s="66" t="s">
        <v>909</v>
      </c>
      <c r="F2819" s="72">
        <v>1</v>
      </c>
      <c r="G2819" s="72">
        <v>3</v>
      </c>
      <c r="H2819" s="72">
        <v>2</v>
      </c>
      <c r="I2819" s="72">
        <v>6</v>
      </c>
      <c r="J2819" s="72">
        <v>1</v>
      </c>
      <c r="K2819" s="72">
        <v>4</v>
      </c>
      <c r="L2819" s="72">
        <v>22</v>
      </c>
    </row>
    <row r="2820" spans="4:12" x14ac:dyDescent="0.25">
      <c r="D2820" s="66" t="s">
        <v>33158</v>
      </c>
      <c r="E2820" s="66" t="s">
        <v>910</v>
      </c>
      <c r="F2820" s="72">
        <v>1</v>
      </c>
      <c r="G2820" s="72">
        <v>3</v>
      </c>
      <c r="H2820" s="72">
        <v>2</v>
      </c>
      <c r="I2820" s="72">
        <v>6</v>
      </c>
      <c r="J2820" s="72">
        <v>1</v>
      </c>
      <c r="K2820" s="72">
        <v>4</v>
      </c>
      <c r="L2820" s="72">
        <v>23</v>
      </c>
    </row>
    <row r="2821" spans="4:12" x14ac:dyDescent="0.25">
      <c r="D2821" s="66" t="s">
        <v>33159</v>
      </c>
      <c r="E2821" s="66" t="s">
        <v>911</v>
      </c>
      <c r="F2821" s="72">
        <v>1</v>
      </c>
      <c r="G2821" s="72">
        <v>3</v>
      </c>
      <c r="H2821" s="72">
        <v>2</v>
      </c>
      <c r="I2821" s="72">
        <v>6</v>
      </c>
      <c r="J2821" s="72">
        <v>1</v>
      </c>
      <c r="K2821" s="72">
        <v>4</v>
      </c>
      <c r="L2821" s="72">
        <v>24</v>
      </c>
    </row>
    <row r="2822" spans="4:12" x14ac:dyDescent="0.25">
      <c r="D2822" s="66" t="s">
        <v>33160</v>
      </c>
      <c r="E2822" s="66" t="s">
        <v>912</v>
      </c>
      <c r="F2822" s="72">
        <v>1</v>
      </c>
      <c r="G2822" s="72">
        <v>3</v>
      </c>
      <c r="H2822" s="72">
        <v>2</v>
      </c>
      <c r="I2822" s="72">
        <v>6</v>
      </c>
      <c r="J2822" s="72">
        <v>1</v>
      </c>
      <c r="K2822" s="72">
        <v>4</v>
      </c>
      <c r="L2822" s="72">
        <v>25</v>
      </c>
    </row>
    <row r="2823" spans="4:12" x14ac:dyDescent="0.25">
      <c r="D2823" s="66" t="s">
        <v>33161</v>
      </c>
      <c r="E2823" s="66" t="s">
        <v>913</v>
      </c>
      <c r="F2823" s="72">
        <v>1</v>
      </c>
      <c r="G2823" s="72">
        <v>3</v>
      </c>
      <c r="H2823" s="72">
        <v>2</v>
      </c>
      <c r="I2823" s="72">
        <v>6</v>
      </c>
      <c r="J2823" s="72">
        <v>1</v>
      </c>
      <c r="K2823" s="72">
        <v>4</v>
      </c>
      <c r="L2823" s="72">
        <v>26</v>
      </c>
    </row>
    <row r="2824" spans="4:12" x14ac:dyDescent="0.25">
      <c r="D2824" s="66" t="s">
        <v>33162</v>
      </c>
      <c r="E2824" s="66" t="s">
        <v>7169</v>
      </c>
      <c r="F2824" s="72">
        <v>1</v>
      </c>
      <c r="G2824" s="72">
        <v>3</v>
      </c>
      <c r="H2824" s="72">
        <v>2</v>
      </c>
      <c r="I2824" s="72">
        <v>6</v>
      </c>
      <c r="J2824" s="72">
        <v>1</v>
      </c>
      <c r="K2824" s="72">
        <v>4</v>
      </c>
      <c r="L2824" s="72">
        <v>27</v>
      </c>
    </row>
    <row r="2825" spans="4:12" x14ac:dyDescent="0.25">
      <c r="D2825" s="66" t="s">
        <v>33163</v>
      </c>
      <c r="E2825" s="66" t="s">
        <v>7170</v>
      </c>
      <c r="F2825" s="72">
        <v>1</v>
      </c>
      <c r="G2825" s="72">
        <v>3</v>
      </c>
      <c r="H2825" s="72">
        <v>2</v>
      </c>
      <c r="I2825" s="72">
        <v>6</v>
      </c>
      <c r="J2825" s="72">
        <v>1</v>
      </c>
      <c r="K2825" s="72">
        <v>4</v>
      </c>
      <c r="L2825" s="72">
        <v>28</v>
      </c>
    </row>
    <row r="2826" spans="4:12" x14ac:dyDescent="0.25">
      <c r="D2826" s="66" t="s">
        <v>33164</v>
      </c>
      <c r="E2826" s="66" t="s">
        <v>914</v>
      </c>
      <c r="F2826" s="72">
        <v>1</v>
      </c>
      <c r="G2826" s="72">
        <v>3</v>
      </c>
      <c r="H2826" s="72">
        <v>2</v>
      </c>
      <c r="I2826" s="72">
        <v>6</v>
      </c>
      <c r="J2826" s="72">
        <v>1</v>
      </c>
      <c r="K2826" s="72">
        <v>4</v>
      </c>
      <c r="L2826" s="72">
        <v>29</v>
      </c>
    </row>
    <row r="2827" spans="4:12" x14ac:dyDescent="0.25">
      <c r="D2827" s="66" t="s">
        <v>33165</v>
      </c>
      <c r="E2827" s="66" t="s">
        <v>7592</v>
      </c>
      <c r="F2827" s="72">
        <v>1</v>
      </c>
      <c r="G2827" s="72">
        <v>3</v>
      </c>
      <c r="H2827" s="72">
        <v>2</v>
      </c>
      <c r="I2827" s="72">
        <v>6</v>
      </c>
      <c r="J2827" s="72">
        <v>1</v>
      </c>
      <c r="K2827" s="72">
        <v>4</v>
      </c>
      <c r="L2827" s="72">
        <v>30</v>
      </c>
    </row>
    <row r="2828" spans="4:12" x14ac:dyDescent="0.25">
      <c r="D2828" s="66" t="s">
        <v>33166</v>
      </c>
      <c r="E2828" s="66" t="s">
        <v>7593</v>
      </c>
      <c r="F2828" s="72">
        <v>1</v>
      </c>
      <c r="G2828" s="72">
        <v>3</v>
      </c>
      <c r="H2828" s="72">
        <v>2</v>
      </c>
      <c r="I2828" s="72">
        <v>6</v>
      </c>
      <c r="J2828" s="72">
        <v>1</v>
      </c>
      <c r="K2828" s="72">
        <v>4</v>
      </c>
      <c r="L2828" s="72">
        <v>31</v>
      </c>
    </row>
    <row r="2829" spans="4:12" x14ac:dyDescent="0.25">
      <c r="D2829" s="66" t="s">
        <v>33167</v>
      </c>
      <c r="E2829" s="66" t="s">
        <v>915</v>
      </c>
      <c r="F2829" s="72">
        <v>1</v>
      </c>
      <c r="G2829" s="72">
        <v>3</v>
      </c>
      <c r="H2829" s="72">
        <v>2</v>
      </c>
      <c r="I2829" s="72">
        <v>6</v>
      </c>
      <c r="J2829" s="72">
        <v>1</v>
      </c>
      <c r="K2829" s="72">
        <v>4</v>
      </c>
      <c r="L2829" s="72">
        <v>32</v>
      </c>
    </row>
    <row r="2830" spans="4:12" x14ac:dyDescent="0.25">
      <c r="D2830" s="66" t="s">
        <v>33168</v>
      </c>
      <c r="E2830" s="66" t="s">
        <v>7594</v>
      </c>
      <c r="F2830" s="72">
        <v>1</v>
      </c>
      <c r="G2830" s="72">
        <v>3</v>
      </c>
      <c r="H2830" s="72">
        <v>2</v>
      </c>
      <c r="I2830" s="72">
        <v>6</v>
      </c>
      <c r="J2830" s="72">
        <v>1</v>
      </c>
      <c r="K2830" s="72">
        <v>4</v>
      </c>
      <c r="L2830" s="72">
        <v>33</v>
      </c>
    </row>
    <row r="2831" spans="4:12" x14ac:dyDescent="0.25">
      <c r="D2831" s="66" t="s">
        <v>33169</v>
      </c>
      <c r="E2831" s="66" t="s">
        <v>916</v>
      </c>
      <c r="F2831" s="72">
        <v>1</v>
      </c>
      <c r="G2831" s="72">
        <v>3</v>
      </c>
      <c r="H2831" s="72">
        <v>2</v>
      </c>
      <c r="I2831" s="72">
        <v>6</v>
      </c>
      <c r="J2831" s="72">
        <v>1</v>
      </c>
      <c r="K2831" s="72">
        <v>4</v>
      </c>
      <c r="L2831" s="72">
        <v>34</v>
      </c>
    </row>
    <row r="2832" spans="4:12" x14ac:dyDescent="0.25">
      <c r="D2832" s="66" t="s">
        <v>33170</v>
      </c>
      <c r="E2832" s="66" t="s">
        <v>917</v>
      </c>
      <c r="F2832" s="72">
        <v>1</v>
      </c>
      <c r="G2832" s="72">
        <v>3</v>
      </c>
      <c r="H2832" s="72">
        <v>2</v>
      </c>
      <c r="I2832" s="72">
        <v>6</v>
      </c>
      <c r="J2832" s="72">
        <v>1</v>
      </c>
      <c r="K2832" s="72">
        <v>4</v>
      </c>
      <c r="L2832" s="72">
        <v>35</v>
      </c>
    </row>
    <row r="2833" spans="4:12" x14ac:dyDescent="0.25">
      <c r="D2833" s="66" t="s">
        <v>33171</v>
      </c>
      <c r="E2833" s="66" t="s">
        <v>918</v>
      </c>
      <c r="F2833" s="72">
        <v>1</v>
      </c>
      <c r="G2833" s="72">
        <v>3</v>
      </c>
      <c r="H2833" s="72">
        <v>2</v>
      </c>
      <c r="I2833" s="72">
        <v>6</v>
      </c>
      <c r="J2833" s="72">
        <v>1</v>
      </c>
      <c r="K2833" s="72">
        <v>4</v>
      </c>
      <c r="L2833" s="72">
        <v>36</v>
      </c>
    </row>
    <row r="2834" spans="4:12" x14ac:dyDescent="0.25">
      <c r="D2834" s="66" t="s">
        <v>33172</v>
      </c>
      <c r="E2834" s="66" t="s">
        <v>919</v>
      </c>
      <c r="F2834" s="72">
        <v>1</v>
      </c>
      <c r="G2834" s="72">
        <v>3</v>
      </c>
      <c r="H2834" s="72">
        <v>2</v>
      </c>
      <c r="I2834" s="72">
        <v>6</v>
      </c>
      <c r="J2834" s="72">
        <v>1</v>
      </c>
      <c r="K2834" s="72">
        <v>4</v>
      </c>
      <c r="L2834" s="72">
        <v>37</v>
      </c>
    </row>
    <row r="2835" spans="4:12" x14ac:dyDescent="0.25">
      <c r="D2835" s="66" t="s">
        <v>33173</v>
      </c>
      <c r="E2835" s="66" t="s">
        <v>920</v>
      </c>
      <c r="F2835" s="72">
        <v>1</v>
      </c>
      <c r="G2835" s="72">
        <v>3</v>
      </c>
      <c r="H2835" s="72">
        <v>2</v>
      </c>
      <c r="I2835" s="72">
        <v>6</v>
      </c>
      <c r="J2835" s="72">
        <v>1</v>
      </c>
      <c r="K2835" s="72">
        <v>4</v>
      </c>
      <c r="L2835" s="72">
        <v>38</v>
      </c>
    </row>
    <row r="2836" spans="4:12" x14ac:dyDescent="0.25">
      <c r="D2836" s="66" t="s">
        <v>33174</v>
      </c>
      <c r="E2836" s="66" t="s">
        <v>7595</v>
      </c>
      <c r="F2836" s="72">
        <v>1</v>
      </c>
      <c r="G2836" s="72">
        <v>3</v>
      </c>
      <c r="H2836" s="72">
        <v>2</v>
      </c>
      <c r="I2836" s="72">
        <v>6</v>
      </c>
      <c r="J2836" s="72">
        <v>1</v>
      </c>
      <c r="K2836" s="72">
        <v>4</v>
      </c>
      <c r="L2836" s="72">
        <v>39</v>
      </c>
    </row>
    <row r="2837" spans="4:12" x14ac:dyDescent="0.25">
      <c r="D2837" s="66" t="s">
        <v>33175</v>
      </c>
      <c r="E2837" s="66" t="s">
        <v>921</v>
      </c>
      <c r="F2837" s="72">
        <v>1</v>
      </c>
      <c r="G2837" s="72">
        <v>3</v>
      </c>
      <c r="H2837" s="72">
        <v>2</v>
      </c>
      <c r="I2837" s="72">
        <v>6</v>
      </c>
      <c r="J2837" s="72">
        <v>1</v>
      </c>
      <c r="K2837" s="72">
        <v>4</v>
      </c>
      <c r="L2837" s="72">
        <v>40</v>
      </c>
    </row>
    <row r="2838" spans="4:12" x14ac:dyDescent="0.25">
      <c r="D2838" s="66" t="s">
        <v>33176</v>
      </c>
      <c r="E2838" s="66" t="s">
        <v>922</v>
      </c>
      <c r="F2838" s="72">
        <v>1</v>
      </c>
      <c r="G2838" s="72">
        <v>3</v>
      </c>
      <c r="H2838" s="72">
        <v>2</v>
      </c>
      <c r="I2838" s="72">
        <v>6</v>
      </c>
      <c r="J2838" s="72">
        <v>1</v>
      </c>
      <c r="K2838" s="72">
        <v>4</v>
      </c>
      <c r="L2838" s="72">
        <v>41</v>
      </c>
    </row>
    <row r="2839" spans="4:12" x14ac:dyDescent="0.25">
      <c r="D2839" s="66" t="s">
        <v>33177</v>
      </c>
      <c r="E2839" s="66" t="s">
        <v>7596</v>
      </c>
      <c r="F2839" s="72">
        <v>1</v>
      </c>
      <c r="G2839" s="72">
        <v>3</v>
      </c>
      <c r="H2839" s="72">
        <v>2</v>
      </c>
      <c r="I2839" s="72">
        <v>6</v>
      </c>
      <c r="J2839" s="72">
        <v>1</v>
      </c>
      <c r="K2839" s="72">
        <v>4</v>
      </c>
      <c r="L2839" s="72">
        <v>42</v>
      </c>
    </row>
    <row r="2840" spans="4:12" x14ac:dyDescent="0.25">
      <c r="D2840" s="66" t="s">
        <v>33178</v>
      </c>
      <c r="E2840" s="66" t="s">
        <v>923</v>
      </c>
      <c r="F2840" s="72">
        <v>1</v>
      </c>
      <c r="G2840" s="72">
        <v>3</v>
      </c>
      <c r="H2840" s="72">
        <v>2</v>
      </c>
      <c r="I2840" s="72">
        <v>6</v>
      </c>
      <c r="J2840" s="72">
        <v>1</v>
      </c>
      <c r="K2840" s="72">
        <v>4</v>
      </c>
      <c r="L2840" s="72">
        <v>43</v>
      </c>
    </row>
    <row r="2841" spans="4:12" x14ac:dyDescent="0.25">
      <c r="D2841" s="66" t="s">
        <v>33179</v>
      </c>
      <c r="E2841" s="66" t="s">
        <v>924</v>
      </c>
      <c r="F2841" s="72">
        <v>1</v>
      </c>
      <c r="G2841" s="72">
        <v>3</v>
      </c>
      <c r="H2841" s="72">
        <v>2</v>
      </c>
      <c r="I2841" s="72">
        <v>6</v>
      </c>
      <c r="J2841" s="72">
        <v>1</v>
      </c>
      <c r="K2841" s="72">
        <v>4</v>
      </c>
      <c r="L2841" s="72">
        <v>44</v>
      </c>
    </row>
    <row r="2842" spans="4:12" x14ac:dyDescent="0.25">
      <c r="D2842" s="66" t="s">
        <v>33180</v>
      </c>
      <c r="E2842" s="66" t="s">
        <v>7597</v>
      </c>
      <c r="F2842" s="72">
        <v>1</v>
      </c>
      <c r="G2842" s="72">
        <v>3</v>
      </c>
      <c r="H2842" s="72">
        <v>2</v>
      </c>
      <c r="I2842" s="72">
        <v>6</v>
      </c>
      <c r="J2842" s="72">
        <v>1</v>
      </c>
      <c r="K2842" s="72">
        <v>4</v>
      </c>
      <c r="L2842" s="72">
        <v>45</v>
      </c>
    </row>
    <row r="2843" spans="4:12" x14ac:dyDescent="0.25">
      <c r="D2843" s="66" t="s">
        <v>33181</v>
      </c>
      <c r="E2843" s="66" t="s">
        <v>7598</v>
      </c>
      <c r="F2843" s="72">
        <v>1</v>
      </c>
      <c r="G2843" s="72">
        <v>3</v>
      </c>
      <c r="H2843" s="72">
        <v>2</v>
      </c>
      <c r="I2843" s="72">
        <v>6</v>
      </c>
      <c r="J2843" s="72">
        <v>1</v>
      </c>
      <c r="K2843" s="72">
        <v>4</v>
      </c>
      <c r="L2843" s="72">
        <v>46</v>
      </c>
    </row>
    <row r="2844" spans="4:12" x14ac:dyDescent="0.25">
      <c r="D2844" s="66" t="s">
        <v>33182</v>
      </c>
      <c r="E2844" s="66" t="s">
        <v>925</v>
      </c>
      <c r="F2844" s="72">
        <v>1</v>
      </c>
      <c r="G2844" s="72">
        <v>3</v>
      </c>
      <c r="H2844" s="72">
        <v>2</v>
      </c>
      <c r="I2844" s="72">
        <v>6</v>
      </c>
      <c r="J2844" s="72">
        <v>1</v>
      </c>
      <c r="K2844" s="72">
        <v>4</v>
      </c>
      <c r="L2844" s="72">
        <v>47</v>
      </c>
    </row>
    <row r="2845" spans="4:12" x14ac:dyDescent="0.25">
      <c r="D2845" s="66" t="s">
        <v>33183</v>
      </c>
      <c r="E2845" s="66" t="s">
        <v>7599</v>
      </c>
      <c r="F2845" s="72">
        <v>1</v>
      </c>
      <c r="G2845" s="72">
        <v>3</v>
      </c>
      <c r="H2845" s="72">
        <v>2</v>
      </c>
      <c r="I2845" s="72">
        <v>6</v>
      </c>
      <c r="J2845" s="72">
        <v>1</v>
      </c>
      <c r="K2845" s="72">
        <v>4</v>
      </c>
      <c r="L2845" s="72">
        <v>48</v>
      </c>
    </row>
    <row r="2846" spans="4:12" x14ac:dyDescent="0.25">
      <c r="D2846" s="66" t="s">
        <v>33184</v>
      </c>
      <c r="E2846" s="66" t="s">
        <v>7600</v>
      </c>
      <c r="F2846" s="72">
        <v>1</v>
      </c>
      <c r="G2846" s="72">
        <v>3</v>
      </c>
      <c r="H2846" s="72">
        <v>2</v>
      </c>
      <c r="I2846" s="72">
        <v>6</v>
      </c>
      <c r="J2846" s="72">
        <v>1</v>
      </c>
      <c r="K2846" s="72">
        <v>4</v>
      </c>
      <c r="L2846" s="72">
        <v>49</v>
      </c>
    </row>
    <row r="2847" spans="4:12" x14ac:dyDescent="0.25">
      <c r="D2847" s="66" t="s">
        <v>33185</v>
      </c>
      <c r="E2847" s="66" t="s">
        <v>7601</v>
      </c>
      <c r="F2847" s="72">
        <v>1</v>
      </c>
      <c r="G2847" s="72">
        <v>3</v>
      </c>
      <c r="H2847" s="72">
        <v>2</v>
      </c>
      <c r="I2847" s="72">
        <v>6</v>
      </c>
      <c r="J2847" s="72">
        <v>1</v>
      </c>
      <c r="K2847" s="72">
        <v>4</v>
      </c>
      <c r="L2847" s="72">
        <v>50</v>
      </c>
    </row>
    <row r="2848" spans="4:12" x14ac:dyDescent="0.25">
      <c r="D2848" s="66" t="s">
        <v>33186</v>
      </c>
      <c r="E2848" s="66" t="s">
        <v>7602</v>
      </c>
      <c r="F2848" s="72">
        <v>1</v>
      </c>
      <c r="G2848" s="72">
        <v>3</v>
      </c>
      <c r="H2848" s="72">
        <v>2</v>
      </c>
      <c r="I2848" s="72">
        <v>6</v>
      </c>
      <c r="J2848" s="72">
        <v>1</v>
      </c>
      <c r="K2848" s="72">
        <v>4</v>
      </c>
      <c r="L2848" s="72">
        <v>51</v>
      </c>
    </row>
    <row r="2849" spans="4:12" x14ac:dyDescent="0.25">
      <c r="D2849" s="66" t="s">
        <v>33187</v>
      </c>
      <c r="E2849" s="66" t="s">
        <v>7603</v>
      </c>
      <c r="F2849" s="72">
        <v>1</v>
      </c>
      <c r="G2849" s="72">
        <v>3</v>
      </c>
      <c r="H2849" s="72">
        <v>2</v>
      </c>
      <c r="I2849" s="72">
        <v>6</v>
      </c>
      <c r="J2849" s="72">
        <v>1</v>
      </c>
      <c r="K2849" s="72">
        <v>4</v>
      </c>
      <c r="L2849" s="72">
        <v>52</v>
      </c>
    </row>
    <row r="2850" spans="4:12" x14ac:dyDescent="0.25">
      <c r="D2850" s="66" t="s">
        <v>33188</v>
      </c>
      <c r="E2850" s="66" t="s">
        <v>7604</v>
      </c>
      <c r="F2850" s="72">
        <v>1</v>
      </c>
      <c r="G2850" s="72">
        <v>3</v>
      </c>
      <c r="H2850" s="72">
        <v>2</v>
      </c>
      <c r="I2850" s="72">
        <v>6</v>
      </c>
      <c r="J2850" s="72">
        <v>1</v>
      </c>
      <c r="K2850" s="72">
        <v>4</v>
      </c>
      <c r="L2850" s="72">
        <v>53</v>
      </c>
    </row>
    <row r="2851" spans="4:12" x14ac:dyDescent="0.25">
      <c r="D2851" s="66" t="s">
        <v>33189</v>
      </c>
      <c r="E2851" s="66" t="s">
        <v>7605</v>
      </c>
      <c r="F2851" s="72">
        <v>1</v>
      </c>
      <c r="G2851" s="72">
        <v>3</v>
      </c>
      <c r="H2851" s="72">
        <v>2</v>
      </c>
      <c r="I2851" s="72">
        <v>6</v>
      </c>
      <c r="J2851" s="72">
        <v>1</v>
      </c>
      <c r="K2851" s="72">
        <v>5</v>
      </c>
      <c r="L2851" s="72">
        <v>1</v>
      </c>
    </row>
    <row r="2852" spans="4:12" x14ac:dyDescent="0.25">
      <c r="D2852" s="66" t="s">
        <v>33190</v>
      </c>
      <c r="E2852" s="66" t="s">
        <v>7606</v>
      </c>
      <c r="F2852" s="72">
        <v>1</v>
      </c>
      <c r="G2852" s="72">
        <v>3</v>
      </c>
      <c r="H2852" s="72">
        <v>2</v>
      </c>
      <c r="I2852" s="72">
        <v>6</v>
      </c>
      <c r="J2852" s="72">
        <v>1</v>
      </c>
      <c r="K2852" s="72">
        <v>5</v>
      </c>
      <c r="L2852" s="72">
        <v>2</v>
      </c>
    </row>
    <row r="2853" spans="4:12" x14ac:dyDescent="0.25">
      <c r="D2853" s="66" t="s">
        <v>33191</v>
      </c>
      <c r="E2853" s="66" t="s">
        <v>926</v>
      </c>
      <c r="F2853" s="72">
        <v>1</v>
      </c>
      <c r="G2853" s="72">
        <v>3</v>
      </c>
      <c r="H2853" s="72">
        <v>2</v>
      </c>
      <c r="I2853" s="72">
        <v>6</v>
      </c>
      <c r="J2853" s="72">
        <v>1</v>
      </c>
      <c r="K2853" s="72">
        <v>5</v>
      </c>
      <c r="L2853" s="72">
        <v>3</v>
      </c>
    </row>
    <row r="2854" spans="4:12" x14ac:dyDescent="0.25">
      <c r="D2854" s="66" t="s">
        <v>33192</v>
      </c>
      <c r="E2854" s="66" t="s">
        <v>7607</v>
      </c>
      <c r="F2854" s="72">
        <v>1</v>
      </c>
      <c r="G2854" s="72">
        <v>3</v>
      </c>
      <c r="H2854" s="72">
        <v>2</v>
      </c>
      <c r="I2854" s="72">
        <v>6</v>
      </c>
      <c r="J2854" s="72">
        <v>1</v>
      </c>
      <c r="K2854" s="72">
        <v>5</v>
      </c>
      <c r="L2854" s="72">
        <v>4</v>
      </c>
    </row>
    <row r="2855" spans="4:12" x14ac:dyDescent="0.25">
      <c r="D2855" s="66" t="s">
        <v>33193</v>
      </c>
      <c r="E2855" s="66" t="s">
        <v>7608</v>
      </c>
      <c r="F2855" s="72">
        <v>1</v>
      </c>
      <c r="G2855" s="72">
        <v>3</v>
      </c>
      <c r="H2855" s="72">
        <v>2</v>
      </c>
      <c r="I2855" s="72">
        <v>6</v>
      </c>
      <c r="J2855" s="72">
        <v>1</v>
      </c>
      <c r="K2855" s="72">
        <v>5</v>
      </c>
      <c r="L2855" s="72">
        <v>5</v>
      </c>
    </row>
    <row r="2856" spans="4:12" x14ac:dyDescent="0.25">
      <c r="D2856" s="66" t="s">
        <v>33194</v>
      </c>
      <c r="E2856" s="66" t="s">
        <v>7609</v>
      </c>
      <c r="F2856" s="72">
        <v>1</v>
      </c>
      <c r="G2856" s="72">
        <v>3</v>
      </c>
      <c r="H2856" s="72">
        <v>2</v>
      </c>
      <c r="I2856" s="72">
        <v>6</v>
      </c>
      <c r="J2856" s="72">
        <v>1</v>
      </c>
      <c r="K2856" s="72">
        <v>5</v>
      </c>
      <c r="L2856" s="72">
        <v>6</v>
      </c>
    </row>
    <row r="2857" spans="4:12" x14ac:dyDescent="0.25">
      <c r="D2857" s="66" t="s">
        <v>33195</v>
      </c>
      <c r="E2857" s="66" t="s">
        <v>927</v>
      </c>
      <c r="F2857" s="72">
        <v>1</v>
      </c>
      <c r="G2857" s="72">
        <v>3</v>
      </c>
      <c r="H2857" s="72">
        <v>2</v>
      </c>
      <c r="I2857" s="72">
        <v>6</v>
      </c>
      <c r="J2857" s="72">
        <v>1</v>
      </c>
      <c r="K2857" s="72">
        <v>5</v>
      </c>
      <c r="L2857" s="72">
        <v>7</v>
      </c>
    </row>
    <row r="2858" spans="4:12" x14ac:dyDescent="0.25">
      <c r="D2858" s="66" t="s">
        <v>33196</v>
      </c>
      <c r="E2858" s="66" t="s">
        <v>7610</v>
      </c>
      <c r="F2858" s="72">
        <v>1</v>
      </c>
      <c r="G2858" s="72">
        <v>3</v>
      </c>
      <c r="H2858" s="72">
        <v>2</v>
      </c>
      <c r="I2858" s="72">
        <v>6</v>
      </c>
      <c r="J2858" s="72">
        <v>1</v>
      </c>
      <c r="K2858" s="72">
        <v>5</v>
      </c>
      <c r="L2858" s="72">
        <v>8</v>
      </c>
    </row>
    <row r="2859" spans="4:12" x14ac:dyDescent="0.25">
      <c r="D2859" s="66" t="s">
        <v>33197</v>
      </c>
      <c r="E2859" s="66" t="s">
        <v>928</v>
      </c>
      <c r="F2859" s="72">
        <v>1</v>
      </c>
      <c r="G2859" s="72">
        <v>3</v>
      </c>
      <c r="H2859" s="72">
        <v>2</v>
      </c>
      <c r="I2859" s="72">
        <v>6</v>
      </c>
      <c r="J2859" s="72">
        <v>1</v>
      </c>
      <c r="K2859" s="72">
        <v>5</v>
      </c>
      <c r="L2859" s="72">
        <v>9</v>
      </c>
    </row>
    <row r="2860" spans="4:12" x14ac:dyDescent="0.25">
      <c r="D2860" s="66" t="s">
        <v>33198</v>
      </c>
      <c r="E2860" s="66" t="s">
        <v>929</v>
      </c>
      <c r="F2860" s="72">
        <v>1</v>
      </c>
      <c r="G2860" s="72">
        <v>3</v>
      </c>
      <c r="H2860" s="72">
        <v>2</v>
      </c>
      <c r="I2860" s="72">
        <v>6</v>
      </c>
      <c r="J2860" s="72">
        <v>1</v>
      </c>
      <c r="K2860" s="72">
        <v>5</v>
      </c>
      <c r="L2860" s="72">
        <v>10</v>
      </c>
    </row>
    <row r="2861" spans="4:12" x14ac:dyDescent="0.25">
      <c r="D2861" s="66" t="s">
        <v>33199</v>
      </c>
      <c r="E2861" s="66" t="s">
        <v>7611</v>
      </c>
      <c r="F2861" s="72">
        <v>1</v>
      </c>
      <c r="G2861" s="72">
        <v>3</v>
      </c>
      <c r="H2861" s="72">
        <v>2</v>
      </c>
      <c r="I2861" s="72">
        <v>6</v>
      </c>
      <c r="J2861" s="72">
        <v>1</v>
      </c>
      <c r="K2861" s="72">
        <v>5</v>
      </c>
      <c r="L2861" s="72">
        <v>11</v>
      </c>
    </row>
    <row r="2862" spans="4:12" x14ac:dyDescent="0.25">
      <c r="D2862" s="66" t="s">
        <v>33200</v>
      </c>
      <c r="E2862" s="66" t="s">
        <v>7612</v>
      </c>
      <c r="F2862" s="72">
        <v>1</v>
      </c>
      <c r="G2862" s="72">
        <v>3</v>
      </c>
      <c r="H2862" s="72">
        <v>2</v>
      </c>
      <c r="I2862" s="72">
        <v>6</v>
      </c>
      <c r="J2862" s="72">
        <v>1</v>
      </c>
      <c r="K2862" s="72">
        <v>5</v>
      </c>
      <c r="L2862" s="72">
        <v>12</v>
      </c>
    </row>
    <row r="2863" spans="4:12" x14ac:dyDescent="0.25">
      <c r="D2863" s="66" t="s">
        <v>33201</v>
      </c>
      <c r="E2863" s="66" t="s">
        <v>930</v>
      </c>
      <c r="F2863" s="72">
        <v>1</v>
      </c>
      <c r="G2863" s="72">
        <v>3</v>
      </c>
      <c r="H2863" s="72">
        <v>2</v>
      </c>
      <c r="I2863" s="72">
        <v>6</v>
      </c>
      <c r="J2863" s="72">
        <v>1</v>
      </c>
      <c r="K2863" s="72">
        <v>5</v>
      </c>
      <c r="L2863" s="72">
        <v>13</v>
      </c>
    </row>
    <row r="2864" spans="4:12" x14ac:dyDescent="0.25">
      <c r="D2864" s="66" t="s">
        <v>33202</v>
      </c>
      <c r="E2864" s="66" t="s">
        <v>7613</v>
      </c>
      <c r="F2864" s="72">
        <v>1</v>
      </c>
      <c r="G2864" s="72">
        <v>3</v>
      </c>
      <c r="H2864" s="72">
        <v>2</v>
      </c>
      <c r="I2864" s="72">
        <v>6</v>
      </c>
      <c r="J2864" s="72">
        <v>1</v>
      </c>
      <c r="K2864" s="72">
        <v>5</v>
      </c>
      <c r="L2864" s="72">
        <v>14</v>
      </c>
    </row>
    <row r="2865" spans="4:12" x14ac:dyDescent="0.25">
      <c r="D2865" s="66" t="s">
        <v>33203</v>
      </c>
      <c r="E2865" s="66" t="s">
        <v>7614</v>
      </c>
      <c r="F2865" s="72">
        <v>1</v>
      </c>
      <c r="G2865" s="72">
        <v>3</v>
      </c>
      <c r="H2865" s="72">
        <v>2</v>
      </c>
      <c r="I2865" s="72">
        <v>6</v>
      </c>
      <c r="J2865" s="72">
        <v>1</v>
      </c>
      <c r="K2865" s="72">
        <v>5</v>
      </c>
      <c r="L2865" s="72">
        <v>15</v>
      </c>
    </row>
    <row r="2866" spans="4:12" x14ac:dyDescent="0.25">
      <c r="D2866" s="66" t="s">
        <v>33204</v>
      </c>
      <c r="E2866" s="66" t="s">
        <v>931</v>
      </c>
      <c r="F2866" s="72">
        <v>1</v>
      </c>
      <c r="G2866" s="72">
        <v>3</v>
      </c>
      <c r="H2866" s="72">
        <v>2</v>
      </c>
      <c r="I2866" s="72">
        <v>6</v>
      </c>
      <c r="J2866" s="72">
        <v>1</v>
      </c>
      <c r="K2866" s="72">
        <v>5</v>
      </c>
      <c r="L2866" s="72">
        <v>16</v>
      </c>
    </row>
    <row r="2867" spans="4:12" x14ac:dyDescent="0.25">
      <c r="D2867" s="66" t="s">
        <v>33205</v>
      </c>
      <c r="E2867" s="66" t="s">
        <v>7615</v>
      </c>
      <c r="F2867" s="72">
        <v>1</v>
      </c>
      <c r="G2867" s="72">
        <v>3</v>
      </c>
      <c r="H2867" s="72">
        <v>2</v>
      </c>
      <c r="I2867" s="72">
        <v>6</v>
      </c>
      <c r="J2867" s="72">
        <v>1</v>
      </c>
      <c r="K2867" s="72">
        <v>5</v>
      </c>
      <c r="L2867" s="72">
        <v>17</v>
      </c>
    </row>
    <row r="2868" spans="4:12" x14ac:dyDescent="0.25">
      <c r="D2868" s="66" t="s">
        <v>33206</v>
      </c>
      <c r="E2868" s="66" t="s">
        <v>7616</v>
      </c>
      <c r="F2868" s="72">
        <v>1</v>
      </c>
      <c r="G2868" s="72">
        <v>3</v>
      </c>
      <c r="H2868" s="72">
        <v>2</v>
      </c>
      <c r="I2868" s="72">
        <v>6</v>
      </c>
      <c r="J2868" s="72">
        <v>1</v>
      </c>
      <c r="K2868" s="72">
        <v>5</v>
      </c>
      <c r="L2868" s="72">
        <v>18</v>
      </c>
    </row>
    <row r="2869" spans="4:12" x14ac:dyDescent="0.25">
      <c r="D2869" s="66" t="s">
        <v>33207</v>
      </c>
      <c r="E2869" s="66" t="s">
        <v>7617</v>
      </c>
      <c r="F2869" s="72">
        <v>1</v>
      </c>
      <c r="G2869" s="72">
        <v>3</v>
      </c>
      <c r="H2869" s="72">
        <v>2</v>
      </c>
      <c r="I2869" s="72">
        <v>6</v>
      </c>
      <c r="J2869" s="72">
        <v>1</v>
      </c>
      <c r="K2869" s="72">
        <v>5</v>
      </c>
      <c r="L2869" s="72">
        <v>19</v>
      </c>
    </row>
    <row r="2870" spans="4:12" x14ac:dyDescent="0.25">
      <c r="D2870" s="66" t="s">
        <v>33208</v>
      </c>
      <c r="E2870" s="66" t="s">
        <v>933</v>
      </c>
      <c r="F2870" s="72">
        <v>1</v>
      </c>
      <c r="G2870" s="72">
        <v>3</v>
      </c>
      <c r="H2870" s="72">
        <v>2</v>
      </c>
      <c r="I2870" s="72">
        <v>6</v>
      </c>
      <c r="J2870" s="72">
        <v>1</v>
      </c>
      <c r="K2870" s="72">
        <v>5</v>
      </c>
      <c r="L2870" s="72">
        <v>20</v>
      </c>
    </row>
    <row r="2871" spans="4:12" x14ac:dyDescent="0.25">
      <c r="D2871" s="66" t="s">
        <v>33209</v>
      </c>
      <c r="E2871" s="66" t="s">
        <v>934</v>
      </c>
      <c r="F2871" s="72">
        <v>1</v>
      </c>
      <c r="G2871" s="72">
        <v>3</v>
      </c>
      <c r="H2871" s="72">
        <v>2</v>
      </c>
      <c r="I2871" s="72">
        <v>6</v>
      </c>
      <c r="J2871" s="72">
        <v>1</v>
      </c>
      <c r="K2871" s="72">
        <v>5</v>
      </c>
      <c r="L2871" s="72">
        <v>21</v>
      </c>
    </row>
    <row r="2872" spans="4:12" x14ac:dyDescent="0.25">
      <c r="D2872" s="66" t="s">
        <v>33210</v>
      </c>
      <c r="E2872" s="66" t="s">
        <v>7618</v>
      </c>
      <c r="F2872" s="72">
        <v>1</v>
      </c>
      <c r="G2872" s="72">
        <v>3</v>
      </c>
      <c r="H2872" s="72">
        <v>2</v>
      </c>
      <c r="I2872" s="72">
        <v>6</v>
      </c>
      <c r="J2872" s="72">
        <v>1</v>
      </c>
      <c r="K2872" s="72">
        <v>5</v>
      </c>
      <c r="L2872" s="72">
        <v>22</v>
      </c>
    </row>
    <row r="2873" spans="4:12" x14ac:dyDescent="0.25">
      <c r="D2873" s="66" t="s">
        <v>33211</v>
      </c>
      <c r="E2873" s="66" t="s">
        <v>7619</v>
      </c>
      <c r="F2873" s="72">
        <v>1</v>
      </c>
      <c r="G2873" s="72">
        <v>3</v>
      </c>
      <c r="H2873" s="72">
        <v>2</v>
      </c>
      <c r="I2873" s="72">
        <v>6</v>
      </c>
      <c r="J2873" s="72">
        <v>1</v>
      </c>
      <c r="K2873" s="72">
        <v>5</v>
      </c>
      <c r="L2873" s="72">
        <v>23</v>
      </c>
    </row>
    <row r="2874" spans="4:12" x14ac:dyDescent="0.25">
      <c r="D2874" s="66" t="s">
        <v>33212</v>
      </c>
      <c r="E2874" s="66" t="s">
        <v>7620</v>
      </c>
      <c r="F2874" s="72">
        <v>1</v>
      </c>
      <c r="G2874" s="72">
        <v>3</v>
      </c>
      <c r="H2874" s="72">
        <v>2</v>
      </c>
      <c r="I2874" s="72">
        <v>6</v>
      </c>
      <c r="J2874" s="72">
        <v>1</v>
      </c>
      <c r="K2874" s="72">
        <v>5</v>
      </c>
      <c r="L2874" s="72">
        <v>24</v>
      </c>
    </row>
    <row r="2875" spans="4:12" x14ac:dyDescent="0.25">
      <c r="D2875" s="66" t="s">
        <v>33213</v>
      </c>
      <c r="E2875" s="66" t="s">
        <v>7621</v>
      </c>
      <c r="F2875" s="72">
        <v>1</v>
      </c>
      <c r="G2875" s="72">
        <v>3</v>
      </c>
      <c r="H2875" s="72">
        <v>2</v>
      </c>
      <c r="I2875" s="72">
        <v>6</v>
      </c>
      <c r="J2875" s="72">
        <v>1</v>
      </c>
      <c r="K2875" s="72">
        <v>5</v>
      </c>
      <c r="L2875" s="72">
        <v>25</v>
      </c>
    </row>
    <row r="2876" spans="4:12" x14ac:dyDescent="0.25">
      <c r="D2876" s="66" t="s">
        <v>33214</v>
      </c>
      <c r="E2876" s="66" t="s">
        <v>7622</v>
      </c>
      <c r="F2876" s="72">
        <v>1</v>
      </c>
      <c r="G2876" s="72">
        <v>3</v>
      </c>
      <c r="H2876" s="72">
        <v>2</v>
      </c>
      <c r="I2876" s="72">
        <v>6</v>
      </c>
      <c r="J2876" s="72">
        <v>1</v>
      </c>
      <c r="K2876" s="72">
        <v>5</v>
      </c>
      <c r="L2876" s="72">
        <v>26</v>
      </c>
    </row>
    <row r="2877" spans="4:12" x14ac:dyDescent="0.25">
      <c r="D2877" s="66" t="s">
        <v>33215</v>
      </c>
      <c r="E2877" s="66" t="s">
        <v>7623</v>
      </c>
      <c r="F2877" s="72">
        <v>1</v>
      </c>
      <c r="G2877" s="72">
        <v>3</v>
      </c>
      <c r="H2877" s="72">
        <v>2</v>
      </c>
      <c r="I2877" s="72">
        <v>6</v>
      </c>
      <c r="J2877" s="72">
        <v>1</v>
      </c>
      <c r="K2877" s="72">
        <v>5</v>
      </c>
      <c r="L2877" s="72">
        <v>27</v>
      </c>
    </row>
    <row r="2878" spans="4:12" x14ac:dyDescent="0.25">
      <c r="D2878" s="66" t="s">
        <v>33216</v>
      </c>
      <c r="E2878" s="66" t="s">
        <v>7624</v>
      </c>
      <c r="F2878" s="72">
        <v>1</v>
      </c>
      <c r="G2878" s="72">
        <v>3</v>
      </c>
      <c r="H2878" s="72">
        <v>2</v>
      </c>
      <c r="I2878" s="72">
        <v>6</v>
      </c>
      <c r="J2878" s="72">
        <v>1</v>
      </c>
      <c r="K2878" s="72">
        <v>5</v>
      </c>
      <c r="L2878" s="72">
        <v>28</v>
      </c>
    </row>
    <row r="2879" spans="4:12" x14ac:dyDescent="0.25">
      <c r="D2879" s="66" t="s">
        <v>33217</v>
      </c>
      <c r="E2879" s="66" t="s">
        <v>7625</v>
      </c>
      <c r="F2879" s="72">
        <v>1</v>
      </c>
      <c r="G2879" s="72">
        <v>3</v>
      </c>
      <c r="H2879" s="72">
        <v>2</v>
      </c>
      <c r="I2879" s="72">
        <v>6</v>
      </c>
      <c r="J2879" s="72">
        <v>1</v>
      </c>
      <c r="K2879" s="72">
        <v>5</v>
      </c>
      <c r="L2879" s="72">
        <v>29</v>
      </c>
    </row>
    <row r="2880" spans="4:12" x14ac:dyDescent="0.25">
      <c r="D2880" s="66" t="s">
        <v>33218</v>
      </c>
      <c r="E2880" s="66" t="s">
        <v>7626</v>
      </c>
      <c r="F2880" s="72">
        <v>1</v>
      </c>
      <c r="G2880" s="72">
        <v>3</v>
      </c>
      <c r="H2880" s="72">
        <v>2</v>
      </c>
      <c r="I2880" s="72">
        <v>6</v>
      </c>
      <c r="J2880" s="72">
        <v>1</v>
      </c>
      <c r="K2880" s="72">
        <v>5</v>
      </c>
      <c r="L2880" s="72">
        <v>30</v>
      </c>
    </row>
    <row r="2881" spans="4:12" x14ac:dyDescent="0.25">
      <c r="D2881" s="66" t="s">
        <v>33219</v>
      </c>
      <c r="E2881" s="66" t="s">
        <v>935</v>
      </c>
      <c r="F2881" s="72">
        <v>1</v>
      </c>
      <c r="G2881" s="72">
        <v>3</v>
      </c>
      <c r="H2881" s="72">
        <v>2</v>
      </c>
      <c r="I2881" s="72">
        <v>6</v>
      </c>
      <c r="J2881" s="72">
        <v>1</v>
      </c>
      <c r="K2881" s="72">
        <v>5</v>
      </c>
      <c r="L2881" s="72">
        <v>31</v>
      </c>
    </row>
    <row r="2882" spans="4:12" x14ac:dyDescent="0.25">
      <c r="D2882" s="66" t="s">
        <v>33220</v>
      </c>
      <c r="E2882" s="66" t="s">
        <v>7627</v>
      </c>
      <c r="F2882" s="72">
        <v>1</v>
      </c>
      <c r="G2882" s="72">
        <v>3</v>
      </c>
      <c r="H2882" s="72">
        <v>2</v>
      </c>
      <c r="I2882" s="72">
        <v>6</v>
      </c>
      <c r="J2882" s="72">
        <v>1</v>
      </c>
      <c r="K2882" s="72">
        <v>5</v>
      </c>
      <c r="L2882" s="72">
        <v>32</v>
      </c>
    </row>
    <row r="2883" spans="4:12" x14ac:dyDescent="0.25">
      <c r="D2883" s="66" t="s">
        <v>33221</v>
      </c>
      <c r="E2883" s="66" t="s">
        <v>7628</v>
      </c>
      <c r="F2883" s="72">
        <v>1</v>
      </c>
      <c r="G2883" s="72">
        <v>3</v>
      </c>
      <c r="H2883" s="72">
        <v>2</v>
      </c>
      <c r="I2883" s="72">
        <v>6</v>
      </c>
      <c r="J2883" s="72">
        <v>1</v>
      </c>
      <c r="K2883" s="72">
        <v>5</v>
      </c>
      <c r="L2883" s="72">
        <v>33</v>
      </c>
    </row>
    <row r="2884" spans="4:12" x14ac:dyDescent="0.25">
      <c r="D2884" s="66" t="s">
        <v>33222</v>
      </c>
      <c r="E2884" s="66" t="s">
        <v>7629</v>
      </c>
      <c r="F2884" s="72">
        <v>1</v>
      </c>
      <c r="G2884" s="72">
        <v>3</v>
      </c>
      <c r="H2884" s="72">
        <v>2</v>
      </c>
      <c r="I2884" s="72">
        <v>6</v>
      </c>
      <c r="J2884" s="72">
        <v>1</v>
      </c>
      <c r="K2884" s="72">
        <v>5</v>
      </c>
      <c r="L2884" s="72">
        <v>34</v>
      </c>
    </row>
    <row r="2885" spans="4:12" x14ac:dyDescent="0.25">
      <c r="D2885" s="66" t="s">
        <v>33223</v>
      </c>
      <c r="E2885" s="66" t="s">
        <v>7630</v>
      </c>
      <c r="F2885" s="72">
        <v>1</v>
      </c>
      <c r="G2885" s="72">
        <v>3</v>
      </c>
      <c r="H2885" s="72">
        <v>2</v>
      </c>
      <c r="I2885" s="72">
        <v>6</v>
      </c>
      <c r="J2885" s="72">
        <v>1</v>
      </c>
      <c r="K2885" s="72">
        <v>5</v>
      </c>
      <c r="L2885" s="72">
        <v>35</v>
      </c>
    </row>
    <row r="2886" spans="4:12" x14ac:dyDescent="0.25">
      <c r="D2886" s="66" t="s">
        <v>33224</v>
      </c>
      <c r="E2886" s="66" t="s">
        <v>7631</v>
      </c>
      <c r="F2886" s="72">
        <v>1</v>
      </c>
      <c r="G2886" s="72">
        <v>3</v>
      </c>
      <c r="H2886" s="72">
        <v>2</v>
      </c>
      <c r="I2886" s="72">
        <v>6</v>
      </c>
      <c r="J2886" s="72">
        <v>1</v>
      </c>
      <c r="K2886" s="72">
        <v>5</v>
      </c>
      <c r="L2886" s="72">
        <v>36</v>
      </c>
    </row>
    <row r="2887" spans="4:12" x14ac:dyDescent="0.25">
      <c r="D2887" s="66" t="s">
        <v>33225</v>
      </c>
      <c r="E2887" s="66" t="s">
        <v>7632</v>
      </c>
      <c r="F2887" s="72">
        <v>1</v>
      </c>
      <c r="G2887" s="72">
        <v>3</v>
      </c>
      <c r="H2887" s="72">
        <v>2</v>
      </c>
      <c r="I2887" s="72">
        <v>6</v>
      </c>
      <c r="J2887" s="72">
        <v>1</v>
      </c>
      <c r="K2887" s="72">
        <v>5</v>
      </c>
      <c r="L2887" s="72">
        <v>37</v>
      </c>
    </row>
    <row r="2888" spans="4:12" x14ac:dyDescent="0.25">
      <c r="D2888" s="66" t="s">
        <v>33226</v>
      </c>
      <c r="E2888" s="66" t="s">
        <v>7633</v>
      </c>
      <c r="F2888" s="72">
        <v>1</v>
      </c>
      <c r="G2888" s="72">
        <v>3</v>
      </c>
      <c r="H2888" s="72">
        <v>2</v>
      </c>
      <c r="I2888" s="72">
        <v>6</v>
      </c>
      <c r="J2888" s="72">
        <v>1</v>
      </c>
      <c r="K2888" s="72">
        <v>5</v>
      </c>
      <c r="L2888" s="72">
        <v>38</v>
      </c>
    </row>
    <row r="2889" spans="4:12" x14ac:dyDescent="0.25">
      <c r="D2889" s="66" t="s">
        <v>33227</v>
      </c>
      <c r="E2889" s="66" t="s">
        <v>7634</v>
      </c>
      <c r="F2889" s="72">
        <v>1</v>
      </c>
      <c r="G2889" s="72">
        <v>3</v>
      </c>
      <c r="H2889" s="72">
        <v>2</v>
      </c>
      <c r="I2889" s="72">
        <v>6</v>
      </c>
      <c r="J2889" s="72">
        <v>1</v>
      </c>
      <c r="K2889" s="72">
        <v>5</v>
      </c>
      <c r="L2889" s="72">
        <v>39</v>
      </c>
    </row>
    <row r="2890" spans="4:12" x14ac:dyDescent="0.25">
      <c r="D2890" s="66" t="s">
        <v>33228</v>
      </c>
      <c r="E2890" s="66" t="s">
        <v>7635</v>
      </c>
      <c r="F2890" s="72">
        <v>1</v>
      </c>
      <c r="G2890" s="72">
        <v>3</v>
      </c>
      <c r="H2890" s="72">
        <v>2</v>
      </c>
      <c r="I2890" s="72">
        <v>6</v>
      </c>
      <c r="J2890" s="72">
        <v>1</v>
      </c>
      <c r="K2890" s="72">
        <v>5</v>
      </c>
      <c r="L2890" s="72">
        <v>40</v>
      </c>
    </row>
    <row r="2891" spans="4:12" x14ac:dyDescent="0.25">
      <c r="D2891" s="66" t="s">
        <v>33229</v>
      </c>
      <c r="E2891" s="66" t="s">
        <v>7636</v>
      </c>
      <c r="F2891" s="72">
        <v>1</v>
      </c>
      <c r="G2891" s="72">
        <v>3</v>
      </c>
      <c r="H2891" s="72">
        <v>2</v>
      </c>
      <c r="I2891" s="72">
        <v>6</v>
      </c>
      <c r="J2891" s="72">
        <v>1</v>
      </c>
      <c r="K2891" s="72">
        <v>5</v>
      </c>
      <c r="L2891" s="72">
        <v>41</v>
      </c>
    </row>
    <row r="2892" spans="4:12" x14ac:dyDescent="0.25">
      <c r="D2892" s="66" t="s">
        <v>33230</v>
      </c>
      <c r="E2892" s="66" t="s">
        <v>7637</v>
      </c>
      <c r="F2892" s="72">
        <v>1</v>
      </c>
      <c r="G2892" s="72">
        <v>3</v>
      </c>
      <c r="H2892" s="72">
        <v>2</v>
      </c>
      <c r="I2892" s="72">
        <v>6</v>
      </c>
      <c r="J2892" s="72">
        <v>1</v>
      </c>
      <c r="K2892" s="72">
        <v>5</v>
      </c>
      <c r="L2892" s="72">
        <v>42</v>
      </c>
    </row>
    <row r="2893" spans="4:12" x14ac:dyDescent="0.25">
      <c r="D2893" s="66" t="s">
        <v>33231</v>
      </c>
      <c r="E2893" s="66" t="s">
        <v>7638</v>
      </c>
      <c r="F2893" s="72">
        <v>1</v>
      </c>
      <c r="G2893" s="72">
        <v>3</v>
      </c>
      <c r="H2893" s="72">
        <v>2</v>
      </c>
      <c r="I2893" s="72">
        <v>6</v>
      </c>
      <c r="J2893" s="72">
        <v>1</v>
      </c>
      <c r="K2893" s="72">
        <v>5</v>
      </c>
      <c r="L2893" s="72">
        <v>43</v>
      </c>
    </row>
    <row r="2894" spans="4:12" x14ac:dyDescent="0.25">
      <c r="D2894" s="66" t="s">
        <v>33232</v>
      </c>
      <c r="E2894" s="66" t="s">
        <v>7639</v>
      </c>
      <c r="F2894" s="72">
        <v>1</v>
      </c>
      <c r="G2894" s="72">
        <v>3</v>
      </c>
      <c r="H2894" s="72">
        <v>2</v>
      </c>
      <c r="I2894" s="72">
        <v>6</v>
      </c>
      <c r="J2894" s="72">
        <v>1</v>
      </c>
      <c r="K2894" s="72">
        <v>5</v>
      </c>
      <c r="L2894" s="72">
        <v>44</v>
      </c>
    </row>
    <row r="2895" spans="4:12" x14ac:dyDescent="0.25">
      <c r="D2895" s="66" t="s">
        <v>33233</v>
      </c>
      <c r="E2895" s="66" t="s">
        <v>7640</v>
      </c>
      <c r="F2895" s="72">
        <v>1</v>
      </c>
      <c r="G2895" s="72">
        <v>3</v>
      </c>
      <c r="H2895" s="72">
        <v>2</v>
      </c>
      <c r="I2895" s="72">
        <v>6</v>
      </c>
      <c r="J2895" s="72">
        <v>1</v>
      </c>
      <c r="K2895" s="72">
        <v>5</v>
      </c>
      <c r="L2895" s="72">
        <v>45</v>
      </c>
    </row>
    <row r="2896" spans="4:12" x14ac:dyDescent="0.25">
      <c r="D2896" s="66" t="s">
        <v>33234</v>
      </c>
      <c r="E2896" s="66" t="s">
        <v>7641</v>
      </c>
      <c r="F2896" s="72">
        <v>1</v>
      </c>
      <c r="G2896" s="72">
        <v>3</v>
      </c>
      <c r="H2896" s="72">
        <v>2</v>
      </c>
      <c r="I2896" s="72">
        <v>6</v>
      </c>
      <c r="J2896" s="72">
        <v>1</v>
      </c>
      <c r="K2896" s="72">
        <v>5</v>
      </c>
      <c r="L2896" s="72">
        <v>46</v>
      </c>
    </row>
    <row r="2897" spans="4:12" x14ac:dyDescent="0.25">
      <c r="D2897" s="66" t="s">
        <v>33235</v>
      </c>
      <c r="E2897" s="66" t="s">
        <v>7642</v>
      </c>
      <c r="F2897" s="72">
        <v>1</v>
      </c>
      <c r="G2897" s="72">
        <v>3</v>
      </c>
      <c r="H2897" s="72">
        <v>2</v>
      </c>
      <c r="I2897" s="72">
        <v>6</v>
      </c>
      <c r="J2897" s="72">
        <v>1</v>
      </c>
      <c r="K2897" s="72">
        <v>5</v>
      </c>
      <c r="L2897" s="72">
        <v>47</v>
      </c>
    </row>
    <row r="2898" spans="4:12" x14ac:dyDescent="0.25">
      <c r="D2898" s="66" t="s">
        <v>33236</v>
      </c>
      <c r="E2898" s="66" t="s">
        <v>7643</v>
      </c>
      <c r="F2898" s="72">
        <v>1</v>
      </c>
      <c r="G2898" s="72">
        <v>3</v>
      </c>
      <c r="H2898" s="72">
        <v>2</v>
      </c>
      <c r="I2898" s="72">
        <v>6</v>
      </c>
      <c r="J2898" s="72">
        <v>1</v>
      </c>
      <c r="K2898" s="72">
        <v>5</v>
      </c>
      <c r="L2898" s="72">
        <v>48</v>
      </c>
    </row>
    <row r="2899" spans="4:12" x14ac:dyDescent="0.25">
      <c r="D2899" s="66" t="s">
        <v>33237</v>
      </c>
      <c r="E2899" s="66" t="s">
        <v>7644</v>
      </c>
      <c r="F2899" s="72">
        <v>1</v>
      </c>
      <c r="G2899" s="72">
        <v>3</v>
      </c>
      <c r="H2899" s="72">
        <v>2</v>
      </c>
      <c r="I2899" s="72">
        <v>6</v>
      </c>
      <c r="J2899" s="72">
        <v>1</v>
      </c>
      <c r="K2899" s="72">
        <v>5</v>
      </c>
      <c r="L2899" s="72">
        <v>49</v>
      </c>
    </row>
    <row r="2900" spans="4:12" x14ac:dyDescent="0.25">
      <c r="D2900" s="66" t="s">
        <v>33238</v>
      </c>
      <c r="E2900" s="66" t="s">
        <v>7645</v>
      </c>
      <c r="F2900" s="72">
        <v>1</v>
      </c>
      <c r="G2900" s="72">
        <v>3</v>
      </c>
      <c r="H2900" s="72">
        <v>2</v>
      </c>
      <c r="I2900" s="72">
        <v>6</v>
      </c>
      <c r="J2900" s="72">
        <v>1</v>
      </c>
      <c r="K2900" s="72">
        <v>5</v>
      </c>
      <c r="L2900" s="72">
        <v>50</v>
      </c>
    </row>
    <row r="2901" spans="4:12" x14ac:dyDescent="0.25">
      <c r="D2901" s="66" t="s">
        <v>33239</v>
      </c>
      <c r="E2901" s="66" t="s">
        <v>7646</v>
      </c>
      <c r="F2901" s="72">
        <v>1</v>
      </c>
      <c r="G2901" s="72">
        <v>3</v>
      </c>
      <c r="H2901" s="72">
        <v>2</v>
      </c>
      <c r="I2901" s="72">
        <v>6</v>
      </c>
      <c r="J2901" s="72">
        <v>1</v>
      </c>
      <c r="K2901" s="72">
        <v>5</v>
      </c>
      <c r="L2901" s="72">
        <v>51</v>
      </c>
    </row>
    <row r="2902" spans="4:12" x14ac:dyDescent="0.25">
      <c r="D2902" s="66" t="s">
        <v>33240</v>
      </c>
      <c r="E2902" s="66" t="s">
        <v>7647</v>
      </c>
      <c r="F2902" s="72">
        <v>1</v>
      </c>
      <c r="G2902" s="72">
        <v>3</v>
      </c>
      <c r="H2902" s="72">
        <v>2</v>
      </c>
      <c r="I2902" s="72">
        <v>6</v>
      </c>
      <c r="J2902" s="72">
        <v>1</v>
      </c>
      <c r="K2902" s="72">
        <v>5</v>
      </c>
      <c r="L2902" s="72">
        <v>52</v>
      </c>
    </row>
    <row r="2903" spans="4:12" x14ac:dyDescent="0.25">
      <c r="D2903" s="66" t="s">
        <v>33241</v>
      </c>
      <c r="E2903" s="66" t="s">
        <v>7648</v>
      </c>
      <c r="F2903" s="72">
        <v>1</v>
      </c>
      <c r="G2903" s="72">
        <v>3</v>
      </c>
      <c r="H2903" s="72">
        <v>2</v>
      </c>
      <c r="I2903" s="72">
        <v>6</v>
      </c>
      <c r="J2903" s="72">
        <v>1</v>
      </c>
      <c r="K2903" s="72">
        <v>5</v>
      </c>
      <c r="L2903" s="72">
        <v>53</v>
      </c>
    </row>
    <row r="2904" spans="4:12" x14ac:dyDescent="0.25">
      <c r="D2904" s="66" t="s">
        <v>33242</v>
      </c>
      <c r="E2904" s="66" t="s">
        <v>7649</v>
      </c>
      <c r="F2904" s="72">
        <v>1</v>
      </c>
      <c r="G2904" s="72">
        <v>3</v>
      </c>
      <c r="H2904" s="72">
        <v>2</v>
      </c>
      <c r="I2904" s="72">
        <v>6</v>
      </c>
      <c r="J2904" s="72">
        <v>1</v>
      </c>
      <c r="K2904" s="72">
        <v>6</v>
      </c>
      <c r="L2904" s="72">
        <v>1</v>
      </c>
    </row>
    <row r="2905" spans="4:12" x14ac:dyDescent="0.25">
      <c r="D2905" s="66" t="s">
        <v>33243</v>
      </c>
      <c r="E2905" s="66" t="s">
        <v>7650</v>
      </c>
      <c r="F2905" s="72">
        <v>1</v>
      </c>
      <c r="G2905" s="72">
        <v>3</v>
      </c>
      <c r="H2905" s="72">
        <v>2</v>
      </c>
      <c r="I2905" s="72">
        <v>6</v>
      </c>
      <c r="J2905" s="72">
        <v>2</v>
      </c>
      <c r="K2905" s="72">
        <v>1</v>
      </c>
      <c r="L2905" s="72">
        <v>1</v>
      </c>
    </row>
    <row r="2906" spans="4:12" x14ac:dyDescent="0.25">
      <c r="D2906" s="66" t="s">
        <v>33244</v>
      </c>
      <c r="E2906" s="66" t="s">
        <v>7651</v>
      </c>
      <c r="F2906" s="72">
        <v>1</v>
      </c>
      <c r="G2906" s="72">
        <v>3</v>
      </c>
      <c r="H2906" s="72">
        <v>2</v>
      </c>
      <c r="I2906" s="72">
        <v>6</v>
      </c>
      <c r="J2906" s="72">
        <v>2</v>
      </c>
      <c r="K2906" s="72">
        <v>1</v>
      </c>
      <c r="L2906" s="72">
        <v>2</v>
      </c>
    </row>
    <row r="2907" spans="4:12" x14ac:dyDescent="0.25">
      <c r="D2907" s="66" t="s">
        <v>33245</v>
      </c>
      <c r="E2907" s="66" t="s">
        <v>7652</v>
      </c>
      <c r="F2907" s="72">
        <v>1</v>
      </c>
      <c r="G2907" s="72">
        <v>3</v>
      </c>
      <c r="H2907" s="72">
        <v>2</v>
      </c>
      <c r="I2907" s="72">
        <v>6</v>
      </c>
      <c r="J2907" s="72">
        <v>2</v>
      </c>
      <c r="K2907" s="72">
        <v>1</v>
      </c>
      <c r="L2907" s="72">
        <v>3</v>
      </c>
    </row>
    <row r="2908" spans="4:12" x14ac:dyDescent="0.25">
      <c r="D2908" s="66" t="s">
        <v>33246</v>
      </c>
      <c r="E2908" s="66" t="s">
        <v>7653</v>
      </c>
      <c r="F2908" s="72">
        <v>1</v>
      </c>
      <c r="G2908" s="72">
        <v>3</v>
      </c>
      <c r="H2908" s="72">
        <v>2</v>
      </c>
      <c r="I2908" s="72">
        <v>6</v>
      </c>
      <c r="J2908" s="72">
        <v>2</v>
      </c>
      <c r="K2908" s="72">
        <v>1</v>
      </c>
      <c r="L2908" s="72">
        <v>4</v>
      </c>
    </row>
    <row r="2909" spans="4:12" x14ac:dyDescent="0.25">
      <c r="D2909" s="66" t="s">
        <v>33247</v>
      </c>
      <c r="E2909" s="66" t="s">
        <v>7654</v>
      </c>
      <c r="F2909" s="72">
        <v>1</v>
      </c>
      <c r="G2909" s="72">
        <v>3</v>
      </c>
      <c r="H2909" s="72">
        <v>2</v>
      </c>
      <c r="I2909" s="72">
        <v>6</v>
      </c>
      <c r="J2909" s="72">
        <v>2</v>
      </c>
      <c r="K2909" s="72">
        <v>1</v>
      </c>
      <c r="L2909" s="72">
        <v>5</v>
      </c>
    </row>
    <row r="2910" spans="4:12" x14ac:dyDescent="0.25">
      <c r="D2910" s="66" t="s">
        <v>33248</v>
      </c>
      <c r="E2910" s="66" t="s">
        <v>940</v>
      </c>
      <c r="F2910" s="72">
        <v>1</v>
      </c>
      <c r="G2910" s="72">
        <v>3</v>
      </c>
      <c r="H2910" s="72">
        <v>2</v>
      </c>
      <c r="I2910" s="72">
        <v>6</v>
      </c>
      <c r="J2910" s="72">
        <v>2</v>
      </c>
      <c r="K2910" s="72">
        <v>1</v>
      </c>
      <c r="L2910" s="72">
        <v>6</v>
      </c>
    </row>
    <row r="2911" spans="4:12" x14ac:dyDescent="0.25">
      <c r="D2911" s="66" t="s">
        <v>33249</v>
      </c>
      <c r="E2911" s="66" t="s">
        <v>7655</v>
      </c>
      <c r="F2911" s="72">
        <v>1</v>
      </c>
      <c r="G2911" s="72">
        <v>3</v>
      </c>
      <c r="H2911" s="72">
        <v>2</v>
      </c>
      <c r="I2911" s="72">
        <v>6</v>
      </c>
      <c r="J2911" s="72">
        <v>2</v>
      </c>
      <c r="K2911" s="72">
        <v>1</v>
      </c>
      <c r="L2911" s="72">
        <v>7</v>
      </c>
    </row>
    <row r="2912" spans="4:12" x14ac:dyDescent="0.25">
      <c r="D2912" s="66" t="s">
        <v>33250</v>
      </c>
      <c r="E2912" s="66" t="s">
        <v>941</v>
      </c>
      <c r="F2912" s="72">
        <v>1</v>
      </c>
      <c r="G2912" s="72">
        <v>3</v>
      </c>
      <c r="H2912" s="72">
        <v>2</v>
      </c>
      <c r="I2912" s="72">
        <v>6</v>
      </c>
      <c r="J2912" s="72">
        <v>2</v>
      </c>
      <c r="K2912" s="72">
        <v>1</v>
      </c>
      <c r="L2912" s="72">
        <v>8</v>
      </c>
    </row>
    <row r="2913" spans="4:12" x14ac:dyDescent="0.25">
      <c r="D2913" s="66" t="s">
        <v>33251</v>
      </c>
      <c r="E2913" s="66" t="s">
        <v>942</v>
      </c>
      <c r="F2913" s="72">
        <v>1</v>
      </c>
      <c r="G2913" s="72">
        <v>3</v>
      </c>
      <c r="H2913" s="72">
        <v>2</v>
      </c>
      <c r="I2913" s="72">
        <v>6</v>
      </c>
      <c r="J2913" s="72">
        <v>2</v>
      </c>
      <c r="K2913" s="72">
        <v>1</v>
      </c>
      <c r="L2913" s="72">
        <v>9</v>
      </c>
    </row>
    <row r="2914" spans="4:12" x14ac:dyDescent="0.25">
      <c r="D2914" s="66" t="s">
        <v>33252</v>
      </c>
      <c r="E2914" s="66" t="s">
        <v>943</v>
      </c>
      <c r="F2914" s="72">
        <v>1</v>
      </c>
      <c r="G2914" s="72">
        <v>3</v>
      </c>
      <c r="H2914" s="72">
        <v>2</v>
      </c>
      <c r="I2914" s="72">
        <v>6</v>
      </c>
      <c r="J2914" s="72">
        <v>2</v>
      </c>
      <c r="K2914" s="72">
        <v>1</v>
      </c>
      <c r="L2914" s="72">
        <v>10</v>
      </c>
    </row>
    <row r="2915" spans="4:12" x14ac:dyDescent="0.25">
      <c r="D2915" s="66" t="s">
        <v>33253</v>
      </c>
      <c r="E2915" s="66" t="s">
        <v>7656</v>
      </c>
      <c r="F2915" s="72">
        <v>1</v>
      </c>
      <c r="G2915" s="72">
        <v>3</v>
      </c>
      <c r="H2915" s="72">
        <v>2</v>
      </c>
      <c r="I2915" s="72">
        <v>6</v>
      </c>
      <c r="J2915" s="72">
        <v>2</v>
      </c>
      <c r="K2915" s="72">
        <v>1</v>
      </c>
      <c r="L2915" s="72">
        <v>11</v>
      </c>
    </row>
    <row r="2916" spans="4:12" x14ac:dyDescent="0.25">
      <c r="D2916" s="66" t="s">
        <v>33254</v>
      </c>
      <c r="E2916" s="66" t="s">
        <v>944</v>
      </c>
      <c r="F2916" s="72">
        <v>1</v>
      </c>
      <c r="G2916" s="72">
        <v>3</v>
      </c>
      <c r="H2916" s="72">
        <v>2</v>
      </c>
      <c r="I2916" s="72">
        <v>6</v>
      </c>
      <c r="J2916" s="72">
        <v>2</v>
      </c>
      <c r="K2916" s="72">
        <v>1</v>
      </c>
      <c r="L2916" s="72">
        <v>12</v>
      </c>
    </row>
    <row r="2917" spans="4:12" x14ac:dyDescent="0.25">
      <c r="D2917" s="66" t="s">
        <v>33255</v>
      </c>
      <c r="E2917" s="66" t="s">
        <v>7657</v>
      </c>
      <c r="F2917" s="72">
        <v>1</v>
      </c>
      <c r="G2917" s="72">
        <v>3</v>
      </c>
      <c r="H2917" s="72">
        <v>2</v>
      </c>
      <c r="I2917" s="72">
        <v>6</v>
      </c>
      <c r="J2917" s="72">
        <v>2</v>
      </c>
      <c r="K2917" s="72">
        <v>1</v>
      </c>
      <c r="L2917" s="72">
        <v>13</v>
      </c>
    </row>
    <row r="2918" spans="4:12" x14ac:dyDescent="0.25">
      <c r="D2918" s="66" t="s">
        <v>33256</v>
      </c>
      <c r="E2918" s="66" t="s">
        <v>7658</v>
      </c>
      <c r="F2918" s="72">
        <v>1</v>
      </c>
      <c r="G2918" s="72">
        <v>3</v>
      </c>
      <c r="H2918" s="72">
        <v>2</v>
      </c>
      <c r="I2918" s="72">
        <v>6</v>
      </c>
      <c r="J2918" s="72">
        <v>2</v>
      </c>
      <c r="K2918" s="72">
        <v>1</v>
      </c>
      <c r="L2918" s="72">
        <v>14</v>
      </c>
    </row>
    <row r="2919" spans="4:12" x14ac:dyDescent="0.25">
      <c r="D2919" s="66" t="s">
        <v>33257</v>
      </c>
      <c r="E2919" s="66" t="s">
        <v>7659</v>
      </c>
      <c r="F2919" s="72">
        <v>1</v>
      </c>
      <c r="G2919" s="72">
        <v>3</v>
      </c>
      <c r="H2919" s="72">
        <v>2</v>
      </c>
      <c r="I2919" s="72">
        <v>6</v>
      </c>
      <c r="J2919" s="72">
        <v>2</v>
      </c>
      <c r="K2919" s="72">
        <v>1</v>
      </c>
      <c r="L2919" s="72">
        <v>15</v>
      </c>
    </row>
    <row r="2920" spans="4:12" x14ac:dyDescent="0.25">
      <c r="D2920" s="66" t="s">
        <v>33258</v>
      </c>
      <c r="E2920" s="66" t="s">
        <v>7660</v>
      </c>
      <c r="F2920" s="72">
        <v>1</v>
      </c>
      <c r="G2920" s="72">
        <v>3</v>
      </c>
      <c r="H2920" s="72">
        <v>2</v>
      </c>
      <c r="I2920" s="72">
        <v>6</v>
      </c>
      <c r="J2920" s="72">
        <v>2</v>
      </c>
      <c r="K2920" s="72">
        <v>1</v>
      </c>
      <c r="L2920" s="72">
        <v>16</v>
      </c>
    </row>
    <row r="2921" spans="4:12" x14ac:dyDescent="0.25">
      <c r="D2921" s="66" t="s">
        <v>33259</v>
      </c>
      <c r="E2921" s="66" t="s">
        <v>7661</v>
      </c>
      <c r="F2921" s="72">
        <v>1</v>
      </c>
      <c r="G2921" s="72">
        <v>3</v>
      </c>
      <c r="H2921" s="72">
        <v>2</v>
      </c>
      <c r="I2921" s="72">
        <v>6</v>
      </c>
      <c r="J2921" s="72">
        <v>2</v>
      </c>
      <c r="K2921" s="72">
        <v>1</v>
      </c>
      <c r="L2921" s="72">
        <v>17</v>
      </c>
    </row>
    <row r="2922" spans="4:12" x14ac:dyDescent="0.25">
      <c r="D2922" s="66" t="s">
        <v>33260</v>
      </c>
      <c r="E2922" s="66" t="s">
        <v>7662</v>
      </c>
      <c r="F2922" s="72">
        <v>1</v>
      </c>
      <c r="G2922" s="72">
        <v>3</v>
      </c>
      <c r="H2922" s="72">
        <v>2</v>
      </c>
      <c r="I2922" s="72">
        <v>6</v>
      </c>
      <c r="J2922" s="72">
        <v>2</v>
      </c>
      <c r="K2922" s="72">
        <v>1</v>
      </c>
      <c r="L2922" s="72">
        <v>18</v>
      </c>
    </row>
    <row r="2923" spans="4:12" x14ac:dyDescent="0.25">
      <c r="D2923" s="66" t="s">
        <v>33261</v>
      </c>
      <c r="E2923" s="66" t="s">
        <v>7663</v>
      </c>
      <c r="F2923" s="72">
        <v>1</v>
      </c>
      <c r="G2923" s="72">
        <v>3</v>
      </c>
      <c r="H2923" s="72">
        <v>2</v>
      </c>
      <c r="I2923" s="72">
        <v>6</v>
      </c>
      <c r="J2923" s="72">
        <v>2</v>
      </c>
      <c r="K2923" s="72">
        <v>1</v>
      </c>
      <c r="L2923" s="72">
        <v>19</v>
      </c>
    </row>
    <row r="2924" spans="4:12" x14ac:dyDescent="0.25">
      <c r="D2924" s="66" t="s">
        <v>33262</v>
      </c>
      <c r="E2924" s="66" t="s">
        <v>7664</v>
      </c>
      <c r="F2924" s="72">
        <v>1</v>
      </c>
      <c r="G2924" s="72">
        <v>3</v>
      </c>
      <c r="H2924" s="72">
        <v>2</v>
      </c>
      <c r="I2924" s="72">
        <v>6</v>
      </c>
      <c r="J2924" s="72">
        <v>2</v>
      </c>
      <c r="K2924" s="72">
        <v>1</v>
      </c>
      <c r="L2924" s="72">
        <v>20</v>
      </c>
    </row>
    <row r="2925" spans="4:12" x14ac:dyDescent="0.25">
      <c r="D2925" s="66" t="s">
        <v>33263</v>
      </c>
      <c r="E2925" s="66" t="s">
        <v>7665</v>
      </c>
      <c r="F2925" s="72">
        <v>1</v>
      </c>
      <c r="G2925" s="72">
        <v>3</v>
      </c>
      <c r="H2925" s="72">
        <v>2</v>
      </c>
      <c r="I2925" s="72">
        <v>6</v>
      </c>
      <c r="J2925" s="72">
        <v>2</v>
      </c>
      <c r="K2925" s="72">
        <v>1</v>
      </c>
      <c r="L2925" s="72">
        <v>21</v>
      </c>
    </row>
    <row r="2926" spans="4:12" x14ac:dyDescent="0.25">
      <c r="D2926" s="66" t="s">
        <v>33264</v>
      </c>
      <c r="E2926" s="66" t="s">
        <v>7666</v>
      </c>
      <c r="F2926" s="72">
        <v>1</v>
      </c>
      <c r="G2926" s="72">
        <v>3</v>
      </c>
      <c r="H2926" s="72">
        <v>2</v>
      </c>
      <c r="I2926" s="72">
        <v>6</v>
      </c>
      <c r="J2926" s="72">
        <v>2</v>
      </c>
      <c r="K2926" s="72">
        <v>1</v>
      </c>
      <c r="L2926" s="72">
        <v>22</v>
      </c>
    </row>
    <row r="2927" spans="4:12" x14ac:dyDescent="0.25">
      <c r="D2927" s="66" t="s">
        <v>33265</v>
      </c>
      <c r="E2927" s="66" t="s">
        <v>7667</v>
      </c>
      <c r="F2927" s="72">
        <v>1</v>
      </c>
      <c r="G2927" s="72">
        <v>3</v>
      </c>
      <c r="H2927" s="72">
        <v>2</v>
      </c>
      <c r="I2927" s="72">
        <v>6</v>
      </c>
      <c r="J2927" s="72">
        <v>2</v>
      </c>
      <c r="K2927" s="72">
        <v>2</v>
      </c>
      <c r="L2927" s="72">
        <v>1</v>
      </c>
    </row>
    <row r="2928" spans="4:12" x14ac:dyDescent="0.25">
      <c r="D2928" s="66" t="s">
        <v>33266</v>
      </c>
      <c r="E2928" s="66" t="s">
        <v>7668</v>
      </c>
      <c r="F2928" s="72">
        <v>1</v>
      </c>
      <c r="G2928" s="72">
        <v>3</v>
      </c>
      <c r="H2928" s="72">
        <v>2</v>
      </c>
      <c r="I2928" s="72">
        <v>6</v>
      </c>
      <c r="J2928" s="72">
        <v>2</v>
      </c>
      <c r="K2928" s="72">
        <v>2</v>
      </c>
      <c r="L2928" s="72">
        <v>2</v>
      </c>
    </row>
    <row r="2929" spans="4:12" x14ac:dyDescent="0.25">
      <c r="D2929" s="66" t="s">
        <v>33267</v>
      </c>
      <c r="E2929" s="66" t="s">
        <v>7669</v>
      </c>
      <c r="F2929" s="72">
        <v>1</v>
      </c>
      <c r="G2929" s="72">
        <v>3</v>
      </c>
      <c r="H2929" s="72">
        <v>2</v>
      </c>
      <c r="I2929" s="72">
        <v>6</v>
      </c>
      <c r="J2929" s="72">
        <v>2</v>
      </c>
      <c r="K2929" s="72">
        <v>2</v>
      </c>
      <c r="L2929" s="72">
        <v>3</v>
      </c>
    </row>
    <row r="2930" spans="4:12" x14ac:dyDescent="0.25">
      <c r="D2930" s="66" t="s">
        <v>33268</v>
      </c>
      <c r="E2930" s="66" t="s">
        <v>7670</v>
      </c>
      <c r="F2930" s="72">
        <v>1</v>
      </c>
      <c r="G2930" s="72">
        <v>3</v>
      </c>
      <c r="H2930" s="72">
        <v>2</v>
      </c>
      <c r="I2930" s="72">
        <v>6</v>
      </c>
      <c r="J2930" s="72">
        <v>2</v>
      </c>
      <c r="K2930" s="72">
        <v>2</v>
      </c>
      <c r="L2930" s="72">
        <v>4</v>
      </c>
    </row>
    <row r="2931" spans="4:12" x14ac:dyDescent="0.25">
      <c r="D2931" s="66" t="s">
        <v>33269</v>
      </c>
      <c r="E2931" s="66" t="s">
        <v>7671</v>
      </c>
      <c r="F2931" s="72">
        <v>1</v>
      </c>
      <c r="G2931" s="72">
        <v>3</v>
      </c>
      <c r="H2931" s="72">
        <v>2</v>
      </c>
      <c r="I2931" s="72">
        <v>6</v>
      </c>
      <c r="J2931" s="72">
        <v>2</v>
      </c>
      <c r="K2931" s="72">
        <v>3</v>
      </c>
      <c r="L2931" s="72">
        <v>1</v>
      </c>
    </row>
    <row r="2932" spans="4:12" x14ac:dyDescent="0.25">
      <c r="D2932" s="66" t="s">
        <v>33270</v>
      </c>
      <c r="E2932" s="66" t="s">
        <v>7672</v>
      </c>
      <c r="F2932" s="72">
        <v>1</v>
      </c>
      <c r="G2932" s="72">
        <v>3</v>
      </c>
      <c r="H2932" s="72">
        <v>2</v>
      </c>
      <c r="I2932" s="72">
        <v>6</v>
      </c>
      <c r="J2932" s="72">
        <v>2</v>
      </c>
      <c r="K2932" s="72">
        <v>3</v>
      </c>
      <c r="L2932" s="72">
        <v>2</v>
      </c>
    </row>
    <row r="2933" spans="4:12" x14ac:dyDescent="0.25">
      <c r="D2933" s="66" t="s">
        <v>33271</v>
      </c>
      <c r="E2933" s="66" t="s">
        <v>7673</v>
      </c>
      <c r="F2933" s="72">
        <v>1</v>
      </c>
      <c r="G2933" s="72">
        <v>3</v>
      </c>
      <c r="H2933" s="72">
        <v>2</v>
      </c>
      <c r="I2933" s="72">
        <v>6</v>
      </c>
      <c r="J2933" s="72">
        <v>2</v>
      </c>
      <c r="K2933" s="72">
        <v>3</v>
      </c>
      <c r="L2933" s="72">
        <v>3</v>
      </c>
    </row>
    <row r="2934" spans="4:12" x14ac:dyDescent="0.25">
      <c r="D2934" s="66" t="s">
        <v>33272</v>
      </c>
      <c r="E2934" s="66" t="s">
        <v>7674</v>
      </c>
      <c r="F2934" s="72">
        <v>1</v>
      </c>
      <c r="G2934" s="72">
        <v>3</v>
      </c>
      <c r="H2934" s="72">
        <v>2</v>
      </c>
      <c r="I2934" s="72">
        <v>6</v>
      </c>
      <c r="J2934" s="72">
        <v>2</v>
      </c>
      <c r="K2934" s="72">
        <v>3</v>
      </c>
      <c r="L2934" s="72">
        <v>4</v>
      </c>
    </row>
    <row r="2935" spans="4:12" x14ac:dyDescent="0.25">
      <c r="D2935" s="66" t="s">
        <v>33273</v>
      </c>
      <c r="E2935" s="66" t="s">
        <v>7675</v>
      </c>
      <c r="F2935" s="72">
        <v>1</v>
      </c>
      <c r="G2935" s="72">
        <v>3</v>
      </c>
      <c r="H2935" s="72">
        <v>2</v>
      </c>
      <c r="I2935" s="72">
        <v>6</v>
      </c>
      <c r="J2935" s="72">
        <v>2</v>
      </c>
      <c r="K2935" s="72">
        <v>3</v>
      </c>
      <c r="L2935" s="72">
        <v>5</v>
      </c>
    </row>
    <row r="2936" spans="4:12" x14ac:dyDescent="0.25">
      <c r="D2936" s="66" t="s">
        <v>33274</v>
      </c>
      <c r="E2936" s="66" t="s">
        <v>7676</v>
      </c>
      <c r="F2936" s="72">
        <v>1</v>
      </c>
      <c r="G2936" s="72">
        <v>3</v>
      </c>
      <c r="H2936" s="72">
        <v>2</v>
      </c>
      <c r="I2936" s="72">
        <v>6</v>
      </c>
      <c r="J2936" s="72">
        <v>2</v>
      </c>
      <c r="K2936" s="72">
        <v>4</v>
      </c>
      <c r="L2936" s="72">
        <v>1</v>
      </c>
    </row>
    <row r="2937" spans="4:12" x14ac:dyDescent="0.25">
      <c r="D2937" s="66" t="s">
        <v>33275</v>
      </c>
      <c r="E2937" s="66" t="s">
        <v>7677</v>
      </c>
      <c r="F2937" s="72">
        <v>1</v>
      </c>
      <c r="G2937" s="72">
        <v>3</v>
      </c>
      <c r="H2937" s="72">
        <v>2</v>
      </c>
      <c r="I2937" s="72">
        <v>6</v>
      </c>
      <c r="J2937" s="72">
        <v>2</v>
      </c>
      <c r="K2937" s="72">
        <v>4</v>
      </c>
      <c r="L2937" s="72">
        <v>2</v>
      </c>
    </row>
    <row r="2938" spans="4:12" x14ac:dyDescent="0.25">
      <c r="D2938" s="66" t="s">
        <v>33276</v>
      </c>
      <c r="E2938" s="66" t="s">
        <v>7678</v>
      </c>
      <c r="F2938" s="72">
        <v>1</v>
      </c>
      <c r="G2938" s="72">
        <v>3</v>
      </c>
      <c r="H2938" s="72">
        <v>2</v>
      </c>
      <c r="I2938" s="72">
        <v>6</v>
      </c>
      <c r="J2938" s="72">
        <v>2</v>
      </c>
      <c r="K2938" s="72">
        <v>4</v>
      </c>
      <c r="L2938" s="72">
        <v>3</v>
      </c>
    </row>
    <row r="2939" spans="4:12" x14ac:dyDescent="0.25">
      <c r="D2939" s="66" t="s">
        <v>33277</v>
      </c>
      <c r="E2939" s="66" t="s">
        <v>7679</v>
      </c>
      <c r="F2939" s="72">
        <v>1</v>
      </c>
      <c r="G2939" s="72">
        <v>3</v>
      </c>
      <c r="H2939" s="72">
        <v>2</v>
      </c>
      <c r="I2939" s="72">
        <v>6</v>
      </c>
      <c r="J2939" s="72">
        <v>2</v>
      </c>
      <c r="K2939" s="72">
        <v>4</v>
      </c>
      <c r="L2939" s="72">
        <v>4</v>
      </c>
    </row>
    <row r="2940" spans="4:12" x14ac:dyDescent="0.25">
      <c r="D2940" s="66" t="s">
        <v>33278</v>
      </c>
      <c r="E2940" s="66" t="s">
        <v>7680</v>
      </c>
      <c r="F2940" s="72">
        <v>1</v>
      </c>
      <c r="G2940" s="72">
        <v>3</v>
      </c>
      <c r="H2940" s="72">
        <v>2</v>
      </c>
      <c r="I2940" s="72">
        <v>6</v>
      </c>
      <c r="J2940" s="72">
        <v>2</v>
      </c>
      <c r="K2940" s="72">
        <v>5</v>
      </c>
      <c r="L2940" s="72">
        <v>1</v>
      </c>
    </row>
    <row r="2941" spans="4:12" x14ac:dyDescent="0.25">
      <c r="D2941" s="66" t="s">
        <v>33279</v>
      </c>
      <c r="E2941" s="66" t="s">
        <v>7681</v>
      </c>
      <c r="F2941" s="72">
        <v>1</v>
      </c>
      <c r="G2941" s="72">
        <v>3</v>
      </c>
      <c r="H2941" s="72">
        <v>2</v>
      </c>
      <c r="I2941" s="72">
        <v>6</v>
      </c>
      <c r="J2941" s="72">
        <v>2</v>
      </c>
      <c r="K2941" s="72">
        <v>5</v>
      </c>
      <c r="L2941" s="72">
        <v>2</v>
      </c>
    </row>
    <row r="2942" spans="4:12" x14ac:dyDescent="0.25">
      <c r="D2942" s="66" t="s">
        <v>33280</v>
      </c>
      <c r="E2942" s="66" t="s">
        <v>7682</v>
      </c>
      <c r="F2942" s="72">
        <v>1</v>
      </c>
      <c r="G2942" s="72">
        <v>3</v>
      </c>
      <c r="H2942" s="72">
        <v>2</v>
      </c>
      <c r="I2942" s="72">
        <v>6</v>
      </c>
      <c r="J2942" s="72">
        <v>2</v>
      </c>
      <c r="K2942" s="72">
        <v>5</v>
      </c>
      <c r="L2942" s="72">
        <v>3</v>
      </c>
    </row>
    <row r="2943" spans="4:12" x14ac:dyDescent="0.25">
      <c r="D2943" s="66" t="s">
        <v>33281</v>
      </c>
      <c r="E2943" s="66" t="s">
        <v>7683</v>
      </c>
      <c r="F2943" s="72">
        <v>1</v>
      </c>
      <c r="G2943" s="72">
        <v>3</v>
      </c>
      <c r="H2943" s="72">
        <v>2</v>
      </c>
      <c r="I2943" s="72">
        <v>6</v>
      </c>
      <c r="J2943" s="72">
        <v>2</v>
      </c>
      <c r="K2943" s="72">
        <v>5</v>
      </c>
      <c r="L2943" s="72">
        <v>4</v>
      </c>
    </row>
    <row r="2944" spans="4:12" x14ac:dyDescent="0.25">
      <c r="D2944" s="66" t="s">
        <v>33282</v>
      </c>
      <c r="E2944" s="66" t="s">
        <v>945</v>
      </c>
      <c r="F2944" s="72">
        <v>1</v>
      </c>
      <c r="G2944" s="72">
        <v>3</v>
      </c>
      <c r="H2944" s="72">
        <v>2</v>
      </c>
      <c r="I2944" s="72">
        <v>6</v>
      </c>
      <c r="J2944" s="72">
        <v>2</v>
      </c>
      <c r="K2944" s="72">
        <v>6</v>
      </c>
      <c r="L2944" s="72">
        <v>1</v>
      </c>
    </row>
    <row r="2945" spans="4:12" x14ac:dyDescent="0.25">
      <c r="D2945" s="66" t="s">
        <v>33283</v>
      </c>
      <c r="E2945" s="66" t="s">
        <v>946</v>
      </c>
      <c r="F2945" s="72">
        <v>1</v>
      </c>
      <c r="G2945" s="72">
        <v>3</v>
      </c>
      <c r="H2945" s="72">
        <v>2</v>
      </c>
      <c r="I2945" s="72">
        <v>6</v>
      </c>
      <c r="J2945" s="72">
        <v>2</v>
      </c>
      <c r="K2945" s="72">
        <v>6</v>
      </c>
      <c r="L2945" s="72">
        <v>2</v>
      </c>
    </row>
    <row r="2946" spans="4:12" x14ac:dyDescent="0.25">
      <c r="D2946" s="66" t="s">
        <v>33284</v>
      </c>
      <c r="E2946" s="66" t="s">
        <v>7684</v>
      </c>
      <c r="F2946" s="72">
        <v>1</v>
      </c>
      <c r="G2946" s="72">
        <v>3</v>
      </c>
      <c r="H2946" s="72">
        <v>2</v>
      </c>
      <c r="I2946" s="72">
        <v>6</v>
      </c>
      <c r="J2946" s="72">
        <v>2</v>
      </c>
      <c r="K2946" s="72">
        <v>6</v>
      </c>
      <c r="L2946" s="72">
        <v>3</v>
      </c>
    </row>
    <row r="2947" spans="4:12" x14ac:dyDescent="0.25">
      <c r="D2947" s="66" t="s">
        <v>33285</v>
      </c>
      <c r="E2947" s="66" t="s">
        <v>7685</v>
      </c>
      <c r="F2947" s="72">
        <v>1</v>
      </c>
      <c r="G2947" s="72">
        <v>3</v>
      </c>
      <c r="H2947" s="72">
        <v>2</v>
      </c>
      <c r="I2947" s="72">
        <v>6</v>
      </c>
      <c r="J2947" s="72">
        <v>2</v>
      </c>
      <c r="K2947" s="72">
        <v>6</v>
      </c>
      <c r="L2947" s="72">
        <v>4</v>
      </c>
    </row>
    <row r="2948" spans="4:12" x14ac:dyDescent="0.25">
      <c r="D2948" s="66" t="s">
        <v>33286</v>
      </c>
      <c r="E2948" s="66" t="s">
        <v>7686</v>
      </c>
      <c r="F2948" s="72">
        <v>1</v>
      </c>
      <c r="G2948" s="72">
        <v>3</v>
      </c>
      <c r="H2948" s="72">
        <v>2</v>
      </c>
      <c r="I2948" s="72">
        <v>6</v>
      </c>
      <c r="J2948" s="72">
        <v>2</v>
      </c>
      <c r="K2948" s="72">
        <v>6</v>
      </c>
      <c r="L2948" s="72">
        <v>5</v>
      </c>
    </row>
    <row r="2949" spans="4:12" x14ac:dyDescent="0.25">
      <c r="D2949" s="66" t="s">
        <v>33287</v>
      </c>
      <c r="E2949" s="66" t="s">
        <v>7687</v>
      </c>
      <c r="F2949" s="72">
        <v>1</v>
      </c>
      <c r="G2949" s="72">
        <v>3</v>
      </c>
      <c r="H2949" s="72">
        <v>2</v>
      </c>
      <c r="I2949" s="72">
        <v>6</v>
      </c>
      <c r="J2949" s="72">
        <v>2</v>
      </c>
      <c r="K2949" s="72">
        <v>6</v>
      </c>
      <c r="L2949" s="72">
        <v>6</v>
      </c>
    </row>
    <row r="2950" spans="4:12" x14ac:dyDescent="0.25">
      <c r="D2950" s="66" t="s">
        <v>33288</v>
      </c>
      <c r="E2950" s="66" t="s">
        <v>7688</v>
      </c>
      <c r="F2950" s="72">
        <v>1</v>
      </c>
      <c r="G2950" s="72">
        <v>3</v>
      </c>
      <c r="H2950" s="72">
        <v>2</v>
      </c>
      <c r="I2950" s="72">
        <v>6</v>
      </c>
      <c r="J2950" s="72">
        <v>2</v>
      </c>
      <c r="K2950" s="72">
        <v>6</v>
      </c>
      <c r="L2950" s="72">
        <v>7</v>
      </c>
    </row>
    <row r="2951" spans="4:12" x14ac:dyDescent="0.25">
      <c r="D2951" s="66" t="s">
        <v>33289</v>
      </c>
      <c r="E2951" s="66" t="s">
        <v>947</v>
      </c>
      <c r="F2951" s="72">
        <v>1</v>
      </c>
      <c r="G2951" s="72">
        <v>3</v>
      </c>
      <c r="H2951" s="72">
        <v>2</v>
      </c>
      <c r="I2951" s="72">
        <v>6</v>
      </c>
      <c r="J2951" s="72">
        <v>2</v>
      </c>
      <c r="K2951" s="72">
        <v>7</v>
      </c>
      <c r="L2951" s="72">
        <v>1</v>
      </c>
    </row>
    <row r="2952" spans="4:12" x14ac:dyDescent="0.25">
      <c r="D2952" s="66" t="s">
        <v>33290</v>
      </c>
      <c r="E2952" s="66" t="s">
        <v>7689</v>
      </c>
      <c r="F2952" s="72">
        <v>1</v>
      </c>
      <c r="G2952" s="72">
        <v>3</v>
      </c>
      <c r="H2952" s="72">
        <v>2</v>
      </c>
      <c r="I2952" s="72">
        <v>6</v>
      </c>
      <c r="J2952" s="72">
        <v>2</v>
      </c>
      <c r="K2952" s="72">
        <v>7</v>
      </c>
      <c r="L2952" s="72">
        <v>2</v>
      </c>
    </row>
    <row r="2953" spans="4:12" x14ac:dyDescent="0.25">
      <c r="D2953" s="66" t="s">
        <v>33291</v>
      </c>
      <c r="E2953" s="66" t="s">
        <v>948</v>
      </c>
      <c r="F2953" s="72">
        <v>1</v>
      </c>
      <c r="G2953" s="72">
        <v>3</v>
      </c>
      <c r="H2953" s="72">
        <v>2</v>
      </c>
      <c r="I2953" s="72">
        <v>6</v>
      </c>
      <c r="J2953" s="72">
        <v>2</v>
      </c>
      <c r="K2953" s="72">
        <v>7</v>
      </c>
      <c r="L2953" s="72">
        <v>3</v>
      </c>
    </row>
    <row r="2954" spans="4:12" x14ac:dyDescent="0.25">
      <c r="D2954" s="66" t="s">
        <v>33292</v>
      </c>
      <c r="E2954" s="66" t="s">
        <v>7690</v>
      </c>
      <c r="F2954" s="72">
        <v>1</v>
      </c>
      <c r="G2954" s="72">
        <v>3</v>
      </c>
      <c r="H2954" s="72">
        <v>2</v>
      </c>
      <c r="I2954" s="72">
        <v>6</v>
      </c>
      <c r="J2954" s="72">
        <v>2</v>
      </c>
      <c r="K2954" s="72">
        <v>7</v>
      </c>
      <c r="L2954" s="72">
        <v>4</v>
      </c>
    </row>
    <row r="2955" spans="4:12" x14ac:dyDescent="0.25">
      <c r="D2955" s="66" t="s">
        <v>33293</v>
      </c>
      <c r="E2955" s="66" t="s">
        <v>7691</v>
      </c>
      <c r="F2955" s="72">
        <v>1</v>
      </c>
      <c r="G2955" s="72">
        <v>3</v>
      </c>
      <c r="H2955" s="72">
        <v>2</v>
      </c>
      <c r="I2955" s="72">
        <v>6</v>
      </c>
      <c r="J2955" s="72">
        <v>2</v>
      </c>
      <c r="K2955" s="72">
        <v>7</v>
      </c>
      <c r="L2955" s="72">
        <v>5</v>
      </c>
    </row>
    <row r="2956" spans="4:12" x14ac:dyDescent="0.25">
      <c r="D2956" s="66" t="s">
        <v>33294</v>
      </c>
      <c r="E2956" s="66" t="s">
        <v>7692</v>
      </c>
      <c r="F2956" s="72">
        <v>1</v>
      </c>
      <c r="G2956" s="72">
        <v>3</v>
      </c>
      <c r="H2956" s="72">
        <v>2</v>
      </c>
      <c r="I2956" s="72">
        <v>6</v>
      </c>
      <c r="J2956" s="72">
        <v>2</v>
      </c>
      <c r="K2956" s="72">
        <v>7</v>
      </c>
      <c r="L2956" s="72">
        <v>6</v>
      </c>
    </row>
    <row r="2957" spans="4:12" x14ac:dyDescent="0.25">
      <c r="D2957" s="66" t="s">
        <v>33295</v>
      </c>
      <c r="E2957" s="66" t="s">
        <v>7693</v>
      </c>
      <c r="F2957" s="72">
        <v>1</v>
      </c>
      <c r="G2957" s="72">
        <v>3</v>
      </c>
      <c r="H2957" s="72">
        <v>2</v>
      </c>
      <c r="I2957" s="72">
        <v>6</v>
      </c>
      <c r="J2957" s="72">
        <v>2</v>
      </c>
      <c r="K2957" s="72">
        <v>7</v>
      </c>
      <c r="L2957" s="72">
        <v>7</v>
      </c>
    </row>
    <row r="2958" spans="4:12" x14ac:dyDescent="0.25">
      <c r="D2958" s="66" t="s">
        <v>33296</v>
      </c>
      <c r="E2958" s="66" t="s">
        <v>7694</v>
      </c>
      <c r="F2958" s="72">
        <v>1</v>
      </c>
      <c r="G2958" s="72">
        <v>3</v>
      </c>
      <c r="H2958" s="72">
        <v>2</v>
      </c>
      <c r="I2958" s="72">
        <v>6</v>
      </c>
      <c r="J2958" s="72">
        <v>2</v>
      </c>
      <c r="K2958" s="72">
        <v>7</v>
      </c>
      <c r="L2958" s="72">
        <v>8</v>
      </c>
    </row>
    <row r="2959" spans="4:12" x14ac:dyDescent="0.25">
      <c r="D2959" s="66" t="s">
        <v>33297</v>
      </c>
      <c r="E2959" s="66" t="s">
        <v>7695</v>
      </c>
      <c r="F2959" s="72">
        <v>1</v>
      </c>
      <c r="G2959" s="72">
        <v>3</v>
      </c>
      <c r="H2959" s="72">
        <v>2</v>
      </c>
      <c r="I2959" s="72">
        <v>6</v>
      </c>
      <c r="J2959" s="72">
        <v>2</v>
      </c>
      <c r="K2959" s="72">
        <v>7</v>
      </c>
      <c r="L2959" s="72">
        <v>9</v>
      </c>
    </row>
    <row r="2960" spans="4:12" x14ac:dyDescent="0.25">
      <c r="D2960" s="66" t="s">
        <v>33298</v>
      </c>
      <c r="E2960" s="66" t="s">
        <v>7696</v>
      </c>
      <c r="F2960" s="72">
        <v>1</v>
      </c>
      <c r="G2960" s="72">
        <v>3</v>
      </c>
      <c r="H2960" s="72">
        <v>2</v>
      </c>
      <c r="I2960" s="72">
        <v>6</v>
      </c>
      <c r="J2960" s="72">
        <v>2</v>
      </c>
      <c r="K2960" s="72">
        <v>7</v>
      </c>
      <c r="L2960" s="72">
        <v>10</v>
      </c>
    </row>
    <row r="2961" spans="4:12" x14ac:dyDescent="0.25">
      <c r="D2961" s="66" t="s">
        <v>33299</v>
      </c>
      <c r="E2961" s="66" t="s">
        <v>7697</v>
      </c>
      <c r="F2961" s="72">
        <v>1</v>
      </c>
      <c r="G2961" s="72">
        <v>3</v>
      </c>
      <c r="H2961" s="72">
        <v>2</v>
      </c>
      <c r="I2961" s="72">
        <v>6</v>
      </c>
      <c r="J2961" s="72">
        <v>2</v>
      </c>
      <c r="K2961" s="72">
        <v>7</v>
      </c>
      <c r="L2961" s="72">
        <v>11</v>
      </c>
    </row>
    <row r="2962" spans="4:12" x14ac:dyDescent="0.25">
      <c r="D2962" s="66" t="s">
        <v>33300</v>
      </c>
      <c r="E2962" s="66" t="s">
        <v>7698</v>
      </c>
      <c r="F2962" s="72">
        <v>1</v>
      </c>
      <c r="G2962" s="72">
        <v>3</v>
      </c>
      <c r="H2962" s="72">
        <v>2</v>
      </c>
      <c r="I2962" s="72">
        <v>6</v>
      </c>
      <c r="J2962" s="72">
        <v>2</v>
      </c>
      <c r="K2962" s="72">
        <v>7</v>
      </c>
      <c r="L2962" s="72">
        <v>12</v>
      </c>
    </row>
    <row r="2963" spans="4:12" x14ac:dyDescent="0.25">
      <c r="D2963" s="66" t="s">
        <v>33301</v>
      </c>
      <c r="E2963" s="66" t="s">
        <v>7699</v>
      </c>
      <c r="F2963" s="72">
        <v>1</v>
      </c>
      <c r="G2963" s="72">
        <v>3</v>
      </c>
      <c r="H2963" s="72">
        <v>2</v>
      </c>
      <c r="I2963" s="72">
        <v>6</v>
      </c>
      <c r="J2963" s="72">
        <v>2</v>
      </c>
      <c r="K2963" s="72">
        <v>7</v>
      </c>
      <c r="L2963" s="72">
        <v>13</v>
      </c>
    </row>
    <row r="2964" spans="4:12" x14ac:dyDescent="0.25">
      <c r="D2964" s="66" t="s">
        <v>33302</v>
      </c>
      <c r="E2964" s="66" t="s">
        <v>7700</v>
      </c>
      <c r="F2964" s="72">
        <v>1</v>
      </c>
      <c r="G2964" s="72">
        <v>3</v>
      </c>
      <c r="H2964" s="72">
        <v>2</v>
      </c>
      <c r="I2964" s="72">
        <v>6</v>
      </c>
      <c r="J2964" s="72">
        <v>2</v>
      </c>
      <c r="K2964" s="72">
        <v>7</v>
      </c>
      <c r="L2964" s="72">
        <v>14</v>
      </c>
    </row>
    <row r="2965" spans="4:12" x14ac:dyDescent="0.25">
      <c r="D2965" s="66" t="s">
        <v>33303</v>
      </c>
      <c r="E2965" s="66" t="s">
        <v>7701</v>
      </c>
      <c r="F2965" s="72">
        <v>1</v>
      </c>
      <c r="G2965" s="72">
        <v>3</v>
      </c>
      <c r="H2965" s="72">
        <v>2</v>
      </c>
      <c r="I2965" s="72">
        <v>6</v>
      </c>
      <c r="J2965" s="72">
        <v>2</v>
      </c>
      <c r="K2965" s="72">
        <v>7</v>
      </c>
      <c r="L2965" s="72">
        <v>15</v>
      </c>
    </row>
    <row r="2966" spans="4:12" x14ac:dyDescent="0.25">
      <c r="D2966" s="66" t="s">
        <v>33304</v>
      </c>
      <c r="E2966" s="66" t="s">
        <v>7702</v>
      </c>
      <c r="F2966" s="72">
        <v>1</v>
      </c>
      <c r="G2966" s="72">
        <v>3</v>
      </c>
      <c r="H2966" s="72">
        <v>2</v>
      </c>
      <c r="I2966" s="72">
        <v>6</v>
      </c>
      <c r="J2966" s="72">
        <v>2</v>
      </c>
      <c r="K2966" s="72">
        <v>7</v>
      </c>
      <c r="L2966" s="72">
        <v>16</v>
      </c>
    </row>
    <row r="2967" spans="4:12" x14ac:dyDescent="0.25">
      <c r="D2967" s="66" t="s">
        <v>33305</v>
      </c>
      <c r="E2967" s="66" t="s">
        <v>7703</v>
      </c>
      <c r="F2967" s="72">
        <v>1</v>
      </c>
      <c r="G2967" s="72">
        <v>3</v>
      </c>
      <c r="H2967" s="72">
        <v>2</v>
      </c>
      <c r="I2967" s="72">
        <v>6</v>
      </c>
      <c r="J2967" s="72">
        <v>2</v>
      </c>
      <c r="K2967" s="72">
        <v>7</v>
      </c>
      <c r="L2967" s="72">
        <v>17</v>
      </c>
    </row>
    <row r="2968" spans="4:12" x14ac:dyDescent="0.25">
      <c r="D2968" s="66" t="s">
        <v>33306</v>
      </c>
      <c r="E2968" s="66" t="s">
        <v>7704</v>
      </c>
      <c r="F2968" s="72">
        <v>1</v>
      </c>
      <c r="G2968" s="72">
        <v>3</v>
      </c>
      <c r="H2968" s="72">
        <v>2</v>
      </c>
      <c r="I2968" s="72">
        <v>6</v>
      </c>
      <c r="J2968" s="72">
        <v>2</v>
      </c>
      <c r="K2968" s="72">
        <v>7</v>
      </c>
      <c r="L2968" s="72">
        <v>18</v>
      </c>
    </row>
    <row r="2969" spans="4:12" x14ac:dyDescent="0.25">
      <c r="D2969" s="66" t="s">
        <v>33307</v>
      </c>
      <c r="E2969" s="66" t="s">
        <v>7705</v>
      </c>
      <c r="F2969" s="72">
        <v>1</v>
      </c>
      <c r="G2969" s="72">
        <v>3</v>
      </c>
      <c r="H2969" s="72">
        <v>2</v>
      </c>
      <c r="I2969" s="72">
        <v>6</v>
      </c>
      <c r="J2969" s="72">
        <v>2</v>
      </c>
      <c r="K2969" s="72">
        <v>7</v>
      </c>
      <c r="L2969" s="72">
        <v>19</v>
      </c>
    </row>
    <row r="2970" spans="4:12" x14ac:dyDescent="0.25">
      <c r="D2970" s="66" t="s">
        <v>33308</v>
      </c>
      <c r="E2970" s="66" t="s">
        <v>7706</v>
      </c>
      <c r="F2970" s="72">
        <v>1</v>
      </c>
      <c r="G2970" s="72">
        <v>3</v>
      </c>
      <c r="H2970" s="72">
        <v>2</v>
      </c>
      <c r="I2970" s="72">
        <v>6</v>
      </c>
      <c r="J2970" s="72">
        <v>2</v>
      </c>
      <c r="K2970" s="72">
        <v>7</v>
      </c>
      <c r="L2970" s="72">
        <v>20</v>
      </c>
    </row>
    <row r="2971" spans="4:12" x14ac:dyDescent="0.25">
      <c r="D2971" s="66" t="s">
        <v>33309</v>
      </c>
      <c r="E2971" s="66" t="s">
        <v>7707</v>
      </c>
      <c r="F2971" s="72">
        <v>1</v>
      </c>
      <c r="G2971" s="72">
        <v>3</v>
      </c>
      <c r="H2971" s="72">
        <v>2</v>
      </c>
      <c r="I2971" s="72">
        <v>6</v>
      </c>
      <c r="J2971" s="72">
        <v>2</v>
      </c>
      <c r="K2971" s="72">
        <v>8</v>
      </c>
      <c r="L2971" s="72">
        <v>1</v>
      </c>
    </row>
    <row r="2972" spans="4:12" x14ac:dyDescent="0.25">
      <c r="D2972" s="66" t="s">
        <v>33310</v>
      </c>
      <c r="E2972" s="66" t="s">
        <v>7708</v>
      </c>
      <c r="F2972" s="72">
        <v>1</v>
      </c>
      <c r="G2972" s="72">
        <v>3</v>
      </c>
      <c r="H2972" s="72">
        <v>2</v>
      </c>
      <c r="I2972" s="72">
        <v>6</v>
      </c>
      <c r="J2972" s="72">
        <v>2</v>
      </c>
      <c r="K2972" s="72">
        <v>8</v>
      </c>
      <c r="L2972" s="72">
        <v>2</v>
      </c>
    </row>
    <row r="2973" spans="4:12" x14ac:dyDescent="0.25">
      <c r="D2973" s="66" t="s">
        <v>33311</v>
      </c>
      <c r="E2973" s="66" t="s">
        <v>7709</v>
      </c>
      <c r="F2973" s="72">
        <v>1</v>
      </c>
      <c r="G2973" s="72">
        <v>3</v>
      </c>
      <c r="H2973" s="72">
        <v>2</v>
      </c>
      <c r="I2973" s="72">
        <v>6</v>
      </c>
      <c r="J2973" s="72">
        <v>2</v>
      </c>
      <c r="K2973" s="72">
        <v>8</v>
      </c>
      <c r="L2973" s="72">
        <v>3</v>
      </c>
    </row>
    <row r="2974" spans="4:12" x14ac:dyDescent="0.25">
      <c r="D2974" s="66" t="s">
        <v>33312</v>
      </c>
      <c r="E2974" s="66" t="s">
        <v>7710</v>
      </c>
      <c r="F2974" s="72">
        <v>1</v>
      </c>
      <c r="G2974" s="72">
        <v>3</v>
      </c>
      <c r="H2974" s="72">
        <v>2</v>
      </c>
      <c r="I2974" s="72">
        <v>6</v>
      </c>
      <c r="J2974" s="72">
        <v>2</v>
      </c>
      <c r="K2974" s="72">
        <v>8</v>
      </c>
      <c r="L2974" s="72">
        <v>4</v>
      </c>
    </row>
    <row r="2975" spans="4:12" x14ac:dyDescent="0.25">
      <c r="D2975" s="66" t="s">
        <v>33313</v>
      </c>
      <c r="E2975" s="66" t="s">
        <v>7711</v>
      </c>
      <c r="F2975" s="72">
        <v>1</v>
      </c>
      <c r="G2975" s="72">
        <v>3</v>
      </c>
      <c r="H2975" s="72">
        <v>2</v>
      </c>
      <c r="I2975" s="72">
        <v>6</v>
      </c>
      <c r="J2975" s="72">
        <v>2</v>
      </c>
      <c r="K2975" s="72">
        <v>8</v>
      </c>
      <c r="L2975" s="72">
        <v>5</v>
      </c>
    </row>
    <row r="2976" spans="4:12" x14ac:dyDescent="0.25">
      <c r="D2976" s="66" t="s">
        <v>33314</v>
      </c>
      <c r="E2976" s="66" t="s">
        <v>7712</v>
      </c>
      <c r="F2976" s="72">
        <v>1</v>
      </c>
      <c r="G2976" s="72">
        <v>3</v>
      </c>
      <c r="H2976" s="72">
        <v>2</v>
      </c>
      <c r="I2976" s="72">
        <v>6</v>
      </c>
      <c r="J2976" s="72">
        <v>2</v>
      </c>
      <c r="K2976" s="72">
        <v>8</v>
      </c>
      <c r="L2976" s="72">
        <v>6</v>
      </c>
    </row>
    <row r="2977" spans="4:12" x14ac:dyDescent="0.25">
      <c r="D2977" s="66" t="s">
        <v>33315</v>
      </c>
      <c r="E2977" s="66" t="s">
        <v>7713</v>
      </c>
      <c r="F2977" s="72">
        <v>1</v>
      </c>
      <c r="G2977" s="72">
        <v>3</v>
      </c>
      <c r="H2977" s="72">
        <v>2</v>
      </c>
      <c r="I2977" s="72">
        <v>6</v>
      </c>
      <c r="J2977" s="72">
        <v>2</v>
      </c>
      <c r="K2977" s="72">
        <v>8</v>
      </c>
      <c r="L2977" s="72">
        <v>7</v>
      </c>
    </row>
    <row r="2978" spans="4:12" x14ac:dyDescent="0.25">
      <c r="D2978" s="66" t="s">
        <v>33316</v>
      </c>
      <c r="E2978" s="66" t="s">
        <v>7714</v>
      </c>
      <c r="F2978" s="72">
        <v>1</v>
      </c>
      <c r="G2978" s="72">
        <v>3</v>
      </c>
      <c r="H2978" s="72">
        <v>2</v>
      </c>
      <c r="I2978" s="72">
        <v>6</v>
      </c>
      <c r="J2978" s="72">
        <v>2</v>
      </c>
      <c r="K2978" s="72">
        <v>8</v>
      </c>
      <c r="L2978" s="72">
        <v>8</v>
      </c>
    </row>
    <row r="2979" spans="4:12" x14ac:dyDescent="0.25">
      <c r="D2979" s="66" t="s">
        <v>33317</v>
      </c>
      <c r="E2979" s="66" t="s">
        <v>7715</v>
      </c>
      <c r="F2979" s="72">
        <v>1</v>
      </c>
      <c r="G2979" s="72">
        <v>3</v>
      </c>
      <c r="H2979" s="72">
        <v>2</v>
      </c>
      <c r="I2979" s="72">
        <v>6</v>
      </c>
      <c r="J2979" s="72">
        <v>2</v>
      </c>
      <c r="K2979" s="72">
        <v>8</v>
      </c>
      <c r="L2979" s="72">
        <v>9</v>
      </c>
    </row>
    <row r="2980" spans="4:12" x14ac:dyDescent="0.25">
      <c r="D2980" s="66" t="s">
        <v>33318</v>
      </c>
      <c r="E2980" s="66" t="s">
        <v>7716</v>
      </c>
      <c r="F2980" s="72">
        <v>1</v>
      </c>
      <c r="G2980" s="72">
        <v>3</v>
      </c>
      <c r="H2980" s="72">
        <v>2</v>
      </c>
      <c r="I2980" s="72">
        <v>6</v>
      </c>
      <c r="J2980" s="72">
        <v>2</v>
      </c>
      <c r="K2980" s="72">
        <v>8</v>
      </c>
      <c r="L2980" s="72">
        <v>10</v>
      </c>
    </row>
    <row r="2981" spans="4:12" x14ac:dyDescent="0.25">
      <c r="D2981" s="66" t="s">
        <v>33319</v>
      </c>
      <c r="E2981" s="66" t="s">
        <v>7717</v>
      </c>
      <c r="F2981" s="72">
        <v>1</v>
      </c>
      <c r="G2981" s="72">
        <v>3</v>
      </c>
      <c r="H2981" s="72">
        <v>2</v>
      </c>
      <c r="I2981" s="72">
        <v>6</v>
      </c>
      <c r="J2981" s="72">
        <v>2</v>
      </c>
      <c r="K2981" s="72">
        <v>8</v>
      </c>
      <c r="L2981" s="72">
        <v>11</v>
      </c>
    </row>
    <row r="2982" spans="4:12" x14ac:dyDescent="0.25">
      <c r="D2982" s="66" t="s">
        <v>33320</v>
      </c>
      <c r="E2982" s="66" t="s">
        <v>7718</v>
      </c>
      <c r="F2982" s="72">
        <v>1</v>
      </c>
      <c r="G2982" s="72">
        <v>3</v>
      </c>
      <c r="H2982" s="72">
        <v>2</v>
      </c>
      <c r="I2982" s="72">
        <v>6</v>
      </c>
      <c r="J2982" s="72">
        <v>2</v>
      </c>
      <c r="K2982" s="72">
        <v>8</v>
      </c>
      <c r="L2982" s="72">
        <v>12</v>
      </c>
    </row>
    <row r="2983" spans="4:12" x14ac:dyDescent="0.25">
      <c r="D2983" s="66" t="s">
        <v>33321</v>
      </c>
      <c r="E2983" s="66" t="s">
        <v>7719</v>
      </c>
      <c r="F2983" s="72">
        <v>1</v>
      </c>
      <c r="G2983" s="72">
        <v>3</v>
      </c>
      <c r="H2983" s="72">
        <v>2</v>
      </c>
      <c r="I2983" s="72">
        <v>6</v>
      </c>
      <c r="J2983" s="72">
        <v>2</v>
      </c>
      <c r="K2983" s="72">
        <v>8</v>
      </c>
      <c r="L2983" s="72">
        <v>13</v>
      </c>
    </row>
    <row r="2984" spans="4:12" x14ac:dyDescent="0.25">
      <c r="D2984" s="66" t="s">
        <v>33322</v>
      </c>
      <c r="E2984" s="66" t="s">
        <v>7720</v>
      </c>
      <c r="F2984" s="72">
        <v>1</v>
      </c>
      <c r="G2984" s="72">
        <v>3</v>
      </c>
      <c r="H2984" s="72">
        <v>2</v>
      </c>
      <c r="I2984" s="72">
        <v>6</v>
      </c>
      <c r="J2984" s="72">
        <v>2</v>
      </c>
      <c r="K2984" s="72">
        <v>8</v>
      </c>
      <c r="L2984" s="72">
        <v>14</v>
      </c>
    </row>
    <row r="2985" spans="4:12" x14ac:dyDescent="0.25">
      <c r="D2985" s="66" t="s">
        <v>33323</v>
      </c>
      <c r="E2985" s="66" t="s">
        <v>7721</v>
      </c>
      <c r="F2985" s="72">
        <v>1</v>
      </c>
      <c r="G2985" s="72">
        <v>3</v>
      </c>
      <c r="H2985" s="72">
        <v>2</v>
      </c>
      <c r="I2985" s="72">
        <v>6</v>
      </c>
      <c r="J2985" s="72">
        <v>2</v>
      </c>
      <c r="K2985" s="72">
        <v>8</v>
      </c>
      <c r="L2985" s="72">
        <v>15</v>
      </c>
    </row>
    <row r="2986" spans="4:12" x14ac:dyDescent="0.25">
      <c r="D2986" s="66" t="s">
        <v>33324</v>
      </c>
      <c r="E2986" s="66" t="s">
        <v>7722</v>
      </c>
      <c r="F2986" s="72">
        <v>1</v>
      </c>
      <c r="G2986" s="72">
        <v>3</v>
      </c>
      <c r="H2986" s="72">
        <v>2</v>
      </c>
      <c r="I2986" s="72">
        <v>6</v>
      </c>
      <c r="J2986" s="72">
        <v>2</v>
      </c>
      <c r="K2986" s="72">
        <v>8</v>
      </c>
      <c r="L2986" s="72">
        <v>16</v>
      </c>
    </row>
    <row r="2987" spans="4:12" x14ac:dyDescent="0.25">
      <c r="D2987" s="66" t="s">
        <v>33325</v>
      </c>
      <c r="E2987" s="66" t="s">
        <v>7723</v>
      </c>
      <c r="F2987" s="72">
        <v>1</v>
      </c>
      <c r="G2987" s="72">
        <v>3</v>
      </c>
      <c r="H2987" s="72">
        <v>2</v>
      </c>
      <c r="I2987" s="72">
        <v>6</v>
      </c>
      <c r="J2987" s="72">
        <v>2</v>
      </c>
      <c r="K2987" s="72">
        <v>8</v>
      </c>
      <c r="L2987" s="72">
        <v>17</v>
      </c>
    </row>
    <row r="2988" spans="4:12" x14ac:dyDescent="0.25">
      <c r="D2988" s="66" t="s">
        <v>33326</v>
      </c>
      <c r="E2988" s="66" t="s">
        <v>7724</v>
      </c>
      <c r="F2988" s="72">
        <v>1</v>
      </c>
      <c r="G2988" s="72">
        <v>3</v>
      </c>
      <c r="H2988" s="72">
        <v>2</v>
      </c>
      <c r="I2988" s="72">
        <v>6</v>
      </c>
      <c r="J2988" s="72">
        <v>2</v>
      </c>
      <c r="K2988" s="72">
        <v>8</v>
      </c>
      <c r="L2988" s="72">
        <v>18</v>
      </c>
    </row>
    <row r="2989" spans="4:12" x14ac:dyDescent="0.25">
      <c r="D2989" s="66" t="s">
        <v>33327</v>
      </c>
      <c r="E2989" s="66" t="s">
        <v>7725</v>
      </c>
      <c r="F2989" s="72">
        <v>1</v>
      </c>
      <c r="G2989" s="72">
        <v>3</v>
      </c>
      <c r="H2989" s="72">
        <v>2</v>
      </c>
      <c r="I2989" s="72">
        <v>6</v>
      </c>
      <c r="J2989" s="72">
        <v>2</v>
      </c>
      <c r="K2989" s="72">
        <v>8</v>
      </c>
      <c r="L2989" s="72">
        <v>19</v>
      </c>
    </row>
    <row r="2990" spans="4:12" x14ac:dyDescent="0.25">
      <c r="D2990" s="66" t="s">
        <v>33328</v>
      </c>
      <c r="E2990" s="66" t="s">
        <v>7726</v>
      </c>
      <c r="F2990" s="72">
        <v>1</v>
      </c>
      <c r="G2990" s="72">
        <v>3</v>
      </c>
      <c r="H2990" s="72">
        <v>2</v>
      </c>
      <c r="I2990" s="72">
        <v>6</v>
      </c>
      <c r="J2990" s="72">
        <v>2</v>
      </c>
      <c r="K2990" s="72">
        <v>8</v>
      </c>
      <c r="L2990" s="72">
        <v>20</v>
      </c>
    </row>
    <row r="2991" spans="4:12" x14ac:dyDescent="0.25">
      <c r="D2991" s="66" t="s">
        <v>33329</v>
      </c>
      <c r="E2991" s="66" t="s">
        <v>7727</v>
      </c>
      <c r="F2991" s="72">
        <v>1</v>
      </c>
      <c r="G2991" s="72">
        <v>3</v>
      </c>
      <c r="H2991" s="72">
        <v>2</v>
      </c>
      <c r="I2991" s="72">
        <v>6</v>
      </c>
      <c r="J2991" s="72">
        <v>2</v>
      </c>
      <c r="K2991" s="72">
        <v>8</v>
      </c>
      <c r="L2991" s="72">
        <v>21</v>
      </c>
    </row>
    <row r="2992" spans="4:12" x14ac:dyDescent="0.25">
      <c r="D2992" s="66" t="s">
        <v>33330</v>
      </c>
      <c r="E2992" s="66" t="s">
        <v>7728</v>
      </c>
      <c r="F2992" s="72">
        <v>1</v>
      </c>
      <c r="G2992" s="72">
        <v>3</v>
      </c>
      <c r="H2992" s="72">
        <v>2</v>
      </c>
      <c r="I2992" s="72">
        <v>6</v>
      </c>
      <c r="J2992" s="72">
        <v>2</v>
      </c>
      <c r="K2992" s="72">
        <v>8</v>
      </c>
      <c r="L2992" s="72">
        <v>22</v>
      </c>
    </row>
    <row r="2993" spans="4:12" x14ac:dyDescent="0.25">
      <c r="D2993" s="66" t="s">
        <v>33331</v>
      </c>
      <c r="E2993" s="66" t="s">
        <v>7729</v>
      </c>
      <c r="F2993" s="72">
        <v>1</v>
      </c>
      <c r="G2993" s="72">
        <v>3</v>
      </c>
      <c r="H2993" s="72">
        <v>2</v>
      </c>
      <c r="I2993" s="72">
        <v>6</v>
      </c>
      <c r="J2993" s="72">
        <v>2</v>
      </c>
      <c r="K2993" s="72">
        <v>8</v>
      </c>
      <c r="L2993" s="72">
        <v>23</v>
      </c>
    </row>
    <row r="2994" spans="4:12" x14ac:dyDescent="0.25">
      <c r="D2994" s="66" t="s">
        <v>33332</v>
      </c>
      <c r="E2994" s="66" t="s">
        <v>7730</v>
      </c>
      <c r="F2994" s="72">
        <v>1</v>
      </c>
      <c r="G2994" s="72">
        <v>3</v>
      </c>
      <c r="H2994" s="72">
        <v>2</v>
      </c>
      <c r="I2994" s="72">
        <v>6</v>
      </c>
      <c r="J2994" s="72">
        <v>2</v>
      </c>
      <c r="K2994" s="72">
        <v>8</v>
      </c>
      <c r="L2994" s="72">
        <v>24</v>
      </c>
    </row>
    <row r="2995" spans="4:12" x14ac:dyDescent="0.25">
      <c r="D2995" s="66" t="s">
        <v>33333</v>
      </c>
      <c r="E2995" s="66" t="s">
        <v>7731</v>
      </c>
      <c r="F2995" s="72">
        <v>1</v>
      </c>
      <c r="G2995" s="72">
        <v>3</v>
      </c>
      <c r="H2995" s="72">
        <v>2</v>
      </c>
      <c r="I2995" s="72">
        <v>6</v>
      </c>
      <c r="J2995" s="72">
        <v>2</v>
      </c>
      <c r="K2995" s="72">
        <v>8</v>
      </c>
      <c r="L2995" s="72">
        <v>25</v>
      </c>
    </row>
    <row r="2996" spans="4:12" x14ac:dyDescent="0.25">
      <c r="D2996" s="66" t="s">
        <v>33334</v>
      </c>
      <c r="E2996" s="66" t="s">
        <v>7732</v>
      </c>
      <c r="F2996" s="72">
        <v>1</v>
      </c>
      <c r="G2996" s="72">
        <v>3</v>
      </c>
      <c r="H2996" s="72">
        <v>2</v>
      </c>
      <c r="I2996" s="72">
        <v>6</v>
      </c>
      <c r="J2996" s="72">
        <v>2</v>
      </c>
      <c r="K2996" s="72">
        <v>8</v>
      </c>
      <c r="L2996" s="72">
        <v>26</v>
      </c>
    </row>
    <row r="2997" spans="4:12" x14ac:dyDescent="0.25">
      <c r="D2997" s="66" t="s">
        <v>33335</v>
      </c>
      <c r="E2997" s="66" t="s">
        <v>7733</v>
      </c>
      <c r="F2997" s="72">
        <v>1</v>
      </c>
      <c r="G2997" s="72">
        <v>3</v>
      </c>
      <c r="H2997" s="72">
        <v>2</v>
      </c>
      <c r="I2997" s="72">
        <v>6</v>
      </c>
      <c r="J2997" s="72">
        <v>2</v>
      </c>
      <c r="K2997" s="72">
        <v>8</v>
      </c>
      <c r="L2997" s="72">
        <v>27</v>
      </c>
    </row>
    <row r="2998" spans="4:12" x14ac:dyDescent="0.25">
      <c r="D2998" s="66" t="s">
        <v>33336</v>
      </c>
      <c r="E2998" s="66" t="s">
        <v>7734</v>
      </c>
      <c r="F2998" s="72">
        <v>1</v>
      </c>
      <c r="G2998" s="72">
        <v>3</v>
      </c>
      <c r="H2998" s="72">
        <v>2</v>
      </c>
      <c r="I2998" s="72">
        <v>6</v>
      </c>
      <c r="J2998" s="72">
        <v>2</v>
      </c>
      <c r="K2998" s="72">
        <v>8</v>
      </c>
      <c r="L2998" s="72">
        <v>28</v>
      </c>
    </row>
    <row r="2999" spans="4:12" x14ac:dyDescent="0.25">
      <c r="D2999" s="66" t="s">
        <v>33337</v>
      </c>
      <c r="E2999" s="66" t="s">
        <v>7735</v>
      </c>
      <c r="F2999" s="72">
        <v>1</v>
      </c>
      <c r="G2999" s="72">
        <v>3</v>
      </c>
      <c r="H2999" s="72">
        <v>2</v>
      </c>
      <c r="I2999" s="72">
        <v>6</v>
      </c>
      <c r="J2999" s="72">
        <v>2</v>
      </c>
      <c r="K2999" s="72">
        <v>8</v>
      </c>
      <c r="L2999" s="72">
        <v>29</v>
      </c>
    </row>
    <row r="3000" spans="4:12" x14ac:dyDescent="0.25">
      <c r="D3000" s="66" t="s">
        <v>33338</v>
      </c>
      <c r="E3000" s="66" t="s">
        <v>7736</v>
      </c>
      <c r="F3000" s="72">
        <v>1</v>
      </c>
      <c r="G3000" s="72">
        <v>3</v>
      </c>
      <c r="H3000" s="72">
        <v>2</v>
      </c>
      <c r="I3000" s="72">
        <v>6</v>
      </c>
      <c r="J3000" s="72">
        <v>2</v>
      </c>
      <c r="K3000" s="72">
        <v>8</v>
      </c>
      <c r="L3000" s="72">
        <v>30</v>
      </c>
    </row>
    <row r="3001" spans="4:12" x14ac:dyDescent="0.25">
      <c r="D3001" s="66" t="s">
        <v>33339</v>
      </c>
      <c r="E3001" s="66" t="s">
        <v>7737</v>
      </c>
      <c r="F3001" s="72">
        <v>1</v>
      </c>
      <c r="G3001" s="72">
        <v>3</v>
      </c>
      <c r="H3001" s="72">
        <v>2</v>
      </c>
      <c r="I3001" s="72">
        <v>6</v>
      </c>
      <c r="J3001" s="72">
        <v>2</v>
      </c>
      <c r="K3001" s="72">
        <v>8</v>
      </c>
      <c r="L3001" s="72">
        <v>31</v>
      </c>
    </row>
    <row r="3002" spans="4:12" x14ac:dyDescent="0.25">
      <c r="D3002" s="66" t="s">
        <v>33340</v>
      </c>
      <c r="E3002" s="66" t="s">
        <v>7738</v>
      </c>
      <c r="F3002" s="72">
        <v>1</v>
      </c>
      <c r="G3002" s="72">
        <v>3</v>
      </c>
      <c r="H3002" s="72">
        <v>2</v>
      </c>
      <c r="I3002" s="72">
        <v>6</v>
      </c>
      <c r="J3002" s="72">
        <v>2</v>
      </c>
      <c r="K3002" s="72">
        <v>8</v>
      </c>
      <c r="L3002" s="72">
        <v>32</v>
      </c>
    </row>
    <row r="3003" spans="4:12" x14ac:dyDescent="0.25">
      <c r="D3003" s="66" t="s">
        <v>33341</v>
      </c>
      <c r="E3003" s="66" t="s">
        <v>7739</v>
      </c>
      <c r="F3003" s="72">
        <v>1</v>
      </c>
      <c r="G3003" s="72">
        <v>3</v>
      </c>
      <c r="H3003" s="72">
        <v>2</v>
      </c>
      <c r="I3003" s="72">
        <v>6</v>
      </c>
      <c r="J3003" s="72">
        <v>2</v>
      </c>
      <c r="K3003" s="72">
        <v>8</v>
      </c>
      <c r="L3003" s="72">
        <v>33</v>
      </c>
    </row>
    <row r="3004" spans="4:12" x14ac:dyDescent="0.25">
      <c r="D3004" s="66" t="s">
        <v>33342</v>
      </c>
      <c r="E3004" s="66" t="s">
        <v>7740</v>
      </c>
      <c r="F3004" s="72">
        <v>1</v>
      </c>
      <c r="G3004" s="72">
        <v>3</v>
      </c>
      <c r="H3004" s="72">
        <v>2</v>
      </c>
      <c r="I3004" s="72">
        <v>6</v>
      </c>
      <c r="J3004" s="72">
        <v>2</v>
      </c>
      <c r="K3004" s="72">
        <v>8</v>
      </c>
      <c r="L3004" s="72">
        <v>34</v>
      </c>
    </row>
    <row r="3005" spans="4:12" x14ac:dyDescent="0.25">
      <c r="D3005" s="66" t="s">
        <v>33343</v>
      </c>
      <c r="E3005" s="66" t="s">
        <v>7741</v>
      </c>
      <c r="F3005" s="72">
        <v>1</v>
      </c>
      <c r="G3005" s="72">
        <v>3</v>
      </c>
      <c r="H3005" s="72">
        <v>2</v>
      </c>
      <c r="I3005" s="72">
        <v>6</v>
      </c>
      <c r="J3005" s="72">
        <v>2</v>
      </c>
      <c r="K3005" s="72">
        <v>8</v>
      </c>
      <c r="L3005" s="72">
        <v>35</v>
      </c>
    </row>
    <row r="3006" spans="4:12" x14ac:dyDescent="0.25">
      <c r="D3006" s="66" t="s">
        <v>33344</v>
      </c>
      <c r="E3006" s="66" t="s">
        <v>7742</v>
      </c>
      <c r="F3006" s="72">
        <v>1</v>
      </c>
      <c r="G3006" s="72">
        <v>3</v>
      </c>
      <c r="H3006" s="72">
        <v>2</v>
      </c>
      <c r="I3006" s="72">
        <v>6</v>
      </c>
      <c r="J3006" s="72">
        <v>2</v>
      </c>
      <c r="K3006" s="72">
        <v>8</v>
      </c>
      <c r="L3006" s="72">
        <v>36</v>
      </c>
    </row>
    <row r="3007" spans="4:12" x14ac:dyDescent="0.25">
      <c r="D3007" s="66" t="s">
        <v>33345</v>
      </c>
      <c r="E3007" s="66" t="s">
        <v>7743</v>
      </c>
      <c r="F3007" s="72">
        <v>1</v>
      </c>
      <c r="G3007" s="72">
        <v>3</v>
      </c>
      <c r="H3007" s="72">
        <v>2</v>
      </c>
      <c r="I3007" s="72">
        <v>6</v>
      </c>
      <c r="J3007" s="72">
        <v>2</v>
      </c>
      <c r="K3007" s="72">
        <v>8</v>
      </c>
      <c r="L3007" s="72">
        <v>37</v>
      </c>
    </row>
    <row r="3008" spans="4:12" x14ac:dyDescent="0.25">
      <c r="D3008" s="66" t="s">
        <v>33346</v>
      </c>
      <c r="E3008" s="66" t="s">
        <v>7744</v>
      </c>
      <c r="F3008" s="72">
        <v>1</v>
      </c>
      <c r="G3008" s="72">
        <v>3</v>
      </c>
      <c r="H3008" s="72">
        <v>2</v>
      </c>
      <c r="I3008" s="72">
        <v>6</v>
      </c>
      <c r="J3008" s="72">
        <v>2</v>
      </c>
      <c r="K3008" s="72">
        <v>8</v>
      </c>
      <c r="L3008" s="72">
        <v>38</v>
      </c>
    </row>
    <row r="3009" spans="4:12" x14ac:dyDescent="0.25">
      <c r="D3009" s="66" t="s">
        <v>33347</v>
      </c>
      <c r="E3009" s="66" t="s">
        <v>7745</v>
      </c>
      <c r="F3009" s="72">
        <v>1</v>
      </c>
      <c r="G3009" s="72">
        <v>3</v>
      </c>
      <c r="H3009" s="72">
        <v>2</v>
      </c>
      <c r="I3009" s="72">
        <v>6</v>
      </c>
      <c r="J3009" s="72">
        <v>2</v>
      </c>
      <c r="K3009" s="72">
        <v>8</v>
      </c>
      <c r="L3009" s="72">
        <v>39</v>
      </c>
    </row>
    <row r="3010" spans="4:12" x14ac:dyDescent="0.25">
      <c r="D3010" s="66" t="s">
        <v>33348</v>
      </c>
      <c r="E3010" s="66" t="s">
        <v>7746</v>
      </c>
      <c r="F3010" s="72">
        <v>1</v>
      </c>
      <c r="G3010" s="72">
        <v>3</v>
      </c>
      <c r="H3010" s="72">
        <v>2</v>
      </c>
      <c r="I3010" s="72">
        <v>6</v>
      </c>
      <c r="J3010" s="72">
        <v>2</v>
      </c>
      <c r="K3010" s="72">
        <v>8</v>
      </c>
      <c r="L3010" s="72">
        <v>40</v>
      </c>
    </row>
    <row r="3011" spans="4:12" x14ac:dyDescent="0.25">
      <c r="D3011" s="66" t="s">
        <v>33349</v>
      </c>
      <c r="E3011" s="66" t="s">
        <v>7747</v>
      </c>
      <c r="F3011" s="72">
        <v>1</v>
      </c>
      <c r="G3011" s="72">
        <v>3</v>
      </c>
      <c r="H3011" s="72">
        <v>2</v>
      </c>
      <c r="I3011" s="72">
        <v>6</v>
      </c>
      <c r="J3011" s="72">
        <v>2</v>
      </c>
      <c r="K3011" s="72">
        <v>8</v>
      </c>
      <c r="L3011" s="72">
        <v>41</v>
      </c>
    </row>
    <row r="3012" spans="4:12" x14ac:dyDescent="0.25">
      <c r="D3012" s="66" t="s">
        <v>33350</v>
      </c>
      <c r="E3012" s="66" t="s">
        <v>7748</v>
      </c>
      <c r="F3012" s="72">
        <v>1</v>
      </c>
      <c r="G3012" s="72">
        <v>3</v>
      </c>
      <c r="H3012" s="72">
        <v>2</v>
      </c>
      <c r="I3012" s="72">
        <v>6</v>
      </c>
      <c r="J3012" s="72">
        <v>2</v>
      </c>
      <c r="K3012" s="72">
        <v>8</v>
      </c>
      <c r="L3012" s="72">
        <v>42</v>
      </c>
    </row>
    <row r="3013" spans="4:12" x14ac:dyDescent="0.25">
      <c r="D3013" s="66" t="s">
        <v>33351</v>
      </c>
      <c r="E3013" s="66" t="s">
        <v>7749</v>
      </c>
      <c r="F3013" s="72">
        <v>1</v>
      </c>
      <c r="G3013" s="72">
        <v>3</v>
      </c>
      <c r="H3013" s="72">
        <v>2</v>
      </c>
      <c r="I3013" s="72">
        <v>6</v>
      </c>
      <c r="J3013" s="72">
        <v>2</v>
      </c>
      <c r="K3013" s="72">
        <v>8</v>
      </c>
      <c r="L3013" s="72">
        <v>43</v>
      </c>
    </row>
    <row r="3014" spans="4:12" x14ac:dyDescent="0.25">
      <c r="D3014" s="66" t="s">
        <v>33352</v>
      </c>
      <c r="E3014" s="66" t="s">
        <v>7750</v>
      </c>
      <c r="F3014" s="72">
        <v>1</v>
      </c>
      <c r="G3014" s="72">
        <v>3</v>
      </c>
      <c r="H3014" s="72">
        <v>2</v>
      </c>
      <c r="I3014" s="72">
        <v>6</v>
      </c>
      <c r="J3014" s="72">
        <v>2</v>
      </c>
      <c r="K3014" s="72">
        <v>8</v>
      </c>
      <c r="L3014" s="72">
        <v>44</v>
      </c>
    </row>
    <row r="3015" spans="4:12" x14ac:dyDescent="0.25">
      <c r="D3015" s="66" t="s">
        <v>33353</v>
      </c>
      <c r="E3015" s="66" t="s">
        <v>7751</v>
      </c>
      <c r="F3015" s="72">
        <v>1</v>
      </c>
      <c r="G3015" s="72">
        <v>3</v>
      </c>
      <c r="H3015" s="72">
        <v>2</v>
      </c>
      <c r="I3015" s="72">
        <v>6</v>
      </c>
      <c r="J3015" s="72">
        <v>2</v>
      </c>
      <c r="K3015" s="72">
        <v>8</v>
      </c>
      <c r="L3015" s="72">
        <v>45</v>
      </c>
    </row>
    <row r="3016" spans="4:12" x14ac:dyDescent="0.25">
      <c r="D3016" s="66" t="s">
        <v>33354</v>
      </c>
      <c r="E3016" s="66" t="s">
        <v>7752</v>
      </c>
      <c r="F3016" s="72">
        <v>1</v>
      </c>
      <c r="G3016" s="72">
        <v>3</v>
      </c>
      <c r="H3016" s="72">
        <v>2</v>
      </c>
      <c r="I3016" s="72">
        <v>6</v>
      </c>
      <c r="J3016" s="72">
        <v>2</v>
      </c>
      <c r="K3016" s="72">
        <v>8</v>
      </c>
      <c r="L3016" s="72">
        <v>46</v>
      </c>
    </row>
    <row r="3017" spans="4:12" x14ac:dyDescent="0.25">
      <c r="D3017" s="66" t="s">
        <v>33355</v>
      </c>
      <c r="E3017" s="66" t="s">
        <v>7753</v>
      </c>
      <c r="F3017" s="72">
        <v>1</v>
      </c>
      <c r="G3017" s="72">
        <v>3</v>
      </c>
      <c r="H3017" s="72">
        <v>2</v>
      </c>
      <c r="I3017" s="72">
        <v>6</v>
      </c>
      <c r="J3017" s="72">
        <v>2</v>
      </c>
      <c r="K3017" s="72">
        <v>8</v>
      </c>
      <c r="L3017" s="72">
        <v>47</v>
      </c>
    </row>
    <row r="3018" spans="4:12" x14ac:dyDescent="0.25">
      <c r="D3018" s="66" t="s">
        <v>33356</v>
      </c>
      <c r="E3018" s="66" t="s">
        <v>7754</v>
      </c>
      <c r="F3018" s="72">
        <v>1</v>
      </c>
      <c r="G3018" s="72">
        <v>3</v>
      </c>
      <c r="H3018" s="72">
        <v>2</v>
      </c>
      <c r="I3018" s="72">
        <v>6</v>
      </c>
      <c r="J3018" s="72">
        <v>2</v>
      </c>
      <c r="K3018" s="72">
        <v>9</v>
      </c>
      <c r="L3018" s="72">
        <v>1</v>
      </c>
    </row>
    <row r="3019" spans="4:12" x14ac:dyDescent="0.25">
      <c r="D3019" s="66" t="s">
        <v>33357</v>
      </c>
      <c r="E3019" s="66" t="s">
        <v>7755</v>
      </c>
      <c r="F3019" s="72">
        <v>1</v>
      </c>
      <c r="G3019" s="72">
        <v>3</v>
      </c>
      <c r="H3019" s="72">
        <v>2</v>
      </c>
      <c r="I3019" s="72">
        <v>6</v>
      </c>
      <c r="J3019" s="72">
        <v>2</v>
      </c>
      <c r="K3019" s="72">
        <v>9</v>
      </c>
      <c r="L3019" s="72">
        <v>2</v>
      </c>
    </row>
    <row r="3020" spans="4:12" x14ac:dyDescent="0.25">
      <c r="D3020" s="66" t="s">
        <v>33358</v>
      </c>
      <c r="E3020" s="66" t="s">
        <v>7756</v>
      </c>
      <c r="F3020" s="72">
        <v>1</v>
      </c>
      <c r="G3020" s="72">
        <v>3</v>
      </c>
      <c r="H3020" s="72">
        <v>2</v>
      </c>
      <c r="I3020" s="72">
        <v>6</v>
      </c>
      <c r="J3020" s="72">
        <v>2</v>
      </c>
      <c r="K3020" s="72">
        <v>9</v>
      </c>
      <c r="L3020" s="72">
        <v>3</v>
      </c>
    </row>
    <row r="3021" spans="4:12" x14ac:dyDescent="0.25">
      <c r="D3021" s="66" t="s">
        <v>33359</v>
      </c>
      <c r="E3021" s="66" t="s">
        <v>7757</v>
      </c>
      <c r="F3021" s="72">
        <v>1</v>
      </c>
      <c r="G3021" s="72">
        <v>3</v>
      </c>
      <c r="H3021" s="72">
        <v>2</v>
      </c>
      <c r="I3021" s="72">
        <v>6</v>
      </c>
      <c r="J3021" s="72">
        <v>2</v>
      </c>
      <c r="K3021" s="72">
        <v>9</v>
      </c>
      <c r="L3021" s="72">
        <v>4</v>
      </c>
    </row>
    <row r="3022" spans="4:12" x14ac:dyDescent="0.25">
      <c r="D3022" s="66" t="s">
        <v>33360</v>
      </c>
      <c r="E3022" s="66" t="s">
        <v>7758</v>
      </c>
      <c r="F3022" s="72">
        <v>1</v>
      </c>
      <c r="G3022" s="72">
        <v>3</v>
      </c>
      <c r="H3022" s="72">
        <v>2</v>
      </c>
      <c r="I3022" s="72">
        <v>6</v>
      </c>
      <c r="J3022" s="72">
        <v>2</v>
      </c>
      <c r="K3022" s="72">
        <v>9</v>
      </c>
      <c r="L3022" s="72">
        <v>5</v>
      </c>
    </row>
    <row r="3023" spans="4:12" x14ac:dyDescent="0.25">
      <c r="D3023" s="66" t="s">
        <v>33361</v>
      </c>
      <c r="E3023" s="66" t="s">
        <v>7759</v>
      </c>
      <c r="F3023" s="72">
        <v>1</v>
      </c>
      <c r="G3023" s="72">
        <v>3</v>
      </c>
      <c r="H3023" s="72">
        <v>2</v>
      </c>
      <c r="I3023" s="72">
        <v>6</v>
      </c>
      <c r="J3023" s="72">
        <v>2</v>
      </c>
      <c r="K3023" s="72">
        <v>9</v>
      </c>
      <c r="L3023" s="72">
        <v>6</v>
      </c>
    </row>
    <row r="3024" spans="4:12" x14ac:dyDescent="0.25">
      <c r="D3024" s="66" t="s">
        <v>33362</v>
      </c>
      <c r="E3024" s="66" t="s">
        <v>7760</v>
      </c>
      <c r="F3024" s="72">
        <v>1</v>
      </c>
      <c r="G3024" s="72">
        <v>3</v>
      </c>
      <c r="H3024" s="72">
        <v>2</v>
      </c>
      <c r="I3024" s="72">
        <v>6</v>
      </c>
      <c r="J3024" s="72">
        <v>2</v>
      </c>
      <c r="K3024" s="72">
        <v>9</v>
      </c>
      <c r="L3024" s="72">
        <v>7</v>
      </c>
    </row>
    <row r="3025" spans="4:12" x14ac:dyDescent="0.25">
      <c r="D3025" s="66" t="s">
        <v>33363</v>
      </c>
      <c r="E3025" s="66" t="s">
        <v>7761</v>
      </c>
      <c r="F3025" s="72">
        <v>1</v>
      </c>
      <c r="G3025" s="72">
        <v>3</v>
      </c>
      <c r="H3025" s="72">
        <v>2</v>
      </c>
      <c r="I3025" s="72">
        <v>6</v>
      </c>
      <c r="J3025" s="72">
        <v>2</v>
      </c>
      <c r="K3025" s="72">
        <v>9</v>
      </c>
      <c r="L3025" s="72">
        <v>8</v>
      </c>
    </row>
    <row r="3026" spans="4:12" x14ac:dyDescent="0.25">
      <c r="D3026" s="66" t="s">
        <v>33364</v>
      </c>
      <c r="E3026" s="66" t="s">
        <v>7762</v>
      </c>
      <c r="F3026" s="72">
        <v>1</v>
      </c>
      <c r="G3026" s="72">
        <v>3</v>
      </c>
      <c r="H3026" s="72">
        <v>2</v>
      </c>
      <c r="I3026" s="72">
        <v>6</v>
      </c>
      <c r="J3026" s="72">
        <v>2</v>
      </c>
      <c r="K3026" s="72">
        <v>9</v>
      </c>
      <c r="L3026" s="72">
        <v>9</v>
      </c>
    </row>
    <row r="3027" spans="4:12" x14ac:dyDescent="0.25">
      <c r="D3027" s="66" t="s">
        <v>33365</v>
      </c>
      <c r="E3027" s="66" t="s">
        <v>7763</v>
      </c>
      <c r="F3027" s="72">
        <v>1</v>
      </c>
      <c r="G3027" s="72">
        <v>3</v>
      </c>
      <c r="H3027" s="72">
        <v>2</v>
      </c>
      <c r="I3027" s="72">
        <v>6</v>
      </c>
      <c r="J3027" s="72">
        <v>2</v>
      </c>
      <c r="K3027" s="72">
        <v>9</v>
      </c>
      <c r="L3027" s="72">
        <v>10</v>
      </c>
    </row>
    <row r="3028" spans="4:12" x14ac:dyDescent="0.25">
      <c r="D3028" s="66" t="s">
        <v>33366</v>
      </c>
      <c r="E3028" s="66" t="s">
        <v>7764</v>
      </c>
      <c r="F3028" s="72">
        <v>1</v>
      </c>
      <c r="G3028" s="72">
        <v>3</v>
      </c>
      <c r="H3028" s="72">
        <v>2</v>
      </c>
      <c r="I3028" s="72">
        <v>6</v>
      </c>
      <c r="J3028" s="72">
        <v>2</v>
      </c>
      <c r="K3028" s="72">
        <v>9</v>
      </c>
      <c r="L3028" s="72">
        <v>11</v>
      </c>
    </row>
    <row r="3029" spans="4:12" x14ac:dyDescent="0.25">
      <c r="D3029" s="66" t="s">
        <v>33367</v>
      </c>
      <c r="E3029" s="66" t="s">
        <v>7765</v>
      </c>
      <c r="F3029" s="72">
        <v>1</v>
      </c>
      <c r="G3029" s="72">
        <v>3</v>
      </c>
      <c r="H3029" s="72">
        <v>2</v>
      </c>
      <c r="I3029" s="72">
        <v>6</v>
      </c>
      <c r="J3029" s="72">
        <v>2</v>
      </c>
      <c r="K3029" s="72">
        <v>9</v>
      </c>
      <c r="L3029" s="72">
        <v>12</v>
      </c>
    </row>
    <row r="3030" spans="4:12" x14ac:dyDescent="0.25">
      <c r="D3030" s="66" t="s">
        <v>33368</v>
      </c>
      <c r="E3030" s="66" t="s">
        <v>7766</v>
      </c>
      <c r="F3030" s="72">
        <v>1</v>
      </c>
      <c r="G3030" s="72">
        <v>3</v>
      </c>
      <c r="H3030" s="72">
        <v>2</v>
      </c>
      <c r="I3030" s="72">
        <v>6</v>
      </c>
      <c r="J3030" s="72">
        <v>2</v>
      </c>
      <c r="K3030" s="72">
        <v>9</v>
      </c>
      <c r="L3030" s="72">
        <v>13</v>
      </c>
    </row>
    <row r="3031" spans="4:12" x14ac:dyDescent="0.25">
      <c r="D3031" s="66" t="s">
        <v>33369</v>
      </c>
      <c r="E3031" s="66" t="s">
        <v>7767</v>
      </c>
      <c r="F3031" s="72">
        <v>1</v>
      </c>
      <c r="G3031" s="72">
        <v>3</v>
      </c>
      <c r="H3031" s="72">
        <v>2</v>
      </c>
      <c r="I3031" s="72">
        <v>6</v>
      </c>
      <c r="J3031" s="72">
        <v>2</v>
      </c>
      <c r="K3031" s="72">
        <v>9</v>
      </c>
      <c r="L3031" s="72">
        <v>14</v>
      </c>
    </row>
    <row r="3032" spans="4:12" x14ac:dyDescent="0.25">
      <c r="D3032" s="66" t="s">
        <v>33370</v>
      </c>
      <c r="E3032" s="66" t="s">
        <v>7768</v>
      </c>
      <c r="F3032" s="72">
        <v>1</v>
      </c>
      <c r="G3032" s="72">
        <v>3</v>
      </c>
      <c r="H3032" s="72">
        <v>2</v>
      </c>
      <c r="I3032" s="72">
        <v>6</v>
      </c>
      <c r="J3032" s="72">
        <v>2</v>
      </c>
      <c r="K3032" s="72">
        <v>9</v>
      </c>
      <c r="L3032" s="72">
        <v>15</v>
      </c>
    </row>
    <row r="3033" spans="4:12" x14ac:dyDescent="0.25">
      <c r="D3033" s="66" t="s">
        <v>33371</v>
      </c>
      <c r="E3033" s="66" t="s">
        <v>7769</v>
      </c>
      <c r="F3033" s="72">
        <v>1</v>
      </c>
      <c r="G3033" s="72">
        <v>3</v>
      </c>
      <c r="H3033" s="72">
        <v>2</v>
      </c>
      <c r="I3033" s="72">
        <v>6</v>
      </c>
      <c r="J3033" s="72">
        <v>2</v>
      </c>
      <c r="K3033" s="72">
        <v>9</v>
      </c>
      <c r="L3033" s="72">
        <v>16</v>
      </c>
    </row>
    <row r="3034" spans="4:12" x14ac:dyDescent="0.25">
      <c r="D3034" s="66" t="s">
        <v>33372</v>
      </c>
      <c r="E3034" s="66" t="s">
        <v>7770</v>
      </c>
      <c r="F3034" s="72">
        <v>1</v>
      </c>
      <c r="G3034" s="72">
        <v>3</v>
      </c>
      <c r="H3034" s="72">
        <v>2</v>
      </c>
      <c r="I3034" s="72">
        <v>6</v>
      </c>
      <c r="J3034" s="72">
        <v>2</v>
      </c>
      <c r="K3034" s="72">
        <v>9</v>
      </c>
      <c r="L3034" s="72">
        <v>17</v>
      </c>
    </row>
    <row r="3035" spans="4:12" x14ac:dyDescent="0.25">
      <c r="D3035" s="66" t="s">
        <v>33373</v>
      </c>
      <c r="E3035" s="66" t="s">
        <v>7771</v>
      </c>
      <c r="F3035" s="72">
        <v>1</v>
      </c>
      <c r="G3035" s="72">
        <v>3</v>
      </c>
      <c r="H3035" s="72">
        <v>2</v>
      </c>
      <c r="I3035" s="72">
        <v>6</v>
      </c>
      <c r="J3035" s="72">
        <v>2</v>
      </c>
      <c r="K3035" s="72">
        <v>9</v>
      </c>
      <c r="L3035" s="72">
        <v>18</v>
      </c>
    </row>
    <row r="3036" spans="4:12" x14ac:dyDescent="0.25">
      <c r="D3036" s="66" t="s">
        <v>33374</v>
      </c>
      <c r="E3036" s="66" t="s">
        <v>7772</v>
      </c>
      <c r="F3036" s="72">
        <v>1</v>
      </c>
      <c r="G3036" s="72">
        <v>3</v>
      </c>
      <c r="H3036" s="72">
        <v>2</v>
      </c>
      <c r="I3036" s="72">
        <v>6</v>
      </c>
      <c r="J3036" s="72">
        <v>2</v>
      </c>
      <c r="K3036" s="72">
        <v>10</v>
      </c>
      <c r="L3036" s="72">
        <v>1</v>
      </c>
    </row>
    <row r="3037" spans="4:12" x14ac:dyDescent="0.25">
      <c r="D3037" s="66" t="s">
        <v>33375</v>
      </c>
      <c r="E3037" s="66" t="s">
        <v>7773</v>
      </c>
      <c r="F3037" s="72">
        <v>1</v>
      </c>
      <c r="G3037" s="72">
        <v>3</v>
      </c>
      <c r="H3037" s="72">
        <v>2</v>
      </c>
      <c r="I3037" s="72">
        <v>6</v>
      </c>
      <c r="J3037" s="72">
        <v>2</v>
      </c>
      <c r="K3037" s="72">
        <v>10</v>
      </c>
      <c r="L3037" s="72">
        <v>2</v>
      </c>
    </row>
    <row r="3038" spans="4:12" x14ac:dyDescent="0.25">
      <c r="D3038" s="66" t="s">
        <v>33376</v>
      </c>
      <c r="E3038" s="66" t="s">
        <v>7774</v>
      </c>
      <c r="F3038" s="72">
        <v>1</v>
      </c>
      <c r="G3038" s="72">
        <v>3</v>
      </c>
      <c r="H3038" s="72">
        <v>2</v>
      </c>
      <c r="I3038" s="72">
        <v>6</v>
      </c>
      <c r="J3038" s="72">
        <v>2</v>
      </c>
      <c r="K3038" s="72">
        <v>10</v>
      </c>
      <c r="L3038" s="72">
        <v>3</v>
      </c>
    </row>
    <row r="3039" spans="4:12" x14ac:dyDescent="0.25">
      <c r="D3039" s="66" t="s">
        <v>33377</v>
      </c>
      <c r="E3039" s="66" t="s">
        <v>7775</v>
      </c>
      <c r="F3039" s="72">
        <v>1</v>
      </c>
      <c r="G3039" s="72">
        <v>3</v>
      </c>
      <c r="H3039" s="72">
        <v>2</v>
      </c>
      <c r="I3039" s="72">
        <v>6</v>
      </c>
      <c r="J3039" s="72">
        <v>2</v>
      </c>
      <c r="K3039" s="72">
        <v>10</v>
      </c>
      <c r="L3039" s="72">
        <v>4</v>
      </c>
    </row>
    <row r="3040" spans="4:12" x14ac:dyDescent="0.25">
      <c r="D3040" s="66" t="s">
        <v>33378</v>
      </c>
      <c r="E3040" s="66" t="s">
        <v>7776</v>
      </c>
      <c r="F3040" s="72">
        <v>1</v>
      </c>
      <c r="G3040" s="72">
        <v>3</v>
      </c>
      <c r="H3040" s="72">
        <v>2</v>
      </c>
      <c r="I3040" s="72">
        <v>6</v>
      </c>
      <c r="J3040" s="72">
        <v>2</v>
      </c>
      <c r="K3040" s="72">
        <v>10</v>
      </c>
      <c r="L3040" s="72">
        <v>5</v>
      </c>
    </row>
    <row r="3041" spans="4:12" x14ac:dyDescent="0.25">
      <c r="D3041" s="66" t="s">
        <v>33379</v>
      </c>
      <c r="E3041" s="66" t="s">
        <v>7777</v>
      </c>
      <c r="F3041" s="72">
        <v>1</v>
      </c>
      <c r="G3041" s="72">
        <v>3</v>
      </c>
      <c r="H3041" s="72">
        <v>2</v>
      </c>
      <c r="I3041" s="72">
        <v>6</v>
      </c>
      <c r="J3041" s="72">
        <v>2</v>
      </c>
      <c r="K3041" s="72">
        <v>10</v>
      </c>
      <c r="L3041" s="72">
        <v>6</v>
      </c>
    </row>
    <row r="3042" spans="4:12" x14ac:dyDescent="0.25">
      <c r="D3042" s="66" t="s">
        <v>33380</v>
      </c>
      <c r="E3042" s="66" t="s">
        <v>7778</v>
      </c>
      <c r="F3042" s="72">
        <v>1</v>
      </c>
      <c r="G3042" s="72">
        <v>3</v>
      </c>
      <c r="H3042" s="72">
        <v>2</v>
      </c>
      <c r="I3042" s="72">
        <v>6</v>
      </c>
      <c r="J3042" s="72">
        <v>2</v>
      </c>
      <c r="K3042" s="72">
        <v>10</v>
      </c>
      <c r="L3042" s="72">
        <v>7</v>
      </c>
    </row>
    <row r="3043" spans="4:12" x14ac:dyDescent="0.25">
      <c r="D3043" s="66" t="s">
        <v>33381</v>
      </c>
      <c r="E3043" s="66" t="s">
        <v>7779</v>
      </c>
      <c r="F3043" s="72">
        <v>1</v>
      </c>
      <c r="G3043" s="72">
        <v>3</v>
      </c>
      <c r="H3043" s="72">
        <v>2</v>
      </c>
      <c r="I3043" s="72">
        <v>6</v>
      </c>
      <c r="J3043" s="72">
        <v>2</v>
      </c>
      <c r="K3043" s="72">
        <v>10</v>
      </c>
      <c r="L3043" s="72">
        <v>8</v>
      </c>
    </row>
    <row r="3044" spans="4:12" x14ac:dyDescent="0.25">
      <c r="D3044" s="66" t="s">
        <v>33382</v>
      </c>
      <c r="E3044" s="66" t="s">
        <v>7780</v>
      </c>
      <c r="F3044" s="72">
        <v>1</v>
      </c>
      <c r="G3044" s="72">
        <v>3</v>
      </c>
      <c r="H3044" s="72">
        <v>2</v>
      </c>
      <c r="I3044" s="72">
        <v>6</v>
      </c>
      <c r="J3044" s="72">
        <v>2</v>
      </c>
      <c r="K3044" s="72">
        <v>10</v>
      </c>
      <c r="L3044" s="72">
        <v>9</v>
      </c>
    </row>
    <row r="3045" spans="4:12" x14ac:dyDescent="0.25">
      <c r="D3045" s="66" t="s">
        <v>33383</v>
      </c>
      <c r="E3045" s="66" t="s">
        <v>7781</v>
      </c>
      <c r="F3045" s="72">
        <v>1</v>
      </c>
      <c r="G3045" s="72">
        <v>3</v>
      </c>
      <c r="H3045" s="72">
        <v>2</v>
      </c>
      <c r="I3045" s="72">
        <v>6</v>
      </c>
      <c r="J3045" s="72">
        <v>2</v>
      </c>
      <c r="K3045" s="72">
        <v>10</v>
      </c>
      <c r="L3045" s="72">
        <v>10</v>
      </c>
    </row>
    <row r="3046" spans="4:12" x14ac:dyDescent="0.25">
      <c r="D3046" s="66" t="s">
        <v>33384</v>
      </c>
      <c r="E3046" s="66" t="s">
        <v>7782</v>
      </c>
      <c r="F3046" s="72">
        <v>1</v>
      </c>
      <c r="G3046" s="72">
        <v>3</v>
      </c>
      <c r="H3046" s="72">
        <v>2</v>
      </c>
      <c r="I3046" s="72">
        <v>6</v>
      </c>
      <c r="J3046" s="72">
        <v>2</v>
      </c>
      <c r="K3046" s="72">
        <v>10</v>
      </c>
      <c r="L3046" s="72">
        <v>11</v>
      </c>
    </row>
    <row r="3047" spans="4:12" x14ac:dyDescent="0.25">
      <c r="D3047" s="66" t="s">
        <v>33385</v>
      </c>
      <c r="E3047" s="66" t="s">
        <v>7783</v>
      </c>
      <c r="F3047" s="72">
        <v>1</v>
      </c>
      <c r="G3047" s="72">
        <v>3</v>
      </c>
      <c r="H3047" s="72">
        <v>2</v>
      </c>
      <c r="I3047" s="72">
        <v>6</v>
      </c>
      <c r="J3047" s="72">
        <v>2</v>
      </c>
      <c r="K3047" s="72">
        <v>10</v>
      </c>
      <c r="L3047" s="72">
        <v>12</v>
      </c>
    </row>
    <row r="3048" spans="4:12" x14ac:dyDescent="0.25">
      <c r="D3048" s="66" t="s">
        <v>33386</v>
      </c>
      <c r="E3048" s="66" t="s">
        <v>7784</v>
      </c>
      <c r="F3048" s="72">
        <v>1</v>
      </c>
      <c r="G3048" s="72">
        <v>3</v>
      </c>
      <c r="H3048" s="72">
        <v>2</v>
      </c>
      <c r="I3048" s="72">
        <v>6</v>
      </c>
      <c r="J3048" s="72">
        <v>2</v>
      </c>
      <c r="K3048" s="72">
        <v>10</v>
      </c>
      <c r="L3048" s="72">
        <v>13</v>
      </c>
    </row>
    <row r="3049" spans="4:12" x14ac:dyDescent="0.25">
      <c r="D3049" s="66" t="s">
        <v>33387</v>
      </c>
      <c r="E3049" s="66" t="s">
        <v>7785</v>
      </c>
      <c r="F3049" s="72">
        <v>1</v>
      </c>
      <c r="G3049" s="72">
        <v>3</v>
      </c>
      <c r="H3049" s="72">
        <v>2</v>
      </c>
      <c r="I3049" s="72">
        <v>6</v>
      </c>
      <c r="J3049" s="72">
        <v>2</v>
      </c>
      <c r="K3049" s="72">
        <v>11</v>
      </c>
      <c r="L3049" s="72">
        <v>1</v>
      </c>
    </row>
    <row r="3050" spans="4:12" x14ac:dyDescent="0.25">
      <c r="D3050" s="66" t="s">
        <v>33388</v>
      </c>
      <c r="E3050" s="66" t="s">
        <v>7786</v>
      </c>
      <c r="F3050" s="72">
        <v>1</v>
      </c>
      <c r="G3050" s="72">
        <v>3</v>
      </c>
      <c r="H3050" s="72">
        <v>2</v>
      </c>
      <c r="I3050" s="72">
        <v>6</v>
      </c>
      <c r="J3050" s="72">
        <v>3</v>
      </c>
      <c r="K3050" s="72">
        <v>1</v>
      </c>
      <c r="L3050" s="72">
        <v>1</v>
      </c>
    </row>
    <row r="3051" spans="4:12" x14ac:dyDescent="0.25">
      <c r="D3051" s="66" t="s">
        <v>33389</v>
      </c>
      <c r="E3051" s="66" t="s">
        <v>7787</v>
      </c>
      <c r="F3051" s="72">
        <v>1</v>
      </c>
      <c r="G3051" s="72">
        <v>3</v>
      </c>
      <c r="H3051" s="72">
        <v>2</v>
      </c>
      <c r="I3051" s="72">
        <v>6</v>
      </c>
      <c r="J3051" s="72">
        <v>3</v>
      </c>
      <c r="K3051" s="72">
        <v>1</v>
      </c>
      <c r="L3051" s="72">
        <v>2</v>
      </c>
    </row>
    <row r="3052" spans="4:12" x14ac:dyDescent="0.25">
      <c r="D3052" s="66" t="s">
        <v>33390</v>
      </c>
      <c r="E3052" s="66" t="s">
        <v>7788</v>
      </c>
      <c r="F3052" s="72">
        <v>1</v>
      </c>
      <c r="G3052" s="72">
        <v>3</v>
      </c>
      <c r="H3052" s="72">
        <v>2</v>
      </c>
      <c r="I3052" s="72">
        <v>6</v>
      </c>
      <c r="J3052" s="72">
        <v>3</v>
      </c>
      <c r="K3052" s="72">
        <v>1</v>
      </c>
      <c r="L3052" s="72">
        <v>3</v>
      </c>
    </row>
    <row r="3053" spans="4:12" x14ac:dyDescent="0.25">
      <c r="D3053" s="66" t="s">
        <v>33391</v>
      </c>
      <c r="E3053" s="66" t="s">
        <v>7789</v>
      </c>
      <c r="F3053" s="72">
        <v>1</v>
      </c>
      <c r="G3053" s="72">
        <v>3</v>
      </c>
      <c r="H3053" s="72">
        <v>2</v>
      </c>
      <c r="I3053" s="72">
        <v>6</v>
      </c>
      <c r="J3053" s="72">
        <v>3</v>
      </c>
      <c r="K3053" s="72">
        <v>1</v>
      </c>
      <c r="L3053" s="72">
        <v>4</v>
      </c>
    </row>
    <row r="3054" spans="4:12" x14ac:dyDescent="0.25">
      <c r="D3054" s="66" t="s">
        <v>33392</v>
      </c>
      <c r="E3054" s="66" t="s">
        <v>7790</v>
      </c>
      <c r="F3054" s="72">
        <v>1</v>
      </c>
      <c r="G3054" s="72">
        <v>3</v>
      </c>
      <c r="H3054" s="72">
        <v>2</v>
      </c>
      <c r="I3054" s="72">
        <v>6</v>
      </c>
      <c r="J3054" s="72">
        <v>3</v>
      </c>
      <c r="K3054" s="72">
        <v>2</v>
      </c>
      <c r="L3054" s="72">
        <v>1</v>
      </c>
    </row>
    <row r="3055" spans="4:12" x14ac:dyDescent="0.25">
      <c r="D3055" s="66" t="s">
        <v>33393</v>
      </c>
      <c r="E3055" s="66" t="s">
        <v>7791</v>
      </c>
      <c r="F3055" s="72">
        <v>1</v>
      </c>
      <c r="G3055" s="72">
        <v>3</v>
      </c>
      <c r="H3055" s="72">
        <v>2</v>
      </c>
      <c r="I3055" s="72">
        <v>6</v>
      </c>
      <c r="J3055" s="72">
        <v>3</v>
      </c>
      <c r="K3055" s="72">
        <v>2</v>
      </c>
      <c r="L3055" s="72">
        <v>2</v>
      </c>
    </row>
    <row r="3056" spans="4:12" x14ac:dyDescent="0.25">
      <c r="D3056" s="66" t="s">
        <v>33394</v>
      </c>
      <c r="E3056" s="66" t="s">
        <v>7792</v>
      </c>
      <c r="F3056" s="72">
        <v>1</v>
      </c>
      <c r="G3056" s="72">
        <v>3</v>
      </c>
      <c r="H3056" s="72">
        <v>2</v>
      </c>
      <c r="I3056" s="72">
        <v>6</v>
      </c>
      <c r="J3056" s="72">
        <v>3</v>
      </c>
      <c r="K3056" s="72">
        <v>2</v>
      </c>
      <c r="L3056" s="72">
        <v>3</v>
      </c>
    </row>
    <row r="3057" spans="4:12" x14ac:dyDescent="0.25">
      <c r="D3057" s="66" t="s">
        <v>33395</v>
      </c>
      <c r="E3057" s="66" t="s">
        <v>7793</v>
      </c>
      <c r="F3057" s="72">
        <v>1</v>
      </c>
      <c r="G3057" s="72">
        <v>3</v>
      </c>
      <c r="H3057" s="72">
        <v>2</v>
      </c>
      <c r="I3057" s="72">
        <v>6</v>
      </c>
      <c r="J3057" s="72">
        <v>3</v>
      </c>
      <c r="K3057" s="72">
        <v>2</v>
      </c>
      <c r="L3057" s="72">
        <v>4</v>
      </c>
    </row>
    <row r="3058" spans="4:12" x14ac:dyDescent="0.25">
      <c r="D3058" s="66" t="s">
        <v>33396</v>
      </c>
      <c r="E3058" s="66" t="s">
        <v>7794</v>
      </c>
      <c r="F3058" s="72">
        <v>1</v>
      </c>
      <c r="G3058" s="72">
        <v>3</v>
      </c>
      <c r="H3058" s="72">
        <v>2</v>
      </c>
      <c r="I3058" s="72">
        <v>6</v>
      </c>
      <c r="J3058" s="72">
        <v>3</v>
      </c>
      <c r="K3058" s="72">
        <v>3</v>
      </c>
      <c r="L3058" s="72">
        <v>1</v>
      </c>
    </row>
    <row r="3059" spans="4:12" x14ac:dyDescent="0.25">
      <c r="D3059" s="66" t="s">
        <v>33397</v>
      </c>
      <c r="E3059" s="66" t="s">
        <v>7795</v>
      </c>
      <c r="F3059" s="72">
        <v>1</v>
      </c>
      <c r="G3059" s="72">
        <v>3</v>
      </c>
      <c r="H3059" s="72">
        <v>2</v>
      </c>
      <c r="I3059" s="72">
        <v>6</v>
      </c>
      <c r="J3059" s="72">
        <v>3</v>
      </c>
      <c r="K3059" s="72">
        <v>3</v>
      </c>
      <c r="L3059" s="72">
        <v>2</v>
      </c>
    </row>
    <row r="3060" spans="4:12" x14ac:dyDescent="0.25">
      <c r="D3060" s="66" t="s">
        <v>33398</v>
      </c>
      <c r="E3060" s="66" t="s">
        <v>7796</v>
      </c>
      <c r="F3060" s="72">
        <v>1</v>
      </c>
      <c r="G3060" s="72">
        <v>3</v>
      </c>
      <c r="H3060" s="72">
        <v>2</v>
      </c>
      <c r="I3060" s="72">
        <v>6</v>
      </c>
      <c r="J3060" s="72">
        <v>3</v>
      </c>
      <c r="K3060" s="72">
        <v>3</v>
      </c>
      <c r="L3060" s="72">
        <v>3</v>
      </c>
    </row>
    <row r="3061" spans="4:12" x14ac:dyDescent="0.25">
      <c r="D3061" s="66" t="s">
        <v>33399</v>
      </c>
      <c r="E3061" s="66" t="s">
        <v>7797</v>
      </c>
      <c r="F3061" s="72">
        <v>1</v>
      </c>
      <c r="G3061" s="72">
        <v>3</v>
      </c>
      <c r="H3061" s="72">
        <v>2</v>
      </c>
      <c r="I3061" s="72">
        <v>6</v>
      </c>
      <c r="J3061" s="72">
        <v>3</v>
      </c>
      <c r="K3061" s="72">
        <v>3</v>
      </c>
      <c r="L3061" s="72">
        <v>4</v>
      </c>
    </row>
    <row r="3062" spans="4:12" x14ac:dyDescent="0.25">
      <c r="D3062" s="66" t="s">
        <v>33400</v>
      </c>
      <c r="E3062" s="66" t="s">
        <v>7798</v>
      </c>
      <c r="F3062" s="72">
        <v>1</v>
      </c>
      <c r="G3062" s="72">
        <v>3</v>
      </c>
      <c r="H3062" s="72">
        <v>2</v>
      </c>
      <c r="I3062" s="72">
        <v>6</v>
      </c>
      <c r="J3062" s="72">
        <v>3</v>
      </c>
      <c r="K3062" s="72">
        <v>4</v>
      </c>
      <c r="L3062" s="72">
        <v>1</v>
      </c>
    </row>
    <row r="3063" spans="4:12" x14ac:dyDescent="0.25">
      <c r="D3063" s="66" t="s">
        <v>33401</v>
      </c>
      <c r="E3063" s="66" t="s">
        <v>7799</v>
      </c>
      <c r="F3063" s="72">
        <v>1</v>
      </c>
      <c r="G3063" s="72">
        <v>3</v>
      </c>
      <c r="H3063" s="72">
        <v>2</v>
      </c>
      <c r="I3063" s="72">
        <v>6</v>
      </c>
      <c r="J3063" s="72">
        <v>3</v>
      </c>
      <c r="K3063" s="72">
        <v>4</v>
      </c>
      <c r="L3063" s="72">
        <v>2</v>
      </c>
    </row>
    <row r="3064" spans="4:12" x14ac:dyDescent="0.25">
      <c r="D3064" s="66" t="s">
        <v>33402</v>
      </c>
      <c r="E3064" s="66" t="s">
        <v>7800</v>
      </c>
      <c r="F3064" s="72">
        <v>1</v>
      </c>
      <c r="G3064" s="72">
        <v>3</v>
      </c>
      <c r="H3064" s="72">
        <v>2</v>
      </c>
      <c r="I3064" s="72">
        <v>6</v>
      </c>
      <c r="J3064" s="72">
        <v>3</v>
      </c>
      <c r="K3064" s="72">
        <v>4</v>
      </c>
      <c r="L3064" s="72">
        <v>3</v>
      </c>
    </row>
    <row r="3065" spans="4:12" x14ac:dyDescent="0.25">
      <c r="D3065" s="66" t="s">
        <v>33403</v>
      </c>
      <c r="E3065" s="66" t="s">
        <v>949</v>
      </c>
      <c r="F3065" s="72">
        <v>1</v>
      </c>
      <c r="G3065" s="72">
        <v>3</v>
      </c>
      <c r="H3065" s="72">
        <v>2</v>
      </c>
      <c r="I3065" s="72">
        <v>6</v>
      </c>
      <c r="J3065" s="72">
        <v>3</v>
      </c>
      <c r="K3065" s="72">
        <v>4</v>
      </c>
      <c r="L3065" s="72">
        <v>4</v>
      </c>
    </row>
    <row r="3066" spans="4:12" x14ac:dyDescent="0.25">
      <c r="D3066" s="66" t="s">
        <v>33404</v>
      </c>
      <c r="E3066" s="66" t="s">
        <v>7801</v>
      </c>
      <c r="F3066" s="72">
        <v>1</v>
      </c>
      <c r="G3066" s="72">
        <v>3</v>
      </c>
      <c r="H3066" s="72">
        <v>2</v>
      </c>
      <c r="I3066" s="72">
        <v>6</v>
      </c>
      <c r="J3066" s="72">
        <v>3</v>
      </c>
      <c r="K3066" s="72">
        <v>4</v>
      </c>
      <c r="L3066" s="72">
        <v>5</v>
      </c>
    </row>
    <row r="3067" spans="4:12" x14ac:dyDescent="0.25">
      <c r="D3067" s="66" t="s">
        <v>33405</v>
      </c>
      <c r="E3067" s="66" t="s">
        <v>7802</v>
      </c>
      <c r="F3067" s="72">
        <v>1</v>
      </c>
      <c r="G3067" s="72">
        <v>3</v>
      </c>
      <c r="H3067" s="72">
        <v>2</v>
      </c>
      <c r="I3067" s="72">
        <v>6</v>
      </c>
      <c r="J3067" s="72">
        <v>3</v>
      </c>
      <c r="K3067" s="72">
        <v>5</v>
      </c>
      <c r="L3067" s="72">
        <v>1</v>
      </c>
    </row>
    <row r="3068" spans="4:12" x14ac:dyDescent="0.25">
      <c r="D3068" s="66" t="s">
        <v>33406</v>
      </c>
      <c r="E3068" s="66" t="s">
        <v>7803</v>
      </c>
      <c r="F3068" s="72">
        <v>1</v>
      </c>
      <c r="G3068" s="72">
        <v>3</v>
      </c>
      <c r="H3068" s="72">
        <v>2</v>
      </c>
      <c r="I3068" s="72">
        <v>6</v>
      </c>
      <c r="J3068" s="72">
        <v>3</v>
      </c>
      <c r="K3068" s="72">
        <v>5</v>
      </c>
      <c r="L3068" s="72">
        <v>2</v>
      </c>
    </row>
    <row r="3069" spans="4:12" x14ac:dyDescent="0.25">
      <c r="D3069" s="66" t="s">
        <v>33407</v>
      </c>
      <c r="E3069" s="66" t="s">
        <v>7804</v>
      </c>
      <c r="F3069" s="72">
        <v>1</v>
      </c>
      <c r="G3069" s="72">
        <v>3</v>
      </c>
      <c r="H3069" s="72">
        <v>2</v>
      </c>
      <c r="I3069" s="72">
        <v>6</v>
      </c>
      <c r="J3069" s="72">
        <v>3</v>
      </c>
      <c r="K3069" s="72">
        <v>5</v>
      </c>
      <c r="L3069" s="72">
        <v>3</v>
      </c>
    </row>
    <row r="3070" spans="4:12" x14ac:dyDescent="0.25">
      <c r="D3070" s="66" t="s">
        <v>33408</v>
      </c>
      <c r="E3070" s="66" t="s">
        <v>7805</v>
      </c>
      <c r="F3070" s="72">
        <v>1</v>
      </c>
      <c r="G3070" s="72">
        <v>3</v>
      </c>
      <c r="H3070" s="72">
        <v>2</v>
      </c>
      <c r="I3070" s="72">
        <v>6</v>
      </c>
      <c r="J3070" s="72">
        <v>3</v>
      </c>
      <c r="K3070" s="72">
        <v>5</v>
      </c>
      <c r="L3070" s="72">
        <v>4</v>
      </c>
    </row>
    <row r="3071" spans="4:12" x14ac:dyDescent="0.25">
      <c r="D3071" s="66" t="s">
        <v>33409</v>
      </c>
      <c r="E3071" s="66" t="s">
        <v>7806</v>
      </c>
      <c r="F3071" s="72">
        <v>1</v>
      </c>
      <c r="G3071" s="72">
        <v>3</v>
      </c>
      <c r="H3071" s="72">
        <v>2</v>
      </c>
      <c r="I3071" s="72">
        <v>6</v>
      </c>
      <c r="J3071" s="72">
        <v>3</v>
      </c>
      <c r="K3071" s="72">
        <v>5</v>
      </c>
      <c r="L3071" s="72">
        <v>5</v>
      </c>
    </row>
    <row r="3072" spans="4:12" x14ac:dyDescent="0.25">
      <c r="D3072" s="66" t="s">
        <v>33410</v>
      </c>
      <c r="E3072" s="66" t="s">
        <v>7807</v>
      </c>
      <c r="F3072" s="72">
        <v>1</v>
      </c>
      <c r="G3072" s="72">
        <v>3</v>
      </c>
      <c r="H3072" s="72">
        <v>2</v>
      </c>
      <c r="I3072" s="72">
        <v>6</v>
      </c>
      <c r="J3072" s="72">
        <v>3</v>
      </c>
      <c r="K3072" s="72">
        <v>6</v>
      </c>
      <c r="L3072" s="72">
        <v>1</v>
      </c>
    </row>
    <row r="3073" spans="4:12" x14ac:dyDescent="0.25">
      <c r="D3073" s="66" t="s">
        <v>33411</v>
      </c>
      <c r="E3073" s="66" t="s">
        <v>7808</v>
      </c>
      <c r="F3073" s="72">
        <v>1</v>
      </c>
      <c r="G3073" s="72">
        <v>3</v>
      </c>
      <c r="H3073" s="72">
        <v>2</v>
      </c>
      <c r="I3073" s="72">
        <v>6</v>
      </c>
      <c r="J3073" s="72">
        <v>3</v>
      </c>
      <c r="K3073" s="72">
        <v>6</v>
      </c>
      <c r="L3073" s="72">
        <v>2</v>
      </c>
    </row>
    <row r="3074" spans="4:12" x14ac:dyDescent="0.25">
      <c r="D3074" s="66" t="s">
        <v>33412</v>
      </c>
      <c r="E3074" s="66" t="s">
        <v>7809</v>
      </c>
      <c r="F3074" s="72">
        <v>1</v>
      </c>
      <c r="G3074" s="72">
        <v>3</v>
      </c>
      <c r="H3074" s="72">
        <v>2</v>
      </c>
      <c r="I3074" s="72">
        <v>6</v>
      </c>
      <c r="J3074" s="72">
        <v>3</v>
      </c>
      <c r="K3074" s="72">
        <v>6</v>
      </c>
      <c r="L3074" s="72">
        <v>3</v>
      </c>
    </row>
    <row r="3075" spans="4:12" x14ac:dyDescent="0.25">
      <c r="D3075" s="66" t="s">
        <v>33413</v>
      </c>
      <c r="E3075" s="66" t="s">
        <v>7810</v>
      </c>
      <c r="F3075" s="72">
        <v>1</v>
      </c>
      <c r="G3075" s="72">
        <v>3</v>
      </c>
      <c r="H3075" s="72">
        <v>2</v>
      </c>
      <c r="I3075" s="72">
        <v>6</v>
      </c>
      <c r="J3075" s="72">
        <v>3</v>
      </c>
      <c r="K3075" s="72">
        <v>6</v>
      </c>
      <c r="L3075" s="72">
        <v>4</v>
      </c>
    </row>
    <row r="3076" spans="4:12" x14ac:dyDescent="0.25">
      <c r="D3076" s="66" t="s">
        <v>33414</v>
      </c>
      <c r="E3076" s="66" t="s">
        <v>7811</v>
      </c>
      <c r="F3076" s="72">
        <v>1</v>
      </c>
      <c r="G3076" s="72">
        <v>3</v>
      </c>
      <c r="H3076" s="72">
        <v>2</v>
      </c>
      <c r="I3076" s="72">
        <v>6</v>
      </c>
      <c r="J3076" s="72">
        <v>3</v>
      </c>
      <c r="K3076" s="72">
        <v>7</v>
      </c>
      <c r="L3076" s="72">
        <v>1</v>
      </c>
    </row>
    <row r="3077" spans="4:12" x14ac:dyDescent="0.25">
      <c r="D3077" s="66" t="s">
        <v>33415</v>
      </c>
      <c r="E3077" s="66" t="s">
        <v>7812</v>
      </c>
      <c r="F3077" s="72">
        <v>1</v>
      </c>
      <c r="G3077" s="72">
        <v>3</v>
      </c>
      <c r="H3077" s="72">
        <v>2</v>
      </c>
      <c r="I3077" s="72">
        <v>6</v>
      </c>
      <c r="J3077" s="72">
        <v>3</v>
      </c>
      <c r="K3077" s="72">
        <v>7</v>
      </c>
      <c r="L3077" s="72">
        <v>2</v>
      </c>
    </row>
    <row r="3078" spans="4:12" x14ac:dyDescent="0.25">
      <c r="D3078" s="66" t="s">
        <v>33416</v>
      </c>
      <c r="E3078" s="66" t="s">
        <v>7813</v>
      </c>
      <c r="F3078" s="72">
        <v>1</v>
      </c>
      <c r="G3078" s="72">
        <v>3</v>
      </c>
      <c r="H3078" s="72">
        <v>2</v>
      </c>
      <c r="I3078" s="72">
        <v>6</v>
      </c>
      <c r="J3078" s="72">
        <v>3</v>
      </c>
      <c r="K3078" s="72">
        <v>7</v>
      </c>
      <c r="L3078" s="72">
        <v>3</v>
      </c>
    </row>
    <row r="3079" spans="4:12" x14ac:dyDescent="0.25">
      <c r="D3079" s="66" t="s">
        <v>33417</v>
      </c>
      <c r="E3079" s="66" t="s">
        <v>7814</v>
      </c>
      <c r="F3079" s="72">
        <v>1</v>
      </c>
      <c r="G3079" s="72">
        <v>3</v>
      </c>
      <c r="H3079" s="72">
        <v>2</v>
      </c>
      <c r="I3079" s="72">
        <v>6</v>
      </c>
      <c r="J3079" s="72">
        <v>3</v>
      </c>
      <c r="K3079" s="72">
        <v>7</v>
      </c>
      <c r="L3079" s="72">
        <v>4</v>
      </c>
    </row>
    <row r="3080" spans="4:12" x14ac:dyDescent="0.25">
      <c r="D3080" s="66" t="s">
        <v>33418</v>
      </c>
      <c r="E3080" s="66" t="s">
        <v>7815</v>
      </c>
      <c r="F3080" s="72">
        <v>1</v>
      </c>
      <c r="G3080" s="72">
        <v>3</v>
      </c>
      <c r="H3080" s="72">
        <v>2</v>
      </c>
      <c r="I3080" s="72">
        <v>6</v>
      </c>
      <c r="J3080" s="72">
        <v>3</v>
      </c>
      <c r="K3080" s="72">
        <v>8</v>
      </c>
      <c r="L3080" s="72">
        <v>1</v>
      </c>
    </row>
    <row r="3081" spans="4:12" x14ac:dyDescent="0.25">
      <c r="D3081" s="66" t="s">
        <v>33419</v>
      </c>
      <c r="E3081" s="66" t="s">
        <v>7816</v>
      </c>
      <c r="F3081" s="72">
        <v>1</v>
      </c>
      <c r="G3081" s="72">
        <v>3</v>
      </c>
      <c r="H3081" s="72">
        <v>2</v>
      </c>
      <c r="I3081" s="72">
        <v>6</v>
      </c>
      <c r="J3081" s="72">
        <v>3</v>
      </c>
      <c r="K3081" s="72">
        <v>8</v>
      </c>
      <c r="L3081" s="72">
        <v>2</v>
      </c>
    </row>
    <row r="3082" spans="4:12" x14ac:dyDescent="0.25">
      <c r="D3082" s="66" t="s">
        <v>33420</v>
      </c>
      <c r="E3082" s="66" t="s">
        <v>7817</v>
      </c>
      <c r="F3082" s="72">
        <v>1</v>
      </c>
      <c r="G3082" s="72">
        <v>3</v>
      </c>
      <c r="H3082" s="72">
        <v>2</v>
      </c>
      <c r="I3082" s="72">
        <v>6</v>
      </c>
      <c r="J3082" s="72">
        <v>3</v>
      </c>
      <c r="K3082" s="72">
        <v>8</v>
      </c>
      <c r="L3082" s="72">
        <v>3</v>
      </c>
    </row>
    <row r="3083" spans="4:12" x14ac:dyDescent="0.25">
      <c r="D3083" s="66" t="s">
        <v>33421</v>
      </c>
      <c r="E3083" s="66" t="s">
        <v>7818</v>
      </c>
      <c r="F3083" s="72">
        <v>1</v>
      </c>
      <c r="G3083" s="72">
        <v>3</v>
      </c>
      <c r="H3083" s="72">
        <v>2</v>
      </c>
      <c r="I3083" s="72">
        <v>6</v>
      </c>
      <c r="J3083" s="72">
        <v>3</v>
      </c>
      <c r="K3083" s="72">
        <v>8</v>
      </c>
      <c r="L3083" s="72">
        <v>4</v>
      </c>
    </row>
    <row r="3084" spans="4:12" x14ac:dyDescent="0.25">
      <c r="D3084" s="66" t="s">
        <v>33422</v>
      </c>
      <c r="E3084" s="66" t="s">
        <v>7819</v>
      </c>
      <c r="F3084" s="72">
        <v>1</v>
      </c>
      <c r="G3084" s="72">
        <v>3</v>
      </c>
      <c r="H3084" s="72">
        <v>2</v>
      </c>
      <c r="I3084" s="72">
        <v>6</v>
      </c>
      <c r="J3084" s="72">
        <v>3</v>
      </c>
      <c r="K3084" s="72">
        <v>9</v>
      </c>
      <c r="L3084" s="72">
        <v>1</v>
      </c>
    </row>
    <row r="3085" spans="4:12" x14ac:dyDescent="0.25">
      <c r="D3085" s="66" t="s">
        <v>33423</v>
      </c>
      <c r="E3085" s="66" t="s">
        <v>7820</v>
      </c>
      <c r="F3085" s="72">
        <v>1</v>
      </c>
      <c r="G3085" s="72">
        <v>3</v>
      </c>
      <c r="H3085" s="72">
        <v>2</v>
      </c>
      <c r="I3085" s="72">
        <v>6</v>
      </c>
      <c r="J3085" s="72">
        <v>3</v>
      </c>
      <c r="K3085" s="72">
        <v>9</v>
      </c>
      <c r="L3085" s="72">
        <v>2</v>
      </c>
    </row>
    <row r="3086" spans="4:12" x14ac:dyDescent="0.25">
      <c r="D3086" s="66" t="s">
        <v>33424</v>
      </c>
      <c r="E3086" s="66" t="s">
        <v>7821</v>
      </c>
      <c r="F3086" s="72">
        <v>1</v>
      </c>
      <c r="G3086" s="72">
        <v>3</v>
      </c>
      <c r="H3086" s="72">
        <v>2</v>
      </c>
      <c r="I3086" s="72">
        <v>6</v>
      </c>
      <c r="J3086" s="72">
        <v>3</v>
      </c>
      <c r="K3086" s="72">
        <v>9</v>
      </c>
      <c r="L3086" s="72">
        <v>3</v>
      </c>
    </row>
    <row r="3087" spans="4:12" x14ac:dyDescent="0.25">
      <c r="D3087" s="66" t="s">
        <v>33425</v>
      </c>
      <c r="E3087" s="66" t="s">
        <v>7822</v>
      </c>
      <c r="F3087" s="72">
        <v>1</v>
      </c>
      <c r="G3087" s="72">
        <v>3</v>
      </c>
      <c r="H3087" s="72">
        <v>2</v>
      </c>
      <c r="I3087" s="72">
        <v>6</v>
      </c>
      <c r="J3087" s="72">
        <v>3</v>
      </c>
      <c r="K3087" s="72">
        <v>9</v>
      </c>
      <c r="L3087" s="72">
        <v>4</v>
      </c>
    </row>
    <row r="3088" spans="4:12" x14ac:dyDescent="0.25">
      <c r="D3088" s="66" t="s">
        <v>33426</v>
      </c>
      <c r="E3088" s="66" t="s">
        <v>7823</v>
      </c>
      <c r="F3088" s="72">
        <v>1</v>
      </c>
      <c r="G3088" s="72">
        <v>3</v>
      </c>
      <c r="H3088" s="72">
        <v>2</v>
      </c>
      <c r="I3088" s="72">
        <v>6</v>
      </c>
      <c r="J3088" s="72">
        <v>3</v>
      </c>
      <c r="K3088" s="72">
        <v>10</v>
      </c>
      <c r="L3088" s="72">
        <v>1</v>
      </c>
    </row>
    <row r="3089" spans="4:12" x14ac:dyDescent="0.25">
      <c r="D3089" s="66" t="s">
        <v>33427</v>
      </c>
      <c r="E3089" s="66" t="s">
        <v>7824</v>
      </c>
      <c r="F3089" s="72">
        <v>1</v>
      </c>
      <c r="G3089" s="72">
        <v>3</v>
      </c>
      <c r="H3089" s="72">
        <v>2</v>
      </c>
      <c r="I3089" s="72">
        <v>6</v>
      </c>
      <c r="J3089" s="72">
        <v>3</v>
      </c>
      <c r="K3089" s="72">
        <v>10</v>
      </c>
      <c r="L3089" s="72">
        <v>2</v>
      </c>
    </row>
    <row r="3090" spans="4:12" x14ac:dyDescent="0.25">
      <c r="D3090" s="66" t="s">
        <v>33428</v>
      </c>
      <c r="E3090" s="66" t="s">
        <v>7825</v>
      </c>
      <c r="F3090" s="72">
        <v>1</v>
      </c>
      <c r="G3090" s="72">
        <v>3</v>
      </c>
      <c r="H3090" s="72">
        <v>2</v>
      </c>
      <c r="I3090" s="72">
        <v>6</v>
      </c>
      <c r="J3090" s="72">
        <v>3</v>
      </c>
      <c r="K3090" s="72">
        <v>10</v>
      </c>
      <c r="L3090" s="72">
        <v>3</v>
      </c>
    </row>
    <row r="3091" spans="4:12" x14ac:dyDescent="0.25">
      <c r="D3091" s="66" t="s">
        <v>33429</v>
      </c>
      <c r="E3091" s="66" t="s">
        <v>7826</v>
      </c>
      <c r="F3091" s="72">
        <v>1</v>
      </c>
      <c r="G3091" s="72">
        <v>3</v>
      </c>
      <c r="H3091" s="72">
        <v>2</v>
      </c>
      <c r="I3091" s="72">
        <v>6</v>
      </c>
      <c r="J3091" s="72">
        <v>3</v>
      </c>
      <c r="K3091" s="72">
        <v>10</v>
      </c>
      <c r="L3091" s="72">
        <v>4</v>
      </c>
    </row>
    <row r="3092" spans="4:12" x14ac:dyDescent="0.25">
      <c r="D3092" s="66" t="s">
        <v>33430</v>
      </c>
      <c r="E3092" s="66" t="s">
        <v>7827</v>
      </c>
      <c r="F3092" s="72">
        <v>1</v>
      </c>
      <c r="G3092" s="72">
        <v>3</v>
      </c>
      <c r="H3092" s="72">
        <v>2</v>
      </c>
      <c r="I3092" s="72">
        <v>6</v>
      </c>
      <c r="J3092" s="72">
        <v>3</v>
      </c>
      <c r="K3092" s="72">
        <v>10</v>
      </c>
      <c r="L3092" s="72">
        <v>5</v>
      </c>
    </row>
    <row r="3093" spans="4:12" x14ac:dyDescent="0.25">
      <c r="D3093" s="66" t="s">
        <v>33431</v>
      </c>
      <c r="E3093" s="66" t="s">
        <v>7828</v>
      </c>
      <c r="F3093" s="72">
        <v>1</v>
      </c>
      <c r="G3093" s="72">
        <v>3</v>
      </c>
      <c r="H3093" s="72">
        <v>2</v>
      </c>
      <c r="I3093" s="72">
        <v>6</v>
      </c>
      <c r="J3093" s="72">
        <v>3</v>
      </c>
      <c r="K3093" s="72">
        <v>10</v>
      </c>
      <c r="L3093" s="72">
        <v>6</v>
      </c>
    </row>
    <row r="3094" spans="4:12" x14ac:dyDescent="0.25">
      <c r="D3094" s="66" t="s">
        <v>33432</v>
      </c>
      <c r="E3094" s="66" t="s">
        <v>7829</v>
      </c>
      <c r="F3094" s="72">
        <v>1</v>
      </c>
      <c r="G3094" s="72">
        <v>3</v>
      </c>
      <c r="H3094" s="72">
        <v>2</v>
      </c>
      <c r="I3094" s="72">
        <v>6</v>
      </c>
      <c r="J3094" s="72">
        <v>3</v>
      </c>
      <c r="K3094" s="72">
        <v>11</v>
      </c>
      <c r="L3094" s="72">
        <v>1</v>
      </c>
    </row>
    <row r="3095" spans="4:12" x14ac:dyDescent="0.25">
      <c r="D3095" s="66" t="s">
        <v>33433</v>
      </c>
      <c r="E3095" s="66" t="s">
        <v>7830</v>
      </c>
      <c r="F3095" s="72">
        <v>1</v>
      </c>
      <c r="G3095" s="72">
        <v>3</v>
      </c>
      <c r="H3095" s="72">
        <v>2</v>
      </c>
      <c r="I3095" s="72">
        <v>6</v>
      </c>
      <c r="J3095" s="72">
        <v>3</v>
      </c>
      <c r="K3095" s="72">
        <v>11</v>
      </c>
      <c r="L3095" s="72">
        <v>2</v>
      </c>
    </row>
    <row r="3096" spans="4:12" x14ac:dyDescent="0.25">
      <c r="D3096" s="66" t="s">
        <v>33434</v>
      </c>
      <c r="E3096" s="66" t="s">
        <v>7831</v>
      </c>
      <c r="F3096" s="72">
        <v>1</v>
      </c>
      <c r="G3096" s="72">
        <v>3</v>
      </c>
      <c r="H3096" s="72">
        <v>2</v>
      </c>
      <c r="I3096" s="72">
        <v>6</v>
      </c>
      <c r="J3096" s="72">
        <v>3</v>
      </c>
      <c r="K3096" s="72">
        <v>11</v>
      </c>
      <c r="L3096" s="72">
        <v>3</v>
      </c>
    </row>
    <row r="3097" spans="4:12" x14ac:dyDescent="0.25">
      <c r="D3097" s="66" t="s">
        <v>33435</v>
      </c>
      <c r="E3097" s="66" t="s">
        <v>7832</v>
      </c>
      <c r="F3097" s="72">
        <v>1</v>
      </c>
      <c r="G3097" s="72">
        <v>3</v>
      </c>
      <c r="H3097" s="72">
        <v>2</v>
      </c>
      <c r="I3097" s="72">
        <v>6</v>
      </c>
      <c r="J3097" s="72">
        <v>3</v>
      </c>
      <c r="K3097" s="72">
        <v>11</v>
      </c>
      <c r="L3097" s="72">
        <v>4</v>
      </c>
    </row>
    <row r="3098" spans="4:12" x14ac:dyDescent="0.25">
      <c r="D3098" s="66" t="s">
        <v>33436</v>
      </c>
      <c r="E3098" s="66" t="s">
        <v>7833</v>
      </c>
      <c r="F3098" s="72">
        <v>1</v>
      </c>
      <c r="G3098" s="72">
        <v>3</v>
      </c>
      <c r="H3098" s="72">
        <v>2</v>
      </c>
      <c r="I3098" s="72">
        <v>6</v>
      </c>
      <c r="J3098" s="72">
        <v>3</v>
      </c>
      <c r="K3098" s="72">
        <v>12</v>
      </c>
      <c r="L3098" s="72">
        <v>1</v>
      </c>
    </row>
    <row r="3099" spans="4:12" x14ac:dyDescent="0.25">
      <c r="D3099" s="66" t="s">
        <v>33437</v>
      </c>
      <c r="E3099" s="66" t="s">
        <v>7834</v>
      </c>
      <c r="F3099" s="72">
        <v>1</v>
      </c>
      <c r="G3099" s="72">
        <v>3</v>
      </c>
      <c r="H3099" s="72">
        <v>2</v>
      </c>
      <c r="I3099" s="72">
        <v>6</v>
      </c>
      <c r="J3099" s="72">
        <v>3</v>
      </c>
      <c r="K3099" s="72">
        <v>12</v>
      </c>
      <c r="L3099" s="72">
        <v>2</v>
      </c>
    </row>
    <row r="3100" spans="4:12" x14ac:dyDescent="0.25">
      <c r="D3100" s="66" t="s">
        <v>33438</v>
      </c>
      <c r="E3100" s="66" t="s">
        <v>7835</v>
      </c>
      <c r="F3100" s="72">
        <v>1</v>
      </c>
      <c r="G3100" s="72">
        <v>3</v>
      </c>
      <c r="H3100" s="72">
        <v>2</v>
      </c>
      <c r="I3100" s="72">
        <v>6</v>
      </c>
      <c r="J3100" s="72">
        <v>3</v>
      </c>
      <c r="K3100" s="72">
        <v>12</v>
      </c>
      <c r="L3100" s="72">
        <v>3</v>
      </c>
    </row>
    <row r="3101" spans="4:12" x14ac:dyDescent="0.25">
      <c r="D3101" s="66" t="s">
        <v>33439</v>
      </c>
      <c r="E3101" s="66" t="s">
        <v>7836</v>
      </c>
      <c r="F3101" s="72">
        <v>1</v>
      </c>
      <c r="G3101" s="72">
        <v>3</v>
      </c>
      <c r="H3101" s="72">
        <v>2</v>
      </c>
      <c r="I3101" s="72">
        <v>6</v>
      </c>
      <c r="J3101" s="72">
        <v>3</v>
      </c>
      <c r="K3101" s="72">
        <v>12</v>
      </c>
      <c r="L3101" s="72">
        <v>4</v>
      </c>
    </row>
    <row r="3102" spans="4:12" x14ac:dyDescent="0.25">
      <c r="D3102" s="66" t="s">
        <v>33440</v>
      </c>
      <c r="E3102" s="66" t="s">
        <v>7837</v>
      </c>
      <c r="F3102" s="72">
        <v>1</v>
      </c>
      <c r="G3102" s="72">
        <v>3</v>
      </c>
      <c r="H3102" s="72">
        <v>2</v>
      </c>
      <c r="I3102" s="72">
        <v>6</v>
      </c>
      <c r="J3102" s="72">
        <v>3</v>
      </c>
      <c r="K3102" s="72">
        <v>13</v>
      </c>
      <c r="L3102" s="72">
        <v>1</v>
      </c>
    </row>
    <row r="3103" spans="4:12" x14ac:dyDescent="0.25">
      <c r="D3103" s="66" t="s">
        <v>33441</v>
      </c>
      <c r="E3103" s="66" t="s">
        <v>7838</v>
      </c>
      <c r="F3103" s="72">
        <v>1</v>
      </c>
      <c r="G3103" s="72">
        <v>3</v>
      </c>
      <c r="H3103" s="72">
        <v>2</v>
      </c>
      <c r="I3103" s="72">
        <v>6</v>
      </c>
      <c r="J3103" s="72">
        <v>3</v>
      </c>
      <c r="K3103" s="72">
        <v>13</v>
      </c>
      <c r="L3103" s="72">
        <v>2</v>
      </c>
    </row>
    <row r="3104" spans="4:12" x14ac:dyDescent="0.25">
      <c r="D3104" s="66" t="s">
        <v>33442</v>
      </c>
      <c r="E3104" s="66" t="s">
        <v>7839</v>
      </c>
      <c r="F3104" s="72">
        <v>1</v>
      </c>
      <c r="G3104" s="72">
        <v>3</v>
      </c>
      <c r="H3104" s="72">
        <v>2</v>
      </c>
      <c r="I3104" s="72">
        <v>6</v>
      </c>
      <c r="J3104" s="72">
        <v>3</v>
      </c>
      <c r="K3104" s="72">
        <v>13</v>
      </c>
      <c r="L3104" s="72">
        <v>3</v>
      </c>
    </row>
    <row r="3105" spans="4:12" x14ac:dyDescent="0.25">
      <c r="D3105" s="66" t="s">
        <v>33443</v>
      </c>
      <c r="E3105" s="66" t="s">
        <v>7840</v>
      </c>
      <c r="F3105" s="72">
        <v>1</v>
      </c>
      <c r="G3105" s="72">
        <v>3</v>
      </c>
      <c r="H3105" s="72">
        <v>2</v>
      </c>
      <c r="I3105" s="72">
        <v>6</v>
      </c>
      <c r="J3105" s="72">
        <v>3</v>
      </c>
      <c r="K3105" s="72">
        <v>13</v>
      </c>
      <c r="L3105" s="72">
        <v>4</v>
      </c>
    </row>
    <row r="3106" spans="4:12" x14ac:dyDescent="0.25">
      <c r="D3106" s="66" t="s">
        <v>33444</v>
      </c>
      <c r="E3106" s="66" t="s">
        <v>7841</v>
      </c>
      <c r="F3106" s="72">
        <v>1</v>
      </c>
      <c r="G3106" s="72">
        <v>3</v>
      </c>
      <c r="H3106" s="72">
        <v>2</v>
      </c>
      <c r="I3106" s="72">
        <v>6</v>
      </c>
      <c r="J3106" s="72">
        <v>3</v>
      </c>
      <c r="K3106" s="72">
        <v>14</v>
      </c>
      <c r="L3106" s="72">
        <v>1</v>
      </c>
    </row>
    <row r="3107" spans="4:12" x14ac:dyDescent="0.25">
      <c r="D3107" s="66" t="s">
        <v>33445</v>
      </c>
      <c r="E3107" s="66" t="s">
        <v>7842</v>
      </c>
      <c r="F3107" s="72">
        <v>1</v>
      </c>
      <c r="G3107" s="72">
        <v>3</v>
      </c>
      <c r="H3107" s="72">
        <v>2</v>
      </c>
      <c r="I3107" s="72">
        <v>6</v>
      </c>
      <c r="J3107" s="72">
        <v>3</v>
      </c>
      <c r="K3107" s="72">
        <v>14</v>
      </c>
      <c r="L3107" s="72">
        <v>2</v>
      </c>
    </row>
    <row r="3108" spans="4:12" x14ac:dyDescent="0.25">
      <c r="D3108" s="66" t="s">
        <v>33446</v>
      </c>
      <c r="E3108" s="66" t="s">
        <v>7843</v>
      </c>
      <c r="F3108" s="72">
        <v>1</v>
      </c>
      <c r="G3108" s="72">
        <v>3</v>
      </c>
      <c r="H3108" s="72">
        <v>2</v>
      </c>
      <c r="I3108" s="72">
        <v>6</v>
      </c>
      <c r="J3108" s="72">
        <v>3</v>
      </c>
      <c r="K3108" s="72">
        <v>14</v>
      </c>
      <c r="L3108" s="72">
        <v>3</v>
      </c>
    </row>
    <row r="3109" spans="4:12" x14ac:dyDescent="0.25">
      <c r="D3109" s="66" t="s">
        <v>33447</v>
      </c>
      <c r="E3109" s="66" t="s">
        <v>7844</v>
      </c>
      <c r="F3109" s="72">
        <v>1</v>
      </c>
      <c r="G3109" s="72">
        <v>3</v>
      </c>
      <c r="H3109" s="72">
        <v>2</v>
      </c>
      <c r="I3109" s="72">
        <v>6</v>
      </c>
      <c r="J3109" s="72">
        <v>3</v>
      </c>
      <c r="K3109" s="72">
        <v>14</v>
      </c>
      <c r="L3109" s="72">
        <v>4</v>
      </c>
    </row>
    <row r="3110" spans="4:12" x14ac:dyDescent="0.25">
      <c r="D3110" s="66" t="s">
        <v>33448</v>
      </c>
      <c r="E3110" s="66" t="s">
        <v>7845</v>
      </c>
      <c r="F3110" s="72">
        <v>1</v>
      </c>
      <c r="G3110" s="72">
        <v>3</v>
      </c>
      <c r="H3110" s="72">
        <v>2</v>
      </c>
      <c r="I3110" s="72">
        <v>6</v>
      </c>
      <c r="J3110" s="72">
        <v>3</v>
      </c>
      <c r="K3110" s="72">
        <v>15</v>
      </c>
      <c r="L3110" s="72">
        <v>1</v>
      </c>
    </row>
    <row r="3111" spans="4:12" x14ac:dyDescent="0.25">
      <c r="D3111" s="66" t="s">
        <v>33449</v>
      </c>
      <c r="E3111" s="66" t="s">
        <v>7846</v>
      </c>
      <c r="F3111" s="72">
        <v>1</v>
      </c>
      <c r="G3111" s="72">
        <v>3</v>
      </c>
      <c r="H3111" s="72">
        <v>2</v>
      </c>
      <c r="I3111" s="72">
        <v>6</v>
      </c>
      <c r="J3111" s="72">
        <v>3</v>
      </c>
      <c r="K3111" s="72">
        <v>15</v>
      </c>
      <c r="L3111" s="72">
        <v>2</v>
      </c>
    </row>
    <row r="3112" spans="4:12" x14ac:dyDescent="0.25">
      <c r="D3112" s="66" t="s">
        <v>33450</v>
      </c>
      <c r="E3112" s="66" t="s">
        <v>7847</v>
      </c>
      <c r="F3112" s="72">
        <v>1</v>
      </c>
      <c r="G3112" s="72">
        <v>3</v>
      </c>
      <c r="H3112" s="72">
        <v>2</v>
      </c>
      <c r="I3112" s="72">
        <v>6</v>
      </c>
      <c r="J3112" s="72">
        <v>3</v>
      </c>
      <c r="K3112" s="72">
        <v>15</v>
      </c>
      <c r="L3112" s="72">
        <v>3</v>
      </c>
    </row>
    <row r="3113" spans="4:12" x14ac:dyDescent="0.25">
      <c r="D3113" s="66" t="s">
        <v>33451</v>
      </c>
      <c r="E3113" s="66" t="s">
        <v>7848</v>
      </c>
      <c r="F3113" s="72">
        <v>1</v>
      </c>
      <c r="G3113" s="72">
        <v>3</v>
      </c>
      <c r="H3113" s="72">
        <v>2</v>
      </c>
      <c r="I3113" s="72">
        <v>6</v>
      </c>
      <c r="J3113" s="72">
        <v>3</v>
      </c>
      <c r="K3113" s="72">
        <v>15</v>
      </c>
      <c r="L3113" s="72">
        <v>4</v>
      </c>
    </row>
    <row r="3114" spans="4:12" x14ac:dyDescent="0.25">
      <c r="D3114" s="66" t="s">
        <v>33452</v>
      </c>
      <c r="E3114" s="66" t="s">
        <v>7849</v>
      </c>
      <c r="F3114" s="72">
        <v>1</v>
      </c>
      <c r="G3114" s="72">
        <v>3</v>
      </c>
      <c r="H3114" s="72">
        <v>2</v>
      </c>
      <c r="I3114" s="72">
        <v>6</v>
      </c>
      <c r="J3114" s="72">
        <v>3</v>
      </c>
      <c r="K3114" s="72">
        <v>16</v>
      </c>
      <c r="L3114" s="72">
        <v>1</v>
      </c>
    </row>
    <row r="3115" spans="4:12" x14ac:dyDescent="0.25">
      <c r="D3115" s="66" t="s">
        <v>33453</v>
      </c>
      <c r="E3115" s="66" t="s">
        <v>7850</v>
      </c>
      <c r="F3115" s="72">
        <v>1</v>
      </c>
      <c r="G3115" s="72">
        <v>3</v>
      </c>
      <c r="H3115" s="72">
        <v>2</v>
      </c>
      <c r="I3115" s="72">
        <v>6</v>
      </c>
      <c r="J3115" s="72">
        <v>3</v>
      </c>
      <c r="K3115" s="72">
        <v>16</v>
      </c>
      <c r="L3115" s="72">
        <v>2</v>
      </c>
    </row>
    <row r="3116" spans="4:12" x14ac:dyDescent="0.25">
      <c r="D3116" s="66" t="s">
        <v>33454</v>
      </c>
      <c r="E3116" s="66" t="s">
        <v>7851</v>
      </c>
      <c r="F3116" s="72">
        <v>1</v>
      </c>
      <c r="G3116" s="72">
        <v>3</v>
      </c>
      <c r="H3116" s="72">
        <v>2</v>
      </c>
      <c r="I3116" s="72">
        <v>6</v>
      </c>
      <c r="J3116" s="72">
        <v>3</v>
      </c>
      <c r="K3116" s="72">
        <v>16</v>
      </c>
      <c r="L3116" s="72">
        <v>3</v>
      </c>
    </row>
    <row r="3117" spans="4:12" x14ac:dyDescent="0.25">
      <c r="D3117" s="66" t="s">
        <v>33455</v>
      </c>
      <c r="E3117" s="66" t="s">
        <v>7852</v>
      </c>
      <c r="F3117" s="72">
        <v>1</v>
      </c>
      <c r="G3117" s="72">
        <v>3</v>
      </c>
      <c r="H3117" s="72">
        <v>2</v>
      </c>
      <c r="I3117" s="72">
        <v>6</v>
      </c>
      <c r="J3117" s="72">
        <v>3</v>
      </c>
      <c r="K3117" s="72">
        <v>16</v>
      </c>
      <c r="L3117" s="72">
        <v>4</v>
      </c>
    </row>
    <row r="3118" spans="4:12" x14ac:dyDescent="0.25">
      <c r="D3118" s="66" t="s">
        <v>33456</v>
      </c>
      <c r="E3118" s="66" t="s">
        <v>7853</v>
      </c>
      <c r="F3118" s="72">
        <v>1</v>
      </c>
      <c r="G3118" s="72">
        <v>3</v>
      </c>
      <c r="H3118" s="72">
        <v>2</v>
      </c>
      <c r="I3118" s="72">
        <v>6</v>
      </c>
      <c r="J3118" s="72">
        <v>3</v>
      </c>
      <c r="K3118" s="72">
        <v>17</v>
      </c>
      <c r="L3118" s="72">
        <v>1</v>
      </c>
    </row>
    <row r="3119" spans="4:12" x14ac:dyDescent="0.25">
      <c r="D3119" s="66" t="s">
        <v>33457</v>
      </c>
      <c r="E3119" s="66" t="s">
        <v>7854</v>
      </c>
      <c r="F3119" s="72">
        <v>1</v>
      </c>
      <c r="G3119" s="72">
        <v>3</v>
      </c>
      <c r="H3119" s="72">
        <v>2</v>
      </c>
      <c r="I3119" s="72">
        <v>6</v>
      </c>
      <c r="J3119" s="72">
        <v>3</v>
      </c>
      <c r="K3119" s="72">
        <v>17</v>
      </c>
      <c r="L3119" s="72">
        <v>2</v>
      </c>
    </row>
    <row r="3120" spans="4:12" x14ac:dyDescent="0.25">
      <c r="D3120" s="66" t="s">
        <v>33458</v>
      </c>
      <c r="E3120" s="66" t="s">
        <v>7855</v>
      </c>
      <c r="F3120" s="72">
        <v>1</v>
      </c>
      <c r="G3120" s="72">
        <v>3</v>
      </c>
      <c r="H3120" s="72">
        <v>2</v>
      </c>
      <c r="I3120" s="72">
        <v>6</v>
      </c>
      <c r="J3120" s="72">
        <v>3</v>
      </c>
      <c r="K3120" s="72">
        <v>17</v>
      </c>
      <c r="L3120" s="72">
        <v>3</v>
      </c>
    </row>
    <row r="3121" spans="4:12" x14ac:dyDescent="0.25">
      <c r="D3121" s="66" t="s">
        <v>33459</v>
      </c>
      <c r="E3121" s="66" t="s">
        <v>7856</v>
      </c>
      <c r="F3121" s="72">
        <v>1</v>
      </c>
      <c r="G3121" s="72">
        <v>3</v>
      </c>
      <c r="H3121" s="72">
        <v>2</v>
      </c>
      <c r="I3121" s="72">
        <v>6</v>
      </c>
      <c r="J3121" s="72">
        <v>3</v>
      </c>
      <c r="K3121" s="72">
        <v>17</v>
      </c>
      <c r="L3121" s="72">
        <v>4</v>
      </c>
    </row>
    <row r="3122" spans="4:12" x14ac:dyDescent="0.25">
      <c r="D3122" s="66" t="s">
        <v>33460</v>
      </c>
      <c r="E3122" s="66" t="s">
        <v>7857</v>
      </c>
      <c r="F3122" s="72">
        <v>1</v>
      </c>
      <c r="G3122" s="72">
        <v>3</v>
      </c>
      <c r="H3122" s="72">
        <v>2</v>
      </c>
      <c r="I3122" s="72">
        <v>6</v>
      </c>
      <c r="J3122" s="72">
        <v>3</v>
      </c>
      <c r="K3122" s="72">
        <v>18</v>
      </c>
      <c r="L3122" s="72">
        <v>1</v>
      </c>
    </row>
    <row r="3123" spans="4:12" x14ac:dyDescent="0.25">
      <c r="D3123" s="66" t="s">
        <v>33461</v>
      </c>
      <c r="E3123" s="66" t="s">
        <v>950</v>
      </c>
      <c r="F3123" s="72">
        <v>1</v>
      </c>
      <c r="G3123" s="72">
        <v>3</v>
      </c>
      <c r="H3123" s="72">
        <v>2</v>
      </c>
      <c r="I3123" s="72">
        <v>6</v>
      </c>
      <c r="J3123" s="72">
        <v>3</v>
      </c>
      <c r="K3123" s="72">
        <v>18</v>
      </c>
      <c r="L3123" s="72">
        <v>2</v>
      </c>
    </row>
    <row r="3124" spans="4:12" x14ac:dyDescent="0.25">
      <c r="D3124" s="66" t="s">
        <v>33462</v>
      </c>
      <c r="E3124" s="66" t="s">
        <v>7858</v>
      </c>
      <c r="F3124" s="72">
        <v>1</v>
      </c>
      <c r="G3124" s="72">
        <v>3</v>
      </c>
      <c r="H3124" s="72">
        <v>2</v>
      </c>
      <c r="I3124" s="72">
        <v>6</v>
      </c>
      <c r="J3124" s="72">
        <v>3</v>
      </c>
      <c r="K3124" s="72">
        <v>18</v>
      </c>
      <c r="L3124" s="72">
        <v>3</v>
      </c>
    </row>
    <row r="3125" spans="4:12" x14ac:dyDescent="0.25">
      <c r="D3125" s="66" t="s">
        <v>33463</v>
      </c>
      <c r="E3125" s="66" t="s">
        <v>951</v>
      </c>
      <c r="F3125" s="72">
        <v>1</v>
      </c>
      <c r="G3125" s="72">
        <v>3</v>
      </c>
      <c r="H3125" s="72">
        <v>2</v>
      </c>
      <c r="I3125" s="72">
        <v>6</v>
      </c>
      <c r="J3125" s="72">
        <v>3</v>
      </c>
      <c r="K3125" s="72">
        <v>18</v>
      </c>
      <c r="L3125" s="72">
        <v>4</v>
      </c>
    </row>
    <row r="3126" spans="4:12" x14ac:dyDescent="0.25">
      <c r="D3126" s="66" t="s">
        <v>33464</v>
      </c>
      <c r="E3126" s="66" t="s">
        <v>7859</v>
      </c>
      <c r="F3126" s="72">
        <v>1</v>
      </c>
      <c r="G3126" s="72">
        <v>3</v>
      </c>
      <c r="H3126" s="72">
        <v>2</v>
      </c>
      <c r="I3126" s="72">
        <v>6</v>
      </c>
      <c r="J3126" s="72">
        <v>3</v>
      </c>
      <c r="K3126" s="72">
        <v>18</v>
      </c>
      <c r="L3126" s="72">
        <v>5</v>
      </c>
    </row>
    <row r="3127" spans="4:12" x14ac:dyDescent="0.25">
      <c r="D3127" s="66" t="s">
        <v>33465</v>
      </c>
      <c r="E3127" s="66" t="s">
        <v>952</v>
      </c>
      <c r="F3127" s="72">
        <v>1</v>
      </c>
      <c r="G3127" s="72">
        <v>3</v>
      </c>
      <c r="H3127" s="72">
        <v>2</v>
      </c>
      <c r="I3127" s="72">
        <v>6</v>
      </c>
      <c r="J3127" s="72">
        <v>3</v>
      </c>
      <c r="K3127" s="72">
        <v>19</v>
      </c>
      <c r="L3127" s="72">
        <v>1</v>
      </c>
    </row>
    <row r="3128" spans="4:12" x14ac:dyDescent="0.25">
      <c r="D3128" s="66" t="s">
        <v>33466</v>
      </c>
      <c r="E3128" s="66" t="s">
        <v>953</v>
      </c>
      <c r="F3128" s="72">
        <v>1</v>
      </c>
      <c r="G3128" s="72">
        <v>3</v>
      </c>
      <c r="H3128" s="72">
        <v>2</v>
      </c>
      <c r="I3128" s="72">
        <v>6</v>
      </c>
      <c r="J3128" s="72">
        <v>3</v>
      </c>
      <c r="K3128" s="72">
        <v>19</v>
      </c>
      <c r="L3128" s="72">
        <v>2</v>
      </c>
    </row>
    <row r="3129" spans="4:12" x14ac:dyDescent="0.25">
      <c r="D3129" s="66" t="s">
        <v>33467</v>
      </c>
      <c r="E3129" s="66" t="s">
        <v>954</v>
      </c>
      <c r="F3129" s="72">
        <v>1</v>
      </c>
      <c r="G3129" s="72">
        <v>3</v>
      </c>
      <c r="H3129" s="72">
        <v>2</v>
      </c>
      <c r="I3129" s="72">
        <v>6</v>
      </c>
      <c r="J3129" s="72">
        <v>3</v>
      </c>
      <c r="K3129" s="72">
        <v>19</v>
      </c>
      <c r="L3129" s="72">
        <v>3</v>
      </c>
    </row>
    <row r="3130" spans="4:12" x14ac:dyDescent="0.25">
      <c r="D3130" s="66" t="s">
        <v>33468</v>
      </c>
      <c r="E3130" s="66" t="s">
        <v>7860</v>
      </c>
      <c r="F3130" s="72">
        <v>1</v>
      </c>
      <c r="G3130" s="72">
        <v>3</v>
      </c>
      <c r="H3130" s="72">
        <v>2</v>
      </c>
      <c r="I3130" s="72">
        <v>6</v>
      </c>
      <c r="J3130" s="72">
        <v>3</v>
      </c>
      <c r="K3130" s="72">
        <v>19</v>
      </c>
      <c r="L3130" s="72">
        <v>4</v>
      </c>
    </row>
    <row r="3131" spans="4:12" x14ac:dyDescent="0.25">
      <c r="D3131" s="66" t="s">
        <v>33469</v>
      </c>
      <c r="E3131" s="66" t="s">
        <v>955</v>
      </c>
      <c r="F3131" s="72">
        <v>1</v>
      </c>
      <c r="G3131" s="72">
        <v>3</v>
      </c>
      <c r="H3131" s="72">
        <v>2</v>
      </c>
      <c r="I3131" s="72">
        <v>6</v>
      </c>
      <c r="J3131" s="72">
        <v>3</v>
      </c>
      <c r="K3131" s="72">
        <v>20</v>
      </c>
      <c r="L3131" s="72">
        <v>1</v>
      </c>
    </row>
    <row r="3132" spans="4:12" x14ac:dyDescent="0.25">
      <c r="D3132" s="66" t="s">
        <v>33470</v>
      </c>
      <c r="E3132" s="66" t="s">
        <v>956</v>
      </c>
      <c r="F3132" s="72">
        <v>1</v>
      </c>
      <c r="G3132" s="72">
        <v>3</v>
      </c>
      <c r="H3132" s="72">
        <v>2</v>
      </c>
      <c r="I3132" s="72">
        <v>6</v>
      </c>
      <c r="J3132" s="72">
        <v>3</v>
      </c>
      <c r="K3132" s="72">
        <v>20</v>
      </c>
      <c r="L3132" s="72">
        <v>2</v>
      </c>
    </row>
    <row r="3133" spans="4:12" x14ac:dyDescent="0.25">
      <c r="D3133" s="66" t="s">
        <v>33471</v>
      </c>
      <c r="E3133" s="66" t="s">
        <v>957</v>
      </c>
      <c r="F3133" s="72">
        <v>1</v>
      </c>
      <c r="G3133" s="72">
        <v>3</v>
      </c>
      <c r="H3133" s="72">
        <v>2</v>
      </c>
      <c r="I3133" s="72">
        <v>6</v>
      </c>
      <c r="J3133" s="72">
        <v>3</v>
      </c>
      <c r="K3133" s="72">
        <v>20</v>
      </c>
      <c r="L3133" s="72">
        <v>3</v>
      </c>
    </row>
    <row r="3134" spans="4:12" x14ac:dyDescent="0.25">
      <c r="D3134" s="66" t="s">
        <v>33472</v>
      </c>
      <c r="E3134" s="66" t="s">
        <v>958</v>
      </c>
      <c r="F3134" s="72">
        <v>1</v>
      </c>
      <c r="G3134" s="72">
        <v>3</v>
      </c>
      <c r="H3134" s="72">
        <v>2</v>
      </c>
      <c r="I3134" s="72">
        <v>6</v>
      </c>
      <c r="J3134" s="72">
        <v>3</v>
      </c>
      <c r="K3134" s="72">
        <v>20</v>
      </c>
      <c r="L3134" s="72">
        <v>4</v>
      </c>
    </row>
    <row r="3135" spans="4:12" x14ac:dyDescent="0.25">
      <c r="D3135" s="66" t="s">
        <v>33473</v>
      </c>
      <c r="E3135" s="66" t="s">
        <v>7861</v>
      </c>
      <c r="F3135" s="72">
        <v>1</v>
      </c>
      <c r="G3135" s="72">
        <v>3</v>
      </c>
      <c r="H3135" s="72">
        <v>2</v>
      </c>
      <c r="I3135" s="72">
        <v>6</v>
      </c>
      <c r="J3135" s="72">
        <v>3</v>
      </c>
      <c r="K3135" s="72">
        <v>20</v>
      </c>
      <c r="L3135" s="72">
        <v>5</v>
      </c>
    </row>
    <row r="3136" spans="4:12" x14ac:dyDescent="0.25">
      <c r="D3136" s="66" t="s">
        <v>33474</v>
      </c>
      <c r="E3136" s="66" t="s">
        <v>959</v>
      </c>
      <c r="F3136" s="72">
        <v>1</v>
      </c>
      <c r="G3136" s="72">
        <v>3</v>
      </c>
      <c r="H3136" s="72">
        <v>2</v>
      </c>
      <c r="I3136" s="72">
        <v>6</v>
      </c>
      <c r="J3136" s="72">
        <v>3</v>
      </c>
      <c r="K3136" s="72">
        <v>21</v>
      </c>
      <c r="L3136" s="72">
        <v>1</v>
      </c>
    </row>
    <row r="3137" spans="4:12" x14ac:dyDescent="0.25">
      <c r="D3137" s="66" t="s">
        <v>33475</v>
      </c>
      <c r="E3137" s="66" t="s">
        <v>960</v>
      </c>
      <c r="F3137" s="72">
        <v>1</v>
      </c>
      <c r="G3137" s="72">
        <v>3</v>
      </c>
      <c r="H3137" s="72">
        <v>2</v>
      </c>
      <c r="I3137" s="72">
        <v>6</v>
      </c>
      <c r="J3137" s="72">
        <v>3</v>
      </c>
      <c r="K3137" s="72">
        <v>21</v>
      </c>
      <c r="L3137" s="72">
        <v>2</v>
      </c>
    </row>
    <row r="3138" spans="4:12" x14ac:dyDescent="0.25">
      <c r="D3138" s="66" t="s">
        <v>33476</v>
      </c>
      <c r="E3138" s="66" t="s">
        <v>7862</v>
      </c>
      <c r="F3138" s="72">
        <v>1</v>
      </c>
      <c r="G3138" s="72">
        <v>3</v>
      </c>
      <c r="H3138" s="72">
        <v>2</v>
      </c>
      <c r="I3138" s="72">
        <v>6</v>
      </c>
      <c r="J3138" s="72">
        <v>3</v>
      </c>
      <c r="K3138" s="72">
        <v>21</v>
      </c>
      <c r="L3138" s="72">
        <v>3</v>
      </c>
    </row>
    <row r="3139" spans="4:12" x14ac:dyDescent="0.25">
      <c r="D3139" s="66" t="s">
        <v>33477</v>
      </c>
      <c r="E3139" s="66" t="s">
        <v>961</v>
      </c>
      <c r="F3139" s="72">
        <v>1</v>
      </c>
      <c r="G3139" s="72">
        <v>3</v>
      </c>
      <c r="H3139" s="72">
        <v>2</v>
      </c>
      <c r="I3139" s="72">
        <v>6</v>
      </c>
      <c r="J3139" s="72">
        <v>3</v>
      </c>
      <c r="K3139" s="72">
        <v>21</v>
      </c>
      <c r="L3139" s="72">
        <v>4</v>
      </c>
    </row>
    <row r="3140" spans="4:12" x14ac:dyDescent="0.25">
      <c r="D3140" s="66" t="s">
        <v>33478</v>
      </c>
      <c r="E3140" s="66" t="s">
        <v>7863</v>
      </c>
      <c r="F3140" s="72">
        <v>1</v>
      </c>
      <c r="G3140" s="72">
        <v>3</v>
      </c>
      <c r="H3140" s="72">
        <v>2</v>
      </c>
      <c r="I3140" s="72">
        <v>6</v>
      </c>
      <c r="J3140" s="72">
        <v>3</v>
      </c>
      <c r="K3140" s="72">
        <v>21</v>
      </c>
      <c r="L3140" s="72">
        <v>5</v>
      </c>
    </row>
    <row r="3141" spans="4:12" x14ac:dyDescent="0.25">
      <c r="D3141" s="66" t="s">
        <v>33479</v>
      </c>
      <c r="E3141" s="66" t="s">
        <v>7864</v>
      </c>
      <c r="F3141" s="72">
        <v>1</v>
      </c>
      <c r="G3141" s="72">
        <v>3</v>
      </c>
      <c r="H3141" s="72">
        <v>2</v>
      </c>
      <c r="I3141" s="72">
        <v>6</v>
      </c>
      <c r="J3141" s="72">
        <v>3</v>
      </c>
      <c r="K3141" s="72">
        <v>22</v>
      </c>
      <c r="L3141" s="72">
        <v>1</v>
      </c>
    </row>
    <row r="3142" spans="4:12" x14ac:dyDescent="0.25">
      <c r="D3142" s="66" t="s">
        <v>33480</v>
      </c>
      <c r="E3142" s="66" t="s">
        <v>7865</v>
      </c>
      <c r="F3142" s="72">
        <v>1</v>
      </c>
      <c r="G3142" s="72">
        <v>3</v>
      </c>
      <c r="H3142" s="72">
        <v>2</v>
      </c>
      <c r="I3142" s="72">
        <v>6</v>
      </c>
      <c r="J3142" s="72">
        <v>3</v>
      </c>
      <c r="K3142" s="72">
        <v>22</v>
      </c>
      <c r="L3142" s="72">
        <v>2</v>
      </c>
    </row>
    <row r="3143" spans="4:12" x14ac:dyDescent="0.25">
      <c r="D3143" s="66" t="s">
        <v>33481</v>
      </c>
      <c r="E3143" s="66" t="s">
        <v>7866</v>
      </c>
      <c r="F3143" s="72">
        <v>1</v>
      </c>
      <c r="G3143" s="72">
        <v>3</v>
      </c>
      <c r="H3143" s="72">
        <v>2</v>
      </c>
      <c r="I3143" s="72">
        <v>6</v>
      </c>
      <c r="J3143" s="72">
        <v>3</v>
      </c>
      <c r="K3143" s="72">
        <v>23</v>
      </c>
      <c r="L3143" s="72">
        <v>1</v>
      </c>
    </row>
    <row r="3144" spans="4:12" x14ac:dyDescent="0.25">
      <c r="D3144" s="66" t="s">
        <v>33482</v>
      </c>
      <c r="E3144" s="66" t="s">
        <v>7867</v>
      </c>
      <c r="F3144" s="72">
        <v>1</v>
      </c>
      <c r="G3144" s="72">
        <v>3</v>
      </c>
      <c r="H3144" s="72">
        <v>2</v>
      </c>
      <c r="I3144" s="72">
        <v>6</v>
      </c>
      <c r="J3144" s="72">
        <v>3</v>
      </c>
      <c r="K3144" s="72">
        <v>23</v>
      </c>
      <c r="L3144" s="72">
        <v>2</v>
      </c>
    </row>
    <row r="3145" spans="4:12" x14ac:dyDescent="0.25">
      <c r="D3145" s="66" t="s">
        <v>33483</v>
      </c>
      <c r="E3145" s="66" t="s">
        <v>7868</v>
      </c>
      <c r="F3145" s="72">
        <v>1</v>
      </c>
      <c r="G3145" s="72">
        <v>3</v>
      </c>
      <c r="H3145" s="72">
        <v>2</v>
      </c>
      <c r="I3145" s="72">
        <v>6</v>
      </c>
      <c r="J3145" s="72">
        <v>3</v>
      </c>
      <c r="K3145" s="72">
        <v>23</v>
      </c>
      <c r="L3145" s="72">
        <v>3</v>
      </c>
    </row>
    <row r="3146" spans="4:12" x14ac:dyDescent="0.25">
      <c r="D3146" s="66" t="s">
        <v>33484</v>
      </c>
      <c r="E3146" s="66" t="s">
        <v>7869</v>
      </c>
      <c r="F3146" s="72">
        <v>1</v>
      </c>
      <c r="G3146" s="72">
        <v>3</v>
      </c>
      <c r="H3146" s="72">
        <v>2</v>
      </c>
      <c r="I3146" s="72">
        <v>6</v>
      </c>
      <c r="J3146" s="72">
        <v>3</v>
      </c>
      <c r="K3146" s="72">
        <v>23</v>
      </c>
      <c r="L3146" s="72">
        <v>4</v>
      </c>
    </row>
    <row r="3147" spans="4:12" x14ac:dyDescent="0.25">
      <c r="D3147" s="66" t="s">
        <v>33485</v>
      </c>
      <c r="E3147" s="66" t="s">
        <v>962</v>
      </c>
      <c r="F3147" s="72">
        <v>1</v>
      </c>
      <c r="G3147" s="72">
        <v>3</v>
      </c>
      <c r="H3147" s="72">
        <v>2</v>
      </c>
      <c r="I3147" s="72">
        <v>6</v>
      </c>
      <c r="J3147" s="72">
        <v>3</v>
      </c>
      <c r="K3147" s="72">
        <v>23</v>
      </c>
      <c r="L3147" s="72">
        <v>5</v>
      </c>
    </row>
    <row r="3148" spans="4:12" x14ac:dyDescent="0.25">
      <c r="D3148" s="66" t="s">
        <v>33486</v>
      </c>
      <c r="E3148" s="66" t="s">
        <v>7870</v>
      </c>
      <c r="F3148" s="72">
        <v>1</v>
      </c>
      <c r="G3148" s="72">
        <v>3</v>
      </c>
      <c r="H3148" s="72">
        <v>2</v>
      </c>
      <c r="I3148" s="72">
        <v>6</v>
      </c>
      <c r="J3148" s="72">
        <v>3</v>
      </c>
      <c r="K3148" s="72">
        <v>23</v>
      </c>
      <c r="L3148" s="72">
        <v>6</v>
      </c>
    </row>
    <row r="3149" spans="4:12" x14ac:dyDescent="0.25">
      <c r="D3149" s="66" t="s">
        <v>33487</v>
      </c>
      <c r="E3149" s="66" t="s">
        <v>963</v>
      </c>
      <c r="F3149" s="72">
        <v>1</v>
      </c>
      <c r="G3149" s="72">
        <v>3</v>
      </c>
      <c r="H3149" s="72">
        <v>2</v>
      </c>
      <c r="I3149" s="72">
        <v>6</v>
      </c>
      <c r="J3149" s="72">
        <v>3</v>
      </c>
      <c r="K3149" s="72">
        <v>23</v>
      </c>
      <c r="L3149" s="72">
        <v>7</v>
      </c>
    </row>
    <row r="3150" spans="4:12" x14ac:dyDescent="0.25">
      <c r="D3150" s="66" t="s">
        <v>33488</v>
      </c>
      <c r="E3150" s="66" t="s">
        <v>964</v>
      </c>
      <c r="F3150" s="72">
        <v>1</v>
      </c>
      <c r="G3150" s="72">
        <v>3</v>
      </c>
      <c r="H3150" s="72">
        <v>2</v>
      </c>
      <c r="I3150" s="72">
        <v>6</v>
      </c>
      <c r="J3150" s="72">
        <v>3</v>
      </c>
      <c r="K3150" s="72">
        <v>23</v>
      </c>
      <c r="L3150" s="72">
        <v>8</v>
      </c>
    </row>
    <row r="3151" spans="4:12" x14ac:dyDescent="0.25">
      <c r="D3151" s="66" t="s">
        <v>33489</v>
      </c>
      <c r="E3151" s="66" t="s">
        <v>965</v>
      </c>
      <c r="F3151" s="72">
        <v>1</v>
      </c>
      <c r="G3151" s="72">
        <v>3</v>
      </c>
      <c r="H3151" s="72">
        <v>2</v>
      </c>
      <c r="I3151" s="72">
        <v>6</v>
      </c>
      <c r="J3151" s="72">
        <v>3</v>
      </c>
      <c r="K3151" s="72">
        <v>23</v>
      </c>
      <c r="L3151" s="72">
        <v>9</v>
      </c>
    </row>
    <row r="3152" spans="4:12" x14ac:dyDescent="0.25">
      <c r="D3152" s="66" t="s">
        <v>33490</v>
      </c>
      <c r="E3152" s="66" t="s">
        <v>966</v>
      </c>
      <c r="F3152" s="72">
        <v>1</v>
      </c>
      <c r="G3152" s="72">
        <v>3</v>
      </c>
      <c r="H3152" s="72">
        <v>2</v>
      </c>
      <c r="I3152" s="72">
        <v>6</v>
      </c>
      <c r="J3152" s="72">
        <v>3</v>
      </c>
      <c r="K3152" s="72">
        <v>23</v>
      </c>
      <c r="L3152" s="72">
        <v>10</v>
      </c>
    </row>
    <row r="3153" spans="4:12" x14ac:dyDescent="0.25">
      <c r="D3153" s="66" t="s">
        <v>33491</v>
      </c>
      <c r="E3153" s="66" t="s">
        <v>967</v>
      </c>
      <c r="F3153" s="72">
        <v>1</v>
      </c>
      <c r="G3153" s="72">
        <v>3</v>
      </c>
      <c r="H3153" s="72">
        <v>2</v>
      </c>
      <c r="I3153" s="72">
        <v>6</v>
      </c>
      <c r="J3153" s="72">
        <v>3</v>
      </c>
      <c r="K3153" s="72">
        <v>23</v>
      </c>
      <c r="L3153" s="72">
        <v>11</v>
      </c>
    </row>
    <row r="3154" spans="4:12" x14ac:dyDescent="0.25">
      <c r="D3154" s="66" t="s">
        <v>33492</v>
      </c>
      <c r="E3154" s="66" t="s">
        <v>7871</v>
      </c>
      <c r="F3154" s="72">
        <v>1</v>
      </c>
      <c r="G3154" s="72">
        <v>3</v>
      </c>
      <c r="H3154" s="72">
        <v>2</v>
      </c>
      <c r="I3154" s="72">
        <v>6</v>
      </c>
      <c r="J3154" s="72">
        <v>3</v>
      </c>
      <c r="K3154" s="72">
        <v>23</v>
      </c>
      <c r="L3154" s="72">
        <v>12</v>
      </c>
    </row>
    <row r="3155" spans="4:12" x14ac:dyDescent="0.25">
      <c r="D3155" s="66" t="s">
        <v>33493</v>
      </c>
      <c r="E3155" s="66" t="s">
        <v>968</v>
      </c>
      <c r="F3155" s="72">
        <v>1</v>
      </c>
      <c r="G3155" s="72">
        <v>3</v>
      </c>
      <c r="H3155" s="72">
        <v>2</v>
      </c>
      <c r="I3155" s="72">
        <v>6</v>
      </c>
      <c r="J3155" s="72">
        <v>3</v>
      </c>
      <c r="K3155" s="72">
        <v>23</v>
      </c>
      <c r="L3155" s="72">
        <v>13</v>
      </c>
    </row>
    <row r="3156" spans="4:12" x14ac:dyDescent="0.25">
      <c r="D3156" s="66" t="s">
        <v>33494</v>
      </c>
      <c r="E3156" s="66" t="s">
        <v>969</v>
      </c>
      <c r="F3156" s="72">
        <v>1</v>
      </c>
      <c r="G3156" s="72">
        <v>3</v>
      </c>
      <c r="H3156" s="72">
        <v>2</v>
      </c>
      <c r="I3156" s="72">
        <v>6</v>
      </c>
      <c r="J3156" s="72">
        <v>3</v>
      </c>
      <c r="K3156" s="72">
        <v>23</v>
      </c>
      <c r="L3156" s="72">
        <v>14</v>
      </c>
    </row>
    <row r="3157" spans="4:12" x14ac:dyDescent="0.25">
      <c r="D3157" s="66" t="s">
        <v>33495</v>
      </c>
      <c r="E3157" s="66" t="s">
        <v>7872</v>
      </c>
      <c r="F3157" s="72">
        <v>1</v>
      </c>
      <c r="G3157" s="72">
        <v>3</v>
      </c>
      <c r="H3157" s="72">
        <v>2</v>
      </c>
      <c r="I3157" s="72">
        <v>6</v>
      </c>
      <c r="J3157" s="72">
        <v>3</v>
      </c>
      <c r="K3157" s="72">
        <v>23</v>
      </c>
      <c r="L3157" s="72">
        <v>15</v>
      </c>
    </row>
    <row r="3158" spans="4:12" x14ac:dyDescent="0.25">
      <c r="D3158" s="66" t="s">
        <v>33496</v>
      </c>
      <c r="E3158" s="66" t="s">
        <v>970</v>
      </c>
      <c r="F3158" s="72">
        <v>1</v>
      </c>
      <c r="G3158" s="72">
        <v>3</v>
      </c>
      <c r="H3158" s="72">
        <v>2</v>
      </c>
      <c r="I3158" s="72">
        <v>6</v>
      </c>
      <c r="J3158" s="72">
        <v>3</v>
      </c>
      <c r="K3158" s="72">
        <v>23</v>
      </c>
      <c r="L3158" s="72">
        <v>16</v>
      </c>
    </row>
    <row r="3159" spans="4:12" x14ac:dyDescent="0.25">
      <c r="D3159" s="66" t="s">
        <v>33497</v>
      </c>
      <c r="E3159" s="66" t="s">
        <v>7873</v>
      </c>
      <c r="F3159" s="72">
        <v>1</v>
      </c>
      <c r="G3159" s="72">
        <v>3</v>
      </c>
      <c r="H3159" s="72">
        <v>2</v>
      </c>
      <c r="I3159" s="72">
        <v>6</v>
      </c>
      <c r="J3159" s="72">
        <v>3</v>
      </c>
      <c r="K3159" s="72">
        <v>23</v>
      </c>
      <c r="L3159" s="72">
        <v>17</v>
      </c>
    </row>
    <row r="3160" spans="4:12" x14ac:dyDescent="0.25">
      <c r="D3160" s="66" t="s">
        <v>33498</v>
      </c>
      <c r="E3160" s="66" t="s">
        <v>7874</v>
      </c>
      <c r="F3160" s="72">
        <v>1</v>
      </c>
      <c r="G3160" s="72">
        <v>3</v>
      </c>
      <c r="H3160" s="72">
        <v>2</v>
      </c>
      <c r="I3160" s="72">
        <v>6</v>
      </c>
      <c r="J3160" s="72">
        <v>3</v>
      </c>
      <c r="K3160" s="72">
        <v>23</v>
      </c>
      <c r="L3160" s="72">
        <v>18</v>
      </c>
    </row>
    <row r="3161" spans="4:12" x14ac:dyDescent="0.25">
      <c r="D3161" s="66" t="s">
        <v>33499</v>
      </c>
      <c r="E3161" s="66" t="s">
        <v>971</v>
      </c>
      <c r="F3161" s="72">
        <v>1</v>
      </c>
      <c r="G3161" s="72">
        <v>3</v>
      </c>
      <c r="H3161" s="72">
        <v>2</v>
      </c>
      <c r="I3161" s="72">
        <v>6</v>
      </c>
      <c r="J3161" s="72">
        <v>3</v>
      </c>
      <c r="K3161" s="72">
        <v>23</v>
      </c>
      <c r="L3161" s="72">
        <v>19</v>
      </c>
    </row>
    <row r="3162" spans="4:12" x14ac:dyDescent="0.25">
      <c r="D3162" s="66" t="s">
        <v>33500</v>
      </c>
      <c r="E3162" s="66" t="s">
        <v>972</v>
      </c>
      <c r="F3162" s="72">
        <v>1</v>
      </c>
      <c r="G3162" s="72">
        <v>3</v>
      </c>
      <c r="H3162" s="72">
        <v>2</v>
      </c>
      <c r="I3162" s="72">
        <v>6</v>
      </c>
      <c r="J3162" s="72">
        <v>3</v>
      </c>
      <c r="K3162" s="72">
        <v>23</v>
      </c>
      <c r="L3162" s="72">
        <v>20</v>
      </c>
    </row>
    <row r="3163" spans="4:12" x14ac:dyDescent="0.25">
      <c r="D3163" s="66" t="s">
        <v>33501</v>
      </c>
      <c r="E3163" s="66" t="s">
        <v>973</v>
      </c>
      <c r="F3163" s="72">
        <v>1</v>
      </c>
      <c r="G3163" s="72">
        <v>3</v>
      </c>
      <c r="H3163" s="72">
        <v>2</v>
      </c>
      <c r="I3163" s="72">
        <v>6</v>
      </c>
      <c r="J3163" s="72">
        <v>3</v>
      </c>
      <c r="K3163" s="72">
        <v>23</v>
      </c>
      <c r="L3163" s="72">
        <v>21</v>
      </c>
    </row>
    <row r="3164" spans="4:12" x14ac:dyDescent="0.25">
      <c r="D3164" s="66" t="s">
        <v>33502</v>
      </c>
      <c r="E3164" s="66" t="s">
        <v>974</v>
      </c>
      <c r="F3164" s="72">
        <v>1</v>
      </c>
      <c r="G3164" s="72">
        <v>3</v>
      </c>
      <c r="H3164" s="72">
        <v>2</v>
      </c>
      <c r="I3164" s="72">
        <v>6</v>
      </c>
      <c r="J3164" s="72">
        <v>3</v>
      </c>
      <c r="K3164" s="72">
        <v>23</v>
      </c>
      <c r="L3164" s="72">
        <v>22</v>
      </c>
    </row>
    <row r="3165" spans="4:12" x14ac:dyDescent="0.25">
      <c r="D3165" s="66" t="s">
        <v>33503</v>
      </c>
      <c r="E3165" s="66" t="s">
        <v>7875</v>
      </c>
      <c r="F3165" s="72">
        <v>1</v>
      </c>
      <c r="G3165" s="72">
        <v>3</v>
      </c>
      <c r="H3165" s="72">
        <v>2</v>
      </c>
      <c r="I3165" s="72">
        <v>6</v>
      </c>
      <c r="J3165" s="72">
        <v>3</v>
      </c>
      <c r="K3165" s="72">
        <v>23</v>
      </c>
      <c r="L3165" s="72">
        <v>23</v>
      </c>
    </row>
    <row r="3166" spans="4:12" x14ac:dyDescent="0.25">
      <c r="D3166" s="66" t="s">
        <v>33504</v>
      </c>
      <c r="E3166" s="66" t="s">
        <v>7876</v>
      </c>
      <c r="F3166" s="72">
        <v>1</v>
      </c>
      <c r="G3166" s="72">
        <v>3</v>
      </c>
      <c r="H3166" s="72">
        <v>2</v>
      </c>
      <c r="I3166" s="72">
        <v>6</v>
      </c>
      <c r="J3166" s="72">
        <v>3</v>
      </c>
      <c r="K3166" s="72">
        <v>24</v>
      </c>
      <c r="L3166" s="72">
        <v>1</v>
      </c>
    </row>
    <row r="3167" spans="4:12" x14ac:dyDescent="0.25">
      <c r="D3167" s="66" t="s">
        <v>33505</v>
      </c>
      <c r="E3167" s="66" t="s">
        <v>7877</v>
      </c>
      <c r="F3167" s="72">
        <v>1</v>
      </c>
      <c r="G3167" s="72">
        <v>3</v>
      </c>
      <c r="H3167" s="72">
        <v>2</v>
      </c>
      <c r="I3167" s="72">
        <v>6</v>
      </c>
      <c r="J3167" s="72">
        <v>3</v>
      </c>
      <c r="K3167" s="72">
        <v>24</v>
      </c>
      <c r="L3167" s="72">
        <v>2</v>
      </c>
    </row>
    <row r="3168" spans="4:12" x14ac:dyDescent="0.25">
      <c r="D3168" s="66" t="s">
        <v>33506</v>
      </c>
      <c r="E3168" s="66" t="s">
        <v>7878</v>
      </c>
      <c r="F3168" s="72">
        <v>1</v>
      </c>
      <c r="G3168" s="72">
        <v>3</v>
      </c>
      <c r="H3168" s="72">
        <v>2</v>
      </c>
      <c r="I3168" s="72">
        <v>6</v>
      </c>
      <c r="J3168" s="72">
        <v>3</v>
      </c>
      <c r="K3168" s="72">
        <v>24</v>
      </c>
      <c r="L3168" s="72">
        <v>3</v>
      </c>
    </row>
    <row r="3169" spans="4:12" x14ac:dyDescent="0.25">
      <c r="D3169" s="66" t="s">
        <v>33507</v>
      </c>
      <c r="E3169" s="66" t="s">
        <v>7879</v>
      </c>
      <c r="F3169" s="72">
        <v>1</v>
      </c>
      <c r="G3169" s="72">
        <v>3</v>
      </c>
      <c r="H3169" s="72">
        <v>2</v>
      </c>
      <c r="I3169" s="72">
        <v>6</v>
      </c>
      <c r="J3169" s="72">
        <v>3</v>
      </c>
      <c r="K3169" s="72">
        <v>24</v>
      </c>
      <c r="L3169" s="72">
        <v>4</v>
      </c>
    </row>
    <row r="3170" spans="4:12" x14ac:dyDescent="0.25">
      <c r="D3170" s="66" t="s">
        <v>33508</v>
      </c>
      <c r="E3170" s="66" t="s">
        <v>7880</v>
      </c>
      <c r="F3170" s="72">
        <v>1</v>
      </c>
      <c r="G3170" s="72">
        <v>3</v>
      </c>
      <c r="H3170" s="72">
        <v>2</v>
      </c>
      <c r="I3170" s="72">
        <v>6</v>
      </c>
      <c r="J3170" s="72">
        <v>3</v>
      </c>
      <c r="K3170" s="72">
        <v>24</v>
      </c>
      <c r="L3170" s="72">
        <v>5</v>
      </c>
    </row>
    <row r="3171" spans="4:12" x14ac:dyDescent="0.25">
      <c r="D3171" s="66" t="s">
        <v>33509</v>
      </c>
      <c r="E3171" s="66" t="s">
        <v>85</v>
      </c>
      <c r="F3171" s="72">
        <v>1</v>
      </c>
      <c r="G3171" s="72">
        <v>3</v>
      </c>
      <c r="H3171" s="72">
        <v>2</v>
      </c>
      <c r="I3171" s="72">
        <v>6</v>
      </c>
      <c r="J3171" s="72">
        <v>3</v>
      </c>
      <c r="K3171" s="72">
        <v>24</v>
      </c>
      <c r="L3171" s="72">
        <v>6</v>
      </c>
    </row>
    <row r="3172" spans="4:12" x14ac:dyDescent="0.25">
      <c r="D3172" s="66" t="s">
        <v>33510</v>
      </c>
      <c r="E3172" s="66" t="s">
        <v>7881</v>
      </c>
      <c r="F3172" s="72">
        <v>1</v>
      </c>
      <c r="G3172" s="72">
        <v>3</v>
      </c>
      <c r="H3172" s="72">
        <v>2</v>
      </c>
      <c r="I3172" s="72">
        <v>6</v>
      </c>
      <c r="J3172" s="72">
        <v>3</v>
      </c>
      <c r="K3172" s="72">
        <v>24</v>
      </c>
      <c r="L3172" s="72">
        <v>7</v>
      </c>
    </row>
    <row r="3173" spans="4:12" x14ac:dyDescent="0.25">
      <c r="D3173" s="66" t="s">
        <v>33511</v>
      </c>
      <c r="E3173" s="66" t="s">
        <v>7882</v>
      </c>
      <c r="F3173" s="72">
        <v>1</v>
      </c>
      <c r="G3173" s="72">
        <v>3</v>
      </c>
      <c r="H3173" s="72">
        <v>2</v>
      </c>
      <c r="I3173" s="72">
        <v>6</v>
      </c>
      <c r="J3173" s="72">
        <v>3</v>
      </c>
      <c r="K3173" s="72">
        <v>24</v>
      </c>
      <c r="L3173" s="72">
        <v>8</v>
      </c>
    </row>
    <row r="3174" spans="4:12" x14ac:dyDescent="0.25">
      <c r="D3174" s="66" t="s">
        <v>33512</v>
      </c>
      <c r="E3174" s="66" t="s">
        <v>7883</v>
      </c>
      <c r="F3174" s="72">
        <v>1</v>
      </c>
      <c r="G3174" s="72">
        <v>3</v>
      </c>
      <c r="H3174" s="72">
        <v>2</v>
      </c>
      <c r="I3174" s="72">
        <v>6</v>
      </c>
      <c r="J3174" s="72">
        <v>3</v>
      </c>
      <c r="K3174" s="72">
        <v>24</v>
      </c>
      <c r="L3174" s="72">
        <v>9</v>
      </c>
    </row>
    <row r="3175" spans="4:12" x14ac:dyDescent="0.25">
      <c r="D3175" s="66" t="s">
        <v>33513</v>
      </c>
      <c r="E3175" s="66" t="s">
        <v>7884</v>
      </c>
      <c r="F3175" s="72">
        <v>1</v>
      </c>
      <c r="G3175" s="72">
        <v>3</v>
      </c>
      <c r="H3175" s="72">
        <v>2</v>
      </c>
      <c r="I3175" s="72">
        <v>6</v>
      </c>
      <c r="J3175" s="72">
        <v>3</v>
      </c>
      <c r="K3175" s="72">
        <v>25</v>
      </c>
      <c r="L3175" s="72">
        <v>1</v>
      </c>
    </row>
    <row r="3176" spans="4:12" x14ac:dyDescent="0.25">
      <c r="D3176" s="66" t="s">
        <v>33514</v>
      </c>
      <c r="E3176" s="66" t="s">
        <v>7885</v>
      </c>
      <c r="F3176" s="72">
        <v>1</v>
      </c>
      <c r="G3176" s="72">
        <v>3</v>
      </c>
      <c r="H3176" s="72">
        <v>2</v>
      </c>
      <c r="I3176" s="72">
        <v>6</v>
      </c>
      <c r="J3176" s="72">
        <v>3</v>
      </c>
      <c r="K3176" s="72">
        <v>25</v>
      </c>
      <c r="L3176" s="72">
        <v>2</v>
      </c>
    </row>
    <row r="3177" spans="4:12" x14ac:dyDescent="0.25">
      <c r="D3177" s="66" t="s">
        <v>33515</v>
      </c>
      <c r="E3177" s="66" t="s">
        <v>7886</v>
      </c>
      <c r="F3177" s="72">
        <v>1</v>
      </c>
      <c r="G3177" s="72">
        <v>3</v>
      </c>
      <c r="H3177" s="72">
        <v>2</v>
      </c>
      <c r="I3177" s="72">
        <v>6</v>
      </c>
      <c r="J3177" s="72">
        <v>3</v>
      </c>
      <c r="K3177" s="72">
        <v>25</v>
      </c>
      <c r="L3177" s="72">
        <v>3</v>
      </c>
    </row>
    <row r="3178" spans="4:12" x14ac:dyDescent="0.25">
      <c r="D3178" s="66" t="s">
        <v>33516</v>
      </c>
      <c r="E3178" s="66" t="s">
        <v>7887</v>
      </c>
      <c r="F3178" s="72">
        <v>1</v>
      </c>
      <c r="G3178" s="72">
        <v>3</v>
      </c>
      <c r="H3178" s="72">
        <v>2</v>
      </c>
      <c r="I3178" s="72">
        <v>6</v>
      </c>
      <c r="J3178" s="72">
        <v>3</v>
      </c>
      <c r="K3178" s="72">
        <v>25</v>
      </c>
      <c r="L3178" s="72">
        <v>4</v>
      </c>
    </row>
    <row r="3179" spans="4:12" x14ac:dyDescent="0.25">
      <c r="D3179" s="66" t="s">
        <v>33517</v>
      </c>
      <c r="E3179" s="66" t="s">
        <v>7888</v>
      </c>
      <c r="F3179" s="72">
        <v>1</v>
      </c>
      <c r="G3179" s="72">
        <v>3</v>
      </c>
      <c r="H3179" s="72">
        <v>2</v>
      </c>
      <c r="I3179" s="72">
        <v>6</v>
      </c>
      <c r="J3179" s="72">
        <v>3</v>
      </c>
      <c r="K3179" s="72">
        <v>26</v>
      </c>
      <c r="L3179" s="72">
        <v>1</v>
      </c>
    </row>
    <row r="3180" spans="4:12" x14ac:dyDescent="0.25">
      <c r="D3180" s="66" t="s">
        <v>33518</v>
      </c>
      <c r="E3180" s="66" t="s">
        <v>7889</v>
      </c>
      <c r="F3180" s="72">
        <v>1</v>
      </c>
      <c r="G3180" s="72">
        <v>3</v>
      </c>
      <c r="H3180" s="72">
        <v>2</v>
      </c>
      <c r="I3180" s="72">
        <v>6</v>
      </c>
      <c r="J3180" s="72">
        <v>3</v>
      </c>
      <c r="K3180" s="72">
        <v>26</v>
      </c>
      <c r="L3180" s="72">
        <v>2</v>
      </c>
    </row>
    <row r="3181" spans="4:12" x14ac:dyDescent="0.25">
      <c r="D3181" s="66" t="s">
        <v>33519</v>
      </c>
      <c r="E3181" s="66" t="s">
        <v>7890</v>
      </c>
      <c r="F3181" s="72">
        <v>1</v>
      </c>
      <c r="G3181" s="72">
        <v>3</v>
      </c>
      <c r="H3181" s="72">
        <v>2</v>
      </c>
      <c r="I3181" s="72">
        <v>6</v>
      </c>
      <c r="J3181" s="72">
        <v>3</v>
      </c>
      <c r="K3181" s="72">
        <v>26</v>
      </c>
      <c r="L3181" s="72">
        <v>3</v>
      </c>
    </row>
    <row r="3182" spans="4:12" x14ac:dyDescent="0.25">
      <c r="D3182" s="66" t="s">
        <v>33520</v>
      </c>
      <c r="E3182" s="66" t="s">
        <v>7891</v>
      </c>
      <c r="F3182" s="72">
        <v>1</v>
      </c>
      <c r="G3182" s="72">
        <v>3</v>
      </c>
      <c r="H3182" s="72">
        <v>2</v>
      </c>
      <c r="I3182" s="72">
        <v>6</v>
      </c>
      <c r="J3182" s="72">
        <v>3</v>
      </c>
      <c r="K3182" s="72">
        <v>26</v>
      </c>
      <c r="L3182" s="72">
        <v>4</v>
      </c>
    </row>
    <row r="3183" spans="4:12" x14ac:dyDescent="0.25">
      <c r="D3183" s="66" t="s">
        <v>33521</v>
      </c>
      <c r="E3183" s="66" t="s">
        <v>7892</v>
      </c>
      <c r="F3183" s="72">
        <v>1</v>
      </c>
      <c r="G3183" s="72">
        <v>3</v>
      </c>
      <c r="H3183" s="72">
        <v>2</v>
      </c>
      <c r="I3183" s="72">
        <v>6</v>
      </c>
      <c r="J3183" s="72">
        <v>3</v>
      </c>
      <c r="K3183" s="72">
        <v>27</v>
      </c>
      <c r="L3183" s="72">
        <v>1</v>
      </c>
    </row>
    <row r="3184" spans="4:12" x14ac:dyDescent="0.25">
      <c r="D3184" s="66" t="s">
        <v>33522</v>
      </c>
      <c r="E3184" s="66" t="s">
        <v>7893</v>
      </c>
      <c r="F3184" s="72">
        <v>1</v>
      </c>
      <c r="G3184" s="72">
        <v>3</v>
      </c>
      <c r="H3184" s="72">
        <v>2</v>
      </c>
      <c r="I3184" s="72">
        <v>6</v>
      </c>
      <c r="J3184" s="72">
        <v>3</v>
      </c>
      <c r="K3184" s="72">
        <v>27</v>
      </c>
      <c r="L3184" s="72">
        <v>2</v>
      </c>
    </row>
    <row r="3185" spans="4:12" x14ac:dyDescent="0.25">
      <c r="D3185" s="66" t="s">
        <v>33523</v>
      </c>
      <c r="E3185" s="66" t="s">
        <v>7894</v>
      </c>
      <c r="F3185" s="72">
        <v>1</v>
      </c>
      <c r="G3185" s="72">
        <v>3</v>
      </c>
      <c r="H3185" s="72">
        <v>2</v>
      </c>
      <c r="I3185" s="72">
        <v>6</v>
      </c>
      <c r="J3185" s="72">
        <v>3</v>
      </c>
      <c r="K3185" s="72">
        <v>27</v>
      </c>
      <c r="L3185" s="72">
        <v>3</v>
      </c>
    </row>
    <row r="3186" spans="4:12" x14ac:dyDescent="0.25">
      <c r="D3186" s="66" t="s">
        <v>33524</v>
      </c>
      <c r="E3186" s="66" t="s">
        <v>7895</v>
      </c>
      <c r="F3186" s="72">
        <v>1</v>
      </c>
      <c r="G3186" s="72">
        <v>3</v>
      </c>
      <c r="H3186" s="72">
        <v>2</v>
      </c>
      <c r="I3186" s="72">
        <v>6</v>
      </c>
      <c r="J3186" s="72">
        <v>3</v>
      </c>
      <c r="K3186" s="72">
        <v>27</v>
      </c>
      <c r="L3186" s="72">
        <v>4</v>
      </c>
    </row>
    <row r="3187" spans="4:12" x14ac:dyDescent="0.25">
      <c r="D3187" s="66" t="s">
        <v>33525</v>
      </c>
      <c r="E3187" s="66" t="s">
        <v>7896</v>
      </c>
      <c r="F3187" s="72">
        <v>1</v>
      </c>
      <c r="G3187" s="72">
        <v>3</v>
      </c>
      <c r="H3187" s="72">
        <v>2</v>
      </c>
      <c r="I3187" s="72">
        <v>6</v>
      </c>
      <c r="J3187" s="72">
        <v>3</v>
      </c>
      <c r="K3187" s="72">
        <v>28</v>
      </c>
      <c r="L3187" s="72">
        <v>1</v>
      </c>
    </row>
    <row r="3188" spans="4:12" x14ac:dyDescent="0.25">
      <c r="D3188" s="66" t="s">
        <v>33526</v>
      </c>
      <c r="E3188" s="66" t="s">
        <v>7897</v>
      </c>
      <c r="F3188" s="72">
        <v>1</v>
      </c>
      <c r="G3188" s="72">
        <v>3</v>
      </c>
      <c r="H3188" s="72">
        <v>2</v>
      </c>
      <c r="I3188" s="72">
        <v>6</v>
      </c>
      <c r="J3188" s="72">
        <v>3</v>
      </c>
      <c r="K3188" s="72">
        <v>28</v>
      </c>
      <c r="L3188" s="72">
        <v>2</v>
      </c>
    </row>
    <row r="3189" spans="4:12" x14ac:dyDescent="0.25">
      <c r="D3189" s="66" t="s">
        <v>33527</v>
      </c>
      <c r="E3189" s="66" t="s">
        <v>7898</v>
      </c>
      <c r="F3189" s="72">
        <v>1</v>
      </c>
      <c r="G3189" s="72">
        <v>3</v>
      </c>
      <c r="H3189" s="72">
        <v>2</v>
      </c>
      <c r="I3189" s="72">
        <v>6</v>
      </c>
      <c r="J3189" s="72">
        <v>3</v>
      </c>
      <c r="K3189" s="72">
        <v>28</v>
      </c>
      <c r="L3189" s="72">
        <v>3</v>
      </c>
    </row>
    <row r="3190" spans="4:12" x14ac:dyDescent="0.25">
      <c r="D3190" s="66" t="s">
        <v>33528</v>
      </c>
      <c r="E3190" s="66" t="s">
        <v>7899</v>
      </c>
      <c r="F3190" s="72">
        <v>1</v>
      </c>
      <c r="G3190" s="72">
        <v>3</v>
      </c>
      <c r="H3190" s="72">
        <v>2</v>
      </c>
      <c r="I3190" s="72">
        <v>6</v>
      </c>
      <c r="J3190" s="72">
        <v>3</v>
      </c>
      <c r="K3190" s="72">
        <v>28</v>
      </c>
      <c r="L3190" s="72">
        <v>4</v>
      </c>
    </row>
    <row r="3191" spans="4:12" x14ac:dyDescent="0.25">
      <c r="D3191" s="66" t="s">
        <v>33529</v>
      </c>
      <c r="E3191" s="66" t="s">
        <v>7900</v>
      </c>
      <c r="F3191" s="72">
        <v>1</v>
      </c>
      <c r="G3191" s="72">
        <v>3</v>
      </c>
      <c r="H3191" s="72">
        <v>2</v>
      </c>
      <c r="I3191" s="72">
        <v>6</v>
      </c>
      <c r="J3191" s="72">
        <v>3</v>
      </c>
      <c r="K3191" s="72">
        <v>28</v>
      </c>
      <c r="L3191" s="72">
        <v>5</v>
      </c>
    </row>
    <row r="3192" spans="4:12" x14ac:dyDescent="0.25">
      <c r="D3192" s="66" t="s">
        <v>33530</v>
      </c>
      <c r="E3192" s="66" t="s">
        <v>7901</v>
      </c>
      <c r="F3192" s="72">
        <v>1</v>
      </c>
      <c r="G3192" s="72">
        <v>3</v>
      </c>
      <c r="H3192" s="72">
        <v>2</v>
      </c>
      <c r="I3192" s="72">
        <v>6</v>
      </c>
      <c r="J3192" s="72">
        <v>3</v>
      </c>
      <c r="K3192" s="72">
        <v>28</v>
      </c>
      <c r="L3192" s="72">
        <v>6</v>
      </c>
    </row>
    <row r="3193" spans="4:12" x14ac:dyDescent="0.25">
      <c r="D3193" s="66" t="s">
        <v>33531</v>
      </c>
      <c r="E3193" s="66" t="s">
        <v>7902</v>
      </c>
      <c r="F3193" s="72">
        <v>1</v>
      </c>
      <c r="G3193" s="72">
        <v>3</v>
      </c>
      <c r="H3193" s="72">
        <v>2</v>
      </c>
      <c r="I3193" s="72">
        <v>6</v>
      </c>
      <c r="J3193" s="72">
        <v>3</v>
      </c>
      <c r="K3193" s="72">
        <v>28</v>
      </c>
      <c r="L3193" s="72">
        <v>7</v>
      </c>
    </row>
    <row r="3194" spans="4:12" x14ac:dyDescent="0.25">
      <c r="D3194" s="66" t="s">
        <v>33532</v>
      </c>
      <c r="E3194" s="66" t="s">
        <v>7903</v>
      </c>
      <c r="F3194" s="72">
        <v>1</v>
      </c>
      <c r="G3194" s="72">
        <v>3</v>
      </c>
      <c r="H3194" s="72">
        <v>2</v>
      </c>
      <c r="I3194" s="72">
        <v>6</v>
      </c>
      <c r="J3194" s="72">
        <v>3</v>
      </c>
      <c r="K3194" s="72">
        <v>29</v>
      </c>
      <c r="L3194" s="72">
        <v>1</v>
      </c>
    </row>
    <row r="3195" spans="4:12" x14ac:dyDescent="0.25">
      <c r="D3195" s="66" t="s">
        <v>33533</v>
      </c>
      <c r="E3195" s="66" t="s">
        <v>7904</v>
      </c>
      <c r="F3195" s="72">
        <v>1</v>
      </c>
      <c r="G3195" s="72">
        <v>3</v>
      </c>
      <c r="H3195" s="72">
        <v>2</v>
      </c>
      <c r="I3195" s="72">
        <v>6</v>
      </c>
      <c r="J3195" s="72">
        <v>3</v>
      </c>
      <c r="K3195" s="72">
        <v>29</v>
      </c>
      <c r="L3195" s="72">
        <v>2</v>
      </c>
    </row>
    <row r="3196" spans="4:12" x14ac:dyDescent="0.25">
      <c r="D3196" s="66" t="s">
        <v>33534</v>
      </c>
      <c r="E3196" s="66" t="s">
        <v>7905</v>
      </c>
      <c r="F3196" s="72">
        <v>1</v>
      </c>
      <c r="G3196" s="72">
        <v>3</v>
      </c>
      <c r="H3196" s="72">
        <v>2</v>
      </c>
      <c r="I3196" s="72">
        <v>6</v>
      </c>
      <c r="J3196" s="72">
        <v>3</v>
      </c>
      <c r="K3196" s="72">
        <v>29</v>
      </c>
      <c r="L3196" s="72">
        <v>3</v>
      </c>
    </row>
    <row r="3197" spans="4:12" x14ac:dyDescent="0.25">
      <c r="D3197" s="66" t="s">
        <v>33535</v>
      </c>
      <c r="E3197" s="66" t="s">
        <v>7906</v>
      </c>
      <c r="F3197" s="72">
        <v>1</v>
      </c>
      <c r="G3197" s="72">
        <v>3</v>
      </c>
      <c r="H3197" s="72">
        <v>2</v>
      </c>
      <c r="I3197" s="72">
        <v>6</v>
      </c>
      <c r="J3197" s="72">
        <v>3</v>
      </c>
      <c r="K3197" s="72">
        <v>29</v>
      </c>
      <c r="L3197" s="72">
        <v>4</v>
      </c>
    </row>
    <row r="3198" spans="4:12" x14ac:dyDescent="0.25">
      <c r="D3198" s="66" t="s">
        <v>33536</v>
      </c>
      <c r="E3198" s="66" t="s">
        <v>7907</v>
      </c>
      <c r="F3198" s="72">
        <v>1</v>
      </c>
      <c r="G3198" s="72">
        <v>3</v>
      </c>
      <c r="H3198" s="72">
        <v>2</v>
      </c>
      <c r="I3198" s="72">
        <v>6</v>
      </c>
      <c r="J3198" s="72">
        <v>3</v>
      </c>
      <c r="K3198" s="72">
        <v>30</v>
      </c>
      <c r="L3198" s="72">
        <v>1</v>
      </c>
    </row>
    <row r="3199" spans="4:12" x14ac:dyDescent="0.25">
      <c r="D3199" s="66" t="s">
        <v>33537</v>
      </c>
      <c r="E3199" s="66" t="s">
        <v>7908</v>
      </c>
      <c r="F3199" s="72">
        <v>1</v>
      </c>
      <c r="G3199" s="72">
        <v>3</v>
      </c>
      <c r="H3199" s="72">
        <v>2</v>
      </c>
      <c r="I3199" s="72">
        <v>6</v>
      </c>
      <c r="J3199" s="72">
        <v>3</v>
      </c>
      <c r="K3199" s="72">
        <v>30</v>
      </c>
      <c r="L3199" s="72">
        <v>2</v>
      </c>
    </row>
    <row r="3200" spans="4:12" x14ac:dyDescent="0.25">
      <c r="D3200" s="66" t="s">
        <v>33538</v>
      </c>
      <c r="E3200" s="66" t="s">
        <v>7909</v>
      </c>
      <c r="F3200" s="72">
        <v>1</v>
      </c>
      <c r="G3200" s="72">
        <v>3</v>
      </c>
      <c r="H3200" s="72">
        <v>2</v>
      </c>
      <c r="I3200" s="72">
        <v>6</v>
      </c>
      <c r="J3200" s="72">
        <v>3</v>
      </c>
      <c r="K3200" s="72">
        <v>30</v>
      </c>
      <c r="L3200" s="72">
        <v>3</v>
      </c>
    </row>
    <row r="3201" spans="4:12" x14ac:dyDescent="0.25">
      <c r="D3201" s="66" t="s">
        <v>33539</v>
      </c>
      <c r="E3201" s="66" t="s">
        <v>7910</v>
      </c>
      <c r="F3201" s="72">
        <v>1</v>
      </c>
      <c r="G3201" s="72">
        <v>3</v>
      </c>
      <c r="H3201" s="72">
        <v>2</v>
      </c>
      <c r="I3201" s="72">
        <v>6</v>
      </c>
      <c r="J3201" s="72">
        <v>3</v>
      </c>
      <c r="K3201" s="72">
        <v>30</v>
      </c>
      <c r="L3201" s="72">
        <v>4</v>
      </c>
    </row>
    <row r="3202" spans="4:12" x14ac:dyDescent="0.25">
      <c r="D3202" s="66" t="s">
        <v>33540</v>
      </c>
      <c r="E3202" s="66" t="s">
        <v>7911</v>
      </c>
      <c r="F3202" s="72">
        <v>1</v>
      </c>
      <c r="G3202" s="72">
        <v>3</v>
      </c>
      <c r="H3202" s="72">
        <v>2</v>
      </c>
      <c r="I3202" s="72">
        <v>6</v>
      </c>
      <c r="J3202" s="72">
        <v>3</v>
      </c>
      <c r="K3202" s="72">
        <v>31</v>
      </c>
      <c r="L3202" s="72">
        <v>1</v>
      </c>
    </row>
    <row r="3203" spans="4:12" x14ac:dyDescent="0.25">
      <c r="D3203" s="66" t="s">
        <v>33541</v>
      </c>
      <c r="E3203" s="66" t="s">
        <v>7912</v>
      </c>
      <c r="F3203" s="72">
        <v>1</v>
      </c>
      <c r="G3203" s="72">
        <v>3</v>
      </c>
      <c r="H3203" s="72">
        <v>2</v>
      </c>
      <c r="I3203" s="72">
        <v>6</v>
      </c>
      <c r="J3203" s="72">
        <v>3</v>
      </c>
      <c r="K3203" s="72">
        <v>31</v>
      </c>
      <c r="L3203" s="72">
        <v>2</v>
      </c>
    </row>
    <row r="3204" spans="4:12" x14ac:dyDescent="0.25">
      <c r="D3204" s="66" t="s">
        <v>33542</v>
      </c>
      <c r="E3204" s="66" t="s">
        <v>7913</v>
      </c>
      <c r="F3204" s="72">
        <v>1</v>
      </c>
      <c r="G3204" s="72">
        <v>3</v>
      </c>
      <c r="H3204" s="72">
        <v>2</v>
      </c>
      <c r="I3204" s="72">
        <v>6</v>
      </c>
      <c r="J3204" s="72">
        <v>3</v>
      </c>
      <c r="K3204" s="72">
        <v>31</v>
      </c>
      <c r="L3204" s="72">
        <v>3</v>
      </c>
    </row>
    <row r="3205" spans="4:12" x14ac:dyDescent="0.25">
      <c r="D3205" s="66" t="s">
        <v>33543</v>
      </c>
      <c r="E3205" s="66" t="s">
        <v>7914</v>
      </c>
      <c r="F3205" s="72">
        <v>1</v>
      </c>
      <c r="G3205" s="72">
        <v>3</v>
      </c>
      <c r="H3205" s="72">
        <v>2</v>
      </c>
      <c r="I3205" s="72">
        <v>6</v>
      </c>
      <c r="J3205" s="72">
        <v>3</v>
      </c>
      <c r="K3205" s="72">
        <v>31</v>
      </c>
      <c r="L3205" s="72">
        <v>4</v>
      </c>
    </row>
    <row r="3206" spans="4:12" x14ac:dyDescent="0.25">
      <c r="D3206" s="66" t="s">
        <v>33544</v>
      </c>
      <c r="E3206" s="66" t="s">
        <v>7915</v>
      </c>
      <c r="F3206" s="72">
        <v>1</v>
      </c>
      <c r="G3206" s="72">
        <v>3</v>
      </c>
      <c r="H3206" s="72">
        <v>2</v>
      </c>
      <c r="I3206" s="72">
        <v>6</v>
      </c>
      <c r="J3206" s="72">
        <v>3</v>
      </c>
      <c r="K3206" s="72">
        <v>31</v>
      </c>
      <c r="L3206" s="72">
        <v>5</v>
      </c>
    </row>
    <row r="3207" spans="4:12" x14ac:dyDescent="0.25">
      <c r="D3207" s="66" t="s">
        <v>33545</v>
      </c>
      <c r="E3207" s="66" t="s">
        <v>7916</v>
      </c>
      <c r="F3207" s="72">
        <v>1</v>
      </c>
      <c r="G3207" s="72">
        <v>3</v>
      </c>
      <c r="H3207" s="72">
        <v>2</v>
      </c>
      <c r="I3207" s="72">
        <v>6</v>
      </c>
      <c r="J3207" s="72">
        <v>3</v>
      </c>
      <c r="K3207" s="72">
        <v>31</v>
      </c>
      <c r="L3207" s="72">
        <v>6</v>
      </c>
    </row>
    <row r="3208" spans="4:12" x14ac:dyDescent="0.25">
      <c r="D3208" s="66" t="s">
        <v>33546</v>
      </c>
      <c r="E3208" s="66" t="s">
        <v>7917</v>
      </c>
      <c r="F3208" s="72">
        <v>1</v>
      </c>
      <c r="G3208" s="72">
        <v>3</v>
      </c>
      <c r="H3208" s="72">
        <v>2</v>
      </c>
      <c r="I3208" s="72">
        <v>6</v>
      </c>
      <c r="J3208" s="72">
        <v>3</v>
      </c>
      <c r="K3208" s="72">
        <v>31</v>
      </c>
      <c r="L3208" s="72">
        <v>7</v>
      </c>
    </row>
    <row r="3209" spans="4:12" x14ac:dyDescent="0.25">
      <c r="D3209" s="66" t="s">
        <v>33547</v>
      </c>
      <c r="E3209" s="66" t="s">
        <v>7918</v>
      </c>
      <c r="F3209" s="72">
        <v>1</v>
      </c>
      <c r="G3209" s="72">
        <v>3</v>
      </c>
      <c r="H3209" s="72">
        <v>2</v>
      </c>
      <c r="I3209" s="72">
        <v>6</v>
      </c>
      <c r="J3209" s="72">
        <v>3</v>
      </c>
      <c r="K3209" s="72">
        <v>31</v>
      </c>
      <c r="L3209" s="72">
        <v>8</v>
      </c>
    </row>
    <row r="3210" spans="4:12" x14ac:dyDescent="0.25">
      <c r="D3210" s="66" t="s">
        <v>33548</v>
      </c>
      <c r="E3210" s="66" t="s">
        <v>7919</v>
      </c>
      <c r="F3210" s="72">
        <v>1</v>
      </c>
      <c r="G3210" s="72">
        <v>3</v>
      </c>
      <c r="H3210" s="72">
        <v>2</v>
      </c>
      <c r="I3210" s="72">
        <v>6</v>
      </c>
      <c r="J3210" s="72">
        <v>3</v>
      </c>
      <c r="K3210" s="72">
        <v>32</v>
      </c>
      <c r="L3210" s="72">
        <v>1</v>
      </c>
    </row>
    <row r="3211" spans="4:12" x14ac:dyDescent="0.25">
      <c r="D3211" s="66" t="s">
        <v>33549</v>
      </c>
      <c r="E3211" s="66" t="s">
        <v>7920</v>
      </c>
      <c r="F3211" s="72">
        <v>1</v>
      </c>
      <c r="G3211" s="72">
        <v>3</v>
      </c>
      <c r="H3211" s="72">
        <v>2</v>
      </c>
      <c r="I3211" s="72">
        <v>6</v>
      </c>
      <c r="J3211" s="72">
        <v>3</v>
      </c>
      <c r="K3211" s="72">
        <v>32</v>
      </c>
      <c r="L3211" s="72">
        <v>2</v>
      </c>
    </row>
    <row r="3212" spans="4:12" x14ac:dyDescent="0.25">
      <c r="D3212" s="66" t="s">
        <v>33550</v>
      </c>
      <c r="E3212" s="66" t="s">
        <v>7921</v>
      </c>
      <c r="F3212" s="72">
        <v>1</v>
      </c>
      <c r="G3212" s="72">
        <v>3</v>
      </c>
      <c r="H3212" s="72">
        <v>2</v>
      </c>
      <c r="I3212" s="72">
        <v>6</v>
      </c>
      <c r="J3212" s="72">
        <v>3</v>
      </c>
      <c r="K3212" s="72">
        <v>32</v>
      </c>
      <c r="L3212" s="72">
        <v>3</v>
      </c>
    </row>
    <row r="3213" spans="4:12" x14ac:dyDescent="0.25">
      <c r="D3213" s="66" t="s">
        <v>33551</v>
      </c>
      <c r="E3213" s="66" t="s">
        <v>7922</v>
      </c>
      <c r="F3213" s="72">
        <v>1</v>
      </c>
      <c r="G3213" s="72">
        <v>3</v>
      </c>
      <c r="H3213" s="72">
        <v>2</v>
      </c>
      <c r="I3213" s="72">
        <v>6</v>
      </c>
      <c r="J3213" s="72">
        <v>3</v>
      </c>
      <c r="K3213" s="72">
        <v>32</v>
      </c>
      <c r="L3213" s="72">
        <v>4</v>
      </c>
    </row>
    <row r="3214" spans="4:12" x14ac:dyDescent="0.25">
      <c r="D3214" s="66" t="s">
        <v>33552</v>
      </c>
      <c r="E3214" s="66" t="s">
        <v>7923</v>
      </c>
      <c r="F3214" s="72">
        <v>1</v>
      </c>
      <c r="G3214" s="72">
        <v>3</v>
      </c>
      <c r="H3214" s="72">
        <v>2</v>
      </c>
      <c r="I3214" s="72">
        <v>6</v>
      </c>
      <c r="J3214" s="72">
        <v>3</v>
      </c>
      <c r="K3214" s="72">
        <v>32</v>
      </c>
      <c r="L3214" s="72">
        <v>5</v>
      </c>
    </row>
    <row r="3215" spans="4:12" x14ac:dyDescent="0.25">
      <c r="D3215" s="66" t="s">
        <v>33553</v>
      </c>
      <c r="E3215" s="66" t="s">
        <v>7924</v>
      </c>
      <c r="F3215" s="72">
        <v>1</v>
      </c>
      <c r="G3215" s="72">
        <v>3</v>
      </c>
      <c r="H3215" s="72">
        <v>2</v>
      </c>
      <c r="I3215" s="72">
        <v>6</v>
      </c>
      <c r="J3215" s="72">
        <v>3</v>
      </c>
      <c r="K3215" s="72">
        <v>33</v>
      </c>
      <c r="L3215" s="72">
        <v>1</v>
      </c>
    </row>
    <row r="3216" spans="4:12" x14ac:dyDescent="0.25">
      <c r="D3216" s="66" t="s">
        <v>33554</v>
      </c>
      <c r="E3216" s="66" t="s">
        <v>7925</v>
      </c>
      <c r="F3216" s="72">
        <v>1</v>
      </c>
      <c r="G3216" s="72">
        <v>3</v>
      </c>
      <c r="H3216" s="72">
        <v>2</v>
      </c>
      <c r="I3216" s="72">
        <v>6</v>
      </c>
      <c r="J3216" s="72">
        <v>3</v>
      </c>
      <c r="K3216" s="72">
        <v>33</v>
      </c>
      <c r="L3216" s="72">
        <v>2</v>
      </c>
    </row>
    <row r="3217" spans="4:12" x14ac:dyDescent="0.25">
      <c r="D3217" s="66" t="s">
        <v>33555</v>
      </c>
      <c r="E3217" s="66" t="s">
        <v>7926</v>
      </c>
      <c r="F3217" s="72">
        <v>1</v>
      </c>
      <c r="G3217" s="72">
        <v>3</v>
      </c>
      <c r="H3217" s="72">
        <v>2</v>
      </c>
      <c r="I3217" s="72">
        <v>6</v>
      </c>
      <c r="J3217" s="72">
        <v>3</v>
      </c>
      <c r="K3217" s="72">
        <v>33</v>
      </c>
      <c r="L3217" s="72">
        <v>3</v>
      </c>
    </row>
    <row r="3218" spans="4:12" x14ac:dyDescent="0.25">
      <c r="D3218" s="66" t="s">
        <v>33556</v>
      </c>
      <c r="E3218" s="66" t="s">
        <v>7927</v>
      </c>
      <c r="F3218" s="72">
        <v>1</v>
      </c>
      <c r="G3218" s="72">
        <v>3</v>
      </c>
      <c r="H3218" s="72">
        <v>2</v>
      </c>
      <c r="I3218" s="72">
        <v>6</v>
      </c>
      <c r="J3218" s="72">
        <v>3</v>
      </c>
      <c r="K3218" s="72">
        <v>33</v>
      </c>
      <c r="L3218" s="72">
        <v>4</v>
      </c>
    </row>
    <row r="3219" spans="4:12" x14ac:dyDescent="0.25">
      <c r="D3219" s="66" t="s">
        <v>33557</v>
      </c>
      <c r="E3219" s="66" t="s">
        <v>7928</v>
      </c>
      <c r="F3219" s="72">
        <v>1</v>
      </c>
      <c r="G3219" s="72">
        <v>3</v>
      </c>
      <c r="H3219" s="72">
        <v>2</v>
      </c>
      <c r="I3219" s="72">
        <v>6</v>
      </c>
      <c r="J3219" s="72">
        <v>3</v>
      </c>
      <c r="K3219" s="72">
        <v>34</v>
      </c>
      <c r="L3219" s="72">
        <v>1</v>
      </c>
    </row>
    <row r="3220" spans="4:12" x14ac:dyDescent="0.25">
      <c r="D3220" s="66" t="s">
        <v>33558</v>
      </c>
      <c r="E3220" s="66" t="s">
        <v>7929</v>
      </c>
      <c r="F3220" s="72">
        <v>1</v>
      </c>
      <c r="G3220" s="72">
        <v>3</v>
      </c>
      <c r="H3220" s="72">
        <v>2</v>
      </c>
      <c r="I3220" s="72">
        <v>6</v>
      </c>
      <c r="J3220" s="72">
        <v>3</v>
      </c>
      <c r="K3220" s="72">
        <v>34</v>
      </c>
      <c r="L3220" s="72">
        <v>2</v>
      </c>
    </row>
    <row r="3221" spans="4:12" x14ac:dyDescent="0.25">
      <c r="D3221" s="66" t="s">
        <v>33559</v>
      </c>
      <c r="E3221" s="66" t="s">
        <v>7930</v>
      </c>
      <c r="F3221" s="72">
        <v>1</v>
      </c>
      <c r="G3221" s="72">
        <v>3</v>
      </c>
      <c r="H3221" s="72">
        <v>2</v>
      </c>
      <c r="I3221" s="72">
        <v>6</v>
      </c>
      <c r="J3221" s="72">
        <v>3</v>
      </c>
      <c r="K3221" s="72">
        <v>34</v>
      </c>
      <c r="L3221" s="72">
        <v>3</v>
      </c>
    </row>
    <row r="3222" spans="4:12" x14ac:dyDescent="0.25">
      <c r="D3222" s="66" t="s">
        <v>33560</v>
      </c>
      <c r="E3222" s="66" t="s">
        <v>7931</v>
      </c>
      <c r="F3222" s="72">
        <v>1</v>
      </c>
      <c r="G3222" s="72">
        <v>3</v>
      </c>
      <c r="H3222" s="72">
        <v>2</v>
      </c>
      <c r="I3222" s="72">
        <v>6</v>
      </c>
      <c r="J3222" s="72">
        <v>3</v>
      </c>
      <c r="K3222" s="72">
        <v>34</v>
      </c>
      <c r="L3222" s="72">
        <v>4</v>
      </c>
    </row>
    <row r="3223" spans="4:12" x14ac:dyDescent="0.25">
      <c r="D3223" s="66" t="s">
        <v>33561</v>
      </c>
      <c r="E3223" s="66" t="s">
        <v>7932</v>
      </c>
      <c r="F3223" s="72">
        <v>1</v>
      </c>
      <c r="G3223" s="72">
        <v>3</v>
      </c>
      <c r="H3223" s="72">
        <v>2</v>
      </c>
      <c r="I3223" s="72">
        <v>6</v>
      </c>
      <c r="J3223" s="72">
        <v>3</v>
      </c>
      <c r="K3223" s="72">
        <v>34</v>
      </c>
      <c r="L3223" s="72">
        <v>5</v>
      </c>
    </row>
    <row r="3224" spans="4:12" x14ac:dyDescent="0.25">
      <c r="D3224" s="66" t="s">
        <v>33562</v>
      </c>
      <c r="E3224" s="66" t="s">
        <v>7933</v>
      </c>
      <c r="F3224" s="72">
        <v>1</v>
      </c>
      <c r="G3224" s="72">
        <v>3</v>
      </c>
      <c r="H3224" s="72">
        <v>2</v>
      </c>
      <c r="I3224" s="72">
        <v>6</v>
      </c>
      <c r="J3224" s="72">
        <v>3</v>
      </c>
      <c r="K3224" s="72">
        <v>34</v>
      </c>
      <c r="L3224" s="72">
        <v>6</v>
      </c>
    </row>
    <row r="3225" spans="4:12" x14ac:dyDescent="0.25">
      <c r="D3225" s="66" t="s">
        <v>33563</v>
      </c>
      <c r="E3225" s="66" t="s">
        <v>7934</v>
      </c>
      <c r="F3225" s="72">
        <v>1</v>
      </c>
      <c r="G3225" s="72">
        <v>3</v>
      </c>
      <c r="H3225" s="72">
        <v>2</v>
      </c>
      <c r="I3225" s="72">
        <v>6</v>
      </c>
      <c r="J3225" s="72">
        <v>3</v>
      </c>
      <c r="K3225" s="72">
        <v>34</v>
      </c>
      <c r="L3225" s="72">
        <v>7</v>
      </c>
    </row>
    <row r="3226" spans="4:12" x14ac:dyDescent="0.25">
      <c r="D3226" s="66" t="s">
        <v>33564</v>
      </c>
      <c r="E3226" s="66" t="s">
        <v>7935</v>
      </c>
      <c r="F3226" s="72">
        <v>1</v>
      </c>
      <c r="G3226" s="72">
        <v>3</v>
      </c>
      <c r="H3226" s="72">
        <v>2</v>
      </c>
      <c r="I3226" s="72">
        <v>6</v>
      </c>
      <c r="J3226" s="72">
        <v>3</v>
      </c>
      <c r="K3226" s="72">
        <v>34</v>
      </c>
      <c r="L3226" s="72">
        <v>8</v>
      </c>
    </row>
    <row r="3227" spans="4:12" x14ac:dyDescent="0.25">
      <c r="D3227" s="66" t="s">
        <v>33565</v>
      </c>
      <c r="E3227" s="66" t="s">
        <v>7936</v>
      </c>
      <c r="F3227" s="72">
        <v>1</v>
      </c>
      <c r="G3227" s="72">
        <v>3</v>
      </c>
      <c r="H3227" s="72">
        <v>2</v>
      </c>
      <c r="I3227" s="72">
        <v>6</v>
      </c>
      <c r="J3227" s="72">
        <v>3</v>
      </c>
      <c r="K3227" s="72">
        <v>34</v>
      </c>
      <c r="L3227" s="72">
        <v>9</v>
      </c>
    </row>
    <row r="3228" spans="4:12" x14ac:dyDescent="0.25">
      <c r="D3228" s="66" t="s">
        <v>33566</v>
      </c>
      <c r="E3228" s="66" t="s">
        <v>7937</v>
      </c>
      <c r="F3228" s="72">
        <v>1</v>
      </c>
      <c r="G3228" s="72">
        <v>3</v>
      </c>
      <c r="H3228" s="72">
        <v>2</v>
      </c>
      <c r="I3228" s="72">
        <v>6</v>
      </c>
      <c r="J3228" s="72">
        <v>3</v>
      </c>
      <c r="K3228" s="72">
        <v>34</v>
      </c>
      <c r="L3228" s="72">
        <v>10</v>
      </c>
    </row>
    <row r="3229" spans="4:12" x14ac:dyDescent="0.25">
      <c r="D3229" s="66" t="s">
        <v>33567</v>
      </c>
      <c r="E3229" s="66" t="s">
        <v>7938</v>
      </c>
      <c r="F3229" s="72">
        <v>1</v>
      </c>
      <c r="G3229" s="72">
        <v>3</v>
      </c>
      <c r="H3229" s="72">
        <v>2</v>
      </c>
      <c r="I3229" s="72">
        <v>6</v>
      </c>
      <c r="J3229" s="72">
        <v>3</v>
      </c>
      <c r="K3229" s="72">
        <v>34</v>
      </c>
      <c r="L3229" s="72">
        <v>11</v>
      </c>
    </row>
    <row r="3230" spans="4:12" x14ac:dyDescent="0.25">
      <c r="D3230" s="66" t="s">
        <v>33568</v>
      </c>
      <c r="E3230" s="66" t="s">
        <v>7939</v>
      </c>
      <c r="F3230" s="72">
        <v>1</v>
      </c>
      <c r="G3230" s="72">
        <v>3</v>
      </c>
      <c r="H3230" s="72">
        <v>2</v>
      </c>
      <c r="I3230" s="72">
        <v>6</v>
      </c>
      <c r="J3230" s="72">
        <v>3</v>
      </c>
      <c r="K3230" s="72">
        <v>34</v>
      </c>
      <c r="L3230" s="72">
        <v>12</v>
      </c>
    </row>
    <row r="3231" spans="4:12" x14ac:dyDescent="0.25">
      <c r="D3231" s="66" t="s">
        <v>33569</v>
      </c>
      <c r="E3231" s="66" t="s">
        <v>7940</v>
      </c>
      <c r="F3231" s="72">
        <v>1</v>
      </c>
      <c r="G3231" s="72">
        <v>3</v>
      </c>
      <c r="H3231" s="72">
        <v>2</v>
      </c>
      <c r="I3231" s="72">
        <v>6</v>
      </c>
      <c r="J3231" s="72">
        <v>3</v>
      </c>
      <c r="K3231" s="72">
        <v>34</v>
      </c>
      <c r="L3231" s="72">
        <v>13</v>
      </c>
    </row>
    <row r="3232" spans="4:12" x14ac:dyDescent="0.25">
      <c r="D3232" s="66" t="s">
        <v>33570</v>
      </c>
      <c r="E3232" s="66" t="s">
        <v>7941</v>
      </c>
      <c r="F3232" s="72">
        <v>1</v>
      </c>
      <c r="G3232" s="72">
        <v>3</v>
      </c>
      <c r="H3232" s="72">
        <v>2</v>
      </c>
      <c r="I3232" s="72">
        <v>6</v>
      </c>
      <c r="J3232" s="72">
        <v>3</v>
      </c>
      <c r="K3232" s="72">
        <v>34</v>
      </c>
      <c r="L3232" s="72">
        <v>14</v>
      </c>
    </row>
    <row r="3233" spans="4:12" x14ac:dyDescent="0.25">
      <c r="D3233" s="66" t="s">
        <v>33571</v>
      </c>
      <c r="E3233" s="66" t="s">
        <v>7942</v>
      </c>
      <c r="F3233" s="72">
        <v>1</v>
      </c>
      <c r="G3233" s="72">
        <v>3</v>
      </c>
      <c r="H3233" s="72">
        <v>2</v>
      </c>
      <c r="I3233" s="72">
        <v>6</v>
      </c>
      <c r="J3233" s="72">
        <v>3</v>
      </c>
      <c r="K3233" s="72">
        <v>34</v>
      </c>
      <c r="L3233" s="72">
        <v>15</v>
      </c>
    </row>
    <row r="3234" spans="4:12" x14ac:dyDescent="0.25">
      <c r="D3234" s="66" t="s">
        <v>33572</v>
      </c>
      <c r="E3234" s="66" t="s">
        <v>7943</v>
      </c>
      <c r="F3234" s="72">
        <v>1</v>
      </c>
      <c r="G3234" s="72">
        <v>3</v>
      </c>
      <c r="H3234" s="72">
        <v>2</v>
      </c>
      <c r="I3234" s="72">
        <v>6</v>
      </c>
      <c r="J3234" s="72">
        <v>3</v>
      </c>
      <c r="K3234" s="72">
        <v>34</v>
      </c>
      <c r="L3234" s="72">
        <v>16</v>
      </c>
    </row>
    <row r="3235" spans="4:12" x14ac:dyDescent="0.25">
      <c r="D3235" s="66" t="s">
        <v>33573</v>
      </c>
      <c r="E3235" s="66" t="s">
        <v>7944</v>
      </c>
      <c r="F3235" s="72">
        <v>1</v>
      </c>
      <c r="G3235" s="72">
        <v>3</v>
      </c>
      <c r="H3235" s="72">
        <v>2</v>
      </c>
      <c r="I3235" s="72">
        <v>6</v>
      </c>
      <c r="J3235" s="72">
        <v>3</v>
      </c>
      <c r="K3235" s="72">
        <v>34</v>
      </c>
      <c r="L3235" s="72">
        <v>17</v>
      </c>
    </row>
    <row r="3236" spans="4:12" x14ac:dyDescent="0.25">
      <c r="D3236" s="66" t="s">
        <v>33574</v>
      </c>
      <c r="E3236" s="66" t="s">
        <v>7945</v>
      </c>
      <c r="F3236" s="72">
        <v>1</v>
      </c>
      <c r="G3236" s="72">
        <v>3</v>
      </c>
      <c r="H3236" s="72">
        <v>2</v>
      </c>
      <c r="I3236" s="72">
        <v>6</v>
      </c>
      <c r="J3236" s="72">
        <v>3</v>
      </c>
      <c r="K3236" s="72">
        <v>34</v>
      </c>
      <c r="L3236" s="72">
        <v>18</v>
      </c>
    </row>
    <row r="3237" spans="4:12" x14ac:dyDescent="0.25">
      <c r="D3237" s="66" t="s">
        <v>33575</v>
      </c>
      <c r="E3237" s="66" t="s">
        <v>7946</v>
      </c>
      <c r="F3237" s="72">
        <v>1</v>
      </c>
      <c r="G3237" s="72">
        <v>3</v>
      </c>
      <c r="H3237" s="72">
        <v>2</v>
      </c>
      <c r="I3237" s="72">
        <v>6</v>
      </c>
      <c r="J3237" s="72">
        <v>3</v>
      </c>
      <c r="K3237" s="72">
        <v>34</v>
      </c>
      <c r="L3237" s="72">
        <v>19</v>
      </c>
    </row>
    <row r="3238" spans="4:12" x14ac:dyDescent="0.25">
      <c r="D3238" s="66" t="s">
        <v>33576</v>
      </c>
      <c r="E3238" s="66" t="s">
        <v>7947</v>
      </c>
      <c r="F3238" s="72">
        <v>1</v>
      </c>
      <c r="G3238" s="72">
        <v>3</v>
      </c>
      <c r="H3238" s="72">
        <v>2</v>
      </c>
      <c r="I3238" s="72">
        <v>6</v>
      </c>
      <c r="J3238" s="72">
        <v>3</v>
      </c>
      <c r="K3238" s="72">
        <v>34</v>
      </c>
      <c r="L3238" s="72">
        <v>20</v>
      </c>
    </row>
    <row r="3239" spans="4:12" x14ac:dyDescent="0.25">
      <c r="D3239" s="66" t="s">
        <v>33577</v>
      </c>
      <c r="E3239" s="66" t="s">
        <v>7948</v>
      </c>
      <c r="F3239" s="72">
        <v>1</v>
      </c>
      <c r="G3239" s="72">
        <v>3</v>
      </c>
      <c r="H3239" s="72">
        <v>2</v>
      </c>
      <c r="I3239" s="72">
        <v>6</v>
      </c>
      <c r="J3239" s="72">
        <v>3</v>
      </c>
      <c r="K3239" s="72">
        <v>34</v>
      </c>
      <c r="L3239" s="72">
        <v>21</v>
      </c>
    </row>
    <row r="3240" spans="4:12" x14ac:dyDescent="0.25">
      <c r="D3240" s="66" t="s">
        <v>33578</v>
      </c>
      <c r="E3240" s="66" t="s">
        <v>7949</v>
      </c>
      <c r="F3240" s="72">
        <v>1</v>
      </c>
      <c r="G3240" s="72">
        <v>3</v>
      </c>
      <c r="H3240" s="72">
        <v>2</v>
      </c>
      <c r="I3240" s="72">
        <v>6</v>
      </c>
      <c r="J3240" s="72">
        <v>3</v>
      </c>
      <c r="K3240" s="72">
        <v>34</v>
      </c>
      <c r="L3240" s="72">
        <v>22</v>
      </c>
    </row>
    <row r="3241" spans="4:12" x14ac:dyDescent="0.25">
      <c r="D3241" s="66" t="s">
        <v>33579</v>
      </c>
      <c r="E3241" s="66" t="s">
        <v>7950</v>
      </c>
      <c r="F3241" s="72">
        <v>1</v>
      </c>
      <c r="G3241" s="72">
        <v>3</v>
      </c>
      <c r="H3241" s="72">
        <v>2</v>
      </c>
      <c r="I3241" s="72">
        <v>6</v>
      </c>
      <c r="J3241" s="72">
        <v>3</v>
      </c>
      <c r="K3241" s="72">
        <v>34</v>
      </c>
      <c r="L3241" s="72">
        <v>23</v>
      </c>
    </row>
    <row r="3242" spans="4:12" x14ac:dyDescent="0.25">
      <c r="D3242" s="66" t="s">
        <v>33580</v>
      </c>
      <c r="E3242" s="66" t="s">
        <v>7951</v>
      </c>
      <c r="F3242" s="72">
        <v>1</v>
      </c>
      <c r="G3242" s="72">
        <v>3</v>
      </c>
      <c r="H3242" s="72">
        <v>2</v>
      </c>
      <c r="I3242" s="72">
        <v>6</v>
      </c>
      <c r="J3242" s="72">
        <v>3</v>
      </c>
      <c r="K3242" s="72">
        <v>34</v>
      </c>
      <c r="L3242" s="72">
        <v>24</v>
      </c>
    </row>
    <row r="3243" spans="4:12" x14ac:dyDescent="0.25">
      <c r="D3243" s="66" t="s">
        <v>33581</v>
      </c>
      <c r="E3243" s="66" t="s">
        <v>7952</v>
      </c>
      <c r="F3243" s="72">
        <v>1</v>
      </c>
      <c r="G3243" s="72">
        <v>3</v>
      </c>
      <c r="H3243" s="72">
        <v>2</v>
      </c>
      <c r="I3243" s="72">
        <v>6</v>
      </c>
      <c r="J3243" s="72">
        <v>3</v>
      </c>
      <c r="K3243" s="72">
        <v>34</v>
      </c>
      <c r="L3243" s="72">
        <v>25</v>
      </c>
    </row>
    <row r="3244" spans="4:12" x14ac:dyDescent="0.25">
      <c r="D3244" s="66" t="s">
        <v>33582</v>
      </c>
      <c r="E3244" s="66" t="s">
        <v>7953</v>
      </c>
      <c r="F3244" s="72">
        <v>1</v>
      </c>
      <c r="G3244" s="72">
        <v>3</v>
      </c>
      <c r="H3244" s="72">
        <v>2</v>
      </c>
      <c r="I3244" s="72">
        <v>6</v>
      </c>
      <c r="J3244" s="72">
        <v>3</v>
      </c>
      <c r="K3244" s="72">
        <v>34</v>
      </c>
      <c r="L3244" s="72">
        <v>26</v>
      </c>
    </row>
    <row r="3245" spans="4:12" x14ac:dyDescent="0.25">
      <c r="D3245" s="66" t="s">
        <v>33583</v>
      </c>
      <c r="E3245" s="66" t="s">
        <v>7954</v>
      </c>
      <c r="F3245" s="72">
        <v>1</v>
      </c>
      <c r="G3245" s="72">
        <v>3</v>
      </c>
      <c r="H3245" s="72">
        <v>2</v>
      </c>
      <c r="I3245" s="72">
        <v>6</v>
      </c>
      <c r="J3245" s="72">
        <v>3</v>
      </c>
      <c r="K3245" s="72">
        <v>34</v>
      </c>
      <c r="L3245" s="72">
        <v>27</v>
      </c>
    </row>
    <row r="3246" spans="4:12" x14ac:dyDescent="0.25">
      <c r="D3246" s="66" t="s">
        <v>33584</v>
      </c>
      <c r="E3246" s="66" t="s">
        <v>7955</v>
      </c>
      <c r="F3246" s="72">
        <v>1</v>
      </c>
      <c r="G3246" s="72">
        <v>3</v>
      </c>
      <c r="H3246" s="72">
        <v>2</v>
      </c>
      <c r="I3246" s="72">
        <v>6</v>
      </c>
      <c r="J3246" s="72">
        <v>3</v>
      </c>
      <c r="K3246" s="72">
        <v>35</v>
      </c>
      <c r="L3246" s="72">
        <v>1</v>
      </c>
    </row>
    <row r="3247" spans="4:12" x14ac:dyDescent="0.25">
      <c r="D3247" s="66" t="s">
        <v>33585</v>
      </c>
      <c r="E3247" s="66" t="s">
        <v>7956</v>
      </c>
      <c r="F3247" s="72">
        <v>1</v>
      </c>
      <c r="G3247" s="72">
        <v>3</v>
      </c>
      <c r="H3247" s="72">
        <v>2</v>
      </c>
      <c r="I3247" s="72">
        <v>6</v>
      </c>
      <c r="J3247" s="72">
        <v>3</v>
      </c>
      <c r="K3247" s="72">
        <v>35</v>
      </c>
      <c r="L3247" s="72">
        <v>2</v>
      </c>
    </row>
    <row r="3248" spans="4:12" x14ac:dyDescent="0.25">
      <c r="D3248" s="66" t="s">
        <v>33586</v>
      </c>
      <c r="E3248" s="66" t="s">
        <v>7957</v>
      </c>
      <c r="F3248" s="72">
        <v>1</v>
      </c>
      <c r="G3248" s="72">
        <v>3</v>
      </c>
      <c r="H3248" s="72">
        <v>2</v>
      </c>
      <c r="I3248" s="72">
        <v>6</v>
      </c>
      <c r="J3248" s="72">
        <v>3</v>
      </c>
      <c r="K3248" s="72">
        <v>35</v>
      </c>
      <c r="L3248" s="72">
        <v>3</v>
      </c>
    </row>
    <row r="3249" spans="4:12" x14ac:dyDescent="0.25">
      <c r="D3249" s="66" t="s">
        <v>33587</v>
      </c>
      <c r="E3249" s="66" t="s">
        <v>7958</v>
      </c>
      <c r="F3249" s="72">
        <v>1</v>
      </c>
      <c r="G3249" s="72">
        <v>3</v>
      </c>
      <c r="H3249" s="72">
        <v>2</v>
      </c>
      <c r="I3249" s="72">
        <v>6</v>
      </c>
      <c r="J3249" s="72">
        <v>3</v>
      </c>
      <c r="K3249" s="72">
        <v>35</v>
      </c>
      <c r="L3249" s="72">
        <v>4</v>
      </c>
    </row>
    <row r="3250" spans="4:12" x14ac:dyDescent="0.25">
      <c r="D3250" s="66" t="s">
        <v>33588</v>
      </c>
      <c r="E3250" s="66" t="s">
        <v>7959</v>
      </c>
      <c r="F3250" s="72">
        <v>1</v>
      </c>
      <c r="G3250" s="72">
        <v>3</v>
      </c>
      <c r="H3250" s="72">
        <v>2</v>
      </c>
      <c r="I3250" s="72">
        <v>6</v>
      </c>
      <c r="J3250" s="72">
        <v>3</v>
      </c>
      <c r="K3250" s="72">
        <v>36</v>
      </c>
      <c r="L3250" s="72">
        <v>1</v>
      </c>
    </row>
    <row r="3251" spans="4:12" x14ac:dyDescent="0.25">
      <c r="D3251" s="66" t="s">
        <v>33589</v>
      </c>
      <c r="E3251" s="66" t="s">
        <v>7960</v>
      </c>
      <c r="F3251" s="72">
        <v>1</v>
      </c>
      <c r="G3251" s="72">
        <v>3</v>
      </c>
      <c r="H3251" s="72">
        <v>2</v>
      </c>
      <c r="I3251" s="72">
        <v>6</v>
      </c>
      <c r="J3251" s="72">
        <v>3</v>
      </c>
      <c r="K3251" s="72">
        <v>36</v>
      </c>
      <c r="L3251" s="72">
        <v>2</v>
      </c>
    </row>
    <row r="3252" spans="4:12" x14ac:dyDescent="0.25">
      <c r="D3252" s="66" t="s">
        <v>33590</v>
      </c>
      <c r="E3252" s="66" t="s">
        <v>7961</v>
      </c>
      <c r="F3252" s="72">
        <v>1</v>
      </c>
      <c r="G3252" s="72">
        <v>3</v>
      </c>
      <c r="H3252" s="72">
        <v>2</v>
      </c>
      <c r="I3252" s="72">
        <v>6</v>
      </c>
      <c r="J3252" s="72">
        <v>3</v>
      </c>
      <c r="K3252" s="72">
        <v>36</v>
      </c>
      <c r="L3252" s="72">
        <v>3</v>
      </c>
    </row>
    <row r="3253" spans="4:12" x14ac:dyDescent="0.25">
      <c r="D3253" s="66" t="s">
        <v>33591</v>
      </c>
      <c r="E3253" s="66" t="s">
        <v>7962</v>
      </c>
      <c r="F3253" s="72">
        <v>1</v>
      </c>
      <c r="G3253" s="72">
        <v>3</v>
      </c>
      <c r="H3253" s="72">
        <v>2</v>
      </c>
      <c r="I3253" s="72">
        <v>6</v>
      </c>
      <c r="J3253" s="72">
        <v>3</v>
      </c>
      <c r="K3253" s="72">
        <v>36</v>
      </c>
      <c r="L3253" s="72">
        <v>4</v>
      </c>
    </row>
    <row r="3254" spans="4:12" x14ac:dyDescent="0.25">
      <c r="D3254" s="66" t="s">
        <v>33592</v>
      </c>
      <c r="E3254" s="66" t="s">
        <v>7963</v>
      </c>
      <c r="F3254" s="72">
        <v>1</v>
      </c>
      <c r="G3254" s="72">
        <v>3</v>
      </c>
      <c r="H3254" s="72">
        <v>2</v>
      </c>
      <c r="I3254" s="72">
        <v>6</v>
      </c>
      <c r="J3254" s="72">
        <v>3</v>
      </c>
      <c r="K3254" s="72">
        <v>37</v>
      </c>
      <c r="L3254" s="72">
        <v>1</v>
      </c>
    </row>
    <row r="3255" spans="4:12" x14ac:dyDescent="0.25">
      <c r="D3255" s="66" t="s">
        <v>33593</v>
      </c>
      <c r="E3255" s="66" t="s">
        <v>7964</v>
      </c>
      <c r="F3255" s="72">
        <v>1</v>
      </c>
      <c r="G3255" s="72">
        <v>3</v>
      </c>
      <c r="H3255" s="72">
        <v>2</v>
      </c>
      <c r="I3255" s="72">
        <v>6</v>
      </c>
      <c r="J3255" s="72">
        <v>3</v>
      </c>
      <c r="K3255" s="72">
        <v>37</v>
      </c>
      <c r="L3255" s="72">
        <v>2</v>
      </c>
    </row>
    <row r="3256" spans="4:12" x14ac:dyDescent="0.25">
      <c r="D3256" s="66" t="s">
        <v>33594</v>
      </c>
      <c r="E3256" s="66" t="s">
        <v>7965</v>
      </c>
      <c r="F3256" s="72">
        <v>1</v>
      </c>
      <c r="G3256" s="72">
        <v>3</v>
      </c>
      <c r="H3256" s="72">
        <v>2</v>
      </c>
      <c r="I3256" s="72">
        <v>6</v>
      </c>
      <c r="J3256" s="72">
        <v>3</v>
      </c>
      <c r="K3256" s="72">
        <v>37</v>
      </c>
      <c r="L3256" s="72">
        <v>3</v>
      </c>
    </row>
    <row r="3257" spans="4:12" x14ac:dyDescent="0.25">
      <c r="D3257" s="66" t="s">
        <v>33595</v>
      </c>
      <c r="E3257" s="66" t="s">
        <v>7966</v>
      </c>
      <c r="F3257" s="72">
        <v>1</v>
      </c>
      <c r="G3257" s="72">
        <v>3</v>
      </c>
      <c r="H3257" s="72">
        <v>2</v>
      </c>
      <c r="I3257" s="72">
        <v>6</v>
      </c>
      <c r="J3257" s="72">
        <v>3</v>
      </c>
      <c r="K3257" s="72">
        <v>37</v>
      </c>
      <c r="L3257" s="72">
        <v>4</v>
      </c>
    </row>
    <row r="3258" spans="4:12" x14ac:dyDescent="0.25">
      <c r="D3258" s="66" t="s">
        <v>33596</v>
      </c>
      <c r="E3258" s="66" t="s">
        <v>7967</v>
      </c>
      <c r="F3258" s="72">
        <v>1</v>
      </c>
      <c r="G3258" s="72">
        <v>3</v>
      </c>
      <c r="H3258" s="72">
        <v>2</v>
      </c>
      <c r="I3258" s="72">
        <v>6</v>
      </c>
      <c r="J3258" s="72">
        <v>3</v>
      </c>
      <c r="K3258" s="72">
        <v>38</v>
      </c>
      <c r="L3258" s="72">
        <v>1</v>
      </c>
    </row>
    <row r="3259" spans="4:12" x14ac:dyDescent="0.25">
      <c r="D3259" s="66" t="s">
        <v>33597</v>
      </c>
      <c r="E3259" s="66" t="s">
        <v>7968</v>
      </c>
      <c r="F3259" s="72">
        <v>1</v>
      </c>
      <c r="G3259" s="72">
        <v>3</v>
      </c>
      <c r="H3259" s="72">
        <v>2</v>
      </c>
      <c r="I3259" s="72">
        <v>6</v>
      </c>
      <c r="J3259" s="72">
        <v>3</v>
      </c>
      <c r="K3259" s="72">
        <v>38</v>
      </c>
      <c r="L3259" s="72">
        <v>2</v>
      </c>
    </row>
    <row r="3260" spans="4:12" x14ac:dyDescent="0.25">
      <c r="D3260" s="66" t="s">
        <v>33598</v>
      </c>
      <c r="E3260" s="66" t="s">
        <v>7969</v>
      </c>
      <c r="F3260" s="72">
        <v>1</v>
      </c>
      <c r="G3260" s="72">
        <v>3</v>
      </c>
      <c r="H3260" s="72">
        <v>2</v>
      </c>
      <c r="I3260" s="72">
        <v>6</v>
      </c>
      <c r="J3260" s="72">
        <v>3</v>
      </c>
      <c r="K3260" s="72">
        <v>38</v>
      </c>
      <c r="L3260" s="72">
        <v>3</v>
      </c>
    </row>
    <row r="3261" spans="4:12" x14ac:dyDescent="0.25">
      <c r="D3261" s="66" t="s">
        <v>33599</v>
      </c>
      <c r="E3261" s="66" t="s">
        <v>7970</v>
      </c>
      <c r="F3261" s="72">
        <v>1</v>
      </c>
      <c r="G3261" s="72">
        <v>3</v>
      </c>
      <c r="H3261" s="72">
        <v>2</v>
      </c>
      <c r="I3261" s="72">
        <v>6</v>
      </c>
      <c r="J3261" s="72">
        <v>3</v>
      </c>
      <c r="K3261" s="72">
        <v>38</v>
      </c>
      <c r="L3261" s="72">
        <v>4</v>
      </c>
    </row>
    <row r="3262" spans="4:12" x14ac:dyDescent="0.25">
      <c r="D3262" s="66" t="s">
        <v>33600</v>
      </c>
      <c r="E3262" s="66" t="s">
        <v>7971</v>
      </c>
      <c r="F3262" s="72">
        <v>1</v>
      </c>
      <c r="G3262" s="72">
        <v>3</v>
      </c>
      <c r="H3262" s="72">
        <v>2</v>
      </c>
      <c r="I3262" s="72">
        <v>6</v>
      </c>
      <c r="J3262" s="72">
        <v>3</v>
      </c>
      <c r="K3262" s="72">
        <v>39</v>
      </c>
      <c r="L3262" s="72">
        <v>1</v>
      </c>
    </row>
    <row r="3263" spans="4:12" x14ac:dyDescent="0.25">
      <c r="D3263" s="66" t="s">
        <v>33601</v>
      </c>
      <c r="E3263" s="66" t="s">
        <v>7972</v>
      </c>
      <c r="F3263" s="72">
        <v>1</v>
      </c>
      <c r="G3263" s="72">
        <v>3</v>
      </c>
      <c r="H3263" s="72">
        <v>2</v>
      </c>
      <c r="I3263" s="72">
        <v>6</v>
      </c>
      <c r="J3263" s="72">
        <v>3</v>
      </c>
      <c r="K3263" s="72">
        <v>39</v>
      </c>
      <c r="L3263" s="72">
        <v>2</v>
      </c>
    </row>
    <row r="3264" spans="4:12" x14ac:dyDescent="0.25">
      <c r="D3264" s="66" t="s">
        <v>33602</v>
      </c>
      <c r="E3264" s="66" t="s">
        <v>7973</v>
      </c>
      <c r="F3264" s="72">
        <v>1</v>
      </c>
      <c r="G3264" s="72">
        <v>3</v>
      </c>
      <c r="H3264" s="72">
        <v>2</v>
      </c>
      <c r="I3264" s="72">
        <v>6</v>
      </c>
      <c r="J3264" s="72">
        <v>3</v>
      </c>
      <c r="K3264" s="72">
        <v>39</v>
      </c>
      <c r="L3264" s="72">
        <v>3</v>
      </c>
    </row>
    <row r="3265" spans="4:12" x14ac:dyDescent="0.25">
      <c r="D3265" s="66" t="s">
        <v>33603</v>
      </c>
      <c r="E3265" s="66" t="s">
        <v>7974</v>
      </c>
      <c r="F3265" s="72">
        <v>1</v>
      </c>
      <c r="G3265" s="72">
        <v>3</v>
      </c>
      <c r="H3265" s="72">
        <v>2</v>
      </c>
      <c r="I3265" s="72">
        <v>6</v>
      </c>
      <c r="J3265" s="72">
        <v>3</v>
      </c>
      <c r="K3265" s="72">
        <v>39</v>
      </c>
      <c r="L3265" s="72">
        <v>4</v>
      </c>
    </row>
    <row r="3266" spans="4:12" x14ac:dyDescent="0.25">
      <c r="D3266" s="66" t="s">
        <v>33604</v>
      </c>
      <c r="E3266" s="66" t="s">
        <v>7975</v>
      </c>
      <c r="F3266" s="72">
        <v>1</v>
      </c>
      <c r="G3266" s="72">
        <v>3</v>
      </c>
      <c r="H3266" s="72">
        <v>2</v>
      </c>
      <c r="I3266" s="72">
        <v>6</v>
      </c>
      <c r="J3266" s="72">
        <v>3</v>
      </c>
      <c r="K3266" s="72">
        <v>40</v>
      </c>
      <c r="L3266" s="72">
        <v>1</v>
      </c>
    </row>
    <row r="3267" spans="4:12" x14ac:dyDescent="0.25">
      <c r="D3267" s="66" t="s">
        <v>33605</v>
      </c>
      <c r="E3267" s="66" t="s">
        <v>7976</v>
      </c>
      <c r="F3267" s="72">
        <v>1</v>
      </c>
      <c r="G3267" s="72">
        <v>3</v>
      </c>
      <c r="H3267" s="72">
        <v>2</v>
      </c>
      <c r="I3267" s="72">
        <v>6</v>
      </c>
      <c r="J3267" s="72">
        <v>3</v>
      </c>
      <c r="K3267" s="72">
        <v>40</v>
      </c>
      <c r="L3267" s="72">
        <v>2</v>
      </c>
    </row>
    <row r="3268" spans="4:12" x14ac:dyDescent="0.25">
      <c r="D3268" s="66" t="s">
        <v>33606</v>
      </c>
      <c r="E3268" s="66" t="s">
        <v>7977</v>
      </c>
      <c r="F3268" s="72">
        <v>1</v>
      </c>
      <c r="G3268" s="72">
        <v>3</v>
      </c>
      <c r="H3268" s="72">
        <v>2</v>
      </c>
      <c r="I3268" s="72">
        <v>6</v>
      </c>
      <c r="J3268" s="72">
        <v>3</v>
      </c>
      <c r="K3268" s="72">
        <v>40</v>
      </c>
      <c r="L3268" s="72">
        <v>3</v>
      </c>
    </row>
    <row r="3269" spans="4:12" x14ac:dyDescent="0.25">
      <c r="D3269" s="66" t="s">
        <v>33607</v>
      </c>
      <c r="E3269" s="66" t="s">
        <v>7978</v>
      </c>
      <c r="F3269" s="72">
        <v>1</v>
      </c>
      <c r="G3269" s="72">
        <v>3</v>
      </c>
      <c r="H3269" s="72">
        <v>2</v>
      </c>
      <c r="I3269" s="72">
        <v>6</v>
      </c>
      <c r="J3269" s="72">
        <v>3</v>
      </c>
      <c r="K3269" s="72">
        <v>40</v>
      </c>
      <c r="L3269" s="72">
        <v>4</v>
      </c>
    </row>
    <row r="3270" spans="4:12" x14ac:dyDescent="0.25">
      <c r="D3270" s="66" t="s">
        <v>33608</v>
      </c>
      <c r="E3270" s="66" t="s">
        <v>7979</v>
      </c>
      <c r="F3270" s="72">
        <v>1</v>
      </c>
      <c r="G3270" s="72">
        <v>3</v>
      </c>
      <c r="H3270" s="72">
        <v>2</v>
      </c>
      <c r="I3270" s="72">
        <v>6</v>
      </c>
      <c r="J3270" s="72">
        <v>3</v>
      </c>
      <c r="K3270" s="72">
        <v>41</v>
      </c>
      <c r="L3270" s="72">
        <v>1</v>
      </c>
    </row>
    <row r="3271" spans="4:12" x14ac:dyDescent="0.25">
      <c r="D3271" s="66" t="s">
        <v>33609</v>
      </c>
      <c r="E3271" s="66" t="s">
        <v>7980</v>
      </c>
      <c r="F3271" s="72">
        <v>1</v>
      </c>
      <c r="G3271" s="72">
        <v>3</v>
      </c>
      <c r="H3271" s="72">
        <v>2</v>
      </c>
      <c r="I3271" s="72">
        <v>6</v>
      </c>
      <c r="J3271" s="72">
        <v>3</v>
      </c>
      <c r="K3271" s="72">
        <v>41</v>
      </c>
      <c r="L3271" s="72">
        <v>2</v>
      </c>
    </row>
    <row r="3272" spans="4:12" x14ac:dyDescent="0.25">
      <c r="D3272" s="66" t="s">
        <v>33610</v>
      </c>
      <c r="E3272" s="66" t="s">
        <v>7981</v>
      </c>
      <c r="F3272" s="72">
        <v>1</v>
      </c>
      <c r="G3272" s="72">
        <v>3</v>
      </c>
      <c r="H3272" s="72">
        <v>2</v>
      </c>
      <c r="I3272" s="72">
        <v>6</v>
      </c>
      <c r="J3272" s="72">
        <v>3</v>
      </c>
      <c r="K3272" s="72">
        <v>41</v>
      </c>
      <c r="L3272" s="72">
        <v>3</v>
      </c>
    </row>
    <row r="3273" spans="4:12" x14ac:dyDescent="0.25">
      <c r="D3273" s="66" t="s">
        <v>33611</v>
      </c>
      <c r="E3273" s="66" t="s">
        <v>7982</v>
      </c>
      <c r="F3273" s="72">
        <v>1</v>
      </c>
      <c r="G3273" s="72">
        <v>3</v>
      </c>
      <c r="H3273" s="72">
        <v>2</v>
      </c>
      <c r="I3273" s="72">
        <v>6</v>
      </c>
      <c r="J3273" s="72">
        <v>3</v>
      </c>
      <c r="K3273" s="72">
        <v>41</v>
      </c>
      <c r="L3273" s="72">
        <v>4</v>
      </c>
    </row>
    <row r="3274" spans="4:12" x14ac:dyDescent="0.25">
      <c r="D3274" s="66" t="s">
        <v>33612</v>
      </c>
      <c r="E3274" s="66" t="s">
        <v>7983</v>
      </c>
      <c r="F3274" s="72">
        <v>1</v>
      </c>
      <c r="G3274" s="72">
        <v>3</v>
      </c>
      <c r="H3274" s="72">
        <v>2</v>
      </c>
      <c r="I3274" s="72">
        <v>6</v>
      </c>
      <c r="J3274" s="72">
        <v>3</v>
      </c>
      <c r="K3274" s="72">
        <v>42</v>
      </c>
      <c r="L3274" s="72">
        <v>1</v>
      </c>
    </row>
    <row r="3275" spans="4:12" x14ac:dyDescent="0.25">
      <c r="D3275" s="66" t="s">
        <v>33613</v>
      </c>
      <c r="E3275" s="66" t="s">
        <v>7984</v>
      </c>
      <c r="F3275" s="72">
        <v>1</v>
      </c>
      <c r="G3275" s="72">
        <v>3</v>
      </c>
      <c r="H3275" s="72">
        <v>2</v>
      </c>
      <c r="I3275" s="72">
        <v>6</v>
      </c>
      <c r="J3275" s="72">
        <v>3</v>
      </c>
      <c r="K3275" s="72">
        <v>42</v>
      </c>
      <c r="L3275" s="72">
        <v>2</v>
      </c>
    </row>
    <row r="3276" spans="4:12" x14ac:dyDescent="0.25">
      <c r="D3276" s="66" t="s">
        <v>33614</v>
      </c>
      <c r="E3276" s="66" t="s">
        <v>7985</v>
      </c>
      <c r="F3276" s="72">
        <v>1</v>
      </c>
      <c r="G3276" s="72">
        <v>3</v>
      </c>
      <c r="H3276" s="72">
        <v>2</v>
      </c>
      <c r="I3276" s="72">
        <v>6</v>
      </c>
      <c r="J3276" s="72">
        <v>3</v>
      </c>
      <c r="K3276" s="72">
        <v>42</v>
      </c>
      <c r="L3276" s="72">
        <v>3</v>
      </c>
    </row>
    <row r="3277" spans="4:12" x14ac:dyDescent="0.25">
      <c r="D3277" s="66" t="s">
        <v>33615</v>
      </c>
      <c r="E3277" s="66" t="s">
        <v>7986</v>
      </c>
      <c r="F3277" s="72">
        <v>1</v>
      </c>
      <c r="G3277" s="72">
        <v>3</v>
      </c>
      <c r="H3277" s="72">
        <v>2</v>
      </c>
      <c r="I3277" s="72">
        <v>6</v>
      </c>
      <c r="J3277" s="72">
        <v>3</v>
      </c>
      <c r="K3277" s="72">
        <v>42</v>
      </c>
      <c r="L3277" s="72">
        <v>4</v>
      </c>
    </row>
    <row r="3278" spans="4:12" x14ac:dyDescent="0.25">
      <c r="D3278" s="66" t="s">
        <v>33616</v>
      </c>
      <c r="E3278" s="66" t="s">
        <v>7987</v>
      </c>
      <c r="F3278" s="72">
        <v>1</v>
      </c>
      <c r="G3278" s="72">
        <v>3</v>
      </c>
      <c r="H3278" s="72">
        <v>2</v>
      </c>
      <c r="I3278" s="72">
        <v>6</v>
      </c>
      <c r="J3278" s="72">
        <v>3</v>
      </c>
      <c r="K3278" s="72">
        <v>43</v>
      </c>
      <c r="L3278" s="72">
        <v>1</v>
      </c>
    </row>
    <row r="3279" spans="4:12" x14ac:dyDescent="0.25">
      <c r="D3279" s="66" t="s">
        <v>33617</v>
      </c>
      <c r="E3279" s="66" t="s">
        <v>7988</v>
      </c>
      <c r="F3279" s="72">
        <v>1</v>
      </c>
      <c r="G3279" s="72">
        <v>3</v>
      </c>
      <c r="H3279" s="72">
        <v>2</v>
      </c>
      <c r="I3279" s="72">
        <v>6</v>
      </c>
      <c r="J3279" s="72">
        <v>3</v>
      </c>
      <c r="K3279" s="72">
        <v>43</v>
      </c>
      <c r="L3279" s="72">
        <v>2</v>
      </c>
    </row>
    <row r="3280" spans="4:12" x14ac:dyDescent="0.25">
      <c r="D3280" s="66" t="s">
        <v>33618</v>
      </c>
      <c r="E3280" s="66" t="s">
        <v>7989</v>
      </c>
      <c r="F3280" s="72">
        <v>1</v>
      </c>
      <c r="G3280" s="72">
        <v>3</v>
      </c>
      <c r="H3280" s="72">
        <v>2</v>
      </c>
      <c r="I3280" s="72">
        <v>6</v>
      </c>
      <c r="J3280" s="72">
        <v>3</v>
      </c>
      <c r="K3280" s="72">
        <v>44</v>
      </c>
      <c r="L3280" s="72">
        <v>1</v>
      </c>
    </row>
    <row r="3281" spans="4:12" x14ac:dyDescent="0.25">
      <c r="D3281" s="66" t="s">
        <v>33619</v>
      </c>
      <c r="E3281" s="66" t="s">
        <v>7990</v>
      </c>
      <c r="F3281" s="72">
        <v>1</v>
      </c>
      <c r="G3281" s="72">
        <v>3</v>
      </c>
      <c r="H3281" s="72">
        <v>2</v>
      </c>
      <c r="I3281" s="72">
        <v>6</v>
      </c>
      <c r="J3281" s="72">
        <v>3</v>
      </c>
      <c r="K3281" s="72">
        <v>44</v>
      </c>
      <c r="L3281" s="72">
        <v>2</v>
      </c>
    </row>
    <row r="3282" spans="4:12" x14ac:dyDescent="0.25">
      <c r="D3282" s="66" t="s">
        <v>33620</v>
      </c>
      <c r="E3282" s="66" t="s">
        <v>7991</v>
      </c>
      <c r="F3282" s="72">
        <v>1</v>
      </c>
      <c r="G3282" s="72">
        <v>3</v>
      </c>
      <c r="H3282" s="72">
        <v>2</v>
      </c>
      <c r="I3282" s="72">
        <v>6</v>
      </c>
      <c r="J3282" s="72">
        <v>3</v>
      </c>
      <c r="K3282" s="72">
        <v>44</v>
      </c>
      <c r="L3282" s="72">
        <v>3</v>
      </c>
    </row>
    <row r="3283" spans="4:12" x14ac:dyDescent="0.25">
      <c r="D3283" s="66" t="s">
        <v>33621</v>
      </c>
      <c r="E3283" s="66" t="s">
        <v>7992</v>
      </c>
      <c r="F3283" s="72">
        <v>1</v>
      </c>
      <c r="G3283" s="72">
        <v>3</v>
      </c>
      <c r="H3283" s="72">
        <v>2</v>
      </c>
      <c r="I3283" s="72">
        <v>6</v>
      </c>
      <c r="J3283" s="72">
        <v>3</v>
      </c>
      <c r="K3283" s="72">
        <v>45</v>
      </c>
      <c r="L3283" s="72">
        <v>1</v>
      </c>
    </row>
    <row r="3284" spans="4:12" x14ac:dyDescent="0.25">
      <c r="D3284" s="66" t="s">
        <v>33622</v>
      </c>
      <c r="E3284" s="66" t="s">
        <v>7993</v>
      </c>
      <c r="F3284" s="72">
        <v>1</v>
      </c>
      <c r="G3284" s="72">
        <v>3</v>
      </c>
      <c r="H3284" s="72">
        <v>2</v>
      </c>
      <c r="I3284" s="72">
        <v>6</v>
      </c>
      <c r="J3284" s="72">
        <v>3</v>
      </c>
      <c r="K3284" s="72">
        <v>45</v>
      </c>
      <c r="L3284" s="72">
        <v>2</v>
      </c>
    </row>
    <row r="3285" spans="4:12" x14ac:dyDescent="0.25">
      <c r="D3285" s="66" t="s">
        <v>33623</v>
      </c>
      <c r="E3285" s="66" t="s">
        <v>7994</v>
      </c>
      <c r="F3285" s="72">
        <v>1</v>
      </c>
      <c r="G3285" s="72">
        <v>3</v>
      </c>
      <c r="H3285" s="72">
        <v>2</v>
      </c>
      <c r="I3285" s="72">
        <v>6</v>
      </c>
      <c r="J3285" s="72">
        <v>3</v>
      </c>
      <c r="K3285" s="72">
        <v>45</v>
      </c>
      <c r="L3285" s="72">
        <v>3</v>
      </c>
    </row>
    <row r="3286" spans="4:12" x14ac:dyDescent="0.25">
      <c r="D3286" s="66" t="s">
        <v>33624</v>
      </c>
      <c r="E3286" s="66" t="s">
        <v>7995</v>
      </c>
      <c r="F3286" s="72">
        <v>1</v>
      </c>
      <c r="G3286" s="72">
        <v>3</v>
      </c>
      <c r="H3286" s="72">
        <v>2</v>
      </c>
      <c r="I3286" s="72">
        <v>6</v>
      </c>
      <c r="J3286" s="72">
        <v>3</v>
      </c>
      <c r="K3286" s="72">
        <v>45</v>
      </c>
      <c r="L3286" s="72">
        <v>4</v>
      </c>
    </row>
    <row r="3287" spans="4:12" x14ac:dyDescent="0.25">
      <c r="D3287" s="66" t="s">
        <v>33625</v>
      </c>
      <c r="E3287" s="66" t="s">
        <v>7996</v>
      </c>
      <c r="F3287" s="72">
        <v>1</v>
      </c>
      <c r="G3287" s="72">
        <v>3</v>
      </c>
      <c r="H3287" s="72">
        <v>2</v>
      </c>
      <c r="I3287" s="72">
        <v>6</v>
      </c>
      <c r="J3287" s="72">
        <v>3</v>
      </c>
      <c r="K3287" s="72">
        <v>45</v>
      </c>
      <c r="L3287" s="72">
        <v>5</v>
      </c>
    </row>
    <row r="3288" spans="4:12" x14ac:dyDescent="0.25">
      <c r="D3288" s="66" t="s">
        <v>33626</v>
      </c>
      <c r="E3288" s="66" t="s">
        <v>7997</v>
      </c>
      <c r="F3288" s="72">
        <v>1</v>
      </c>
      <c r="G3288" s="72">
        <v>3</v>
      </c>
      <c r="H3288" s="72">
        <v>2</v>
      </c>
      <c r="I3288" s="72">
        <v>6</v>
      </c>
      <c r="J3288" s="72">
        <v>3</v>
      </c>
      <c r="K3288" s="72">
        <v>46</v>
      </c>
      <c r="L3288" s="72">
        <v>1</v>
      </c>
    </row>
    <row r="3289" spans="4:12" x14ac:dyDescent="0.25">
      <c r="D3289" s="66" t="s">
        <v>33627</v>
      </c>
      <c r="E3289" s="66" t="s">
        <v>7998</v>
      </c>
      <c r="F3289" s="72">
        <v>1</v>
      </c>
      <c r="G3289" s="72">
        <v>3</v>
      </c>
      <c r="H3289" s="72">
        <v>2</v>
      </c>
      <c r="I3289" s="72">
        <v>6</v>
      </c>
      <c r="J3289" s="72">
        <v>3</v>
      </c>
      <c r="K3289" s="72">
        <v>46</v>
      </c>
      <c r="L3289" s="72">
        <v>2</v>
      </c>
    </row>
    <row r="3290" spans="4:12" x14ac:dyDescent="0.25">
      <c r="D3290" s="66" t="s">
        <v>33628</v>
      </c>
      <c r="E3290" s="66" t="s">
        <v>7999</v>
      </c>
      <c r="F3290" s="72">
        <v>1</v>
      </c>
      <c r="G3290" s="72">
        <v>3</v>
      </c>
      <c r="H3290" s="72">
        <v>2</v>
      </c>
      <c r="I3290" s="72">
        <v>6</v>
      </c>
      <c r="J3290" s="72">
        <v>3</v>
      </c>
      <c r="K3290" s="72">
        <v>46</v>
      </c>
      <c r="L3290" s="72">
        <v>3</v>
      </c>
    </row>
    <row r="3291" spans="4:12" x14ac:dyDescent="0.25">
      <c r="D3291" s="66" t="s">
        <v>33629</v>
      </c>
      <c r="E3291" s="66" t="s">
        <v>8000</v>
      </c>
      <c r="F3291" s="72">
        <v>1</v>
      </c>
      <c r="G3291" s="72">
        <v>3</v>
      </c>
      <c r="H3291" s="72">
        <v>2</v>
      </c>
      <c r="I3291" s="72">
        <v>6</v>
      </c>
      <c r="J3291" s="72">
        <v>3</v>
      </c>
      <c r="K3291" s="72">
        <v>46</v>
      </c>
      <c r="L3291" s="72">
        <v>4</v>
      </c>
    </row>
    <row r="3292" spans="4:12" x14ac:dyDescent="0.25">
      <c r="D3292" s="66" t="s">
        <v>33630</v>
      </c>
      <c r="E3292" s="66" t="s">
        <v>8001</v>
      </c>
      <c r="F3292" s="72">
        <v>1</v>
      </c>
      <c r="G3292" s="72">
        <v>3</v>
      </c>
      <c r="H3292" s="72">
        <v>2</v>
      </c>
      <c r="I3292" s="72">
        <v>6</v>
      </c>
      <c r="J3292" s="72">
        <v>3</v>
      </c>
      <c r="K3292" s="72">
        <v>46</v>
      </c>
      <c r="L3292" s="72">
        <v>5</v>
      </c>
    </row>
    <row r="3293" spans="4:12" x14ac:dyDescent="0.25">
      <c r="D3293" s="66" t="s">
        <v>33631</v>
      </c>
      <c r="E3293" s="66" t="s">
        <v>8002</v>
      </c>
      <c r="F3293" s="72">
        <v>1</v>
      </c>
      <c r="G3293" s="72">
        <v>3</v>
      </c>
      <c r="H3293" s="72">
        <v>2</v>
      </c>
      <c r="I3293" s="72">
        <v>6</v>
      </c>
      <c r="J3293" s="72">
        <v>3</v>
      </c>
      <c r="K3293" s="72">
        <v>46</v>
      </c>
      <c r="L3293" s="72">
        <v>6</v>
      </c>
    </row>
    <row r="3294" spans="4:12" x14ac:dyDescent="0.25">
      <c r="D3294" s="66" t="s">
        <v>33632</v>
      </c>
      <c r="E3294" s="66" t="s">
        <v>8003</v>
      </c>
      <c r="F3294" s="72">
        <v>1</v>
      </c>
      <c r="G3294" s="72">
        <v>3</v>
      </c>
      <c r="H3294" s="72">
        <v>2</v>
      </c>
      <c r="I3294" s="72">
        <v>6</v>
      </c>
      <c r="J3294" s="72">
        <v>3</v>
      </c>
      <c r="K3294" s="72">
        <v>47</v>
      </c>
      <c r="L3294" s="72">
        <v>1</v>
      </c>
    </row>
    <row r="3295" spans="4:12" x14ac:dyDescent="0.25">
      <c r="D3295" s="66" t="s">
        <v>33633</v>
      </c>
      <c r="E3295" s="66" t="s">
        <v>8004</v>
      </c>
      <c r="F3295" s="72">
        <v>1</v>
      </c>
      <c r="G3295" s="72">
        <v>3</v>
      </c>
      <c r="H3295" s="72">
        <v>2</v>
      </c>
      <c r="I3295" s="72">
        <v>6</v>
      </c>
      <c r="J3295" s="72">
        <v>3</v>
      </c>
      <c r="K3295" s="72">
        <v>47</v>
      </c>
      <c r="L3295" s="72">
        <v>2</v>
      </c>
    </row>
    <row r="3296" spans="4:12" x14ac:dyDescent="0.25">
      <c r="D3296" s="66" t="s">
        <v>33634</v>
      </c>
      <c r="E3296" s="66" t="s">
        <v>8005</v>
      </c>
      <c r="F3296" s="72">
        <v>1</v>
      </c>
      <c r="G3296" s="72">
        <v>3</v>
      </c>
      <c r="H3296" s="72">
        <v>2</v>
      </c>
      <c r="I3296" s="72">
        <v>6</v>
      </c>
      <c r="J3296" s="72">
        <v>3</v>
      </c>
      <c r="K3296" s="72">
        <v>47</v>
      </c>
      <c r="L3296" s="72">
        <v>3</v>
      </c>
    </row>
    <row r="3297" spans="4:12" x14ac:dyDescent="0.25">
      <c r="D3297" s="66" t="s">
        <v>33635</v>
      </c>
      <c r="E3297" s="66" t="s">
        <v>8006</v>
      </c>
      <c r="F3297" s="72">
        <v>1</v>
      </c>
      <c r="G3297" s="72">
        <v>3</v>
      </c>
      <c r="H3297" s="72">
        <v>2</v>
      </c>
      <c r="I3297" s="72">
        <v>6</v>
      </c>
      <c r="J3297" s="72">
        <v>3</v>
      </c>
      <c r="K3297" s="72">
        <v>47</v>
      </c>
      <c r="L3297" s="72">
        <v>4</v>
      </c>
    </row>
    <row r="3298" spans="4:12" x14ac:dyDescent="0.25">
      <c r="D3298" s="66" t="s">
        <v>33636</v>
      </c>
      <c r="E3298" s="66" t="s">
        <v>8007</v>
      </c>
      <c r="F3298" s="72">
        <v>1</v>
      </c>
      <c r="G3298" s="72">
        <v>3</v>
      </c>
      <c r="H3298" s="72">
        <v>2</v>
      </c>
      <c r="I3298" s="72">
        <v>6</v>
      </c>
      <c r="J3298" s="72">
        <v>3</v>
      </c>
      <c r="K3298" s="72">
        <v>47</v>
      </c>
      <c r="L3298" s="72">
        <v>5</v>
      </c>
    </row>
    <row r="3299" spans="4:12" x14ac:dyDescent="0.25">
      <c r="D3299" s="66" t="s">
        <v>33637</v>
      </c>
      <c r="E3299" s="66" t="s">
        <v>8008</v>
      </c>
      <c r="F3299" s="72">
        <v>1</v>
      </c>
      <c r="G3299" s="72">
        <v>3</v>
      </c>
      <c r="H3299" s="72">
        <v>2</v>
      </c>
      <c r="I3299" s="72">
        <v>6</v>
      </c>
      <c r="J3299" s="72">
        <v>3</v>
      </c>
      <c r="K3299" s="72">
        <v>48</v>
      </c>
      <c r="L3299" s="72">
        <v>1</v>
      </c>
    </row>
    <row r="3300" spans="4:12" x14ac:dyDescent="0.25">
      <c r="D3300" s="66" t="s">
        <v>33638</v>
      </c>
      <c r="E3300" s="66" t="s">
        <v>8009</v>
      </c>
      <c r="F3300" s="72">
        <v>1</v>
      </c>
      <c r="G3300" s="72">
        <v>3</v>
      </c>
      <c r="H3300" s="72">
        <v>2</v>
      </c>
      <c r="I3300" s="72">
        <v>6</v>
      </c>
      <c r="J3300" s="72">
        <v>4</v>
      </c>
      <c r="K3300" s="72">
        <v>1</v>
      </c>
      <c r="L3300" s="72">
        <v>1</v>
      </c>
    </row>
    <row r="3301" spans="4:12" x14ac:dyDescent="0.25">
      <c r="D3301" s="66" t="s">
        <v>33639</v>
      </c>
      <c r="E3301" s="66" t="s">
        <v>8010</v>
      </c>
      <c r="F3301" s="72">
        <v>1</v>
      </c>
      <c r="G3301" s="72">
        <v>3</v>
      </c>
      <c r="H3301" s="72">
        <v>2</v>
      </c>
      <c r="I3301" s="72">
        <v>6</v>
      </c>
      <c r="J3301" s="72">
        <v>4</v>
      </c>
      <c r="K3301" s="72">
        <v>1</v>
      </c>
      <c r="L3301" s="72">
        <v>2</v>
      </c>
    </row>
    <row r="3302" spans="4:12" x14ac:dyDescent="0.25">
      <c r="D3302" s="66" t="s">
        <v>33640</v>
      </c>
      <c r="E3302" s="66" t="s">
        <v>8011</v>
      </c>
      <c r="F3302" s="72">
        <v>1</v>
      </c>
      <c r="G3302" s="72">
        <v>3</v>
      </c>
      <c r="H3302" s="72">
        <v>2</v>
      </c>
      <c r="I3302" s="72">
        <v>6</v>
      </c>
      <c r="J3302" s="72">
        <v>4</v>
      </c>
      <c r="K3302" s="72">
        <v>1</v>
      </c>
      <c r="L3302" s="72">
        <v>3</v>
      </c>
    </row>
    <row r="3303" spans="4:12" x14ac:dyDescent="0.25">
      <c r="D3303" s="66" t="s">
        <v>33641</v>
      </c>
      <c r="E3303" s="66" t="s">
        <v>8012</v>
      </c>
      <c r="F3303" s="72">
        <v>1</v>
      </c>
      <c r="G3303" s="72">
        <v>3</v>
      </c>
      <c r="H3303" s="72">
        <v>2</v>
      </c>
      <c r="I3303" s="72">
        <v>6</v>
      </c>
      <c r="J3303" s="72">
        <v>4</v>
      </c>
      <c r="K3303" s="72">
        <v>2</v>
      </c>
      <c r="L3303" s="72">
        <v>1</v>
      </c>
    </row>
    <row r="3304" spans="4:12" x14ac:dyDescent="0.25">
      <c r="D3304" s="66" t="s">
        <v>33642</v>
      </c>
      <c r="E3304" s="66" t="s">
        <v>8013</v>
      </c>
      <c r="F3304" s="72">
        <v>1</v>
      </c>
      <c r="G3304" s="72">
        <v>3</v>
      </c>
      <c r="H3304" s="72">
        <v>2</v>
      </c>
      <c r="I3304" s="72">
        <v>6</v>
      </c>
      <c r="J3304" s="72">
        <v>4</v>
      </c>
      <c r="K3304" s="72">
        <v>2</v>
      </c>
      <c r="L3304" s="72">
        <v>2</v>
      </c>
    </row>
    <row r="3305" spans="4:12" x14ac:dyDescent="0.25">
      <c r="D3305" s="66" t="s">
        <v>33643</v>
      </c>
      <c r="E3305" s="66" t="s">
        <v>8014</v>
      </c>
      <c r="F3305" s="72">
        <v>1</v>
      </c>
      <c r="G3305" s="72">
        <v>3</v>
      </c>
      <c r="H3305" s="72">
        <v>2</v>
      </c>
      <c r="I3305" s="72">
        <v>6</v>
      </c>
      <c r="J3305" s="72">
        <v>4</v>
      </c>
      <c r="K3305" s="72">
        <v>2</v>
      </c>
      <c r="L3305" s="72">
        <v>3</v>
      </c>
    </row>
    <row r="3306" spans="4:12" x14ac:dyDescent="0.25">
      <c r="D3306" s="66" t="s">
        <v>33644</v>
      </c>
      <c r="E3306" s="66" t="s">
        <v>8015</v>
      </c>
      <c r="F3306" s="72">
        <v>1</v>
      </c>
      <c r="G3306" s="72">
        <v>3</v>
      </c>
      <c r="H3306" s="72">
        <v>2</v>
      </c>
      <c r="I3306" s="72">
        <v>6</v>
      </c>
      <c r="J3306" s="72">
        <v>4</v>
      </c>
      <c r="K3306" s="72">
        <v>3</v>
      </c>
      <c r="L3306" s="72">
        <v>1</v>
      </c>
    </row>
    <row r="3307" spans="4:12" x14ac:dyDescent="0.25">
      <c r="D3307" s="66" t="s">
        <v>33645</v>
      </c>
      <c r="E3307" s="66" t="s">
        <v>8016</v>
      </c>
      <c r="F3307" s="72">
        <v>1</v>
      </c>
      <c r="G3307" s="72">
        <v>3</v>
      </c>
      <c r="H3307" s="72">
        <v>2</v>
      </c>
      <c r="I3307" s="72">
        <v>6</v>
      </c>
      <c r="J3307" s="72">
        <v>4</v>
      </c>
      <c r="K3307" s="72">
        <v>3</v>
      </c>
      <c r="L3307" s="72">
        <v>2</v>
      </c>
    </row>
    <row r="3308" spans="4:12" x14ac:dyDescent="0.25">
      <c r="D3308" s="66" t="s">
        <v>33646</v>
      </c>
      <c r="E3308" s="66" t="s">
        <v>8017</v>
      </c>
      <c r="F3308" s="72">
        <v>1</v>
      </c>
      <c r="G3308" s="72">
        <v>3</v>
      </c>
      <c r="H3308" s="72">
        <v>2</v>
      </c>
      <c r="I3308" s="72">
        <v>6</v>
      </c>
      <c r="J3308" s="72">
        <v>4</v>
      </c>
      <c r="K3308" s="72">
        <v>3</v>
      </c>
      <c r="L3308" s="72">
        <v>3</v>
      </c>
    </row>
    <row r="3309" spans="4:12" x14ac:dyDescent="0.25">
      <c r="D3309" s="66" t="s">
        <v>33647</v>
      </c>
      <c r="E3309" s="66" t="s">
        <v>8018</v>
      </c>
      <c r="F3309" s="72">
        <v>1</v>
      </c>
      <c r="G3309" s="72">
        <v>3</v>
      </c>
      <c r="H3309" s="72">
        <v>2</v>
      </c>
      <c r="I3309" s="72">
        <v>6</v>
      </c>
      <c r="J3309" s="72">
        <v>4</v>
      </c>
      <c r="K3309" s="72">
        <v>3</v>
      </c>
      <c r="L3309" s="72">
        <v>4</v>
      </c>
    </row>
    <row r="3310" spans="4:12" x14ac:dyDescent="0.25">
      <c r="D3310" s="66" t="s">
        <v>33648</v>
      </c>
      <c r="E3310" s="66" t="s">
        <v>8019</v>
      </c>
      <c r="F3310" s="72">
        <v>1</v>
      </c>
      <c r="G3310" s="72">
        <v>3</v>
      </c>
      <c r="H3310" s="72">
        <v>2</v>
      </c>
      <c r="I3310" s="72">
        <v>6</v>
      </c>
      <c r="J3310" s="72">
        <v>4</v>
      </c>
      <c r="K3310" s="72">
        <v>3</v>
      </c>
      <c r="L3310" s="72">
        <v>5</v>
      </c>
    </row>
    <row r="3311" spans="4:12" x14ac:dyDescent="0.25">
      <c r="D3311" s="66" t="s">
        <v>33649</v>
      </c>
      <c r="E3311" s="66" t="s">
        <v>8020</v>
      </c>
      <c r="F3311" s="72">
        <v>1</v>
      </c>
      <c r="G3311" s="72">
        <v>3</v>
      </c>
      <c r="H3311" s="72">
        <v>2</v>
      </c>
      <c r="I3311" s="72">
        <v>6</v>
      </c>
      <c r="J3311" s="72">
        <v>4</v>
      </c>
      <c r="K3311" s="72">
        <v>3</v>
      </c>
      <c r="L3311" s="72">
        <v>6</v>
      </c>
    </row>
    <row r="3312" spans="4:12" x14ac:dyDescent="0.25">
      <c r="D3312" s="66" t="s">
        <v>33650</v>
      </c>
      <c r="E3312" s="66" t="s">
        <v>8021</v>
      </c>
      <c r="F3312" s="72">
        <v>1</v>
      </c>
      <c r="G3312" s="72">
        <v>3</v>
      </c>
      <c r="H3312" s="72">
        <v>2</v>
      </c>
      <c r="I3312" s="72">
        <v>6</v>
      </c>
      <c r="J3312" s="72">
        <v>4</v>
      </c>
      <c r="K3312" s="72">
        <v>3</v>
      </c>
      <c r="L3312" s="72">
        <v>7</v>
      </c>
    </row>
    <row r="3313" spans="4:12" x14ac:dyDescent="0.25">
      <c r="D3313" s="66" t="s">
        <v>33651</v>
      </c>
      <c r="E3313" s="66" t="s">
        <v>8022</v>
      </c>
      <c r="F3313" s="72">
        <v>1</v>
      </c>
      <c r="G3313" s="72">
        <v>3</v>
      </c>
      <c r="H3313" s="72">
        <v>2</v>
      </c>
      <c r="I3313" s="72">
        <v>6</v>
      </c>
      <c r="J3313" s="72">
        <v>4</v>
      </c>
      <c r="K3313" s="72">
        <v>3</v>
      </c>
      <c r="L3313" s="72">
        <v>8</v>
      </c>
    </row>
    <row r="3314" spans="4:12" x14ac:dyDescent="0.25">
      <c r="D3314" s="66" t="s">
        <v>33652</v>
      </c>
      <c r="E3314" s="66" t="s">
        <v>8023</v>
      </c>
      <c r="F3314" s="72">
        <v>1</v>
      </c>
      <c r="G3314" s="72">
        <v>3</v>
      </c>
      <c r="H3314" s="72">
        <v>2</v>
      </c>
      <c r="I3314" s="72">
        <v>6</v>
      </c>
      <c r="J3314" s="72">
        <v>4</v>
      </c>
      <c r="K3314" s="72">
        <v>3</v>
      </c>
      <c r="L3314" s="72">
        <v>9</v>
      </c>
    </row>
    <row r="3315" spans="4:12" x14ac:dyDescent="0.25">
      <c r="D3315" s="66" t="s">
        <v>33653</v>
      </c>
      <c r="E3315" s="66" t="s">
        <v>8024</v>
      </c>
      <c r="F3315" s="72">
        <v>1</v>
      </c>
      <c r="G3315" s="72">
        <v>3</v>
      </c>
      <c r="H3315" s="72">
        <v>2</v>
      </c>
      <c r="I3315" s="72">
        <v>6</v>
      </c>
      <c r="J3315" s="72">
        <v>4</v>
      </c>
      <c r="K3315" s="72">
        <v>3</v>
      </c>
      <c r="L3315" s="72">
        <v>10</v>
      </c>
    </row>
    <row r="3316" spans="4:12" x14ac:dyDescent="0.25">
      <c r="D3316" s="66" t="s">
        <v>33654</v>
      </c>
      <c r="E3316" s="66" t="s">
        <v>8025</v>
      </c>
      <c r="F3316" s="72">
        <v>1</v>
      </c>
      <c r="G3316" s="72">
        <v>3</v>
      </c>
      <c r="H3316" s="72">
        <v>2</v>
      </c>
      <c r="I3316" s="72">
        <v>6</v>
      </c>
      <c r="J3316" s="72">
        <v>4</v>
      </c>
      <c r="K3316" s="72">
        <v>4</v>
      </c>
      <c r="L3316" s="72">
        <v>1</v>
      </c>
    </row>
    <row r="3317" spans="4:12" x14ac:dyDescent="0.25">
      <c r="D3317" s="66" t="s">
        <v>33655</v>
      </c>
      <c r="E3317" s="66" t="s">
        <v>8026</v>
      </c>
      <c r="F3317" s="72">
        <v>1</v>
      </c>
      <c r="G3317" s="72">
        <v>3</v>
      </c>
      <c r="H3317" s="72">
        <v>2</v>
      </c>
      <c r="I3317" s="72">
        <v>6</v>
      </c>
      <c r="J3317" s="72">
        <v>4</v>
      </c>
      <c r="K3317" s="72">
        <v>4</v>
      </c>
      <c r="L3317" s="72">
        <v>2</v>
      </c>
    </row>
    <row r="3318" spans="4:12" x14ac:dyDescent="0.25">
      <c r="D3318" s="66" t="s">
        <v>33656</v>
      </c>
      <c r="E3318" s="66" t="s">
        <v>8027</v>
      </c>
      <c r="F3318" s="72">
        <v>1</v>
      </c>
      <c r="G3318" s="72">
        <v>3</v>
      </c>
      <c r="H3318" s="72">
        <v>2</v>
      </c>
      <c r="I3318" s="72">
        <v>6</v>
      </c>
      <c r="J3318" s="72">
        <v>4</v>
      </c>
      <c r="K3318" s="72">
        <v>4</v>
      </c>
      <c r="L3318" s="72">
        <v>3</v>
      </c>
    </row>
    <row r="3319" spans="4:12" x14ac:dyDescent="0.25">
      <c r="D3319" s="66" t="s">
        <v>33657</v>
      </c>
      <c r="E3319" s="66" t="s">
        <v>8028</v>
      </c>
      <c r="F3319" s="72">
        <v>1</v>
      </c>
      <c r="G3319" s="72">
        <v>3</v>
      </c>
      <c r="H3319" s="72">
        <v>2</v>
      </c>
      <c r="I3319" s="72">
        <v>6</v>
      </c>
      <c r="J3319" s="72">
        <v>4</v>
      </c>
      <c r="K3319" s="72">
        <v>5</v>
      </c>
      <c r="L3319" s="72">
        <v>1</v>
      </c>
    </row>
    <row r="3320" spans="4:12" x14ac:dyDescent="0.25">
      <c r="D3320" s="66" t="s">
        <v>33658</v>
      </c>
      <c r="E3320" s="66" t="s">
        <v>8029</v>
      </c>
      <c r="F3320" s="72">
        <v>1</v>
      </c>
      <c r="G3320" s="72">
        <v>3</v>
      </c>
      <c r="H3320" s="72">
        <v>2</v>
      </c>
      <c r="I3320" s="72">
        <v>6</v>
      </c>
      <c r="J3320" s="72">
        <v>4</v>
      </c>
      <c r="K3320" s="72">
        <v>5</v>
      </c>
      <c r="L3320" s="72">
        <v>2</v>
      </c>
    </row>
    <row r="3321" spans="4:12" x14ac:dyDescent="0.25">
      <c r="D3321" s="66" t="s">
        <v>33659</v>
      </c>
      <c r="E3321" s="66" t="s">
        <v>8030</v>
      </c>
      <c r="F3321" s="72">
        <v>1</v>
      </c>
      <c r="G3321" s="72">
        <v>3</v>
      </c>
      <c r="H3321" s="72">
        <v>2</v>
      </c>
      <c r="I3321" s="72">
        <v>6</v>
      </c>
      <c r="J3321" s="72">
        <v>4</v>
      </c>
      <c r="K3321" s="72">
        <v>5</v>
      </c>
      <c r="L3321" s="72">
        <v>3</v>
      </c>
    </row>
    <row r="3322" spans="4:12" x14ac:dyDescent="0.25">
      <c r="D3322" s="66" t="s">
        <v>33660</v>
      </c>
      <c r="E3322" s="66" t="s">
        <v>8031</v>
      </c>
      <c r="F3322" s="72">
        <v>1</v>
      </c>
      <c r="G3322" s="72">
        <v>3</v>
      </c>
      <c r="H3322" s="72">
        <v>2</v>
      </c>
      <c r="I3322" s="72">
        <v>6</v>
      </c>
      <c r="J3322" s="72">
        <v>4</v>
      </c>
      <c r="K3322" s="72">
        <v>5</v>
      </c>
      <c r="L3322" s="72">
        <v>4</v>
      </c>
    </row>
    <row r="3323" spans="4:12" x14ac:dyDescent="0.25">
      <c r="D3323" s="66" t="s">
        <v>33661</v>
      </c>
      <c r="E3323" s="66" t="s">
        <v>8032</v>
      </c>
      <c r="F3323" s="72">
        <v>1</v>
      </c>
      <c r="G3323" s="72">
        <v>3</v>
      </c>
      <c r="H3323" s="72">
        <v>2</v>
      </c>
      <c r="I3323" s="72">
        <v>6</v>
      </c>
      <c r="J3323" s="72">
        <v>4</v>
      </c>
      <c r="K3323" s="72">
        <v>5</v>
      </c>
      <c r="L3323" s="72">
        <v>5</v>
      </c>
    </row>
    <row r="3324" spans="4:12" x14ac:dyDescent="0.25">
      <c r="D3324" s="66" t="s">
        <v>33662</v>
      </c>
      <c r="E3324" s="66" t="s">
        <v>8033</v>
      </c>
      <c r="F3324" s="72">
        <v>1</v>
      </c>
      <c r="G3324" s="72">
        <v>3</v>
      </c>
      <c r="H3324" s="72">
        <v>2</v>
      </c>
      <c r="I3324" s="72">
        <v>6</v>
      </c>
      <c r="J3324" s="72">
        <v>4</v>
      </c>
      <c r="K3324" s="72">
        <v>5</v>
      </c>
      <c r="L3324" s="72">
        <v>6</v>
      </c>
    </row>
    <row r="3325" spans="4:12" x14ac:dyDescent="0.25">
      <c r="D3325" s="66" t="s">
        <v>33663</v>
      </c>
      <c r="E3325" s="66" t="s">
        <v>8034</v>
      </c>
      <c r="F3325" s="72">
        <v>1</v>
      </c>
      <c r="G3325" s="72">
        <v>3</v>
      </c>
      <c r="H3325" s="72">
        <v>2</v>
      </c>
      <c r="I3325" s="72">
        <v>6</v>
      </c>
      <c r="J3325" s="72">
        <v>4</v>
      </c>
      <c r="K3325" s="72">
        <v>5</v>
      </c>
      <c r="L3325" s="72">
        <v>7</v>
      </c>
    </row>
    <row r="3326" spans="4:12" x14ac:dyDescent="0.25">
      <c r="D3326" s="66" t="s">
        <v>33664</v>
      </c>
      <c r="E3326" s="66" t="s">
        <v>8035</v>
      </c>
      <c r="F3326" s="72">
        <v>1</v>
      </c>
      <c r="G3326" s="72">
        <v>3</v>
      </c>
      <c r="H3326" s="72">
        <v>2</v>
      </c>
      <c r="I3326" s="72">
        <v>6</v>
      </c>
      <c r="J3326" s="72">
        <v>4</v>
      </c>
      <c r="K3326" s="72">
        <v>5</v>
      </c>
      <c r="L3326" s="72">
        <v>8</v>
      </c>
    </row>
    <row r="3327" spans="4:12" x14ac:dyDescent="0.25">
      <c r="D3327" s="66" t="s">
        <v>33665</v>
      </c>
      <c r="E3327" s="66" t="s">
        <v>8036</v>
      </c>
      <c r="F3327" s="72">
        <v>1</v>
      </c>
      <c r="G3327" s="72">
        <v>3</v>
      </c>
      <c r="H3327" s="72">
        <v>2</v>
      </c>
      <c r="I3327" s="72">
        <v>6</v>
      </c>
      <c r="J3327" s="72">
        <v>4</v>
      </c>
      <c r="K3327" s="72">
        <v>5</v>
      </c>
      <c r="L3327" s="72">
        <v>9</v>
      </c>
    </row>
    <row r="3328" spans="4:12" x14ac:dyDescent="0.25">
      <c r="D3328" s="66" t="s">
        <v>33666</v>
      </c>
      <c r="E3328" s="66" t="s">
        <v>8037</v>
      </c>
      <c r="F3328" s="72">
        <v>1</v>
      </c>
      <c r="G3328" s="72">
        <v>3</v>
      </c>
      <c r="H3328" s="72">
        <v>2</v>
      </c>
      <c r="I3328" s="72">
        <v>6</v>
      </c>
      <c r="J3328" s="72">
        <v>4</v>
      </c>
      <c r="K3328" s="72">
        <v>5</v>
      </c>
      <c r="L3328" s="72">
        <v>10</v>
      </c>
    </row>
    <row r="3329" spans="4:12" x14ac:dyDescent="0.25">
      <c r="D3329" s="66" t="s">
        <v>33667</v>
      </c>
      <c r="E3329" s="66" t="s">
        <v>8038</v>
      </c>
      <c r="F3329" s="72">
        <v>1</v>
      </c>
      <c r="G3329" s="72">
        <v>3</v>
      </c>
      <c r="H3329" s="72">
        <v>2</v>
      </c>
      <c r="I3329" s="72">
        <v>6</v>
      </c>
      <c r="J3329" s="72">
        <v>4</v>
      </c>
      <c r="K3329" s="72">
        <v>6</v>
      </c>
      <c r="L3329" s="72">
        <v>1</v>
      </c>
    </row>
    <row r="3330" spans="4:12" x14ac:dyDescent="0.25">
      <c r="D3330" s="66" t="s">
        <v>33668</v>
      </c>
      <c r="E3330" s="66" t="s">
        <v>8039</v>
      </c>
      <c r="F3330" s="72">
        <v>1</v>
      </c>
      <c r="G3330" s="72">
        <v>3</v>
      </c>
      <c r="H3330" s="72">
        <v>2</v>
      </c>
      <c r="I3330" s="72">
        <v>6</v>
      </c>
      <c r="J3330" s="72">
        <v>4</v>
      </c>
      <c r="K3330" s="72">
        <v>6</v>
      </c>
      <c r="L3330" s="72">
        <v>2</v>
      </c>
    </row>
    <row r="3331" spans="4:12" x14ac:dyDescent="0.25">
      <c r="D3331" s="66" t="s">
        <v>33669</v>
      </c>
      <c r="E3331" s="66" t="s">
        <v>8040</v>
      </c>
      <c r="F3331" s="72">
        <v>1</v>
      </c>
      <c r="G3331" s="72">
        <v>3</v>
      </c>
      <c r="H3331" s="72">
        <v>2</v>
      </c>
      <c r="I3331" s="72">
        <v>6</v>
      </c>
      <c r="J3331" s="72">
        <v>4</v>
      </c>
      <c r="K3331" s="72">
        <v>6</v>
      </c>
      <c r="L3331" s="72">
        <v>3</v>
      </c>
    </row>
    <row r="3332" spans="4:12" x14ac:dyDescent="0.25">
      <c r="D3332" s="66" t="s">
        <v>33670</v>
      </c>
      <c r="E3332" s="66" t="s">
        <v>8041</v>
      </c>
      <c r="F3332" s="72">
        <v>1</v>
      </c>
      <c r="G3332" s="72">
        <v>3</v>
      </c>
      <c r="H3332" s="72">
        <v>2</v>
      </c>
      <c r="I3332" s="72">
        <v>6</v>
      </c>
      <c r="J3332" s="72">
        <v>4</v>
      </c>
      <c r="K3332" s="72">
        <v>6</v>
      </c>
      <c r="L3332" s="72">
        <v>4</v>
      </c>
    </row>
    <row r="3333" spans="4:12" x14ac:dyDescent="0.25">
      <c r="D3333" s="66" t="s">
        <v>33671</v>
      </c>
      <c r="E3333" s="66" t="s">
        <v>8042</v>
      </c>
      <c r="F3333" s="72">
        <v>1</v>
      </c>
      <c r="G3333" s="72">
        <v>3</v>
      </c>
      <c r="H3333" s="72">
        <v>2</v>
      </c>
      <c r="I3333" s="72">
        <v>6</v>
      </c>
      <c r="J3333" s="72">
        <v>4</v>
      </c>
      <c r="K3333" s="72">
        <v>6</v>
      </c>
      <c r="L3333" s="72">
        <v>5</v>
      </c>
    </row>
    <row r="3334" spans="4:12" x14ac:dyDescent="0.25">
      <c r="D3334" s="66" t="s">
        <v>33672</v>
      </c>
      <c r="E3334" s="66" t="s">
        <v>8043</v>
      </c>
      <c r="F3334" s="72">
        <v>1</v>
      </c>
      <c r="G3334" s="72">
        <v>3</v>
      </c>
      <c r="H3334" s="72">
        <v>2</v>
      </c>
      <c r="I3334" s="72">
        <v>6</v>
      </c>
      <c r="J3334" s="72">
        <v>4</v>
      </c>
      <c r="K3334" s="72">
        <v>6</v>
      </c>
      <c r="L3334" s="72">
        <v>6</v>
      </c>
    </row>
    <row r="3335" spans="4:12" x14ac:dyDescent="0.25">
      <c r="D3335" s="66" t="s">
        <v>33673</v>
      </c>
      <c r="E3335" s="66" t="s">
        <v>8044</v>
      </c>
      <c r="F3335" s="72">
        <v>1</v>
      </c>
      <c r="G3335" s="72">
        <v>3</v>
      </c>
      <c r="H3335" s="72">
        <v>2</v>
      </c>
      <c r="I3335" s="72">
        <v>6</v>
      </c>
      <c r="J3335" s="72">
        <v>4</v>
      </c>
      <c r="K3335" s="72">
        <v>7</v>
      </c>
      <c r="L3335" s="72">
        <v>1</v>
      </c>
    </row>
    <row r="3336" spans="4:12" x14ac:dyDescent="0.25">
      <c r="D3336" s="66" t="s">
        <v>33674</v>
      </c>
      <c r="E3336" s="66" t="s">
        <v>975</v>
      </c>
      <c r="F3336" s="72">
        <v>1</v>
      </c>
      <c r="G3336" s="72">
        <v>3</v>
      </c>
      <c r="H3336" s="72">
        <v>2</v>
      </c>
      <c r="I3336" s="72">
        <v>7</v>
      </c>
      <c r="J3336" s="72">
        <v>1</v>
      </c>
      <c r="K3336" s="72">
        <v>1</v>
      </c>
      <c r="L3336" s="72">
        <v>1</v>
      </c>
    </row>
    <row r="3337" spans="4:12" x14ac:dyDescent="0.25">
      <c r="D3337" s="66" t="s">
        <v>33675</v>
      </c>
      <c r="E3337" s="66" t="s">
        <v>8045</v>
      </c>
      <c r="F3337" s="72">
        <v>1</v>
      </c>
      <c r="G3337" s="72">
        <v>3</v>
      </c>
      <c r="H3337" s="72">
        <v>2</v>
      </c>
      <c r="I3337" s="72">
        <v>7</v>
      </c>
      <c r="J3337" s="72">
        <v>1</v>
      </c>
      <c r="K3337" s="72">
        <v>1</v>
      </c>
      <c r="L3337" s="72">
        <v>2</v>
      </c>
    </row>
    <row r="3338" spans="4:12" x14ac:dyDescent="0.25">
      <c r="D3338" s="66" t="s">
        <v>33676</v>
      </c>
      <c r="E3338" s="66" t="s">
        <v>976</v>
      </c>
      <c r="F3338" s="72">
        <v>1</v>
      </c>
      <c r="G3338" s="72">
        <v>3</v>
      </c>
      <c r="H3338" s="72">
        <v>2</v>
      </c>
      <c r="I3338" s="72">
        <v>7</v>
      </c>
      <c r="J3338" s="72">
        <v>1</v>
      </c>
      <c r="K3338" s="72">
        <v>1</v>
      </c>
      <c r="L3338" s="72">
        <v>3</v>
      </c>
    </row>
    <row r="3339" spans="4:12" x14ac:dyDescent="0.25">
      <c r="D3339" s="66" t="s">
        <v>33677</v>
      </c>
      <c r="E3339" s="66" t="s">
        <v>8046</v>
      </c>
      <c r="F3339" s="72">
        <v>1</v>
      </c>
      <c r="G3339" s="72">
        <v>3</v>
      </c>
      <c r="H3339" s="72">
        <v>2</v>
      </c>
      <c r="I3339" s="72">
        <v>7</v>
      </c>
      <c r="J3339" s="72">
        <v>1</v>
      </c>
      <c r="K3339" s="72">
        <v>1</v>
      </c>
      <c r="L3339" s="72">
        <v>4</v>
      </c>
    </row>
    <row r="3340" spans="4:12" x14ac:dyDescent="0.25">
      <c r="D3340" s="66" t="s">
        <v>33678</v>
      </c>
      <c r="E3340" s="66" t="s">
        <v>1359</v>
      </c>
      <c r="F3340" s="72">
        <v>1</v>
      </c>
      <c r="G3340" s="72">
        <v>3</v>
      </c>
      <c r="H3340" s="72">
        <v>2</v>
      </c>
      <c r="I3340" s="72">
        <v>7</v>
      </c>
      <c r="J3340" s="72">
        <v>1</v>
      </c>
      <c r="K3340" s="72">
        <v>1</v>
      </c>
      <c r="L3340" s="72">
        <v>5</v>
      </c>
    </row>
    <row r="3341" spans="4:12" x14ac:dyDescent="0.25">
      <c r="D3341" s="66" t="s">
        <v>33679</v>
      </c>
      <c r="E3341" s="66" t="s">
        <v>977</v>
      </c>
      <c r="F3341" s="72">
        <v>1</v>
      </c>
      <c r="G3341" s="72">
        <v>3</v>
      </c>
      <c r="H3341" s="72">
        <v>2</v>
      </c>
      <c r="I3341" s="72">
        <v>7</v>
      </c>
      <c r="J3341" s="72">
        <v>1</v>
      </c>
      <c r="K3341" s="72">
        <v>1</v>
      </c>
      <c r="L3341" s="72">
        <v>6</v>
      </c>
    </row>
    <row r="3342" spans="4:12" x14ac:dyDescent="0.25">
      <c r="D3342" s="66" t="s">
        <v>33680</v>
      </c>
      <c r="E3342" s="66" t="s">
        <v>8047</v>
      </c>
      <c r="F3342" s="72">
        <v>1</v>
      </c>
      <c r="G3342" s="72">
        <v>3</v>
      </c>
      <c r="H3342" s="72">
        <v>2</v>
      </c>
      <c r="I3342" s="72">
        <v>7</v>
      </c>
      <c r="J3342" s="72">
        <v>1</v>
      </c>
      <c r="K3342" s="72">
        <v>1</v>
      </c>
      <c r="L3342" s="72">
        <v>7</v>
      </c>
    </row>
    <row r="3343" spans="4:12" x14ac:dyDescent="0.25">
      <c r="D3343" s="66" t="s">
        <v>33681</v>
      </c>
      <c r="E3343" s="66" t="s">
        <v>978</v>
      </c>
      <c r="F3343" s="72">
        <v>1</v>
      </c>
      <c r="G3343" s="72">
        <v>3</v>
      </c>
      <c r="H3343" s="72">
        <v>2</v>
      </c>
      <c r="I3343" s="72">
        <v>7</v>
      </c>
      <c r="J3343" s="72">
        <v>1</v>
      </c>
      <c r="K3343" s="72">
        <v>1</v>
      </c>
      <c r="L3343" s="72">
        <v>8</v>
      </c>
    </row>
    <row r="3344" spans="4:12" x14ac:dyDescent="0.25">
      <c r="D3344" s="66" t="s">
        <v>33682</v>
      </c>
      <c r="E3344" s="66" t="s">
        <v>8048</v>
      </c>
      <c r="F3344" s="72">
        <v>1</v>
      </c>
      <c r="G3344" s="72">
        <v>3</v>
      </c>
      <c r="H3344" s="72">
        <v>2</v>
      </c>
      <c r="I3344" s="72">
        <v>7</v>
      </c>
      <c r="J3344" s="72">
        <v>1</v>
      </c>
      <c r="K3344" s="72">
        <v>1</v>
      </c>
      <c r="L3344" s="72">
        <v>9</v>
      </c>
    </row>
    <row r="3345" spans="4:12" x14ac:dyDescent="0.25">
      <c r="D3345" s="66" t="s">
        <v>33683</v>
      </c>
      <c r="E3345" s="66" t="s">
        <v>979</v>
      </c>
      <c r="F3345" s="72">
        <v>1</v>
      </c>
      <c r="G3345" s="72">
        <v>3</v>
      </c>
      <c r="H3345" s="72">
        <v>2</v>
      </c>
      <c r="I3345" s="72">
        <v>7</v>
      </c>
      <c r="J3345" s="72">
        <v>1</v>
      </c>
      <c r="K3345" s="72">
        <v>1</v>
      </c>
      <c r="L3345" s="72">
        <v>10</v>
      </c>
    </row>
    <row r="3346" spans="4:12" x14ac:dyDescent="0.25">
      <c r="D3346" s="66" t="s">
        <v>33684</v>
      </c>
      <c r="E3346" s="66" t="s">
        <v>980</v>
      </c>
      <c r="F3346" s="72">
        <v>1</v>
      </c>
      <c r="G3346" s="72">
        <v>3</v>
      </c>
      <c r="H3346" s="72">
        <v>2</v>
      </c>
      <c r="I3346" s="72">
        <v>7</v>
      </c>
      <c r="J3346" s="72">
        <v>1</v>
      </c>
      <c r="K3346" s="72">
        <v>1</v>
      </c>
      <c r="L3346" s="72">
        <v>11</v>
      </c>
    </row>
    <row r="3347" spans="4:12" x14ac:dyDescent="0.25">
      <c r="D3347" s="66" t="s">
        <v>33685</v>
      </c>
      <c r="E3347" s="66" t="s">
        <v>8049</v>
      </c>
      <c r="F3347" s="72">
        <v>1</v>
      </c>
      <c r="G3347" s="72">
        <v>3</v>
      </c>
      <c r="H3347" s="72">
        <v>2</v>
      </c>
      <c r="I3347" s="72">
        <v>7</v>
      </c>
      <c r="J3347" s="72">
        <v>1</v>
      </c>
      <c r="K3347" s="72">
        <v>1</v>
      </c>
      <c r="L3347" s="72">
        <v>12</v>
      </c>
    </row>
    <row r="3348" spans="4:12" x14ac:dyDescent="0.25">
      <c r="D3348" s="66" t="s">
        <v>33686</v>
      </c>
      <c r="E3348" s="66" t="s">
        <v>8050</v>
      </c>
      <c r="F3348" s="72">
        <v>1</v>
      </c>
      <c r="G3348" s="72">
        <v>3</v>
      </c>
      <c r="H3348" s="72">
        <v>2</v>
      </c>
      <c r="I3348" s="72">
        <v>7</v>
      </c>
      <c r="J3348" s="72">
        <v>1</v>
      </c>
      <c r="K3348" s="72">
        <v>1</v>
      </c>
      <c r="L3348" s="72">
        <v>13</v>
      </c>
    </row>
    <row r="3349" spans="4:12" x14ac:dyDescent="0.25">
      <c r="D3349" s="66" t="s">
        <v>33687</v>
      </c>
      <c r="E3349" s="66" t="s">
        <v>8051</v>
      </c>
      <c r="F3349" s="72">
        <v>1</v>
      </c>
      <c r="G3349" s="72">
        <v>3</v>
      </c>
      <c r="H3349" s="72">
        <v>2</v>
      </c>
      <c r="I3349" s="72">
        <v>7</v>
      </c>
      <c r="J3349" s="72">
        <v>1</v>
      </c>
      <c r="K3349" s="72">
        <v>1</v>
      </c>
      <c r="L3349" s="72">
        <v>14</v>
      </c>
    </row>
    <row r="3350" spans="4:12" x14ac:dyDescent="0.25">
      <c r="D3350" s="66" t="s">
        <v>33688</v>
      </c>
      <c r="E3350" s="66" t="s">
        <v>8052</v>
      </c>
      <c r="F3350" s="72">
        <v>1</v>
      </c>
      <c r="G3350" s="72">
        <v>3</v>
      </c>
      <c r="H3350" s="72">
        <v>2</v>
      </c>
      <c r="I3350" s="72">
        <v>7</v>
      </c>
      <c r="J3350" s="72">
        <v>1</v>
      </c>
      <c r="K3350" s="72">
        <v>1</v>
      </c>
      <c r="L3350" s="72">
        <v>15</v>
      </c>
    </row>
    <row r="3351" spans="4:12" x14ac:dyDescent="0.25">
      <c r="D3351" s="66" t="s">
        <v>33689</v>
      </c>
      <c r="E3351" s="66" t="s">
        <v>8053</v>
      </c>
      <c r="F3351" s="72">
        <v>1</v>
      </c>
      <c r="G3351" s="72">
        <v>3</v>
      </c>
      <c r="H3351" s="72">
        <v>2</v>
      </c>
      <c r="I3351" s="72">
        <v>7</v>
      </c>
      <c r="J3351" s="72">
        <v>1</v>
      </c>
      <c r="K3351" s="72">
        <v>1</v>
      </c>
      <c r="L3351" s="72">
        <v>16</v>
      </c>
    </row>
    <row r="3352" spans="4:12" x14ac:dyDescent="0.25">
      <c r="D3352" s="66" t="s">
        <v>33690</v>
      </c>
      <c r="E3352" s="66" t="s">
        <v>8054</v>
      </c>
      <c r="F3352" s="72">
        <v>1</v>
      </c>
      <c r="G3352" s="72">
        <v>3</v>
      </c>
      <c r="H3352" s="72">
        <v>2</v>
      </c>
      <c r="I3352" s="72">
        <v>7</v>
      </c>
      <c r="J3352" s="72">
        <v>1</v>
      </c>
      <c r="K3352" s="72">
        <v>1</v>
      </c>
      <c r="L3352" s="72">
        <v>17</v>
      </c>
    </row>
    <row r="3353" spans="4:12" x14ac:dyDescent="0.25">
      <c r="D3353" s="66" t="s">
        <v>33691</v>
      </c>
      <c r="E3353" s="66" t="s">
        <v>8055</v>
      </c>
      <c r="F3353" s="72">
        <v>1</v>
      </c>
      <c r="G3353" s="72">
        <v>3</v>
      </c>
      <c r="H3353" s="72">
        <v>2</v>
      </c>
      <c r="I3353" s="72">
        <v>7</v>
      </c>
      <c r="J3353" s="72">
        <v>1</v>
      </c>
      <c r="K3353" s="72">
        <v>1</v>
      </c>
      <c r="L3353" s="72">
        <v>18</v>
      </c>
    </row>
    <row r="3354" spans="4:12" x14ac:dyDescent="0.25">
      <c r="D3354" s="66" t="s">
        <v>33692</v>
      </c>
      <c r="E3354" s="66" t="s">
        <v>8056</v>
      </c>
      <c r="F3354" s="72">
        <v>1</v>
      </c>
      <c r="G3354" s="72">
        <v>3</v>
      </c>
      <c r="H3354" s="72">
        <v>2</v>
      </c>
      <c r="I3354" s="72">
        <v>7</v>
      </c>
      <c r="J3354" s="72">
        <v>1</v>
      </c>
      <c r="K3354" s="72">
        <v>1</v>
      </c>
      <c r="L3354" s="72">
        <v>19</v>
      </c>
    </row>
    <row r="3355" spans="4:12" x14ac:dyDescent="0.25">
      <c r="D3355" s="66" t="s">
        <v>33693</v>
      </c>
      <c r="E3355" s="66" t="s">
        <v>982</v>
      </c>
      <c r="F3355" s="72">
        <v>1</v>
      </c>
      <c r="G3355" s="72">
        <v>3</v>
      </c>
      <c r="H3355" s="72">
        <v>2</v>
      </c>
      <c r="I3355" s="72">
        <v>7</v>
      </c>
      <c r="J3355" s="72">
        <v>1</v>
      </c>
      <c r="K3355" s="72">
        <v>1</v>
      </c>
      <c r="L3355" s="72">
        <v>20</v>
      </c>
    </row>
    <row r="3356" spans="4:12" x14ac:dyDescent="0.25">
      <c r="D3356" s="66" t="s">
        <v>33694</v>
      </c>
      <c r="E3356" s="66" t="s">
        <v>983</v>
      </c>
      <c r="F3356" s="72">
        <v>1</v>
      </c>
      <c r="G3356" s="72">
        <v>3</v>
      </c>
      <c r="H3356" s="72">
        <v>2</v>
      </c>
      <c r="I3356" s="72">
        <v>7</v>
      </c>
      <c r="J3356" s="72">
        <v>1</v>
      </c>
      <c r="K3356" s="72">
        <v>1</v>
      </c>
      <c r="L3356" s="72">
        <v>21</v>
      </c>
    </row>
    <row r="3357" spans="4:12" x14ac:dyDescent="0.25">
      <c r="D3357" s="66" t="s">
        <v>33695</v>
      </c>
      <c r="E3357" s="66" t="s">
        <v>8057</v>
      </c>
      <c r="F3357" s="72">
        <v>1</v>
      </c>
      <c r="G3357" s="72">
        <v>3</v>
      </c>
      <c r="H3357" s="72">
        <v>2</v>
      </c>
      <c r="I3357" s="72">
        <v>7</v>
      </c>
      <c r="J3357" s="72">
        <v>1</v>
      </c>
      <c r="K3357" s="72">
        <v>1</v>
      </c>
      <c r="L3357" s="72">
        <v>22</v>
      </c>
    </row>
    <row r="3358" spans="4:12" x14ac:dyDescent="0.25">
      <c r="D3358" s="66" t="s">
        <v>33696</v>
      </c>
      <c r="E3358" s="66" t="s">
        <v>8058</v>
      </c>
      <c r="F3358" s="72">
        <v>1</v>
      </c>
      <c r="G3358" s="72">
        <v>3</v>
      </c>
      <c r="H3358" s="72">
        <v>2</v>
      </c>
      <c r="I3358" s="72">
        <v>7</v>
      </c>
      <c r="J3358" s="72">
        <v>1</v>
      </c>
      <c r="K3358" s="72">
        <v>1</v>
      </c>
      <c r="L3358" s="72">
        <v>23</v>
      </c>
    </row>
    <row r="3359" spans="4:12" x14ac:dyDescent="0.25">
      <c r="D3359" s="66" t="s">
        <v>33697</v>
      </c>
      <c r="E3359" s="66" t="s">
        <v>8059</v>
      </c>
      <c r="F3359" s="72">
        <v>1</v>
      </c>
      <c r="G3359" s="72">
        <v>3</v>
      </c>
      <c r="H3359" s="72">
        <v>2</v>
      </c>
      <c r="I3359" s="72">
        <v>7</v>
      </c>
      <c r="J3359" s="72">
        <v>1</v>
      </c>
      <c r="K3359" s="72">
        <v>1</v>
      </c>
      <c r="L3359" s="72">
        <v>24</v>
      </c>
    </row>
    <row r="3360" spans="4:12" x14ac:dyDescent="0.25">
      <c r="D3360" s="66" t="s">
        <v>33698</v>
      </c>
      <c r="E3360" s="66" t="s">
        <v>8060</v>
      </c>
      <c r="F3360" s="72">
        <v>1</v>
      </c>
      <c r="G3360" s="72">
        <v>3</v>
      </c>
      <c r="H3360" s="72">
        <v>2</v>
      </c>
      <c r="I3360" s="72">
        <v>7</v>
      </c>
      <c r="J3360" s="72">
        <v>1</v>
      </c>
      <c r="K3360" s="72">
        <v>1</v>
      </c>
      <c r="L3360" s="72">
        <v>25</v>
      </c>
    </row>
    <row r="3361" spans="4:12" x14ac:dyDescent="0.25">
      <c r="D3361" s="66" t="s">
        <v>33699</v>
      </c>
      <c r="E3361" s="66" t="s">
        <v>8061</v>
      </c>
      <c r="F3361" s="72">
        <v>1</v>
      </c>
      <c r="G3361" s="72">
        <v>3</v>
      </c>
      <c r="H3361" s="72">
        <v>2</v>
      </c>
      <c r="I3361" s="72">
        <v>7</v>
      </c>
      <c r="J3361" s="72">
        <v>1</v>
      </c>
      <c r="K3361" s="72">
        <v>1</v>
      </c>
      <c r="L3361" s="72">
        <v>26</v>
      </c>
    </row>
    <row r="3362" spans="4:12" x14ac:dyDescent="0.25">
      <c r="D3362" s="66" t="s">
        <v>33700</v>
      </c>
      <c r="E3362" s="66" t="s">
        <v>8062</v>
      </c>
      <c r="F3362" s="72">
        <v>1</v>
      </c>
      <c r="G3362" s="72">
        <v>3</v>
      </c>
      <c r="H3362" s="72">
        <v>2</v>
      </c>
      <c r="I3362" s="72">
        <v>7</v>
      </c>
      <c r="J3362" s="72">
        <v>1</v>
      </c>
      <c r="K3362" s="72">
        <v>1</v>
      </c>
      <c r="L3362" s="72">
        <v>27</v>
      </c>
    </row>
    <row r="3363" spans="4:12" x14ac:dyDescent="0.25">
      <c r="D3363" s="66" t="s">
        <v>33701</v>
      </c>
      <c r="E3363" s="66" t="s">
        <v>1041</v>
      </c>
      <c r="F3363" s="72">
        <v>1</v>
      </c>
      <c r="G3363" s="72">
        <v>3</v>
      </c>
      <c r="H3363" s="72">
        <v>2</v>
      </c>
      <c r="I3363" s="72">
        <v>7</v>
      </c>
      <c r="J3363" s="72">
        <v>1</v>
      </c>
      <c r="K3363" s="72">
        <v>1</v>
      </c>
      <c r="L3363" s="72">
        <v>28</v>
      </c>
    </row>
    <row r="3364" spans="4:12" x14ac:dyDescent="0.25">
      <c r="D3364" s="66" t="s">
        <v>33702</v>
      </c>
      <c r="E3364" s="66" t="s">
        <v>8063</v>
      </c>
      <c r="F3364" s="72">
        <v>1</v>
      </c>
      <c r="G3364" s="72">
        <v>3</v>
      </c>
      <c r="H3364" s="72">
        <v>2</v>
      </c>
      <c r="I3364" s="72">
        <v>7</v>
      </c>
      <c r="J3364" s="72">
        <v>1</v>
      </c>
      <c r="K3364" s="72">
        <v>1</v>
      </c>
      <c r="L3364" s="72">
        <v>29</v>
      </c>
    </row>
    <row r="3365" spans="4:12" x14ac:dyDescent="0.25">
      <c r="D3365" s="66" t="s">
        <v>33703</v>
      </c>
      <c r="E3365" s="66" t="s">
        <v>8064</v>
      </c>
      <c r="F3365" s="72">
        <v>1</v>
      </c>
      <c r="G3365" s="72">
        <v>3</v>
      </c>
      <c r="H3365" s="72">
        <v>2</v>
      </c>
      <c r="I3365" s="72">
        <v>7</v>
      </c>
      <c r="J3365" s="72">
        <v>1</v>
      </c>
      <c r="K3365" s="72">
        <v>1</v>
      </c>
      <c r="L3365" s="72">
        <v>30</v>
      </c>
    </row>
    <row r="3366" spans="4:12" x14ac:dyDescent="0.25">
      <c r="D3366" s="66" t="s">
        <v>33704</v>
      </c>
      <c r="E3366" s="66" t="s">
        <v>8065</v>
      </c>
      <c r="F3366" s="72">
        <v>1</v>
      </c>
      <c r="G3366" s="72">
        <v>3</v>
      </c>
      <c r="H3366" s="72">
        <v>2</v>
      </c>
      <c r="I3366" s="72">
        <v>7</v>
      </c>
      <c r="J3366" s="72">
        <v>1</v>
      </c>
      <c r="K3366" s="72">
        <v>1</v>
      </c>
      <c r="L3366" s="72">
        <v>31</v>
      </c>
    </row>
    <row r="3367" spans="4:12" x14ac:dyDescent="0.25">
      <c r="D3367" s="66" t="s">
        <v>33705</v>
      </c>
      <c r="E3367" s="66" t="s">
        <v>8066</v>
      </c>
      <c r="F3367" s="72">
        <v>1</v>
      </c>
      <c r="G3367" s="72">
        <v>3</v>
      </c>
      <c r="H3367" s="72">
        <v>2</v>
      </c>
      <c r="I3367" s="72">
        <v>7</v>
      </c>
      <c r="J3367" s="72">
        <v>1</v>
      </c>
      <c r="K3367" s="72">
        <v>1</v>
      </c>
      <c r="L3367" s="72">
        <v>32</v>
      </c>
    </row>
    <row r="3368" spans="4:12" x14ac:dyDescent="0.25">
      <c r="D3368" s="66" t="s">
        <v>33706</v>
      </c>
      <c r="E3368" s="66" t="s">
        <v>8067</v>
      </c>
      <c r="F3368" s="72">
        <v>1</v>
      </c>
      <c r="G3368" s="72">
        <v>3</v>
      </c>
      <c r="H3368" s="72">
        <v>2</v>
      </c>
      <c r="I3368" s="72">
        <v>7</v>
      </c>
      <c r="J3368" s="72">
        <v>1</v>
      </c>
      <c r="K3368" s="72">
        <v>1</v>
      </c>
      <c r="L3368" s="72">
        <v>33</v>
      </c>
    </row>
    <row r="3369" spans="4:12" x14ac:dyDescent="0.25">
      <c r="D3369" s="66" t="s">
        <v>33707</v>
      </c>
      <c r="E3369" s="66" t="s">
        <v>8068</v>
      </c>
      <c r="F3369" s="72">
        <v>1</v>
      </c>
      <c r="G3369" s="72">
        <v>3</v>
      </c>
      <c r="H3369" s="72">
        <v>2</v>
      </c>
      <c r="I3369" s="72">
        <v>7</v>
      </c>
      <c r="J3369" s="72">
        <v>1</v>
      </c>
      <c r="K3369" s="72">
        <v>1</v>
      </c>
      <c r="L3369" s="72">
        <v>34</v>
      </c>
    </row>
    <row r="3370" spans="4:12" x14ac:dyDescent="0.25">
      <c r="D3370" s="66" t="s">
        <v>33708</v>
      </c>
      <c r="E3370" s="66" t="s">
        <v>8069</v>
      </c>
      <c r="F3370" s="72">
        <v>1</v>
      </c>
      <c r="G3370" s="72">
        <v>3</v>
      </c>
      <c r="H3370" s="72">
        <v>2</v>
      </c>
      <c r="I3370" s="72">
        <v>7</v>
      </c>
      <c r="J3370" s="72">
        <v>1</v>
      </c>
      <c r="K3370" s="72">
        <v>1</v>
      </c>
      <c r="L3370" s="72">
        <v>35</v>
      </c>
    </row>
    <row r="3371" spans="4:12" x14ac:dyDescent="0.25">
      <c r="D3371" s="66" t="s">
        <v>33709</v>
      </c>
      <c r="E3371" s="66" t="s">
        <v>8070</v>
      </c>
      <c r="F3371" s="72">
        <v>1</v>
      </c>
      <c r="G3371" s="72">
        <v>3</v>
      </c>
      <c r="H3371" s="72">
        <v>2</v>
      </c>
      <c r="I3371" s="72">
        <v>7</v>
      </c>
      <c r="J3371" s="72">
        <v>1</v>
      </c>
      <c r="K3371" s="72">
        <v>1</v>
      </c>
      <c r="L3371" s="72">
        <v>36</v>
      </c>
    </row>
    <row r="3372" spans="4:12" x14ac:dyDescent="0.25">
      <c r="D3372" s="66" t="s">
        <v>33710</v>
      </c>
      <c r="E3372" s="66" t="s">
        <v>8071</v>
      </c>
      <c r="F3372" s="72">
        <v>1</v>
      </c>
      <c r="G3372" s="72">
        <v>3</v>
      </c>
      <c r="H3372" s="72">
        <v>2</v>
      </c>
      <c r="I3372" s="72">
        <v>7</v>
      </c>
      <c r="J3372" s="72">
        <v>1</v>
      </c>
      <c r="K3372" s="72">
        <v>1</v>
      </c>
      <c r="L3372" s="72">
        <v>37</v>
      </c>
    </row>
    <row r="3373" spans="4:12" x14ac:dyDescent="0.25">
      <c r="D3373" s="66" t="s">
        <v>33711</v>
      </c>
      <c r="E3373" s="66" t="s">
        <v>1122</v>
      </c>
      <c r="F3373" s="72">
        <v>1</v>
      </c>
      <c r="G3373" s="72">
        <v>3</v>
      </c>
      <c r="H3373" s="72">
        <v>2</v>
      </c>
      <c r="I3373" s="72">
        <v>7</v>
      </c>
      <c r="J3373" s="72">
        <v>1</v>
      </c>
      <c r="K3373" s="72">
        <v>1</v>
      </c>
      <c r="L3373" s="72">
        <v>38</v>
      </c>
    </row>
    <row r="3374" spans="4:12" x14ac:dyDescent="0.25">
      <c r="D3374" s="66" t="s">
        <v>33712</v>
      </c>
      <c r="E3374" s="66" t="s">
        <v>8072</v>
      </c>
      <c r="F3374" s="72">
        <v>1</v>
      </c>
      <c r="G3374" s="72">
        <v>3</v>
      </c>
      <c r="H3374" s="72">
        <v>2</v>
      </c>
      <c r="I3374" s="72">
        <v>7</v>
      </c>
      <c r="J3374" s="72">
        <v>1</v>
      </c>
      <c r="K3374" s="72">
        <v>1</v>
      </c>
      <c r="L3374" s="72">
        <v>39</v>
      </c>
    </row>
    <row r="3375" spans="4:12" x14ac:dyDescent="0.25">
      <c r="D3375" s="66" t="s">
        <v>33713</v>
      </c>
      <c r="E3375" s="66" t="s">
        <v>8073</v>
      </c>
      <c r="F3375" s="72">
        <v>1</v>
      </c>
      <c r="G3375" s="72">
        <v>3</v>
      </c>
      <c r="H3375" s="72">
        <v>2</v>
      </c>
      <c r="I3375" s="72">
        <v>7</v>
      </c>
      <c r="J3375" s="72">
        <v>1</v>
      </c>
      <c r="K3375" s="72">
        <v>1</v>
      </c>
      <c r="L3375" s="72">
        <v>40</v>
      </c>
    </row>
    <row r="3376" spans="4:12" x14ac:dyDescent="0.25">
      <c r="D3376" s="66" t="s">
        <v>33714</v>
      </c>
      <c r="E3376" s="66" t="s">
        <v>8074</v>
      </c>
      <c r="F3376" s="72">
        <v>1</v>
      </c>
      <c r="G3376" s="72">
        <v>3</v>
      </c>
      <c r="H3376" s="72">
        <v>2</v>
      </c>
      <c r="I3376" s="72">
        <v>7</v>
      </c>
      <c r="J3376" s="72">
        <v>1</v>
      </c>
      <c r="K3376" s="72">
        <v>1</v>
      </c>
      <c r="L3376" s="72">
        <v>41</v>
      </c>
    </row>
    <row r="3377" spans="4:12" x14ac:dyDescent="0.25">
      <c r="D3377" s="66" t="s">
        <v>33715</v>
      </c>
      <c r="E3377" s="66" t="s">
        <v>8075</v>
      </c>
      <c r="F3377" s="72">
        <v>1</v>
      </c>
      <c r="G3377" s="72">
        <v>3</v>
      </c>
      <c r="H3377" s="72">
        <v>2</v>
      </c>
      <c r="I3377" s="72">
        <v>7</v>
      </c>
      <c r="J3377" s="72">
        <v>1</v>
      </c>
      <c r="K3377" s="72">
        <v>1</v>
      </c>
      <c r="L3377" s="72">
        <v>42</v>
      </c>
    </row>
    <row r="3378" spans="4:12" x14ac:dyDescent="0.25">
      <c r="D3378" s="66" t="s">
        <v>33716</v>
      </c>
      <c r="E3378" s="66" t="s">
        <v>8076</v>
      </c>
      <c r="F3378" s="72">
        <v>1</v>
      </c>
      <c r="G3378" s="72">
        <v>3</v>
      </c>
      <c r="H3378" s="72">
        <v>2</v>
      </c>
      <c r="I3378" s="72">
        <v>7</v>
      </c>
      <c r="J3378" s="72">
        <v>1</v>
      </c>
      <c r="K3378" s="72">
        <v>1</v>
      </c>
      <c r="L3378" s="72">
        <v>43</v>
      </c>
    </row>
    <row r="3379" spans="4:12" x14ac:dyDescent="0.25">
      <c r="D3379" s="66" t="s">
        <v>33717</v>
      </c>
      <c r="E3379" s="66" t="s">
        <v>8077</v>
      </c>
      <c r="F3379" s="72">
        <v>1</v>
      </c>
      <c r="G3379" s="72">
        <v>3</v>
      </c>
      <c r="H3379" s="72">
        <v>2</v>
      </c>
      <c r="I3379" s="72">
        <v>7</v>
      </c>
      <c r="J3379" s="72">
        <v>1</v>
      </c>
      <c r="K3379" s="72">
        <v>1</v>
      </c>
      <c r="L3379" s="72">
        <v>44</v>
      </c>
    </row>
    <row r="3380" spans="4:12" x14ac:dyDescent="0.25">
      <c r="D3380" s="66" t="s">
        <v>33718</v>
      </c>
      <c r="E3380" s="66" t="s">
        <v>8078</v>
      </c>
      <c r="F3380" s="72">
        <v>1</v>
      </c>
      <c r="G3380" s="72">
        <v>3</v>
      </c>
      <c r="H3380" s="72">
        <v>2</v>
      </c>
      <c r="I3380" s="72">
        <v>7</v>
      </c>
      <c r="J3380" s="72">
        <v>1</v>
      </c>
      <c r="K3380" s="72">
        <v>1</v>
      </c>
      <c r="L3380" s="72">
        <v>45</v>
      </c>
    </row>
    <row r="3381" spans="4:12" x14ac:dyDescent="0.25">
      <c r="D3381" s="66" t="s">
        <v>33719</v>
      </c>
      <c r="E3381" s="66" t="s">
        <v>8079</v>
      </c>
      <c r="F3381" s="72">
        <v>1</v>
      </c>
      <c r="G3381" s="72">
        <v>3</v>
      </c>
      <c r="H3381" s="72">
        <v>2</v>
      </c>
      <c r="I3381" s="72">
        <v>7</v>
      </c>
      <c r="J3381" s="72">
        <v>1</v>
      </c>
      <c r="K3381" s="72">
        <v>1</v>
      </c>
      <c r="L3381" s="72">
        <v>46</v>
      </c>
    </row>
    <row r="3382" spans="4:12" x14ac:dyDescent="0.25">
      <c r="D3382" s="66" t="s">
        <v>33720</v>
      </c>
      <c r="E3382" s="66" t="s">
        <v>8080</v>
      </c>
      <c r="F3382" s="72">
        <v>1</v>
      </c>
      <c r="G3382" s="72">
        <v>3</v>
      </c>
      <c r="H3382" s="72">
        <v>2</v>
      </c>
      <c r="I3382" s="72">
        <v>7</v>
      </c>
      <c r="J3382" s="72">
        <v>1</v>
      </c>
      <c r="K3382" s="72">
        <v>1</v>
      </c>
      <c r="L3382" s="72">
        <v>47</v>
      </c>
    </row>
    <row r="3383" spans="4:12" x14ac:dyDescent="0.25">
      <c r="D3383" s="66" t="s">
        <v>33721</v>
      </c>
      <c r="E3383" s="66" t="s">
        <v>8081</v>
      </c>
      <c r="F3383" s="72">
        <v>1</v>
      </c>
      <c r="G3383" s="72">
        <v>3</v>
      </c>
      <c r="H3383" s="72">
        <v>2</v>
      </c>
      <c r="I3383" s="72">
        <v>7</v>
      </c>
      <c r="J3383" s="72">
        <v>1</v>
      </c>
      <c r="K3383" s="72">
        <v>1</v>
      </c>
      <c r="L3383" s="72">
        <v>48</v>
      </c>
    </row>
    <row r="3384" spans="4:12" x14ac:dyDescent="0.25">
      <c r="D3384" s="66" t="s">
        <v>33722</v>
      </c>
      <c r="E3384" s="66" t="s">
        <v>8082</v>
      </c>
      <c r="F3384" s="72">
        <v>1</v>
      </c>
      <c r="G3384" s="72">
        <v>3</v>
      </c>
      <c r="H3384" s="72">
        <v>2</v>
      </c>
      <c r="I3384" s="72">
        <v>7</v>
      </c>
      <c r="J3384" s="72">
        <v>1</v>
      </c>
      <c r="K3384" s="72">
        <v>1</v>
      </c>
      <c r="L3384" s="72">
        <v>49</v>
      </c>
    </row>
    <row r="3385" spans="4:12" x14ac:dyDescent="0.25">
      <c r="D3385" s="66" t="s">
        <v>33723</v>
      </c>
      <c r="E3385" s="66" t="s">
        <v>8083</v>
      </c>
      <c r="F3385" s="72">
        <v>1</v>
      </c>
      <c r="G3385" s="72">
        <v>3</v>
      </c>
      <c r="H3385" s="72">
        <v>2</v>
      </c>
      <c r="I3385" s="72">
        <v>7</v>
      </c>
      <c r="J3385" s="72">
        <v>1</v>
      </c>
      <c r="K3385" s="72">
        <v>1</v>
      </c>
      <c r="L3385" s="72">
        <v>50</v>
      </c>
    </row>
    <row r="3386" spans="4:12" x14ac:dyDescent="0.25">
      <c r="D3386" s="66" t="s">
        <v>33724</v>
      </c>
      <c r="E3386" s="66" t="s">
        <v>8084</v>
      </c>
      <c r="F3386" s="72">
        <v>1</v>
      </c>
      <c r="G3386" s="72">
        <v>3</v>
      </c>
      <c r="H3386" s="72">
        <v>2</v>
      </c>
      <c r="I3386" s="72">
        <v>7</v>
      </c>
      <c r="J3386" s="72">
        <v>1</v>
      </c>
      <c r="K3386" s="72">
        <v>1</v>
      </c>
      <c r="L3386" s="72">
        <v>51</v>
      </c>
    </row>
    <row r="3387" spans="4:12" x14ac:dyDescent="0.25">
      <c r="D3387" s="66" t="s">
        <v>33725</v>
      </c>
      <c r="E3387" s="66" t="s">
        <v>8085</v>
      </c>
      <c r="F3387" s="72">
        <v>1</v>
      </c>
      <c r="G3387" s="72">
        <v>3</v>
      </c>
      <c r="H3387" s="72">
        <v>2</v>
      </c>
      <c r="I3387" s="72">
        <v>7</v>
      </c>
      <c r="J3387" s="72">
        <v>1</v>
      </c>
      <c r="K3387" s="72">
        <v>1</v>
      </c>
      <c r="L3387" s="72">
        <v>52</v>
      </c>
    </row>
    <row r="3388" spans="4:12" x14ac:dyDescent="0.25">
      <c r="D3388" s="66" t="s">
        <v>33726</v>
      </c>
      <c r="E3388" s="66" t="s">
        <v>8086</v>
      </c>
      <c r="F3388" s="72">
        <v>1</v>
      </c>
      <c r="G3388" s="72">
        <v>3</v>
      </c>
      <c r="H3388" s="72">
        <v>2</v>
      </c>
      <c r="I3388" s="72">
        <v>7</v>
      </c>
      <c r="J3388" s="72">
        <v>1</v>
      </c>
      <c r="K3388" s="72">
        <v>1</v>
      </c>
      <c r="L3388" s="72">
        <v>53</v>
      </c>
    </row>
    <row r="3389" spans="4:12" x14ac:dyDescent="0.25">
      <c r="D3389" s="66" t="s">
        <v>33727</v>
      </c>
      <c r="E3389" s="66" t="s">
        <v>8087</v>
      </c>
      <c r="F3389" s="72">
        <v>1</v>
      </c>
      <c r="G3389" s="72">
        <v>3</v>
      </c>
      <c r="H3389" s="72">
        <v>2</v>
      </c>
      <c r="I3389" s="72">
        <v>7</v>
      </c>
      <c r="J3389" s="72">
        <v>1</v>
      </c>
      <c r="K3389" s="72">
        <v>1</v>
      </c>
      <c r="L3389" s="72">
        <v>54</v>
      </c>
    </row>
    <row r="3390" spans="4:12" x14ac:dyDescent="0.25">
      <c r="D3390" s="66" t="s">
        <v>33728</v>
      </c>
      <c r="E3390" s="66" t="s">
        <v>8088</v>
      </c>
      <c r="F3390" s="72">
        <v>1</v>
      </c>
      <c r="G3390" s="72">
        <v>3</v>
      </c>
      <c r="H3390" s="72">
        <v>2</v>
      </c>
      <c r="I3390" s="72">
        <v>7</v>
      </c>
      <c r="J3390" s="72">
        <v>1</v>
      </c>
      <c r="K3390" s="72">
        <v>1</v>
      </c>
      <c r="L3390" s="72">
        <v>55</v>
      </c>
    </row>
    <row r="3391" spans="4:12" x14ac:dyDescent="0.25">
      <c r="D3391" s="66" t="s">
        <v>33729</v>
      </c>
      <c r="E3391" s="66" t="s">
        <v>8089</v>
      </c>
      <c r="F3391" s="72">
        <v>1</v>
      </c>
      <c r="G3391" s="72">
        <v>3</v>
      </c>
      <c r="H3391" s="72">
        <v>2</v>
      </c>
      <c r="I3391" s="72">
        <v>7</v>
      </c>
      <c r="J3391" s="72">
        <v>1</v>
      </c>
      <c r="K3391" s="72">
        <v>1</v>
      </c>
      <c r="L3391" s="72">
        <v>56</v>
      </c>
    </row>
    <row r="3392" spans="4:12" x14ac:dyDescent="0.25">
      <c r="D3392" s="66" t="s">
        <v>33730</v>
      </c>
      <c r="E3392" s="66" t="s">
        <v>8090</v>
      </c>
      <c r="F3392" s="72">
        <v>1</v>
      </c>
      <c r="G3392" s="72">
        <v>3</v>
      </c>
      <c r="H3392" s="72">
        <v>2</v>
      </c>
      <c r="I3392" s="72">
        <v>7</v>
      </c>
      <c r="J3392" s="72">
        <v>1</v>
      </c>
      <c r="K3392" s="72">
        <v>1</v>
      </c>
      <c r="L3392" s="72">
        <v>57</v>
      </c>
    </row>
    <row r="3393" spans="4:12" x14ac:dyDescent="0.25">
      <c r="D3393" s="66" t="s">
        <v>33731</v>
      </c>
      <c r="E3393" s="66" t="s">
        <v>8091</v>
      </c>
      <c r="F3393" s="72">
        <v>1</v>
      </c>
      <c r="G3393" s="72">
        <v>3</v>
      </c>
      <c r="H3393" s="72">
        <v>2</v>
      </c>
      <c r="I3393" s="72">
        <v>7</v>
      </c>
      <c r="J3393" s="72">
        <v>1</v>
      </c>
      <c r="K3393" s="72">
        <v>1</v>
      </c>
      <c r="L3393" s="72">
        <v>58</v>
      </c>
    </row>
    <row r="3394" spans="4:12" x14ac:dyDescent="0.25">
      <c r="D3394" s="66" t="s">
        <v>33732</v>
      </c>
      <c r="E3394" s="66" t="s">
        <v>8092</v>
      </c>
      <c r="F3394" s="72">
        <v>1</v>
      </c>
      <c r="G3394" s="72">
        <v>3</v>
      </c>
      <c r="H3394" s="72">
        <v>2</v>
      </c>
      <c r="I3394" s="72">
        <v>7</v>
      </c>
      <c r="J3394" s="72">
        <v>1</v>
      </c>
      <c r="K3394" s="72">
        <v>1</v>
      </c>
      <c r="L3394" s="72">
        <v>59</v>
      </c>
    </row>
    <row r="3395" spans="4:12" x14ac:dyDescent="0.25">
      <c r="D3395" s="66" t="s">
        <v>33733</v>
      </c>
      <c r="E3395" s="66" t="s">
        <v>8093</v>
      </c>
      <c r="F3395" s="72">
        <v>1</v>
      </c>
      <c r="G3395" s="72">
        <v>3</v>
      </c>
      <c r="H3395" s="72">
        <v>2</v>
      </c>
      <c r="I3395" s="72">
        <v>7</v>
      </c>
      <c r="J3395" s="72">
        <v>1</v>
      </c>
      <c r="K3395" s="72">
        <v>1</v>
      </c>
      <c r="L3395" s="72">
        <v>60</v>
      </c>
    </row>
    <row r="3396" spans="4:12" x14ac:dyDescent="0.25">
      <c r="D3396" s="66" t="s">
        <v>33734</v>
      </c>
      <c r="E3396" s="66" t="s">
        <v>8094</v>
      </c>
      <c r="F3396" s="72">
        <v>1</v>
      </c>
      <c r="G3396" s="72">
        <v>3</v>
      </c>
      <c r="H3396" s="72">
        <v>2</v>
      </c>
      <c r="I3396" s="72">
        <v>7</v>
      </c>
      <c r="J3396" s="72">
        <v>1</v>
      </c>
      <c r="K3396" s="72">
        <v>1</v>
      </c>
      <c r="L3396" s="72">
        <v>61</v>
      </c>
    </row>
    <row r="3397" spans="4:12" x14ac:dyDescent="0.25">
      <c r="D3397" s="66" t="s">
        <v>33735</v>
      </c>
      <c r="E3397" s="66" t="s">
        <v>8095</v>
      </c>
      <c r="F3397" s="72">
        <v>1</v>
      </c>
      <c r="G3397" s="72">
        <v>3</v>
      </c>
      <c r="H3397" s="72">
        <v>2</v>
      </c>
      <c r="I3397" s="72">
        <v>7</v>
      </c>
      <c r="J3397" s="72">
        <v>1</v>
      </c>
      <c r="K3397" s="72">
        <v>1</v>
      </c>
      <c r="L3397" s="72">
        <v>62</v>
      </c>
    </row>
    <row r="3398" spans="4:12" x14ac:dyDescent="0.25">
      <c r="D3398" s="66" t="s">
        <v>33736</v>
      </c>
      <c r="E3398" s="66" t="s">
        <v>8096</v>
      </c>
      <c r="F3398" s="72">
        <v>1</v>
      </c>
      <c r="G3398" s="72">
        <v>3</v>
      </c>
      <c r="H3398" s="72">
        <v>2</v>
      </c>
      <c r="I3398" s="72">
        <v>7</v>
      </c>
      <c r="J3398" s="72">
        <v>1</v>
      </c>
      <c r="K3398" s="72">
        <v>1</v>
      </c>
      <c r="L3398" s="72">
        <v>63</v>
      </c>
    </row>
    <row r="3399" spans="4:12" x14ac:dyDescent="0.25">
      <c r="D3399" s="66" t="s">
        <v>33737</v>
      </c>
      <c r="E3399" s="66" t="s">
        <v>1064</v>
      </c>
      <c r="F3399" s="72">
        <v>1</v>
      </c>
      <c r="G3399" s="72">
        <v>3</v>
      </c>
      <c r="H3399" s="72">
        <v>2</v>
      </c>
      <c r="I3399" s="72">
        <v>7</v>
      </c>
      <c r="J3399" s="72">
        <v>1</v>
      </c>
      <c r="K3399" s="72">
        <v>1</v>
      </c>
      <c r="L3399" s="72">
        <v>64</v>
      </c>
    </row>
    <row r="3400" spans="4:12" x14ac:dyDescent="0.25">
      <c r="D3400" s="66" t="s">
        <v>33738</v>
      </c>
      <c r="E3400" s="66" t="s">
        <v>1063</v>
      </c>
      <c r="F3400" s="72">
        <v>1</v>
      </c>
      <c r="G3400" s="72">
        <v>3</v>
      </c>
      <c r="H3400" s="72">
        <v>2</v>
      </c>
      <c r="I3400" s="72">
        <v>7</v>
      </c>
      <c r="J3400" s="72">
        <v>1</v>
      </c>
      <c r="K3400" s="72">
        <v>1</v>
      </c>
      <c r="L3400" s="72">
        <v>65</v>
      </c>
    </row>
    <row r="3401" spans="4:12" x14ac:dyDescent="0.25">
      <c r="D3401" s="66" t="s">
        <v>33739</v>
      </c>
      <c r="E3401" s="66" t="s">
        <v>8097</v>
      </c>
      <c r="F3401" s="72">
        <v>1</v>
      </c>
      <c r="G3401" s="72">
        <v>3</v>
      </c>
      <c r="H3401" s="72">
        <v>2</v>
      </c>
      <c r="I3401" s="72">
        <v>7</v>
      </c>
      <c r="J3401" s="72">
        <v>1</v>
      </c>
      <c r="K3401" s="72">
        <v>1</v>
      </c>
      <c r="L3401" s="72">
        <v>66</v>
      </c>
    </row>
    <row r="3402" spans="4:12" x14ac:dyDescent="0.25">
      <c r="D3402" s="66" t="s">
        <v>33740</v>
      </c>
      <c r="E3402" s="66" t="s">
        <v>1065</v>
      </c>
      <c r="F3402" s="72">
        <v>1</v>
      </c>
      <c r="G3402" s="72">
        <v>3</v>
      </c>
      <c r="H3402" s="72">
        <v>2</v>
      </c>
      <c r="I3402" s="72">
        <v>7</v>
      </c>
      <c r="J3402" s="72">
        <v>1</v>
      </c>
      <c r="K3402" s="72">
        <v>1</v>
      </c>
      <c r="L3402" s="72">
        <v>67</v>
      </c>
    </row>
    <row r="3403" spans="4:12" x14ac:dyDescent="0.25">
      <c r="D3403" s="66" t="s">
        <v>33741</v>
      </c>
      <c r="E3403" s="66" t="s">
        <v>8098</v>
      </c>
      <c r="F3403" s="72">
        <v>1</v>
      </c>
      <c r="G3403" s="72">
        <v>3</v>
      </c>
      <c r="H3403" s="72">
        <v>2</v>
      </c>
      <c r="I3403" s="72">
        <v>7</v>
      </c>
      <c r="J3403" s="72">
        <v>1</v>
      </c>
      <c r="K3403" s="72">
        <v>1</v>
      </c>
      <c r="L3403" s="72">
        <v>68</v>
      </c>
    </row>
    <row r="3404" spans="4:12" x14ac:dyDescent="0.25">
      <c r="D3404" s="66" t="s">
        <v>33742</v>
      </c>
      <c r="E3404" s="66" t="s">
        <v>8099</v>
      </c>
      <c r="F3404" s="72">
        <v>1</v>
      </c>
      <c r="G3404" s="72">
        <v>3</v>
      </c>
      <c r="H3404" s="72">
        <v>2</v>
      </c>
      <c r="I3404" s="72">
        <v>7</v>
      </c>
      <c r="J3404" s="72">
        <v>1</v>
      </c>
      <c r="K3404" s="72">
        <v>1</v>
      </c>
      <c r="L3404" s="72">
        <v>69</v>
      </c>
    </row>
    <row r="3405" spans="4:12" x14ac:dyDescent="0.25">
      <c r="D3405" s="66" t="s">
        <v>33743</v>
      </c>
      <c r="E3405" s="66" t="s">
        <v>8100</v>
      </c>
      <c r="F3405" s="72">
        <v>1</v>
      </c>
      <c r="G3405" s="72">
        <v>3</v>
      </c>
      <c r="H3405" s="72">
        <v>2</v>
      </c>
      <c r="I3405" s="72">
        <v>7</v>
      </c>
      <c r="J3405" s="72">
        <v>1</v>
      </c>
      <c r="K3405" s="72">
        <v>1</v>
      </c>
      <c r="L3405" s="72">
        <v>70</v>
      </c>
    </row>
    <row r="3406" spans="4:12" x14ac:dyDescent="0.25">
      <c r="D3406" s="66" t="s">
        <v>33744</v>
      </c>
      <c r="E3406" s="66" t="s">
        <v>8101</v>
      </c>
      <c r="F3406" s="72">
        <v>1</v>
      </c>
      <c r="G3406" s="72">
        <v>3</v>
      </c>
      <c r="H3406" s="72">
        <v>2</v>
      </c>
      <c r="I3406" s="72">
        <v>7</v>
      </c>
      <c r="J3406" s="72">
        <v>1</v>
      </c>
      <c r="K3406" s="72">
        <v>1</v>
      </c>
      <c r="L3406" s="72">
        <v>71</v>
      </c>
    </row>
    <row r="3407" spans="4:12" x14ac:dyDescent="0.25">
      <c r="D3407" s="66" t="s">
        <v>33745</v>
      </c>
      <c r="E3407" s="66" t="s">
        <v>8102</v>
      </c>
      <c r="F3407" s="72">
        <v>1</v>
      </c>
      <c r="G3407" s="72">
        <v>3</v>
      </c>
      <c r="H3407" s="72">
        <v>2</v>
      </c>
      <c r="I3407" s="72">
        <v>7</v>
      </c>
      <c r="J3407" s="72">
        <v>1</v>
      </c>
      <c r="K3407" s="72">
        <v>1</v>
      </c>
      <c r="L3407" s="72">
        <v>72</v>
      </c>
    </row>
    <row r="3408" spans="4:12" x14ac:dyDescent="0.25">
      <c r="D3408" s="66" t="s">
        <v>33746</v>
      </c>
      <c r="E3408" s="66" t="s">
        <v>8103</v>
      </c>
      <c r="F3408" s="72">
        <v>1</v>
      </c>
      <c r="G3408" s="72">
        <v>3</v>
      </c>
      <c r="H3408" s="72">
        <v>2</v>
      </c>
      <c r="I3408" s="72">
        <v>7</v>
      </c>
      <c r="J3408" s="72">
        <v>1</v>
      </c>
      <c r="K3408" s="72">
        <v>1</v>
      </c>
      <c r="L3408" s="72">
        <v>73</v>
      </c>
    </row>
    <row r="3409" spans="4:12" x14ac:dyDescent="0.25">
      <c r="D3409" s="66" t="s">
        <v>33747</v>
      </c>
      <c r="E3409" s="66" t="s">
        <v>8104</v>
      </c>
      <c r="F3409" s="72">
        <v>1</v>
      </c>
      <c r="G3409" s="72">
        <v>3</v>
      </c>
      <c r="H3409" s="72">
        <v>2</v>
      </c>
      <c r="I3409" s="72">
        <v>7</v>
      </c>
      <c r="J3409" s="72">
        <v>1</v>
      </c>
      <c r="K3409" s="72">
        <v>1</v>
      </c>
      <c r="L3409" s="72">
        <v>74</v>
      </c>
    </row>
    <row r="3410" spans="4:12" x14ac:dyDescent="0.25">
      <c r="D3410" s="66" t="s">
        <v>33748</v>
      </c>
      <c r="E3410" s="66" t="s">
        <v>8105</v>
      </c>
      <c r="F3410" s="72">
        <v>1</v>
      </c>
      <c r="G3410" s="72">
        <v>3</v>
      </c>
      <c r="H3410" s="72">
        <v>2</v>
      </c>
      <c r="I3410" s="72">
        <v>7</v>
      </c>
      <c r="J3410" s="72">
        <v>1</v>
      </c>
      <c r="K3410" s="72">
        <v>1</v>
      </c>
      <c r="L3410" s="72">
        <v>75</v>
      </c>
    </row>
    <row r="3411" spans="4:12" x14ac:dyDescent="0.25">
      <c r="D3411" s="66" t="s">
        <v>33749</v>
      </c>
      <c r="E3411" s="66" t="s">
        <v>8106</v>
      </c>
      <c r="F3411" s="72">
        <v>1</v>
      </c>
      <c r="G3411" s="72">
        <v>3</v>
      </c>
      <c r="H3411" s="72">
        <v>2</v>
      </c>
      <c r="I3411" s="72">
        <v>7</v>
      </c>
      <c r="J3411" s="72">
        <v>1</v>
      </c>
      <c r="K3411" s="72">
        <v>1</v>
      </c>
      <c r="L3411" s="72">
        <v>76</v>
      </c>
    </row>
    <row r="3412" spans="4:12" x14ac:dyDescent="0.25">
      <c r="D3412" s="66" t="s">
        <v>33750</v>
      </c>
      <c r="E3412" s="66" t="s">
        <v>8107</v>
      </c>
      <c r="F3412" s="72">
        <v>1</v>
      </c>
      <c r="G3412" s="72">
        <v>3</v>
      </c>
      <c r="H3412" s="72">
        <v>2</v>
      </c>
      <c r="I3412" s="72">
        <v>7</v>
      </c>
      <c r="J3412" s="72">
        <v>1</v>
      </c>
      <c r="K3412" s="72">
        <v>1</v>
      </c>
      <c r="L3412" s="72">
        <v>77</v>
      </c>
    </row>
    <row r="3413" spans="4:12" x14ac:dyDescent="0.25">
      <c r="D3413" s="66" t="s">
        <v>33751</v>
      </c>
      <c r="E3413" s="66" t="s">
        <v>8108</v>
      </c>
      <c r="F3413" s="72">
        <v>1</v>
      </c>
      <c r="G3413" s="72">
        <v>3</v>
      </c>
      <c r="H3413" s="72">
        <v>2</v>
      </c>
      <c r="I3413" s="72">
        <v>7</v>
      </c>
      <c r="J3413" s="72">
        <v>1</v>
      </c>
      <c r="K3413" s="72">
        <v>1</v>
      </c>
      <c r="L3413" s="72">
        <v>78</v>
      </c>
    </row>
    <row r="3414" spans="4:12" x14ac:dyDescent="0.25">
      <c r="D3414" s="66" t="s">
        <v>33752</v>
      </c>
      <c r="E3414" s="66" t="s">
        <v>8109</v>
      </c>
      <c r="F3414" s="72">
        <v>1</v>
      </c>
      <c r="G3414" s="72">
        <v>3</v>
      </c>
      <c r="H3414" s="72">
        <v>2</v>
      </c>
      <c r="I3414" s="72">
        <v>7</v>
      </c>
      <c r="J3414" s="72">
        <v>1</v>
      </c>
      <c r="K3414" s="72">
        <v>1</v>
      </c>
      <c r="L3414" s="72">
        <v>79</v>
      </c>
    </row>
    <row r="3415" spans="4:12" x14ac:dyDescent="0.25">
      <c r="D3415" s="66" t="s">
        <v>33753</v>
      </c>
      <c r="E3415" s="66" t="s">
        <v>1038</v>
      </c>
      <c r="F3415" s="72">
        <v>1</v>
      </c>
      <c r="G3415" s="72">
        <v>3</v>
      </c>
      <c r="H3415" s="72">
        <v>2</v>
      </c>
      <c r="I3415" s="72">
        <v>7</v>
      </c>
      <c r="J3415" s="72">
        <v>1</v>
      </c>
      <c r="K3415" s="72">
        <v>1</v>
      </c>
      <c r="L3415" s="72">
        <v>80</v>
      </c>
    </row>
    <row r="3416" spans="4:12" x14ac:dyDescent="0.25">
      <c r="D3416" s="66" t="s">
        <v>33754</v>
      </c>
      <c r="E3416" s="66" t="s">
        <v>1002</v>
      </c>
      <c r="F3416" s="72">
        <v>1</v>
      </c>
      <c r="G3416" s="72">
        <v>3</v>
      </c>
      <c r="H3416" s="72">
        <v>2</v>
      </c>
      <c r="I3416" s="72">
        <v>7</v>
      </c>
      <c r="J3416" s="72">
        <v>1</v>
      </c>
      <c r="K3416" s="72">
        <v>1</v>
      </c>
      <c r="L3416" s="72">
        <v>81</v>
      </c>
    </row>
    <row r="3417" spans="4:12" x14ac:dyDescent="0.25">
      <c r="D3417" s="66" t="s">
        <v>33755</v>
      </c>
      <c r="E3417" s="66" t="s">
        <v>8110</v>
      </c>
      <c r="F3417" s="72">
        <v>1</v>
      </c>
      <c r="G3417" s="72">
        <v>3</v>
      </c>
      <c r="H3417" s="72">
        <v>2</v>
      </c>
      <c r="I3417" s="72">
        <v>7</v>
      </c>
      <c r="J3417" s="72">
        <v>1</v>
      </c>
      <c r="K3417" s="72">
        <v>1</v>
      </c>
      <c r="L3417" s="72">
        <v>82</v>
      </c>
    </row>
    <row r="3418" spans="4:12" x14ac:dyDescent="0.25">
      <c r="D3418" s="66" t="s">
        <v>33756</v>
      </c>
      <c r="E3418" s="66" t="s">
        <v>8111</v>
      </c>
      <c r="F3418" s="72">
        <v>1</v>
      </c>
      <c r="G3418" s="72">
        <v>3</v>
      </c>
      <c r="H3418" s="72">
        <v>2</v>
      </c>
      <c r="I3418" s="72">
        <v>7</v>
      </c>
      <c r="J3418" s="72">
        <v>1</v>
      </c>
      <c r="K3418" s="72">
        <v>1</v>
      </c>
      <c r="L3418" s="72">
        <v>83</v>
      </c>
    </row>
    <row r="3419" spans="4:12" x14ac:dyDescent="0.25">
      <c r="D3419" s="66" t="s">
        <v>33757</v>
      </c>
      <c r="E3419" s="66" t="s">
        <v>8112</v>
      </c>
      <c r="F3419" s="72">
        <v>1</v>
      </c>
      <c r="G3419" s="72">
        <v>3</v>
      </c>
      <c r="H3419" s="72">
        <v>2</v>
      </c>
      <c r="I3419" s="72">
        <v>7</v>
      </c>
      <c r="J3419" s="72">
        <v>1</v>
      </c>
      <c r="K3419" s="72">
        <v>1</v>
      </c>
      <c r="L3419" s="72">
        <v>84</v>
      </c>
    </row>
    <row r="3420" spans="4:12" x14ac:dyDescent="0.25">
      <c r="D3420" s="66" t="s">
        <v>33758</v>
      </c>
      <c r="E3420" s="66" t="s">
        <v>8113</v>
      </c>
      <c r="F3420" s="72">
        <v>1</v>
      </c>
      <c r="G3420" s="72">
        <v>3</v>
      </c>
      <c r="H3420" s="72">
        <v>2</v>
      </c>
      <c r="I3420" s="72">
        <v>7</v>
      </c>
      <c r="J3420" s="72">
        <v>1</v>
      </c>
      <c r="K3420" s="72">
        <v>1</v>
      </c>
      <c r="L3420" s="72">
        <v>85</v>
      </c>
    </row>
    <row r="3421" spans="4:12" x14ac:dyDescent="0.25">
      <c r="D3421" s="66" t="s">
        <v>33759</v>
      </c>
      <c r="E3421" s="66" t="s">
        <v>8114</v>
      </c>
      <c r="F3421" s="72">
        <v>1</v>
      </c>
      <c r="G3421" s="72">
        <v>3</v>
      </c>
      <c r="H3421" s="72">
        <v>2</v>
      </c>
      <c r="I3421" s="72">
        <v>7</v>
      </c>
      <c r="J3421" s="72">
        <v>1</v>
      </c>
      <c r="K3421" s="72">
        <v>1</v>
      </c>
      <c r="L3421" s="72">
        <v>86</v>
      </c>
    </row>
    <row r="3422" spans="4:12" x14ac:dyDescent="0.25">
      <c r="D3422" s="66" t="s">
        <v>33760</v>
      </c>
      <c r="E3422" s="66" t="s">
        <v>8115</v>
      </c>
      <c r="F3422" s="72">
        <v>1</v>
      </c>
      <c r="G3422" s="72">
        <v>3</v>
      </c>
      <c r="H3422" s="72">
        <v>2</v>
      </c>
      <c r="I3422" s="72">
        <v>7</v>
      </c>
      <c r="J3422" s="72">
        <v>1</v>
      </c>
      <c r="K3422" s="72">
        <v>1</v>
      </c>
      <c r="L3422" s="72">
        <v>87</v>
      </c>
    </row>
    <row r="3423" spans="4:12" x14ac:dyDescent="0.25">
      <c r="D3423" s="66" t="s">
        <v>33761</v>
      </c>
      <c r="E3423" s="66" t="s">
        <v>8116</v>
      </c>
      <c r="F3423" s="72">
        <v>1</v>
      </c>
      <c r="G3423" s="72">
        <v>3</v>
      </c>
      <c r="H3423" s="72">
        <v>2</v>
      </c>
      <c r="I3423" s="72">
        <v>7</v>
      </c>
      <c r="J3423" s="72">
        <v>1</v>
      </c>
      <c r="K3423" s="72">
        <v>1</v>
      </c>
      <c r="L3423" s="72">
        <v>88</v>
      </c>
    </row>
    <row r="3424" spans="4:12" x14ac:dyDescent="0.25">
      <c r="D3424" s="66" t="s">
        <v>33762</v>
      </c>
      <c r="E3424" s="66" t="s">
        <v>8117</v>
      </c>
      <c r="F3424" s="72">
        <v>1</v>
      </c>
      <c r="G3424" s="72">
        <v>3</v>
      </c>
      <c r="H3424" s="72">
        <v>2</v>
      </c>
      <c r="I3424" s="72">
        <v>7</v>
      </c>
      <c r="J3424" s="72">
        <v>1</v>
      </c>
      <c r="K3424" s="72">
        <v>1</v>
      </c>
      <c r="L3424" s="72">
        <v>89</v>
      </c>
    </row>
    <row r="3425" spans="4:12" x14ac:dyDescent="0.25">
      <c r="D3425" s="66" t="s">
        <v>33763</v>
      </c>
      <c r="E3425" s="66" t="s">
        <v>8118</v>
      </c>
      <c r="F3425" s="72">
        <v>1</v>
      </c>
      <c r="G3425" s="72">
        <v>3</v>
      </c>
      <c r="H3425" s="72">
        <v>2</v>
      </c>
      <c r="I3425" s="72">
        <v>7</v>
      </c>
      <c r="J3425" s="72">
        <v>1</v>
      </c>
      <c r="K3425" s="72">
        <v>1</v>
      </c>
      <c r="L3425" s="72">
        <v>90</v>
      </c>
    </row>
    <row r="3426" spans="4:12" x14ac:dyDescent="0.25">
      <c r="D3426" s="66" t="s">
        <v>33764</v>
      </c>
      <c r="E3426" s="66" t="s">
        <v>8119</v>
      </c>
      <c r="F3426" s="72">
        <v>1</v>
      </c>
      <c r="G3426" s="72">
        <v>3</v>
      </c>
      <c r="H3426" s="72">
        <v>2</v>
      </c>
      <c r="I3426" s="72">
        <v>7</v>
      </c>
      <c r="J3426" s="72">
        <v>1</v>
      </c>
      <c r="K3426" s="72">
        <v>1</v>
      </c>
      <c r="L3426" s="72">
        <v>91</v>
      </c>
    </row>
    <row r="3427" spans="4:12" x14ac:dyDescent="0.25">
      <c r="D3427" s="66" t="s">
        <v>33765</v>
      </c>
      <c r="E3427" s="66" t="s">
        <v>8120</v>
      </c>
      <c r="F3427" s="72">
        <v>1</v>
      </c>
      <c r="G3427" s="72">
        <v>3</v>
      </c>
      <c r="H3427" s="72">
        <v>2</v>
      </c>
      <c r="I3427" s="72">
        <v>7</v>
      </c>
      <c r="J3427" s="72">
        <v>1</v>
      </c>
      <c r="K3427" s="72">
        <v>1</v>
      </c>
      <c r="L3427" s="72">
        <v>92</v>
      </c>
    </row>
    <row r="3428" spans="4:12" x14ac:dyDescent="0.25">
      <c r="D3428" s="66" t="s">
        <v>33766</v>
      </c>
      <c r="E3428" s="66" t="s">
        <v>8121</v>
      </c>
      <c r="F3428" s="72">
        <v>1</v>
      </c>
      <c r="G3428" s="72">
        <v>3</v>
      </c>
      <c r="H3428" s="72">
        <v>2</v>
      </c>
      <c r="I3428" s="72">
        <v>7</v>
      </c>
      <c r="J3428" s="72">
        <v>1</v>
      </c>
      <c r="K3428" s="72">
        <v>1</v>
      </c>
      <c r="L3428" s="72">
        <v>93</v>
      </c>
    </row>
    <row r="3429" spans="4:12" x14ac:dyDescent="0.25">
      <c r="D3429" s="66" t="s">
        <v>33767</v>
      </c>
      <c r="E3429" s="66" t="s">
        <v>8122</v>
      </c>
      <c r="F3429" s="72">
        <v>1</v>
      </c>
      <c r="G3429" s="72">
        <v>3</v>
      </c>
      <c r="H3429" s="72">
        <v>2</v>
      </c>
      <c r="I3429" s="72">
        <v>7</v>
      </c>
      <c r="J3429" s="72">
        <v>1</v>
      </c>
      <c r="K3429" s="72">
        <v>1</v>
      </c>
      <c r="L3429" s="72">
        <v>94</v>
      </c>
    </row>
    <row r="3430" spans="4:12" x14ac:dyDescent="0.25">
      <c r="D3430" s="66" t="s">
        <v>33768</v>
      </c>
      <c r="E3430" s="66" t="s">
        <v>1067</v>
      </c>
      <c r="F3430" s="72">
        <v>1</v>
      </c>
      <c r="G3430" s="72">
        <v>3</v>
      </c>
      <c r="H3430" s="72">
        <v>2</v>
      </c>
      <c r="I3430" s="72">
        <v>7</v>
      </c>
      <c r="J3430" s="72">
        <v>1</v>
      </c>
      <c r="K3430" s="72">
        <v>1</v>
      </c>
      <c r="L3430" s="72">
        <v>95</v>
      </c>
    </row>
    <row r="3431" spans="4:12" x14ac:dyDescent="0.25">
      <c r="D3431" s="66" t="s">
        <v>33769</v>
      </c>
      <c r="E3431" s="66" t="s">
        <v>8123</v>
      </c>
      <c r="F3431" s="72">
        <v>1</v>
      </c>
      <c r="G3431" s="72">
        <v>3</v>
      </c>
      <c r="H3431" s="72">
        <v>2</v>
      </c>
      <c r="I3431" s="72">
        <v>7</v>
      </c>
      <c r="J3431" s="72">
        <v>1</v>
      </c>
      <c r="K3431" s="72">
        <v>1</v>
      </c>
      <c r="L3431" s="72">
        <v>96</v>
      </c>
    </row>
    <row r="3432" spans="4:12" x14ac:dyDescent="0.25">
      <c r="D3432" s="66" t="s">
        <v>33770</v>
      </c>
      <c r="E3432" s="66" t="s">
        <v>8124</v>
      </c>
      <c r="F3432" s="72">
        <v>1</v>
      </c>
      <c r="G3432" s="72">
        <v>3</v>
      </c>
      <c r="H3432" s="72">
        <v>2</v>
      </c>
      <c r="I3432" s="72">
        <v>7</v>
      </c>
      <c r="J3432" s="72">
        <v>1</v>
      </c>
      <c r="K3432" s="72">
        <v>1</v>
      </c>
      <c r="L3432" s="72">
        <v>97</v>
      </c>
    </row>
    <row r="3433" spans="4:12" x14ac:dyDescent="0.25">
      <c r="D3433" s="66" t="s">
        <v>33771</v>
      </c>
      <c r="E3433" s="66" t="s">
        <v>8125</v>
      </c>
      <c r="F3433" s="72">
        <v>1</v>
      </c>
      <c r="G3433" s="72">
        <v>3</v>
      </c>
      <c r="H3433" s="72">
        <v>2</v>
      </c>
      <c r="I3433" s="72">
        <v>7</v>
      </c>
      <c r="J3433" s="72">
        <v>1</v>
      </c>
      <c r="K3433" s="72">
        <v>1</v>
      </c>
      <c r="L3433" s="72">
        <v>98</v>
      </c>
    </row>
    <row r="3434" spans="4:12" x14ac:dyDescent="0.25">
      <c r="D3434" s="66" t="s">
        <v>33772</v>
      </c>
      <c r="E3434" s="66" t="s">
        <v>8126</v>
      </c>
      <c r="F3434" s="72">
        <v>1</v>
      </c>
      <c r="G3434" s="72">
        <v>3</v>
      </c>
      <c r="H3434" s="72">
        <v>2</v>
      </c>
      <c r="I3434" s="72">
        <v>7</v>
      </c>
      <c r="J3434" s="72">
        <v>1</v>
      </c>
      <c r="K3434" s="72">
        <v>1</v>
      </c>
      <c r="L3434" s="72">
        <v>99</v>
      </c>
    </row>
    <row r="3435" spans="4:12" x14ac:dyDescent="0.25">
      <c r="D3435" s="66" t="s">
        <v>33773</v>
      </c>
      <c r="E3435" s="66" t="s">
        <v>8127</v>
      </c>
      <c r="F3435" s="72">
        <v>1</v>
      </c>
      <c r="G3435" s="72">
        <v>3</v>
      </c>
      <c r="H3435" s="72">
        <v>2</v>
      </c>
      <c r="I3435" s="72">
        <v>7</v>
      </c>
      <c r="J3435" s="72">
        <v>1</v>
      </c>
      <c r="K3435" s="72">
        <v>1</v>
      </c>
      <c r="L3435" s="72">
        <v>100</v>
      </c>
    </row>
    <row r="3436" spans="4:12" x14ac:dyDescent="0.25">
      <c r="D3436" s="66" t="s">
        <v>33774</v>
      </c>
      <c r="E3436" s="66" t="s">
        <v>984</v>
      </c>
      <c r="F3436" s="72">
        <v>1</v>
      </c>
      <c r="G3436" s="72">
        <v>3</v>
      </c>
      <c r="H3436" s="72">
        <v>2</v>
      </c>
      <c r="I3436" s="72">
        <v>7</v>
      </c>
      <c r="J3436" s="72">
        <v>1</v>
      </c>
      <c r="K3436" s="72">
        <v>1</v>
      </c>
      <c r="L3436" s="72">
        <v>101</v>
      </c>
    </row>
    <row r="3437" spans="4:12" x14ac:dyDescent="0.25">
      <c r="D3437" s="66" t="s">
        <v>33775</v>
      </c>
      <c r="E3437" s="66" t="s">
        <v>8128</v>
      </c>
      <c r="F3437" s="72">
        <v>1</v>
      </c>
      <c r="G3437" s="72">
        <v>3</v>
      </c>
      <c r="H3437" s="72">
        <v>2</v>
      </c>
      <c r="I3437" s="72">
        <v>7</v>
      </c>
      <c r="J3437" s="72">
        <v>1</v>
      </c>
      <c r="K3437" s="72">
        <v>1</v>
      </c>
      <c r="L3437" s="72">
        <v>102</v>
      </c>
    </row>
    <row r="3438" spans="4:12" x14ac:dyDescent="0.25">
      <c r="D3438" s="66" t="s">
        <v>33776</v>
      </c>
      <c r="E3438" s="66" t="s">
        <v>8129</v>
      </c>
      <c r="F3438" s="72">
        <v>1</v>
      </c>
      <c r="G3438" s="72">
        <v>3</v>
      </c>
      <c r="H3438" s="72">
        <v>2</v>
      </c>
      <c r="I3438" s="72">
        <v>7</v>
      </c>
      <c r="J3438" s="72">
        <v>1</v>
      </c>
      <c r="K3438" s="72">
        <v>1</v>
      </c>
      <c r="L3438" s="72">
        <v>103</v>
      </c>
    </row>
    <row r="3439" spans="4:12" x14ac:dyDescent="0.25">
      <c r="D3439" s="66" t="s">
        <v>33777</v>
      </c>
      <c r="E3439" s="66" t="s">
        <v>8130</v>
      </c>
      <c r="F3439" s="72">
        <v>1</v>
      </c>
      <c r="G3439" s="72">
        <v>3</v>
      </c>
      <c r="H3439" s="72">
        <v>2</v>
      </c>
      <c r="I3439" s="72">
        <v>7</v>
      </c>
      <c r="J3439" s="72">
        <v>1</v>
      </c>
      <c r="K3439" s="72">
        <v>1</v>
      </c>
      <c r="L3439" s="72">
        <v>104</v>
      </c>
    </row>
    <row r="3440" spans="4:12" x14ac:dyDescent="0.25">
      <c r="D3440" s="66" t="s">
        <v>33778</v>
      </c>
      <c r="E3440" s="66" t="s">
        <v>8131</v>
      </c>
      <c r="F3440" s="72">
        <v>1</v>
      </c>
      <c r="G3440" s="72">
        <v>3</v>
      </c>
      <c r="H3440" s="72">
        <v>2</v>
      </c>
      <c r="I3440" s="72">
        <v>7</v>
      </c>
      <c r="J3440" s="72">
        <v>1</v>
      </c>
      <c r="K3440" s="72">
        <v>1</v>
      </c>
      <c r="L3440" s="72">
        <v>105</v>
      </c>
    </row>
    <row r="3441" spans="4:12" x14ac:dyDescent="0.25">
      <c r="D3441" s="66" t="s">
        <v>33779</v>
      </c>
      <c r="E3441" s="66" t="s">
        <v>8132</v>
      </c>
      <c r="F3441" s="72">
        <v>1</v>
      </c>
      <c r="G3441" s="72">
        <v>3</v>
      </c>
      <c r="H3441" s="72">
        <v>2</v>
      </c>
      <c r="I3441" s="72">
        <v>7</v>
      </c>
      <c r="J3441" s="72">
        <v>1</v>
      </c>
      <c r="K3441" s="72">
        <v>1</v>
      </c>
      <c r="L3441" s="72">
        <v>106</v>
      </c>
    </row>
    <row r="3442" spans="4:12" x14ac:dyDescent="0.25">
      <c r="D3442" s="66" t="s">
        <v>33780</v>
      </c>
      <c r="E3442" s="66" t="s">
        <v>1036</v>
      </c>
      <c r="F3442" s="72">
        <v>1</v>
      </c>
      <c r="G3442" s="72">
        <v>3</v>
      </c>
      <c r="H3442" s="72">
        <v>2</v>
      </c>
      <c r="I3442" s="72">
        <v>7</v>
      </c>
      <c r="J3442" s="72">
        <v>1</v>
      </c>
      <c r="K3442" s="72">
        <v>1</v>
      </c>
      <c r="L3442" s="72">
        <v>107</v>
      </c>
    </row>
    <row r="3443" spans="4:12" x14ac:dyDescent="0.25">
      <c r="D3443" s="66" t="s">
        <v>33781</v>
      </c>
      <c r="E3443" s="66" t="s">
        <v>8133</v>
      </c>
      <c r="F3443" s="72">
        <v>1</v>
      </c>
      <c r="G3443" s="72">
        <v>3</v>
      </c>
      <c r="H3443" s="72">
        <v>2</v>
      </c>
      <c r="I3443" s="72">
        <v>7</v>
      </c>
      <c r="J3443" s="72">
        <v>1</v>
      </c>
      <c r="K3443" s="72">
        <v>1</v>
      </c>
      <c r="L3443" s="72">
        <v>108</v>
      </c>
    </row>
    <row r="3444" spans="4:12" x14ac:dyDescent="0.25">
      <c r="D3444" s="66" t="s">
        <v>33782</v>
      </c>
      <c r="E3444" s="66" t="s">
        <v>8134</v>
      </c>
      <c r="F3444" s="72">
        <v>1</v>
      </c>
      <c r="G3444" s="72">
        <v>3</v>
      </c>
      <c r="H3444" s="72">
        <v>2</v>
      </c>
      <c r="I3444" s="72">
        <v>7</v>
      </c>
      <c r="J3444" s="72">
        <v>1</v>
      </c>
      <c r="K3444" s="72">
        <v>1</v>
      </c>
      <c r="L3444" s="72">
        <v>109</v>
      </c>
    </row>
    <row r="3445" spans="4:12" x14ac:dyDescent="0.25">
      <c r="D3445" s="66" t="s">
        <v>33783</v>
      </c>
      <c r="E3445" s="66" t="s">
        <v>8135</v>
      </c>
      <c r="F3445" s="72">
        <v>1</v>
      </c>
      <c r="G3445" s="72">
        <v>3</v>
      </c>
      <c r="H3445" s="72">
        <v>2</v>
      </c>
      <c r="I3445" s="72">
        <v>7</v>
      </c>
      <c r="J3445" s="72">
        <v>1</v>
      </c>
      <c r="K3445" s="72">
        <v>1</v>
      </c>
      <c r="L3445" s="72">
        <v>110</v>
      </c>
    </row>
    <row r="3446" spans="4:12" x14ac:dyDescent="0.25">
      <c r="D3446" s="66" t="s">
        <v>33784</v>
      </c>
      <c r="E3446" s="66" t="s">
        <v>8136</v>
      </c>
      <c r="F3446" s="72">
        <v>1</v>
      </c>
      <c r="G3446" s="72">
        <v>3</v>
      </c>
      <c r="H3446" s="72">
        <v>2</v>
      </c>
      <c r="I3446" s="72">
        <v>7</v>
      </c>
      <c r="J3446" s="72">
        <v>1</v>
      </c>
      <c r="K3446" s="72">
        <v>1</v>
      </c>
      <c r="L3446" s="72">
        <v>111</v>
      </c>
    </row>
    <row r="3447" spans="4:12" x14ac:dyDescent="0.25">
      <c r="D3447" s="66" t="s">
        <v>33785</v>
      </c>
      <c r="E3447" s="66" t="s">
        <v>8137</v>
      </c>
      <c r="F3447" s="72">
        <v>1</v>
      </c>
      <c r="G3447" s="72">
        <v>3</v>
      </c>
      <c r="H3447" s="72">
        <v>2</v>
      </c>
      <c r="I3447" s="72">
        <v>7</v>
      </c>
      <c r="J3447" s="72">
        <v>1</v>
      </c>
      <c r="K3447" s="72">
        <v>1</v>
      </c>
      <c r="L3447" s="72">
        <v>112</v>
      </c>
    </row>
    <row r="3448" spans="4:12" x14ac:dyDescent="0.25">
      <c r="D3448" s="66" t="s">
        <v>33786</v>
      </c>
      <c r="E3448" s="66" t="s">
        <v>8138</v>
      </c>
      <c r="F3448" s="72">
        <v>1</v>
      </c>
      <c r="G3448" s="72">
        <v>3</v>
      </c>
      <c r="H3448" s="72">
        <v>2</v>
      </c>
      <c r="I3448" s="72">
        <v>7</v>
      </c>
      <c r="J3448" s="72">
        <v>1</v>
      </c>
      <c r="K3448" s="72">
        <v>1</v>
      </c>
      <c r="L3448" s="72">
        <v>113</v>
      </c>
    </row>
    <row r="3449" spans="4:12" x14ac:dyDescent="0.25">
      <c r="D3449" s="66" t="s">
        <v>33787</v>
      </c>
      <c r="E3449" s="66" t="s">
        <v>8139</v>
      </c>
      <c r="F3449" s="72">
        <v>1</v>
      </c>
      <c r="G3449" s="72">
        <v>3</v>
      </c>
      <c r="H3449" s="72">
        <v>2</v>
      </c>
      <c r="I3449" s="72">
        <v>7</v>
      </c>
      <c r="J3449" s="72">
        <v>1</v>
      </c>
      <c r="K3449" s="72">
        <v>1</v>
      </c>
      <c r="L3449" s="72">
        <v>114</v>
      </c>
    </row>
    <row r="3450" spans="4:12" x14ac:dyDescent="0.25">
      <c r="D3450" s="66" t="s">
        <v>33788</v>
      </c>
      <c r="E3450" s="66" t="s">
        <v>8140</v>
      </c>
      <c r="F3450" s="72">
        <v>1</v>
      </c>
      <c r="G3450" s="72">
        <v>3</v>
      </c>
      <c r="H3450" s="72">
        <v>2</v>
      </c>
      <c r="I3450" s="72">
        <v>7</v>
      </c>
      <c r="J3450" s="72">
        <v>1</v>
      </c>
      <c r="K3450" s="72">
        <v>1</v>
      </c>
      <c r="L3450" s="72">
        <v>115</v>
      </c>
    </row>
    <row r="3451" spans="4:12" x14ac:dyDescent="0.25">
      <c r="D3451" s="66" t="s">
        <v>33789</v>
      </c>
      <c r="E3451" s="66" t="s">
        <v>8141</v>
      </c>
      <c r="F3451" s="72">
        <v>1</v>
      </c>
      <c r="G3451" s="72">
        <v>3</v>
      </c>
      <c r="H3451" s="72">
        <v>2</v>
      </c>
      <c r="I3451" s="72">
        <v>7</v>
      </c>
      <c r="J3451" s="72">
        <v>1</v>
      </c>
      <c r="K3451" s="72">
        <v>1</v>
      </c>
      <c r="L3451" s="72">
        <v>116</v>
      </c>
    </row>
    <row r="3452" spans="4:12" x14ac:dyDescent="0.25">
      <c r="D3452" s="66" t="s">
        <v>33790</v>
      </c>
      <c r="E3452" s="66" t="s">
        <v>8142</v>
      </c>
      <c r="F3452" s="72">
        <v>1</v>
      </c>
      <c r="G3452" s="72">
        <v>3</v>
      </c>
      <c r="H3452" s="72">
        <v>2</v>
      </c>
      <c r="I3452" s="72">
        <v>7</v>
      </c>
      <c r="J3452" s="72">
        <v>1</v>
      </c>
      <c r="K3452" s="72">
        <v>1</v>
      </c>
      <c r="L3452" s="72">
        <v>117</v>
      </c>
    </row>
    <row r="3453" spans="4:12" x14ac:dyDescent="0.25">
      <c r="D3453" s="66" t="s">
        <v>33791</v>
      </c>
      <c r="E3453" s="66" t="s">
        <v>8143</v>
      </c>
      <c r="F3453" s="72">
        <v>1</v>
      </c>
      <c r="G3453" s="72">
        <v>3</v>
      </c>
      <c r="H3453" s="72">
        <v>2</v>
      </c>
      <c r="I3453" s="72">
        <v>7</v>
      </c>
      <c r="J3453" s="72">
        <v>1</v>
      </c>
      <c r="K3453" s="72">
        <v>1</v>
      </c>
      <c r="L3453" s="72">
        <v>118</v>
      </c>
    </row>
    <row r="3454" spans="4:12" x14ac:dyDescent="0.25">
      <c r="D3454" s="66" t="s">
        <v>33792</v>
      </c>
      <c r="E3454" s="66" t="s">
        <v>8144</v>
      </c>
      <c r="F3454" s="72">
        <v>1</v>
      </c>
      <c r="G3454" s="72">
        <v>3</v>
      </c>
      <c r="H3454" s="72">
        <v>2</v>
      </c>
      <c r="I3454" s="72">
        <v>7</v>
      </c>
      <c r="J3454" s="72">
        <v>1</v>
      </c>
      <c r="K3454" s="72">
        <v>1</v>
      </c>
      <c r="L3454" s="72">
        <v>119</v>
      </c>
    </row>
    <row r="3455" spans="4:12" x14ac:dyDescent="0.25">
      <c r="D3455" s="66" t="s">
        <v>33793</v>
      </c>
      <c r="E3455" s="66" t="s">
        <v>8145</v>
      </c>
      <c r="F3455" s="72">
        <v>1</v>
      </c>
      <c r="G3455" s="72">
        <v>3</v>
      </c>
      <c r="H3455" s="72">
        <v>2</v>
      </c>
      <c r="I3455" s="72">
        <v>7</v>
      </c>
      <c r="J3455" s="72">
        <v>1</v>
      </c>
      <c r="K3455" s="72">
        <v>1</v>
      </c>
      <c r="L3455" s="72">
        <v>120</v>
      </c>
    </row>
    <row r="3456" spans="4:12" x14ac:dyDescent="0.25">
      <c r="D3456" s="66" t="s">
        <v>33794</v>
      </c>
      <c r="E3456" s="66" t="s">
        <v>8146</v>
      </c>
      <c r="F3456" s="72">
        <v>1</v>
      </c>
      <c r="G3456" s="72">
        <v>3</v>
      </c>
      <c r="H3456" s="72">
        <v>2</v>
      </c>
      <c r="I3456" s="72">
        <v>7</v>
      </c>
      <c r="J3456" s="72">
        <v>1</v>
      </c>
      <c r="K3456" s="72">
        <v>1</v>
      </c>
      <c r="L3456" s="72">
        <v>121</v>
      </c>
    </row>
    <row r="3457" spans="4:12" x14ac:dyDescent="0.25">
      <c r="D3457" s="66" t="s">
        <v>33795</v>
      </c>
      <c r="E3457" s="66" t="s">
        <v>8147</v>
      </c>
      <c r="F3457" s="72">
        <v>1</v>
      </c>
      <c r="G3457" s="72">
        <v>3</v>
      </c>
      <c r="H3457" s="72">
        <v>2</v>
      </c>
      <c r="I3457" s="72">
        <v>7</v>
      </c>
      <c r="J3457" s="72">
        <v>1</v>
      </c>
      <c r="K3457" s="72">
        <v>1</v>
      </c>
      <c r="L3457" s="72">
        <v>122</v>
      </c>
    </row>
    <row r="3458" spans="4:12" x14ac:dyDescent="0.25">
      <c r="D3458" s="66" t="s">
        <v>33796</v>
      </c>
      <c r="E3458" s="66" t="s">
        <v>8148</v>
      </c>
      <c r="F3458" s="72">
        <v>1</v>
      </c>
      <c r="G3458" s="72">
        <v>3</v>
      </c>
      <c r="H3458" s="72">
        <v>2</v>
      </c>
      <c r="I3458" s="72">
        <v>7</v>
      </c>
      <c r="J3458" s="72">
        <v>1</v>
      </c>
      <c r="K3458" s="72">
        <v>1</v>
      </c>
      <c r="L3458" s="72">
        <v>123</v>
      </c>
    </row>
    <row r="3459" spans="4:12" x14ac:dyDescent="0.25">
      <c r="D3459" s="66" t="s">
        <v>33797</v>
      </c>
      <c r="E3459" s="66" t="s">
        <v>8149</v>
      </c>
      <c r="F3459" s="72">
        <v>1</v>
      </c>
      <c r="G3459" s="72">
        <v>3</v>
      </c>
      <c r="H3459" s="72">
        <v>2</v>
      </c>
      <c r="I3459" s="72">
        <v>7</v>
      </c>
      <c r="J3459" s="72">
        <v>1</v>
      </c>
      <c r="K3459" s="72">
        <v>1</v>
      </c>
      <c r="L3459" s="72">
        <v>124</v>
      </c>
    </row>
    <row r="3460" spans="4:12" x14ac:dyDescent="0.25">
      <c r="D3460" s="66" t="s">
        <v>33798</v>
      </c>
      <c r="E3460" s="66" t="s">
        <v>8150</v>
      </c>
      <c r="F3460" s="72">
        <v>1</v>
      </c>
      <c r="G3460" s="72">
        <v>3</v>
      </c>
      <c r="H3460" s="72">
        <v>2</v>
      </c>
      <c r="I3460" s="72">
        <v>7</v>
      </c>
      <c r="J3460" s="72">
        <v>1</v>
      </c>
      <c r="K3460" s="72">
        <v>1</v>
      </c>
      <c r="L3460" s="72">
        <v>125</v>
      </c>
    </row>
    <row r="3461" spans="4:12" x14ac:dyDescent="0.25">
      <c r="D3461" s="66" t="s">
        <v>33799</v>
      </c>
      <c r="E3461" s="66" t="s">
        <v>8151</v>
      </c>
      <c r="F3461" s="72">
        <v>1</v>
      </c>
      <c r="G3461" s="72">
        <v>3</v>
      </c>
      <c r="H3461" s="72">
        <v>2</v>
      </c>
      <c r="I3461" s="72">
        <v>7</v>
      </c>
      <c r="J3461" s="72">
        <v>1</v>
      </c>
      <c r="K3461" s="72">
        <v>1</v>
      </c>
      <c r="L3461" s="72">
        <v>126</v>
      </c>
    </row>
    <row r="3462" spans="4:12" x14ac:dyDescent="0.25">
      <c r="D3462" s="66" t="s">
        <v>33800</v>
      </c>
      <c r="E3462" s="66" t="s">
        <v>8152</v>
      </c>
      <c r="F3462" s="72">
        <v>1</v>
      </c>
      <c r="G3462" s="72">
        <v>3</v>
      </c>
      <c r="H3462" s="72">
        <v>2</v>
      </c>
      <c r="I3462" s="72">
        <v>7</v>
      </c>
      <c r="J3462" s="72">
        <v>1</v>
      </c>
      <c r="K3462" s="72">
        <v>1</v>
      </c>
      <c r="L3462" s="72">
        <v>127</v>
      </c>
    </row>
    <row r="3463" spans="4:12" x14ac:dyDescent="0.25">
      <c r="D3463" s="66" t="s">
        <v>33801</v>
      </c>
      <c r="E3463" s="66" t="s">
        <v>8153</v>
      </c>
      <c r="F3463" s="72">
        <v>1</v>
      </c>
      <c r="G3463" s="72">
        <v>3</v>
      </c>
      <c r="H3463" s="72">
        <v>2</v>
      </c>
      <c r="I3463" s="72">
        <v>7</v>
      </c>
      <c r="J3463" s="72">
        <v>1</v>
      </c>
      <c r="K3463" s="72">
        <v>1</v>
      </c>
      <c r="L3463" s="72">
        <v>128</v>
      </c>
    </row>
    <row r="3464" spans="4:12" x14ac:dyDescent="0.25">
      <c r="D3464" s="66" t="s">
        <v>33802</v>
      </c>
      <c r="E3464" s="66" t="s">
        <v>8154</v>
      </c>
      <c r="F3464" s="72">
        <v>1</v>
      </c>
      <c r="G3464" s="72">
        <v>3</v>
      </c>
      <c r="H3464" s="72">
        <v>2</v>
      </c>
      <c r="I3464" s="72">
        <v>7</v>
      </c>
      <c r="J3464" s="72">
        <v>1</v>
      </c>
      <c r="K3464" s="72">
        <v>1</v>
      </c>
      <c r="L3464" s="72">
        <v>129</v>
      </c>
    </row>
    <row r="3465" spans="4:12" x14ac:dyDescent="0.25">
      <c r="D3465" s="66" t="s">
        <v>33803</v>
      </c>
      <c r="E3465" s="66" t="s">
        <v>8155</v>
      </c>
      <c r="F3465" s="72">
        <v>1</v>
      </c>
      <c r="G3465" s="72">
        <v>3</v>
      </c>
      <c r="H3465" s="72">
        <v>2</v>
      </c>
      <c r="I3465" s="72">
        <v>7</v>
      </c>
      <c r="J3465" s="72">
        <v>1</v>
      </c>
      <c r="K3465" s="72">
        <v>1</v>
      </c>
      <c r="L3465" s="72">
        <v>130</v>
      </c>
    </row>
    <row r="3466" spans="4:12" x14ac:dyDescent="0.25">
      <c r="D3466" s="66" t="s">
        <v>33804</v>
      </c>
      <c r="E3466" s="66" t="s">
        <v>8156</v>
      </c>
      <c r="F3466" s="72">
        <v>1</v>
      </c>
      <c r="G3466" s="72">
        <v>3</v>
      </c>
      <c r="H3466" s="72">
        <v>2</v>
      </c>
      <c r="I3466" s="72">
        <v>7</v>
      </c>
      <c r="J3466" s="72">
        <v>1</v>
      </c>
      <c r="K3466" s="72">
        <v>1</v>
      </c>
      <c r="L3466" s="72">
        <v>131</v>
      </c>
    </row>
    <row r="3467" spans="4:12" x14ac:dyDescent="0.25">
      <c r="D3467" s="66" t="s">
        <v>33805</v>
      </c>
      <c r="E3467" s="66" t="s">
        <v>8157</v>
      </c>
      <c r="F3467" s="72">
        <v>1</v>
      </c>
      <c r="G3467" s="72">
        <v>3</v>
      </c>
      <c r="H3467" s="72">
        <v>2</v>
      </c>
      <c r="I3467" s="72">
        <v>7</v>
      </c>
      <c r="J3467" s="72">
        <v>1</v>
      </c>
      <c r="K3467" s="72">
        <v>1</v>
      </c>
      <c r="L3467" s="72">
        <v>132</v>
      </c>
    </row>
    <row r="3468" spans="4:12" x14ac:dyDescent="0.25">
      <c r="D3468" s="66" t="s">
        <v>33806</v>
      </c>
      <c r="E3468" s="66" t="s">
        <v>1005</v>
      </c>
      <c r="F3468" s="72">
        <v>1</v>
      </c>
      <c r="G3468" s="72">
        <v>3</v>
      </c>
      <c r="H3468" s="72">
        <v>2</v>
      </c>
      <c r="I3468" s="72">
        <v>7</v>
      </c>
      <c r="J3468" s="72">
        <v>1</v>
      </c>
      <c r="K3468" s="72">
        <v>1</v>
      </c>
      <c r="L3468" s="72">
        <v>133</v>
      </c>
    </row>
    <row r="3469" spans="4:12" x14ac:dyDescent="0.25">
      <c r="D3469" s="66" t="s">
        <v>33807</v>
      </c>
      <c r="E3469" s="66" t="s">
        <v>8158</v>
      </c>
      <c r="F3469" s="72">
        <v>1</v>
      </c>
      <c r="G3469" s="72">
        <v>3</v>
      </c>
      <c r="H3469" s="72">
        <v>2</v>
      </c>
      <c r="I3469" s="72">
        <v>7</v>
      </c>
      <c r="J3469" s="72">
        <v>1</v>
      </c>
      <c r="K3469" s="72">
        <v>1</v>
      </c>
      <c r="L3469" s="72">
        <v>134</v>
      </c>
    </row>
    <row r="3470" spans="4:12" x14ac:dyDescent="0.25">
      <c r="D3470" s="66" t="s">
        <v>33808</v>
      </c>
      <c r="E3470" s="66" t="s">
        <v>1069</v>
      </c>
      <c r="F3470" s="72">
        <v>1</v>
      </c>
      <c r="G3470" s="72">
        <v>3</v>
      </c>
      <c r="H3470" s="72">
        <v>2</v>
      </c>
      <c r="I3470" s="72">
        <v>7</v>
      </c>
      <c r="J3470" s="72">
        <v>1</v>
      </c>
      <c r="K3470" s="72">
        <v>1</v>
      </c>
      <c r="L3470" s="72">
        <v>135</v>
      </c>
    </row>
    <row r="3471" spans="4:12" x14ac:dyDescent="0.25">
      <c r="D3471" s="66" t="s">
        <v>33809</v>
      </c>
      <c r="E3471" s="66" t="s">
        <v>8159</v>
      </c>
      <c r="F3471" s="72">
        <v>1</v>
      </c>
      <c r="G3471" s="72">
        <v>3</v>
      </c>
      <c r="H3471" s="72">
        <v>2</v>
      </c>
      <c r="I3471" s="72">
        <v>7</v>
      </c>
      <c r="J3471" s="72">
        <v>1</v>
      </c>
      <c r="K3471" s="72">
        <v>1</v>
      </c>
      <c r="L3471" s="72">
        <v>136</v>
      </c>
    </row>
    <row r="3472" spans="4:12" x14ac:dyDescent="0.25">
      <c r="D3472" s="66" t="s">
        <v>33810</v>
      </c>
      <c r="E3472" s="66" t="s">
        <v>8160</v>
      </c>
      <c r="F3472" s="72">
        <v>1</v>
      </c>
      <c r="G3472" s="72">
        <v>3</v>
      </c>
      <c r="H3472" s="72">
        <v>2</v>
      </c>
      <c r="I3472" s="72">
        <v>7</v>
      </c>
      <c r="J3472" s="72">
        <v>1</v>
      </c>
      <c r="K3472" s="72">
        <v>1</v>
      </c>
      <c r="L3472" s="72">
        <v>137</v>
      </c>
    </row>
    <row r="3473" spans="4:12" x14ac:dyDescent="0.25">
      <c r="D3473" s="66" t="s">
        <v>33811</v>
      </c>
      <c r="E3473" s="66" t="s">
        <v>8161</v>
      </c>
      <c r="F3473" s="72">
        <v>1</v>
      </c>
      <c r="G3473" s="72">
        <v>3</v>
      </c>
      <c r="H3473" s="72">
        <v>2</v>
      </c>
      <c r="I3473" s="72">
        <v>7</v>
      </c>
      <c r="J3473" s="72">
        <v>1</v>
      </c>
      <c r="K3473" s="72">
        <v>1</v>
      </c>
      <c r="L3473" s="72">
        <v>138</v>
      </c>
    </row>
    <row r="3474" spans="4:12" x14ac:dyDescent="0.25">
      <c r="D3474" s="66" t="s">
        <v>33812</v>
      </c>
      <c r="E3474" s="66" t="s">
        <v>8162</v>
      </c>
      <c r="F3474" s="72">
        <v>1</v>
      </c>
      <c r="G3474" s="72">
        <v>3</v>
      </c>
      <c r="H3474" s="72">
        <v>2</v>
      </c>
      <c r="I3474" s="72">
        <v>7</v>
      </c>
      <c r="J3474" s="72">
        <v>1</v>
      </c>
      <c r="K3474" s="72">
        <v>1</v>
      </c>
      <c r="L3474" s="72">
        <v>139</v>
      </c>
    </row>
    <row r="3475" spans="4:12" x14ac:dyDescent="0.25">
      <c r="D3475" s="66" t="s">
        <v>33813</v>
      </c>
      <c r="E3475" s="66" t="s">
        <v>8163</v>
      </c>
      <c r="F3475" s="72">
        <v>1</v>
      </c>
      <c r="G3475" s="72">
        <v>3</v>
      </c>
      <c r="H3475" s="72">
        <v>2</v>
      </c>
      <c r="I3475" s="72">
        <v>7</v>
      </c>
      <c r="J3475" s="72">
        <v>1</v>
      </c>
      <c r="K3475" s="72">
        <v>1</v>
      </c>
      <c r="L3475" s="72">
        <v>140</v>
      </c>
    </row>
    <row r="3476" spans="4:12" x14ac:dyDescent="0.25">
      <c r="D3476" s="66" t="s">
        <v>33814</v>
      </c>
      <c r="E3476" s="66" t="s">
        <v>8164</v>
      </c>
      <c r="F3476" s="72">
        <v>1</v>
      </c>
      <c r="G3476" s="72">
        <v>3</v>
      </c>
      <c r="H3476" s="72">
        <v>2</v>
      </c>
      <c r="I3476" s="72">
        <v>7</v>
      </c>
      <c r="J3476" s="72">
        <v>1</v>
      </c>
      <c r="K3476" s="72">
        <v>1</v>
      </c>
      <c r="L3476" s="72">
        <v>141</v>
      </c>
    </row>
    <row r="3477" spans="4:12" x14ac:dyDescent="0.25">
      <c r="D3477" s="66" t="s">
        <v>33815</v>
      </c>
      <c r="E3477" s="66" t="s">
        <v>8165</v>
      </c>
      <c r="F3477" s="72">
        <v>1</v>
      </c>
      <c r="G3477" s="72">
        <v>3</v>
      </c>
      <c r="H3477" s="72">
        <v>2</v>
      </c>
      <c r="I3477" s="72">
        <v>7</v>
      </c>
      <c r="J3477" s="72">
        <v>1</v>
      </c>
      <c r="K3477" s="72">
        <v>1</v>
      </c>
      <c r="L3477" s="72">
        <v>142</v>
      </c>
    </row>
    <row r="3478" spans="4:12" x14ac:dyDescent="0.25">
      <c r="D3478" s="66" t="s">
        <v>33816</v>
      </c>
      <c r="E3478" s="66" t="s">
        <v>8166</v>
      </c>
      <c r="F3478" s="72">
        <v>1</v>
      </c>
      <c r="G3478" s="72">
        <v>3</v>
      </c>
      <c r="H3478" s="72">
        <v>2</v>
      </c>
      <c r="I3478" s="72">
        <v>7</v>
      </c>
      <c r="J3478" s="72">
        <v>1</v>
      </c>
      <c r="K3478" s="72">
        <v>1</v>
      </c>
      <c r="L3478" s="72">
        <v>143</v>
      </c>
    </row>
    <row r="3479" spans="4:12" x14ac:dyDescent="0.25">
      <c r="D3479" s="66" t="s">
        <v>33817</v>
      </c>
      <c r="E3479" s="66" t="s">
        <v>1037</v>
      </c>
      <c r="F3479" s="72">
        <v>1</v>
      </c>
      <c r="G3479" s="72">
        <v>3</v>
      </c>
      <c r="H3479" s="72">
        <v>2</v>
      </c>
      <c r="I3479" s="72">
        <v>7</v>
      </c>
      <c r="J3479" s="72">
        <v>1</v>
      </c>
      <c r="K3479" s="72">
        <v>1</v>
      </c>
      <c r="L3479" s="72">
        <v>144</v>
      </c>
    </row>
    <row r="3480" spans="4:12" x14ac:dyDescent="0.25">
      <c r="D3480" s="66" t="s">
        <v>33818</v>
      </c>
      <c r="E3480" s="66" t="s">
        <v>8167</v>
      </c>
      <c r="F3480" s="72">
        <v>1</v>
      </c>
      <c r="G3480" s="72">
        <v>3</v>
      </c>
      <c r="H3480" s="72">
        <v>2</v>
      </c>
      <c r="I3480" s="72">
        <v>7</v>
      </c>
      <c r="J3480" s="72">
        <v>1</v>
      </c>
      <c r="K3480" s="72">
        <v>1</v>
      </c>
      <c r="L3480" s="72">
        <v>145</v>
      </c>
    </row>
    <row r="3481" spans="4:12" x14ac:dyDescent="0.25">
      <c r="D3481" s="66" t="s">
        <v>33819</v>
      </c>
      <c r="E3481" s="66" t="s">
        <v>8168</v>
      </c>
      <c r="F3481" s="72">
        <v>1</v>
      </c>
      <c r="G3481" s="72">
        <v>3</v>
      </c>
      <c r="H3481" s="72">
        <v>2</v>
      </c>
      <c r="I3481" s="72">
        <v>7</v>
      </c>
      <c r="J3481" s="72">
        <v>1</v>
      </c>
      <c r="K3481" s="72">
        <v>1</v>
      </c>
      <c r="L3481" s="72">
        <v>146</v>
      </c>
    </row>
    <row r="3482" spans="4:12" x14ac:dyDescent="0.25">
      <c r="D3482" s="66" t="s">
        <v>33820</v>
      </c>
      <c r="E3482" s="66" t="s">
        <v>8169</v>
      </c>
      <c r="F3482" s="72">
        <v>1</v>
      </c>
      <c r="G3482" s="72">
        <v>3</v>
      </c>
      <c r="H3482" s="72">
        <v>2</v>
      </c>
      <c r="I3482" s="72">
        <v>7</v>
      </c>
      <c r="J3482" s="72">
        <v>1</v>
      </c>
      <c r="K3482" s="72">
        <v>1</v>
      </c>
      <c r="L3482" s="72">
        <v>147</v>
      </c>
    </row>
    <row r="3483" spans="4:12" x14ac:dyDescent="0.25">
      <c r="D3483" s="66" t="s">
        <v>33821</v>
      </c>
      <c r="E3483" s="66" t="s">
        <v>8170</v>
      </c>
      <c r="F3483" s="72">
        <v>1</v>
      </c>
      <c r="G3483" s="72">
        <v>3</v>
      </c>
      <c r="H3483" s="72">
        <v>2</v>
      </c>
      <c r="I3483" s="72">
        <v>7</v>
      </c>
      <c r="J3483" s="72">
        <v>1</v>
      </c>
      <c r="K3483" s="72">
        <v>1</v>
      </c>
      <c r="L3483" s="72">
        <v>148</v>
      </c>
    </row>
    <row r="3484" spans="4:12" x14ac:dyDescent="0.25">
      <c r="D3484" s="66" t="s">
        <v>33822</v>
      </c>
      <c r="E3484" s="66" t="s">
        <v>8171</v>
      </c>
      <c r="F3484" s="72">
        <v>1</v>
      </c>
      <c r="G3484" s="72">
        <v>3</v>
      </c>
      <c r="H3484" s="72">
        <v>2</v>
      </c>
      <c r="I3484" s="72">
        <v>7</v>
      </c>
      <c r="J3484" s="72">
        <v>1</v>
      </c>
      <c r="K3484" s="72">
        <v>1</v>
      </c>
      <c r="L3484" s="72">
        <v>149</v>
      </c>
    </row>
    <row r="3485" spans="4:12" x14ac:dyDescent="0.25">
      <c r="D3485" s="66" t="s">
        <v>33823</v>
      </c>
      <c r="E3485" s="66" t="s">
        <v>8172</v>
      </c>
      <c r="F3485" s="72">
        <v>1</v>
      </c>
      <c r="G3485" s="72">
        <v>3</v>
      </c>
      <c r="H3485" s="72">
        <v>2</v>
      </c>
      <c r="I3485" s="72">
        <v>7</v>
      </c>
      <c r="J3485" s="72">
        <v>1</v>
      </c>
      <c r="K3485" s="72">
        <v>1</v>
      </c>
      <c r="L3485" s="72">
        <v>150</v>
      </c>
    </row>
    <row r="3486" spans="4:12" x14ac:dyDescent="0.25">
      <c r="D3486" s="66" t="s">
        <v>33824</v>
      </c>
      <c r="E3486" s="66" t="s">
        <v>8173</v>
      </c>
      <c r="F3486" s="72">
        <v>1</v>
      </c>
      <c r="G3486" s="72">
        <v>3</v>
      </c>
      <c r="H3486" s="72">
        <v>2</v>
      </c>
      <c r="I3486" s="72">
        <v>7</v>
      </c>
      <c r="J3486" s="72">
        <v>1</v>
      </c>
      <c r="K3486" s="72">
        <v>1</v>
      </c>
      <c r="L3486" s="72">
        <v>151</v>
      </c>
    </row>
    <row r="3487" spans="4:12" x14ac:dyDescent="0.25">
      <c r="D3487" s="66" t="s">
        <v>33825</v>
      </c>
      <c r="E3487" s="66" t="s">
        <v>8174</v>
      </c>
      <c r="F3487" s="72">
        <v>1</v>
      </c>
      <c r="G3487" s="72">
        <v>3</v>
      </c>
      <c r="H3487" s="72">
        <v>2</v>
      </c>
      <c r="I3487" s="72">
        <v>7</v>
      </c>
      <c r="J3487" s="72">
        <v>1</v>
      </c>
      <c r="K3487" s="72">
        <v>1</v>
      </c>
      <c r="L3487" s="72">
        <v>152</v>
      </c>
    </row>
    <row r="3488" spans="4:12" x14ac:dyDescent="0.25">
      <c r="D3488" s="66" t="s">
        <v>33826</v>
      </c>
      <c r="E3488" s="66" t="s">
        <v>8175</v>
      </c>
      <c r="F3488" s="72">
        <v>1</v>
      </c>
      <c r="G3488" s="72">
        <v>3</v>
      </c>
      <c r="H3488" s="72">
        <v>2</v>
      </c>
      <c r="I3488" s="72">
        <v>7</v>
      </c>
      <c r="J3488" s="72">
        <v>1</v>
      </c>
      <c r="K3488" s="72">
        <v>1</v>
      </c>
      <c r="L3488" s="72">
        <v>153</v>
      </c>
    </row>
    <row r="3489" spans="4:12" x14ac:dyDescent="0.25">
      <c r="D3489" s="66" t="s">
        <v>33827</v>
      </c>
      <c r="E3489" s="66" t="s">
        <v>8176</v>
      </c>
      <c r="F3489" s="72">
        <v>1</v>
      </c>
      <c r="G3489" s="72">
        <v>3</v>
      </c>
      <c r="H3489" s="72">
        <v>2</v>
      </c>
      <c r="I3489" s="72">
        <v>7</v>
      </c>
      <c r="J3489" s="72">
        <v>1</v>
      </c>
      <c r="K3489" s="72">
        <v>1</v>
      </c>
      <c r="L3489" s="72">
        <v>154</v>
      </c>
    </row>
    <row r="3490" spans="4:12" x14ac:dyDescent="0.25">
      <c r="D3490" s="66" t="s">
        <v>33828</v>
      </c>
      <c r="E3490" s="66" t="s">
        <v>8177</v>
      </c>
      <c r="F3490" s="72">
        <v>1</v>
      </c>
      <c r="G3490" s="72">
        <v>3</v>
      </c>
      <c r="H3490" s="72">
        <v>2</v>
      </c>
      <c r="I3490" s="72">
        <v>7</v>
      </c>
      <c r="J3490" s="72">
        <v>1</v>
      </c>
      <c r="K3490" s="72">
        <v>1</v>
      </c>
      <c r="L3490" s="72">
        <v>155</v>
      </c>
    </row>
    <row r="3491" spans="4:12" x14ac:dyDescent="0.25">
      <c r="D3491" s="66" t="s">
        <v>33829</v>
      </c>
      <c r="E3491" s="66" t="s">
        <v>8178</v>
      </c>
      <c r="F3491" s="72">
        <v>1</v>
      </c>
      <c r="G3491" s="72">
        <v>3</v>
      </c>
      <c r="H3491" s="72">
        <v>2</v>
      </c>
      <c r="I3491" s="72">
        <v>7</v>
      </c>
      <c r="J3491" s="72">
        <v>1</v>
      </c>
      <c r="K3491" s="72">
        <v>1</v>
      </c>
      <c r="L3491" s="72">
        <v>156</v>
      </c>
    </row>
    <row r="3492" spans="4:12" x14ac:dyDescent="0.25">
      <c r="D3492" s="66" t="s">
        <v>33830</v>
      </c>
      <c r="E3492" s="66" t="s">
        <v>8179</v>
      </c>
      <c r="F3492" s="72">
        <v>1</v>
      </c>
      <c r="G3492" s="72">
        <v>3</v>
      </c>
      <c r="H3492" s="72">
        <v>2</v>
      </c>
      <c r="I3492" s="72">
        <v>7</v>
      </c>
      <c r="J3492" s="72">
        <v>1</v>
      </c>
      <c r="K3492" s="72">
        <v>1</v>
      </c>
      <c r="L3492" s="72">
        <v>157</v>
      </c>
    </row>
    <row r="3493" spans="4:12" x14ac:dyDescent="0.25">
      <c r="D3493" s="66" t="s">
        <v>33831</v>
      </c>
      <c r="E3493" s="66" t="s">
        <v>8180</v>
      </c>
      <c r="F3493" s="72">
        <v>1</v>
      </c>
      <c r="G3493" s="72">
        <v>3</v>
      </c>
      <c r="H3493" s="72">
        <v>2</v>
      </c>
      <c r="I3493" s="72">
        <v>7</v>
      </c>
      <c r="J3493" s="72">
        <v>1</v>
      </c>
      <c r="K3493" s="72">
        <v>1</v>
      </c>
      <c r="L3493" s="72">
        <v>158</v>
      </c>
    </row>
    <row r="3494" spans="4:12" x14ac:dyDescent="0.25">
      <c r="D3494" s="66" t="s">
        <v>33832</v>
      </c>
      <c r="E3494" s="66" t="s">
        <v>8181</v>
      </c>
      <c r="F3494" s="72">
        <v>1</v>
      </c>
      <c r="G3494" s="72">
        <v>3</v>
      </c>
      <c r="H3494" s="72">
        <v>2</v>
      </c>
      <c r="I3494" s="72">
        <v>7</v>
      </c>
      <c r="J3494" s="72">
        <v>1</v>
      </c>
      <c r="K3494" s="72">
        <v>1</v>
      </c>
      <c r="L3494" s="72">
        <v>159</v>
      </c>
    </row>
    <row r="3495" spans="4:12" x14ac:dyDescent="0.25">
      <c r="D3495" s="66" t="s">
        <v>33833</v>
      </c>
      <c r="E3495" s="66" t="s">
        <v>8182</v>
      </c>
      <c r="F3495" s="72">
        <v>1</v>
      </c>
      <c r="G3495" s="72">
        <v>3</v>
      </c>
      <c r="H3495" s="72">
        <v>2</v>
      </c>
      <c r="I3495" s="72">
        <v>7</v>
      </c>
      <c r="J3495" s="72">
        <v>1</v>
      </c>
      <c r="K3495" s="72">
        <v>1</v>
      </c>
      <c r="L3495" s="72">
        <v>160</v>
      </c>
    </row>
    <row r="3496" spans="4:12" x14ac:dyDescent="0.25">
      <c r="D3496" s="66" t="s">
        <v>33834</v>
      </c>
      <c r="E3496" s="66" t="s">
        <v>988</v>
      </c>
      <c r="F3496" s="72">
        <v>1</v>
      </c>
      <c r="G3496" s="72">
        <v>3</v>
      </c>
      <c r="H3496" s="72">
        <v>2</v>
      </c>
      <c r="I3496" s="72">
        <v>7</v>
      </c>
      <c r="J3496" s="72">
        <v>1</v>
      </c>
      <c r="K3496" s="72">
        <v>1</v>
      </c>
      <c r="L3496" s="72">
        <v>161</v>
      </c>
    </row>
    <row r="3497" spans="4:12" x14ac:dyDescent="0.25">
      <c r="D3497" s="66" t="s">
        <v>33835</v>
      </c>
      <c r="E3497" s="66" t="s">
        <v>8183</v>
      </c>
      <c r="F3497" s="72">
        <v>1</v>
      </c>
      <c r="G3497" s="72">
        <v>3</v>
      </c>
      <c r="H3497" s="72">
        <v>2</v>
      </c>
      <c r="I3497" s="72">
        <v>7</v>
      </c>
      <c r="J3497" s="72">
        <v>1</v>
      </c>
      <c r="K3497" s="72">
        <v>1</v>
      </c>
      <c r="L3497" s="72">
        <v>162</v>
      </c>
    </row>
    <row r="3498" spans="4:12" x14ac:dyDescent="0.25">
      <c r="D3498" s="66" t="s">
        <v>33836</v>
      </c>
      <c r="E3498" s="66" t="s">
        <v>8184</v>
      </c>
      <c r="F3498" s="72">
        <v>1</v>
      </c>
      <c r="G3498" s="72">
        <v>3</v>
      </c>
      <c r="H3498" s="72">
        <v>2</v>
      </c>
      <c r="I3498" s="72">
        <v>7</v>
      </c>
      <c r="J3498" s="72">
        <v>1</v>
      </c>
      <c r="K3498" s="72">
        <v>1</v>
      </c>
      <c r="L3498" s="72">
        <v>163</v>
      </c>
    </row>
    <row r="3499" spans="4:12" x14ac:dyDescent="0.25">
      <c r="D3499" s="66" t="s">
        <v>33837</v>
      </c>
      <c r="E3499" s="66" t="s">
        <v>8185</v>
      </c>
      <c r="F3499" s="72">
        <v>1</v>
      </c>
      <c r="G3499" s="72">
        <v>3</v>
      </c>
      <c r="H3499" s="72">
        <v>2</v>
      </c>
      <c r="I3499" s="72">
        <v>7</v>
      </c>
      <c r="J3499" s="72">
        <v>1</v>
      </c>
      <c r="K3499" s="72">
        <v>1</v>
      </c>
      <c r="L3499" s="72">
        <v>164</v>
      </c>
    </row>
    <row r="3500" spans="4:12" x14ac:dyDescent="0.25">
      <c r="D3500" s="66" t="s">
        <v>33838</v>
      </c>
      <c r="E3500" s="66" t="s">
        <v>8186</v>
      </c>
      <c r="F3500" s="72">
        <v>1</v>
      </c>
      <c r="G3500" s="72">
        <v>3</v>
      </c>
      <c r="H3500" s="72">
        <v>2</v>
      </c>
      <c r="I3500" s="72">
        <v>7</v>
      </c>
      <c r="J3500" s="72">
        <v>1</v>
      </c>
      <c r="K3500" s="72">
        <v>1</v>
      </c>
      <c r="L3500" s="72">
        <v>165</v>
      </c>
    </row>
    <row r="3501" spans="4:12" x14ac:dyDescent="0.25">
      <c r="D3501" s="66" t="s">
        <v>33839</v>
      </c>
      <c r="E3501" s="66" t="s">
        <v>8187</v>
      </c>
      <c r="F3501" s="72">
        <v>1</v>
      </c>
      <c r="G3501" s="72">
        <v>3</v>
      </c>
      <c r="H3501" s="72">
        <v>2</v>
      </c>
      <c r="I3501" s="72">
        <v>7</v>
      </c>
      <c r="J3501" s="72">
        <v>1</v>
      </c>
      <c r="K3501" s="72">
        <v>1</v>
      </c>
      <c r="L3501" s="72">
        <v>166</v>
      </c>
    </row>
    <row r="3502" spans="4:12" x14ac:dyDescent="0.25">
      <c r="D3502" s="66" t="s">
        <v>33840</v>
      </c>
      <c r="E3502" s="66" t="s">
        <v>8188</v>
      </c>
      <c r="F3502" s="72">
        <v>1</v>
      </c>
      <c r="G3502" s="72">
        <v>3</v>
      </c>
      <c r="H3502" s="72">
        <v>2</v>
      </c>
      <c r="I3502" s="72">
        <v>7</v>
      </c>
      <c r="J3502" s="72">
        <v>1</v>
      </c>
      <c r="K3502" s="72">
        <v>1</v>
      </c>
      <c r="L3502" s="72">
        <v>167</v>
      </c>
    </row>
    <row r="3503" spans="4:12" x14ac:dyDescent="0.25">
      <c r="D3503" s="66" t="s">
        <v>33841</v>
      </c>
      <c r="E3503" s="66" t="s">
        <v>8189</v>
      </c>
      <c r="F3503" s="72">
        <v>1</v>
      </c>
      <c r="G3503" s="72">
        <v>3</v>
      </c>
      <c r="H3503" s="72">
        <v>2</v>
      </c>
      <c r="I3503" s="72">
        <v>7</v>
      </c>
      <c r="J3503" s="72">
        <v>1</v>
      </c>
      <c r="K3503" s="72">
        <v>1</v>
      </c>
      <c r="L3503" s="72">
        <v>168</v>
      </c>
    </row>
    <row r="3504" spans="4:12" x14ac:dyDescent="0.25">
      <c r="D3504" s="66" t="s">
        <v>33842</v>
      </c>
      <c r="E3504" s="66" t="s">
        <v>8190</v>
      </c>
      <c r="F3504" s="72">
        <v>1</v>
      </c>
      <c r="G3504" s="72">
        <v>3</v>
      </c>
      <c r="H3504" s="72">
        <v>2</v>
      </c>
      <c r="I3504" s="72">
        <v>7</v>
      </c>
      <c r="J3504" s="72">
        <v>1</v>
      </c>
      <c r="K3504" s="72">
        <v>1</v>
      </c>
      <c r="L3504" s="72">
        <v>169</v>
      </c>
    </row>
    <row r="3505" spans="4:12" x14ac:dyDescent="0.25">
      <c r="D3505" s="66" t="s">
        <v>33843</v>
      </c>
      <c r="E3505" s="66" t="s">
        <v>989</v>
      </c>
      <c r="F3505" s="72">
        <v>1</v>
      </c>
      <c r="G3505" s="72">
        <v>3</v>
      </c>
      <c r="H3505" s="72">
        <v>2</v>
      </c>
      <c r="I3505" s="72">
        <v>7</v>
      </c>
      <c r="J3505" s="72">
        <v>1</v>
      </c>
      <c r="K3505" s="72">
        <v>2</v>
      </c>
      <c r="L3505" s="72">
        <v>1</v>
      </c>
    </row>
    <row r="3506" spans="4:12" x14ac:dyDescent="0.25">
      <c r="D3506" s="66" t="s">
        <v>33844</v>
      </c>
      <c r="E3506" s="66" t="s">
        <v>990</v>
      </c>
      <c r="F3506" s="72">
        <v>1</v>
      </c>
      <c r="G3506" s="72">
        <v>3</v>
      </c>
      <c r="H3506" s="72">
        <v>2</v>
      </c>
      <c r="I3506" s="72">
        <v>7</v>
      </c>
      <c r="J3506" s="72">
        <v>1</v>
      </c>
      <c r="K3506" s="72">
        <v>2</v>
      </c>
      <c r="L3506" s="72">
        <v>2</v>
      </c>
    </row>
    <row r="3507" spans="4:12" x14ac:dyDescent="0.25">
      <c r="D3507" s="66" t="s">
        <v>33845</v>
      </c>
      <c r="E3507" s="66" t="s">
        <v>8191</v>
      </c>
      <c r="F3507" s="72">
        <v>1</v>
      </c>
      <c r="G3507" s="72">
        <v>3</v>
      </c>
      <c r="H3507" s="72">
        <v>2</v>
      </c>
      <c r="I3507" s="72">
        <v>7</v>
      </c>
      <c r="J3507" s="72">
        <v>1</v>
      </c>
      <c r="K3507" s="72">
        <v>2</v>
      </c>
      <c r="L3507" s="72">
        <v>3</v>
      </c>
    </row>
    <row r="3508" spans="4:12" x14ac:dyDescent="0.25">
      <c r="D3508" s="66" t="s">
        <v>33846</v>
      </c>
      <c r="E3508" s="66" t="s">
        <v>8192</v>
      </c>
      <c r="F3508" s="72">
        <v>1</v>
      </c>
      <c r="G3508" s="72">
        <v>3</v>
      </c>
      <c r="H3508" s="72">
        <v>2</v>
      </c>
      <c r="I3508" s="72">
        <v>7</v>
      </c>
      <c r="J3508" s="72">
        <v>1</v>
      </c>
      <c r="K3508" s="72">
        <v>2</v>
      </c>
      <c r="L3508" s="72">
        <v>4</v>
      </c>
    </row>
    <row r="3509" spans="4:12" x14ac:dyDescent="0.25">
      <c r="D3509" s="66" t="s">
        <v>33847</v>
      </c>
      <c r="E3509" s="66" t="s">
        <v>8193</v>
      </c>
      <c r="F3509" s="72">
        <v>1</v>
      </c>
      <c r="G3509" s="72">
        <v>3</v>
      </c>
      <c r="H3509" s="72">
        <v>2</v>
      </c>
      <c r="I3509" s="72">
        <v>7</v>
      </c>
      <c r="J3509" s="72">
        <v>1</v>
      </c>
      <c r="K3509" s="72">
        <v>2</v>
      </c>
      <c r="L3509" s="72">
        <v>5</v>
      </c>
    </row>
    <row r="3510" spans="4:12" x14ac:dyDescent="0.25">
      <c r="D3510" s="66" t="s">
        <v>33848</v>
      </c>
      <c r="E3510" s="66" t="s">
        <v>991</v>
      </c>
      <c r="F3510" s="72">
        <v>1</v>
      </c>
      <c r="G3510" s="72">
        <v>3</v>
      </c>
      <c r="H3510" s="72">
        <v>2</v>
      </c>
      <c r="I3510" s="72">
        <v>7</v>
      </c>
      <c r="J3510" s="72">
        <v>1</v>
      </c>
      <c r="K3510" s="72">
        <v>2</v>
      </c>
      <c r="L3510" s="72">
        <v>6</v>
      </c>
    </row>
    <row r="3511" spans="4:12" x14ac:dyDescent="0.25">
      <c r="D3511" s="66" t="s">
        <v>33849</v>
      </c>
      <c r="E3511" s="66" t="s">
        <v>992</v>
      </c>
      <c r="F3511" s="72">
        <v>1</v>
      </c>
      <c r="G3511" s="72">
        <v>3</v>
      </c>
      <c r="H3511" s="72">
        <v>2</v>
      </c>
      <c r="I3511" s="72">
        <v>7</v>
      </c>
      <c r="J3511" s="72">
        <v>1</v>
      </c>
      <c r="K3511" s="72">
        <v>2</v>
      </c>
      <c r="L3511" s="72">
        <v>7</v>
      </c>
    </row>
    <row r="3512" spans="4:12" x14ac:dyDescent="0.25">
      <c r="D3512" s="66" t="s">
        <v>33850</v>
      </c>
      <c r="E3512" s="66" t="s">
        <v>8194</v>
      </c>
      <c r="F3512" s="72">
        <v>1</v>
      </c>
      <c r="G3512" s="72">
        <v>3</v>
      </c>
      <c r="H3512" s="72">
        <v>2</v>
      </c>
      <c r="I3512" s="72">
        <v>7</v>
      </c>
      <c r="J3512" s="72">
        <v>1</v>
      </c>
      <c r="K3512" s="72">
        <v>2</v>
      </c>
      <c r="L3512" s="72">
        <v>8</v>
      </c>
    </row>
    <row r="3513" spans="4:12" x14ac:dyDescent="0.25">
      <c r="D3513" s="66" t="s">
        <v>33851</v>
      </c>
      <c r="E3513" s="66" t="s">
        <v>993</v>
      </c>
      <c r="F3513" s="72">
        <v>1</v>
      </c>
      <c r="G3513" s="72">
        <v>3</v>
      </c>
      <c r="H3513" s="72">
        <v>2</v>
      </c>
      <c r="I3513" s="72">
        <v>7</v>
      </c>
      <c r="J3513" s="72">
        <v>1</v>
      </c>
      <c r="K3513" s="72">
        <v>2</v>
      </c>
      <c r="L3513" s="72">
        <v>9</v>
      </c>
    </row>
    <row r="3514" spans="4:12" x14ac:dyDescent="0.25">
      <c r="D3514" s="66" t="s">
        <v>33852</v>
      </c>
      <c r="E3514" s="66" t="s">
        <v>994</v>
      </c>
      <c r="F3514" s="72">
        <v>1</v>
      </c>
      <c r="G3514" s="72">
        <v>3</v>
      </c>
      <c r="H3514" s="72">
        <v>2</v>
      </c>
      <c r="I3514" s="72">
        <v>7</v>
      </c>
      <c r="J3514" s="72">
        <v>1</v>
      </c>
      <c r="K3514" s="72">
        <v>2</v>
      </c>
      <c r="L3514" s="72">
        <v>10</v>
      </c>
    </row>
    <row r="3515" spans="4:12" x14ac:dyDescent="0.25">
      <c r="D3515" s="66" t="s">
        <v>33853</v>
      </c>
      <c r="E3515" s="66" t="s">
        <v>995</v>
      </c>
      <c r="F3515" s="72">
        <v>1</v>
      </c>
      <c r="G3515" s="72">
        <v>3</v>
      </c>
      <c r="H3515" s="72">
        <v>2</v>
      </c>
      <c r="I3515" s="72">
        <v>7</v>
      </c>
      <c r="J3515" s="72">
        <v>1</v>
      </c>
      <c r="K3515" s="72">
        <v>2</v>
      </c>
      <c r="L3515" s="72">
        <v>11</v>
      </c>
    </row>
    <row r="3516" spans="4:12" x14ac:dyDescent="0.25">
      <c r="D3516" s="66" t="s">
        <v>33854</v>
      </c>
      <c r="E3516" s="66" t="s">
        <v>996</v>
      </c>
      <c r="F3516" s="72">
        <v>1</v>
      </c>
      <c r="G3516" s="72">
        <v>3</v>
      </c>
      <c r="H3516" s="72">
        <v>2</v>
      </c>
      <c r="I3516" s="72">
        <v>7</v>
      </c>
      <c r="J3516" s="72">
        <v>1</v>
      </c>
      <c r="K3516" s="72">
        <v>2</v>
      </c>
      <c r="L3516" s="72">
        <v>12</v>
      </c>
    </row>
    <row r="3517" spans="4:12" x14ac:dyDescent="0.25">
      <c r="D3517" s="66" t="s">
        <v>33855</v>
      </c>
      <c r="E3517" s="66" t="s">
        <v>997</v>
      </c>
      <c r="F3517" s="72">
        <v>1</v>
      </c>
      <c r="G3517" s="72">
        <v>3</v>
      </c>
      <c r="H3517" s="72">
        <v>2</v>
      </c>
      <c r="I3517" s="72">
        <v>7</v>
      </c>
      <c r="J3517" s="72">
        <v>1</v>
      </c>
      <c r="K3517" s="72">
        <v>2</v>
      </c>
      <c r="L3517" s="72">
        <v>13</v>
      </c>
    </row>
    <row r="3518" spans="4:12" x14ac:dyDescent="0.25">
      <c r="D3518" s="66" t="s">
        <v>33856</v>
      </c>
      <c r="E3518" s="66" t="s">
        <v>8195</v>
      </c>
      <c r="F3518" s="72">
        <v>1</v>
      </c>
      <c r="G3518" s="72">
        <v>3</v>
      </c>
      <c r="H3518" s="72">
        <v>2</v>
      </c>
      <c r="I3518" s="72">
        <v>7</v>
      </c>
      <c r="J3518" s="72">
        <v>1</v>
      </c>
      <c r="K3518" s="72">
        <v>2</v>
      </c>
      <c r="L3518" s="72">
        <v>14</v>
      </c>
    </row>
    <row r="3519" spans="4:12" x14ac:dyDescent="0.25">
      <c r="D3519" s="66" t="s">
        <v>33857</v>
      </c>
      <c r="E3519" s="66" t="s">
        <v>8196</v>
      </c>
      <c r="F3519" s="72">
        <v>1</v>
      </c>
      <c r="G3519" s="72">
        <v>3</v>
      </c>
      <c r="H3519" s="72">
        <v>2</v>
      </c>
      <c r="I3519" s="72">
        <v>7</v>
      </c>
      <c r="J3519" s="72">
        <v>1</v>
      </c>
      <c r="K3519" s="72">
        <v>2</v>
      </c>
      <c r="L3519" s="72">
        <v>15</v>
      </c>
    </row>
    <row r="3520" spans="4:12" x14ac:dyDescent="0.25">
      <c r="D3520" s="66" t="s">
        <v>33858</v>
      </c>
      <c r="E3520" s="66" t="s">
        <v>998</v>
      </c>
      <c r="F3520" s="72">
        <v>1</v>
      </c>
      <c r="G3520" s="72">
        <v>3</v>
      </c>
      <c r="H3520" s="72">
        <v>2</v>
      </c>
      <c r="I3520" s="72">
        <v>7</v>
      </c>
      <c r="J3520" s="72">
        <v>1</v>
      </c>
      <c r="K3520" s="72">
        <v>2</v>
      </c>
      <c r="L3520" s="72">
        <v>16</v>
      </c>
    </row>
    <row r="3521" spans="4:12" x14ac:dyDescent="0.25">
      <c r="D3521" s="66" t="s">
        <v>33859</v>
      </c>
      <c r="E3521" s="66" t="s">
        <v>8197</v>
      </c>
      <c r="F3521" s="72">
        <v>1</v>
      </c>
      <c r="G3521" s="72">
        <v>3</v>
      </c>
      <c r="H3521" s="72">
        <v>2</v>
      </c>
      <c r="I3521" s="72">
        <v>7</v>
      </c>
      <c r="J3521" s="72">
        <v>1</v>
      </c>
      <c r="K3521" s="72">
        <v>2</v>
      </c>
      <c r="L3521" s="72">
        <v>17</v>
      </c>
    </row>
    <row r="3522" spans="4:12" x14ac:dyDescent="0.25">
      <c r="D3522" s="66" t="s">
        <v>33860</v>
      </c>
      <c r="E3522" s="66" t="s">
        <v>8198</v>
      </c>
      <c r="F3522" s="72">
        <v>1</v>
      </c>
      <c r="G3522" s="72">
        <v>3</v>
      </c>
      <c r="H3522" s="72">
        <v>2</v>
      </c>
      <c r="I3522" s="72">
        <v>7</v>
      </c>
      <c r="J3522" s="72">
        <v>1</v>
      </c>
      <c r="K3522" s="72">
        <v>2</v>
      </c>
      <c r="L3522" s="72">
        <v>18</v>
      </c>
    </row>
    <row r="3523" spans="4:12" x14ac:dyDescent="0.25">
      <c r="D3523" s="66" t="s">
        <v>33861</v>
      </c>
      <c r="E3523" s="66" t="s">
        <v>8199</v>
      </c>
      <c r="F3523" s="72">
        <v>1</v>
      </c>
      <c r="G3523" s="72">
        <v>3</v>
      </c>
      <c r="H3523" s="72">
        <v>2</v>
      </c>
      <c r="I3523" s="72">
        <v>7</v>
      </c>
      <c r="J3523" s="72">
        <v>1</v>
      </c>
      <c r="K3523" s="72">
        <v>2</v>
      </c>
      <c r="L3523" s="72">
        <v>19</v>
      </c>
    </row>
    <row r="3524" spans="4:12" x14ac:dyDescent="0.25">
      <c r="D3524" s="66" t="s">
        <v>33862</v>
      </c>
      <c r="E3524" s="66" t="s">
        <v>8200</v>
      </c>
      <c r="F3524" s="72">
        <v>1</v>
      </c>
      <c r="G3524" s="72">
        <v>3</v>
      </c>
      <c r="H3524" s="72">
        <v>2</v>
      </c>
      <c r="I3524" s="72">
        <v>7</v>
      </c>
      <c r="J3524" s="72">
        <v>1</v>
      </c>
      <c r="K3524" s="72">
        <v>2</v>
      </c>
      <c r="L3524" s="72">
        <v>20</v>
      </c>
    </row>
    <row r="3525" spans="4:12" x14ac:dyDescent="0.25">
      <c r="D3525" s="66" t="s">
        <v>33863</v>
      </c>
      <c r="E3525" s="66" t="s">
        <v>8201</v>
      </c>
      <c r="F3525" s="72">
        <v>1</v>
      </c>
      <c r="G3525" s="72">
        <v>3</v>
      </c>
      <c r="H3525" s="72">
        <v>2</v>
      </c>
      <c r="I3525" s="72">
        <v>7</v>
      </c>
      <c r="J3525" s="72">
        <v>1</v>
      </c>
      <c r="K3525" s="72">
        <v>2</v>
      </c>
      <c r="L3525" s="72">
        <v>21</v>
      </c>
    </row>
    <row r="3526" spans="4:12" x14ac:dyDescent="0.25">
      <c r="D3526" s="66" t="s">
        <v>33864</v>
      </c>
      <c r="E3526" s="66" t="s">
        <v>8202</v>
      </c>
      <c r="F3526" s="72">
        <v>1</v>
      </c>
      <c r="G3526" s="72">
        <v>3</v>
      </c>
      <c r="H3526" s="72">
        <v>2</v>
      </c>
      <c r="I3526" s="72">
        <v>7</v>
      </c>
      <c r="J3526" s="72">
        <v>1</v>
      </c>
      <c r="K3526" s="72">
        <v>2</v>
      </c>
      <c r="L3526" s="72">
        <v>22</v>
      </c>
    </row>
    <row r="3527" spans="4:12" x14ac:dyDescent="0.25">
      <c r="D3527" s="66" t="s">
        <v>33865</v>
      </c>
      <c r="E3527" s="66" t="s">
        <v>8203</v>
      </c>
      <c r="F3527" s="72">
        <v>1</v>
      </c>
      <c r="G3527" s="72">
        <v>3</v>
      </c>
      <c r="H3527" s="72">
        <v>2</v>
      </c>
      <c r="I3527" s="72">
        <v>7</v>
      </c>
      <c r="J3527" s="72">
        <v>1</v>
      </c>
      <c r="K3527" s="72">
        <v>2</v>
      </c>
      <c r="L3527" s="72">
        <v>23</v>
      </c>
    </row>
    <row r="3528" spans="4:12" x14ac:dyDescent="0.25">
      <c r="D3528" s="66" t="s">
        <v>33866</v>
      </c>
      <c r="E3528" s="66" t="s">
        <v>8204</v>
      </c>
      <c r="F3528" s="72">
        <v>1</v>
      </c>
      <c r="G3528" s="72">
        <v>3</v>
      </c>
      <c r="H3528" s="72">
        <v>2</v>
      </c>
      <c r="I3528" s="72">
        <v>7</v>
      </c>
      <c r="J3528" s="72">
        <v>1</v>
      </c>
      <c r="K3528" s="72">
        <v>2</v>
      </c>
      <c r="L3528" s="72">
        <v>24</v>
      </c>
    </row>
    <row r="3529" spans="4:12" x14ac:dyDescent="0.25">
      <c r="D3529" s="66" t="s">
        <v>33867</v>
      </c>
      <c r="E3529" s="66" t="s">
        <v>8205</v>
      </c>
      <c r="F3529" s="72">
        <v>1</v>
      </c>
      <c r="G3529" s="72">
        <v>3</v>
      </c>
      <c r="H3529" s="72">
        <v>2</v>
      </c>
      <c r="I3529" s="72">
        <v>7</v>
      </c>
      <c r="J3529" s="72">
        <v>1</v>
      </c>
      <c r="K3529" s="72">
        <v>2</v>
      </c>
      <c r="L3529" s="72">
        <v>25</v>
      </c>
    </row>
    <row r="3530" spans="4:12" x14ac:dyDescent="0.25">
      <c r="D3530" s="66" t="s">
        <v>33868</v>
      </c>
      <c r="E3530" s="66" t="s">
        <v>8206</v>
      </c>
      <c r="F3530" s="72">
        <v>1</v>
      </c>
      <c r="G3530" s="72">
        <v>3</v>
      </c>
      <c r="H3530" s="72">
        <v>2</v>
      </c>
      <c r="I3530" s="72">
        <v>7</v>
      </c>
      <c r="J3530" s="72">
        <v>1</v>
      </c>
      <c r="K3530" s="72">
        <v>2</v>
      </c>
      <c r="L3530" s="72">
        <v>26</v>
      </c>
    </row>
    <row r="3531" spans="4:12" x14ac:dyDescent="0.25">
      <c r="D3531" s="66" t="s">
        <v>33869</v>
      </c>
      <c r="E3531" s="66" t="s">
        <v>8207</v>
      </c>
      <c r="F3531" s="72">
        <v>1</v>
      </c>
      <c r="G3531" s="72">
        <v>3</v>
      </c>
      <c r="H3531" s="72">
        <v>2</v>
      </c>
      <c r="I3531" s="72">
        <v>7</v>
      </c>
      <c r="J3531" s="72">
        <v>1</v>
      </c>
      <c r="K3531" s="72">
        <v>2</v>
      </c>
      <c r="L3531" s="72">
        <v>27</v>
      </c>
    </row>
    <row r="3532" spans="4:12" x14ac:dyDescent="0.25">
      <c r="D3532" s="66" t="s">
        <v>33870</v>
      </c>
      <c r="E3532" s="66" t="s">
        <v>8208</v>
      </c>
      <c r="F3532" s="72">
        <v>1</v>
      </c>
      <c r="G3532" s="72">
        <v>3</v>
      </c>
      <c r="H3532" s="72">
        <v>2</v>
      </c>
      <c r="I3532" s="72">
        <v>7</v>
      </c>
      <c r="J3532" s="72">
        <v>1</v>
      </c>
      <c r="K3532" s="72">
        <v>2</v>
      </c>
      <c r="L3532" s="72">
        <v>28</v>
      </c>
    </row>
    <row r="3533" spans="4:12" x14ac:dyDescent="0.25">
      <c r="D3533" s="66" t="s">
        <v>33871</v>
      </c>
      <c r="E3533" s="66" t="s">
        <v>8209</v>
      </c>
      <c r="F3533" s="72">
        <v>1</v>
      </c>
      <c r="G3533" s="72">
        <v>3</v>
      </c>
      <c r="H3533" s="72">
        <v>2</v>
      </c>
      <c r="I3533" s="72">
        <v>7</v>
      </c>
      <c r="J3533" s="72">
        <v>1</v>
      </c>
      <c r="K3533" s="72">
        <v>2</v>
      </c>
      <c r="L3533" s="72">
        <v>29</v>
      </c>
    </row>
    <row r="3534" spans="4:12" x14ac:dyDescent="0.25">
      <c r="D3534" s="66" t="s">
        <v>33872</v>
      </c>
      <c r="E3534" s="66" t="s">
        <v>8210</v>
      </c>
      <c r="F3534" s="72">
        <v>1</v>
      </c>
      <c r="G3534" s="72">
        <v>3</v>
      </c>
      <c r="H3534" s="72">
        <v>2</v>
      </c>
      <c r="I3534" s="72">
        <v>7</v>
      </c>
      <c r="J3534" s="72">
        <v>1</v>
      </c>
      <c r="K3534" s="72">
        <v>2</v>
      </c>
      <c r="L3534" s="72">
        <v>30</v>
      </c>
    </row>
    <row r="3535" spans="4:12" x14ac:dyDescent="0.25">
      <c r="D3535" s="66" t="s">
        <v>33873</v>
      </c>
      <c r="E3535" s="66" t="s">
        <v>8211</v>
      </c>
      <c r="F3535" s="72">
        <v>1</v>
      </c>
      <c r="G3535" s="72">
        <v>3</v>
      </c>
      <c r="H3535" s="72">
        <v>2</v>
      </c>
      <c r="I3535" s="72">
        <v>7</v>
      </c>
      <c r="J3535" s="72">
        <v>1</v>
      </c>
      <c r="K3535" s="72">
        <v>2</v>
      </c>
      <c r="L3535" s="72">
        <v>31</v>
      </c>
    </row>
    <row r="3536" spans="4:12" x14ac:dyDescent="0.25">
      <c r="D3536" s="66" t="s">
        <v>33874</v>
      </c>
      <c r="E3536" s="66" t="s">
        <v>8212</v>
      </c>
      <c r="F3536" s="72">
        <v>1</v>
      </c>
      <c r="G3536" s="72">
        <v>3</v>
      </c>
      <c r="H3536" s="72">
        <v>2</v>
      </c>
      <c r="I3536" s="72">
        <v>7</v>
      </c>
      <c r="J3536" s="72">
        <v>1</v>
      </c>
      <c r="K3536" s="72">
        <v>2</v>
      </c>
      <c r="L3536" s="72">
        <v>32</v>
      </c>
    </row>
    <row r="3537" spans="4:12" x14ac:dyDescent="0.25">
      <c r="D3537" s="66" t="s">
        <v>33875</v>
      </c>
      <c r="E3537" s="66" t="s">
        <v>1000</v>
      </c>
      <c r="F3537" s="72">
        <v>1</v>
      </c>
      <c r="G3537" s="72">
        <v>3</v>
      </c>
      <c r="H3537" s="72">
        <v>2</v>
      </c>
      <c r="I3537" s="72">
        <v>7</v>
      </c>
      <c r="J3537" s="72">
        <v>1</v>
      </c>
      <c r="K3537" s="72">
        <v>2</v>
      </c>
      <c r="L3537" s="72">
        <v>33</v>
      </c>
    </row>
    <row r="3538" spans="4:12" x14ac:dyDescent="0.25">
      <c r="D3538" s="66" t="s">
        <v>33876</v>
      </c>
      <c r="E3538" s="66" t="s">
        <v>8213</v>
      </c>
      <c r="F3538" s="72">
        <v>1</v>
      </c>
      <c r="G3538" s="72">
        <v>3</v>
      </c>
      <c r="H3538" s="72">
        <v>2</v>
      </c>
      <c r="I3538" s="72">
        <v>7</v>
      </c>
      <c r="J3538" s="72">
        <v>1</v>
      </c>
      <c r="K3538" s="72">
        <v>2</v>
      </c>
      <c r="L3538" s="72">
        <v>34</v>
      </c>
    </row>
    <row r="3539" spans="4:12" x14ac:dyDescent="0.25">
      <c r="D3539" s="66" t="s">
        <v>33877</v>
      </c>
      <c r="E3539" s="66" t="s">
        <v>8214</v>
      </c>
      <c r="F3539" s="72">
        <v>1</v>
      </c>
      <c r="G3539" s="72">
        <v>3</v>
      </c>
      <c r="H3539" s="72">
        <v>2</v>
      </c>
      <c r="I3539" s="72">
        <v>7</v>
      </c>
      <c r="J3539" s="72">
        <v>1</v>
      </c>
      <c r="K3539" s="72">
        <v>2</v>
      </c>
      <c r="L3539" s="72">
        <v>35</v>
      </c>
    </row>
    <row r="3540" spans="4:12" x14ac:dyDescent="0.25">
      <c r="D3540" s="66" t="s">
        <v>33878</v>
      </c>
      <c r="E3540" s="66" t="s">
        <v>8215</v>
      </c>
      <c r="F3540" s="72">
        <v>1</v>
      </c>
      <c r="G3540" s="72">
        <v>3</v>
      </c>
      <c r="H3540" s="72">
        <v>2</v>
      </c>
      <c r="I3540" s="72">
        <v>7</v>
      </c>
      <c r="J3540" s="72">
        <v>1</v>
      </c>
      <c r="K3540" s="72">
        <v>2</v>
      </c>
      <c r="L3540" s="72">
        <v>36</v>
      </c>
    </row>
    <row r="3541" spans="4:12" x14ac:dyDescent="0.25">
      <c r="D3541" s="66" t="s">
        <v>33879</v>
      </c>
      <c r="E3541" s="66" t="s">
        <v>8216</v>
      </c>
      <c r="F3541" s="72">
        <v>1</v>
      </c>
      <c r="G3541" s="72">
        <v>3</v>
      </c>
      <c r="H3541" s="72">
        <v>2</v>
      </c>
      <c r="I3541" s="72">
        <v>7</v>
      </c>
      <c r="J3541" s="72">
        <v>1</v>
      </c>
      <c r="K3541" s="72">
        <v>2</v>
      </c>
      <c r="L3541" s="72">
        <v>37</v>
      </c>
    </row>
    <row r="3542" spans="4:12" x14ac:dyDescent="0.25">
      <c r="D3542" s="66" t="s">
        <v>33880</v>
      </c>
      <c r="E3542" s="66" t="s">
        <v>8217</v>
      </c>
      <c r="F3542" s="72">
        <v>1</v>
      </c>
      <c r="G3542" s="72">
        <v>3</v>
      </c>
      <c r="H3542" s="72">
        <v>2</v>
      </c>
      <c r="I3542" s="72">
        <v>7</v>
      </c>
      <c r="J3542" s="72">
        <v>1</v>
      </c>
      <c r="K3542" s="72">
        <v>2</v>
      </c>
      <c r="L3542" s="72">
        <v>38</v>
      </c>
    </row>
    <row r="3543" spans="4:12" x14ac:dyDescent="0.25">
      <c r="D3543" s="66" t="s">
        <v>33881</v>
      </c>
      <c r="E3543" s="66" t="s">
        <v>8218</v>
      </c>
      <c r="F3543" s="72">
        <v>1</v>
      </c>
      <c r="G3543" s="72">
        <v>3</v>
      </c>
      <c r="H3543" s="72">
        <v>2</v>
      </c>
      <c r="I3543" s="72">
        <v>7</v>
      </c>
      <c r="J3543" s="72">
        <v>1</v>
      </c>
      <c r="K3543" s="72">
        <v>2</v>
      </c>
      <c r="L3543" s="72">
        <v>39</v>
      </c>
    </row>
    <row r="3544" spans="4:12" x14ac:dyDescent="0.25">
      <c r="D3544" s="66" t="s">
        <v>33882</v>
      </c>
      <c r="E3544" s="66" t="s">
        <v>8219</v>
      </c>
      <c r="F3544" s="72">
        <v>1</v>
      </c>
      <c r="G3544" s="72">
        <v>3</v>
      </c>
      <c r="H3544" s="72">
        <v>2</v>
      </c>
      <c r="I3544" s="72">
        <v>7</v>
      </c>
      <c r="J3544" s="72">
        <v>1</v>
      </c>
      <c r="K3544" s="72">
        <v>2</v>
      </c>
      <c r="L3544" s="72">
        <v>40</v>
      </c>
    </row>
    <row r="3545" spans="4:12" x14ac:dyDescent="0.25">
      <c r="D3545" s="66" t="s">
        <v>33883</v>
      </c>
      <c r="E3545" s="66" t="s">
        <v>8220</v>
      </c>
      <c r="F3545" s="72">
        <v>1</v>
      </c>
      <c r="G3545" s="72">
        <v>3</v>
      </c>
      <c r="H3545" s="72">
        <v>2</v>
      </c>
      <c r="I3545" s="72">
        <v>7</v>
      </c>
      <c r="J3545" s="72">
        <v>1</v>
      </c>
      <c r="K3545" s="72">
        <v>2</v>
      </c>
      <c r="L3545" s="72">
        <v>41</v>
      </c>
    </row>
    <row r="3546" spans="4:12" x14ac:dyDescent="0.25">
      <c r="D3546" s="66" t="s">
        <v>33884</v>
      </c>
      <c r="E3546" s="66" t="s">
        <v>8221</v>
      </c>
      <c r="F3546" s="72">
        <v>1</v>
      </c>
      <c r="G3546" s="72">
        <v>3</v>
      </c>
      <c r="H3546" s="72">
        <v>2</v>
      </c>
      <c r="I3546" s="72">
        <v>7</v>
      </c>
      <c r="J3546" s="72">
        <v>1</v>
      </c>
      <c r="K3546" s="72">
        <v>2</v>
      </c>
      <c r="L3546" s="72">
        <v>42</v>
      </c>
    </row>
    <row r="3547" spans="4:12" x14ac:dyDescent="0.25">
      <c r="D3547" s="66" t="s">
        <v>33885</v>
      </c>
      <c r="E3547" s="66" t="s">
        <v>8222</v>
      </c>
      <c r="F3547" s="72">
        <v>1</v>
      </c>
      <c r="G3547" s="72">
        <v>3</v>
      </c>
      <c r="H3547" s="72">
        <v>2</v>
      </c>
      <c r="I3547" s="72">
        <v>7</v>
      </c>
      <c r="J3547" s="72">
        <v>1</v>
      </c>
      <c r="K3547" s="72">
        <v>2</v>
      </c>
      <c r="L3547" s="72">
        <v>43</v>
      </c>
    </row>
    <row r="3548" spans="4:12" x14ac:dyDescent="0.25">
      <c r="D3548" s="66" t="s">
        <v>33886</v>
      </c>
      <c r="E3548" s="66" t="s">
        <v>8223</v>
      </c>
      <c r="F3548" s="72">
        <v>1</v>
      </c>
      <c r="G3548" s="72">
        <v>3</v>
      </c>
      <c r="H3548" s="72">
        <v>2</v>
      </c>
      <c r="I3548" s="72">
        <v>7</v>
      </c>
      <c r="J3548" s="72">
        <v>1</v>
      </c>
      <c r="K3548" s="72">
        <v>2</v>
      </c>
      <c r="L3548" s="72">
        <v>44</v>
      </c>
    </row>
    <row r="3549" spans="4:12" x14ac:dyDescent="0.25">
      <c r="D3549" s="66" t="s">
        <v>33887</v>
      </c>
      <c r="E3549" s="66" t="s">
        <v>8224</v>
      </c>
      <c r="F3549" s="72">
        <v>1</v>
      </c>
      <c r="G3549" s="72">
        <v>3</v>
      </c>
      <c r="H3549" s="72">
        <v>2</v>
      </c>
      <c r="I3549" s="72">
        <v>7</v>
      </c>
      <c r="J3549" s="72">
        <v>1</v>
      </c>
      <c r="K3549" s="72">
        <v>2</v>
      </c>
      <c r="L3549" s="72">
        <v>45</v>
      </c>
    </row>
    <row r="3550" spans="4:12" x14ac:dyDescent="0.25">
      <c r="D3550" s="66" t="s">
        <v>33888</v>
      </c>
      <c r="E3550" s="66" t="s">
        <v>8225</v>
      </c>
      <c r="F3550" s="72">
        <v>1</v>
      </c>
      <c r="G3550" s="72">
        <v>3</v>
      </c>
      <c r="H3550" s="72">
        <v>2</v>
      </c>
      <c r="I3550" s="72">
        <v>7</v>
      </c>
      <c r="J3550" s="72">
        <v>1</v>
      </c>
      <c r="K3550" s="72">
        <v>2</v>
      </c>
      <c r="L3550" s="72">
        <v>46</v>
      </c>
    </row>
    <row r="3551" spans="4:12" x14ac:dyDescent="0.25">
      <c r="D3551" s="66" t="s">
        <v>33889</v>
      </c>
      <c r="E3551" s="66" t="s">
        <v>8226</v>
      </c>
      <c r="F3551" s="72">
        <v>1</v>
      </c>
      <c r="G3551" s="72">
        <v>3</v>
      </c>
      <c r="H3551" s="72">
        <v>2</v>
      </c>
      <c r="I3551" s="72">
        <v>7</v>
      </c>
      <c r="J3551" s="72">
        <v>1</v>
      </c>
      <c r="K3551" s="72">
        <v>2</v>
      </c>
      <c r="L3551" s="72">
        <v>47</v>
      </c>
    </row>
    <row r="3552" spans="4:12" x14ac:dyDescent="0.25">
      <c r="D3552" s="66" t="s">
        <v>33890</v>
      </c>
      <c r="E3552" s="66" t="s">
        <v>8227</v>
      </c>
      <c r="F3552" s="72">
        <v>1</v>
      </c>
      <c r="G3552" s="72">
        <v>3</v>
      </c>
      <c r="H3552" s="72">
        <v>2</v>
      </c>
      <c r="I3552" s="72">
        <v>7</v>
      </c>
      <c r="J3552" s="72">
        <v>1</v>
      </c>
      <c r="K3552" s="72">
        <v>2</v>
      </c>
      <c r="L3552" s="72">
        <v>48</v>
      </c>
    </row>
    <row r="3553" spans="4:12" x14ac:dyDescent="0.25">
      <c r="D3553" s="66" t="s">
        <v>33891</v>
      </c>
      <c r="E3553" s="66" t="s">
        <v>8228</v>
      </c>
      <c r="F3553" s="72">
        <v>1</v>
      </c>
      <c r="G3553" s="72">
        <v>3</v>
      </c>
      <c r="H3553" s="72">
        <v>2</v>
      </c>
      <c r="I3553" s="72">
        <v>7</v>
      </c>
      <c r="J3553" s="72">
        <v>1</v>
      </c>
      <c r="K3553" s="72">
        <v>2</v>
      </c>
      <c r="L3553" s="72">
        <v>49</v>
      </c>
    </row>
    <row r="3554" spans="4:12" x14ac:dyDescent="0.25">
      <c r="D3554" s="66" t="s">
        <v>33892</v>
      </c>
      <c r="E3554" s="66" t="s">
        <v>8229</v>
      </c>
      <c r="F3554" s="72">
        <v>1</v>
      </c>
      <c r="G3554" s="72">
        <v>3</v>
      </c>
      <c r="H3554" s="72">
        <v>2</v>
      </c>
      <c r="I3554" s="72">
        <v>7</v>
      </c>
      <c r="J3554" s="72">
        <v>1</v>
      </c>
      <c r="K3554" s="72">
        <v>2</v>
      </c>
      <c r="L3554" s="72">
        <v>50</v>
      </c>
    </row>
    <row r="3555" spans="4:12" x14ac:dyDescent="0.25">
      <c r="D3555" s="66" t="s">
        <v>33893</v>
      </c>
      <c r="E3555" s="66" t="s">
        <v>8230</v>
      </c>
      <c r="F3555" s="72">
        <v>1</v>
      </c>
      <c r="G3555" s="72">
        <v>3</v>
      </c>
      <c r="H3555" s="72">
        <v>2</v>
      </c>
      <c r="I3555" s="72">
        <v>7</v>
      </c>
      <c r="J3555" s="72">
        <v>1</v>
      </c>
      <c r="K3555" s="72">
        <v>2</v>
      </c>
      <c r="L3555" s="72">
        <v>51</v>
      </c>
    </row>
    <row r="3556" spans="4:12" x14ac:dyDescent="0.25">
      <c r="D3556" s="66" t="s">
        <v>33894</v>
      </c>
      <c r="E3556" s="66" t="s">
        <v>8231</v>
      </c>
      <c r="F3556" s="72">
        <v>1</v>
      </c>
      <c r="G3556" s="72">
        <v>3</v>
      </c>
      <c r="H3556" s="72">
        <v>2</v>
      </c>
      <c r="I3556" s="72">
        <v>7</v>
      </c>
      <c r="J3556" s="72">
        <v>1</v>
      </c>
      <c r="K3556" s="72">
        <v>2</v>
      </c>
      <c r="L3556" s="72">
        <v>52</v>
      </c>
    </row>
    <row r="3557" spans="4:12" x14ac:dyDescent="0.25">
      <c r="D3557" s="66" t="s">
        <v>33895</v>
      </c>
      <c r="E3557" s="66" t="s">
        <v>8232</v>
      </c>
      <c r="F3557" s="72">
        <v>1</v>
      </c>
      <c r="G3557" s="72">
        <v>3</v>
      </c>
      <c r="H3557" s="72">
        <v>2</v>
      </c>
      <c r="I3557" s="72">
        <v>7</v>
      </c>
      <c r="J3557" s="72">
        <v>1</v>
      </c>
      <c r="K3557" s="72">
        <v>2</v>
      </c>
      <c r="L3557" s="72">
        <v>53</v>
      </c>
    </row>
    <row r="3558" spans="4:12" x14ac:dyDescent="0.25">
      <c r="D3558" s="66" t="s">
        <v>33896</v>
      </c>
      <c r="E3558" s="66" t="s">
        <v>8233</v>
      </c>
      <c r="F3558" s="72">
        <v>1</v>
      </c>
      <c r="G3558" s="72">
        <v>3</v>
      </c>
      <c r="H3558" s="72">
        <v>2</v>
      </c>
      <c r="I3558" s="72">
        <v>7</v>
      </c>
      <c r="J3558" s="72">
        <v>1</v>
      </c>
      <c r="K3558" s="72">
        <v>2</v>
      </c>
      <c r="L3558" s="72">
        <v>54</v>
      </c>
    </row>
    <row r="3559" spans="4:12" x14ac:dyDescent="0.25">
      <c r="D3559" s="66" t="s">
        <v>33897</v>
      </c>
      <c r="E3559" s="66" t="s">
        <v>8234</v>
      </c>
      <c r="F3559" s="72">
        <v>1</v>
      </c>
      <c r="G3559" s="72">
        <v>3</v>
      </c>
      <c r="H3559" s="72">
        <v>2</v>
      </c>
      <c r="I3559" s="72">
        <v>7</v>
      </c>
      <c r="J3559" s="72">
        <v>1</v>
      </c>
      <c r="K3559" s="72">
        <v>2</v>
      </c>
      <c r="L3559" s="72">
        <v>55</v>
      </c>
    </row>
    <row r="3560" spans="4:12" x14ac:dyDescent="0.25">
      <c r="D3560" s="66" t="s">
        <v>33898</v>
      </c>
      <c r="E3560" s="66" t="s">
        <v>2305</v>
      </c>
      <c r="F3560" s="72">
        <v>1</v>
      </c>
      <c r="G3560" s="72">
        <v>3</v>
      </c>
      <c r="H3560" s="72">
        <v>2</v>
      </c>
      <c r="I3560" s="72">
        <v>7</v>
      </c>
      <c r="J3560" s="72">
        <v>1</v>
      </c>
      <c r="K3560" s="72">
        <v>2</v>
      </c>
      <c r="L3560" s="72">
        <v>56</v>
      </c>
    </row>
    <row r="3561" spans="4:12" x14ac:dyDescent="0.25">
      <c r="D3561" s="66" t="s">
        <v>33899</v>
      </c>
      <c r="E3561" s="66" t="s">
        <v>8235</v>
      </c>
      <c r="F3561" s="72">
        <v>1</v>
      </c>
      <c r="G3561" s="72">
        <v>3</v>
      </c>
      <c r="H3561" s="72">
        <v>2</v>
      </c>
      <c r="I3561" s="72">
        <v>7</v>
      </c>
      <c r="J3561" s="72">
        <v>1</v>
      </c>
      <c r="K3561" s="72">
        <v>2</v>
      </c>
      <c r="L3561" s="72">
        <v>57</v>
      </c>
    </row>
    <row r="3562" spans="4:12" x14ac:dyDescent="0.25">
      <c r="D3562" s="66" t="s">
        <v>33900</v>
      </c>
      <c r="E3562" s="66" t="s">
        <v>8236</v>
      </c>
      <c r="F3562" s="72">
        <v>1</v>
      </c>
      <c r="G3562" s="72">
        <v>3</v>
      </c>
      <c r="H3562" s="72">
        <v>2</v>
      </c>
      <c r="I3562" s="72">
        <v>7</v>
      </c>
      <c r="J3562" s="72">
        <v>1</v>
      </c>
      <c r="K3562" s="72">
        <v>2</v>
      </c>
      <c r="L3562" s="72">
        <v>58</v>
      </c>
    </row>
    <row r="3563" spans="4:12" x14ac:dyDescent="0.25">
      <c r="D3563" s="66" t="s">
        <v>33901</v>
      </c>
      <c r="E3563" s="66" t="s">
        <v>8237</v>
      </c>
      <c r="F3563" s="72">
        <v>1</v>
      </c>
      <c r="G3563" s="72">
        <v>3</v>
      </c>
      <c r="H3563" s="72">
        <v>2</v>
      </c>
      <c r="I3563" s="72">
        <v>7</v>
      </c>
      <c r="J3563" s="72">
        <v>1</v>
      </c>
      <c r="K3563" s="72">
        <v>2</v>
      </c>
      <c r="L3563" s="72">
        <v>59</v>
      </c>
    </row>
    <row r="3564" spans="4:12" x14ac:dyDescent="0.25">
      <c r="D3564" s="66" t="s">
        <v>33902</v>
      </c>
      <c r="E3564" s="66" t="s">
        <v>8238</v>
      </c>
      <c r="F3564" s="72">
        <v>1</v>
      </c>
      <c r="G3564" s="72">
        <v>3</v>
      </c>
      <c r="H3564" s="72">
        <v>2</v>
      </c>
      <c r="I3564" s="72">
        <v>7</v>
      </c>
      <c r="J3564" s="72">
        <v>1</v>
      </c>
      <c r="K3564" s="72">
        <v>2</v>
      </c>
      <c r="L3564" s="72">
        <v>60</v>
      </c>
    </row>
    <row r="3565" spans="4:12" x14ac:dyDescent="0.25">
      <c r="D3565" s="66" t="s">
        <v>33903</v>
      </c>
      <c r="E3565" s="66" t="s">
        <v>8239</v>
      </c>
      <c r="F3565" s="72">
        <v>1</v>
      </c>
      <c r="G3565" s="72">
        <v>3</v>
      </c>
      <c r="H3565" s="72">
        <v>2</v>
      </c>
      <c r="I3565" s="72">
        <v>7</v>
      </c>
      <c r="J3565" s="72">
        <v>1</v>
      </c>
      <c r="K3565" s="72">
        <v>2</v>
      </c>
      <c r="L3565" s="72">
        <v>61</v>
      </c>
    </row>
    <row r="3566" spans="4:12" x14ac:dyDescent="0.25">
      <c r="D3566" s="66" t="s">
        <v>33904</v>
      </c>
      <c r="E3566" s="66" t="s">
        <v>8240</v>
      </c>
      <c r="F3566" s="72">
        <v>1</v>
      </c>
      <c r="G3566" s="72">
        <v>3</v>
      </c>
      <c r="H3566" s="72">
        <v>2</v>
      </c>
      <c r="I3566" s="72">
        <v>7</v>
      </c>
      <c r="J3566" s="72">
        <v>1</v>
      </c>
      <c r="K3566" s="72">
        <v>2</v>
      </c>
      <c r="L3566" s="72">
        <v>62</v>
      </c>
    </row>
    <row r="3567" spans="4:12" x14ac:dyDescent="0.25">
      <c r="D3567" s="66" t="s">
        <v>33905</v>
      </c>
      <c r="E3567" s="66" t="s">
        <v>8241</v>
      </c>
      <c r="F3567" s="72">
        <v>1</v>
      </c>
      <c r="G3567" s="72">
        <v>3</v>
      </c>
      <c r="H3567" s="72">
        <v>2</v>
      </c>
      <c r="I3567" s="72">
        <v>7</v>
      </c>
      <c r="J3567" s="72">
        <v>1</v>
      </c>
      <c r="K3567" s="72">
        <v>2</v>
      </c>
      <c r="L3567" s="72">
        <v>63</v>
      </c>
    </row>
    <row r="3568" spans="4:12" x14ac:dyDescent="0.25">
      <c r="D3568" s="66" t="s">
        <v>33906</v>
      </c>
      <c r="E3568" s="66" t="s">
        <v>8242</v>
      </c>
      <c r="F3568" s="72">
        <v>1</v>
      </c>
      <c r="G3568" s="72">
        <v>3</v>
      </c>
      <c r="H3568" s="72">
        <v>2</v>
      </c>
      <c r="I3568" s="72">
        <v>7</v>
      </c>
      <c r="J3568" s="72">
        <v>1</v>
      </c>
      <c r="K3568" s="72">
        <v>2</v>
      </c>
      <c r="L3568" s="72">
        <v>64</v>
      </c>
    </row>
    <row r="3569" spans="4:12" x14ac:dyDescent="0.25">
      <c r="D3569" s="66" t="s">
        <v>33907</v>
      </c>
      <c r="E3569" s="66" t="s">
        <v>8243</v>
      </c>
      <c r="F3569" s="72">
        <v>1</v>
      </c>
      <c r="G3569" s="72">
        <v>3</v>
      </c>
      <c r="H3569" s="72">
        <v>2</v>
      </c>
      <c r="I3569" s="72">
        <v>7</v>
      </c>
      <c r="J3569" s="72">
        <v>1</v>
      </c>
      <c r="K3569" s="72">
        <v>2</v>
      </c>
      <c r="L3569" s="72">
        <v>65</v>
      </c>
    </row>
    <row r="3570" spans="4:12" x14ac:dyDescent="0.25">
      <c r="D3570" s="66" t="s">
        <v>33908</v>
      </c>
      <c r="E3570" s="66" t="s">
        <v>8244</v>
      </c>
      <c r="F3570" s="72">
        <v>1</v>
      </c>
      <c r="G3570" s="72">
        <v>3</v>
      </c>
      <c r="H3570" s="72">
        <v>2</v>
      </c>
      <c r="I3570" s="72">
        <v>7</v>
      </c>
      <c r="J3570" s="72">
        <v>1</v>
      </c>
      <c r="K3570" s="72">
        <v>2</v>
      </c>
      <c r="L3570" s="72">
        <v>66</v>
      </c>
    </row>
    <row r="3571" spans="4:12" x14ac:dyDescent="0.25">
      <c r="D3571" s="66" t="s">
        <v>33909</v>
      </c>
      <c r="E3571" s="66" t="s">
        <v>8245</v>
      </c>
      <c r="F3571" s="72">
        <v>1</v>
      </c>
      <c r="G3571" s="72">
        <v>3</v>
      </c>
      <c r="H3571" s="72">
        <v>2</v>
      </c>
      <c r="I3571" s="72">
        <v>7</v>
      </c>
      <c r="J3571" s="72">
        <v>1</v>
      </c>
      <c r="K3571" s="72">
        <v>2</v>
      </c>
      <c r="L3571" s="72">
        <v>67</v>
      </c>
    </row>
    <row r="3572" spans="4:12" x14ac:dyDescent="0.25">
      <c r="D3572" s="66" t="s">
        <v>33910</v>
      </c>
      <c r="E3572" s="66" t="s">
        <v>8246</v>
      </c>
      <c r="F3572" s="72">
        <v>1</v>
      </c>
      <c r="G3572" s="72">
        <v>3</v>
      </c>
      <c r="H3572" s="72">
        <v>2</v>
      </c>
      <c r="I3572" s="72">
        <v>7</v>
      </c>
      <c r="J3572" s="72">
        <v>1</v>
      </c>
      <c r="K3572" s="72">
        <v>2</v>
      </c>
      <c r="L3572" s="72">
        <v>68</v>
      </c>
    </row>
    <row r="3573" spans="4:12" x14ac:dyDescent="0.25">
      <c r="D3573" s="66" t="s">
        <v>33911</v>
      </c>
      <c r="E3573" s="66" t="s">
        <v>8247</v>
      </c>
      <c r="F3573" s="72">
        <v>1</v>
      </c>
      <c r="G3573" s="72">
        <v>3</v>
      </c>
      <c r="H3573" s="72">
        <v>2</v>
      </c>
      <c r="I3573" s="72">
        <v>7</v>
      </c>
      <c r="J3573" s="72">
        <v>1</v>
      </c>
      <c r="K3573" s="72">
        <v>2</v>
      </c>
      <c r="L3573" s="72">
        <v>69</v>
      </c>
    </row>
    <row r="3574" spans="4:12" x14ac:dyDescent="0.25">
      <c r="D3574" s="66" t="s">
        <v>33912</v>
      </c>
      <c r="E3574" s="66" t="s">
        <v>8248</v>
      </c>
      <c r="F3574" s="72">
        <v>1</v>
      </c>
      <c r="G3574" s="72">
        <v>3</v>
      </c>
      <c r="H3574" s="72">
        <v>2</v>
      </c>
      <c r="I3574" s="72">
        <v>7</v>
      </c>
      <c r="J3574" s="72">
        <v>1</v>
      </c>
      <c r="K3574" s="72">
        <v>2</v>
      </c>
      <c r="L3574" s="72">
        <v>70</v>
      </c>
    </row>
    <row r="3575" spans="4:12" x14ac:dyDescent="0.25">
      <c r="D3575" s="66" t="s">
        <v>33913</v>
      </c>
      <c r="E3575" s="66" t="s">
        <v>8249</v>
      </c>
      <c r="F3575" s="72">
        <v>1</v>
      </c>
      <c r="G3575" s="72">
        <v>3</v>
      </c>
      <c r="H3575" s="72">
        <v>2</v>
      </c>
      <c r="I3575" s="72">
        <v>7</v>
      </c>
      <c r="J3575" s="72">
        <v>1</v>
      </c>
      <c r="K3575" s="72">
        <v>2</v>
      </c>
      <c r="L3575" s="72">
        <v>71</v>
      </c>
    </row>
    <row r="3576" spans="4:12" x14ac:dyDescent="0.25">
      <c r="D3576" s="66" t="s">
        <v>33914</v>
      </c>
      <c r="E3576" s="66" t="s">
        <v>8250</v>
      </c>
      <c r="F3576" s="72">
        <v>1</v>
      </c>
      <c r="G3576" s="72">
        <v>3</v>
      </c>
      <c r="H3576" s="72">
        <v>2</v>
      </c>
      <c r="I3576" s="72">
        <v>7</v>
      </c>
      <c r="J3576" s="72">
        <v>1</v>
      </c>
      <c r="K3576" s="72">
        <v>2</v>
      </c>
      <c r="L3576" s="72">
        <v>72</v>
      </c>
    </row>
    <row r="3577" spans="4:12" x14ac:dyDescent="0.25">
      <c r="D3577" s="66" t="s">
        <v>33915</v>
      </c>
      <c r="E3577" s="66" t="s">
        <v>8251</v>
      </c>
      <c r="F3577" s="72">
        <v>1</v>
      </c>
      <c r="G3577" s="72">
        <v>3</v>
      </c>
      <c r="H3577" s="72">
        <v>2</v>
      </c>
      <c r="I3577" s="72">
        <v>7</v>
      </c>
      <c r="J3577" s="72">
        <v>1</v>
      </c>
      <c r="K3577" s="72">
        <v>2</v>
      </c>
      <c r="L3577" s="72">
        <v>73</v>
      </c>
    </row>
    <row r="3578" spans="4:12" x14ac:dyDescent="0.25">
      <c r="D3578" s="66" t="s">
        <v>33916</v>
      </c>
      <c r="E3578" s="66" t="s">
        <v>8252</v>
      </c>
      <c r="F3578" s="72">
        <v>1</v>
      </c>
      <c r="G3578" s="72">
        <v>3</v>
      </c>
      <c r="H3578" s="72">
        <v>2</v>
      </c>
      <c r="I3578" s="72">
        <v>7</v>
      </c>
      <c r="J3578" s="72">
        <v>1</v>
      </c>
      <c r="K3578" s="72">
        <v>2</v>
      </c>
      <c r="L3578" s="72">
        <v>74</v>
      </c>
    </row>
    <row r="3579" spans="4:12" x14ac:dyDescent="0.25">
      <c r="D3579" s="66" t="s">
        <v>33917</v>
      </c>
      <c r="E3579" s="66" t="s">
        <v>8253</v>
      </c>
      <c r="F3579" s="72">
        <v>1</v>
      </c>
      <c r="G3579" s="72">
        <v>3</v>
      </c>
      <c r="H3579" s="72">
        <v>2</v>
      </c>
      <c r="I3579" s="72">
        <v>7</v>
      </c>
      <c r="J3579" s="72">
        <v>1</v>
      </c>
      <c r="K3579" s="72">
        <v>2</v>
      </c>
      <c r="L3579" s="72">
        <v>75</v>
      </c>
    </row>
    <row r="3580" spans="4:12" x14ac:dyDescent="0.25">
      <c r="D3580" s="66" t="s">
        <v>33918</v>
      </c>
      <c r="E3580" s="66" t="s">
        <v>8254</v>
      </c>
      <c r="F3580" s="72">
        <v>1</v>
      </c>
      <c r="G3580" s="72">
        <v>3</v>
      </c>
      <c r="H3580" s="72">
        <v>2</v>
      </c>
      <c r="I3580" s="72">
        <v>7</v>
      </c>
      <c r="J3580" s="72">
        <v>1</v>
      </c>
      <c r="K3580" s="72">
        <v>2</v>
      </c>
      <c r="L3580" s="72">
        <v>76</v>
      </c>
    </row>
    <row r="3581" spans="4:12" x14ac:dyDescent="0.25">
      <c r="D3581" s="66" t="s">
        <v>33919</v>
      </c>
      <c r="E3581" s="66" t="s">
        <v>8255</v>
      </c>
      <c r="F3581" s="72">
        <v>1</v>
      </c>
      <c r="G3581" s="72">
        <v>3</v>
      </c>
      <c r="H3581" s="72">
        <v>2</v>
      </c>
      <c r="I3581" s="72">
        <v>7</v>
      </c>
      <c r="J3581" s="72">
        <v>1</v>
      </c>
      <c r="K3581" s="72">
        <v>2</v>
      </c>
      <c r="L3581" s="72">
        <v>77</v>
      </c>
    </row>
    <row r="3582" spans="4:12" x14ac:dyDescent="0.25">
      <c r="D3582" s="66" t="s">
        <v>33920</v>
      </c>
      <c r="E3582" s="66" t="s">
        <v>8256</v>
      </c>
      <c r="F3582" s="72">
        <v>1</v>
      </c>
      <c r="G3582" s="72">
        <v>3</v>
      </c>
      <c r="H3582" s="72">
        <v>2</v>
      </c>
      <c r="I3582" s="72">
        <v>7</v>
      </c>
      <c r="J3582" s="72">
        <v>1</v>
      </c>
      <c r="K3582" s="72">
        <v>2</v>
      </c>
      <c r="L3582" s="72">
        <v>78</v>
      </c>
    </row>
    <row r="3583" spans="4:12" x14ac:dyDescent="0.25">
      <c r="D3583" s="66" t="s">
        <v>33921</v>
      </c>
      <c r="E3583" s="66" t="s">
        <v>8257</v>
      </c>
      <c r="F3583" s="72">
        <v>1</v>
      </c>
      <c r="G3583" s="72">
        <v>3</v>
      </c>
      <c r="H3583" s="72">
        <v>2</v>
      </c>
      <c r="I3583" s="72">
        <v>7</v>
      </c>
      <c r="J3583" s="72">
        <v>1</v>
      </c>
      <c r="K3583" s="72">
        <v>2</v>
      </c>
      <c r="L3583" s="72">
        <v>79</v>
      </c>
    </row>
    <row r="3584" spans="4:12" x14ac:dyDescent="0.25">
      <c r="D3584" s="66" t="s">
        <v>33922</v>
      </c>
      <c r="E3584" s="66" t="s">
        <v>8258</v>
      </c>
      <c r="F3584" s="72">
        <v>1</v>
      </c>
      <c r="G3584" s="72">
        <v>3</v>
      </c>
      <c r="H3584" s="72">
        <v>2</v>
      </c>
      <c r="I3584" s="72">
        <v>7</v>
      </c>
      <c r="J3584" s="72">
        <v>1</v>
      </c>
      <c r="K3584" s="72">
        <v>2</v>
      </c>
      <c r="L3584" s="72">
        <v>80</v>
      </c>
    </row>
    <row r="3585" spans="4:12" x14ac:dyDescent="0.25">
      <c r="D3585" s="66" t="s">
        <v>33923</v>
      </c>
      <c r="E3585" s="66" t="s">
        <v>8259</v>
      </c>
      <c r="F3585" s="72">
        <v>1</v>
      </c>
      <c r="G3585" s="72">
        <v>3</v>
      </c>
      <c r="H3585" s="72">
        <v>2</v>
      </c>
      <c r="I3585" s="72">
        <v>7</v>
      </c>
      <c r="J3585" s="72">
        <v>1</v>
      </c>
      <c r="K3585" s="72">
        <v>2</v>
      </c>
      <c r="L3585" s="72">
        <v>81</v>
      </c>
    </row>
    <row r="3586" spans="4:12" x14ac:dyDescent="0.25">
      <c r="D3586" s="66" t="s">
        <v>33924</v>
      </c>
      <c r="E3586" s="66" t="s">
        <v>8260</v>
      </c>
      <c r="F3586" s="72">
        <v>1</v>
      </c>
      <c r="G3586" s="72">
        <v>3</v>
      </c>
      <c r="H3586" s="72">
        <v>2</v>
      </c>
      <c r="I3586" s="72">
        <v>7</v>
      </c>
      <c r="J3586" s="72">
        <v>1</v>
      </c>
      <c r="K3586" s="72">
        <v>2</v>
      </c>
      <c r="L3586" s="72">
        <v>82</v>
      </c>
    </row>
    <row r="3587" spans="4:12" x14ac:dyDescent="0.25">
      <c r="D3587" s="66" t="s">
        <v>33925</v>
      </c>
      <c r="E3587" s="66" t="s">
        <v>8261</v>
      </c>
      <c r="F3587" s="72">
        <v>1</v>
      </c>
      <c r="G3587" s="72">
        <v>3</v>
      </c>
      <c r="H3587" s="72">
        <v>2</v>
      </c>
      <c r="I3587" s="72">
        <v>7</v>
      </c>
      <c r="J3587" s="72">
        <v>1</v>
      </c>
      <c r="K3587" s="72">
        <v>2</v>
      </c>
      <c r="L3587" s="72">
        <v>83</v>
      </c>
    </row>
    <row r="3588" spans="4:12" x14ac:dyDescent="0.25">
      <c r="D3588" s="66" t="s">
        <v>33926</v>
      </c>
      <c r="E3588" s="66" t="s">
        <v>8262</v>
      </c>
      <c r="F3588" s="72">
        <v>1</v>
      </c>
      <c r="G3588" s="72">
        <v>3</v>
      </c>
      <c r="H3588" s="72">
        <v>2</v>
      </c>
      <c r="I3588" s="72">
        <v>7</v>
      </c>
      <c r="J3588" s="72">
        <v>1</v>
      </c>
      <c r="K3588" s="72">
        <v>2</v>
      </c>
      <c r="L3588" s="72">
        <v>84</v>
      </c>
    </row>
    <row r="3589" spans="4:12" x14ac:dyDescent="0.25">
      <c r="D3589" s="66" t="s">
        <v>33927</v>
      </c>
      <c r="E3589" s="66" t="s">
        <v>8263</v>
      </c>
      <c r="F3589" s="72">
        <v>1</v>
      </c>
      <c r="G3589" s="72">
        <v>3</v>
      </c>
      <c r="H3589" s="72">
        <v>2</v>
      </c>
      <c r="I3589" s="72">
        <v>7</v>
      </c>
      <c r="J3589" s="72">
        <v>1</v>
      </c>
      <c r="K3589" s="72">
        <v>2</v>
      </c>
      <c r="L3589" s="72">
        <v>85</v>
      </c>
    </row>
    <row r="3590" spans="4:12" x14ac:dyDescent="0.25">
      <c r="D3590" s="66" t="s">
        <v>33928</v>
      </c>
      <c r="E3590" s="66" t="s">
        <v>8264</v>
      </c>
      <c r="F3590" s="72">
        <v>1</v>
      </c>
      <c r="G3590" s="72">
        <v>3</v>
      </c>
      <c r="H3590" s="72">
        <v>2</v>
      </c>
      <c r="I3590" s="72">
        <v>7</v>
      </c>
      <c r="J3590" s="72">
        <v>1</v>
      </c>
      <c r="K3590" s="72">
        <v>2</v>
      </c>
      <c r="L3590" s="72">
        <v>86</v>
      </c>
    </row>
    <row r="3591" spans="4:12" x14ac:dyDescent="0.25">
      <c r="D3591" s="66" t="s">
        <v>33929</v>
      </c>
      <c r="E3591" s="66" t="s">
        <v>8265</v>
      </c>
      <c r="F3591" s="72">
        <v>1</v>
      </c>
      <c r="G3591" s="72">
        <v>3</v>
      </c>
      <c r="H3591" s="72">
        <v>2</v>
      </c>
      <c r="I3591" s="72">
        <v>7</v>
      </c>
      <c r="J3591" s="72">
        <v>1</v>
      </c>
      <c r="K3591" s="72">
        <v>2</v>
      </c>
      <c r="L3591" s="72">
        <v>87</v>
      </c>
    </row>
    <row r="3592" spans="4:12" x14ac:dyDescent="0.25">
      <c r="D3592" s="66" t="s">
        <v>33930</v>
      </c>
      <c r="E3592" s="66" t="s">
        <v>8266</v>
      </c>
      <c r="F3592" s="72">
        <v>1</v>
      </c>
      <c r="G3592" s="72">
        <v>3</v>
      </c>
      <c r="H3592" s="72">
        <v>2</v>
      </c>
      <c r="I3592" s="72">
        <v>7</v>
      </c>
      <c r="J3592" s="72">
        <v>1</v>
      </c>
      <c r="K3592" s="72">
        <v>2</v>
      </c>
      <c r="L3592" s="72">
        <v>88</v>
      </c>
    </row>
    <row r="3593" spans="4:12" x14ac:dyDescent="0.25">
      <c r="D3593" s="66" t="s">
        <v>33931</v>
      </c>
      <c r="E3593" s="66" t="s">
        <v>8267</v>
      </c>
      <c r="F3593" s="72">
        <v>1</v>
      </c>
      <c r="G3593" s="72">
        <v>3</v>
      </c>
      <c r="H3593" s="72">
        <v>2</v>
      </c>
      <c r="I3593" s="72">
        <v>7</v>
      </c>
      <c r="J3593" s="72">
        <v>1</v>
      </c>
      <c r="K3593" s="72">
        <v>2</v>
      </c>
      <c r="L3593" s="72">
        <v>89</v>
      </c>
    </row>
    <row r="3594" spans="4:12" x14ac:dyDescent="0.25">
      <c r="D3594" s="66" t="s">
        <v>33932</v>
      </c>
      <c r="E3594" s="66" t="s">
        <v>8268</v>
      </c>
      <c r="F3594" s="72">
        <v>1</v>
      </c>
      <c r="G3594" s="72">
        <v>3</v>
      </c>
      <c r="H3594" s="72">
        <v>2</v>
      </c>
      <c r="I3594" s="72">
        <v>7</v>
      </c>
      <c r="J3594" s="72">
        <v>1</v>
      </c>
      <c r="K3594" s="72">
        <v>2</v>
      </c>
      <c r="L3594" s="72">
        <v>90</v>
      </c>
    </row>
    <row r="3595" spans="4:12" x14ac:dyDescent="0.25">
      <c r="D3595" s="66" t="s">
        <v>33933</v>
      </c>
      <c r="E3595" s="66" t="s">
        <v>8269</v>
      </c>
      <c r="F3595" s="72">
        <v>1</v>
      </c>
      <c r="G3595" s="72">
        <v>3</v>
      </c>
      <c r="H3595" s="72">
        <v>2</v>
      </c>
      <c r="I3595" s="72">
        <v>7</v>
      </c>
      <c r="J3595" s="72">
        <v>1</v>
      </c>
      <c r="K3595" s="72">
        <v>2</v>
      </c>
      <c r="L3595" s="72">
        <v>91</v>
      </c>
    </row>
    <row r="3596" spans="4:12" x14ac:dyDescent="0.25">
      <c r="D3596" s="66" t="s">
        <v>33934</v>
      </c>
      <c r="E3596" s="66" t="s">
        <v>8270</v>
      </c>
      <c r="F3596" s="72">
        <v>1</v>
      </c>
      <c r="G3596" s="72">
        <v>3</v>
      </c>
      <c r="H3596" s="72">
        <v>2</v>
      </c>
      <c r="I3596" s="72">
        <v>7</v>
      </c>
      <c r="J3596" s="72">
        <v>1</v>
      </c>
      <c r="K3596" s="72">
        <v>2</v>
      </c>
      <c r="L3596" s="72">
        <v>92</v>
      </c>
    </row>
    <row r="3597" spans="4:12" x14ac:dyDescent="0.25">
      <c r="D3597" s="66" t="s">
        <v>33935</v>
      </c>
      <c r="E3597" s="66" t="s">
        <v>8271</v>
      </c>
      <c r="F3597" s="72">
        <v>1</v>
      </c>
      <c r="G3597" s="72">
        <v>3</v>
      </c>
      <c r="H3597" s="72">
        <v>2</v>
      </c>
      <c r="I3597" s="72">
        <v>7</v>
      </c>
      <c r="J3597" s="72">
        <v>1</v>
      </c>
      <c r="K3597" s="72">
        <v>2</v>
      </c>
      <c r="L3597" s="72">
        <v>93</v>
      </c>
    </row>
    <row r="3598" spans="4:12" x14ac:dyDescent="0.25">
      <c r="D3598" s="66" t="s">
        <v>33936</v>
      </c>
      <c r="E3598" s="66" t="s">
        <v>8272</v>
      </c>
      <c r="F3598" s="72">
        <v>1</v>
      </c>
      <c r="G3598" s="72">
        <v>3</v>
      </c>
      <c r="H3598" s="72">
        <v>2</v>
      </c>
      <c r="I3598" s="72">
        <v>7</v>
      </c>
      <c r="J3598" s="72">
        <v>1</v>
      </c>
      <c r="K3598" s="72">
        <v>2</v>
      </c>
      <c r="L3598" s="72">
        <v>94</v>
      </c>
    </row>
    <row r="3599" spans="4:12" x14ac:dyDescent="0.25">
      <c r="D3599" s="66" t="s">
        <v>33937</v>
      </c>
      <c r="E3599" s="66" t="s">
        <v>8273</v>
      </c>
      <c r="F3599" s="72">
        <v>1</v>
      </c>
      <c r="G3599" s="72">
        <v>3</v>
      </c>
      <c r="H3599" s="72">
        <v>2</v>
      </c>
      <c r="I3599" s="72">
        <v>7</v>
      </c>
      <c r="J3599" s="72">
        <v>1</v>
      </c>
      <c r="K3599" s="72">
        <v>2</v>
      </c>
      <c r="L3599" s="72">
        <v>95</v>
      </c>
    </row>
    <row r="3600" spans="4:12" x14ac:dyDescent="0.25">
      <c r="D3600" s="66" t="s">
        <v>33938</v>
      </c>
      <c r="E3600" s="66" t="s">
        <v>8274</v>
      </c>
      <c r="F3600" s="72">
        <v>1</v>
      </c>
      <c r="G3600" s="72">
        <v>3</v>
      </c>
      <c r="H3600" s="72">
        <v>2</v>
      </c>
      <c r="I3600" s="72">
        <v>7</v>
      </c>
      <c r="J3600" s="72">
        <v>1</v>
      </c>
      <c r="K3600" s="72">
        <v>2</v>
      </c>
      <c r="L3600" s="72">
        <v>96</v>
      </c>
    </row>
    <row r="3601" spans="4:12" x14ac:dyDescent="0.25">
      <c r="D3601" s="66" t="s">
        <v>33939</v>
      </c>
      <c r="E3601" s="66" t="s">
        <v>8275</v>
      </c>
      <c r="F3601" s="72">
        <v>1</v>
      </c>
      <c r="G3601" s="72">
        <v>3</v>
      </c>
      <c r="H3601" s="72">
        <v>2</v>
      </c>
      <c r="I3601" s="72">
        <v>7</v>
      </c>
      <c r="J3601" s="72">
        <v>1</v>
      </c>
      <c r="K3601" s="72">
        <v>2</v>
      </c>
      <c r="L3601" s="72">
        <v>97</v>
      </c>
    </row>
    <row r="3602" spans="4:12" x14ac:dyDescent="0.25">
      <c r="D3602" s="66" t="s">
        <v>33940</v>
      </c>
      <c r="E3602" s="66" t="s">
        <v>8276</v>
      </c>
      <c r="F3602" s="72">
        <v>1</v>
      </c>
      <c r="G3602" s="72">
        <v>3</v>
      </c>
      <c r="H3602" s="72">
        <v>2</v>
      </c>
      <c r="I3602" s="72">
        <v>7</v>
      </c>
      <c r="J3602" s="72">
        <v>1</v>
      </c>
      <c r="K3602" s="72">
        <v>2</v>
      </c>
      <c r="L3602" s="72">
        <v>98</v>
      </c>
    </row>
    <row r="3603" spans="4:12" x14ac:dyDescent="0.25">
      <c r="D3603" s="66" t="s">
        <v>33941</v>
      </c>
      <c r="E3603" s="66" t="s">
        <v>8277</v>
      </c>
      <c r="F3603" s="72">
        <v>1</v>
      </c>
      <c r="G3603" s="72">
        <v>3</v>
      </c>
      <c r="H3603" s="72">
        <v>2</v>
      </c>
      <c r="I3603" s="72">
        <v>7</v>
      </c>
      <c r="J3603" s="72">
        <v>1</v>
      </c>
      <c r="K3603" s="72">
        <v>2</v>
      </c>
      <c r="L3603" s="72">
        <v>99</v>
      </c>
    </row>
    <row r="3604" spans="4:12" x14ac:dyDescent="0.25">
      <c r="D3604" s="66" t="s">
        <v>33942</v>
      </c>
      <c r="E3604" s="66" t="s">
        <v>8278</v>
      </c>
      <c r="F3604" s="72">
        <v>1</v>
      </c>
      <c r="G3604" s="72">
        <v>3</v>
      </c>
      <c r="H3604" s="72">
        <v>2</v>
      </c>
      <c r="I3604" s="72">
        <v>7</v>
      </c>
      <c r="J3604" s="72">
        <v>1</v>
      </c>
      <c r="K3604" s="72">
        <v>2</v>
      </c>
      <c r="L3604" s="72">
        <v>100</v>
      </c>
    </row>
    <row r="3605" spans="4:12" x14ac:dyDescent="0.25">
      <c r="D3605" s="66" t="s">
        <v>33943</v>
      </c>
      <c r="E3605" s="66" t="s">
        <v>8279</v>
      </c>
      <c r="F3605" s="72">
        <v>1</v>
      </c>
      <c r="G3605" s="72">
        <v>3</v>
      </c>
      <c r="H3605" s="72">
        <v>2</v>
      </c>
      <c r="I3605" s="72">
        <v>7</v>
      </c>
      <c r="J3605" s="72">
        <v>1</v>
      </c>
      <c r="K3605" s="72">
        <v>2</v>
      </c>
      <c r="L3605" s="72">
        <v>101</v>
      </c>
    </row>
    <row r="3606" spans="4:12" x14ac:dyDescent="0.25">
      <c r="D3606" s="66" t="s">
        <v>33944</v>
      </c>
      <c r="E3606" s="66" t="s">
        <v>8280</v>
      </c>
      <c r="F3606" s="72">
        <v>1</v>
      </c>
      <c r="G3606" s="72">
        <v>3</v>
      </c>
      <c r="H3606" s="72">
        <v>2</v>
      </c>
      <c r="I3606" s="72">
        <v>7</v>
      </c>
      <c r="J3606" s="72">
        <v>1</v>
      </c>
      <c r="K3606" s="72">
        <v>2</v>
      </c>
      <c r="L3606" s="72">
        <v>102</v>
      </c>
    </row>
    <row r="3607" spans="4:12" x14ac:dyDescent="0.25">
      <c r="D3607" s="66" t="s">
        <v>33945</v>
      </c>
      <c r="E3607" s="66" t="s">
        <v>8281</v>
      </c>
      <c r="F3607" s="72">
        <v>1</v>
      </c>
      <c r="G3607" s="72">
        <v>3</v>
      </c>
      <c r="H3607" s="72">
        <v>2</v>
      </c>
      <c r="I3607" s="72">
        <v>7</v>
      </c>
      <c r="J3607" s="72">
        <v>1</v>
      </c>
      <c r="K3607" s="72">
        <v>2</v>
      </c>
      <c r="L3607" s="72">
        <v>103</v>
      </c>
    </row>
    <row r="3608" spans="4:12" x14ac:dyDescent="0.25">
      <c r="D3608" s="66" t="s">
        <v>33946</v>
      </c>
      <c r="E3608" s="66" t="s">
        <v>8282</v>
      </c>
      <c r="F3608" s="72">
        <v>1</v>
      </c>
      <c r="G3608" s="72">
        <v>3</v>
      </c>
      <c r="H3608" s="72">
        <v>2</v>
      </c>
      <c r="I3608" s="72">
        <v>7</v>
      </c>
      <c r="J3608" s="72">
        <v>1</v>
      </c>
      <c r="K3608" s="72">
        <v>2</v>
      </c>
      <c r="L3608" s="72">
        <v>104</v>
      </c>
    </row>
    <row r="3609" spans="4:12" x14ac:dyDescent="0.25">
      <c r="D3609" s="66" t="s">
        <v>33947</v>
      </c>
      <c r="E3609" s="66" t="s">
        <v>8283</v>
      </c>
      <c r="F3609" s="72">
        <v>1</v>
      </c>
      <c r="G3609" s="72">
        <v>3</v>
      </c>
      <c r="H3609" s="72">
        <v>2</v>
      </c>
      <c r="I3609" s="72">
        <v>7</v>
      </c>
      <c r="J3609" s="72">
        <v>1</v>
      </c>
      <c r="K3609" s="72">
        <v>2</v>
      </c>
      <c r="L3609" s="72">
        <v>105</v>
      </c>
    </row>
    <row r="3610" spans="4:12" x14ac:dyDescent="0.25">
      <c r="D3610" s="66" t="s">
        <v>33948</v>
      </c>
      <c r="E3610" s="66" t="s">
        <v>8284</v>
      </c>
      <c r="F3610" s="72">
        <v>1</v>
      </c>
      <c r="G3610" s="72">
        <v>3</v>
      </c>
      <c r="H3610" s="72">
        <v>2</v>
      </c>
      <c r="I3610" s="72">
        <v>7</v>
      </c>
      <c r="J3610" s="72">
        <v>1</v>
      </c>
      <c r="K3610" s="72">
        <v>2</v>
      </c>
      <c r="L3610" s="72">
        <v>106</v>
      </c>
    </row>
    <row r="3611" spans="4:12" x14ac:dyDescent="0.25">
      <c r="D3611" s="66" t="s">
        <v>33949</v>
      </c>
      <c r="E3611" s="66" t="s">
        <v>8285</v>
      </c>
      <c r="F3611" s="72">
        <v>1</v>
      </c>
      <c r="G3611" s="72">
        <v>3</v>
      </c>
      <c r="H3611" s="72">
        <v>2</v>
      </c>
      <c r="I3611" s="72">
        <v>7</v>
      </c>
      <c r="J3611" s="72">
        <v>1</v>
      </c>
      <c r="K3611" s="72">
        <v>2</v>
      </c>
      <c r="L3611" s="72">
        <v>107</v>
      </c>
    </row>
    <row r="3612" spans="4:12" x14ac:dyDescent="0.25">
      <c r="D3612" s="66" t="s">
        <v>33950</v>
      </c>
      <c r="E3612" s="66" t="s">
        <v>8286</v>
      </c>
      <c r="F3612" s="72">
        <v>1</v>
      </c>
      <c r="G3612" s="72">
        <v>3</v>
      </c>
      <c r="H3612" s="72">
        <v>2</v>
      </c>
      <c r="I3612" s="72">
        <v>7</v>
      </c>
      <c r="J3612" s="72">
        <v>1</v>
      </c>
      <c r="K3612" s="72">
        <v>2</v>
      </c>
      <c r="L3612" s="72">
        <v>108</v>
      </c>
    </row>
    <row r="3613" spans="4:12" x14ac:dyDescent="0.25">
      <c r="D3613" s="66" t="s">
        <v>33951</v>
      </c>
      <c r="E3613" s="66" t="s">
        <v>8287</v>
      </c>
      <c r="F3613" s="72">
        <v>1</v>
      </c>
      <c r="G3613" s="72">
        <v>3</v>
      </c>
      <c r="H3613" s="72">
        <v>2</v>
      </c>
      <c r="I3613" s="72">
        <v>7</v>
      </c>
      <c r="J3613" s="72">
        <v>1</v>
      </c>
      <c r="K3613" s="72">
        <v>2</v>
      </c>
      <c r="L3613" s="72">
        <v>109</v>
      </c>
    </row>
    <row r="3614" spans="4:12" x14ac:dyDescent="0.25">
      <c r="D3614" s="66" t="s">
        <v>33952</v>
      </c>
      <c r="E3614" s="66" t="s">
        <v>8288</v>
      </c>
      <c r="F3614" s="72">
        <v>1</v>
      </c>
      <c r="G3614" s="72">
        <v>3</v>
      </c>
      <c r="H3614" s="72">
        <v>2</v>
      </c>
      <c r="I3614" s="72">
        <v>7</v>
      </c>
      <c r="J3614" s="72">
        <v>1</v>
      </c>
      <c r="K3614" s="72">
        <v>2</v>
      </c>
      <c r="L3614" s="72">
        <v>110</v>
      </c>
    </row>
    <row r="3615" spans="4:12" x14ac:dyDescent="0.25">
      <c r="D3615" s="66" t="s">
        <v>33953</v>
      </c>
      <c r="E3615" s="66" t="s">
        <v>8289</v>
      </c>
      <c r="F3615" s="72">
        <v>1</v>
      </c>
      <c r="G3615" s="72">
        <v>3</v>
      </c>
      <c r="H3615" s="72">
        <v>2</v>
      </c>
      <c r="I3615" s="72">
        <v>7</v>
      </c>
      <c r="J3615" s="72">
        <v>1</v>
      </c>
      <c r="K3615" s="72">
        <v>2</v>
      </c>
      <c r="L3615" s="72">
        <v>111</v>
      </c>
    </row>
    <row r="3616" spans="4:12" x14ac:dyDescent="0.25">
      <c r="D3616" s="66" t="s">
        <v>33954</v>
      </c>
      <c r="E3616" s="66" t="s">
        <v>8290</v>
      </c>
      <c r="F3616" s="72">
        <v>1</v>
      </c>
      <c r="G3616" s="72">
        <v>3</v>
      </c>
      <c r="H3616" s="72">
        <v>2</v>
      </c>
      <c r="I3616" s="72">
        <v>7</v>
      </c>
      <c r="J3616" s="72">
        <v>1</v>
      </c>
      <c r="K3616" s="72">
        <v>2</v>
      </c>
      <c r="L3616" s="72">
        <v>112</v>
      </c>
    </row>
    <row r="3617" spans="4:12" x14ac:dyDescent="0.25">
      <c r="D3617" s="66" t="s">
        <v>33955</v>
      </c>
      <c r="E3617" s="66" t="s">
        <v>8291</v>
      </c>
      <c r="F3617" s="72">
        <v>1</v>
      </c>
      <c r="G3617" s="72">
        <v>3</v>
      </c>
      <c r="H3617" s="72">
        <v>2</v>
      </c>
      <c r="I3617" s="72">
        <v>7</v>
      </c>
      <c r="J3617" s="72">
        <v>1</v>
      </c>
      <c r="K3617" s="72">
        <v>2</v>
      </c>
      <c r="L3617" s="72">
        <v>113</v>
      </c>
    </row>
    <row r="3618" spans="4:12" x14ac:dyDescent="0.25">
      <c r="D3618" s="66" t="s">
        <v>33956</v>
      </c>
      <c r="E3618" s="66" t="s">
        <v>8292</v>
      </c>
      <c r="F3618" s="72">
        <v>1</v>
      </c>
      <c r="G3618" s="72">
        <v>3</v>
      </c>
      <c r="H3618" s="72">
        <v>2</v>
      </c>
      <c r="I3618" s="72">
        <v>7</v>
      </c>
      <c r="J3618" s="72">
        <v>1</v>
      </c>
      <c r="K3618" s="72">
        <v>2</v>
      </c>
      <c r="L3618" s="72">
        <v>114</v>
      </c>
    </row>
    <row r="3619" spans="4:12" x14ac:dyDescent="0.25">
      <c r="D3619" s="66" t="s">
        <v>33957</v>
      </c>
      <c r="E3619" s="66" t="s">
        <v>8293</v>
      </c>
      <c r="F3619" s="72">
        <v>1</v>
      </c>
      <c r="G3619" s="72">
        <v>3</v>
      </c>
      <c r="H3619" s="72">
        <v>2</v>
      </c>
      <c r="I3619" s="72">
        <v>7</v>
      </c>
      <c r="J3619" s="72">
        <v>1</v>
      </c>
      <c r="K3619" s="72">
        <v>2</v>
      </c>
      <c r="L3619" s="72">
        <v>115</v>
      </c>
    </row>
    <row r="3620" spans="4:12" x14ac:dyDescent="0.25">
      <c r="D3620" s="66" t="s">
        <v>33958</v>
      </c>
      <c r="E3620" s="66" t="s">
        <v>999</v>
      </c>
      <c r="F3620" s="72">
        <v>1</v>
      </c>
      <c r="G3620" s="72">
        <v>3</v>
      </c>
      <c r="H3620" s="72">
        <v>2</v>
      </c>
      <c r="I3620" s="72">
        <v>7</v>
      </c>
      <c r="J3620" s="72">
        <v>1</v>
      </c>
      <c r="K3620" s="72">
        <v>2</v>
      </c>
      <c r="L3620" s="72">
        <v>116</v>
      </c>
    </row>
    <row r="3621" spans="4:12" x14ac:dyDescent="0.25">
      <c r="D3621" s="66" t="s">
        <v>33959</v>
      </c>
      <c r="E3621" s="66" t="s">
        <v>8294</v>
      </c>
      <c r="F3621" s="72">
        <v>1</v>
      </c>
      <c r="G3621" s="72">
        <v>3</v>
      </c>
      <c r="H3621" s="72">
        <v>2</v>
      </c>
      <c r="I3621" s="72">
        <v>7</v>
      </c>
      <c r="J3621" s="72">
        <v>1</v>
      </c>
      <c r="K3621" s="72">
        <v>2</v>
      </c>
      <c r="L3621" s="72">
        <v>117</v>
      </c>
    </row>
    <row r="3622" spans="4:12" x14ac:dyDescent="0.25">
      <c r="D3622" s="66" t="s">
        <v>33960</v>
      </c>
      <c r="E3622" s="66" t="s">
        <v>8295</v>
      </c>
      <c r="F3622" s="72">
        <v>1</v>
      </c>
      <c r="G3622" s="72">
        <v>3</v>
      </c>
      <c r="H3622" s="72">
        <v>2</v>
      </c>
      <c r="I3622" s="72">
        <v>7</v>
      </c>
      <c r="J3622" s="72">
        <v>1</v>
      </c>
      <c r="K3622" s="72">
        <v>2</v>
      </c>
      <c r="L3622" s="72">
        <v>118</v>
      </c>
    </row>
    <row r="3623" spans="4:12" x14ac:dyDescent="0.25">
      <c r="D3623" s="66" t="s">
        <v>33961</v>
      </c>
      <c r="E3623" s="66" t="s">
        <v>8296</v>
      </c>
      <c r="F3623" s="72">
        <v>1</v>
      </c>
      <c r="G3623" s="72">
        <v>3</v>
      </c>
      <c r="H3623" s="72">
        <v>2</v>
      </c>
      <c r="I3623" s="72">
        <v>7</v>
      </c>
      <c r="J3623" s="72">
        <v>1</v>
      </c>
      <c r="K3623" s="72">
        <v>2</v>
      </c>
      <c r="L3623" s="72">
        <v>119</v>
      </c>
    </row>
    <row r="3624" spans="4:12" x14ac:dyDescent="0.25">
      <c r="D3624" s="66" t="s">
        <v>33962</v>
      </c>
      <c r="E3624" s="66" t="s">
        <v>8297</v>
      </c>
      <c r="F3624" s="72">
        <v>1</v>
      </c>
      <c r="G3624" s="72">
        <v>3</v>
      </c>
      <c r="H3624" s="72">
        <v>2</v>
      </c>
      <c r="I3624" s="72">
        <v>7</v>
      </c>
      <c r="J3624" s="72">
        <v>1</v>
      </c>
      <c r="K3624" s="72">
        <v>2</v>
      </c>
      <c r="L3624" s="72">
        <v>120</v>
      </c>
    </row>
    <row r="3625" spans="4:12" x14ac:dyDescent="0.25">
      <c r="D3625" s="66" t="s">
        <v>33963</v>
      </c>
      <c r="E3625" s="66" t="s">
        <v>8298</v>
      </c>
      <c r="F3625" s="72">
        <v>1</v>
      </c>
      <c r="G3625" s="72">
        <v>3</v>
      </c>
      <c r="H3625" s="72">
        <v>2</v>
      </c>
      <c r="I3625" s="72">
        <v>7</v>
      </c>
      <c r="J3625" s="72">
        <v>1</v>
      </c>
      <c r="K3625" s="72">
        <v>2</v>
      </c>
      <c r="L3625" s="72">
        <v>121</v>
      </c>
    </row>
    <row r="3626" spans="4:12" x14ac:dyDescent="0.25">
      <c r="D3626" s="66" t="s">
        <v>33964</v>
      </c>
      <c r="E3626" s="66" t="s">
        <v>8299</v>
      </c>
      <c r="F3626" s="72">
        <v>1</v>
      </c>
      <c r="G3626" s="72">
        <v>3</v>
      </c>
      <c r="H3626" s="72">
        <v>2</v>
      </c>
      <c r="I3626" s="72">
        <v>7</v>
      </c>
      <c r="J3626" s="72">
        <v>1</v>
      </c>
      <c r="K3626" s="72">
        <v>2</v>
      </c>
      <c r="L3626" s="72">
        <v>122</v>
      </c>
    </row>
    <row r="3627" spans="4:12" x14ac:dyDescent="0.25">
      <c r="D3627" s="66" t="s">
        <v>33965</v>
      </c>
      <c r="E3627" s="66" t="s">
        <v>8300</v>
      </c>
      <c r="F3627" s="72">
        <v>1</v>
      </c>
      <c r="G3627" s="72">
        <v>3</v>
      </c>
      <c r="H3627" s="72">
        <v>2</v>
      </c>
      <c r="I3627" s="72">
        <v>7</v>
      </c>
      <c r="J3627" s="72">
        <v>1</v>
      </c>
      <c r="K3627" s="72">
        <v>2</v>
      </c>
      <c r="L3627" s="72">
        <v>123</v>
      </c>
    </row>
    <row r="3628" spans="4:12" x14ac:dyDescent="0.25">
      <c r="D3628" s="66" t="s">
        <v>33966</v>
      </c>
      <c r="E3628" s="66" t="s">
        <v>8301</v>
      </c>
      <c r="F3628" s="72">
        <v>1</v>
      </c>
      <c r="G3628" s="72">
        <v>3</v>
      </c>
      <c r="H3628" s="72">
        <v>2</v>
      </c>
      <c r="I3628" s="72">
        <v>7</v>
      </c>
      <c r="J3628" s="72">
        <v>1</v>
      </c>
      <c r="K3628" s="72">
        <v>2</v>
      </c>
      <c r="L3628" s="72">
        <v>124</v>
      </c>
    </row>
    <row r="3629" spans="4:12" x14ac:dyDescent="0.25">
      <c r="D3629" s="66" t="s">
        <v>33967</v>
      </c>
      <c r="E3629" s="66" t="s">
        <v>8302</v>
      </c>
      <c r="F3629" s="72">
        <v>1</v>
      </c>
      <c r="G3629" s="72">
        <v>3</v>
      </c>
      <c r="H3629" s="72">
        <v>2</v>
      </c>
      <c r="I3629" s="72">
        <v>7</v>
      </c>
      <c r="J3629" s="72">
        <v>1</v>
      </c>
      <c r="K3629" s="72">
        <v>2</v>
      </c>
      <c r="L3629" s="72">
        <v>125</v>
      </c>
    </row>
    <row r="3630" spans="4:12" x14ac:dyDescent="0.25">
      <c r="D3630" s="66" t="s">
        <v>33968</v>
      </c>
      <c r="E3630" s="66" t="s">
        <v>8303</v>
      </c>
      <c r="F3630" s="72">
        <v>1</v>
      </c>
      <c r="G3630" s="72">
        <v>3</v>
      </c>
      <c r="H3630" s="72">
        <v>2</v>
      </c>
      <c r="I3630" s="72">
        <v>7</v>
      </c>
      <c r="J3630" s="72">
        <v>1</v>
      </c>
      <c r="K3630" s="72">
        <v>2</v>
      </c>
      <c r="L3630" s="72">
        <v>126</v>
      </c>
    </row>
    <row r="3631" spans="4:12" x14ac:dyDescent="0.25">
      <c r="D3631" s="66" t="s">
        <v>33969</v>
      </c>
      <c r="E3631" s="66" t="s">
        <v>8304</v>
      </c>
      <c r="F3631" s="72">
        <v>1</v>
      </c>
      <c r="G3631" s="72">
        <v>3</v>
      </c>
      <c r="H3631" s="72">
        <v>2</v>
      </c>
      <c r="I3631" s="72">
        <v>7</v>
      </c>
      <c r="J3631" s="72">
        <v>1</v>
      </c>
      <c r="K3631" s="72">
        <v>2</v>
      </c>
      <c r="L3631" s="72">
        <v>127</v>
      </c>
    </row>
    <row r="3632" spans="4:12" x14ac:dyDescent="0.25">
      <c r="D3632" s="66" t="s">
        <v>33970</v>
      </c>
      <c r="E3632" s="66" t="s">
        <v>8305</v>
      </c>
      <c r="F3632" s="72">
        <v>1</v>
      </c>
      <c r="G3632" s="72">
        <v>3</v>
      </c>
      <c r="H3632" s="72">
        <v>2</v>
      </c>
      <c r="I3632" s="72">
        <v>7</v>
      </c>
      <c r="J3632" s="72">
        <v>1</v>
      </c>
      <c r="K3632" s="72">
        <v>2</v>
      </c>
      <c r="L3632" s="72">
        <v>128</v>
      </c>
    </row>
    <row r="3633" spans="4:12" x14ac:dyDescent="0.25">
      <c r="D3633" s="66" t="s">
        <v>33971</v>
      </c>
      <c r="E3633" s="66" t="s">
        <v>8306</v>
      </c>
      <c r="F3633" s="72">
        <v>1</v>
      </c>
      <c r="G3633" s="72">
        <v>3</v>
      </c>
      <c r="H3633" s="72">
        <v>2</v>
      </c>
      <c r="I3633" s="72">
        <v>7</v>
      </c>
      <c r="J3633" s="72">
        <v>1</v>
      </c>
      <c r="K3633" s="72">
        <v>2</v>
      </c>
      <c r="L3633" s="72">
        <v>129</v>
      </c>
    </row>
    <row r="3634" spans="4:12" x14ac:dyDescent="0.25">
      <c r="D3634" s="66" t="s">
        <v>33972</v>
      </c>
      <c r="E3634" s="66" t="s">
        <v>8307</v>
      </c>
      <c r="F3634" s="72">
        <v>1</v>
      </c>
      <c r="G3634" s="72">
        <v>3</v>
      </c>
      <c r="H3634" s="72">
        <v>2</v>
      </c>
      <c r="I3634" s="72">
        <v>7</v>
      </c>
      <c r="J3634" s="72">
        <v>1</v>
      </c>
      <c r="K3634" s="72">
        <v>2</v>
      </c>
      <c r="L3634" s="72">
        <v>130</v>
      </c>
    </row>
    <row r="3635" spans="4:12" x14ac:dyDescent="0.25">
      <c r="D3635" s="66" t="s">
        <v>33973</v>
      </c>
      <c r="E3635" s="66" t="s">
        <v>8308</v>
      </c>
      <c r="F3635" s="72">
        <v>1</v>
      </c>
      <c r="G3635" s="72">
        <v>3</v>
      </c>
      <c r="H3635" s="72">
        <v>2</v>
      </c>
      <c r="I3635" s="72">
        <v>7</v>
      </c>
      <c r="J3635" s="72">
        <v>1</v>
      </c>
      <c r="K3635" s="72">
        <v>2</v>
      </c>
      <c r="L3635" s="72">
        <v>131</v>
      </c>
    </row>
    <row r="3636" spans="4:12" x14ac:dyDescent="0.25">
      <c r="D3636" s="66" t="s">
        <v>33974</v>
      </c>
      <c r="E3636" s="66" t="s">
        <v>8309</v>
      </c>
      <c r="F3636" s="72">
        <v>1</v>
      </c>
      <c r="G3636" s="72">
        <v>3</v>
      </c>
      <c r="H3636" s="72">
        <v>2</v>
      </c>
      <c r="I3636" s="72">
        <v>7</v>
      </c>
      <c r="J3636" s="72">
        <v>1</v>
      </c>
      <c r="K3636" s="72">
        <v>2</v>
      </c>
      <c r="L3636" s="72">
        <v>132</v>
      </c>
    </row>
    <row r="3637" spans="4:12" x14ac:dyDescent="0.25">
      <c r="D3637" s="66" t="s">
        <v>33975</v>
      </c>
      <c r="E3637" s="66" t="s">
        <v>8310</v>
      </c>
      <c r="F3637" s="72">
        <v>1</v>
      </c>
      <c r="G3637" s="72">
        <v>3</v>
      </c>
      <c r="H3637" s="72">
        <v>2</v>
      </c>
      <c r="I3637" s="72">
        <v>7</v>
      </c>
      <c r="J3637" s="72">
        <v>1</v>
      </c>
      <c r="K3637" s="72">
        <v>2</v>
      </c>
      <c r="L3637" s="72">
        <v>133</v>
      </c>
    </row>
    <row r="3638" spans="4:12" x14ac:dyDescent="0.25">
      <c r="D3638" s="66" t="s">
        <v>33976</v>
      </c>
      <c r="E3638" s="66" t="s">
        <v>8311</v>
      </c>
      <c r="F3638" s="72">
        <v>1</v>
      </c>
      <c r="G3638" s="72">
        <v>3</v>
      </c>
      <c r="H3638" s="72">
        <v>2</v>
      </c>
      <c r="I3638" s="72">
        <v>7</v>
      </c>
      <c r="J3638" s="72">
        <v>1</v>
      </c>
      <c r="K3638" s="72">
        <v>2</v>
      </c>
      <c r="L3638" s="72">
        <v>134</v>
      </c>
    </row>
    <row r="3639" spans="4:12" x14ac:dyDescent="0.25">
      <c r="D3639" s="66" t="s">
        <v>33977</v>
      </c>
      <c r="E3639" s="66" t="s">
        <v>8312</v>
      </c>
      <c r="F3639" s="72">
        <v>1</v>
      </c>
      <c r="G3639" s="72">
        <v>3</v>
      </c>
      <c r="H3639" s="72">
        <v>2</v>
      </c>
      <c r="I3639" s="72">
        <v>7</v>
      </c>
      <c r="J3639" s="72">
        <v>1</v>
      </c>
      <c r="K3639" s="72">
        <v>2</v>
      </c>
      <c r="L3639" s="72">
        <v>135</v>
      </c>
    </row>
    <row r="3640" spans="4:12" x14ac:dyDescent="0.25">
      <c r="D3640" s="66" t="s">
        <v>33978</v>
      </c>
      <c r="E3640" s="66" t="s">
        <v>8313</v>
      </c>
      <c r="F3640" s="72">
        <v>1</v>
      </c>
      <c r="G3640" s="72">
        <v>3</v>
      </c>
      <c r="H3640" s="72">
        <v>2</v>
      </c>
      <c r="I3640" s="72">
        <v>7</v>
      </c>
      <c r="J3640" s="72">
        <v>1</v>
      </c>
      <c r="K3640" s="72">
        <v>3</v>
      </c>
      <c r="L3640" s="72">
        <v>1</v>
      </c>
    </row>
    <row r="3641" spans="4:12" x14ac:dyDescent="0.25">
      <c r="D3641" s="66" t="s">
        <v>33979</v>
      </c>
      <c r="E3641" s="66" t="s">
        <v>8314</v>
      </c>
      <c r="F3641" s="72">
        <v>1</v>
      </c>
      <c r="G3641" s="72">
        <v>3</v>
      </c>
      <c r="H3641" s="72">
        <v>2</v>
      </c>
      <c r="I3641" s="72">
        <v>7</v>
      </c>
      <c r="J3641" s="72">
        <v>1</v>
      </c>
      <c r="K3641" s="72">
        <v>3</v>
      </c>
      <c r="L3641" s="72">
        <v>2</v>
      </c>
    </row>
    <row r="3642" spans="4:12" x14ac:dyDescent="0.25">
      <c r="D3642" s="66" t="s">
        <v>33980</v>
      </c>
      <c r="E3642" s="66" t="s">
        <v>8315</v>
      </c>
      <c r="F3642" s="72">
        <v>1</v>
      </c>
      <c r="G3642" s="72">
        <v>3</v>
      </c>
      <c r="H3642" s="72">
        <v>2</v>
      </c>
      <c r="I3642" s="72">
        <v>7</v>
      </c>
      <c r="J3642" s="72">
        <v>1</v>
      </c>
      <c r="K3642" s="72">
        <v>3</v>
      </c>
      <c r="L3642" s="72">
        <v>3</v>
      </c>
    </row>
    <row r="3643" spans="4:12" x14ac:dyDescent="0.25">
      <c r="D3643" s="66" t="s">
        <v>33981</v>
      </c>
      <c r="E3643" s="66" t="s">
        <v>8316</v>
      </c>
      <c r="F3643" s="72">
        <v>1</v>
      </c>
      <c r="G3643" s="72">
        <v>3</v>
      </c>
      <c r="H3643" s="72">
        <v>2</v>
      </c>
      <c r="I3643" s="72">
        <v>7</v>
      </c>
      <c r="J3643" s="72">
        <v>1</v>
      </c>
      <c r="K3643" s="72">
        <v>3</v>
      </c>
      <c r="L3643" s="72">
        <v>4</v>
      </c>
    </row>
    <row r="3644" spans="4:12" x14ac:dyDescent="0.25">
      <c r="D3644" s="66" t="s">
        <v>33982</v>
      </c>
      <c r="E3644" s="66" t="s">
        <v>8317</v>
      </c>
      <c r="F3644" s="72">
        <v>1</v>
      </c>
      <c r="G3644" s="72">
        <v>3</v>
      </c>
      <c r="H3644" s="72">
        <v>2</v>
      </c>
      <c r="I3644" s="72">
        <v>7</v>
      </c>
      <c r="J3644" s="72">
        <v>1</v>
      </c>
      <c r="K3644" s="72">
        <v>3</v>
      </c>
      <c r="L3644" s="72">
        <v>5</v>
      </c>
    </row>
    <row r="3645" spans="4:12" x14ac:dyDescent="0.25">
      <c r="D3645" s="66" t="s">
        <v>33983</v>
      </c>
      <c r="E3645" s="66" t="s">
        <v>1001</v>
      </c>
      <c r="F3645" s="72">
        <v>1</v>
      </c>
      <c r="G3645" s="72">
        <v>3</v>
      </c>
      <c r="H3645" s="72">
        <v>2</v>
      </c>
      <c r="I3645" s="72">
        <v>7</v>
      </c>
      <c r="J3645" s="72">
        <v>1</v>
      </c>
      <c r="K3645" s="72">
        <v>3</v>
      </c>
      <c r="L3645" s="72">
        <v>6</v>
      </c>
    </row>
    <row r="3646" spans="4:12" x14ac:dyDescent="0.25">
      <c r="D3646" s="66" t="s">
        <v>33984</v>
      </c>
      <c r="E3646" s="66" t="s">
        <v>8318</v>
      </c>
      <c r="F3646" s="72">
        <v>1</v>
      </c>
      <c r="G3646" s="72">
        <v>3</v>
      </c>
      <c r="H3646" s="72">
        <v>2</v>
      </c>
      <c r="I3646" s="72">
        <v>7</v>
      </c>
      <c r="J3646" s="72">
        <v>1</v>
      </c>
      <c r="K3646" s="72">
        <v>3</v>
      </c>
      <c r="L3646" s="72">
        <v>7</v>
      </c>
    </row>
    <row r="3647" spans="4:12" x14ac:dyDescent="0.25">
      <c r="D3647" s="66" t="s">
        <v>33985</v>
      </c>
      <c r="E3647" s="66" t="s">
        <v>8319</v>
      </c>
      <c r="F3647" s="72">
        <v>1</v>
      </c>
      <c r="G3647" s="72">
        <v>3</v>
      </c>
      <c r="H3647" s="72">
        <v>2</v>
      </c>
      <c r="I3647" s="72">
        <v>7</v>
      </c>
      <c r="J3647" s="72">
        <v>1</v>
      </c>
      <c r="K3647" s="72">
        <v>3</v>
      </c>
      <c r="L3647" s="72">
        <v>8</v>
      </c>
    </row>
    <row r="3648" spans="4:12" x14ac:dyDescent="0.25">
      <c r="D3648" s="66" t="s">
        <v>33986</v>
      </c>
      <c r="E3648" s="66" t="s">
        <v>8320</v>
      </c>
      <c r="F3648" s="72">
        <v>1</v>
      </c>
      <c r="G3648" s="72">
        <v>3</v>
      </c>
      <c r="H3648" s="72">
        <v>2</v>
      </c>
      <c r="I3648" s="72">
        <v>7</v>
      </c>
      <c r="J3648" s="72">
        <v>1</v>
      </c>
      <c r="K3648" s="72">
        <v>3</v>
      </c>
      <c r="L3648" s="72">
        <v>9</v>
      </c>
    </row>
    <row r="3649" spans="4:12" x14ac:dyDescent="0.25">
      <c r="D3649" s="66" t="s">
        <v>33987</v>
      </c>
      <c r="E3649" s="66" t="s">
        <v>8321</v>
      </c>
      <c r="F3649" s="72">
        <v>1</v>
      </c>
      <c r="G3649" s="72">
        <v>3</v>
      </c>
      <c r="H3649" s="72">
        <v>2</v>
      </c>
      <c r="I3649" s="72">
        <v>7</v>
      </c>
      <c r="J3649" s="72">
        <v>1</v>
      </c>
      <c r="K3649" s="72">
        <v>3</v>
      </c>
      <c r="L3649" s="72">
        <v>10</v>
      </c>
    </row>
    <row r="3650" spans="4:12" x14ac:dyDescent="0.25">
      <c r="D3650" s="66" t="s">
        <v>33988</v>
      </c>
      <c r="E3650" s="66" t="s">
        <v>8322</v>
      </c>
      <c r="F3650" s="72">
        <v>1</v>
      </c>
      <c r="G3650" s="72">
        <v>3</v>
      </c>
      <c r="H3650" s="72">
        <v>2</v>
      </c>
      <c r="I3650" s="72">
        <v>7</v>
      </c>
      <c r="J3650" s="72">
        <v>1</v>
      </c>
      <c r="K3650" s="72">
        <v>3</v>
      </c>
      <c r="L3650" s="72">
        <v>11</v>
      </c>
    </row>
    <row r="3651" spans="4:12" x14ac:dyDescent="0.25">
      <c r="D3651" s="66" t="s">
        <v>33989</v>
      </c>
      <c r="E3651" s="66" t="s">
        <v>8323</v>
      </c>
      <c r="F3651" s="72">
        <v>1</v>
      </c>
      <c r="G3651" s="72">
        <v>3</v>
      </c>
      <c r="H3651" s="72">
        <v>2</v>
      </c>
      <c r="I3651" s="72">
        <v>7</v>
      </c>
      <c r="J3651" s="72">
        <v>1</v>
      </c>
      <c r="K3651" s="72">
        <v>3</v>
      </c>
      <c r="L3651" s="72">
        <v>12</v>
      </c>
    </row>
    <row r="3652" spans="4:12" x14ac:dyDescent="0.25">
      <c r="D3652" s="66" t="s">
        <v>33990</v>
      </c>
      <c r="E3652" s="66" t="s">
        <v>8324</v>
      </c>
      <c r="F3652" s="72">
        <v>1</v>
      </c>
      <c r="G3652" s="72">
        <v>3</v>
      </c>
      <c r="H3652" s="72">
        <v>2</v>
      </c>
      <c r="I3652" s="72">
        <v>7</v>
      </c>
      <c r="J3652" s="72">
        <v>1</v>
      </c>
      <c r="K3652" s="72">
        <v>3</v>
      </c>
      <c r="L3652" s="72">
        <v>13</v>
      </c>
    </row>
    <row r="3653" spans="4:12" x14ac:dyDescent="0.25">
      <c r="D3653" s="66" t="s">
        <v>33991</v>
      </c>
      <c r="E3653" s="66" t="s">
        <v>8325</v>
      </c>
      <c r="F3653" s="72">
        <v>1</v>
      </c>
      <c r="G3653" s="72">
        <v>3</v>
      </c>
      <c r="H3653" s="72">
        <v>2</v>
      </c>
      <c r="I3653" s="72">
        <v>7</v>
      </c>
      <c r="J3653" s="72">
        <v>1</v>
      </c>
      <c r="K3653" s="72">
        <v>3</v>
      </c>
      <c r="L3653" s="72">
        <v>14</v>
      </c>
    </row>
    <row r="3654" spans="4:12" x14ac:dyDescent="0.25">
      <c r="D3654" s="66" t="s">
        <v>33992</v>
      </c>
      <c r="E3654" s="66" t="s">
        <v>8326</v>
      </c>
      <c r="F3654" s="72">
        <v>1</v>
      </c>
      <c r="G3654" s="72">
        <v>3</v>
      </c>
      <c r="H3654" s="72">
        <v>2</v>
      </c>
      <c r="I3654" s="72">
        <v>7</v>
      </c>
      <c r="J3654" s="72">
        <v>1</v>
      </c>
      <c r="K3654" s="72">
        <v>3</v>
      </c>
      <c r="L3654" s="72">
        <v>15</v>
      </c>
    </row>
    <row r="3655" spans="4:12" x14ac:dyDescent="0.25">
      <c r="D3655" s="66" t="s">
        <v>33993</v>
      </c>
      <c r="E3655" s="66" t="s">
        <v>1028</v>
      </c>
      <c r="F3655" s="72">
        <v>1</v>
      </c>
      <c r="G3655" s="72">
        <v>3</v>
      </c>
      <c r="H3655" s="72">
        <v>2</v>
      </c>
      <c r="I3655" s="72">
        <v>7</v>
      </c>
      <c r="J3655" s="72">
        <v>1</v>
      </c>
      <c r="K3655" s="72">
        <v>4</v>
      </c>
      <c r="L3655" s="72">
        <v>1</v>
      </c>
    </row>
    <row r="3656" spans="4:12" x14ac:dyDescent="0.25">
      <c r="D3656" s="66" t="s">
        <v>33994</v>
      </c>
      <c r="E3656" s="66" t="s">
        <v>1029</v>
      </c>
      <c r="F3656" s="72">
        <v>1</v>
      </c>
      <c r="G3656" s="72">
        <v>3</v>
      </c>
      <c r="H3656" s="72">
        <v>2</v>
      </c>
      <c r="I3656" s="72">
        <v>7</v>
      </c>
      <c r="J3656" s="72">
        <v>1</v>
      </c>
      <c r="K3656" s="72">
        <v>4</v>
      </c>
      <c r="L3656" s="72">
        <v>2</v>
      </c>
    </row>
    <row r="3657" spans="4:12" x14ac:dyDescent="0.25">
      <c r="D3657" s="66" t="s">
        <v>33995</v>
      </c>
      <c r="E3657" s="66" t="s">
        <v>8327</v>
      </c>
      <c r="F3657" s="72">
        <v>1</v>
      </c>
      <c r="G3657" s="72">
        <v>3</v>
      </c>
      <c r="H3657" s="72">
        <v>2</v>
      </c>
      <c r="I3657" s="72">
        <v>7</v>
      </c>
      <c r="J3657" s="72">
        <v>1</v>
      </c>
      <c r="K3657" s="72">
        <v>4</v>
      </c>
      <c r="L3657" s="72">
        <v>3</v>
      </c>
    </row>
    <row r="3658" spans="4:12" x14ac:dyDescent="0.25">
      <c r="D3658" s="66" t="s">
        <v>33996</v>
      </c>
      <c r="E3658" s="66" t="s">
        <v>1030</v>
      </c>
      <c r="F3658" s="72">
        <v>1</v>
      </c>
      <c r="G3658" s="72">
        <v>3</v>
      </c>
      <c r="H3658" s="72">
        <v>2</v>
      </c>
      <c r="I3658" s="72">
        <v>7</v>
      </c>
      <c r="J3658" s="72">
        <v>1</v>
      </c>
      <c r="K3658" s="72">
        <v>4</v>
      </c>
      <c r="L3658" s="72">
        <v>4</v>
      </c>
    </row>
    <row r="3659" spans="4:12" x14ac:dyDescent="0.25">
      <c r="D3659" s="66" t="s">
        <v>33997</v>
      </c>
      <c r="E3659" s="66" t="s">
        <v>1031</v>
      </c>
      <c r="F3659" s="72">
        <v>1</v>
      </c>
      <c r="G3659" s="72">
        <v>3</v>
      </c>
      <c r="H3659" s="72">
        <v>2</v>
      </c>
      <c r="I3659" s="72">
        <v>7</v>
      </c>
      <c r="J3659" s="72">
        <v>1</v>
      </c>
      <c r="K3659" s="72">
        <v>4</v>
      </c>
      <c r="L3659" s="72">
        <v>5</v>
      </c>
    </row>
    <row r="3660" spans="4:12" x14ac:dyDescent="0.25">
      <c r="D3660" s="66" t="s">
        <v>33998</v>
      </c>
      <c r="E3660" s="66" t="s">
        <v>8328</v>
      </c>
      <c r="F3660" s="72">
        <v>1</v>
      </c>
      <c r="G3660" s="72">
        <v>3</v>
      </c>
      <c r="H3660" s="72">
        <v>2</v>
      </c>
      <c r="I3660" s="72">
        <v>7</v>
      </c>
      <c r="J3660" s="72">
        <v>1</v>
      </c>
      <c r="K3660" s="72">
        <v>4</v>
      </c>
      <c r="L3660" s="72">
        <v>6</v>
      </c>
    </row>
    <row r="3661" spans="4:12" x14ac:dyDescent="0.25">
      <c r="D3661" s="66" t="s">
        <v>33999</v>
      </c>
      <c r="E3661" s="66" t="s">
        <v>1032</v>
      </c>
      <c r="F3661" s="72">
        <v>1</v>
      </c>
      <c r="G3661" s="72">
        <v>3</v>
      </c>
      <c r="H3661" s="72">
        <v>2</v>
      </c>
      <c r="I3661" s="72">
        <v>7</v>
      </c>
      <c r="J3661" s="72">
        <v>1</v>
      </c>
      <c r="K3661" s="72">
        <v>4</v>
      </c>
      <c r="L3661" s="72">
        <v>7</v>
      </c>
    </row>
    <row r="3662" spans="4:12" x14ac:dyDescent="0.25">
      <c r="D3662" s="66" t="s">
        <v>34000</v>
      </c>
      <c r="E3662" s="66" t="s">
        <v>1033</v>
      </c>
      <c r="F3662" s="72">
        <v>1</v>
      </c>
      <c r="G3662" s="72">
        <v>3</v>
      </c>
      <c r="H3662" s="72">
        <v>2</v>
      </c>
      <c r="I3662" s="72">
        <v>7</v>
      </c>
      <c r="J3662" s="72">
        <v>1</v>
      </c>
      <c r="K3662" s="72">
        <v>4</v>
      </c>
      <c r="L3662" s="72">
        <v>8</v>
      </c>
    </row>
    <row r="3663" spans="4:12" x14ac:dyDescent="0.25">
      <c r="D3663" s="66" t="s">
        <v>34001</v>
      </c>
      <c r="E3663" s="66" t="s">
        <v>8329</v>
      </c>
      <c r="F3663" s="72">
        <v>1</v>
      </c>
      <c r="G3663" s="72">
        <v>3</v>
      </c>
      <c r="H3663" s="72">
        <v>2</v>
      </c>
      <c r="I3663" s="72">
        <v>7</v>
      </c>
      <c r="J3663" s="72">
        <v>1</v>
      </c>
      <c r="K3663" s="72">
        <v>4</v>
      </c>
      <c r="L3663" s="72">
        <v>9</v>
      </c>
    </row>
    <row r="3664" spans="4:12" x14ac:dyDescent="0.25">
      <c r="D3664" s="66" t="s">
        <v>34002</v>
      </c>
      <c r="E3664" s="66" t="s">
        <v>1034</v>
      </c>
      <c r="F3664" s="72">
        <v>1</v>
      </c>
      <c r="G3664" s="72">
        <v>3</v>
      </c>
      <c r="H3664" s="72">
        <v>2</v>
      </c>
      <c r="I3664" s="72">
        <v>7</v>
      </c>
      <c r="J3664" s="72">
        <v>1</v>
      </c>
      <c r="K3664" s="72">
        <v>4</v>
      </c>
      <c r="L3664" s="72">
        <v>10</v>
      </c>
    </row>
    <row r="3665" spans="4:12" x14ac:dyDescent="0.25">
      <c r="D3665" s="66" t="s">
        <v>34003</v>
      </c>
      <c r="E3665" s="66" t="s">
        <v>1035</v>
      </c>
      <c r="F3665" s="72">
        <v>1</v>
      </c>
      <c r="G3665" s="72">
        <v>3</v>
      </c>
      <c r="H3665" s="72">
        <v>2</v>
      </c>
      <c r="I3665" s="72">
        <v>7</v>
      </c>
      <c r="J3665" s="72">
        <v>1</v>
      </c>
      <c r="K3665" s="72">
        <v>4</v>
      </c>
      <c r="L3665" s="72">
        <v>11</v>
      </c>
    </row>
    <row r="3666" spans="4:12" x14ac:dyDescent="0.25">
      <c r="D3666" s="66" t="s">
        <v>34004</v>
      </c>
      <c r="E3666" s="66" t="s">
        <v>8330</v>
      </c>
      <c r="F3666" s="72">
        <v>1</v>
      </c>
      <c r="G3666" s="72">
        <v>3</v>
      </c>
      <c r="H3666" s="72">
        <v>2</v>
      </c>
      <c r="I3666" s="72">
        <v>7</v>
      </c>
      <c r="J3666" s="72">
        <v>1</v>
      </c>
      <c r="K3666" s="72">
        <v>4</v>
      </c>
      <c r="L3666" s="72">
        <v>12</v>
      </c>
    </row>
    <row r="3667" spans="4:12" x14ac:dyDescent="0.25">
      <c r="D3667" s="66" t="s">
        <v>34005</v>
      </c>
      <c r="E3667" s="66" t="s">
        <v>8331</v>
      </c>
      <c r="F3667" s="72">
        <v>1</v>
      </c>
      <c r="G3667" s="72">
        <v>3</v>
      </c>
      <c r="H3667" s="72">
        <v>2</v>
      </c>
      <c r="I3667" s="72">
        <v>7</v>
      </c>
      <c r="J3667" s="72">
        <v>1</v>
      </c>
      <c r="K3667" s="72">
        <v>4</v>
      </c>
      <c r="L3667" s="72">
        <v>13</v>
      </c>
    </row>
    <row r="3668" spans="4:12" x14ac:dyDescent="0.25">
      <c r="D3668" s="66" t="s">
        <v>34006</v>
      </c>
      <c r="E3668" s="66" t="s">
        <v>8332</v>
      </c>
      <c r="F3668" s="72">
        <v>1</v>
      </c>
      <c r="G3668" s="72">
        <v>3</v>
      </c>
      <c r="H3668" s="72">
        <v>2</v>
      </c>
      <c r="I3668" s="72">
        <v>7</v>
      </c>
      <c r="J3668" s="72">
        <v>1</v>
      </c>
      <c r="K3668" s="72">
        <v>4</v>
      </c>
      <c r="L3668" s="72">
        <v>14</v>
      </c>
    </row>
    <row r="3669" spans="4:12" x14ac:dyDescent="0.25">
      <c r="D3669" s="66" t="s">
        <v>34007</v>
      </c>
      <c r="E3669" s="66" t="s">
        <v>8333</v>
      </c>
      <c r="F3669" s="72">
        <v>1</v>
      </c>
      <c r="G3669" s="72">
        <v>3</v>
      </c>
      <c r="H3669" s="72">
        <v>2</v>
      </c>
      <c r="I3669" s="72">
        <v>7</v>
      </c>
      <c r="J3669" s="72">
        <v>1</v>
      </c>
      <c r="K3669" s="72">
        <v>4</v>
      </c>
      <c r="L3669" s="72">
        <v>15</v>
      </c>
    </row>
    <row r="3670" spans="4:12" x14ac:dyDescent="0.25">
      <c r="D3670" s="66" t="s">
        <v>34008</v>
      </c>
      <c r="E3670" s="66" t="s">
        <v>1039</v>
      </c>
      <c r="F3670" s="72">
        <v>1</v>
      </c>
      <c r="G3670" s="72">
        <v>3</v>
      </c>
      <c r="H3670" s="72">
        <v>2</v>
      </c>
      <c r="I3670" s="72">
        <v>7</v>
      </c>
      <c r="J3670" s="72">
        <v>1</v>
      </c>
      <c r="K3670" s="72">
        <v>4</v>
      </c>
      <c r="L3670" s="72">
        <v>16</v>
      </c>
    </row>
    <row r="3671" spans="4:12" x14ac:dyDescent="0.25">
      <c r="D3671" s="66" t="s">
        <v>34009</v>
      </c>
      <c r="E3671" s="66" t="s">
        <v>1040</v>
      </c>
      <c r="F3671" s="72">
        <v>1</v>
      </c>
      <c r="G3671" s="72">
        <v>3</v>
      </c>
      <c r="H3671" s="72">
        <v>2</v>
      </c>
      <c r="I3671" s="72">
        <v>7</v>
      </c>
      <c r="J3671" s="72">
        <v>1</v>
      </c>
      <c r="K3671" s="72">
        <v>4</v>
      </c>
      <c r="L3671" s="72">
        <v>17</v>
      </c>
    </row>
    <row r="3672" spans="4:12" x14ac:dyDescent="0.25">
      <c r="D3672" s="66" t="s">
        <v>34010</v>
      </c>
      <c r="E3672" s="66" t="s">
        <v>8334</v>
      </c>
      <c r="F3672" s="72">
        <v>1</v>
      </c>
      <c r="G3672" s="72">
        <v>3</v>
      </c>
      <c r="H3672" s="72">
        <v>2</v>
      </c>
      <c r="I3672" s="72">
        <v>7</v>
      </c>
      <c r="J3672" s="72">
        <v>1</v>
      </c>
      <c r="K3672" s="72">
        <v>4</v>
      </c>
      <c r="L3672" s="72">
        <v>18</v>
      </c>
    </row>
    <row r="3673" spans="4:12" x14ac:dyDescent="0.25">
      <c r="D3673" s="66" t="s">
        <v>34011</v>
      </c>
      <c r="E3673" s="66" t="s">
        <v>1042</v>
      </c>
      <c r="F3673" s="72">
        <v>1</v>
      </c>
      <c r="G3673" s="72">
        <v>3</v>
      </c>
      <c r="H3673" s="72">
        <v>2</v>
      </c>
      <c r="I3673" s="72">
        <v>7</v>
      </c>
      <c r="J3673" s="72">
        <v>1</v>
      </c>
      <c r="K3673" s="72">
        <v>4</v>
      </c>
      <c r="L3673" s="72">
        <v>19</v>
      </c>
    </row>
    <row r="3674" spans="4:12" x14ac:dyDescent="0.25">
      <c r="D3674" s="66" t="s">
        <v>34012</v>
      </c>
      <c r="E3674" s="66" t="s">
        <v>8335</v>
      </c>
      <c r="F3674" s="72">
        <v>1</v>
      </c>
      <c r="G3674" s="72">
        <v>3</v>
      </c>
      <c r="H3674" s="72">
        <v>2</v>
      </c>
      <c r="I3674" s="72">
        <v>7</v>
      </c>
      <c r="J3674" s="72">
        <v>1</v>
      </c>
      <c r="K3674" s="72">
        <v>4</v>
      </c>
      <c r="L3674" s="72">
        <v>20</v>
      </c>
    </row>
    <row r="3675" spans="4:12" x14ac:dyDescent="0.25">
      <c r="D3675" s="66" t="s">
        <v>34013</v>
      </c>
      <c r="E3675" s="66" t="s">
        <v>1045</v>
      </c>
      <c r="F3675" s="72">
        <v>1</v>
      </c>
      <c r="G3675" s="72">
        <v>3</v>
      </c>
      <c r="H3675" s="72">
        <v>2</v>
      </c>
      <c r="I3675" s="72">
        <v>7</v>
      </c>
      <c r="J3675" s="72">
        <v>1</v>
      </c>
      <c r="K3675" s="72">
        <v>4</v>
      </c>
      <c r="L3675" s="72">
        <v>21</v>
      </c>
    </row>
    <row r="3676" spans="4:12" x14ac:dyDescent="0.25">
      <c r="D3676" s="66" t="s">
        <v>34014</v>
      </c>
      <c r="E3676" s="66" t="s">
        <v>8336</v>
      </c>
      <c r="F3676" s="72">
        <v>1</v>
      </c>
      <c r="G3676" s="72">
        <v>3</v>
      </c>
      <c r="H3676" s="72">
        <v>2</v>
      </c>
      <c r="I3676" s="72">
        <v>7</v>
      </c>
      <c r="J3676" s="72">
        <v>1</v>
      </c>
      <c r="K3676" s="72">
        <v>4</v>
      </c>
      <c r="L3676" s="72">
        <v>22</v>
      </c>
    </row>
    <row r="3677" spans="4:12" x14ac:dyDescent="0.25">
      <c r="D3677" s="66" t="s">
        <v>34015</v>
      </c>
      <c r="E3677" s="66" t="s">
        <v>1048</v>
      </c>
      <c r="F3677" s="72">
        <v>1</v>
      </c>
      <c r="G3677" s="72">
        <v>3</v>
      </c>
      <c r="H3677" s="72">
        <v>2</v>
      </c>
      <c r="I3677" s="72">
        <v>7</v>
      </c>
      <c r="J3677" s="72">
        <v>1</v>
      </c>
      <c r="K3677" s="72">
        <v>4</v>
      </c>
      <c r="L3677" s="72">
        <v>23</v>
      </c>
    </row>
    <row r="3678" spans="4:12" x14ac:dyDescent="0.25">
      <c r="D3678" s="66" t="s">
        <v>34016</v>
      </c>
      <c r="E3678" s="66" t="s">
        <v>8337</v>
      </c>
      <c r="F3678" s="72">
        <v>1</v>
      </c>
      <c r="G3678" s="72">
        <v>3</v>
      </c>
      <c r="H3678" s="72">
        <v>2</v>
      </c>
      <c r="I3678" s="72">
        <v>7</v>
      </c>
      <c r="J3678" s="72">
        <v>1</v>
      </c>
      <c r="K3678" s="72">
        <v>4</v>
      </c>
      <c r="L3678" s="72">
        <v>24</v>
      </c>
    </row>
    <row r="3679" spans="4:12" x14ac:dyDescent="0.25">
      <c r="D3679" s="66" t="s">
        <v>34017</v>
      </c>
      <c r="E3679" s="66" t="s">
        <v>8338</v>
      </c>
      <c r="F3679" s="72">
        <v>1</v>
      </c>
      <c r="G3679" s="72">
        <v>3</v>
      </c>
      <c r="H3679" s="72">
        <v>2</v>
      </c>
      <c r="I3679" s="72">
        <v>7</v>
      </c>
      <c r="J3679" s="72">
        <v>1</v>
      </c>
      <c r="K3679" s="72">
        <v>4</v>
      </c>
      <c r="L3679" s="72">
        <v>25</v>
      </c>
    </row>
    <row r="3680" spans="4:12" x14ac:dyDescent="0.25">
      <c r="D3680" s="66" t="s">
        <v>34018</v>
      </c>
      <c r="E3680" s="66" t="s">
        <v>8339</v>
      </c>
      <c r="F3680" s="72">
        <v>1</v>
      </c>
      <c r="G3680" s="72">
        <v>3</v>
      </c>
      <c r="H3680" s="72">
        <v>2</v>
      </c>
      <c r="I3680" s="72">
        <v>7</v>
      </c>
      <c r="J3680" s="72">
        <v>1</v>
      </c>
      <c r="K3680" s="72">
        <v>4</v>
      </c>
      <c r="L3680" s="72">
        <v>26</v>
      </c>
    </row>
    <row r="3681" spans="4:12" x14ac:dyDescent="0.25">
      <c r="D3681" s="66" t="s">
        <v>34019</v>
      </c>
      <c r="E3681" s="66" t="s">
        <v>8340</v>
      </c>
      <c r="F3681" s="72">
        <v>1</v>
      </c>
      <c r="G3681" s="72">
        <v>3</v>
      </c>
      <c r="H3681" s="72">
        <v>2</v>
      </c>
      <c r="I3681" s="72">
        <v>7</v>
      </c>
      <c r="J3681" s="72">
        <v>1</v>
      </c>
      <c r="K3681" s="72">
        <v>4</v>
      </c>
      <c r="L3681" s="72">
        <v>27</v>
      </c>
    </row>
    <row r="3682" spans="4:12" x14ac:dyDescent="0.25">
      <c r="D3682" s="66" t="s">
        <v>34020</v>
      </c>
      <c r="E3682" s="66" t="s">
        <v>8341</v>
      </c>
      <c r="F3682" s="72">
        <v>1</v>
      </c>
      <c r="G3682" s="72">
        <v>3</v>
      </c>
      <c r="H3682" s="72">
        <v>2</v>
      </c>
      <c r="I3682" s="72">
        <v>7</v>
      </c>
      <c r="J3682" s="72">
        <v>1</v>
      </c>
      <c r="K3682" s="72">
        <v>4</v>
      </c>
      <c r="L3682" s="72">
        <v>28</v>
      </c>
    </row>
    <row r="3683" spans="4:12" x14ac:dyDescent="0.25">
      <c r="D3683" s="66" t="s">
        <v>34021</v>
      </c>
      <c r="E3683" s="66" t="s">
        <v>8342</v>
      </c>
      <c r="F3683" s="72">
        <v>1</v>
      </c>
      <c r="G3683" s="72">
        <v>3</v>
      </c>
      <c r="H3683" s="72">
        <v>2</v>
      </c>
      <c r="I3683" s="72">
        <v>7</v>
      </c>
      <c r="J3683" s="72">
        <v>1</v>
      </c>
      <c r="K3683" s="72">
        <v>4</v>
      </c>
      <c r="L3683" s="72">
        <v>29</v>
      </c>
    </row>
    <row r="3684" spans="4:12" x14ac:dyDescent="0.25">
      <c r="D3684" s="66" t="s">
        <v>34022</v>
      </c>
      <c r="E3684" s="66" t="s">
        <v>8343</v>
      </c>
      <c r="F3684" s="72">
        <v>1</v>
      </c>
      <c r="G3684" s="72">
        <v>3</v>
      </c>
      <c r="H3684" s="72">
        <v>2</v>
      </c>
      <c r="I3684" s="72">
        <v>7</v>
      </c>
      <c r="J3684" s="72">
        <v>1</v>
      </c>
      <c r="K3684" s="72">
        <v>4</v>
      </c>
      <c r="L3684" s="72">
        <v>30</v>
      </c>
    </row>
    <row r="3685" spans="4:12" x14ac:dyDescent="0.25">
      <c r="D3685" s="66" t="s">
        <v>34023</v>
      </c>
      <c r="E3685" s="66" t="s">
        <v>8344</v>
      </c>
      <c r="F3685" s="72">
        <v>1</v>
      </c>
      <c r="G3685" s="72">
        <v>3</v>
      </c>
      <c r="H3685" s="72">
        <v>2</v>
      </c>
      <c r="I3685" s="72">
        <v>7</v>
      </c>
      <c r="J3685" s="72">
        <v>1</v>
      </c>
      <c r="K3685" s="72">
        <v>4</v>
      </c>
      <c r="L3685" s="72">
        <v>31</v>
      </c>
    </row>
    <row r="3686" spans="4:12" x14ac:dyDescent="0.25">
      <c r="D3686" s="66" t="s">
        <v>34024</v>
      </c>
      <c r="E3686" s="66" t="s">
        <v>8345</v>
      </c>
      <c r="F3686" s="72">
        <v>1</v>
      </c>
      <c r="G3686" s="72">
        <v>3</v>
      </c>
      <c r="H3686" s="72">
        <v>2</v>
      </c>
      <c r="I3686" s="72">
        <v>7</v>
      </c>
      <c r="J3686" s="72">
        <v>1</v>
      </c>
      <c r="K3686" s="72">
        <v>4</v>
      </c>
      <c r="L3686" s="72">
        <v>32</v>
      </c>
    </row>
    <row r="3687" spans="4:12" x14ac:dyDescent="0.25">
      <c r="D3687" s="66" t="s">
        <v>34025</v>
      </c>
      <c r="E3687" s="66" t="s">
        <v>8346</v>
      </c>
      <c r="F3687" s="72">
        <v>1</v>
      </c>
      <c r="G3687" s="72">
        <v>3</v>
      </c>
      <c r="H3687" s="72">
        <v>2</v>
      </c>
      <c r="I3687" s="72">
        <v>7</v>
      </c>
      <c r="J3687" s="72">
        <v>1</v>
      </c>
      <c r="K3687" s="72">
        <v>4</v>
      </c>
      <c r="L3687" s="72">
        <v>33</v>
      </c>
    </row>
    <row r="3688" spans="4:12" x14ac:dyDescent="0.25">
      <c r="D3688" s="66" t="s">
        <v>34026</v>
      </c>
      <c r="E3688" s="66" t="s">
        <v>8347</v>
      </c>
      <c r="F3688" s="72">
        <v>1</v>
      </c>
      <c r="G3688" s="72">
        <v>3</v>
      </c>
      <c r="H3688" s="72">
        <v>2</v>
      </c>
      <c r="I3688" s="72">
        <v>7</v>
      </c>
      <c r="J3688" s="72">
        <v>1</v>
      </c>
      <c r="K3688" s="72">
        <v>4</v>
      </c>
      <c r="L3688" s="72">
        <v>34</v>
      </c>
    </row>
    <row r="3689" spans="4:12" x14ac:dyDescent="0.25">
      <c r="D3689" s="66" t="s">
        <v>34027</v>
      </c>
      <c r="E3689" s="66" t="s">
        <v>8348</v>
      </c>
      <c r="F3689" s="72">
        <v>1</v>
      </c>
      <c r="G3689" s="72">
        <v>3</v>
      </c>
      <c r="H3689" s="72">
        <v>2</v>
      </c>
      <c r="I3689" s="72">
        <v>7</v>
      </c>
      <c r="J3689" s="72">
        <v>1</v>
      </c>
      <c r="K3689" s="72">
        <v>4</v>
      </c>
      <c r="L3689" s="72">
        <v>35</v>
      </c>
    </row>
    <row r="3690" spans="4:12" x14ac:dyDescent="0.25">
      <c r="D3690" s="66" t="s">
        <v>34028</v>
      </c>
      <c r="E3690" s="66" t="s">
        <v>8349</v>
      </c>
      <c r="F3690" s="72">
        <v>1</v>
      </c>
      <c r="G3690" s="72">
        <v>3</v>
      </c>
      <c r="H3690" s="72">
        <v>2</v>
      </c>
      <c r="I3690" s="72">
        <v>7</v>
      </c>
      <c r="J3690" s="72">
        <v>1</v>
      </c>
      <c r="K3690" s="72">
        <v>4</v>
      </c>
      <c r="L3690" s="72">
        <v>36</v>
      </c>
    </row>
    <row r="3691" spans="4:12" x14ac:dyDescent="0.25">
      <c r="D3691" s="66" t="s">
        <v>34029</v>
      </c>
      <c r="E3691" s="66" t="s">
        <v>8350</v>
      </c>
      <c r="F3691" s="72">
        <v>1</v>
      </c>
      <c r="G3691" s="72">
        <v>3</v>
      </c>
      <c r="H3691" s="72">
        <v>2</v>
      </c>
      <c r="I3691" s="72">
        <v>7</v>
      </c>
      <c r="J3691" s="72">
        <v>1</v>
      </c>
      <c r="K3691" s="72">
        <v>4</v>
      </c>
      <c r="L3691" s="72">
        <v>37</v>
      </c>
    </row>
    <row r="3692" spans="4:12" x14ac:dyDescent="0.25">
      <c r="D3692" s="66" t="s">
        <v>34030</v>
      </c>
      <c r="E3692" s="66" t="s">
        <v>8351</v>
      </c>
      <c r="F3692" s="72">
        <v>1</v>
      </c>
      <c r="G3692" s="72">
        <v>3</v>
      </c>
      <c r="H3692" s="72">
        <v>2</v>
      </c>
      <c r="I3692" s="72">
        <v>7</v>
      </c>
      <c r="J3692" s="72">
        <v>1</v>
      </c>
      <c r="K3692" s="72">
        <v>4</v>
      </c>
      <c r="L3692" s="72">
        <v>38</v>
      </c>
    </row>
    <row r="3693" spans="4:12" x14ac:dyDescent="0.25">
      <c r="D3693" s="66" t="s">
        <v>34031</v>
      </c>
      <c r="E3693" s="66" t="s">
        <v>8352</v>
      </c>
      <c r="F3693" s="72">
        <v>1</v>
      </c>
      <c r="G3693" s="72">
        <v>3</v>
      </c>
      <c r="H3693" s="72">
        <v>2</v>
      </c>
      <c r="I3693" s="72">
        <v>7</v>
      </c>
      <c r="J3693" s="72">
        <v>1</v>
      </c>
      <c r="K3693" s="72">
        <v>4</v>
      </c>
      <c r="L3693" s="72">
        <v>39</v>
      </c>
    </row>
    <row r="3694" spans="4:12" x14ac:dyDescent="0.25">
      <c r="D3694" s="66" t="s">
        <v>34032</v>
      </c>
      <c r="E3694" s="66" t="s">
        <v>8353</v>
      </c>
      <c r="F3694" s="72">
        <v>1</v>
      </c>
      <c r="G3694" s="72">
        <v>3</v>
      </c>
      <c r="H3694" s="72">
        <v>2</v>
      </c>
      <c r="I3694" s="72">
        <v>7</v>
      </c>
      <c r="J3694" s="72">
        <v>1</v>
      </c>
      <c r="K3694" s="72">
        <v>4</v>
      </c>
      <c r="L3694" s="72">
        <v>40</v>
      </c>
    </row>
    <row r="3695" spans="4:12" x14ac:dyDescent="0.25">
      <c r="D3695" s="66" t="s">
        <v>34033</v>
      </c>
      <c r="E3695" s="66" t="s">
        <v>8354</v>
      </c>
      <c r="F3695" s="72">
        <v>1</v>
      </c>
      <c r="G3695" s="72">
        <v>3</v>
      </c>
      <c r="H3695" s="72">
        <v>2</v>
      </c>
      <c r="I3695" s="72">
        <v>7</v>
      </c>
      <c r="J3695" s="72">
        <v>1</v>
      </c>
      <c r="K3695" s="72">
        <v>4</v>
      </c>
      <c r="L3695" s="72">
        <v>41</v>
      </c>
    </row>
    <row r="3696" spans="4:12" x14ac:dyDescent="0.25">
      <c r="D3696" s="66" t="s">
        <v>34034</v>
      </c>
      <c r="E3696" s="66" t="s">
        <v>8355</v>
      </c>
      <c r="F3696" s="72">
        <v>1</v>
      </c>
      <c r="G3696" s="72">
        <v>3</v>
      </c>
      <c r="H3696" s="72">
        <v>2</v>
      </c>
      <c r="I3696" s="72">
        <v>7</v>
      </c>
      <c r="J3696" s="72">
        <v>1</v>
      </c>
      <c r="K3696" s="72">
        <v>4</v>
      </c>
      <c r="L3696" s="72">
        <v>42</v>
      </c>
    </row>
    <row r="3697" spans="4:12" x14ac:dyDescent="0.25">
      <c r="D3697" s="66" t="s">
        <v>34035</v>
      </c>
      <c r="E3697" s="66" t="s">
        <v>8356</v>
      </c>
      <c r="F3697" s="72">
        <v>1</v>
      </c>
      <c r="G3697" s="72">
        <v>3</v>
      </c>
      <c r="H3697" s="72">
        <v>2</v>
      </c>
      <c r="I3697" s="72">
        <v>7</v>
      </c>
      <c r="J3697" s="72">
        <v>1</v>
      </c>
      <c r="K3697" s="72">
        <v>4</v>
      </c>
      <c r="L3697" s="72">
        <v>43</v>
      </c>
    </row>
    <row r="3698" spans="4:12" x14ac:dyDescent="0.25">
      <c r="D3698" s="66" t="s">
        <v>34036</v>
      </c>
      <c r="E3698" s="66" t="s">
        <v>8357</v>
      </c>
      <c r="F3698" s="72">
        <v>1</v>
      </c>
      <c r="G3698" s="72">
        <v>3</v>
      </c>
      <c r="H3698" s="72">
        <v>2</v>
      </c>
      <c r="I3698" s="72">
        <v>7</v>
      </c>
      <c r="J3698" s="72">
        <v>1</v>
      </c>
      <c r="K3698" s="72">
        <v>4</v>
      </c>
      <c r="L3698" s="72">
        <v>44</v>
      </c>
    </row>
    <row r="3699" spans="4:12" x14ac:dyDescent="0.25">
      <c r="D3699" s="66" t="s">
        <v>34037</v>
      </c>
      <c r="E3699" s="66" t="s">
        <v>8358</v>
      </c>
      <c r="F3699" s="72">
        <v>1</v>
      </c>
      <c r="G3699" s="72">
        <v>3</v>
      </c>
      <c r="H3699" s="72">
        <v>2</v>
      </c>
      <c r="I3699" s="72">
        <v>7</v>
      </c>
      <c r="J3699" s="72">
        <v>1</v>
      </c>
      <c r="K3699" s="72">
        <v>4</v>
      </c>
      <c r="L3699" s="72">
        <v>45</v>
      </c>
    </row>
    <row r="3700" spans="4:12" x14ac:dyDescent="0.25">
      <c r="D3700" s="66" t="s">
        <v>34038</v>
      </c>
      <c r="E3700" s="66" t="s">
        <v>8359</v>
      </c>
      <c r="F3700" s="72">
        <v>1</v>
      </c>
      <c r="G3700" s="72">
        <v>3</v>
      </c>
      <c r="H3700" s="72">
        <v>2</v>
      </c>
      <c r="I3700" s="72">
        <v>7</v>
      </c>
      <c r="J3700" s="72">
        <v>1</v>
      </c>
      <c r="K3700" s="72">
        <v>4</v>
      </c>
      <c r="L3700" s="72">
        <v>46</v>
      </c>
    </row>
    <row r="3701" spans="4:12" x14ac:dyDescent="0.25">
      <c r="D3701" s="66" t="s">
        <v>34039</v>
      </c>
      <c r="E3701" s="66" t="s">
        <v>8360</v>
      </c>
      <c r="F3701" s="72">
        <v>1</v>
      </c>
      <c r="G3701" s="72">
        <v>3</v>
      </c>
      <c r="H3701" s="72">
        <v>2</v>
      </c>
      <c r="I3701" s="72">
        <v>7</v>
      </c>
      <c r="J3701" s="72">
        <v>1</v>
      </c>
      <c r="K3701" s="72">
        <v>4</v>
      </c>
      <c r="L3701" s="72">
        <v>47</v>
      </c>
    </row>
    <row r="3702" spans="4:12" x14ac:dyDescent="0.25">
      <c r="D3702" s="66" t="s">
        <v>34040</v>
      </c>
      <c r="E3702" s="66" t="s">
        <v>8361</v>
      </c>
      <c r="F3702" s="72">
        <v>1</v>
      </c>
      <c r="G3702" s="72">
        <v>3</v>
      </c>
      <c r="H3702" s="72">
        <v>2</v>
      </c>
      <c r="I3702" s="72">
        <v>7</v>
      </c>
      <c r="J3702" s="72">
        <v>1</v>
      </c>
      <c r="K3702" s="72">
        <v>4</v>
      </c>
      <c r="L3702" s="72">
        <v>48</v>
      </c>
    </row>
    <row r="3703" spans="4:12" x14ac:dyDescent="0.25">
      <c r="D3703" s="66" t="s">
        <v>34041</v>
      </c>
      <c r="E3703" s="66" t="s">
        <v>8362</v>
      </c>
      <c r="F3703" s="72">
        <v>1</v>
      </c>
      <c r="G3703" s="72">
        <v>3</v>
      </c>
      <c r="H3703" s="72">
        <v>2</v>
      </c>
      <c r="I3703" s="72">
        <v>7</v>
      </c>
      <c r="J3703" s="72">
        <v>1</v>
      </c>
      <c r="K3703" s="72">
        <v>4</v>
      </c>
      <c r="L3703" s="72">
        <v>49</v>
      </c>
    </row>
    <row r="3704" spans="4:12" x14ac:dyDescent="0.25">
      <c r="D3704" s="66" t="s">
        <v>34042</v>
      </c>
      <c r="E3704" s="66" t="s">
        <v>8363</v>
      </c>
      <c r="F3704" s="72">
        <v>1</v>
      </c>
      <c r="G3704" s="72">
        <v>3</v>
      </c>
      <c r="H3704" s="72">
        <v>2</v>
      </c>
      <c r="I3704" s="72">
        <v>7</v>
      </c>
      <c r="J3704" s="72">
        <v>1</v>
      </c>
      <c r="K3704" s="72">
        <v>4</v>
      </c>
      <c r="L3704" s="72">
        <v>50</v>
      </c>
    </row>
    <row r="3705" spans="4:12" x14ac:dyDescent="0.25">
      <c r="D3705" s="66" t="s">
        <v>34043</v>
      </c>
      <c r="E3705" s="66" t="s">
        <v>8364</v>
      </c>
      <c r="F3705" s="72">
        <v>1</v>
      </c>
      <c r="G3705" s="72">
        <v>3</v>
      </c>
      <c r="H3705" s="72">
        <v>2</v>
      </c>
      <c r="I3705" s="72">
        <v>7</v>
      </c>
      <c r="J3705" s="72">
        <v>1</v>
      </c>
      <c r="K3705" s="72">
        <v>4</v>
      </c>
      <c r="L3705" s="72">
        <v>51</v>
      </c>
    </row>
    <row r="3706" spans="4:12" x14ac:dyDescent="0.25">
      <c r="D3706" s="66" t="s">
        <v>34044</v>
      </c>
      <c r="E3706" s="66" t="s">
        <v>8365</v>
      </c>
      <c r="F3706" s="72">
        <v>1</v>
      </c>
      <c r="G3706" s="72">
        <v>3</v>
      </c>
      <c r="H3706" s="72">
        <v>2</v>
      </c>
      <c r="I3706" s="72">
        <v>7</v>
      </c>
      <c r="J3706" s="72">
        <v>1</v>
      </c>
      <c r="K3706" s="72">
        <v>4</v>
      </c>
      <c r="L3706" s="72">
        <v>52</v>
      </c>
    </row>
    <row r="3707" spans="4:12" x14ac:dyDescent="0.25">
      <c r="D3707" s="66" t="s">
        <v>34045</v>
      </c>
      <c r="E3707" s="66" t="s">
        <v>8366</v>
      </c>
      <c r="F3707" s="72">
        <v>1</v>
      </c>
      <c r="G3707" s="72">
        <v>3</v>
      </c>
      <c r="H3707" s="72">
        <v>2</v>
      </c>
      <c r="I3707" s="72">
        <v>7</v>
      </c>
      <c r="J3707" s="72">
        <v>1</v>
      </c>
      <c r="K3707" s="72">
        <v>4</v>
      </c>
      <c r="L3707" s="72">
        <v>53</v>
      </c>
    </row>
    <row r="3708" spans="4:12" x14ac:dyDescent="0.25">
      <c r="D3708" s="66" t="s">
        <v>34046</v>
      </c>
      <c r="E3708" s="66" t="s">
        <v>8367</v>
      </c>
      <c r="F3708" s="72">
        <v>1</v>
      </c>
      <c r="G3708" s="72">
        <v>3</v>
      </c>
      <c r="H3708" s="72">
        <v>2</v>
      </c>
      <c r="I3708" s="72">
        <v>7</v>
      </c>
      <c r="J3708" s="72">
        <v>1</v>
      </c>
      <c r="K3708" s="72">
        <v>4</v>
      </c>
      <c r="L3708" s="72">
        <v>54</v>
      </c>
    </row>
    <row r="3709" spans="4:12" x14ac:dyDescent="0.25">
      <c r="D3709" s="66" t="s">
        <v>34047</v>
      </c>
      <c r="E3709" s="66" t="s">
        <v>8368</v>
      </c>
      <c r="F3709" s="72">
        <v>1</v>
      </c>
      <c r="G3709" s="72">
        <v>3</v>
      </c>
      <c r="H3709" s="72">
        <v>2</v>
      </c>
      <c r="I3709" s="72">
        <v>7</v>
      </c>
      <c r="J3709" s="72">
        <v>1</v>
      </c>
      <c r="K3709" s="72">
        <v>4</v>
      </c>
      <c r="L3709" s="72">
        <v>55</v>
      </c>
    </row>
    <row r="3710" spans="4:12" x14ac:dyDescent="0.25">
      <c r="D3710" s="66" t="s">
        <v>34048</v>
      </c>
      <c r="E3710" s="66" t="s">
        <v>8369</v>
      </c>
      <c r="F3710" s="72">
        <v>1</v>
      </c>
      <c r="G3710" s="72">
        <v>3</v>
      </c>
      <c r="H3710" s="72">
        <v>2</v>
      </c>
      <c r="I3710" s="72">
        <v>7</v>
      </c>
      <c r="J3710" s="72">
        <v>1</v>
      </c>
      <c r="K3710" s="72">
        <v>4</v>
      </c>
      <c r="L3710" s="72">
        <v>56</v>
      </c>
    </row>
    <row r="3711" spans="4:12" x14ac:dyDescent="0.25">
      <c r="D3711" s="66" t="s">
        <v>34049</v>
      </c>
      <c r="E3711" s="66" t="s">
        <v>8370</v>
      </c>
      <c r="F3711" s="72">
        <v>1</v>
      </c>
      <c r="G3711" s="72">
        <v>3</v>
      </c>
      <c r="H3711" s="72">
        <v>2</v>
      </c>
      <c r="I3711" s="72">
        <v>7</v>
      </c>
      <c r="J3711" s="72">
        <v>1</v>
      </c>
      <c r="K3711" s="72">
        <v>4</v>
      </c>
      <c r="L3711" s="72">
        <v>57</v>
      </c>
    </row>
    <row r="3712" spans="4:12" x14ac:dyDescent="0.25">
      <c r="D3712" s="66" t="s">
        <v>34050</v>
      </c>
      <c r="E3712" s="66" t="s">
        <v>8371</v>
      </c>
      <c r="F3712" s="72">
        <v>1</v>
      </c>
      <c r="G3712" s="72">
        <v>3</v>
      </c>
      <c r="H3712" s="72">
        <v>2</v>
      </c>
      <c r="I3712" s="72">
        <v>7</v>
      </c>
      <c r="J3712" s="72">
        <v>1</v>
      </c>
      <c r="K3712" s="72">
        <v>4</v>
      </c>
      <c r="L3712" s="72">
        <v>58</v>
      </c>
    </row>
    <row r="3713" spans="4:12" x14ac:dyDescent="0.25">
      <c r="D3713" s="66" t="s">
        <v>34051</v>
      </c>
      <c r="E3713" s="66" t="s">
        <v>8372</v>
      </c>
      <c r="F3713" s="72">
        <v>1</v>
      </c>
      <c r="G3713" s="72">
        <v>3</v>
      </c>
      <c r="H3713" s="72">
        <v>2</v>
      </c>
      <c r="I3713" s="72">
        <v>7</v>
      </c>
      <c r="J3713" s="72">
        <v>1</v>
      </c>
      <c r="K3713" s="72">
        <v>4</v>
      </c>
      <c r="L3713" s="72">
        <v>59</v>
      </c>
    </row>
    <row r="3714" spans="4:12" x14ac:dyDescent="0.25">
      <c r="D3714" s="66" t="s">
        <v>34052</v>
      </c>
      <c r="E3714" s="66" t="s">
        <v>8373</v>
      </c>
      <c r="F3714" s="72">
        <v>1</v>
      </c>
      <c r="G3714" s="72">
        <v>3</v>
      </c>
      <c r="H3714" s="72">
        <v>2</v>
      </c>
      <c r="I3714" s="72">
        <v>7</v>
      </c>
      <c r="J3714" s="72">
        <v>1</v>
      </c>
      <c r="K3714" s="72">
        <v>4</v>
      </c>
      <c r="L3714" s="72">
        <v>60</v>
      </c>
    </row>
    <row r="3715" spans="4:12" x14ac:dyDescent="0.25">
      <c r="D3715" s="66" t="s">
        <v>34053</v>
      </c>
      <c r="E3715" s="66" t="s">
        <v>8374</v>
      </c>
      <c r="F3715" s="72">
        <v>1</v>
      </c>
      <c r="G3715" s="72">
        <v>3</v>
      </c>
      <c r="H3715" s="72">
        <v>2</v>
      </c>
      <c r="I3715" s="72">
        <v>7</v>
      </c>
      <c r="J3715" s="72">
        <v>1</v>
      </c>
      <c r="K3715" s="72">
        <v>4</v>
      </c>
      <c r="L3715" s="72">
        <v>61</v>
      </c>
    </row>
    <row r="3716" spans="4:12" x14ac:dyDescent="0.25">
      <c r="D3716" s="66" t="s">
        <v>34054</v>
      </c>
      <c r="E3716" s="66" t="s">
        <v>8375</v>
      </c>
      <c r="F3716" s="72">
        <v>1</v>
      </c>
      <c r="G3716" s="72">
        <v>3</v>
      </c>
      <c r="H3716" s="72">
        <v>2</v>
      </c>
      <c r="I3716" s="72">
        <v>7</v>
      </c>
      <c r="J3716" s="72">
        <v>1</v>
      </c>
      <c r="K3716" s="72">
        <v>4</v>
      </c>
      <c r="L3716" s="72">
        <v>62</v>
      </c>
    </row>
    <row r="3717" spans="4:12" x14ac:dyDescent="0.25">
      <c r="D3717" s="66" t="s">
        <v>34055</v>
      </c>
      <c r="E3717" s="66" t="s">
        <v>8376</v>
      </c>
      <c r="F3717" s="72">
        <v>1</v>
      </c>
      <c r="G3717" s="72">
        <v>3</v>
      </c>
      <c r="H3717" s="72">
        <v>2</v>
      </c>
      <c r="I3717" s="72">
        <v>7</v>
      </c>
      <c r="J3717" s="72">
        <v>1</v>
      </c>
      <c r="K3717" s="72">
        <v>4</v>
      </c>
      <c r="L3717" s="72">
        <v>63</v>
      </c>
    </row>
    <row r="3718" spans="4:12" x14ac:dyDescent="0.25">
      <c r="D3718" s="66" t="s">
        <v>34056</v>
      </c>
      <c r="E3718" s="66" t="s">
        <v>8377</v>
      </c>
      <c r="F3718" s="72">
        <v>1</v>
      </c>
      <c r="G3718" s="72">
        <v>3</v>
      </c>
      <c r="H3718" s="72">
        <v>2</v>
      </c>
      <c r="I3718" s="72">
        <v>7</v>
      </c>
      <c r="J3718" s="72">
        <v>1</v>
      </c>
      <c r="K3718" s="72">
        <v>4</v>
      </c>
      <c r="L3718" s="72">
        <v>64</v>
      </c>
    </row>
    <row r="3719" spans="4:12" x14ac:dyDescent="0.25">
      <c r="D3719" s="66" t="s">
        <v>34057</v>
      </c>
      <c r="E3719" s="66" t="s">
        <v>8378</v>
      </c>
      <c r="F3719" s="72">
        <v>1</v>
      </c>
      <c r="G3719" s="72">
        <v>3</v>
      </c>
      <c r="H3719" s="72">
        <v>2</v>
      </c>
      <c r="I3719" s="72">
        <v>7</v>
      </c>
      <c r="J3719" s="72">
        <v>1</v>
      </c>
      <c r="K3719" s="72">
        <v>4</v>
      </c>
      <c r="L3719" s="72">
        <v>65</v>
      </c>
    </row>
    <row r="3720" spans="4:12" x14ac:dyDescent="0.25">
      <c r="D3720" s="66" t="s">
        <v>34058</v>
      </c>
      <c r="E3720" s="66" t="s">
        <v>8379</v>
      </c>
      <c r="F3720" s="72">
        <v>1</v>
      </c>
      <c r="G3720" s="72">
        <v>3</v>
      </c>
      <c r="H3720" s="72">
        <v>2</v>
      </c>
      <c r="I3720" s="72">
        <v>7</v>
      </c>
      <c r="J3720" s="72">
        <v>1</v>
      </c>
      <c r="K3720" s="72">
        <v>4</v>
      </c>
      <c r="L3720" s="72">
        <v>66</v>
      </c>
    </row>
    <row r="3721" spans="4:12" x14ac:dyDescent="0.25">
      <c r="D3721" s="66" t="s">
        <v>34059</v>
      </c>
      <c r="E3721" s="66" t="s">
        <v>8380</v>
      </c>
      <c r="F3721" s="72">
        <v>1</v>
      </c>
      <c r="G3721" s="72">
        <v>3</v>
      </c>
      <c r="H3721" s="72">
        <v>2</v>
      </c>
      <c r="I3721" s="72">
        <v>7</v>
      </c>
      <c r="J3721" s="72">
        <v>1</v>
      </c>
      <c r="K3721" s="72">
        <v>4</v>
      </c>
      <c r="L3721" s="72">
        <v>67</v>
      </c>
    </row>
    <row r="3722" spans="4:12" x14ac:dyDescent="0.25">
      <c r="D3722" s="66" t="s">
        <v>34060</v>
      </c>
      <c r="E3722" s="66" t="s">
        <v>8381</v>
      </c>
      <c r="F3722" s="72">
        <v>1</v>
      </c>
      <c r="G3722" s="72">
        <v>3</v>
      </c>
      <c r="H3722" s="72">
        <v>2</v>
      </c>
      <c r="I3722" s="72">
        <v>7</v>
      </c>
      <c r="J3722" s="72">
        <v>1</v>
      </c>
      <c r="K3722" s="72">
        <v>4</v>
      </c>
      <c r="L3722" s="72">
        <v>68</v>
      </c>
    </row>
    <row r="3723" spans="4:12" x14ac:dyDescent="0.25">
      <c r="D3723" s="66" t="s">
        <v>34061</v>
      </c>
      <c r="E3723" s="66" t="s">
        <v>8382</v>
      </c>
      <c r="F3723" s="72">
        <v>1</v>
      </c>
      <c r="G3723" s="72">
        <v>3</v>
      </c>
      <c r="H3723" s="72">
        <v>2</v>
      </c>
      <c r="I3723" s="72">
        <v>7</v>
      </c>
      <c r="J3723" s="72">
        <v>1</v>
      </c>
      <c r="K3723" s="72">
        <v>4</v>
      </c>
      <c r="L3723" s="72">
        <v>69</v>
      </c>
    </row>
    <row r="3724" spans="4:12" x14ac:dyDescent="0.25">
      <c r="D3724" s="66" t="s">
        <v>34062</v>
      </c>
      <c r="E3724" s="66" t="s">
        <v>8383</v>
      </c>
      <c r="F3724" s="72">
        <v>1</v>
      </c>
      <c r="G3724" s="72">
        <v>3</v>
      </c>
      <c r="H3724" s="72">
        <v>2</v>
      </c>
      <c r="I3724" s="72">
        <v>7</v>
      </c>
      <c r="J3724" s="72">
        <v>1</v>
      </c>
      <c r="K3724" s="72">
        <v>4</v>
      </c>
      <c r="L3724" s="72">
        <v>70</v>
      </c>
    </row>
    <row r="3725" spans="4:12" x14ac:dyDescent="0.25">
      <c r="D3725" s="66" t="s">
        <v>34063</v>
      </c>
      <c r="E3725" s="66" t="s">
        <v>8384</v>
      </c>
      <c r="F3725" s="72">
        <v>1</v>
      </c>
      <c r="G3725" s="72">
        <v>3</v>
      </c>
      <c r="H3725" s="72">
        <v>2</v>
      </c>
      <c r="I3725" s="72">
        <v>7</v>
      </c>
      <c r="J3725" s="72">
        <v>1</v>
      </c>
      <c r="K3725" s="72">
        <v>4</v>
      </c>
      <c r="L3725" s="72">
        <v>71</v>
      </c>
    </row>
    <row r="3726" spans="4:12" x14ac:dyDescent="0.25">
      <c r="D3726" s="66" t="s">
        <v>34064</v>
      </c>
      <c r="E3726" s="66" t="s">
        <v>8385</v>
      </c>
      <c r="F3726" s="72">
        <v>1</v>
      </c>
      <c r="G3726" s="72">
        <v>3</v>
      </c>
      <c r="H3726" s="72">
        <v>2</v>
      </c>
      <c r="I3726" s="72">
        <v>7</v>
      </c>
      <c r="J3726" s="72">
        <v>1</v>
      </c>
      <c r="K3726" s="72">
        <v>4</v>
      </c>
      <c r="L3726" s="72">
        <v>72</v>
      </c>
    </row>
    <row r="3727" spans="4:12" x14ac:dyDescent="0.25">
      <c r="D3727" s="66" t="s">
        <v>34065</v>
      </c>
      <c r="E3727" s="66" t="s">
        <v>8386</v>
      </c>
      <c r="F3727" s="72">
        <v>1</v>
      </c>
      <c r="G3727" s="72">
        <v>3</v>
      </c>
      <c r="H3727" s="72">
        <v>2</v>
      </c>
      <c r="I3727" s="72">
        <v>7</v>
      </c>
      <c r="J3727" s="72">
        <v>1</v>
      </c>
      <c r="K3727" s="72">
        <v>4</v>
      </c>
      <c r="L3727" s="72">
        <v>73</v>
      </c>
    </row>
    <row r="3728" spans="4:12" x14ac:dyDescent="0.25">
      <c r="D3728" s="66" t="s">
        <v>34066</v>
      </c>
      <c r="E3728" s="66" t="s">
        <v>8387</v>
      </c>
      <c r="F3728" s="72">
        <v>1</v>
      </c>
      <c r="G3728" s="72">
        <v>3</v>
      </c>
      <c r="H3728" s="72">
        <v>2</v>
      </c>
      <c r="I3728" s="72">
        <v>7</v>
      </c>
      <c r="J3728" s="72">
        <v>1</v>
      </c>
      <c r="K3728" s="72">
        <v>4</v>
      </c>
      <c r="L3728" s="72">
        <v>74</v>
      </c>
    </row>
    <row r="3729" spans="4:12" x14ac:dyDescent="0.25">
      <c r="D3729" s="66" t="s">
        <v>34067</v>
      </c>
      <c r="E3729" s="66" t="s">
        <v>8388</v>
      </c>
      <c r="F3729" s="72">
        <v>1</v>
      </c>
      <c r="G3729" s="72">
        <v>3</v>
      </c>
      <c r="H3729" s="72">
        <v>2</v>
      </c>
      <c r="I3729" s="72">
        <v>7</v>
      </c>
      <c r="J3729" s="72">
        <v>1</v>
      </c>
      <c r="K3729" s="72">
        <v>4</v>
      </c>
      <c r="L3729" s="72">
        <v>75</v>
      </c>
    </row>
    <row r="3730" spans="4:12" x14ac:dyDescent="0.25">
      <c r="D3730" s="66" t="s">
        <v>34068</v>
      </c>
      <c r="E3730" s="66" t="s">
        <v>8389</v>
      </c>
      <c r="F3730" s="72">
        <v>1</v>
      </c>
      <c r="G3730" s="72">
        <v>3</v>
      </c>
      <c r="H3730" s="72">
        <v>2</v>
      </c>
      <c r="I3730" s="72">
        <v>7</v>
      </c>
      <c r="J3730" s="72">
        <v>1</v>
      </c>
      <c r="K3730" s="72">
        <v>4</v>
      </c>
      <c r="L3730" s="72">
        <v>76</v>
      </c>
    </row>
    <row r="3731" spans="4:12" x14ac:dyDescent="0.25">
      <c r="D3731" s="66" t="s">
        <v>34069</v>
      </c>
      <c r="E3731" s="66" t="s">
        <v>8390</v>
      </c>
      <c r="F3731" s="72">
        <v>1</v>
      </c>
      <c r="G3731" s="72">
        <v>3</v>
      </c>
      <c r="H3731" s="72">
        <v>2</v>
      </c>
      <c r="I3731" s="72">
        <v>7</v>
      </c>
      <c r="J3731" s="72">
        <v>1</v>
      </c>
      <c r="K3731" s="72">
        <v>4</v>
      </c>
      <c r="L3731" s="72">
        <v>77</v>
      </c>
    </row>
    <row r="3732" spans="4:12" x14ac:dyDescent="0.25">
      <c r="D3732" s="66" t="s">
        <v>34070</v>
      </c>
      <c r="E3732" s="66" t="s">
        <v>8391</v>
      </c>
      <c r="F3732" s="72">
        <v>1</v>
      </c>
      <c r="G3732" s="72">
        <v>3</v>
      </c>
      <c r="H3732" s="72">
        <v>2</v>
      </c>
      <c r="I3732" s="72">
        <v>7</v>
      </c>
      <c r="J3732" s="72">
        <v>1</v>
      </c>
      <c r="K3732" s="72">
        <v>4</v>
      </c>
      <c r="L3732" s="72">
        <v>78</v>
      </c>
    </row>
    <row r="3733" spans="4:12" x14ac:dyDescent="0.25">
      <c r="D3733" s="66" t="s">
        <v>34071</v>
      </c>
      <c r="E3733" s="66" t="s">
        <v>8392</v>
      </c>
      <c r="F3733" s="72">
        <v>1</v>
      </c>
      <c r="G3733" s="72">
        <v>3</v>
      </c>
      <c r="H3733" s="72">
        <v>2</v>
      </c>
      <c r="I3733" s="72">
        <v>7</v>
      </c>
      <c r="J3733" s="72">
        <v>1</v>
      </c>
      <c r="K3733" s="72">
        <v>4</v>
      </c>
      <c r="L3733" s="72">
        <v>79</v>
      </c>
    </row>
    <row r="3734" spans="4:12" x14ac:dyDescent="0.25">
      <c r="D3734" s="66" t="s">
        <v>34072</v>
      </c>
      <c r="E3734" s="66" t="s">
        <v>8393</v>
      </c>
      <c r="F3734" s="72">
        <v>1</v>
      </c>
      <c r="G3734" s="72">
        <v>3</v>
      </c>
      <c r="H3734" s="72">
        <v>2</v>
      </c>
      <c r="I3734" s="72">
        <v>7</v>
      </c>
      <c r="J3734" s="72">
        <v>1</v>
      </c>
      <c r="K3734" s="72">
        <v>4</v>
      </c>
      <c r="L3734" s="72">
        <v>80</v>
      </c>
    </row>
    <row r="3735" spans="4:12" x14ac:dyDescent="0.25">
      <c r="D3735" s="66" t="s">
        <v>34073</v>
      </c>
      <c r="E3735" s="66" t="s">
        <v>8394</v>
      </c>
      <c r="F3735" s="72">
        <v>1</v>
      </c>
      <c r="G3735" s="72">
        <v>3</v>
      </c>
      <c r="H3735" s="72">
        <v>2</v>
      </c>
      <c r="I3735" s="72">
        <v>7</v>
      </c>
      <c r="J3735" s="72">
        <v>1</v>
      </c>
      <c r="K3735" s="72">
        <v>4</v>
      </c>
      <c r="L3735" s="72">
        <v>81</v>
      </c>
    </row>
    <row r="3736" spans="4:12" x14ac:dyDescent="0.25">
      <c r="D3736" s="66" t="s">
        <v>34074</v>
      </c>
      <c r="E3736" s="66" t="s">
        <v>8395</v>
      </c>
      <c r="F3736" s="72">
        <v>1</v>
      </c>
      <c r="G3736" s="72">
        <v>3</v>
      </c>
      <c r="H3736" s="72">
        <v>2</v>
      </c>
      <c r="I3736" s="72">
        <v>7</v>
      </c>
      <c r="J3736" s="72">
        <v>1</v>
      </c>
      <c r="K3736" s="72">
        <v>4</v>
      </c>
      <c r="L3736" s="72">
        <v>82</v>
      </c>
    </row>
    <row r="3737" spans="4:12" x14ac:dyDescent="0.25">
      <c r="D3737" s="66" t="s">
        <v>34075</v>
      </c>
      <c r="E3737" s="66" t="s">
        <v>8396</v>
      </c>
      <c r="F3737" s="72">
        <v>1</v>
      </c>
      <c r="G3737" s="72">
        <v>3</v>
      </c>
      <c r="H3737" s="72">
        <v>2</v>
      </c>
      <c r="I3737" s="72">
        <v>7</v>
      </c>
      <c r="J3737" s="72">
        <v>1</v>
      </c>
      <c r="K3737" s="72">
        <v>4</v>
      </c>
      <c r="L3737" s="72">
        <v>83</v>
      </c>
    </row>
    <row r="3738" spans="4:12" x14ac:dyDescent="0.25">
      <c r="D3738" s="66" t="s">
        <v>34076</v>
      </c>
      <c r="E3738" s="66" t="s">
        <v>8397</v>
      </c>
      <c r="F3738" s="72">
        <v>1</v>
      </c>
      <c r="G3738" s="72">
        <v>3</v>
      </c>
      <c r="H3738" s="72">
        <v>2</v>
      </c>
      <c r="I3738" s="72">
        <v>7</v>
      </c>
      <c r="J3738" s="72">
        <v>1</v>
      </c>
      <c r="K3738" s="72">
        <v>4</v>
      </c>
      <c r="L3738" s="72">
        <v>84</v>
      </c>
    </row>
    <row r="3739" spans="4:12" x14ac:dyDescent="0.25">
      <c r="D3739" s="66" t="s">
        <v>34077</v>
      </c>
      <c r="E3739" s="66" t="s">
        <v>8398</v>
      </c>
      <c r="F3739" s="72">
        <v>1</v>
      </c>
      <c r="G3739" s="72">
        <v>3</v>
      </c>
      <c r="H3739" s="72">
        <v>2</v>
      </c>
      <c r="I3739" s="72">
        <v>7</v>
      </c>
      <c r="J3739" s="72">
        <v>1</v>
      </c>
      <c r="K3739" s="72">
        <v>4</v>
      </c>
      <c r="L3739" s="72">
        <v>85</v>
      </c>
    </row>
    <row r="3740" spans="4:12" x14ac:dyDescent="0.25">
      <c r="D3740" s="66" t="s">
        <v>34078</v>
      </c>
      <c r="E3740" s="66" t="s">
        <v>8399</v>
      </c>
      <c r="F3740" s="72">
        <v>1</v>
      </c>
      <c r="G3740" s="72">
        <v>3</v>
      </c>
      <c r="H3740" s="72">
        <v>2</v>
      </c>
      <c r="I3740" s="72">
        <v>7</v>
      </c>
      <c r="J3740" s="72">
        <v>1</v>
      </c>
      <c r="K3740" s="72">
        <v>4</v>
      </c>
      <c r="L3740" s="72">
        <v>86</v>
      </c>
    </row>
    <row r="3741" spans="4:12" x14ac:dyDescent="0.25">
      <c r="D3741" s="66" t="s">
        <v>34079</v>
      </c>
      <c r="E3741" s="66" t="s">
        <v>8400</v>
      </c>
      <c r="F3741" s="72">
        <v>1</v>
      </c>
      <c r="G3741" s="72">
        <v>3</v>
      </c>
      <c r="H3741" s="72">
        <v>2</v>
      </c>
      <c r="I3741" s="72">
        <v>7</v>
      </c>
      <c r="J3741" s="72">
        <v>1</v>
      </c>
      <c r="K3741" s="72">
        <v>4</v>
      </c>
      <c r="L3741" s="72">
        <v>87</v>
      </c>
    </row>
    <row r="3742" spans="4:12" x14ac:dyDescent="0.25">
      <c r="D3742" s="66" t="s">
        <v>34080</v>
      </c>
      <c r="E3742" s="66" t="s">
        <v>8401</v>
      </c>
      <c r="F3742" s="72">
        <v>1</v>
      </c>
      <c r="G3742" s="72">
        <v>3</v>
      </c>
      <c r="H3742" s="72">
        <v>2</v>
      </c>
      <c r="I3742" s="72">
        <v>7</v>
      </c>
      <c r="J3742" s="72">
        <v>1</v>
      </c>
      <c r="K3742" s="72">
        <v>4</v>
      </c>
      <c r="L3742" s="72">
        <v>88</v>
      </c>
    </row>
    <row r="3743" spans="4:12" x14ac:dyDescent="0.25">
      <c r="D3743" s="66" t="s">
        <v>34081</v>
      </c>
      <c r="E3743" s="66" t="s">
        <v>8402</v>
      </c>
      <c r="F3743" s="72">
        <v>1</v>
      </c>
      <c r="G3743" s="72">
        <v>3</v>
      </c>
      <c r="H3743" s="72">
        <v>2</v>
      </c>
      <c r="I3743" s="72">
        <v>7</v>
      </c>
      <c r="J3743" s="72">
        <v>1</v>
      </c>
      <c r="K3743" s="72">
        <v>4</v>
      </c>
      <c r="L3743" s="72">
        <v>89</v>
      </c>
    </row>
    <row r="3744" spans="4:12" x14ac:dyDescent="0.25">
      <c r="D3744" s="66" t="s">
        <v>34082</v>
      </c>
      <c r="E3744" s="66" t="s">
        <v>8403</v>
      </c>
      <c r="F3744" s="72">
        <v>1</v>
      </c>
      <c r="G3744" s="72">
        <v>3</v>
      </c>
      <c r="H3744" s="72">
        <v>2</v>
      </c>
      <c r="I3744" s="72">
        <v>7</v>
      </c>
      <c r="J3744" s="72">
        <v>1</v>
      </c>
      <c r="K3744" s="72">
        <v>4</v>
      </c>
      <c r="L3744" s="72">
        <v>90</v>
      </c>
    </row>
    <row r="3745" spans="4:12" x14ac:dyDescent="0.25">
      <c r="D3745" s="66" t="s">
        <v>34083</v>
      </c>
      <c r="E3745" s="66" t="s">
        <v>8404</v>
      </c>
      <c r="F3745" s="72">
        <v>1</v>
      </c>
      <c r="G3745" s="72">
        <v>3</v>
      </c>
      <c r="H3745" s="72">
        <v>2</v>
      </c>
      <c r="I3745" s="72">
        <v>7</v>
      </c>
      <c r="J3745" s="72">
        <v>1</v>
      </c>
      <c r="K3745" s="72">
        <v>4</v>
      </c>
      <c r="L3745" s="72">
        <v>91</v>
      </c>
    </row>
    <row r="3746" spans="4:12" x14ac:dyDescent="0.25">
      <c r="D3746" s="66" t="s">
        <v>34084</v>
      </c>
      <c r="E3746" s="66" t="s">
        <v>8405</v>
      </c>
      <c r="F3746" s="72">
        <v>1</v>
      </c>
      <c r="G3746" s="72">
        <v>3</v>
      </c>
      <c r="H3746" s="72">
        <v>2</v>
      </c>
      <c r="I3746" s="72">
        <v>7</v>
      </c>
      <c r="J3746" s="72">
        <v>1</v>
      </c>
      <c r="K3746" s="72">
        <v>4</v>
      </c>
      <c r="L3746" s="72">
        <v>92</v>
      </c>
    </row>
    <row r="3747" spans="4:12" x14ac:dyDescent="0.25">
      <c r="D3747" s="66" t="s">
        <v>34085</v>
      </c>
      <c r="E3747" s="66" t="s">
        <v>8406</v>
      </c>
      <c r="F3747" s="72">
        <v>1</v>
      </c>
      <c r="G3747" s="72">
        <v>3</v>
      </c>
      <c r="H3747" s="72">
        <v>2</v>
      </c>
      <c r="I3747" s="72">
        <v>7</v>
      </c>
      <c r="J3747" s="72">
        <v>1</v>
      </c>
      <c r="K3747" s="72">
        <v>4</v>
      </c>
      <c r="L3747" s="72">
        <v>93</v>
      </c>
    </row>
    <row r="3748" spans="4:12" x14ac:dyDescent="0.25">
      <c r="D3748" s="66" t="s">
        <v>34086</v>
      </c>
      <c r="E3748" s="66" t="s">
        <v>8407</v>
      </c>
      <c r="F3748" s="72">
        <v>1</v>
      </c>
      <c r="G3748" s="72">
        <v>3</v>
      </c>
      <c r="H3748" s="72">
        <v>2</v>
      </c>
      <c r="I3748" s="72">
        <v>7</v>
      </c>
      <c r="J3748" s="72">
        <v>1</v>
      </c>
      <c r="K3748" s="72">
        <v>4</v>
      </c>
      <c r="L3748" s="72">
        <v>94</v>
      </c>
    </row>
    <row r="3749" spans="4:12" x14ac:dyDescent="0.25">
      <c r="D3749" s="66" t="s">
        <v>34087</v>
      </c>
      <c r="E3749" s="66" t="s">
        <v>8408</v>
      </c>
      <c r="F3749" s="72">
        <v>1</v>
      </c>
      <c r="G3749" s="72">
        <v>3</v>
      </c>
      <c r="H3749" s="72">
        <v>2</v>
      </c>
      <c r="I3749" s="72">
        <v>7</v>
      </c>
      <c r="J3749" s="72">
        <v>1</v>
      </c>
      <c r="K3749" s="72">
        <v>4</v>
      </c>
      <c r="L3749" s="72">
        <v>95</v>
      </c>
    </row>
    <row r="3750" spans="4:12" x14ac:dyDescent="0.25">
      <c r="D3750" s="66" t="s">
        <v>34088</v>
      </c>
      <c r="E3750" s="66" t="s">
        <v>8409</v>
      </c>
      <c r="F3750" s="72">
        <v>1</v>
      </c>
      <c r="G3750" s="72">
        <v>3</v>
      </c>
      <c r="H3750" s="72">
        <v>2</v>
      </c>
      <c r="I3750" s="72">
        <v>7</v>
      </c>
      <c r="J3750" s="72">
        <v>1</v>
      </c>
      <c r="K3750" s="72">
        <v>4</v>
      </c>
      <c r="L3750" s="72">
        <v>96</v>
      </c>
    </row>
    <row r="3751" spans="4:12" x14ac:dyDescent="0.25">
      <c r="D3751" s="66" t="s">
        <v>34089</v>
      </c>
      <c r="E3751" s="66" t="s">
        <v>8410</v>
      </c>
      <c r="F3751" s="72">
        <v>1</v>
      </c>
      <c r="G3751" s="72">
        <v>3</v>
      </c>
      <c r="H3751" s="72">
        <v>2</v>
      </c>
      <c r="I3751" s="72">
        <v>7</v>
      </c>
      <c r="J3751" s="72">
        <v>1</v>
      </c>
      <c r="K3751" s="72">
        <v>4</v>
      </c>
      <c r="L3751" s="72">
        <v>97</v>
      </c>
    </row>
    <row r="3752" spans="4:12" x14ac:dyDescent="0.25">
      <c r="D3752" s="66" t="s">
        <v>34090</v>
      </c>
      <c r="E3752" s="66" t="s">
        <v>8411</v>
      </c>
      <c r="F3752" s="72">
        <v>1</v>
      </c>
      <c r="G3752" s="72">
        <v>3</v>
      </c>
      <c r="H3752" s="72">
        <v>2</v>
      </c>
      <c r="I3752" s="72">
        <v>7</v>
      </c>
      <c r="J3752" s="72">
        <v>1</v>
      </c>
      <c r="K3752" s="72">
        <v>4</v>
      </c>
      <c r="L3752" s="72">
        <v>98</v>
      </c>
    </row>
    <row r="3753" spans="4:12" x14ac:dyDescent="0.25">
      <c r="D3753" s="66" t="s">
        <v>34091</v>
      </c>
      <c r="E3753" s="66" t="s">
        <v>8412</v>
      </c>
      <c r="F3753" s="72">
        <v>1</v>
      </c>
      <c r="G3753" s="72">
        <v>3</v>
      </c>
      <c r="H3753" s="72">
        <v>2</v>
      </c>
      <c r="I3753" s="72">
        <v>7</v>
      </c>
      <c r="J3753" s="72">
        <v>1</v>
      </c>
      <c r="K3753" s="72">
        <v>4</v>
      </c>
      <c r="L3753" s="72">
        <v>99</v>
      </c>
    </row>
    <row r="3754" spans="4:12" x14ac:dyDescent="0.25">
      <c r="D3754" s="66" t="s">
        <v>34092</v>
      </c>
      <c r="E3754" s="66" t="s">
        <v>8413</v>
      </c>
      <c r="F3754" s="72">
        <v>1</v>
      </c>
      <c r="G3754" s="72">
        <v>3</v>
      </c>
      <c r="H3754" s="72">
        <v>2</v>
      </c>
      <c r="I3754" s="72">
        <v>7</v>
      </c>
      <c r="J3754" s="72">
        <v>1</v>
      </c>
      <c r="K3754" s="72">
        <v>4</v>
      </c>
      <c r="L3754" s="72">
        <v>100</v>
      </c>
    </row>
    <row r="3755" spans="4:12" x14ac:dyDescent="0.25">
      <c r="D3755" s="66" t="s">
        <v>34093</v>
      </c>
      <c r="E3755" s="66" t="s">
        <v>8414</v>
      </c>
      <c r="F3755" s="72">
        <v>1</v>
      </c>
      <c r="G3755" s="72">
        <v>3</v>
      </c>
      <c r="H3755" s="72">
        <v>2</v>
      </c>
      <c r="I3755" s="72">
        <v>7</v>
      </c>
      <c r="J3755" s="72">
        <v>1</v>
      </c>
      <c r="K3755" s="72">
        <v>4</v>
      </c>
      <c r="L3755" s="72">
        <v>101</v>
      </c>
    </row>
    <row r="3756" spans="4:12" x14ac:dyDescent="0.25">
      <c r="D3756" s="66" t="s">
        <v>34094</v>
      </c>
      <c r="E3756" s="66" t="s">
        <v>8415</v>
      </c>
      <c r="F3756" s="72">
        <v>1</v>
      </c>
      <c r="G3756" s="72">
        <v>3</v>
      </c>
      <c r="H3756" s="72">
        <v>2</v>
      </c>
      <c r="I3756" s="72">
        <v>7</v>
      </c>
      <c r="J3756" s="72">
        <v>1</v>
      </c>
      <c r="K3756" s="72">
        <v>4</v>
      </c>
      <c r="L3756" s="72">
        <v>102</v>
      </c>
    </row>
    <row r="3757" spans="4:12" x14ac:dyDescent="0.25">
      <c r="D3757" s="66" t="s">
        <v>34095</v>
      </c>
      <c r="E3757" s="66" t="s">
        <v>8416</v>
      </c>
      <c r="F3757" s="72">
        <v>1</v>
      </c>
      <c r="G3757" s="72">
        <v>3</v>
      </c>
      <c r="H3757" s="72">
        <v>2</v>
      </c>
      <c r="I3757" s="72">
        <v>7</v>
      </c>
      <c r="J3757" s="72">
        <v>1</v>
      </c>
      <c r="K3757" s="72">
        <v>4</v>
      </c>
      <c r="L3757" s="72">
        <v>103</v>
      </c>
    </row>
    <row r="3758" spans="4:12" x14ac:dyDescent="0.25">
      <c r="D3758" s="66" t="s">
        <v>34096</v>
      </c>
      <c r="E3758" s="66" t="s">
        <v>8417</v>
      </c>
      <c r="F3758" s="72">
        <v>1</v>
      </c>
      <c r="G3758" s="72">
        <v>3</v>
      </c>
      <c r="H3758" s="72">
        <v>2</v>
      </c>
      <c r="I3758" s="72">
        <v>7</v>
      </c>
      <c r="J3758" s="72">
        <v>1</v>
      </c>
      <c r="K3758" s="72">
        <v>4</v>
      </c>
      <c r="L3758" s="72">
        <v>104</v>
      </c>
    </row>
    <row r="3759" spans="4:12" x14ac:dyDescent="0.25">
      <c r="D3759" s="66" t="s">
        <v>34097</v>
      </c>
      <c r="E3759" s="66" t="s">
        <v>8418</v>
      </c>
      <c r="F3759" s="72">
        <v>1</v>
      </c>
      <c r="G3759" s="72">
        <v>3</v>
      </c>
      <c r="H3759" s="72">
        <v>2</v>
      </c>
      <c r="I3759" s="72">
        <v>7</v>
      </c>
      <c r="J3759" s="72">
        <v>1</v>
      </c>
      <c r="K3759" s="72">
        <v>4</v>
      </c>
      <c r="L3759" s="72">
        <v>105</v>
      </c>
    </row>
    <row r="3760" spans="4:12" x14ac:dyDescent="0.25">
      <c r="D3760" s="66" t="s">
        <v>34098</v>
      </c>
      <c r="E3760" s="66" t="s">
        <v>8419</v>
      </c>
      <c r="F3760" s="72">
        <v>1</v>
      </c>
      <c r="G3760" s="72">
        <v>3</v>
      </c>
      <c r="H3760" s="72">
        <v>2</v>
      </c>
      <c r="I3760" s="72">
        <v>7</v>
      </c>
      <c r="J3760" s="72">
        <v>1</v>
      </c>
      <c r="K3760" s="72">
        <v>4</v>
      </c>
      <c r="L3760" s="72">
        <v>106</v>
      </c>
    </row>
    <row r="3761" spans="4:12" x14ac:dyDescent="0.25">
      <c r="D3761" s="66" t="s">
        <v>34099</v>
      </c>
      <c r="E3761" s="66" t="s">
        <v>8420</v>
      </c>
      <c r="F3761" s="72">
        <v>1</v>
      </c>
      <c r="G3761" s="72">
        <v>3</v>
      </c>
      <c r="H3761" s="72">
        <v>2</v>
      </c>
      <c r="I3761" s="72">
        <v>7</v>
      </c>
      <c r="J3761" s="72">
        <v>1</v>
      </c>
      <c r="K3761" s="72">
        <v>4</v>
      </c>
      <c r="L3761" s="72">
        <v>107</v>
      </c>
    </row>
    <row r="3762" spans="4:12" x14ac:dyDescent="0.25">
      <c r="D3762" s="66" t="s">
        <v>34100</v>
      </c>
      <c r="E3762" s="66" t="s">
        <v>8421</v>
      </c>
      <c r="F3762" s="72">
        <v>1</v>
      </c>
      <c r="G3762" s="72">
        <v>3</v>
      </c>
      <c r="H3762" s="72">
        <v>2</v>
      </c>
      <c r="I3762" s="72">
        <v>7</v>
      </c>
      <c r="J3762" s="72">
        <v>1</v>
      </c>
      <c r="K3762" s="72">
        <v>4</v>
      </c>
      <c r="L3762" s="72">
        <v>108</v>
      </c>
    </row>
    <row r="3763" spans="4:12" x14ac:dyDescent="0.25">
      <c r="D3763" s="66" t="s">
        <v>34101</v>
      </c>
      <c r="E3763" s="66" t="s">
        <v>8422</v>
      </c>
      <c r="F3763" s="72">
        <v>1</v>
      </c>
      <c r="G3763" s="72">
        <v>3</v>
      </c>
      <c r="H3763" s="72">
        <v>2</v>
      </c>
      <c r="I3763" s="72">
        <v>7</v>
      </c>
      <c r="J3763" s="72">
        <v>1</v>
      </c>
      <c r="K3763" s="72">
        <v>4</v>
      </c>
      <c r="L3763" s="72">
        <v>109</v>
      </c>
    </row>
    <row r="3764" spans="4:12" x14ac:dyDescent="0.25">
      <c r="D3764" s="66" t="s">
        <v>34102</v>
      </c>
      <c r="E3764" s="66" t="s">
        <v>8423</v>
      </c>
      <c r="F3764" s="72">
        <v>1</v>
      </c>
      <c r="G3764" s="72">
        <v>3</v>
      </c>
      <c r="H3764" s="72">
        <v>2</v>
      </c>
      <c r="I3764" s="72">
        <v>7</v>
      </c>
      <c r="J3764" s="72">
        <v>1</v>
      </c>
      <c r="K3764" s="72">
        <v>4</v>
      </c>
      <c r="L3764" s="72">
        <v>110</v>
      </c>
    </row>
    <row r="3765" spans="4:12" x14ac:dyDescent="0.25">
      <c r="D3765" s="66" t="s">
        <v>34103</v>
      </c>
      <c r="E3765" s="66" t="s">
        <v>8424</v>
      </c>
      <c r="F3765" s="72">
        <v>1</v>
      </c>
      <c r="G3765" s="72">
        <v>3</v>
      </c>
      <c r="H3765" s="72">
        <v>2</v>
      </c>
      <c r="I3765" s="72">
        <v>7</v>
      </c>
      <c r="J3765" s="72">
        <v>1</v>
      </c>
      <c r="K3765" s="72">
        <v>4</v>
      </c>
      <c r="L3765" s="72">
        <v>111</v>
      </c>
    </row>
    <row r="3766" spans="4:12" x14ac:dyDescent="0.25">
      <c r="D3766" s="66" t="s">
        <v>34104</v>
      </c>
      <c r="E3766" s="66" t="s">
        <v>8425</v>
      </c>
      <c r="F3766" s="72">
        <v>1</v>
      </c>
      <c r="G3766" s="72">
        <v>3</v>
      </c>
      <c r="H3766" s="72">
        <v>2</v>
      </c>
      <c r="I3766" s="72">
        <v>7</v>
      </c>
      <c r="J3766" s="72">
        <v>1</v>
      </c>
      <c r="K3766" s="72">
        <v>4</v>
      </c>
      <c r="L3766" s="72">
        <v>112</v>
      </c>
    </row>
    <row r="3767" spans="4:12" x14ac:dyDescent="0.25">
      <c r="D3767" s="66" t="s">
        <v>34105</v>
      </c>
      <c r="E3767" s="66" t="s">
        <v>8426</v>
      </c>
      <c r="F3767" s="72">
        <v>1</v>
      </c>
      <c r="G3767" s="72">
        <v>3</v>
      </c>
      <c r="H3767" s="72">
        <v>2</v>
      </c>
      <c r="I3767" s="72">
        <v>7</v>
      </c>
      <c r="J3767" s="72">
        <v>1</v>
      </c>
      <c r="K3767" s="72">
        <v>4</v>
      </c>
      <c r="L3767" s="72">
        <v>113</v>
      </c>
    </row>
    <row r="3768" spans="4:12" x14ac:dyDescent="0.25">
      <c r="D3768" s="66" t="s">
        <v>34106</v>
      </c>
      <c r="E3768" s="66" t="s">
        <v>8427</v>
      </c>
      <c r="F3768" s="72">
        <v>1</v>
      </c>
      <c r="G3768" s="72">
        <v>3</v>
      </c>
      <c r="H3768" s="72">
        <v>2</v>
      </c>
      <c r="I3768" s="72">
        <v>7</v>
      </c>
      <c r="J3768" s="72">
        <v>1</v>
      </c>
      <c r="K3768" s="72">
        <v>4</v>
      </c>
      <c r="L3768" s="72">
        <v>114</v>
      </c>
    </row>
    <row r="3769" spans="4:12" x14ac:dyDescent="0.25">
      <c r="D3769" s="66" t="s">
        <v>34107</v>
      </c>
      <c r="E3769" s="66" t="s">
        <v>8428</v>
      </c>
      <c r="F3769" s="72">
        <v>1</v>
      </c>
      <c r="G3769" s="72">
        <v>3</v>
      </c>
      <c r="H3769" s="72">
        <v>2</v>
      </c>
      <c r="I3769" s="72">
        <v>7</v>
      </c>
      <c r="J3769" s="72">
        <v>1</v>
      </c>
      <c r="K3769" s="72">
        <v>4</v>
      </c>
      <c r="L3769" s="72">
        <v>115</v>
      </c>
    </row>
    <row r="3770" spans="4:12" x14ac:dyDescent="0.25">
      <c r="D3770" s="66" t="s">
        <v>34108</v>
      </c>
      <c r="E3770" s="66" t="s">
        <v>8429</v>
      </c>
      <c r="F3770" s="72">
        <v>1</v>
      </c>
      <c r="G3770" s="72">
        <v>3</v>
      </c>
      <c r="H3770" s="72">
        <v>2</v>
      </c>
      <c r="I3770" s="72">
        <v>7</v>
      </c>
      <c r="J3770" s="72">
        <v>1</v>
      </c>
      <c r="K3770" s="72">
        <v>4</v>
      </c>
      <c r="L3770" s="72">
        <v>116</v>
      </c>
    </row>
    <row r="3771" spans="4:12" x14ac:dyDescent="0.25">
      <c r="D3771" s="66" t="s">
        <v>34109</v>
      </c>
      <c r="E3771" s="66" t="s">
        <v>8430</v>
      </c>
      <c r="F3771" s="72">
        <v>1</v>
      </c>
      <c r="G3771" s="72">
        <v>3</v>
      </c>
      <c r="H3771" s="72">
        <v>2</v>
      </c>
      <c r="I3771" s="72">
        <v>7</v>
      </c>
      <c r="J3771" s="72">
        <v>1</v>
      </c>
      <c r="K3771" s="72">
        <v>4</v>
      </c>
      <c r="L3771" s="72">
        <v>117</v>
      </c>
    </row>
    <row r="3772" spans="4:12" x14ac:dyDescent="0.25">
      <c r="D3772" s="66" t="s">
        <v>34110</v>
      </c>
      <c r="E3772" s="66" t="s">
        <v>8431</v>
      </c>
      <c r="F3772" s="72">
        <v>1</v>
      </c>
      <c r="G3772" s="72">
        <v>3</v>
      </c>
      <c r="H3772" s="72">
        <v>2</v>
      </c>
      <c r="I3772" s="72">
        <v>7</v>
      </c>
      <c r="J3772" s="72">
        <v>1</v>
      </c>
      <c r="K3772" s="72">
        <v>4</v>
      </c>
      <c r="L3772" s="72">
        <v>118</v>
      </c>
    </row>
    <row r="3773" spans="4:12" x14ac:dyDescent="0.25">
      <c r="D3773" s="66" t="s">
        <v>34111</v>
      </c>
      <c r="E3773" s="66" t="s">
        <v>8432</v>
      </c>
      <c r="F3773" s="72">
        <v>1</v>
      </c>
      <c r="G3773" s="72">
        <v>3</v>
      </c>
      <c r="H3773" s="72">
        <v>2</v>
      </c>
      <c r="I3773" s="72">
        <v>7</v>
      </c>
      <c r="J3773" s="72">
        <v>1</v>
      </c>
      <c r="K3773" s="72">
        <v>4</v>
      </c>
      <c r="L3773" s="72">
        <v>119</v>
      </c>
    </row>
    <row r="3774" spans="4:12" x14ac:dyDescent="0.25">
      <c r="D3774" s="66" t="s">
        <v>34112</v>
      </c>
      <c r="E3774" s="66" t="s">
        <v>8433</v>
      </c>
      <c r="F3774" s="72">
        <v>1</v>
      </c>
      <c r="G3774" s="72">
        <v>3</v>
      </c>
      <c r="H3774" s="72">
        <v>2</v>
      </c>
      <c r="I3774" s="72">
        <v>7</v>
      </c>
      <c r="J3774" s="72">
        <v>1</v>
      </c>
      <c r="K3774" s="72">
        <v>4</v>
      </c>
      <c r="L3774" s="72">
        <v>120</v>
      </c>
    </row>
    <row r="3775" spans="4:12" x14ac:dyDescent="0.25">
      <c r="D3775" s="66" t="s">
        <v>34113</v>
      </c>
      <c r="E3775" s="66" t="s">
        <v>8434</v>
      </c>
      <c r="F3775" s="72">
        <v>1</v>
      </c>
      <c r="G3775" s="72">
        <v>3</v>
      </c>
      <c r="H3775" s="72">
        <v>2</v>
      </c>
      <c r="I3775" s="72">
        <v>7</v>
      </c>
      <c r="J3775" s="72">
        <v>1</v>
      </c>
      <c r="K3775" s="72">
        <v>4</v>
      </c>
      <c r="L3775" s="72">
        <v>121</v>
      </c>
    </row>
    <row r="3776" spans="4:12" x14ac:dyDescent="0.25">
      <c r="D3776" s="66" t="s">
        <v>34114</v>
      </c>
      <c r="E3776" s="66" t="s">
        <v>8435</v>
      </c>
      <c r="F3776" s="72">
        <v>1</v>
      </c>
      <c r="G3776" s="72">
        <v>3</v>
      </c>
      <c r="H3776" s="72">
        <v>2</v>
      </c>
      <c r="I3776" s="72">
        <v>7</v>
      </c>
      <c r="J3776" s="72">
        <v>1</v>
      </c>
      <c r="K3776" s="72">
        <v>4</v>
      </c>
      <c r="L3776" s="72">
        <v>122</v>
      </c>
    </row>
    <row r="3777" spans="4:12" x14ac:dyDescent="0.25">
      <c r="D3777" s="66" t="s">
        <v>34115</v>
      </c>
      <c r="E3777" s="66" t="s">
        <v>8436</v>
      </c>
      <c r="F3777" s="72">
        <v>1</v>
      </c>
      <c r="G3777" s="72">
        <v>3</v>
      </c>
      <c r="H3777" s="72">
        <v>2</v>
      </c>
      <c r="I3777" s="72">
        <v>7</v>
      </c>
      <c r="J3777" s="72">
        <v>1</v>
      </c>
      <c r="K3777" s="72">
        <v>4</v>
      </c>
      <c r="L3777" s="72">
        <v>123</v>
      </c>
    </row>
    <row r="3778" spans="4:12" x14ac:dyDescent="0.25">
      <c r="D3778" s="66" t="s">
        <v>34116</v>
      </c>
      <c r="E3778" s="66" t="s">
        <v>8437</v>
      </c>
      <c r="F3778" s="72">
        <v>1</v>
      </c>
      <c r="G3778" s="72">
        <v>3</v>
      </c>
      <c r="H3778" s="72">
        <v>2</v>
      </c>
      <c r="I3778" s="72">
        <v>7</v>
      </c>
      <c r="J3778" s="72">
        <v>1</v>
      </c>
      <c r="K3778" s="72">
        <v>4</v>
      </c>
      <c r="L3778" s="72">
        <v>124</v>
      </c>
    </row>
    <row r="3779" spans="4:12" x14ac:dyDescent="0.25">
      <c r="D3779" s="66" t="s">
        <v>34117</v>
      </c>
      <c r="E3779" s="66" t="s">
        <v>8438</v>
      </c>
      <c r="F3779" s="72">
        <v>1</v>
      </c>
      <c r="G3779" s="72">
        <v>3</v>
      </c>
      <c r="H3779" s="72">
        <v>2</v>
      </c>
      <c r="I3779" s="72">
        <v>7</v>
      </c>
      <c r="J3779" s="72">
        <v>1</v>
      </c>
      <c r="K3779" s="72">
        <v>4</v>
      </c>
      <c r="L3779" s="72">
        <v>125</v>
      </c>
    </row>
    <row r="3780" spans="4:12" x14ac:dyDescent="0.25">
      <c r="D3780" s="66" t="s">
        <v>34118</v>
      </c>
      <c r="E3780" s="66" t="s">
        <v>8439</v>
      </c>
      <c r="F3780" s="72">
        <v>1</v>
      </c>
      <c r="G3780" s="72">
        <v>3</v>
      </c>
      <c r="H3780" s="72">
        <v>2</v>
      </c>
      <c r="I3780" s="72">
        <v>7</v>
      </c>
      <c r="J3780" s="72">
        <v>1</v>
      </c>
      <c r="K3780" s="72">
        <v>4</v>
      </c>
      <c r="L3780" s="72">
        <v>126</v>
      </c>
    </row>
    <row r="3781" spans="4:12" x14ac:dyDescent="0.25">
      <c r="D3781" s="66" t="s">
        <v>34119</v>
      </c>
      <c r="E3781" s="66" t="s">
        <v>8440</v>
      </c>
      <c r="F3781" s="72">
        <v>1</v>
      </c>
      <c r="G3781" s="72">
        <v>3</v>
      </c>
      <c r="H3781" s="72">
        <v>2</v>
      </c>
      <c r="I3781" s="72">
        <v>7</v>
      </c>
      <c r="J3781" s="72">
        <v>1</v>
      </c>
      <c r="K3781" s="72">
        <v>4</v>
      </c>
      <c r="L3781" s="72">
        <v>127</v>
      </c>
    </row>
    <row r="3782" spans="4:12" x14ac:dyDescent="0.25">
      <c r="D3782" s="66" t="s">
        <v>34120</v>
      </c>
      <c r="E3782" s="66" t="s">
        <v>8441</v>
      </c>
      <c r="F3782" s="72">
        <v>1</v>
      </c>
      <c r="G3782" s="72">
        <v>3</v>
      </c>
      <c r="H3782" s="72">
        <v>2</v>
      </c>
      <c r="I3782" s="72">
        <v>7</v>
      </c>
      <c r="J3782" s="72">
        <v>1</v>
      </c>
      <c r="K3782" s="72">
        <v>4</v>
      </c>
      <c r="L3782" s="72">
        <v>128</v>
      </c>
    </row>
    <row r="3783" spans="4:12" x14ac:dyDescent="0.25">
      <c r="D3783" s="66" t="s">
        <v>34121</v>
      </c>
      <c r="E3783" s="66" t="s">
        <v>8442</v>
      </c>
      <c r="F3783" s="72">
        <v>1</v>
      </c>
      <c r="G3783" s="72">
        <v>3</v>
      </c>
      <c r="H3783" s="72">
        <v>2</v>
      </c>
      <c r="I3783" s="72">
        <v>7</v>
      </c>
      <c r="J3783" s="72">
        <v>1</v>
      </c>
      <c r="K3783" s="72">
        <v>4</v>
      </c>
      <c r="L3783" s="72">
        <v>129</v>
      </c>
    </row>
    <row r="3784" spans="4:12" x14ac:dyDescent="0.25">
      <c r="D3784" s="66" t="s">
        <v>34122</v>
      </c>
      <c r="E3784" s="66" t="s">
        <v>8443</v>
      </c>
      <c r="F3784" s="72">
        <v>1</v>
      </c>
      <c r="G3784" s="72">
        <v>3</v>
      </c>
      <c r="H3784" s="72">
        <v>2</v>
      </c>
      <c r="I3784" s="72">
        <v>7</v>
      </c>
      <c r="J3784" s="72">
        <v>1</v>
      </c>
      <c r="K3784" s="72">
        <v>4</v>
      </c>
      <c r="L3784" s="72">
        <v>130</v>
      </c>
    </row>
    <row r="3785" spans="4:12" x14ac:dyDescent="0.25">
      <c r="D3785" s="66" t="s">
        <v>34123</v>
      </c>
      <c r="E3785" s="66" t="s">
        <v>8444</v>
      </c>
      <c r="F3785" s="72">
        <v>1</v>
      </c>
      <c r="G3785" s="72">
        <v>3</v>
      </c>
      <c r="H3785" s="72">
        <v>2</v>
      </c>
      <c r="I3785" s="72">
        <v>7</v>
      </c>
      <c r="J3785" s="72">
        <v>1</v>
      </c>
      <c r="K3785" s="72">
        <v>4</v>
      </c>
      <c r="L3785" s="72">
        <v>131</v>
      </c>
    </row>
    <row r="3786" spans="4:12" x14ac:dyDescent="0.25">
      <c r="D3786" s="66" t="s">
        <v>34124</v>
      </c>
      <c r="E3786" s="66" t="s">
        <v>8445</v>
      </c>
      <c r="F3786" s="72">
        <v>1</v>
      </c>
      <c r="G3786" s="72">
        <v>3</v>
      </c>
      <c r="H3786" s="72">
        <v>2</v>
      </c>
      <c r="I3786" s="72">
        <v>7</v>
      </c>
      <c r="J3786" s="72">
        <v>1</v>
      </c>
      <c r="K3786" s="72">
        <v>4</v>
      </c>
      <c r="L3786" s="72">
        <v>132</v>
      </c>
    </row>
    <row r="3787" spans="4:12" x14ac:dyDescent="0.25">
      <c r="D3787" s="66" t="s">
        <v>34125</v>
      </c>
      <c r="E3787" s="66" t="s">
        <v>8446</v>
      </c>
      <c r="F3787" s="72">
        <v>1</v>
      </c>
      <c r="G3787" s="72">
        <v>3</v>
      </c>
      <c r="H3787" s="72">
        <v>2</v>
      </c>
      <c r="I3787" s="72">
        <v>7</v>
      </c>
      <c r="J3787" s="72">
        <v>1</v>
      </c>
      <c r="K3787" s="72">
        <v>4</v>
      </c>
      <c r="L3787" s="72">
        <v>133</v>
      </c>
    </row>
    <row r="3788" spans="4:12" x14ac:dyDescent="0.25">
      <c r="D3788" s="66" t="s">
        <v>34126</v>
      </c>
      <c r="E3788" s="66" t="s">
        <v>8447</v>
      </c>
      <c r="F3788" s="72">
        <v>1</v>
      </c>
      <c r="G3788" s="72">
        <v>3</v>
      </c>
      <c r="H3788" s="72">
        <v>2</v>
      </c>
      <c r="I3788" s="72">
        <v>7</v>
      </c>
      <c r="J3788" s="72">
        <v>1</v>
      </c>
      <c r="K3788" s="72">
        <v>4</v>
      </c>
      <c r="L3788" s="72">
        <v>134</v>
      </c>
    </row>
    <row r="3789" spans="4:12" x14ac:dyDescent="0.25">
      <c r="D3789" s="66" t="s">
        <v>34127</v>
      </c>
      <c r="E3789" s="66" t="s">
        <v>8448</v>
      </c>
      <c r="F3789" s="72">
        <v>1</v>
      </c>
      <c r="G3789" s="72">
        <v>3</v>
      </c>
      <c r="H3789" s="72">
        <v>2</v>
      </c>
      <c r="I3789" s="72">
        <v>7</v>
      </c>
      <c r="J3789" s="72">
        <v>1</v>
      </c>
      <c r="K3789" s="72">
        <v>4</v>
      </c>
      <c r="L3789" s="72">
        <v>135</v>
      </c>
    </row>
    <row r="3790" spans="4:12" x14ac:dyDescent="0.25">
      <c r="D3790" s="66" t="s">
        <v>34128</v>
      </c>
      <c r="E3790" s="66" t="s">
        <v>8449</v>
      </c>
      <c r="F3790" s="72">
        <v>1</v>
      </c>
      <c r="G3790" s="72">
        <v>3</v>
      </c>
      <c r="H3790" s="72">
        <v>2</v>
      </c>
      <c r="I3790" s="72">
        <v>7</v>
      </c>
      <c r="J3790" s="72">
        <v>1</v>
      </c>
      <c r="K3790" s="72">
        <v>4</v>
      </c>
      <c r="L3790" s="72">
        <v>136</v>
      </c>
    </row>
    <row r="3791" spans="4:12" x14ac:dyDescent="0.25">
      <c r="D3791" s="66" t="s">
        <v>34129</v>
      </c>
      <c r="E3791" s="66" t="s">
        <v>8450</v>
      </c>
      <c r="F3791" s="72">
        <v>1</v>
      </c>
      <c r="G3791" s="72">
        <v>3</v>
      </c>
      <c r="H3791" s="72">
        <v>2</v>
      </c>
      <c r="I3791" s="72">
        <v>7</v>
      </c>
      <c r="J3791" s="72">
        <v>1</v>
      </c>
      <c r="K3791" s="72">
        <v>4</v>
      </c>
      <c r="L3791" s="72">
        <v>137</v>
      </c>
    </row>
    <row r="3792" spans="4:12" x14ac:dyDescent="0.25">
      <c r="D3792" s="66" t="s">
        <v>34130</v>
      </c>
      <c r="E3792" s="66" t="s">
        <v>8451</v>
      </c>
      <c r="F3792" s="72">
        <v>1</v>
      </c>
      <c r="G3792" s="72">
        <v>3</v>
      </c>
      <c r="H3792" s="72">
        <v>2</v>
      </c>
      <c r="I3792" s="72">
        <v>7</v>
      </c>
      <c r="J3792" s="72">
        <v>1</v>
      </c>
      <c r="K3792" s="72">
        <v>4</v>
      </c>
      <c r="L3792" s="72">
        <v>138</v>
      </c>
    </row>
    <row r="3793" spans="4:12" x14ac:dyDescent="0.25">
      <c r="D3793" s="66" t="s">
        <v>34131</v>
      </c>
      <c r="E3793" s="66" t="s">
        <v>8452</v>
      </c>
      <c r="F3793" s="72">
        <v>1</v>
      </c>
      <c r="G3793" s="72">
        <v>3</v>
      </c>
      <c r="H3793" s="72">
        <v>2</v>
      </c>
      <c r="I3793" s="72">
        <v>7</v>
      </c>
      <c r="J3793" s="72">
        <v>1</v>
      </c>
      <c r="K3793" s="72">
        <v>4</v>
      </c>
      <c r="L3793" s="72">
        <v>139</v>
      </c>
    </row>
    <row r="3794" spans="4:12" x14ac:dyDescent="0.25">
      <c r="D3794" s="66" t="s">
        <v>34132</v>
      </c>
      <c r="E3794" s="66" t="s">
        <v>8453</v>
      </c>
      <c r="F3794" s="72">
        <v>1</v>
      </c>
      <c r="G3794" s="72">
        <v>3</v>
      </c>
      <c r="H3794" s="72">
        <v>2</v>
      </c>
      <c r="I3794" s="72">
        <v>7</v>
      </c>
      <c r="J3794" s="72">
        <v>1</v>
      </c>
      <c r="K3794" s="72">
        <v>4</v>
      </c>
      <c r="L3794" s="72">
        <v>140</v>
      </c>
    </row>
    <row r="3795" spans="4:12" x14ac:dyDescent="0.25">
      <c r="D3795" s="66" t="s">
        <v>34133</v>
      </c>
      <c r="E3795" s="66" t="s">
        <v>8454</v>
      </c>
      <c r="F3795" s="72">
        <v>1</v>
      </c>
      <c r="G3795" s="72">
        <v>3</v>
      </c>
      <c r="H3795" s="72">
        <v>2</v>
      </c>
      <c r="I3795" s="72">
        <v>7</v>
      </c>
      <c r="J3795" s="72">
        <v>1</v>
      </c>
      <c r="K3795" s="72">
        <v>4</v>
      </c>
      <c r="L3795" s="72">
        <v>141</v>
      </c>
    </row>
    <row r="3796" spans="4:12" x14ac:dyDescent="0.25">
      <c r="D3796" s="66" t="s">
        <v>34134</v>
      </c>
      <c r="E3796" s="66" t="s">
        <v>8455</v>
      </c>
      <c r="F3796" s="72">
        <v>1</v>
      </c>
      <c r="G3796" s="72">
        <v>3</v>
      </c>
      <c r="H3796" s="72">
        <v>2</v>
      </c>
      <c r="I3796" s="72">
        <v>7</v>
      </c>
      <c r="J3796" s="72">
        <v>1</v>
      </c>
      <c r="K3796" s="72">
        <v>4</v>
      </c>
      <c r="L3796" s="72">
        <v>142</v>
      </c>
    </row>
    <row r="3797" spans="4:12" x14ac:dyDescent="0.25">
      <c r="D3797" s="66" t="s">
        <v>34135</v>
      </c>
      <c r="E3797" s="66" t="s">
        <v>8456</v>
      </c>
      <c r="F3797" s="72">
        <v>1</v>
      </c>
      <c r="G3797" s="72">
        <v>3</v>
      </c>
      <c r="H3797" s="72">
        <v>2</v>
      </c>
      <c r="I3797" s="72">
        <v>7</v>
      </c>
      <c r="J3797" s="72">
        <v>1</v>
      </c>
      <c r="K3797" s="72">
        <v>4</v>
      </c>
      <c r="L3797" s="72">
        <v>143</v>
      </c>
    </row>
    <row r="3798" spans="4:12" x14ac:dyDescent="0.25">
      <c r="D3798" s="66" t="s">
        <v>34136</v>
      </c>
      <c r="E3798" s="66" t="s">
        <v>8457</v>
      </c>
      <c r="F3798" s="72">
        <v>1</v>
      </c>
      <c r="G3798" s="72">
        <v>3</v>
      </c>
      <c r="H3798" s="72">
        <v>2</v>
      </c>
      <c r="I3798" s="72">
        <v>7</v>
      </c>
      <c r="J3798" s="72">
        <v>1</v>
      </c>
      <c r="K3798" s="72">
        <v>4</v>
      </c>
      <c r="L3798" s="72">
        <v>144</v>
      </c>
    </row>
    <row r="3799" spans="4:12" x14ac:dyDescent="0.25">
      <c r="D3799" s="66" t="s">
        <v>34137</v>
      </c>
      <c r="E3799" s="66" t="s">
        <v>987</v>
      </c>
      <c r="F3799" s="72">
        <v>1</v>
      </c>
      <c r="G3799" s="72">
        <v>3</v>
      </c>
      <c r="H3799" s="72">
        <v>2</v>
      </c>
      <c r="I3799" s="72">
        <v>7</v>
      </c>
      <c r="J3799" s="72">
        <v>1</v>
      </c>
      <c r="K3799" s="72">
        <v>4</v>
      </c>
      <c r="L3799" s="72">
        <v>145</v>
      </c>
    </row>
    <row r="3800" spans="4:12" x14ac:dyDescent="0.25">
      <c r="D3800" s="66" t="s">
        <v>34138</v>
      </c>
      <c r="E3800" s="66" t="s">
        <v>8458</v>
      </c>
      <c r="F3800" s="72">
        <v>1</v>
      </c>
      <c r="G3800" s="72">
        <v>3</v>
      </c>
      <c r="H3800" s="72">
        <v>2</v>
      </c>
      <c r="I3800" s="72">
        <v>7</v>
      </c>
      <c r="J3800" s="72">
        <v>1</v>
      </c>
      <c r="K3800" s="72">
        <v>4</v>
      </c>
      <c r="L3800" s="72">
        <v>146</v>
      </c>
    </row>
    <row r="3801" spans="4:12" x14ac:dyDescent="0.25">
      <c r="D3801" s="66" t="s">
        <v>34139</v>
      </c>
      <c r="E3801" s="66" t="s">
        <v>8459</v>
      </c>
      <c r="F3801" s="72">
        <v>1</v>
      </c>
      <c r="G3801" s="72">
        <v>3</v>
      </c>
      <c r="H3801" s="72">
        <v>2</v>
      </c>
      <c r="I3801" s="72">
        <v>7</v>
      </c>
      <c r="J3801" s="72">
        <v>1</v>
      </c>
      <c r="K3801" s="72">
        <v>4</v>
      </c>
      <c r="L3801" s="72">
        <v>147</v>
      </c>
    </row>
    <row r="3802" spans="4:12" x14ac:dyDescent="0.25">
      <c r="D3802" s="66" t="s">
        <v>34140</v>
      </c>
      <c r="E3802" s="66" t="s">
        <v>8460</v>
      </c>
      <c r="F3802" s="72">
        <v>1</v>
      </c>
      <c r="G3802" s="72">
        <v>3</v>
      </c>
      <c r="H3802" s="72">
        <v>2</v>
      </c>
      <c r="I3802" s="72">
        <v>7</v>
      </c>
      <c r="J3802" s="72">
        <v>1</v>
      </c>
      <c r="K3802" s="72">
        <v>4</v>
      </c>
      <c r="L3802" s="72">
        <v>148</v>
      </c>
    </row>
    <row r="3803" spans="4:12" x14ac:dyDescent="0.25">
      <c r="D3803" s="66" t="s">
        <v>34141</v>
      </c>
      <c r="E3803" s="66" t="s">
        <v>8461</v>
      </c>
      <c r="F3803" s="72">
        <v>1</v>
      </c>
      <c r="G3803" s="72">
        <v>3</v>
      </c>
      <c r="H3803" s="72">
        <v>2</v>
      </c>
      <c r="I3803" s="72">
        <v>7</v>
      </c>
      <c r="J3803" s="72">
        <v>1</v>
      </c>
      <c r="K3803" s="72">
        <v>4</v>
      </c>
      <c r="L3803" s="72">
        <v>149</v>
      </c>
    </row>
    <row r="3804" spans="4:12" x14ac:dyDescent="0.25">
      <c r="D3804" s="66" t="s">
        <v>34142</v>
      </c>
      <c r="E3804" s="66" t="s">
        <v>8462</v>
      </c>
      <c r="F3804" s="72">
        <v>1</v>
      </c>
      <c r="G3804" s="72">
        <v>3</v>
      </c>
      <c r="H3804" s="72">
        <v>2</v>
      </c>
      <c r="I3804" s="72">
        <v>7</v>
      </c>
      <c r="J3804" s="72">
        <v>1</v>
      </c>
      <c r="K3804" s="72">
        <v>4</v>
      </c>
      <c r="L3804" s="72">
        <v>150</v>
      </c>
    </row>
    <row r="3805" spans="4:12" x14ac:dyDescent="0.25">
      <c r="D3805" s="66" t="s">
        <v>34143</v>
      </c>
      <c r="E3805" s="66" t="s">
        <v>8463</v>
      </c>
      <c r="F3805" s="72">
        <v>1</v>
      </c>
      <c r="G3805" s="72">
        <v>3</v>
      </c>
      <c r="H3805" s="72">
        <v>2</v>
      </c>
      <c r="I3805" s="72">
        <v>7</v>
      </c>
      <c r="J3805" s="72">
        <v>1</v>
      </c>
      <c r="K3805" s="72">
        <v>4</v>
      </c>
      <c r="L3805" s="72">
        <v>151</v>
      </c>
    </row>
    <row r="3806" spans="4:12" x14ac:dyDescent="0.25">
      <c r="D3806" s="66" t="s">
        <v>34144</v>
      </c>
      <c r="E3806" s="66" t="s">
        <v>8464</v>
      </c>
      <c r="F3806" s="72">
        <v>1</v>
      </c>
      <c r="G3806" s="72">
        <v>3</v>
      </c>
      <c r="H3806" s="72">
        <v>2</v>
      </c>
      <c r="I3806" s="72">
        <v>7</v>
      </c>
      <c r="J3806" s="72">
        <v>1</v>
      </c>
      <c r="K3806" s="72">
        <v>4</v>
      </c>
      <c r="L3806" s="72">
        <v>152</v>
      </c>
    </row>
    <row r="3807" spans="4:12" x14ac:dyDescent="0.25">
      <c r="D3807" s="66" t="s">
        <v>34145</v>
      </c>
      <c r="E3807" s="66" t="s">
        <v>8465</v>
      </c>
      <c r="F3807" s="72">
        <v>1</v>
      </c>
      <c r="G3807" s="72">
        <v>3</v>
      </c>
      <c r="H3807" s="72">
        <v>2</v>
      </c>
      <c r="I3807" s="72">
        <v>7</v>
      </c>
      <c r="J3807" s="72">
        <v>1</v>
      </c>
      <c r="K3807" s="72">
        <v>4</v>
      </c>
      <c r="L3807" s="72">
        <v>153</v>
      </c>
    </row>
    <row r="3808" spans="4:12" x14ac:dyDescent="0.25">
      <c r="D3808" s="66" t="s">
        <v>34146</v>
      </c>
      <c r="E3808" s="66" t="s">
        <v>8466</v>
      </c>
      <c r="F3808" s="72">
        <v>1</v>
      </c>
      <c r="G3808" s="72">
        <v>3</v>
      </c>
      <c r="H3808" s="72">
        <v>2</v>
      </c>
      <c r="I3808" s="72">
        <v>7</v>
      </c>
      <c r="J3808" s="72">
        <v>1</v>
      </c>
      <c r="K3808" s="72">
        <v>4</v>
      </c>
      <c r="L3808" s="72">
        <v>154</v>
      </c>
    </row>
    <row r="3809" spans="4:12" x14ac:dyDescent="0.25">
      <c r="D3809" s="66" t="s">
        <v>34147</v>
      </c>
      <c r="E3809" s="66" t="s">
        <v>8467</v>
      </c>
      <c r="F3809" s="72">
        <v>1</v>
      </c>
      <c r="G3809" s="72">
        <v>3</v>
      </c>
      <c r="H3809" s="72">
        <v>2</v>
      </c>
      <c r="I3809" s="72">
        <v>7</v>
      </c>
      <c r="J3809" s="72">
        <v>1</v>
      </c>
      <c r="K3809" s="72">
        <v>4</v>
      </c>
      <c r="L3809" s="72">
        <v>155</v>
      </c>
    </row>
    <row r="3810" spans="4:12" x14ac:dyDescent="0.25">
      <c r="D3810" s="66" t="s">
        <v>34148</v>
      </c>
      <c r="E3810" s="66" t="s">
        <v>8468</v>
      </c>
      <c r="F3810" s="72">
        <v>1</v>
      </c>
      <c r="G3810" s="72">
        <v>3</v>
      </c>
      <c r="H3810" s="72">
        <v>2</v>
      </c>
      <c r="I3810" s="72">
        <v>7</v>
      </c>
      <c r="J3810" s="72">
        <v>1</v>
      </c>
      <c r="K3810" s="72">
        <v>4</v>
      </c>
      <c r="L3810" s="72">
        <v>156</v>
      </c>
    </row>
    <row r="3811" spans="4:12" x14ac:dyDescent="0.25">
      <c r="D3811" s="66" t="s">
        <v>34149</v>
      </c>
      <c r="E3811" s="66" t="s">
        <v>8469</v>
      </c>
      <c r="F3811" s="72">
        <v>1</v>
      </c>
      <c r="G3811" s="72">
        <v>3</v>
      </c>
      <c r="H3811" s="72">
        <v>2</v>
      </c>
      <c r="I3811" s="72">
        <v>7</v>
      </c>
      <c r="J3811" s="72">
        <v>1</v>
      </c>
      <c r="K3811" s="72">
        <v>4</v>
      </c>
      <c r="L3811" s="72">
        <v>157</v>
      </c>
    </row>
    <row r="3812" spans="4:12" x14ac:dyDescent="0.25">
      <c r="D3812" s="66" t="s">
        <v>34150</v>
      </c>
      <c r="E3812" s="66" t="s">
        <v>8470</v>
      </c>
      <c r="F3812" s="72">
        <v>1</v>
      </c>
      <c r="G3812" s="72">
        <v>3</v>
      </c>
      <c r="H3812" s="72">
        <v>2</v>
      </c>
      <c r="I3812" s="72">
        <v>7</v>
      </c>
      <c r="J3812" s="72">
        <v>1</v>
      </c>
      <c r="K3812" s="72">
        <v>4</v>
      </c>
      <c r="L3812" s="72">
        <v>158</v>
      </c>
    </row>
    <row r="3813" spans="4:12" x14ac:dyDescent="0.25">
      <c r="D3813" s="66" t="s">
        <v>34151</v>
      </c>
      <c r="E3813" s="66" t="s">
        <v>8471</v>
      </c>
      <c r="F3813" s="72">
        <v>1</v>
      </c>
      <c r="G3813" s="72">
        <v>3</v>
      </c>
      <c r="H3813" s="72">
        <v>2</v>
      </c>
      <c r="I3813" s="72">
        <v>7</v>
      </c>
      <c r="J3813" s="72">
        <v>1</v>
      </c>
      <c r="K3813" s="72">
        <v>4</v>
      </c>
      <c r="L3813" s="72">
        <v>159</v>
      </c>
    </row>
    <row r="3814" spans="4:12" x14ac:dyDescent="0.25">
      <c r="D3814" s="66" t="s">
        <v>34152</v>
      </c>
      <c r="E3814" s="66" t="s">
        <v>8472</v>
      </c>
      <c r="F3814" s="72">
        <v>1</v>
      </c>
      <c r="G3814" s="72">
        <v>3</v>
      </c>
      <c r="H3814" s="72">
        <v>2</v>
      </c>
      <c r="I3814" s="72">
        <v>7</v>
      </c>
      <c r="J3814" s="72">
        <v>1</v>
      </c>
      <c r="K3814" s="72">
        <v>4</v>
      </c>
      <c r="L3814" s="72">
        <v>160</v>
      </c>
    </row>
    <row r="3815" spans="4:12" x14ac:dyDescent="0.25">
      <c r="D3815" s="66" t="s">
        <v>34153</v>
      </c>
      <c r="E3815" s="66" t="s">
        <v>8473</v>
      </c>
      <c r="F3815" s="72">
        <v>1</v>
      </c>
      <c r="G3815" s="72">
        <v>3</v>
      </c>
      <c r="H3815" s="72">
        <v>2</v>
      </c>
      <c r="I3815" s="72">
        <v>7</v>
      </c>
      <c r="J3815" s="72">
        <v>1</v>
      </c>
      <c r="K3815" s="72">
        <v>4</v>
      </c>
      <c r="L3815" s="72">
        <v>161</v>
      </c>
    </row>
    <row r="3816" spans="4:12" x14ac:dyDescent="0.25">
      <c r="D3816" s="66" t="s">
        <v>34154</v>
      </c>
      <c r="E3816" s="66" t="s">
        <v>8474</v>
      </c>
      <c r="F3816" s="72">
        <v>1</v>
      </c>
      <c r="G3816" s="72">
        <v>3</v>
      </c>
      <c r="H3816" s="72">
        <v>2</v>
      </c>
      <c r="I3816" s="72">
        <v>7</v>
      </c>
      <c r="J3816" s="72">
        <v>1</v>
      </c>
      <c r="K3816" s="72">
        <v>4</v>
      </c>
      <c r="L3816" s="72">
        <v>162</v>
      </c>
    </row>
    <row r="3817" spans="4:12" x14ac:dyDescent="0.25">
      <c r="D3817" s="66" t="s">
        <v>34155</v>
      </c>
      <c r="E3817" s="66" t="s">
        <v>8475</v>
      </c>
      <c r="F3817" s="72">
        <v>1</v>
      </c>
      <c r="G3817" s="72">
        <v>3</v>
      </c>
      <c r="H3817" s="72">
        <v>2</v>
      </c>
      <c r="I3817" s="72">
        <v>7</v>
      </c>
      <c r="J3817" s="72">
        <v>1</v>
      </c>
      <c r="K3817" s="72">
        <v>4</v>
      </c>
      <c r="L3817" s="72">
        <v>163</v>
      </c>
    </row>
    <row r="3818" spans="4:12" x14ac:dyDescent="0.25">
      <c r="D3818" s="66" t="s">
        <v>34156</v>
      </c>
      <c r="E3818" s="66" t="s">
        <v>8476</v>
      </c>
      <c r="F3818" s="72">
        <v>1</v>
      </c>
      <c r="G3818" s="72">
        <v>3</v>
      </c>
      <c r="H3818" s="72">
        <v>2</v>
      </c>
      <c r="I3818" s="72">
        <v>7</v>
      </c>
      <c r="J3818" s="72">
        <v>1</v>
      </c>
      <c r="K3818" s="72">
        <v>4</v>
      </c>
      <c r="L3818" s="72">
        <v>164</v>
      </c>
    </row>
    <row r="3819" spans="4:12" x14ac:dyDescent="0.25">
      <c r="D3819" s="66" t="s">
        <v>34157</v>
      </c>
      <c r="E3819" s="66" t="s">
        <v>8477</v>
      </c>
      <c r="F3819" s="72">
        <v>1</v>
      </c>
      <c r="G3819" s="72">
        <v>3</v>
      </c>
      <c r="H3819" s="72">
        <v>2</v>
      </c>
      <c r="I3819" s="72">
        <v>7</v>
      </c>
      <c r="J3819" s="72">
        <v>1</v>
      </c>
      <c r="K3819" s="72">
        <v>4</v>
      </c>
      <c r="L3819" s="72">
        <v>165</v>
      </c>
    </row>
    <row r="3820" spans="4:12" x14ac:dyDescent="0.25">
      <c r="D3820" s="66" t="s">
        <v>34158</v>
      </c>
      <c r="E3820" s="66" t="s">
        <v>8478</v>
      </c>
      <c r="F3820" s="72">
        <v>1</v>
      </c>
      <c r="G3820" s="72">
        <v>3</v>
      </c>
      <c r="H3820" s="72">
        <v>2</v>
      </c>
      <c r="I3820" s="72">
        <v>7</v>
      </c>
      <c r="J3820" s="72">
        <v>1</v>
      </c>
      <c r="K3820" s="72">
        <v>4</v>
      </c>
      <c r="L3820" s="72">
        <v>166</v>
      </c>
    </row>
    <row r="3821" spans="4:12" x14ac:dyDescent="0.25">
      <c r="D3821" s="66" t="s">
        <v>34159</v>
      </c>
      <c r="E3821" s="66" t="s">
        <v>8479</v>
      </c>
      <c r="F3821" s="72">
        <v>1</v>
      </c>
      <c r="G3821" s="72">
        <v>3</v>
      </c>
      <c r="H3821" s="72">
        <v>2</v>
      </c>
      <c r="I3821" s="72">
        <v>7</v>
      </c>
      <c r="J3821" s="72">
        <v>1</v>
      </c>
      <c r="K3821" s="72">
        <v>4</v>
      </c>
      <c r="L3821" s="72">
        <v>167</v>
      </c>
    </row>
    <row r="3822" spans="4:12" x14ac:dyDescent="0.25">
      <c r="D3822" s="66" t="s">
        <v>34160</v>
      </c>
      <c r="E3822" s="66" t="s">
        <v>8480</v>
      </c>
      <c r="F3822" s="72">
        <v>1</v>
      </c>
      <c r="G3822" s="72">
        <v>3</v>
      </c>
      <c r="H3822" s="72">
        <v>2</v>
      </c>
      <c r="I3822" s="72">
        <v>7</v>
      </c>
      <c r="J3822" s="72">
        <v>1</v>
      </c>
      <c r="K3822" s="72">
        <v>4</v>
      </c>
      <c r="L3822" s="72">
        <v>168</v>
      </c>
    </row>
    <row r="3823" spans="4:12" x14ac:dyDescent="0.25">
      <c r="D3823" s="66" t="s">
        <v>34161</v>
      </c>
      <c r="E3823" s="66" t="s">
        <v>8481</v>
      </c>
      <c r="F3823" s="72">
        <v>1</v>
      </c>
      <c r="G3823" s="72">
        <v>3</v>
      </c>
      <c r="H3823" s="72">
        <v>2</v>
      </c>
      <c r="I3823" s="72">
        <v>7</v>
      </c>
      <c r="J3823" s="72">
        <v>1</v>
      </c>
      <c r="K3823" s="72">
        <v>4</v>
      </c>
      <c r="L3823" s="72">
        <v>169</v>
      </c>
    </row>
    <row r="3824" spans="4:12" x14ac:dyDescent="0.25">
      <c r="D3824" s="66" t="s">
        <v>34162</v>
      </c>
      <c r="E3824" s="66" t="s">
        <v>8482</v>
      </c>
      <c r="F3824" s="72">
        <v>1</v>
      </c>
      <c r="G3824" s="72">
        <v>3</v>
      </c>
      <c r="H3824" s="72">
        <v>2</v>
      </c>
      <c r="I3824" s="72">
        <v>7</v>
      </c>
      <c r="J3824" s="72">
        <v>1</v>
      </c>
      <c r="K3824" s="72">
        <v>4</v>
      </c>
      <c r="L3824" s="72">
        <v>170</v>
      </c>
    </row>
    <row r="3825" spans="4:12" x14ac:dyDescent="0.25">
      <c r="D3825" s="66" t="s">
        <v>34163</v>
      </c>
      <c r="E3825" s="66" t="s">
        <v>8483</v>
      </c>
      <c r="F3825" s="72">
        <v>1</v>
      </c>
      <c r="G3825" s="72">
        <v>3</v>
      </c>
      <c r="H3825" s="72">
        <v>2</v>
      </c>
      <c r="I3825" s="72">
        <v>7</v>
      </c>
      <c r="J3825" s="72">
        <v>1</v>
      </c>
      <c r="K3825" s="72">
        <v>4</v>
      </c>
      <c r="L3825" s="72">
        <v>171</v>
      </c>
    </row>
    <row r="3826" spans="4:12" x14ac:dyDescent="0.25">
      <c r="D3826" s="66" t="s">
        <v>34164</v>
      </c>
      <c r="E3826" s="66" t="s">
        <v>8484</v>
      </c>
      <c r="F3826" s="72">
        <v>1</v>
      </c>
      <c r="G3826" s="72">
        <v>3</v>
      </c>
      <c r="H3826" s="72">
        <v>2</v>
      </c>
      <c r="I3826" s="72">
        <v>7</v>
      </c>
      <c r="J3826" s="72">
        <v>1</v>
      </c>
      <c r="K3826" s="72">
        <v>4</v>
      </c>
      <c r="L3826" s="72">
        <v>172</v>
      </c>
    </row>
    <row r="3827" spans="4:12" x14ac:dyDescent="0.25">
      <c r="D3827" s="66" t="s">
        <v>34165</v>
      </c>
      <c r="E3827" s="66" t="s">
        <v>8485</v>
      </c>
      <c r="F3827" s="72">
        <v>1</v>
      </c>
      <c r="G3827" s="72">
        <v>3</v>
      </c>
      <c r="H3827" s="72">
        <v>2</v>
      </c>
      <c r="I3827" s="72">
        <v>7</v>
      </c>
      <c r="J3827" s="72">
        <v>1</v>
      </c>
      <c r="K3827" s="72">
        <v>4</v>
      </c>
      <c r="L3827" s="72">
        <v>173</v>
      </c>
    </row>
    <row r="3828" spans="4:12" x14ac:dyDescent="0.25">
      <c r="D3828" s="66" t="s">
        <v>34166</v>
      </c>
      <c r="E3828" s="66" t="s">
        <v>8486</v>
      </c>
      <c r="F3828" s="72">
        <v>1</v>
      </c>
      <c r="G3828" s="72">
        <v>3</v>
      </c>
      <c r="H3828" s="72">
        <v>2</v>
      </c>
      <c r="I3828" s="72">
        <v>7</v>
      </c>
      <c r="J3828" s="72">
        <v>1</v>
      </c>
      <c r="K3828" s="72">
        <v>4</v>
      </c>
      <c r="L3828" s="72">
        <v>174</v>
      </c>
    </row>
    <row r="3829" spans="4:12" x14ac:dyDescent="0.25">
      <c r="D3829" s="66" t="s">
        <v>34167</v>
      </c>
      <c r="E3829" s="66" t="s">
        <v>8487</v>
      </c>
      <c r="F3829" s="72">
        <v>1</v>
      </c>
      <c r="G3829" s="72">
        <v>3</v>
      </c>
      <c r="H3829" s="72">
        <v>2</v>
      </c>
      <c r="I3829" s="72">
        <v>7</v>
      </c>
      <c r="J3829" s="72">
        <v>1</v>
      </c>
      <c r="K3829" s="72">
        <v>4</v>
      </c>
      <c r="L3829" s="72">
        <v>175</v>
      </c>
    </row>
    <row r="3830" spans="4:12" x14ac:dyDescent="0.25">
      <c r="D3830" s="66" t="s">
        <v>34168</v>
      </c>
      <c r="E3830" s="66" t="s">
        <v>8488</v>
      </c>
      <c r="F3830" s="72">
        <v>1</v>
      </c>
      <c r="G3830" s="72">
        <v>3</v>
      </c>
      <c r="H3830" s="72">
        <v>2</v>
      </c>
      <c r="I3830" s="72">
        <v>7</v>
      </c>
      <c r="J3830" s="72">
        <v>1</v>
      </c>
      <c r="K3830" s="72">
        <v>4</v>
      </c>
      <c r="L3830" s="72">
        <v>176</v>
      </c>
    </row>
    <row r="3831" spans="4:12" x14ac:dyDescent="0.25">
      <c r="D3831" s="66" t="s">
        <v>34169</v>
      </c>
      <c r="E3831" s="66" t="s">
        <v>8489</v>
      </c>
      <c r="F3831" s="72">
        <v>1</v>
      </c>
      <c r="G3831" s="72">
        <v>3</v>
      </c>
      <c r="H3831" s="72">
        <v>2</v>
      </c>
      <c r="I3831" s="72">
        <v>7</v>
      </c>
      <c r="J3831" s="72">
        <v>1</v>
      </c>
      <c r="K3831" s="72">
        <v>4</v>
      </c>
      <c r="L3831" s="72">
        <v>177</v>
      </c>
    </row>
    <row r="3832" spans="4:12" x14ac:dyDescent="0.25">
      <c r="D3832" s="66" t="s">
        <v>34170</v>
      </c>
      <c r="E3832" s="66" t="s">
        <v>8490</v>
      </c>
      <c r="F3832" s="72">
        <v>1</v>
      </c>
      <c r="G3832" s="72">
        <v>3</v>
      </c>
      <c r="H3832" s="72">
        <v>2</v>
      </c>
      <c r="I3832" s="72">
        <v>7</v>
      </c>
      <c r="J3832" s="72">
        <v>1</v>
      </c>
      <c r="K3832" s="72">
        <v>4</v>
      </c>
      <c r="L3832" s="72">
        <v>178</v>
      </c>
    </row>
    <row r="3833" spans="4:12" x14ac:dyDescent="0.25">
      <c r="D3833" s="66" t="s">
        <v>34171</v>
      </c>
      <c r="E3833" s="66" t="s">
        <v>8491</v>
      </c>
      <c r="F3833" s="72">
        <v>1</v>
      </c>
      <c r="G3833" s="72">
        <v>3</v>
      </c>
      <c r="H3833" s="72">
        <v>2</v>
      </c>
      <c r="I3833" s="72">
        <v>7</v>
      </c>
      <c r="J3833" s="72">
        <v>1</v>
      </c>
      <c r="K3833" s="72">
        <v>4</v>
      </c>
      <c r="L3833" s="72">
        <v>179</v>
      </c>
    </row>
    <row r="3834" spans="4:12" x14ac:dyDescent="0.25">
      <c r="D3834" s="66" t="s">
        <v>34172</v>
      </c>
      <c r="E3834" s="66" t="s">
        <v>8492</v>
      </c>
      <c r="F3834" s="72">
        <v>1</v>
      </c>
      <c r="G3834" s="72">
        <v>3</v>
      </c>
      <c r="H3834" s="72">
        <v>2</v>
      </c>
      <c r="I3834" s="72">
        <v>7</v>
      </c>
      <c r="J3834" s="72">
        <v>1</v>
      </c>
      <c r="K3834" s="72">
        <v>4</v>
      </c>
      <c r="L3834" s="72">
        <v>180</v>
      </c>
    </row>
    <row r="3835" spans="4:12" x14ac:dyDescent="0.25">
      <c r="D3835" s="66" t="s">
        <v>34173</v>
      </c>
      <c r="E3835" s="66" t="s">
        <v>8493</v>
      </c>
      <c r="F3835" s="72">
        <v>1</v>
      </c>
      <c r="G3835" s="72">
        <v>3</v>
      </c>
      <c r="H3835" s="72">
        <v>2</v>
      </c>
      <c r="I3835" s="72">
        <v>7</v>
      </c>
      <c r="J3835" s="72">
        <v>1</v>
      </c>
      <c r="K3835" s="72">
        <v>4</v>
      </c>
      <c r="L3835" s="72">
        <v>181</v>
      </c>
    </row>
    <row r="3836" spans="4:12" x14ac:dyDescent="0.25">
      <c r="D3836" s="66" t="s">
        <v>34174</v>
      </c>
      <c r="E3836" s="66" t="s">
        <v>8494</v>
      </c>
      <c r="F3836" s="72">
        <v>1</v>
      </c>
      <c r="G3836" s="72">
        <v>3</v>
      </c>
      <c r="H3836" s="72">
        <v>2</v>
      </c>
      <c r="I3836" s="72">
        <v>7</v>
      </c>
      <c r="J3836" s="72">
        <v>1</v>
      </c>
      <c r="K3836" s="72">
        <v>4</v>
      </c>
      <c r="L3836" s="72">
        <v>182</v>
      </c>
    </row>
    <row r="3837" spans="4:12" x14ac:dyDescent="0.25">
      <c r="D3837" s="66" t="s">
        <v>34175</v>
      </c>
      <c r="E3837" s="66" t="s">
        <v>8495</v>
      </c>
      <c r="F3837" s="72">
        <v>1</v>
      </c>
      <c r="G3837" s="72">
        <v>3</v>
      </c>
      <c r="H3837" s="72">
        <v>2</v>
      </c>
      <c r="I3837" s="72">
        <v>7</v>
      </c>
      <c r="J3837" s="72">
        <v>1</v>
      </c>
      <c r="K3837" s="72">
        <v>4</v>
      </c>
      <c r="L3837" s="72">
        <v>183</v>
      </c>
    </row>
    <row r="3838" spans="4:12" x14ac:dyDescent="0.25">
      <c r="D3838" s="66" t="s">
        <v>34176</v>
      </c>
      <c r="E3838" s="66" t="s">
        <v>8496</v>
      </c>
      <c r="F3838" s="72">
        <v>1</v>
      </c>
      <c r="G3838" s="72">
        <v>3</v>
      </c>
      <c r="H3838" s="72">
        <v>2</v>
      </c>
      <c r="I3838" s="72">
        <v>7</v>
      </c>
      <c r="J3838" s="72">
        <v>1</v>
      </c>
      <c r="K3838" s="72">
        <v>4</v>
      </c>
      <c r="L3838" s="72">
        <v>184</v>
      </c>
    </row>
    <row r="3839" spans="4:12" x14ac:dyDescent="0.25">
      <c r="D3839" s="66" t="s">
        <v>34177</v>
      </c>
      <c r="E3839" s="66" t="s">
        <v>8497</v>
      </c>
      <c r="F3839" s="72">
        <v>1</v>
      </c>
      <c r="G3839" s="72">
        <v>3</v>
      </c>
      <c r="H3839" s="72">
        <v>2</v>
      </c>
      <c r="I3839" s="72">
        <v>7</v>
      </c>
      <c r="J3839" s="72">
        <v>1</v>
      </c>
      <c r="K3839" s="72">
        <v>4</v>
      </c>
      <c r="L3839" s="72">
        <v>185</v>
      </c>
    </row>
    <row r="3840" spans="4:12" x14ac:dyDescent="0.25">
      <c r="D3840" s="66" t="s">
        <v>34178</v>
      </c>
      <c r="E3840" s="66" t="s">
        <v>8498</v>
      </c>
      <c r="F3840" s="72">
        <v>1</v>
      </c>
      <c r="G3840" s="72">
        <v>3</v>
      </c>
      <c r="H3840" s="72">
        <v>2</v>
      </c>
      <c r="I3840" s="72">
        <v>7</v>
      </c>
      <c r="J3840" s="72">
        <v>1</v>
      </c>
      <c r="K3840" s="72">
        <v>4</v>
      </c>
      <c r="L3840" s="72">
        <v>186</v>
      </c>
    </row>
    <row r="3841" spans="4:12" x14ac:dyDescent="0.25">
      <c r="D3841" s="66" t="s">
        <v>34179</v>
      </c>
      <c r="E3841" s="66" t="s">
        <v>8499</v>
      </c>
      <c r="F3841" s="72">
        <v>1</v>
      </c>
      <c r="G3841" s="72">
        <v>3</v>
      </c>
      <c r="H3841" s="72">
        <v>2</v>
      </c>
      <c r="I3841" s="72">
        <v>7</v>
      </c>
      <c r="J3841" s="72">
        <v>1</v>
      </c>
      <c r="K3841" s="72">
        <v>4</v>
      </c>
      <c r="L3841" s="72">
        <v>187</v>
      </c>
    </row>
    <row r="3842" spans="4:12" x14ac:dyDescent="0.25">
      <c r="D3842" s="66" t="s">
        <v>34180</v>
      </c>
      <c r="E3842" s="66" t="s">
        <v>8500</v>
      </c>
      <c r="F3842" s="72">
        <v>1</v>
      </c>
      <c r="G3842" s="72">
        <v>3</v>
      </c>
      <c r="H3842" s="72">
        <v>2</v>
      </c>
      <c r="I3842" s="72">
        <v>7</v>
      </c>
      <c r="J3842" s="72">
        <v>1</v>
      </c>
      <c r="K3842" s="72">
        <v>4</v>
      </c>
      <c r="L3842" s="72">
        <v>188</v>
      </c>
    </row>
    <row r="3843" spans="4:12" x14ac:dyDescent="0.25">
      <c r="D3843" s="66" t="s">
        <v>34181</v>
      </c>
      <c r="E3843" s="66" t="s">
        <v>8501</v>
      </c>
      <c r="F3843" s="72">
        <v>1</v>
      </c>
      <c r="G3843" s="72">
        <v>3</v>
      </c>
      <c r="H3843" s="72">
        <v>2</v>
      </c>
      <c r="I3843" s="72">
        <v>7</v>
      </c>
      <c r="J3843" s="72">
        <v>1</v>
      </c>
      <c r="K3843" s="72">
        <v>4</v>
      </c>
      <c r="L3843" s="72">
        <v>189</v>
      </c>
    </row>
    <row r="3844" spans="4:12" x14ac:dyDescent="0.25">
      <c r="D3844" s="66" t="s">
        <v>34182</v>
      </c>
      <c r="E3844" s="66" t="s">
        <v>8502</v>
      </c>
      <c r="F3844" s="72">
        <v>1</v>
      </c>
      <c r="G3844" s="72">
        <v>3</v>
      </c>
      <c r="H3844" s="72">
        <v>2</v>
      </c>
      <c r="I3844" s="72">
        <v>7</v>
      </c>
      <c r="J3844" s="72">
        <v>1</v>
      </c>
      <c r="K3844" s="72">
        <v>4</v>
      </c>
      <c r="L3844" s="72">
        <v>190</v>
      </c>
    </row>
    <row r="3845" spans="4:12" x14ac:dyDescent="0.25">
      <c r="D3845" s="66" t="s">
        <v>34183</v>
      </c>
      <c r="E3845" s="66" t="s">
        <v>8503</v>
      </c>
      <c r="F3845" s="72">
        <v>1</v>
      </c>
      <c r="G3845" s="72">
        <v>3</v>
      </c>
      <c r="H3845" s="72">
        <v>2</v>
      </c>
      <c r="I3845" s="72">
        <v>7</v>
      </c>
      <c r="J3845" s="72">
        <v>1</v>
      </c>
      <c r="K3845" s="72">
        <v>5</v>
      </c>
      <c r="L3845" s="72">
        <v>1</v>
      </c>
    </row>
    <row r="3846" spans="4:12" x14ac:dyDescent="0.25">
      <c r="D3846" s="66" t="s">
        <v>34184</v>
      </c>
      <c r="E3846" s="66" t="s">
        <v>8504</v>
      </c>
      <c r="F3846" s="72">
        <v>1</v>
      </c>
      <c r="G3846" s="72">
        <v>3</v>
      </c>
      <c r="H3846" s="72">
        <v>2</v>
      </c>
      <c r="I3846" s="72">
        <v>7</v>
      </c>
      <c r="J3846" s="72">
        <v>1</v>
      </c>
      <c r="K3846" s="72">
        <v>5</v>
      </c>
      <c r="L3846" s="72">
        <v>2</v>
      </c>
    </row>
    <row r="3847" spans="4:12" x14ac:dyDescent="0.25">
      <c r="D3847" s="66" t="s">
        <v>34185</v>
      </c>
      <c r="E3847" s="66" t="s">
        <v>1049</v>
      </c>
      <c r="F3847" s="72">
        <v>1</v>
      </c>
      <c r="G3847" s="72">
        <v>3</v>
      </c>
      <c r="H3847" s="72">
        <v>2</v>
      </c>
      <c r="I3847" s="72">
        <v>7</v>
      </c>
      <c r="J3847" s="72">
        <v>1</v>
      </c>
      <c r="K3847" s="72">
        <v>5</v>
      </c>
      <c r="L3847" s="72">
        <v>3</v>
      </c>
    </row>
    <row r="3848" spans="4:12" x14ac:dyDescent="0.25">
      <c r="D3848" s="66" t="s">
        <v>34186</v>
      </c>
      <c r="E3848" s="66" t="s">
        <v>8505</v>
      </c>
      <c r="F3848" s="72">
        <v>1</v>
      </c>
      <c r="G3848" s="72">
        <v>3</v>
      </c>
      <c r="H3848" s="72">
        <v>2</v>
      </c>
      <c r="I3848" s="72">
        <v>7</v>
      </c>
      <c r="J3848" s="72">
        <v>1</v>
      </c>
      <c r="K3848" s="72">
        <v>5</v>
      </c>
      <c r="L3848" s="72">
        <v>4</v>
      </c>
    </row>
    <row r="3849" spans="4:12" x14ac:dyDescent="0.25">
      <c r="D3849" s="66" t="s">
        <v>34187</v>
      </c>
      <c r="E3849" s="66" t="s">
        <v>1050</v>
      </c>
      <c r="F3849" s="72">
        <v>1</v>
      </c>
      <c r="G3849" s="72">
        <v>3</v>
      </c>
      <c r="H3849" s="72">
        <v>2</v>
      </c>
      <c r="I3849" s="72">
        <v>7</v>
      </c>
      <c r="J3849" s="72">
        <v>1</v>
      </c>
      <c r="K3849" s="72">
        <v>5</v>
      </c>
      <c r="L3849" s="72">
        <v>5</v>
      </c>
    </row>
    <row r="3850" spans="4:12" x14ac:dyDescent="0.25">
      <c r="D3850" s="66" t="s">
        <v>34188</v>
      </c>
      <c r="E3850" s="66" t="s">
        <v>8506</v>
      </c>
      <c r="F3850" s="72">
        <v>1</v>
      </c>
      <c r="G3850" s="72">
        <v>3</v>
      </c>
      <c r="H3850" s="72">
        <v>2</v>
      </c>
      <c r="I3850" s="72">
        <v>7</v>
      </c>
      <c r="J3850" s="72">
        <v>1</v>
      </c>
      <c r="K3850" s="72">
        <v>5</v>
      </c>
      <c r="L3850" s="72">
        <v>6</v>
      </c>
    </row>
    <row r="3851" spans="4:12" x14ac:dyDescent="0.25">
      <c r="D3851" s="66" t="s">
        <v>34189</v>
      </c>
      <c r="E3851" s="66" t="s">
        <v>8507</v>
      </c>
      <c r="F3851" s="72">
        <v>1</v>
      </c>
      <c r="G3851" s="72">
        <v>3</v>
      </c>
      <c r="H3851" s="72">
        <v>2</v>
      </c>
      <c r="I3851" s="72">
        <v>7</v>
      </c>
      <c r="J3851" s="72">
        <v>1</v>
      </c>
      <c r="K3851" s="72">
        <v>5</v>
      </c>
      <c r="L3851" s="72">
        <v>7</v>
      </c>
    </row>
    <row r="3852" spans="4:12" x14ac:dyDescent="0.25">
      <c r="D3852" s="66" t="s">
        <v>34190</v>
      </c>
      <c r="E3852" s="66" t="s">
        <v>1051</v>
      </c>
      <c r="F3852" s="72">
        <v>1</v>
      </c>
      <c r="G3852" s="72">
        <v>3</v>
      </c>
      <c r="H3852" s="72">
        <v>2</v>
      </c>
      <c r="I3852" s="72">
        <v>7</v>
      </c>
      <c r="J3852" s="72">
        <v>1</v>
      </c>
      <c r="K3852" s="72">
        <v>5</v>
      </c>
      <c r="L3852" s="72">
        <v>8</v>
      </c>
    </row>
    <row r="3853" spans="4:12" x14ac:dyDescent="0.25">
      <c r="D3853" s="66" t="s">
        <v>34191</v>
      </c>
      <c r="E3853" s="66" t="s">
        <v>8508</v>
      </c>
      <c r="F3853" s="72">
        <v>1</v>
      </c>
      <c r="G3853" s="72">
        <v>3</v>
      </c>
      <c r="H3853" s="72">
        <v>2</v>
      </c>
      <c r="I3853" s="72">
        <v>7</v>
      </c>
      <c r="J3853" s="72">
        <v>1</v>
      </c>
      <c r="K3853" s="72">
        <v>5</v>
      </c>
      <c r="L3853" s="72">
        <v>9</v>
      </c>
    </row>
    <row r="3854" spans="4:12" x14ac:dyDescent="0.25">
      <c r="D3854" s="66" t="s">
        <v>34192</v>
      </c>
      <c r="E3854" s="66" t="s">
        <v>1052</v>
      </c>
      <c r="F3854" s="72">
        <v>1</v>
      </c>
      <c r="G3854" s="72">
        <v>3</v>
      </c>
      <c r="H3854" s="72">
        <v>2</v>
      </c>
      <c r="I3854" s="72">
        <v>7</v>
      </c>
      <c r="J3854" s="72">
        <v>1</v>
      </c>
      <c r="K3854" s="72">
        <v>5</v>
      </c>
      <c r="L3854" s="72">
        <v>10</v>
      </c>
    </row>
    <row r="3855" spans="4:12" x14ac:dyDescent="0.25">
      <c r="D3855" s="66" t="s">
        <v>34193</v>
      </c>
      <c r="E3855" s="66" t="s">
        <v>8509</v>
      </c>
      <c r="F3855" s="72">
        <v>1</v>
      </c>
      <c r="G3855" s="72">
        <v>3</v>
      </c>
      <c r="H3855" s="72">
        <v>2</v>
      </c>
      <c r="I3855" s="72">
        <v>7</v>
      </c>
      <c r="J3855" s="72">
        <v>1</v>
      </c>
      <c r="K3855" s="72">
        <v>5</v>
      </c>
      <c r="L3855" s="72">
        <v>11</v>
      </c>
    </row>
    <row r="3856" spans="4:12" x14ac:dyDescent="0.25">
      <c r="D3856" s="66" t="s">
        <v>34194</v>
      </c>
      <c r="E3856" s="66" t="s">
        <v>8510</v>
      </c>
      <c r="F3856" s="72">
        <v>1</v>
      </c>
      <c r="G3856" s="72">
        <v>3</v>
      </c>
      <c r="H3856" s="72">
        <v>2</v>
      </c>
      <c r="I3856" s="72">
        <v>7</v>
      </c>
      <c r="J3856" s="72">
        <v>1</v>
      </c>
      <c r="K3856" s="72">
        <v>5</v>
      </c>
      <c r="L3856" s="72">
        <v>12</v>
      </c>
    </row>
    <row r="3857" spans="4:12" x14ac:dyDescent="0.25">
      <c r="D3857" s="66" t="s">
        <v>34195</v>
      </c>
      <c r="E3857" s="66" t="s">
        <v>1053</v>
      </c>
      <c r="F3857" s="72">
        <v>1</v>
      </c>
      <c r="G3857" s="72">
        <v>3</v>
      </c>
      <c r="H3857" s="72">
        <v>2</v>
      </c>
      <c r="I3857" s="72">
        <v>7</v>
      </c>
      <c r="J3857" s="72">
        <v>1</v>
      </c>
      <c r="K3857" s="72">
        <v>5</v>
      </c>
      <c r="L3857" s="72">
        <v>13</v>
      </c>
    </row>
    <row r="3858" spans="4:12" x14ac:dyDescent="0.25">
      <c r="D3858" s="66" t="s">
        <v>34196</v>
      </c>
      <c r="E3858" s="66" t="s">
        <v>1054</v>
      </c>
      <c r="F3858" s="72">
        <v>1</v>
      </c>
      <c r="G3858" s="72">
        <v>3</v>
      </c>
      <c r="H3858" s="72">
        <v>2</v>
      </c>
      <c r="I3858" s="72">
        <v>7</v>
      </c>
      <c r="J3858" s="72">
        <v>1</v>
      </c>
      <c r="K3858" s="72">
        <v>5</v>
      </c>
      <c r="L3858" s="72">
        <v>14</v>
      </c>
    </row>
    <row r="3859" spans="4:12" x14ac:dyDescent="0.25">
      <c r="D3859" s="66" t="s">
        <v>34197</v>
      </c>
      <c r="E3859" s="66" t="s">
        <v>8511</v>
      </c>
      <c r="F3859" s="72">
        <v>1</v>
      </c>
      <c r="G3859" s="72">
        <v>3</v>
      </c>
      <c r="H3859" s="72">
        <v>2</v>
      </c>
      <c r="I3859" s="72">
        <v>7</v>
      </c>
      <c r="J3859" s="72">
        <v>1</v>
      </c>
      <c r="K3859" s="72">
        <v>5</v>
      </c>
      <c r="L3859" s="72">
        <v>15</v>
      </c>
    </row>
    <row r="3860" spans="4:12" x14ac:dyDescent="0.25">
      <c r="D3860" s="66" t="s">
        <v>34198</v>
      </c>
      <c r="E3860" s="66" t="s">
        <v>8512</v>
      </c>
      <c r="F3860" s="72">
        <v>1</v>
      </c>
      <c r="G3860" s="72">
        <v>3</v>
      </c>
      <c r="H3860" s="72">
        <v>2</v>
      </c>
      <c r="I3860" s="72">
        <v>7</v>
      </c>
      <c r="J3860" s="72">
        <v>1</v>
      </c>
      <c r="K3860" s="72">
        <v>5</v>
      </c>
      <c r="L3860" s="72">
        <v>16</v>
      </c>
    </row>
    <row r="3861" spans="4:12" x14ac:dyDescent="0.25">
      <c r="D3861" s="66" t="s">
        <v>34199</v>
      </c>
      <c r="E3861" s="66" t="s">
        <v>8513</v>
      </c>
      <c r="F3861" s="72">
        <v>1</v>
      </c>
      <c r="G3861" s="72">
        <v>3</v>
      </c>
      <c r="H3861" s="72">
        <v>2</v>
      </c>
      <c r="I3861" s="72">
        <v>7</v>
      </c>
      <c r="J3861" s="72">
        <v>1</v>
      </c>
      <c r="K3861" s="72">
        <v>5</v>
      </c>
      <c r="L3861" s="72">
        <v>17</v>
      </c>
    </row>
    <row r="3862" spans="4:12" x14ac:dyDescent="0.25">
      <c r="D3862" s="66" t="s">
        <v>34200</v>
      </c>
      <c r="E3862" s="66" t="s">
        <v>8514</v>
      </c>
      <c r="F3862" s="72">
        <v>1</v>
      </c>
      <c r="G3862" s="72">
        <v>3</v>
      </c>
      <c r="H3862" s="72">
        <v>2</v>
      </c>
      <c r="I3862" s="72">
        <v>7</v>
      </c>
      <c r="J3862" s="72">
        <v>1</v>
      </c>
      <c r="K3862" s="72">
        <v>5</v>
      </c>
      <c r="L3862" s="72">
        <v>18</v>
      </c>
    </row>
    <row r="3863" spans="4:12" x14ac:dyDescent="0.25">
      <c r="D3863" s="66" t="s">
        <v>34201</v>
      </c>
      <c r="E3863" s="66" t="s">
        <v>8515</v>
      </c>
      <c r="F3863" s="72">
        <v>1</v>
      </c>
      <c r="G3863" s="72">
        <v>3</v>
      </c>
      <c r="H3863" s="72">
        <v>2</v>
      </c>
      <c r="I3863" s="72">
        <v>7</v>
      </c>
      <c r="J3863" s="72">
        <v>1</v>
      </c>
      <c r="K3863" s="72">
        <v>5</v>
      </c>
      <c r="L3863" s="72">
        <v>19</v>
      </c>
    </row>
    <row r="3864" spans="4:12" x14ac:dyDescent="0.25">
      <c r="D3864" s="66" t="s">
        <v>34202</v>
      </c>
      <c r="E3864" s="66" t="s">
        <v>8516</v>
      </c>
      <c r="F3864" s="72">
        <v>1</v>
      </c>
      <c r="G3864" s="72">
        <v>3</v>
      </c>
      <c r="H3864" s="72">
        <v>2</v>
      </c>
      <c r="I3864" s="72">
        <v>7</v>
      </c>
      <c r="J3864" s="72">
        <v>1</v>
      </c>
      <c r="K3864" s="72">
        <v>5</v>
      </c>
      <c r="L3864" s="72">
        <v>20</v>
      </c>
    </row>
    <row r="3865" spans="4:12" x14ac:dyDescent="0.25">
      <c r="D3865" s="66" t="s">
        <v>34203</v>
      </c>
      <c r="E3865" s="66" t="s">
        <v>8517</v>
      </c>
      <c r="F3865" s="72">
        <v>1</v>
      </c>
      <c r="G3865" s="72">
        <v>3</v>
      </c>
      <c r="H3865" s="72">
        <v>2</v>
      </c>
      <c r="I3865" s="72">
        <v>7</v>
      </c>
      <c r="J3865" s="72">
        <v>1</v>
      </c>
      <c r="K3865" s="72">
        <v>5</v>
      </c>
      <c r="L3865" s="72">
        <v>21</v>
      </c>
    </row>
    <row r="3866" spans="4:12" x14ac:dyDescent="0.25">
      <c r="D3866" s="66" t="s">
        <v>34204</v>
      </c>
      <c r="E3866" s="66" t="s">
        <v>8518</v>
      </c>
      <c r="F3866" s="72">
        <v>1</v>
      </c>
      <c r="G3866" s="72">
        <v>3</v>
      </c>
      <c r="H3866" s="72">
        <v>2</v>
      </c>
      <c r="I3866" s="72">
        <v>7</v>
      </c>
      <c r="J3866" s="72">
        <v>1</v>
      </c>
      <c r="K3866" s="72">
        <v>5</v>
      </c>
      <c r="L3866" s="72">
        <v>22</v>
      </c>
    </row>
    <row r="3867" spans="4:12" x14ac:dyDescent="0.25">
      <c r="D3867" s="66" t="s">
        <v>34205</v>
      </c>
      <c r="E3867" s="66" t="s">
        <v>1055</v>
      </c>
      <c r="F3867" s="72">
        <v>1</v>
      </c>
      <c r="G3867" s="72">
        <v>3</v>
      </c>
      <c r="H3867" s="72">
        <v>2</v>
      </c>
      <c r="I3867" s="72">
        <v>7</v>
      </c>
      <c r="J3867" s="72">
        <v>1</v>
      </c>
      <c r="K3867" s="72">
        <v>5</v>
      </c>
      <c r="L3867" s="72">
        <v>23</v>
      </c>
    </row>
    <row r="3868" spans="4:12" x14ac:dyDescent="0.25">
      <c r="D3868" s="66" t="s">
        <v>34206</v>
      </c>
      <c r="E3868" s="66" t="s">
        <v>8519</v>
      </c>
      <c r="F3868" s="72">
        <v>1</v>
      </c>
      <c r="G3868" s="72">
        <v>3</v>
      </c>
      <c r="H3868" s="72">
        <v>2</v>
      </c>
      <c r="I3868" s="72">
        <v>7</v>
      </c>
      <c r="J3868" s="72">
        <v>1</v>
      </c>
      <c r="K3868" s="72">
        <v>5</v>
      </c>
      <c r="L3868" s="72">
        <v>24</v>
      </c>
    </row>
    <row r="3869" spans="4:12" x14ac:dyDescent="0.25">
      <c r="D3869" s="66" t="s">
        <v>34207</v>
      </c>
      <c r="E3869" s="66" t="s">
        <v>8520</v>
      </c>
      <c r="F3869" s="72">
        <v>1</v>
      </c>
      <c r="G3869" s="72">
        <v>3</v>
      </c>
      <c r="H3869" s="72">
        <v>2</v>
      </c>
      <c r="I3869" s="72">
        <v>7</v>
      </c>
      <c r="J3869" s="72">
        <v>1</v>
      </c>
      <c r="K3869" s="72">
        <v>5</v>
      </c>
      <c r="L3869" s="72">
        <v>25</v>
      </c>
    </row>
    <row r="3870" spans="4:12" x14ac:dyDescent="0.25">
      <c r="D3870" s="66" t="s">
        <v>34208</v>
      </c>
      <c r="E3870" s="66" t="s">
        <v>8521</v>
      </c>
      <c r="F3870" s="72">
        <v>1</v>
      </c>
      <c r="G3870" s="72">
        <v>3</v>
      </c>
      <c r="H3870" s="72">
        <v>2</v>
      </c>
      <c r="I3870" s="72">
        <v>7</v>
      </c>
      <c r="J3870" s="72">
        <v>1</v>
      </c>
      <c r="K3870" s="72">
        <v>5</v>
      </c>
      <c r="L3870" s="72">
        <v>26</v>
      </c>
    </row>
    <row r="3871" spans="4:12" x14ac:dyDescent="0.25">
      <c r="D3871" s="66" t="s">
        <v>34209</v>
      </c>
      <c r="E3871" s="66" t="s">
        <v>1056</v>
      </c>
      <c r="F3871" s="72">
        <v>1</v>
      </c>
      <c r="G3871" s="72">
        <v>3</v>
      </c>
      <c r="H3871" s="72">
        <v>2</v>
      </c>
      <c r="I3871" s="72">
        <v>7</v>
      </c>
      <c r="J3871" s="72">
        <v>1</v>
      </c>
      <c r="K3871" s="72">
        <v>5</v>
      </c>
      <c r="L3871" s="72">
        <v>27</v>
      </c>
    </row>
    <row r="3872" spans="4:12" x14ac:dyDescent="0.25">
      <c r="D3872" s="66" t="s">
        <v>34210</v>
      </c>
      <c r="E3872" s="66" t="s">
        <v>8522</v>
      </c>
      <c r="F3872" s="72">
        <v>1</v>
      </c>
      <c r="G3872" s="72">
        <v>3</v>
      </c>
      <c r="H3872" s="72">
        <v>2</v>
      </c>
      <c r="I3872" s="72">
        <v>7</v>
      </c>
      <c r="J3872" s="72">
        <v>1</v>
      </c>
      <c r="K3872" s="72">
        <v>5</v>
      </c>
      <c r="L3872" s="72">
        <v>28</v>
      </c>
    </row>
    <row r="3873" spans="4:12" x14ac:dyDescent="0.25">
      <c r="D3873" s="66" t="s">
        <v>34211</v>
      </c>
      <c r="E3873" s="66" t="s">
        <v>1057</v>
      </c>
      <c r="F3873" s="72">
        <v>1</v>
      </c>
      <c r="G3873" s="72">
        <v>3</v>
      </c>
      <c r="H3873" s="72">
        <v>2</v>
      </c>
      <c r="I3873" s="72">
        <v>7</v>
      </c>
      <c r="J3873" s="72">
        <v>1</v>
      </c>
      <c r="K3873" s="72">
        <v>5</v>
      </c>
      <c r="L3873" s="72">
        <v>29</v>
      </c>
    </row>
    <row r="3874" spans="4:12" x14ac:dyDescent="0.25">
      <c r="D3874" s="66" t="s">
        <v>34212</v>
      </c>
      <c r="E3874" s="66" t="s">
        <v>8523</v>
      </c>
      <c r="F3874" s="72">
        <v>1</v>
      </c>
      <c r="G3874" s="72">
        <v>3</v>
      </c>
      <c r="H3874" s="72">
        <v>2</v>
      </c>
      <c r="I3874" s="72">
        <v>7</v>
      </c>
      <c r="J3874" s="72">
        <v>1</v>
      </c>
      <c r="K3874" s="72">
        <v>5</v>
      </c>
      <c r="L3874" s="72">
        <v>30</v>
      </c>
    </row>
    <row r="3875" spans="4:12" x14ac:dyDescent="0.25">
      <c r="D3875" s="66" t="s">
        <v>34213</v>
      </c>
      <c r="E3875" s="66" t="s">
        <v>8524</v>
      </c>
      <c r="F3875" s="72">
        <v>1</v>
      </c>
      <c r="G3875" s="72">
        <v>3</v>
      </c>
      <c r="H3875" s="72">
        <v>2</v>
      </c>
      <c r="I3875" s="72">
        <v>7</v>
      </c>
      <c r="J3875" s="72">
        <v>1</v>
      </c>
      <c r="K3875" s="72">
        <v>5</v>
      </c>
      <c r="L3875" s="72">
        <v>31</v>
      </c>
    </row>
    <row r="3876" spans="4:12" x14ac:dyDescent="0.25">
      <c r="D3876" s="66" t="s">
        <v>34214</v>
      </c>
      <c r="E3876" s="66" t="s">
        <v>8525</v>
      </c>
      <c r="F3876" s="72">
        <v>1</v>
      </c>
      <c r="G3876" s="72">
        <v>3</v>
      </c>
      <c r="H3876" s="72">
        <v>2</v>
      </c>
      <c r="I3876" s="72">
        <v>7</v>
      </c>
      <c r="J3876" s="72">
        <v>1</v>
      </c>
      <c r="K3876" s="72">
        <v>5</v>
      </c>
      <c r="L3876" s="72">
        <v>32</v>
      </c>
    </row>
    <row r="3877" spans="4:12" x14ac:dyDescent="0.25">
      <c r="D3877" s="66" t="s">
        <v>34215</v>
      </c>
      <c r="E3877" s="66" t="s">
        <v>8526</v>
      </c>
      <c r="F3877" s="72">
        <v>1</v>
      </c>
      <c r="G3877" s="72">
        <v>3</v>
      </c>
      <c r="H3877" s="72">
        <v>2</v>
      </c>
      <c r="I3877" s="72">
        <v>7</v>
      </c>
      <c r="J3877" s="72">
        <v>1</v>
      </c>
      <c r="K3877" s="72">
        <v>5</v>
      </c>
      <c r="L3877" s="72">
        <v>33</v>
      </c>
    </row>
    <row r="3878" spans="4:12" x14ac:dyDescent="0.25">
      <c r="D3878" s="66" t="s">
        <v>34216</v>
      </c>
      <c r="E3878" s="66" t="s">
        <v>8527</v>
      </c>
      <c r="F3878" s="72">
        <v>1</v>
      </c>
      <c r="G3878" s="72">
        <v>3</v>
      </c>
      <c r="H3878" s="72">
        <v>2</v>
      </c>
      <c r="I3878" s="72">
        <v>7</v>
      </c>
      <c r="J3878" s="72">
        <v>1</v>
      </c>
      <c r="K3878" s="72">
        <v>5</v>
      </c>
      <c r="L3878" s="72">
        <v>34</v>
      </c>
    </row>
    <row r="3879" spans="4:12" x14ac:dyDescent="0.25">
      <c r="D3879" s="66" t="s">
        <v>34217</v>
      </c>
      <c r="E3879" s="66" t="s">
        <v>1058</v>
      </c>
      <c r="F3879" s="72">
        <v>1</v>
      </c>
      <c r="G3879" s="72">
        <v>3</v>
      </c>
      <c r="H3879" s="72">
        <v>2</v>
      </c>
      <c r="I3879" s="72">
        <v>7</v>
      </c>
      <c r="J3879" s="72">
        <v>1</v>
      </c>
      <c r="K3879" s="72">
        <v>5</v>
      </c>
      <c r="L3879" s="72">
        <v>35</v>
      </c>
    </row>
    <row r="3880" spans="4:12" x14ac:dyDescent="0.25">
      <c r="D3880" s="66" t="s">
        <v>34218</v>
      </c>
      <c r="E3880" s="66" t="s">
        <v>8528</v>
      </c>
      <c r="F3880" s="72">
        <v>1</v>
      </c>
      <c r="G3880" s="72">
        <v>3</v>
      </c>
      <c r="H3880" s="72">
        <v>2</v>
      </c>
      <c r="I3880" s="72">
        <v>7</v>
      </c>
      <c r="J3880" s="72">
        <v>1</v>
      </c>
      <c r="K3880" s="72">
        <v>5</v>
      </c>
      <c r="L3880" s="72">
        <v>36</v>
      </c>
    </row>
    <row r="3881" spans="4:12" x14ac:dyDescent="0.25">
      <c r="D3881" s="66" t="s">
        <v>34219</v>
      </c>
      <c r="E3881" s="66" t="s">
        <v>8529</v>
      </c>
      <c r="F3881" s="72">
        <v>1</v>
      </c>
      <c r="G3881" s="72">
        <v>3</v>
      </c>
      <c r="H3881" s="72">
        <v>2</v>
      </c>
      <c r="I3881" s="72">
        <v>7</v>
      </c>
      <c r="J3881" s="72">
        <v>1</v>
      </c>
      <c r="K3881" s="72">
        <v>5</v>
      </c>
      <c r="L3881" s="72">
        <v>37</v>
      </c>
    </row>
    <row r="3882" spans="4:12" x14ac:dyDescent="0.25">
      <c r="D3882" s="66" t="s">
        <v>34220</v>
      </c>
      <c r="E3882" s="66" t="s">
        <v>8530</v>
      </c>
      <c r="F3882" s="72">
        <v>1</v>
      </c>
      <c r="G3882" s="72">
        <v>3</v>
      </c>
      <c r="H3882" s="72">
        <v>2</v>
      </c>
      <c r="I3882" s="72">
        <v>7</v>
      </c>
      <c r="J3882" s="72">
        <v>1</v>
      </c>
      <c r="K3882" s="72">
        <v>5</v>
      </c>
      <c r="L3882" s="72">
        <v>38</v>
      </c>
    </row>
    <row r="3883" spans="4:12" x14ac:dyDescent="0.25">
      <c r="D3883" s="66" t="s">
        <v>34221</v>
      </c>
      <c r="E3883" s="66" t="s">
        <v>8531</v>
      </c>
      <c r="F3883" s="72">
        <v>1</v>
      </c>
      <c r="G3883" s="72">
        <v>3</v>
      </c>
      <c r="H3883" s="72">
        <v>2</v>
      </c>
      <c r="I3883" s="72">
        <v>7</v>
      </c>
      <c r="J3883" s="72">
        <v>1</v>
      </c>
      <c r="K3883" s="72">
        <v>5</v>
      </c>
      <c r="L3883" s="72">
        <v>39</v>
      </c>
    </row>
    <row r="3884" spans="4:12" x14ac:dyDescent="0.25">
      <c r="D3884" s="66" t="s">
        <v>34222</v>
      </c>
      <c r="E3884" s="66" t="s">
        <v>8532</v>
      </c>
      <c r="F3884" s="72">
        <v>1</v>
      </c>
      <c r="G3884" s="72">
        <v>3</v>
      </c>
      <c r="H3884" s="72">
        <v>2</v>
      </c>
      <c r="I3884" s="72">
        <v>7</v>
      </c>
      <c r="J3884" s="72">
        <v>1</v>
      </c>
      <c r="K3884" s="72">
        <v>5</v>
      </c>
      <c r="L3884" s="72">
        <v>40</v>
      </c>
    </row>
    <row r="3885" spans="4:12" x14ac:dyDescent="0.25">
      <c r="D3885" s="66" t="s">
        <v>34223</v>
      </c>
      <c r="E3885" s="66" t="s">
        <v>1059</v>
      </c>
      <c r="F3885" s="72">
        <v>1</v>
      </c>
      <c r="G3885" s="72">
        <v>3</v>
      </c>
      <c r="H3885" s="72">
        <v>2</v>
      </c>
      <c r="I3885" s="72">
        <v>7</v>
      </c>
      <c r="J3885" s="72">
        <v>1</v>
      </c>
      <c r="K3885" s="72">
        <v>5</v>
      </c>
      <c r="L3885" s="72">
        <v>41</v>
      </c>
    </row>
    <row r="3886" spans="4:12" x14ac:dyDescent="0.25">
      <c r="D3886" s="66" t="s">
        <v>34224</v>
      </c>
      <c r="E3886" s="66" t="s">
        <v>8533</v>
      </c>
      <c r="F3886" s="72">
        <v>1</v>
      </c>
      <c r="G3886" s="72">
        <v>3</v>
      </c>
      <c r="H3886" s="72">
        <v>2</v>
      </c>
      <c r="I3886" s="72">
        <v>7</v>
      </c>
      <c r="J3886" s="72">
        <v>1</v>
      </c>
      <c r="K3886" s="72">
        <v>5</v>
      </c>
      <c r="L3886" s="72">
        <v>42</v>
      </c>
    </row>
    <row r="3887" spans="4:12" x14ac:dyDescent="0.25">
      <c r="D3887" s="66" t="s">
        <v>34225</v>
      </c>
      <c r="E3887" s="66" t="s">
        <v>8534</v>
      </c>
      <c r="F3887" s="72">
        <v>1</v>
      </c>
      <c r="G3887" s="72">
        <v>3</v>
      </c>
      <c r="H3887" s="72">
        <v>2</v>
      </c>
      <c r="I3887" s="72">
        <v>7</v>
      </c>
      <c r="J3887" s="72">
        <v>1</v>
      </c>
      <c r="K3887" s="72">
        <v>5</v>
      </c>
      <c r="L3887" s="72">
        <v>43</v>
      </c>
    </row>
    <row r="3888" spans="4:12" x14ac:dyDescent="0.25">
      <c r="D3888" s="66" t="s">
        <v>34226</v>
      </c>
      <c r="E3888" s="66" t="s">
        <v>8535</v>
      </c>
      <c r="F3888" s="72">
        <v>1</v>
      </c>
      <c r="G3888" s="72">
        <v>3</v>
      </c>
      <c r="H3888" s="72">
        <v>2</v>
      </c>
      <c r="I3888" s="72">
        <v>7</v>
      </c>
      <c r="J3888" s="72">
        <v>1</v>
      </c>
      <c r="K3888" s="72">
        <v>5</v>
      </c>
      <c r="L3888" s="72">
        <v>44</v>
      </c>
    </row>
    <row r="3889" spans="4:12" x14ac:dyDescent="0.25">
      <c r="D3889" s="66" t="s">
        <v>34227</v>
      </c>
      <c r="E3889" s="66" t="s">
        <v>8536</v>
      </c>
      <c r="F3889" s="72">
        <v>1</v>
      </c>
      <c r="G3889" s="72">
        <v>3</v>
      </c>
      <c r="H3889" s="72">
        <v>2</v>
      </c>
      <c r="I3889" s="72">
        <v>7</v>
      </c>
      <c r="J3889" s="72">
        <v>1</v>
      </c>
      <c r="K3889" s="72">
        <v>5</v>
      </c>
      <c r="L3889" s="72">
        <v>45</v>
      </c>
    </row>
    <row r="3890" spans="4:12" x14ac:dyDescent="0.25">
      <c r="D3890" s="66" t="s">
        <v>34228</v>
      </c>
      <c r="E3890" s="66" t="s">
        <v>8537</v>
      </c>
      <c r="F3890" s="72">
        <v>1</v>
      </c>
      <c r="G3890" s="72">
        <v>3</v>
      </c>
      <c r="H3890" s="72">
        <v>2</v>
      </c>
      <c r="I3890" s="72">
        <v>7</v>
      </c>
      <c r="J3890" s="72">
        <v>1</v>
      </c>
      <c r="K3890" s="72">
        <v>5</v>
      </c>
      <c r="L3890" s="72">
        <v>46</v>
      </c>
    </row>
    <row r="3891" spans="4:12" x14ac:dyDescent="0.25">
      <c r="D3891" s="66" t="s">
        <v>34229</v>
      </c>
      <c r="E3891" s="66" t="s">
        <v>8538</v>
      </c>
      <c r="F3891" s="72">
        <v>1</v>
      </c>
      <c r="G3891" s="72">
        <v>3</v>
      </c>
      <c r="H3891" s="72">
        <v>2</v>
      </c>
      <c r="I3891" s="72">
        <v>7</v>
      </c>
      <c r="J3891" s="72">
        <v>1</v>
      </c>
      <c r="K3891" s="72">
        <v>5</v>
      </c>
      <c r="L3891" s="72">
        <v>47</v>
      </c>
    </row>
    <row r="3892" spans="4:12" x14ac:dyDescent="0.25">
      <c r="D3892" s="66" t="s">
        <v>34230</v>
      </c>
      <c r="E3892" s="66" t="s">
        <v>8539</v>
      </c>
      <c r="F3892" s="72">
        <v>1</v>
      </c>
      <c r="G3892" s="72">
        <v>3</v>
      </c>
      <c r="H3892" s="72">
        <v>2</v>
      </c>
      <c r="I3892" s="72">
        <v>7</v>
      </c>
      <c r="J3892" s="72">
        <v>1</v>
      </c>
      <c r="K3892" s="72">
        <v>5</v>
      </c>
      <c r="L3892" s="72">
        <v>48</v>
      </c>
    </row>
    <row r="3893" spans="4:12" x14ac:dyDescent="0.25">
      <c r="D3893" s="66" t="s">
        <v>34231</v>
      </c>
      <c r="E3893" s="66" t="s">
        <v>8540</v>
      </c>
      <c r="F3893" s="72">
        <v>1</v>
      </c>
      <c r="G3893" s="72">
        <v>3</v>
      </c>
      <c r="H3893" s="72">
        <v>2</v>
      </c>
      <c r="I3893" s="72">
        <v>7</v>
      </c>
      <c r="J3893" s="72">
        <v>1</v>
      </c>
      <c r="K3893" s="72">
        <v>5</v>
      </c>
      <c r="L3893" s="72">
        <v>49</v>
      </c>
    </row>
    <row r="3894" spans="4:12" x14ac:dyDescent="0.25">
      <c r="D3894" s="66" t="s">
        <v>34232</v>
      </c>
      <c r="E3894" s="66" t="s">
        <v>8541</v>
      </c>
      <c r="F3894" s="72">
        <v>1</v>
      </c>
      <c r="G3894" s="72">
        <v>3</v>
      </c>
      <c r="H3894" s="72">
        <v>2</v>
      </c>
      <c r="I3894" s="72">
        <v>7</v>
      </c>
      <c r="J3894" s="72">
        <v>1</v>
      </c>
      <c r="K3894" s="72">
        <v>5</v>
      </c>
      <c r="L3894" s="72">
        <v>50</v>
      </c>
    </row>
    <row r="3895" spans="4:12" x14ac:dyDescent="0.25">
      <c r="D3895" s="66" t="s">
        <v>34233</v>
      </c>
      <c r="E3895" s="66" t="s">
        <v>8542</v>
      </c>
      <c r="F3895" s="72">
        <v>1</v>
      </c>
      <c r="G3895" s="72">
        <v>3</v>
      </c>
      <c r="H3895" s="72">
        <v>2</v>
      </c>
      <c r="I3895" s="72">
        <v>7</v>
      </c>
      <c r="J3895" s="72">
        <v>1</v>
      </c>
      <c r="K3895" s="72">
        <v>5</v>
      </c>
      <c r="L3895" s="72">
        <v>51</v>
      </c>
    </row>
    <row r="3896" spans="4:12" x14ac:dyDescent="0.25">
      <c r="D3896" s="66" t="s">
        <v>34234</v>
      </c>
      <c r="E3896" s="66" t="s">
        <v>8543</v>
      </c>
      <c r="F3896" s="72">
        <v>1</v>
      </c>
      <c r="G3896" s="72">
        <v>3</v>
      </c>
      <c r="H3896" s="72">
        <v>2</v>
      </c>
      <c r="I3896" s="72">
        <v>7</v>
      </c>
      <c r="J3896" s="72">
        <v>1</v>
      </c>
      <c r="K3896" s="72">
        <v>5</v>
      </c>
      <c r="L3896" s="72">
        <v>52</v>
      </c>
    </row>
    <row r="3897" spans="4:12" x14ac:dyDescent="0.25">
      <c r="D3897" s="66" t="s">
        <v>34235</v>
      </c>
      <c r="E3897" s="66" t="s">
        <v>1060</v>
      </c>
      <c r="F3897" s="72">
        <v>1</v>
      </c>
      <c r="G3897" s="72">
        <v>3</v>
      </c>
      <c r="H3897" s="72">
        <v>2</v>
      </c>
      <c r="I3897" s="72">
        <v>7</v>
      </c>
      <c r="J3897" s="72">
        <v>1</v>
      </c>
      <c r="K3897" s="72">
        <v>5</v>
      </c>
      <c r="L3897" s="72">
        <v>53</v>
      </c>
    </row>
    <row r="3898" spans="4:12" x14ac:dyDescent="0.25">
      <c r="D3898" s="66" t="s">
        <v>34236</v>
      </c>
      <c r="E3898" s="66" t="s">
        <v>8544</v>
      </c>
      <c r="F3898" s="72">
        <v>1</v>
      </c>
      <c r="G3898" s="72">
        <v>3</v>
      </c>
      <c r="H3898" s="72">
        <v>2</v>
      </c>
      <c r="I3898" s="72">
        <v>7</v>
      </c>
      <c r="J3898" s="72">
        <v>1</v>
      </c>
      <c r="K3898" s="72">
        <v>5</v>
      </c>
      <c r="L3898" s="72">
        <v>54</v>
      </c>
    </row>
    <row r="3899" spans="4:12" x14ac:dyDescent="0.25">
      <c r="D3899" s="66" t="s">
        <v>34237</v>
      </c>
      <c r="E3899" s="66" t="s">
        <v>1061</v>
      </c>
      <c r="F3899" s="72">
        <v>1</v>
      </c>
      <c r="G3899" s="72">
        <v>3</v>
      </c>
      <c r="H3899" s="72">
        <v>2</v>
      </c>
      <c r="I3899" s="72">
        <v>7</v>
      </c>
      <c r="J3899" s="72">
        <v>1</v>
      </c>
      <c r="K3899" s="72">
        <v>5</v>
      </c>
      <c r="L3899" s="72">
        <v>55</v>
      </c>
    </row>
    <row r="3900" spans="4:12" x14ac:dyDescent="0.25">
      <c r="D3900" s="66" t="s">
        <v>34238</v>
      </c>
      <c r="E3900" s="66" t="s">
        <v>8545</v>
      </c>
      <c r="F3900" s="72">
        <v>1</v>
      </c>
      <c r="G3900" s="72">
        <v>3</v>
      </c>
      <c r="H3900" s="72">
        <v>2</v>
      </c>
      <c r="I3900" s="72">
        <v>7</v>
      </c>
      <c r="J3900" s="72">
        <v>1</v>
      </c>
      <c r="K3900" s="72">
        <v>5</v>
      </c>
      <c r="L3900" s="72">
        <v>56</v>
      </c>
    </row>
    <row r="3901" spans="4:12" x14ac:dyDescent="0.25">
      <c r="D3901" s="66" t="s">
        <v>34239</v>
      </c>
      <c r="E3901" s="66" t="s">
        <v>1062</v>
      </c>
      <c r="F3901" s="72">
        <v>1</v>
      </c>
      <c r="G3901" s="72">
        <v>3</v>
      </c>
      <c r="H3901" s="72">
        <v>2</v>
      </c>
      <c r="I3901" s="72">
        <v>7</v>
      </c>
      <c r="J3901" s="72">
        <v>1</v>
      </c>
      <c r="K3901" s="72">
        <v>5</v>
      </c>
      <c r="L3901" s="72">
        <v>57</v>
      </c>
    </row>
    <row r="3902" spans="4:12" x14ac:dyDescent="0.25">
      <c r="D3902" s="66" t="s">
        <v>34240</v>
      </c>
      <c r="E3902" s="66" t="s">
        <v>8546</v>
      </c>
      <c r="F3902" s="72">
        <v>1</v>
      </c>
      <c r="G3902" s="72">
        <v>3</v>
      </c>
      <c r="H3902" s="72">
        <v>2</v>
      </c>
      <c r="I3902" s="72">
        <v>7</v>
      </c>
      <c r="J3902" s="72">
        <v>1</v>
      </c>
      <c r="K3902" s="72">
        <v>5</v>
      </c>
      <c r="L3902" s="72">
        <v>58</v>
      </c>
    </row>
    <row r="3903" spans="4:12" x14ac:dyDescent="0.25">
      <c r="D3903" s="66" t="s">
        <v>34241</v>
      </c>
      <c r="E3903" s="66" t="s">
        <v>8547</v>
      </c>
      <c r="F3903" s="72">
        <v>1</v>
      </c>
      <c r="G3903" s="72">
        <v>3</v>
      </c>
      <c r="H3903" s="72">
        <v>2</v>
      </c>
      <c r="I3903" s="72">
        <v>7</v>
      </c>
      <c r="J3903" s="72">
        <v>1</v>
      </c>
      <c r="K3903" s="72">
        <v>5</v>
      </c>
      <c r="L3903" s="72">
        <v>59</v>
      </c>
    </row>
    <row r="3904" spans="4:12" x14ac:dyDescent="0.25">
      <c r="D3904" s="66" t="s">
        <v>34242</v>
      </c>
      <c r="E3904" s="66" t="s">
        <v>8548</v>
      </c>
      <c r="F3904" s="72">
        <v>1</v>
      </c>
      <c r="G3904" s="72">
        <v>3</v>
      </c>
      <c r="H3904" s="72">
        <v>2</v>
      </c>
      <c r="I3904" s="72">
        <v>7</v>
      </c>
      <c r="J3904" s="72">
        <v>1</v>
      </c>
      <c r="K3904" s="72">
        <v>5</v>
      </c>
      <c r="L3904" s="72">
        <v>60</v>
      </c>
    </row>
    <row r="3905" spans="4:12" x14ac:dyDescent="0.25">
      <c r="D3905" s="66" t="s">
        <v>34243</v>
      </c>
      <c r="E3905" s="66" t="s">
        <v>8549</v>
      </c>
      <c r="F3905" s="72">
        <v>1</v>
      </c>
      <c r="G3905" s="72">
        <v>3</v>
      </c>
      <c r="H3905" s="72">
        <v>2</v>
      </c>
      <c r="I3905" s="72">
        <v>7</v>
      </c>
      <c r="J3905" s="72">
        <v>1</v>
      </c>
      <c r="K3905" s="72">
        <v>5</v>
      </c>
      <c r="L3905" s="72">
        <v>61</v>
      </c>
    </row>
    <row r="3906" spans="4:12" x14ac:dyDescent="0.25">
      <c r="D3906" s="66" t="s">
        <v>34244</v>
      </c>
      <c r="E3906" s="66" t="s">
        <v>8550</v>
      </c>
      <c r="F3906" s="72">
        <v>1</v>
      </c>
      <c r="G3906" s="72">
        <v>3</v>
      </c>
      <c r="H3906" s="72">
        <v>2</v>
      </c>
      <c r="I3906" s="72">
        <v>7</v>
      </c>
      <c r="J3906" s="72">
        <v>1</v>
      </c>
      <c r="K3906" s="72">
        <v>5</v>
      </c>
      <c r="L3906" s="72">
        <v>62</v>
      </c>
    </row>
    <row r="3907" spans="4:12" x14ac:dyDescent="0.25">
      <c r="D3907" s="66" t="s">
        <v>34245</v>
      </c>
      <c r="E3907" s="66" t="s">
        <v>8551</v>
      </c>
      <c r="F3907" s="72">
        <v>1</v>
      </c>
      <c r="G3907" s="72">
        <v>3</v>
      </c>
      <c r="H3907" s="72">
        <v>2</v>
      </c>
      <c r="I3907" s="72">
        <v>7</v>
      </c>
      <c r="J3907" s="72">
        <v>1</v>
      </c>
      <c r="K3907" s="72">
        <v>5</v>
      </c>
      <c r="L3907" s="72">
        <v>63</v>
      </c>
    </row>
    <row r="3908" spans="4:12" x14ac:dyDescent="0.25">
      <c r="D3908" s="66" t="s">
        <v>34246</v>
      </c>
      <c r="E3908" s="66" t="s">
        <v>8552</v>
      </c>
      <c r="F3908" s="72">
        <v>1</v>
      </c>
      <c r="G3908" s="72">
        <v>3</v>
      </c>
      <c r="H3908" s="72">
        <v>2</v>
      </c>
      <c r="I3908" s="72">
        <v>7</v>
      </c>
      <c r="J3908" s="72">
        <v>1</v>
      </c>
      <c r="K3908" s="72">
        <v>5</v>
      </c>
      <c r="L3908" s="72">
        <v>64</v>
      </c>
    </row>
    <row r="3909" spans="4:12" x14ac:dyDescent="0.25">
      <c r="D3909" s="66" t="s">
        <v>34247</v>
      </c>
      <c r="E3909" s="66" t="s">
        <v>8553</v>
      </c>
      <c r="F3909" s="72">
        <v>1</v>
      </c>
      <c r="G3909" s="72">
        <v>3</v>
      </c>
      <c r="H3909" s="72">
        <v>2</v>
      </c>
      <c r="I3909" s="72">
        <v>7</v>
      </c>
      <c r="J3909" s="72">
        <v>1</v>
      </c>
      <c r="K3909" s="72">
        <v>5</v>
      </c>
      <c r="L3909" s="72">
        <v>65</v>
      </c>
    </row>
    <row r="3910" spans="4:12" x14ac:dyDescent="0.25">
      <c r="D3910" s="66" t="s">
        <v>34248</v>
      </c>
      <c r="E3910" s="66" t="s">
        <v>8554</v>
      </c>
      <c r="F3910" s="72">
        <v>1</v>
      </c>
      <c r="G3910" s="72">
        <v>3</v>
      </c>
      <c r="H3910" s="72">
        <v>2</v>
      </c>
      <c r="I3910" s="72">
        <v>7</v>
      </c>
      <c r="J3910" s="72">
        <v>1</v>
      </c>
      <c r="K3910" s="72">
        <v>5</v>
      </c>
      <c r="L3910" s="72">
        <v>66</v>
      </c>
    </row>
    <row r="3911" spans="4:12" x14ac:dyDescent="0.25">
      <c r="D3911" s="66" t="s">
        <v>34249</v>
      </c>
      <c r="E3911" s="66" t="s">
        <v>8555</v>
      </c>
      <c r="F3911" s="72">
        <v>1</v>
      </c>
      <c r="G3911" s="72">
        <v>3</v>
      </c>
      <c r="H3911" s="72">
        <v>2</v>
      </c>
      <c r="I3911" s="72">
        <v>7</v>
      </c>
      <c r="J3911" s="72">
        <v>1</v>
      </c>
      <c r="K3911" s="72">
        <v>5</v>
      </c>
      <c r="L3911" s="72">
        <v>67</v>
      </c>
    </row>
    <row r="3912" spans="4:12" x14ac:dyDescent="0.25">
      <c r="D3912" s="66" t="s">
        <v>34250</v>
      </c>
      <c r="E3912" s="66" t="s">
        <v>8556</v>
      </c>
      <c r="F3912" s="72">
        <v>1</v>
      </c>
      <c r="G3912" s="72">
        <v>3</v>
      </c>
      <c r="H3912" s="72">
        <v>2</v>
      </c>
      <c r="I3912" s="72">
        <v>7</v>
      </c>
      <c r="J3912" s="72">
        <v>1</v>
      </c>
      <c r="K3912" s="72">
        <v>5</v>
      </c>
      <c r="L3912" s="72">
        <v>68</v>
      </c>
    </row>
    <row r="3913" spans="4:12" x14ac:dyDescent="0.25">
      <c r="D3913" s="66" t="s">
        <v>34251</v>
      </c>
      <c r="E3913" s="66" t="s">
        <v>8557</v>
      </c>
      <c r="F3913" s="72">
        <v>1</v>
      </c>
      <c r="G3913" s="72">
        <v>3</v>
      </c>
      <c r="H3913" s="72">
        <v>2</v>
      </c>
      <c r="I3913" s="72">
        <v>7</v>
      </c>
      <c r="J3913" s="72">
        <v>1</v>
      </c>
      <c r="K3913" s="72">
        <v>5</v>
      </c>
      <c r="L3913" s="72">
        <v>69</v>
      </c>
    </row>
    <row r="3914" spans="4:12" x14ac:dyDescent="0.25">
      <c r="D3914" s="66" t="s">
        <v>34252</v>
      </c>
      <c r="E3914" s="66" t="s">
        <v>8558</v>
      </c>
      <c r="F3914" s="72">
        <v>1</v>
      </c>
      <c r="G3914" s="72">
        <v>3</v>
      </c>
      <c r="H3914" s="72">
        <v>2</v>
      </c>
      <c r="I3914" s="72">
        <v>7</v>
      </c>
      <c r="J3914" s="72">
        <v>1</v>
      </c>
      <c r="K3914" s="72">
        <v>5</v>
      </c>
      <c r="L3914" s="72">
        <v>70</v>
      </c>
    </row>
    <row r="3915" spans="4:12" x14ac:dyDescent="0.25">
      <c r="D3915" s="66" t="s">
        <v>34253</v>
      </c>
      <c r="E3915" s="66" t="s">
        <v>8559</v>
      </c>
      <c r="F3915" s="72">
        <v>1</v>
      </c>
      <c r="G3915" s="72">
        <v>3</v>
      </c>
      <c r="H3915" s="72">
        <v>2</v>
      </c>
      <c r="I3915" s="72">
        <v>7</v>
      </c>
      <c r="J3915" s="72">
        <v>1</v>
      </c>
      <c r="K3915" s="72">
        <v>5</v>
      </c>
      <c r="L3915" s="72">
        <v>71</v>
      </c>
    </row>
    <row r="3916" spans="4:12" x14ac:dyDescent="0.25">
      <c r="D3916" s="66" t="s">
        <v>34254</v>
      </c>
      <c r="E3916" s="66" t="s">
        <v>8560</v>
      </c>
      <c r="F3916" s="72">
        <v>1</v>
      </c>
      <c r="G3916" s="72">
        <v>3</v>
      </c>
      <c r="H3916" s="72">
        <v>2</v>
      </c>
      <c r="I3916" s="72">
        <v>7</v>
      </c>
      <c r="J3916" s="72">
        <v>1</v>
      </c>
      <c r="K3916" s="72">
        <v>5</v>
      </c>
      <c r="L3916" s="72">
        <v>72</v>
      </c>
    </row>
    <row r="3917" spans="4:12" x14ac:dyDescent="0.25">
      <c r="D3917" s="66" t="s">
        <v>34255</v>
      </c>
      <c r="E3917" s="66" t="s">
        <v>8561</v>
      </c>
      <c r="F3917" s="72">
        <v>1</v>
      </c>
      <c r="G3917" s="72">
        <v>3</v>
      </c>
      <c r="H3917" s="72">
        <v>2</v>
      </c>
      <c r="I3917" s="72">
        <v>7</v>
      </c>
      <c r="J3917" s="72">
        <v>1</v>
      </c>
      <c r="K3917" s="72">
        <v>5</v>
      </c>
      <c r="L3917" s="72">
        <v>73</v>
      </c>
    </row>
    <row r="3918" spans="4:12" x14ac:dyDescent="0.25">
      <c r="D3918" s="66" t="s">
        <v>34256</v>
      </c>
      <c r="E3918" s="66" t="s">
        <v>8562</v>
      </c>
      <c r="F3918" s="72">
        <v>1</v>
      </c>
      <c r="G3918" s="72">
        <v>3</v>
      </c>
      <c r="H3918" s="72">
        <v>2</v>
      </c>
      <c r="I3918" s="72">
        <v>7</v>
      </c>
      <c r="J3918" s="72">
        <v>1</v>
      </c>
      <c r="K3918" s="72">
        <v>5</v>
      </c>
      <c r="L3918" s="72">
        <v>74</v>
      </c>
    </row>
    <row r="3919" spans="4:12" x14ac:dyDescent="0.25">
      <c r="D3919" s="66" t="s">
        <v>34257</v>
      </c>
      <c r="E3919" s="66" t="s">
        <v>8563</v>
      </c>
      <c r="F3919" s="72">
        <v>1</v>
      </c>
      <c r="G3919" s="72">
        <v>3</v>
      </c>
      <c r="H3919" s="72">
        <v>2</v>
      </c>
      <c r="I3919" s="72">
        <v>7</v>
      </c>
      <c r="J3919" s="72">
        <v>1</v>
      </c>
      <c r="K3919" s="72">
        <v>5</v>
      </c>
      <c r="L3919" s="72">
        <v>75</v>
      </c>
    </row>
    <row r="3920" spans="4:12" x14ac:dyDescent="0.25">
      <c r="D3920" s="66" t="s">
        <v>34258</v>
      </c>
      <c r="E3920" s="66" t="s">
        <v>8564</v>
      </c>
      <c r="F3920" s="72">
        <v>1</v>
      </c>
      <c r="G3920" s="72">
        <v>3</v>
      </c>
      <c r="H3920" s="72">
        <v>2</v>
      </c>
      <c r="I3920" s="72">
        <v>7</v>
      </c>
      <c r="J3920" s="72">
        <v>1</v>
      </c>
      <c r="K3920" s="72">
        <v>5</v>
      </c>
      <c r="L3920" s="72">
        <v>76</v>
      </c>
    </row>
    <row r="3921" spans="4:12" x14ac:dyDescent="0.25">
      <c r="D3921" s="66" t="s">
        <v>34259</v>
      </c>
      <c r="E3921" s="66" t="s">
        <v>8565</v>
      </c>
      <c r="F3921" s="72">
        <v>1</v>
      </c>
      <c r="G3921" s="72">
        <v>3</v>
      </c>
      <c r="H3921" s="72">
        <v>2</v>
      </c>
      <c r="I3921" s="72">
        <v>7</v>
      </c>
      <c r="J3921" s="72">
        <v>1</v>
      </c>
      <c r="K3921" s="72">
        <v>5</v>
      </c>
      <c r="L3921" s="72">
        <v>77</v>
      </c>
    </row>
    <row r="3922" spans="4:12" x14ac:dyDescent="0.25">
      <c r="D3922" s="66" t="s">
        <v>34260</v>
      </c>
      <c r="E3922" s="66" t="s">
        <v>8566</v>
      </c>
      <c r="F3922" s="72">
        <v>1</v>
      </c>
      <c r="G3922" s="72">
        <v>3</v>
      </c>
      <c r="H3922" s="72">
        <v>2</v>
      </c>
      <c r="I3922" s="72">
        <v>7</v>
      </c>
      <c r="J3922" s="72">
        <v>1</v>
      </c>
      <c r="K3922" s="72">
        <v>5</v>
      </c>
      <c r="L3922" s="72">
        <v>78</v>
      </c>
    </row>
    <row r="3923" spans="4:12" x14ac:dyDescent="0.25">
      <c r="D3923" s="66" t="s">
        <v>34261</v>
      </c>
      <c r="E3923" s="66" t="s">
        <v>8567</v>
      </c>
      <c r="F3923" s="72">
        <v>1</v>
      </c>
      <c r="G3923" s="72">
        <v>3</v>
      </c>
      <c r="H3923" s="72">
        <v>2</v>
      </c>
      <c r="I3923" s="72">
        <v>7</v>
      </c>
      <c r="J3923" s="72">
        <v>1</v>
      </c>
      <c r="K3923" s="72">
        <v>5</v>
      </c>
      <c r="L3923" s="72">
        <v>79</v>
      </c>
    </row>
    <row r="3924" spans="4:12" x14ac:dyDescent="0.25">
      <c r="D3924" s="66" t="s">
        <v>34262</v>
      </c>
      <c r="E3924" s="66" t="s">
        <v>8568</v>
      </c>
      <c r="F3924" s="72">
        <v>1</v>
      </c>
      <c r="G3924" s="72">
        <v>3</v>
      </c>
      <c r="H3924" s="72">
        <v>2</v>
      </c>
      <c r="I3924" s="72">
        <v>7</v>
      </c>
      <c r="J3924" s="72">
        <v>1</v>
      </c>
      <c r="K3924" s="72">
        <v>5</v>
      </c>
      <c r="L3924" s="72">
        <v>80</v>
      </c>
    </row>
    <row r="3925" spans="4:12" x14ac:dyDescent="0.25">
      <c r="D3925" s="66" t="s">
        <v>34263</v>
      </c>
      <c r="E3925" s="66" t="s">
        <v>8569</v>
      </c>
      <c r="F3925" s="72">
        <v>1</v>
      </c>
      <c r="G3925" s="72">
        <v>3</v>
      </c>
      <c r="H3925" s="72">
        <v>2</v>
      </c>
      <c r="I3925" s="72">
        <v>7</v>
      </c>
      <c r="J3925" s="72">
        <v>1</v>
      </c>
      <c r="K3925" s="72">
        <v>5</v>
      </c>
      <c r="L3925" s="72">
        <v>81</v>
      </c>
    </row>
    <row r="3926" spans="4:12" x14ac:dyDescent="0.25">
      <c r="D3926" s="66" t="s">
        <v>34264</v>
      </c>
      <c r="E3926" s="66" t="s">
        <v>8570</v>
      </c>
      <c r="F3926" s="72">
        <v>1</v>
      </c>
      <c r="G3926" s="72">
        <v>3</v>
      </c>
      <c r="H3926" s="72">
        <v>2</v>
      </c>
      <c r="I3926" s="72">
        <v>7</v>
      </c>
      <c r="J3926" s="72">
        <v>1</v>
      </c>
      <c r="K3926" s="72">
        <v>5</v>
      </c>
      <c r="L3926" s="72">
        <v>82</v>
      </c>
    </row>
    <row r="3927" spans="4:12" x14ac:dyDescent="0.25">
      <c r="D3927" s="66" t="s">
        <v>34265</v>
      </c>
      <c r="E3927" s="66" t="s">
        <v>8571</v>
      </c>
      <c r="F3927" s="72">
        <v>1</v>
      </c>
      <c r="G3927" s="72">
        <v>3</v>
      </c>
      <c r="H3927" s="72">
        <v>2</v>
      </c>
      <c r="I3927" s="72">
        <v>7</v>
      </c>
      <c r="J3927" s="72">
        <v>1</v>
      </c>
      <c r="K3927" s="72">
        <v>5</v>
      </c>
      <c r="L3927" s="72">
        <v>83</v>
      </c>
    </row>
    <row r="3928" spans="4:12" x14ac:dyDescent="0.25">
      <c r="D3928" s="66" t="s">
        <v>34266</v>
      </c>
      <c r="E3928" s="66" t="s">
        <v>8572</v>
      </c>
      <c r="F3928" s="72">
        <v>1</v>
      </c>
      <c r="G3928" s="72">
        <v>3</v>
      </c>
      <c r="H3928" s="72">
        <v>2</v>
      </c>
      <c r="I3928" s="72">
        <v>7</v>
      </c>
      <c r="J3928" s="72">
        <v>1</v>
      </c>
      <c r="K3928" s="72">
        <v>5</v>
      </c>
      <c r="L3928" s="72">
        <v>84</v>
      </c>
    </row>
    <row r="3929" spans="4:12" x14ac:dyDescent="0.25">
      <c r="D3929" s="66" t="s">
        <v>34267</v>
      </c>
      <c r="E3929" s="66" t="s">
        <v>8573</v>
      </c>
      <c r="F3929" s="72">
        <v>1</v>
      </c>
      <c r="G3929" s="72">
        <v>3</v>
      </c>
      <c r="H3929" s="72">
        <v>2</v>
      </c>
      <c r="I3929" s="72">
        <v>7</v>
      </c>
      <c r="J3929" s="72">
        <v>1</v>
      </c>
      <c r="K3929" s="72">
        <v>5</v>
      </c>
      <c r="L3929" s="72">
        <v>85</v>
      </c>
    </row>
    <row r="3930" spans="4:12" x14ac:dyDescent="0.25">
      <c r="D3930" s="66" t="s">
        <v>34268</v>
      </c>
      <c r="E3930" s="66" t="s">
        <v>8574</v>
      </c>
      <c r="F3930" s="72">
        <v>1</v>
      </c>
      <c r="G3930" s="72">
        <v>3</v>
      </c>
      <c r="H3930" s="72">
        <v>2</v>
      </c>
      <c r="I3930" s="72">
        <v>7</v>
      </c>
      <c r="J3930" s="72">
        <v>1</v>
      </c>
      <c r="K3930" s="72">
        <v>5</v>
      </c>
      <c r="L3930" s="72">
        <v>86</v>
      </c>
    </row>
    <row r="3931" spans="4:12" x14ac:dyDescent="0.25">
      <c r="D3931" s="66" t="s">
        <v>34269</v>
      </c>
      <c r="E3931" s="66" t="s">
        <v>8575</v>
      </c>
      <c r="F3931" s="72">
        <v>1</v>
      </c>
      <c r="G3931" s="72">
        <v>3</v>
      </c>
      <c r="H3931" s="72">
        <v>2</v>
      </c>
      <c r="I3931" s="72">
        <v>7</v>
      </c>
      <c r="J3931" s="72">
        <v>1</v>
      </c>
      <c r="K3931" s="72">
        <v>5</v>
      </c>
      <c r="L3931" s="72">
        <v>87</v>
      </c>
    </row>
    <row r="3932" spans="4:12" x14ac:dyDescent="0.25">
      <c r="D3932" s="66" t="s">
        <v>34270</v>
      </c>
      <c r="E3932" s="66" t="s">
        <v>8576</v>
      </c>
      <c r="F3932" s="72">
        <v>1</v>
      </c>
      <c r="G3932" s="72">
        <v>3</v>
      </c>
      <c r="H3932" s="72">
        <v>2</v>
      </c>
      <c r="I3932" s="72">
        <v>7</v>
      </c>
      <c r="J3932" s="72">
        <v>1</v>
      </c>
      <c r="K3932" s="72">
        <v>5</v>
      </c>
      <c r="L3932" s="72">
        <v>88</v>
      </c>
    </row>
    <row r="3933" spans="4:12" x14ac:dyDescent="0.25">
      <c r="D3933" s="66" t="s">
        <v>34271</v>
      </c>
      <c r="E3933" s="66" t="s">
        <v>8577</v>
      </c>
      <c r="F3933" s="72">
        <v>1</v>
      </c>
      <c r="G3933" s="72">
        <v>3</v>
      </c>
      <c r="H3933" s="72">
        <v>2</v>
      </c>
      <c r="I3933" s="72">
        <v>7</v>
      </c>
      <c r="J3933" s="72">
        <v>1</v>
      </c>
      <c r="K3933" s="72">
        <v>5</v>
      </c>
      <c r="L3933" s="72">
        <v>89</v>
      </c>
    </row>
    <row r="3934" spans="4:12" x14ac:dyDescent="0.25">
      <c r="D3934" s="66" t="s">
        <v>34272</v>
      </c>
      <c r="E3934" s="66" t="s">
        <v>8578</v>
      </c>
      <c r="F3934" s="72">
        <v>1</v>
      </c>
      <c r="G3934" s="72">
        <v>3</v>
      </c>
      <c r="H3934" s="72">
        <v>2</v>
      </c>
      <c r="I3934" s="72">
        <v>7</v>
      </c>
      <c r="J3934" s="72">
        <v>1</v>
      </c>
      <c r="K3934" s="72">
        <v>5</v>
      </c>
      <c r="L3934" s="72">
        <v>90</v>
      </c>
    </row>
    <row r="3935" spans="4:12" x14ac:dyDescent="0.25">
      <c r="D3935" s="66" t="s">
        <v>34273</v>
      </c>
      <c r="E3935" s="66" t="s">
        <v>8579</v>
      </c>
      <c r="F3935" s="72">
        <v>1</v>
      </c>
      <c r="G3935" s="72">
        <v>3</v>
      </c>
      <c r="H3935" s="72">
        <v>2</v>
      </c>
      <c r="I3935" s="72">
        <v>7</v>
      </c>
      <c r="J3935" s="72">
        <v>1</v>
      </c>
      <c r="K3935" s="72">
        <v>5</v>
      </c>
      <c r="L3935" s="72">
        <v>91</v>
      </c>
    </row>
    <row r="3936" spans="4:12" x14ac:dyDescent="0.25">
      <c r="D3936" s="66" t="s">
        <v>34274</v>
      </c>
      <c r="E3936" s="66" t="s">
        <v>8580</v>
      </c>
      <c r="F3936" s="72">
        <v>1</v>
      </c>
      <c r="G3936" s="72">
        <v>3</v>
      </c>
      <c r="H3936" s="72">
        <v>2</v>
      </c>
      <c r="I3936" s="72">
        <v>7</v>
      </c>
      <c r="J3936" s="72">
        <v>1</v>
      </c>
      <c r="K3936" s="72">
        <v>5</v>
      </c>
      <c r="L3936" s="72">
        <v>92</v>
      </c>
    </row>
    <row r="3937" spans="4:12" x14ac:dyDescent="0.25">
      <c r="D3937" s="66" t="s">
        <v>34275</v>
      </c>
      <c r="E3937" s="66" t="s">
        <v>8581</v>
      </c>
      <c r="F3937" s="72">
        <v>1</v>
      </c>
      <c r="G3937" s="72">
        <v>3</v>
      </c>
      <c r="H3937" s="72">
        <v>2</v>
      </c>
      <c r="I3937" s="72">
        <v>7</v>
      </c>
      <c r="J3937" s="72">
        <v>1</v>
      </c>
      <c r="K3937" s="72">
        <v>5</v>
      </c>
      <c r="L3937" s="72">
        <v>93</v>
      </c>
    </row>
    <row r="3938" spans="4:12" x14ac:dyDescent="0.25">
      <c r="D3938" s="66" t="s">
        <v>34276</v>
      </c>
      <c r="E3938" s="66" t="s">
        <v>8582</v>
      </c>
      <c r="F3938" s="72">
        <v>1</v>
      </c>
      <c r="G3938" s="72">
        <v>3</v>
      </c>
      <c r="H3938" s="72">
        <v>2</v>
      </c>
      <c r="I3938" s="72">
        <v>7</v>
      </c>
      <c r="J3938" s="72">
        <v>1</v>
      </c>
      <c r="K3938" s="72">
        <v>5</v>
      </c>
      <c r="L3938" s="72">
        <v>94</v>
      </c>
    </row>
    <row r="3939" spans="4:12" x14ac:dyDescent="0.25">
      <c r="D3939" s="66" t="s">
        <v>34277</v>
      </c>
      <c r="E3939" s="66" t="s">
        <v>8583</v>
      </c>
      <c r="F3939" s="72">
        <v>1</v>
      </c>
      <c r="G3939" s="72">
        <v>3</v>
      </c>
      <c r="H3939" s="72">
        <v>2</v>
      </c>
      <c r="I3939" s="72">
        <v>7</v>
      </c>
      <c r="J3939" s="72">
        <v>1</v>
      </c>
      <c r="K3939" s="72">
        <v>5</v>
      </c>
      <c r="L3939" s="72">
        <v>95</v>
      </c>
    </row>
    <row r="3940" spans="4:12" x14ac:dyDescent="0.25">
      <c r="D3940" s="66" t="s">
        <v>34278</v>
      </c>
      <c r="E3940" s="66" t="s">
        <v>8584</v>
      </c>
      <c r="F3940" s="72">
        <v>1</v>
      </c>
      <c r="G3940" s="72">
        <v>3</v>
      </c>
      <c r="H3940" s="72">
        <v>2</v>
      </c>
      <c r="I3940" s="72">
        <v>7</v>
      </c>
      <c r="J3940" s="72">
        <v>1</v>
      </c>
      <c r="K3940" s="72">
        <v>5</v>
      </c>
      <c r="L3940" s="72">
        <v>96</v>
      </c>
    </row>
    <row r="3941" spans="4:12" x14ac:dyDescent="0.25">
      <c r="D3941" s="66" t="s">
        <v>34279</v>
      </c>
      <c r="E3941" s="66" t="s">
        <v>8585</v>
      </c>
      <c r="F3941" s="72">
        <v>1</v>
      </c>
      <c r="G3941" s="72">
        <v>3</v>
      </c>
      <c r="H3941" s="72">
        <v>2</v>
      </c>
      <c r="I3941" s="72">
        <v>7</v>
      </c>
      <c r="J3941" s="72">
        <v>1</v>
      </c>
      <c r="K3941" s="72">
        <v>5</v>
      </c>
      <c r="L3941" s="72">
        <v>97</v>
      </c>
    </row>
    <row r="3942" spans="4:12" x14ac:dyDescent="0.25">
      <c r="D3942" s="66" t="s">
        <v>34280</v>
      </c>
      <c r="E3942" s="66" t="s">
        <v>8586</v>
      </c>
      <c r="F3942" s="72">
        <v>1</v>
      </c>
      <c r="G3942" s="72">
        <v>3</v>
      </c>
      <c r="H3942" s="72">
        <v>2</v>
      </c>
      <c r="I3942" s="72">
        <v>7</v>
      </c>
      <c r="J3942" s="72">
        <v>1</v>
      </c>
      <c r="K3942" s="72">
        <v>5</v>
      </c>
      <c r="L3942" s="72">
        <v>98</v>
      </c>
    </row>
    <row r="3943" spans="4:12" x14ac:dyDescent="0.25">
      <c r="D3943" s="66" t="s">
        <v>34281</v>
      </c>
      <c r="E3943" s="66" t="s">
        <v>8587</v>
      </c>
      <c r="F3943" s="72">
        <v>1</v>
      </c>
      <c r="G3943" s="72">
        <v>3</v>
      </c>
      <c r="H3943" s="72">
        <v>2</v>
      </c>
      <c r="I3943" s="72">
        <v>7</v>
      </c>
      <c r="J3943" s="72">
        <v>1</v>
      </c>
      <c r="K3943" s="72">
        <v>5</v>
      </c>
      <c r="L3943" s="72">
        <v>99</v>
      </c>
    </row>
    <row r="3944" spans="4:12" x14ac:dyDescent="0.25">
      <c r="D3944" s="66" t="s">
        <v>34282</v>
      </c>
      <c r="E3944" s="66" t="s">
        <v>8588</v>
      </c>
      <c r="F3944" s="72">
        <v>1</v>
      </c>
      <c r="G3944" s="72">
        <v>3</v>
      </c>
      <c r="H3944" s="72">
        <v>2</v>
      </c>
      <c r="I3944" s="72">
        <v>7</v>
      </c>
      <c r="J3944" s="72">
        <v>1</v>
      </c>
      <c r="K3944" s="72">
        <v>5</v>
      </c>
      <c r="L3944" s="72">
        <v>100</v>
      </c>
    </row>
    <row r="3945" spans="4:12" x14ac:dyDescent="0.25">
      <c r="D3945" s="66" t="s">
        <v>34283</v>
      </c>
      <c r="E3945" s="66" t="s">
        <v>8589</v>
      </c>
      <c r="F3945" s="72">
        <v>1</v>
      </c>
      <c r="G3945" s="72">
        <v>3</v>
      </c>
      <c r="H3945" s="72">
        <v>2</v>
      </c>
      <c r="I3945" s="72">
        <v>7</v>
      </c>
      <c r="J3945" s="72">
        <v>1</v>
      </c>
      <c r="K3945" s="72">
        <v>5</v>
      </c>
      <c r="L3945" s="72">
        <v>101</v>
      </c>
    </row>
    <row r="3946" spans="4:12" x14ac:dyDescent="0.25">
      <c r="D3946" s="66" t="s">
        <v>34284</v>
      </c>
      <c r="E3946" s="66" t="s">
        <v>8590</v>
      </c>
      <c r="F3946" s="72">
        <v>1</v>
      </c>
      <c r="G3946" s="72">
        <v>3</v>
      </c>
      <c r="H3946" s="72">
        <v>2</v>
      </c>
      <c r="I3946" s="72">
        <v>7</v>
      </c>
      <c r="J3946" s="72">
        <v>1</v>
      </c>
      <c r="K3946" s="72">
        <v>5</v>
      </c>
      <c r="L3946" s="72">
        <v>102</v>
      </c>
    </row>
    <row r="3947" spans="4:12" x14ac:dyDescent="0.25">
      <c r="D3947" s="66" t="s">
        <v>34285</v>
      </c>
      <c r="E3947" s="66" t="s">
        <v>8591</v>
      </c>
      <c r="F3947" s="72">
        <v>1</v>
      </c>
      <c r="G3947" s="72">
        <v>3</v>
      </c>
      <c r="H3947" s="72">
        <v>2</v>
      </c>
      <c r="I3947" s="72">
        <v>7</v>
      </c>
      <c r="J3947" s="72">
        <v>1</v>
      </c>
      <c r="K3947" s="72">
        <v>5</v>
      </c>
      <c r="L3947" s="72">
        <v>103</v>
      </c>
    </row>
    <row r="3948" spans="4:12" x14ac:dyDescent="0.25">
      <c r="D3948" s="66" t="s">
        <v>34286</v>
      </c>
      <c r="E3948" s="66" t="s">
        <v>8592</v>
      </c>
      <c r="F3948" s="72">
        <v>1</v>
      </c>
      <c r="G3948" s="72">
        <v>3</v>
      </c>
      <c r="H3948" s="72">
        <v>2</v>
      </c>
      <c r="I3948" s="72">
        <v>7</v>
      </c>
      <c r="J3948" s="72">
        <v>1</v>
      </c>
      <c r="K3948" s="72">
        <v>5</v>
      </c>
      <c r="L3948" s="72">
        <v>104</v>
      </c>
    </row>
    <row r="3949" spans="4:12" x14ac:dyDescent="0.25">
      <c r="D3949" s="66" t="s">
        <v>34287</v>
      </c>
      <c r="E3949" s="66" t="s">
        <v>8593</v>
      </c>
      <c r="F3949" s="72">
        <v>1</v>
      </c>
      <c r="G3949" s="72">
        <v>3</v>
      </c>
      <c r="H3949" s="72">
        <v>2</v>
      </c>
      <c r="I3949" s="72">
        <v>7</v>
      </c>
      <c r="J3949" s="72">
        <v>1</v>
      </c>
      <c r="K3949" s="72">
        <v>5</v>
      </c>
      <c r="L3949" s="72">
        <v>105</v>
      </c>
    </row>
    <row r="3950" spans="4:12" x14ac:dyDescent="0.25">
      <c r="D3950" s="66" t="s">
        <v>34288</v>
      </c>
      <c r="E3950" s="66" t="s">
        <v>8594</v>
      </c>
      <c r="F3950" s="72">
        <v>1</v>
      </c>
      <c r="G3950" s="72">
        <v>3</v>
      </c>
      <c r="H3950" s="72">
        <v>2</v>
      </c>
      <c r="I3950" s="72">
        <v>7</v>
      </c>
      <c r="J3950" s="72">
        <v>1</v>
      </c>
      <c r="K3950" s="72">
        <v>5</v>
      </c>
      <c r="L3950" s="72">
        <v>106</v>
      </c>
    </row>
    <row r="3951" spans="4:12" x14ac:dyDescent="0.25">
      <c r="D3951" s="66" t="s">
        <v>34289</v>
      </c>
      <c r="E3951" s="66" t="s">
        <v>8595</v>
      </c>
      <c r="F3951" s="72">
        <v>1</v>
      </c>
      <c r="G3951" s="72">
        <v>3</v>
      </c>
      <c r="H3951" s="72">
        <v>2</v>
      </c>
      <c r="I3951" s="72">
        <v>7</v>
      </c>
      <c r="J3951" s="72">
        <v>1</v>
      </c>
      <c r="K3951" s="72">
        <v>5</v>
      </c>
      <c r="L3951" s="72">
        <v>107</v>
      </c>
    </row>
    <row r="3952" spans="4:12" x14ac:dyDescent="0.25">
      <c r="D3952" s="66" t="s">
        <v>34290</v>
      </c>
      <c r="E3952" s="66" t="s">
        <v>8596</v>
      </c>
      <c r="F3952" s="72">
        <v>1</v>
      </c>
      <c r="G3952" s="72">
        <v>3</v>
      </c>
      <c r="H3952" s="72">
        <v>2</v>
      </c>
      <c r="I3952" s="72">
        <v>7</v>
      </c>
      <c r="J3952" s="72">
        <v>1</v>
      </c>
      <c r="K3952" s="72">
        <v>5</v>
      </c>
      <c r="L3952" s="72">
        <v>108</v>
      </c>
    </row>
    <row r="3953" spans="4:12" x14ac:dyDescent="0.25">
      <c r="D3953" s="66" t="s">
        <v>34291</v>
      </c>
      <c r="E3953" s="66" t="s">
        <v>8597</v>
      </c>
      <c r="F3953" s="72">
        <v>1</v>
      </c>
      <c r="G3953" s="72">
        <v>3</v>
      </c>
      <c r="H3953" s="72">
        <v>2</v>
      </c>
      <c r="I3953" s="72">
        <v>7</v>
      </c>
      <c r="J3953" s="72">
        <v>1</v>
      </c>
      <c r="K3953" s="72">
        <v>5</v>
      </c>
      <c r="L3953" s="72">
        <v>109</v>
      </c>
    </row>
    <row r="3954" spans="4:12" x14ac:dyDescent="0.25">
      <c r="D3954" s="66" t="s">
        <v>34292</v>
      </c>
      <c r="E3954" s="66" t="s">
        <v>8598</v>
      </c>
      <c r="F3954" s="72">
        <v>1</v>
      </c>
      <c r="G3954" s="72">
        <v>3</v>
      </c>
      <c r="H3954" s="72">
        <v>2</v>
      </c>
      <c r="I3954" s="72">
        <v>7</v>
      </c>
      <c r="J3954" s="72">
        <v>1</v>
      </c>
      <c r="K3954" s="72">
        <v>5</v>
      </c>
      <c r="L3954" s="72">
        <v>110</v>
      </c>
    </row>
    <row r="3955" spans="4:12" x14ac:dyDescent="0.25">
      <c r="D3955" s="66" t="s">
        <v>34293</v>
      </c>
      <c r="E3955" s="66" t="s">
        <v>8599</v>
      </c>
      <c r="F3955" s="72">
        <v>1</v>
      </c>
      <c r="G3955" s="72">
        <v>3</v>
      </c>
      <c r="H3955" s="72">
        <v>2</v>
      </c>
      <c r="I3955" s="72">
        <v>7</v>
      </c>
      <c r="J3955" s="72">
        <v>1</v>
      </c>
      <c r="K3955" s="72">
        <v>5</v>
      </c>
      <c r="L3955" s="72">
        <v>111</v>
      </c>
    </row>
    <row r="3956" spans="4:12" x14ac:dyDescent="0.25">
      <c r="D3956" s="66" t="s">
        <v>34294</v>
      </c>
      <c r="E3956" s="66" t="s">
        <v>8600</v>
      </c>
      <c r="F3956" s="72">
        <v>1</v>
      </c>
      <c r="G3956" s="72">
        <v>3</v>
      </c>
      <c r="H3956" s="72">
        <v>2</v>
      </c>
      <c r="I3956" s="72">
        <v>7</v>
      </c>
      <c r="J3956" s="72">
        <v>1</v>
      </c>
      <c r="K3956" s="72">
        <v>5</v>
      </c>
      <c r="L3956" s="72">
        <v>112</v>
      </c>
    </row>
    <row r="3957" spans="4:12" x14ac:dyDescent="0.25">
      <c r="D3957" s="66" t="s">
        <v>34295</v>
      </c>
      <c r="E3957" s="66" t="s">
        <v>8601</v>
      </c>
      <c r="F3957" s="72">
        <v>1</v>
      </c>
      <c r="G3957" s="72">
        <v>3</v>
      </c>
      <c r="H3957" s="72">
        <v>2</v>
      </c>
      <c r="I3957" s="72">
        <v>7</v>
      </c>
      <c r="J3957" s="72">
        <v>1</v>
      </c>
      <c r="K3957" s="72">
        <v>5</v>
      </c>
      <c r="L3957" s="72">
        <v>113</v>
      </c>
    </row>
    <row r="3958" spans="4:12" x14ac:dyDescent="0.25">
      <c r="D3958" s="66" t="s">
        <v>34296</v>
      </c>
      <c r="E3958" s="66" t="s">
        <v>8602</v>
      </c>
      <c r="F3958" s="72">
        <v>1</v>
      </c>
      <c r="G3958" s="72">
        <v>3</v>
      </c>
      <c r="H3958" s="72">
        <v>2</v>
      </c>
      <c r="I3958" s="72">
        <v>7</v>
      </c>
      <c r="J3958" s="72">
        <v>1</v>
      </c>
      <c r="K3958" s="72">
        <v>5</v>
      </c>
      <c r="L3958" s="72">
        <v>114</v>
      </c>
    </row>
    <row r="3959" spans="4:12" x14ac:dyDescent="0.25">
      <c r="D3959" s="66" t="s">
        <v>34297</v>
      </c>
      <c r="E3959" s="66" t="s">
        <v>8603</v>
      </c>
      <c r="F3959" s="72">
        <v>1</v>
      </c>
      <c r="G3959" s="72">
        <v>3</v>
      </c>
      <c r="H3959" s="72">
        <v>2</v>
      </c>
      <c r="I3959" s="72">
        <v>7</v>
      </c>
      <c r="J3959" s="72">
        <v>1</v>
      </c>
      <c r="K3959" s="72">
        <v>5</v>
      </c>
      <c r="L3959" s="72">
        <v>115</v>
      </c>
    </row>
    <row r="3960" spans="4:12" x14ac:dyDescent="0.25">
      <c r="D3960" s="66" t="s">
        <v>34298</v>
      </c>
      <c r="E3960" s="66" t="s">
        <v>8604</v>
      </c>
      <c r="F3960" s="72">
        <v>1</v>
      </c>
      <c r="G3960" s="72">
        <v>3</v>
      </c>
      <c r="H3960" s="72">
        <v>2</v>
      </c>
      <c r="I3960" s="72">
        <v>7</v>
      </c>
      <c r="J3960" s="72">
        <v>1</v>
      </c>
      <c r="K3960" s="72">
        <v>5</v>
      </c>
      <c r="L3960" s="72">
        <v>116</v>
      </c>
    </row>
    <row r="3961" spans="4:12" x14ac:dyDescent="0.25">
      <c r="D3961" s="66" t="s">
        <v>34299</v>
      </c>
      <c r="E3961" s="66" t="s">
        <v>8605</v>
      </c>
      <c r="F3961" s="72">
        <v>1</v>
      </c>
      <c r="G3961" s="72">
        <v>3</v>
      </c>
      <c r="H3961" s="72">
        <v>2</v>
      </c>
      <c r="I3961" s="72">
        <v>7</v>
      </c>
      <c r="J3961" s="72">
        <v>1</v>
      </c>
      <c r="K3961" s="72">
        <v>5</v>
      </c>
      <c r="L3961" s="72">
        <v>117</v>
      </c>
    </row>
    <row r="3962" spans="4:12" x14ac:dyDescent="0.25">
      <c r="D3962" s="66" t="s">
        <v>34300</v>
      </c>
      <c r="E3962" s="66" t="s">
        <v>8606</v>
      </c>
      <c r="F3962" s="72">
        <v>1</v>
      </c>
      <c r="G3962" s="72">
        <v>3</v>
      </c>
      <c r="H3962" s="72">
        <v>2</v>
      </c>
      <c r="I3962" s="72">
        <v>7</v>
      </c>
      <c r="J3962" s="72">
        <v>1</v>
      </c>
      <c r="K3962" s="72">
        <v>5</v>
      </c>
      <c r="L3962" s="72">
        <v>118</v>
      </c>
    </row>
    <row r="3963" spans="4:12" x14ac:dyDescent="0.25">
      <c r="D3963" s="66" t="s">
        <v>34301</v>
      </c>
      <c r="E3963" s="66" t="s">
        <v>8607</v>
      </c>
      <c r="F3963" s="72">
        <v>1</v>
      </c>
      <c r="G3963" s="72">
        <v>3</v>
      </c>
      <c r="H3963" s="72">
        <v>2</v>
      </c>
      <c r="I3963" s="72">
        <v>7</v>
      </c>
      <c r="J3963" s="72">
        <v>1</v>
      </c>
      <c r="K3963" s="72">
        <v>5</v>
      </c>
      <c r="L3963" s="72">
        <v>119</v>
      </c>
    </row>
    <row r="3964" spans="4:12" x14ac:dyDescent="0.25">
      <c r="D3964" s="66" t="s">
        <v>34302</v>
      </c>
      <c r="E3964" s="66" t="s">
        <v>8608</v>
      </c>
      <c r="F3964" s="72">
        <v>1</v>
      </c>
      <c r="G3964" s="72">
        <v>3</v>
      </c>
      <c r="H3964" s="72">
        <v>2</v>
      </c>
      <c r="I3964" s="72">
        <v>7</v>
      </c>
      <c r="J3964" s="72">
        <v>1</v>
      </c>
      <c r="K3964" s="72">
        <v>5</v>
      </c>
      <c r="L3964" s="72">
        <v>120</v>
      </c>
    </row>
    <row r="3965" spans="4:12" x14ac:dyDescent="0.25">
      <c r="D3965" s="66" t="s">
        <v>34303</v>
      </c>
      <c r="E3965" s="66" t="s">
        <v>8609</v>
      </c>
      <c r="F3965" s="72">
        <v>1</v>
      </c>
      <c r="G3965" s="72">
        <v>3</v>
      </c>
      <c r="H3965" s="72">
        <v>2</v>
      </c>
      <c r="I3965" s="72">
        <v>7</v>
      </c>
      <c r="J3965" s="72">
        <v>1</v>
      </c>
      <c r="K3965" s="72">
        <v>5</v>
      </c>
      <c r="L3965" s="72">
        <v>121</v>
      </c>
    </row>
    <row r="3966" spans="4:12" x14ac:dyDescent="0.25">
      <c r="D3966" s="66" t="s">
        <v>34304</v>
      </c>
      <c r="E3966" s="66" t="s">
        <v>8610</v>
      </c>
      <c r="F3966" s="72">
        <v>1</v>
      </c>
      <c r="G3966" s="72">
        <v>3</v>
      </c>
      <c r="H3966" s="72">
        <v>2</v>
      </c>
      <c r="I3966" s="72">
        <v>7</v>
      </c>
      <c r="J3966" s="72">
        <v>1</v>
      </c>
      <c r="K3966" s="72">
        <v>5</v>
      </c>
      <c r="L3966" s="72">
        <v>122</v>
      </c>
    </row>
    <row r="3967" spans="4:12" x14ac:dyDescent="0.25">
      <c r="D3967" s="66" t="s">
        <v>34305</v>
      </c>
      <c r="E3967" s="66" t="s">
        <v>8611</v>
      </c>
      <c r="F3967" s="72">
        <v>1</v>
      </c>
      <c r="G3967" s="72">
        <v>3</v>
      </c>
      <c r="H3967" s="72">
        <v>2</v>
      </c>
      <c r="I3967" s="72">
        <v>7</v>
      </c>
      <c r="J3967" s="72">
        <v>1</v>
      </c>
      <c r="K3967" s="72">
        <v>5</v>
      </c>
      <c r="L3967" s="72">
        <v>123</v>
      </c>
    </row>
    <row r="3968" spans="4:12" x14ac:dyDescent="0.25">
      <c r="D3968" s="66" t="s">
        <v>34306</v>
      </c>
      <c r="E3968" s="66" t="s">
        <v>8612</v>
      </c>
      <c r="F3968" s="72">
        <v>1</v>
      </c>
      <c r="G3968" s="72">
        <v>3</v>
      </c>
      <c r="H3968" s="72">
        <v>2</v>
      </c>
      <c r="I3968" s="72">
        <v>7</v>
      </c>
      <c r="J3968" s="72">
        <v>1</v>
      </c>
      <c r="K3968" s="72">
        <v>5</v>
      </c>
      <c r="L3968" s="72">
        <v>124</v>
      </c>
    </row>
    <row r="3969" spans="4:12" x14ac:dyDescent="0.25">
      <c r="D3969" s="66" t="s">
        <v>34307</v>
      </c>
      <c r="E3969" s="66" t="s">
        <v>8613</v>
      </c>
      <c r="F3969" s="72">
        <v>1</v>
      </c>
      <c r="G3969" s="72">
        <v>3</v>
      </c>
      <c r="H3969" s="72">
        <v>2</v>
      </c>
      <c r="I3969" s="72">
        <v>7</v>
      </c>
      <c r="J3969" s="72">
        <v>1</v>
      </c>
      <c r="K3969" s="72">
        <v>5</v>
      </c>
      <c r="L3969" s="72">
        <v>125</v>
      </c>
    </row>
    <row r="3970" spans="4:12" x14ac:dyDescent="0.25">
      <c r="D3970" s="66" t="s">
        <v>34308</v>
      </c>
      <c r="E3970" s="66" t="s">
        <v>8614</v>
      </c>
      <c r="F3970" s="72">
        <v>1</v>
      </c>
      <c r="G3970" s="72">
        <v>3</v>
      </c>
      <c r="H3970" s="72">
        <v>2</v>
      </c>
      <c r="I3970" s="72">
        <v>7</v>
      </c>
      <c r="J3970" s="72">
        <v>1</v>
      </c>
      <c r="K3970" s="72">
        <v>5</v>
      </c>
      <c r="L3970" s="72">
        <v>126</v>
      </c>
    </row>
    <row r="3971" spans="4:12" x14ac:dyDescent="0.25">
      <c r="D3971" s="66" t="s">
        <v>34309</v>
      </c>
      <c r="E3971" s="66" t="s">
        <v>8615</v>
      </c>
      <c r="F3971" s="72">
        <v>1</v>
      </c>
      <c r="G3971" s="72">
        <v>3</v>
      </c>
      <c r="H3971" s="72">
        <v>2</v>
      </c>
      <c r="I3971" s="72">
        <v>7</v>
      </c>
      <c r="J3971" s="72">
        <v>1</v>
      </c>
      <c r="K3971" s="72">
        <v>5</v>
      </c>
      <c r="L3971" s="72">
        <v>127</v>
      </c>
    </row>
    <row r="3972" spans="4:12" x14ac:dyDescent="0.25">
      <c r="D3972" s="66" t="s">
        <v>34310</v>
      </c>
      <c r="E3972" s="66" t="s">
        <v>8616</v>
      </c>
      <c r="F3972" s="72">
        <v>1</v>
      </c>
      <c r="G3972" s="72">
        <v>3</v>
      </c>
      <c r="H3972" s="72">
        <v>2</v>
      </c>
      <c r="I3972" s="72">
        <v>7</v>
      </c>
      <c r="J3972" s="72">
        <v>1</v>
      </c>
      <c r="K3972" s="72">
        <v>5</v>
      </c>
      <c r="L3972" s="72">
        <v>128</v>
      </c>
    </row>
    <row r="3973" spans="4:12" x14ac:dyDescent="0.25">
      <c r="D3973" s="66" t="s">
        <v>34311</v>
      </c>
      <c r="E3973" s="66" t="s">
        <v>8617</v>
      </c>
      <c r="F3973" s="72">
        <v>1</v>
      </c>
      <c r="G3973" s="72">
        <v>3</v>
      </c>
      <c r="H3973" s="72">
        <v>2</v>
      </c>
      <c r="I3973" s="72">
        <v>7</v>
      </c>
      <c r="J3973" s="72">
        <v>1</v>
      </c>
      <c r="K3973" s="72">
        <v>5</v>
      </c>
      <c r="L3973" s="72">
        <v>129</v>
      </c>
    </row>
    <row r="3974" spans="4:12" x14ac:dyDescent="0.25">
      <c r="D3974" s="66" t="s">
        <v>34312</v>
      </c>
      <c r="E3974" s="66" t="s">
        <v>8618</v>
      </c>
      <c r="F3974" s="72">
        <v>1</v>
      </c>
      <c r="G3974" s="72">
        <v>3</v>
      </c>
      <c r="H3974" s="72">
        <v>2</v>
      </c>
      <c r="I3974" s="72">
        <v>7</v>
      </c>
      <c r="J3974" s="72">
        <v>1</v>
      </c>
      <c r="K3974" s="72">
        <v>5</v>
      </c>
      <c r="L3974" s="72">
        <v>130</v>
      </c>
    </row>
    <row r="3975" spans="4:12" x14ac:dyDescent="0.25">
      <c r="D3975" s="66" t="s">
        <v>34313</v>
      </c>
      <c r="E3975" s="66" t="s">
        <v>8619</v>
      </c>
      <c r="F3975" s="72">
        <v>1</v>
      </c>
      <c r="G3975" s="72">
        <v>3</v>
      </c>
      <c r="H3975" s="72">
        <v>2</v>
      </c>
      <c r="I3975" s="72">
        <v>7</v>
      </c>
      <c r="J3975" s="72">
        <v>1</v>
      </c>
      <c r="K3975" s="72">
        <v>5</v>
      </c>
      <c r="L3975" s="72">
        <v>131</v>
      </c>
    </row>
    <row r="3976" spans="4:12" x14ac:dyDescent="0.25">
      <c r="D3976" s="66" t="s">
        <v>34314</v>
      </c>
      <c r="E3976" s="66" t="s">
        <v>8620</v>
      </c>
      <c r="F3976" s="72">
        <v>1</v>
      </c>
      <c r="G3976" s="72">
        <v>3</v>
      </c>
      <c r="H3976" s="72">
        <v>2</v>
      </c>
      <c r="I3976" s="72">
        <v>7</v>
      </c>
      <c r="J3976" s="72">
        <v>1</v>
      </c>
      <c r="K3976" s="72">
        <v>5</v>
      </c>
      <c r="L3976" s="72">
        <v>132</v>
      </c>
    </row>
    <row r="3977" spans="4:12" x14ac:dyDescent="0.25">
      <c r="D3977" s="66" t="s">
        <v>34315</v>
      </c>
      <c r="E3977" s="66" t="s">
        <v>8621</v>
      </c>
      <c r="F3977" s="72">
        <v>1</v>
      </c>
      <c r="G3977" s="72">
        <v>3</v>
      </c>
      <c r="H3977" s="72">
        <v>2</v>
      </c>
      <c r="I3977" s="72">
        <v>7</v>
      </c>
      <c r="J3977" s="72">
        <v>1</v>
      </c>
      <c r="K3977" s="72">
        <v>5</v>
      </c>
      <c r="L3977" s="72">
        <v>133</v>
      </c>
    </row>
    <row r="3978" spans="4:12" x14ac:dyDescent="0.25">
      <c r="D3978" s="66" t="s">
        <v>34316</v>
      </c>
      <c r="E3978" s="66" t="s">
        <v>8622</v>
      </c>
      <c r="F3978" s="72">
        <v>1</v>
      </c>
      <c r="G3978" s="72">
        <v>3</v>
      </c>
      <c r="H3978" s="72">
        <v>2</v>
      </c>
      <c r="I3978" s="72">
        <v>7</v>
      </c>
      <c r="J3978" s="72">
        <v>1</v>
      </c>
      <c r="K3978" s="72">
        <v>5</v>
      </c>
      <c r="L3978" s="72">
        <v>134</v>
      </c>
    </row>
    <row r="3979" spans="4:12" x14ac:dyDescent="0.25">
      <c r="D3979" s="66" t="s">
        <v>34317</v>
      </c>
      <c r="E3979" s="66" t="s">
        <v>8623</v>
      </c>
      <c r="F3979" s="72">
        <v>1</v>
      </c>
      <c r="G3979" s="72">
        <v>3</v>
      </c>
      <c r="H3979" s="72">
        <v>2</v>
      </c>
      <c r="I3979" s="72">
        <v>7</v>
      </c>
      <c r="J3979" s="72">
        <v>1</v>
      </c>
      <c r="K3979" s="72">
        <v>6</v>
      </c>
      <c r="L3979" s="72">
        <v>1</v>
      </c>
    </row>
    <row r="3980" spans="4:12" x14ac:dyDescent="0.25">
      <c r="D3980" s="66" t="s">
        <v>34318</v>
      </c>
      <c r="E3980" s="66" t="s">
        <v>8624</v>
      </c>
      <c r="F3980" s="72">
        <v>1</v>
      </c>
      <c r="G3980" s="72">
        <v>3</v>
      </c>
      <c r="H3980" s="72">
        <v>2</v>
      </c>
      <c r="I3980" s="72">
        <v>7</v>
      </c>
      <c r="J3980" s="72">
        <v>1</v>
      </c>
      <c r="K3980" s="72">
        <v>6</v>
      </c>
      <c r="L3980" s="72">
        <v>2</v>
      </c>
    </row>
    <row r="3981" spans="4:12" x14ac:dyDescent="0.25">
      <c r="D3981" s="66" t="s">
        <v>34319</v>
      </c>
      <c r="E3981" s="66" t="s">
        <v>8625</v>
      </c>
      <c r="F3981" s="72">
        <v>1</v>
      </c>
      <c r="G3981" s="72">
        <v>3</v>
      </c>
      <c r="H3981" s="72">
        <v>2</v>
      </c>
      <c r="I3981" s="72">
        <v>7</v>
      </c>
      <c r="J3981" s="72">
        <v>1</v>
      </c>
      <c r="K3981" s="72">
        <v>6</v>
      </c>
      <c r="L3981" s="72">
        <v>3</v>
      </c>
    </row>
    <row r="3982" spans="4:12" x14ac:dyDescent="0.25">
      <c r="D3982" s="66" t="s">
        <v>34320</v>
      </c>
      <c r="E3982" s="66" t="s">
        <v>8626</v>
      </c>
      <c r="F3982" s="72">
        <v>1</v>
      </c>
      <c r="G3982" s="72">
        <v>3</v>
      </c>
      <c r="H3982" s="72">
        <v>2</v>
      </c>
      <c r="I3982" s="72">
        <v>7</v>
      </c>
      <c r="J3982" s="72">
        <v>1</v>
      </c>
      <c r="K3982" s="72">
        <v>6</v>
      </c>
      <c r="L3982" s="72">
        <v>4</v>
      </c>
    </row>
    <row r="3983" spans="4:12" x14ac:dyDescent="0.25">
      <c r="D3983" s="66" t="s">
        <v>34321</v>
      </c>
      <c r="E3983" s="66" t="s">
        <v>8627</v>
      </c>
      <c r="F3983" s="72">
        <v>1</v>
      </c>
      <c r="G3983" s="72">
        <v>3</v>
      </c>
      <c r="H3983" s="72">
        <v>2</v>
      </c>
      <c r="I3983" s="72">
        <v>7</v>
      </c>
      <c r="J3983" s="72">
        <v>1</v>
      </c>
      <c r="K3983" s="72">
        <v>6</v>
      </c>
      <c r="L3983" s="72">
        <v>5</v>
      </c>
    </row>
    <row r="3984" spans="4:12" x14ac:dyDescent="0.25">
      <c r="D3984" s="66" t="s">
        <v>34322</v>
      </c>
      <c r="E3984" s="66" t="s">
        <v>8628</v>
      </c>
      <c r="F3984" s="72">
        <v>1</v>
      </c>
      <c r="G3984" s="72">
        <v>3</v>
      </c>
      <c r="H3984" s="72">
        <v>2</v>
      </c>
      <c r="I3984" s="72">
        <v>7</v>
      </c>
      <c r="J3984" s="72">
        <v>1</v>
      </c>
      <c r="K3984" s="72">
        <v>6</v>
      </c>
      <c r="L3984" s="72">
        <v>6</v>
      </c>
    </row>
    <row r="3985" spans="4:12" x14ac:dyDescent="0.25">
      <c r="D3985" s="66" t="s">
        <v>34323</v>
      </c>
      <c r="E3985" s="66" t="s">
        <v>8629</v>
      </c>
      <c r="F3985" s="72">
        <v>1</v>
      </c>
      <c r="G3985" s="72">
        <v>3</v>
      </c>
      <c r="H3985" s="72">
        <v>2</v>
      </c>
      <c r="I3985" s="72">
        <v>7</v>
      </c>
      <c r="J3985" s="72">
        <v>1</v>
      </c>
      <c r="K3985" s="72">
        <v>6</v>
      </c>
      <c r="L3985" s="72">
        <v>7</v>
      </c>
    </row>
    <row r="3986" spans="4:12" x14ac:dyDescent="0.25">
      <c r="D3986" s="66" t="s">
        <v>34324</v>
      </c>
      <c r="E3986" s="66" t="s">
        <v>8630</v>
      </c>
      <c r="F3986" s="72">
        <v>1</v>
      </c>
      <c r="G3986" s="72">
        <v>3</v>
      </c>
      <c r="H3986" s="72">
        <v>2</v>
      </c>
      <c r="I3986" s="72">
        <v>7</v>
      </c>
      <c r="J3986" s="72">
        <v>1</v>
      </c>
      <c r="K3986" s="72">
        <v>6</v>
      </c>
      <c r="L3986" s="72">
        <v>8</v>
      </c>
    </row>
    <row r="3987" spans="4:12" x14ac:dyDescent="0.25">
      <c r="D3987" s="66" t="s">
        <v>34325</v>
      </c>
      <c r="E3987" s="66" t="s">
        <v>8631</v>
      </c>
      <c r="F3987" s="72">
        <v>1</v>
      </c>
      <c r="G3987" s="72">
        <v>3</v>
      </c>
      <c r="H3987" s="72">
        <v>2</v>
      </c>
      <c r="I3987" s="72">
        <v>7</v>
      </c>
      <c r="J3987" s="72">
        <v>1</v>
      </c>
      <c r="K3987" s="72">
        <v>6</v>
      </c>
      <c r="L3987" s="72">
        <v>9</v>
      </c>
    </row>
    <row r="3988" spans="4:12" x14ac:dyDescent="0.25">
      <c r="D3988" s="66" t="s">
        <v>34326</v>
      </c>
      <c r="E3988" s="66" t="s">
        <v>8632</v>
      </c>
      <c r="F3988" s="72">
        <v>1</v>
      </c>
      <c r="G3988" s="72">
        <v>3</v>
      </c>
      <c r="H3988" s="72">
        <v>2</v>
      </c>
      <c r="I3988" s="72">
        <v>7</v>
      </c>
      <c r="J3988" s="72">
        <v>1</v>
      </c>
      <c r="K3988" s="72">
        <v>6</v>
      </c>
      <c r="L3988" s="72">
        <v>10</v>
      </c>
    </row>
    <row r="3989" spans="4:12" x14ac:dyDescent="0.25">
      <c r="D3989" s="66" t="s">
        <v>34327</v>
      </c>
      <c r="E3989" s="66" t="s">
        <v>8633</v>
      </c>
      <c r="F3989" s="72">
        <v>1</v>
      </c>
      <c r="G3989" s="72">
        <v>3</v>
      </c>
      <c r="H3989" s="72">
        <v>2</v>
      </c>
      <c r="I3989" s="72">
        <v>7</v>
      </c>
      <c r="J3989" s="72">
        <v>1</v>
      </c>
      <c r="K3989" s="72">
        <v>6</v>
      </c>
      <c r="L3989" s="72">
        <v>11</v>
      </c>
    </row>
    <row r="3990" spans="4:12" x14ac:dyDescent="0.25">
      <c r="D3990" s="66" t="s">
        <v>34328</v>
      </c>
      <c r="E3990" s="66" t="s">
        <v>8634</v>
      </c>
      <c r="F3990" s="72">
        <v>1</v>
      </c>
      <c r="G3990" s="72">
        <v>3</v>
      </c>
      <c r="H3990" s="72">
        <v>2</v>
      </c>
      <c r="I3990" s="72">
        <v>7</v>
      </c>
      <c r="J3990" s="72">
        <v>1</v>
      </c>
      <c r="K3990" s="72">
        <v>6</v>
      </c>
      <c r="L3990" s="72">
        <v>12</v>
      </c>
    </row>
    <row r="3991" spans="4:12" x14ac:dyDescent="0.25">
      <c r="D3991" s="66" t="s">
        <v>34329</v>
      </c>
      <c r="E3991" s="66" t="s">
        <v>8635</v>
      </c>
      <c r="F3991" s="72">
        <v>1</v>
      </c>
      <c r="G3991" s="72">
        <v>3</v>
      </c>
      <c r="H3991" s="72">
        <v>2</v>
      </c>
      <c r="I3991" s="72">
        <v>7</v>
      </c>
      <c r="J3991" s="72">
        <v>1</v>
      </c>
      <c r="K3991" s="72">
        <v>6</v>
      </c>
      <c r="L3991" s="72">
        <v>13</v>
      </c>
    </row>
    <row r="3992" spans="4:12" x14ac:dyDescent="0.25">
      <c r="D3992" s="66" t="s">
        <v>34330</v>
      </c>
      <c r="E3992" s="66" t="s">
        <v>8636</v>
      </c>
      <c r="F3992" s="72">
        <v>1</v>
      </c>
      <c r="G3992" s="72">
        <v>3</v>
      </c>
      <c r="H3992" s="72">
        <v>2</v>
      </c>
      <c r="I3992" s="72">
        <v>7</v>
      </c>
      <c r="J3992" s="72">
        <v>1</v>
      </c>
      <c r="K3992" s="72">
        <v>6</v>
      </c>
      <c r="L3992" s="72">
        <v>14</v>
      </c>
    </row>
    <row r="3993" spans="4:12" x14ac:dyDescent="0.25">
      <c r="D3993" s="66" t="s">
        <v>34331</v>
      </c>
      <c r="E3993" s="66" t="s">
        <v>1006</v>
      </c>
      <c r="F3993" s="72">
        <v>1</v>
      </c>
      <c r="G3993" s="72">
        <v>3</v>
      </c>
      <c r="H3993" s="72">
        <v>2</v>
      </c>
      <c r="I3993" s="72">
        <v>7</v>
      </c>
      <c r="J3993" s="72">
        <v>1</v>
      </c>
      <c r="K3993" s="72">
        <v>6</v>
      </c>
      <c r="L3993" s="72">
        <v>15</v>
      </c>
    </row>
    <row r="3994" spans="4:12" x14ac:dyDescent="0.25">
      <c r="D3994" s="66" t="s">
        <v>34332</v>
      </c>
      <c r="E3994" s="66" t="s">
        <v>8637</v>
      </c>
      <c r="F3994" s="72">
        <v>1</v>
      </c>
      <c r="G3994" s="72">
        <v>3</v>
      </c>
      <c r="H3994" s="72">
        <v>2</v>
      </c>
      <c r="I3994" s="72">
        <v>7</v>
      </c>
      <c r="J3994" s="72">
        <v>1</v>
      </c>
      <c r="K3994" s="72">
        <v>6</v>
      </c>
      <c r="L3994" s="72">
        <v>16</v>
      </c>
    </row>
    <row r="3995" spans="4:12" x14ac:dyDescent="0.25">
      <c r="D3995" s="66" t="s">
        <v>34333</v>
      </c>
      <c r="E3995" s="66" t="s">
        <v>8638</v>
      </c>
      <c r="F3995" s="72">
        <v>1</v>
      </c>
      <c r="G3995" s="72">
        <v>3</v>
      </c>
      <c r="H3995" s="72">
        <v>2</v>
      </c>
      <c r="I3995" s="72">
        <v>7</v>
      </c>
      <c r="J3995" s="72">
        <v>1</v>
      </c>
      <c r="K3995" s="72">
        <v>6</v>
      </c>
      <c r="L3995" s="72">
        <v>17</v>
      </c>
    </row>
    <row r="3996" spans="4:12" x14ac:dyDescent="0.25">
      <c r="D3996" s="66" t="s">
        <v>34334</v>
      </c>
      <c r="E3996" s="66" t="s">
        <v>8639</v>
      </c>
      <c r="F3996" s="72">
        <v>1</v>
      </c>
      <c r="G3996" s="72">
        <v>3</v>
      </c>
      <c r="H3996" s="72">
        <v>2</v>
      </c>
      <c r="I3996" s="72">
        <v>7</v>
      </c>
      <c r="J3996" s="72">
        <v>1</v>
      </c>
      <c r="K3996" s="72">
        <v>6</v>
      </c>
      <c r="L3996" s="72">
        <v>18</v>
      </c>
    </row>
    <row r="3997" spans="4:12" x14ac:dyDescent="0.25">
      <c r="D3997" s="66" t="s">
        <v>34335</v>
      </c>
      <c r="E3997" s="66" t="s">
        <v>8640</v>
      </c>
      <c r="F3997" s="72">
        <v>1</v>
      </c>
      <c r="G3997" s="72">
        <v>3</v>
      </c>
      <c r="H3997" s="72">
        <v>2</v>
      </c>
      <c r="I3997" s="72">
        <v>7</v>
      </c>
      <c r="J3997" s="72">
        <v>1</v>
      </c>
      <c r="K3997" s="72">
        <v>6</v>
      </c>
      <c r="L3997" s="72">
        <v>19</v>
      </c>
    </row>
    <row r="3998" spans="4:12" x14ac:dyDescent="0.25">
      <c r="D3998" s="66" t="s">
        <v>34336</v>
      </c>
      <c r="E3998" s="66" t="s">
        <v>8641</v>
      </c>
      <c r="F3998" s="72">
        <v>1</v>
      </c>
      <c r="G3998" s="72">
        <v>3</v>
      </c>
      <c r="H3998" s="72">
        <v>2</v>
      </c>
      <c r="I3998" s="72">
        <v>7</v>
      </c>
      <c r="J3998" s="72">
        <v>1</v>
      </c>
      <c r="K3998" s="72">
        <v>6</v>
      </c>
      <c r="L3998" s="72">
        <v>20</v>
      </c>
    </row>
    <row r="3999" spans="4:12" x14ac:dyDescent="0.25">
      <c r="D3999" s="66" t="s">
        <v>34337</v>
      </c>
      <c r="E3999" s="66" t="s">
        <v>8642</v>
      </c>
      <c r="F3999" s="72">
        <v>1</v>
      </c>
      <c r="G3999" s="72">
        <v>3</v>
      </c>
      <c r="H3999" s="72">
        <v>2</v>
      </c>
      <c r="I3999" s="72">
        <v>7</v>
      </c>
      <c r="J3999" s="72">
        <v>1</v>
      </c>
      <c r="K3999" s="72">
        <v>6</v>
      </c>
      <c r="L3999" s="72">
        <v>21</v>
      </c>
    </row>
    <row r="4000" spans="4:12" x14ac:dyDescent="0.25">
      <c r="D4000" s="66" t="s">
        <v>34338</v>
      </c>
      <c r="E4000" s="66" t="s">
        <v>8643</v>
      </c>
      <c r="F4000" s="72">
        <v>1</v>
      </c>
      <c r="G4000" s="72">
        <v>3</v>
      </c>
      <c r="H4000" s="72">
        <v>2</v>
      </c>
      <c r="I4000" s="72">
        <v>7</v>
      </c>
      <c r="J4000" s="72">
        <v>1</v>
      </c>
      <c r="K4000" s="72">
        <v>6</v>
      </c>
      <c r="L4000" s="72">
        <v>22</v>
      </c>
    </row>
    <row r="4001" spans="4:12" x14ac:dyDescent="0.25">
      <c r="D4001" s="66" t="s">
        <v>34339</v>
      </c>
      <c r="E4001" s="66" t="s">
        <v>8644</v>
      </c>
      <c r="F4001" s="72">
        <v>1</v>
      </c>
      <c r="G4001" s="72">
        <v>3</v>
      </c>
      <c r="H4001" s="72">
        <v>2</v>
      </c>
      <c r="I4001" s="72">
        <v>7</v>
      </c>
      <c r="J4001" s="72">
        <v>1</v>
      </c>
      <c r="K4001" s="72">
        <v>6</v>
      </c>
      <c r="L4001" s="72">
        <v>23</v>
      </c>
    </row>
    <row r="4002" spans="4:12" x14ac:dyDescent="0.25">
      <c r="D4002" s="66" t="s">
        <v>34340</v>
      </c>
      <c r="E4002" s="66" t="s">
        <v>8645</v>
      </c>
      <c r="F4002" s="72">
        <v>1</v>
      </c>
      <c r="G4002" s="72">
        <v>3</v>
      </c>
      <c r="H4002" s="72">
        <v>2</v>
      </c>
      <c r="I4002" s="72">
        <v>7</v>
      </c>
      <c r="J4002" s="72">
        <v>1</v>
      </c>
      <c r="K4002" s="72">
        <v>6</v>
      </c>
      <c r="L4002" s="72">
        <v>24</v>
      </c>
    </row>
    <row r="4003" spans="4:12" x14ac:dyDescent="0.25">
      <c r="D4003" s="66" t="s">
        <v>34341</v>
      </c>
      <c r="E4003" s="66" t="s">
        <v>8646</v>
      </c>
      <c r="F4003" s="72">
        <v>1</v>
      </c>
      <c r="G4003" s="72">
        <v>3</v>
      </c>
      <c r="H4003" s="72">
        <v>2</v>
      </c>
      <c r="I4003" s="72">
        <v>7</v>
      </c>
      <c r="J4003" s="72">
        <v>1</v>
      </c>
      <c r="K4003" s="72">
        <v>6</v>
      </c>
      <c r="L4003" s="72">
        <v>25</v>
      </c>
    </row>
    <row r="4004" spans="4:12" x14ac:dyDescent="0.25">
      <c r="D4004" s="66" t="s">
        <v>34342</v>
      </c>
      <c r="E4004" s="66" t="s">
        <v>8647</v>
      </c>
      <c r="F4004" s="72">
        <v>1</v>
      </c>
      <c r="G4004" s="72">
        <v>3</v>
      </c>
      <c r="H4004" s="72">
        <v>2</v>
      </c>
      <c r="I4004" s="72">
        <v>7</v>
      </c>
      <c r="J4004" s="72">
        <v>1</v>
      </c>
      <c r="K4004" s="72">
        <v>6</v>
      </c>
      <c r="L4004" s="72">
        <v>26</v>
      </c>
    </row>
    <row r="4005" spans="4:12" x14ac:dyDescent="0.25">
      <c r="D4005" s="66" t="s">
        <v>34343</v>
      </c>
      <c r="E4005" s="66" t="s">
        <v>8648</v>
      </c>
      <c r="F4005" s="72">
        <v>1</v>
      </c>
      <c r="G4005" s="72">
        <v>3</v>
      </c>
      <c r="H4005" s="72">
        <v>2</v>
      </c>
      <c r="I4005" s="72">
        <v>7</v>
      </c>
      <c r="J4005" s="72">
        <v>1</v>
      </c>
      <c r="K4005" s="72">
        <v>6</v>
      </c>
      <c r="L4005" s="72">
        <v>27</v>
      </c>
    </row>
    <row r="4006" spans="4:12" x14ac:dyDescent="0.25">
      <c r="D4006" s="66" t="s">
        <v>34344</v>
      </c>
      <c r="E4006" s="66" t="s">
        <v>8649</v>
      </c>
      <c r="F4006" s="72">
        <v>1</v>
      </c>
      <c r="G4006" s="72">
        <v>3</v>
      </c>
      <c r="H4006" s="72">
        <v>2</v>
      </c>
      <c r="I4006" s="72">
        <v>7</v>
      </c>
      <c r="J4006" s="72">
        <v>1</v>
      </c>
      <c r="K4006" s="72">
        <v>6</v>
      </c>
      <c r="L4006" s="72">
        <v>28</v>
      </c>
    </row>
    <row r="4007" spans="4:12" x14ac:dyDescent="0.25">
      <c r="D4007" s="66" t="s">
        <v>34345</v>
      </c>
      <c r="E4007" s="66" t="s">
        <v>8650</v>
      </c>
      <c r="F4007" s="72">
        <v>1</v>
      </c>
      <c r="G4007" s="72">
        <v>3</v>
      </c>
      <c r="H4007" s="72">
        <v>2</v>
      </c>
      <c r="I4007" s="72">
        <v>7</v>
      </c>
      <c r="J4007" s="72">
        <v>1</v>
      </c>
      <c r="K4007" s="72">
        <v>6</v>
      </c>
      <c r="L4007" s="72">
        <v>29</v>
      </c>
    </row>
    <row r="4008" spans="4:12" x14ac:dyDescent="0.25">
      <c r="D4008" s="66" t="s">
        <v>34346</v>
      </c>
      <c r="E4008" s="66" t="s">
        <v>8651</v>
      </c>
      <c r="F4008" s="72">
        <v>1</v>
      </c>
      <c r="G4008" s="72">
        <v>3</v>
      </c>
      <c r="H4008" s="72">
        <v>2</v>
      </c>
      <c r="I4008" s="72">
        <v>7</v>
      </c>
      <c r="J4008" s="72">
        <v>1</v>
      </c>
      <c r="K4008" s="72">
        <v>6</v>
      </c>
      <c r="L4008" s="72">
        <v>30</v>
      </c>
    </row>
    <row r="4009" spans="4:12" x14ac:dyDescent="0.25">
      <c r="D4009" s="66" t="s">
        <v>34347</v>
      </c>
      <c r="E4009" s="66" t="s">
        <v>8652</v>
      </c>
      <c r="F4009" s="72">
        <v>1</v>
      </c>
      <c r="G4009" s="72">
        <v>3</v>
      </c>
      <c r="H4009" s="72">
        <v>2</v>
      </c>
      <c r="I4009" s="72">
        <v>7</v>
      </c>
      <c r="J4009" s="72">
        <v>1</v>
      </c>
      <c r="K4009" s="72">
        <v>6</v>
      </c>
      <c r="L4009" s="72">
        <v>31</v>
      </c>
    </row>
    <row r="4010" spans="4:12" x14ac:dyDescent="0.25">
      <c r="D4010" s="66" t="s">
        <v>34348</v>
      </c>
      <c r="E4010" s="66" t="s">
        <v>8653</v>
      </c>
      <c r="F4010" s="72">
        <v>1</v>
      </c>
      <c r="G4010" s="72">
        <v>3</v>
      </c>
      <c r="H4010" s="72">
        <v>2</v>
      </c>
      <c r="I4010" s="72">
        <v>7</v>
      </c>
      <c r="J4010" s="72">
        <v>1</v>
      </c>
      <c r="K4010" s="72">
        <v>6</v>
      </c>
      <c r="L4010" s="72">
        <v>32</v>
      </c>
    </row>
    <row r="4011" spans="4:12" x14ac:dyDescent="0.25">
      <c r="D4011" s="66" t="s">
        <v>34349</v>
      </c>
      <c r="E4011" s="66" t="s">
        <v>8654</v>
      </c>
      <c r="F4011" s="72">
        <v>1</v>
      </c>
      <c r="G4011" s="72">
        <v>3</v>
      </c>
      <c r="H4011" s="72">
        <v>2</v>
      </c>
      <c r="I4011" s="72">
        <v>7</v>
      </c>
      <c r="J4011" s="72">
        <v>1</v>
      </c>
      <c r="K4011" s="72">
        <v>6</v>
      </c>
      <c r="L4011" s="72">
        <v>33</v>
      </c>
    </row>
    <row r="4012" spans="4:12" x14ac:dyDescent="0.25">
      <c r="D4012" s="66" t="s">
        <v>34350</v>
      </c>
      <c r="E4012" s="66" t="s">
        <v>8655</v>
      </c>
      <c r="F4012" s="72">
        <v>1</v>
      </c>
      <c r="G4012" s="72">
        <v>3</v>
      </c>
      <c r="H4012" s="72">
        <v>2</v>
      </c>
      <c r="I4012" s="72">
        <v>7</v>
      </c>
      <c r="J4012" s="72">
        <v>1</v>
      </c>
      <c r="K4012" s="72">
        <v>6</v>
      </c>
      <c r="L4012" s="72">
        <v>34</v>
      </c>
    </row>
    <row r="4013" spans="4:12" x14ac:dyDescent="0.25">
      <c r="D4013" s="66" t="s">
        <v>34351</v>
      </c>
      <c r="E4013" s="66" t="s">
        <v>8656</v>
      </c>
      <c r="F4013" s="72">
        <v>1</v>
      </c>
      <c r="G4013" s="72">
        <v>3</v>
      </c>
      <c r="H4013" s="72">
        <v>2</v>
      </c>
      <c r="I4013" s="72">
        <v>7</v>
      </c>
      <c r="J4013" s="72">
        <v>1</v>
      </c>
      <c r="K4013" s="72">
        <v>6</v>
      </c>
      <c r="L4013" s="72">
        <v>35</v>
      </c>
    </row>
    <row r="4014" spans="4:12" x14ac:dyDescent="0.25">
      <c r="D4014" s="66" t="s">
        <v>34352</v>
      </c>
      <c r="E4014" s="66" t="s">
        <v>8657</v>
      </c>
      <c r="F4014" s="72">
        <v>1</v>
      </c>
      <c r="G4014" s="72">
        <v>3</v>
      </c>
      <c r="H4014" s="72">
        <v>2</v>
      </c>
      <c r="I4014" s="72">
        <v>7</v>
      </c>
      <c r="J4014" s="72">
        <v>1</v>
      </c>
      <c r="K4014" s="72">
        <v>6</v>
      </c>
      <c r="L4014" s="72">
        <v>36</v>
      </c>
    </row>
    <row r="4015" spans="4:12" x14ac:dyDescent="0.25">
      <c r="D4015" s="66" t="s">
        <v>34353</v>
      </c>
      <c r="E4015" s="66" t="s">
        <v>8658</v>
      </c>
      <c r="F4015" s="72">
        <v>1</v>
      </c>
      <c r="G4015" s="72">
        <v>3</v>
      </c>
      <c r="H4015" s="72">
        <v>2</v>
      </c>
      <c r="I4015" s="72">
        <v>7</v>
      </c>
      <c r="J4015" s="72">
        <v>1</v>
      </c>
      <c r="K4015" s="72">
        <v>6</v>
      </c>
      <c r="L4015" s="72">
        <v>37</v>
      </c>
    </row>
    <row r="4016" spans="4:12" x14ac:dyDescent="0.25">
      <c r="D4016" s="66" t="s">
        <v>34354</v>
      </c>
      <c r="E4016" s="66" t="s">
        <v>8659</v>
      </c>
      <c r="F4016" s="72">
        <v>1</v>
      </c>
      <c r="G4016" s="72">
        <v>3</v>
      </c>
      <c r="H4016" s="72">
        <v>2</v>
      </c>
      <c r="I4016" s="72">
        <v>7</v>
      </c>
      <c r="J4016" s="72">
        <v>1</v>
      </c>
      <c r="K4016" s="72">
        <v>6</v>
      </c>
      <c r="L4016" s="72">
        <v>38</v>
      </c>
    </row>
    <row r="4017" spans="4:12" x14ac:dyDescent="0.25">
      <c r="D4017" s="66" t="s">
        <v>34355</v>
      </c>
      <c r="E4017" s="66" t="s">
        <v>8660</v>
      </c>
      <c r="F4017" s="72">
        <v>1</v>
      </c>
      <c r="G4017" s="72">
        <v>3</v>
      </c>
      <c r="H4017" s="72">
        <v>2</v>
      </c>
      <c r="I4017" s="72">
        <v>7</v>
      </c>
      <c r="J4017" s="72">
        <v>1</v>
      </c>
      <c r="K4017" s="72">
        <v>6</v>
      </c>
      <c r="L4017" s="72">
        <v>39</v>
      </c>
    </row>
    <row r="4018" spans="4:12" x14ac:dyDescent="0.25">
      <c r="D4018" s="66" t="s">
        <v>34356</v>
      </c>
      <c r="E4018" s="66" t="s">
        <v>8661</v>
      </c>
      <c r="F4018" s="72">
        <v>1</v>
      </c>
      <c r="G4018" s="72">
        <v>3</v>
      </c>
      <c r="H4018" s="72">
        <v>2</v>
      </c>
      <c r="I4018" s="72">
        <v>7</v>
      </c>
      <c r="J4018" s="72">
        <v>1</v>
      </c>
      <c r="K4018" s="72">
        <v>6</v>
      </c>
      <c r="L4018" s="72">
        <v>40</v>
      </c>
    </row>
    <row r="4019" spans="4:12" x14ac:dyDescent="0.25">
      <c r="D4019" s="66" t="s">
        <v>34357</v>
      </c>
      <c r="E4019" s="66" t="s">
        <v>8662</v>
      </c>
      <c r="F4019" s="72">
        <v>1</v>
      </c>
      <c r="G4019" s="72">
        <v>3</v>
      </c>
      <c r="H4019" s="72">
        <v>2</v>
      </c>
      <c r="I4019" s="72">
        <v>7</v>
      </c>
      <c r="J4019" s="72">
        <v>1</v>
      </c>
      <c r="K4019" s="72">
        <v>6</v>
      </c>
      <c r="L4019" s="72">
        <v>41</v>
      </c>
    </row>
    <row r="4020" spans="4:12" x14ac:dyDescent="0.25">
      <c r="D4020" s="66" t="s">
        <v>34358</v>
      </c>
      <c r="E4020" s="66" t="s">
        <v>8663</v>
      </c>
      <c r="F4020" s="72">
        <v>1</v>
      </c>
      <c r="G4020" s="72">
        <v>3</v>
      </c>
      <c r="H4020" s="72">
        <v>2</v>
      </c>
      <c r="I4020" s="72">
        <v>7</v>
      </c>
      <c r="J4020" s="72">
        <v>1</v>
      </c>
      <c r="K4020" s="72">
        <v>6</v>
      </c>
      <c r="L4020" s="72">
        <v>42</v>
      </c>
    </row>
    <row r="4021" spans="4:12" x14ac:dyDescent="0.25">
      <c r="D4021" s="66" t="s">
        <v>34359</v>
      </c>
      <c r="E4021" s="66" t="s">
        <v>8664</v>
      </c>
      <c r="F4021" s="72">
        <v>1</v>
      </c>
      <c r="G4021" s="72">
        <v>3</v>
      </c>
      <c r="H4021" s="72">
        <v>2</v>
      </c>
      <c r="I4021" s="72">
        <v>7</v>
      </c>
      <c r="J4021" s="72">
        <v>1</v>
      </c>
      <c r="K4021" s="72">
        <v>6</v>
      </c>
      <c r="L4021" s="72">
        <v>43</v>
      </c>
    </row>
    <row r="4022" spans="4:12" x14ac:dyDescent="0.25">
      <c r="D4022" s="66" t="s">
        <v>34360</v>
      </c>
      <c r="E4022" s="66" t="s">
        <v>8665</v>
      </c>
      <c r="F4022" s="72">
        <v>1</v>
      </c>
      <c r="G4022" s="72">
        <v>3</v>
      </c>
      <c r="H4022" s="72">
        <v>2</v>
      </c>
      <c r="I4022" s="72">
        <v>7</v>
      </c>
      <c r="J4022" s="72">
        <v>1</v>
      </c>
      <c r="K4022" s="72">
        <v>6</v>
      </c>
      <c r="L4022" s="72">
        <v>44</v>
      </c>
    </row>
    <row r="4023" spans="4:12" x14ac:dyDescent="0.25">
      <c r="D4023" s="66" t="s">
        <v>34361</v>
      </c>
      <c r="E4023" s="66" t="s">
        <v>8666</v>
      </c>
      <c r="F4023" s="72">
        <v>1</v>
      </c>
      <c r="G4023" s="72">
        <v>3</v>
      </c>
      <c r="H4023" s="72">
        <v>2</v>
      </c>
      <c r="I4023" s="72">
        <v>7</v>
      </c>
      <c r="J4023" s="72">
        <v>1</v>
      </c>
      <c r="K4023" s="72">
        <v>6</v>
      </c>
      <c r="L4023" s="72">
        <v>45</v>
      </c>
    </row>
    <row r="4024" spans="4:12" x14ac:dyDescent="0.25">
      <c r="D4024" s="66" t="s">
        <v>34362</v>
      </c>
      <c r="E4024" s="66" t="s">
        <v>8667</v>
      </c>
      <c r="F4024" s="72">
        <v>1</v>
      </c>
      <c r="G4024" s="72">
        <v>3</v>
      </c>
      <c r="H4024" s="72">
        <v>2</v>
      </c>
      <c r="I4024" s="72">
        <v>7</v>
      </c>
      <c r="J4024" s="72">
        <v>1</v>
      </c>
      <c r="K4024" s="72">
        <v>6</v>
      </c>
      <c r="L4024" s="72">
        <v>46</v>
      </c>
    </row>
    <row r="4025" spans="4:12" x14ac:dyDescent="0.25">
      <c r="D4025" s="66" t="s">
        <v>34363</v>
      </c>
      <c r="E4025" s="66" t="s">
        <v>8668</v>
      </c>
      <c r="F4025" s="72">
        <v>1</v>
      </c>
      <c r="G4025" s="72">
        <v>3</v>
      </c>
      <c r="H4025" s="72">
        <v>2</v>
      </c>
      <c r="I4025" s="72">
        <v>7</v>
      </c>
      <c r="J4025" s="72">
        <v>1</v>
      </c>
      <c r="K4025" s="72">
        <v>6</v>
      </c>
      <c r="L4025" s="72">
        <v>47</v>
      </c>
    </row>
    <row r="4026" spans="4:12" x14ac:dyDescent="0.25">
      <c r="D4026" s="66" t="s">
        <v>34364</v>
      </c>
      <c r="E4026" s="66" t="s">
        <v>8669</v>
      </c>
      <c r="F4026" s="72">
        <v>1</v>
      </c>
      <c r="G4026" s="72">
        <v>3</v>
      </c>
      <c r="H4026" s="72">
        <v>2</v>
      </c>
      <c r="I4026" s="72">
        <v>7</v>
      </c>
      <c r="J4026" s="72">
        <v>1</v>
      </c>
      <c r="K4026" s="72">
        <v>6</v>
      </c>
      <c r="L4026" s="72">
        <v>48</v>
      </c>
    </row>
    <row r="4027" spans="4:12" x14ac:dyDescent="0.25">
      <c r="D4027" s="66" t="s">
        <v>34365</v>
      </c>
      <c r="E4027" s="66" t="s">
        <v>8670</v>
      </c>
      <c r="F4027" s="72">
        <v>1</v>
      </c>
      <c r="G4027" s="72">
        <v>3</v>
      </c>
      <c r="H4027" s="72">
        <v>2</v>
      </c>
      <c r="I4027" s="72">
        <v>7</v>
      </c>
      <c r="J4027" s="72">
        <v>1</v>
      </c>
      <c r="K4027" s="72">
        <v>6</v>
      </c>
      <c r="L4027" s="72">
        <v>49</v>
      </c>
    </row>
    <row r="4028" spans="4:12" x14ac:dyDescent="0.25">
      <c r="D4028" s="66" t="s">
        <v>34366</v>
      </c>
      <c r="E4028" s="66" t="s">
        <v>8671</v>
      </c>
      <c r="F4028" s="72">
        <v>1</v>
      </c>
      <c r="G4028" s="72">
        <v>3</v>
      </c>
      <c r="H4028" s="72">
        <v>2</v>
      </c>
      <c r="I4028" s="72">
        <v>7</v>
      </c>
      <c r="J4028" s="72">
        <v>1</v>
      </c>
      <c r="K4028" s="72">
        <v>6</v>
      </c>
      <c r="L4028" s="72">
        <v>50</v>
      </c>
    </row>
    <row r="4029" spans="4:12" x14ac:dyDescent="0.25">
      <c r="D4029" s="66" t="s">
        <v>34367</v>
      </c>
      <c r="E4029" s="66" t="s">
        <v>8672</v>
      </c>
      <c r="F4029" s="72">
        <v>1</v>
      </c>
      <c r="G4029" s="72">
        <v>3</v>
      </c>
      <c r="H4029" s="72">
        <v>2</v>
      </c>
      <c r="I4029" s="72">
        <v>7</v>
      </c>
      <c r="J4029" s="72">
        <v>1</v>
      </c>
      <c r="K4029" s="72">
        <v>6</v>
      </c>
      <c r="L4029" s="72">
        <v>51</v>
      </c>
    </row>
    <row r="4030" spans="4:12" x14ac:dyDescent="0.25">
      <c r="D4030" s="66" t="s">
        <v>34368</v>
      </c>
      <c r="E4030" s="66" t="s">
        <v>8673</v>
      </c>
      <c r="F4030" s="72">
        <v>1</v>
      </c>
      <c r="G4030" s="72">
        <v>3</v>
      </c>
      <c r="H4030" s="72">
        <v>2</v>
      </c>
      <c r="I4030" s="72">
        <v>7</v>
      </c>
      <c r="J4030" s="72">
        <v>1</v>
      </c>
      <c r="K4030" s="72">
        <v>6</v>
      </c>
      <c r="L4030" s="72">
        <v>52</v>
      </c>
    </row>
    <row r="4031" spans="4:12" x14ac:dyDescent="0.25">
      <c r="D4031" s="66" t="s">
        <v>34369</v>
      </c>
      <c r="E4031" s="66" t="s">
        <v>8674</v>
      </c>
      <c r="F4031" s="72">
        <v>1</v>
      </c>
      <c r="G4031" s="72">
        <v>3</v>
      </c>
      <c r="H4031" s="72">
        <v>2</v>
      </c>
      <c r="I4031" s="72">
        <v>7</v>
      </c>
      <c r="J4031" s="72">
        <v>1</v>
      </c>
      <c r="K4031" s="72">
        <v>6</v>
      </c>
      <c r="L4031" s="72">
        <v>53</v>
      </c>
    </row>
    <row r="4032" spans="4:12" x14ac:dyDescent="0.25">
      <c r="D4032" s="66" t="s">
        <v>34370</v>
      </c>
      <c r="E4032" s="66" t="s">
        <v>8675</v>
      </c>
      <c r="F4032" s="72">
        <v>1</v>
      </c>
      <c r="G4032" s="72">
        <v>3</v>
      </c>
      <c r="H4032" s="72">
        <v>2</v>
      </c>
      <c r="I4032" s="72">
        <v>7</v>
      </c>
      <c r="J4032" s="72">
        <v>1</v>
      </c>
      <c r="K4032" s="72">
        <v>6</v>
      </c>
      <c r="L4032" s="72">
        <v>54</v>
      </c>
    </row>
    <row r="4033" spans="4:12" x14ac:dyDescent="0.25">
      <c r="D4033" s="66" t="s">
        <v>34371</v>
      </c>
      <c r="E4033" s="66" t="s">
        <v>8676</v>
      </c>
      <c r="F4033" s="72">
        <v>1</v>
      </c>
      <c r="G4033" s="72">
        <v>3</v>
      </c>
      <c r="H4033" s="72">
        <v>2</v>
      </c>
      <c r="I4033" s="72">
        <v>7</v>
      </c>
      <c r="J4033" s="72">
        <v>1</v>
      </c>
      <c r="K4033" s="72">
        <v>6</v>
      </c>
      <c r="L4033" s="72">
        <v>55</v>
      </c>
    </row>
    <row r="4034" spans="4:12" x14ac:dyDescent="0.25">
      <c r="D4034" s="66" t="s">
        <v>34372</v>
      </c>
      <c r="E4034" s="66" t="s">
        <v>8677</v>
      </c>
      <c r="F4034" s="72">
        <v>1</v>
      </c>
      <c r="G4034" s="72">
        <v>3</v>
      </c>
      <c r="H4034" s="72">
        <v>2</v>
      </c>
      <c r="I4034" s="72">
        <v>7</v>
      </c>
      <c r="J4034" s="72">
        <v>1</v>
      </c>
      <c r="K4034" s="72">
        <v>6</v>
      </c>
      <c r="L4034" s="72">
        <v>56</v>
      </c>
    </row>
    <row r="4035" spans="4:12" x14ac:dyDescent="0.25">
      <c r="D4035" s="66" t="s">
        <v>34373</v>
      </c>
      <c r="E4035" s="66" t="s">
        <v>8678</v>
      </c>
      <c r="F4035" s="72">
        <v>1</v>
      </c>
      <c r="G4035" s="72">
        <v>3</v>
      </c>
      <c r="H4035" s="72">
        <v>2</v>
      </c>
      <c r="I4035" s="72">
        <v>7</v>
      </c>
      <c r="J4035" s="72">
        <v>1</v>
      </c>
      <c r="K4035" s="72">
        <v>6</v>
      </c>
      <c r="L4035" s="72">
        <v>57</v>
      </c>
    </row>
    <row r="4036" spans="4:12" x14ac:dyDescent="0.25">
      <c r="D4036" s="66" t="s">
        <v>34374</v>
      </c>
      <c r="E4036" s="66" t="s">
        <v>8679</v>
      </c>
      <c r="F4036" s="72">
        <v>1</v>
      </c>
      <c r="G4036" s="72">
        <v>3</v>
      </c>
      <c r="H4036" s="72">
        <v>2</v>
      </c>
      <c r="I4036" s="72">
        <v>7</v>
      </c>
      <c r="J4036" s="72">
        <v>1</v>
      </c>
      <c r="K4036" s="72">
        <v>6</v>
      </c>
      <c r="L4036" s="72">
        <v>58</v>
      </c>
    </row>
    <row r="4037" spans="4:12" x14ac:dyDescent="0.25">
      <c r="D4037" s="66" t="s">
        <v>34375</v>
      </c>
      <c r="E4037" s="66" t="s">
        <v>8680</v>
      </c>
      <c r="F4037" s="72">
        <v>1</v>
      </c>
      <c r="G4037" s="72">
        <v>3</v>
      </c>
      <c r="H4037" s="72">
        <v>2</v>
      </c>
      <c r="I4037" s="72">
        <v>7</v>
      </c>
      <c r="J4037" s="72">
        <v>1</v>
      </c>
      <c r="K4037" s="72">
        <v>6</v>
      </c>
      <c r="L4037" s="72">
        <v>59</v>
      </c>
    </row>
    <row r="4038" spans="4:12" x14ac:dyDescent="0.25">
      <c r="D4038" s="66" t="s">
        <v>34376</v>
      </c>
      <c r="E4038" s="66" t="s">
        <v>8681</v>
      </c>
      <c r="F4038" s="72">
        <v>1</v>
      </c>
      <c r="G4038" s="72">
        <v>3</v>
      </c>
      <c r="H4038" s="72">
        <v>2</v>
      </c>
      <c r="I4038" s="72">
        <v>7</v>
      </c>
      <c r="J4038" s="72">
        <v>1</v>
      </c>
      <c r="K4038" s="72">
        <v>6</v>
      </c>
      <c r="L4038" s="72">
        <v>60</v>
      </c>
    </row>
    <row r="4039" spans="4:12" x14ac:dyDescent="0.25">
      <c r="D4039" s="66" t="s">
        <v>34377</v>
      </c>
      <c r="E4039" s="66" t="s">
        <v>8682</v>
      </c>
      <c r="F4039" s="72">
        <v>1</v>
      </c>
      <c r="G4039" s="72">
        <v>3</v>
      </c>
      <c r="H4039" s="72">
        <v>2</v>
      </c>
      <c r="I4039" s="72">
        <v>7</v>
      </c>
      <c r="J4039" s="72">
        <v>1</v>
      </c>
      <c r="K4039" s="72">
        <v>6</v>
      </c>
      <c r="L4039" s="72">
        <v>61</v>
      </c>
    </row>
    <row r="4040" spans="4:12" x14ac:dyDescent="0.25">
      <c r="D4040" s="66" t="s">
        <v>34378</v>
      </c>
      <c r="E4040" s="66" t="s">
        <v>8683</v>
      </c>
      <c r="F4040" s="72">
        <v>1</v>
      </c>
      <c r="G4040" s="72">
        <v>3</v>
      </c>
      <c r="H4040" s="72">
        <v>2</v>
      </c>
      <c r="I4040" s="72">
        <v>7</v>
      </c>
      <c r="J4040" s="72">
        <v>1</v>
      </c>
      <c r="K4040" s="72">
        <v>6</v>
      </c>
      <c r="L4040" s="72">
        <v>62</v>
      </c>
    </row>
    <row r="4041" spans="4:12" x14ac:dyDescent="0.25">
      <c r="D4041" s="66" t="s">
        <v>34379</v>
      </c>
      <c r="E4041" s="66" t="s">
        <v>8684</v>
      </c>
      <c r="F4041" s="72">
        <v>1</v>
      </c>
      <c r="G4041" s="72">
        <v>3</v>
      </c>
      <c r="H4041" s="72">
        <v>2</v>
      </c>
      <c r="I4041" s="72">
        <v>7</v>
      </c>
      <c r="J4041" s="72">
        <v>1</v>
      </c>
      <c r="K4041" s="72">
        <v>6</v>
      </c>
      <c r="L4041" s="72">
        <v>63</v>
      </c>
    </row>
    <row r="4042" spans="4:12" x14ac:dyDescent="0.25">
      <c r="D4042" s="66" t="s">
        <v>34380</v>
      </c>
      <c r="E4042" s="66" t="s">
        <v>8685</v>
      </c>
      <c r="F4042" s="72">
        <v>1</v>
      </c>
      <c r="G4042" s="72">
        <v>3</v>
      </c>
      <c r="H4042" s="72">
        <v>2</v>
      </c>
      <c r="I4042" s="72">
        <v>7</v>
      </c>
      <c r="J4042" s="72">
        <v>1</v>
      </c>
      <c r="K4042" s="72">
        <v>6</v>
      </c>
      <c r="L4042" s="72">
        <v>64</v>
      </c>
    </row>
    <row r="4043" spans="4:12" x14ac:dyDescent="0.25">
      <c r="D4043" s="66" t="s">
        <v>34381</v>
      </c>
      <c r="E4043" s="66" t="s">
        <v>8686</v>
      </c>
      <c r="F4043" s="72">
        <v>1</v>
      </c>
      <c r="G4043" s="72">
        <v>3</v>
      </c>
      <c r="H4043" s="72">
        <v>2</v>
      </c>
      <c r="I4043" s="72">
        <v>7</v>
      </c>
      <c r="J4043" s="72">
        <v>1</v>
      </c>
      <c r="K4043" s="72">
        <v>6</v>
      </c>
      <c r="L4043" s="72">
        <v>65</v>
      </c>
    </row>
    <row r="4044" spans="4:12" x14ac:dyDescent="0.25">
      <c r="D4044" s="66" t="s">
        <v>34382</v>
      </c>
      <c r="E4044" s="66" t="s">
        <v>8687</v>
      </c>
      <c r="F4044" s="72">
        <v>1</v>
      </c>
      <c r="G4044" s="72">
        <v>3</v>
      </c>
      <c r="H4044" s="72">
        <v>2</v>
      </c>
      <c r="I4044" s="72">
        <v>7</v>
      </c>
      <c r="J4044" s="72">
        <v>1</v>
      </c>
      <c r="K4044" s="72">
        <v>6</v>
      </c>
      <c r="L4044" s="72">
        <v>66</v>
      </c>
    </row>
    <row r="4045" spans="4:12" x14ac:dyDescent="0.25">
      <c r="D4045" s="66" t="s">
        <v>34383</v>
      </c>
      <c r="E4045" s="66" t="s">
        <v>8688</v>
      </c>
      <c r="F4045" s="72">
        <v>1</v>
      </c>
      <c r="G4045" s="72">
        <v>3</v>
      </c>
      <c r="H4045" s="72">
        <v>2</v>
      </c>
      <c r="I4045" s="72">
        <v>7</v>
      </c>
      <c r="J4045" s="72">
        <v>1</v>
      </c>
      <c r="K4045" s="72">
        <v>6</v>
      </c>
      <c r="L4045" s="72">
        <v>67</v>
      </c>
    </row>
    <row r="4046" spans="4:12" x14ac:dyDescent="0.25">
      <c r="D4046" s="66" t="s">
        <v>34384</v>
      </c>
      <c r="E4046" s="66" t="s">
        <v>8689</v>
      </c>
      <c r="F4046" s="72">
        <v>1</v>
      </c>
      <c r="G4046" s="72">
        <v>3</v>
      </c>
      <c r="H4046" s="72">
        <v>2</v>
      </c>
      <c r="I4046" s="72">
        <v>7</v>
      </c>
      <c r="J4046" s="72">
        <v>1</v>
      </c>
      <c r="K4046" s="72">
        <v>6</v>
      </c>
      <c r="L4046" s="72">
        <v>68</v>
      </c>
    </row>
    <row r="4047" spans="4:12" x14ac:dyDescent="0.25">
      <c r="D4047" s="66" t="s">
        <v>34385</v>
      </c>
      <c r="E4047" s="66" t="s">
        <v>8690</v>
      </c>
      <c r="F4047" s="72">
        <v>1</v>
      </c>
      <c r="G4047" s="72">
        <v>3</v>
      </c>
      <c r="H4047" s="72">
        <v>2</v>
      </c>
      <c r="I4047" s="72">
        <v>7</v>
      </c>
      <c r="J4047" s="72">
        <v>1</v>
      </c>
      <c r="K4047" s="72">
        <v>6</v>
      </c>
      <c r="L4047" s="72">
        <v>69</v>
      </c>
    </row>
    <row r="4048" spans="4:12" x14ac:dyDescent="0.25">
      <c r="D4048" s="66" t="s">
        <v>34386</v>
      </c>
      <c r="E4048" s="66" t="s">
        <v>8691</v>
      </c>
      <c r="F4048" s="72">
        <v>1</v>
      </c>
      <c r="G4048" s="72">
        <v>3</v>
      </c>
      <c r="H4048" s="72">
        <v>2</v>
      </c>
      <c r="I4048" s="72">
        <v>7</v>
      </c>
      <c r="J4048" s="72">
        <v>1</v>
      </c>
      <c r="K4048" s="72">
        <v>6</v>
      </c>
      <c r="L4048" s="72">
        <v>70</v>
      </c>
    </row>
    <row r="4049" spans="4:12" x14ac:dyDescent="0.25">
      <c r="D4049" s="66" t="s">
        <v>34387</v>
      </c>
      <c r="E4049" s="66" t="s">
        <v>8692</v>
      </c>
      <c r="F4049" s="72">
        <v>1</v>
      </c>
      <c r="G4049" s="72">
        <v>3</v>
      </c>
      <c r="H4049" s="72">
        <v>2</v>
      </c>
      <c r="I4049" s="72">
        <v>7</v>
      </c>
      <c r="J4049" s="72">
        <v>1</v>
      </c>
      <c r="K4049" s="72">
        <v>6</v>
      </c>
      <c r="L4049" s="72">
        <v>71</v>
      </c>
    </row>
    <row r="4050" spans="4:12" x14ac:dyDescent="0.25">
      <c r="D4050" s="66" t="s">
        <v>34388</v>
      </c>
      <c r="E4050" s="66" t="s">
        <v>8693</v>
      </c>
      <c r="F4050" s="72">
        <v>1</v>
      </c>
      <c r="G4050" s="72">
        <v>3</v>
      </c>
      <c r="H4050" s="72">
        <v>2</v>
      </c>
      <c r="I4050" s="72">
        <v>7</v>
      </c>
      <c r="J4050" s="72">
        <v>1</v>
      </c>
      <c r="K4050" s="72">
        <v>6</v>
      </c>
      <c r="L4050" s="72">
        <v>72</v>
      </c>
    </row>
    <row r="4051" spans="4:12" x14ac:dyDescent="0.25">
      <c r="D4051" s="66" t="s">
        <v>34389</v>
      </c>
      <c r="E4051" s="66" t="s">
        <v>8694</v>
      </c>
      <c r="F4051" s="72">
        <v>1</v>
      </c>
      <c r="G4051" s="72">
        <v>3</v>
      </c>
      <c r="H4051" s="72">
        <v>2</v>
      </c>
      <c r="I4051" s="72">
        <v>7</v>
      </c>
      <c r="J4051" s="72">
        <v>1</v>
      </c>
      <c r="K4051" s="72">
        <v>6</v>
      </c>
      <c r="L4051" s="72">
        <v>73</v>
      </c>
    </row>
    <row r="4052" spans="4:12" x14ac:dyDescent="0.25">
      <c r="D4052" s="66" t="s">
        <v>34390</v>
      </c>
      <c r="E4052" s="66" t="s">
        <v>8695</v>
      </c>
      <c r="F4052" s="72">
        <v>1</v>
      </c>
      <c r="G4052" s="72">
        <v>3</v>
      </c>
      <c r="H4052" s="72">
        <v>2</v>
      </c>
      <c r="I4052" s="72">
        <v>7</v>
      </c>
      <c r="J4052" s="72">
        <v>1</v>
      </c>
      <c r="K4052" s="72">
        <v>6</v>
      </c>
      <c r="L4052" s="72">
        <v>74</v>
      </c>
    </row>
    <row r="4053" spans="4:12" x14ac:dyDescent="0.25">
      <c r="D4053" s="66" t="s">
        <v>34391</v>
      </c>
      <c r="E4053" s="66" t="s">
        <v>8696</v>
      </c>
      <c r="F4053" s="72">
        <v>1</v>
      </c>
      <c r="G4053" s="72">
        <v>3</v>
      </c>
      <c r="H4053" s="72">
        <v>2</v>
      </c>
      <c r="I4053" s="72">
        <v>7</v>
      </c>
      <c r="J4053" s="72">
        <v>1</v>
      </c>
      <c r="K4053" s="72">
        <v>6</v>
      </c>
      <c r="L4053" s="72">
        <v>75</v>
      </c>
    </row>
    <row r="4054" spans="4:12" x14ac:dyDescent="0.25">
      <c r="D4054" s="66" t="s">
        <v>34392</v>
      </c>
      <c r="E4054" s="66" t="s">
        <v>8697</v>
      </c>
      <c r="F4054" s="72">
        <v>1</v>
      </c>
      <c r="G4054" s="72">
        <v>3</v>
      </c>
      <c r="H4054" s="72">
        <v>2</v>
      </c>
      <c r="I4054" s="72">
        <v>7</v>
      </c>
      <c r="J4054" s="72">
        <v>1</v>
      </c>
      <c r="K4054" s="72">
        <v>6</v>
      </c>
      <c r="L4054" s="72">
        <v>76</v>
      </c>
    </row>
    <row r="4055" spans="4:12" x14ac:dyDescent="0.25">
      <c r="D4055" s="66" t="s">
        <v>34393</v>
      </c>
      <c r="E4055" s="66" t="s">
        <v>8698</v>
      </c>
      <c r="F4055" s="72">
        <v>1</v>
      </c>
      <c r="G4055" s="72">
        <v>3</v>
      </c>
      <c r="H4055" s="72">
        <v>2</v>
      </c>
      <c r="I4055" s="72">
        <v>7</v>
      </c>
      <c r="J4055" s="72">
        <v>1</v>
      </c>
      <c r="K4055" s="72">
        <v>6</v>
      </c>
      <c r="L4055" s="72">
        <v>77</v>
      </c>
    </row>
    <row r="4056" spans="4:12" x14ac:dyDescent="0.25">
      <c r="D4056" s="66" t="s">
        <v>34394</v>
      </c>
      <c r="E4056" s="66" t="s">
        <v>8699</v>
      </c>
      <c r="F4056" s="72">
        <v>1</v>
      </c>
      <c r="G4056" s="72">
        <v>3</v>
      </c>
      <c r="H4056" s="72">
        <v>2</v>
      </c>
      <c r="I4056" s="72">
        <v>7</v>
      </c>
      <c r="J4056" s="72">
        <v>1</v>
      </c>
      <c r="K4056" s="72">
        <v>6</v>
      </c>
      <c r="L4056" s="72">
        <v>78</v>
      </c>
    </row>
    <row r="4057" spans="4:12" x14ac:dyDescent="0.25">
      <c r="D4057" s="66" t="s">
        <v>34395</v>
      </c>
      <c r="E4057" s="66" t="s">
        <v>8700</v>
      </c>
      <c r="F4057" s="72">
        <v>1</v>
      </c>
      <c r="G4057" s="72">
        <v>3</v>
      </c>
      <c r="H4057" s="72">
        <v>2</v>
      </c>
      <c r="I4057" s="72">
        <v>7</v>
      </c>
      <c r="J4057" s="72">
        <v>1</v>
      </c>
      <c r="K4057" s="72">
        <v>6</v>
      </c>
      <c r="L4057" s="72">
        <v>79</v>
      </c>
    </row>
    <row r="4058" spans="4:12" x14ac:dyDescent="0.25">
      <c r="D4058" s="66" t="s">
        <v>34396</v>
      </c>
      <c r="E4058" s="66" t="s">
        <v>8701</v>
      </c>
      <c r="F4058" s="72">
        <v>1</v>
      </c>
      <c r="G4058" s="72">
        <v>3</v>
      </c>
      <c r="H4058" s="72">
        <v>2</v>
      </c>
      <c r="I4058" s="72">
        <v>7</v>
      </c>
      <c r="J4058" s="72">
        <v>1</v>
      </c>
      <c r="K4058" s="72">
        <v>6</v>
      </c>
      <c r="L4058" s="72">
        <v>80</v>
      </c>
    </row>
    <row r="4059" spans="4:12" x14ac:dyDescent="0.25">
      <c r="D4059" s="66" t="s">
        <v>34397</v>
      </c>
      <c r="E4059" s="66" t="s">
        <v>8702</v>
      </c>
      <c r="F4059" s="72">
        <v>1</v>
      </c>
      <c r="G4059" s="72">
        <v>3</v>
      </c>
      <c r="H4059" s="72">
        <v>2</v>
      </c>
      <c r="I4059" s="72">
        <v>7</v>
      </c>
      <c r="J4059" s="72">
        <v>1</v>
      </c>
      <c r="K4059" s="72">
        <v>6</v>
      </c>
      <c r="L4059" s="72">
        <v>81</v>
      </c>
    </row>
    <row r="4060" spans="4:12" x14ac:dyDescent="0.25">
      <c r="D4060" s="66" t="s">
        <v>34398</v>
      </c>
      <c r="E4060" s="66" t="s">
        <v>8703</v>
      </c>
      <c r="F4060" s="72">
        <v>1</v>
      </c>
      <c r="G4060" s="72">
        <v>3</v>
      </c>
      <c r="H4060" s="72">
        <v>2</v>
      </c>
      <c r="I4060" s="72">
        <v>7</v>
      </c>
      <c r="J4060" s="72">
        <v>1</v>
      </c>
      <c r="K4060" s="72">
        <v>6</v>
      </c>
      <c r="L4060" s="72">
        <v>82</v>
      </c>
    </row>
    <row r="4061" spans="4:12" x14ac:dyDescent="0.25">
      <c r="D4061" s="66" t="s">
        <v>34399</v>
      </c>
      <c r="E4061" s="66" t="s">
        <v>8704</v>
      </c>
      <c r="F4061" s="72">
        <v>1</v>
      </c>
      <c r="G4061" s="72">
        <v>3</v>
      </c>
      <c r="H4061" s="72">
        <v>2</v>
      </c>
      <c r="I4061" s="72">
        <v>7</v>
      </c>
      <c r="J4061" s="72">
        <v>1</v>
      </c>
      <c r="K4061" s="72">
        <v>6</v>
      </c>
      <c r="L4061" s="72">
        <v>83</v>
      </c>
    </row>
    <row r="4062" spans="4:12" x14ac:dyDescent="0.25">
      <c r="D4062" s="66" t="s">
        <v>34400</v>
      </c>
      <c r="E4062" s="66" t="s">
        <v>8705</v>
      </c>
      <c r="F4062" s="72">
        <v>1</v>
      </c>
      <c r="G4062" s="72">
        <v>3</v>
      </c>
      <c r="H4062" s="72">
        <v>2</v>
      </c>
      <c r="I4062" s="72">
        <v>7</v>
      </c>
      <c r="J4062" s="72">
        <v>1</v>
      </c>
      <c r="K4062" s="72">
        <v>6</v>
      </c>
      <c r="L4062" s="72">
        <v>84</v>
      </c>
    </row>
    <row r="4063" spans="4:12" x14ac:dyDescent="0.25">
      <c r="D4063" s="66" t="s">
        <v>34401</v>
      </c>
      <c r="E4063" s="66" t="s">
        <v>8706</v>
      </c>
      <c r="F4063" s="72">
        <v>1</v>
      </c>
      <c r="G4063" s="72">
        <v>3</v>
      </c>
      <c r="H4063" s="72">
        <v>2</v>
      </c>
      <c r="I4063" s="72">
        <v>7</v>
      </c>
      <c r="J4063" s="72">
        <v>1</v>
      </c>
      <c r="K4063" s="72">
        <v>6</v>
      </c>
      <c r="L4063" s="72">
        <v>85</v>
      </c>
    </row>
    <row r="4064" spans="4:12" x14ac:dyDescent="0.25">
      <c r="D4064" s="66" t="s">
        <v>34402</v>
      </c>
      <c r="E4064" s="66" t="s">
        <v>8707</v>
      </c>
      <c r="F4064" s="72">
        <v>1</v>
      </c>
      <c r="G4064" s="72">
        <v>3</v>
      </c>
      <c r="H4064" s="72">
        <v>2</v>
      </c>
      <c r="I4064" s="72">
        <v>7</v>
      </c>
      <c r="J4064" s="72">
        <v>1</v>
      </c>
      <c r="K4064" s="72">
        <v>6</v>
      </c>
      <c r="L4064" s="72">
        <v>86</v>
      </c>
    </row>
    <row r="4065" spans="4:12" x14ac:dyDescent="0.25">
      <c r="D4065" s="66" t="s">
        <v>34403</v>
      </c>
      <c r="E4065" s="66" t="s">
        <v>8708</v>
      </c>
      <c r="F4065" s="72">
        <v>1</v>
      </c>
      <c r="G4065" s="72">
        <v>3</v>
      </c>
      <c r="H4065" s="72">
        <v>2</v>
      </c>
      <c r="I4065" s="72">
        <v>7</v>
      </c>
      <c r="J4065" s="72">
        <v>1</v>
      </c>
      <c r="K4065" s="72">
        <v>6</v>
      </c>
      <c r="L4065" s="72">
        <v>87</v>
      </c>
    </row>
    <row r="4066" spans="4:12" x14ac:dyDescent="0.25">
      <c r="D4066" s="66" t="s">
        <v>34404</v>
      </c>
      <c r="E4066" s="66" t="s">
        <v>8709</v>
      </c>
      <c r="F4066" s="72">
        <v>1</v>
      </c>
      <c r="G4066" s="72">
        <v>3</v>
      </c>
      <c r="H4066" s="72">
        <v>2</v>
      </c>
      <c r="I4066" s="72">
        <v>7</v>
      </c>
      <c r="J4066" s="72">
        <v>1</v>
      </c>
      <c r="K4066" s="72">
        <v>6</v>
      </c>
      <c r="L4066" s="72">
        <v>88</v>
      </c>
    </row>
    <row r="4067" spans="4:12" x14ac:dyDescent="0.25">
      <c r="D4067" s="66" t="s">
        <v>34405</v>
      </c>
      <c r="E4067" s="66" t="s">
        <v>8710</v>
      </c>
      <c r="F4067" s="72">
        <v>1</v>
      </c>
      <c r="G4067" s="72">
        <v>3</v>
      </c>
      <c r="H4067" s="72">
        <v>2</v>
      </c>
      <c r="I4067" s="72">
        <v>7</v>
      </c>
      <c r="J4067" s="72">
        <v>1</v>
      </c>
      <c r="K4067" s="72">
        <v>6</v>
      </c>
      <c r="L4067" s="72">
        <v>89</v>
      </c>
    </row>
    <row r="4068" spans="4:12" x14ac:dyDescent="0.25">
      <c r="D4068" s="66" t="s">
        <v>34406</v>
      </c>
      <c r="E4068" s="66" t="s">
        <v>8711</v>
      </c>
      <c r="F4068" s="72">
        <v>1</v>
      </c>
      <c r="G4068" s="72">
        <v>3</v>
      </c>
      <c r="H4068" s="72">
        <v>2</v>
      </c>
      <c r="I4068" s="72">
        <v>7</v>
      </c>
      <c r="J4068" s="72">
        <v>1</v>
      </c>
      <c r="K4068" s="72">
        <v>6</v>
      </c>
      <c r="L4068" s="72">
        <v>90</v>
      </c>
    </row>
    <row r="4069" spans="4:12" x14ac:dyDescent="0.25">
      <c r="D4069" s="66" t="s">
        <v>34407</v>
      </c>
      <c r="E4069" s="66" t="s">
        <v>8712</v>
      </c>
      <c r="F4069" s="72">
        <v>1</v>
      </c>
      <c r="G4069" s="72">
        <v>3</v>
      </c>
      <c r="H4069" s="72">
        <v>2</v>
      </c>
      <c r="I4069" s="72">
        <v>7</v>
      </c>
      <c r="J4069" s="72">
        <v>1</v>
      </c>
      <c r="K4069" s="72">
        <v>6</v>
      </c>
      <c r="L4069" s="72">
        <v>91</v>
      </c>
    </row>
    <row r="4070" spans="4:12" x14ac:dyDescent="0.25">
      <c r="D4070" s="66" t="s">
        <v>34408</v>
      </c>
      <c r="E4070" s="66" t="s">
        <v>8713</v>
      </c>
      <c r="F4070" s="72">
        <v>1</v>
      </c>
      <c r="G4070" s="72">
        <v>3</v>
      </c>
      <c r="H4070" s="72">
        <v>2</v>
      </c>
      <c r="I4070" s="72">
        <v>7</v>
      </c>
      <c r="J4070" s="72">
        <v>1</v>
      </c>
      <c r="K4070" s="72">
        <v>6</v>
      </c>
      <c r="L4070" s="72">
        <v>92</v>
      </c>
    </row>
    <row r="4071" spans="4:12" x14ac:dyDescent="0.25">
      <c r="D4071" s="66" t="s">
        <v>34409</v>
      </c>
      <c r="E4071" s="66" t="s">
        <v>8714</v>
      </c>
      <c r="F4071" s="72">
        <v>1</v>
      </c>
      <c r="G4071" s="72">
        <v>3</v>
      </c>
      <c r="H4071" s="72">
        <v>2</v>
      </c>
      <c r="I4071" s="72">
        <v>7</v>
      </c>
      <c r="J4071" s="72">
        <v>1</v>
      </c>
      <c r="K4071" s="72">
        <v>6</v>
      </c>
      <c r="L4071" s="72">
        <v>93</v>
      </c>
    </row>
    <row r="4072" spans="4:12" x14ac:dyDescent="0.25">
      <c r="D4072" s="66" t="s">
        <v>34410</v>
      </c>
      <c r="E4072" s="66" t="s">
        <v>8715</v>
      </c>
      <c r="F4072" s="72">
        <v>1</v>
      </c>
      <c r="G4072" s="72">
        <v>3</v>
      </c>
      <c r="H4072" s="72">
        <v>2</v>
      </c>
      <c r="I4072" s="72">
        <v>7</v>
      </c>
      <c r="J4072" s="72">
        <v>1</v>
      </c>
      <c r="K4072" s="72">
        <v>6</v>
      </c>
      <c r="L4072" s="72">
        <v>94</v>
      </c>
    </row>
    <row r="4073" spans="4:12" x14ac:dyDescent="0.25">
      <c r="D4073" s="66" t="s">
        <v>34411</v>
      </c>
      <c r="E4073" s="66" t="s">
        <v>8716</v>
      </c>
      <c r="F4073" s="72">
        <v>1</v>
      </c>
      <c r="G4073" s="72">
        <v>3</v>
      </c>
      <c r="H4073" s="72">
        <v>2</v>
      </c>
      <c r="I4073" s="72">
        <v>7</v>
      </c>
      <c r="J4073" s="72">
        <v>1</v>
      </c>
      <c r="K4073" s="72">
        <v>6</v>
      </c>
      <c r="L4073" s="72">
        <v>95</v>
      </c>
    </row>
    <row r="4074" spans="4:12" x14ac:dyDescent="0.25">
      <c r="D4074" s="66" t="s">
        <v>34412</v>
      </c>
      <c r="E4074" s="66" t="s">
        <v>8717</v>
      </c>
      <c r="F4074" s="72">
        <v>1</v>
      </c>
      <c r="G4074" s="72">
        <v>3</v>
      </c>
      <c r="H4074" s="72">
        <v>2</v>
      </c>
      <c r="I4074" s="72">
        <v>7</v>
      </c>
      <c r="J4074" s="72">
        <v>1</v>
      </c>
      <c r="K4074" s="72">
        <v>6</v>
      </c>
      <c r="L4074" s="72">
        <v>96</v>
      </c>
    </row>
    <row r="4075" spans="4:12" x14ac:dyDescent="0.25">
      <c r="D4075" s="66" t="s">
        <v>34413</v>
      </c>
      <c r="E4075" s="66" t="s">
        <v>8718</v>
      </c>
      <c r="F4075" s="72">
        <v>1</v>
      </c>
      <c r="G4075" s="72">
        <v>3</v>
      </c>
      <c r="H4075" s="72">
        <v>2</v>
      </c>
      <c r="I4075" s="72">
        <v>7</v>
      </c>
      <c r="J4075" s="72">
        <v>1</v>
      </c>
      <c r="K4075" s="72">
        <v>6</v>
      </c>
      <c r="L4075" s="72">
        <v>97</v>
      </c>
    </row>
    <row r="4076" spans="4:12" x14ac:dyDescent="0.25">
      <c r="D4076" s="66" t="s">
        <v>34414</v>
      </c>
      <c r="E4076" s="66" t="s">
        <v>8719</v>
      </c>
      <c r="F4076" s="72">
        <v>1</v>
      </c>
      <c r="G4076" s="72">
        <v>3</v>
      </c>
      <c r="H4076" s="72">
        <v>2</v>
      </c>
      <c r="I4076" s="72">
        <v>7</v>
      </c>
      <c r="J4076" s="72">
        <v>1</v>
      </c>
      <c r="K4076" s="72">
        <v>6</v>
      </c>
      <c r="L4076" s="72">
        <v>98</v>
      </c>
    </row>
    <row r="4077" spans="4:12" x14ac:dyDescent="0.25">
      <c r="D4077" s="66" t="s">
        <v>34415</v>
      </c>
      <c r="E4077" s="66" t="s">
        <v>8720</v>
      </c>
      <c r="F4077" s="72">
        <v>1</v>
      </c>
      <c r="G4077" s="72">
        <v>3</v>
      </c>
      <c r="H4077" s="72">
        <v>2</v>
      </c>
      <c r="I4077" s="72">
        <v>7</v>
      </c>
      <c r="J4077" s="72">
        <v>1</v>
      </c>
      <c r="K4077" s="72">
        <v>6</v>
      </c>
      <c r="L4077" s="72">
        <v>99</v>
      </c>
    </row>
    <row r="4078" spans="4:12" x14ac:dyDescent="0.25">
      <c r="D4078" s="66" t="s">
        <v>34416</v>
      </c>
      <c r="E4078" s="66" t="s">
        <v>8721</v>
      </c>
      <c r="F4078" s="72">
        <v>1</v>
      </c>
      <c r="G4078" s="72">
        <v>3</v>
      </c>
      <c r="H4078" s="72">
        <v>2</v>
      </c>
      <c r="I4078" s="72">
        <v>7</v>
      </c>
      <c r="J4078" s="72">
        <v>1</v>
      </c>
      <c r="K4078" s="72">
        <v>6</v>
      </c>
      <c r="L4078" s="72">
        <v>100</v>
      </c>
    </row>
    <row r="4079" spans="4:12" x14ac:dyDescent="0.25">
      <c r="D4079" s="66" t="s">
        <v>34417</v>
      </c>
      <c r="E4079" s="66" t="s">
        <v>8722</v>
      </c>
      <c r="F4079" s="72">
        <v>1</v>
      </c>
      <c r="G4079" s="72">
        <v>3</v>
      </c>
      <c r="H4079" s="72">
        <v>2</v>
      </c>
      <c r="I4079" s="72">
        <v>7</v>
      </c>
      <c r="J4079" s="72">
        <v>1</v>
      </c>
      <c r="K4079" s="72">
        <v>6</v>
      </c>
      <c r="L4079" s="72">
        <v>101</v>
      </c>
    </row>
    <row r="4080" spans="4:12" x14ac:dyDescent="0.25">
      <c r="D4080" s="66" t="s">
        <v>34418</v>
      </c>
      <c r="E4080" s="66" t="s">
        <v>8723</v>
      </c>
      <c r="F4080" s="72">
        <v>1</v>
      </c>
      <c r="G4080" s="72">
        <v>3</v>
      </c>
      <c r="H4080" s="72">
        <v>2</v>
      </c>
      <c r="I4080" s="72">
        <v>7</v>
      </c>
      <c r="J4080" s="72">
        <v>1</v>
      </c>
      <c r="K4080" s="72">
        <v>6</v>
      </c>
      <c r="L4080" s="72">
        <v>102</v>
      </c>
    </row>
    <row r="4081" spans="4:12" x14ac:dyDescent="0.25">
      <c r="D4081" s="66" t="s">
        <v>34419</v>
      </c>
      <c r="E4081" s="66" t="s">
        <v>8724</v>
      </c>
      <c r="F4081" s="72">
        <v>1</v>
      </c>
      <c r="G4081" s="72">
        <v>3</v>
      </c>
      <c r="H4081" s="72">
        <v>2</v>
      </c>
      <c r="I4081" s="72">
        <v>7</v>
      </c>
      <c r="J4081" s="72">
        <v>1</v>
      </c>
      <c r="K4081" s="72">
        <v>6</v>
      </c>
      <c r="L4081" s="72">
        <v>103</v>
      </c>
    </row>
    <row r="4082" spans="4:12" x14ac:dyDescent="0.25">
      <c r="D4082" s="66" t="s">
        <v>34420</v>
      </c>
      <c r="E4082" s="66" t="s">
        <v>8725</v>
      </c>
      <c r="F4082" s="72">
        <v>1</v>
      </c>
      <c r="G4082" s="72">
        <v>3</v>
      </c>
      <c r="H4082" s="72">
        <v>2</v>
      </c>
      <c r="I4082" s="72">
        <v>7</v>
      </c>
      <c r="J4082" s="72">
        <v>1</v>
      </c>
      <c r="K4082" s="72">
        <v>6</v>
      </c>
      <c r="L4082" s="72">
        <v>104</v>
      </c>
    </row>
    <row r="4083" spans="4:12" x14ac:dyDescent="0.25">
      <c r="D4083" s="66" t="s">
        <v>34421</v>
      </c>
      <c r="E4083" s="66" t="s">
        <v>8726</v>
      </c>
      <c r="F4083" s="72">
        <v>1</v>
      </c>
      <c r="G4083" s="72">
        <v>3</v>
      </c>
      <c r="H4083" s="72">
        <v>2</v>
      </c>
      <c r="I4083" s="72">
        <v>7</v>
      </c>
      <c r="J4083" s="72">
        <v>1</v>
      </c>
      <c r="K4083" s="72">
        <v>6</v>
      </c>
      <c r="L4083" s="72">
        <v>105</v>
      </c>
    </row>
    <row r="4084" spans="4:12" x14ac:dyDescent="0.25">
      <c r="D4084" s="66" t="s">
        <v>34422</v>
      </c>
      <c r="E4084" s="66" t="s">
        <v>8727</v>
      </c>
      <c r="F4084" s="72">
        <v>1</v>
      </c>
      <c r="G4084" s="72">
        <v>3</v>
      </c>
      <c r="H4084" s="72">
        <v>2</v>
      </c>
      <c r="I4084" s="72">
        <v>7</v>
      </c>
      <c r="J4084" s="72">
        <v>1</v>
      </c>
      <c r="K4084" s="72">
        <v>6</v>
      </c>
      <c r="L4084" s="72">
        <v>106</v>
      </c>
    </row>
    <row r="4085" spans="4:12" x14ac:dyDescent="0.25">
      <c r="D4085" s="66" t="s">
        <v>34423</v>
      </c>
      <c r="E4085" s="66" t="s">
        <v>8728</v>
      </c>
      <c r="F4085" s="72">
        <v>1</v>
      </c>
      <c r="G4085" s="72">
        <v>3</v>
      </c>
      <c r="H4085" s="72">
        <v>2</v>
      </c>
      <c r="I4085" s="72">
        <v>7</v>
      </c>
      <c r="J4085" s="72">
        <v>1</v>
      </c>
      <c r="K4085" s="72">
        <v>6</v>
      </c>
      <c r="L4085" s="72">
        <v>107</v>
      </c>
    </row>
    <row r="4086" spans="4:12" x14ac:dyDescent="0.25">
      <c r="D4086" s="66" t="s">
        <v>34424</v>
      </c>
      <c r="E4086" s="66" t="s">
        <v>8729</v>
      </c>
      <c r="F4086" s="72">
        <v>1</v>
      </c>
      <c r="G4086" s="72">
        <v>3</v>
      </c>
      <c r="H4086" s="72">
        <v>2</v>
      </c>
      <c r="I4086" s="72">
        <v>7</v>
      </c>
      <c r="J4086" s="72">
        <v>1</v>
      </c>
      <c r="K4086" s="72">
        <v>6</v>
      </c>
      <c r="L4086" s="72">
        <v>108</v>
      </c>
    </row>
    <row r="4087" spans="4:12" x14ac:dyDescent="0.25">
      <c r="D4087" s="66" t="s">
        <v>34425</v>
      </c>
      <c r="E4087" s="66" t="s">
        <v>8730</v>
      </c>
      <c r="F4087" s="72">
        <v>1</v>
      </c>
      <c r="G4087" s="72">
        <v>3</v>
      </c>
      <c r="H4087" s="72">
        <v>2</v>
      </c>
      <c r="I4087" s="72">
        <v>7</v>
      </c>
      <c r="J4087" s="72">
        <v>1</v>
      </c>
      <c r="K4087" s="72">
        <v>6</v>
      </c>
      <c r="L4087" s="72">
        <v>109</v>
      </c>
    </row>
    <row r="4088" spans="4:12" x14ac:dyDescent="0.25">
      <c r="D4088" s="66" t="s">
        <v>34426</v>
      </c>
      <c r="E4088" s="66" t="s">
        <v>8731</v>
      </c>
      <c r="F4088" s="72">
        <v>1</v>
      </c>
      <c r="G4088" s="72">
        <v>3</v>
      </c>
      <c r="H4088" s="72">
        <v>2</v>
      </c>
      <c r="I4088" s="72">
        <v>7</v>
      </c>
      <c r="J4088" s="72">
        <v>1</v>
      </c>
      <c r="K4088" s="72">
        <v>6</v>
      </c>
      <c r="L4088" s="72">
        <v>110</v>
      </c>
    </row>
    <row r="4089" spans="4:12" x14ac:dyDescent="0.25">
      <c r="D4089" s="66" t="s">
        <v>34427</v>
      </c>
      <c r="E4089" s="66" t="s">
        <v>8732</v>
      </c>
      <c r="F4089" s="72">
        <v>1</v>
      </c>
      <c r="G4089" s="72">
        <v>3</v>
      </c>
      <c r="H4089" s="72">
        <v>2</v>
      </c>
      <c r="I4089" s="72">
        <v>7</v>
      </c>
      <c r="J4089" s="72">
        <v>1</v>
      </c>
      <c r="K4089" s="72">
        <v>6</v>
      </c>
      <c r="L4089" s="72">
        <v>111</v>
      </c>
    </row>
    <row r="4090" spans="4:12" x14ac:dyDescent="0.25">
      <c r="D4090" s="66" t="s">
        <v>34428</v>
      </c>
      <c r="E4090" s="66" t="s">
        <v>8733</v>
      </c>
      <c r="F4090" s="72">
        <v>1</v>
      </c>
      <c r="G4090" s="72">
        <v>3</v>
      </c>
      <c r="H4090" s="72">
        <v>2</v>
      </c>
      <c r="I4090" s="72">
        <v>7</v>
      </c>
      <c r="J4090" s="72">
        <v>1</v>
      </c>
      <c r="K4090" s="72">
        <v>6</v>
      </c>
      <c r="L4090" s="72">
        <v>112</v>
      </c>
    </row>
    <row r="4091" spans="4:12" x14ac:dyDescent="0.25">
      <c r="D4091" s="66" t="s">
        <v>34429</v>
      </c>
      <c r="E4091" s="66" t="s">
        <v>8734</v>
      </c>
      <c r="F4091" s="72">
        <v>1</v>
      </c>
      <c r="G4091" s="72">
        <v>3</v>
      </c>
      <c r="H4091" s="72">
        <v>2</v>
      </c>
      <c r="I4091" s="72">
        <v>7</v>
      </c>
      <c r="J4091" s="72">
        <v>1</v>
      </c>
      <c r="K4091" s="72">
        <v>6</v>
      </c>
      <c r="L4091" s="72">
        <v>113</v>
      </c>
    </row>
    <row r="4092" spans="4:12" x14ac:dyDescent="0.25">
      <c r="D4092" s="66" t="s">
        <v>34430</v>
      </c>
      <c r="E4092" s="66" t="s">
        <v>8735</v>
      </c>
      <c r="F4092" s="72">
        <v>1</v>
      </c>
      <c r="G4092" s="72">
        <v>3</v>
      </c>
      <c r="H4092" s="72">
        <v>2</v>
      </c>
      <c r="I4092" s="72">
        <v>7</v>
      </c>
      <c r="J4092" s="72">
        <v>1</v>
      </c>
      <c r="K4092" s="72">
        <v>6</v>
      </c>
      <c r="L4092" s="72">
        <v>114</v>
      </c>
    </row>
    <row r="4093" spans="4:12" x14ac:dyDescent="0.25">
      <c r="D4093" s="66" t="s">
        <v>34431</v>
      </c>
      <c r="E4093" s="66" t="s">
        <v>8736</v>
      </c>
      <c r="F4093" s="72">
        <v>1</v>
      </c>
      <c r="G4093" s="72">
        <v>3</v>
      </c>
      <c r="H4093" s="72">
        <v>2</v>
      </c>
      <c r="I4093" s="72">
        <v>7</v>
      </c>
      <c r="J4093" s="72">
        <v>1</v>
      </c>
      <c r="K4093" s="72">
        <v>6</v>
      </c>
      <c r="L4093" s="72">
        <v>115</v>
      </c>
    </row>
    <row r="4094" spans="4:12" x14ac:dyDescent="0.25">
      <c r="D4094" s="66" t="s">
        <v>34432</v>
      </c>
      <c r="E4094" s="66" t="s">
        <v>8737</v>
      </c>
      <c r="F4094" s="72">
        <v>1</v>
      </c>
      <c r="G4094" s="72">
        <v>3</v>
      </c>
      <c r="H4094" s="72">
        <v>2</v>
      </c>
      <c r="I4094" s="72">
        <v>7</v>
      </c>
      <c r="J4094" s="72">
        <v>1</v>
      </c>
      <c r="K4094" s="72">
        <v>6</v>
      </c>
      <c r="L4094" s="72">
        <v>116</v>
      </c>
    </row>
    <row r="4095" spans="4:12" x14ac:dyDescent="0.25">
      <c r="D4095" s="66" t="s">
        <v>34433</v>
      </c>
      <c r="E4095" s="66" t="s">
        <v>8738</v>
      </c>
      <c r="F4095" s="72">
        <v>1</v>
      </c>
      <c r="G4095" s="72">
        <v>3</v>
      </c>
      <c r="H4095" s="72">
        <v>2</v>
      </c>
      <c r="I4095" s="72">
        <v>7</v>
      </c>
      <c r="J4095" s="72">
        <v>1</v>
      </c>
      <c r="K4095" s="72">
        <v>6</v>
      </c>
      <c r="L4095" s="72">
        <v>117</v>
      </c>
    </row>
    <row r="4096" spans="4:12" x14ac:dyDescent="0.25">
      <c r="D4096" s="66" t="s">
        <v>34434</v>
      </c>
      <c r="E4096" s="66" t="s">
        <v>8739</v>
      </c>
      <c r="F4096" s="72">
        <v>1</v>
      </c>
      <c r="G4096" s="72">
        <v>3</v>
      </c>
      <c r="H4096" s="72">
        <v>2</v>
      </c>
      <c r="I4096" s="72">
        <v>7</v>
      </c>
      <c r="J4096" s="72">
        <v>1</v>
      </c>
      <c r="K4096" s="72">
        <v>6</v>
      </c>
      <c r="L4096" s="72">
        <v>118</v>
      </c>
    </row>
    <row r="4097" spans="4:12" x14ac:dyDescent="0.25">
      <c r="D4097" s="66" t="s">
        <v>34435</v>
      </c>
      <c r="E4097" s="66" t="s">
        <v>8740</v>
      </c>
      <c r="F4097" s="72">
        <v>1</v>
      </c>
      <c r="G4097" s="72">
        <v>3</v>
      </c>
      <c r="H4097" s="72">
        <v>2</v>
      </c>
      <c r="I4097" s="72">
        <v>7</v>
      </c>
      <c r="J4097" s="72">
        <v>1</v>
      </c>
      <c r="K4097" s="72">
        <v>6</v>
      </c>
      <c r="L4097" s="72">
        <v>119</v>
      </c>
    </row>
    <row r="4098" spans="4:12" x14ac:dyDescent="0.25">
      <c r="D4098" s="66" t="s">
        <v>34436</v>
      </c>
      <c r="E4098" s="66" t="s">
        <v>8741</v>
      </c>
      <c r="F4098" s="72">
        <v>1</v>
      </c>
      <c r="G4098" s="72">
        <v>3</v>
      </c>
      <c r="H4098" s="72">
        <v>2</v>
      </c>
      <c r="I4098" s="72">
        <v>7</v>
      </c>
      <c r="J4098" s="72">
        <v>1</v>
      </c>
      <c r="K4098" s="72">
        <v>6</v>
      </c>
      <c r="L4098" s="72">
        <v>120</v>
      </c>
    </row>
    <row r="4099" spans="4:12" x14ac:dyDescent="0.25">
      <c r="D4099" s="66" t="s">
        <v>34437</v>
      </c>
      <c r="E4099" s="66" t="s">
        <v>8742</v>
      </c>
      <c r="F4099" s="72">
        <v>1</v>
      </c>
      <c r="G4099" s="72">
        <v>3</v>
      </c>
      <c r="H4099" s="72">
        <v>2</v>
      </c>
      <c r="I4099" s="72">
        <v>7</v>
      </c>
      <c r="J4099" s="72">
        <v>1</v>
      </c>
      <c r="K4099" s="72">
        <v>6</v>
      </c>
      <c r="L4099" s="72">
        <v>121</v>
      </c>
    </row>
    <row r="4100" spans="4:12" x14ac:dyDescent="0.25">
      <c r="D4100" s="66" t="s">
        <v>34438</v>
      </c>
      <c r="E4100" s="66" t="s">
        <v>8743</v>
      </c>
      <c r="F4100" s="72">
        <v>1</v>
      </c>
      <c r="G4100" s="72">
        <v>3</v>
      </c>
      <c r="H4100" s="72">
        <v>2</v>
      </c>
      <c r="I4100" s="72">
        <v>7</v>
      </c>
      <c r="J4100" s="72">
        <v>1</v>
      </c>
      <c r="K4100" s="72">
        <v>6</v>
      </c>
      <c r="L4100" s="72">
        <v>122</v>
      </c>
    </row>
    <row r="4101" spans="4:12" x14ac:dyDescent="0.25">
      <c r="D4101" s="66" t="s">
        <v>34439</v>
      </c>
      <c r="E4101" s="66" t="s">
        <v>8744</v>
      </c>
      <c r="F4101" s="72">
        <v>1</v>
      </c>
      <c r="G4101" s="72">
        <v>3</v>
      </c>
      <c r="H4101" s="72">
        <v>2</v>
      </c>
      <c r="I4101" s="72">
        <v>7</v>
      </c>
      <c r="J4101" s="72">
        <v>1</v>
      </c>
      <c r="K4101" s="72">
        <v>6</v>
      </c>
      <c r="L4101" s="72">
        <v>123</v>
      </c>
    </row>
    <row r="4102" spans="4:12" x14ac:dyDescent="0.25">
      <c r="D4102" s="66" t="s">
        <v>34440</v>
      </c>
      <c r="E4102" s="66" t="s">
        <v>8745</v>
      </c>
      <c r="F4102" s="72">
        <v>1</v>
      </c>
      <c r="G4102" s="72">
        <v>3</v>
      </c>
      <c r="H4102" s="72">
        <v>2</v>
      </c>
      <c r="I4102" s="72">
        <v>7</v>
      </c>
      <c r="J4102" s="72">
        <v>1</v>
      </c>
      <c r="K4102" s="72">
        <v>6</v>
      </c>
      <c r="L4102" s="72">
        <v>124</v>
      </c>
    </row>
    <row r="4103" spans="4:12" x14ac:dyDescent="0.25">
      <c r="D4103" s="66" t="s">
        <v>34441</v>
      </c>
      <c r="E4103" s="66" t="s">
        <v>8746</v>
      </c>
      <c r="F4103" s="72">
        <v>1</v>
      </c>
      <c r="G4103" s="72">
        <v>3</v>
      </c>
      <c r="H4103" s="72">
        <v>2</v>
      </c>
      <c r="I4103" s="72">
        <v>7</v>
      </c>
      <c r="J4103" s="72">
        <v>1</v>
      </c>
      <c r="K4103" s="72">
        <v>6</v>
      </c>
      <c r="L4103" s="72">
        <v>125</v>
      </c>
    </row>
    <row r="4104" spans="4:12" x14ac:dyDescent="0.25">
      <c r="D4104" s="66" t="s">
        <v>34442</v>
      </c>
      <c r="E4104" s="66" t="s">
        <v>8747</v>
      </c>
      <c r="F4104" s="72">
        <v>1</v>
      </c>
      <c r="G4104" s="72">
        <v>3</v>
      </c>
      <c r="H4104" s="72">
        <v>2</v>
      </c>
      <c r="I4104" s="72">
        <v>7</v>
      </c>
      <c r="J4104" s="72">
        <v>1</v>
      </c>
      <c r="K4104" s="72">
        <v>6</v>
      </c>
      <c r="L4104" s="72">
        <v>126</v>
      </c>
    </row>
    <row r="4105" spans="4:12" x14ac:dyDescent="0.25">
      <c r="D4105" s="66" t="s">
        <v>34443</v>
      </c>
      <c r="E4105" s="66" t="s">
        <v>8748</v>
      </c>
      <c r="F4105" s="72">
        <v>1</v>
      </c>
      <c r="G4105" s="72">
        <v>3</v>
      </c>
      <c r="H4105" s="72">
        <v>2</v>
      </c>
      <c r="I4105" s="72">
        <v>7</v>
      </c>
      <c r="J4105" s="72">
        <v>1</v>
      </c>
      <c r="K4105" s="72">
        <v>6</v>
      </c>
      <c r="L4105" s="72">
        <v>127</v>
      </c>
    </row>
    <row r="4106" spans="4:12" x14ac:dyDescent="0.25">
      <c r="D4106" s="66" t="s">
        <v>34444</v>
      </c>
      <c r="E4106" s="66" t="s">
        <v>8749</v>
      </c>
      <c r="F4106" s="72">
        <v>1</v>
      </c>
      <c r="G4106" s="72">
        <v>3</v>
      </c>
      <c r="H4106" s="72">
        <v>2</v>
      </c>
      <c r="I4106" s="72">
        <v>7</v>
      </c>
      <c r="J4106" s="72">
        <v>1</v>
      </c>
      <c r="K4106" s="72">
        <v>6</v>
      </c>
      <c r="L4106" s="72">
        <v>128</v>
      </c>
    </row>
    <row r="4107" spans="4:12" x14ac:dyDescent="0.25">
      <c r="D4107" s="66" t="s">
        <v>34445</v>
      </c>
      <c r="E4107" s="66" t="s">
        <v>8750</v>
      </c>
      <c r="F4107" s="72">
        <v>1</v>
      </c>
      <c r="G4107" s="72">
        <v>3</v>
      </c>
      <c r="H4107" s="72">
        <v>2</v>
      </c>
      <c r="I4107" s="72">
        <v>7</v>
      </c>
      <c r="J4107" s="72">
        <v>1</v>
      </c>
      <c r="K4107" s="72">
        <v>6</v>
      </c>
      <c r="L4107" s="72">
        <v>129</v>
      </c>
    </row>
    <row r="4108" spans="4:12" x14ac:dyDescent="0.25">
      <c r="D4108" s="66" t="s">
        <v>34446</v>
      </c>
      <c r="E4108" s="66" t="s">
        <v>8751</v>
      </c>
      <c r="F4108" s="72">
        <v>1</v>
      </c>
      <c r="G4108" s="72">
        <v>3</v>
      </c>
      <c r="H4108" s="72">
        <v>2</v>
      </c>
      <c r="I4108" s="72">
        <v>7</v>
      </c>
      <c r="J4108" s="72">
        <v>1</v>
      </c>
      <c r="K4108" s="72">
        <v>6</v>
      </c>
      <c r="L4108" s="72">
        <v>130</v>
      </c>
    </row>
    <row r="4109" spans="4:12" x14ac:dyDescent="0.25">
      <c r="D4109" s="66" t="s">
        <v>34447</v>
      </c>
      <c r="E4109" s="66" t="s">
        <v>8752</v>
      </c>
      <c r="F4109" s="72">
        <v>1</v>
      </c>
      <c r="G4109" s="72">
        <v>3</v>
      </c>
      <c r="H4109" s="72">
        <v>2</v>
      </c>
      <c r="I4109" s="72">
        <v>7</v>
      </c>
      <c r="J4109" s="72">
        <v>1</v>
      </c>
      <c r="K4109" s="72">
        <v>6</v>
      </c>
      <c r="L4109" s="72">
        <v>131</v>
      </c>
    </row>
    <row r="4110" spans="4:12" x14ac:dyDescent="0.25">
      <c r="D4110" s="66" t="s">
        <v>34448</v>
      </c>
      <c r="E4110" s="66" t="s">
        <v>8753</v>
      </c>
      <c r="F4110" s="72">
        <v>1</v>
      </c>
      <c r="G4110" s="72">
        <v>3</v>
      </c>
      <c r="H4110" s="72">
        <v>2</v>
      </c>
      <c r="I4110" s="72">
        <v>7</v>
      </c>
      <c r="J4110" s="72">
        <v>1</v>
      </c>
      <c r="K4110" s="72">
        <v>6</v>
      </c>
      <c r="L4110" s="72">
        <v>132</v>
      </c>
    </row>
    <row r="4111" spans="4:12" x14ac:dyDescent="0.25">
      <c r="D4111" s="66" t="s">
        <v>34449</v>
      </c>
      <c r="E4111" s="66" t="s">
        <v>8754</v>
      </c>
      <c r="F4111" s="72">
        <v>1</v>
      </c>
      <c r="G4111" s="72">
        <v>3</v>
      </c>
      <c r="H4111" s="72">
        <v>2</v>
      </c>
      <c r="I4111" s="72">
        <v>7</v>
      </c>
      <c r="J4111" s="72">
        <v>1</v>
      </c>
      <c r="K4111" s="72">
        <v>6</v>
      </c>
      <c r="L4111" s="72">
        <v>133</v>
      </c>
    </row>
    <row r="4112" spans="4:12" x14ac:dyDescent="0.25">
      <c r="D4112" s="66" t="s">
        <v>34450</v>
      </c>
      <c r="E4112" s="66" t="s">
        <v>8755</v>
      </c>
      <c r="F4112" s="72">
        <v>1</v>
      </c>
      <c r="G4112" s="72">
        <v>3</v>
      </c>
      <c r="H4112" s="72">
        <v>2</v>
      </c>
      <c r="I4112" s="72">
        <v>7</v>
      </c>
      <c r="J4112" s="72">
        <v>1</v>
      </c>
      <c r="K4112" s="72">
        <v>6</v>
      </c>
      <c r="L4112" s="72">
        <v>134</v>
      </c>
    </row>
    <row r="4113" spans="4:12" x14ac:dyDescent="0.25">
      <c r="D4113" s="66" t="s">
        <v>34451</v>
      </c>
      <c r="E4113" s="66" t="s">
        <v>8756</v>
      </c>
      <c r="F4113" s="72">
        <v>1</v>
      </c>
      <c r="G4113" s="72">
        <v>3</v>
      </c>
      <c r="H4113" s="72">
        <v>2</v>
      </c>
      <c r="I4113" s="72">
        <v>7</v>
      </c>
      <c r="J4113" s="72">
        <v>1</v>
      </c>
      <c r="K4113" s="72">
        <v>6</v>
      </c>
      <c r="L4113" s="72">
        <v>135</v>
      </c>
    </row>
    <row r="4114" spans="4:12" x14ac:dyDescent="0.25">
      <c r="D4114" s="66" t="s">
        <v>34452</v>
      </c>
      <c r="E4114" s="66" t="s">
        <v>8757</v>
      </c>
      <c r="F4114" s="72">
        <v>1</v>
      </c>
      <c r="G4114" s="72">
        <v>3</v>
      </c>
      <c r="H4114" s="72">
        <v>2</v>
      </c>
      <c r="I4114" s="72">
        <v>7</v>
      </c>
      <c r="J4114" s="72">
        <v>1</v>
      </c>
      <c r="K4114" s="72">
        <v>6</v>
      </c>
      <c r="L4114" s="72">
        <v>136</v>
      </c>
    </row>
    <row r="4115" spans="4:12" x14ac:dyDescent="0.25">
      <c r="D4115" s="66" t="s">
        <v>34453</v>
      </c>
      <c r="E4115" s="66" t="s">
        <v>8758</v>
      </c>
      <c r="F4115" s="72">
        <v>1</v>
      </c>
      <c r="G4115" s="72">
        <v>3</v>
      </c>
      <c r="H4115" s="72">
        <v>2</v>
      </c>
      <c r="I4115" s="72">
        <v>7</v>
      </c>
      <c r="J4115" s="72">
        <v>1</v>
      </c>
      <c r="K4115" s="72">
        <v>6</v>
      </c>
      <c r="L4115" s="72">
        <v>137</v>
      </c>
    </row>
    <row r="4116" spans="4:12" x14ac:dyDescent="0.25">
      <c r="D4116" s="66" t="s">
        <v>34454</v>
      </c>
      <c r="E4116" s="66" t="s">
        <v>8759</v>
      </c>
      <c r="F4116" s="72">
        <v>1</v>
      </c>
      <c r="G4116" s="72">
        <v>3</v>
      </c>
      <c r="H4116" s="72">
        <v>2</v>
      </c>
      <c r="I4116" s="72">
        <v>7</v>
      </c>
      <c r="J4116" s="72">
        <v>1</v>
      </c>
      <c r="K4116" s="72">
        <v>6</v>
      </c>
      <c r="L4116" s="72">
        <v>138</v>
      </c>
    </row>
    <row r="4117" spans="4:12" x14ac:dyDescent="0.25">
      <c r="D4117" s="66" t="s">
        <v>34455</v>
      </c>
      <c r="E4117" s="66" t="s">
        <v>8760</v>
      </c>
      <c r="F4117" s="72">
        <v>1</v>
      </c>
      <c r="G4117" s="72">
        <v>3</v>
      </c>
      <c r="H4117" s="72">
        <v>2</v>
      </c>
      <c r="I4117" s="72">
        <v>7</v>
      </c>
      <c r="J4117" s="72">
        <v>1</v>
      </c>
      <c r="K4117" s="72">
        <v>6</v>
      </c>
      <c r="L4117" s="72">
        <v>139</v>
      </c>
    </row>
    <row r="4118" spans="4:12" x14ac:dyDescent="0.25">
      <c r="D4118" s="66" t="s">
        <v>34456</v>
      </c>
      <c r="E4118" s="66" t="s">
        <v>8761</v>
      </c>
      <c r="F4118" s="72">
        <v>1</v>
      </c>
      <c r="G4118" s="72">
        <v>3</v>
      </c>
      <c r="H4118" s="72">
        <v>2</v>
      </c>
      <c r="I4118" s="72">
        <v>7</v>
      </c>
      <c r="J4118" s="72">
        <v>1</v>
      </c>
      <c r="K4118" s="72">
        <v>6</v>
      </c>
      <c r="L4118" s="72">
        <v>140</v>
      </c>
    </row>
    <row r="4119" spans="4:12" x14ac:dyDescent="0.25">
      <c r="D4119" s="66" t="s">
        <v>34457</v>
      </c>
      <c r="E4119" s="66" t="s">
        <v>1004</v>
      </c>
      <c r="F4119" s="72">
        <v>1</v>
      </c>
      <c r="G4119" s="72">
        <v>3</v>
      </c>
      <c r="H4119" s="72">
        <v>2</v>
      </c>
      <c r="I4119" s="72">
        <v>7</v>
      </c>
      <c r="J4119" s="72">
        <v>1</v>
      </c>
      <c r="K4119" s="72">
        <v>6</v>
      </c>
      <c r="L4119" s="72">
        <v>141</v>
      </c>
    </row>
    <row r="4120" spans="4:12" x14ac:dyDescent="0.25">
      <c r="D4120" s="66" t="s">
        <v>34458</v>
      </c>
      <c r="E4120" s="66" t="s">
        <v>8762</v>
      </c>
      <c r="F4120" s="72">
        <v>1</v>
      </c>
      <c r="G4120" s="72">
        <v>3</v>
      </c>
      <c r="H4120" s="72">
        <v>2</v>
      </c>
      <c r="I4120" s="72">
        <v>7</v>
      </c>
      <c r="J4120" s="72">
        <v>1</v>
      </c>
      <c r="K4120" s="72">
        <v>6</v>
      </c>
      <c r="L4120" s="72">
        <v>142</v>
      </c>
    </row>
    <row r="4121" spans="4:12" x14ac:dyDescent="0.25">
      <c r="D4121" s="66" t="s">
        <v>34459</v>
      </c>
      <c r="E4121" s="66" t="s">
        <v>8763</v>
      </c>
      <c r="F4121" s="72">
        <v>1</v>
      </c>
      <c r="G4121" s="72">
        <v>3</v>
      </c>
      <c r="H4121" s="72">
        <v>2</v>
      </c>
      <c r="I4121" s="72">
        <v>7</v>
      </c>
      <c r="J4121" s="72">
        <v>1</v>
      </c>
      <c r="K4121" s="72">
        <v>6</v>
      </c>
      <c r="L4121" s="72">
        <v>143</v>
      </c>
    </row>
    <row r="4122" spans="4:12" x14ac:dyDescent="0.25">
      <c r="D4122" s="66" t="s">
        <v>34460</v>
      </c>
      <c r="E4122" s="66" t="s">
        <v>8764</v>
      </c>
      <c r="F4122" s="72">
        <v>1</v>
      </c>
      <c r="G4122" s="72">
        <v>3</v>
      </c>
      <c r="H4122" s="72">
        <v>2</v>
      </c>
      <c r="I4122" s="72">
        <v>7</v>
      </c>
      <c r="J4122" s="72">
        <v>1</v>
      </c>
      <c r="K4122" s="72">
        <v>6</v>
      </c>
      <c r="L4122" s="72">
        <v>144</v>
      </c>
    </row>
    <row r="4123" spans="4:12" x14ac:dyDescent="0.25">
      <c r="D4123" s="66" t="s">
        <v>34461</v>
      </c>
      <c r="E4123" s="66" t="s">
        <v>8765</v>
      </c>
      <c r="F4123" s="72">
        <v>1</v>
      </c>
      <c r="G4123" s="72">
        <v>3</v>
      </c>
      <c r="H4123" s="72">
        <v>2</v>
      </c>
      <c r="I4123" s="72">
        <v>7</v>
      </c>
      <c r="J4123" s="72">
        <v>1</v>
      </c>
      <c r="K4123" s="72">
        <v>6</v>
      </c>
      <c r="L4123" s="72">
        <v>145</v>
      </c>
    </row>
    <row r="4124" spans="4:12" x14ac:dyDescent="0.25">
      <c r="D4124" s="66" t="s">
        <v>34462</v>
      </c>
      <c r="E4124" s="66" t="s">
        <v>8766</v>
      </c>
      <c r="F4124" s="72">
        <v>1</v>
      </c>
      <c r="G4124" s="72">
        <v>3</v>
      </c>
      <c r="H4124" s="72">
        <v>2</v>
      </c>
      <c r="I4124" s="72">
        <v>7</v>
      </c>
      <c r="J4124" s="72">
        <v>1</v>
      </c>
      <c r="K4124" s="72">
        <v>6</v>
      </c>
      <c r="L4124" s="72">
        <v>146</v>
      </c>
    </row>
    <row r="4125" spans="4:12" x14ac:dyDescent="0.25">
      <c r="D4125" s="66" t="s">
        <v>34463</v>
      </c>
      <c r="E4125" s="66" t="s">
        <v>8767</v>
      </c>
      <c r="F4125" s="72">
        <v>1</v>
      </c>
      <c r="G4125" s="72">
        <v>3</v>
      </c>
      <c r="H4125" s="72">
        <v>2</v>
      </c>
      <c r="I4125" s="72">
        <v>7</v>
      </c>
      <c r="J4125" s="72">
        <v>1</v>
      </c>
      <c r="K4125" s="72">
        <v>6</v>
      </c>
      <c r="L4125" s="72">
        <v>147</v>
      </c>
    </row>
    <row r="4126" spans="4:12" x14ac:dyDescent="0.25">
      <c r="D4126" s="66" t="s">
        <v>34464</v>
      </c>
      <c r="E4126" s="66" t="s">
        <v>8768</v>
      </c>
      <c r="F4126" s="72">
        <v>1</v>
      </c>
      <c r="G4126" s="72">
        <v>3</v>
      </c>
      <c r="H4126" s="72">
        <v>2</v>
      </c>
      <c r="I4126" s="72">
        <v>7</v>
      </c>
      <c r="J4126" s="72">
        <v>1</v>
      </c>
      <c r="K4126" s="72">
        <v>7</v>
      </c>
      <c r="L4126" s="72">
        <v>1</v>
      </c>
    </row>
    <row r="4127" spans="4:12" x14ac:dyDescent="0.25">
      <c r="D4127" s="66" t="s">
        <v>34465</v>
      </c>
      <c r="E4127" s="66" t="s">
        <v>8769</v>
      </c>
      <c r="F4127" s="72">
        <v>1</v>
      </c>
      <c r="G4127" s="72">
        <v>3</v>
      </c>
      <c r="H4127" s="72">
        <v>2</v>
      </c>
      <c r="I4127" s="72">
        <v>7</v>
      </c>
      <c r="J4127" s="72">
        <v>1</v>
      </c>
      <c r="K4127" s="72">
        <v>7</v>
      </c>
      <c r="L4127" s="72">
        <v>2</v>
      </c>
    </row>
    <row r="4128" spans="4:12" x14ac:dyDescent="0.25">
      <c r="D4128" s="66" t="s">
        <v>34466</v>
      </c>
      <c r="E4128" s="66" t="s">
        <v>8770</v>
      </c>
      <c r="F4128" s="72">
        <v>1</v>
      </c>
      <c r="G4128" s="72">
        <v>3</v>
      </c>
      <c r="H4128" s="72">
        <v>2</v>
      </c>
      <c r="I4128" s="72">
        <v>7</v>
      </c>
      <c r="J4128" s="72">
        <v>1</v>
      </c>
      <c r="K4128" s="72">
        <v>7</v>
      </c>
      <c r="L4128" s="72">
        <v>3</v>
      </c>
    </row>
    <row r="4129" spans="4:12" x14ac:dyDescent="0.25">
      <c r="D4129" s="66" t="s">
        <v>34467</v>
      </c>
      <c r="E4129" s="66" t="s">
        <v>8771</v>
      </c>
      <c r="F4129" s="72">
        <v>1</v>
      </c>
      <c r="G4129" s="72">
        <v>3</v>
      </c>
      <c r="H4129" s="72">
        <v>2</v>
      </c>
      <c r="I4129" s="72">
        <v>7</v>
      </c>
      <c r="J4129" s="72">
        <v>1</v>
      </c>
      <c r="K4129" s="72">
        <v>7</v>
      </c>
      <c r="L4129" s="72">
        <v>4</v>
      </c>
    </row>
    <row r="4130" spans="4:12" x14ac:dyDescent="0.25">
      <c r="D4130" s="66" t="s">
        <v>34468</v>
      </c>
      <c r="E4130" s="66" t="s">
        <v>8772</v>
      </c>
      <c r="F4130" s="72">
        <v>1</v>
      </c>
      <c r="G4130" s="72">
        <v>3</v>
      </c>
      <c r="H4130" s="72">
        <v>2</v>
      </c>
      <c r="I4130" s="72">
        <v>7</v>
      </c>
      <c r="J4130" s="72">
        <v>1</v>
      </c>
      <c r="K4130" s="72">
        <v>7</v>
      </c>
      <c r="L4130" s="72">
        <v>5</v>
      </c>
    </row>
    <row r="4131" spans="4:12" x14ac:dyDescent="0.25">
      <c r="D4131" s="66" t="s">
        <v>34469</v>
      </c>
      <c r="E4131" s="66" t="s">
        <v>8773</v>
      </c>
      <c r="F4131" s="72">
        <v>1</v>
      </c>
      <c r="G4131" s="72">
        <v>3</v>
      </c>
      <c r="H4131" s="72">
        <v>2</v>
      </c>
      <c r="I4131" s="72">
        <v>7</v>
      </c>
      <c r="J4131" s="72">
        <v>1</v>
      </c>
      <c r="K4131" s="72">
        <v>7</v>
      </c>
      <c r="L4131" s="72">
        <v>6</v>
      </c>
    </row>
    <row r="4132" spans="4:12" x14ac:dyDescent="0.25">
      <c r="D4132" s="66" t="s">
        <v>34470</v>
      </c>
      <c r="E4132" s="66" t="s">
        <v>8774</v>
      </c>
      <c r="F4132" s="72">
        <v>1</v>
      </c>
      <c r="G4132" s="72">
        <v>3</v>
      </c>
      <c r="H4132" s="72">
        <v>2</v>
      </c>
      <c r="I4132" s="72">
        <v>7</v>
      </c>
      <c r="J4132" s="72">
        <v>1</v>
      </c>
      <c r="K4132" s="72">
        <v>7</v>
      </c>
      <c r="L4132" s="72">
        <v>7</v>
      </c>
    </row>
    <row r="4133" spans="4:12" x14ac:dyDescent="0.25">
      <c r="D4133" s="66" t="s">
        <v>34471</v>
      </c>
      <c r="E4133" s="66" t="s">
        <v>8775</v>
      </c>
      <c r="F4133" s="72">
        <v>1</v>
      </c>
      <c r="G4133" s="72">
        <v>3</v>
      </c>
      <c r="H4133" s="72">
        <v>2</v>
      </c>
      <c r="I4133" s="72">
        <v>7</v>
      </c>
      <c r="J4133" s="72">
        <v>1</v>
      </c>
      <c r="K4133" s="72">
        <v>7</v>
      </c>
      <c r="L4133" s="72">
        <v>8</v>
      </c>
    </row>
    <row r="4134" spans="4:12" x14ac:dyDescent="0.25">
      <c r="D4134" s="66" t="s">
        <v>34472</v>
      </c>
      <c r="E4134" s="66" t="s">
        <v>8776</v>
      </c>
      <c r="F4134" s="72">
        <v>1</v>
      </c>
      <c r="G4134" s="72">
        <v>3</v>
      </c>
      <c r="H4134" s="72">
        <v>2</v>
      </c>
      <c r="I4134" s="72">
        <v>7</v>
      </c>
      <c r="J4134" s="72">
        <v>1</v>
      </c>
      <c r="K4134" s="72">
        <v>7</v>
      </c>
      <c r="L4134" s="72">
        <v>9</v>
      </c>
    </row>
    <row r="4135" spans="4:12" x14ac:dyDescent="0.25">
      <c r="D4135" s="66" t="s">
        <v>34473</v>
      </c>
      <c r="E4135" s="66" t="s">
        <v>8777</v>
      </c>
      <c r="F4135" s="72">
        <v>1</v>
      </c>
      <c r="G4135" s="72">
        <v>3</v>
      </c>
      <c r="H4135" s="72">
        <v>2</v>
      </c>
      <c r="I4135" s="72">
        <v>7</v>
      </c>
      <c r="J4135" s="72">
        <v>1</v>
      </c>
      <c r="K4135" s="72">
        <v>7</v>
      </c>
      <c r="L4135" s="72">
        <v>10</v>
      </c>
    </row>
    <row r="4136" spans="4:12" x14ac:dyDescent="0.25">
      <c r="D4136" s="66" t="s">
        <v>34474</v>
      </c>
      <c r="E4136" s="66" t="s">
        <v>8778</v>
      </c>
      <c r="F4136" s="72">
        <v>1</v>
      </c>
      <c r="G4136" s="72">
        <v>3</v>
      </c>
      <c r="H4136" s="72">
        <v>2</v>
      </c>
      <c r="I4136" s="72">
        <v>7</v>
      </c>
      <c r="J4136" s="72">
        <v>1</v>
      </c>
      <c r="K4136" s="72">
        <v>7</v>
      </c>
      <c r="L4136" s="72">
        <v>11</v>
      </c>
    </row>
    <row r="4137" spans="4:12" x14ac:dyDescent="0.25">
      <c r="D4137" s="66" t="s">
        <v>34475</v>
      </c>
      <c r="E4137" s="66" t="s">
        <v>8779</v>
      </c>
      <c r="F4137" s="72">
        <v>1</v>
      </c>
      <c r="G4137" s="72">
        <v>3</v>
      </c>
      <c r="H4137" s="72">
        <v>2</v>
      </c>
      <c r="I4137" s="72">
        <v>7</v>
      </c>
      <c r="J4137" s="72">
        <v>1</v>
      </c>
      <c r="K4137" s="72">
        <v>7</v>
      </c>
      <c r="L4137" s="72">
        <v>12</v>
      </c>
    </row>
    <row r="4138" spans="4:12" x14ac:dyDescent="0.25">
      <c r="D4138" s="66" t="s">
        <v>34476</v>
      </c>
      <c r="E4138" s="66" t="s">
        <v>8780</v>
      </c>
      <c r="F4138" s="72">
        <v>1</v>
      </c>
      <c r="G4138" s="72">
        <v>3</v>
      </c>
      <c r="H4138" s="72">
        <v>2</v>
      </c>
      <c r="I4138" s="72">
        <v>7</v>
      </c>
      <c r="J4138" s="72">
        <v>1</v>
      </c>
      <c r="K4138" s="72">
        <v>7</v>
      </c>
      <c r="L4138" s="72">
        <v>13</v>
      </c>
    </row>
    <row r="4139" spans="4:12" x14ac:dyDescent="0.25">
      <c r="D4139" s="66" t="s">
        <v>34477</v>
      </c>
      <c r="E4139" s="66" t="s">
        <v>8781</v>
      </c>
      <c r="F4139" s="72">
        <v>1</v>
      </c>
      <c r="G4139" s="72">
        <v>3</v>
      </c>
      <c r="H4139" s="72">
        <v>2</v>
      </c>
      <c r="I4139" s="72">
        <v>7</v>
      </c>
      <c r="J4139" s="72">
        <v>1</v>
      </c>
      <c r="K4139" s="72">
        <v>7</v>
      </c>
      <c r="L4139" s="72">
        <v>14</v>
      </c>
    </row>
    <row r="4140" spans="4:12" x14ac:dyDescent="0.25">
      <c r="D4140" s="66" t="s">
        <v>34478</v>
      </c>
      <c r="E4140" s="66" t="s">
        <v>8782</v>
      </c>
      <c r="F4140" s="72">
        <v>1</v>
      </c>
      <c r="G4140" s="72">
        <v>3</v>
      </c>
      <c r="H4140" s="72">
        <v>2</v>
      </c>
      <c r="I4140" s="72">
        <v>7</v>
      </c>
      <c r="J4140" s="72">
        <v>1</v>
      </c>
      <c r="K4140" s="72">
        <v>7</v>
      </c>
      <c r="L4140" s="72">
        <v>15</v>
      </c>
    </row>
    <row r="4141" spans="4:12" x14ac:dyDescent="0.25">
      <c r="D4141" s="66" t="s">
        <v>34479</v>
      </c>
      <c r="E4141" s="66" t="s">
        <v>8783</v>
      </c>
      <c r="F4141" s="72">
        <v>1</v>
      </c>
      <c r="G4141" s="72">
        <v>3</v>
      </c>
      <c r="H4141" s="72">
        <v>2</v>
      </c>
      <c r="I4141" s="72">
        <v>7</v>
      </c>
      <c r="J4141" s="72">
        <v>1</v>
      </c>
      <c r="K4141" s="72">
        <v>7</v>
      </c>
      <c r="L4141" s="72">
        <v>16</v>
      </c>
    </row>
    <row r="4142" spans="4:12" x14ac:dyDescent="0.25">
      <c r="D4142" s="66" t="s">
        <v>34480</v>
      </c>
      <c r="E4142" s="66" t="s">
        <v>8784</v>
      </c>
      <c r="F4142" s="72">
        <v>1</v>
      </c>
      <c r="G4142" s="72">
        <v>3</v>
      </c>
      <c r="H4142" s="72">
        <v>2</v>
      </c>
      <c r="I4142" s="72">
        <v>7</v>
      </c>
      <c r="J4142" s="72">
        <v>1</v>
      </c>
      <c r="K4142" s="72">
        <v>7</v>
      </c>
      <c r="L4142" s="72">
        <v>17</v>
      </c>
    </row>
    <row r="4143" spans="4:12" x14ac:dyDescent="0.25">
      <c r="D4143" s="66" t="s">
        <v>34481</v>
      </c>
      <c r="E4143" s="66" t="s">
        <v>8785</v>
      </c>
      <c r="F4143" s="72">
        <v>1</v>
      </c>
      <c r="G4143" s="72">
        <v>3</v>
      </c>
      <c r="H4143" s="72">
        <v>2</v>
      </c>
      <c r="I4143" s="72">
        <v>7</v>
      </c>
      <c r="J4143" s="72">
        <v>1</v>
      </c>
      <c r="K4143" s="72">
        <v>7</v>
      </c>
      <c r="L4143" s="72">
        <v>18</v>
      </c>
    </row>
    <row r="4144" spans="4:12" x14ac:dyDescent="0.25">
      <c r="D4144" s="66" t="s">
        <v>34482</v>
      </c>
      <c r="E4144" s="66" t="s">
        <v>8786</v>
      </c>
      <c r="F4144" s="72">
        <v>1</v>
      </c>
      <c r="G4144" s="72">
        <v>3</v>
      </c>
      <c r="H4144" s="72">
        <v>2</v>
      </c>
      <c r="I4144" s="72">
        <v>7</v>
      </c>
      <c r="J4144" s="72">
        <v>1</v>
      </c>
      <c r="K4144" s="72">
        <v>7</v>
      </c>
      <c r="L4144" s="72">
        <v>19</v>
      </c>
    </row>
    <row r="4145" spans="4:12" x14ac:dyDescent="0.25">
      <c r="D4145" s="66" t="s">
        <v>34483</v>
      </c>
      <c r="E4145" s="66" t="s">
        <v>8787</v>
      </c>
      <c r="F4145" s="72">
        <v>1</v>
      </c>
      <c r="G4145" s="72">
        <v>3</v>
      </c>
      <c r="H4145" s="72">
        <v>2</v>
      </c>
      <c r="I4145" s="72">
        <v>7</v>
      </c>
      <c r="J4145" s="72">
        <v>1</v>
      </c>
      <c r="K4145" s="72">
        <v>7</v>
      </c>
      <c r="L4145" s="72">
        <v>20</v>
      </c>
    </row>
    <row r="4146" spans="4:12" x14ac:dyDescent="0.25">
      <c r="D4146" s="66" t="s">
        <v>34484</v>
      </c>
      <c r="E4146" s="66" t="s">
        <v>8788</v>
      </c>
      <c r="F4146" s="72">
        <v>1</v>
      </c>
      <c r="G4146" s="72">
        <v>3</v>
      </c>
      <c r="H4146" s="72">
        <v>2</v>
      </c>
      <c r="I4146" s="72">
        <v>7</v>
      </c>
      <c r="J4146" s="72">
        <v>1</v>
      </c>
      <c r="K4146" s="72">
        <v>7</v>
      </c>
      <c r="L4146" s="72">
        <v>21</v>
      </c>
    </row>
    <row r="4147" spans="4:12" x14ac:dyDescent="0.25">
      <c r="D4147" s="66" t="s">
        <v>34485</v>
      </c>
      <c r="E4147" s="66" t="s">
        <v>8789</v>
      </c>
      <c r="F4147" s="72">
        <v>1</v>
      </c>
      <c r="G4147" s="72">
        <v>3</v>
      </c>
      <c r="H4147" s="72">
        <v>2</v>
      </c>
      <c r="I4147" s="72">
        <v>7</v>
      </c>
      <c r="J4147" s="72">
        <v>1</v>
      </c>
      <c r="K4147" s="72">
        <v>7</v>
      </c>
      <c r="L4147" s="72">
        <v>22</v>
      </c>
    </row>
    <row r="4148" spans="4:12" x14ac:dyDescent="0.25">
      <c r="D4148" s="66" t="s">
        <v>34486</v>
      </c>
      <c r="E4148" s="66" t="s">
        <v>8790</v>
      </c>
      <c r="F4148" s="72">
        <v>1</v>
      </c>
      <c r="G4148" s="72">
        <v>3</v>
      </c>
      <c r="H4148" s="72">
        <v>2</v>
      </c>
      <c r="I4148" s="72">
        <v>7</v>
      </c>
      <c r="J4148" s="72">
        <v>1</v>
      </c>
      <c r="K4148" s="72">
        <v>7</v>
      </c>
      <c r="L4148" s="72">
        <v>23</v>
      </c>
    </row>
    <row r="4149" spans="4:12" x14ac:dyDescent="0.25">
      <c r="D4149" s="66" t="s">
        <v>34487</v>
      </c>
      <c r="E4149" s="66" t="s">
        <v>8791</v>
      </c>
      <c r="F4149" s="72">
        <v>1</v>
      </c>
      <c r="G4149" s="72">
        <v>3</v>
      </c>
      <c r="H4149" s="72">
        <v>2</v>
      </c>
      <c r="I4149" s="72">
        <v>7</v>
      </c>
      <c r="J4149" s="72">
        <v>1</v>
      </c>
      <c r="K4149" s="72">
        <v>7</v>
      </c>
      <c r="L4149" s="72">
        <v>24</v>
      </c>
    </row>
    <row r="4150" spans="4:12" x14ac:dyDescent="0.25">
      <c r="D4150" s="66" t="s">
        <v>34488</v>
      </c>
      <c r="E4150" s="66" t="s">
        <v>8792</v>
      </c>
      <c r="F4150" s="72">
        <v>1</v>
      </c>
      <c r="G4150" s="72">
        <v>3</v>
      </c>
      <c r="H4150" s="72">
        <v>2</v>
      </c>
      <c r="I4150" s="72">
        <v>7</v>
      </c>
      <c r="J4150" s="72">
        <v>1</v>
      </c>
      <c r="K4150" s="72">
        <v>7</v>
      </c>
      <c r="L4150" s="72">
        <v>25</v>
      </c>
    </row>
    <row r="4151" spans="4:12" x14ac:dyDescent="0.25">
      <c r="D4151" s="66" t="s">
        <v>34489</v>
      </c>
      <c r="E4151" s="66" t="s">
        <v>8793</v>
      </c>
      <c r="F4151" s="72">
        <v>1</v>
      </c>
      <c r="G4151" s="72">
        <v>3</v>
      </c>
      <c r="H4151" s="72">
        <v>2</v>
      </c>
      <c r="I4151" s="72">
        <v>7</v>
      </c>
      <c r="J4151" s="72">
        <v>1</v>
      </c>
      <c r="K4151" s="72">
        <v>7</v>
      </c>
      <c r="L4151" s="72">
        <v>26</v>
      </c>
    </row>
    <row r="4152" spans="4:12" x14ac:dyDescent="0.25">
      <c r="D4152" s="66" t="s">
        <v>34490</v>
      </c>
      <c r="E4152" s="66" t="s">
        <v>8794</v>
      </c>
      <c r="F4152" s="72">
        <v>1</v>
      </c>
      <c r="G4152" s="72">
        <v>3</v>
      </c>
      <c r="H4152" s="72">
        <v>2</v>
      </c>
      <c r="I4152" s="72">
        <v>7</v>
      </c>
      <c r="J4152" s="72">
        <v>1</v>
      </c>
      <c r="K4152" s="72">
        <v>7</v>
      </c>
      <c r="L4152" s="72">
        <v>27</v>
      </c>
    </row>
    <row r="4153" spans="4:12" x14ac:dyDescent="0.25">
      <c r="D4153" s="66" t="s">
        <v>34491</v>
      </c>
      <c r="E4153" s="66" t="s">
        <v>8795</v>
      </c>
      <c r="F4153" s="72">
        <v>1</v>
      </c>
      <c r="G4153" s="72">
        <v>3</v>
      </c>
      <c r="H4153" s="72">
        <v>2</v>
      </c>
      <c r="I4153" s="72">
        <v>7</v>
      </c>
      <c r="J4153" s="72">
        <v>1</v>
      </c>
      <c r="K4153" s="72">
        <v>7</v>
      </c>
      <c r="L4153" s="72">
        <v>28</v>
      </c>
    </row>
    <row r="4154" spans="4:12" x14ac:dyDescent="0.25">
      <c r="D4154" s="66" t="s">
        <v>34492</v>
      </c>
      <c r="E4154" s="66" t="s">
        <v>8796</v>
      </c>
      <c r="F4154" s="72">
        <v>1</v>
      </c>
      <c r="G4154" s="72">
        <v>3</v>
      </c>
      <c r="H4154" s="72">
        <v>2</v>
      </c>
      <c r="I4154" s="72">
        <v>7</v>
      </c>
      <c r="J4154" s="72">
        <v>1</v>
      </c>
      <c r="K4154" s="72">
        <v>7</v>
      </c>
      <c r="L4154" s="72">
        <v>29</v>
      </c>
    </row>
    <row r="4155" spans="4:12" x14ac:dyDescent="0.25">
      <c r="D4155" s="66" t="s">
        <v>34493</v>
      </c>
      <c r="E4155" s="66" t="s">
        <v>8797</v>
      </c>
      <c r="F4155" s="72">
        <v>1</v>
      </c>
      <c r="G4155" s="72">
        <v>3</v>
      </c>
      <c r="H4155" s="72">
        <v>2</v>
      </c>
      <c r="I4155" s="72">
        <v>7</v>
      </c>
      <c r="J4155" s="72">
        <v>1</v>
      </c>
      <c r="K4155" s="72">
        <v>7</v>
      </c>
      <c r="L4155" s="72">
        <v>30</v>
      </c>
    </row>
    <row r="4156" spans="4:12" x14ac:dyDescent="0.25">
      <c r="D4156" s="66" t="s">
        <v>34494</v>
      </c>
      <c r="E4156" s="66" t="s">
        <v>8798</v>
      </c>
      <c r="F4156" s="72">
        <v>1</v>
      </c>
      <c r="G4156" s="72">
        <v>3</v>
      </c>
      <c r="H4156" s="72">
        <v>2</v>
      </c>
      <c r="I4156" s="72">
        <v>7</v>
      </c>
      <c r="J4156" s="72">
        <v>1</v>
      </c>
      <c r="K4156" s="72">
        <v>7</v>
      </c>
      <c r="L4156" s="72">
        <v>31</v>
      </c>
    </row>
    <row r="4157" spans="4:12" x14ac:dyDescent="0.25">
      <c r="D4157" s="66" t="s">
        <v>34495</v>
      </c>
      <c r="E4157" s="66" t="s">
        <v>1076</v>
      </c>
      <c r="F4157" s="72">
        <v>1</v>
      </c>
      <c r="G4157" s="72">
        <v>3</v>
      </c>
      <c r="H4157" s="72">
        <v>2</v>
      </c>
      <c r="I4157" s="72">
        <v>7</v>
      </c>
      <c r="J4157" s="72">
        <v>1</v>
      </c>
      <c r="K4157" s="72">
        <v>7</v>
      </c>
      <c r="L4157" s="72">
        <v>32</v>
      </c>
    </row>
    <row r="4158" spans="4:12" x14ac:dyDescent="0.25">
      <c r="D4158" s="66" t="s">
        <v>34496</v>
      </c>
      <c r="E4158" s="66" t="s">
        <v>8799</v>
      </c>
      <c r="F4158" s="72">
        <v>1</v>
      </c>
      <c r="G4158" s="72">
        <v>3</v>
      </c>
      <c r="H4158" s="72">
        <v>2</v>
      </c>
      <c r="I4158" s="72">
        <v>7</v>
      </c>
      <c r="J4158" s="72">
        <v>1</v>
      </c>
      <c r="K4158" s="72">
        <v>7</v>
      </c>
      <c r="L4158" s="72">
        <v>33</v>
      </c>
    </row>
    <row r="4159" spans="4:12" x14ac:dyDescent="0.25">
      <c r="D4159" s="66" t="s">
        <v>34497</v>
      </c>
      <c r="E4159" s="66" t="s">
        <v>8800</v>
      </c>
      <c r="F4159" s="72">
        <v>1</v>
      </c>
      <c r="G4159" s="72">
        <v>3</v>
      </c>
      <c r="H4159" s="72">
        <v>2</v>
      </c>
      <c r="I4159" s="72">
        <v>7</v>
      </c>
      <c r="J4159" s="72">
        <v>1</v>
      </c>
      <c r="K4159" s="72">
        <v>7</v>
      </c>
      <c r="L4159" s="72">
        <v>34</v>
      </c>
    </row>
    <row r="4160" spans="4:12" x14ac:dyDescent="0.25">
      <c r="D4160" s="66" t="s">
        <v>34498</v>
      </c>
      <c r="E4160" s="66" t="s">
        <v>8801</v>
      </c>
      <c r="F4160" s="72">
        <v>1</v>
      </c>
      <c r="G4160" s="72">
        <v>3</v>
      </c>
      <c r="H4160" s="72">
        <v>2</v>
      </c>
      <c r="I4160" s="72">
        <v>7</v>
      </c>
      <c r="J4160" s="72">
        <v>1</v>
      </c>
      <c r="K4160" s="72">
        <v>7</v>
      </c>
      <c r="L4160" s="72">
        <v>35</v>
      </c>
    </row>
    <row r="4161" spans="4:12" x14ac:dyDescent="0.25">
      <c r="D4161" s="66" t="s">
        <v>34499</v>
      </c>
      <c r="E4161" s="66" t="s">
        <v>8802</v>
      </c>
      <c r="F4161" s="72">
        <v>1</v>
      </c>
      <c r="G4161" s="72">
        <v>3</v>
      </c>
      <c r="H4161" s="72">
        <v>2</v>
      </c>
      <c r="I4161" s="72">
        <v>7</v>
      </c>
      <c r="J4161" s="72">
        <v>1</v>
      </c>
      <c r="K4161" s="72">
        <v>7</v>
      </c>
      <c r="L4161" s="72">
        <v>36</v>
      </c>
    </row>
    <row r="4162" spans="4:12" x14ac:dyDescent="0.25">
      <c r="D4162" s="66" t="s">
        <v>34500</v>
      </c>
      <c r="E4162" s="66" t="s">
        <v>8803</v>
      </c>
      <c r="F4162" s="72">
        <v>1</v>
      </c>
      <c r="G4162" s="72">
        <v>3</v>
      </c>
      <c r="H4162" s="72">
        <v>2</v>
      </c>
      <c r="I4162" s="72">
        <v>7</v>
      </c>
      <c r="J4162" s="72">
        <v>1</v>
      </c>
      <c r="K4162" s="72">
        <v>7</v>
      </c>
      <c r="L4162" s="72">
        <v>37</v>
      </c>
    </row>
    <row r="4163" spans="4:12" x14ac:dyDescent="0.25">
      <c r="D4163" s="66" t="s">
        <v>34501</v>
      </c>
      <c r="E4163" s="66" t="s">
        <v>8804</v>
      </c>
      <c r="F4163" s="72">
        <v>1</v>
      </c>
      <c r="G4163" s="72">
        <v>3</v>
      </c>
      <c r="H4163" s="72">
        <v>2</v>
      </c>
      <c r="I4163" s="72">
        <v>7</v>
      </c>
      <c r="J4163" s="72">
        <v>1</v>
      </c>
      <c r="K4163" s="72">
        <v>7</v>
      </c>
      <c r="L4163" s="72">
        <v>38</v>
      </c>
    </row>
    <row r="4164" spans="4:12" x14ac:dyDescent="0.25">
      <c r="D4164" s="66" t="s">
        <v>34502</v>
      </c>
      <c r="E4164" s="66" t="s">
        <v>8805</v>
      </c>
      <c r="F4164" s="72">
        <v>1</v>
      </c>
      <c r="G4164" s="72">
        <v>3</v>
      </c>
      <c r="H4164" s="72">
        <v>2</v>
      </c>
      <c r="I4164" s="72">
        <v>7</v>
      </c>
      <c r="J4164" s="72">
        <v>1</v>
      </c>
      <c r="K4164" s="72">
        <v>7</v>
      </c>
      <c r="L4164" s="72">
        <v>39</v>
      </c>
    </row>
    <row r="4165" spans="4:12" x14ac:dyDescent="0.25">
      <c r="D4165" s="66" t="s">
        <v>34503</v>
      </c>
      <c r="E4165" s="66" t="s">
        <v>8806</v>
      </c>
      <c r="F4165" s="72">
        <v>1</v>
      </c>
      <c r="G4165" s="72">
        <v>3</v>
      </c>
      <c r="H4165" s="72">
        <v>2</v>
      </c>
      <c r="I4165" s="72">
        <v>7</v>
      </c>
      <c r="J4165" s="72">
        <v>1</v>
      </c>
      <c r="K4165" s="72">
        <v>7</v>
      </c>
      <c r="L4165" s="72">
        <v>40</v>
      </c>
    </row>
    <row r="4166" spans="4:12" x14ac:dyDescent="0.25">
      <c r="D4166" s="66" t="s">
        <v>34504</v>
      </c>
      <c r="E4166" s="66" t="s">
        <v>8807</v>
      </c>
      <c r="F4166" s="72">
        <v>1</v>
      </c>
      <c r="G4166" s="72">
        <v>3</v>
      </c>
      <c r="H4166" s="72">
        <v>2</v>
      </c>
      <c r="I4166" s="72">
        <v>7</v>
      </c>
      <c r="J4166" s="72">
        <v>1</v>
      </c>
      <c r="K4166" s="72">
        <v>7</v>
      </c>
      <c r="L4166" s="72">
        <v>41</v>
      </c>
    </row>
    <row r="4167" spans="4:12" x14ac:dyDescent="0.25">
      <c r="D4167" s="66" t="s">
        <v>34505</v>
      </c>
      <c r="E4167" s="66" t="s">
        <v>8808</v>
      </c>
      <c r="F4167" s="72">
        <v>1</v>
      </c>
      <c r="G4167" s="72">
        <v>3</v>
      </c>
      <c r="H4167" s="72">
        <v>2</v>
      </c>
      <c r="I4167" s="72">
        <v>7</v>
      </c>
      <c r="J4167" s="72">
        <v>1</v>
      </c>
      <c r="K4167" s="72">
        <v>7</v>
      </c>
      <c r="L4167" s="72">
        <v>42</v>
      </c>
    </row>
    <row r="4168" spans="4:12" x14ac:dyDescent="0.25">
      <c r="D4168" s="66" t="s">
        <v>34506</v>
      </c>
      <c r="E4168" s="66" t="s">
        <v>8809</v>
      </c>
      <c r="F4168" s="72">
        <v>1</v>
      </c>
      <c r="G4168" s="72">
        <v>3</v>
      </c>
      <c r="H4168" s="72">
        <v>2</v>
      </c>
      <c r="I4168" s="72">
        <v>7</v>
      </c>
      <c r="J4168" s="72">
        <v>1</v>
      </c>
      <c r="K4168" s="72">
        <v>7</v>
      </c>
      <c r="L4168" s="72">
        <v>43</v>
      </c>
    </row>
    <row r="4169" spans="4:12" x14ac:dyDescent="0.25">
      <c r="D4169" s="66" t="s">
        <v>34507</v>
      </c>
      <c r="E4169" s="66" t="s">
        <v>8810</v>
      </c>
      <c r="F4169" s="72">
        <v>1</v>
      </c>
      <c r="G4169" s="72">
        <v>3</v>
      </c>
      <c r="H4169" s="72">
        <v>2</v>
      </c>
      <c r="I4169" s="72">
        <v>7</v>
      </c>
      <c r="J4169" s="72">
        <v>1</v>
      </c>
      <c r="K4169" s="72">
        <v>7</v>
      </c>
      <c r="L4169" s="72">
        <v>44</v>
      </c>
    </row>
    <row r="4170" spans="4:12" x14ac:dyDescent="0.25">
      <c r="D4170" s="66" t="s">
        <v>34508</v>
      </c>
      <c r="E4170" s="66" t="s">
        <v>8811</v>
      </c>
      <c r="F4170" s="72">
        <v>1</v>
      </c>
      <c r="G4170" s="72">
        <v>3</v>
      </c>
      <c r="H4170" s="72">
        <v>2</v>
      </c>
      <c r="I4170" s="72">
        <v>7</v>
      </c>
      <c r="J4170" s="72">
        <v>1</v>
      </c>
      <c r="K4170" s="72">
        <v>7</v>
      </c>
      <c r="L4170" s="72">
        <v>45</v>
      </c>
    </row>
    <row r="4171" spans="4:12" x14ac:dyDescent="0.25">
      <c r="D4171" s="66" t="s">
        <v>34509</v>
      </c>
      <c r="E4171" s="66" t="s">
        <v>8812</v>
      </c>
      <c r="F4171" s="72">
        <v>1</v>
      </c>
      <c r="G4171" s="72">
        <v>3</v>
      </c>
      <c r="H4171" s="72">
        <v>2</v>
      </c>
      <c r="I4171" s="72">
        <v>7</v>
      </c>
      <c r="J4171" s="72">
        <v>1</v>
      </c>
      <c r="K4171" s="72">
        <v>7</v>
      </c>
      <c r="L4171" s="72">
        <v>46</v>
      </c>
    </row>
    <row r="4172" spans="4:12" x14ac:dyDescent="0.25">
      <c r="D4172" s="66" t="s">
        <v>34510</v>
      </c>
      <c r="E4172" s="66" t="s">
        <v>8813</v>
      </c>
      <c r="F4172" s="72">
        <v>1</v>
      </c>
      <c r="G4172" s="72">
        <v>3</v>
      </c>
      <c r="H4172" s="72">
        <v>2</v>
      </c>
      <c r="I4172" s="72">
        <v>7</v>
      </c>
      <c r="J4172" s="72">
        <v>1</v>
      </c>
      <c r="K4172" s="72">
        <v>7</v>
      </c>
      <c r="L4172" s="72">
        <v>47</v>
      </c>
    </row>
    <row r="4173" spans="4:12" x14ac:dyDescent="0.25">
      <c r="D4173" s="66" t="s">
        <v>34511</v>
      </c>
      <c r="E4173" s="66" t="s">
        <v>8814</v>
      </c>
      <c r="F4173" s="72">
        <v>1</v>
      </c>
      <c r="G4173" s="72">
        <v>3</v>
      </c>
      <c r="H4173" s="72">
        <v>2</v>
      </c>
      <c r="I4173" s="72">
        <v>7</v>
      </c>
      <c r="J4173" s="72">
        <v>1</v>
      </c>
      <c r="K4173" s="72">
        <v>7</v>
      </c>
      <c r="L4173" s="72">
        <v>48</v>
      </c>
    </row>
    <row r="4174" spans="4:12" x14ac:dyDescent="0.25">
      <c r="D4174" s="66" t="s">
        <v>34512</v>
      </c>
      <c r="E4174" s="66" t="s">
        <v>8815</v>
      </c>
      <c r="F4174" s="72">
        <v>1</v>
      </c>
      <c r="G4174" s="72">
        <v>3</v>
      </c>
      <c r="H4174" s="72">
        <v>2</v>
      </c>
      <c r="I4174" s="72">
        <v>7</v>
      </c>
      <c r="J4174" s="72">
        <v>1</v>
      </c>
      <c r="K4174" s="72">
        <v>7</v>
      </c>
      <c r="L4174" s="72">
        <v>49</v>
      </c>
    </row>
    <row r="4175" spans="4:12" x14ac:dyDescent="0.25">
      <c r="D4175" s="66" t="s">
        <v>34513</v>
      </c>
      <c r="E4175" s="66" t="s">
        <v>8816</v>
      </c>
      <c r="F4175" s="72">
        <v>1</v>
      </c>
      <c r="G4175" s="72">
        <v>3</v>
      </c>
      <c r="H4175" s="72">
        <v>2</v>
      </c>
      <c r="I4175" s="72">
        <v>7</v>
      </c>
      <c r="J4175" s="72">
        <v>1</v>
      </c>
      <c r="K4175" s="72">
        <v>7</v>
      </c>
      <c r="L4175" s="72">
        <v>50</v>
      </c>
    </row>
    <row r="4176" spans="4:12" x14ac:dyDescent="0.25">
      <c r="D4176" s="66" t="s">
        <v>34514</v>
      </c>
      <c r="E4176" s="66" t="s">
        <v>8817</v>
      </c>
      <c r="F4176" s="72">
        <v>1</v>
      </c>
      <c r="G4176" s="72">
        <v>3</v>
      </c>
      <c r="H4176" s="72">
        <v>2</v>
      </c>
      <c r="I4176" s="72">
        <v>7</v>
      </c>
      <c r="J4176" s="72">
        <v>1</v>
      </c>
      <c r="K4176" s="72">
        <v>7</v>
      </c>
      <c r="L4176" s="72">
        <v>51</v>
      </c>
    </row>
    <row r="4177" spans="4:12" x14ac:dyDescent="0.25">
      <c r="D4177" s="66" t="s">
        <v>34515</v>
      </c>
      <c r="E4177" s="66" t="s">
        <v>8818</v>
      </c>
      <c r="F4177" s="72">
        <v>1</v>
      </c>
      <c r="G4177" s="72">
        <v>3</v>
      </c>
      <c r="H4177" s="72">
        <v>2</v>
      </c>
      <c r="I4177" s="72">
        <v>7</v>
      </c>
      <c r="J4177" s="72">
        <v>1</v>
      </c>
      <c r="K4177" s="72">
        <v>7</v>
      </c>
      <c r="L4177" s="72">
        <v>52</v>
      </c>
    </row>
    <row r="4178" spans="4:12" x14ac:dyDescent="0.25">
      <c r="D4178" s="66" t="s">
        <v>34516</v>
      </c>
      <c r="E4178" s="66" t="s">
        <v>8819</v>
      </c>
      <c r="F4178" s="72">
        <v>1</v>
      </c>
      <c r="G4178" s="72">
        <v>3</v>
      </c>
      <c r="H4178" s="72">
        <v>2</v>
      </c>
      <c r="I4178" s="72">
        <v>7</v>
      </c>
      <c r="J4178" s="72">
        <v>1</v>
      </c>
      <c r="K4178" s="72">
        <v>7</v>
      </c>
      <c r="L4178" s="72">
        <v>53</v>
      </c>
    </row>
    <row r="4179" spans="4:12" x14ac:dyDescent="0.25">
      <c r="D4179" s="66" t="s">
        <v>34517</v>
      </c>
      <c r="E4179" s="66" t="s">
        <v>8820</v>
      </c>
      <c r="F4179" s="72">
        <v>1</v>
      </c>
      <c r="G4179" s="72">
        <v>3</v>
      </c>
      <c r="H4179" s="72">
        <v>2</v>
      </c>
      <c r="I4179" s="72">
        <v>7</v>
      </c>
      <c r="J4179" s="72">
        <v>1</v>
      </c>
      <c r="K4179" s="72">
        <v>7</v>
      </c>
      <c r="L4179" s="72">
        <v>54</v>
      </c>
    </row>
    <row r="4180" spans="4:12" x14ac:dyDescent="0.25">
      <c r="D4180" s="66" t="s">
        <v>34518</v>
      </c>
      <c r="E4180" s="66" t="s">
        <v>8821</v>
      </c>
      <c r="F4180" s="72">
        <v>1</v>
      </c>
      <c r="G4180" s="72">
        <v>3</v>
      </c>
      <c r="H4180" s="72">
        <v>2</v>
      </c>
      <c r="I4180" s="72">
        <v>7</v>
      </c>
      <c r="J4180" s="72">
        <v>1</v>
      </c>
      <c r="K4180" s="72">
        <v>7</v>
      </c>
      <c r="L4180" s="72">
        <v>55</v>
      </c>
    </row>
    <row r="4181" spans="4:12" x14ac:dyDescent="0.25">
      <c r="D4181" s="66" t="s">
        <v>34519</v>
      </c>
      <c r="E4181" s="66" t="s">
        <v>8822</v>
      </c>
      <c r="F4181" s="72">
        <v>1</v>
      </c>
      <c r="G4181" s="72">
        <v>3</v>
      </c>
      <c r="H4181" s="72">
        <v>2</v>
      </c>
      <c r="I4181" s="72">
        <v>7</v>
      </c>
      <c r="J4181" s="72">
        <v>1</v>
      </c>
      <c r="K4181" s="72">
        <v>7</v>
      </c>
      <c r="L4181" s="72">
        <v>56</v>
      </c>
    </row>
    <row r="4182" spans="4:12" x14ac:dyDescent="0.25">
      <c r="D4182" s="66" t="s">
        <v>34520</v>
      </c>
      <c r="E4182" s="66" t="s">
        <v>8823</v>
      </c>
      <c r="F4182" s="72">
        <v>1</v>
      </c>
      <c r="G4182" s="72">
        <v>3</v>
      </c>
      <c r="H4182" s="72">
        <v>2</v>
      </c>
      <c r="I4182" s="72">
        <v>7</v>
      </c>
      <c r="J4182" s="72">
        <v>1</v>
      </c>
      <c r="K4182" s="72">
        <v>7</v>
      </c>
      <c r="L4182" s="72">
        <v>57</v>
      </c>
    </row>
    <row r="4183" spans="4:12" x14ac:dyDescent="0.25">
      <c r="D4183" s="66" t="s">
        <v>34521</v>
      </c>
      <c r="E4183" s="66" t="s">
        <v>8824</v>
      </c>
      <c r="F4183" s="72">
        <v>1</v>
      </c>
      <c r="G4183" s="72">
        <v>3</v>
      </c>
      <c r="H4183" s="72">
        <v>2</v>
      </c>
      <c r="I4183" s="72">
        <v>7</v>
      </c>
      <c r="J4183" s="72">
        <v>1</v>
      </c>
      <c r="K4183" s="72">
        <v>7</v>
      </c>
      <c r="L4183" s="72">
        <v>58</v>
      </c>
    </row>
    <row r="4184" spans="4:12" x14ac:dyDescent="0.25">
      <c r="D4184" s="66" t="s">
        <v>34522</v>
      </c>
      <c r="E4184" s="66" t="s">
        <v>8825</v>
      </c>
      <c r="F4184" s="72">
        <v>1</v>
      </c>
      <c r="G4184" s="72">
        <v>3</v>
      </c>
      <c r="H4184" s="72">
        <v>2</v>
      </c>
      <c r="I4184" s="72">
        <v>7</v>
      </c>
      <c r="J4184" s="72">
        <v>1</v>
      </c>
      <c r="K4184" s="72">
        <v>7</v>
      </c>
      <c r="L4184" s="72">
        <v>59</v>
      </c>
    </row>
    <row r="4185" spans="4:12" x14ac:dyDescent="0.25">
      <c r="D4185" s="66" t="s">
        <v>34523</v>
      </c>
      <c r="E4185" s="66" t="s">
        <v>8826</v>
      </c>
      <c r="F4185" s="72">
        <v>1</v>
      </c>
      <c r="G4185" s="72">
        <v>3</v>
      </c>
      <c r="H4185" s="72">
        <v>2</v>
      </c>
      <c r="I4185" s="72">
        <v>7</v>
      </c>
      <c r="J4185" s="72">
        <v>1</v>
      </c>
      <c r="K4185" s="72">
        <v>7</v>
      </c>
      <c r="L4185" s="72">
        <v>60</v>
      </c>
    </row>
    <row r="4186" spans="4:12" x14ac:dyDescent="0.25">
      <c r="D4186" s="66" t="s">
        <v>34524</v>
      </c>
      <c r="E4186" s="66" t="s">
        <v>8827</v>
      </c>
      <c r="F4186" s="72">
        <v>1</v>
      </c>
      <c r="G4186" s="72">
        <v>3</v>
      </c>
      <c r="H4186" s="72">
        <v>2</v>
      </c>
      <c r="I4186" s="72">
        <v>7</v>
      </c>
      <c r="J4186" s="72">
        <v>1</v>
      </c>
      <c r="K4186" s="72">
        <v>7</v>
      </c>
      <c r="L4186" s="72">
        <v>61</v>
      </c>
    </row>
    <row r="4187" spans="4:12" x14ac:dyDescent="0.25">
      <c r="D4187" s="66" t="s">
        <v>34525</v>
      </c>
      <c r="E4187" s="66" t="s">
        <v>8828</v>
      </c>
      <c r="F4187" s="72">
        <v>1</v>
      </c>
      <c r="G4187" s="72">
        <v>3</v>
      </c>
      <c r="H4187" s="72">
        <v>2</v>
      </c>
      <c r="I4187" s="72">
        <v>7</v>
      </c>
      <c r="J4187" s="72">
        <v>1</v>
      </c>
      <c r="K4187" s="72">
        <v>7</v>
      </c>
      <c r="L4187" s="72">
        <v>62</v>
      </c>
    </row>
    <row r="4188" spans="4:12" x14ac:dyDescent="0.25">
      <c r="D4188" s="66" t="s">
        <v>34526</v>
      </c>
      <c r="E4188" s="66" t="s">
        <v>8829</v>
      </c>
      <c r="F4188" s="72">
        <v>1</v>
      </c>
      <c r="G4188" s="72">
        <v>3</v>
      </c>
      <c r="H4188" s="72">
        <v>2</v>
      </c>
      <c r="I4188" s="72">
        <v>7</v>
      </c>
      <c r="J4188" s="72">
        <v>1</v>
      </c>
      <c r="K4188" s="72">
        <v>7</v>
      </c>
      <c r="L4188" s="72">
        <v>63</v>
      </c>
    </row>
    <row r="4189" spans="4:12" x14ac:dyDescent="0.25">
      <c r="D4189" s="66" t="s">
        <v>34527</v>
      </c>
      <c r="E4189" s="66" t="s">
        <v>8830</v>
      </c>
      <c r="F4189" s="72">
        <v>1</v>
      </c>
      <c r="G4189" s="72">
        <v>3</v>
      </c>
      <c r="H4189" s="72">
        <v>2</v>
      </c>
      <c r="I4189" s="72">
        <v>7</v>
      </c>
      <c r="J4189" s="72">
        <v>1</v>
      </c>
      <c r="K4189" s="72">
        <v>7</v>
      </c>
      <c r="L4189" s="72">
        <v>64</v>
      </c>
    </row>
    <row r="4190" spans="4:12" x14ac:dyDescent="0.25">
      <c r="D4190" s="66" t="s">
        <v>34528</v>
      </c>
      <c r="E4190" s="66" t="s">
        <v>8831</v>
      </c>
      <c r="F4190" s="72">
        <v>1</v>
      </c>
      <c r="G4190" s="72">
        <v>3</v>
      </c>
      <c r="H4190" s="72">
        <v>2</v>
      </c>
      <c r="I4190" s="72">
        <v>7</v>
      </c>
      <c r="J4190" s="72">
        <v>1</v>
      </c>
      <c r="K4190" s="72">
        <v>7</v>
      </c>
      <c r="L4190" s="72">
        <v>65</v>
      </c>
    </row>
    <row r="4191" spans="4:12" x14ac:dyDescent="0.25">
      <c r="D4191" s="66" t="s">
        <v>34529</v>
      </c>
      <c r="E4191" s="66" t="s">
        <v>8832</v>
      </c>
      <c r="F4191" s="72">
        <v>1</v>
      </c>
      <c r="G4191" s="72">
        <v>3</v>
      </c>
      <c r="H4191" s="72">
        <v>2</v>
      </c>
      <c r="I4191" s="72">
        <v>7</v>
      </c>
      <c r="J4191" s="72">
        <v>1</v>
      </c>
      <c r="K4191" s="72">
        <v>7</v>
      </c>
      <c r="L4191" s="72">
        <v>66</v>
      </c>
    </row>
    <row r="4192" spans="4:12" x14ac:dyDescent="0.25">
      <c r="D4192" s="66" t="s">
        <v>34530</v>
      </c>
      <c r="E4192" s="66" t="s">
        <v>8833</v>
      </c>
      <c r="F4192" s="72">
        <v>1</v>
      </c>
      <c r="G4192" s="72">
        <v>3</v>
      </c>
      <c r="H4192" s="72">
        <v>2</v>
      </c>
      <c r="I4192" s="72">
        <v>7</v>
      </c>
      <c r="J4192" s="72">
        <v>1</v>
      </c>
      <c r="K4192" s="72">
        <v>7</v>
      </c>
      <c r="L4192" s="72">
        <v>67</v>
      </c>
    </row>
    <row r="4193" spans="4:12" x14ac:dyDescent="0.25">
      <c r="D4193" s="66" t="s">
        <v>34531</v>
      </c>
      <c r="E4193" s="66" t="s">
        <v>8834</v>
      </c>
      <c r="F4193" s="72">
        <v>1</v>
      </c>
      <c r="G4193" s="72">
        <v>3</v>
      </c>
      <c r="H4193" s="72">
        <v>2</v>
      </c>
      <c r="I4193" s="72">
        <v>7</v>
      </c>
      <c r="J4193" s="72">
        <v>1</v>
      </c>
      <c r="K4193" s="72">
        <v>7</v>
      </c>
      <c r="L4193" s="72">
        <v>68</v>
      </c>
    </row>
    <row r="4194" spans="4:12" x14ac:dyDescent="0.25">
      <c r="D4194" s="66" t="s">
        <v>34532</v>
      </c>
      <c r="E4194" s="66" t="s">
        <v>8835</v>
      </c>
      <c r="F4194" s="72">
        <v>1</v>
      </c>
      <c r="G4194" s="72">
        <v>3</v>
      </c>
      <c r="H4194" s="72">
        <v>2</v>
      </c>
      <c r="I4194" s="72">
        <v>7</v>
      </c>
      <c r="J4194" s="72">
        <v>1</v>
      </c>
      <c r="K4194" s="72">
        <v>7</v>
      </c>
      <c r="L4194" s="72">
        <v>69</v>
      </c>
    </row>
    <row r="4195" spans="4:12" x14ac:dyDescent="0.25">
      <c r="D4195" s="66" t="s">
        <v>34533</v>
      </c>
      <c r="E4195" s="66" t="s">
        <v>8836</v>
      </c>
      <c r="F4195" s="72">
        <v>1</v>
      </c>
      <c r="G4195" s="72">
        <v>3</v>
      </c>
      <c r="H4195" s="72">
        <v>2</v>
      </c>
      <c r="I4195" s="72">
        <v>7</v>
      </c>
      <c r="J4195" s="72">
        <v>1</v>
      </c>
      <c r="K4195" s="72">
        <v>7</v>
      </c>
      <c r="L4195" s="72">
        <v>70</v>
      </c>
    </row>
    <row r="4196" spans="4:12" x14ac:dyDescent="0.25">
      <c r="D4196" s="66" t="s">
        <v>34534</v>
      </c>
      <c r="E4196" s="66" t="s">
        <v>8837</v>
      </c>
      <c r="F4196" s="72">
        <v>1</v>
      </c>
      <c r="G4196" s="72">
        <v>3</v>
      </c>
      <c r="H4196" s="72">
        <v>2</v>
      </c>
      <c r="I4196" s="72">
        <v>7</v>
      </c>
      <c r="J4196" s="72">
        <v>1</v>
      </c>
      <c r="K4196" s="72">
        <v>7</v>
      </c>
      <c r="L4196" s="72">
        <v>71</v>
      </c>
    </row>
    <row r="4197" spans="4:12" x14ac:dyDescent="0.25">
      <c r="D4197" s="66" t="s">
        <v>34535</v>
      </c>
      <c r="E4197" s="66" t="s">
        <v>8838</v>
      </c>
      <c r="F4197" s="72">
        <v>1</v>
      </c>
      <c r="G4197" s="72">
        <v>3</v>
      </c>
      <c r="H4197" s="72">
        <v>2</v>
      </c>
      <c r="I4197" s="72">
        <v>7</v>
      </c>
      <c r="J4197" s="72">
        <v>1</v>
      </c>
      <c r="K4197" s="72">
        <v>7</v>
      </c>
      <c r="L4197" s="72">
        <v>72</v>
      </c>
    </row>
    <row r="4198" spans="4:12" x14ac:dyDescent="0.25">
      <c r="D4198" s="66" t="s">
        <v>34536</v>
      </c>
      <c r="E4198" s="66" t="s">
        <v>8839</v>
      </c>
      <c r="F4198" s="72">
        <v>1</v>
      </c>
      <c r="G4198" s="72">
        <v>3</v>
      </c>
      <c r="H4198" s="72">
        <v>2</v>
      </c>
      <c r="I4198" s="72">
        <v>7</v>
      </c>
      <c r="J4198" s="72">
        <v>1</v>
      </c>
      <c r="K4198" s="72">
        <v>7</v>
      </c>
      <c r="L4198" s="72">
        <v>73</v>
      </c>
    </row>
    <row r="4199" spans="4:12" x14ac:dyDescent="0.25">
      <c r="D4199" s="66" t="s">
        <v>34537</v>
      </c>
      <c r="E4199" s="66" t="s">
        <v>8840</v>
      </c>
      <c r="F4199" s="72">
        <v>1</v>
      </c>
      <c r="G4199" s="72">
        <v>3</v>
      </c>
      <c r="H4199" s="72">
        <v>2</v>
      </c>
      <c r="I4199" s="72">
        <v>7</v>
      </c>
      <c r="J4199" s="72">
        <v>1</v>
      </c>
      <c r="K4199" s="72">
        <v>7</v>
      </c>
      <c r="L4199" s="72">
        <v>74</v>
      </c>
    </row>
    <row r="4200" spans="4:12" x14ac:dyDescent="0.25">
      <c r="D4200" s="66" t="s">
        <v>34538</v>
      </c>
      <c r="E4200" s="66" t="s">
        <v>8841</v>
      </c>
      <c r="F4200" s="72">
        <v>1</v>
      </c>
      <c r="G4200" s="72">
        <v>3</v>
      </c>
      <c r="H4200" s="72">
        <v>2</v>
      </c>
      <c r="I4200" s="72">
        <v>7</v>
      </c>
      <c r="J4200" s="72">
        <v>1</v>
      </c>
      <c r="K4200" s="72">
        <v>7</v>
      </c>
      <c r="L4200" s="72">
        <v>75</v>
      </c>
    </row>
    <row r="4201" spans="4:12" x14ac:dyDescent="0.25">
      <c r="D4201" s="66" t="s">
        <v>34539</v>
      </c>
      <c r="E4201" s="66" t="s">
        <v>8842</v>
      </c>
      <c r="F4201" s="72">
        <v>1</v>
      </c>
      <c r="G4201" s="72">
        <v>3</v>
      </c>
      <c r="H4201" s="72">
        <v>2</v>
      </c>
      <c r="I4201" s="72">
        <v>7</v>
      </c>
      <c r="J4201" s="72">
        <v>1</v>
      </c>
      <c r="K4201" s="72">
        <v>7</v>
      </c>
      <c r="L4201" s="72">
        <v>76</v>
      </c>
    </row>
    <row r="4202" spans="4:12" x14ac:dyDescent="0.25">
      <c r="D4202" s="66" t="s">
        <v>34540</v>
      </c>
      <c r="E4202" s="66" t="s">
        <v>8843</v>
      </c>
      <c r="F4202" s="72">
        <v>1</v>
      </c>
      <c r="G4202" s="72">
        <v>3</v>
      </c>
      <c r="H4202" s="72">
        <v>2</v>
      </c>
      <c r="I4202" s="72">
        <v>7</v>
      </c>
      <c r="J4202" s="72">
        <v>1</v>
      </c>
      <c r="K4202" s="72">
        <v>7</v>
      </c>
      <c r="L4202" s="72">
        <v>77</v>
      </c>
    </row>
    <row r="4203" spans="4:12" x14ac:dyDescent="0.25">
      <c r="D4203" s="66" t="s">
        <v>34541</v>
      </c>
      <c r="E4203" s="66" t="s">
        <v>8844</v>
      </c>
      <c r="F4203" s="72">
        <v>1</v>
      </c>
      <c r="G4203" s="72">
        <v>3</v>
      </c>
      <c r="H4203" s="72">
        <v>2</v>
      </c>
      <c r="I4203" s="72">
        <v>7</v>
      </c>
      <c r="J4203" s="72">
        <v>1</v>
      </c>
      <c r="K4203" s="72">
        <v>7</v>
      </c>
      <c r="L4203" s="72">
        <v>78</v>
      </c>
    </row>
    <row r="4204" spans="4:12" x14ac:dyDescent="0.25">
      <c r="D4204" s="66" t="s">
        <v>34542</v>
      </c>
      <c r="E4204" s="66" t="s">
        <v>8845</v>
      </c>
      <c r="F4204" s="72">
        <v>1</v>
      </c>
      <c r="G4204" s="72">
        <v>3</v>
      </c>
      <c r="H4204" s="72">
        <v>2</v>
      </c>
      <c r="I4204" s="72">
        <v>7</v>
      </c>
      <c r="J4204" s="72">
        <v>1</v>
      </c>
      <c r="K4204" s="72">
        <v>7</v>
      </c>
      <c r="L4204" s="72">
        <v>79</v>
      </c>
    </row>
    <row r="4205" spans="4:12" x14ac:dyDescent="0.25">
      <c r="D4205" s="66" t="s">
        <v>34543</v>
      </c>
      <c r="E4205" s="66" t="s">
        <v>8846</v>
      </c>
      <c r="F4205" s="72">
        <v>1</v>
      </c>
      <c r="G4205" s="72">
        <v>3</v>
      </c>
      <c r="H4205" s="72">
        <v>2</v>
      </c>
      <c r="I4205" s="72">
        <v>7</v>
      </c>
      <c r="J4205" s="72">
        <v>1</v>
      </c>
      <c r="K4205" s="72">
        <v>7</v>
      </c>
      <c r="L4205" s="72">
        <v>80</v>
      </c>
    </row>
    <row r="4206" spans="4:12" x14ac:dyDescent="0.25">
      <c r="D4206" s="66" t="s">
        <v>34544</v>
      </c>
      <c r="E4206" s="66" t="s">
        <v>8847</v>
      </c>
      <c r="F4206" s="72">
        <v>1</v>
      </c>
      <c r="G4206" s="72">
        <v>3</v>
      </c>
      <c r="H4206" s="72">
        <v>2</v>
      </c>
      <c r="I4206" s="72">
        <v>7</v>
      </c>
      <c r="J4206" s="72">
        <v>1</v>
      </c>
      <c r="K4206" s="72">
        <v>7</v>
      </c>
      <c r="L4206" s="72">
        <v>81</v>
      </c>
    </row>
    <row r="4207" spans="4:12" x14ac:dyDescent="0.25">
      <c r="D4207" s="66" t="s">
        <v>34545</v>
      </c>
      <c r="E4207" s="66" t="s">
        <v>8848</v>
      </c>
      <c r="F4207" s="72">
        <v>1</v>
      </c>
      <c r="G4207" s="72">
        <v>3</v>
      </c>
      <c r="H4207" s="72">
        <v>2</v>
      </c>
      <c r="I4207" s="72">
        <v>7</v>
      </c>
      <c r="J4207" s="72">
        <v>1</v>
      </c>
      <c r="K4207" s="72">
        <v>7</v>
      </c>
      <c r="L4207" s="72">
        <v>82</v>
      </c>
    </row>
    <row r="4208" spans="4:12" x14ac:dyDescent="0.25">
      <c r="D4208" s="66" t="s">
        <v>34546</v>
      </c>
      <c r="E4208" s="66" t="s">
        <v>8849</v>
      </c>
      <c r="F4208" s="72">
        <v>1</v>
      </c>
      <c r="G4208" s="72">
        <v>3</v>
      </c>
      <c r="H4208" s="72">
        <v>2</v>
      </c>
      <c r="I4208" s="72">
        <v>7</v>
      </c>
      <c r="J4208" s="72">
        <v>1</v>
      </c>
      <c r="K4208" s="72">
        <v>7</v>
      </c>
      <c r="L4208" s="72">
        <v>83</v>
      </c>
    </row>
    <row r="4209" spans="4:12" x14ac:dyDescent="0.25">
      <c r="D4209" s="66" t="s">
        <v>34547</v>
      </c>
      <c r="E4209" s="66" t="s">
        <v>8850</v>
      </c>
      <c r="F4209" s="72">
        <v>1</v>
      </c>
      <c r="G4209" s="72">
        <v>3</v>
      </c>
      <c r="H4209" s="72">
        <v>2</v>
      </c>
      <c r="I4209" s="72">
        <v>7</v>
      </c>
      <c r="J4209" s="72">
        <v>1</v>
      </c>
      <c r="K4209" s="72">
        <v>7</v>
      </c>
      <c r="L4209" s="72">
        <v>84</v>
      </c>
    </row>
    <row r="4210" spans="4:12" x14ac:dyDescent="0.25">
      <c r="D4210" s="66" t="s">
        <v>34548</v>
      </c>
      <c r="E4210" s="66" t="s">
        <v>8851</v>
      </c>
      <c r="F4210" s="72">
        <v>1</v>
      </c>
      <c r="G4210" s="72">
        <v>3</v>
      </c>
      <c r="H4210" s="72">
        <v>2</v>
      </c>
      <c r="I4210" s="72">
        <v>7</v>
      </c>
      <c r="J4210" s="72">
        <v>1</v>
      </c>
      <c r="K4210" s="72">
        <v>7</v>
      </c>
      <c r="L4210" s="72">
        <v>85</v>
      </c>
    </row>
    <row r="4211" spans="4:12" x14ac:dyDescent="0.25">
      <c r="D4211" s="66" t="s">
        <v>34549</v>
      </c>
      <c r="E4211" s="66" t="s">
        <v>8852</v>
      </c>
      <c r="F4211" s="72">
        <v>1</v>
      </c>
      <c r="G4211" s="72">
        <v>3</v>
      </c>
      <c r="H4211" s="72">
        <v>2</v>
      </c>
      <c r="I4211" s="72">
        <v>7</v>
      </c>
      <c r="J4211" s="72">
        <v>1</v>
      </c>
      <c r="K4211" s="72">
        <v>7</v>
      </c>
      <c r="L4211" s="72">
        <v>86</v>
      </c>
    </row>
    <row r="4212" spans="4:12" x14ac:dyDescent="0.25">
      <c r="D4212" s="66" t="s">
        <v>34550</v>
      </c>
      <c r="E4212" s="66" t="s">
        <v>8853</v>
      </c>
      <c r="F4212" s="72">
        <v>1</v>
      </c>
      <c r="G4212" s="72">
        <v>3</v>
      </c>
      <c r="H4212" s="72">
        <v>2</v>
      </c>
      <c r="I4212" s="72">
        <v>7</v>
      </c>
      <c r="J4212" s="72">
        <v>1</v>
      </c>
      <c r="K4212" s="72">
        <v>7</v>
      </c>
      <c r="L4212" s="72">
        <v>87</v>
      </c>
    </row>
    <row r="4213" spans="4:12" x14ac:dyDescent="0.25">
      <c r="D4213" s="66" t="s">
        <v>34551</v>
      </c>
      <c r="E4213" s="66" t="s">
        <v>8854</v>
      </c>
      <c r="F4213" s="72">
        <v>1</v>
      </c>
      <c r="G4213" s="72">
        <v>3</v>
      </c>
      <c r="H4213" s="72">
        <v>2</v>
      </c>
      <c r="I4213" s="72">
        <v>7</v>
      </c>
      <c r="J4213" s="72">
        <v>1</v>
      </c>
      <c r="K4213" s="72">
        <v>7</v>
      </c>
      <c r="L4213" s="72">
        <v>88</v>
      </c>
    </row>
    <row r="4214" spans="4:12" x14ac:dyDescent="0.25">
      <c r="D4214" s="66" t="s">
        <v>34552</v>
      </c>
      <c r="E4214" s="66" t="s">
        <v>8855</v>
      </c>
      <c r="F4214" s="72">
        <v>1</v>
      </c>
      <c r="G4214" s="72">
        <v>3</v>
      </c>
      <c r="H4214" s="72">
        <v>2</v>
      </c>
      <c r="I4214" s="72">
        <v>7</v>
      </c>
      <c r="J4214" s="72">
        <v>1</v>
      </c>
      <c r="K4214" s="72">
        <v>7</v>
      </c>
      <c r="L4214" s="72">
        <v>89</v>
      </c>
    </row>
    <row r="4215" spans="4:12" x14ac:dyDescent="0.25">
      <c r="D4215" s="66" t="s">
        <v>34553</v>
      </c>
      <c r="E4215" s="66" t="s">
        <v>8856</v>
      </c>
      <c r="F4215" s="72">
        <v>1</v>
      </c>
      <c r="G4215" s="72">
        <v>3</v>
      </c>
      <c r="H4215" s="72">
        <v>2</v>
      </c>
      <c r="I4215" s="72">
        <v>7</v>
      </c>
      <c r="J4215" s="72">
        <v>1</v>
      </c>
      <c r="K4215" s="72">
        <v>7</v>
      </c>
      <c r="L4215" s="72">
        <v>90</v>
      </c>
    </row>
    <row r="4216" spans="4:12" x14ac:dyDescent="0.25">
      <c r="D4216" s="66" t="s">
        <v>34554</v>
      </c>
      <c r="E4216" s="66" t="s">
        <v>8857</v>
      </c>
      <c r="F4216" s="72">
        <v>1</v>
      </c>
      <c r="G4216" s="72">
        <v>3</v>
      </c>
      <c r="H4216" s="72">
        <v>2</v>
      </c>
      <c r="I4216" s="72">
        <v>7</v>
      </c>
      <c r="J4216" s="72">
        <v>1</v>
      </c>
      <c r="K4216" s="72">
        <v>7</v>
      </c>
      <c r="L4216" s="72">
        <v>91</v>
      </c>
    </row>
    <row r="4217" spans="4:12" x14ac:dyDescent="0.25">
      <c r="D4217" s="66" t="s">
        <v>34555</v>
      </c>
      <c r="E4217" s="66" t="s">
        <v>8858</v>
      </c>
      <c r="F4217" s="72">
        <v>1</v>
      </c>
      <c r="G4217" s="72">
        <v>3</v>
      </c>
      <c r="H4217" s="72">
        <v>2</v>
      </c>
      <c r="I4217" s="72">
        <v>7</v>
      </c>
      <c r="J4217" s="72">
        <v>1</v>
      </c>
      <c r="K4217" s="72">
        <v>7</v>
      </c>
      <c r="L4217" s="72">
        <v>92</v>
      </c>
    </row>
    <row r="4218" spans="4:12" x14ac:dyDescent="0.25">
      <c r="D4218" s="66" t="s">
        <v>34556</v>
      </c>
      <c r="E4218" s="66" t="s">
        <v>8859</v>
      </c>
      <c r="F4218" s="72">
        <v>1</v>
      </c>
      <c r="G4218" s="72">
        <v>3</v>
      </c>
      <c r="H4218" s="72">
        <v>2</v>
      </c>
      <c r="I4218" s="72">
        <v>7</v>
      </c>
      <c r="J4218" s="72">
        <v>1</v>
      </c>
      <c r="K4218" s="72">
        <v>7</v>
      </c>
      <c r="L4218" s="72">
        <v>93</v>
      </c>
    </row>
    <row r="4219" spans="4:12" x14ac:dyDescent="0.25">
      <c r="D4219" s="66" t="s">
        <v>34557</v>
      </c>
      <c r="E4219" s="66" t="s">
        <v>8860</v>
      </c>
      <c r="F4219" s="72">
        <v>1</v>
      </c>
      <c r="G4219" s="72">
        <v>3</v>
      </c>
      <c r="H4219" s="72">
        <v>2</v>
      </c>
      <c r="I4219" s="72">
        <v>7</v>
      </c>
      <c r="J4219" s="72">
        <v>1</v>
      </c>
      <c r="K4219" s="72">
        <v>7</v>
      </c>
      <c r="L4219" s="72">
        <v>94</v>
      </c>
    </row>
    <row r="4220" spans="4:12" x14ac:dyDescent="0.25">
      <c r="D4220" s="66" t="s">
        <v>34558</v>
      </c>
      <c r="E4220" s="66" t="s">
        <v>8861</v>
      </c>
      <c r="F4220" s="72">
        <v>1</v>
      </c>
      <c r="G4220" s="72">
        <v>3</v>
      </c>
      <c r="H4220" s="72">
        <v>2</v>
      </c>
      <c r="I4220" s="72">
        <v>7</v>
      </c>
      <c r="J4220" s="72">
        <v>1</v>
      </c>
      <c r="K4220" s="72">
        <v>7</v>
      </c>
      <c r="L4220" s="72">
        <v>95</v>
      </c>
    </row>
    <row r="4221" spans="4:12" x14ac:dyDescent="0.25">
      <c r="D4221" s="66" t="s">
        <v>34559</v>
      </c>
      <c r="E4221" s="66" t="s">
        <v>8862</v>
      </c>
      <c r="F4221" s="72">
        <v>1</v>
      </c>
      <c r="G4221" s="72">
        <v>3</v>
      </c>
      <c r="H4221" s="72">
        <v>2</v>
      </c>
      <c r="I4221" s="72">
        <v>7</v>
      </c>
      <c r="J4221" s="72">
        <v>1</v>
      </c>
      <c r="K4221" s="72">
        <v>7</v>
      </c>
      <c r="L4221" s="72">
        <v>96</v>
      </c>
    </row>
    <row r="4222" spans="4:12" x14ac:dyDescent="0.25">
      <c r="D4222" s="66" t="s">
        <v>34560</v>
      </c>
      <c r="E4222" s="66" t="s">
        <v>8863</v>
      </c>
      <c r="F4222" s="72">
        <v>1</v>
      </c>
      <c r="G4222" s="72">
        <v>3</v>
      </c>
      <c r="H4222" s="72">
        <v>2</v>
      </c>
      <c r="I4222" s="72">
        <v>7</v>
      </c>
      <c r="J4222" s="72">
        <v>1</v>
      </c>
      <c r="K4222" s="72">
        <v>7</v>
      </c>
      <c r="L4222" s="72">
        <v>97</v>
      </c>
    </row>
    <row r="4223" spans="4:12" x14ac:dyDescent="0.25">
      <c r="D4223" s="66" t="s">
        <v>34561</v>
      </c>
      <c r="E4223" s="66" t="s">
        <v>8864</v>
      </c>
      <c r="F4223" s="72">
        <v>1</v>
      </c>
      <c r="G4223" s="72">
        <v>3</v>
      </c>
      <c r="H4223" s="72">
        <v>2</v>
      </c>
      <c r="I4223" s="72">
        <v>7</v>
      </c>
      <c r="J4223" s="72">
        <v>1</v>
      </c>
      <c r="K4223" s="72">
        <v>8</v>
      </c>
      <c r="L4223" s="72">
        <v>1</v>
      </c>
    </row>
    <row r="4224" spans="4:12" x14ac:dyDescent="0.25">
      <c r="D4224" s="66" t="s">
        <v>34562</v>
      </c>
      <c r="E4224" s="66" t="s">
        <v>1066</v>
      </c>
      <c r="F4224" s="72">
        <v>1</v>
      </c>
      <c r="G4224" s="72">
        <v>3</v>
      </c>
      <c r="H4224" s="72">
        <v>2</v>
      </c>
      <c r="I4224" s="72">
        <v>7</v>
      </c>
      <c r="J4224" s="72">
        <v>1</v>
      </c>
      <c r="K4224" s="72">
        <v>8</v>
      </c>
      <c r="L4224" s="72">
        <v>2</v>
      </c>
    </row>
    <row r="4225" spans="4:12" x14ac:dyDescent="0.25">
      <c r="D4225" s="66" t="s">
        <v>34563</v>
      </c>
      <c r="E4225" s="66" t="s">
        <v>8865</v>
      </c>
      <c r="F4225" s="72">
        <v>1</v>
      </c>
      <c r="G4225" s="72">
        <v>3</v>
      </c>
      <c r="H4225" s="72">
        <v>2</v>
      </c>
      <c r="I4225" s="72">
        <v>7</v>
      </c>
      <c r="J4225" s="72">
        <v>1</v>
      </c>
      <c r="K4225" s="72">
        <v>8</v>
      </c>
      <c r="L4225" s="72">
        <v>3</v>
      </c>
    </row>
    <row r="4226" spans="4:12" x14ac:dyDescent="0.25">
      <c r="D4226" s="66" t="s">
        <v>34564</v>
      </c>
      <c r="E4226" s="66" t="s">
        <v>8866</v>
      </c>
      <c r="F4226" s="72">
        <v>1</v>
      </c>
      <c r="G4226" s="72">
        <v>3</v>
      </c>
      <c r="H4226" s="72">
        <v>2</v>
      </c>
      <c r="I4226" s="72">
        <v>7</v>
      </c>
      <c r="J4226" s="72">
        <v>1</v>
      </c>
      <c r="K4226" s="72">
        <v>8</v>
      </c>
      <c r="L4226" s="72">
        <v>4</v>
      </c>
    </row>
    <row r="4227" spans="4:12" x14ac:dyDescent="0.25">
      <c r="D4227" s="66" t="s">
        <v>34565</v>
      </c>
      <c r="E4227" s="66" t="s">
        <v>8867</v>
      </c>
      <c r="F4227" s="72">
        <v>1</v>
      </c>
      <c r="G4227" s="72">
        <v>3</v>
      </c>
      <c r="H4227" s="72">
        <v>2</v>
      </c>
      <c r="I4227" s="72">
        <v>7</v>
      </c>
      <c r="J4227" s="72">
        <v>1</v>
      </c>
      <c r="K4227" s="72">
        <v>8</v>
      </c>
      <c r="L4227" s="72">
        <v>5</v>
      </c>
    </row>
    <row r="4228" spans="4:12" x14ac:dyDescent="0.25">
      <c r="D4228" s="66" t="s">
        <v>34566</v>
      </c>
      <c r="E4228" s="66" t="s">
        <v>8868</v>
      </c>
      <c r="F4228" s="72">
        <v>1</v>
      </c>
      <c r="G4228" s="72">
        <v>3</v>
      </c>
      <c r="H4228" s="72">
        <v>2</v>
      </c>
      <c r="I4228" s="72">
        <v>7</v>
      </c>
      <c r="J4228" s="72">
        <v>1</v>
      </c>
      <c r="K4228" s="72">
        <v>8</v>
      </c>
      <c r="L4228" s="72">
        <v>6</v>
      </c>
    </row>
    <row r="4229" spans="4:12" x14ac:dyDescent="0.25">
      <c r="D4229" s="66" t="s">
        <v>34567</v>
      </c>
      <c r="E4229" s="66" t="s">
        <v>8869</v>
      </c>
      <c r="F4229" s="72">
        <v>1</v>
      </c>
      <c r="G4229" s="72">
        <v>3</v>
      </c>
      <c r="H4229" s="72">
        <v>2</v>
      </c>
      <c r="I4229" s="72">
        <v>7</v>
      </c>
      <c r="J4229" s="72">
        <v>1</v>
      </c>
      <c r="K4229" s="72">
        <v>8</v>
      </c>
      <c r="L4229" s="72">
        <v>7</v>
      </c>
    </row>
    <row r="4230" spans="4:12" x14ac:dyDescent="0.25">
      <c r="D4230" s="66" t="s">
        <v>34568</v>
      </c>
      <c r="E4230" s="66" t="s">
        <v>8870</v>
      </c>
      <c r="F4230" s="72">
        <v>1</v>
      </c>
      <c r="G4230" s="72">
        <v>3</v>
      </c>
      <c r="H4230" s="72">
        <v>2</v>
      </c>
      <c r="I4230" s="72">
        <v>7</v>
      </c>
      <c r="J4230" s="72">
        <v>1</v>
      </c>
      <c r="K4230" s="72">
        <v>8</v>
      </c>
      <c r="L4230" s="72">
        <v>8</v>
      </c>
    </row>
    <row r="4231" spans="4:12" x14ac:dyDescent="0.25">
      <c r="D4231" s="66" t="s">
        <v>34569</v>
      </c>
      <c r="E4231" s="66" t="s">
        <v>1068</v>
      </c>
      <c r="F4231" s="72">
        <v>1</v>
      </c>
      <c r="G4231" s="72">
        <v>3</v>
      </c>
      <c r="H4231" s="72">
        <v>2</v>
      </c>
      <c r="I4231" s="72">
        <v>7</v>
      </c>
      <c r="J4231" s="72">
        <v>1</v>
      </c>
      <c r="K4231" s="72">
        <v>8</v>
      </c>
      <c r="L4231" s="72">
        <v>9</v>
      </c>
    </row>
    <row r="4232" spans="4:12" x14ac:dyDescent="0.25">
      <c r="D4232" s="66" t="s">
        <v>34570</v>
      </c>
      <c r="E4232" s="66" t="s">
        <v>1070</v>
      </c>
      <c r="F4232" s="72">
        <v>1</v>
      </c>
      <c r="G4232" s="72">
        <v>3</v>
      </c>
      <c r="H4232" s="72">
        <v>2</v>
      </c>
      <c r="I4232" s="72">
        <v>7</v>
      </c>
      <c r="J4232" s="72">
        <v>1</v>
      </c>
      <c r="K4232" s="72">
        <v>8</v>
      </c>
      <c r="L4232" s="72">
        <v>10</v>
      </c>
    </row>
    <row r="4233" spans="4:12" x14ac:dyDescent="0.25">
      <c r="D4233" s="66" t="s">
        <v>34571</v>
      </c>
      <c r="E4233" s="66" t="s">
        <v>8871</v>
      </c>
      <c r="F4233" s="72">
        <v>1</v>
      </c>
      <c r="G4233" s="72">
        <v>3</v>
      </c>
      <c r="H4233" s="72">
        <v>2</v>
      </c>
      <c r="I4233" s="72">
        <v>7</v>
      </c>
      <c r="J4233" s="72">
        <v>1</v>
      </c>
      <c r="K4233" s="72">
        <v>8</v>
      </c>
      <c r="L4233" s="72">
        <v>11</v>
      </c>
    </row>
    <row r="4234" spans="4:12" x14ac:dyDescent="0.25">
      <c r="D4234" s="66" t="s">
        <v>34572</v>
      </c>
      <c r="E4234" s="66" t="s">
        <v>981</v>
      </c>
      <c r="F4234" s="72">
        <v>1</v>
      </c>
      <c r="G4234" s="72">
        <v>3</v>
      </c>
      <c r="H4234" s="72">
        <v>2</v>
      </c>
      <c r="I4234" s="72">
        <v>7</v>
      </c>
      <c r="J4234" s="72">
        <v>1</v>
      </c>
      <c r="K4234" s="72">
        <v>8</v>
      </c>
      <c r="L4234" s="72">
        <v>12</v>
      </c>
    </row>
    <row r="4235" spans="4:12" x14ac:dyDescent="0.25">
      <c r="D4235" s="66" t="s">
        <v>34573</v>
      </c>
      <c r="E4235" s="66" t="s">
        <v>8872</v>
      </c>
      <c r="F4235" s="72">
        <v>1</v>
      </c>
      <c r="G4235" s="72">
        <v>3</v>
      </c>
      <c r="H4235" s="72">
        <v>2</v>
      </c>
      <c r="I4235" s="72">
        <v>7</v>
      </c>
      <c r="J4235" s="72">
        <v>1</v>
      </c>
      <c r="K4235" s="72">
        <v>8</v>
      </c>
      <c r="L4235" s="72">
        <v>13</v>
      </c>
    </row>
    <row r="4236" spans="4:12" x14ac:dyDescent="0.25">
      <c r="D4236" s="66" t="s">
        <v>34574</v>
      </c>
      <c r="E4236" s="66" t="s">
        <v>8873</v>
      </c>
      <c r="F4236" s="72">
        <v>1</v>
      </c>
      <c r="G4236" s="72">
        <v>3</v>
      </c>
      <c r="H4236" s="72">
        <v>2</v>
      </c>
      <c r="I4236" s="72">
        <v>7</v>
      </c>
      <c r="J4236" s="72">
        <v>1</v>
      </c>
      <c r="K4236" s="72">
        <v>8</v>
      </c>
      <c r="L4236" s="72">
        <v>14</v>
      </c>
    </row>
    <row r="4237" spans="4:12" x14ac:dyDescent="0.25">
      <c r="D4237" s="66" t="s">
        <v>34575</v>
      </c>
      <c r="E4237" s="66" t="s">
        <v>8874</v>
      </c>
      <c r="F4237" s="72">
        <v>1</v>
      </c>
      <c r="G4237" s="72">
        <v>3</v>
      </c>
      <c r="H4237" s="72">
        <v>2</v>
      </c>
      <c r="I4237" s="72">
        <v>7</v>
      </c>
      <c r="J4237" s="72">
        <v>1</v>
      </c>
      <c r="K4237" s="72">
        <v>8</v>
      </c>
      <c r="L4237" s="72">
        <v>15</v>
      </c>
    </row>
    <row r="4238" spans="4:12" x14ac:dyDescent="0.25">
      <c r="D4238" s="66" t="s">
        <v>34576</v>
      </c>
      <c r="E4238" s="66" t="s">
        <v>8875</v>
      </c>
      <c r="F4238" s="72">
        <v>1</v>
      </c>
      <c r="G4238" s="72">
        <v>3</v>
      </c>
      <c r="H4238" s="72">
        <v>2</v>
      </c>
      <c r="I4238" s="72">
        <v>7</v>
      </c>
      <c r="J4238" s="72">
        <v>1</v>
      </c>
      <c r="K4238" s="72">
        <v>8</v>
      </c>
      <c r="L4238" s="72">
        <v>16</v>
      </c>
    </row>
    <row r="4239" spans="4:12" x14ac:dyDescent="0.25">
      <c r="D4239" s="66" t="s">
        <v>34577</v>
      </c>
      <c r="E4239" s="66" t="s">
        <v>8876</v>
      </c>
      <c r="F4239" s="72">
        <v>1</v>
      </c>
      <c r="G4239" s="72">
        <v>3</v>
      </c>
      <c r="H4239" s="72">
        <v>2</v>
      </c>
      <c r="I4239" s="72">
        <v>7</v>
      </c>
      <c r="J4239" s="72">
        <v>1</v>
      </c>
      <c r="K4239" s="72">
        <v>8</v>
      </c>
      <c r="L4239" s="72">
        <v>17</v>
      </c>
    </row>
    <row r="4240" spans="4:12" x14ac:dyDescent="0.25">
      <c r="D4240" s="66" t="s">
        <v>34578</v>
      </c>
      <c r="E4240" s="66" t="s">
        <v>8877</v>
      </c>
      <c r="F4240" s="72">
        <v>1</v>
      </c>
      <c r="G4240" s="72">
        <v>3</v>
      </c>
      <c r="H4240" s="72">
        <v>2</v>
      </c>
      <c r="I4240" s="72">
        <v>7</v>
      </c>
      <c r="J4240" s="72">
        <v>1</v>
      </c>
      <c r="K4240" s="72">
        <v>8</v>
      </c>
      <c r="L4240" s="72">
        <v>18</v>
      </c>
    </row>
    <row r="4241" spans="4:12" x14ac:dyDescent="0.25">
      <c r="D4241" s="66" t="s">
        <v>34579</v>
      </c>
      <c r="E4241" s="66" t="s">
        <v>8878</v>
      </c>
      <c r="F4241" s="72">
        <v>1</v>
      </c>
      <c r="G4241" s="72">
        <v>3</v>
      </c>
      <c r="H4241" s="72">
        <v>2</v>
      </c>
      <c r="I4241" s="72">
        <v>7</v>
      </c>
      <c r="J4241" s="72">
        <v>1</v>
      </c>
      <c r="K4241" s="72">
        <v>8</v>
      </c>
      <c r="L4241" s="72">
        <v>19</v>
      </c>
    </row>
    <row r="4242" spans="4:12" x14ac:dyDescent="0.25">
      <c r="D4242" s="66" t="s">
        <v>34580</v>
      </c>
      <c r="E4242" s="66" t="s">
        <v>8879</v>
      </c>
      <c r="F4242" s="72">
        <v>1</v>
      </c>
      <c r="G4242" s="72">
        <v>3</v>
      </c>
      <c r="H4242" s="72">
        <v>2</v>
      </c>
      <c r="I4242" s="72">
        <v>7</v>
      </c>
      <c r="J4242" s="72">
        <v>1</v>
      </c>
      <c r="K4242" s="72">
        <v>8</v>
      </c>
      <c r="L4242" s="72">
        <v>20</v>
      </c>
    </row>
    <row r="4243" spans="4:12" x14ac:dyDescent="0.25">
      <c r="D4243" s="66" t="s">
        <v>34581</v>
      </c>
      <c r="E4243" s="66" t="s">
        <v>1124</v>
      </c>
      <c r="F4243" s="72">
        <v>1</v>
      </c>
      <c r="G4243" s="72">
        <v>3</v>
      </c>
      <c r="H4243" s="72">
        <v>2</v>
      </c>
      <c r="I4243" s="72">
        <v>7</v>
      </c>
      <c r="J4243" s="72">
        <v>1</v>
      </c>
      <c r="K4243" s="72">
        <v>8</v>
      </c>
      <c r="L4243" s="72">
        <v>21</v>
      </c>
    </row>
    <row r="4244" spans="4:12" x14ac:dyDescent="0.25">
      <c r="D4244" s="66" t="s">
        <v>34582</v>
      </c>
      <c r="E4244" s="66" t="s">
        <v>1071</v>
      </c>
      <c r="F4244" s="72">
        <v>1</v>
      </c>
      <c r="G4244" s="72">
        <v>3</v>
      </c>
      <c r="H4244" s="72">
        <v>2</v>
      </c>
      <c r="I4244" s="72">
        <v>7</v>
      </c>
      <c r="J4244" s="72">
        <v>1</v>
      </c>
      <c r="K4244" s="72">
        <v>8</v>
      </c>
      <c r="L4244" s="72">
        <v>22</v>
      </c>
    </row>
    <row r="4245" spans="4:12" x14ac:dyDescent="0.25">
      <c r="D4245" s="66" t="s">
        <v>34583</v>
      </c>
      <c r="E4245" s="66" t="s">
        <v>8880</v>
      </c>
      <c r="F4245" s="72">
        <v>1</v>
      </c>
      <c r="G4245" s="72">
        <v>3</v>
      </c>
      <c r="H4245" s="72">
        <v>2</v>
      </c>
      <c r="I4245" s="72">
        <v>7</v>
      </c>
      <c r="J4245" s="72">
        <v>1</v>
      </c>
      <c r="K4245" s="72">
        <v>8</v>
      </c>
      <c r="L4245" s="72">
        <v>23</v>
      </c>
    </row>
    <row r="4246" spans="4:12" x14ac:dyDescent="0.25">
      <c r="D4246" s="66" t="s">
        <v>34584</v>
      </c>
      <c r="E4246" s="66" t="s">
        <v>1072</v>
      </c>
      <c r="F4246" s="72">
        <v>1</v>
      </c>
      <c r="G4246" s="72">
        <v>3</v>
      </c>
      <c r="H4246" s="72">
        <v>2</v>
      </c>
      <c r="I4246" s="72">
        <v>7</v>
      </c>
      <c r="J4246" s="72">
        <v>1</v>
      </c>
      <c r="K4246" s="72">
        <v>8</v>
      </c>
      <c r="L4246" s="72">
        <v>24</v>
      </c>
    </row>
    <row r="4247" spans="4:12" x14ac:dyDescent="0.25">
      <c r="D4247" s="66" t="s">
        <v>34585</v>
      </c>
      <c r="E4247" s="66" t="s">
        <v>1073</v>
      </c>
      <c r="F4247" s="72">
        <v>1</v>
      </c>
      <c r="G4247" s="72">
        <v>3</v>
      </c>
      <c r="H4247" s="72">
        <v>2</v>
      </c>
      <c r="I4247" s="72">
        <v>7</v>
      </c>
      <c r="J4247" s="72">
        <v>1</v>
      </c>
      <c r="K4247" s="72">
        <v>8</v>
      </c>
      <c r="L4247" s="72">
        <v>25</v>
      </c>
    </row>
    <row r="4248" spans="4:12" x14ac:dyDescent="0.25">
      <c r="D4248" s="66" t="s">
        <v>34586</v>
      </c>
      <c r="E4248" s="66" t="s">
        <v>8881</v>
      </c>
      <c r="F4248" s="72">
        <v>1</v>
      </c>
      <c r="G4248" s="72">
        <v>3</v>
      </c>
      <c r="H4248" s="72">
        <v>2</v>
      </c>
      <c r="I4248" s="72">
        <v>7</v>
      </c>
      <c r="J4248" s="72">
        <v>1</v>
      </c>
      <c r="K4248" s="72">
        <v>8</v>
      </c>
      <c r="L4248" s="72">
        <v>26</v>
      </c>
    </row>
    <row r="4249" spans="4:12" x14ac:dyDescent="0.25">
      <c r="D4249" s="66" t="s">
        <v>34587</v>
      </c>
      <c r="E4249" s="66" t="s">
        <v>8882</v>
      </c>
      <c r="F4249" s="72">
        <v>1</v>
      </c>
      <c r="G4249" s="72">
        <v>3</v>
      </c>
      <c r="H4249" s="72">
        <v>2</v>
      </c>
      <c r="I4249" s="72">
        <v>7</v>
      </c>
      <c r="J4249" s="72">
        <v>1</v>
      </c>
      <c r="K4249" s="72">
        <v>8</v>
      </c>
      <c r="L4249" s="72">
        <v>27</v>
      </c>
    </row>
    <row r="4250" spans="4:12" x14ac:dyDescent="0.25">
      <c r="D4250" s="66" t="s">
        <v>34588</v>
      </c>
      <c r="E4250" s="66" t="s">
        <v>8883</v>
      </c>
      <c r="F4250" s="72">
        <v>1</v>
      </c>
      <c r="G4250" s="72">
        <v>3</v>
      </c>
      <c r="H4250" s="72">
        <v>2</v>
      </c>
      <c r="I4250" s="72">
        <v>7</v>
      </c>
      <c r="J4250" s="72">
        <v>1</v>
      </c>
      <c r="K4250" s="72">
        <v>8</v>
      </c>
      <c r="L4250" s="72">
        <v>28</v>
      </c>
    </row>
    <row r="4251" spans="4:12" x14ac:dyDescent="0.25">
      <c r="D4251" s="66" t="s">
        <v>34589</v>
      </c>
      <c r="E4251" s="66" t="s">
        <v>8884</v>
      </c>
      <c r="F4251" s="72">
        <v>1</v>
      </c>
      <c r="G4251" s="72">
        <v>3</v>
      </c>
      <c r="H4251" s="72">
        <v>2</v>
      </c>
      <c r="I4251" s="72">
        <v>7</v>
      </c>
      <c r="J4251" s="72">
        <v>1</v>
      </c>
      <c r="K4251" s="72">
        <v>8</v>
      </c>
      <c r="L4251" s="72">
        <v>29</v>
      </c>
    </row>
    <row r="4252" spans="4:12" x14ac:dyDescent="0.25">
      <c r="D4252" s="66" t="s">
        <v>34590</v>
      </c>
      <c r="E4252" s="66" t="s">
        <v>8885</v>
      </c>
      <c r="F4252" s="72">
        <v>1</v>
      </c>
      <c r="G4252" s="72">
        <v>3</v>
      </c>
      <c r="H4252" s="72">
        <v>2</v>
      </c>
      <c r="I4252" s="72">
        <v>7</v>
      </c>
      <c r="J4252" s="72">
        <v>1</v>
      </c>
      <c r="K4252" s="72">
        <v>8</v>
      </c>
      <c r="L4252" s="72">
        <v>30</v>
      </c>
    </row>
    <row r="4253" spans="4:12" x14ac:dyDescent="0.25">
      <c r="D4253" s="66" t="s">
        <v>34591</v>
      </c>
      <c r="E4253" s="66" t="s">
        <v>8886</v>
      </c>
      <c r="F4253" s="72">
        <v>1</v>
      </c>
      <c r="G4253" s="72">
        <v>3</v>
      </c>
      <c r="H4253" s="72">
        <v>2</v>
      </c>
      <c r="I4253" s="72">
        <v>7</v>
      </c>
      <c r="J4253" s="72">
        <v>1</v>
      </c>
      <c r="K4253" s="72">
        <v>8</v>
      </c>
      <c r="L4253" s="72">
        <v>31</v>
      </c>
    </row>
    <row r="4254" spans="4:12" x14ac:dyDescent="0.25">
      <c r="D4254" s="66" t="s">
        <v>34592</v>
      </c>
      <c r="E4254" s="66" t="s">
        <v>8887</v>
      </c>
      <c r="F4254" s="72">
        <v>1</v>
      </c>
      <c r="G4254" s="72">
        <v>3</v>
      </c>
      <c r="H4254" s="72">
        <v>2</v>
      </c>
      <c r="I4254" s="72">
        <v>7</v>
      </c>
      <c r="J4254" s="72">
        <v>1</v>
      </c>
      <c r="K4254" s="72">
        <v>8</v>
      </c>
      <c r="L4254" s="72">
        <v>32</v>
      </c>
    </row>
    <row r="4255" spans="4:12" x14ac:dyDescent="0.25">
      <c r="D4255" s="66" t="s">
        <v>34593</v>
      </c>
      <c r="E4255" s="66" t="s">
        <v>8888</v>
      </c>
      <c r="F4255" s="72">
        <v>1</v>
      </c>
      <c r="G4255" s="72">
        <v>3</v>
      </c>
      <c r="H4255" s="72">
        <v>2</v>
      </c>
      <c r="I4255" s="72">
        <v>7</v>
      </c>
      <c r="J4255" s="72">
        <v>1</v>
      </c>
      <c r="K4255" s="72">
        <v>8</v>
      </c>
      <c r="L4255" s="72">
        <v>33</v>
      </c>
    </row>
    <row r="4256" spans="4:12" x14ac:dyDescent="0.25">
      <c r="D4256" s="66" t="s">
        <v>34594</v>
      </c>
      <c r="E4256" s="66" t="s">
        <v>8889</v>
      </c>
      <c r="F4256" s="72">
        <v>1</v>
      </c>
      <c r="G4256" s="72">
        <v>3</v>
      </c>
      <c r="H4256" s="72">
        <v>2</v>
      </c>
      <c r="I4256" s="72">
        <v>7</v>
      </c>
      <c r="J4256" s="72">
        <v>1</v>
      </c>
      <c r="K4256" s="72">
        <v>8</v>
      </c>
      <c r="L4256" s="72">
        <v>34</v>
      </c>
    </row>
    <row r="4257" spans="4:12" x14ac:dyDescent="0.25">
      <c r="D4257" s="66" t="s">
        <v>34595</v>
      </c>
      <c r="E4257" s="66" t="s">
        <v>8890</v>
      </c>
      <c r="F4257" s="72">
        <v>1</v>
      </c>
      <c r="G4257" s="72">
        <v>3</v>
      </c>
      <c r="H4257" s="72">
        <v>2</v>
      </c>
      <c r="I4257" s="72">
        <v>7</v>
      </c>
      <c r="J4257" s="72">
        <v>1</v>
      </c>
      <c r="K4257" s="72">
        <v>8</v>
      </c>
      <c r="L4257" s="72">
        <v>35</v>
      </c>
    </row>
    <row r="4258" spans="4:12" x14ac:dyDescent="0.25">
      <c r="D4258" s="66" t="s">
        <v>34596</v>
      </c>
      <c r="E4258" s="66" t="s">
        <v>8891</v>
      </c>
      <c r="F4258" s="72">
        <v>1</v>
      </c>
      <c r="G4258" s="72">
        <v>3</v>
      </c>
      <c r="H4258" s="72">
        <v>2</v>
      </c>
      <c r="I4258" s="72">
        <v>7</v>
      </c>
      <c r="J4258" s="72">
        <v>1</v>
      </c>
      <c r="K4258" s="72">
        <v>8</v>
      </c>
      <c r="L4258" s="72">
        <v>36</v>
      </c>
    </row>
    <row r="4259" spans="4:12" x14ac:dyDescent="0.25">
      <c r="D4259" s="66" t="s">
        <v>34597</v>
      </c>
      <c r="E4259" s="66" t="s">
        <v>1074</v>
      </c>
      <c r="F4259" s="72">
        <v>1</v>
      </c>
      <c r="G4259" s="72">
        <v>3</v>
      </c>
      <c r="H4259" s="72">
        <v>2</v>
      </c>
      <c r="I4259" s="72">
        <v>7</v>
      </c>
      <c r="J4259" s="72">
        <v>1</v>
      </c>
      <c r="K4259" s="72">
        <v>8</v>
      </c>
      <c r="L4259" s="72">
        <v>37</v>
      </c>
    </row>
    <row r="4260" spans="4:12" x14ac:dyDescent="0.25">
      <c r="D4260" s="66" t="s">
        <v>34598</v>
      </c>
      <c r="E4260" s="66" t="s">
        <v>8892</v>
      </c>
      <c r="F4260" s="72">
        <v>1</v>
      </c>
      <c r="G4260" s="72">
        <v>3</v>
      </c>
      <c r="H4260" s="72">
        <v>2</v>
      </c>
      <c r="I4260" s="72">
        <v>7</v>
      </c>
      <c r="J4260" s="72">
        <v>1</v>
      </c>
      <c r="K4260" s="72">
        <v>8</v>
      </c>
      <c r="L4260" s="72">
        <v>38</v>
      </c>
    </row>
    <row r="4261" spans="4:12" x14ac:dyDescent="0.25">
      <c r="D4261" s="66" t="s">
        <v>34599</v>
      </c>
      <c r="E4261" s="66" t="s">
        <v>1075</v>
      </c>
      <c r="F4261" s="72">
        <v>1</v>
      </c>
      <c r="G4261" s="72">
        <v>3</v>
      </c>
      <c r="H4261" s="72">
        <v>2</v>
      </c>
      <c r="I4261" s="72">
        <v>7</v>
      </c>
      <c r="J4261" s="72">
        <v>1</v>
      </c>
      <c r="K4261" s="72">
        <v>8</v>
      </c>
      <c r="L4261" s="72">
        <v>39</v>
      </c>
    </row>
    <row r="4262" spans="4:12" x14ac:dyDescent="0.25">
      <c r="D4262" s="66" t="s">
        <v>34600</v>
      </c>
      <c r="E4262" s="66" t="s">
        <v>8893</v>
      </c>
      <c r="F4262" s="72">
        <v>1</v>
      </c>
      <c r="G4262" s="72">
        <v>3</v>
      </c>
      <c r="H4262" s="72">
        <v>2</v>
      </c>
      <c r="I4262" s="72">
        <v>7</v>
      </c>
      <c r="J4262" s="72">
        <v>1</v>
      </c>
      <c r="K4262" s="72">
        <v>8</v>
      </c>
      <c r="L4262" s="72">
        <v>40</v>
      </c>
    </row>
    <row r="4263" spans="4:12" x14ac:dyDescent="0.25">
      <c r="D4263" s="66" t="s">
        <v>34601</v>
      </c>
      <c r="E4263" s="66" t="s">
        <v>8894</v>
      </c>
      <c r="F4263" s="72">
        <v>1</v>
      </c>
      <c r="G4263" s="72">
        <v>3</v>
      </c>
      <c r="H4263" s="72">
        <v>2</v>
      </c>
      <c r="I4263" s="72">
        <v>7</v>
      </c>
      <c r="J4263" s="72">
        <v>1</v>
      </c>
      <c r="K4263" s="72">
        <v>8</v>
      </c>
      <c r="L4263" s="72">
        <v>41</v>
      </c>
    </row>
    <row r="4264" spans="4:12" x14ac:dyDescent="0.25">
      <c r="D4264" s="66" t="s">
        <v>34602</v>
      </c>
      <c r="E4264" s="66" t="s">
        <v>8895</v>
      </c>
      <c r="F4264" s="72">
        <v>1</v>
      </c>
      <c r="G4264" s="72">
        <v>3</v>
      </c>
      <c r="H4264" s="72">
        <v>2</v>
      </c>
      <c r="I4264" s="72">
        <v>7</v>
      </c>
      <c r="J4264" s="72">
        <v>1</v>
      </c>
      <c r="K4264" s="72">
        <v>8</v>
      </c>
      <c r="L4264" s="72">
        <v>42</v>
      </c>
    </row>
    <row r="4265" spans="4:12" x14ac:dyDescent="0.25">
      <c r="D4265" s="66" t="s">
        <v>34603</v>
      </c>
      <c r="E4265" s="66" t="s">
        <v>8896</v>
      </c>
      <c r="F4265" s="72">
        <v>1</v>
      </c>
      <c r="G4265" s="72">
        <v>3</v>
      </c>
      <c r="H4265" s="72">
        <v>2</v>
      </c>
      <c r="I4265" s="72">
        <v>7</v>
      </c>
      <c r="J4265" s="72">
        <v>1</v>
      </c>
      <c r="K4265" s="72">
        <v>8</v>
      </c>
      <c r="L4265" s="72">
        <v>43</v>
      </c>
    </row>
    <row r="4266" spans="4:12" x14ac:dyDescent="0.25">
      <c r="D4266" s="66" t="s">
        <v>34604</v>
      </c>
      <c r="E4266" s="66" t="s">
        <v>8897</v>
      </c>
      <c r="F4266" s="72">
        <v>1</v>
      </c>
      <c r="G4266" s="72">
        <v>3</v>
      </c>
      <c r="H4266" s="72">
        <v>2</v>
      </c>
      <c r="I4266" s="72">
        <v>7</v>
      </c>
      <c r="J4266" s="72">
        <v>1</v>
      </c>
      <c r="K4266" s="72">
        <v>8</v>
      </c>
      <c r="L4266" s="72">
        <v>44</v>
      </c>
    </row>
    <row r="4267" spans="4:12" x14ac:dyDescent="0.25">
      <c r="D4267" s="66" t="s">
        <v>34605</v>
      </c>
      <c r="E4267" s="66" t="s">
        <v>8898</v>
      </c>
      <c r="F4267" s="72">
        <v>1</v>
      </c>
      <c r="G4267" s="72">
        <v>3</v>
      </c>
      <c r="H4267" s="72">
        <v>2</v>
      </c>
      <c r="I4267" s="72">
        <v>7</v>
      </c>
      <c r="J4267" s="72">
        <v>1</v>
      </c>
      <c r="K4267" s="72">
        <v>8</v>
      </c>
      <c r="L4267" s="72">
        <v>45</v>
      </c>
    </row>
    <row r="4268" spans="4:12" x14ac:dyDescent="0.25">
      <c r="D4268" s="66" t="s">
        <v>34606</v>
      </c>
      <c r="E4268" s="66" t="s">
        <v>8899</v>
      </c>
      <c r="F4268" s="72">
        <v>1</v>
      </c>
      <c r="G4268" s="72">
        <v>3</v>
      </c>
      <c r="H4268" s="72">
        <v>2</v>
      </c>
      <c r="I4268" s="72">
        <v>7</v>
      </c>
      <c r="J4268" s="72">
        <v>1</v>
      </c>
      <c r="K4268" s="72">
        <v>8</v>
      </c>
      <c r="L4268" s="72">
        <v>46</v>
      </c>
    </row>
    <row r="4269" spans="4:12" x14ac:dyDescent="0.25">
      <c r="D4269" s="66" t="s">
        <v>34607</v>
      </c>
      <c r="E4269" s="66" t="s">
        <v>8900</v>
      </c>
      <c r="F4269" s="72">
        <v>1</v>
      </c>
      <c r="G4269" s="72">
        <v>3</v>
      </c>
      <c r="H4269" s="72">
        <v>2</v>
      </c>
      <c r="I4269" s="72">
        <v>7</v>
      </c>
      <c r="J4269" s="72">
        <v>1</v>
      </c>
      <c r="K4269" s="72">
        <v>8</v>
      </c>
      <c r="L4269" s="72">
        <v>47</v>
      </c>
    </row>
    <row r="4270" spans="4:12" x14ac:dyDescent="0.25">
      <c r="D4270" s="66" t="s">
        <v>34608</v>
      </c>
      <c r="E4270" s="66" t="s">
        <v>8901</v>
      </c>
      <c r="F4270" s="72">
        <v>1</v>
      </c>
      <c r="G4270" s="72">
        <v>3</v>
      </c>
      <c r="H4270" s="72">
        <v>2</v>
      </c>
      <c r="I4270" s="72">
        <v>7</v>
      </c>
      <c r="J4270" s="72">
        <v>1</v>
      </c>
      <c r="K4270" s="72">
        <v>8</v>
      </c>
      <c r="L4270" s="72">
        <v>48</v>
      </c>
    </row>
    <row r="4271" spans="4:12" x14ac:dyDescent="0.25">
      <c r="D4271" s="66" t="s">
        <v>34609</v>
      </c>
      <c r="E4271" s="66" t="s">
        <v>8902</v>
      </c>
      <c r="F4271" s="72">
        <v>1</v>
      </c>
      <c r="G4271" s="72">
        <v>3</v>
      </c>
      <c r="H4271" s="72">
        <v>2</v>
      </c>
      <c r="I4271" s="72">
        <v>7</v>
      </c>
      <c r="J4271" s="72">
        <v>1</v>
      </c>
      <c r="K4271" s="72">
        <v>8</v>
      </c>
      <c r="L4271" s="72">
        <v>49</v>
      </c>
    </row>
    <row r="4272" spans="4:12" x14ac:dyDescent="0.25">
      <c r="D4272" s="66" t="s">
        <v>34610</v>
      </c>
      <c r="E4272" s="66" t="s">
        <v>8903</v>
      </c>
      <c r="F4272" s="72">
        <v>1</v>
      </c>
      <c r="G4272" s="72">
        <v>3</v>
      </c>
      <c r="H4272" s="72">
        <v>2</v>
      </c>
      <c r="I4272" s="72">
        <v>7</v>
      </c>
      <c r="J4272" s="72">
        <v>1</v>
      </c>
      <c r="K4272" s="72">
        <v>8</v>
      </c>
      <c r="L4272" s="72">
        <v>50</v>
      </c>
    </row>
    <row r="4273" spans="4:12" x14ac:dyDescent="0.25">
      <c r="D4273" s="66" t="s">
        <v>34611</v>
      </c>
      <c r="E4273" s="66" t="s">
        <v>8904</v>
      </c>
      <c r="F4273" s="72">
        <v>1</v>
      </c>
      <c r="G4273" s="72">
        <v>3</v>
      </c>
      <c r="H4273" s="72">
        <v>2</v>
      </c>
      <c r="I4273" s="72">
        <v>7</v>
      </c>
      <c r="J4273" s="72">
        <v>1</v>
      </c>
      <c r="K4273" s="72">
        <v>8</v>
      </c>
      <c r="L4273" s="72">
        <v>51</v>
      </c>
    </row>
    <row r="4274" spans="4:12" x14ac:dyDescent="0.25">
      <c r="D4274" s="66" t="s">
        <v>34612</v>
      </c>
      <c r="E4274" s="66" t="s">
        <v>8905</v>
      </c>
      <c r="F4274" s="72">
        <v>1</v>
      </c>
      <c r="G4274" s="72">
        <v>3</v>
      </c>
      <c r="H4274" s="72">
        <v>2</v>
      </c>
      <c r="I4274" s="72">
        <v>7</v>
      </c>
      <c r="J4274" s="72">
        <v>1</v>
      </c>
      <c r="K4274" s="72">
        <v>8</v>
      </c>
      <c r="L4274" s="72">
        <v>52</v>
      </c>
    </row>
    <row r="4275" spans="4:12" x14ac:dyDescent="0.25">
      <c r="D4275" s="66" t="s">
        <v>34613</v>
      </c>
      <c r="E4275" s="66" t="s">
        <v>8906</v>
      </c>
      <c r="F4275" s="72">
        <v>1</v>
      </c>
      <c r="G4275" s="72">
        <v>3</v>
      </c>
      <c r="H4275" s="72">
        <v>2</v>
      </c>
      <c r="I4275" s="72">
        <v>7</v>
      </c>
      <c r="J4275" s="72">
        <v>1</v>
      </c>
      <c r="K4275" s="72">
        <v>8</v>
      </c>
      <c r="L4275" s="72">
        <v>53</v>
      </c>
    </row>
    <row r="4276" spans="4:12" x14ac:dyDescent="0.25">
      <c r="D4276" s="66" t="s">
        <v>34614</v>
      </c>
      <c r="E4276" s="66" t="s">
        <v>8907</v>
      </c>
      <c r="F4276" s="72">
        <v>1</v>
      </c>
      <c r="G4276" s="72">
        <v>3</v>
      </c>
      <c r="H4276" s="72">
        <v>2</v>
      </c>
      <c r="I4276" s="72">
        <v>7</v>
      </c>
      <c r="J4276" s="72">
        <v>1</v>
      </c>
      <c r="K4276" s="72">
        <v>8</v>
      </c>
      <c r="L4276" s="72">
        <v>54</v>
      </c>
    </row>
    <row r="4277" spans="4:12" x14ac:dyDescent="0.25">
      <c r="D4277" s="66" t="s">
        <v>34615</v>
      </c>
      <c r="E4277" s="66" t="s">
        <v>8908</v>
      </c>
      <c r="F4277" s="72">
        <v>1</v>
      </c>
      <c r="G4277" s="72">
        <v>3</v>
      </c>
      <c r="H4277" s="72">
        <v>2</v>
      </c>
      <c r="I4277" s="72">
        <v>7</v>
      </c>
      <c r="J4277" s="72">
        <v>1</v>
      </c>
      <c r="K4277" s="72">
        <v>8</v>
      </c>
      <c r="L4277" s="72">
        <v>55</v>
      </c>
    </row>
    <row r="4278" spans="4:12" x14ac:dyDescent="0.25">
      <c r="D4278" s="66" t="s">
        <v>34616</v>
      </c>
      <c r="E4278" s="66" t="s">
        <v>8909</v>
      </c>
      <c r="F4278" s="72">
        <v>1</v>
      </c>
      <c r="G4278" s="72">
        <v>3</v>
      </c>
      <c r="H4278" s="72">
        <v>2</v>
      </c>
      <c r="I4278" s="72">
        <v>7</v>
      </c>
      <c r="J4278" s="72">
        <v>1</v>
      </c>
      <c r="K4278" s="72">
        <v>8</v>
      </c>
      <c r="L4278" s="72">
        <v>56</v>
      </c>
    </row>
    <row r="4279" spans="4:12" x14ac:dyDescent="0.25">
      <c r="D4279" s="66" t="s">
        <v>34617</v>
      </c>
      <c r="E4279" s="66" t="s">
        <v>8910</v>
      </c>
      <c r="F4279" s="72">
        <v>1</v>
      </c>
      <c r="G4279" s="72">
        <v>3</v>
      </c>
      <c r="H4279" s="72">
        <v>2</v>
      </c>
      <c r="I4279" s="72">
        <v>7</v>
      </c>
      <c r="J4279" s="72">
        <v>1</v>
      </c>
      <c r="K4279" s="72">
        <v>8</v>
      </c>
      <c r="L4279" s="72">
        <v>57</v>
      </c>
    </row>
    <row r="4280" spans="4:12" x14ac:dyDescent="0.25">
      <c r="D4280" s="66" t="s">
        <v>34618</v>
      </c>
      <c r="E4280" s="66" t="s">
        <v>8911</v>
      </c>
      <c r="F4280" s="72">
        <v>1</v>
      </c>
      <c r="G4280" s="72">
        <v>3</v>
      </c>
      <c r="H4280" s="72">
        <v>2</v>
      </c>
      <c r="I4280" s="72">
        <v>7</v>
      </c>
      <c r="J4280" s="72">
        <v>1</v>
      </c>
      <c r="K4280" s="72">
        <v>8</v>
      </c>
      <c r="L4280" s="72">
        <v>58</v>
      </c>
    </row>
    <row r="4281" spans="4:12" x14ac:dyDescent="0.25">
      <c r="D4281" s="66" t="s">
        <v>34619</v>
      </c>
      <c r="E4281" s="66" t="s">
        <v>8912</v>
      </c>
      <c r="F4281" s="72">
        <v>1</v>
      </c>
      <c r="G4281" s="72">
        <v>3</v>
      </c>
      <c r="H4281" s="72">
        <v>2</v>
      </c>
      <c r="I4281" s="72">
        <v>7</v>
      </c>
      <c r="J4281" s="72">
        <v>1</v>
      </c>
      <c r="K4281" s="72">
        <v>8</v>
      </c>
      <c r="L4281" s="72">
        <v>59</v>
      </c>
    </row>
    <row r="4282" spans="4:12" x14ac:dyDescent="0.25">
      <c r="D4282" s="66" t="s">
        <v>34620</v>
      </c>
      <c r="E4282" s="66" t="s">
        <v>8913</v>
      </c>
      <c r="F4282" s="72">
        <v>1</v>
      </c>
      <c r="G4282" s="72">
        <v>3</v>
      </c>
      <c r="H4282" s="72">
        <v>2</v>
      </c>
      <c r="I4282" s="72">
        <v>7</v>
      </c>
      <c r="J4282" s="72">
        <v>1</v>
      </c>
      <c r="K4282" s="72">
        <v>8</v>
      </c>
      <c r="L4282" s="72">
        <v>60</v>
      </c>
    </row>
    <row r="4283" spans="4:12" x14ac:dyDescent="0.25">
      <c r="D4283" s="66" t="s">
        <v>34621</v>
      </c>
      <c r="E4283" s="66" t="s">
        <v>8914</v>
      </c>
      <c r="F4283" s="72">
        <v>1</v>
      </c>
      <c r="G4283" s="72">
        <v>3</v>
      </c>
      <c r="H4283" s="72">
        <v>2</v>
      </c>
      <c r="I4283" s="72">
        <v>7</v>
      </c>
      <c r="J4283" s="72">
        <v>1</v>
      </c>
      <c r="K4283" s="72">
        <v>8</v>
      </c>
      <c r="L4283" s="72">
        <v>61</v>
      </c>
    </row>
    <row r="4284" spans="4:12" x14ac:dyDescent="0.25">
      <c r="D4284" s="66" t="s">
        <v>34622</v>
      </c>
      <c r="E4284" s="66" t="s">
        <v>8915</v>
      </c>
      <c r="F4284" s="72">
        <v>1</v>
      </c>
      <c r="G4284" s="72">
        <v>3</v>
      </c>
      <c r="H4284" s="72">
        <v>2</v>
      </c>
      <c r="I4284" s="72">
        <v>7</v>
      </c>
      <c r="J4284" s="72">
        <v>1</v>
      </c>
      <c r="K4284" s="72">
        <v>8</v>
      </c>
      <c r="L4284" s="72">
        <v>62</v>
      </c>
    </row>
    <row r="4285" spans="4:12" x14ac:dyDescent="0.25">
      <c r="D4285" s="66" t="s">
        <v>34623</v>
      </c>
      <c r="E4285" s="66" t="s">
        <v>8916</v>
      </c>
      <c r="F4285" s="72">
        <v>1</v>
      </c>
      <c r="G4285" s="72">
        <v>3</v>
      </c>
      <c r="H4285" s="72">
        <v>2</v>
      </c>
      <c r="I4285" s="72">
        <v>7</v>
      </c>
      <c r="J4285" s="72">
        <v>1</v>
      </c>
      <c r="K4285" s="72">
        <v>8</v>
      </c>
      <c r="L4285" s="72">
        <v>63</v>
      </c>
    </row>
    <row r="4286" spans="4:12" x14ac:dyDescent="0.25">
      <c r="D4286" s="66" t="s">
        <v>34624</v>
      </c>
      <c r="E4286" s="66" t="s">
        <v>8917</v>
      </c>
      <c r="F4286" s="72">
        <v>1</v>
      </c>
      <c r="G4286" s="72">
        <v>3</v>
      </c>
      <c r="H4286" s="72">
        <v>2</v>
      </c>
      <c r="I4286" s="72">
        <v>7</v>
      </c>
      <c r="J4286" s="72">
        <v>1</v>
      </c>
      <c r="K4286" s="72">
        <v>8</v>
      </c>
      <c r="L4286" s="72">
        <v>64</v>
      </c>
    </row>
    <row r="4287" spans="4:12" x14ac:dyDescent="0.25">
      <c r="D4287" s="66" t="s">
        <v>34625</v>
      </c>
      <c r="E4287" s="66" t="s">
        <v>1153</v>
      </c>
      <c r="F4287" s="72">
        <v>1</v>
      </c>
      <c r="G4287" s="72">
        <v>3</v>
      </c>
      <c r="H4287" s="72">
        <v>2</v>
      </c>
      <c r="I4287" s="72">
        <v>7</v>
      </c>
      <c r="J4287" s="72">
        <v>1</v>
      </c>
      <c r="K4287" s="72">
        <v>8</v>
      </c>
      <c r="L4287" s="72">
        <v>65</v>
      </c>
    </row>
    <row r="4288" spans="4:12" x14ac:dyDescent="0.25">
      <c r="D4288" s="66" t="s">
        <v>34626</v>
      </c>
      <c r="E4288" s="66" t="s">
        <v>8918</v>
      </c>
      <c r="F4288" s="72">
        <v>1</v>
      </c>
      <c r="G4288" s="72">
        <v>3</v>
      </c>
      <c r="H4288" s="72">
        <v>2</v>
      </c>
      <c r="I4288" s="72">
        <v>7</v>
      </c>
      <c r="J4288" s="72">
        <v>1</v>
      </c>
      <c r="K4288" s="72">
        <v>8</v>
      </c>
      <c r="L4288" s="72">
        <v>66</v>
      </c>
    </row>
    <row r="4289" spans="4:12" x14ac:dyDescent="0.25">
      <c r="D4289" s="66" t="s">
        <v>34627</v>
      </c>
      <c r="E4289" s="66" t="s">
        <v>8919</v>
      </c>
      <c r="F4289" s="72">
        <v>1</v>
      </c>
      <c r="G4289" s="72">
        <v>3</v>
      </c>
      <c r="H4289" s="72">
        <v>2</v>
      </c>
      <c r="I4289" s="72">
        <v>7</v>
      </c>
      <c r="J4289" s="72">
        <v>1</v>
      </c>
      <c r="K4289" s="72">
        <v>8</v>
      </c>
      <c r="L4289" s="72">
        <v>67</v>
      </c>
    </row>
    <row r="4290" spans="4:12" x14ac:dyDescent="0.25">
      <c r="D4290" s="66" t="s">
        <v>34628</v>
      </c>
      <c r="E4290" s="66" t="s">
        <v>8920</v>
      </c>
      <c r="F4290" s="72">
        <v>1</v>
      </c>
      <c r="G4290" s="72">
        <v>3</v>
      </c>
      <c r="H4290" s="72">
        <v>2</v>
      </c>
      <c r="I4290" s="72">
        <v>7</v>
      </c>
      <c r="J4290" s="72">
        <v>1</v>
      </c>
      <c r="K4290" s="72">
        <v>8</v>
      </c>
      <c r="L4290" s="72">
        <v>68</v>
      </c>
    </row>
    <row r="4291" spans="4:12" x14ac:dyDescent="0.25">
      <c r="D4291" s="66" t="s">
        <v>34629</v>
      </c>
      <c r="E4291" s="66" t="s">
        <v>8921</v>
      </c>
      <c r="F4291" s="72">
        <v>1</v>
      </c>
      <c r="G4291" s="72">
        <v>3</v>
      </c>
      <c r="H4291" s="72">
        <v>2</v>
      </c>
      <c r="I4291" s="72">
        <v>7</v>
      </c>
      <c r="J4291" s="72">
        <v>1</v>
      </c>
      <c r="K4291" s="72">
        <v>8</v>
      </c>
      <c r="L4291" s="72">
        <v>69</v>
      </c>
    </row>
    <row r="4292" spans="4:12" x14ac:dyDescent="0.25">
      <c r="D4292" s="66" t="s">
        <v>34630</v>
      </c>
      <c r="E4292" s="66" t="s">
        <v>8922</v>
      </c>
      <c r="F4292" s="72">
        <v>1</v>
      </c>
      <c r="G4292" s="72">
        <v>3</v>
      </c>
      <c r="H4292" s="72">
        <v>2</v>
      </c>
      <c r="I4292" s="72">
        <v>7</v>
      </c>
      <c r="J4292" s="72">
        <v>1</v>
      </c>
      <c r="K4292" s="72">
        <v>8</v>
      </c>
      <c r="L4292" s="72">
        <v>70</v>
      </c>
    </row>
    <row r="4293" spans="4:12" x14ac:dyDescent="0.25">
      <c r="D4293" s="66" t="s">
        <v>34631</v>
      </c>
      <c r="E4293" s="66" t="s">
        <v>8923</v>
      </c>
      <c r="F4293" s="72">
        <v>1</v>
      </c>
      <c r="G4293" s="72">
        <v>3</v>
      </c>
      <c r="H4293" s="72">
        <v>2</v>
      </c>
      <c r="I4293" s="72">
        <v>7</v>
      </c>
      <c r="J4293" s="72">
        <v>1</v>
      </c>
      <c r="K4293" s="72">
        <v>8</v>
      </c>
      <c r="L4293" s="72">
        <v>71</v>
      </c>
    </row>
    <row r="4294" spans="4:12" x14ac:dyDescent="0.25">
      <c r="D4294" s="66" t="s">
        <v>34632</v>
      </c>
      <c r="E4294" s="66" t="s">
        <v>8924</v>
      </c>
      <c r="F4294" s="72">
        <v>1</v>
      </c>
      <c r="G4294" s="72">
        <v>3</v>
      </c>
      <c r="H4294" s="72">
        <v>2</v>
      </c>
      <c r="I4294" s="72">
        <v>7</v>
      </c>
      <c r="J4294" s="72">
        <v>1</v>
      </c>
      <c r="K4294" s="72">
        <v>8</v>
      </c>
      <c r="L4294" s="72">
        <v>72</v>
      </c>
    </row>
    <row r="4295" spans="4:12" x14ac:dyDescent="0.25">
      <c r="D4295" s="66" t="s">
        <v>34633</v>
      </c>
      <c r="E4295" s="66" t="s">
        <v>8925</v>
      </c>
      <c r="F4295" s="72">
        <v>1</v>
      </c>
      <c r="G4295" s="72">
        <v>3</v>
      </c>
      <c r="H4295" s="72">
        <v>2</v>
      </c>
      <c r="I4295" s="72">
        <v>7</v>
      </c>
      <c r="J4295" s="72">
        <v>1</v>
      </c>
      <c r="K4295" s="72">
        <v>8</v>
      </c>
      <c r="L4295" s="72">
        <v>73</v>
      </c>
    </row>
    <row r="4296" spans="4:12" x14ac:dyDescent="0.25">
      <c r="D4296" s="66" t="s">
        <v>34634</v>
      </c>
      <c r="E4296" s="66" t="s">
        <v>8926</v>
      </c>
      <c r="F4296" s="72">
        <v>1</v>
      </c>
      <c r="G4296" s="72">
        <v>3</v>
      </c>
      <c r="H4296" s="72">
        <v>2</v>
      </c>
      <c r="I4296" s="72">
        <v>7</v>
      </c>
      <c r="J4296" s="72">
        <v>1</v>
      </c>
      <c r="K4296" s="72">
        <v>8</v>
      </c>
      <c r="L4296" s="72">
        <v>74</v>
      </c>
    </row>
    <row r="4297" spans="4:12" x14ac:dyDescent="0.25">
      <c r="D4297" s="66" t="s">
        <v>34635</v>
      </c>
      <c r="E4297" s="66" t="s">
        <v>8927</v>
      </c>
      <c r="F4297" s="72">
        <v>1</v>
      </c>
      <c r="G4297" s="72">
        <v>3</v>
      </c>
      <c r="H4297" s="72">
        <v>2</v>
      </c>
      <c r="I4297" s="72">
        <v>7</v>
      </c>
      <c r="J4297" s="72">
        <v>1</v>
      </c>
      <c r="K4297" s="72">
        <v>8</v>
      </c>
      <c r="L4297" s="72">
        <v>75</v>
      </c>
    </row>
    <row r="4298" spans="4:12" x14ac:dyDescent="0.25">
      <c r="D4298" s="66" t="s">
        <v>34636</v>
      </c>
      <c r="E4298" s="66" t="s">
        <v>8928</v>
      </c>
      <c r="F4298" s="72">
        <v>1</v>
      </c>
      <c r="G4298" s="72">
        <v>3</v>
      </c>
      <c r="H4298" s="72">
        <v>2</v>
      </c>
      <c r="I4298" s="72">
        <v>7</v>
      </c>
      <c r="J4298" s="72">
        <v>1</v>
      </c>
      <c r="K4298" s="72">
        <v>8</v>
      </c>
      <c r="L4298" s="72">
        <v>76</v>
      </c>
    </row>
    <row r="4299" spans="4:12" x14ac:dyDescent="0.25">
      <c r="D4299" s="66" t="s">
        <v>34637</v>
      </c>
      <c r="E4299" s="66" t="s">
        <v>8929</v>
      </c>
      <c r="F4299" s="72">
        <v>1</v>
      </c>
      <c r="G4299" s="72">
        <v>3</v>
      </c>
      <c r="H4299" s="72">
        <v>2</v>
      </c>
      <c r="I4299" s="72">
        <v>7</v>
      </c>
      <c r="J4299" s="72">
        <v>1</v>
      </c>
      <c r="K4299" s="72">
        <v>8</v>
      </c>
      <c r="L4299" s="72">
        <v>77</v>
      </c>
    </row>
    <row r="4300" spans="4:12" x14ac:dyDescent="0.25">
      <c r="D4300" s="66" t="s">
        <v>34638</v>
      </c>
      <c r="E4300" s="66" t="s">
        <v>8930</v>
      </c>
      <c r="F4300" s="72">
        <v>1</v>
      </c>
      <c r="G4300" s="72">
        <v>3</v>
      </c>
      <c r="H4300" s="72">
        <v>2</v>
      </c>
      <c r="I4300" s="72">
        <v>7</v>
      </c>
      <c r="J4300" s="72">
        <v>1</v>
      </c>
      <c r="K4300" s="72">
        <v>8</v>
      </c>
      <c r="L4300" s="72">
        <v>78</v>
      </c>
    </row>
    <row r="4301" spans="4:12" x14ac:dyDescent="0.25">
      <c r="D4301" s="66" t="s">
        <v>34639</v>
      </c>
      <c r="E4301" s="66" t="s">
        <v>8931</v>
      </c>
      <c r="F4301" s="72">
        <v>1</v>
      </c>
      <c r="G4301" s="72">
        <v>3</v>
      </c>
      <c r="H4301" s="72">
        <v>2</v>
      </c>
      <c r="I4301" s="72">
        <v>7</v>
      </c>
      <c r="J4301" s="72">
        <v>1</v>
      </c>
      <c r="K4301" s="72">
        <v>8</v>
      </c>
      <c r="L4301" s="72">
        <v>79</v>
      </c>
    </row>
    <row r="4302" spans="4:12" x14ac:dyDescent="0.25">
      <c r="D4302" s="66" t="s">
        <v>34640</v>
      </c>
      <c r="E4302" s="66" t="s">
        <v>8932</v>
      </c>
      <c r="F4302" s="72">
        <v>1</v>
      </c>
      <c r="G4302" s="72">
        <v>3</v>
      </c>
      <c r="H4302" s="72">
        <v>2</v>
      </c>
      <c r="I4302" s="72">
        <v>7</v>
      </c>
      <c r="J4302" s="72">
        <v>1</v>
      </c>
      <c r="K4302" s="72">
        <v>8</v>
      </c>
      <c r="L4302" s="72">
        <v>80</v>
      </c>
    </row>
    <row r="4303" spans="4:12" x14ac:dyDescent="0.25">
      <c r="D4303" s="66" t="s">
        <v>34641</v>
      </c>
      <c r="E4303" s="66" t="s">
        <v>8933</v>
      </c>
      <c r="F4303" s="72">
        <v>1</v>
      </c>
      <c r="G4303" s="72">
        <v>3</v>
      </c>
      <c r="H4303" s="72">
        <v>2</v>
      </c>
      <c r="I4303" s="72">
        <v>7</v>
      </c>
      <c r="J4303" s="72">
        <v>1</v>
      </c>
      <c r="K4303" s="72">
        <v>8</v>
      </c>
      <c r="L4303" s="72">
        <v>81</v>
      </c>
    </row>
    <row r="4304" spans="4:12" x14ac:dyDescent="0.25">
      <c r="D4304" s="66" t="s">
        <v>34642</v>
      </c>
      <c r="E4304" s="66" t="s">
        <v>8934</v>
      </c>
      <c r="F4304" s="72">
        <v>1</v>
      </c>
      <c r="G4304" s="72">
        <v>3</v>
      </c>
      <c r="H4304" s="72">
        <v>2</v>
      </c>
      <c r="I4304" s="72">
        <v>7</v>
      </c>
      <c r="J4304" s="72">
        <v>1</v>
      </c>
      <c r="K4304" s="72">
        <v>8</v>
      </c>
      <c r="L4304" s="72">
        <v>82</v>
      </c>
    </row>
    <row r="4305" spans="4:12" x14ac:dyDescent="0.25">
      <c r="D4305" s="66" t="s">
        <v>34643</v>
      </c>
      <c r="E4305" s="66" t="s">
        <v>8935</v>
      </c>
      <c r="F4305" s="72">
        <v>1</v>
      </c>
      <c r="G4305" s="72">
        <v>3</v>
      </c>
      <c r="H4305" s="72">
        <v>2</v>
      </c>
      <c r="I4305" s="72">
        <v>7</v>
      </c>
      <c r="J4305" s="72">
        <v>1</v>
      </c>
      <c r="K4305" s="72">
        <v>8</v>
      </c>
      <c r="L4305" s="72">
        <v>83</v>
      </c>
    </row>
    <row r="4306" spans="4:12" x14ac:dyDescent="0.25">
      <c r="D4306" s="66" t="s">
        <v>34644</v>
      </c>
      <c r="E4306" s="66" t="s">
        <v>8936</v>
      </c>
      <c r="F4306" s="72">
        <v>1</v>
      </c>
      <c r="G4306" s="72">
        <v>3</v>
      </c>
      <c r="H4306" s="72">
        <v>2</v>
      </c>
      <c r="I4306" s="72">
        <v>7</v>
      </c>
      <c r="J4306" s="72">
        <v>1</v>
      </c>
      <c r="K4306" s="72">
        <v>8</v>
      </c>
      <c r="L4306" s="72">
        <v>84</v>
      </c>
    </row>
    <row r="4307" spans="4:12" x14ac:dyDescent="0.25">
      <c r="D4307" s="66" t="s">
        <v>34645</v>
      </c>
      <c r="E4307" s="66" t="s">
        <v>8937</v>
      </c>
      <c r="F4307" s="72">
        <v>1</v>
      </c>
      <c r="G4307" s="72">
        <v>3</v>
      </c>
      <c r="H4307" s="72">
        <v>2</v>
      </c>
      <c r="I4307" s="72">
        <v>7</v>
      </c>
      <c r="J4307" s="72">
        <v>1</v>
      </c>
      <c r="K4307" s="72">
        <v>8</v>
      </c>
      <c r="L4307" s="72">
        <v>85</v>
      </c>
    </row>
    <row r="4308" spans="4:12" x14ac:dyDescent="0.25">
      <c r="D4308" s="66" t="s">
        <v>34646</v>
      </c>
      <c r="E4308" s="66" t="s">
        <v>8938</v>
      </c>
      <c r="F4308" s="72">
        <v>1</v>
      </c>
      <c r="G4308" s="72">
        <v>3</v>
      </c>
      <c r="H4308" s="72">
        <v>2</v>
      </c>
      <c r="I4308" s="72">
        <v>7</v>
      </c>
      <c r="J4308" s="72">
        <v>1</v>
      </c>
      <c r="K4308" s="72">
        <v>8</v>
      </c>
      <c r="L4308" s="72">
        <v>86</v>
      </c>
    </row>
    <row r="4309" spans="4:12" x14ac:dyDescent="0.25">
      <c r="D4309" s="66" t="s">
        <v>34647</v>
      </c>
      <c r="E4309" s="66" t="s">
        <v>8939</v>
      </c>
      <c r="F4309" s="72">
        <v>1</v>
      </c>
      <c r="G4309" s="72">
        <v>3</v>
      </c>
      <c r="H4309" s="72">
        <v>2</v>
      </c>
      <c r="I4309" s="72">
        <v>7</v>
      </c>
      <c r="J4309" s="72">
        <v>1</v>
      </c>
      <c r="K4309" s="72">
        <v>8</v>
      </c>
      <c r="L4309" s="72">
        <v>87</v>
      </c>
    </row>
    <row r="4310" spans="4:12" x14ac:dyDescent="0.25">
      <c r="D4310" s="66" t="s">
        <v>34648</v>
      </c>
      <c r="E4310" s="66" t="s">
        <v>8940</v>
      </c>
      <c r="F4310" s="72">
        <v>1</v>
      </c>
      <c r="G4310" s="72">
        <v>3</v>
      </c>
      <c r="H4310" s="72">
        <v>2</v>
      </c>
      <c r="I4310" s="72">
        <v>7</v>
      </c>
      <c r="J4310" s="72">
        <v>1</v>
      </c>
      <c r="K4310" s="72">
        <v>8</v>
      </c>
      <c r="L4310" s="72">
        <v>88</v>
      </c>
    </row>
    <row r="4311" spans="4:12" x14ac:dyDescent="0.25">
      <c r="D4311" s="66" t="s">
        <v>34649</v>
      </c>
      <c r="E4311" s="66" t="s">
        <v>8941</v>
      </c>
      <c r="F4311" s="72">
        <v>1</v>
      </c>
      <c r="G4311" s="72">
        <v>3</v>
      </c>
      <c r="H4311" s="72">
        <v>2</v>
      </c>
      <c r="I4311" s="72">
        <v>7</v>
      </c>
      <c r="J4311" s="72">
        <v>1</v>
      </c>
      <c r="K4311" s="72">
        <v>8</v>
      </c>
      <c r="L4311" s="72">
        <v>89</v>
      </c>
    </row>
    <row r="4312" spans="4:12" x14ac:dyDescent="0.25">
      <c r="D4312" s="66" t="s">
        <v>34650</v>
      </c>
      <c r="E4312" s="66" t="s">
        <v>8942</v>
      </c>
      <c r="F4312" s="72">
        <v>1</v>
      </c>
      <c r="G4312" s="72">
        <v>3</v>
      </c>
      <c r="H4312" s="72">
        <v>2</v>
      </c>
      <c r="I4312" s="72">
        <v>7</v>
      </c>
      <c r="J4312" s="72">
        <v>1</v>
      </c>
      <c r="K4312" s="72">
        <v>8</v>
      </c>
      <c r="L4312" s="72">
        <v>90</v>
      </c>
    </row>
    <row r="4313" spans="4:12" x14ac:dyDescent="0.25">
      <c r="D4313" s="66" t="s">
        <v>34651</v>
      </c>
      <c r="E4313" s="66" t="s">
        <v>8943</v>
      </c>
      <c r="F4313" s="72">
        <v>1</v>
      </c>
      <c r="G4313" s="72">
        <v>3</v>
      </c>
      <c r="H4313" s="72">
        <v>2</v>
      </c>
      <c r="I4313" s="72">
        <v>7</v>
      </c>
      <c r="J4313" s="72">
        <v>1</v>
      </c>
      <c r="K4313" s="72">
        <v>8</v>
      </c>
      <c r="L4313" s="72">
        <v>91</v>
      </c>
    </row>
    <row r="4314" spans="4:12" x14ac:dyDescent="0.25">
      <c r="D4314" s="66" t="s">
        <v>34652</v>
      </c>
      <c r="E4314" s="66" t="s">
        <v>8944</v>
      </c>
      <c r="F4314" s="72">
        <v>1</v>
      </c>
      <c r="G4314" s="72">
        <v>3</v>
      </c>
      <c r="H4314" s="72">
        <v>2</v>
      </c>
      <c r="I4314" s="72">
        <v>7</v>
      </c>
      <c r="J4314" s="72">
        <v>1</v>
      </c>
      <c r="K4314" s="72">
        <v>8</v>
      </c>
      <c r="L4314" s="72">
        <v>92</v>
      </c>
    </row>
    <row r="4315" spans="4:12" x14ac:dyDescent="0.25">
      <c r="D4315" s="66" t="s">
        <v>34653</v>
      </c>
      <c r="E4315" s="66" t="s">
        <v>8945</v>
      </c>
      <c r="F4315" s="72">
        <v>1</v>
      </c>
      <c r="G4315" s="72">
        <v>3</v>
      </c>
      <c r="H4315" s="72">
        <v>2</v>
      </c>
      <c r="I4315" s="72">
        <v>7</v>
      </c>
      <c r="J4315" s="72">
        <v>1</v>
      </c>
      <c r="K4315" s="72">
        <v>8</v>
      </c>
      <c r="L4315" s="72">
        <v>93</v>
      </c>
    </row>
    <row r="4316" spans="4:12" x14ac:dyDescent="0.25">
      <c r="D4316" s="66" t="s">
        <v>34654</v>
      </c>
      <c r="E4316" s="66" t="s">
        <v>8946</v>
      </c>
      <c r="F4316" s="72">
        <v>1</v>
      </c>
      <c r="G4316" s="72">
        <v>3</v>
      </c>
      <c r="H4316" s="72">
        <v>2</v>
      </c>
      <c r="I4316" s="72">
        <v>7</v>
      </c>
      <c r="J4316" s="72">
        <v>1</v>
      </c>
      <c r="K4316" s="72">
        <v>8</v>
      </c>
      <c r="L4316" s="72">
        <v>94</v>
      </c>
    </row>
    <row r="4317" spans="4:12" x14ac:dyDescent="0.25">
      <c r="D4317" s="66" t="s">
        <v>34655</v>
      </c>
      <c r="E4317" s="66" t="s">
        <v>8947</v>
      </c>
      <c r="F4317" s="72">
        <v>1</v>
      </c>
      <c r="G4317" s="72">
        <v>3</v>
      </c>
      <c r="H4317" s="72">
        <v>2</v>
      </c>
      <c r="I4317" s="72">
        <v>7</v>
      </c>
      <c r="J4317" s="72">
        <v>1</v>
      </c>
      <c r="K4317" s="72">
        <v>8</v>
      </c>
      <c r="L4317" s="72">
        <v>95</v>
      </c>
    </row>
    <row r="4318" spans="4:12" x14ac:dyDescent="0.25">
      <c r="D4318" s="66" t="s">
        <v>34656</v>
      </c>
      <c r="E4318" s="66" t="s">
        <v>8948</v>
      </c>
      <c r="F4318" s="72">
        <v>1</v>
      </c>
      <c r="G4318" s="72">
        <v>3</v>
      </c>
      <c r="H4318" s="72">
        <v>2</v>
      </c>
      <c r="I4318" s="72">
        <v>7</v>
      </c>
      <c r="J4318" s="72">
        <v>1</v>
      </c>
      <c r="K4318" s="72">
        <v>8</v>
      </c>
      <c r="L4318" s="72">
        <v>96</v>
      </c>
    </row>
    <row r="4319" spans="4:12" x14ac:dyDescent="0.25">
      <c r="D4319" s="66" t="s">
        <v>34657</v>
      </c>
      <c r="E4319" s="66" t="s">
        <v>8949</v>
      </c>
      <c r="F4319" s="72">
        <v>1</v>
      </c>
      <c r="G4319" s="72">
        <v>3</v>
      </c>
      <c r="H4319" s="72">
        <v>2</v>
      </c>
      <c r="I4319" s="72">
        <v>7</v>
      </c>
      <c r="J4319" s="72">
        <v>1</v>
      </c>
      <c r="K4319" s="72">
        <v>8</v>
      </c>
      <c r="L4319" s="72">
        <v>97</v>
      </c>
    </row>
    <row r="4320" spans="4:12" x14ac:dyDescent="0.25">
      <c r="D4320" s="66" t="s">
        <v>34658</v>
      </c>
      <c r="E4320" s="66" t="s">
        <v>8950</v>
      </c>
      <c r="F4320" s="72">
        <v>1</v>
      </c>
      <c r="G4320" s="72">
        <v>3</v>
      </c>
      <c r="H4320" s="72">
        <v>2</v>
      </c>
      <c r="I4320" s="72">
        <v>7</v>
      </c>
      <c r="J4320" s="72">
        <v>1</v>
      </c>
      <c r="K4320" s="72">
        <v>8</v>
      </c>
      <c r="L4320" s="72">
        <v>98</v>
      </c>
    </row>
    <row r="4321" spans="4:12" x14ac:dyDescent="0.25">
      <c r="D4321" s="66" t="s">
        <v>34659</v>
      </c>
      <c r="E4321" s="66" t="s">
        <v>8951</v>
      </c>
      <c r="F4321" s="72">
        <v>1</v>
      </c>
      <c r="G4321" s="72">
        <v>3</v>
      </c>
      <c r="H4321" s="72">
        <v>2</v>
      </c>
      <c r="I4321" s="72">
        <v>7</v>
      </c>
      <c r="J4321" s="72">
        <v>1</v>
      </c>
      <c r="K4321" s="72">
        <v>8</v>
      </c>
      <c r="L4321" s="72">
        <v>99</v>
      </c>
    </row>
    <row r="4322" spans="4:12" x14ac:dyDescent="0.25">
      <c r="D4322" s="66" t="s">
        <v>34660</v>
      </c>
      <c r="E4322" s="66" t="s">
        <v>8952</v>
      </c>
      <c r="F4322" s="72">
        <v>1</v>
      </c>
      <c r="G4322" s="72">
        <v>3</v>
      </c>
      <c r="H4322" s="72">
        <v>2</v>
      </c>
      <c r="I4322" s="72">
        <v>7</v>
      </c>
      <c r="J4322" s="72">
        <v>1</v>
      </c>
      <c r="K4322" s="72">
        <v>8</v>
      </c>
      <c r="L4322" s="72">
        <v>100</v>
      </c>
    </row>
    <row r="4323" spans="4:12" x14ac:dyDescent="0.25">
      <c r="D4323" s="66" t="s">
        <v>34661</v>
      </c>
      <c r="E4323" s="66" t="s">
        <v>8953</v>
      </c>
      <c r="F4323" s="72">
        <v>1</v>
      </c>
      <c r="G4323" s="72">
        <v>3</v>
      </c>
      <c r="H4323" s="72">
        <v>2</v>
      </c>
      <c r="I4323" s="72">
        <v>7</v>
      </c>
      <c r="J4323" s="72">
        <v>1</v>
      </c>
      <c r="K4323" s="72">
        <v>8</v>
      </c>
      <c r="L4323" s="72">
        <v>101</v>
      </c>
    </row>
    <row r="4324" spans="4:12" x14ac:dyDescent="0.25">
      <c r="D4324" s="66" t="s">
        <v>34662</v>
      </c>
      <c r="E4324" s="66" t="s">
        <v>8954</v>
      </c>
      <c r="F4324" s="72">
        <v>1</v>
      </c>
      <c r="G4324" s="72">
        <v>3</v>
      </c>
      <c r="H4324" s="72">
        <v>2</v>
      </c>
      <c r="I4324" s="72">
        <v>7</v>
      </c>
      <c r="J4324" s="72">
        <v>1</v>
      </c>
      <c r="K4324" s="72">
        <v>8</v>
      </c>
      <c r="L4324" s="72">
        <v>102</v>
      </c>
    </row>
    <row r="4325" spans="4:12" x14ac:dyDescent="0.25">
      <c r="D4325" s="66" t="s">
        <v>34663</v>
      </c>
      <c r="E4325" s="66" t="s">
        <v>8955</v>
      </c>
      <c r="F4325" s="72">
        <v>1</v>
      </c>
      <c r="G4325" s="72">
        <v>3</v>
      </c>
      <c r="H4325" s="72">
        <v>2</v>
      </c>
      <c r="I4325" s="72">
        <v>7</v>
      </c>
      <c r="J4325" s="72">
        <v>1</v>
      </c>
      <c r="K4325" s="72">
        <v>8</v>
      </c>
      <c r="L4325" s="72">
        <v>103</v>
      </c>
    </row>
    <row r="4326" spans="4:12" x14ac:dyDescent="0.25">
      <c r="D4326" s="66" t="s">
        <v>34664</v>
      </c>
      <c r="E4326" s="66" t="s">
        <v>8956</v>
      </c>
      <c r="F4326" s="72">
        <v>1</v>
      </c>
      <c r="G4326" s="72">
        <v>3</v>
      </c>
      <c r="H4326" s="72">
        <v>2</v>
      </c>
      <c r="I4326" s="72">
        <v>7</v>
      </c>
      <c r="J4326" s="72">
        <v>1</v>
      </c>
      <c r="K4326" s="72">
        <v>8</v>
      </c>
      <c r="L4326" s="72">
        <v>104</v>
      </c>
    </row>
    <row r="4327" spans="4:12" x14ac:dyDescent="0.25">
      <c r="D4327" s="66" t="s">
        <v>34665</v>
      </c>
      <c r="E4327" s="66" t="s">
        <v>8957</v>
      </c>
      <c r="F4327" s="72">
        <v>1</v>
      </c>
      <c r="G4327" s="72">
        <v>3</v>
      </c>
      <c r="H4327" s="72">
        <v>2</v>
      </c>
      <c r="I4327" s="72">
        <v>7</v>
      </c>
      <c r="J4327" s="72">
        <v>1</v>
      </c>
      <c r="K4327" s="72">
        <v>8</v>
      </c>
      <c r="L4327" s="72">
        <v>105</v>
      </c>
    </row>
    <row r="4328" spans="4:12" x14ac:dyDescent="0.25">
      <c r="D4328" s="66" t="s">
        <v>34666</v>
      </c>
      <c r="E4328" s="66" t="s">
        <v>8958</v>
      </c>
      <c r="F4328" s="72">
        <v>1</v>
      </c>
      <c r="G4328" s="72">
        <v>3</v>
      </c>
      <c r="H4328" s="72">
        <v>2</v>
      </c>
      <c r="I4328" s="72">
        <v>7</v>
      </c>
      <c r="J4328" s="72">
        <v>1</v>
      </c>
      <c r="K4328" s="72">
        <v>8</v>
      </c>
      <c r="L4328" s="72">
        <v>106</v>
      </c>
    </row>
    <row r="4329" spans="4:12" x14ac:dyDescent="0.25">
      <c r="D4329" s="66" t="s">
        <v>34667</v>
      </c>
      <c r="E4329" s="66" t="s">
        <v>8959</v>
      </c>
      <c r="F4329" s="72">
        <v>1</v>
      </c>
      <c r="G4329" s="72">
        <v>3</v>
      </c>
      <c r="H4329" s="72">
        <v>2</v>
      </c>
      <c r="I4329" s="72">
        <v>7</v>
      </c>
      <c r="J4329" s="72">
        <v>1</v>
      </c>
      <c r="K4329" s="72">
        <v>8</v>
      </c>
      <c r="L4329" s="72">
        <v>107</v>
      </c>
    </row>
    <row r="4330" spans="4:12" x14ac:dyDescent="0.25">
      <c r="D4330" s="66" t="s">
        <v>34668</v>
      </c>
      <c r="E4330" s="66" t="s">
        <v>8960</v>
      </c>
      <c r="F4330" s="72">
        <v>1</v>
      </c>
      <c r="G4330" s="72">
        <v>3</v>
      </c>
      <c r="H4330" s="72">
        <v>2</v>
      </c>
      <c r="I4330" s="72">
        <v>7</v>
      </c>
      <c r="J4330" s="72">
        <v>1</v>
      </c>
      <c r="K4330" s="72">
        <v>8</v>
      </c>
      <c r="L4330" s="72">
        <v>108</v>
      </c>
    </row>
    <row r="4331" spans="4:12" x14ac:dyDescent="0.25">
      <c r="D4331" s="66" t="s">
        <v>34669</v>
      </c>
      <c r="E4331" s="66" t="s">
        <v>8961</v>
      </c>
      <c r="F4331" s="72">
        <v>1</v>
      </c>
      <c r="G4331" s="72">
        <v>3</v>
      </c>
      <c r="H4331" s="72">
        <v>2</v>
      </c>
      <c r="I4331" s="72">
        <v>7</v>
      </c>
      <c r="J4331" s="72">
        <v>1</v>
      </c>
      <c r="K4331" s="72">
        <v>8</v>
      </c>
      <c r="L4331" s="72">
        <v>109</v>
      </c>
    </row>
    <row r="4332" spans="4:12" x14ac:dyDescent="0.25">
      <c r="D4332" s="66" t="s">
        <v>34670</v>
      </c>
      <c r="E4332" s="66" t="s">
        <v>8962</v>
      </c>
      <c r="F4332" s="72">
        <v>1</v>
      </c>
      <c r="G4332" s="72">
        <v>3</v>
      </c>
      <c r="H4332" s="72">
        <v>2</v>
      </c>
      <c r="I4332" s="72">
        <v>7</v>
      </c>
      <c r="J4332" s="72">
        <v>1</v>
      </c>
      <c r="K4332" s="72">
        <v>8</v>
      </c>
      <c r="L4332" s="72">
        <v>110</v>
      </c>
    </row>
    <row r="4333" spans="4:12" x14ac:dyDescent="0.25">
      <c r="D4333" s="66" t="s">
        <v>34671</v>
      </c>
      <c r="E4333" s="66" t="s">
        <v>8963</v>
      </c>
      <c r="F4333" s="72">
        <v>1</v>
      </c>
      <c r="G4333" s="72">
        <v>3</v>
      </c>
      <c r="H4333" s="72">
        <v>2</v>
      </c>
      <c r="I4333" s="72">
        <v>7</v>
      </c>
      <c r="J4333" s="72">
        <v>1</v>
      </c>
      <c r="K4333" s="72">
        <v>8</v>
      </c>
      <c r="L4333" s="72">
        <v>111</v>
      </c>
    </row>
    <row r="4334" spans="4:12" x14ac:dyDescent="0.25">
      <c r="D4334" s="66" t="s">
        <v>34672</v>
      </c>
      <c r="E4334" s="66" t="s">
        <v>8964</v>
      </c>
      <c r="F4334" s="72">
        <v>1</v>
      </c>
      <c r="G4334" s="72">
        <v>3</v>
      </c>
      <c r="H4334" s="72">
        <v>2</v>
      </c>
      <c r="I4334" s="72">
        <v>7</v>
      </c>
      <c r="J4334" s="72">
        <v>1</v>
      </c>
      <c r="K4334" s="72">
        <v>8</v>
      </c>
      <c r="L4334" s="72">
        <v>112</v>
      </c>
    </row>
    <row r="4335" spans="4:12" x14ac:dyDescent="0.25">
      <c r="D4335" s="66" t="s">
        <v>34673</v>
      </c>
      <c r="E4335" s="66" t="s">
        <v>8965</v>
      </c>
      <c r="F4335" s="72">
        <v>1</v>
      </c>
      <c r="G4335" s="72">
        <v>3</v>
      </c>
      <c r="H4335" s="72">
        <v>2</v>
      </c>
      <c r="I4335" s="72">
        <v>7</v>
      </c>
      <c r="J4335" s="72">
        <v>1</v>
      </c>
      <c r="K4335" s="72">
        <v>8</v>
      </c>
      <c r="L4335" s="72">
        <v>113</v>
      </c>
    </row>
    <row r="4336" spans="4:12" x14ac:dyDescent="0.25">
      <c r="D4336" s="66" t="s">
        <v>34674</v>
      </c>
      <c r="E4336" s="66" t="s">
        <v>8966</v>
      </c>
      <c r="F4336" s="72">
        <v>1</v>
      </c>
      <c r="G4336" s="72">
        <v>3</v>
      </c>
      <c r="H4336" s="72">
        <v>2</v>
      </c>
      <c r="I4336" s="72">
        <v>7</v>
      </c>
      <c r="J4336" s="72">
        <v>1</v>
      </c>
      <c r="K4336" s="72">
        <v>8</v>
      </c>
      <c r="L4336" s="72">
        <v>114</v>
      </c>
    </row>
    <row r="4337" spans="4:12" x14ac:dyDescent="0.25">
      <c r="D4337" s="66" t="s">
        <v>34675</v>
      </c>
      <c r="E4337" s="66" t="s">
        <v>8967</v>
      </c>
      <c r="F4337" s="72">
        <v>1</v>
      </c>
      <c r="G4337" s="72">
        <v>3</v>
      </c>
      <c r="H4337" s="72">
        <v>2</v>
      </c>
      <c r="I4337" s="72">
        <v>7</v>
      </c>
      <c r="J4337" s="72">
        <v>1</v>
      </c>
      <c r="K4337" s="72">
        <v>8</v>
      </c>
      <c r="L4337" s="72">
        <v>115</v>
      </c>
    </row>
    <row r="4338" spans="4:12" x14ac:dyDescent="0.25">
      <c r="D4338" s="66" t="s">
        <v>34676</v>
      </c>
      <c r="E4338" s="66" t="s">
        <v>8968</v>
      </c>
      <c r="F4338" s="72">
        <v>1</v>
      </c>
      <c r="G4338" s="72">
        <v>3</v>
      </c>
      <c r="H4338" s="72">
        <v>2</v>
      </c>
      <c r="I4338" s="72">
        <v>7</v>
      </c>
      <c r="J4338" s="72">
        <v>1</v>
      </c>
      <c r="K4338" s="72">
        <v>8</v>
      </c>
      <c r="L4338" s="72">
        <v>116</v>
      </c>
    </row>
    <row r="4339" spans="4:12" x14ac:dyDescent="0.25">
      <c r="D4339" s="66" t="s">
        <v>34677</v>
      </c>
      <c r="E4339" s="66" t="s">
        <v>8969</v>
      </c>
      <c r="F4339" s="72">
        <v>1</v>
      </c>
      <c r="G4339" s="72">
        <v>3</v>
      </c>
      <c r="H4339" s="72">
        <v>2</v>
      </c>
      <c r="I4339" s="72">
        <v>7</v>
      </c>
      <c r="J4339" s="72">
        <v>1</v>
      </c>
      <c r="K4339" s="72">
        <v>8</v>
      </c>
      <c r="L4339" s="72">
        <v>117</v>
      </c>
    </row>
    <row r="4340" spans="4:12" x14ac:dyDescent="0.25">
      <c r="D4340" s="66" t="s">
        <v>34678</v>
      </c>
      <c r="E4340" s="66" t="s">
        <v>8970</v>
      </c>
      <c r="F4340" s="72">
        <v>1</v>
      </c>
      <c r="G4340" s="72">
        <v>3</v>
      </c>
      <c r="H4340" s="72">
        <v>2</v>
      </c>
      <c r="I4340" s="72">
        <v>7</v>
      </c>
      <c r="J4340" s="72">
        <v>1</v>
      </c>
      <c r="K4340" s="72">
        <v>8</v>
      </c>
      <c r="L4340" s="72">
        <v>118</v>
      </c>
    </row>
    <row r="4341" spans="4:12" x14ac:dyDescent="0.25">
      <c r="D4341" s="66" t="s">
        <v>34679</v>
      </c>
      <c r="E4341" s="66" t="s">
        <v>8971</v>
      </c>
      <c r="F4341" s="72">
        <v>1</v>
      </c>
      <c r="G4341" s="72">
        <v>3</v>
      </c>
      <c r="H4341" s="72">
        <v>2</v>
      </c>
      <c r="I4341" s="72">
        <v>7</v>
      </c>
      <c r="J4341" s="72">
        <v>1</v>
      </c>
      <c r="K4341" s="72">
        <v>8</v>
      </c>
      <c r="L4341" s="72">
        <v>119</v>
      </c>
    </row>
    <row r="4342" spans="4:12" x14ac:dyDescent="0.25">
      <c r="D4342" s="66" t="s">
        <v>34680</v>
      </c>
      <c r="E4342" s="66" t="s">
        <v>8972</v>
      </c>
      <c r="F4342" s="72">
        <v>1</v>
      </c>
      <c r="G4342" s="72">
        <v>3</v>
      </c>
      <c r="H4342" s="72">
        <v>2</v>
      </c>
      <c r="I4342" s="72">
        <v>7</v>
      </c>
      <c r="J4342" s="72">
        <v>1</v>
      </c>
      <c r="K4342" s="72">
        <v>8</v>
      </c>
      <c r="L4342" s="72">
        <v>120</v>
      </c>
    </row>
    <row r="4343" spans="4:12" x14ac:dyDescent="0.25">
      <c r="D4343" s="66" t="s">
        <v>34681</v>
      </c>
      <c r="E4343" s="66" t="s">
        <v>8973</v>
      </c>
      <c r="F4343" s="72">
        <v>1</v>
      </c>
      <c r="G4343" s="72">
        <v>3</v>
      </c>
      <c r="H4343" s="72">
        <v>2</v>
      </c>
      <c r="I4343" s="72">
        <v>7</v>
      </c>
      <c r="J4343" s="72">
        <v>1</v>
      </c>
      <c r="K4343" s="72">
        <v>8</v>
      </c>
      <c r="L4343" s="72">
        <v>121</v>
      </c>
    </row>
    <row r="4344" spans="4:12" x14ac:dyDescent="0.25">
      <c r="D4344" s="66" t="s">
        <v>34682</v>
      </c>
      <c r="E4344" s="66" t="s">
        <v>8974</v>
      </c>
      <c r="F4344" s="72">
        <v>1</v>
      </c>
      <c r="G4344" s="72">
        <v>3</v>
      </c>
      <c r="H4344" s="72">
        <v>2</v>
      </c>
      <c r="I4344" s="72">
        <v>7</v>
      </c>
      <c r="J4344" s="72">
        <v>1</v>
      </c>
      <c r="K4344" s="72">
        <v>8</v>
      </c>
      <c r="L4344" s="72">
        <v>122</v>
      </c>
    </row>
    <row r="4345" spans="4:12" x14ac:dyDescent="0.25">
      <c r="D4345" s="66" t="s">
        <v>34683</v>
      </c>
      <c r="E4345" s="66" t="s">
        <v>8975</v>
      </c>
      <c r="F4345" s="72">
        <v>1</v>
      </c>
      <c r="G4345" s="72">
        <v>3</v>
      </c>
      <c r="H4345" s="72">
        <v>2</v>
      </c>
      <c r="I4345" s="72">
        <v>7</v>
      </c>
      <c r="J4345" s="72">
        <v>1</v>
      </c>
      <c r="K4345" s="72">
        <v>8</v>
      </c>
      <c r="L4345" s="72">
        <v>123</v>
      </c>
    </row>
    <row r="4346" spans="4:12" x14ac:dyDescent="0.25">
      <c r="D4346" s="66" t="s">
        <v>34684</v>
      </c>
      <c r="E4346" s="66" t="s">
        <v>8976</v>
      </c>
      <c r="F4346" s="72">
        <v>1</v>
      </c>
      <c r="G4346" s="72">
        <v>3</v>
      </c>
      <c r="H4346" s="72">
        <v>2</v>
      </c>
      <c r="I4346" s="72">
        <v>7</v>
      </c>
      <c r="J4346" s="72">
        <v>1</v>
      </c>
      <c r="K4346" s="72">
        <v>8</v>
      </c>
      <c r="L4346" s="72">
        <v>124</v>
      </c>
    </row>
    <row r="4347" spans="4:12" x14ac:dyDescent="0.25">
      <c r="D4347" s="66" t="s">
        <v>34685</v>
      </c>
      <c r="E4347" s="66" t="s">
        <v>8977</v>
      </c>
      <c r="F4347" s="72">
        <v>1</v>
      </c>
      <c r="G4347" s="72">
        <v>3</v>
      </c>
      <c r="H4347" s="72">
        <v>2</v>
      </c>
      <c r="I4347" s="72">
        <v>7</v>
      </c>
      <c r="J4347" s="72">
        <v>1</v>
      </c>
      <c r="K4347" s="72">
        <v>8</v>
      </c>
      <c r="L4347" s="72">
        <v>125</v>
      </c>
    </row>
    <row r="4348" spans="4:12" x14ac:dyDescent="0.25">
      <c r="D4348" s="66" t="s">
        <v>34686</v>
      </c>
      <c r="E4348" s="66" t="s">
        <v>8978</v>
      </c>
      <c r="F4348" s="72">
        <v>1</v>
      </c>
      <c r="G4348" s="72">
        <v>3</v>
      </c>
      <c r="H4348" s="72">
        <v>2</v>
      </c>
      <c r="I4348" s="72">
        <v>7</v>
      </c>
      <c r="J4348" s="72">
        <v>1</v>
      </c>
      <c r="K4348" s="72">
        <v>8</v>
      </c>
      <c r="L4348" s="72">
        <v>126</v>
      </c>
    </row>
    <row r="4349" spans="4:12" x14ac:dyDescent="0.25">
      <c r="D4349" s="66" t="s">
        <v>34687</v>
      </c>
      <c r="E4349" s="66" t="s">
        <v>8979</v>
      </c>
      <c r="F4349" s="72">
        <v>1</v>
      </c>
      <c r="G4349" s="72">
        <v>3</v>
      </c>
      <c r="H4349" s="72">
        <v>2</v>
      </c>
      <c r="I4349" s="72">
        <v>7</v>
      </c>
      <c r="J4349" s="72">
        <v>1</v>
      </c>
      <c r="K4349" s="72">
        <v>8</v>
      </c>
      <c r="L4349" s="72">
        <v>127</v>
      </c>
    </row>
    <row r="4350" spans="4:12" x14ac:dyDescent="0.25">
      <c r="D4350" s="66" t="s">
        <v>34688</v>
      </c>
      <c r="E4350" s="66" t="s">
        <v>8980</v>
      </c>
      <c r="F4350" s="72">
        <v>1</v>
      </c>
      <c r="G4350" s="72">
        <v>3</v>
      </c>
      <c r="H4350" s="72">
        <v>2</v>
      </c>
      <c r="I4350" s="72">
        <v>7</v>
      </c>
      <c r="J4350" s="72">
        <v>1</v>
      </c>
      <c r="K4350" s="72">
        <v>8</v>
      </c>
      <c r="L4350" s="72">
        <v>128</v>
      </c>
    </row>
    <row r="4351" spans="4:12" x14ac:dyDescent="0.25">
      <c r="D4351" s="66" t="s">
        <v>34689</v>
      </c>
      <c r="E4351" s="66" t="s">
        <v>8981</v>
      </c>
      <c r="F4351" s="72">
        <v>1</v>
      </c>
      <c r="G4351" s="72">
        <v>3</v>
      </c>
      <c r="H4351" s="72">
        <v>2</v>
      </c>
      <c r="I4351" s="72">
        <v>7</v>
      </c>
      <c r="J4351" s="72">
        <v>1</v>
      </c>
      <c r="K4351" s="72">
        <v>8</v>
      </c>
      <c r="L4351" s="72">
        <v>129</v>
      </c>
    </row>
    <row r="4352" spans="4:12" x14ac:dyDescent="0.25">
      <c r="D4352" s="66" t="s">
        <v>34690</v>
      </c>
      <c r="E4352" s="66" t="s">
        <v>8982</v>
      </c>
      <c r="F4352" s="72">
        <v>1</v>
      </c>
      <c r="G4352" s="72">
        <v>3</v>
      </c>
      <c r="H4352" s="72">
        <v>2</v>
      </c>
      <c r="I4352" s="72">
        <v>7</v>
      </c>
      <c r="J4352" s="72">
        <v>1</v>
      </c>
      <c r="K4352" s="72">
        <v>8</v>
      </c>
      <c r="L4352" s="72">
        <v>130</v>
      </c>
    </row>
    <row r="4353" spans="4:12" x14ac:dyDescent="0.25">
      <c r="D4353" s="66" t="s">
        <v>34691</v>
      </c>
      <c r="E4353" s="66" t="s">
        <v>8983</v>
      </c>
      <c r="F4353" s="72">
        <v>1</v>
      </c>
      <c r="G4353" s="72">
        <v>3</v>
      </c>
      <c r="H4353" s="72">
        <v>2</v>
      </c>
      <c r="I4353" s="72">
        <v>7</v>
      </c>
      <c r="J4353" s="72">
        <v>1</v>
      </c>
      <c r="K4353" s="72">
        <v>8</v>
      </c>
      <c r="L4353" s="72">
        <v>131</v>
      </c>
    </row>
    <row r="4354" spans="4:12" x14ac:dyDescent="0.25">
      <c r="D4354" s="66" t="s">
        <v>34692</v>
      </c>
      <c r="E4354" s="66" t="s">
        <v>8984</v>
      </c>
      <c r="F4354" s="72">
        <v>1</v>
      </c>
      <c r="G4354" s="72">
        <v>3</v>
      </c>
      <c r="H4354" s="72">
        <v>2</v>
      </c>
      <c r="I4354" s="72">
        <v>7</v>
      </c>
      <c r="J4354" s="72">
        <v>1</v>
      </c>
      <c r="K4354" s="72">
        <v>8</v>
      </c>
      <c r="L4354" s="72">
        <v>132</v>
      </c>
    </row>
    <row r="4355" spans="4:12" x14ac:dyDescent="0.25">
      <c r="D4355" s="66" t="s">
        <v>34693</v>
      </c>
      <c r="E4355" s="66" t="s">
        <v>8985</v>
      </c>
      <c r="F4355" s="72">
        <v>1</v>
      </c>
      <c r="G4355" s="72">
        <v>3</v>
      </c>
      <c r="H4355" s="72">
        <v>2</v>
      </c>
      <c r="I4355" s="72">
        <v>7</v>
      </c>
      <c r="J4355" s="72">
        <v>1</v>
      </c>
      <c r="K4355" s="72">
        <v>8</v>
      </c>
      <c r="L4355" s="72">
        <v>133</v>
      </c>
    </row>
    <row r="4356" spans="4:12" x14ac:dyDescent="0.25">
      <c r="D4356" s="66" t="s">
        <v>34694</v>
      </c>
      <c r="E4356" s="66" t="s">
        <v>8986</v>
      </c>
      <c r="F4356" s="72">
        <v>1</v>
      </c>
      <c r="G4356" s="72">
        <v>3</v>
      </c>
      <c r="H4356" s="72">
        <v>2</v>
      </c>
      <c r="I4356" s="72">
        <v>7</v>
      </c>
      <c r="J4356" s="72">
        <v>1</v>
      </c>
      <c r="K4356" s="72">
        <v>8</v>
      </c>
      <c r="L4356" s="72">
        <v>134</v>
      </c>
    </row>
    <row r="4357" spans="4:12" x14ac:dyDescent="0.25">
      <c r="D4357" s="66" t="s">
        <v>34695</v>
      </c>
      <c r="E4357" s="66" t="s">
        <v>8987</v>
      </c>
      <c r="F4357" s="72">
        <v>1</v>
      </c>
      <c r="G4357" s="72">
        <v>3</v>
      </c>
      <c r="H4357" s="72">
        <v>2</v>
      </c>
      <c r="I4357" s="72">
        <v>7</v>
      </c>
      <c r="J4357" s="72">
        <v>1</v>
      </c>
      <c r="K4357" s="72">
        <v>8</v>
      </c>
      <c r="L4357" s="72">
        <v>135</v>
      </c>
    </row>
    <row r="4358" spans="4:12" x14ac:dyDescent="0.25">
      <c r="D4358" s="66" t="s">
        <v>34696</v>
      </c>
      <c r="E4358" s="66" t="s">
        <v>8988</v>
      </c>
      <c r="F4358" s="72">
        <v>1</v>
      </c>
      <c r="G4358" s="72">
        <v>3</v>
      </c>
      <c r="H4358" s="72">
        <v>2</v>
      </c>
      <c r="I4358" s="72">
        <v>7</v>
      </c>
      <c r="J4358" s="72">
        <v>1</v>
      </c>
      <c r="K4358" s="72">
        <v>8</v>
      </c>
      <c r="L4358" s="72">
        <v>136</v>
      </c>
    </row>
    <row r="4359" spans="4:12" x14ac:dyDescent="0.25">
      <c r="D4359" s="66" t="s">
        <v>34697</v>
      </c>
      <c r="E4359" s="66" t="s">
        <v>8989</v>
      </c>
      <c r="F4359" s="72">
        <v>1</v>
      </c>
      <c r="G4359" s="72">
        <v>3</v>
      </c>
      <c r="H4359" s="72">
        <v>2</v>
      </c>
      <c r="I4359" s="72">
        <v>7</v>
      </c>
      <c r="J4359" s="72">
        <v>1</v>
      </c>
      <c r="K4359" s="72">
        <v>8</v>
      </c>
      <c r="L4359" s="72">
        <v>137</v>
      </c>
    </row>
    <row r="4360" spans="4:12" x14ac:dyDescent="0.25">
      <c r="D4360" s="66" t="s">
        <v>34698</v>
      </c>
      <c r="E4360" s="66" t="s">
        <v>8990</v>
      </c>
      <c r="F4360" s="72">
        <v>1</v>
      </c>
      <c r="G4360" s="72">
        <v>3</v>
      </c>
      <c r="H4360" s="72">
        <v>2</v>
      </c>
      <c r="I4360" s="72">
        <v>7</v>
      </c>
      <c r="J4360" s="72">
        <v>1</v>
      </c>
      <c r="K4360" s="72">
        <v>8</v>
      </c>
      <c r="L4360" s="72">
        <v>138</v>
      </c>
    </row>
    <row r="4361" spans="4:12" x14ac:dyDescent="0.25">
      <c r="D4361" s="66" t="s">
        <v>34699</v>
      </c>
      <c r="E4361" s="66" t="s">
        <v>8991</v>
      </c>
      <c r="F4361" s="72">
        <v>1</v>
      </c>
      <c r="G4361" s="72">
        <v>3</v>
      </c>
      <c r="H4361" s="72">
        <v>2</v>
      </c>
      <c r="I4361" s="72">
        <v>7</v>
      </c>
      <c r="J4361" s="72">
        <v>1</v>
      </c>
      <c r="K4361" s="72">
        <v>8</v>
      </c>
      <c r="L4361" s="72">
        <v>139</v>
      </c>
    </row>
    <row r="4362" spans="4:12" x14ac:dyDescent="0.25">
      <c r="D4362" s="66" t="s">
        <v>34700</v>
      </c>
      <c r="E4362" s="66" t="s">
        <v>8992</v>
      </c>
      <c r="F4362" s="72">
        <v>1</v>
      </c>
      <c r="G4362" s="72">
        <v>3</v>
      </c>
      <c r="H4362" s="72">
        <v>2</v>
      </c>
      <c r="I4362" s="72">
        <v>7</v>
      </c>
      <c r="J4362" s="72">
        <v>1</v>
      </c>
      <c r="K4362" s="72">
        <v>8</v>
      </c>
      <c r="L4362" s="72">
        <v>140</v>
      </c>
    </row>
    <row r="4363" spans="4:12" x14ac:dyDescent="0.25">
      <c r="D4363" s="66" t="s">
        <v>34701</v>
      </c>
      <c r="E4363" s="66" t="s">
        <v>8993</v>
      </c>
      <c r="F4363" s="72">
        <v>1</v>
      </c>
      <c r="G4363" s="72">
        <v>3</v>
      </c>
      <c r="H4363" s="72">
        <v>2</v>
      </c>
      <c r="I4363" s="72">
        <v>7</v>
      </c>
      <c r="J4363" s="72">
        <v>1</v>
      </c>
      <c r="K4363" s="72">
        <v>8</v>
      </c>
      <c r="L4363" s="72">
        <v>141</v>
      </c>
    </row>
    <row r="4364" spans="4:12" x14ac:dyDescent="0.25">
      <c r="D4364" s="66" t="s">
        <v>34702</v>
      </c>
      <c r="E4364" s="66" t="s">
        <v>8994</v>
      </c>
      <c r="F4364" s="72">
        <v>1</v>
      </c>
      <c r="G4364" s="72">
        <v>3</v>
      </c>
      <c r="H4364" s="72">
        <v>2</v>
      </c>
      <c r="I4364" s="72">
        <v>7</v>
      </c>
      <c r="J4364" s="72">
        <v>1</v>
      </c>
      <c r="K4364" s="72">
        <v>8</v>
      </c>
      <c r="L4364" s="72">
        <v>142</v>
      </c>
    </row>
    <row r="4365" spans="4:12" x14ac:dyDescent="0.25">
      <c r="D4365" s="66" t="s">
        <v>34703</v>
      </c>
      <c r="E4365" s="66" t="s">
        <v>8995</v>
      </c>
      <c r="F4365" s="72">
        <v>1</v>
      </c>
      <c r="G4365" s="72">
        <v>3</v>
      </c>
      <c r="H4365" s="72">
        <v>2</v>
      </c>
      <c r="I4365" s="72">
        <v>7</v>
      </c>
      <c r="J4365" s="72">
        <v>1</v>
      </c>
      <c r="K4365" s="72">
        <v>8</v>
      </c>
      <c r="L4365" s="72">
        <v>143</v>
      </c>
    </row>
    <row r="4366" spans="4:12" x14ac:dyDescent="0.25">
      <c r="D4366" s="66" t="s">
        <v>34704</v>
      </c>
      <c r="E4366" s="66" t="s">
        <v>8996</v>
      </c>
      <c r="F4366" s="72">
        <v>1</v>
      </c>
      <c r="G4366" s="72">
        <v>3</v>
      </c>
      <c r="H4366" s="72">
        <v>2</v>
      </c>
      <c r="I4366" s="72">
        <v>7</v>
      </c>
      <c r="J4366" s="72">
        <v>1</v>
      </c>
      <c r="K4366" s="72">
        <v>8</v>
      </c>
      <c r="L4366" s="72">
        <v>144</v>
      </c>
    </row>
    <row r="4367" spans="4:12" x14ac:dyDescent="0.25">
      <c r="D4367" s="66" t="s">
        <v>34705</v>
      </c>
      <c r="E4367" s="66" t="s">
        <v>8997</v>
      </c>
      <c r="F4367" s="72">
        <v>1</v>
      </c>
      <c r="G4367" s="72">
        <v>3</v>
      </c>
      <c r="H4367" s="72">
        <v>2</v>
      </c>
      <c r="I4367" s="72">
        <v>7</v>
      </c>
      <c r="J4367" s="72">
        <v>1</v>
      </c>
      <c r="K4367" s="72">
        <v>8</v>
      </c>
      <c r="L4367" s="72">
        <v>145</v>
      </c>
    </row>
    <row r="4368" spans="4:12" x14ac:dyDescent="0.25">
      <c r="D4368" s="66" t="s">
        <v>34706</v>
      </c>
      <c r="E4368" s="66" t="s">
        <v>8998</v>
      </c>
      <c r="F4368" s="72">
        <v>1</v>
      </c>
      <c r="G4368" s="72">
        <v>3</v>
      </c>
      <c r="H4368" s="72">
        <v>2</v>
      </c>
      <c r="I4368" s="72">
        <v>7</v>
      </c>
      <c r="J4368" s="72">
        <v>1</v>
      </c>
      <c r="K4368" s="72">
        <v>8</v>
      </c>
      <c r="L4368" s="72">
        <v>146</v>
      </c>
    </row>
    <row r="4369" spans="4:12" x14ac:dyDescent="0.25">
      <c r="D4369" s="66" t="s">
        <v>34707</v>
      </c>
      <c r="E4369" s="66" t="s">
        <v>8999</v>
      </c>
      <c r="F4369" s="72">
        <v>1</v>
      </c>
      <c r="G4369" s="72">
        <v>3</v>
      </c>
      <c r="H4369" s="72">
        <v>2</v>
      </c>
      <c r="I4369" s="72">
        <v>7</v>
      </c>
      <c r="J4369" s="72">
        <v>1</v>
      </c>
      <c r="K4369" s="72">
        <v>8</v>
      </c>
      <c r="L4369" s="72">
        <v>147</v>
      </c>
    </row>
    <row r="4370" spans="4:12" x14ac:dyDescent="0.25">
      <c r="D4370" s="66" t="s">
        <v>34708</v>
      </c>
      <c r="E4370" s="66" t="s">
        <v>9000</v>
      </c>
      <c r="F4370" s="72">
        <v>1</v>
      </c>
      <c r="G4370" s="72">
        <v>3</v>
      </c>
      <c r="H4370" s="72">
        <v>2</v>
      </c>
      <c r="I4370" s="72">
        <v>7</v>
      </c>
      <c r="J4370" s="72">
        <v>1</v>
      </c>
      <c r="K4370" s="72">
        <v>8</v>
      </c>
      <c r="L4370" s="72">
        <v>148</v>
      </c>
    </row>
    <row r="4371" spans="4:12" x14ac:dyDescent="0.25">
      <c r="D4371" s="66" t="s">
        <v>34709</v>
      </c>
      <c r="E4371" s="66" t="s">
        <v>9001</v>
      </c>
      <c r="F4371" s="72">
        <v>1</v>
      </c>
      <c r="G4371" s="72">
        <v>3</v>
      </c>
      <c r="H4371" s="72">
        <v>2</v>
      </c>
      <c r="I4371" s="72">
        <v>7</v>
      </c>
      <c r="J4371" s="72">
        <v>1</v>
      </c>
      <c r="K4371" s="72">
        <v>8</v>
      </c>
      <c r="L4371" s="72">
        <v>149</v>
      </c>
    </row>
    <row r="4372" spans="4:12" x14ac:dyDescent="0.25">
      <c r="D4372" s="66" t="s">
        <v>34710</v>
      </c>
      <c r="E4372" s="66" t="s">
        <v>9002</v>
      </c>
      <c r="F4372" s="72">
        <v>1</v>
      </c>
      <c r="G4372" s="72">
        <v>3</v>
      </c>
      <c r="H4372" s="72">
        <v>2</v>
      </c>
      <c r="I4372" s="72">
        <v>7</v>
      </c>
      <c r="J4372" s="72">
        <v>1</v>
      </c>
      <c r="K4372" s="72">
        <v>8</v>
      </c>
      <c r="L4372" s="72">
        <v>150</v>
      </c>
    </row>
    <row r="4373" spans="4:12" x14ac:dyDescent="0.25">
      <c r="D4373" s="66" t="s">
        <v>34711</v>
      </c>
      <c r="E4373" s="66" t="s">
        <v>9003</v>
      </c>
      <c r="F4373" s="72">
        <v>1</v>
      </c>
      <c r="G4373" s="72">
        <v>3</v>
      </c>
      <c r="H4373" s="72">
        <v>2</v>
      </c>
      <c r="I4373" s="72">
        <v>7</v>
      </c>
      <c r="J4373" s="72">
        <v>1</v>
      </c>
      <c r="K4373" s="72">
        <v>8</v>
      </c>
      <c r="L4373" s="72">
        <v>151</v>
      </c>
    </row>
    <row r="4374" spans="4:12" x14ac:dyDescent="0.25">
      <c r="D4374" s="66" t="s">
        <v>34712</v>
      </c>
      <c r="E4374" s="66" t="s">
        <v>9004</v>
      </c>
      <c r="F4374" s="72">
        <v>1</v>
      </c>
      <c r="G4374" s="72">
        <v>3</v>
      </c>
      <c r="H4374" s="72">
        <v>2</v>
      </c>
      <c r="I4374" s="72">
        <v>7</v>
      </c>
      <c r="J4374" s="72">
        <v>1</v>
      </c>
      <c r="K4374" s="72">
        <v>8</v>
      </c>
      <c r="L4374" s="72">
        <v>152</v>
      </c>
    </row>
    <row r="4375" spans="4:12" x14ac:dyDescent="0.25">
      <c r="D4375" s="66" t="s">
        <v>34713</v>
      </c>
      <c r="E4375" s="66" t="s">
        <v>9005</v>
      </c>
      <c r="F4375" s="72">
        <v>1</v>
      </c>
      <c r="G4375" s="72">
        <v>3</v>
      </c>
      <c r="H4375" s="72">
        <v>2</v>
      </c>
      <c r="I4375" s="72">
        <v>7</v>
      </c>
      <c r="J4375" s="72">
        <v>1</v>
      </c>
      <c r="K4375" s="72">
        <v>8</v>
      </c>
      <c r="L4375" s="72">
        <v>153</v>
      </c>
    </row>
    <row r="4376" spans="4:12" x14ac:dyDescent="0.25">
      <c r="D4376" s="66" t="s">
        <v>34714</v>
      </c>
      <c r="E4376" s="66" t="s">
        <v>9006</v>
      </c>
      <c r="F4376" s="72">
        <v>1</v>
      </c>
      <c r="G4376" s="72">
        <v>3</v>
      </c>
      <c r="H4376" s="72">
        <v>2</v>
      </c>
      <c r="I4376" s="72">
        <v>7</v>
      </c>
      <c r="J4376" s="72">
        <v>1</v>
      </c>
      <c r="K4376" s="72">
        <v>8</v>
      </c>
      <c r="L4376" s="72">
        <v>154</v>
      </c>
    </row>
    <row r="4377" spans="4:12" x14ac:dyDescent="0.25">
      <c r="D4377" s="66" t="s">
        <v>34715</v>
      </c>
      <c r="E4377" s="66" t="s">
        <v>9007</v>
      </c>
      <c r="F4377" s="72">
        <v>1</v>
      </c>
      <c r="G4377" s="72">
        <v>3</v>
      </c>
      <c r="H4377" s="72">
        <v>2</v>
      </c>
      <c r="I4377" s="72">
        <v>7</v>
      </c>
      <c r="J4377" s="72">
        <v>1</v>
      </c>
      <c r="K4377" s="72">
        <v>8</v>
      </c>
      <c r="L4377" s="72">
        <v>155</v>
      </c>
    </row>
    <row r="4378" spans="4:12" x14ac:dyDescent="0.25">
      <c r="D4378" s="66" t="s">
        <v>34716</v>
      </c>
      <c r="E4378" s="66" t="s">
        <v>9008</v>
      </c>
      <c r="F4378" s="72">
        <v>1</v>
      </c>
      <c r="G4378" s="72">
        <v>3</v>
      </c>
      <c r="H4378" s="72">
        <v>2</v>
      </c>
      <c r="I4378" s="72">
        <v>7</v>
      </c>
      <c r="J4378" s="72">
        <v>1</v>
      </c>
      <c r="K4378" s="72">
        <v>8</v>
      </c>
      <c r="L4378" s="72">
        <v>156</v>
      </c>
    </row>
    <row r="4379" spans="4:12" x14ac:dyDescent="0.25">
      <c r="D4379" s="66" t="s">
        <v>34717</v>
      </c>
      <c r="E4379" s="66" t="s">
        <v>9009</v>
      </c>
      <c r="F4379" s="72">
        <v>1</v>
      </c>
      <c r="G4379" s="72">
        <v>3</v>
      </c>
      <c r="H4379" s="72">
        <v>2</v>
      </c>
      <c r="I4379" s="72">
        <v>7</v>
      </c>
      <c r="J4379" s="72">
        <v>1</v>
      </c>
      <c r="K4379" s="72">
        <v>8</v>
      </c>
      <c r="L4379" s="72">
        <v>157</v>
      </c>
    </row>
    <row r="4380" spans="4:12" x14ac:dyDescent="0.25">
      <c r="D4380" s="66" t="s">
        <v>34718</v>
      </c>
      <c r="E4380" s="66" t="s">
        <v>9010</v>
      </c>
      <c r="F4380" s="72">
        <v>1</v>
      </c>
      <c r="G4380" s="72">
        <v>3</v>
      </c>
      <c r="H4380" s="72">
        <v>2</v>
      </c>
      <c r="I4380" s="72">
        <v>7</v>
      </c>
      <c r="J4380" s="72">
        <v>1</v>
      </c>
      <c r="K4380" s="72">
        <v>8</v>
      </c>
      <c r="L4380" s="72">
        <v>158</v>
      </c>
    </row>
    <row r="4381" spans="4:12" x14ac:dyDescent="0.25">
      <c r="D4381" s="66" t="s">
        <v>34719</v>
      </c>
      <c r="E4381" s="66" t="s">
        <v>1077</v>
      </c>
      <c r="F4381" s="72">
        <v>1</v>
      </c>
      <c r="G4381" s="72">
        <v>3</v>
      </c>
      <c r="H4381" s="72">
        <v>2</v>
      </c>
      <c r="I4381" s="72">
        <v>7</v>
      </c>
      <c r="J4381" s="72">
        <v>1</v>
      </c>
      <c r="K4381" s="72">
        <v>9</v>
      </c>
      <c r="L4381" s="72">
        <v>1</v>
      </c>
    </row>
    <row r="4382" spans="4:12" x14ac:dyDescent="0.25">
      <c r="D4382" s="66" t="s">
        <v>34720</v>
      </c>
      <c r="E4382" s="66" t="s">
        <v>1078</v>
      </c>
      <c r="F4382" s="72">
        <v>1</v>
      </c>
      <c r="G4382" s="72">
        <v>3</v>
      </c>
      <c r="H4382" s="72">
        <v>2</v>
      </c>
      <c r="I4382" s="72">
        <v>7</v>
      </c>
      <c r="J4382" s="72">
        <v>1</v>
      </c>
      <c r="K4382" s="72">
        <v>9</v>
      </c>
      <c r="L4382" s="72">
        <v>2</v>
      </c>
    </row>
    <row r="4383" spans="4:12" x14ac:dyDescent="0.25">
      <c r="D4383" s="66" t="s">
        <v>34721</v>
      </c>
      <c r="E4383" s="66" t="s">
        <v>1036</v>
      </c>
      <c r="F4383" s="72">
        <v>1</v>
      </c>
      <c r="G4383" s="72">
        <v>3</v>
      </c>
      <c r="H4383" s="72">
        <v>2</v>
      </c>
      <c r="I4383" s="72">
        <v>7</v>
      </c>
      <c r="J4383" s="72">
        <v>1</v>
      </c>
      <c r="K4383" s="72">
        <v>9</v>
      </c>
      <c r="L4383" s="72">
        <v>3</v>
      </c>
    </row>
    <row r="4384" spans="4:12" x14ac:dyDescent="0.25">
      <c r="D4384" s="66" t="s">
        <v>34722</v>
      </c>
      <c r="E4384" s="66" t="s">
        <v>9011</v>
      </c>
      <c r="F4384" s="72">
        <v>1</v>
      </c>
      <c r="G4384" s="72">
        <v>3</v>
      </c>
      <c r="H4384" s="72">
        <v>2</v>
      </c>
      <c r="I4384" s="72">
        <v>7</v>
      </c>
      <c r="J4384" s="72">
        <v>1</v>
      </c>
      <c r="K4384" s="72">
        <v>9</v>
      </c>
      <c r="L4384" s="72">
        <v>4</v>
      </c>
    </row>
    <row r="4385" spans="4:12" x14ac:dyDescent="0.25">
      <c r="D4385" s="66" t="s">
        <v>34723</v>
      </c>
      <c r="E4385" s="66" t="s">
        <v>9012</v>
      </c>
      <c r="F4385" s="72">
        <v>1</v>
      </c>
      <c r="G4385" s="72">
        <v>3</v>
      </c>
      <c r="H4385" s="72">
        <v>2</v>
      </c>
      <c r="I4385" s="72">
        <v>7</v>
      </c>
      <c r="J4385" s="72">
        <v>1</v>
      </c>
      <c r="K4385" s="72">
        <v>9</v>
      </c>
      <c r="L4385" s="72">
        <v>5</v>
      </c>
    </row>
    <row r="4386" spans="4:12" x14ac:dyDescent="0.25">
      <c r="D4386" s="66" t="s">
        <v>34724</v>
      </c>
      <c r="E4386" s="66" t="s">
        <v>9013</v>
      </c>
      <c r="F4386" s="72">
        <v>1</v>
      </c>
      <c r="G4386" s="72">
        <v>3</v>
      </c>
      <c r="H4386" s="72">
        <v>2</v>
      </c>
      <c r="I4386" s="72">
        <v>7</v>
      </c>
      <c r="J4386" s="72">
        <v>1</v>
      </c>
      <c r="K4386" s="72">
        <v>9</v>
      </c>
      <c r="L4386" s="72">
        <v>6</v>
      </c>
    </row>
    <row r="4387" spans="4:12" x14ac:dyDescent="0.25">
      <c r="D4387" s="66" t="s">
        <v>34725</v>
      </c>
      <c r="E4387" s="66" t="s">
        <v>9014</v>
      </c>
      <c r="F4387" s="72">
        <v>1</v>
      </c>
      <c r="G4387" s="72">
        <v>3</v>
      </c>
      <c r="H4387" s="72">
        <v>2</v>
      </c>
      <c r="I4387" s="72">
        <v>7</v>
      </c>
      <c r="J4387" s="72">
        <v>1</v>
      </c>
      <c r="K4387" s="72">
        <v>10</v>
      </c>
      <c r="L4387" s="72">
        <v>1</v>
      </c>
    </row>
    <row r="4388" spans="4:12" x14ac:dyDescent="0.25">
      <c r="D4388" s="66" t="s">
        <v>34726</v>
      </c>
      <c r="E4388" s="66" t="s">
        <v>9015</v>
      </c>
      <c r="F4388" s="72">
        <v>1</v>
      </c>
      <c r="G4388" s="72">
        <v>3</v>
      </c>
      <c r="H4388" s="72">
        <v>2</v>
      </c>
      <c r="I4388" s="72">
        <v>7</v>
      </c>
      <c r="J4388" s="72">
        <v>1</v>
      </c>
      <c r="K4388" s="72">
        <v>10</v>
      </c>
      <c r="L4388" s="72">
        <v>2</v>
      </c>
    </row>
    <row r="4389" spans="4:12" x14ac:dyDescent="0.25">
      <c r="D4389" s="66" t="s">
        <v>34727</v>
      </c>
      <c r="E4389" s="66" t="s">
        <v>9016</v>
      </c>
      <c r="F4389" s="72">
        <v>1</v>
      </c>
      <c r="G4389" s="72">
        <v>3</v>
      </c>
      <c r="H4389" s="72">
        <v>2</v>
      </c>
      <c r="I4389" s="72">
        <v>7</v>
      </c>
      <c r="J4389" s="72">
        <v>1</v>
      </c>
      <c r="K4389" s="72">
        <v>10</v>
      </c>
      <c r="L4389" s="72">
        <v>3</v>
      </c>
    </row>
    <row r="4390" spans="4:12" x14ac:dyDescent="0.25">
      <c r="D4390" s="66" t="s">
        <v>34728</v>
      </c>
      <c r="E4390" s="66" t="s">
        <v>9017</v>
      </c>
      <c r="F4390" s="72">
        <v>1</v>
      </c>
      <c r="G4390" s="72">
        <v>3</v>
      </c>
      <c r="H4390" s="72">
        <v>2</v>
      </c>
      <c r="I4390" s="72">
        <v>7</v>
      </c>
      <c r="J4390" s="72">
        <v>1</v>
      </c>
      <c r="K4390" s="72">
        <v>10</v>
      </c>
      <c r="L4390" s="72">
        <v>4</v>
      </c>
    </row>
    <row r="4391" spans="4:12" x14ac:dyDescent="0.25">
      <c r="D4391" s="66" t="s">
        <v>34729</v>
      </c>
      <c r="E4391" s="66" t="s">
        <v>9018</v>
      </c>
      <c r="F4391" s="72">
        <v>1</v>
      </c>
      <c r="G4391" s="72">
        <v>3</v>
      </c>
      <c r="H4391" s="72">
        <v>2</v>
      </c>
      <c r="I4391" s="72">
        <v>7</v>
      </c>
      <c r="J4391" s="72">
        <v>1</v>
      </c>
      <c r="K4391" s="72">
        <v>10</v>
      </c>
      <c r="L4391" s="72">
        <v>5</v>
      </c>
    </row>
    <row r="4392" spans="4:12" x14ac:dyDescent="0.25">
      <c r="D4392" s="66" t="s">
        <v>34730</v>
      </c>
      <c r="E4392" s="66" t="s">
        <v>1079</v>
      </c>
      <c r="F4392" s="72">
        <v>1</v>
      </c>
      <c r="G4392" s="72">
        <v>3</v>
      </c>
      <c r="H4392" s="72">
        <v>2</v>
      </c>
      <c r="I4392" s="72">
        <v>7</v>
      </c>
      <c r="J4392" s="72">
        <v>1</v>
      </c>
      <c r="K4392" s="72">
        <v>10</v>
      </c>
      <c r="L4392" s="72">
        <v>6</v>
      </c>
    </row>
    <row r="4393" spans="4:12" x14ac:dyDescent="0.25">
      <c r="D4393" s="66" t="s">
        <v>34731</v>
      </c>
      <c r="E4393" s="66" t="s">
        <v>9019</v>
      </c>
      <c r="F4393" s="72">
        <v>1</v>
      </c>
      <c r="G4393" s="72">
        <v>3</v>
      </c>
      <c r="H4393" s="72">
        <v>2</v>
      </c>
      <c r="I4393" s="72">
        <v>7</v>
      </c>
      <c r="J4393" s="72">
        <v>1</v>
      </c>
      <c r="K4393" s="72">
        <v>10</v>
      </c>
      <c r="L4393" s="72">
        <v>7</v>
      </c>
    </row>
    <row r="4394" spans="4:12" x14ac:dyDescent="0.25">
      <c r="D4394" s="66" t="s">
        <v>34732</v>
      </c>
      <c r="E4394" s="66" t="s">
        <v>1081</v>
      </c>
      <c r="F4394" s="72">
        <v>1</v>
      </c>
      <c r="G4394" s="72">
        <v>3</v>
      </c>
      <c r="H4394" s="72">
        <v>2</v>
      </c>
      <c r="I4394" s="72">
        <v>7</v>
      </c>
      <c r="J4394" s="72">
        <v>1</v>
      </c>
      <c r="K4394" s="72">
        <v>10</v>
      </c>
      <c r="L4394" s="72">
        <v>8</v>
      </c>
    </row>
    <row r="4395" spans="4:12" x14ac:dyDescent="0.25">
      <c r="D4395" s="66" t="s">
        <v>34733</v>
      </c>
      <c r="E4395" s="66" t="s">
        <v>1082</v>
      </c>
      <c r="F4395" s="72">
        <v>1</v>
      </c>
      <c r="G4395" s="72">
        <v>3</v>
      </c>
      <c r="H4395" s="72">
        <v>2</v>
      </c>
      <c r="I4395" s="72">
        <v>7</v>
      </c>
      <c r="J4395" s="72">
        <v>1</v>
      </c>
      <c r="K4395" s="72">
        <v>10</v>
      </c>
      <c r="L4395" s="72">
        <v>9</v>
      </c>
    </row>
    <row r="4396" spans="4:12" x14ac:dyDescent="0.25">
      <c r="D4396" s="66" t="s">
        <v>34734</v>
      </c>
      <c r="E4396" s="66" t="s">
        <v>9020</v>
      </c>
      <c r="F4396" s="72">
        <v>1</v>
      </c>
      <c r="G4396" s="72">
        <v>3</v>
      </c>
      <c r="H4396" s="72">
        <v>2</v>
      </c>
      <c r="I4396" s="72">
        <v>7</v>
      </c>
      <c r="J4396" s="72">
        <v>1</v>
      </c>
      <c r="K4396" s="72">
        <v>10</v>
      </c>
      <c r="L4396" s="72">
        <v>10</v>
      </c>
    </row>
    <row r="4397" spans="4:12" x14ac:dyDescent="0.25">
      <c r="D4397" s="66" t="s">
        <v>34735</v>
      </c>
      <c r="E4397" s="66" t="s">
        <v>9021</v>
      </c>
      <c r="F4397" s="72">
        <v>1</v>
      </c>
      <c r="G4397" s="72">
        <v>3</v>
      </c>
      <c r="H4397" s="72">
        <v>2</v>
      </c>
      <c r="I4397" s="72">
        <v>7</v>
      </c>
      <c r="J4397" s="72">
        <v>1</v>
      </c>
      <c r="K4397" s="72">
        <v>10</v>
      </c>
      <c r="L4397" s="72">
        <v>11</v>
      </c>
    </row>
    <row r="4398" spans="4:12" x14ac:dyDescent="0.25">
      <c r="D4398" s="66" t="s">
        <v>34736</v>
      </c>
      <c r="E4398" s="66" t="s">
        <v>9022</v>
      </c>
      <c r="F4398" s="72">
        <v>1</v>
      </c>
      <c r="G4398" s="72">
        <v>3</v>
      </c>
      <c r="H4398" s="72">
        <v>2</v>
      </c>
      <c r="I4398" s="72">
        <v>7</v>
      </c>
      <c r="J4398" s="72">
        <v>1</v>
      </c>
      <c r="K4398" s="72">
        <v>10</v>
      </c>
      <c r="L4398" s="72">
        <v>12</v>
      </c>
    </row>
    <row r="4399" spans="4:12" x14ac:dyDescent="0.25">
      <c r="D4399" s="66" t="s">
        <v>34737</v>
      </c>
      <c r="E4399" s="66" t="s">
        <v>9023</v>
      </c>
      <c r="F4399" s="72">
        <v>1</v>
      </c>
      <c r="G4399" s="72">
        <v>3</v>
      </c>
      <c r="H4399" s="72">
        <v>2</v>
      </c>
      <c r="I4399" s="72">
        <v>7</v>
      </c>
      <c r="J4399" s="72">
        <v>1</v>
      </c>
      <c r="K4399" s="72">
        <v>10</v>
      </c>
      <c r="L4399" s="72">
        <v>13</v>
      </c>
    </row>
    <row r="4400" spans="4:12" x14ac:dyDescent="0.25">
      <c r="D4400" s="66" t="s">
        <v>34738</v>
      </c>
      <c r="E4400" s="66" t="s">
        <v>9024</v>
      </c>
      <c r="F4400" s="72">
        <v>1</v>
      </c>
      <c r="G4400" s="72">
        <v>3</v>
      </c>
      <c r="H4400" s="72">
        <v>2</v>
      </c>
      <c r="I4400" s="72">
        <v>7</v>
      </c>
      <c r="J4400" s="72">
        <v>1</v>
      </c>
      <c r="K4400" s="72">
        <v>10</v>
      </c>
      <c r="L4400" s="72">
        <v>14</v>
      </c>
    </row>
    <row r="4401" spans="4:12" x14ac:dyDescent="0.25">
      <c r="D4401" s="66" t="s">
        <v>34739</v>
      </c>
      <c r="E4401" s="66" t="s">
        <v>9025</v>
      </c>
      <c r="F4401" s="72">
        <v>1</v>
      </c>
      <c r="G4401" s="72">
        <v>3</v>
      </c>
      <c r="H4401" s="72">
        <v>2</v>
      </c>
      <c r="I4401" s="72">
        <v>7</v>
      </c>
      <c r="J4401" s="72">
        <v>1</v>
      </c>
      <c r="K4401" s="72">
        <v>10</v>
      </c>
      <c r="L4401" s="72">
        <v>15</v>
      </c>
    </row>
    <row r="4402" spans="4:12" x14ac:dyDescent="0.25">
      <c r="D4402" s="66" t="s">
        <v>34740</v>
      </c>
      <c r="E4402" s="66" t="s">
        <v>9026</v>
      </c>
      <c r="F4402" s="72">
        <v>1</v>
      </c>
      <c r="G4402" s="72">
        <v>3</v>
      </c>
      <c r="H4402" s="72">
        <v>2</v>
      </c>
      <c r="I4402" s="72">
        <v>7</v>
      </c>
      <c r="J4402" s="72">
        <v>1</v>
      </c>
      <c r="K4402" s="72">
        <v>10</v>
      </c>
      <c r="L4402" s="72">
        <v>16</v>
      </c>
    </row>
    <row r="4403" spans="4:12" x14ac:dyDescent="0.25">
      <c r="D4403" s="66" t="s">
        <v>34741</v>
      </c>
      <c r="E4403" s="66" t="s">
        <v>9027</v>
      </c>
      <c r="F4403" s="72">
        <v>1</v>
      </c>
      <c r="G4403" s="72">
        <v>3</v>
      </c>
      <c r="H4403" s="72">
        <v>2</v>
      </c>
      <c r="I4403" s="72">
        <v>7</v>
      </c>
      <c r="J4403" s="72">
        <v>1</v>
      </c>
      <c r="K4403" s="72">
        <v>10</v>
      </c>
      <c r="L4403" s="72">
        <v>17</v>
      </c>
    </row>
    <row r="4404" spans="4:12" x14ac:dyDescent="0.25">
      <c r="D4404" s="66" t="s">
        <v>34742</v>
      </c>
      <c r="E4404" s="66" t="s">
        <v>9028</v>
      </c>
      <c r="F4404" s="72">
        <v>1</v>
      </c>
      <c r="G4404" s="72">
        <v>3</v>
      </c>
      <c r="H4404" s="72">
        <v>2</v>
      </c>
      <c r="I4404" s="72">
        <v>7</v>
      </c>
      <c r="J4404" s="72">
        <v>1</v>
      </c>
      <c r="K4404" s="72">
        <v>10</v>
      </c>
      <c r="L4404" s="72">
        <v>18</v>
      </c>
    </row>
    <row r="4405" spans="4:12" x14ac:dyDescent="0.25">
      <c r="D4405" s="66" t="s">
        <v>34743</v>
      </c>
      <c r="E4405" s="66" t="s">
        <v>9029</v>
      </c>
      <c r="F4405" s="72">
        <v>1</v>
      </c>
      <c r="G4405" s="72">
        <v>3</v>
      </c>
      <c r="H4405" s="72">
        <v>2</v>
      </c>
      <c r="I4405" s="72">
        <v>7</v>
      </c>
      <c r="J4405" s="72">
        <v>1</v>
      </c>
      <c r="K4405" s="72">
        <v>10</v>
      </c>
      <c r="L4405" s="72">
        <v>19</v>
      </c>
    </row>
    <row r="4406" spans="4:12" x14ac:dyDescent="0.25">
      <c r="D4406" s="66" t="s">
        <v>34744</v>
      </c>
      <c r="E4406" s="66" t="s">
        <v>9030</v>
      </c>
      <c r="F4406" s="72">
        <v>1</v>
      </c>
      <c r="G4406" s="72">
        <v>3</v>
      </c>
      <c r="H4406" s="72">
        <v>2</v>
      </c>
      <c r="I4406" s="72">
        <v>7</v>
      </c>
      <c r="J4406" s="72">
        <v>1</v>
      </c>
      <c r="K4406" s="72">
        <v>10</v>
      </c>
      <c r="L4406" s="72">
        <v>20</v>
      </c>
    </row>
    <row r="4407" spans="4:12" x14ac:dyDescent="0.25">
      <c r="D4407" s="66" t="s">
        <v>34745</v>
      </c>
      <c r="E4407" s="66" t="s">
        <v>9031</v>
      </c>
      <c r="F4407" s="72">
        <v>1</v>
      </c>
      <c r="G4407" s="72">
        <v>3</v>
      </c>
      <c r="H4407" s="72">
        <v>2</v>
      </c>
      <c r="I4407" s="72">
        <v>7</v>
      </c>
      <c r="J4407" s="72">
        <v>1</v>
      </c>
      <c r="K4407" s="72">
        <v>10</v>
      </c>
      <c r="L4407" s="72">
        <v>21</v>
      </c>
    </row>
    <row r="4408" spans="4:12" x14ac:dyDescent="0.25">
      <c r="D4408" s="66" t="s">
        <v>34746</v>
      </c>
      <c r="E4408" s="66" t="s">
        <v>9032</v>
      </c>
      <c r="F4408" s="72">
        <v>1</v>
      </c>
      <c r="G4408" s="72">
        <v>3</v>
      </c>
      <c r="H4408" s="72">
        <v>2</v>
      </c>
      <c r="I4408" s="72">
        <v>7</v>
      </c>
      <c r="J4408" s="72">
        <v>1</v>
      </c>
      <c r="K4408" s="72">
        <v>10</v>
      </c>
      <c r="L4408" s="72">
        <v>22</v>
      </c>
    </row>
    <row r="4409" spans="4:12" x14ac:dyDescent="0.25">
      <c r="D4409" s="66" t="s">
        <v>34747</v>
      </c>
      <c r="E4409" s="66" t="s">
        <v>9033</v>
      </c>
      <c r="F4409" s="72">
        <v>1</v>
      </c>
      <c r="G4409" s="72">
        <v>3</v>
      </c>
      <c r="H4409" s="72">
        <v>2</v>
      </c>
      <c r="I4409" s="72">
        <v>7</v>
      </c>
      <c r="J4409" s="72">
        <v>1</v>
      </c>
      <c r="K4409" s="72">
        <v>10</v>
      </c>
      <c r="L4409" s="72">
        <v>23</v>
      </c>
    </row>
    <row r="4410" spans="4:12" x14ac:dyDescent="0.25">
      <c r="D4410" s="66" t="s">
        <v>34748</v>
      </c>
      <c r="E4410" s="66" t="s">
        <v>9034</v>
      </c>
      <c r="F4410" s="72">
        <v>1</v>
      </c>
      <c r="G4410" s="72">
        <v>3</v>
      </c>
      <c r="H4410" s="72">
        <v>2</v>
      </c>
      <c r="I4410" s="72">
        <v>7</v>
      </c>
      <c r="J4410" s="72">
        <v>1</v>
      </c>
      <c r="K4410" s="72">
        <v>10</v>
      </c>
      <c r="L4410" s="72">
        <v>24</v>
      </c>
    </row>
    <row r="4411" spans="4:12" x14ac:dyDescent="0.25">
      <c r="D4411" s="66" t="s">
        <v>34749</v>
      </c>
      <c r="E4411" s="66" t="s">
        <v>9035</v>
      </c>
      <c r="F4411" s="72">
        <v>1</v>
      </c>
      <c r="G4411" s="72">
        <v>3</v>
      </c>
      <c r="H4411" s="72">
        <v>2</v>
      </c>
      <c r="I4411" s="72">
        <v>7</v>
      </c>
      <c r="J4411" s="72">
        <v>1</v>
      </c>
      <c r="K4411" s="72">
        <v>10</v>
      </c>
      <c r="L4411" s="72">
        <v>25</v>
      </c>
    </row>
    <row r="4412" spans="4:12" x14ac:dyDescent="0.25">
      <c r="D4412" s="66" t="s">
        <v>34750</v>
      </c>
      <c r="E4412" s="66" t="s">
        <v>9036</v>
      </c>
      <c r="F4412" s="72">
        <v>1</v>
      </c>
      <c r="G4412" s="72">
        <v>3</v>
      </c>
      <c r="H4412" s="72">
        <v>2</v>
      </c>
      <c r="I4412" s="72">
        <v>7</v>
      </c>
      <c r="J4412" s="72">
        <v>1</v>
      </c>
      <c r="K4412" s="72">
        <v>10</v>
      </c>
      <c r="L4412" s="72">
        <v>26</v>
      </c>
    </row>
    <row r="4413" spans="4:12" x14ac:dyDescent="0.25">
      <c r="D4413" s="66" t="s">
        <v>34751</v>
      </c>
      <c r="E4413" s="66" t="s">
        <v>9037</v>
      </c>
      <c r="F4413" s="72">
        <v>1</v>
      </c>
      <c r="G4413" s="72">
        <v>3</v>
      </c>
      <c r="H4413" s="72">
        <v>2</v>
      </c>
      <c r="I4413" s="72">
        <v>7</v>
      </c>
      <c r="J4413" s="72">
        <v>1</v>
      </c>
      <c r="K4413" s="72">
        <v>10</v>
      </c>
      <c r="L4413" s="72">
        <v>27</v>
      </c>
    </row>
    <row r="4414" spans="4:12" x14ac:dyDescent="0.25">
      <c r="D4414" s="66" t="s">
        <v>34752</v>
      </c>
      <c r="E4414" s="66" t="s">
        <v>9038</v>
      </c>
      <c r="F4414" s="72">
        <v>1</v>
      </c>
      <c r="G4414" s="72">
        <v>3</v>
      </c>
      <c r="H4414" s="72">
        <v>2</v>
      </c>
      <c r="I4414" s="72">
        <v>7</v>
      </c>
      <c r="J4414" s="72">
        <v>1</v>
      </c>
      <c r="K4414" s="72">
        <v>10</v>
      </c>
      <c r="L4414" s="72">
        <v>28</v>
      </c>
    </row>
    <row r="4415" spans="4:12" x14ac:dyDescent="0.25">
      <c r="D4415" s="66" t="s">
        <v>34753</v>
      </c>
      <c r="E4415" s="66" t="s">
        <v>9039</v>
      </c>
      <c r="F4415" s="72">
        <v>1</v>
      </c>
      <c r="G4415" s="72">
        <v>3</v>
      </c>
      <c r="H4415" s="72">
        <v>2</v>
      </c>
      <c r="I4415" s="72">
        <v>7</v>
      </c>
      <c r="J4415" s="72">
        <v>1</v>
      </c>
      <c r="K4415" s="72">
        <v>10</v>
      </c>
      <c r="L4415" s="72">
        <v>29</v>
      </c>
    </row>
    <row r="4416" spans="4:12" x14ac:dyDescent="0.25">
      <c r="D4416" s="66" t="s">
        <v>34754</v>
      </c>
      <c r="E4416" s="66" t="s">
        <v>9040</v>
      </c>
      <c r="F4416" s="72">
        <v>1</v>
      </c>
      <c r="G4416" s="72">
        <v>3</v>
      </c>
      <c r="H4416" s="72">
        <v>2</v>
      </c>
      <c r="I4416" s="72">
        <v>7</v>
      </c>
      <c r="J4416" s="72">
        <v>1</v>
      </c>
      <c r="K4416" s="72">
        <v>10</v>
      </c>
      <c r="L4416" s="72">
        <v>30</v>
      </c>
    </row>
    <row r="4417" spans="4:12" x14ac:dyDescent="0.25">
      <c r="D4417" s="66" t="s">
        <v>34755</v>
      </c>
      <c r="E4417" s="66" t="s">
        <v>1083</v>
      </c>
      <c r="F4417" s="72">
        <v>1</v>
      </c>
      <c r="G4417" s="72">
        <v>3</v>
      </c>
      <c r="H4417" s="72">
        <v>2</v>
      </c>
      <c r="I4417" s="72">
        <v>7</v>
      </c>
      <c r="J4417" s="72">
        <v>1</v>
      </c>
      <c r="K4417" s="72">
        <v>10</v>
      </c>
      <c r="L4417" s="72">
        <v>31</v>
      </c>
    </row>
    <row r="4418" spans="4:12" x14ac:dyDescent="0.25">
      <c r="D4418" s="66" t="s">
        <v>34756</v>
      </c>
      <c r="E4418" s="66" t="s">
        <v>9041</v>
      </c>
      <c r="F4418" s="72">
        <v>1</v>
      </c>
      <c r="G4418" s="72">
        <v>3</v>
      </c>
      <c r="H4418" s="72">
        <v>2</v>
      </c>
      <c r="I4418" s="72">
        <v>7</v>
      </c>
      <c r="J4418" s="72">
        <v>1</v>
      </c>
      <c r="K4418" s="72">
        <v>10</v>
      </c>
      <c r="L4418" s="72">
        <v>32</v>
      </c>
    </row>
    <row r="4419" spans="4:12" x14ac:dyDescent="0.25">
      <c r="D4419" s="66" t="s">
        <v>34757</v>
      </c>
      <c r="E4419" s="66" t="s">
        <v>9042</v>
      </c>
      <c r="F4419" s="72">
        <v>1</v>
      </c>
      <c r="G4419" s="72">
        <v>3</v>
      </c>
      <c r="H4419" s="72">
        <v>2</v>
      </c>
      <c r="I4419" s="72">
        <v>7</v>
      </c>
      <c r="J4419" s="72">
        <v>1</v>
      </c>
      <c r="K4419" s="72">
        <v>10</v>
      </c>
      <c r="L4419" s="72">
        <v>33</v>
      </c>
    </row>
    <row r="4420" spans="4:12" x14ac:dyDescent="0.25">
      <c r="D4420" s="66" t="s">
        <v>34758</v>
      </c>
      <c r="E4420" s="66" t="s">
        <v>9043</v>
      </c>
      <c r="F4420" s="72">
        <v>1</v>
      </c>
      <c r="G4420" s="72">
        <v>3</v>
      </c>
      <c r="H4420" s="72">
        <v>2</v>
      </c>
      <c r="I4420" s="72">
        <v>7</v>
      </c>
      <c r="J4420" s="72">
        <v>1</v>
      </c>
      <c r="K4420" s="72">
        <v>10</v>
      </c>
      <c r="L4420" s="72">
        <v>34</v>
      </c>
    </row>
    <row r="4421" spans="4:12" x14ac:dyDescent="0.25">
      <c r="D4421" s="66" t="s">
        <v>34759</v>
      </c>
      <c r="E4421" s="66" t="s">
        <v>9044</v>
      </c>
      <c r="F4421" s="72">
        <v>1</v>
      </c>
      <c r="G4421" s="72">
        <v>3</v>
      </c>
      <c r="H4421" s="72">
        <v>2</v>
      </c>
      <c r="I4421" s="72">
        <v>7</v>
      </c>
      <c r="J4421" s="72">
        <v>1</v>
      </c>
      <c r="K4421" s="72">
        <v>10</v>
      </c>
      <c r="L4421" s="72">
        <v>35</v>
      </c>
    </row>
    <row r="4422" spans="4:12" x14ac:dyDescent="0.25">
      <c r="D4422" s="66" t="s">
        <v>34760</v>
      </c>
      <c r="E4422" s="66" t="s">
        <v>986</v>
      </c>
      <c r="F4422" s="72">
        <v>1</v>
      </c>
      <c r="G4422" s="72">
        <v>3</v>
      </c>
      <c r="H4422" s="72">
        <v>2</v>
      </c>
      <c r="I4422" s="72">
        <v>7</v>
      </c>
      <c r="J4422" s="72">
        <v>1</v>
      </c>
      <c r="K4422" s="72">
        <v>10</v>
      </c>
      <c r="L4422" s="72">
        <v>36</v>
      </c>
    </row>
    <row r="4423" spans="4:12" x14ac:dyDescent="0.25">
      <c r="D4423" s="66" t="s">
        <v>34761</v>
      </c>
      <c r="E4423" s="66" t="s">
        <v>9045</v>
      </c>
      <c r="F4423" s="72">
        <v>1</v>
      </c>
      <c r="G4423" s="72">
        <v>3</v>
      </c>
      <c r="H4423" s="72">
        <v>2</v>
      </c>
      <c r="I4423" s="72">
        <v>7</v>
      </c>
      <c r="J4423" s="72">
        <v>1</v>
      </c>
      <c r="K4423" s="72">
        <v>10</v>
      </c>
      <c r="L4423" s="72">
        <v>37</v>
      </c>
    </row>
    <row r="4424" spans="4:12" x14ac:dyDescent="0.25">
      <c r="D4424" s="66" t="s">
        <v>34762</v>
      </c>
      <c r="E4424" s="66" t="s">
        <v>9046</v>
      </c>
      <c r="F4424" s="72">
        <v>1</v>
      </c>
      <c r="G4424" s="72">
        <v>3</v>
      </c>
      <c r="H4424" s="72">
        <v>2</v>
      </c>
      <c r="I4424" s="72">
        <v>7</v>
      </c>
      <c r="J4424" s="72">
        <v>1</v>
      </c>
      <c r="K4424" s="72">
        <v>10</v>
      </c>
      <c r="L4424" s="72">
        <v>38</v>
      </c>
    </row>
    <row r="4425" spans="4:12" x14ac:dyDescent="0.25">
      <c r="D4425" s="66" t="s">
        <v>34763</v>
      </c>
      <c r="E4425" s="66" t="s">
        <v>9047</v>
      </c>
      <c r="F4425" s="72">
        <v>1</v>
      </c>
      <c r="G4425" s="72">
        <v>3</v>
      </c>
      <c r="H4425" s="72">
        <v>2</v>
      </c>
      <c r="I4425" s="72">
        <v>7</v>
      </c>
      <c r="J4425" s="72">
        <v>1</v>
      </c>
      <c r="K4425" s="72">
        <v>10</v>
      </c>
      <c r="L4425" s="72">
        <v>39</v>
      </c>
    </row>
    <row r="4426" spans="4:12" x14ac:dyDescent="0.25">
      <c r="D4426" s="66" t="s">
        <v>34764</v>
      </c>
      <c r="E4426" s="66" t="s">
        <v>9048</v>
      </c>
      <c r="F4426" s="72">
        <v>1</v>
      </c>
      <c r="G4426" s="72">
        <v>3</v>
      </c>
      <c r="H4426" s="72">
        <v>2</v>
      </c>
      <c r="I4426" s="72">
        <v>7</v>
      </c>
      <c r="J4426" s="72">
        <v>1</v>
      </c>
      <c r="K4426" s="72">
        <v>10</v>
      </c>
      <c r="L4426" s="72">
        <v>40</v>
      </c>
    </row>
    <row r="4427" spans="4:12" x14ac:dyDescent="0.25">
      <c r="D4427" s="66" t="s">
        <v>34765</v>
      </c>
      <c r="E4427" s="66" t="s">
        <v>1084</v>
      </c>
      <c r="F4427" s="72">
        <v>1</v>
      </c>
      <c r="G4427" s="72">
        <v>3</v>
      </c>
      <c r="H4427" s="72">
        <v>2</v>
      </c>
      <c r="I4427" s="72">
        <v>7</v>
      </c>
      <c r="J4427" s="72">
        <v>1</v>
      </c>
      <c r="K4427" s="72">
        <v>10</v>
      </c>
      <c r="L4427" s="72">
        <v>41</v>
      </c>
    </row>
    <row r="4428" spans="4:12" x14ac:dyDescent="0.25">
      <c r="D4428" s="66" t="s">
        <v>34766</v>
      </c>
      <c r="E4428" s="66" t="s">
        <v>9049</v>
      </c>
      <c r="F4428" s="72">
        <v>1</v>
      </c>
      <c r="G4428" s="72">
        <v>3</v>
      </c>
      <c r="H4428" s="72">
        <v>2</v>
      </c>
      <c r="I4428" s="72">
        <v>7</v>
      </c>
      <c r="J4428" s="72">
        <v>1</v>
      </c>
      <c r="K4428" s="72">
        <v>10</v>
      </c>
      <c r="L4428" s="72">
        <v>42</v>
      </c>
    </row>
    <row r="4429" spans="4:12" x14ac:dyDescent="0.25">
      <c r="D4429" s="66" t="s">
        <v>34767</v>
      </c>
      <c r="E4429" s="66" t="s">
        <v>1085</v>
      </c>
      <c r="F4429" s="72">
        <v>1</v>
      </c>
      <c r="G4429" s="72">
        <v>3</v>
      </c>
      <c r="H4429" s="72">
        <v>2</v>
      </c>
      <c r="I4429" s="72">
        <v>7</v>
      </c>
      <c r="J4429" s="72">
        <v>1</v>
      </c>
      <c r="K4429" s="72">
        <v>10</v>
      </c>
      <c r="L4429" s="72">
        <v>43</v>
      </c>
    </row>
    <row r="4430" spans="4:12" x14ac:dyDescent="0.25">
      <c r="D4430" s="66" t="s">
        <v>34768</v>
      </c>
      <c r="E4430" s="66" t="s">
        <v>9050</v>
      </c>
      <c r="F4430" s="72">
        <v>1</v>
      </c>
      <c r="G4430" s="72">
        <v>3</v>
      </c>
      <c r="H4430" s="72">
        <v>2</v>
      </c>
      <c r="I4430" s="72">
        <v>7</v>
      </c>
      <c r="J4430" s="72">
        <v>1</v>
      </c>
      <c r="K4430" s="72">
        <v>10</v>
      </c>
      <c r="L4430" s="72">
        <v>44</v>
      </c>
    </row>
    <row r="4431" spans="4:12" x14ac:dyDescent="0.25">
      <c r="D4431" s="66" t="s">
        <v>34769</v>
      </c>
      <c r="E4431" s="66" t="s">
        <v>9051</v>
      </c>
      <c r="F4431" s="72">
        <v>1</v>
      </c>
      <c r="G4431" s="72">
        <v>3</v>
      </c>
      <c r="H4431" s="72">
        <v>2</v>
      </c>
      <c r="I4431" s="72">
        <v>7</v>
      </c>
      <c r="J4431" s="72">
        <v>1</v>
      </c>
      <c r="K4431" s="72">
        <v>10</v>
      </c>
      <c r="L4431" s="72">
        <v>45</v>
      </c>
    </row>
    <row r="4432" spans="4:12" x14ac:dyDescent="0.25">
      <c r="D4432" s="66" t="s">
        <v>34770</v>
      </c>
      <c r="E4432" s="66" t="s">
        <v>1086</v>
      </c>
      <c r="F4432" s="72">
        <v>1</v>
      </c>
      <c r="G4432" s="72">
        <v>3</v>
      </c>
      <c r="H4432" s="72">
        <v>2</v>
      </c>
      <c r="I4432" s="72">
        <v>7</v>
      </c>
      <c r="J4432" s="72">
        <v>1</v>
      </c>
      <c r="K4432" s="72">
        <v>10</v>
      </c>
      <c r="L4432" s="72">
        <v>46</v>
      </c>
    </row>
    <row r="4433" spans="4:12" x14ac:dyDescent="0.25">
      <c r="D4433" s="66" t="s">
        <v>34771</v>
      </c>
      <c r="E4433" s="66" t="s">
        <v>1087</v>
      </c>
      <c r="F4433" s="72">
        <v>1</v>
      </c>
      <c r="G4433" s="72">
        <v>3</v>
      </c>
      <c r="H4433" s="72">
        <v>2</v>
      </c>
      <c r="I4433" s="72">
        <v>7</v>
      </c>
      <c r="J4433" s="72">
        <v>1</v>
      </c>
      <c r="K4433" s="72">
        <v>10</v>
      </c>
      <c r="L4433" s="72">
        <v>47</v>
      </c>
    </row>
    <row r="4434" spans="4:12" x14ac:dyDescent="0.25">
      <c r="D4434" s="66" t="s">
        <v>34772</v>
      </c>
      <c r="E4434" s="66" t="s">
        <v>9052</v>
      </c>
      <c r="F4434" s="72">
        <v>1</v>
      </c>
      <c r="G4434" s="72">
        <v>3</v>
      </c>
      <c r="H4434" s="72">
        <v>2</v>
      </c>
      <c r="I4434" s="72">
        <v>7</v>
      </c>
      <c r="J4434" s="72">
        <v>1</v>
      </c>
      <c r="K4434" s="72">
        <v>10</v>
      </c>
      <c r="L4434" s="72">
        <v>48</v>
      </c>
    </row>
    <row r="4435" spans="4:12" x14ac:dyDescent="0.25">
      <c r="D4435" s="66" t="s">
        <v>34773</v>
      </c>
      <c r="E4435" s="66" t="s">
        <v>9053</v>
      </c>
      <c r="F4435" s="72">
        <v>1</v>
      </c>
      <c r="G4435" s="72">
        <v>3</v>
      </c>
      <c r="H4435" s="72">
        <v>2</v>
      </c>
      <c r="I4435" s="72">
        <v>7</v>
      </c>
      <c r="J4435" s="72">
        <v>1</v>
      </c>
      <c r="K4435" s="72">
        <v>10</v>
      </c>
      <c r="L4435" s="72">
        <v>49</v>
      </c>
    </row>
    <row r="4436" spans="4:12" x14ac:dyDescent="0.25">
      <c r="D4436" s="66" t="s">
        <v>34774</v>
      </c>
      <c r="E4436" s="66" t="s">
        <v>9054</v>
      </c>
      <c r="F4436" s="72">
        <v>1</v>
      </c>
      <c r="G4436" s="72">
        <v>3</v>
      </c>
      <c r="H4436" s="72">
        <v>2</v>
      </c>
      <c r="I4436" s="72">
        <v>7</v>
      </c>
      <c r="J4436" s="72">
        <v>1</v>
      </c>
      <c r="K4436" s="72">
        <v>10</v>
      </c>
      <c r="L4436" s="72">
        <v>50</v>
      </c>
    </row>
    <row r="4437" spans="4:12" x14ac:dyDescent="0.25">
      <c r="D4437" s="66" t="s">
        <v>34775</v>
      </c>
      <c r="E4437" s="66" t="s">
        <v>9055</v>
      </c>
      <c r="F4437" s="72">
        <v>1</v>
      </c>
      <c r="G4437" s="72">
        <v>3</v>
      </c>
      <c r="H4437" s="72">
        <v>2</v>
      </c>
      <c r="I4437" s="72">
        <v>7</v>
      </c>
      <c r="J4437" s="72">
        <v>1</v>
      </c>
      <c r="K4437" s="72">
        <v>10</v>
      </c>
      <c r="L4437" s="72">
        <v>51</v>
      </c>
    </row>
    <row r="4438" spans="4:12" x14ac:dyDescent="0.25">
      <c r="D4438" s="66" t="s">
        <v>34776</v>
      </c>
      <c r="E4438" s="66" t="s">
        <v>9056</v>
      </c>
      <c r="F4438" s="72">
        <v>1</v>
      </c>
      <c r="G4438" s="72">
        <v>3</v>
      </c>
      <c r="H4438" s="72">
        <v>2</v>
      </c>
      <c r="I4438" s="72">
        <v>7</v>
      </c>
      <c r="J4438" s="72">
        <v>1</v>
      </c>
      <c r="K4438" s="72">
        <v>10</v>
      </c>
      <c r="L4438" s="72">
        <v>52</v>
      </c>
    </row>
    <row r="4439" spans="4:12" x14ac:dyDescent="0.25">
      <c r="D4439" s="66" t="s">
        <v>34777</v>
      </c>
      <c r="E4439" s="66" t="s">
        <v>9057</v>
      </c>
      <c r="F4439" s="72">
        <v>1</v>
      </c>
      <c r="G4439" s="72">
        <v>3</v>
      </c>
      <c r="H4439" s="72">
        <v>2</v>
      </c>
      <c r="I4439" s="72">
        <v>7</v>
      </c>
      <c r="J4439" s="72">
        <v>1</v>
      </c>
      <c r="K4439" s="72">
        <v>10</v>
      </c>
      <c r="L4439" s="72">
        <v>53</v>
      </c>
    </row>
    <row r="4440" spans="4:12" x14ac:dyDescent="0.25">
      <c r="D4440" s="66" t="s">
        <v>34778</v>
      </c>
      <c r="E4440" s="66" t="s">
        <v>9058</v>
      </c>
      <c r="F4440" s="72">
        <v>1</v>
      </c>
      <c r="G4440" s="72">
        <v>3</v>
      </c>
      <c r="H4440" s="72">
        <v>2</v>
      </c>
      <c r="I4440" s="72">
        <v>7</v>
      </c>
      <c r="J4440" s="72">
        <v>1</v>
      </c>
      <c r="K4440" s="72">
        <v>10</v>
      </c>
      <c r="L4440" s="72">
        <v>54</v>
      </c>
    </row>
    <row r="4441" spans="4:12" x14ac:dyDescent="0.25">
      <c r="D4441" s="66" t="s">
        <v>34779</v>
      </c>
      <c r="E4441" s="66" t="s">
        <v>1088</v>
      </c>
      <c r="F4441" s="72">
        <v>1</v>
      </c>
      <c r="G4441" s="72">
        <v>3</v>
      </c>
      <c r="H4441" s="72">
        <v>2</v>
      </c>
      <c r="I4441" s="72">
        <v>7</v>
      </c>
      <c r="J4441" s="72">
        <v>1</v>
      </c>
      <c r="K4441" s="72">
        <v>10</v>
      </c>
      <c r="L4441" s="72">
        <v>55</v>
      </c>
    </row>
    <row r="4442" spans="4:12" x14ac:dyDescent="0.25">
      <c r="D4442" s="66" t="s">
        <v>34780</v>
      </c>
      <c r="E4442" s="66" t="s">
        <v>1089</v>
      </c>
      <c r="F4442" s="72">
        <v>1</v>
      </c>
      <c r="G4442" s="72">
        <v>3</v>
      </c>
      <c r="H4442" s="72">
        <v>2</v>
      </c>
      <c r="I4442" s="72">
        <v>7</v>
      </c>
      <c r="J4442" s="72">
        <v>1</v>
      </c>
      <c r="K4442" s="72">
        <v>10</v>
      </c>
      <c r="L4442" s="72">
        <v>56</v>
      </c>
    </row>
    <row r="4443" spans="4:12" x14ac:dyDescent="0.25">
      <c r="D4443" s="66" t="s">
        <v>34781</v>
      </c>
      <c r="E4443" s="66" t="s">
        <v>1090</v>
      </c>
      <c r="F4443" s="72">
        <v>1</v>
      </c>
      <c r="G4443" s="72">
        <v>3</v>
      </c>
      <c r="H4443" s="72">
        <v>2</v>
      </c>
      <c r="I4443" s="72">
        <v>7</v>
      </c>
      <c r="J4443" s="72">
        <v>1</v>
      </c>
      <c r="K4443" s="72">
        <v>10</v>
      </c>
      <c r="L4443" s="72">
        <v>57</v>
      </c>
    </row>
    <row r="4444" spans="4:12" x14ac:dyDescent="0.25">
      <c r="D4444" s="66" t="s">
        <v>34782</v>
      </c>
      <c r="E4444" s="66" t="s">
        <v>9059</v>
      </c>
      <c r="F4444" s="72">
        <v>1</v>
      </c>
      <c r="G4444" s="72">
        <v>3</v>
      </c>
      <c r="H4444" s="72">
        <v>2</v>
      </c>
      <c r="I4444" s="72">
        <v>7</v>
      </c>
      <c r="J4444" s="72">
        <v>1</v>
      </c>
      <c r="K4444" s="72">
        <v>10</v>
      </c>
      <c r="L4444" s="72">
        <v>58</v>
      </c>
    </row>
    <row r="4445" spans="4:12" x14ac:dyDescent="0.25">
      <c r="D4445" s="66" t="s">
        <v>34783</v>
      </c>
      <c r="E4445" s="66" t="s">
        <v>9060</v>
      </c>
      <c r="F4445" s="72">
        <v>1</v>
      </c>
      <c r="G4445" s="72">
        <v>3</v>
      </c>
      <c r="H4445" s="72">
        <v>2</v>
      </c>
      <c r="I4445" s="72">
        <v>7</v>
      </c>
      <c r="J4445" s="72">
        <v>1</v>
      </c>
      <c r="K4445" s="72">
        <v>10</v>
      </c>
      <c r="L4445" s="72">
        <v>59</v>
      </c>
    </row>
    <row r="4446" spans="4:12" x14ac:dyDescent="0.25">
      <c r="D4446" s="66" t="s">
        <v>34784</v>
      </c>
      <c r="E4446" s="66" t="s">
        <v>9061</v>
      </c>
      <c r="F4446" s="72">
        <v>1</v>
      </c>
      <c r="G4446" s="72">
        <v>3</v>
      </c>
      <c r="H4446" s="72">
        <v>2</v>
      </c>
      <c r="I4446" s="72">
        <v>7</v>
      </c>
      <c r="J4446" s="72">
        <v>1</v>
      </c>
      <c r="K4446" s="72">
        <v>10</v>
      </c>
      <c r="L4446" s="72">
        <v>60</v>
      </c>
    </row>
    <row r="4447" spans="4:12" x14ac:dyDescent="0.25">
      <c r="D4447" s="66" t="s">
        <v>34785</v>
      </c>
      <c r="E4447" s="66" t="s">
        <v>9062</v>
      </c>
      <c r="F4447" s="72">
        <v>1</v>
      </c>
      <c r="G4447" s="72">
        <v>3</v>
      </c>
      <c r="H4447" s="72">
        <v>2</v>
      </c>
      <c r="I4447" s="72">
        <v>7</v>
      </c>
      <c r="J4447" s="72">
        <v>1</v>
      </c>
      <c r="K4447" s="72">
        <v>10</v>
      </c>
      <c r="L4447" s="72">
        <v>61</v>
      </c>
    </row>
    <row r="4448" spans="4:12" x14ac:dyDescent="0.25">
      <c r="D4448" s="66" t="s">
        <v>34786</v>
      </c>
      <c r="E4448" s="66" t="s">
        <v>1091</v>
      </c>
      <c r="F4448" s="72">
        <v>1</v>
      </c>
      <c r="G4448" s="72">
        <v>3</v>
      </c>
      <c r="H4448" s="72">
        <v>2</v>
      </c>
      <c r="I4448" s="72">
        <v>7</v>
      </c>
      <c r="J4448" s="72">
        <v>1</v>
      </c>
      <c r="K4448" s="72">
        <v>10</v>
      </c>
      <c r="L4448" s="72">
        <v>62</v>
      </c>
    </row>
    <row r="4449" spans="4:12" x14ac:dyDescent="0.25">
      <c r="D4449" s="66" t="s">
        <v>34787</v>
      </c>
      <c r="E4449" s="66" t="s">
        <v>1092</v>
      </c>
      <c r="F4449" s="72">
        <v>1</v>
      </c>
      <c r="G4449" s="72">
        <v>3</v>
      </c>
      <c r="H4449" s="72">
        <v>2</v>
      </c>
      <c r="I4449" s="72">
        <v>7</v>
      </c>
      <c r="J4449" s="72">
        <v>1</v>
      </c>
      <c r="K4449" s="72">
        <v>10</v>
      </c>
      <c r="L4449" s="72">
        <v>63</v>
      </c>
    </row>
    <row r="4450" spans="4:12" x14ac:dyDescent="0.25">
      <c r="D4450" s="66" t="s">
        <v>34788</v>
      </c>
      <c r="E4450" s="66" t="s">
        <v>9063</v>
      </c>
      <c r="F4450" s="72">
        <v>1</v>
      </c>
      <c r="G4450" s="72">
        <v>3</v>
      </c>
      <c r="H4450" s="72">
        <v>2</v>
      </c>
      <c r="I4450" s="72">
        <v>7</v>
      </c>
      <c r="J4450" s="72">
        <v>1</v>
      </c>
      <c r="K4450" s="72">
        <v>10</v>
      </c>
      <c r="L4450" s="72">
        <v>64</v>
      </c>
    </row>
    <row r="4451" spans="4:12" x14ac:dyDescent="0.25">
      <c r="D4451" s="66" t="s">
        <v>34789</v>
      </c>
      <c r="E4451" s="66" t="s">
        <v>9064</v>
      </c>
      <c r="F4451" s="72">
        <v>1</v>
      </c>
      <c r="G4451" s="72">
        <v>3</v>
      </c>
      <c r="H4451" s="72">
        <v>2</v>
      </c>
      <c r="I4451" s="72">
        <v>7</v>
      </c>
      <c r="J4451" s="72">
        <v>1</v>
      </c>
      <c r="K4451" s="72">
        <v>10</v>
      </c>
      <c r="L4451" s="72">
        <v>65</v>
      </c>
    </row>
    <row r="4452" spans="4:12" x14ac:dyDescent="0.25">
      <c r="D4452" s="66" t="s">
        <v>34790</v>
      </c>
      <c r="E4452" s="66" t="s">
        <v>9065</v>
      </c>
      <c r="F4452" s="72">
        <v>1</v>
      </c>
      <c r="G4452" s="72">
        <v>3</v>
      </c>
      <c r="H4452" s="72">
        <v>2</v>
      </c>
      <c r="I4452" s="72">
        <v>7</v>
      </c>
      <c r="J4452" s="72">
        <v>1</v>
      </c>
      <c r="K4452" s="72">
        <v>10</v>
      </c>
      <c r="L4452" s="72">
        <v>66</v>
      </c>
    </row>
    <row r="4453" spans="4:12" x14ac:dyDescent="0.25">
      <c r="D4453" s="66" t="s">
        <v>34791</v>
      </c>
      <c r="E4453" s="66" t="s">
        <v>9066</v>
      </c>
      <c r="F4453" s="72">
        <v>1</v>
      </c>
      <c r="G4453" s="72">
        <v>3</v>
      </c>
      <c r="H4453" s="72">
        <v>2</v>
      </c>
      <c r="I4453" s="72">
        <v>7</v>
      </c>
      <c r="J4453" s="72">
        <v>1</v>
      </c>
      <c r="K4453" s="72">
        <v>10</v>
      </c>
      <c r="L4453" s="72">
        <v>67</v>
      </c>
    </row>
    <row r="4454" spans="4:12" x14ac:dyDescent="0.25">
      <c r="D4454" s="66" t="s">
        <v>34792</v>
      </c>
      <c r="E4454" s="66" t="s">
        <v>9067</v>
      </c>
      <c r="F4454" s="72">
        <v>1</v>
      </c>
      <c r="G4454" s="72">
        <v>3</v>
      </c>
      <c r="H4454" s="72">
        <v>2</v>
      </c>
      <c r="I4454" s="72">
        <v>7</v>
      </c>
      <c r="J4454" s="72">
        <v>1</v>
      </c>
      <c r="K4454" s="72">
        <v>10</v>
      </c>
      <c r="L4454" s="72">
        <v>68</v>
      </c>
    </row>
    <row r="4455" spans="4:12" x14ac:dyDescent="0.25">
      <c r="D4455" s="66" t="s">
        <v>34793</v>
      </c>
      <c r="E4455" s="66" t="s">
        <v>9068</v>
      </c>
      <c r="F4455" s="72">
        <v>1</v>
      </c>
      <c r="G4455" s="72">
        <v>3</v>
      </c>
      <c r="H4455" s="72">
        <v>2</v>
      </c>
      <c r="I4455" s="72">
        <v>7</v>
      </c>
      <c r="J4455" s="72">
        <v>1</v>
      </c>
      <c r="K4455" s="72">
        <v>10</v>
      </c>
      <c r="L4455" s="72">
        <v>69</v>
      </c>
    </row>
    <row r="4456" spans="4:12" x14ac:dyDescent="0.25">
      <c r="D4456" s="66" t="s">
        <v>34794</v>
      </c>
      <c r="E4456" s="66" t="s">
        <v>9069</v>
      </c>
      <c r="F4456" s="72">
        <v>1</v>
      </c>
      <c r="G4456" s="72">
        <v>3</v>
      </c>
      <c r="H4456" s="72">
        <v>2</v>
      </c>
      <c r="I4456" s="72">
        <v>7</v>
      </c>
      <c r="J4456" s="72">
        <v>1</v>
      </c>
      <c r="K4456" s="72">
        <v>10</v>
      </c>
      <c r="L4456" s="72">
        <v>70</v>
      </c>
    </row>
    <row r="4457" spans="4:12" x14ac:dyDescent="0.25">
      <c r="D4457" s="66" t="s">
        <v>34795</v>
      </c>
      <c r="E4457" s="66" t="s">
        <v>9070</v>
      </c>
      <c r="F4457" s="72">
        <v>1</v>
      </c>
      <c r="G4457" s="72">
        <v>3</v>
      </c>
      <c r="H4457" s="72">
        <v>2</v>
      </c>
      <c r="I4457" s="72">
        <v>7</v>
      </c>
      <c r="J4457" s="72">
        <v>1</v>
      </c>
      <c r="K4457" s="72">
        <v>10</v>
      </c>
      <c r="L4457" s="72">
        <v>71</v>
      </c>
    </row>
    <row r="4458" spans="4:12" x14ac:dyDescent="0.25">
      <c r="D4458" s="66" t="s">
        <v>34796</v>
      </c>
      <c r="E4458" s="66" t="s">
        <v>9071</v>
      </c>
      <c r="F4458" s="72">
        <v>1</v>
      </c>
      <c r="G4458" s="72">
        <v>3</v>
      </c>
      <c r="H4458" s="72">
        <v>2</v>
      </c>
      <c r="I4458" s="72">
        <v>7</v>
      </c>
      <c r="J4458" s="72">
        <v>1</v>
      </c>
      <c r="K4458" s="72">
        <v>10</v>
      </c>
      <c r="L4458" s="72">
        <v>72</v>
      </c>
    </row>
    <row r="4459" spans="4:12" x14ac:dyDescent="0.25">
      <c r="D4459" s="66" t="s">
        <v>34797</v>
      </c>
      <c r="E4459" s="66" t="s">
        <v>9072</v>
      </c>
      <c r="F4459" s="72">
        <v>1</v>
      </c>
      <c r="G4459" s="72">
        <v>3</v>
      </c>
      <c r="H4459" s="72">
        <v>2</v>
      </c>
      <c r="I4459" s="72">
        <v>7</v>
      </c>
      <c r="J4459" s="72">
        <v>1</v>
      </c>
      <c r="K4459" s="72">
        <v>10</v>
      </c>
      <c r="L4459" s="72">
        <v>73</v>
      </c>
    </row>
    <row r="4460" spans="4:12" x14ac:dyDescent="0.25">
      <c r="D4460" s="66" t="s">
        <v>34798</v>
      </c>
      <c r="E4460" s="66" t="s">
        <v>9073</v>
      </c>
      <c r="F4460" s="72">
        <v>1</v>
      </c>
      <c r="G4460" s="72">
        <v>3</v>
      </c>
      <c r="H4460" s="72">
        <v>2</v>
      </c>
      <c r="I4460" s="72">
        <v>7</v>
      </c>
      <c r="J4460" s="72">
        <v>1</v>
      </c>
      <c r="K4460" s="72">
        <v>10</v>
      </c>
      <c r="L4460" s="72">
        <v>74</v>
      </c>
    </row>
    <row r="4461" spans="4:12" x14ac:dyDescent="0.25">
      <c r="D4461" s="66" t="s">
        <v>34799</v>
      </c>
      <c r="E4461" s="66" t="s">
        <v>9074</v>
      </c>
      <c r="F4461" s="72">
        <v>1</v>
      </c>
      <c r="G4461" s="72">
        <v>3</v>
      </c>
      <c r="H4461" s="72">
        <v>2</v>
      </c>
      <c r="I4461" s="72">
        <v>7</v>
      </c>
      <c r="J4461" s="72">
        <v>1</v>
      </c>
      <c r="K4461" s="72">
        <v>10</v>
      </c>
      <c r="L4461" s="72">
        <v>75</v>
      </c>
    </row>
    <row r="4462" spans="4:12" x14ac:dyDescent="0.25">
      <c r="D4462" s="66" t="s">
        <v>34800</v>
      </c>
      <c r="E4462" s="66" t="s">
        <v>9075</v>
      </c>
      <c r="F4462" s="72">
        <v>1</v>
      </c>
      <c r="G4462" s="72">
        <v>3</v>
      </c>
      <c r="H4462" s="72">
        <v>2</v>
      </c>
      <c r="I4462" s="72">
        <v>7</v>
      </c>
      <c r="J4462" s="72">
        <v>1</v>
      </c>
      <c r="K4462" s="72">
        <v>10</v>
      </c>
      <c r="L4462" s="72">
        <v>76</v>
      </c>
    </row>
    <row r="4463" spans="4:12" x14ac:dyDescent="0.25">
      <c r="D4463" s="66" t="s">
        <v>34801</v>
      </c>
      <c r="E4463" s="66" t="s">
        <v>9076</v>
      </c>
      <c r="F4463" s="72">
        <v>1</v>
      </c>
      <c r="G4463" s="72">
        <v>3</v>
      </c>
      <c r="H4463" s="72">
        <v>2</v>
      </c>
      <c r="I4463" s="72">
        <v>7</v>
      </c>
      <c r="J4463" s="72">
        <v>1</v>
      </c>
      <c r="K4463" s="72">
        <v>10</v>
      </c>
      <c r="L4463" s="72">
        <v>77</v>
      </c>
    </row>
    <row r="4464" spans="4:12" x14ac:dyDescent="0.25">
      <c r="D4464" s="66" t="s">
        <v>34802</v>
      </c>
      <c r="E4464" s="66" t="s">
        <v>9077</v>
      </c>
      <c r="F4464" s="72">
        <v>1</v>
      </c>
      <c r="G4464" s="72">
        <v>3</v>
      </c>
      <c r="H4464" s="72">
        <v>2</v>
      </c>
      <c r="I4464" s="72">
        <v>7</v>
      </c>
      <c r="J4464" s="72">
        <v>1</v>
      </c>
      <c r="K4464" s="72">
        <v>10</v>
      </c>
      <c r="L4464" s="72">
        <v>78</v>
      </c>
    </row>
    <row r="4465" spans="4:12" x14ac:dyDescent="0.25">
      <c r="D4465" s="66" t="s">
        <v>34803</v>
      </c>
      <c r="E4465" s="66" t="s">
        <v>9078</v>
      </c>
      <c r="F4465" s="72">
        <v>1</v>
      </c>
      <c r="G4465" s="72">
        <v>3</v>
      </c>
      <c r="H4465" s="72">
        <v>2</v>
      </c>
      <c r="I4465" s="72">
        <v>7</v>
      </c>
      <c r="J4465" s="72">
        <v>1</v>
      </c>
      <c r="K4465" s="72">
        <v>10</v>
      </c>
      <c r="L4465" s="72">
        <v>79</v>
      </c>
    </row>
    <row r="4466" spans="4:12" x14ac:dyDescent="0.25">
      <c r="D4466" s="66" t="s">
        <v>34804</v>
      </c>
      <c r="E4466" s="66" t="s">
        <v>9079</v>
      </c>
      <c r="F4466" s="72">
        <v>1</v>
      </c>
      <c r="G4466" s="72">
        <v>3</v>
      </c>
      <c r="H4466" s="72">
        <v>2</v>
      </c>
      <c r="I4466" s="72">
        <v>7</v>
      </c>
      <c r="J4466" s="72">
        <v>1</v>
      </c>
      <c r="K4466" s="72">
        <v>10</v>
      </c>
      <c r="L4466" s="72">
        <v>80</v>
      </c>
    </row>
    <row r="4467" spans="4:12" x14ac:dyDescent="0.25">
      <c r="D4467" s="66" t="s">
        <v>34805</v>
      </c>
      <c r="E4467" s="66" t="s">
        <v>9080</v>
      </c>
      <c r="F4467" s="72">
        <v>1</v>
      </c>
      <c r="G4467" s="72">
        <v>3</v>
      </c>
      <c r="H4467" s="72">
        <v>2</v>
      </c>
      <c r="I4467" s="72">
        <v>7</v>
      </c>
      <c r="J4467" s="72">
        <v>1</v>
      </c>
      <c r="K4467" s="72">
        <v>10</v>
      </c>
      <c r="L4467" s="72">
        <v>81</v>
      </c>
    </row>
    <row r="4468" spans="4:12" x14ac:dyDescent="0.25">
      <c r="D4468" s="66" t="s">
        <v>34806</v>
      </c>
      <c r="E4468" s="66" t="s">
        <v>9081</v>
      </c>
      <c r="F4468" s="72">
        <v>1</v>
      </c>
      <c r="G4468" s="72">
        <v>3</v>
      </c>
      <c r="H4468" s="72">
        <v>2</v>
      </c>
      <c r="I4468" s="72">
        <v>7</v>
      </c>
      <c r="J4468" s="72">
        <v>1</v>
      </c>
      <c r="K4468" s="72">
        <v>10</v>
      </c>
      <c r="L4468" s="72">
        <v>82</v>
      </c>
    </row>
    <row r="4469" spans="4:12" x14ac:dyDescent="0.25">
      <c r="D4469" s="66" t="s">
        <v>34807</v>
      </c>
      <c r="E4469" s="66" t="s">
        <v>9082</v>
      </c>
      <c r="F4469" s="72">
        <v>1</v>
      </c>
      <c r="G4469" s="72">
        <v>3</v>
      </c>
      <c r="H4469" s="72">
        <v>2</v>
      </c>
      <c r="I4469" s="72">
        <v>7</v>
      </c>
      <c r="J4469" s="72">
        <v>1</v>
      </c>
      <c r="K4469" s="72">
        <v>10</v>
      </c>
      <c r="L4469" s="72">
        <v>83</v>
      </c>
    </row>
    <row r="4470" spans="4:12" x14ac:dyDescent="0.25">
      <c r="D4470" s="66" t="s">
        <v>34808</v>
      </c>
      <c r="E4470" s="66" t="s">
        <v>9083</v>
      </c>
      <c r="F4470" s="72">
        <v>1</v>
      </c>
      <c r="G4470" s="72">
        <v>3</v>
      </c>
      <c r="H4470" s="72">
        <v>2</v>
      </c>
      <c r="I4470" s="72">
        <v>7</v>
      </c>
      <c r="J4470" s="72">
        <v>1</v>
      </c>
      <c r="K4470" s="72">
        <v>10</v>
      </c>
      <c r="L4470" s="72">
        <v>84</v>
      </c>
    </row>
    <row r="4471" spans="4:12" x14ac:dyDescent="0.25">
      <c r="D4471" s="66" t="s">
        <v>34809</v>
      </c>
      <c r="E4471" s="66" t="s">
        <v>9084</v>
      </c>
      <c r="F4471" s="72">
        <v>1</v>
      </c>
      <c r="G4471" s="72">
        <v>3</v>
      </c>
      <c r="H4471" s="72">
        <v>2</v>
      </c>
      <c r="I4471" s="72">
        <v>7</v>
      </c>
      <c r="J4471" s="72">
        <v>1</v>
      </c>
      <c r="K4471" s="72">
        <v>10</v>
      </c>
      <c r="L4471" s="72">
        <v>85</v>
      </c>
    </row>
    <row r="4472" spans="4:12" x14ac:dyDescent="0.25">
      <c r="D4472" s="66" t="s">
        <v>34810</v>
      </c>
      <c r="E4472" s="66" t="s">
        <v>9085</v>
      </c>
      <c r="F4472" s="72">
        <v>1</v>
      </c>
      <c r="G4472" s="72">
        <v>3</v>
      </c>
      <c r="H4472" s="72">
        <v>2</v>
      </c>
      <c r="I4472" s="72">
        <v>7</v>
      </c>
      <c r="J4472" s="72">
        <v>1</v>
      </c>
      <c r="K4472" s="72">
        <v>11</v>
      </c>
      <c r="L4472" s="72">
        <v>1</v>
      </c>
    </row>
    <row r="4473" spans="4:12" x14ac:dyDescent="0.25">
      <c r="D4473" s="66" t="s">
        <v>34811</v>
      </c>
      <c r="E4473" s="66" t="s">
        <v>9086</v>
      </c>
      <c r="F4473" s="72">
        <v>1</v>
      </c>
      <c r="G4473" s="72">
        <v>3</v>
      </c>
      <c r="H4473" s="72">
        <v>2</v>
      </c>
      <c r="I4473" s="72">
        <v>7</v>
      </c>
      <c r="J4473" s="72">
        <v>1</v>
      </c>
      <c r="K4473" s="72">
        <v>11</v>
      </c>
      <c r="L4473" s="72">
        <v>2</v>
      </c>
    </row>
    <row r="4474" spans="4:12" x14ac:dyDescent="0.25">
      <c r="D4474" s="66" t="s">
        <v>34812</v>
      </c>
      <c r="E4474" s="66" t="s">
        <v>9087</v>
      </c>
      <c r="F4474" s="72">
        <v>1</v>
      </c>
      <c r="G4474" s="72">
        <v>3</v>
      </c>
      <c r="H4474" s="72">
        <v>2</v>
      </c>
      <c r="I4474" s="72">
        <v>7</v>
      </c>
      <c r="J4474" s="72">
        <v>1</v>
      </c>
      <c r="K4474" s="72">
        <v>11</v>
      </c>
      <c r="L4474" s="72">
        <v>3</v>
      </c>
    </row>
    <row r="4475" spans="4:12" x14ac:dyDescent="0.25">
      <c r="D4475" s="66" t="s">
        <v>34813</v>
      </c>
      <c r="E4475" s="66" t="s">
        <v>1093</v>
      </c>
      <c r="F4475" s="72">
        <v>1</v>
      </c>
      <c r="G4475" s="72">
        <v>3</v>
      </c>
      <c r="H4475" s="72">
        <v>2</v>
      </c>
      <c r="I4475" s="72">
        <v>7</v>
      </c>
      <c r="J4475" s="72">
        <v>1</v>
      </c>
      <c r="K4475" s="72">
        <v>11</v>
      </c>
      <c r="L4475" s="72">
        <v>4</v>
      </c>
    </row>
    <row r="4476" spans="4:12" x14ac:dyDescent="0.25">
      <c r="D4476" s="66" t="s">
        <v>34814</v>
      </c>
      <c r="E4476" s="66" t="s">
        <v>9088</v>
      </c>
      <c r="F4476" s="72">
        <v>1</v>
      </c>
      <c r="G4476" s="72">
        <v>3</v>
      </c>
      <c r="H4476" s="72">
        <v>2</v>
      </c>
      <c r="I4476" s="72">
        <v>7</v>
      </c>
      <c r="J4476" s="72">
        <v>1</v>
      </c>
      <c r="K4476" s="72">
        <v>11</v>
      </c>
      <c r="L4476" s="72">
        <v>5</v>
      </c>
    </row>
    <row r="4477" spans="4:12" x14ac:dyDescent="0.25">
      <c r="D4477" s="66" t="s">
        <v>34815</v>
      </c>
      <c r="E4477" s="66" t="s">
        <v>9089</v>
      </c>
      <c r="F4477" s="72">
        <v>1</v>
      </c>
      <c r="G4477" s="72">
        <v>3</v>
      </c>
      <c r="H4477" s="72">
        <v>2</v>
      </c>
      <c r="I4477" s="72">
        <v>7</v>
      </c>
      <c r="J4477" s="72">
        <v>1</v>
      </c>
      <c r="K4477" s="72">
        <v>11</v>
      </c>
      <c r="L4477" s="72">
        <v>6</v>
      </c>
    </row>
    <row r="4478" spans="4:12" x14ac:dyDescent="0.25">
      <c r="D4478" s="66" t="s">
        <v>34816</v>
      </c>
      <c r="E4478" s="66" t="s">
        <v>9090</v>
      </c>
      <c r="F4478" s="72">
        <v>1</v>
      </c>
      <c r="G4478" s="72">
        <v>3</v>
      </c>
      <c r="H4478" s="72">
        <v>2</v>
      </c>
      <c r="I4478" s="72">
        <v>7</v>
      </c>
      <c r="J4478" s="72">
        <v>1</v>
      </c>
      <c r="K4478" s="72">
        <v>11</v>
      </c>
      <c r="L4478" s="72">
        <v>7</v>
      </c>
    </row>
    <row r="4479" spans="4:12" x14ac:dyDescent="0.25">
      <c r="D4479" s="66" t="s">
        <v>34817</v>
      </c>
      <c r="E4479" s="66" t="s">
        <v>9091</v>
      </c>
      <c r="F4479" s="72">
        <v>1</v>
      </c>
      <c r="G4479" s="72">
        <v>3</v>
      </c>
      <c r="H4479" s="72">
        <v>2</v>
      </c>
      <c r="I4479" s="72">
        <v>7</v>
      </c>
      <c r="J4479" s="72">
        <v>1</v>
      </c>
      <c r="K4479" s="72">
        <v>11</v>
      </c>
      <c r="L4479" s="72">
        <v>8</v>
      </c>
    </row>
    <row r="4480" spans="4:12" x14ac:dyDescent="0.25">
      <c r="D4480" s="66" t="s">
        <v>34818</v>
      </c>
      <c r="E4480" s="66" t="s">
        <v>9092</v>
      </c>
      <c r="F4480" s="72">
        <v>1</v>
      </c>
      <c r="G4480" s="72">
        <v>3</v>
      </c>
      <c r="H4480" s="72">
        <v>2</v>
      </c>
      <c r="I4480" s="72">
        <v>7</v>
      </c>
      <c r="J4480" s="72">
        <v>1</v>
      </c>
      <c r="K4480" s="72">
        <v>11</v>
      </c>
      <c r="L4480" s="72">
        <v>9</v>
      </c>
    </row>
    <row r="4481" spans="4:12" x14ac:dyDescent="0.25">
      <c r="D4481" s="66" t="s">
        <v>34819</v>
      </c>
      <c r="E4481" s="66" t="s">
        <v>1094</v>
      </c>
      <c r="F4481" s="72">
        <v>1</v>
      </c>
      <c r="G4481" s="72">
        <v>3</v>
      </c>
      <c r="H4481" s="72">
        <v>2</v>
      </c>
      <c r="I4481" s="72">
        <v>7</v>
      </c>
      <c r="J4481" s="72">
        <v>1</v>
      </c>
      <c r="K4481" s="72">
        <v>11</v>
      </c>
      <c r="L4481" s="72">
        <v>10</v>
      </c>
    </row>
    <row r="4482" spans="4:12" x14ac:dyDescent="0.25">
      <c r="D4482" s="66" t="s">
        <v>34820</v>
      </c>
      <c r="E4482" s="66" t="s">
        <v>9093</v>
      </c>
      <c r="F4482" s="72">
        <v>1</v>
      </c>
      <c r="G4482" s="72">
        <v>3</v>
      </c>
      <c r="H4482" s="72">
        <v>2</v>
      </c>
      <c r="I4482" s="72">
        <v>7</v>
      </c>
      <c r="J4482" s="72">
        <v>1</v>
      </c>
      <c r="K4482" s="72">
        <v>11</v>
      </c>
      <c r="L4482" s="72">
        <v>11</v>
      </c>
    </row>
    <row r="4483" spans="4:12" x14ac:dyDescent="0.25">
      <c r="D4483" s="66" t="s">
        <v>34821</v>
      </c>
      <c r="E4483" s="66" t="s">
        <v>9094</v>
      </c>
      <c r="F4483" s="72">
        <v>1</v>
      </c>
      <c r="G4483" s="72">
        <v>3</v>
      </c>
      <c r="H4483" s="72">
        <v>2</v>
      </c>
      <c r="I4483" s="72">
        <v>7</v>
      </c>
      <c r="J4483" s="72">
        <v>1</v>
      </c>
      <c r="K4483" s="72">
        <v>11</v>
      </c>
      <c r="L4483" s="72">
        <v>12</v>
      </c>
    </row>
    <row r="4484" spans="4:12" x14ac:dyDescent="0.25">
      <c r="D4484" s="66" t="s">
        <v>34822</v>
      </c>
      <c r="E4484" s="66" t="s">
        <v>9095</v>
      </c>
      <c r="F4484" s="72">
        <v>1</v>
      </c>
      <c r="G4484" s="72">
        <v>3</v>
      </c>
      <c r="H4484" s="72">
        <v>2</v>
      </c>
      <c r="I4484" s="72">
        <v>7</v>
      </c>
      <c r="J4484" s="72">
        <v>1</v>
      </c>
      <c r="K4484" s="72">
        <v>11</v>
      </c>
      <c r="L4484" s="72">
        <v>13</v>
      </c>
    </row>
    <row r="4485" spans="4:12" x14ac:dyDescent="0.25">
      <c r="D4485" s="66" t="s">
        <v>34823</v>
      </c>
      <c r="E4485" s="66" t="s">
        <v>9096</v>
      </c>
      <c r="F4485" s="72">
        <v>1</v>
      </c>
      <c r="G4485" s="72">
        <v>3</v>
      </c>
      <c r="H4485" s="72">
        <v>2</v>
      </c>
      <c r="I4485" s="72">
        <v>7</v>
      </c>
      <c r="J4485" s="72">
        <v>1</v>
      </c>
      <c r="K4485" s="72">
        <v>11</v>
      </c>
      <c r="L4485" s="72">
        <v>14</v>
      </c>
    </row>
    <row r="4486" spans="4:12" x14ac:dyDescent="0.25">
      <c r="D4486" s="66" t="s">
        <v>34824</v>
      </c>
      <c r="E4486" s="66" t="s">
        <v>9097</v>
      </c>
      <c r="F4486" s="72">
        <v>1</v>
      </c>
      <c r="G4486" s="72">
        <v>3</v>
      </c>
      <c r="H4486" s="72">
        <v>2</v>
      </c>
      <c r="I4486" s="72">
        <v>7</v>
      </c>
      <c r="J4486" s="72">
        <v>1</v>
      </c>
      <c r="K4486" s="72">
        <v>11</v>
      </c>
      <c r="L4486" s="72">
        <v>15</v>
      </c>
    </row>
    <row r="4487" spans="4:12" x14ac:dyDescent="0.25">
      <c r="D4487" s="66" t="s">
        <v>34825</v>
      </c>
      <c r="E4487" s="66" t="s">
        <v>9098</v>
      </c>
      <c r="F4487" s="72">
        <v>1</v>
      </c>
      <c r="G4487" s="72">
        <v>3</v>
      </c>
      <c r="H4487" s="72">
        <v>2</v>
      </c>
      <c r="I4487" s="72">
        <v>7</v>
      </c>
      <c r="J4487" s="72">
        <v>1</v>
      </c>
      <c r="K4487" s="72">
        <v>11</v>
      </c>
      <c r="L4487" s="72">
        <v>16</v>
      </c>
    </row>
    <row r="4488" spans="4:12" x14ac:dyDescent="0.25">
      <c r="D4488" s="66" t="s">
        <v>34826</v>
      </c>
      <c r="E4488" s="66" t="s">
        <v>9099</v>
      </c>
      <c r="F4488" s="72">
        <v>1</v>
      </c>
      <c r="G4488" s="72">
        <v>3</v>
      </c>
      <c r="H4488" s="72">
        <v>2</v>
      </c>
      <c r="I4488" s="72">
        <v>7</v>
      </c>
      <c r="J4488" s="72">
        <v>1</v>
      </c>
      <c r="K4488" s="72">
        <v>11</v>
      </c>
      <c r="L4488" s="72">
        <v>17</v>
      </c>
    </row>
    <row r="4489" spans="4:12" x14ac:dyDescent="0.25">
      <c r="D4489" s="66" t="s">
        <v>34827</v>
      </c>
      <c r="E4489" s="66" t="s">
        <v>9100</v>
      </c>
      <c r="F4489" s="72">
        <v>1</v>
      </c>
      <c r="G4489" s="72">
        <v>3</v>
      </c>
      <c r="H4489" s="72">
        <v>2</v>
      </c>
      <c r="I4489" s="72">
        <v>7</v>
      </c>
      <c r="J4489" s="72">
        <v>1</v>
      </c>
      <c r="K4489" s="72">
        <v>11</v>
      </c>
      <c r="L4489" s="72">
        <v>18</v>
      </c>
    </row>
    <row r="4490" spans="4:12" x14ac:dyDescent="0.25">
      <c r="D4490" s="66" t="s">
        <v>34828</v>
      </c>
      <c r="E4490" s="66" t="s">
        <v>9101</v>
      </c>
      <c r="F4490" s="72">
        <v>1</v>
      </c>
      <c r="G4490" s="72">
        <v>3</v>
      </c>
      <c r="H4490" s="72">
        <v>2</v>
      </c>
      <c r="I4490" s="72">
        <v>7</v>
      </c>
      <c r="J4490" s="72">
        <v>1</v>
      </c>
      <c r="K4490" s="72">
        <v>11</v>
      </c>
      <c r="L4490" s="72">
        <v>19</v>
      </c>
    </row>
    <row r="4491" spans="4:12" x14ac:dyDescent="0.25">
      <c r="D4491" s="66" t="s">
        <v>34829</v>
      </c>
      <c r="E4491" s="66" t="s">
        <v>9102</v>
      </c>
      <c r="F4491" s="72">
        <v>1</v>
      </c>
      <c r="G4491" s="72">
        <v>3</v>
      </c>
      <c r="H4491" s="72">
        <v>2</v>
      </c>
      <c r="I4491" s="72">
        <v>7</v>
      </c>
      <c r="J4491" s="72">
        <v>1</v>
      </c>
      <c r="K4491" s="72">
        <v>11</v>
      </c>
      <c r="L4491" s="72">
        <v>20</v>
      </c>
    </row>
    <row r="4492" spans="4:12" x14ac:dyDescent="0.25">
      <c r="D4492" s="66" t="s">
        <v>34830</v>
      </c>
      <c r="E4492" s="66" t="s">
        <v>1003</v>
      </c>
      <c r="F4492" s="72">
        <v>1</v>
      </c>
      <c r="G4492" s="72">
        <v>3</v>
      </c>
      <c r="H4492" s="72">
        <v>2</v>
      </c>
      <c r="I4492" s="72">
        <v>7</v>
      </c>
      <c r="J4492" s="72">
        <v>1</v>
      </c>
      <c r="K4492" s="72">
        <v>11</v>
      </c>
      <c r="L4492" s="72">
        <v>21</v>
      </c>
    </row>
    <row r="4493" spans="4:12" x14ac:dyDescent="0.25">
      <c r="D4493" s="66" t="s">
        <v>34831</v>
      </c>
      <c r="E4493" s="66" t="s">
        <v>1095</v>
      </c>
      <c r="F4493" s="72">
        <v>1</v>
      </c>
      <c r="G4493" s="72">
        <v>3</v>
      </c>
      <c r="H4493" s="72">
        <v>2</v>
      </c>
      <c r="I4493" s="72">
        <v>7</v>
      </c>
      <c r="J4493" s="72">
        <v>1</v>
      </c>
      <c r="K4493" s="72">
        <v>11</v>
      </c>
      <c r="L4493" s="72">
        <v>22</v>
      </c>
    </row>
    <row r="4494" spans="4:12" x14ac:dyDescent="0.25">
      <c r="D4494" s="66" t="s">
        <v>34832</v>
      </c>
      <c r="E4494" s="66" t="s">
        <v>9103</v>
      </c>
      <c r="F4494" s="72">
        <v>1</v>
      </c>
      <c r="G4494" s="72">
        <v>3</v>
      </c>
      <c r="H4494" s="72">
        <v>2</v>
      </c>
      <c r="I4494" s="72">
        <v>7</v>
      </c>
      <c r="J4494" s="72">
        <v>1</v>
      </c>
      <c r="K4494" s="72">
        <v>11</v>
      </c>
      <c r="L4494" s="72">
        <v>23</v>
      </c>
    </row>
    <row r="4495" spans="4:12" x14ac:dyDescent="0.25">
      <c r="D4495" s="66" t="s">
        <v>34833</v>
      </c>
      <c r="E4495" s="66" t="s">
        <v>9104</v>
      </c>
      <c r="F4495" s="72">
        <v>1</v>
      </c>
      <c r="G4495" s="72">
        <v>3</v>
      </c>
      <c r="H4495" s="72">
        <v>2</v>
      </c>
      <c r="I4495" s="72">
        <v>7</v>
      </c>
      <c r="J4495" s="72">
        <v>1</v>
      </c>
      <c r="K4495" s="72">
        <v>11</v>
      </c>
      <c r="L4495" s="72">
        <v>24</v>
      </c>
    </row>
    <row r="4496" spans="4:12" x14ac:dyDescent="0.25">
      <c r="D4496" s="66" t="s">
        <v>34834</v>
      </c>
      <c r="E4496" s="66" t="s">
        <v>9105</v>
      </c>
      <c r="F4496" s="72">
        <v>1</v>
      </c>
      <c r="G4496" s="72">
        <v>3</v>
      </c>
      <c r="H4496" s="72">
        <v>2</v>
      </c>
      <c r="I4496" s="72">
        <v>7</v>
      </c>
      <c r="J4496" s="72">
        <v>1</v>
      </c>
      <c r="K4496" s="72">
        <v>11</v>
      </c>
      <c r="L4496" s="72">
        <v>25</v>
      </c>
    </row>
    <row r="4497" spans="4:12" x14ac:dyDescent="0.25">
      <c r="D4497" s="66" t="s">
        <v>34835</v>
      </c>
      <c r="E4497" s="66" t="s">
        <v>9106</v>
      </c>
      <c r="F4497" s="72">
        <v>1</v>
      </c>
      <c r="G4497" s="72">
        <v>3</v>
      </c>
      <c r="H4497" s="72">
        <v>2</v>
      </c>
      <c r="I4497" s="72">
        <v>7</v>
      </c>
      <c r="J4497" s="72">
        <v>1</v>
      </c>
      <c r="K4497" s="72">
        <v>11</v>
      </c>
      <c r="L4497" s="72">
        <v>26</v>
      </c>
    </row>
    <row r="4498" spans="4:12" x14ac:dyDescent="0.25">
      <c r="D4498" s="66" t="s">
        <v>34836</v>
      </c>
      <c r="E4498" s="66" t="s">
        <v>9107</v>
      </c>
      <c r="F4498" s="72">
        <v>1</v>
      </c>
      <c r="G4498" s="72">
        <v>3</v>
      </c>
      <c r="H4498" s="72">
        <v>2</v>
      </c>
      <c r="I4498" s="72">
        <v>7</v>
      </c>
      <c r="J4498" s="72">
        <v>1</v>
      </c>
      <c r="K4498" s="72">
        <v>11</v>
      </c>
      <c r="L4498" s="72">
        <v>27</v>
      </c>
    </row>
    <row r="4499" spans="4:12" x14ac:dyDescent="0.25">
      <c r="D4499" s="66" t="s">
        <v>34837</v>
      </c>
      <c r="E4499" s="66" t="s">
        <v>9108</v>
      </c>
      <c r="F4499" s="72">
        <v>1</v>
      </c>
      <c r="G4499" s="72">
        <v>3</v>
      </c>
      <c r="H4499" s="72">
        <v>2</v>
      </c>
      <c r="I4499" s="72">
        <v>7</v>
      </c>
      <c r="J4499" s="72">
        <v>1</v>
      </c>
      <c r="K4499" s="72">
        <v>11</v>
      </c>
      <c r="L4499" s="72">
        <v>28</v>
      </c>
    </row>
    <row r="4500" spans="4:12" x14ac:dyDescent="0.25">
      <c r="D4500" s="66" t="s">
        <v>34838</v>
      </c>
      <c r="E4500" s="66" t="s">
        <v>1096</v>
      </c>
      <c r="F4500" s="72">
        <v>1</v>
      </c>
      <c r="G4500" s="72">
        <v>3</v>
      </c>
      <c r="H4500" s="72">
        <v>2</v>
      </c>
      <c r="I4500" s="72">
        <v>7</v>
      </c>
      <c r="J4500" s="72">
        <v>1</v>
      </c>
      <c r="K4500" s="72">
        <v>11</v>
      </c>
      <c r="L4500" s="72">
        <v>29</v>
      </c>
    </row>
    <row r="4501" spans="4:12" x14ac:dyDescent="0.25">
      <c r="D4501" s="66" t="s">
        <v>34839</v>
      </c>
      <c r="E4501" s="66" t="s">
        <v>9109</v>
      </c>
      <c r="F4501" s="72">
        <v>1</v>
      </c>
      <c r="G4501" s="72">
        <v>3</v>
      </c>
      <c r="H4501" s="72">
        <v>2</v>
      </c>
      <c r="I4501" s="72">
        <v>7</v>
      </c>
      <c r="J4501" s="72">
        <v>1</v>
      </c>
      <c r="K4501" s="72">
        <v>11</v>
      </c>
      <c r="L4501" s="72">
        <v>30</v>
      </c>
    </row>
    <row r="4502" spans="4:12" x14ac:dyDescent="0.25">
      <c r="D4502" s="66" t="s">
        <v>34840</v>
      </c>
      <c r="E4502" s="66" t="s">
        <v>1097</v>
      </c>
      <c r="F4502" s="72">
        <v>1</v>
      </c>
      <c r="G4502" s="72">
        <v>3</v>
      </c>
      <c r="H4502" s="72">
        <v>2</v>
      </c>
      <c r="I4502" s="72">
        <v>7</v>
      </c>
      <c r="J4502" s="72">
        <v>1</v>
      </c>
      <c r="K4502" s="72">
        <v>11</v>
      </c>
      <c r="L4502" s="72">
        <v>31</v>
      </c>
    </row>
    <row r="4503" spans="4:12" x14ac:dyDescent="0.25">
      <c r="D4503" s="66" t="s">
        <v>34841</v>
      </c>
      <c r="E4503" s="66" t="s">
        <v>1098</v>
      </c>
      <c r="F4503" s="72">
        <v>1</v>
      </c>
      <c r="G4503" s="72">
        <v>3</v>
      </c>
      <c r="H4503" s="72">
        <v>2</v>
      </c>
      <c r="I4503" s="72">
        <v>7</v>
      </c>
      <c r="J4503" s="72">
        <v>1</v>
      </c>
      <c r="K4503" s="72">
        <v>11</v>
      </c>
      <c r="L4503" s="72">
        <v>32</v>
      </c>
    </row>
    <row r="4504" spans="4:12" x14ac:dyDescent="0.25">
      <c r="D4504" s="66" t="s">
        <v>34842</v>
      </c>
      <c r="E4504" s="66" t="s">
        <v>1099</v>
      </c>
      <c r="F4504" s="72">
        <v>1</v>
      </c>
      <c r="G4504" s="72">
        <v>3</v>
      </c>
      <c r="H4504" s="72">
        <v>2</v>
      </c>
      <c r="I4504" s="72">
        <v>7</v>
      </c>
      <c r="J4504" s="72">
        <v>1</v>
      </c>
      <c r="K4504" s="72">
        <v>11</v>
      </c>
      <c r="L4504" s="72">
        <v>33</v>
      </c>
    </row>
    <row r="4505" spans="4:12" x14ac:dyDescent="0.25">
      <c r="D4505" s="66" t="s">
        <v>34843</v>
      </c>
      <c r="E4505" s="66" t="s">
        <v>1100</v>
      </c>
      <c r="F4505" s="72">
        <v>1</v>
      </c>
      <c r="G4505" s="72">
        <v>3</v>
      </c>
      <c r="H4505" s="72">
        <v>2</v>
      </c>
      <c r="I4505" s="72">
        <v>7</v>
      </c>
      <c r="J4505" s="72">
        <v>1</v>
      </c>
      <c r="K4505" s="72">
        <v>11</v>
      </c>
      <c r="L4505" s="72">
        <v>34</v>
      </c>
    </row>
    <row r="4506" spans="4:12" x14ac:dyDescent="0.25">
      <c r="D4506" s="66" t="s">
        <v>34844</v>
      </c>
      <c r="E4506" s="66" t="s">
        <v>1101</v>
      </c>
      <c r="F4506" s="72">
        <v>1</v>
      </c>
      <c r="G4506" s="72">
        <v>3</v>
      </c>
      <c r="H4506" s="72">
        <v>2</v>
      </c>
      <c r="I4506" s="72">
        <v>7</v>
      </c>
      <c r="J4506" s="72">
        <v>1</v>
      </c>
      <c r="K4506" s="72">
        <v>11</v>
      </c>
      <c r="L4506" s="72">
        <v>35</v>
      </c>
    </row>
    <row r="4507" spans="4:12" x14ac:dyDescent="0.25">
      <c r="D4507" s="66" t="s">
        <v>34845</v>
      </c>
      <c r="E4507" s="66" t="s">
        <v>9110</v>
      </c>
      <c r="F4507" s="72">
        <v>1</v>
      </c>
      <c r="G4507" s="72">
        <v>3</v>
      </c>
      <c r="H4507" s="72">
        <v>2</v>
      </c>
      <c r="I4507" s="72">
        <v>7</v>
      </c>
      <c r="J4507" s="72">
        <v>1</v>
      </c>
      <c r="K4507" s="72">
        <v>11</v>
      </c>
      <c r="L4507" s="72">
        <v>36</v>
      </c>
    </row>
    <row r="4508" spans="4:12" x14ac:dyDescent="0.25">
      <c r="D4508" s="66" t="s">
        <v>34846</v>
      </c>
      <c r="E4508" s="66" t="s">
        <v>9111</v>
      </c>
      <c r="F4508" s="72">
        <v>1</v>
      </c>
      <c r="G4508" s="72">
        <v>3</v>
      </c>
      <c r="H4508" s="72">
        <v>2</v>
      </c>
      <c r="I4508" s="72">
        <v>7</v>
      </c>
      <c r="J4508" s="72">
        <v>1</v>
      </c>
      <c r="K4508" s="72">
        <v>11</v>
      </c>
      <c r="L4508" s="72">
        <v>37</v>
      </c>
    </row>
    <row r="4509" spans="4:12" x14ac:dyDescent="0.25">
      <c r="D4509" s="66" t="s">
        <v>34847</v>
      </c>
      <c r="E4509" s="66" t="s">
        <v>1102</v>
      </c>
      <c r="F4509" s="72">
        <v>1</v>
      </c>
      <c r="G4509" s="72">
        <v>3</v>
      </c>
      <c r="H4509" s="72">
        <v>2</v>
      </c>
      <c r="I4509" s="72">
        <v>7</v>
      </c>
      <c r="J4509" s="72">
        <v>1</v>
      </c>
      <c r="K4509" s="72">
        <v>11</v>
      </c>
      <c r="L4509" s="72">
        <v>38</v>
      </c>
    </row>
    <row r="4510" spans="4:12" x14ac:dyDescent="0.25">
      <c r="D4510" s="66" t="s">
        <v>34848</v>
      </c>
      <c r="E4510" s="66" t="s">
        <v>1103</v>
      </c>
      <c r="F4510" s="72">
        <v>1</v>
      </c>
      <c r="G4510" s="72">
        <v>3</v>
      </c>
      <c r="H4510" s="72">
        <v>2</v>
      </c>
      <c r="I4510" s="72">
        <v>7</v>
      </c>
      <c r="J4510" s="72">
        <v>1</v>
      </c>
      <c r="K4510" s="72">
        <v>11</v>
      </c>
      <c r="L4510" s="72">
        <v>39</v>
      </c>
    </row>
    <row r="4511" spans="4:12" x14ac:dyDescent="0.25">
      <c r="D4511" s="66" t="s">
        <v>34849</v>
      </c>
      <c r="E4511" s="66" t="s">
        <v>1104</v>
      </c>
      <c r="F4511" s="72">
        <v>1</v>
      </c>
      <c r="G4511" s="72">
        <v>3</v>
      </c>
      <c r="H4511" s="72">
        <v>2</v>
      </c>
      <c r="I4511" s="72">
        <v>7</v>
      </c>
      <c r="J4511" s="72">
        <v>1</v>
      </c>
      <c r="K4511" s="72">
        <v>11</v>
      </c>
      <c r="L4511" s="72">
        <v>40</v>
      </c>
    </row>
    <row r="4512" spans="4:12" x14ac:dyDescent="0.25">
      <c r="D4512" s="66" t="s">
        <v>34850</v>
      </c>
      <c r="E4512" s="66" t="s">
        <v>1105</v>
      </c>
      <c r="F4512" s="72">
        <v>1</v>
      </c>
      <c r="G4512" s="72">
        <v>3</v>
      </c>
      <c r="H4512" s="72">
        <v>2</v>
      </c>
      <c r="I4512" s="72">
        <v>7</v>
      </c>
      <c r="J4512" s="72">
        <v>1</v>
      </c>
      <c r="K4512" s="72">
        <v>11</v>
      </c>
      <c r="L4512" s="72">
        <v>41</v>
      </c>
    </row>
    <row r="4513" spans="4:12" x14ac:dyDescent="0.25">
      <c r="D4513" s="66" t="s">
        <v>34851</v>
      </c>
      <c r="E4513" s="66" t="s">
        <v>1106</v>
      </c>
      <c r="F4513" s="72">
        <v>1</v>
      </c>
      <c r="G4513" s="72">
        <v>3</v>
      </c>
      <c r="H4513" s="72">
        <v>2</v>
      </c>
      <c r="I4513" s="72">
        <v>7</v>
      </c>
      <c r="J4513" s="72">
        <v>1</v>
      </c>
      <c r="K4513" s="72">
        <v>11</v>
      </c>
      <c r="L4513" s="72">
        <v>42</v>
      </c>
    </row>
    <row r="4514" spans="4:12" x14ac:dyDescent="0.25">
      <c r="D4514" s="66" t="s">
        <v>34852</v>
      </c>
      <c r="E4514" s="66" t="s">
        <v>1107</v>
      </c>
      <c r="F4514" s="72">
        <v>1</v>
      </c>
      <c r="G4514" s="72">
        <v>3</v>
      </c>
      <c r="H4514" s="72">
        <v>2</v>
      </c>
      <c r="I4514" s="72">
        <v>7</v>
      </c>
      <c r="J4514" s="72">
        <v>1</v>
      </c>
      <c r="K4514" s="72">
        <v>11</v>
      </c>
      <c r="L4514" s="72">
        <v>43</v>
      </c>
    </row>
    <row r="4515" spans="4:12" x14ac:dyDescent="0.25">
      <c r="D4515" s="66" t="s">
        <v>34853</v>
      </c>
      <c r="E4515" s="66" t="s">
        <v>1108</v>
      </c>
      <c r="F4515" s="72">
        <v>1</v>
      </c>
      <c r="G4515" s="72">
        <v>3</v>
      </c>
      <c r="H4515" s="72">
        <v>2</v>
      </c>
      <c r="I4515" s="72">
        <v>7</v>
      </c>
      <c r="J4515" s="72">
        <v>1</v>
      </c>
      <c r="K4515" s="72">
        <v>11</v>
      </c>
      <c r="L4515" s="72">
        <v>44</v>
      </c>
    </row>
    <row r="4516" spans="4:12" x14ac:dyDescent="0.25">
      <c r="D4516" s="66" t="s">
        <v>34854</v>
      </c>
      <c r="E4516" s="66" t="s">
        <v>1109</v>
      </c>
      <c r="F4516" s="72">
        <v>1</v>
      </c>
      <c r="G4516" s="72">
        <v>3</v>
      </c>
      <c r="H4516" s="72">
        <v>2</v>
      </c>
      <c r="I4516" s="72">
        <v>7</v>
      </c>
      <c r="J4516" s="72">
        <v>1</v>
      </c>
      <c r="K4516" s="72">
        <v>11</v>
      </c>
      <c r="L4516" s="72">
        <v>45</v>
      </c>
    </row>
    <row r="4517" spans="4:12" x14ac:dyDescent="0.25">
      <c r="D4517" s="66" t="s">
        <v>34855</v>
      </c>
      <c r="E4517" s="66" t="s">
        <v>9112</v>
      </c>
      <c r="F4517" s="72">
        <v>1</v>
      </c>
      <c r="G4517" s="72">
        <v>3</v>
      </c>
      <c r="H4517" s="72">
        <v>2</v>
      </c>
      <c r="I4517" s="72">
        <v>7</v>
      </c>
      <c r="J4517" s="72">
        <v>1</v>
      </c>
      <c r="K4517" s="72">
        <v>11</v>
      </c>
      <c r="L4517" s="72">
        <v>46</v>
      </c>
    </row>
    <row r="4518" spans="4:12" x14ac:dyDescent="0.25">
      <c r="D4518" s="66" t="s">
        <v>34856</v>
      </c>
      <c r="E4518" s="66" t="s">
        <v>9113</v>
      </c>
      <c r="F4518" s="72">
        <v>1</v>
      </c>
      <c r="G4518" s="72">
        <v>3</v>
      </c>
      <c r="H4518" s="72">
        <v>2</v>
      </c>
      <c r="I4518" s="72">
        <v>7</v>
      </c>
      <c r="J4518" s="72">
        <v>1</v>
      </c>
      <c r="K4518" s="72">
        <v>11</v>
      </c>
      <c r="L4518" s="72">
        <v>47</v>
      </c>
    </row>
    <row r="4519" spans="4:12" x14ac:dyDescent="0.25">
      <c r="D4519" s="66" t="s">
        <v>34857</v>
      </c>
      <c r="E4519" s="66" t="s">
        <v>1110</v>
      </c>
      <c r="F4519" s="72">
        <v>1</v>
      </c>
      <c r="G4519" s="72">
        <v>3</v>
      </c>
      <c r="H4519" s="72">
        <v>2</v>
      </c>
      <c r="I4519" s="72">
        <v>7</v>
      </c>
      <c r="J4519" s="72">
        <v>1</v>
      </c>
      <c r="K4519" s="72">
        <v>11</v>
      </c>
      <c r="L4519" s="72">
        <v>48</v>
      </c>
    </row>
    <row r="4520" spans="4:12" x14ac:dyDescent="0.25">
      <c r="D4520" s="66" t="s">
        <v>34858</v>
      </c>
      <c r="E4520" s="66" t="s">
        <v>1111</v>
      </c>
      <c r="F4520" s="72">
        <v>1</v>
      </c>
      <c r="G4520" s="72">
        <v>3</v>
      </c>
      <c r="H4520" s="72">
        <v>2</v>
      </c>
      <c r="I4520" s="72">
        <v>7</v>
      </c>
      <c r="J4520" s="72">
        <v>1</v>
      </c>
      <c r="K4520" s="72">
        <v>11</v>
      </c>
      <c r="L4520" s="72">
        <v>49</v>
      </c>
    </row>
    <row r="4521" spans="4:12" x14ac:dyDescent="0.25">
      <c r="D4521" s="66" t="s">
        <v>34859</v>
      </c>
      <c r="E4521" s="66" t="s">
        <v>9114</v>
      </c>
      <c r="F4521" s="72">
        <v>1</v>
      </c>
      <c r="G4521" s="72">
        <v>3</v>
      </c>
      <c r="H4521" s="72">
        <v>2</v>
      </c>
      <c r="I4521" s="72">
        <v>7</v>
      </c>
      <c r="J4521" s="72">
        <v>1</v>
      </c>
      <c r="K4521" s="72">
        <v>11</v>
      </c>
      <c r="L4521" s="72">
        <v>50</v>
      </c>
    </row>
    <row r="4522" spans="4:12" x14ac:dyDescent="0.25">
      <c r="D4522" s="66" t="s">
        <v>34860</v>
      </c>
      <c r="E4522" s="66" t="s">
        <v>1112</v>
      </c>
      <c r="F4522" s="72">
        <v>1</v>
      </c>
      <c r="G4522" s="72">
        <v>3</v>
      </c>
      <c r="H4522" s="72">
        <v>2</v>
      </c>
      <c r="I4522" s="72">
        <v>7</v>
      </c>
      <c r="J4522" s="72">
        <v>1</v>
      </c>
      <c r="K4522" s="72">
        <v>11</v>
      </c>
      <c r="L4522" s="72">
        <v>51</v>
      </c>
    </row>
    <row r="4523" spans="4:12" x14ac:dyDescent="0.25">
      <c r="D4523" s="66" t="s">
        <v>34861</v>
      </c>
      <c r="E4523" s="66" t="s">
        <v>1113</v>
      </c>
      <c r="F4523" s="72">
        <v>1</v>
      </c>
      <c r="G4523" s="72">
        <v>3</v>
      </c>
      <c r="H4523" s="72">
        <v>2</v>
      </c>
      <c r="I4523" s="72">
        <v>7</v>
      </c>
      <c r="J4523" s="72">
        <v>1</v>
      </c>
      <c r="K4523" s="72">
        <v>11</v>
      </c>
      <c r="L4523" s="72">
        <v>52</v>
      </c>
    </row>
    <row r="4524" spans="4:12" x14ac:dyDescent="0.25">
      <c r="D4524" s="66" t="s">
        <v>34862</v>
      </c>
      <c r="E4524" s="66" t="s">
        <v>1114</v>
      </c>
      <c r="F4524" s="72">
        <v>1</v>
      </c>
      <c r="G4524" s="72">
        <v>3</v>
      </c>
      <c r="H4524" s="72">
        <v>2</v>
      </c>
      <c r="I4524" s="72">
        <v>7</v>
      </c>
      <c r="J4524" s="72">
        <v>1</v>
      </c>
      <c r="K4524" s="72">
        <v>11</v>
      </c>
      <c r="L4524" s="72">
        <v>53</v>
      </c>
    </row>
    <row r="4525" spans="4:12" x14ac:dyDescent="0.25">
      <c r="D4525" s="66" t="s">
        <v>34863</v>
      </c>
      <c r="E4525" s="66" t="s">
        <v>9115</v>
      </c>
      <c r="F4525" s="72">
        <v>1</v>
      </c>
      <c r="G4525" s="72">
        <v>3</v>
      </c>
      <c r="H4525" s="72">
        <v>2</v>
      </c>
      <c r="I4525" s="72">
        <v>7</v>
      </c>
      <c r="J4525" s="72">
        <v>1</v>
      </c>
      <c r="K4525" s="72">
        <v>11</v>
      </c>
      <c r="L4525" s="72">
        <v>54</v>
      </c>
    </row>
    <row r="4526" spans="4:12" x14ac:dyDescent="0.25">
      <c r="D4526" s="66" t="s">
        <v>34864</v>
      </c>
      <c r="E4526" s="66" t="s">
        <v>9116</v>
      </c>
      <c r="F4526" s="72">
        <v>1</v>
      </c>
      <c r="G4526" s="72">
        <v>3</v>
      </c>
      <c r="H4526" s="72">
        <v>2</v>
      </c>
      <c r="I4526" s="72">
        <v>7</v>
      </c>
      <c r="J4526" s="72">
        <v>1</v>
      </c>
      <c r="K4526" s="72">
        <v>11</v>
      </c>
      <c r="L4526" s="72">
        <v>55</v>
      </c>
    </row>
    <row r="4527" spans="4:12" x14ac:dyDescent="0.25">
      <c r="D4527" s="66" t="s">
        <v>34865</v>
      </c>
      <c r="E4527" s="66" t="s">
        <v>9117</v>
      </c>
      <c r="F4527" s="72">
        <v>1</v>
      </c>
      <c r="G4527" s="72">
        <v>3</v>
      </c>
      <c r="H4527" s="72">
        <v>2</v>
      </c>
      <c r="I4527" s="72">
        <v>7</v>
      </c>
      <c r="J4527" s="72">
        <v>1</v>
      </c>
      <c r="K4527" s="72">
        <v>11</v>
      </c>
      <c r="L4527" s="72">
        <v>56</v>
      </c>
    </row>
    <row r="4528" spans="4:12" x14ac:dyDescent="0.25">
      <c r="D4528" s="66" t="s">
        <v>34866</v>
      </c>
      <c r="E4528" s="66" t="s">
        <v>9118</v>
      </c>
      <c r="F4528" s="72">
        <v>1</v>
      </c>
      <c r="G4528" s="72">
        <v>3</v>
      </c>
      <c r="H4528" s="72">
        <v>2</v>
      </c>
      <c r="I4528" s="72">
        <v>7</v>
      </c>
      <c r="J4528" s="72">
        <v>1</v>
      </c>
      <c r="K4528" s="72">
        <v>11</v>
      </c>
      <c r="L4528" s="72">
        <v>57</v>
      </c>
    </row>
    <row r="4529" spans="4:12" x14ac:dyDescent="0.25">
      <c r="D4529" s="66" t="s">
        <v>34867</v>
      </c>
      <c r="E4529" s="66" t="s">
        <v>9119</v>
      </c>
      <c r="F4529" s="72">
        <v>1</v>
      </c>
      <c r="G4529" s="72">
        <v>3</v>
      </c>
      <c r="H4529" s="72">
        <v>2</v>
      </c>
      <c r="I4529" s="72">
        <v>7</v>
      </c>
      <c r="J4529" s="72">
        <v>1</v>
      </c>
      <c r="K4529" s="72">
        <v>11</v>
      </c>
      <c r="L4529" s="72">
        <v>58</v>
      </c>
    </row>
    <row r="4530" spans="4:12" x14ac:dyDescent="0.25">
      <c r="D4530" s="66" t="s">
        <v>34868</v>
      </c>
      <c r="E4530" s="66" t="s">
        <v>9120</v>
      </c>
      <c r="F4530" s="72">
        <v>1</v>
      </c>
      <c r="G4530" s="72">
        <v>3</v>
      </c>
      <c r="H4530" s="72">
        <v>2</v>
      </c>
      <c r="I4530" s="72">
        <v>7</v>
      </c>
      <c r="J4530" s="72">
        <v>1</v>
      </c>
      <c r="K4530" s="72">
        <v>11</v>
      </c>
      <c r="L4530" s="72">
        <v>59</v>
      </c>
    </row>
    <row r="4531" spans="4:12" x14ac:dyDescent="0.25">
      <c r="D4531" s="66" t="s">
        <v>34869</v>
      </c>
      <c r="E4531" s="66" t="s">
        <v>1115</v>
      </c>
      <c r="F4531" s="72">
        <v>1</v>
      </c>
      <c r="G4531" s="72">
        <v>3</v>
      </c>
      <c r="H4531" s="72">
        <v>2</v>
      </c>
      <c r="I4531" s="72">
        <v>7</v>
      </c>
      <c r="J4531" s="72">
        <v>1</v>
      </c>
      <c r="K4531" s="72">
        <v>12</v>
      </c>
      <c r="L4531" s="72">
        <v>1</v>
      </c>
    </row>
    <row r="4532" spans="4:12" x14ac:dyDescent="0.25">
      <c r="D4532" s="66" t="s">
        <v>34870</v>
      </c>
      <c r="E4532" s="66" t="s">
        <v>9121</v>
      </c>
      <c r="F4532" s="72">
        <v>1</v>
      </c>
      <c r="G4532" s="72">
        <v>3</v>
      </c>
      <c r="H4532" s="72">
        <v>2</v>
      </c>
      <c r="I4532" s="72">
        <v>7</v>
      </c>
      <c r="J4532" s="72">
        <v>1</v>
      </c>
      <c r="K4532" s="72">
        <v>12</v>
      </c>
      <c r="L4532" s="72">
        <v>2</v>
      </c>
    </row>
    <row r="4533" spans="4:12" x14ac:dyDescent="0.25">
      <c r="D4533" s="66" t="s">
        <v>34871</v>
      </c>
      <c r="E4533" s="66" t="s">
        <v>1116</v>
      </c>
      <c r="F4533" s="72">
        <v>1</v>
      </c>
      <c r="G4533" s="72">
        <v>3</v>
      </c>
      <c r="H4533" s="72">
        <v>2</v>
      </c>
      <c r="I4533" s="72">
        <v>7</v>
      </c>
      <c r="J4533" s="72">
        <v>1</v>
      </c>
      <c r="K4533" s="72">
        <v>12</v>
      </c>
      <c r="L4533" s="72">
        <v>3</v>
      </c>
    </row>
    <row r="4534" spans="4:12" x14ac:dyDescent="0.25">
      <c r="D4534" s="66" t="s">
        <v>34872</v>
      </c>
      <c r="E4534" s="66" t="s">
        <v>1117</v>
      </c>
      <c r="F4534" s="72">
        <v>1</v>
      </c>
      <c r="G4534" s="72">
        <v>3</v>
      </c>
      <c r="H4534" s="72">
        <v>2</v>
      </c>
      <c r="I4534" s="72">
        <v>7</v>
      </c>
      <c r="J4534" s="72">
        <v>1</v>
      </c>
      <c r="K4534" s="72">
        <v>12</v>
      </c>
      <c r="L4534" s="72">
        <v>4</v>
      </c>
    </row>
    <row r="4535" spans="4:12" x14ac:dyDescent="0.25">
      <c r="D4535" s="66" t="s">
        <v>34873</v>
      </c>
      <c r="E4535" s="66" t="s">
        <v>9122</v>
      </c>
      <c r="F4535" s="72">
        <v>1</v>
      </c>
      <c r="G4535" s="72">
        <v>3</v>
      </c>
      <c r="H4535" s="72">
        <v>2</v>
      </c>
      <c r="I4535" s="72">
        <v>7</v>
      </c>
      <c r="J4535" s="72">
        <v>1</v>
      </c>
      <c r="K4535" s="72">
        <v>12</v>
      </c>
      <c r="L4535" s="72">
        <v>5</v>
      </c>
    </row>
    <row r="4536" spans="4:12" x14ac:dyDescent="0.25">
      <c r="D4536" s="66" t="s">
        <v>34874</v>
      </c>
      <c r="E4536" s="66" t="s">
        <v>1118</v>
      </c>
      <c r="F4536" s="72">
        <v>1</v>
      </c>
      <c r="G4536" s="72">
        <v>3</v>
      </c>
      <c r="H4536" s="72">
        <v>2</v>
      </c>
      <c r="I4536" s="72">
        <v>7</v>
      </c>
      <c r="J4536" s="72">
        <v>1</v>
      </c>
      <c r="K4536" s="72">
        <v>12</v>
      </c>
      <c r="L4536" s="72">
        <v>6</v>
      </c>
    </row>
    <row r="4537" spans="4:12" x14ac:dyDescent="0.25">
      <c r="D4537" s="66" t="s">
        <v>34875</v>
      </c>
      <c r="E4537" s="66" t="s">
        <v>9123</v>
      </c>
      <c r="F4537" s="72">
        <v>1</v>
      </c>
      <c r="G4537" s="72">
        <v>3</v>
      </c>
      <c r="H4537" s="72">
        <v>2</v>
      </c>
      <c r="I4537" s="72">
        <v>7</v>
      </c>
      <c r="J4537" s="72">
        <v>1</v>
      </c>
      <c r="K4537" s="72">
        <v>12</v>
      </c>
      <c r="L4537" s="72">
        <v>7</v>
      </c>
    </row>
    <row r="4538" spans="4:12" x14ac:dyDescent="0.25">
      <c r="D4538" s="66" t="s">
        <v>34876</v>
      </c>
      <c r="E4538" s="66" t="s">
        <v>1160</v>
      </c>
      <c r="F4538" s="72">
        <v>1</v>
      </c>
      <c r="G4538" s="72">
        <v>3</v>
      </c>
      <c r="H4538" s="72">
        <v>2</v>
      </c>
      <c r="I4538" s="72">
        <v>7</v>
      </c>
      <c r="J4538" s="72">
        <v>1</v>
      </c>
      <c r="K4538" s="72">
        <v>12</v>
      </c>
      <c r="L4538" s="72">
        <v>8</v>
      </c>
    </row>
    <row r="4539" spans="4:12" x14ac:dyDescent="0.25">
      <c r="D4539" s="66" t="s">
        <v>34877</v>
      </c>
      <c r="E4539" s="66" t="s">
        <v>9124</v>
      </c>
      <c r="F4539" s="72">
        <v>1</v>
      </c>
      <c r="G4539" s="72">
        <v>3</v>
      </c>
      <c r="H4539" s="72">
        <v>2</v>
      </c>
      <c r="I4539" s="72">
        <v>7</v>
      </c>
      <c r="J4539" s="72">
        <v>1</v>
      </c>
      <c r="K4539" s="72">
        <v>12</v>
      </c>
      <c r="L4539" s="72">
        <v>9</v>
      </c>
    </row>
    <row r="4540" spans="4:12" x14ac:dyDescent="0.25">
      <c r="D4540" s="66" t="s">
        <v>34878</v>
      </c>
      <c r="E4540" s="66" t="s">
        <v>9125</v>
      </c>
      <c r="F4540" s="72">
        <v>1</v>
      </c>
      <c r="G4540" s="72">
        <v>3</v>
      </c>
      <c r="H4540" s="72">
        <v>2</v>
      </c>
      <c r="I4540" s="72">
        <v>7</v>
      </c>
      <c r="J4540" s="72">
        <v>1</v>
      </c>
      <c r="K4540" s="72">
        <v>12</v>
      </c>
      <c r="L4540" s="72">
        <v>10</v>
      </c>
    </row>
    <row r="4541" spans="4:12" x14ac:dyDescent="0.25">
      <c r="D4541" s="66" t="s">
        <v>34879</v>
      </c>
      <c r="E4541" s="66" t="s">
        <v>9126</v>
      </c>
      <c r="F4541" s="72">
        <v>1</v>
      </c>
      <c r="G4541" s="72">
        <v>3</v>
      </c>
      <c r="H4541" s="72">
        <v>2</v>
      </c>
      <c r="I4541" s="72">
        <v>7</v>
      </c>
      <c r="J4541" s="72">
        <v>1</v>
      </c>
      <c r="K4541" s="72">
        <v>12</v>
      </c>
      <c r="L4541" s="72">
        <v>11</v>
      </c>
    </row>
    <row r="4542" spans="4:12" x14ac:dyDescent="0.25">
      <c r="D4542" s="66" t="s">
        <v>34880</v>
      </c>
      <c r="E4542" s="66" t="s">
        <v>1159</v>
      </c>
      <c r="F4542" s="72">
        <v>1</v>
      </c>
      <c r="G4542" s="72">
        <v>3</v>
      </c>
      <c r="H4542" s="72">
        <v>2</v>
      </c>
      <c r="I4542" s="72">
        <v>7</v>
      </c>
      <c r="J4542" s="72">
        <v>1</v>
      </c>
      <c r="K4542" s="72">
        <v>12</v>
      </c>
      <c r="L4542" s="72">
        <v>12</v>
      </c>
    </row>
    <row r="4543" spans="4:12" x14ac:dyDescent="0.25">
      <c r="D4543" s="66" t="s">
        <v>34881</v>
      </c>
      <c r="E4543" s="66" t="s">
        <v>9127</v>
      </c>
      <c r="F4543" s="72">
        <v>1</v>
      </c>
      <c r="G4543" s="72">
        <v>3</v>
      </c>
      <c r="H4543" s="72">
        <v>2</v>
      </c>
      <c r="I4543" s="72">
        <v>7</v>
      </c>
      <c r="J4543" s="72">
        <v>1</v>
      </c>
      <c r="K4543" s="72">
        <v>12</v>
      </c>
      <c r="L4543" s="72">
        <v>13</v>
      </c>
    </row>
    <row r="4544" spans="4:12" x14ac:dyDescent="0.25">
      <c r="D4544" s="66" t="s">
        <v>34882</v>
      </c>
      <c r="E4544" s="66" t="s">
        <v>9128</v>
      </c>
      <c r="F4544" s="72">
        <v>1</v>
      </c>
      <c r="G4544" s="72">
        <v>3</v>
      </c>
      <c r="H4544" s="72">
        <v>2</v>
      </c>
      <c r="I4544" s="72">
        <v>7</v>
      </c>
      <c r="J4544" s="72">
        <v>1</v>
      </c>
      <c r="K4544" s="72">
        <v>12</v>
      </c>
      <c r="L4544" s="72">
        <v>14</v>
      </c>
    </row>
    <row r="4545" spans="4:12" x14ac:dyDescent="0.25">
      <c r="D4545" s="66" t="s">
        <v>34883</v>
      </c>
      <c r="E4545" s="66" t="s">
        <v>9129</v>
      </c>
      <c r="F4545" s="72">
        <v>1</v>
      </c>
      <c r="G4545" s="72">
        <v>3</v>
      </c>
      <c r="H4545" s="72">
        <v>2</v>
      </c>
      <c r="I4545" s="72">
        <v>7</v>
      </c>
      <c r="J4545" s="72">
        <v>1</v>
      </c>
      <c r="K4545" s="72">
        <v>12</v>
      </c>
      <c r="L4545" s="72">
        <v>15</v>
      </c>
    </row>
    <row r="4546" spans="4:12" x14ac:dyDescent="0.25">
      <c r="D4546" s="66" t="s">
        <v>34884</v>
      </c>
      <c r="E4546" s="66" t="s">
        <v>9130</v>
      </c>
      <c r="F4546" s="72">
        <v>1</v>
      </c>
      <c r="G4546" s="72">
        <v>3</v>
      </c>
      <c r="H4546" s="72">
        <v>2</v>
      </c>
      <c r="I4546" s="72">
        <v>7</v>
      </c>
      <c r="J4546" s="72">
        <v>1</v>
      </c>
      <c r="K4546" s="72">
        <v>12</v>
      </c>
      <c r="L4546" s="72">
        <v>16</v>
      </c>
    </row>
    <row r="4547" spans="4:12" x14ac:dyDescent="0.25">
      <c r="D4547" s="66" t="s">
        <v>34885</v>
      </c>
      <c r="E4547" s="66" t="s">
        <v>9131</v>
      </c>
      <c r="F4547" s="72">
        <v>1</v>
      </c>
      <c r="G4547" s="72">
        <v>3</v>
      </c>
      <c r="H4547" s="72">
        <v>2</v>
      </c>
      <c r="I4547" s="72">
        <v>7</v>
      </c>
      <c r="J4547" s="72">
        <v>1</v>
      </c>
      <c r="K4547" s="72">
        <v>12</v>
      </c>
      <c r="L4547" s="72">
        <v>17</v>
      </c>
    </row>
    <row r="4548" spans="4:12" x14ac:dyDescent="0.25">
      <c r="D4548" s="66" t="s">
        <v>34886</v>
      </c>
      <c r="E4548" s="66" t="s">
        <v>9132</v>
      </c>
      <c r="F4548" s="72">
        <v>1</v>
      </c>
      <c r="G4548" s="72">
        <v>3</v>
      </c>
      <c r="H4548" s="72">
        <v>2</v>
      </c>
      <c r="I4548" s="72">
        <v>7</v>
      </c>
      <c r="J4548" s="72">
        <v>1</v>
      </c>
      <c r="K4548" s="72">
        <v>12</v>
      </c>
      <c r="L4548" s="72">
        <v>18</v>
      </c>
    </row>
    <row r="4549" spans="4:12" x14ac:dyDescent="0.25">
      <c r="D4549" s="66" t="s">
        <v>34887</v>
      </c>
      <c r="E4549" s="66" t="s">
        <v>9133</v>
      </c>
      <c r="F4549" s="72">
        <v>1</v>
      </c>
      <c r="G4549" s="72">
        <v>3</v>
      </c>
      <c r="H4549" s="72">
        <v>2</v>
      </c>
      <c r="I4549" s="72">
        <v>7</v>
      </c>
      <c r="J4549" s="72">
        <v>1</v>
      </c>
      <c r="K4549" s="72">
        <v>12</v>
      </c>
      <c r="L4549" s="72">
        <v>19</v>
      </c>
    </row>
    <row r="4550" spans="4:12" x14ac:dyDescent="0.25">
      <c r="D4550" s="66" t="s">
        <v>34888</v>
      </c>
      <c r="E4550" s="66" t="s">
        <v>9134</v>
      </c>
      <c r="F4550" s="72">
        <v>1</v>
      </c>
      <c r="G4550" s="72">
        <v>3</v>
      </c>
      <c r="H4550" s="72">
        <v>2</v>
      </c>
      <c r="I4550" s="72">
        <v>7</v>
      </c>
      <c r="J4550" s="72">
        <v>1</v>
      </c>
      <c r="K4550" s="72">
        <v>12</v>
      </c>
      <c r="L4550" s="72">
        <v>20</v>
      </c>
    </row>
    <row r="4551" spans="4:12" x14ac:dyDescent="0.25">
      <c r="D4551" s="66" t="s">
        <v>34889</v>
      </c>
      <c r="E4551" s="66" t="s">
        <v>9135</v>
      </c>
      <c r="F4551" s="72">
        <v>1</v>
      </c>
      <c r="G4551" s="72">
        <v>3</v>
      </c>
      <c r="H4551" s="72">
        <v>2</v>
      </c>
      <c r="I4551" s="72">
        <v>7</v>
      </c>
      <c r="J4551" s="72">
        <v>1</v>
      </c>
      <c r="K4551" s="72">
        <v>12</v>
      </c>
      <c r="L4551" s="72">
        <v>21</v>
      </c>
    </row>
    <row r="4552" spans="4:12" x14ac:dyDescent="0.25">
      <c r="D4552" s="66" t="s">
        <v>34890</v>
      </c>
      <c r="E4552" s="66" t="s">
        <v>9136</v>
      </c>
      <c r="F4552" s="72">
        <v>1</v>
      </c>
      <c r="G4552" s="72">
        <v>3</v>
      </c>
      <c r="H4552" s="72">
        <v>2</v>
      </c>
      <c r="I4552" s="72">
        <v>7</v>
      </c>
      <c r="J4552" s="72">
        <v>1</v>
      </c>
      <c r="K4552" s="72">
        <v>12</v>
      </c>
      <c r="L4552" s="72">
        <v>22</v>
      </c>
    </row>
    <row r="4553" spans="4:12" x14ac:dyDescent="0.25">
      <c r="D4553" s="66" t="s">
        <v>34891</v>
      </c>
      <c r="E4553" s="66" t="s">
        <v>9137</v>
      </c>
      <c r="F4553" s="72">
        <v>1</v>
      </c>
      <c r="G4553" s="72">
        <v>3</v>
      </c>
      <c r="H4553" s="72">
        <v>2</v>
      </c>
      <c r="I4553" s="72">
        <v>7</v>
      </c>
      <c r="J4553" s="72">
        <v>1</v>
      </c>
      <c r="K4553" s="72">
        <v>12</v>
      </c>
      <c r="L4553" s="72">
        <v>23</v>
      </c>
    </row>
    <row r="4554" spans="4:12" x14ac:dyDescent="0.25">
      <c r="D4554" s="66" t="s">
        <v>34892</v>
      </c>
      <c r="E4554" s="66" t="s">
        <v>1162</v>
      </c>
      <c r="F4554" s="72">
        <v>1</v>
      </c>
      <c r="G4554" s="72">
        <v>3</v>
      </c>
      <c r="H4554" s="72">
        <v>2</v>
      </c>
      <c r="I4554" s="72">
        <v>7</v>
      </c>
      <c r="J4554" s="72">
        <v>1</v>
      </c>
      <c r="K4554" s="72">
        <v>12</v>
      </c>
      <c r="L4554" s="72">
        <v>24</v>
      </c>
    </row>
    <row r="4555" spans="4:12" x14ac:dyDescent="0.25">
      <c r="D4555" s="66" t="s">
        <v>34893</v>
      </c>
      <c r="E4555" s="66" t="s">
        <v>1158</v>
      </c>
      <c r="F4555" s="72">
        <v>1</v>
      </c>
      <c r="G4555" s="72">
        <v>3</v>
      </c>
      <c r="H4555" s="72">
        <v>2</v>
      </c>
      <c r="I4555" s="72">
        <v>7</v>
      </c>
      <c r="J4555" s="72">
        <v>1</v>
      </c>
      <c r="K4555" s="72">
        <v>12</v>
      </c>
      <c r="L4555" s="72">
        <v>25</v>
      </c>
    </row>
    <row r="4556" spans="4:12" x14ac:dyDescent="0.25">
      <c r="D4556" s="66" t="s">
        <v>34894</v>
      </c>
      <c r="E4556" s="66" t="s">
        <v>1164</v>
      </c>
      <c r="F4556" s="72">
        <v>1</v>
      </c>
      <c r="G4556" s="72">
        <v>3</v>
      </c>
      <c r="H4556" s="72">
        <v>2</v>
      </c>
      <c r="I4556" s="72">
        <v>7</v>
      </c>
      <c r="J4556" s="72">
        <v>1</v>
      </c>
      <c r="K4556" s="72">
        <v>12</v>
      </c>
      <c r="L4556" s="72">
        <v>26</v>
      </c>
    </row>
    <row r="4557" spans="4:12" x14ac:dyDescent="0.25">
      <c r="D4557" s="66" t="s">
        <v>34895</v>
      </c>
      <c r="E4557" s="66" t="s">
        <v>1157</v>
      </c>
      <c r="F4557" s="72">
        <v>1</v>
      </c>
      <c r="G4557" s="72">
        <v>3</v>
      </c>
      <c r="H4557" s="72">
        <v>2</v>
      </c>
      <c r="I4557" s="72">
        <v>7</v>
      </c>
      <c r="J4557" s="72">
        <v>1</v>
      </c>
      <c r="K4557" s="72">
        <v>12</v>
      </c>
      <c r="L4557" s="72">
        <v>27</v>
      </c>
    </row>
    <row r="4558" spans="4:12" x14ac:dyDescent="0.25">
      <c r="D4558" s="66" t="s">
        <v>34896</v>
      </c>
      <c r="E4558" s="66" t="s">
        <v>9138</v>
      </c>
      <c r="F4558" s="72">
        <v>1</v>
      </c>
      <c r="G4558" s="72">
        <v>3</v>
      </c>
      <c r="H4558" s="72">
        <v>2</v>
      </c>
      <c r="I4558" s="72">
        <v>7</v>
      </c>
      <c r="J4558" s="72">
        <v>1</v>
      </c>
      <c r="K4558" s="72">
        <v>12</v>
      </c>
      <c r="L4558" s="72">
        <v>28</v>
      </c>
    </row>
    <row r="4559" spans="4:12" x14ac:dyDescent="0.25">
      <c r="D4559" s="66" t="s">
        <v>34897</v>
      </c>
      <c r="E4559" s="66" t="s">
        <v>1156</v>
      </c>
      <c r="F4559" s="72">
        <v>1</v>
      </c>
      <c r="G4559" s="72">
        <v>3</v>
      </c>
      <c r="H4559" s="72">
        <v>2</v>
      </c>
      <c r="I4559" s="72">
        <v>7</v>
      </c>
      <c r="J4559" s="72">
        <v>1</v>
      </c>
      <c r="K4559" s="72">
        <v>12</v>
      </c>
      <c r="L4559" s="72">
        <v>29</v>
      </c>
    </row>
    <row r="4560" spans="4:12" x14ac:dyDescent="0.25">
      <c r="D4560" s="66" t="s">
        <v>34898</v>
      </c>
      <c r="E4560" s="66" t="s">
        <v>1155</v>
      </c>
      <c r="F4560" s="72">
        <v>1</v>
      </c>
      <c r="G4560" s="72">
        <v>3</v>
      </c>
      <c r="H4560" s="72">
        <v>2</v>
      </c>
      <c r="I4560" s="72">
        <v>7</v>
      </c>
      <c r="J4560" s="72">
        <v>1</v>
      </c>
      <c r="K4560" s="72">
        <v>12</v>
      </c>
      <c r="L4560" s="72">
        <v>30</v>
      </c>
    </row>
    <row r="4561" spans="4:12" x14ac:dyDescent="0.25">
      <c r="D4561" s="66" t="s">
        <v>34899</v>
      </c>
      <c r="E4561" s="66" t="s">
        <v>9139</v>
      </c>
      <c r="F4561" s="72">
        <v>1</v>
      </c>
      <c r="G4561" s="72">
        <v>3</v>
      </c>
      <c r="H4561" s="72">
        <v>2</v>
      </c>
      <c r="I4561" s="72">
        <v>7</v>
      </c>
      <c r="J4561" s="72">
        <v>1</v>
      </c>
      <c r="K4561" s="72">
        <v>12</v>
      </c>
      <c r="L4561" s="72">
        <v>31</v>
      </c>
    </row>
    <row r="4562" spans="4:12" x14ac:dyDescent="0.25">
      <c r="D4562" s="66" t="s">
        <v>34900</v>
      </c>
      <c r="E4562" s="66" t="s">
        <v>9140</v>
      </c>
      <c r="F4562" s="72">
        <v>1</v>
      </c>
      <c r="G4562" s="72">
        <v>3</v>
      </c>
      <c r="H4562" s="72">
        <v>2</v>
      </c>
      <c r="I4562" s="72">
        <v>7</v>
      </c>
      <c r="J4562" s="72">
        <v>1</v>
      </c>
      <c r="K4562" s="72">
        <v>12</v>
      </c>
      <c r="L4562" s="72">
        <v>32</v>
      </c>
    </row>
    <row r="4563" spans="4:12" x14ac:dyDescent="0.25">
      <c r="D4563" s="66" t="s">
        <v>34901</v>
      </c>
      <c r="E4563" s="66" t="s">
        <v>1163</v>
      </c>
      <c r="F4563" s="72">
        <v>1</v>
      </c>
      <c r="G4563" s="72">
        <v>3</v>
      </c>
      <c r="H4563" s="72">
        <v>2</v>
      </c>
      <c r="I4563" s="72">
        <v>7</v>
      </c>
      <c r="J4563" s="72">
        <v>1</v>
      </c>
      <c r="K4563" s="72">
        <v>12</v>
      </c>
      <c r="L4563" s="72">
        <v>33</v>
      </c>
    </row>
    <row r="4564" spans="4:12" x14ac:dyDescent="0.25">
      <c r="D4564" s="66" t="s">
        <v>34902</v>
      </c>
      <c r="E4564" s="66" t="s">
        <v>9141</v>
      </c>
      <c r="F4564" s="72">
        <v>1</v>
      </c>
      <c r="G4564" s="72">
        <v>3</v>
      </c>
      <c r="H4564" s="72">
        <v>2</v>
      </c>
      <c r="I4564" s="72">
        <v>7</v>
      </c>
      <c r="J4564" s="72">
        <v>1</v>
      </c>
      <c r="K4564" s="72">
        <v>12</v>
      </c>
      <c r="L4564" s="72">
        <v>34</v>
      </c>
    </row>
    <row r="4565" spans="4:12" x14ac:dyDescent="0.25">
      <c r="D4565" s="66" t="s">
        <v>34903</v>
      </c>
      <c r="E4565" s="66" t="s">
        <v>9142</v>
      </c>
      <c r="F4565" s="72">
        <v>1</v>
      </c>
      <c r="G4565" s="72">
        <v>3</v>
      </c>
      <c r="H4565" s="72">
        <v>2</v>
      </c>
      <c r="I4565" s="72">
        <v>7</v>
      </c>
      <c r="J4565" s="72">
        <v>1</v>
      </c>
      <c r="K4565" s="72">
        <v>12</v>
      </c>
      <c r="L4565" s="72">
        <v>35</v>
      </c>
    </row>
    <row r="4566" spans="4:12" x14ac:dyDescent="0.25">
      <c r="D4566" s="66" t="s">
        <v>34904</v>
      </c>
      <c r="E4566" s="66" t="s">
        <v>1165</v>
      </c>
      <c r="F4566" s="72">
        <v>1</v>
      </c>
      <c r="G4566" s="72">
        <v>3</v>
      </c>
      <c r="H4566" s="72">
        <v>2</v>
      </c>
      <c r="I4566" s="72">
        <v>7</v>
      </c>
      <c r="J4566" s="72">
        <v>1</v>
      </c>
      <c r="K4566" s="72">
        <v>12</v>
      </c>
      <c r="L4566" s="72">
        <v>36</v>
      </c>
    </row>
    <row r="4567" spans="4:12" x14ac:dyDescent="0.25">
      <c r="D4567" s="66" t="s">
        <v>34905</v>
      </c>
      <c r="E4567" s="66" t="s">
        <v>1154</v>
      </c>
      <c r="F4567" s="72">
        <v>1</v>
      </c>
      <c r="G4567" s="72">
        <v>3</v>
      </c>
      <c r="H4567" s="72">
        <v>2</v>
      </c>
      <c r="I4567" s="72">
        <v>7</v>
      </c>
      <c r="J4567" s="72">
        <v>1</v>
      </c>
      <c r="K4567" s="72">
        <v>12</v>
      </c>
      <c r="L4567" s="72">
        <v>37</v>
      </c>
    </row>
    <row r="4568" spans="4:12" x14ac:dyDescent="0.25">
      <c r="D4568" s="66" t="s">
        <v>34906</v>
      </c>
      <c r="E4568" s="66" t="s">
        <v>9143</v>
      </c>
      <c r="F4568" s="72">
        <v>1</v>
      </c>
      <c r="G4568" s="72">
        <v>3</v>
      </c>
      <c r="H4568" s="72">
        <v>2</v>
      </c>
      <c r="I4568" s="72">
        <v>7</v>
      </c>
      <c r="J4568" s="72">
        <v>1</v>
      </c>
      <c r="K4568" s="72">
        <v>12</v>
      </c>
      <c r="L4568" s="72">
        <v>38</v>
      </c>
    </row>
    <row r="4569" spans="4:12" x14ac:dyDescent="0.25">
      <c r="D4569" s="66" t="s">
        <v>34907</v>
      </c>
      <c r="E4569" s="66" t="s">
        <v>9144</v>
      </c>
      <c r="F4569" s="72">
        <v>1</v>
      </c>
      <c r="G4569" s="72">
        <v>3</v>
      </c>
      <c r="H4569" s="72">
        <v>2</v>
      </c>
      <c r="I4569" s="72">
        <v>7</v>
      </c>
      <c r="J4569" s="72">
        <v>1</v>
      </c>
      <c r="K4569" s="72">
        <v>12</v>
      </c>
      <c r="L4569" s="72">
        <v>39</v>
      </c>
    </row>
    <row r="4570" spans="4:12" x14ac:dyDescent="0.25">
      <c r="D4570" s="66" t="s">
        <v>34908</v>
      </c>
      <c r="E4570" s="66" t="s">
        <v>9145</v>
      </c>
      <c r="F4570" s="72">
        <v>1</v>
      </c>
      <c r="G4570" s="72">
        <v>3</v>
      </c>
      <c r="H4570" s="72">
        <v>2</v>
      </c>
      <c r="I4570" s="72">
        <v>7</v>
      </c>
      <c r="J4570" s="72">
        <v>1</v>
      </c>
      <c r="K4570" s="72">
        <v>12</v>
      </c>
      <c r="L4570" s="72">
        <v>40</v>
      </c>
    </row>
    <row r="4571" spans="4:12" x14ac:dyDescent="0.25">
      <c r="D4571" s="66" t="s">
        <v>34909</v>
      </c>
      <c r="E4571" s="66" t="s">
        <v>1161</v>
      </c>
      <c r="F4571" s="72">
        <v>1</v>
      </c>
      <c r="G4571" s="72">
        <v>3</v>
      </c>
      <c r="H4571" s="72">
        <v>2</v>
      </c>
      <c r="I4571" s="72">
        <v>7</v>
      </c>
      <c r="J4571" s="72">
        <v>1</v>
      </c>
      <c r="K4571" s="72">
        <v>12</v>
      </c>
      <c r="L4571" s="72">
        <v>41</v>
      </c>
    </row>
    <row r="4572" spans="4:12" x14ac:dyDescent="0.25">
      <c r="D4572" s="66" t="s">
        <v>34910</v>
      </c>
      <c r="E4572" s="66" t="s">
        <v>9146</v>
      </c>
      <c r="F4572" s="72">
        <v>1</v>
      </c>
      <c r="G4572" s="72">
        <v>3</v>
      </c>
      <c r="H4572" s="72">
        <v>2</v>
      </c>
      <c r="I4572" s="72">
        <v>7</v>
      </c>
      <c r="J4572" s="72">
        <v>1</v>
      </c>
      <c r="K4572" s="72">
        <v>12</v>
      </c>
      <c r="L4572" s="72">
        <v>42</v>
      </c>
    </row>
    <row r="4573" spans="4:12" x14ac:dyDescent="0.25">
      <c r="D4573" s="66" t="s">
        <v>34911</v>
      </c>
      <c r="E4573" s="66" t="s">
        <v>9147</v>
      </c>
      <c r="F4573" s="72">
        <v>1</v>
      </c>
      <c r="G4573" s="72">
        <v>3</v>
      </c>
      <c r="H4573" s="72">
        <v>2</v>
      </c>
      <c r="I4573" s="72">
        <v>7</v>
      </c>
      <c r="J4573" s="72">
        <v>1</v>
      </c>
      <c r="K4573" s="72">
        <v>12</v>
      </c>
      <c r="L4573" s="72">
        <v>43</v>
      </c>
    </row>
    <row r="4574" spans="4:12" x14ac:dyDescent="0.25">
      <c r="D4574" s="66" t="s">
        <v>34912</v>
      </c>
      <c r="E4574" s="66" t="s">
        <v>9148</v>
      </c>
      <c r="F4574" s="72">
        <v>1</v>
      </c>
      <c r="G4574" s="72">
        <v>3</v>
      </c>
      <c r="H4574" s="72">
        <v>2</v>
      </c>
      <c r="I4574" s="72">
        <v>7</v>
      </c>
      <c r="J4574" s="72">
        <v>1</v>
      </c>
      <c r="K4574" s="72">
        <v>12</v>
      </c>
      <c r="L4574" s="72">
        <v>44</v>
      </c>
    </row>
    <row r="4575" spans="4:12" x14ac:dyDescent="0.25">
      <c r="D4575" s="66" t="s">
        <v>34913</v>
      </c>
      <c r="E4575" s="66" t="s">
        <v>9149</v>
      </c>
      <c r="F4575" s="72">
        <v>1</v>
      </c>
      <c r="G4575" s="72">
        <v>3</v>
      </c>
      <c r="H4575" s="72">
        <v>2</v>
      </c>
      <c r="I4575" s="72">
        <v>7</v>
      </c>
      <c r="J4575" s="72">
        <v>1</v>
      </c>
      <c r="K4575" s="72">
        <v>12</v>
      </c>
      <c r="L4575" s="72">
        <v>45</v>
      </c>
    </row>
    <row r="4576" spans="4:12" x14ac:dyDescent="0.25">
      <c r="D4576" s="66" t="s">
        <v>34914</v>
      </c>
      <c r="E4576" s="66" t="s">
        <v>9150</v>
      </c>
      <c r="F4576" s="72">
        <v>1</v>
      </c>
      <c r="G4576" s="72">
        <v>3</v>
      </c>
      <c r="H4576" s="72">
        <v>2</v>
      </c>
      <c r="I4576" s="72">
        <v>7</v>
      </c>
      <c r="J4576" s="72">
        <v>1</v>
      </c>
      <c r="K4576" s="72">
        <v>13</v>
      </c>
      <c r="L4576" s="72">
        <v>1</v>
      </c>
    </row>
    <row r="4577" spans="4:12" x14ac:dyDescent="0.25">
      <c r="D4577" s="66" t="s">
        <v>34915</v>
      </c>
      <c r="E4577" s="66" t="s">
        <v>9151</v>
      </c>
      <c r="F4577" s="72">
        <v>1</v>
      </c>
      <c r="G4577" s="72">
        <v>3</v>
      </c>
      <c r="H4577" s="72">
        <v>2</v>
      </c>
      <c r="I4577" s="72">
        <v>7</v>
      </c>
      <c r="J4577" s="72">
        <v>1</v>
      </c>
      <c r="K4577" s="72">
        <v>13</v>
      </c>
      <c r="L4577" s="72">
        <v>2</v>
      </c>
    </row>
    <row r="4578" spans="4:12" x14ac:dyDescent="0.25">
      <c r="D4578" s="66" t="s">
        <v>34916</v>
      </c>
      <c r="E4578" s="66" t="s">
        <v>1119</v>
      </c>
      <c r="F4578" s="72">
        <v>1</v>
      </c>
      <c r="G4578" s="72">
        <v>3</v>
      </c>
      <c r="H4578" s="72">
        <v>2</v>
      </c>
      <c r="I4578" s="72">
        <v>7</v>
      </c>
      <c r="J4578" s="72">
        <v>1</v>
      </c>
      <c r="K4578" s="72">
        <v>13</v>
      </c>
      <c r="L4578" s="72">
        <v>3</v>
      </c>
    </row>
    <row r="4579" spans="4:12" x14ac:dyDescent="0.25">
      <c r="D4579" s="66" t="s">
        <v>34917</v>
      </c>
      <c r="E4579" s="66" t="s">
        <v>9152</v>
      </c>
      <c r="F4579" s="72">
        <v>1</v>
      </c>
      <c r="G4579" s="72">
        <v>3</v>
      </c>
      <c r="H4579" s="72">
        <v>2</v>
      </c>
      <c r="I4579" s="72">
        <v>7</v>
      </c>
      <c r="J4579" s="72">
        <v>1</v>
      </c>
      <c r="K4579" s="72">
        <v>13</v>
      </c>
      <c r="L4579" s="72">
        <v>4</v>
      </c>
    </row>
    <row r="4580" spans="4:12" x14ac:dyDescent="0.25">
      <c r="D4580" s="66" t="s">
        <v>34918</v>
      </c>
      <c r="E4580" s="66" t="s">
        <v>1120</v>
      </c>
      <c r="F4580" s="72">
        <v>1</v>
      </c>
      <c r="G4580" s="72">
        <v>3</v>
      </c>
      <c r="H4580" s="72">
        <v>2</v>
      </c>
      <c r="I4580" s="72">
        <v>7</v>
      </c>
      <c r="J4580" s="72">
        <v>1</v>
      </c>
      <c r="K4580" s="72">
        <v>13</v>
      </c>
      <c r="L4580" s="72">
        <v>5</v>
      </c>
    </row>
    <row r="4581" spans="4:12" x14ac:dyDescent="0.25">
      <c r="D4581" s="66" t="s">
        <v>34919</v>
      </c>
      <c r="E4581" s="66" t="s">
        <v>9153</v>
      </c>
      <c r="F4581" s="72">
        <v>1</v>
      </c>
      <c r="G4581" s="72">
        <v>3</v>
      </c>
      <c r="H4581" s="72">
        <v>2</v>
      </c>
      <c r="I4581" s="72">
        <v>7</v>
      </c>
      <c r="J4581" s="72">
        <v>1</v>
      </c>
      <c r="K4581" s="72">
        <v>13</v>
      </c>
      <c r="L4581" s="72">
        <v>6</v>
      </c>
    </row>
    <row r="4582" spans="4:12" x14ac:dyDescent="0.25">
      <c r="D4582" s="66" t="s">
        <v>34920</v>
      </c>
      <c r="E4582" s="66" t="s">
        <v>9154</v>
      </c>
      <c r="F4582" s="72">
        <v>1</v>
      </c>
      <c r="G4582" s="72">
        <v>3</v>
      </c>
      <c r="H4582" s="72">
        <v>2</v>
      </c>
      <c r="I4582" s="72">
        <v>7</v>
      </c>
      <c r="J4582" s="72">
        <v>1</v>
      </c>
      <c r="K4582" s="72">
        <v>13</v>
      </c>
      <c r="L4582" s="72">
        <v>7</v>
      </c>
    </row>
    <row r="4583" spans="4:12" x14ac:dyDescent="0.25">
      <c r="D4583" s="66" t="s">
        <v>34921</v>
      </c>
      <c r="E4583" s="66" t="s">
        <v>9155</v>
      </c>
      <c r="F4583" s="72">
        <v>1</v>
      </c>
      <c r="G4583" s="72">
        <v>3</v>
      </c>
      <c r="H4583" s="72">
        <v>2</v>
      </c>
      <c r="I4583" s="72">
        <v>7</v>
      </c>
      <c r="J4583" s="72">
        <v>1</v>
      </c>
      <c r="K4583" s="72">
        <v>13</v>
      </c>
      <c r="L4583" s="72">
        <v>8</v>
      </c>
    </row>
    <row r="4584" spans="4:12" x14ac:dyDescent="0.25">
      <c r="D4584" s="66" t="s">
        <v>34922</v>
      </c>
      <c r="E4584" s="66" t="s">
        <v>9156</v>
      </c>
      <c r="F4584" s="72">
        <v>1</v>
      </c>
      <c r="G4584" s="72">
        <v>3</v>
      </c>
      <c r="H4584" s="72">
        <v>2</v>
      </c>
      <c r="I4584" s="72">
        <v>7</v>
      </c>
      <c r="J4584" s="72">
        <v>1</v>
      </c>
      <c r="K4584" s="72">
        <v>13</v>
      </c>
      <c r="L4584" s="72">
        <v>9</v>
      </c>
    </row>
    <row r="4585" spans="4:12" x14ac:dyDescent="0.25">
      <c r="D4585" s="66" t="s">
        <v>34923</v>
      </c>
      <c r="E4585" s="66" t="s">
        <v>1121</v>
      </c>
      <c r="F4585" s="72">
        <v>1</v>
      </c>
      <c r="G4585" s="72">
        <v>3</v>
      </c>
      <c r="H4585" s="72">
        <v>2</v>
      </c>
      <c r="I4585" s="72">
        <v>7</v>
      </c>
      <c r="J4585" s="72">
        <v>1</v>
      </c>
      <c r="K4585" s="72">
        <v>14</v>
      </c>
      <c r="L4585" s="72">
        <v>1</v>
      </c>
    </row>
    <row r="4586" spans="4:12" x14ac:dyDescent="0.25">
      <c r="D4586" s="66" t="s">
        <v>34924</v>
      </c>
      <c r="E4586" s="66" t="s">
        <v>9157</v>
      </c>
      <c r="F4586" s="72">
        <v>1</v>
      </c>
      <c r="G4586" s="72">
        <v>3</v>
      </c>
      <c r="H4586" s="72">
        <v>2</v>
      </c>
      <c r="I4586" s="72">
        <v>7</v>
      </c>
      <c r="J4586" s="72">
        <v>1</v>
      </c>
      <c r="K4586" s="72">
        <v>14</v>
      </c>
      <c r="L4586" s="72">
        <v>2</v>
      </c>
    </row>
    <row r="4587" spans="4:12" x14ac:dyDescent="0.25">
      <c r="D4587" s="66" t="s">
        <v>34925</v>
      </c>
      <c r="E4587" s="66" t="s">
        <v>9158</v>
      </c>
      <c r="F4587" s="72">
        <v>1</v>
      </c>
      <c r="G4587" s="72">
        <v>3</v>
      </c>
      <c r="H4587" s="72">
        <v>2</v>
      </c>
      <c r="I4587" s="72">
        <v>7</v>
      </c>
      <c r="J4587" s="72">
        <v>1</v>
      </c>
      <c r="K4587" s="72">
        <v>14</v>
      </c>
      <c r="L4587" s="72">
        <v>3</v>
      </c>
    </row>
    <row r="4588" spans="4:12" x14ac:dyDescent="0.25">
      <c r="D4588" s="66" t="s">
        <v>34926</v>
      </c>
      <c r="E4588" s="66" t="s">
        <v>1123</v>
      </c>
      <c r="F4588" s="72">
        <v>1</v>
      </c>
      <c r="G4588" s="72">
        <v>3</v>
      </c>
      <c r="H4588" s="72">
        <v>2</v>
      </c>
      <c r="I4588" s="72">
        <v>7</v>
      </c>
      <c r="J4588" s="72">
        <v>1</v>
      </c>
      <c r="K4588" s="72">
        <v>14</v>
      </c>
      <c r="L4588" s="72">
        <v>4</v>
      </c>
    </row>
    <row r="4589" spans="4:12" x14ac:dyDescent="0.25">
      <c r="D4589" s="66" t="s">
        <v>34927</v>
      </c>
      <c r="E4589" s="66" t="s">
        <v>9159</v>
      </c>
      <c r="F4589" s="72">
        <v>1</v>
      </c>
      <c r="G4589" s="72">
        <v>3</v>
      </c>
      <c r="H4589" s="72">
        <v>2</v>
      </c>
      <c r="I4589" s="72">
        <v>7</v>
      </c>
      <c r="J4589" s="72">
        <v>1</v>
      </c>
      <c r="K4589" s="72">
        <v>14</v>
      </c>
      <c r="L4589" s="72">
        <v>5</v>
      </c>
    </row>
    <row r="4590" spans="4:12" x14ac:dyDescent="0.25">
      <c r="D4590" s="66" t="s">
        <v>34928</v>
      </c>
      <c r="E4590" s="66" t="s">
        <v>9160</v>
      </c>
      <c r="F4590" s="72">
        <v>1</v>
      </c>
      <c r="G4590" s="72">
        <v>3</v>
      </c>
      <c r="H4590" s="72">
        <v>2</v>
      </c>
      <c r="I4590" s="72">
        <v>7</v>
      </c>
      <c r="J4590" s="72">
        <v>1</v>
      </c>
      <c r="K4590" s="72">
        <v>14</v>
      </c>
      <c r="L4590" s="72">
        <v>6</v>
      </c>
    </row>
    <row r="4591" spans="4:12" x14ac:dyDescent="0.25">
      <c r="D4591" s="66" t="s">
        <v>34929</v>
      </c>
      <c r="E4591" s="66" t="s">
        <v>9161</v>
      </c>
      <c r="F4591" s="72">
        <v>1</v>
      </c>
      <c r="G4591" s="72">
        <v>3</v>
      </c>
      <c r="H4591" s="72">
        <v>2</v>
      </c>
      <c r="I4591" s="72">
        <v>7</v>
      </c>
      <c r="J4591" s="72">
        <v>1</v>
      </c>
      <c r="K4591" s="72">
        <v>14</v>
      </c>
      <c r="L4591" s="72">
        <v>7</v>
      </c>
    </row>
    <row r="4592" spans="4:12" x14ac:dyDescent="0.25">
      <c r="D4592" s="66" t="s">
        <v>34930</v>
      </c>
      <c r="E4592" s="66" t="s">
        <v>9162</v>
      </c>
      <c r="F4592" s="72">
        <v>1</v>
      </c>
      <c r="G4592" s="72">
        <v>3</v>
      </c>
      <c r="H4592" s="72">
        <v>2</v>
      </c>
      <c r="I4592" s="72">
        <v>7</v>
      </c>
      <c r="J4592" s="72">
        <v>1</v>
      </c>
      <c r="K4592" s="72">
        <v>14</v>
      </c>
      <c r="L4592" s="72">
        <v>8</v>
      </c>
    </row>
    <row r="4593" spans="4:12" x14ac:dyDescent="0.25">
      <c r="D4593" s="66" t="s">
        <v>34931</v>
      </c>
      <c r="E4593" s="66" t="s">
        <v>9163</v>
      </c>
      <c r="F4593" s="72">
        <v>1</v>
      </c>
      <c r="G4593" s="72">
        <v>3</v>
      </c>
      <c r="H4593" s="72">
        <v>2</v>
      </c>
      <c r="I4593" s="72">
        <v>7</v>
      </c>
      <c r="J4593" s="72">
        <v>1</v>
      </c>
      <c r="K4593" s="72">
        <v>14</v>
      </c>
      <c r="L4593" s="72">
        <v>9</v>
      </c>
    </row>
    <row r="4594" spans="4:12" x14ac:dyDescent="0.25">
      <c r="D4594" s="66" t="s">
        <v>34932</v>
      </c>
      <c r="E4594" s="66" t="s">
        <v>9164</v>
      </c>
      <c r="F4594" s="72">
        <v>1</v>
      </c>
      <c r="G4594" s="72">
        <v>3</v>
      </c>
      <c r="H4594" s="72">
        <v>2</v>
      </c>
      <c r="I4594" s="72">
        <v>7</v>
      </c>
      <c r="J4594" s="72">
        <v>1</v>
      </c>
      <c r="K4594" s="72">
        <v>14</v>
      </c>
      <c r="L4594" s="72">
        <v>10</v>
      </c>
    </row>
    <row r="4595" spans="4:12" x14ac:dyDescent="0.25">
      <c r="D4595" s="66" t="s">
        <v>34933</v>
      </c>
      <c r="E4595" s="66" t="s">
        <v>9165</v>
      </c>
      <c r="F4595" s="72">
        <v>1</v>
      </c>
      <c r="G4595" s="72">
        <v>3</v>
      </c>
      <c r="H4595" s="72">
        <v>2</v>
      </c>
      <c r="I4595" s="72">
        <v>7</v>
      </c>
      <c r="J4595" s="72">
        <v>1</v>
      </c>
      <c r="K4595" s="72">
        <v>14</v>
      </c>
      <c r="L4595" s="72">
        <v>11</v>
      </c>
    </row>
    <row r="4596" spans="4:12" x14ac:dyDescent="0.25">
      <c r="D4596" s="66" t="s">
        <v>34934</v>
      </c>
      <c r="E4596" s="66" t="s">
        <v>9166</v>
      </c>
      <c r="F4596" s="72">
        <v>1</v>
      </c>
      <c r="G4596" s="72">
        <v>3</v>
      </c>
      <c r="H4596" s="72">
        <v>2</v>
      </c>
      <c r="I4596" s="72">
        <v>7</v>
      </c>
      <c r="J4596" s="72">
        <v>1</v>
      </c>
      <c r="K4596" s="72">
        <v>14</v>
      </c>
      <c r="L4596" s="72">
        <v>12</v>
      </c>
    </row>
    <row r="4597" spans="4:12" x14ac:dyDescent="0.25">
      <c r="D4597" s="66" t="s">
        <v>34935</v>
      </c>
      <c r="E4597" s="66" t="s">
        <v>9167</v>
      </c>
      <c r="F4597" s="72">
        <v>1</v>
      </c>
      <c r="G4597" s="72">
        <v>3</v>
      </c>
      <c r="H4597" s="72">
        <v>2</v>
      </c>
      <c r="I4597" s="72">
        <v>7</v>
      </c>
      <c r="J4597" s="72">
        <v>1</v>
      </c>
      <c r="K4597" s="72">
        <v>14</v>
      </c>
      <c r="L4597" s="72">
        <v>13</v>
      </c>
    </row>
    <row r="4598" spans="4:12" x14ac:dyDescent="0.25">
      <c r="D4598" s="66" t="s">
        <v>34936</v>
      </c>
      <c r="E4598" s="66" t="s">
        <v>9168</v>
      </c>
      <c r="F4598" s="72">
        <v>1</v>
      </c>
      <c r="G4598" s="72">
        <v>3</v>
      </c>
      <c r="H4598" s="72">
        <v>2</v>
      </c>
      <c r="I4598" s="72">
        <v>7</v>
      </c>
      <c r="J4598" s="72">
        <v>1</v>
      </c>
      <c r="K4598" s="72">
        <v>14</v>
      </c>
      <c r="L4598" s="72">
        <v>14</v>
      </c>
    </row>
    <row r="4599" spans="4:12" x14ac:dyDescent="0.25">
      <c r="D4599" s="66" t="s">
        <v>34937</v>
      </c>
      <c r="E4599" s="66" t="s">
        <v>9169</v>
      </c>
      <c r="F4599" s="72">
        <v>1</v>
      </c>
      <c r="G4599" s="72">
        <v>3</v>
      </c>
      <c r="H4599" s="72">
        <v>2</v>
      </c>
      <c r="I4599" s="72">
        <v>7</v>
      </c>
      <c r="J4599" s="72">
        <v>1</v>
      </c>
      <c r="K4599" s="72">
        <v>14</v>
      </c>
      <c r="L4599" s="72">
        <v>15</v>
      </c>
    </row>
    <row r="4600" spans="4:12" x14ac:dyDescent="0.25">
      <c r="D4600" s="66" t="s">
        <v>34938</v>
      </c>
      <c r="E4600" s="66" t="s">
        <v>9170</v>
      </c>
      <c r="F4600" s="72">
        <v>1</v>
      </c>
      <c r="G4600" s="72">
        <v>3</v>
      </c>
      <c r="H4600" s="72">
        <v>2</v>
      </c>
      <c r="I4600" s="72">
        <v>7</v>
      </c>
      <c r="J4600" s="72">
        <v>1</v>
      </c>
      <c r="K4600" s="72">
        <v>14</v>
      </c>
      <c r="L4600" s="72">
        <v>16</v>
      </c>
    </row>
    <row r="4601" spans="4:12" x14ac:dyDescent="0.25">
      <c r="D4601" s="66" t="s">
        <v>34939</v>
      </c>
      <c r="E4601" s="66" t="s">
        <v>1128</v>
      </c>
      <c r="F4601" s="72">
        <v>1</v>
      </c>
      <c r="G4601" s="72">
        <v>3</v>
      </c>
      <c r="H4601" s="72">
        <v>2</v>
      </c>
      <c r="I4601" s="72">
        <v>7</v>
      </c>
      <c r="J4601" s="72">
        <v>1</v>
      </c>
      <c r="K4601" s="72">
        <v>14</v>
      </c>
      <c r="L4601" s="72">
        <v>17</v>
      </c>
    </row>
    <row r="4602" spans="4:12" x14ac:dyDescent="0.25">
      <c r="D4602" s="66" t="s">
        <v>34940</v>
      </c>
      <c r="E4602" s="66" t="s">
        <v>9171</v>
      </c>
      <c r="F4602" s="72">
        <v>1</v>
      </c>
      <c r="G4602" s="72">
        <v>3</v>
      </c>
      <c r="H4602" s="72">
        <v>2</v>
      </c>
      <c r="I4602" s="72">
        <v>7</v>
      </c>
      <c r="J4602" s="72">
        <v>1</v>
      </c>
      <c r="K4602" s="72">
        <v>14</v>
      </c>
      <c r="L4602" s="72">
        <v>18</v>
      </c>
    </row>
    <row r="4603" spans="4:12" x14ac:dyDescent="0.25">
      <c r="D4603" s="66" t="s">
        <v>34941</v>
      </c>
      <c r="E4603" s="66" t="s">
        <v>1131</v>
      </c>
      <c r="F4603" s="72">
        <v>1</v>
      </c>
      <c r="G4603" s="72">
        <v>3</v>
      </c>
      <c r="H4603" s="72">
        <v>2</v>
      </c>
      <c r="I4603" s="72">
        <v>7</v>
      </c>
      <c r="J4603" s="72">
        <v>1</v>
      </c>
      <c r="K4603" s="72">
        <v>14</v>
      </c>
      <c r="L4603" s="72">
        <v>19</v>
      </c>
    </row>
    <row r="4604" spans="4:12" x14ac:dyDescent="0.25">
      <c r="D4604" s="66" t="s">
        <v>34942</v>
      </c>
      <c r="E4604" s="66" t="s">
        <v>1127</v>
      </c>
      <c r="F4604" s="72">
        <v>1</v>
      </c>
      <c r="G4604" s="72">
        <v>3</v>
      </c>
      <c r="H4604" s="72">
        <v>2</v>
      </c>
      <c r="I4604" s="72">
        <v>7</v>
      </c>
      <c r="J4604" s="72">
        <v>1</v>
      </c>
      <c r="K4604" s="72">
        <v>14</v>
      </c>
      <c r="L4604" s="72">
        <v>20</v>
      </c>
    </row>
    <row r="4605" spans="4:12" x14ac:dyDescent="0.25">
      <c r="D4605" s="66" t="s">
        <v>34943</v>
      </c>
      <c r="E4605" s="66" t="s">
        <v>9172</v>
      </c>
      <c r="F4605" s="72">
        <v>1</v>
      </c>
      <c r="G4605" s="72">
        <v>3</v>
      </c>
      <c r="H4605" s="72">
        <v>2</v>
      </c>
      <c r="I4605" s="72">
        <v>7</v>
      </c>
      <c r="J4605" s="72">
        <v>1</v>
      </c>
      <c r="K4605" s="72">
        <v>14</v>
      </c>
      <c r="L4605" s="72">
        <v>21</v>
      </c>
    </row>
    <row r="4606" spans="4:12" x14ac:dyDescent="0.25">
      <c r="D4606" s="66" t="s">
        <v>34944</v>
      </c>
      <c r="E4606" s="66" t="s">
        <v>9173</v>
      </c>
      <c r="F4606" s="72">
        <v>1</v>
      </c>
      <c r="G4606" s="72">
        <v>3</v>
      </c>
      <c r="H4606" s="72">
        <v>2</v>
      </c>
      <c r="I4606" s="72">
        <v>7</v>
      </c>
      <c r="J4606" s="72">
        <v>1</v>
      </c>
      <c r="K4606" s="72">
        <v>14</v>
      </c>
      <c r="L4606" s="72">
        <v>22</v>
      </c>
    </row>
    <row r="4607" spans="4:12" x14ac:dyDescent="0.25">
      <c r="D4607" s="66" t="s">
        <v>34945</v>
      </c>
      <c r="E4607" s="66" t="s">
        <v>9174</v>
      </c>
      <c r="F4607" s="72">
        <v>1</v>
      </c>
      <c r="G4607" s="72">
        <v>3</v>
      </c>
      <c r="H4607" s="72">
        <v>2</v>
      </c>
      <c r="I4607" s="72">
        <v>7</v>
      </c>
      <c r="J4607" s="72">
        <v>1</v>
      </c>
      <c r="K4607" s="72">
        <v>14</v>
      </c>
      <c r="L4607" s="72">
        <v>23</v>
      </c>
    </row>
    <row r="4608" spans="4:12" x14ac:dyDescent="0.25">
      <c r="D4608" s="66" t="s">
        <v>34946</v>
      </c>
      <c r="E4608" s="66" t="s">
        <v>9175</v>
      </c>
      <c r="F4608" s="72">
        <v>1</v>
      </c>
      <c r="G4608" s="72">
        <v>3</v>
      </c>
      <c r="H4608" s="72">
        <v>2</v>
      </c>
      <c r="I4608" s="72">
        <v>7</v>
      </c>
      <c r="J4608" s="72">
        <v>1</v>
      </c>
      <c r="K4608" s="72">
        <v>14</v>
      </c>
      <c r="L4608" s="72">
        <v>24</v>
      </c>
    </row>
    <row r="4609" spans="4:12" x14ac:dyDescent="0.25">
      <c r="D4609" s="66" t="s">
        <v>34947</v>
      </c>
      <c r="E4609" s="66" t="s">
        <v>9176</v>
      </c>
      <c r="F4609" s="72">
        <v>1</v>
      </c>
      <c r="G4609" s="72">
        <v>3</v>
      </c>
      <c r="H4609" s="72">
        <v>2</v>
      </c>
      <c r="I4609" s="72">
        <v>7</v>
      </c>
      <c r="J4609" s="72">
        <v>1</v>
      </c>
      <c r="K4609" s="72">
        <v>14</v>
      </c>
      <c r="L4609" s="72">
        <v>25</v>
      </c>
    </row>
    <row r="4610" spans="4:12" x14ac:dyDescent="0.25">
      <c r="D4610" s="66" t="s">
        <v>34948</v>
      </c>
      <c r="E4610" s="66" t="s">
        <v>9177</v>
      </c>
      <c r="F4610" s="72">
        <v>1</v>
      </c>
      <c r="G4610" s="72">
        <v>3</v>
      </c>
      <c r="H4610" s="72">
        <v>2</v>
      </c>
      <c r="I4610" s="72">
        <v>7</v>
      </c>
      <c r="J4610" s="72">
        <v>1</v>
      </c>
      <c r="K4610" s="72">
        <v>14</v>
      </c>
      <c r="L4610" s="72">
        <v>26</v>
      </c>
    </row>
    <row r="4611" spans="4:12" x14ac:dyDescent="0.25">
      <c r="D4611" s="66" t="s">
        <v>34949</v>
      </c>
      <c r="E4611" s="66" t="s">
        <v>9178</v>
      </c>
      <c r="F4611" s="72">
        <v>1</v>
      </c>
      <c r="G4611" s="72">
        <v>3</v>
      </c>
      <c r="H4611" s="72">
        <v>2</v>
      </c>
      <c r="I4611" s="72">
        <v>7</v>
      </c>
      <c r="J4611" s="72">
        <v>1</v>
      </c>
      <c r="K4611" s="72">
        <v>14</v>
      </c>
      <c r="L4611" s="72">
        <v>27</v>
      </c>
    </row>
    <row r="4612" spans="4:12" x14ac:dyDescent="0.25">
      <c r="D4612" s="66" t="s">
        <v>34950</v>
      </c>
      <c r="E4612" s="66" t="s">
        <v>9179</v>
      </c>
      <c r="F4612" s="72">
        <v>1</v>
      </c>
      <c r="G4612" s="72">
        <v>3</v>
      </c>
      <c r="H4612" s="72">
        <v>2</v>
      </c>
      <c r="I4612" s="72">
        <v>7</v>
      </c>
      <c r="J4612" s="72">
        <v>1</v>
      </c>
      <c r="K4612" s="72">
        <v>14</v>
      </c>
      <c r="L4612" s="72">
        <v>28</v>
      </c>
    </row>
    <row r="4613" spans="4:12" x14ac:dyDescent="0.25">
      <c r="D4613" s="66" t="s">
        <v>34951</v>
      </c>
      <c r="E4613" s="66" t="s">
        <v>1125</v>
      </c>
      <c r="F4613" s="72">
        <v>1</v>
      </c>
      <c r="G4613" s="72">
        <v>3</v>
      </c>
      <c r="H4613" s="72">
        <v>2</v>
      </c>
      <c r="I4613" s="72">
        <v>7</v>
      </c>
      <c r="J4613" s="72">
        <v>1</v>
      </c>
      <c r="K4613" s="72">
        <v>14</v>
      </c>
      <c r="L4613" s="72">
        <v>29</v>
      </c>
    </row>
    <row r="4614" spans="4:12" x14ac:dyDescent="0.25">
      <c r="D4614" s="66" t="s">
        <v>34952</v>
      </c>
      <c r="E4614" s="66" t="s">
        <v>9180</v>
      </c>
      <c r="F4614" s="72">
        <v>1</v>
      </c>
      <c r="G4614" s="72">
        <v>3</v>
      </c>
      <c r="H4614" s="72">
        <v>2</v>
      </c>
      <c r="I4614" s="72">
        <v>7</v>
      </c>
      <c r="J4614" s="72">
        <v>1</v>
      </c>
      <c r="K4614" s="72">
        <v>14</v>
      </c>
      <c r="L4614" s="72">
        <v>30</v>
      </c>
    </row>
    <row r="4615" spans="4:12" x14ac:dyDescent="0.25">
      <c r="D4615" s="66" t="s">
        <v>34953</v>
      </c>
      <c r="E4615" s="66" t="s">
        <v>9181</v>
      </c>
      <c r="F4615" s="72">
        <v>1</v>
      </c>
      <c r="G4615" s="72">
        <v>3</v>
      </c>
      <c r="H4615" s="72">
        <v>2</v>
      </c>
      <c r="I4615" s="72">
        <v>7</v>
      </c>
      <c r="J4615" s="72">
        <v>1</v>
      </c>
      <c r="K4615" s="72">
        <v>14</v>
      </c>
      <c r="L4615" s="72">
        <v>31</v>
      </c>
    </row>
    <row r="4616" spans="4:12" x14ac:dyDescent="0.25">
      <c r="D4616" s="66" t="s">
        <v>34954</v>
      </c>
      <c r="E4616" s="66" t="s">
        <v>1126</v>
      </c>
      <c r="F4616" s="72">
        <v>1</v>
      </c>
      <c r="G4616" s="72">
        <v>3</v>
      </c>
      <c r="H4616" s="72">
        <v>2</v>
      </c>
      <c r="I4616" s="72">
        <v>7</v>
      </c>
      <c r="J4616" s="72">
        <v>1</v>
      </c>
      <c r="K4616" s="72">
        <v>14</v>
      </c>
      <c r="L4616" s="72">
        <v>32</v>
      </c>
    </row>
    <row r="4617" spans="4:12" x14ac:dyDescent="0.25">
      <c r="D4617" s="66" t="s">
        <v>34955</v>
      </c>
      <c r="E4617" s="66" t="s">
        <v>9182</v>
      </c>
      <c r="F4617" s="72">
        <v>1</v>
      </c>
      <c r="G4617" s="72">
        <v>3</v>
      </c>
      <c r="H4617" s="72">
        <v>2</v>
      </c>
      <c r="I4617" s="72">
        <v>7</v>
      </c>
      <c r="J4617" s="72">
        <v>1</v>
      </c>
      <c r="K4617" s="72">
        <v>14</v>
      </c>
      <c r="L4617" s="72">
        <v>33</v>
      </c>
    </row>
    <row r="4618" spans="4:12" x14ac:dyDescent="0.25">
      <c r="D4618" s="66" t="s">
        <v>34956</v>
      </c>
      <c r="E4618" s="66" t="s">
        <v>9183</v>
      </c>
      <c r="F4618" s="72">
        <v>1</v>
      </c>
      <c r="G4618" s="72">
        <v>3</v>
      </c>
      <c r="H4618" s="72">
        <v>2</v>
      </c>
      <c r="I4618" s="72">
        <v>7</v>
      </c>
      <c r="J4618" s="72">
        <v>1</v>
      </c>
      <c r="K4618" s="72">
        <v>14</v>
      </c>
      <c r="L4618" s="72">
        <v>34</v>
      </c>
    </row>
    <row r="4619" spans="4:12" x14ac:dyDescent="0.25">
      <c r="D4619" s="66" t="s">
        <v>34957</v>
      </c>
      <c r="E4619" s="66" t="s">
        <v>9184</v>
      </c>
      <c r="F4619" s="72">
        <v>1</v>
      </c>
      <c r="G4619" s="72">
        <v>3</v>
      </c>
      <c r="H4619" s="72">
        <v>2</v>
      </c>
      <c r="I4619" s="72">
        <v>7</v>
      </c>
      <c r="J4619" s="72">
        <v>1</v>
      </c>
      <c r="K4619" s="72">
        <v>14</v>
      </c>
      <c r="L4619" s="72">
        <v>35</v>
      </c>
    </row>
    <row r="4620" spans="4:12" x14ac:dyDescent="0.25">
      <c r="D4620" s="66" t="s">
        <v>34958</v>
      </c>
      <c r="E4620" s="66" t="s">
        <v>1130</v>
      </c>
      <c r="F4620" s="72">
        <v>1</v>
      </c>
      <c r="G4620" s="72">
        <v>3</v>
      </c>
      <c r="H4620" s="72">
        <v>2</v>
      </c>
      <c r="I4620" s="72">
        <v>7</v>
      </c>
      <c r="J4620" s="72">
        <v>1</v>
      </c>
      <c r="K4620" s="72">
        <v>14</v>
      </c>
      <c r="L4620" s="72">
        <v>36</v>
      </c>
    </row>
    <row r="4621" spans="4:12" x14ac:dyDescent="0.25">
      <c r="D4621" s="66" t="s">
        <v>34959</v>
      </c>
      <c r="E4621" s="66" t="s">
        <v>1129</v>
      </c>
      <c r="F4621" s="72">
        <v>1</v>
      </c>
      <c r="G4621" s="72">
        <v>3</v>
      </c>
      <c r="H4621" s="72">
        <v>2</v>
      </c>
      <c r="I4621" s="72">
        <v>7</v>
      </c>
      <c r="J4621" s="72">
        <v>1</v>
      </c>
      <c r="K4621" s="72">
        <v>14</v>
      </c>
      <c r="L4621" s="72">
        <v>37</v>
      </c>
    </row>
    <row r="4622" spans="4:12" x14ac:dyDescent="0.25">
      <c r="D4622" s="66" t="s">
        <v>34960</v>
      </c>
      <c r="E4622" s="66" t="s">
        <v>9185</v>
      </c>
      <c r="F4622" s="72">
        <v>1</v>
      </c>
      <c r="G4622" s="72">
        <v>3</v>
      </c>
      <c r="H4622" s="72">
        <v>2</v>
      </c>
      <c r="I4622" s="72">
        <v>7</v>
      </c>
      <c r="J4622" s="72">
        <v>1</v>
      </c>
      <c r="K4622" s="72">
        <v>14</v>
      </c>
      <c r="L4622" s="72">
        <v>38</v>
      </c>
    </row>
    <row r="4623" spans="4:12" x14ac:dyDescent="0.25">
      <c r="D4623" s="66" t="s">
        <v>34961</v>
      </c>
      <c r="E4623" s="66" t="s">
        <v>9186</v>
      </c>
      <c r="F4623" s="72">
        <v>1</v>
      </c>
      <c r="G4623" s="72">
        <v>3</v>
      </c>
      <c r="H4623" s="72">
        <v>2</v>
      </c>
      <c r="I4623" s="72">
        <v>7</v>
      </c>
      <c r="J4623" s="72">
        <v>1</v>
      </c>
      <c r="K4623" s="72">
        <v>14</v>
      </c>
      <c r="L4623" s="72">
        <v>39</v>
      </c>
    </row>
    <row r="4624" spans="4:12" x14ac:dyDescent="0.25">
      <c r="D4624" s="66" t="s">
        <v>34962</v>
      </c>
      <c r="E4624" s="66" t="s">
        <v>9187</v>
      </c>
      <c r="F4624" s="72">
        <v>1</v>
      </c>
      <c r="G4624" s="72">
        <v>3</v>
      </c>
      <c r="H4624" s="72">
        <v>2</v>
      </c>
      <c r="I4624" s="72">
        <v>7</v>
      </c>
      <c r="J4624" s="72">
        <v>1</v>
      </c>
      <c r="K4624" s="72">
        <v>14</v>
      </c>
      <c r="L4624" s="72">
        <v>40</v>
      </c>
    </row>
    <row r="4625" spans="4:12" x14ac:dyDescent="0.25">
      <c r="D4625" s="66" t="s">
        <v>34963</v>
      </c>
      <c r="E4625" s="66" t="s">
        <v>9188</v>
      </c>
      <c r="F4625" s="72">
        <v>1</v>
      </c>
      <c r="G4625" s="72">
        <v>3</v>
      </c>
      <c r="H4625" s="72">
        <v>2</v>
      </c>
      <c r="I4625" s="72">
        <v>7</v>
      </c>
      <c r="J4625" s="72">
        <v>1</v>
      </c>
      <c r="K4625" s="72">
        <v>14</v>
      </c>
      <c r="L4625" s="72">
        <v>41</v>
      </c>
    </row>
    <row r="4626" spans="4:12" x14ac:dyDescent="0.25">
      <c r="D4626" s="66" t="s">
        <v>34964</v>
      </c>
      <c r="E4626" s="66" t="s">
        <v>9189</v>
      </c>
      <c r="F4626" s="72">
        <v>1</v>
      </c>
      <c r="G4626" s="72">
        <v>3</v>
      </c>
      <c r="H4626" s="72">
        <v>2</v>
      </c>
      <c r="I4626" s="72">
        <v>7</v>
      </c>
      <c r="J4626" s="72">
        <v>1</v>
      </c>
      <c r="K4626" s="72">
        <v>14</v>
      </c>
      <c r="L4626" s="72">
        <v>42</v>
      </c>
    </row>
    <row r="4627" spans="4:12" x14ac:dyDescent="0.25">
      <c r="D4627" s="66" t="s">
        <v>34965</v>
      </c>
      <c r="E4627" s="66" t="s">
        <v>9190</v>
      </c>
      <c r="F4627" s="72">
        <v>1</v>
      </c>
      <c r="G4627" s="72">
        <v>3</v>
      </c>
      <c r="H4627" s="72">
        <v>2</v>
      </c>
      <c r="I4627" s="72">
        <v>7</v>
      </c>
      <c r="J4627" s="72">
        <v>1</v>
      </c>
      <c r="K4627" s="72">
        <v>14</v>
      </c>
      <c r="L4627" s="72">
        <v>43</v>
      </c>
    </row>
    <row r="4628" spans="4:12" x14ac:dyDescent="0.25">
      <c r="D4628" s="66" t="s">
        <v>34966</v>
      </c>
      <c r="E4628" s="66" t="s">
        <v>9191</v>
      </c>
      <c r="F4628" s="72">
        <v>1</v>
      </c>
      <c r="G4628" s="72">
        <v>3</v>
      </c>
      <c r="H4628" s="72">
        <v>2</v>
      </c>
      <c r="I4628" s="72">
        <v>7</v>
      </c>
      <c r="J4628" s="72">
        <v>1</v>
      </c>
      <c r="K4628" s="72">
        <v>14</v>
      </c>
      <c r="L4628" s="72">
        <v>44</v>
      </c>
    </row>
    <row r="4629" spans="4:12" x14ac:dyDescent="0.25">
      <c r="D4629" s="66" t="s">
        <v>34967</v>
      </c>
      <c r="E4629" s="66" t="s">
        <v>9192</v>
      </c>
      <c r="F4629" s="72">
        <v>1</v>
      </c>
      <c r="G4629" s="72">
        <v>3</v>
      </c>
      <c r="H4629" s="72">
        <v>2</v>
      </c>
      <c r="I4629" s="72">
        <v>7</v>
      </c>
      <c r="J4629" s="72">
        <v>1</v>
      </c>
      <c r="K4629" s="72">
        <v>14</v>
      </c>
      <c r="L4629" s="72">
        <v>45</v>
      </c>
    </row>
    <row r="4630" spans="4:12" x14ac:dyDescent="0.25">
      <c r="D4630" s="66" t="s">
        <v>34968</v>
      </c>
      <c r="E4630" s="66" t="s">
        <v>9193</v>
      </c>
      <c r="F4630" s="72">
        <v>1</v>
      </c>
      <c r="G4630" s="72">
        <v>3</v>
      </c>
      <c r="H4630" s="72">
        <v>2</v>
      </c>
      <c r="I4630" s="72">
        <v>7</v>
      </c>
      <c r="J4630" s="72">
        <v>1</v>
      </c>
      <c r="K4630" s="72">
        <v>15</v>
      </c>
      <c r="L4630" s="72">
        <v>1</v>
      </c>
    </row>
    <row r="4631" spans="4:12" x14ac:dyDescent="0.25">
      <c r="D4631" s="66" t="s">
        <v>34969</v>
      </c>
      <c r="E4631" s="66" t="s">
        <v>9194</v>
      </c>
      <c r="F4631" s="72">
        <v>1</v>
      </c>
      <c r="G4631" s="72">
        <v>3</v>
      </c>
      <c r="H4631" s="72">
        <v>2</v>
      </c>
      <c r="I4631" s="72">
        <v>7</v>
      </c>
      <c r="J4631" s="72">
        <v>1</v>
      </c>
      <c r="K4631" s="72">
        <v>15</v>
      </c>
      <c r="L4631" s="72">
        <v>2</v>
      </c>
    </row>
    <row r="4632" spans="4:12" x14ac:dyDescent="0.25">
      <c r="D4632" s="66" t="s">
        <v>34970</v>
      </c>
      <c r="E4632" s="66" t="s">
        <v>9195</v>
      </c>
      <c r="F4632" s="72">
        <v>1</v>
      </c>
      <c r="G4632" s="72">
        <v>3</v>
      </c>
      <c r="H4632" s="72">
        <v>2</v>
      </c>
      <c r="I4632" s="72">
        <v>7</v>
      </c>
      <c r="J4632" s="72">
        <v>1</v>
      </c>
      <c r="K4632" s="72">
        <v>15</v>
      </c>
      <c r="L4632" s="72">
        <v>3</v>
      </c>
    </row>
    <row r="4633" spans="4:12" x14ac:dyDescent="0.25">
      <c r="D4633" s="66" t="s">
        <v>34971</v>
      </c>
      <c r="E4633" s="66" t="s">
        <v>9196</v>
      </c>
      <c r="F4633" s="72">
        <v>1</v>
      </c>
      <c r="G4633" s="72">
        <v>3</v>
      </c>
      <c r="H4633" s="72">
        <v>2</v>
      </c>
      <c r="I4633" s="72">
        <v>7</v>
      </c>
      <c r="J4633" s="72">
        <v>1</v>
      </c>
      <c r="K4633" s="72">
        <v>15</v>
      </c>
      <c r="L4633" s="72">
        <v>4</v>
      </c>
    </row>
    <row r="4634" spans="4:12" x14ac:dyDescent="0.25">
      <c r="D4634" s="66" t="s">
        <v>34972</v>
      </c>
      <c r="E4634" s="66" t="s">
        <v>9197</v>
      </c>
      <c r="F4634" s="72">
        <v>1</v>
      </c>
      <c r="G4634" s="72">
        <v>3</v>
      </c>
      <c r="H4634" s="72">
        <v>2</v>
      </c>
      <c r="I4634" s="72">
        <v>7</v>
      </c>
      <c r="J4634" s="72">
        <v>1</v>
      </c>
      <c r="K4634" s="72">
        <v>15</v>
      </c>
      <c r="L4634" s="72">
        <v>5</v>
      </c>
    </row>
    <row r="4635" spans="4:12" x14ac:dyDescent="0.25">
      <c r="D4635" s="66" t="s">
        <v>34973</v>
      </c>
      <c r="E4635" s="66" t="s">
        <v>9198</v>
      </c>
      <c r="F4635" s="72">
        <v>1</v>
      </c>
      <c r="G4635" s="72">
        <v>3</v>
      </c>
      <c r="H4635" s="72">
        <v>2</v>
      </c>
      <c r="I4635" s="72">
        <v>7</v>
      </c>
      <c r="J4635" s="72">
        <v>1</v>
      </c>
      <c r="K4635" s="72">
        <v>15</v>
      </c>
      <c r="L4635" s="72">
        <v>6</v>
      </c>
    </row>
    <row r="4636" spans="4:12" x14ac:dyDescent="0.25">
      <c r="D4636" s="66" t="s">
        <v>34974</v>
      </c>
      <c r="E4636" s="66" t="s">
        <v>9199</v>
      </c>
      <c r="F4636" s="72">
        <v>1</v>
      </c>
      <c r="G4636" s="72">
        <v>3</v>
      </c>
      <c r="H4636" s="72">
        <v>2</v>
      </c>
      <c r="I4636" s="72">
        <v>7</v>
      </c>
      <c r="J4636" s="72">
        <v>1</v>
      </c>
      <c r="K4636" s="72">
        <v>15</v>
      </c>
      <c r="L4636" s="72">
        <v>7</v>
      </c>
    </row>
    <row r="4637" spans="4:12" x14ac:dyDescent="0.25">
      <c r="D4637" s="66" t="s">
        <v>34975</v>
      </c>
      <c r="E4637" s="66" t="s">
        <v>9200</v>
      </c>
      <c r="F4637" s="72">
        <v>1</v>
      </c>
      <c r="G4637" s="72">
        <v>3</v>
      </c>
      <c r="H4637" s="72">
        <v>2</v>
      </c>
      <c r="I4637" s="72">
        <v>7</v>
      </c>
      <c r="J4637" s="72">
        <v>1</v>
      </c>
      <c r="K4637" s="72">
        <v>15</v>
      </c>
      <c r="L4637" s="72">
        <v>8</v>
      </c>
    </row>
    <row r="4638" spans="4:12" x14ac:dyDescent="0.25">
      <c r="D4638" s="66" t="s">
        <v>34976</v>
      </c>
      <c r="E4638" s="66" t="s">
        <v>9201</v>
      </c>
      <c r="F4638" s="72">
        <v>1</v>
      </c>
      <c r="G4638" s="72">
        <v>3</v>
      </c>
      <c r="H4638" s="72">
        <v>2</v>
      </c>
      <c r="I4638" s="72">
        <v>7</v>
      </c>
      <c r="J4638" s="72">
        <v>1</v>
      </c>
      <c r="K4638" s="72">
        <v>15</v>
      </c>
      <c r="L4638" s="72">
        <v>9</v>
      </c>
    </row>
    <row r="4639" spans="4:12" x14ac:dyDescent="0.25">
      <c r="D4639" s="66" t="s">
        <v>34977</v>
      </c>
      <c r="E4639" s="66" t="s">
        <v>9202</v>
      </c>
      <c r="F4639" s="72">
        <v>1</v>
      </c>
      <c r="G4639" s="72">
        <v>3</v>
      </c>
      <c r="H4639" s="72">
        <v>2</v>
      </c>
      <c r="I4639" s="72">
        <v>7</v>
      </c>
      <c r="J4639" s="72">
        <v>1</v>
      </c>
      <c r="K4639" s="72">
        <v>15</v>
      </c>
      <c r="L4639" s="72">
        <v>10</v>
      </c>
    </row>
    <row r="4640" spans="4:12" x14ac:dyDescent="0.25">
      <c r="D4640" s="66" t="s">
        <v>34978</v>
      </c>
      <c r="E4640" s="66" t="s">
        <v>9203</v>
      </c>
      <c r="F4640" s="72">
        <v>1</v>
      </c>
      <c r="G4640" s="72">
        <v>3</v>
      </c>
      <c r="H4640" s="72">
        <v>2</v>
      </c>
      <c r="I4640" s="72">
        <v>7</v>
      </c>
      <c r="J4640" s="72">
        <v>1</v>
      </c>
      <c r="K4640" s="72">
        <v>15</v>
      </c>
      <c r="L4640" s="72">
        <v>11</v>
      </c>
    </row>
    <row r="4641" spans="4:12" x14ac:dyDescent="0.25">
      <c r="D4641" s="66" t="s">
        <v>34979</v>
      </c>
      <c r="E4641" s="66" t="s">
        <v>9204</v>
      </c>
      <c r="F4641" s="72">
        <v>1</v>
      </c>
      <c r="G4641" s="72">
        <v>3</v>
      </c>
      <c r="H4641" s="72">
        <v>2</v>
      </c>
      <c r="I4641" s="72">
        <v>7</v>
      </c>
      <c r="J4641" s="72">
        <v>1</v>
      </c>
      <c r="K4641" s="72">
        <v>15</v>
      </c>
      <c r="L4641" s="72">
        <v>12</v>
      </c>
    </row>
    <row r="4642" spans="4:12" x14ac:dyDescent="0.25">
      <c r="D4642" s="66" t="s">
        <v>34980</v>
      </c>
      <c r="E4642" s="66" t="s">
        <v>9205</v>
      </c>
      <c r="F4642" s="72">
        <v>1</v>
      </c>
      <c r="G4642" s="72">
        <v>3</v>
      </c>
      <c r="H4642" s="72">
        <v>2</v>
      </c>
      <c r="I4642" s="72">
        <v>7</v>
      </c>
      <c r="J4642" s="72">
        <v>1</v>
      </c>
      <c r="K4642" s="72">
        <v>15</v>
      </c>
      <c r="L4642" s="72">
        <v>13</v>
      </c>
    </row>
    <row r="4643" spans="4:12" x14ac:dyDescent="0.25">
      <c r="D4643" s="66" t="s">
        <v>34981</v>
      </c>
      <c r="E4643" s="66" t="s">
        <v>9206</v>
      </c>
      <c r="F4643" s="72">
        <v>1</v>
      </c>
      <c r="G4643" s="72">
        <v>3</v>
      </c>
      <c r="H4643" s="72">
        <v>2</v>
      </c>
      <c r="I4643" s="72">
        <v>7</v>
      </c>
      <c r="J4643" s="72">
        <v>1</v>
      </c>
      <c r="K4643" s="72">
        <v>15</v>
      </c>
      <c r="L4643" s="72">
        <v>14</v>
      </c>
    </row>
    <row r="4644" spans="4:12" x14ac:dyDescent="0.25">
      <c r="D4644" s="66" t="s">
        <v>34982</v>
      </c>
      <c r="E4644" s="66" t="s">
        <v>9207</v>
      </c>
      <c r="F4644" s="72">
        <v>1</v>
      </c>
      <c r="G4644" s="72">
        <v>3</v>
      </c>
      <c r="H4644" s="72">
        <v>2</v>
      </c>
      <c r="I4644" s="72">
        <v>7</v>
      </c>
      <c r="J4644" s="72">
        <v>1</v>
      </c>
      <c r="K4644" s="72">
        <v>15</v>
      </c>
      <c r="L4644" s="72">
        <v>15</v>
      </c>
    </row>
    <row r="4645" spans="4:12" x14ac:dyDescent="0.25">
      <c r="D4645" s="66" t="s">
        <v>34983</v>
      </c>
      <c r="E4645" s="66" t="s">
        <v>1135</v>
      </c>
      <c r="F4645" s="72">
        <v>1</v>
      </c>
      <c r="G4645" s="72">
        <v>3</v>
      </c>
      <c r="H4645" s="72">
        <v>2</v>
      </c>
      <c r="I4645" s="72">
        <v>7</v>
      </c>
      <c r="J4645" s="72">
        <v>1</v>
      </c>
      <c r="K4645" s="72">
        <v>15</v>
      </c>
      <c r="L4645" s="72">
        <v>16</v>
      </c>
    </row>
    <row r="4646" spans="4:12" x14ac:dyDescent="0.25">
      <c r="D4646" s="66" t="s">
        <v>34984</v>
      </c>
      <c r="E4646" s="66" t="s">
        <v>1136</v>
      </c>
      <c r="F4646" s="72">
        <v>1</v>
      </c>
      <c r="G4646" s="72">
        <v>3</v>
      </c>
      <c r="H4646" s="72">
        <v>2</v>
      </c>
      <c r="I4646" s="72">
        <v>7</v>
      </c>
      <c r="J4646" s="72">
        <v>1</v>
      </c>
      <c r="K4646" s="72">
        <v>15</v>
      </c>
      <c r="L4646" s="72">
        <v>17</v>
      </c>
    </row>
    <row r="4647" spans="4:12" x14ac:dyDescent="0.25">
      <c r="D4647" s="66" t="s">
        <v>34985</v>
      </c>
      <c r="E4647" s="66" t="s">
        <v>1137</v>
      </c>
      <c r="F4647" s="72">
        <v>1</v>
      </c>
      <c r="G4647" s="72">
        <v>3</v>
      </c>
      <c r="H4647" s="72">
        <v>2</v>
      </c>
      <c r="I4647" s="72">
        <v>7</v>
      </c>
      <c r="J4647" s="72">
        <v>1</v>
      </c>
      <c r="K4647" s="72">
        <v>15</v>
      </c>
      <c r="L4647" s="72">
        <v>18</v>
      </c>
    </row>
    <row r="4648" spans="4:12" x14ac:dyDescent="0.25">
      <c r="D4648" s="66" t="s">
        <v>34986</v>
      </c>
      <c r="E4648" s="66" t="s">
        <v>9208</v>
      </c>
      <c r="F4648" s="72">
        <v>1</v>
      </c>
      <c r="G4648" s="72">
        <v>3</v>
      </c>
      <c r="H4648" s="72">
        <v>2</v>
      </c>
      <c r="I4648" s="72">
        <v>7</v>
      </c>
      <c r="J4648" s="72">
        <v>1</v>
      </c>
      <c r="K4648" s="72">
        <v>15</v>
      </c>
      <c r="L4648" s="72">
        <v>19</v>
      </c>
    </row>
    <row r="4649" spans="4:12" x14ac:dyDescent="0.25">
      <c r="D4649" s="66" t="s">
        <v>34987</v>
      </c>
      <c r="E4649" s="66" t="s">
        <v>9209</v>
      </c>
      <c r="F4649" s="72">
        <v>1</v>
      </c>
      <c r="G4649" s="72">
        <v>3</v>
      </c>
      <c r="H4649" s="72">
        <v>2</v>
      </c>
      <c r="I4649" s="72">
        <v>7</v>
      </c>
      <c r="J4649" s="72">
        <v>1</v>
      </c>
      <c r="K4649" s="72">
        <v>15</v>
      </c>
      <c r="L4649" s="72">
        <v>20</v>
      </c>
    </row>
    <row r="4650" spans="4:12" x14ac:dyDescent="0.25">
      <c r="D4650" s="66" t="s">
        <v>34988</v>
      </c>
      <c r="E4650" s="66" t="s">
        <v>9210</v>
      </c>
      <c r="F4650" s="72">
        <v>1</v>
      </c>
      <c r="G4650" s="72">
        <v>3</v>
      </c>
      <c r="H4650" s="72">
        <v>2</v>
      </c>
      <c r="I4650" s="72">
        <v>7</v>
      </c>
      <c r="J4650" s="72">
        <v>1</v>
      </c>
      <c r="K4650" s="72">
        <v>15</v>
      </c>
      <c r="L4650" s="72">
        <v>21</v>
      </c>
    </row>
    <row r="4651" spans="4:12" x14ac:dyDescent="0.25">
      <c r="D4651" s="66" t="s">
        <v>34989</v>
      </c>
      <c r="E4651" s="66" t="s">
        <v>9211</v>
      </c>
      <c r="F4651" s="72">
        <v>1</v>
      </c>
      <c r="G4651" s="72">
        <v>3</v>
      </c>
      <c r="H4651" s="72">
        <v>2</v>
      </c>
      <c r="I4651" s="72">
        <v>7</v>
      </c>
      <c r="J4651" s="72">
        <v>1</v>
      </c>
      <c r="K4651" s="72">
        <v>15</v>
      </c>
      <c r="L4651" s="72">
        <v>22</v>
      </c>
    </row>
    <row r="4652" spans="4:12" x14ac:dyDescent="0.25">
      <c r="D4652" s="66" t="s">
        <v>34990</v>
      </c>
      <c r="E4652" s="66" t="s">
        <v>1138</v>
      </c>
      <c r="F4652" s="72">
        <v>1</v>
      </c>
      <c r="G4652" s="72">
        <v>3</v>
      </c>
      <c r="H4652" s="72">
        <v>2</v>
      </c>
      <c r="I4652" s="72">
        <v>7</v>
      </c>
      <c r="J4652" s="72">
        <v>1</v>
      </c>
      <c r="K4652" s="72">
        <v>15</v>
      </c>
      <c r="L4652" s="72">
        <v>23</v>
      </c>
    </row>
    <row r="4653" spans="4:12" x14ac:dyDescent="0.25">
      <c r="D4653" s="66" t="s">
        <v>34991</v>
      </c>
      <c r="E4653" s="66" t="s">
        <v>9212</v>
      </c>
      <c r="F4653" s="72">
        <v>1</v>
      </c>
      <c r="G4653" s="72">
        <v>3</v>
      </c>
      <c r="H4653" s="72">
        <v>2</v>
      </c>
      <c r="I4653" s="72">
        <v>7</v>
      </c>
      <c r="J4653" s="72">
        <v>1</v>
      </c>
      <c r="K4653" s="72">
        <v>15</v>
      </c>
      <c r="L4653" s="72">
        <v>24</v>
      </c>
    </row>
    <row r="4654" spans="4:12" x14ac:dyDescent="0.25">
      <c r="D4654" s="66" t="s">
        <v>34992</v>
      </c>
      <c r="E4654" s="66" t="s">
        <v>9213</v>
      </c>
      <c r="F4654" s="72">
        <v>1</v>
      </c>
      <c r="G4654" s="72">
        <v>3</v>
      </c>
      <c r="H4654" s="72">
        <v>2</v>
      </c>
      <c r="I4654" s="72">
        <v>7</v>
      </c>
      <c r="J4654" s="72">
        <v>1</v>
      </c>
      <c r="K4654" s="72">
        <v>15</v>
      </c>
      <c r="L4654" s="72">
        <v>25</v>
      </c>
    </row>
    <row r="4655" spans="4:12" x14ac:dyDescent="0.25">
      <c r="D4655" s="66" t="s">
        <v>34993</v>
      </c>
      <c r="E4655" s="66" t="s">
        <v>1139</v>
      </c>
      <c r="F4655" s="72">
        <v>1</v>
      </c>
      <c r="G4655" s="72">
        <v>3</v>
      </c>
      <c r="H4655" s="72">
        <v>2</v>
      </c>
      <c r="I4655" s="72">
        <v>7</v>
      </c>
      <c r="J4655" s="72">
        <v>1</v>
      </c>
      <c r="K4655" s="72">
        <v>15</v>
      </c>
      <c r="L4655" s="72">
        <v>26</v>
      </c>
    </row>
    <row r="4656" spans="4:12" x14ac:dyDescent="0.25">
      <c r="D4656" s="66" t="s">
        <v>34994</v>
      </c>
      <c r="E4656" s="66" t="s">
        <v>1140</v>
      </c>
      <c r="F4656" s="72">
        <v>1</v>
      </c>
      <c r="G4656" s="72">
        <v>3</v>
      </c>
      <c r="H4656" s="72">
        <v>2</v>
      </c>
      <c r="I4656" s="72">
        <v>7</v>
      </c>
      <c r="J4656" s="72">
        <v>1</v>
      </c>
      <c r="K4656" s="72">
        <v>15</v>
      </c>
      <c r="L4656" s="72">
        <v>27</v>
      </c>
    </row>
    <row r="4657" spans="4:12" x14ac:dyDescent="0.25">
      <c r="D4657" s="66" t="s">
        <v>34995</v>
      </c>
      <c r="E4657" s="66" t="s">
        <v>1141</v>
      </c>
      <c r="F4657" s="72">
        <v>1</v>
      </c>
      <c r="G4657" s="72">
        <v>3</v>
      </c>
      <c r="H4657" s="72">
        <v>2</v>
      </c>
      <c r="I4657" s="72">
        <v>7</v>
      </c>
      <c r="J4657" s="72">
        <v>1</v>
      </c>
      <c r="K4657" s="72">
        <v>15</v>
      </c>
      <c r="L4657" s="72">
        <v>28</v>
      </c>
    </row>
    <row r="4658" spans="4:12" x14ac:dyDescent="0.25">
      <c r="D4658" s="66" t="s">
        <v>34996</v>
      </c>
      <c r="E4658" s="66" t="s">
        <v>9214</v>
      </c>
      <c r="F4658" s="72">
        <v>1</v>
      </c>
      <c r="G4658" s="72">
        <v>3</v>
      </c>
      <c r="H4658" s="72">
        <v>2</v>
      </c>
      <c r="I4658" s="72">
        <v>7</v>
      </c>
      <c r="J4658" s="72">
        <v>1</v>
      </c>
      <c r="K4658" s="72">
        <v>15</v>
      </c>
      <c r="L4658" s="72">
        <v>29</v>
      </c>
    </row>
    <row r="4659" spans="4:12" x14ac:dyDescent="0.25">
      <c r="D4659" s="66" t="s">
        <v>34997</v>
      </c>
      <c r="E4659" s="66" t="s">
        <v>1143</v>
      </c>
      <c r="F4659" s="72">
        <v>1</v>
      </c>
      <c r="G4659" s="72">
        <v>3</v>
      </c>
      <c r="H4659" s="72">
        <v>2</v>
      </c>
      <c r="I4659" s="72">
        <v>7</v>
      </c>
      <c r="J4659" s="72">
        <v>1</v>
      </c>
      <c r="K4659" s="72">
        <v>15</v>
      </c>
      <c r="L4659" s="72">
        <v>30</v>
      </c>
    </row>
    <row r="4660" spans="4:12" x14ac:dyDescent="0.25">
      <c r="D4660" s="66" t="s">
        <v>34998</v>
      </c>
      <c r="E4660" s="66" t="s">
        <v>1144</v>
      </c>
      <c r="F4660" s="72">
        <v>1</v>
      </c>
      <c r="G4660" s="72">
        <v>3</v>
      </c>
      <c r="H4660" s="72">
        <v>2</v>
      </c>
      <c r="I4660" s="72">
        <v>7</v>
      </c>
      <c r="J4660" s="72">
        <v>1</v>
      </c>
      <c r="K4660" s="72">
        <v>15</v>
      </c>
      <c r="L4660" s="72">
        <v>31</v>
      </c>
    </row>
    <row r="4661" spans="4:12" x14ac:dyDescent="0.25">
      <c r="D4661" s="66" t="s">
        <v>34999</v>
      </c>
      <c r="E4661" s="66" t="s">
        <v>1145</v>
      </c>
      <c r="F4661" s="72">
        <v>1</v>
      </c>
      <c r="G4661" s="72">
        <v>3</v>
      </c>
      <c r="H4661" s="72">
        <v>2</v>
      </c>
      <c r="I4661" s="72">
        <v>7</v>
      </c>
      <c r="J4661" s="72">
        <v>1</v>
      </c>
      <c r="K4661" s="72">
        <v>15</v>
      </c>
      <c r="L4661" s="72">
        <v>32</v>
      </c>
    </row>
    <row r="4662" spans="4:12" x14ac:dyDescent="0.25">
      <c r="D4662" s="66" t="s">
        <v>35000</v>
      </c>
      <c r="E4662" s="66" t="s">
        <v>9215</v>
      </c>
      <c r="F4662" s="72">
        <v>1</v>
      </c>
      <c r="G4662" s="72">
        <v>3</v>
      </c>
      <c r="H4662" s="72">
        <v>2</v>
      </c>
      <c r="I4662" s="72">
        <v>7</v>
      </c>
      <c r="J4662" s="72">
        <v>1</v>
      </c>
      <c r="K4662" s="72">
        <v>15</v>
      </c>
      <c r="L4662" s="72">
        <v>33</v>
      </c>
    </row>
    <row r="4663" spans="4:12" x14ac:dyDescent="0.25">
      <c r="D4663" s="66" t="s">
        <v>35001</v>
      </c>
      <c r="E4663" s="66" t="s">
        <v>1148</v>
      </c>
      <c r="F4663" s="72">
        <v>1</v>
      </c>
      <c r="G4663" s="72">
        <v>3</v>
      </c>
      <c r="H4663" s="72">
        <v>2</v>
      </c>
      <c r="I4663" s="72">
        <v>7</v>
      </c>
      <c r="J4663" s="72">
        <v>1</v>
      </c>
      <c r="K4663" s="72">
        <v>15</v>
      </c>
      <c r="L4663" s="72">
        <v>34</v>
      </c>
    </row>
    <row r="4664" spans="4:12" x14ac:dyDescent="0.25">
      <c r="D4664" s="66" t="s">
        <v>35002</v>
      </c>
      <c r="E4664" s="66" t="s">
        <v>1149</v>
      </c>
      <c r="F4664" s="72">
        <v>1</v>
      </c>
      <c r="G4664" s="72">
        <v>3</v>
      </c>
      <c r="H4664" s="72">
        <v>2</v>
      </c>
      <c r="I4664" s="72">
        <v>7</v>
      </c>
      <c r="J4664" s="72">
        <v>1</v>
      </c>
      <c r="K4664" s="72">
        <v>15</v>
      </c>
      <c r="L4664" s="72">
        <v>35</v>
      </c>
    </row>
    <row r="4665" spans="4:12" x14ac:dyDescent="0.25">
      <c r="D4665" s="66" t="s">
        <v>35003</v>
      </c>
      <c r="E4665" s="66" t="s">
        <v>9216</v>
      </c>
      <c r="F4665" s="72">
        <v>1</v>
      </c>
      <c r="G4665" s="72">
        <v>3</v>
      </c>
      <c r="H4665" s="72">
        <v>2</v>
      </c>
      <c r="I4665" s="72">
        <v>7</v>
      </c>
      <c r="J4665" s="72">
        <v>1</v>
      </c>
      <c r="K4665" s="72">
        <v>15</v>
      </c>
      <c r="L4665" s="72">
        <v>36</v>
      </c>
    </row>
    <row r="4666" spans="4:12" x14ac:dyDescent="0.25">
      <c r="D4666" s="66" t="s">
        <v>35004</v>
      </c>
      <c r="E4666" s="66" t="s">
        <v>9217</v>
      </c>
      <c r="F4666" s="72">
        <v>1</v>
      </c>
      <c r="G4666" s="72">
        <v>3</v>
      </c>
      <c r="H4666" s="72">
        <v>2</v>
      </c>
      <c r="I4666" s="72">
        <v>7</v>
      </c>
      <c r="J4666" s="72">
        <v>1</v>
      </c>
      <c r="K4666" s="72">
        <v>15</v>
      </c>
      <c r="L4666" s="72">
        <v>37</v>
      </c>
    </row>
    <row r="4667" spans="4:12" x14ac:dyDescent="0.25">
      <c r="D4667" s="66" t="s">
        <v>35005</v>
      </c>
      <c r="E4667" s="66" t="s">
        <v>9218</v>
      </c>
      <c r="F4667" s="72">
        <v>1</v>
      </c>
      <c r="G4667" s="72">
        <v>3</v>
      </c>
      <c r="H4667" s="72">
        <v>2</v>
      </c>
      <c r="I4667" s="72">
        <v>7</v>
      </c>
      <c r="J4667" s="72">
        <v>1</v>
      </c>
      <c r="K4667" s="72">
        <v>16</v>
      </c>
      <c r="L4667" s="72">
        <v>1</v>
      </c>
    </row>
    <row r="4668" spans="4:12" x14ac:dyDescent="0.25">
      <c r="D4668" s="66" t="s">
        <v>35006</v>
      </c>
      <c r="E4668" s="66" t="s">
        <v>9219</v>
      </c>
      <c r="F4668" s="72">
        <v>1</v>
      </c>
      <c r="G4668" s="72">
        <v>3</v>
      </c>
      <c r="H4668" s="72">
        <v>2</v>
      </c>
      <c r="I4668" s="72">
        <v>7</v>
      </c>
      <c r="J4668" s="72">
        <v>1</v>
      </c>
      <c r="K4668" s="72">
        <v>16</v>
      </c>
      <c r="L4668" s="72">
        <v>2</v>
      </c>
    </row>
    <row r="4669" spans="4:12" x14ac:dyDescent="0.25">
      <c r="D4669" s="66" t="s">
        <v>35007</v>
      </c>
      <c r="E4669" s="66" t="s">
        <v>9220</v>
      </c>
      <c r="F4669" s="72">
        <v>1</v>
      </c>
      <c r="G4669" s="72">
        <v>3</v>
      </c>
      <c r="H4669" s="72">
        <v>2</v>
      </c>
      <c r="I4669" s="72">
        <v>7</v>
      </c>
      <c r="J4669" s="72">
        <v>1</v>
      </c>
      <c r="K4669" s="72">
        <v>16</v>
      </c>
      <c r="L4669" s="72">
        <v>3</v>
      </c>
    </row>
    <row r="4670" spans="4:12" x14ac:dyDescent="0.25">
      <c r="D4670" s="66" t="s">
        <v>35008</v>
      </c>
      <c r="E4670" s="66" t="s">
        <v>9221</v>
      </c>
      <c r="F4670" s="72">
        <v>1</v>
      </c>
      <c r="G4670" s="72">
        <v>3</v>
      </c>
      <c r="H4670" s="72">
        <v>2</v>
      </c>
      <c r="I4670" s="72">
        <v>7</v>
      </c>
      <c r="J4670" s="72">
        <v>1</v>
      </c>
      <c r="K4670" s="72">
        <v>16</v>
      </c>
      <c r="L4670" s="72">
        <v>4</v>
      </c>
    </row>
    <row r="4671" spans="4:12" x14ac:dyDescent="0.25">
      <c r="D4671" s="66" t="s">
        <v>35009</v>
      </c>
      <c r="E4671" s="66" t="s">
        <v>9222</v>
      </c>
      <c r="F4671" s="72">
        <v>1</v>
      </c>
      <c r="G4671" s="72">
        <v>3</v>
      </c>
      <c r="H4671" s="72">
        <v>2</v>
      </c>
      <c r="I4671" s="72">
        <v>7</v>
      </c>
      <c r="J4671" s="72">
        <v>1</v>
      </c>
      <c r="K4671" s="72">
        <v>16</v>
      </c>
      <c r="L4671" s="72">
        <v>5</v>
      </c>
    </row>
    <row r="4672" spans="4:12" x14ac:dyDescent="0.25">
      <c r="D4672" s="66" t="s">
        <v>35010</v>
      </c>
      <c r="E4672" s="66" t="s">
        <v>9223</v>
      </c>
      <c r="F4672" s="72">
        <v>1</v>
      </c>
      <c r="G4672" s="72">
        <v>3</v>
      </c>
      <c r="H4672" s="72">
        <v>2</v>
      </c>
      <c r="I4672" s="72">
        <v>7</v>
      </c>
      <c r="J4672" s="72">
        <v>1</v>
      </c>
      <c r="K4672" s="72">
        <v>16</v>
      </c>
      <c r="L4672" s="72">
        <v>6</v>
      </c>
    </row>
    <row r="4673" spans="4:12" x14ac:dyDescent="0.25">
      <c r="D4673" s="66" t="s">
        <v>35011</v>
      </c>
      <c r="E4673" s="66" t="s">
        <v>9224</v>
      </c>
      <c r="F4673" s="72">
        <v>1</v>
      </c>
      <c r="G4673" s="72">
        <v>3</v>
      </c>
      <c r="H4673" s="72">
        <v>2</v>
      </c>
      <c r="I4673" s="72">
        <v>7</v>
      </c>
      <c r="J4673" s="72">
        <v>1</v>
      </c>
      <c r="K4673" s="72">
        <v>16</v>
      </c>
      <c r="L4673" s="72">
        <v>7</v>
      </c>
    </row>
    <row r="4674" spans="4:12" x14ac:dyDescent="0.25">
      <c r="D4674" s="66" t="s">
        <v>35012</v>
      </c>
      <c r="E4674" s="66" t="s">
        <v>9225</v>
      </c>
      <c r="F4674" s="72">
        <v>1</v>
      </c>
      <c r="G4674" s="72">
        <v>3</v>
      </c>
      <c r="H4674" s="72">
        <v>2</v>
      </c>
      <c r="I4674" s="72">
        <v>7</v>
      </c>
      <c r="J4674" s="72">
        <v>1</v>
      </c>
      <c r="K4674" s="72">
        <v>16</v>
      </c>
      <c r="L4674" s="72">
        <v>8</v>
      </c>
    </row>
    <row r="4675" spans="4:12" x14ac:dyDescent="0.25">
      <c r="D4675" s="66" t="s">
        <v>35013</v>
      </c>
      <c r="E4675" s="66" t="s">
        <v>9226</v>
      </c>
      <c r="F4675" s="72">
        <v>1</v>
      </c>
      <c r="G4675" s="72">
        <v>3</v>
      </c>
      <c r="H4675" s="72">
        <v>2</v>
      </c>
      <c r="I4675" s="72">
        <v>7</v>
      </c>
      <c r="J4675" s="72">
        <v>1</v>
      </c>
      <c r="K4675" s="72">
        <v>16</v>
      </c>
      <c r="L4675" s="72">
        <v>9</v>
      </c>
    </row>
    <row r="4676" spans="4:12" x14ac:dyDescent="0.25">
      <c r="D4676" s="66" t="s">
        <v>35014</v>
      </c>
      <c r="E4676" s="66" t="s">
        <v>9227</v>
      </c>
      <c r="F4676" s="72">
        <v>1</v>
      </c>
      <c r="G4676" s="72">
        <v>3</v>
      </c>
      <c r="H4676" s="72">
        <v>2</v>
      </c>
      <c r="I4676" s="72">
        <v>7</v>
      </c>
      <c r="J4676" s="72">
        <v>1</v>
      </c>
      <c r="K4676" s="72">
        <v>16</v>
      </c>
      <c r="L4676" s="72">
        <v>10</v>
      </c>
    </row>
    <row r="4677" spans="4:12" x14ac:dyDescent="0.25">
      <c r="D4677" s="66" t="s">
        <v>35015</v>
      </c>
      <c r="E4677" s="66" t="s">
        <v>9228</v>
      </c>
      <c r="F4677" s="72">
        <v>1</v>
      </c>
      <c r="G4677" s="72">
        <v>3</v>
      </c>
      <c r="H4677" s="72">
        <v>2</v>
      </c>
      <c r="I4677" s="72">
        <v>7</v>
      </c>
      <c r="J4677" s="72">
        <v>1</v>
      </c>
      <c r="K4677" s="72">
        <v>16</v>
      </c>
      <c r="L4677" s="72">
        <v>11</v>
      </c>
    </row>
    <row r="4678" spans="4:12" x14ac:dyDescent="0.25">
      <c r="D4678" s="66" t="s">
        <v>35016</v>
      </c>
      <c r="E4678" s="66" t="s">
        <v>9229</v>
      </c>
      <c r="F4678" s="72">
        <v>1</v>
      </c>
      <c r="G4678" s="72">
        <v>3</v>
      </c>
      <c r="H4678" s="72">
        <v>2</v>
      </c>
      <c r="I4678" s="72">
        <v>7</v>
      </c>
      <c r="J4678" s="72">
        <v>1</v>
      </c>
      <c r="K4678" s="72">
        <v>16</v>
      </c>
      <c r="L4678" s="72">
        <v>12</v>
      </c>
    </row>
    <row r="4679" spans="4:12" x14ac:dyDescent="0.25">
      <c r="D4679" s="66" t="s">
        <v>35017</v>
      </c>
      <c r="E4679" s="66" t="s">
        <v>9230</v>
      </c>
      <c r="F4679" s="72">
        <v>1</v>
      </c>
      <c r="G4679" s="72">
        <v>3</v>
      </c>
      <c r="H4679" s="72">
        <v>2</v>
      </c>
      <c r="I4679" s="72">
        <v>7</v>
      </c>
      <c r="J4679" s="72">
        <v>1</v>
      </c>
      <c r="K4679" s="72">
        <v>16</v>
      </c>
      <c r="L4679" s="72">
        <v>13</v>
      </c>
    </row>
    <row r="4680" spans="4:12" x14ac:dyDescent="0.25">
      <c r="D4680" s="66" t="s">
        <v>35018</v>
      </c>
      <c r="E4680" s="66" t="s">
        <v>9231</v>
      </c>
      <c r="F4680" s="72">
        <v>1</v>
      </c>
      <c r="G4680" s="72">
        <v>3</v>
      </c>
      <c r="H4680" s="72">
        <v>2</v>
      </c>
      <c r="I4680" s="72">
        <v>7</v>
      </c>
      <c r="J4680" s="72">
        <v>1</v>
      </c>
      <c r="K4680" s="72">
        <v>16</v>
      </c>
      <c r="L4680" s="72">
        <v>14</v>
      </c>
    </row>
    <row r="4681" spans="4:12" x14ac:dyDescent="0.25">
      <c r="D4681" s="66" t="s">
        <v>35019</v>
      </c>
      <c r="E4681" s="66" t="s">
        <v>9232</v>
      </c>
      <c r="F4681" s="72">
        <v>1</v>
      </c>
      <c r="G4681" s="72">
        <v>3</v>
      </c>
      <c r="H4681" s="72">
        <v>2</v>
      </c>
      <c r="I4681" s="72">
        <v>7</v>
      </c>
      <c r="J4681" s="72">
        <v>1</v>
      </c>
      <c r="K4681" s="72">
        <v>16</v>
      </c>
      <c r="L4681" s="72">
        <v>15</v>
      </c>
    </row>
    <row r="4682" spans="4:12" x14ac:dyDescent="0.25">
      <c r="D4682" s="66" t="s">
        <v>35020</v>
      </c>
      <c r="E4682" s="66" t="s">
        <v>9233</v>
      </c>
      <c r="F4682" s="72">
        <v>1</v>
      </c>
      <c r="G4682" s="72">
        <v>3</v>
      </c>
      <c r="H4682" s="72">
        <v>2</v>
      </c>
      <c r="I4682" s="72">
        <v>7</v>
      </c>
      <c r="J4682" s="72">
        <v>1</v>
      </c>
      <c r="K4682" s="72">
        <v>16</v>
      </c>
      <c r="L4682" s="72">
        <v>16</v>
      </c>
    </row>
    <row r="4683" spans="4:12" x14ac:dyDescent="0.25">
      <c r="D4683" s="66" t="s">
        <v>35021</v>
      </c>
      <c r="E4683" s="66" t="s">
        <v>9234</v>
      </c>
      <c r="F4683" s="72">
        <v>1</v>
      </c>
      <c r="G4683" s="72">
        <v>3</v>
      </c>
      <c r="H4683" s="72">
        <v>2</v>
      </c>
      <c r="I4683" s="72">
        <v>7</v>
      </c>
      <c r="J4683" s="72">
        <v>1</v>
      </c>
      <c r="K4683" s="72">
        <v>16</v>
      </c>
      <c r="L4683" s="72">
        <v>17</v>
      </c>
    </row>
    <row r="4684" spans="4:12" x14ac:dyDescent="0.25">
      <c r="D4684" s="66" t="s">
        <v>35022</v>
      </c>
      <c r="E4684" s="66" t="s">
        <v>9235</v>
      </c>
      <c r="F4684" s="72">
        <v>1</v>
      </c>
      <c r="G4684" s="72">
        <v>3</v>
      </c>
      <c r="H4684" s="72">
        <v>2</v>
      </c>
      <c r="I4684" s="72">
        <v>7</v>
      </c>
      <c r="J4684" s="72">
        <v>1</v>
      </c>
      <c r="K4684" s="72">
        <v>16</v>
      </c>
      <c r="L4684" s="72">
        <v>18</v>
      </c>
    </row>
    <row r="4685" spans="4:12" x14ac:dyDescent="0.25">
      <c r="D4685" s="66" t="s">
        <v>35023</v>
      </c>
      <c r="E4685" s="66" t="s">
        <v>9236</v>
      </c>
      <c r="F4685" s="72">
        <v>1</v>
      </c>
      <c r="G4685" s="72">
        <v>3</v>
      </c>
      <c r="H4685" s="72">
        <v>2</v>
      </c>
      <c r="I4685" s="72">
        <v>7</v>
      </c>
      <c r="J4685" s="72">
        <v>1</v>
      </c>
      <c r="K4685" s="72">
        <v>16</v>
      </c>
      <c r="L4685" s="72">
        <v>19</v>
      </c>
    </row>
    <row r="4686" spans="4:12" x14ac:dyDescent="0.25">
      <c r="D4686" s="66" t="s">
        <v>35024</v>
      </c>
      <c r="E4686" s="66" t="s">
        <v>9237</v>
      </c>
      <c r="F4686" s="72">
        <v>1</v>
      </c>
      <c r="G4686" s="72">
        <v>3</v>
      </c>
      <c r="H4686" s="72">
        <v>2</v>
      </c>
      <c r="I4686" s="72">
        <v>7</v>
      </c>
      <c r="J4686" s="72">
        <v>1</v>
      </c>
      <c r="K4686" s="72">
        <v>17</v>
      </c>
      <c r="L4686" s="72">
        <v>1</v>
      </c>
    </row>
    <row r="4687" spans="4:12" x14ac:dyDescent="0.25">
      <c r="D4687" s="66" t="s">
        <v>35025</v>
      </c>
      <c r="E4687" s="66" t="s">
        <v>9238</v>
      </c>
      <c r="F4687" s="72">
        <v>1</v>
      </c>
      <c r="G4687" s="72">
        <v>3</v>
      </c>
      <c r="H4687" s="72">
        <v>2</v>
      </c>
      <c r="I4687" s="72">
        <v>7</v>
      </c>
      <c r="J4687" s="72">
        <v>1</v>
      </c>
      <c r="K4687" s="72">
        <v>17</v>
      </c>
      <c r="L4687" s="72">
        <v>2</v>
      </c>
    </row>
    <row r="4688" spans="4:12" x14ac:dyDescent="0.25">
      <c r="D4688" s="66" t="s">
        <v>35026</v>
      </c>
      <c r="E4688" s="66" t="s">
        <v>9239</v>
      </c>
      <c r="F4688" s="72">
        <v>1</v>
      </c>
      <c r="G4688" s="72">
        <v>3</v>
      </c>
      <c r="H4688" s="72">
        <v>2</v>
      </c>
      <c r="I4688" s="72">
        <v>7</v>
      </c>
      <c r="J4688" s="72">
        <v>1</v>
      </c>
      <c r="K4688" s="72">
        <v>17</v>
      </c>
      <c r="L4688" s="72">
        <v>3</v>
      </c>
    </row>
    <row r="4689" spans="4:12" x14ac:dyDescent="0.25">
      <c r="D4689" s="66" t="s">
        <v>35027</v>
      </c>
      <c r="E4689" s="66" t="s">
        <v>9240</v>
      </c>
      <c r="F4689" s="72">
        <v>1</v>
      </c>
      <c r="G4689" s="72">
        <v>3</v>
      </c>
      <c r="H4689" s="72">
        <v>2</v>
      </c>
      <c r="I4689" s="72">
        <v>7</v>
      </c>
      <c r="J4689" s="72">
        <v>1</v>
      </c>
      <c r="K4689" s="72">
        <v>17</v>
      </c>
      <c r="L4689" s="72">
        <v>4</v>
      </c>
    </row>
    <row r="4690" spans="4:12" x14ac:dyDescent="0.25">
      <c r="D4690" s="66" t="s">
        <v>35028</v>
      </c>
      <c r="E4690" s="66" t="s">
        <v>9241</v>
      </c>
      <c r="F4690" s="72">
        <v>1</v>
      </c>
      <c r="G4690" s="72">
        <v>3</v>
      </c>
      <c r="H4690" s="72">
        <v>2</v>
      </c>
      <c r="I4690" s="72">
        <v>7</v>
      </c>
      <c r="J4690" s="72">
        <v>1</v>
      </c>
      <c r="K4690" s="72">
        <v>17</v>
      </c>
      <c r="L4690" s="72">
        <v>5</v>
      </c>
    </row>
    <row r="4691" spans="4:12" x14ac:dyDescent="0.25">
      <c r="D4691" s="66" t="s">
        <v>35029</v>
      </c>
      <c r="E4691" s="66" t="s">
        <v>1148</v>
      </c>
      <c r="F4691" s="72">
        <v>1</v>
      </c>
      <c r="G4691" s="72">
        <v>3</v>
      </c>
      <c r="H4691" s="72">
        <v>2</v>
      </c>
      <c r="I4691" s="72">
        <v>7</v>
      </c>
      <c r="J4691" s="72">
        <v>1</v>
      </c>
      <c r="K4691" s="72">
        <v>18</v>
      </c>
      <c r="L4691" s="72">
        <v>1</v>
      </c>
    </row>
    <row r="4692" spans="4:12" x14ac:dyDescent="0.25">
      <c r="D4692" s="66" t="s">
        <v>35030</v>
      </c>
      <c r="E4692" s="66" t="s">
        <v>9242</v>
      </c>
      <c r="F4692" s="72">
        <v>1</v>
      </c>
      <c r="G4692" s="72">
        <v>3</v>
      </c>
      <c r="H4692" s="72">
        <v>2</v>
      </c>
      <c r="I4692" s="72">
        <v>7</v>
      </c>
      <c r="J4692" s="72">
        <v>1</v>
      </c>
      <c r="K4692" s="72">
        <v>18</v>
      </c>
      <c r="L4692" s="72">
        <v>2</v>
      </c>
    </row>
    <row r="4693" spans="4:12" x14ac:dyDescent="0.25">
      <c r="D4693" s="66" t="s">
        <v>35031</v>
      </c>
      <c r="E4693" s="66" t="s">
        <v>9243</v>
      </c>
      <c r="F4693" s="72">
        <v>1</v>
      </c>
      <c r="G4693" s="72">
        <v>3</v>
      </c>
      <c r="H4693" s="72">
        <v>2</v>
      </c>
      <c r="I4693" s="72">
        <v>7</v>
      </c>
      <c r="J4693" s="72">
        <v>1</v>
      </c>
      <c r="K4693" s="72">
        <v>18</v>
      </c>
      <c r="L4693" s="72">
        <v>3</v>
      </c>
    </row>
    <row r="4694" spans="4:12" x14ac:dyDescent="0.25">
      <c r="D4694" s="66" t="s">
        <v>35032</v>
      </c>
      <c r="E4694" s="66" t="s">
        <v>9244</v>
      </c>
      <c r="F4694" s="72">
        <v>1</v>
      </c>
      <c r="G4694" s="72">
        <v>3</v>
      </c>
      <c r="H4694" s="72">
        <v>2</v>
      </c>
      <c r="I4694" s="72">
        <v>7</v>
      </c>
      <c r="J4694" s="72">
        <v>1</v>
      </c>
      <c r="K4694" s="72">
        <v>18</v>
      </c>
      <c r="L4694" s="72">
        <v>4</v>
      </c>
    </row>
    <row r="4695" spans="4:12" x14ac:dyDescent="0.25">
      <c r="D4695" s="66" t="s">
        <v>35033</v>
      </c>
      <c r="E4695" s="66" t="s">
        <v>9245</v>
      </c>
      <c r="F4695" s="72">
        <v>1</v>
      </c>
      <c r="G4695" s="72">
        <v>3</v>
      </c>
      <c r="H4695" s="72">
        <v>2</v>
      </c>
      <c r="I4695" s="72">
        <v>7</v>
      </c>
      <c r="J4695" s="72">
        <v>1</v>
      </c>
      <c r="K4695" s="72">
        <v>18</v>
      </c>
      <c r="L4695" s="72">
        <v>5</v>
      </c>
    </row>
    <row r="4696" spans="4:12" x14ac:dyDescent="0.25">
      <c r="D4696" s="66" t="s">
        <v>35034</v>
      </c>
      <c r="E4696" s="66" t="s">
        <v>9246</v>
      </c>
      <c r="F4696" s="72">
        <v>1</v>
      </c>
      <c r="G4696" s="72">
        <v>3</v>
      </c>
      <c r="H4696" s="72">
        <v>2</v>
      </c>
      <c r="I4696" s="72">
        <v>7</v>
      </c>
      <c r="J4696" s="72">
        <v>1</v>
      </c>
      <c r="K4696" s="72">
        <v>18</v>
      </c>
      <c r="L4696" s="72">
        <v>6</v>
      </c>
    </row>
    <row r="4697" spans="4:12" x14ac:dyDescent="0.25">
      <c r="D4697" s="66" t="s">
        <v>35035</v>
      </c>
      <c r="E4697" s="66" t="s">
        <v>1146</v>
      </c>
      <c r="F4697" s="72">
        <v>1</v>
      </c>
      <c r="G4697" s="72">
        <v>3</v>
      </c>
      <c r="H4697" s="72">
        <v>2</v>
      </c>
      <c r="I4697" s="72">
        <v>7</v>
      </c>
      <c r="J4697" s="72">
        <v>1</v>
      </c>
      <c r="K4697" s="72">
        <v>18</v>
      </c>
      <c r="L4697" s="72">
        <v>7</v>
      </c>
    </row>
    <row r="4698" spans="4:12" x14ac:dyDescent="0.25">
      <c r="D4698" s="66" t="s">
        <v>35036</v>
      </c>
      <c r="E4698" s="66" t="s">
        <v>9247</v>
      </c>
      <c r="F4698" s="72">
        <v>1</v>
      </c>
      <c r="G4698" s="72">
        <v>3</v>
      </c>
      <c r="H4698" s="72">
        <v>2</v>
      </c>
      <c r="I4698" s="72">
        <v>7</v>
      </c>
      <c r="J4698" s="72">
        <v>1</v>
      </c>
      <c r="K4698" s="72">
        <v>18</v>
      </c>
      <c r="L4698" s="72">
        <v>8</v>
      </c>
    </row>
    <row r="4699" spans="4:12" x14ac:dyDescent="0.25">
      <c r="D4699" s="66" t="s">
        <v>35037</v>
      </c>
      <c r="E4699" s="66" t="s">
        <v>9248</v>
      </c>
      <c r="F4699" s="72">
        <v>1</v>
      </c>
      <c r="G4699" s="72">
        <v>3</v>
      </c>
      <c r="H4699" s="72">
        <v>2</v>
      </c>
      <c r="I4699" s="72">
        <v>7</v>
      </c>
      <c r="J4699" s="72">
        <v>1</v>
      </c>
      <c r="K4699" s="72">
        <v>18</v>
      </c>
      <c r="L4699" s="72">
        <v>9</v>
      </c>
    </row>
    <row r="4700" spans="4:12" x14ac:dyDescent="0.25">
      <c r="D4700" s="66" t="s">
        <v>35038</v>
      </c>
      <c r="E4700" s="66" t="s">
        <v>9249</v>
      </c>
      <c r="F4700" s="72">
        <v>1</v>
      </c>
      <c r="G4700" s="72">
        <v>3</v>
      </c>
      <c r="H4700" s="72">
        <v>2</v>
      </c>
      <c r="I4700" s="72">
        <v>7</v>
      </c>
      <c r="J4700" s="72">
        <v>1</v>
      </c>
      <c r="K4700" s="72">
        <v>18</v>
      </c>
      <c r="L4700" s="72">
        <v>10</v>
      </c>
    </row>
    <row r="4701" spans="4:12" x14ac:dyDescent="0.25">
      <c r="D4701" s="66" t="s">
        <v>35039</v>
      </c>
      <c r="E4701" s="66" t="s">
        <v>9250</v>
      </c>
      <c r="F4701" s="72">
        <v>1</v>
      </c>
      <c r="G4701" s="72">
        <v>3</v>
      </c>
      <c r="H4701" s="72">
        <v>2</v>
      </c>
      <c r="I4701" s="72">
        <v>7</v>
      </c>
      <c r="J4701" s="72">
        <v>1</v>
      </c>
      <c r="K4701" s="72">
        <v>18</v>
      </c>
      <c r="L4701" s="72">
        <v>11</v>
      </c>
    </row>
    <row r="4702" spans="4:12" x14ac:dyDescent="0.25">
      <c r="D4702" s="66" t="s">
        <v>35040</v>
      </c>
      <c r="E4702" s="66" t="s">
        <v>9251</v>
      </c>
      <c r="F4702" s="72">
        <v>1</v>
      </c>
      <c r="G4702" s="72">
        <v>3</v>
      </c>
      <c r="H4702" s="72">
        <v>2</v>
      </c>
      <c r="I4702" s="72">
        <v>7</v>
      </c>
      <c r="J4702" s="72">
        <v>1</v>
      </c>
      <c r="K4702" s="72">
        <v>18</v>
      </c>
      <c r="L4702" s="72">
        <v>12</v>
      </c>
    </row>
    <row r="4703" spans="4:12" x14ac:dyDescent="0.25">
      <c r="D4703" s="66" t="s">
        <v>35041</v>
      </c>
      <c r="E4703" s="66" t="s">
        <v>1007</v>
      </c>
      <c r="F4703" s="72">
        <v>1</v>
      </c>
      <c r="G4703" s="72">
        <v>3</v>
      </c>
      <c r="H4703" s="72">
        <v>2</v>
      </c>
      <c r="I4703" s="72">
        <v>7</v>
      </c>
      <c r="J4703" s="72">
        <v>1</v>
      </c>
      <c r="K4703" s="72">
        <v>18</v>
      </c>
      <c r="L4703" s="72">
        <v>13</v>
      </c>
    </row>
    <row r="4704" spans="4:12" x14ac:dyDescent="0.25">
      <c r="D4704" s="66" t="s">
        <v>35042</v>
      </c>
      <c r="E4704" s="66" t="s">
        <v>9252</v>
      </c>
      <c r="F4704" s="72">
        <v>1</v>
      </c>
      <c r="G4704" s="72">
        <v>3</v>
      </c>
      <c r="H4704" s="72">
        <v>2</v>
      </c>
      <c r="I4704" s="72">
        <v>7</v>
      </c>
      <c r="J4704" s="72">
        <v>1</v>
      </c>
      <c r="K4704" s="72">
        <v>18</v>
      </c>
      <c r="L4704" s="72">
        <v>14</v>
      </c>
    </row>
    <row r="4705" spans="4:12" x14ac:dyDescent="0.25">
      <c r="D4705" s="66" t="s">
        <v>35043</v>
      </c>
      <c r="E4705" s="66" t="s">
        <v>9253</v>
      </c>
      <c r="F4705" s="72">
        <v>1</v>
      </c>
      <c r="G4705" s="72">
        <v>3</v>
      </c>
      <c r="H4705" s="72">
        <v>2</v>
      </c>
      <c r="I4705" s="72">
        <v>7</v>
      </c>
      <c r="J4705" s="72">
        <v>1</v>
      </c>
      <c r="K4705" s="72">
        <v>18</v>
      </c>
      <c r="L4705" s="72">
        <v>15</v>
      </c>
    </row>
    <row r="4706" spans="4:12" x14ac:dyDescent="0.25">
      <c r="D4706" s="66" t="s">
        <v>35044</v>
      </c>
      <c r="E4706" s="66" t="s">
        <v>1142</v>
      </c>
      <c r="F4706" s="72">
        <v>1</v>
      </c>
      <c r="G4706" s="72">
        <v>3</v>
      </c>
      <c r="H4706" s="72">
        <v>2</v>
      </c>
      <c r="I4706" s="72">
        <v>7</v>
      </c>
      <c r="J4706" s="72">
        <v>1</v>
      </c>
      <c r="K4706" s="72">
        <v>18</v>
      </c>
      <c r="L4706" s="72">
        <v>16</v>
      </c>
    </row>
    <row r="4707" spans="4:12" x14ac:dyDescent="0.25">
      <c r="D4707" s="66" t="s">
        <v>35045</v>
      </c>
      <c r="E4707" s="66" t="s">
        <v>9254</v>
      </c>
      <c r="F4707" s="72">
        <v>1</v>
      </c>
      <c r="G4707" s="72">
        <v>3</v>
      </c>
      <c r="H4707" s="72">
        <v>2</v>
      </c>
      <c r="I4707" s="72">
        <v>7</v>
      </c>
      <c r="J4707" s="72">
        <v>1</v>
      </c>
      <c r="K4707" s="72">
        <v>18</v>
      </c>
      <c r="L4707" s="72">
        <v>17</v>
      </c>
    </row>
    <row r="4708" spans="4:12" x14ac:dyDescent="0.25">
      <c r="D4708" s="66" t="s">
        <v>35046</v>
      </c>
      <c r="E4708" s="66" t="s">
        <v>9255</v>
      </c>
      <c r="F4708" s="72">
        <v>1</v>
      </c>
      <c r="G4708" s="72">
        <v>3</v>
      </c>
      <c r="H4708" s="72">
        <v>2</v>
      </c>
      <c r="I4708" s="72">
        <v>7</v>
      </c>
      <c r="J4708" s="72">
        <v>1</v>
      </c>
      <c r="K4708" s="72">
        <v>18</v>
      </c>
      <c r="L4708" s="72">
        <v>18</v>
      </c>
    </row>
    <row r="4709" spans="4:12" x14ac:dyDescent="0.25">
      <c r="D4709" s="66" t="s">
        <v>35047</v>
      </c>
      <c r="E4709" s="66" t="s">
        <v>9256</v>
      </c>
      <c r="F4709" s="72">
        <v>1</v>
      </c>
      <c r="G4709" s="72">
        <v>3</v>
      </c>
      <c r="H4709" s="72">
        <v>2</v>
      </c>
      <c r="I4709" s="72">
        <v>7</v>
      </c>
      <c r="J4709" s="72">
        <v>1</v>
      </c>
      <c r="K4709" s="72">
        <v>18</v>
      </c>
      <c r="L4709" s="72">
        <v>19</v>
      </c>
    </row>
    <row r="4710" spans="4:12" x14ac:dyDescent="0.25">
      <c r="D4710" s="66" t="s">
        <v>35048</v>
      </c>
      <c r="E4710" s="66" t="s">
        <v>9257</v>
      </c>
      <c r="F4710" s="72">
        <v>1</v>
      </c>
      <c r="G4710" s="72">
        <v>3</v>
      </c>
      <c r="H4710" s="72">
        <v>2</v>
      </c>
      <c r="I4710" s="72">
        <v>7</v>
      </c>
      <c r="J4710" s="72">
        <v>1</v>
      </c>
      <c r="K4710" s="72">
        <v>18</v>
      </c>
      <c r="L4710" s="72">
        <v>20</v>
      </c>
    </row>
    <row r="4711" spans="4:12" x14ac:dyDescent="0.25">
      <c r="D4711" s="66" t="s">
        <v>35049</v>
      </c>
      <c r="E4711" s="66" t="s">
        <v>1147</v>
      </c>
      <c r="F4711" s="72">
        <v>1</v>
      </c>
      <c r="G4711" s="72">
        <v>3</v>
      </c>
      <c r="H4711" s="72">
        <v>2</v>
      </c>
      <c r="I4711" s="72">
        <v>7</v>
      </c>
      <c r="J4711" s="72">
        <v>1</v>
      </c>
      <c r="K4711" s="72">
        <v>18</v>
      </c>
      <c r="L4711" s="72">
        <v>21</v>
      </c>
    </row>
    <row r="4712" spans="4:12" x14ac:dyDescent="0.25">
      <c r="D4712" s="66" t="s">
        <v>35050</v>
      </c>
      <c r="E4712" s="66" t="s">
        <v>9258</v>
      </c>
      <c r="F4712" s="72">
        <v>1</v>
      </c>
      <c r="G4712" s="72">
        <v>3</v>
      </c>
      <c r="H4712" s="72">
        <v>2</v>
      </c>
      <c r="I4712" s="72">
        <v>7</v>
      </c>
      <c r="J4712" s="72">
        <v>1</v>
      </c>
      <c r="K4712" s="72">
        <v>18</v>
      </c>
      <c r="L4712" s="72">
        <v>22</v>
      </c>
    </row>
    <row r="4713" spans="4:12" x14ac:dyDescent="0.25">
      <c r="D4713" s="66" t="s">
        <v>35051</v>
      </c>
      <c r="E4713" s="66" t="s">
        <v>9259</v>
      </c>
      <c r="F4713" s="72">
        <v>1</v>
      </c>
      <c r="G4713" s="72">
        <v>3</v>
      </c>
      <c r="H4713" s="72">
        <v>2</v>
      </c>
      <c r="I4713" s="72">
        <v>7</v>
      </c>
      <c r="J4713" s="72">
        <v>1</v>
      </c>
      <c r="K4713" s="72">
        <v>18</v>
      </c>
      <c r="L4713" s="72">
        <v>23</v>
      </c>
    </row>
    <row r="4714" spans="4:12" x14ac:dyDescent="0.25">
      <c r="D4714" s="66" t="s">
        <v>35052</v>
      </c>
      <c r="E4714" s="66" t="s">
        <v>9260</v>
      </c>
      <c r="F4714" s="72">
        <v>1</v>
      </c>
      <c r="G4714" s="72">
        <v>3</v>
      </c>
      <c r="H4714" s="72">
        <v>2</v>
      </c>
      <c r="I4714" s="72">
        <v>7</v>
      </c>
      <c r="J4714" s="72">
        <v>1</v>
      </c>
      <c r="K4714" s="72">
        <v>18</v>
      </c>
      <c r="L4714" s="72">
        <v>24</v>
      </c>
    </row>
    <row r="4715" spans="4:12" x14ac:dyDescent="0.25">
      <c r="D4715" s="66" t="s">
        <v>35053</v>
      </c>
      <c r="E4715" s="66" t="s">
        <v>9261</v>
      </c>
      <c r="F4715" s="72">
        <v>1</v>
      </c>
      <c r="G4715" s="72">
        <v>3</v>
      </c>
      <c r="H4715" s="72">
        <v>2</v>
      </c>
      <c r="I4715" s="72">
        <v>7</v>
      </c>
      <c r="J4715" s="72">
        <v>1</v>
      </c>
      <c r="K4715" s="72">
        <v>18</v>
      </c>
      <c r="L4715" s="72">
        <v>25</v>
      </c>
    </row>
    <row r="4716" spans="4:12" x14ac:dyDescent="0.25">
      <c r="D4716" s="66" t="s">
        <v>35054</v>
      </c>
      <c r="E4716" s="66" t="s">
        <v>9262</v>
      </c>
      <c r="F4716" s="72">
        <v>1</v>
      </c>
      <c r="G4716" s="72">
        <v>3</v>
      </c>
      <c r="H4716" s="72">
        <v>2</v>
      </c>
      <c r="I4716" s="72">
        <v>7</v>
      </c>
      <c r="J4716" s="72">
        <v>1</v>
      </c>
      <c r="K4716" s="72">
        <v>18</v>
      </c>
      <c r="L4716" s="72">
        <v>26</v>
      </c>
    </row>
    <row r="4717" spans="4:12" x14ac:dyDescent="0.25">
      <c r="D4717" s="66" t="s">
        <v>35055</v>
      </c>
      <c r="E4717" s="66" t="s">
        <v>9263</v>
      </c>
      <c r="F4717" s="72">
        <v>1</v>
      </c>
      <c r="G4717" s="72">
        <v>3</v>
      </c>
      <c r="H4717" s="72">
        <v>2</v>
      </c>
      <c r="I4717" s="72">
        <v>7</v>
      </c>
      <c r="J4717" s="72">
        <v>1</v>
      </c>
      <c r="K4717" s="72">
        <v>18</v>
      </c>
      <c r="L4717" s="72">
        <v>27</v>
      </c>
    </row>
    <row r="4718" spans="4:12" x14ac:dyDescent="0.25">
      <c r="D4718" s="66" t="s">
        <v>35056</v>
      </c>
      <c r="E4718" s="66" t="s">
        <v>9264</v>
      </c>
      <c r="F4718" s="72">
        <v>1</v>
      </c>
      <c r="G4718" s="72">
        <v>3</v>
      </c>
      <c r="H4718" s="72">
        <v>2</v>
      </c>
      <c r="I4718" s="72">
        <v>7</v>
      </c>
      <c r="J4718" s="72">
        <v>1</v>
      </c>
      <c r="K4718" s="72">
        <v>18</v>
      </c>
      <c r="L4718" s="72">
        <v>28</v>
      </c>
    </row>
    <row r="4719" spans="4:12" x14ac:dyDescent="0.25">
      <c r="D4719" s="66" t="s">
        <v>35057</v>
      </c>
      <c r="E4719" s="66" t="s">
        <v>9265</v>
      </c>
      <c r="F4719" s="72">
        <v>1</v>
      </c>
      <c r="G4719" s="72">
        <v>3</v>
      </c>
      <c r="H4719" s="72">
        <v>2</v>
      </c>
      <c r="I4719" s="72">
        <v>7</v>
      </c>
      <c r="J4719" s="72">
        <v>1</v>
      </c>
      <c r="K4719" s="72">
        <v>18</v>
      </c>
      <c r="L4719" s="72">
        <v>29</v>
      </c>
    </row>
    <row r="4720" spans="4:12" x14ac:dyDescent="0.25">
      <c r="D4720" s="66" t="s">
        <v>35058</v>
      </c>
      <c r="E4720" s="66" t="s">
        <v>9266</v>
      </c>
      <c r="F4720" s="72">
        <v>1</v>
      </c>
      <c r="G4720" s="72">
        <v>3</v>
      </c>
      <c r="H4720" s="72">
        <v>2</v>
      </c>
      <c r="I4720" s="72">
        <v>7</v>
      </c>
      <c r="J4720" s="72">
        <v>1</v>
      </c>
      <c r="K4720" s="72">
        <v>18</v>
      </c>
      <c r="L4720" s="72">
        <v>30</v>
      </c>
    </row>
    <row r="4721" spans="4:12" x14ac:dyDescent="0.25">
      <c r="D4721" s="66" t="s">
        <v>35059</v>
      </c>
      <c r="E4721" s="66" t="s">
        <v>9267</v>
      </c>
      <c r="F4721" s="72">
        <v>1</v>
      </c>
      <c r="G4721" s="72">
        <v>3</v>
      </c>
      <c r="H4721" s="72">
        <v>2</v>
      </c>
      <c r="I4721" s="72">
        <v>7</v>
      </c>
      <c r="J4721" s="72">
        <v>1</v>
      </c>
      <c r="K4721" s="72">
        <v>18</v>
      </c>
      <c r="L4721" s="72">
        <v>31</v>
      </c>
    </row>
    <row r="4722" spans="4:12" x14ac:dyDescent="0.25">
      <c r="D4722" s="66" t="s">
        <v>35060</v>
      </c>
      <c r="E4722" s="66" t="s">
        <v>9268</v>
      </c>
      <c r="F4722" s="72">
        <v>1</v>
      </c>
      <c r="G4722" s="72">
        <v>3</v>
      </c>
      <c r="H4722" s="72">
        <v>2</v>
      </c>
      <c r="I4722" s="72">
        <v>7</v>
      </c>
      <c r="J4722" s="72">
        <v>1</v>
      </c>
      <c r="K4722" s="72">
        <v>18</v>
      </c>
      <c r="L4722" s="72">
        <v>32</v>
      </c>
    </row>
    <row r="4723" spans="4:12" x14ac:dyDescent="0.25">
      <c r="D4723" s="66" t="s">
        <v>35061</v>
      </c>
      <c r="E4723" s="66" t="s">
        <v>9269</v>
      </c>
      <c r="F4723" s="72">
        <v>1</v>
      </c>
      <c r="G4723" s="72">
        <v>3</v>
      </c>
      <c r="H4723" s="72">
        <v>2</v>
      </c>
      <c r="I4723" s="72">
        <v>7</v>
      </c>
      <c r="J4723" s="72">
        <v>1</v>
      </c>
      <c r="K4723" s="72">
        <v>18</v>
      </c>
      <c r="L4723" s="72">
        <v>33</v>
      </c>
    </row>
    <row r="4724" spans="4:12" x14ac:dyDescent="0.25">
      <c r="D4724" s="66" t="s">
        <v>35062</v>
      </c>
      <c r="E4724" s="66" t="s">
        <v>9270</v>
      </c>
      <c r="F4724" s="72">
        <v>1</v>
      </c>
      <c r="G4724" s="72">
        <v>3</v>
      </c>
      <c r="H4724" s="72">
        <v>2</v>
      </c>
      <c r="I4724" s="72">
        <v>7</v>
      </c>
      <c r="J4724" s="72">
        <v>1</v>
      </c>
      <c r="K4724" s="72">
        <v>18</v>
      </c>
      <c r="L4724" s="72">
        <v>34</v>
      </c>
    </row>
    <row r="4725" spans="4:12" x14ac:dyDescent="0.25">
      <c r="D4725" s="66" t="s">
        <v>35063</v>
      </c>
      <c r="E4725" s="66" t="s">
        <v>1149</v>
      </c>
      <c r="F4725" s="72">
        <v>1</v>
      </c>
      <c r="G4725" s="72">
        <v>3</v>
      </c>
      <c r="H4725" s="72">
        <v>2</v>
      </c>
      <c r="I4725" s="72">
        <v>7</v>
      </c>
      <c r="J4725" s="72">
        <v>1</v>
      </c>
      <c r="K4725" s="72">
        <v>18</v>
      </c>
      <c r="L4725" s="72">
        <v>35</v>
      </c>
    </row>
    <row r="4726" spans="4:12" x14ac:dyDescent="0.25">
      <c r="D4726" s="66" t="s">
        <v>35064</v>
      </c>
      <c r="E4726" s="66" t="s">
        <v>9214</v>
      </c>
      <c r="F4726" s="72">
        <v>1</v>
      </c>
      <c r="G4726" s="72">
        <v>3</v>
      </c>
      <c r="H4726" s="72">
        <v>2</v>
      </c>
      <c r="I4726" s="72">
        <v>7</v>
      </c>
      <c r="J4726" s="72">
        <v>1</v>
      </c>
      <c r="K4726" s="72">
        <v>18</v>
      </c>
      <c r="L4726" s="72">
        <v>36</v>
      </c>
    </row>
    <row r="4727" spans="4:12" x14ac:dyDescent="0.25">
      <c r="D4727" s="66" t="s">
        <v>35065</v>
      </c>
      <c r="E4727" s="66" t="s">
        <v>1143</v>
      </c>
      <c r="F4727" s="72">
        <v>1</v>
      </c>
      <c r="G4727" s="72">
        <v>3</v>
      </c>
      <c r="H4727" s="72">
        <v>2</v>
      </c>
      <c r="I4727" s="72">
        <v>7</v>
      </c>
      <c r="J4727" s="72">
        <v>1</v>
      </c>
      <c r="K4727" s="72">
        <v>18</v>
      </c>
      <c r="L4727" s="72">
        <v>37</v>
      </c>
    </row>
    <row r="4728" spans="4:12" x14ac:dyDescent="0.25">
      <c r="D4728" s="66" t="s">
        <v>35066</v>
      </c>
      <c r="E4728" s="66" t="s">
        <v>9271</v>
      </c>
      <c r="F4728" s="72">
        <v>1</v>
      </c>
      <c r="G4728" s="72">
        <v>3</v>
      </c>
      <c r="H4728" s="72">
        <v>2</v>
      </c>
      <c r="I4728" s="72">
        <v>7</v>
      </c>
      <c r="J4728" s="72">
        <v>1</v>
      </c>
      <c r="K4728" s="72">
        <v>18</v>
      </c>
      <c r="L4728" s="72">
        <v>38</v>
      </c>
    </row>
    <row r="4729" spans="4:12" x14ac:dyDescent="0.25">
      <c r="D4729" s="66" t="s">
        <v>35067</v>
      </c>
      <c r="E4729" s="66" t="s">
        <v>9272</v>
      </c>
      <c r="F4729" s="72">
        <v>1</v>
      </c>
      <c r="G4729" s="72">
        <v>3</v>
      </c>
      <c r="H4729" s="72">
        <v>2</v>
      </c>
      <c r="I4729" s="72">
        <v>7</v>
      </c>
      <c r="J4729" s="72">
        <v>1</v>
      </c>
      <c r="K4729" s="72">
        <v>19</v>
      </c>
      <c r="L4729" s="72">
        <v>1</v>
      </c>
    </row>
    <row r="4730" spans="4:12" x14ac:dyDescent="0.25">
      <c r="D4730" s="66" t="s">
        <v>35068</v>
      </c>
      <c r="E4730" s="66" t="s">
        <v>9273</v>
      </c>
      <c r="F4730" s="72">
        <v>1</v>
      </c>
      <c r="G4730" s="72">
        <v>3</v>
      </c>
      <c r="H4730" s="72">
        <v>2</v>
      </c>
      <c r="I4730" s="72">
        <v>7</v>
      </c>
      <c r="J4730" s="72">
        <v>1</v>
      </c>
      <c r="K4730" s="72">
        <v>19</v>
      </c>
      <c r="L4730" s="72">
        <v>2</v>
      </c>
    </row>
    <row r="4731" spans="4:12" x14ac:dyDescent="0.25">
      <c r="D4731" s="66" t="s">
        <v>35069</v>
      </c>
      <c r="E4731" s="66" t="s">
        <v>9274</v>
      </c>
      <c r="F4731" s="72">
        <v>1</v>
      </c>
      <c r="G4731" s="72">
        <v>3</v>
      </c>
      <c r="H4731" s="72">
        <v>2</v>
      </c>
      <c r="I4731" s="72">
        <v>7</v>
      </c>
      <c r="J4731" s="72">
        <v>1</v>
      </c>
      <c r="K4731" s="72">
        <v>19</v>
      </c>
      <c r="L4731" s="72">
        <v>3</v>
      </c>
    </row>
    <row r="4732" spans="4:12" x14ac:dyDescent="0.25">
      <c r="D4732" s="66" t="s">
        <v>35070</v>
      </c>
      <c r="E4732" s="66" t="s">
        <v>9275</v>
      </c>
      <c r="F4732" s="72">
        <v>1</v>
      </c>
      <c r="G4732" s="72">
        <v>3</v>
      </c>
      <c r="H4732" s="72">
        <v>2</v>
      </c>
      <c r="I4732" s="72">
        <v>7</v>
      </c>
      <c r="J4732" s="72">
        <v>1</v>
      </c>
      <c r="K4732" s="72">
        <v>19</v>
      </c>
      <c r="L4732" s="72">
        <v>4</v>
      </c>
    </row>
    <row r="4733" spans="4:12" x14ac:dyDescent="0.25">
      <c r="D4733" s="66" t="s">
        <v>35071</v>
      </c>
      <c r="E4733" s="66" t="s">
        <v>9276</v>
      </c>
      <c r="F4733" s="72">
        <v>1</v>
      </c>
      <c r="G4733" s="72">
        <v>3</v>
      </c>
      <c r="H4733" s="72">
        <v>2</v>
      </c>
      <c r="I4733" s="72">
        <v>7</v>
      </c>
      <c r="J4733" s="72">
        <v>1</v>
      </c>
      <c r="K4733" s="72">
        <v>19</v>
      </c>
      <c r="L4733" s="72">
        <v>5</v>
      </c>
    </row>
    <row r="4734" spans="4:12" x14ac:dyDescent="0.25">
      <c r="D4734" s="66" t="s">
        <v>35072</v>
      </c>
      <c r="E4734" s="66" t="s">
        <v>9277</v>
      </c>
      <c r="F4734" s="72">
        <v>1</v>
      </c>
      <c r="G4734" s="72">
        <v>3</v>
      </c>
      <c r="H4734" s="72">
        <v>2</v>
      </c>
      <c r="I4734" s="72">
        <v>7</v>
      </c>
      <c r="J4734" s="72">
        <v>1</v>
      </c>
      <c r="K4734" s="72">
        <v>19</v>
      </c>
      <c r="L4734" s="72">
        <v>6</v>
      </c>
    </row>
    <row r="4735" spans="4:12" x14ac:dyDescent="0.25">
      <c r="D4735" s="66" t="s">
        <v>35073</v>
      </c>
      <c r="E4735" s="66" t="s">
        <v>9278</v>
      </c>
      <c r="F4735" s="72">
        <v>1</v>
      </c>
      <c r="G4735" s="72">
        <v>3</v>
      </c>
      <c r="H4735" s="72">
        <v>2</v>
      </c>
      <c r="I4735" s="72">
        <v>7</v>
      </c>
      <c r="J4735" s="72">
        <v>1</v>
      </c>
      <c r="K4735" s="72">
        <v>19</v>
      </c>
      <c r="L4735" s="72">
        <v>7</v>
      </c>
    </row>
    <row r="4736" spans="4:12" x14ac:dyDescent="0.25">
      <c r="D4736" s="66" t="s">
        <v>35074</v>
      </c>
      <c r="E4736" s="66" t="s">
        <v>9279</v>
      </c>
      <c r="F4736" s="72">
        <v>1</v>
      </c>
      <c r="G4736" s="72">
        <v>3</v>
      </c>
      <c r="H4736" s="72">
        <v>2</v>
      </c>
      <c r="I4736" s="72">
        <v>7</v>
      </c>
      <c r="J4736" s="72">
        <v>1</v>
      </c>
      <c r="K4736" s="72">
        <v>19</v>
      </c>
      <c r="L4736" s="72">
        <v>8</v>
      </c>
    </row>
    <row r="4737" spans="4:12" x14ac:dyDescent="0.25">
      <c r="D4737" s="66" t="s">
        <v>35075</v>
      </c>
      <c r="E4737" s="66" t="s">
        <v>9280</v>
      </c>
      <c r="F4737" s="72">
        <v>1</v>
      </c>
      <c r="G4737" s="72">
        <v>3</v>
      </c>
      <c r="H4737" s="72">
        <v>2</v>
      </c>
      <c r="I4737" s="72">
        <v>7</v>
      </c>
      <c r="J4737" s="72">
        <v>1</v>
      </c>
      <c r="K4737" s="72">
        <v>19</v>
      </c>
      <c r="L4737" s="72">
        <v>9</v>
      </c>
    </row>
    <row r="4738" spans="4:12" x14ac:dyDescent="0.25">
      <c r="D4738" s="66" t="s">
        <v>35076</v>
      </c>
      <c r="E4738" s="66" t="s">
        <v>9281</v>
      </c>
      <c r="F4738" s="72">
        <v>1</v>
      </c>
      <c r="G4738" s="72">
        <v>3</v>
      </c>
      <c r="H4738" s="72">
        <v>2</v>
      </c>
      <c r="I4738" s="72">
        <v>7</v>
      </c>
      <c r="J4738" s="72">
        <v>1</v>
      </c>
      <c r="K4738" s="72">
        <v>19</v>
      </c>
      <c r="L4738" s="72">
        <v>10</v>
      </c>
    </row>
    <row r="4739" spans="4:12" x14ac:dyDescent="0.25">
      <c r="D4739" s="66" t="s">
        <v>35077</v>
      </c>
      <c r="E4739" s="66" t="s">
        <v>1132</v>
      </c>
      <c r="F4739" s="72">
        <v>1</v>
      </c>
      <c r="G4739" s="72">
        <v>3</v>
      </c>
      <c r="H4739" s="72">
        <v>2</v>
      </c>
      <c r="I4739" s="72">
        <v>7</v>
      </c>
      <c r="J4739" s="72">
        <v>1</v>
      </c>
      <c r="K4739" s="72">
        <v>19</v>
      </c>
      <c r="L4739" s="72">
        <v>11</v>
      </c>
    </row>
    <row r="4740" spans="4:12" x14ac:dyDescent="0.25">
      <c r="D4740" s="66" t="s">
        <v>35078</v>
      </c>
      <c r="E4740" s="66" t="s">
        <v>9282</v>
      </c>
      <c r="F4740" s="72">
        <v>1</v>
      </c>
      <c r="G4740" s="72">
        <v>3</v>
      </c>
      <c r="H4740" s="72">
        <v>2</v>
      </c>
      <c r="I4740" s="72">
        <v>7</v>
      </c>
      <c r="J4740" s="72">
        <v>1</v>
      </c>
      <c r="K4740" s="72">
        <v>19</v>
      </c>
      <c r="L4740" s="72">
        <v>12</v>
      </c>
    </row>
    <row r="4741" spans="4:12" x14ac:dyDescent="0.25">
      <c r="D4741" s="66" t="s">
        <v>35079</v>
      </c>
      <c r="E4741" s="66" t="s">
        <v>9283</v>
      </c>
      <c r="F4741" s="72">
        <v>1</v>
      </c>
      <c r="G4741" s="72">
        <v>3</v>
      </c>
      <c r="H4741" s="72">
        <v>2</v>
      </c>
      <c r="I4741" s="72">
        <v>7</v>
      </c>
      <c r="J4741" s="72">
        <v>1</v>
      </c>
      <c r="K4741" s="72">
        <v>19</v>
      </c>
      <c r="L4741" s="72">
        <v>13</v>
      </c>
    </row>
    <row r="4742" spans="4:12" x14ac:dyDescent="0.25">
      <c r="D4742" s="66" t="s">
        <v>35080</v>
      </c>
      <c r="E4742" s="66" t="s">
        <v>9284</v>
      </c>
      <c r="F4742" s="72">
        <v>1</v>
      </c>
      <c r="G4742" s="72">
        <v>3</v>
      </c>
      <c r="H4742" s="72">
        <v>2</v>
      </c>
      <c r="I4742" s="72">
        <v>7</v>
      </c>
      <c r="J4742" s="72">
        <v>1</v>
      </c>
      <c r="K4742" s="72">
        <v>19</v>
      </c>
      <c r="L4742" s="72">
        <v>14</v>
      </c>
    </row>
    <row r="4743" spans="4:12" x14ac:dyDescent="0.25">
      <c r="D4743" s="66" t="s">
        <v>35081</v>
      </c>
      <c r="E4743" s="66" t="s">
        <v>9285</v>
      </c>
      <c r="F4743" s="72">
        <v>1</v>
      </c>
      <c r="G4743" s="72">
        <v>3</v>
      </c>
      <c r="H4743" s="72">
        <v>2</v>
      </c>
      <c r="I4743" s="72">
        <v>7</v>
      </c>
      <c r="J4743" s="72">
        <v>1</v>
      </c>
      <c r="K4743" s="72">
        <v>19</v>
      </c>
      <c r="L4743" s="72">
        <v>15</v>
      </c>
    </row>
    <row r="4744" spans="4:12" x14ac:dyDescent="0.25">
      <c r="D4744" s="66" t="s">
        <v>35082</v>
      </c>
      <c r="E4744" s="66" t="s">
        <v>9286</v>
      </c>
      <c r="F4744" s="72">
        <v>1</v>
      </c>
      <c r="G4744" s="72">
        <v>3</v>
      </c>
      <c r="H4744" s="72">
        <v>2</v>
      </c>
      <c r="I4744" s="72">
        <v>7</v>
      </c>
      <c r="J4744" s="72">
        <v>1</v>
      </c>
      <c r="K4744" s="72">
        <v>19</v>
      </c>
      <c r="L4744" s="72">
        <v>16</v>
      </c>
    </row>
    <row r="4745" spans="4:12" x14ac:dyDescent="0.25">
      <c r="D4745" s="66" t="s">
        <v>35083</v>
      </c>
      <c r="E4745" s="66" t="s">
        <v>9287</v>
      </c>
      <c r="F4745" s="72">
        <v>1</v>
      </c>
      <c r="G4745" s="72">
        <v>3</v>
      </c>
      <c r="H4745" s="72">
        <v>2</v>
      </c>
      <c r="I4745" s="72">
        <v>7</v>
      </c>
      <c r="J4745" s="72">
        <v>1</v>
      </c>
      <c r="K4745" s="72">
        <v>19</v>
      </c>
      <c r="L4745" s="72">
        <v>17</v>
      </c>
    </row>
    <row r="4746" spans="4:12" x14ac:dyDescent="0.25">
      <c r="D4746" s="66" t="s">
        <v>35084</v>
      </c>
      <c r="E4746" s="66" t="s">
        <v>9288</v>
      </c>
      <c r="F4746" s="72">
        <v>1</v>
      </c>
      <c r="G4746" s="72">
        <v>3</v>
      </c>
      <c r="H4746" s="72">
        <v>2</v>
      </c>
      <c r="I4746" s="72">
        <v>7</v>
      </c>
      <c r="J4746" s="72">
        <v>1</v>
      </c>
      <c r="K4746" s="72">
        <v>19</v>
      </c>
      <c r="L4746" s="72">
        <v>18</v>
      </c>
    </row>
    <row r="4747" spans="4:12" x14ac:dyDescent="0.25">
      <c r="D4747" s="66" t="s">
        <v>35085</v>
      </c>
      <c r="E4747" s="66" t="s">
        <v>9289</v>
      </c>
      <c r="F4747" s="72">
        <v>1</v>
      </c>
      <c r="G4747" s="72">
        <v>3</v>
      </c>
      <c r="H4747" s="72">
        <v>2</v>
      </c>
      <c r="I4747" s="72">
        <v>7</v>
      </c>
      <c r="J4747" s="72">
        <v>1</v>
      </c>
      <c r="K4747" s="72">
        <v>19</v>
      </c>
      <c r="L4747" s="72">
        <v>19</v>
      </c>
    </row>
    <row r="4748" spans="4:12" x14ac:dyDescent="0.25">
      <c r="D4748" s="66" t="s">
        <v>35086</v>
      </c>
      <c r="E4748" s="66" t="s">
        <v>9290</v>
      </c>
      <c r="F4748" s="72">
        <v>1</v>
      </c>
      <c r="G4748" s="72">
        <v>3</v>
      </c>
      <c r="H4748" s="72">
        <v>2</v>
      </c>
      <c r="I4748" s="72">
        <v>7</v>
      </c>
      <c r="J4748" s="72">
        <v>1</v>
      </c>
      <c r="K4748" s="72">
        <v>19</v>
      </c>
      <c r="L4748" s="72">
        <v>20</v>
      </c>
    </row>
    <row r="4749" spans="4:12" x14ac:dyDescent="0.25">
      <c r="D4749" s="66" t="s">
        <v>35087</v>
      </c>
      <c r="E4749" s="66" t="s">
        <v>9291</v>
      </c>
      <c r="F4749" s="72">
        <v>1</v>
      </c>
      <c r="G4749" s="72">
        <v>3</v>
      </c>
      <c r="H4749" s="72">
        <v>2</v>
      </c>
      <c r="I4749" s="72">
        <v>7</v>
      </c>
      <c r="J4749" s="72">
        <v>1</v>
      </c>
      <c r="K4749" s="72">
        <v>19</v>
      </c>
      <c r="L4749" s="72">
        <v>21</v>
      </c>
    </row>
    <row r="4750" spans="4:12" x14ac:dyDescent="0.25">
      <c r="D4750" s="66" t="s">
        <v>35088</v>
      </c>
      <c r="E4750" s="66" t="s">
        <v>9292</v>
      </c>
      <c r="F4750" s="72">
        <v>1</v>
      </c>
      <c r="G4750" s="72">
        <v>3</v>
      </c>
      <c r="H4750" s="72">
        <v>2</v>
      </c>
      <c r="I4750" s="72">
        <v>7</v>
      </c>
      <c r="J4750" s="72">
        <v>1</v>
      </c>
      <c r="K4750" s="72">
        <v>19</v>
      </c>
      <c r="L4750" s="72">
        <v>22</v>
      </c>
    </row>
    <row r="4751" spans="4:12" x14ac:dyDescent="0.25">
      <c r="D4751" s="66" t="s">
        <v>35089</v>
      </c>
      <c r="E4751" s="66" t="s">
        <v>9293</v>
      </c>
      <c r="F4751" s="72">
        <v>1</v>
      </c>
      <c r="G4751" s="72">
        <v>3</v>
      </c>
      <c r="H4751" s="72">
        <v>2</v>
      </c>
      <c r="I4751" s="72">
        <v>7</v>
      </c>
      <c r="J4751" s="72">
        <v>1</v>
      </c>
      <c r="K4751" s="72">
        <v>19</v>
      </c>
      <c r="L4751" s="72">
        <v>23</v>
      </c>
    </row>
    <row r="4752" spans="4:12" x14ac:dyDescent="0.25">
      <c r="D4752" s="66" t="s">
        <v>35090</v>
      </c>
      <c r="E4752" s="66" t="s">
        <v>9294</v>
      </c>
      <c r="F4752" s="72">
        <v>1</v>
      </c>
      <c r="G4752" s="72">
        <v>3</v>
      </c>
      <c r="H4752" s="72">
        <v>2</v>
      </c>
      <c r="I4752" s="72">
        <v>7</v>
      </c>
      <c r="J4752" s="72">
        <v>1</v>
      </c>
      <c r="K4752" s="72">
        <v>19</v>
      </c>
      <c r="L4752" s="72">
        <v>24</v>
      </c>
    </row>
    <row r="4753" spans="4:12" x14ac:dyDescent="0.25">
      <c r="D4753" s="66" t="s">
        <v>35091</v>
      </c>
      <c r="E4753" s="66" t="s">
        <v>1134</v>
      </c>
      <c r="F4753" s="72">
        <v>1</v>
      </c>
      <c r="G4753" s="72">
        <v>3</v>
      </c>
      <c r="H4753" s="72">
        <v>2</v>
      </c>
      <c r="I4753" s="72">
        <v>7</v>
      </c>
      <c r="J4753" s="72">
        <v>1</v>
      </c>
      <c r="K4753" s="72">
        <v>19</v>
      </c>
      <c r="L4753" s="72">
        <v>25</v>
      </c>
    </row>
    <row r="4754" spans="4:12" x14ac:dyDescent="0.25">
      <c r="D4754" s="66" t="s">
        <v>35092</v>
      </c>
      <c r="E4754" s="66" t="s">
        <v>9295</v>
      </c>
      <c r="F4754" s="72">
        <v>1</v>
      </c>
      <c r="G4754" s="72">
        <v>3</v>
      </c>
      <c r="H4754" s="72">
        <v>2</v>
      </c>
      <c r="I4754" s="72">
        <v>7</v>
      </c>
      <c r="J4754" s="72">
        <v>1</v>
      </c>
      <c r="K4754" s="72">
        <v>19</v>
      </c>
      <c r="L4754" s="72">
        <v>26</v>
      </c>
    </row>
    <row r="4755" spans="4:12" x14ac:dyDescent="0.25">
      <c r="D4755" s="66" t="s">
        <v>35093</v>
      </c>
      <c r="E4755" s="66" t="s">
        <v>9296</v>
      </c>
      <c r="F4755" s="72">
        <v>1</v>
      </c>
      <c r="G4755" s="72">
        <v>3</v>
      </c>
      <c r="H4755" s="72">
        <v>2</v>
      </c>
      <c r="I4755" s="72">
        <v>7</v>
      </c>
      <c r="J4755" s="72">
        <v>1</v>
      </c>
      <c r="K4755" s="72">
        <v>19</v>
      </c>
      <c r="L4755" s="72">
        <v>27</v>
      </c>
    </row>
    <row r="4756" spans="4:12" x14ac:dyDescent="0.25">
      <c r="D4756" s="66" t="s">
        <v>35094</v>
      </c>
      <c r="E4756" s="66" t="s">
        <v>9297</v>
      </c>
      <c r="F4756" s="72">
        <v>1</v>
      </c>
      <c r="G4756" s="72">
        <v>3</v>
      </c>
      <c r="H4756" s="72">
        <v>2</v>
      </c>
      <c r="I4756" s="72">
        <v>7</v>
      </c>
      <c r="J4756" s="72">
        <v>1</v>
      </c>
      <c r="K4756" s="72">
        <v>19</v>
      </c>
      <c r="L4756" s="72">
        <v>28</v>
      </c>
    </row>
    <row r="4757" spans="4:12" x14ac:dyDescent="0.25">
      <c r="D4757" s="66" t="s">
        <v>35095</v>
      </c>
      <c r="E4757" s="66" t="s">
        <v>9298</v>
      </c>
      <c r="F4757" s="72">
        <v>1</v>
      </c>
      <c r="G4757" s="72">
        <v>3</v>
      </c>
      <c r="H4757" s="72">
        <v>2</v>
      </c>
      <c r="I4757" s="72">
        <v>7</v>
      </c>
      <c r="J4757" s="72">
        <v>1</v>
      </c>
      <c r="K4757" s="72">
        <v>19</v>
      </c>
      <c r="L4757" s="72">
        <v>29</v>
      </c>
    </row>
    <row r="4758" spans="4:12" x14ac:dyDescent="0.25">
      <c r="D4758" s="66" t="s">
        <v>35096</v>
      </c>
      <c r="E4758" s="66" t="s">
        <v>9299</v>
      </c>
      <c r="F4758" s="72">
        <v>1</v>
      </c>
      <c r="G4758" s="72">
        <v>3</v>
      </c>
      <c r="H4758" s="72">
        <v>2</v>
      </c>
      <c r="I4758" s="72">
        <v>7</v>
      </c>
      <c r="J4758" s="72">
        <v>1</v>
      </c>
      <c r="K4758" s="72">
        <v>19</v>
      </c>
      <c r="L4758" s="72">
        <v>30</v>
      </c>
    </row>
    <row r="4759" spans="4:12" x14ac:dyDescent="0.25">
      <c r="D4759" s="66" t="s">
        <v>35097</v>
      </c>
      <c r="E4759" s="66" t="s">
        <v>9300</v>
      </c>
      <c r="F4759" s="72">
        <v>1</v>
      </c>
      <c r="G4759" s="72">
        <v>3</v>
      </c>
      <c r="H4759" s="72">
        <v>2</v>
      </c>
      <c r="I4759" s="72">
        <v>7</v>
      </c>
      <c r="J4759" s="72">
        <v>1</v>
      </c>
      <c r="K4759" s="72">
        <v>19</v>
      </c>
      <c r="L4759" s="72">
        <v>31</v>
      </c>
    </row>
    <row r="4760" spans="4:12" x14ac:dyDescent="0.25">
      <c r="D4760" s="66" t="s">
        <v>35098</v>
      </c>
      <c r="E4760" s="66" t="s">
        <v>9301</v>
      </c>
      <c r="F4760" s="72">
        <v>1</v>
      </c>
      <c r="G4760" s="72">
        <v>3</v>
      </c>
      <c r="H4760" s="72">
        <v>2</v>
      </c>
      <c r="I4760" s="72">
        <v>7</v>
      </c>
      <c r="J4760" s="72">
        <v>1</v>
      </c>
      <c r="K4760" s="72">
        <v>19</v>
      </c>
      <c r="L4760" s="72">
        <v>32</v>
      </c>
    </row>
    <row r="4761" spans="4:12" x14ac:dyDescent="0.25">
      <c r="D4761" s="66" t="s">
        <v>35099</v>
      </c>
      <c r="E4761" s="66" t="s">
        <v>9302</v>
      </c>
      <c r="F4761" s="72">
        <v>1</v>
      </c>
      <c r="G4761" s="72">
        <v>3</v>
      </c>
      <c r="H4761" s="72">
        <v>2</v>
      </c>
      <c r="I4761" s="72">
        <v>7</v>
      </c>
      <c r="J4761" s="72">
        <v>1</v>
      </c>
      <c r="K4761" s="72">
        <v>19</v>
      </c>
      <c r="L4761" s="72">
        <v>33</v>
      </c>
    </row>
    <row r="4762" spans="4:12" x14ac:dyDescent="0.25">
      <c r="D4762" s="66" t="s">
        <v>35100</v>
      </c>
      <c r="E4762" s="66" t="s">
        <v>9303</v>
      </c>
      <c r="F4762" s="72">
        <v>1</v>
      </c>
      <c r="G4762" s="72">
        <v>3</v>
      </c>
      <c r="H4762" s="72">
        <v>2</v>
      </c>
      <c r="I4762" s="72">
        <v>7</v>
      </c>
      <c r="J4762" s="72">
        <v>1</v>
      </c>
      <c r="K4762" s="72">
        <v>19</v>
      </c>
      <c r="L4762" s="72">
        <v>34</v>
      </c>
    </row>
    <row r="4763" spans="4:12" x14ac:dyDescent="0.25">
      <c r="D4763" s="66" t="s">
        <v>35101</v>
      </c>
      <c r="E4763" s="66" t="s">
        <v>9304</v>
      </c>
      <c r="F4763" s="72">
        <v>1</v>
      </c>
      <c r="G4763" s="72">
        <v>3</v>
      </c>
      <c r="H4763" s="72">
        <v>2</v>
      </c>
      <c r="I4763" s="72">
        <v>7</v>
      </c>
      <c r="J4763" s="72">
        <v>1</v>
      </c>
      <c r="K4763" s="72">
        <v>19</v>
      </c>
      <c r="L4763" s="72">
        <v>35</v>
      </c>
    </row>
    <row r="4764" spans="4:12" x14ac:dyDescent="0.25">
      <c r="D4764" s="66" t="s">
        <v>35102</v>
      </c>
      <c r="E4764" s="66" t="s">
        <v>9305</v>
      </c>
      <c r="F4764" s="72">
        <v>1</v>
      </c>
      <c r="G4764" s="72">
        <v>3</v>
      </c>
      <c r="H4764" s="72">
        <v>2</v>
      </c>
      <c r="I4764" s="72">
        <v>7</v>
      </c>
      <c r="J4764" s="72">
        <v>1</v>
      </c>
      <c r="K4764" s="72">
        <v>19</v>
      </c>
      <c r="L4764" s="72">
        <v>36</v>
      </c>
    </row>
    <row r="4765" spans="4:12" x14ac:dyDescent="0.25">
      <c r="D4765" s="66" t="s">
        <v>35103</v>
      </c>
      <c r="E4765" s="66" t="s">
        <v>9306</v>
      </c>
      <c r="F4765" s="72">
        <v>1</v>
      </c>
      <c r="G4765" s="72">
        <v>3</v>
      </c>
      <c r="H4765" s="72">
        <v>2</v>
      </c>
      <c r="I4765" s="72">
        <v>7</v>
      </c>
      <c r="J4765" s="72">
        <v>1</v>
      </c>
      <c r="K4765" s="72">
        <v>19</v>
      </c>
      <c r="L4765" s="72">
        <v>37</v>
      </c>
    </row>
    <row r="4766" spans="4:12" x14ac:dyDescent="0.25">
      <c r="D4766" s="66" t="s">
        <v>35104</v>
      </c>
      <c r="E4766" s="66" t="s">
        <v>1133</v>
      </c>
      <c r="F4766" s="72">
        <v>1</v>
      </c>
      <c r="G4766" s="72">
        <v>3</v>
      </c>
      <c r="H4766" s="72">
        <v>2</v>
      </c>
      <c r="I4766" s="72">
        <v>7</v>
      </c>
      <c r="J4766" s="72">
        <v>1</v>
      </c>
      <c r="K4766" s="72">
        <v>19</v>
      </c>
      <c r="L4766" s="72">
        <v>38</v>
      </c>
    </row>
    <row r="4767" spans="4:12" x14ac:dyDescent="0.25">
      <c r="D4767" s="66" t="s">
        <v>35105</v>
      </c>
      <c r="E4767" s="66" t="s">
        <v>2678</v>
      </c>
      <c r="F4767" s="72">
        <v>1</v>
      </c>
      <c r="G4767" s="72">
        <v>3</v>
      </c>
      <c r="H4767" s="72">
        <v>2</v>
      </c>
      <c r="I4767" s="72">
        <v>7</v>
      </c>
      <c r="J4767" s="72">
        <v>1</v>
      </c>
      <c r="K4767" s="72">
        <v>19</v>
      </c>
      <c r="L4767" s="72">
        <v>39</v>
      </c>
    </row>
    <row r="4768" spans="4:12" x14ac:dyDescent="0.25">
      <c r="D4768" s="66" t="s">
        <v>35106</v>
      </c>
      <c r="E4768" s="66" t="s">
        <v>2679</v>
      </c>
      <c r="F4768" s="72">
        <v>1</v>
      </c>
      <c r="G4768" s="72">
        <v>3</v>
      </c>
      <c r="H4768" s="72">
        <v>2</v>
      </c>
      <c r="I4768" s="72">
        <v>7</v>
      </c>
      <c r="J4768" s="72">
        <v>1</v>
      </c>
      <c r="K4768" s="72">
        <v>19</v>
      </c>
      <c r="L4768" s="72">
        <v>40</v>
      </c>
    </row>
    <row r="4769" spans="4:12" x14ac:dyDescent="0.25">
      <c r="D4769" s="66" t="s">
        <v>35107</v>
      </c>
      <c r="E4769" s="66" t="s">
        <v>9307</v>
      </c>
      <c r="F4769" s="72">
        <v>1</v>
      </c>
      <c r="G4769" s="72">
        <v>3</v>
      </c>
      <c r="H4769" s="72">
        <v>2</v>
      </c>
      <c r="I4769" s="72">
        <v>7</v>
      </c>
      <c r="J4769" s="72">
        <v>1</v>
      </c>
      <c r="K4769" s="72">
        <v>19</v>
      </c>
      <c r="L4769" s="72">
        <v>41</v>
      </c>
    </row>
    <row r="4770" spans="4:12" x14ac:dyDescent="0.25">
      <c r="D4770" s="66" t="s">
        <v>35108</v>
      </c>
      <c r="E4770" s="66" t="s">
        <v>9308</v>
      </c>
      <c r="F4770" s="72">
        <v>1</v>
      </c>
      <c r="G4770" s="72">
        <v>3</v>
      </c>
      <c r="H4770" s="72">
        <v>2</v>
      </c>
      <c r="I4770" s="72">
        <v>7</v>
      </c>
      <c r="J4770" s="72">
        <v>1</v>
      </c>
      <c r="K4770" s="72">
        <v>19</v>
      </c>
      <c r="L4770" s="72">
        <v>42</v>
      </c>
    </row>
    <row r="4771" spans="4:12" x14ac:dyDescent="0.25">
      <c r="D4771" s="66" t="s">
        <v>35109</v>
      </c>
      <c r="E4771" s="66" t="s">
        <v>9309</v>
      </c>
      <c r="F4771" s="72">
        <v>1</v>
      </c>
      <c r="G4771" s="72">
        <v>3</v>
      </c>
      <c r="H4771" s="72">
        <v>2</v>
      </c>
      <c r="I4771" s="72">
        <v>7</v>
      </c>
      <c r="J4771" s="72">
        <v>1</v>
      </c>
      <c r="K4771" s="72">
        <v>19</v>
      </c>
      <c r="L4771" s="72">
        <v>43</v>
      </c>
    </row>
    <row r="4772" spans="4:12" x14ac:dyDescent="0.25">
      <c r="D4772" s="66" t="s">
        <v>35110</v>
      </c>
      <c r="E4772" s="66" t="s">
        <v>9310</v>
      </c>
      <c r="F4772" s="72">
        <v>1</v>
      </c>
      <c r="G4772" s="72">
        <v>3</v>
      </c>
      <c r="H4772" s="72">
        <v>2</v>
      </c>
      <c r="I4772" s="72">
        <v>7</v>
      </c>
      <c r="J4772" s="72">
        <v>1</v>
      </c>
      <c r="K4772" s="72">
        <v>19</v>
      </c>
      <c r="L4772" s="72">
        <v>44</v>
      </c>
    </row>
    <row r="4773" spans="4:12" x14ac:dyDescent="0.25">
      <c r="D4773" s="66" t="s">
        <v>35111</v>
      </c>
      <c r="E4773" s="66" t="s">
        <v>9311</v>
      </c>
      <c r="F4773" s="72">
        <v>1</v>
      </c>
      <c r="G4773" s="72">
        <v>3</v>
      </c>
      <c r="H4773" s="72">
        <v>2</v>
      </c>
      <c r="I4773" s="72">
        <v>7</v>
      </c>
      <c r="J4773" s="72">
        <v>1</v>
      </c>
      <c r="K4773" s="72">
        <v>19</v>
      </c>
      <c r="L4773" s="72">
        <v>45</v>
      </c>
    </row>
    <row r="4774" spans="4:12" x14ac:dyDescent="0.25">
      <c r="D4774" s="66" t="s">
        <v>35112</v>
      </c>
      <c r="E4774" s="66" t="s">
        <v>9312</v>
      </c>
      <c r="F4774" s="72">
        <v>1</v>
      </c>
      <c r="G4774" s="72">
        <v>3</v>
      </c>
      <c r="H4774" s="72">
        <v>2</v>
      </c>
      <c r="I4774" s="72">
        <v>7</v>
      </c>
      <c r="J4774" s="72">
        <v>1</v>
      </c>
      <c r="K4774" s="72">
        <v>19</v>
      </c>
      <c r="L4774" s="72">
        <v>46</v>
      </c>
    </row>
    <row r="4775" spans="4:12" x14ac:dyDescent="0.25">
      <c r="D4775" s="66" t="s">
        <v>35113</v>
      </c>
      <c r="E4775" s="66" t="s">
        <v>9313</v>
      </c>
      <c r="F4775" s="72">
        <v>1</v>
      </c>
      <c r="G4775" s="72">
        <v>3</v>
      </c>
      <c r="H4775" s="72">
        <v>2</v>
      </c>
      <c r="I4775" s="72">
        <v>7</v>
      </c>
      <c r="J4775" s="72">
        <v>1</v>
      </c>
      <c r="K4775" s="72">
        <v>19</v>
      </c>
      <c r="L4775" s="72">
        <v>47</v>
      </c>
    </row>
    <row r="4776" spans="4:12" x14ac:dyDescent="0.25">
      <c r="D4776" s="66" t="s">
        <v>35114</v>
      </c>
      <c r="E4776" s="66" t="s">
        <v>9314</v>
      </c>
      <c r="F4776" s="72">
        <v>1</v>
      </c>
      <c r="G4776" s="72">
        <v>3</v>
      </c>
      <c r="H4776" s="72">
        <v>2</v>
      </c>
      <c r="I4776" s="72">
        <v>7</v>
      </c>
      <c r="J4776" s="72">
        <v>1</v>
      </c>
      <c r="K4776" s="72">
        <v>19</v>
      </c>
      <c r="L4776" s="72">
        <v>48</v>
      </c>
    </row>
    <row r="4777" spans="4:12" x14ac:dyDescent="0.25">
      <c r="D4777" s="66" t="s">
        <v>35115</v>
      </c>
      <c r="E4777" s="66" t="s">
        <v>2680</v>
      </c>
      <c r="F4777" s="72">
        <v>1</v>
      </c>
      <c r="G4777" s="72">
        <v>3</v>
      </c>
      <c r="H4777" s="72">
        <v>2</v>
      </c>
      <c r="I4777" s="72">
        <v>7</v>
      </c>
      <c r="J4777" s="72">
        <v>1</v>
      </c>
      <c r="K4777" s="72">
        <v>19</v>
      </c>
      <c r="L4777" s="72">
        <v>49</v>
      </c>
    </row>
    <row r="4778" spans="4:12" x14ac:dyDescent="0.25">
      <c r="D4778" s="66" t="s">
        <v>35116</v>
      </c>
      <c r="E4778" s="66" t="s">
        <v>9315</v>
      </c>
      <c r="F4778" s="72">
        <v>1</v>
      </c>
      <c r="G4778" s="72">
        <v>3</v>
      </c>
      <c r="H4778" s="72">
        <v>2</v>
      </c>
      <c r="I4778" s="72">
        <v>7</v>
      </c>
      <c r="J4778" s="72">
        <v>1</v>
      </c>
      <c r="K4778" s="72">
        <v>19</v>
      </c>
      <c r="L4778" s="72">
        <v>50</v>
      </c>
    </row>
    <row r="4779" spans="4:12" x14ac:dyDescent="0.25">
      <c r="D4779" s="66" t="s">
        <v>35117</v>
      </c>
      <c r="E4779" s="66" t="s">
        <v>9316</v>
      </c>
      <c r="F4779" s="72">
        <v>1</v>
      </c>
      <c r="G4779" s="72">
        <v>3</v>
      </c>
      <c r="H4779" s="72">
        <v>2</v>
      </c>
      <c r="I4779" s="72">
        <v>7</v>
      </c>
      <c r="J4779" s="72">
        <v>1</v>
      </c>
      <c r="K4779" s="72">
        <v>19</v>
      </c>
      <c r="L4779" s="72">
        <v>51</v>
      </c>
    </row>
    <row r="4780" spans="4:12" x14ac:dyDescent="0.25">
      <c r="D4780" s="66" t="s">
        <v>35118</v>
      </c>
      <c r="E4780" s="66" t="s">
        <v>9317</v>
      </c>
      <c r="F4780" s="72">
        <v>1</v>
      </c>
      <c r="G4780" s="72">
        <v>3</v>
      </c>
      <c r="H4780" s="72">
        <v>2</v>
      </c>
      <c r="I4780" s="72">
        <v>7</v>
      </c>
      <c r="J4780" s="72">
        <v>1</v>
      </c>
      <c r="K4780" s="72">
        <v>19</v>
      </c>
      <c r="L4780" s="72">
        <v>52</v>
      </c>
    </row>
    <row r="4781" spans="4:12" x14ac:dyDescent="0.25">
      <c r="D4781" s="66" t="s">
        <v>35119</v>
      </c>
      <c r="E4781" s="66" t="s">
        <v>9318</v>
      </c>
      <c r="F4781" s="72">
        <v>1</v>
      </c>
      <c r="G4781" s="72">
        <v>3</v>
      </c>
      <c r="H4781" s="72">
        <v>2</v>
      </c>
      <c r="I4781" s="72">
        <v>7</v>
      </c>
      <c r="J4781" s="72">
        <v>1</v>
      </c>
      <c r="K4781" s="72">
        <v>19</v>
      </c>
      <c r="L4781" s="72">
        <v>53</v>
      </c>
    </row>
    <row r="4782" spans="4:12" x14ac:dyDescent="0.25">
      <c r="D4782" s="66" t="s">
        <v>35120</v>
      </c>
      <c r="E4782" s="66" t="s">
        <v>9319</v>
      </c>
      <c r="F4782" s="72">
        <v>1</v>
      </c>
      <c r="G4782" s="72">
        <v>3</v>
      </c>
      <c r="H4782" s="72">
        <v>2</v>
      </c>
      <c r="I4782" s="72">
        <v>7</v>
      </c>
      <c r="J4782" s="72">
        <v>1</v>
      </c>
      <c r="K4782" s="72">
        <v>19</v>
      </c>
      <c r="L4782" s="72">
        <v>54</v>
      </c>
    </row>
    <row r="4783" spans="4:12" x14ac:dyDescent="0.25">
      <c r="D4783" s="66" t="s">
        <v>35121</v>
      </c>
      <c r="E4783" s="66" t="s">
        <v>9320</v>
      </c>
      <c r="F4783" s="72">
        <v>1</v>
      </c>
      <c r="G4783" s="72">
        <v>3</v>
      </c>
      <c r="H4783" s="72">
        <v>2</v>
      </c>
      <c r="I4783" s="72">
        <v>7</v>
      </c>
      <c r="J4783" s="72">
        <v>1</v>
      </c>
      <c r="K4783" s="72">
        <v>19</v>
      </c>
      <c r="L4783" s="72">
        <v>55</v>
      </c>
    </row>
    <row r="4784" spans="4:12" x14ac:dyDescent="0.25">
      <c r="D4784" s="66" t="s">
        <v>35122</v>
      </c>
      <c r="E4784" s="66" t="s">
        <v>2681</v>
      </c>
      <c r="F4784" s="72">
        <v>1</v>
      </c>
      <c r="G4784" s="72">
        <v>3</v>
      </c>
      <c r="H4784" s="72">
        <v>2</v>
      </c>
      <c r="I4784" s="72">
        <v>7</v>
      </c>
      <c r="J4784" s="72">
        <v>1</v>
      </c>
      <c r="K4784" s="72">
        <v>19</v>
      </c>
      <c r="L4784" s="72">
        <v>56</v>
      </c>
    </row>
    <row r="4785" spans="4:12" x14ac:dyDescent="0.25">
      <c r="D4785" s="66" t="s">
        <v>35123</v>
      </c>
      <c r="E4785" s="66" t="s">
        <v>9321</v>
      </c>
      <c r="F4785" s="72">
        <v>1</v>
      </c>
      <c r="G4785" s="72">
        <v>3</v>
      </c>
      <c r="H4785" s="72">
        <v>2</v>
      </c>
      <c r="I4785" s="72">
        <v>7</v>
      </c>
      <c r="J4785" s="72">
        <v>1</v>
      </c>
      <c r="K4785" s="72">
        <v>19</v>
      </c>
      <c r="L4785" s="72">
        <v>57</v>
      </c>
    </row>
    <row r="4786" spans="4:12" x14ac:dyDescent="0.25">
      <c r="D4786" s="66" t="s">
        <v>35124</v>
      </c>
      <c r="E4786" s="66" t="s">
        <v>9322</v>
      </c>
      <c r="F4786" s="72">
        <v>1</v>
      </c>
      <c r="G4786" s="72">
        <v>3</v>
      </c>
      <c r="H4786" s="72">
        <v>2</v>
      </c>
      <c r="I4786" s="72">
        <v>7</v>
      </c>
      <c r="J4786" s="72">
        <v>1</v>
      </c>
      <c r="K4786" s="72">
        <v>19</v>
      </c>
      <c r="L4786" s="72">
        <v>58</v>
      </c>
    </row>
    <row r="4787" spans="4:12" x14ac:dyDescent="0.25">
      <c r="D4787" s="66" t="s">
        <v>35125</v>
      </c>
      <c r="E4787" s="66" t="s">
        <v>9323</v>
      </c>
      <c r="F4787" s="72">
        <v>1</v>
      </c>
      <c r="G4787" s="72">
        <v>3</v>
      </c>
      <c r="H4787" s="72">
        <v>2</v>
      </c>
      <c r="I4787" s="72">
        <v>7</v>
      </c>
      <c r="J4787" s="72">
        <v>1</v>
      </c>
      <c r="K4787" s="72">
        <v>19</v>
      </c>
      <c r="L4787" s="72">
        <v>59</v>
      </c>
    </row>
    <row r="4788" spans="4:12" x14ac:dyDescent="0.25">
      <c r="D4788" s="66" t="s">
        <v>35126</v>
      </c>
      <c r="E4788" s="66" t="s">
        <v>9324</v>
      </c>
      <c r="F4788" s="72">
        <v>1</v>
      </c>
      <c r="G4788" s="72">
        <v>3</v>
      </c>
      <c r="H4788" s="72">
        <v>2</v>
      </c>
      <c r="I4788" s="72">
        <v>7</v>
      </c>
      <c r="J4788" s="72">
        <v>1</v>
      </c>
      <c r="K4788" s="72">
        <v>19</v>
      </c>
      <c r="L4788" s="72">
        <v>60</v>
      </c>
    </row>
    <row r="4789" spans="4:12" x14ac:dyDescent="0.25">
      <c r="D4789" s="66" t="s">
        <v>35127</v>
      </c>
      <c r="E4789" s="66" t="s">
        <v>9325</v>
      </c>
      <c r="F4789" s="72">
        <v>1</v>
      </c>
      <c r="G4789" s="72">
        <v>3</v>
      </c>
      <c r="H4789" s="72">
        <v>2</v>
      </c>
      <c r="I4789" s="72">
        <v>7</v>
      </c>
      <c r="J4789" s="72">
        <v>1</v>
      </c>
      <c r="K4789" s="72">
        <v>19</v>
      </c>
      <c r="L4789" s="72">
        <v>61</v>
      </c>
    </row>
    <row r="4790" spans="4:12" x14ac:dyDescent="0.25">
      <c r="D4790" s="66" t="s">
        <v>35128</v>
      </c>
      <c r="E4790" s="66" t="s">
        <v>9326</v>
      </c>
      <c r="F4790" s="72">
        <v>1</v>
      </c>
      <c r="G4790" s="72">
        <v>3</v>
      </c>
      <c r="H4790" s="72">
        <v>2</v>
      </c>
      <c r="I4790" s="72">
        <v>7</v>
      </c>
      <c r="J4790" s="72">
        <v>1</v>
      </c>
      <c r="K4790" s="72">
        <v>19</v>
      </c>
      <c r="L4790" s="72">
        <v>62</v>
      </c>
    </row>
    <row r="4791" spans="4:12" x14ac:dyDescent="0.25">
      <c r="D4791" s="66" t="s">
        <v>35129</v>
      </c>
      <c r="E4791" s="66" t="s">
        <v>2682</v>
      </c>
      <c r="F4791" s="72">
        <v>1</v>
      </c>
      <c r="G4791" s="72">
        <v>3</v>
      </c>
      <c r="H4791" s="72">
        <v>2</v>
      </c>
      <c r="I4791" s="72">
        <v>7</v>
      </c>
      <c r="J4791" s="72">
        <v>1</v>
      </c>
      <c r="K4791" s="72">
        <v>19</v>
      </c>
      <c r="L4791" s="72">
        <v>63</v>
      </c>
    </row>
    <row r="4792" spans="4:12" x14ac:dyDescent="0.25">
      <c r="D4792" s="66" t="s">
        <v>35130</v>
      </c>
      <c r="E4792" s="66" t="s">
        <v>9327</v>
      </c>
      <c r="F4792" s="72">
        <v>1</v>
      </c>
      <c r="G4792" s="72">
        <v>3</v>
      </c>
      <c r="H4792" s="72">
        <v>2</v>
      </c>
      <c r="I4792" s="72">
        <v>7</v>
      </c>
      <c r="J4792" s="72">
        <v>1</v>
      </c>
      <c r="K4792" s="72">
        <v>19</v>
      </c>
      <c r="L4792" s="72">
        <v>64</v>
      </c>
    </row>
    <row r="4793" spans="4:12" x14ac:dyDescent="0.25">
      <c r="D4793" s="66" t="s">
        <v>35131</v>
      </c>
      <c r="E4793" s="66" t="s">
        <v>2683</v>
      </c>
      <c r="F4793" s="72">
        <v>1</v>
      </c>
      <c r="G4793" s="72">
        <v>3</v>
      </c>
      <c r="H4793" s="72">
        <v>2</v>
      </c>
      <c r="I4793" s="72">
        <v>7</v>
      </c>
      <c r="J4793" s="72">
        <v>1</v>
      </c>
      <c r="K4793" s="72">
        <v>19</v>
      </c>
      <c r="L4793" s="72">
        <v>65</v>
      </c>
    </row>
    <row r="4794" spans="4:12" x14ac:dyDescent="0.25">
      <c r="D4794" s="66" t="s">
        <v>35132</v>
      </c>
      <c r="E4794" s="66" t="s">
        <v>9328</v>
      </c>
      <c r="F4794" s="72">
        <v>1</v>
      </c>
      <c r="G4794" s="72">
        <v>3</v>
      </c>
      <c r="H4794" s="72">
        <v>2</v>
      </c>
      <c r="I4794" s="72">
        <v>7</v>
      </c>
      <c r="J4794" s="72">
        <v>1</v>
      </c>
      <c r="K4794" s="72">
        <v>19</v>
      </c>
      <c r="L4794" s="72">
        <v>66</v>
      </c>
    </row>
    <row r="4795" spans="4:12" x14ac:dyDescent="0.25">
      <c r="D4795" s="66" t="s">
        <v>35133</v>
      </c>
      <c r="E4795" s="66" t="s">
        <v>9329</v>
      </c>
      <c r="F4795" s="72">
        <v>1</v>
      </c>
      <c r="G4795" s="72">
        <v>3</v>
      </c>
      <c r="H4795" s="72">
        <v>2</v>
      </c>
      <c r="I4795" s="72">
        <v>7</v>
      </c>
      <c r="J4795" s="72">
        <v>1</v>
      </c>
      <c r="K4795" s="72">
        <v>19</v>
      </c>
      <c r="L4795" s="72">
        <v>67</v>
      </c>
    </row>
    <row r="4796" spans="4:12" x14ac:dyDescent="0.25">
      <c r="D4796" s="66" t="s">
        <v>35134</v>
      </c>
      <c r="E4796" s="66" t="s">
        <v>2684</v>
      </c>
      <c r="F4796" s="72">
        <v>1</v>
      </c>
      <c r="G4796" s="72">
        <v>3</v>
      </c>
      <c r="H4796" s="72">
        <v>2</v>
      </c>
      <c r="I4796" s="72">
        <v>7</v>
      </c>
      <c r="J4796" s="72">
        <v>1</v>
      </c>
      <c r="K4796" s="72">
        <v>19</v>
      </c>
      <c r="L4796" s="72">
        <v>68</v>
      </c>
    </row>
    <row r="4797" spans="4:12" x14ac:dyDescent="0.25">
      <c r="D4797" s="66" t="s">
        <v>35135</v>
      </c>
      <c r="E4797" s="66" t="s">
        <v>9330</v>
      </c>
      <c r="F4797" s="72">
        <v>1</v>
      </c>
      <c r="G4797" s="72">
        <v>3</v>
      </c>
      <c r="H4797" s="72">
        <v>2</v>
      </c>
      <c r="I4797" s="72">
        <v>7</v>
      </c>
      <c r="J4797" s="72">
        <v>1</v>
      </c>
      <c r="K4797" s="72">
        <v>19</v>
      </c>
      <c r="L4797" s="72">
        <v>69</v>
      </c>
    </row>
    <row r="4798" spans="4:12" x14ac:dyDescent="0.25">
      <c r="D4798" s="66" t="s">
        <v>35136</v>
      </c>
      <c r="E4798" s="66" t="s">
        <v>9331</v>
      </c>
      <c r="F4798" s="72">
        <v>1</v>
      </c>
      <c r="G4798" s="72">
        <v>3</v>
      </c>
      <c r="H4798" s="72">
        <v>2</v>
      </c>
      <c r="I4798" s="72">
        <v>7</v>
      </c>
      <c r="J4798" s="72">
        <v>1</v>
      </c>
      <c r="K4798" s="72">
        <v>19</v>
      </c>
      <c r="L4798" s="72">
        <v>70</v>
      </c>
    </row>
    <row r="4799" spans="4:12" x14ac:dyDescent="0.25">
      <c r="D4799" s="66" t="s">
        <v>35137</v>
      </c>
      <c r="E4799" s="66" t="s">
        <v>9332</v>
      </c>
      <c r="F4799" s="72">
        <v>1</v>
      </c>
      <c r="G4799" s="72">
        <v>3</v>
      </c>
      <c r="H4799" s="72">
        <v>2</v>
      </c>
      <c r="I4799" s="72">
        <v>7</v>
      </c>
      <c r="J4799" s="72">
        <v>1</v>
      </c>
      <c r="K4799" s="72">
        <v>19</v>
      </c>
      <c r="L4799" s="72">
        <v>71</v>
      </c>
    </row>
    <row r="4800" spans="4:12" x14ac:dyDescent="0.25">
      <c r="D4800" s="66" t="s">
        <v>35138</v>
      </c>
      <c r="E4800" s="66" t="s">
        <v>9333</v>
      </c>
      <c r="F4800" s="72">
        <v>1</v>
      </c>
      <c r="G4800" s="72">
        <v>3</v>
      </c>
      <c r="H4800" s="72">
        <v>2</v>
      </c>
      <c r="I4800" s="72">
        <v>7</v>
      </c>
      <c r="J4800" s="72">
        <v>1</v>
      </c>
      <c r="K4800" s="72">
        <v>19</v>
      </c>
      <c r="L4800" s="72">
        <v>72</v>
      </c>
    </row>
    <row r="4801" spans="4:12" x14ac:dyDescent="0.25">
      <c r="D4801" s="66" t="s">
        <v>35139</v>
      </c>
      <c r="E4801" s="66" t="s">
        <v>9334</v>
      </c>
      <c r="F4801" s="72">
        <v>1</v>
      </c>
      <c r="G4801" s="72">
        <v>3</v>
      </c>
      <c r="H4801" s="72">
        <v>2</v>
      </c>
      <c r="I4801" s="72">
        <v>7</v>
      </c>
      <c r="J4801" s="72">
        <v>1</v>
      </c>
      <c r="K4801" s="72">
        <v>19</v>
      </c>
      <c r="L4801" s="72">
        <v>73</v>
      </c>
    </row>
    <row r="4802" spans="4:12" x14ac:dyDescent="0.25">
      <c r="D4802" s="66" t="s">
        <v>35140</v>
      </c>
      <c r="E4802" s="66" t="s">
        <v>9335</v>
      </c>
      <c r="F4802" s="72">
        <v>1</v>
      </c>
      <c r="G4802" s="72">
        <v>3</v>
      </c>
      <c r="H4802" s="72">
        <v>2</v>
      </c>
      <c r="I4802" s="72">
        <v>7</v>
      </c>
      <c r="J4802" s="72">
        <v>1</v>
      </c>
      <c r="K4802" s="72">
        <v>19</v>
      </c>
      <c r="L4802" s="72">
        <v>74</v>
      </c>
    </row>
    <row r="4803" spans="4:12" x14ac:dyDescent="0.25">
      <c r="D4803" s="66" t="s">
        <v>35141</v>
      </c>
      <c r="E4803" s="66" t="s">
        <v>9336</v>
      </c>
      <c r="F4803" s="72">
        <v>1</v>
      </c>
      <c r="G4803" s="72">
        <v>3</v>
      </c>
      <c r="H4803" s="72">
        <v>2</v>
      </c>
      <c r="I4803" s="72">
        <v>7</v>
      </c>
      <c r="J4803" s="72">
        <v>1</v>
      </c>
      <c r="K4803" s="72">
        <v>19</v>
      </c>
      <c r="L4803" s="72">
        <v>75</v>
      </c>
    </row>
    <row r="4804" spans="4:12" x14ac:dyDescent="0.25">
      <c r="D4804" s="66" t="s">
        <v>35142</v>
      </c>
      <c r="E4804" s="66" t="s">
        <v>9337</v>
      </c>
      <c r="F4804" s="72">
        <v>1</v>
      </c>
      <c r="G4804" s="72">
        <v>3</v>
      </c>
      <c r="H4804" s="72">
        <v>2</v>
      </c>
      <c r="I4804" s="72">
        <v>7</v>
      </c>
      <c r="J4804" s="72">
        <v>1</v>
      </c>
      <c r="K4804" s="72">
        <v>19</v>
      </c>
      <c r="L4804" s="72">
        <v>76</v>
      </c>
    </row>
    <row r="4805" spans="4:12" x14ac:dyDescent="0.25">
      <c r="D4805" s="66" t="s">
        <v>35143</v>
      </c>
      <c r="E4805" s="66" t="s">
        <v>9338</v>
      </c>
      <c r="F4805" s="72">
        <v>1</v>
      </c>
      <c r="G4805" s="72">
        <v>3</v>
      </c>
      <c r="H4805" s="72">
        <v>2</v>
      </c>
      <c r="I4805" s="72">
        <v>7</v>
      </c>
      <c r="J4805" s="72">
        <v>1</v>
      </c>
      <c r="K4805" s="72">
        <v>19</v>
      </c>
      <c r="L4805" s="72">
        <v>77</v>
      </c>
    </row>
    <row r="4806" spans="4:12" x14ac:dyDescent="0.25">
      <c r="D4806" s="66" t="s">
        <v>35144</v>
      </c>
      <c r="E4806" s="66" t="s">
        <v>9339</v>
      </c>
      <c r="F4806" s="72">
        <v>1</v>
      </c>
      <c r="G4806" s="72">
        <v>3</v>
      </c>
      <c r="H4806" s="72">
        <v>2</v>
      </c>
      <c r="I4806" s="72">
        <v>7</v>
      </c>
      <c r="J4806" s="72">
        <v>1</v>
      </c>
      <c r="K4806" s="72">
        <v>19</v>
      </c>
      <c r="L4806" s="72">
        <v>78</v>
      </c>
    </row>
    <row r="4807" spans="4:12" x14ac:dyDescent="0.25">
      <c r="D4807" s="66" t="s">
        <v>35145</v>
      </c>
      <c r="E4807" s="66" t="s">
        <v>9340</v>
      </c>
      <c r="F4807" s="72">
        <v>1</v>
      </c>
      <c r="G4807" s="72">
        <v>3</v>
      </c>
      <c r="H4807" s="72">
        <v>2</v>
      </c>
      <c r="I4807" s="72">
        <v>7</v>
      </c>
      <c r="J4807" s="72">
        <v>1</v>
      </c>
      <c r="K4807" s="72">
        <v>19</v>
      </c>
      <c r="L4807" s="72">
        <v>79</v>
      </c>
    </row>
    <row r="4808" spans="4:12" x14ac:dyDescent="0.25">
      <c r="D4808" s="66" t="s">
        <v>35146</v>
      </c>
      <c r="E4808" s="66" t="s">
        <v>9341</v>
      </c>
      <c r="F4808" s="72">
        <v>1</v>
      </c>
      <c r="G4808" s="72">
        <v>3</v>
      </c>
      <c r="H4808" s="72">
        <v>2</v>
      </c>
      <c r="I4808" s="72">
        <v>7</v>
      </c>
      <c r="J4808" s="72">
        <v>1</v>
      </c>
      <c r="K4808" s="72">
        <v>19</v>
      </c>
      <c r="L4808" s="72">
        <v>80</v>
      </c>
    </row>
    <row r="4809" spans="4:12" x14ac:dyDescent="0.25">
      <c r="D4809" s="66" t="s">
        <v>35147</v>
      </c>
      <c r="E4809" s="66" t="s">
        <v>9342</v>
      </c>
      <c r="F4809" s="72">
        <v>1</v>
      </c>
      <c r="G4809" s="72">
        <v>3</v>
      </c>
      <c r="H4809" s="72">
        <v>2</v>
      </c>
      <c r="I4809" s="72">
        <v>7</v>
      </c>
      <c r="J4809" s="72">
        <v>1</v>
      </c>
      <c r="K4809" s="72">
        <v>19</v>
      </c>
      <c r="L4809" s="72">
        <v>81</v>
      </c>
    </row>
    <row r="4810" spans="4:12" x14ac:dyDescent="0.25">
      <c r="D4810" s="66" t="s">
        <v>35148</v>
      </c>
      <c r="E4810" s="66" t="s">
        <v>2685</v>
      </c>
      <c r="F4810" s="72">
        <v>1</v>
      </c>
      <c r="G4810" s="72">
        <v>3</v>
      </c>
      <c r="H4810" s="72">
        <v>2</v>
      </c>
      <c r="I4810" s="72">
        <v>7</v>
      </c>
      <c r="J4810" s="72">
        <v>1</v>
      </c>
      <c r="K4810" s="72">
        <v>19</v>
      </c>
      <c r="L4810" s="72">
        <v>82</v>
      </c>
    </row>
    <row r="4811" spans="4:12" x14ac:dyDescent="0.25">
      <c r="D4811" s="66" t="s">
        <v>35149</v>
      </c>
      <c r="E4811" s="66" t="s">
        <v>9343</v>
      </c>
      <c r="F4811" s="72">
        <v>1</v>
      </c>
      <c r="G4811" s="72">
        <v>3</v>
      </c>
      <c r="H4811" s="72">
        <v>2</v>
      </c>
      <c r="I4811" s="72">
        <v>7</v>
      </c>
      <c r="J4811" s="72">
        <v>1</v>
      </c>
      <c r="K4811" s="72">
        <v>19</v>
      </c>
      <c r="L4811" s="72">
        <v>83</v>
      </c>
    </row>
    <row r="4812" spans="4:12" x14ac:dyDescent="0.25">
      <c r="D4812" s="66" t="s">
        <v>35150</v>
      </c>
      <c r="E4812" s="66" t="s">
        <v>9344</v>
      </c>
      <c r="F4812" s="72">
        <v>1</v>
      </c>
      <c r="G4812" s="72">
        <v>3</v>
      </c>
      <c r="H4812" s="72">
        <v>2</v>
      </c>
      <c r="I4812" s="72">
        <v>7</v>
      </c>
      <c r="J4812" s="72">
        <v>1</v>
      </c>
      <c r="K4812" s="72">
        <v>19</v>
      </c>
      <c r="L4812" s="72">
        <v>84</v>
      </c>
    </row>
    <row r="4813" spans="4:12" x14ac:dyDescent="0.25">
      <c r="D4813" s="66" t="s">
        <v>35151</v>
      </c>
      <c r="E4813" s="66" t="s">
        <v>1080</v>
      </c>
      <c r="F4813" s="72">
        <v>1</v>
      </c>
      <c r="G4813" s="72">
        <v>3</v>
      </c>
      <c r="H4813" s="72">
        <v>2</v>
      </c>
      <c r="I4813" s="72">
        <v>7</v>
      </c>
      <c r="J4813" s="72">
        <v>1</v>
      </c>
      <c r="K4813" s="72">
        <v>19</v>
      </c>
      <c r="L4813" s="72">
        <v>85</v>
      </c>
    </row>
    <row r="4814" spans="4:12" x14ac:dyDescent="0.25">
      <c r="D4814" s="66" t="s">
        <v>35152</v>
      </c>
      <c r="E4814" s="66" t="s">
        <v>9345</v>
      </c>
      <c r="F4814" s="72">
        <v>1</v>
      </c>
      <c r="G4814" s="72">
        <v>3</v>
      </c>
      <c r="H4814" s="72">
        <v>2</v>
      </c>
      <c r="I4814" s="72">
        <v>7</v>
      </c>
      <c r="J4814" s="72">
        <v>1</v>
      </c>
      <c r="K4814" s="72">
        <v>19</v>
      </c>
      <c r="L4814" s="72">
        <v>86</v>
      </c>
    </row>
    <row r="4815" spans="4:12" x14ac:dyDescent="0.25">
      <c r="D4815" s="66" t="s">
        <v>35153</v>
      </c>
      <c r="E4815" s="66" t="s">
        <v>9346</v>
      </c>
      <c r="F4815" s="72">
        <v>1</v>
      </c>
      <c r="G4815" s="72">
        <v>3</v>
      </c>
      <c r="H4815" s="72">
        <v>2</v>
      </c>
      <c r="I4815" s="72">
        <v>7</v>
      </c>
      <c r="J4815" s="72">
        <v>1</v>
      </c>
      <c r="K4815" s="72">
        <v>19</v>
      </c>
      <c r="L4815" s="72">
        <v>87</v>
      </c>
    </row>
    <row r="4816" spans="4:12" x14ac:dyDescent="0.25">
      <c r="D4816" s="66" t="s">
        <v>35154</v>
      </c>
      <c r="E4816" s="66" t="s">
        <v>9347</v>
      </c>
      <c r="F4816" s="72">
        <v>1</v>
      </c>
      <c r="G4816" s="72">
        <v>3</v>
      </c>
      <c r="H4816" s="72">
        <v>2</v>
      </c>
      <c r="I4816" s="72">
        <v>7</v>
      </c>
      <c r="J4816" s="72">
        <v>1</v>
      </c>
      <c r="K4816" s="72">
        <v>19</v>
      </c>
      <c r="L4816" s="72">
        <v>88</v>
      </c>
    </row>
    <row r="4817" spans="4:12" x14ac:dyDescent="0.25">
      <c r="D4817" s="66" t="s">
        <v>35155</v>
      </c>
      <c r="E4817" s="66" t="s">
        <v>9348</v>
      </c>
      <c r="F4817" s="72">
        <v>1</v>
      </c>
      <c r="G4817" s="72">
        <v>3</v>
      </c>
      <c r="H4817" s="72">
        <v>2</v>
      </c>
      <c r="I4817" s="72">
        <v>7</v>
      </c>
      <c r="J4817" s="72">
        <v>1</v>
      </c>
      <c r="K4817" s="72">
        <v>19</v>
      </c>
      <c r="L4817" s="72">
        <v>89</v>
      </c>
    </row>
    <row r="4818" spans="4:12" x14ac:dyDescent="0.25">
      <c r="D4818" s="66" t="s">
        <v>35156</v>
      </c>
      <c r="E4818" s="66" t="s">
        <v>9349</v>
      </c>
      <c r="F4818" s="72">
        <v>1</v>
      </c>
      <c r="G4818" s="72">
        <v>3</v>
      </c>
      <c r="H4818" s="72">
        <v>2</v>
      </c>
      <c r="I4818" s="72">
        <v>7</v>
      </c>
      <c r="J4818" s="72">
        <v>1</v>
      </c>
      <c r="K4818" s="72">
        <v>19</v>
      </c>
      <c r="L4818" s="72">
        <v>90</v>
      </c>
    </row>
    <row r="4819" spans="4:12" x14ac:dyDescent="0.25">
      <c r="D4819" s="66" t="s">
        <v>35157</v>
      </c>
      <c r="E4819" s="66" t="s">
        <v>2686</v>
      </c>
      <c r="F4819" s="72">
        <v>1</v>
      </c>
      <c r="G4819" s="72">
        <v>3</v>
      </c>
      <c r="H4819" s="72">
        <v>2</v>
      </c>
      <c r="I4819" s="72">
        <v>7</v>
      </c>
      <c r="J4819" s="72">
        <v>1</v>
      </c>
      <c r="K4819" s="72">
        <v>19</v>
      </c>
      <c r="L4819" s="72">
        <v>91</v>
      </c>
    </row>
    <row r="4820" spans="4:12" x14ac:dyDescent="0.25">
      <c r="D4820" s="66" t="s">
        <v>35158</v>
      </c>
      <c r="E4820" s="66" t="s">
        <v>9350</v>
      </c>
      <c r="F4820" s="72">
        <v>1</v>
      </c>
      <c r="G4820" s="72">
        <v>3</v>
      </c>
      <c r="H4820" s="72">
        <v>2</v>
      </c>
      <c r="I4820" s="72">
        <v>7</v>
      </c>
      <c r="J4820" s="72">
        <v>1</v>
      </c>
      <c r="K4820" s="72">
        <v>19</v>
      </c>
      <c r="L4820" s="72">
        <v>92</v>
      </c>
    </row>
    <row r="4821" spans="4:12" x14ac:dyDescent="0.25">
      <c r="D4821" s="66" t="s">
        <v>35159</v>
      </c>
      <c r="E4821" s="66" t="s">
        <v>2687</v>
      </c>
      <c r="F4821" s="72">
        <v>1</v>
      </c>
      <c r="G4821" s="72">
        <v>3</v>
      </c>
      <c r="H4821" s="72">
        <v>2</v>
      </c>
      <c r="I4821" s="72">
        <v>7</v>
      </c>
      <c r="J4821" s="72">
        <v>1</v>
      </c>
      <c r="K4821" s="72">
        <v>19</v>
      </c>
      <c r="L4821" s="72">
        <v>93</v>
      </c>
    </row>
    <row r="4822" spans="4:12" x14ac:dyDescent="0.25">
      <c r="D4822" s="66" t="s">
        <v>35160</v>
      </c>
      <c r="E4822" s="66" t="s">
        <v>2688</v>
      </c>
      <c r="F4822" s="72">
        <v>1</v>
      </c>
      <c r="G4822" s="72">
        <v>3</v>
      </c>
      <c r="H4822" s="72">
        <v>2</v>
      </c>
      <c r="I4822" s="72">
        <v>7</v>
      </c>
      <c r="J4822" s="72">
        <v>1</v>
      </c>
      <c r="K4822" s="72">
        <v>19</v>
      </c>
      <c r="L4822" s="72">
        <v>94</v>
      </c>
    </row>
    <row r="4823" spans="4:12" x14ac:dyDescent="0.25">
      <c r="D4823" s="66" t="s">
        <v>35161</v>
      </c>
      <c r="E4823" s="66" t="s">
        <v>2689</v>
      </c>
      <c r="F4823" s="72">
        <v>1</v>
      </c>
      <c r="G4823" s="72">
        <v>3</v>
      </c>
      <c r="H4823" s="72">
        <v>2</v>
      </c>
      <c r="I4823" s="72">
        <v>7</v>
      </c>
      <c r="J4823" s="72">
        <v>1</v>
      </c>
      <c r="K4823" s="72">
        <v>19</v>
      </c>
      <c r="L4823" s="72">
        <v>95</v>
      </c>
    </row>
    <row r="4824" spans="4:12" x14ac:dyDescent="0.25">
      <c r="D4824" s="66" t="s">
        <v>35162</v>
      </c>
      <c r="E4824" s="66" t="s">
        <v>2690</v>
      </c>
      <c r="F4824" s="72">
        <v>1</v>
      </c>
      <c r="G4824" s="72">
        <v>3</v>
      </c>
      <c r="H4824" s="72">
        <v>2</v>
      </c>
      <c r="I4824" s="72">
        <v>7</v>
      </c>
      <c r="J4824" s="72">
        <v>1</v>
      </c>
      <c r="K4824" s="72">
        <v>19</v>
      </c>
      <c r="L4824" s="72">
        <v>96</v>
      </c>
    </row>
    <row r="4825" spans="4:12" x14ac:dyDescent="0.25">
      <c r="D4825" s="66" t="s">
        <v>35163</v>
      </c>
      <c r="E4825" s="66" t="s">
        <v>9351</v>
      </c>
      <c r="F4825" s="72">
        <v>1</v>
      </c>
      <c r="G4825" s="72">
        <v>3</v>
      </c>
      <c r="H4825" s="72">
        <v>2</v>
      </c>
      <c r="I4825" s="72">
        <v>7</v>
      </c>
      <c r="J4825" s="72">
        <v>1</v>
      </c>
      <c r="K4825" s="72">
        <v>19</v>
      </c>
      <c r="L4825" s="72">
        <v>97</v>
      </c>
    </row>
    <row r="4826" spans="4:12" x14ac:dyDescent="0.25">
      <c r="D4826" s="66" t="s">
        <v>35164</v>
      </c>
      <c r="E4826" s="66" t="s">
        <v>9352</v>
      </c>
      <c r="F4826" s="72">
        <v>1</v>
      </c>
      <c r="G4826" s="72">
        <v>3</v>
      </c>
      <c r="H4826" s="72">
        <v>2</v>
      </c>
      <c r="I4826" s="72">
        <v>7</v>
      </c>
      <c r="J4826" s="72">
        <v>1</v>
      </c>
      <c r="K4826" s="72">
        <v>19</v>
      </c>
      <c r="L4826" s="72">
        <v>98</v>
      </c>
    </row>
    <row r="4827" spans="4:12" x14ac:dyDescent="0.25">
      <c r="D4827" s="66" t="s">
        <v>35165</v>
      </c>
      <c r="E4827" s="66" t="s">
        <v>9353</v>
      </c>
      <c r="F4827" s="72">
        <v>1</v>
      </c>
      <c r="G4827" s="72">
        <v>3</v>
      </c>
      <c r="H4827" s="72">
        <v>2</v>
      </c>
      <c r="I4827" s="72">
        <v>7</v>
      </c>
      <c r="J4827" s="72">
        <v>1</v>
      </c>
      <c r="K4827" s="72">
        <v>19</v>
      </c>
      <c r="L4827" s="72">
        <v>99</v>
      </c>
    </row>
    <row r="4828" spans="4:12" x14ac:dyDescent="0.25">
      <c r="D4828" s="66" t="s">
        <v>35166</v>
      </c>
      <c r="E4828" s="66" t="s">
        <v>9354</v>
      </c>
      <c r="F4828" s="72">
        <v>1</v>
      </c>
      <c r="G4828" s="72">
        <v>3</v>
      </c>
      <c r="H4828" s="72">
        <v>2</v>
      </c>
      <c r="I4828" s="72">
        <v>7</v>
      </c>
      <c r="J4828" s="72">
        <v>1</v>
      </c>
      <c r="K4828" s="72">
        <v>19</v>
      </c>
      <c r="L4828" s="72">
        <v>100</v>
      </c>
    </row>
    <row r="4829" spans="4:12" x14ac:dyDescent="0.25">
      <c r="D4829" s="66" t="s">
        <v>35167</v>
      </c>
      <c r="E4829" s="66" t="s">
        <v>9355</v>
      </c>
      <c r="F4829" s="72">
        <v>1</v>
      </c>
      <c r="G4829" s="72">
        <v>3</v>
      </c>
      <c r="H4829" s="72">
        <v>2</v>
      </c>
      <c r="I4829" s="72">
        <v>7</v>
      </c>
      <c r="J4829" s="72">
        <v>1</v>
      </c>
      <c r="K4829" s="72">
        <v>19</v>
      </c>
      <c r="L4829" s="72">
        <v>101</v>
      </c>
    </row>
    <row r="4830" spans="4:12" x14ac:dyDescent="0.25">
      <c r="D4830" s="66" t="s">
        <v>35168</v>
      </c>
      <c r="E4830" s="66" t="s">
        <v>9356</v>
      </c>
      <c r="F4830" s="72">
        <v>1</v>
      </c>
      <c r="G4830" s="72">
        <v>3</v>
      </c>
      <c r="H4830" s="72">
        <v>2</v>
      </c>
      <c r="I4830" s="72">
        <v>7</v>
      </c>
      <c r="J4830" s="72">
        <v>1</v>
      </c>
      <c r="K4830" s="72">
        <v>19</v>
      </c>
      <c r="L4830" s="72">
        <v>102</v>
      </c>
    </row>
    <row r="4831" spans="4:12" x14ac:dyDescent="0.25">
      <c r="D4831" s="66" t="s">
        <v>35169</v>
      </c>
      <c r="E4831" s="66" t="s">
        <v>9357</v>
      </c>
      <c r="F4831" s="72">
        <v>1</v>
      </c>
      <c r="G4831" s="72">
        <v>3</v>
      </c>
      <c r="H4831" s="72">
        <v>2</v>
      </c>
      <c r="I4831" s="72">
        <v>7</v>
      </c>
      <c r="J4831" s="72">
        <v>1</v>
      </c>
      <c r="K4831" s="72">
        <v>19</v>
      </c>
      <c r="L4831" s="72">
        <v>103</v>
      </c>
    </row>
    <row r="4832" spans="4:12" x14ac:dyDescent="0.25">
      <c r="D4832" s="66" t="s">
        <v>35170</v>
      </c>
      <c r="E4832" s="66" t="s">
        <v>9358</v>
      </c>
      <c r="F4832" s="72">
        <v>1</v>
      </c>
      <c r="G4832" s="72">
        <v>3</v>
      </c>
      <c r="H4832" s="72">
        <v>2</v>
      </c>
      <c r="I4832" s="72">
        <v>7</v>
      </c>
      <c r="J4832" s="72">
        <v>1</v>
      </c>
      <c r="K4832" s="72">
        <v>19</v>
      </c>
      <c r="L4832" s="72">
        <v>104</v>
      </c>
    </row>
    <row r="4833" spans="4:12" x14ac:dyDescent="0.25">
      <c r="D4833" s="66" t="s">
        <v>35171</v>
      </c>
      <c r="E4833" s="66" t="s">
        <v>9359</v>
      </c>
      <c r="F4833" s="72">
        <v>1</v>
      </c>
      <c r="G4833" s="72">
        <v>3</v>
      </c>
      <c r="H4833" s="72">
        <v>2</v>
      </c>
      <c r="I4833" s="72">
        <v>7</v>
      </c>
      <c r="J4833" s="72">
        <v>1</v>
      </c>
      <c r="K4833" s="72">
        <v>19</v>
      </c>
      <c r="L4833" s="72">
        <v>105</v>
      </c>
    </row>
    <row r="4834" spans="4:12" x14ac:dyDescent="0.25">
      <c r="D4834" s="66" t="s">
        <v>35172</v>
      </c>
      <c r="E4834" s="66" t="s">
        <v>9360</v>
      </c>
      <c r="F4834" s="72">
        <v>1</v>
      </c>
      <c r="G4834" s="72">
        <v>3</v>
      </c>
      <c r="H4834" s="72">
        <v>2</v>
      </c>
      <c r="I4834" s="72">
        <v>7</v>
      </c>
      <c r="J4834" s="72">
        <v>1</v>
      </c>
      <c r="K4834" s="72">
        <v>19</v>
      </c>
      <c r="L4834" s="72">
        <v>106</v>
      </c>
    </row>
    <row r="4835" spans="4:12" x14ac:dyDescent="0.25">
      <c r="D4835" s="66" t="s">
        <v>35173</v>
      </c>
      <c r="E4835" s="66" t="s">
        <v>9361</v>
      </c>
      <c r="F4835" s="72">
        <v>1</v>
      </c>
      <c r="G4835" s="72">
        <v>3</v>
      </c>
      <c r="H4835" s="72">
        <v>2</v>
      </c>
      <c r="I4835" s="72">
        <v>7</v>
      </c>
      <c r="J4835" s="72">
        <v>1</v>
      </c>
      <c r="K4835" s="72">
        <v>19</v>
      </c>
      <c r="L4835" s="72">
        <v>107</v>
      </c>
    </row>
    <row r="4836" spans="4:12" x14ac:dyDescent="0.25">
      <c r="D4836" s="66" t="s">
        <v>35174</v>
      </c>
      <c r="E4836" s="66" t="s">
        <v>2691</v>
      </c>
      <c r="F4836" s="72">
        <v>1</v>
      </c>
      <c r="G4836" s="72">
        <v>3</v>
      </c>
      <c r="H4836" s="72">
        <v>2</v>
      </c>
      <c r="I4836" s="72">
        <v>7</v>
      </c>
      <c r="J4836" s="72">
        <v>1</v>
      </c>
      <c r="K4836" s="72">
        <v>19</v>
      </c>
      <c r="L4836" s="72">
        <v>108</v>
      </c>
    </row>
    <row r="4837" spans="4:12" x14ac:dyDescent="0.25">
      <c r="D4837" s="66" t="s">
        <v>35175</v>
      </c>
      <c r="E4837" s="66" t="s">
        <v>9362</v>
      </c>
      <c r="F4837" s="72">
        <v>1</v>
      </c>
      <c r="G4837" s="72">
        <v>3</v>
      </c>
      <c r="H4837" s="72">
        <v>2</v>
      </c>
      <c r="I4837" s="72">
        <v>7</v>
      </c>
      <c r="J4837" s="72">
        <v>1</v>
      </c>
      <c r="K4837" s="72">
        <v>19</v>
      </c>
      <c r="L4837" s="72">
        <v>109</v>
      </c>
    </row>
    <row r="4838" spans="4:12" x14ac:dyDescent="0.25">
      <c r="D4838" s="66" t="s">
        <v>35176</v>
      </c>
      <c r="E4838" s="66" t="s">
        <v>9363</v>
      </c>
      <c r="F4838" s="72">
        <v>1</v>
      </c>
      <c r="G4838" s="72">
        <v>3</v>
      </c>
      <c r="H4838" s="72">
        <v>2</v>
      </c>
      <c r="I4838" s="72">
        <v>7</v>
      </c>
      <c r="J4838" s="72">
        <v>1</v>
      </c>
      <c r="K4838" s="72">
        <v>19</v>
      </c>
      <c r="L4838" s="72">
        <v>110</v>
      </c>
    </row>
    <row r="4839" spans="4:12" x14ac:dyDescent="0.25">
      <c r="D4839" s="66" t="s">
        <v>35177</v>
      </c>
      <c r="E4839" s="66" t="s">
        <v>9364</v>
      </c>
      <c r="F4839" s="72">
        <v>1</v>
      </c>
      <c r="G4839" s="72">
        <v>3</v>
      </c>
      <c r="H4839" s="72">
        <v>2</v>
      </c>
      <c r="I4839" s="72">
        <v>7</v>
      </c>
      <c r="J4839" s="72">
        <v>1</v>
      </c>
      <c r="K4839" s="72">
        <v>19</v>
      </c>
      <c r="L4839" s="72">
        <v>111</v>
      </c>
    </row>
    <row r="4840" spans="4:12" x14ac:dyDescent="0.25">
      <c r="D4840" s="66" t="s">
        <v>35178</v>
      </c>
      <c r="E4840" s="66" t="s">
        <v>9365</v>
      </c>
      <c r="F4840" s="72">
        <v>1</v>
      </c>
      <c r="G4840" s="72">
        <v>3</v>
      </c>
      <c r="H4840" s="72">
        <v>2</v>
      </c>
      <c r="I4840" s="72">
        <v>7</v>
      </c>
      <c r="J4840" s="72">
        <v>1</v>
      </c>
      <c r="K4840" s="72">
        <v>20</v>
      </c>
      <c r="L4840" s="72">
        <v>1</v>
      </c>
    </row>
    <row r="4841" spans="4:12" x14ac:dyDescent="0.25">
      <c r="D4841" s="66" t="s">
        <v>35179</v>
      </c>
      <c r="E4841" s="66" t="s">
        <v>9366</v>
      </c>
      <c r="F4841" s="72">
        <v>1</v>
      </c>
      <c r="G4841" s="72">
        <v>3</v>
      </c>
      <c r="H4841" s="72">
        <v>2</v>
      </c>
      <c r="I4841" s="72">
        <v>7</v>
      </c>
      <c r="J4841" s="72">
        <v>1</v>
      </c>
      <c r="K4841" s="72">
        <v>20</v>
      </c>
      <c r="L4841" s="72">
        <v>2</v>
      </c>
    </row>
    <row r="4842" spans="4:12" x14ac:dyDescent="0.25">
      <c r="D4842" s="66" t="s">
        <v>35180</v>
      </c>
      <c r="E4842" s="66" t="s">
        <v>9367</v>
      </c>
      <c r="F4842" s="72">
        <v>1</v>
      </c>
      <c r="G4842" s="72">
        <v>3</v>
      </c>
      <c r="H4842" s="72">
        <v>2</v>
      </c>
      <c r="I4842" s="72">
        <v>7</v>
      </c>
      <c r="J4842" s="72">
        <v>1</v>
      </c>
      <c r="K4842" s="72">
        <v>20</v>
      </c>
      <c r="L4842" s="72">
        <v>3</v>
      </c>
    </row>
    <row r="4843" spans="4:12" x14ac:dyDescent="0.25">
      <c r="D4843" s="66" t="s">
        <v>35181</v>
      </c>
      <c r="E4843" s="66" t="s">
        <v>1150</v>
      </c>
      <c r="F4843" s="72">
        <v>1</v>
      </c>
      <c r="G4843" s="72">
        <v>3</v>
      </c>
      <c r="H4843" s="72">
        <v>2</v>
      </c>
      <c r="I4843" s="72">
        <v>7</v>
      </c>
      <c r="J4843" s="72">
        <v>1</v>
      </c>
      <c r="K4843" s="72">
        <v>20</v>
      </c>
      <c r="L4843" s="72">
        <v>4</v>
      </c>
    </row>
    <row r="4844" spans="4:12" x14ac:dyDescent="0.25">
      <c r="D4844" s="66" t="s">
        <v>35182</v>
      </c>
      <c r="E4844" s="66" t="s">
        <v>9368</v>
      </c>
      <c r="F4844" s="72">
        <v>1</v>
      </c>
      <c r="G4844" s="72">
        <v>3</v>
      </c>
      <c r="H4844" s="72">
        <v>2</v>
      </c>
      <c r="I4844" s="72">
        <v>7</v>
      </c>
      <c r="J4844" s="72">
        <v>1</v>
      </c>
      <c r="K4844" s="72">
        <v>20</v>
      </c>
      <c r="L4844" s="72">
        <v>5</v>
      </c>
    </row>
    <row r="4845" spans="4:12" x14ac:dyDescent="0.25">
      <c r="D4845" s="66" t="s">
        <v>35183</v>
      </c>
      <c r="E4845" s="66" t="s">
        <v>9369</v>
      </c>
      <c r="F4845" s="72">
        <v>1</v>
      </c>
      <c r="G4845" s="72">
        <v>3</v>
      </c>
      <c r="H4845" s="72">
        <v>2</v>
      </c>
      <c r="I4845" s="72">
        <v>7</v>
      </c>
      <c r="J4845" s="72">
        <v>1</v>
      </c>
      <c r="K4845" s="72">
        <v>20</v>
      </c>
      <c r="L4845" s="72">
        <v>6</v>
      </c>
    </row>
    <row r="4846" spans="4:12" x14ac:dyDescent="0.25">
      <c r="D4846" s="66" t="s">
        <v>35184</v>
      </c>
      <c r="E4846" s="66" t="s">
        <v>9370</v>
      </c>
      <c r="F4846" s="72">
        <v>1</v>
      </c>
      <c r="G4846" s="72">
        <v>3</v>
      </c>
      <c r="H4846" s="72">
        <v>2</v>
      </c>
      <c r="I4846" s="72">
        <v>7</v>
      </c>
      <c r="J4846" s="72">
        <v>1</v>
      </c>
      <c r="K4846" s="72">
        <v>20</v>
      </c>
      <c r="L4846" s="72">
        <v>7</v>
      </c>
    </row>
    <row r="4847" spans="4:12" x14ac:dyDescent="0.25">
      <c r="D4847" s="66" t="s">
        <v>35185</v>
      </c>
      <c r="E4847" s="66" t="s">
        <v>9371</v>
      </c>
      <c r="F4847" s="72">
        <v>1</v>
      </c>
      <c r="G4847" s="72">
        <v>3</v>
      </c>
      <c r="H4847" s="72">
        <v>2</v>
      </c>
      <c r="I4847" s="72">
        <v>7</v>
      </c>
      <c r="J4847" s="72">
        <v>1</v>
      </c>
      <c r="K4847" s="72">
        <v>20</v>
      </c>
      <c r="L4847" s="72">
        <v>8</v>
      </c>
    </row>
    <row r="4848" spans="4:12" x14ac:dyDescent="0.25">
      <c r="D4848" s="66" t="s">
        <v>35186</v>
      </c>
      <c r="E4848" s="66" t="s">
        <v>9372</v>
      </c>
      <c r="F4848" s="72">
        <v>1</v>
      </c>
      <c r="G4848" s="72">
        <v>3</v>
      </c>
      <c r="H4848" s="72">
        <v>2</v>
      </c>
      <c r="I4848" s="72">
        <v>7</v>
      </c>
      <c r="J4848" s="72">
        <v>1</v>
      </c>
      <c r="K4848" s="72">
        <v>20</v>
      </c>
      <c r="L4848" s="72">
        <v>9</v>
      </c>
    </row>
    <row r="4849" spans="4:12" x14ac:dyDescent="0.25">
      <c r="D4849" s="66" t="s">
        <v>35187</v>
      </c>
      <c r="E4849" s="66" t="s">
        <v>9373</v>
      </c>
      <c r="F4849" s="72">
        <v>1</v>
      </c>
      <c r="G4849" s="72">
        <v>3</v>
      </c>
      <c r="H4849" s="72">
        <v>2</v>
      </c>
      <c r="I4849" s="72">
        <v>7</v>
      </c>
      <c r="J4849" s="72">
        <v>1</v>
      </c>
      <c r="K4849" s="72">
        <v>20</v>
      </c>
      <c r="L4849" s="72">
        <v>10</v>
      </c>
    </row>
    <row r="4850" spans="4:12" x14ac:dyDescent="0.25">
      <c r="D4850" s="66" t="s">
        <v>35188</v>
      </c>
      <c r="E4850" s="66" t="s">
        <v>9374</v>
      </c>
      <c r="F4850" s="72">
        <v>1</v>
      </c>
      <c r="G4850" s="72">
        <v>3</v>
      </c>
      <c r="H4850" s="72">
        <v>2</v>
      </c>
      <c r="I4850" s="72">
        <v>7</v>
      </c>
      <c r="J4850" s="72">
        <v>1</v>
      </c>
      <c r="K4850" s="72">
        <v>20</v>
      </c>
      <c r="L4850" s="72">
        <v>11</v>
      </c>
    </row>
    <row r="4851" spans="4:12" x14ac:dyDescent="0.25">
      <c r="D4851" s="66" t="s">
        <v>35189</v>
      </c>
      <c r="E4851" s="66" t="s">
        <v>9375</v>
      </c>
      <c r="F4851" s="72">
        <v>1</v>
      </c>
      <c r="G4851" s="72">
        <v>3</v>
      </c>
      <c r="H4851" s="72">
        <v>2</v>
      </c>
      <c r="I4851" s="72">
        <v>7</v>
      </c>
      <c r="J4851" s="72">
        <v>1</v>
      </c>
      <c r="K4851" s="72">
        <v>20</v>
      </c>
      <c r="L4851" s="72">
        <v>12</v>
      </c>
    </row>
    <row r="4852" spans="4:12" x14ac:dyDescent="0.25">
      <c r="D4852" s="66" t="s">
        <v>35190</v>
      </c>
      <c r="E4852" s="66" t="s">
        <v>9376</v>
      </c>
      <c r="F4852" s="72">
        <v>1</v>
      </c>
      <c r="G4852" s="72">
        <v>3</v>
      </c>
      <c r="H4852" s="72">
        <v>2</v>
      </c>
      <c r="I4852" s="72">
        <v>7</v>
      </c>
      <c r="J4852" s="72">
        <v>1</v>
      </c>
      <c r="K4852" s="72">
        <v>20</v>
      </c>
      <c r="L4852" s="72">
        <v>13</v>
      </c>
    </row>
    <row r="4853" spans="4:12" x14ac:dyDescent="0.25">
      <c r="D4853" s="66" t="s">
        <v>35191</v>
      </c>
      <c r="E4853" s="66" t="s">
        <v>9377</v>
      </c>
      <c r="F4853" s="72">
        <v>1</v>
      </c>
      <c r="G4853" s="72">
        <v>3</v>
      </c>
      <c r="H4853" s="72">
        <v>2</v>
      </c>
      <c r="I4853" s="72">
        <v>7</v>
      </c>
      <c r="J4853" s="72">
        <v>1</v>
      </c>
      <c r="K4853" s="72">
        <v>21</v>
      </c>
      <c r="L4853" s="72">
        <v>1</v>
      </c>
    </row>
    <row r="4854" spans="4:12" x14ac:dyDescent="0.25">
      <c r="D4854" s="66" t="s">
        <v>35192</v>
      </c>
      <c r="E4854" s="66" t="s">
        <v>9378</v>
      </c>
      <c r="F4854" s="72">
        <v>1</v>
      </c>
      <c r="G4854" s="72">
        <v>3</v>
      </c>
      <c r="H4854" s="72">
        <v>2</v>
      </c>
      <c r="I4854" s="72">
        <v>7</v>
      </c>
      <c r="J4854" s="72">
        <v>1</v>
      </c>
      <c r="K4854" s="72">
        <v>21</v>
      </c>
      <c r="L4854" s="72">
        <v>2</v>
      </c>
    </row>
    <row r="4855" spans="4:12" x14ac:dyDescent="0.25">
      <c r="D4855" s="66" t="s">
        <v>35193</v>
      </c>
      <c r="E4855" s="66" t="s">
        <v>9379</v>
      </c>
      <c r="F4855" s="72">
        <v>1</v>
      </c>
      <c r="G4855" s="72">
        <v>3</v>
      </c>
      <c r="H4855" s="72">
        <v>2</v>
      </c>
      <c r="I4855" s="72">
        <v>7</v>
      </c>
      <c r="J4855" s="72">
        <v>1</v>
      </c>
      <c r="K4855" s="72">
        <v>21</v>
      </c>
      <c r="L4855" s="72">
        <v>3</v>
      </c>
    </row>
    <row r="4856" spans="4:12" x14ac:dyDescent="0.25">
      <c r="D4856" s="66" t="s">
        <v>35194</v>
      </c>
      <c r="E4856" s="66" t="s">
        <v>9380</v>
      </c>
      <c r="F4856" s="72">
        <v>1</v>
      </c>
      <c r="G4856" s="72">
        <v>3</v>
      </c>
      <c r="H4856" s="72">
        <v>2</v>
      </c>
      <c r="I4856" s="72">
        <v>7</v>
      </c>
      <c r="J4856" s="72">
        <v>1</v>
      </c>
      <c r="K4856" s="72">
        <v>21</v>
      </c>
      <c r="L4856" s="72">
        <v>4</v>
      </c>
    </row>
    <row r="4857" spans="4:12" x14ac:dyDescent="0.25">
      <c r="D4857" s="66" t="s">
        <v>35195</v>
      </c>
      <c r="E4857" s="66" t="s">
        <v>9381</v>
      </c>
      <c r="F4857" s="72">
        <v>1</v>
      </c>
      <c r="G4857" s="72">
        <v>3</v>
      </c>
      <c r="H4857" s="72">
        <v>2</v>
      </c>
      <c r="I4857" s="72">
        <v>7</v>
      </c>
      <c r="J4857" s="72">
        <v>1</v>
      </c>
      <c r="K4857" s="72">
        <v>21</v>
      </c>
      <c r="L4857" s="72">
        <v>5</v>
      </c>
    </row>
    <row r="4858" spans="4:12" x14ac:dyDescent="0.25">
      <c r="D4858" s="66" t="s">
        <v>35196</v>
      </c>
      <c r="E4858" s="66" t="s">
        <v>9382</v>
      </c>
      <c r="F4858" s="72">
        <v>1</v>
      </c>
      <c r="G4858" s="72">
        <v>3</v>
      </c>
      <c r="H4858" s="72">
        <v>2</v>
      </c>
      <c r="I4858" s="72">
        <v>7</v>
      </c>
      <c r="J4858" s="72">
        <v>1</v>
      </c>
      <c r="K4858" s="72">
        <v>21</v>
      </c>
      <c r="L4858" s="72">
        <v>6</v>
      </c>
    </row>
    <row r="4859" spans="4:12" x14ac:dyDescent="0.25">
      <c r="D4859" s="66" t="s">
        <v>35197</v>
      </c>
      <c r="E4859" s="66" t="s">
        <v>9383</v>
      </c>
      <c r="F4859" s="72">
        <v>1</v>
      </c>
      <c r="G4859" s="72">
        <v>3</v>
      </c>
      <c r="H4859" s="72">
        <v>2</v>
      </c>
      <c r="I4859" s="72">
        <v>7</v>
      </c>
      <c r="J4859" s="72">
        <v>1</v>
      </c>
      <c r="K4859" s="72">
        <v>21</v>
      </c>
      <c r="L4859" s="72">
        <v>7</v>
      </c>
    </row>
    <row r="4860" spans="4:12" x14ac:dyDescent="0.25">
      <c r="D4860" s="66" t="s">
        <v>35198</v>
      </c>
      <c r="E4860" s="66" t="s">
        <v>9384</v>
      </c>
      <c r="F4860" s="72">
        <v>1</v>
      </c>
      <c r="G4860" s="72">
        <v>3</v>
      </c>
      <c r="H4860" s="72">
        <v>2</v>
      </c>
      <c r="I4860" s="72">
        <v>7</v>
      </c>
      <c r="J4860" s="72">
        <v>1</v>
      </c>
      <c r="K4860" s="72">
        <v>21</v>
      </c>
      <c r="L4860" s="72">
        <v>8</v>
      </c>
    </row>
    <row r="4861" spans="4:12" x14ac:dyDescent="0.25">
      <c r="D4861" s="66" t="s">
        <v>35199</v>
      </c>
      <c r="E4861" s="66" t="s">
        <v>9385</v>
      </c>
      <c r="F4861" s="72">
        <v>1</v>
      </c>
      <c r="G4861" s="72">
        <v>3</v>
      </c>
      <c r="H4861" s="72">
        <v>2</v>
      </c>
      <c r="I4861" s="72">
        <v>7</v>
      </c>
      <c r="J4861" s="72">
        <v>1</v>
      </c>
      <c r="K4861" s="72">
        <v>21</v>
      </c>
      <c r="L4861" s="72">
        <v>9</v>
      </c>
    </row>
    <row r="4862" spans="4:12" x14ac:dyDescent="0.25">
      <c r="D4862" s="66" t="s">
        <v>35200</v>
      </c>
      <c r="E4862" s="66" t="s">
        <v>9386</v>
      </c>
      <c r="F4862" s="72">
        <v>1</v>
      </c>
      <c r="G4862" s="72">
        <v>3</v>
      </c>
      <c r="H4862" s="72">
        <v>2</v>
      </c>
      <c r="I4862" s="72">
        <v>7</v>
      </c>
      <c r="J4862" s="72">
        <v>1</v>
      </c>
      <c r="K4862" s="72">
        <v>21</v>
      </c>
      <c r="L4862" s="72">
        <v>10</v>
      </c>
    </row>
    <row r="4863" spans="4:12" x14ac:dyDescent="0.25">
      <c r="D4863" s="66" t="s">
        <v>35201</v>
      </c>
      <c r="E4863" s="66" t="s">
        <v>9387</v>
      </c>
      <c r="F4863" s="72">
        <v>1</v>
      </c>
      <c r="G4863" s="72">
        <v>3</v>
      </c>
      <c r="H4863" s="72">
        <v>2</v>
      </c>
      <c r="I4863" s="72">
        <v>7</v>
      </c>
      <c r="J4863" s="72">
        <v>1</v>
      </c>
      <c r="K4863" s="72">
        <v>21</v>
      </c>
      <c r="L4863" s="72">
        <v>11</v>
      </c>
    </row>
    <row r="4864" spans="4:12" x14ac:dyDescent="0.25">
      <c r="D4864" s="66" t="s">
        <v>35202</v>
      </c>
      <c r="E4864" s="66" t="s">
        <v>9388</v>
      </c>
      <c r="F4864" s="72">
        <v>1</v>
      </c>
      <c r="G4864" s="72">
        <v>3</v>
      </c>
      <c r="H4864" s="72">
        <v>2</v>
      </c>
      <c r="I4864" s="72">
        <v>7</v>
      </c>
      <c r="J4864" s="72">
        <v>1</v>
      </c>
      <c r="K4864" s="72">
        <v>21</v>
      </c>
      <c r="L4864" s="72">
        <v>12</v>
      </c>
    </row>
    <row r="4865" spans="4:12" x14ac:dyDescent="0.25">
      <c r="D4865" s="66" t="s">
        <v>35203</v>
      </c>
      <c r="E4865" s="66" t="s">
        <v>9389</v>
      </c>
      <c r="F4865" s="72">
        <v>1</v>
      </c>
      <c r="G4865" s="72">
        <v>3</v>
      </c>
      <c r="H4865" s="72">
        <v>2</v>
      </c>
      <c r="I4865" s="72">
        <v>7</v>
      </c>
      <c r="J4865" s="72">
        <v>1</v>
      </c>
      <c r="K4865" s="72">
        <v>21</v>
      </c>
      <c r="L4865" s="72">
        <v>13</v>
      </c>
    </row>
    <row r="4866" spans="4:12" x14ac:dyDescent="0.25">
      <c r="D4866" s="66" t="s">
        <v>35204</v>
      </c>
      <c r="E4866" s="66" t="s">
        <v>9390</v>
      </c>
      <c r="F4866" s="72">
        <v>1</v>
      </c>
      <c r="G4866" s="72">
        <v>3</v>
      </c>
      <c r="H4866" s="72">
        <v>2</v>
      </c>
      <c r="I4866" s="72">
        <v>7</v>
      </c>
      <c r="J4866" s="72">
        <v>1</v>
      </c>
      <c r="K4866" s="72">
        <v>21</v>
      </c>
      <c r="L4866" s="72">
        <v>14</v>
      </c>
    </row>
    <row r="4867" spans="4:12" x14ac:dyDescent="0.25">
      <c r="D4867" s="66" t="s">
        <v>35205</v>
      </c>
      <c r="E4867" s="66" t="s">
        <v>9391</v>
      </c>
      <c r="F4867" s="72">
        <v>1</v>
      </c>
      <c r="G4867" s="72">
        <v>3</v>
      </c>
      <c r="H4867" s="72">
        <v>2</v>
      </c>
      <c r="I4867" s="72">
        <v>7</v>
      </c>
      <c r="J4867" s="72">
        <v>1</v>
      </c>
      <c r="K4867" s="72">
        <v>21</v>
      </c>
      <c r="L4867" s="72">
        <v>15</v>
      </c>
    </row>
    <row r="4868" spans="4:12" x14ac:dyDescent="0.25">
      <c r="D4868" s="66" t="s">
        <v>35206</v>
      </c>
      <c r="E4868" s="66" t="s">
        <v>9392</v>
      </c>
      <c r="F4868" s="72">
        <v>1</v>
      </c>
      <c r="G4868" s="72">
        <v>3</v>
      </c>
      <c r="H4868" s="72">
        <v>2</v>
      </c>
      <c r="I4868" s="72">
        <v>7</v>
      </c>
      <c r="J4868" s="72">
        <v>1</v>
      </c>
      <c r="K4868" s="72">
        <v>21</v>
      </c>
      <c r="L4868" s="72">
        <v>16</v>
      </c>
    </row>
    <row r="4869" spans="4:12" x14ac:dyDescent="0.25">
      <c r="D4869" s="66" t="s">
        <v>35207</v>
      </c>
      <c r="E4869" s="66" t="s">
        <v>9393</v>
      </c>
      <c r="F4869" s="72">
        <v>1</v>
      </c>
      <c r="G4869" s="72">
        <v>3</v>
      </c>
      <c r="H4869" s="72">
        <v>2</v>
      </c>
      <c r="I4869" s="72">
        <v>7</v>
      </c>
      <c r="J4869" s="72">
        <v>1</v>
      </c>
      <c r="K4869" s="72">
        <v>21</v>
      </c>
      <c r="L4869" s="72">
        <v>17</v>
      </c>
    </row>
    <row r="4870" spans="4:12" x14ac:dyDescent="0.25">
      <c r="D4870" s="66" t="s">
        <v>35208</v>
      </c>
      <c r="E4870" s="66" t="s">
        <v>9394</v>
      </c>
      <c r="F4870" s="72">
        <v>1</v>
      </c>
      <c r="G4870" s="72">
        <v>3</v>
      </c>
      <c r="H4870" s="72">
        <v>2</v>
      </c>
      <c r="I4870" s="72">
        <v>7</v>
      </c>
      <c r="J4870" s="72">
        <v>1</v>
      </c>
      <c r="K4870" s="72">
        <v>21</v>
      </c>
      <c r="L4870" s="72">
        <v>18</v>
      </c>
    </row>
    <row r="4871" spans="4:12" x14ac:dyDescent="0.25">
      <c r="D4871" s="66" t="s">
        <v>35209</v>
      </c>
      <c r="E4871" s="66" t="s">
        <v>9395</v>
      </c>
      <c r="F4871" s="72">
        <v>1</v>
      </c>
      <c r="G4871" s="72">
        <v>3</v>
      </c>
      <c r="H4871" s="72">
        <v>2</v>
      </c>
      <c r="I4871" s="72">
        <v>7</v>
      </c>
      <c r="J4871" s="72">
        <v>1</v>
      </c>
      <c r="K4871" s="72">
        <v>21</v>
      </c>
      <c r="L4871" s="72">
        <v>19</v>
      </c>
    </row>
    <row r="4872" spans="4:12" x14ac:dyDescent="0.25">
      <c r="D4872" s="66" t="s">
        <v>35210</v>
      </c>
      <c r="E4872" s="66" t="s">
        <v>1047</v>
      </c>
      <c r="F4872" s="72">
        <v>1</v>
      </c>
      <c r="G4872" s="72">
        <v>3</v>
      </c>
      <c r="H4872" s="72">
        <v>2</v>
      </c>
      <c r="I4872" s="72">
        <v>7</v>
      </c>
      <c r="J4872" s="72">
        <v>1</v>
      </c>
      <c r="K4872" s="72">
        <v>21</v>
      </c>
      <c r="L4872" s="72">
        <v>20</v>
      </c>
    </row>
    <row r="4873" spans="4:12" x14ac:dyDescent="0.25">
      <c r="D4873" s="66" t="s">
        <v>35211</v>
      </c>
      <c r="E4873" s="66" t="s">
        <v>9396</v>
      </c>
      <c r="F4873" s="72">
        <v>1</v>
      </c>
      <c r="G4873" s="72">
        <v>3</v>
      </c>
      <c r="H4873" s="72">
        <v>2</v>
      </c>
      <c r="I4873" s="72">
        <v>7</v>
      </c>
      <c r="J4873" s="72">
        <v>1</v>
      </c>
      <c r="K4873" s="72">
        <v>21</v>
      </c>
      <c r="L4873" s="72">
        <v>21</v>
      </c>
    </row>
    <row r="4874" spans="4:12" x14ac:dyDescent="0.25">
      <c r="D4874" s="66" t="s">
        <v>35212</v>
      </c>
      <c r="E4874" s="66" t="s">
        <v>1151</v>
      </c>
      <c r="F4874" s="72">
        <v>1</v>
      </c>
      <c r="G4874" s="72">
        <v>3</v>
      </c>
      <c r="H4874" s="72">
        <v>2</v>
      </c>
      <c r="I4874" s="72">
        <v>7</v>
      </c>
      <c r="J4874" s="72">
        <v>1</v>
      </c>
      <c r="K4874" s="72">
        <v>21</v>
      </c>
      <c r="L4874" s="72">
        <v>22</v>
      </c>
    </row>
    <row r="4875" spans="4:12" x14ac:dyDescent="0.25">
      <c r="D4875" s="66" t="s">
        <v>35213</v>
      </c>
      <c r="E4875" s="66" t="s">
        <v>9397</v>
      </c>
      <c r="F4875" s="72">
        <v>1</v>
      </c>
      <c r="G4875" s="72">
        <v>3</v>
      </c>
      <c r="H4875" s="72">
        <v>2</v>
      </c>
      <c r="I4875" s="72">
        <v>7</v>
      </c>
      <c r="J4875" s="72">
        <v>1</v>
      </c>
      <c r="K4875" s="72">
        <v>21</v>
      </c>
      <c r="L4875" s="72">
        <v>23</v>
      </c>
    </row>
    <row r="4876" spans="4:12" x14ac:dyDescent="0.25">
      <c r="D4876" s="66" t="s">
        <v>35214</v>
      </c>
      <c r="E4876" s="66" t="s">
        <v>9398</v>
      </c>
      <c r="F4876" s="72">
        <v>1</v>
      </c>
      <c r="G4876" s="72">
        <v>3</v>
      </c>
      <c r="H4876" s="72">
        <v>2</v>
      </c>
      <c r="I4876" s="72">
        <v>7</v>
      </c>
      <c r="J4876" s="72">
        <v>1</v>
      </c>
      <c r="K4876" s="72">
        <v>21</v>
      </c>
      <c r="L4876" s="72">
        <v>24</v>
      </c>
    </row>
    <row r="4877" spans="4:12" x14ac:dyDescent="0.25">
      <c r="D4877" s="66" t="s">
        <v>35215</v>
      </c>
      <c r="E4877" s="66" t="s">
        <v>9399</v>
      </c>
      <c r="F4877" s="72">
        <v>1</v>
      </c>
      <c r="G4877" s="72">
        <v>3</v>
      </c>
      <c r="H4877" s="72">
        <v>2</v>
      </c>
      <c r="I4877" s="72">
        <v>7</v>
      </c>
      <c r="J4877" s="72">
        <v>1</v>
      </c>
      <c r="K4877" s="72">
        <v>21</v>
      </c>
      <c r="L4877" s="72">
        <v>25</v>
      </c>
    </row>
    <row r="4878" spans="4:12" x14ac:dyDescent="0.25">
      <c r="D4878" s="66" t="s">
        <v>35216</v>
      </c>
      <c r="E4878" s="66" t="s">
        <v>9400</v>
      </c>
      <c r="F4878" s="72">
        <v>1</v>
      </c>
      <c r="G4878" s="72">
        <v>3</v>
      </c>
      <c r="H4878" s="72">
        <v>2</v>
      </c>
      <c r="I4878" s="72">
        <v>7</v>
      </c>
      <c r="J4878" s="72">
        <v>1</v>
      </c>
      <c r="K4878" s="72">
        <v>21</v>
      </c>
      <c r="L4878" s="72">
        <v>26</v>
      </c>
    </row>
    <row r="4879" spans="4:12" x14ac:dyDescent="0.25">
      <c r="D4879" s="66" t="s">
        <v>35217</v>
      </c>
      <c r="E4879" s="66" t="s">
        <v>9401</v>
      </c>
      <c r="F4879" s="72">
        <v>1</v>
      </c>
      <c r="G4879" s="72">
        <v>3</v>
      </c>
      <c r="H4879" s="72">
        <v>2</v>
      </c>
      <c r="I4879" s="72">
        <v>7</v>
      </c>
      <c r="J4879" s="72">
        <v>1</v>
      </c>
      <c r="K4879" s="72">
        <v>21</v>
      </c>
      <c r="L4879" s="72">
        <v>27</v>
      </c>
    </row>
    <row r="4880" spans="4:12" x14ac:dyDescent="0.25">
      <c r="D4880" s="66" t="s">
        <v>35218</v>
      </c>
      <c r="E4880" s="66" t="s">
        <v>9402</v>
      </c>
      <c r="F4880" s="72">
        <v>1</v>
      </c>
      <c r="G4880" s="72">
        <v>3</v>
      </c>
      <c r="H4880" s="72">
        <v>2</v>
      </c>
      <c r="I4880" s="72">
        <v>7</v>
      </c>
      <c r="J4880" s="72">
        <v>1</v>
      </c>
      <c r="K4880" s="72">
        <v>21</v>
      </c>
      <c r="L4880" s="72">
        <v>28</v>
      </c>
    </row>
    <row r="4881" spans="4:12" x14ac:dyDescent="0.25">
      <c r="D4881" s="66" t="s">
        <v>35219</v>
      </c>
      <c r="E4881" s="66" t="s">
        <v>9403</v>
      </c>
      <c r="F4881" s="72">
        <v>1</v>
      </c>
      <c r="G4881" s="72">
        <v>3</v>
      </c>
      <c r="H4881" s="72">
        <v>2</v>
      </c>
      <c r="I4881" s="72">
        <v>7</v>
      </c>
      <c r="J4881" s="72">
        <v>1</v>
      </c>
      <c r="K4881" s="72">
        <v>21</v>
      </c>
      <c r="L4881" s="72">
        <v>29</v>
      </c>
    </row>
    <row r="4882" spans="4:12" x14ac:dyDescent="0.25">
      <c r="D4882" s="66" t="s">
        <v>35220</v>
      </c>
      <c r="E4882" s="66" t="s">
        <v>9404</v>
      </c>
      <c r="F4882" s="72">
        <v>1</v>
      </c>
      <c r="G4882" s="72">
        <v>3</v>
      </c>
      <c r="H4882" s="72">
        <v>2</v>
      </c>
      <c r="I4882" s="72">
        <v>7</v>
      </c>
      <c r="J4882" s="72">
        <v>1</v>
      </c>
      <c r="K4882" s="72">
        <v>21</v>
      </c>
      <c r="L4882" s="72">
        <v>30</v>
      </c>
    </row>
    <row r="4883" spans="4:12" x14ac:dyDescent="0.25">
      <c r="D4883" s="66" t="s">
        <v>35221</v>
      </c>
      <c r="E4883" s="66" t="s">
        <v>9405</v>
      </c>
      <c r="F4883" s="72">
        <v>1</v>
      </c>
      <c r="G4883" s="72">
        <v>3</v>
      </c>
      <c r="H4883" s="72">
        <v>2</v>
      </c>
      <c r="I4883" s="72">
        <v>7</v>
      </c>
      <c r="J4883" s="72">
        <v>1</v>
      </c>
      <c r="K4883" s="72">
        <v>21</v>
      </c>
      <c r="L4883" s="72">
        <v>31</v>
      </c>
    </row>
    <row r="4884" spans="4:12" x14ac:dyDescent="0.25">
      <c r="D4884" s="66" t="s">
        <v>35222</v>
      </c>
      <c r="E4884" s="66" t="s">
        <v>685</v>
      </c>
      <c r="F4884" s="72">
        <v>1</v>
      </c>
      <c r="G4884" s="72">
        <v>3</v>
      </c>
      <c r="H4884" s="72">
        <v>2</v>
      </c>
      <c r="I4884" s="72">
        <v>7</v>
      </c>
      <c r="J4884" s="72">
        <v>1</v>
      </c>
      <c r="K4884" s="72">
        <v>21</v>
      </c>
      <c r="L4884" s="72">
        <v>32</v>
      </c>
    </row>
    <row r="4885" spans="4:12" x14ac:dyDescent="0.25">
      <c r="D4885" s="66" t="s">
        <v>35223</v>
      </c>
      <c r="E4885" s="66" t="s">
        <v>9406</v>
      </c>
      <c r="F4885" s="72">
        <v>1</v>
      </c>
      <c r="G4885" s="72">
        <v>3</v>
      </c>
      <c r="H4885" s="72">
        <v>2</v>
      </c>
      <c r="I4885" s="72">
        <v>7</v>
      </c>
      <c r="J4885" s="72">
        <v>1</v>
      </c>
      <c r="K4885" s="72">
        <v>21</v>
      </c>
      <c r="L4885" s="72">
        <v>33</v>
      </c>
    </row>
    <row r="4886" spans="4:12" x14ac:dyDescent="0.25">
      <c r="D4886" s="66" t="s">
        <v>35224</v>
      </c>
      <c r="E4886" s="66" t="s">
        <v>9407</v>
      </c>
      <c r="F4886" s="72">
        <v>1</v>
      </c>
      <c r="G4886" s="72">
        <v>3</v>
      </c>
      <c r="H4886" s="72">
        <v>2</v>
      </c>
      <c r="I4886" s="72">
        <v>7</v>
      </c>
      <c r="J4886" s="72">
        <v>1</v>
      </c>
      <c r="K4886" s="72">
        <v>21</v>
      </c>
      <c r="L4886" s="72">
        <v>34</v>
      </c>
    </row>
    <row r="4887" spans="4:12" x14ac:dyDescent="0.25">
      <c r="D4887" s="66" t="s">
        <v>35225</v>
      </c>
      <c r="E4887" s="66" t="s">
        <v>9408</v>
      </c>
      <c r="F4887" s="72">
        <v>1</v>
      </c>
      <c r="G4887" s="72">
        <v>3</v>
      </c>
      <c r="H4887" s="72">
        <v>2</v>
      </c>
      <c r="I4887" s="72">
        <v>7</v>
      </c>
      <c r="J4887" s="72">
        <v>1</v>
      </c>
      <c r="K4887" s="72">
        <v>21</v>
      </c>
      <c r="L4887" s="72">
        <v>35</v>
      </c>
    </row>
    <row r="4888" spans="4:12" x14ac:dyDescent="0.25">
      <c r="D4888" s="66" t="s">
        <v>35226</v>
      </c>
      <c r="E4888" s="66" t="s">
        <v>9409</v>
      </c>
      <c r="F4888" s="72">
        <v>1</v>
      </c>
      <c r="G4888" s="72">
        <v>3</v>
      </c>
      <c r="H4888" s="72">
        <v>2</v>
      </c>
      <c r="I4888" s="72">
        <v>7</v>
      </c>
      <c r="J4888" s="72">
        <v>1</v>
      </c>
      <c r="K4888" s="72">
        <v>21</v>
      </c>
      <c r="L4888" s="72">
        <v>36</v>
      </c>
    </row>
    <row r="4889" spans="4:12" x14ac:dyDescent="0.25">
      <c r="D4889" s="66" t="s">
        <v>35227</v>
      </c>
      <c r="E4889" s="66" t="s">
        <v>9410</v>
      </c>
      <c r="F4889" s="72">
        <v>1</v>
      </c>
      <c r="G4889" s="72">
        <v>3</v>
      </c>
      <c r="H4889" s="72">
        <v>2</v>
      </c>
      <c r="I4889" s="72">
        <v>7</v>
      </c>
      <c r="J4889" s="72">
        <v>1</v>
      </c>
      <c r="K4889" s="72">
        <v>21</v>
      </c>
      <c r="L4889" s="72">
        <v>37</v>
      </c>
    </row>
    <row r="4890" spans="4:12" x14ac:dyDescent="0.25">
      <c r="D4890" s="66" t="s">
        <v>35228</v>
      </c>
      <c r="E4890" s="66" t="s">
        <v>9411</v>
      </c>
      <c r="F4890" s="72">
        <v>1</v>
      </c>
      <c r="G4890" s="72">
        <v>3</v>
      </c>
      <c r="H4890" s="72">
        <v>2</v>
      </c>
      <c r="I4890" s="72">
        <v>7</v>
      </c>
      <c r="J4890" s="72">
        <v>1</v>
      </c>
      <c r="K4890" s="72">
        <v>21</v>
      </c>
      <c r="L4890" s="72">
        <v>38</v>
      </c>
    </row>
    <row r="4891" spans="4:12" x14ac:dyDescent="0.25">
      <c r="D4891" s="66" t="s">
        <v>35229</v>
      </c>
      <c r="E4891" s="66" t="s">
        <v>9412</v>
      </c>
      <c r="F4891" s="72">
        <v>1</v>
      </c>
      <c r="G4891" s="72">
        <v>3</v>
      </c>
      <c r="H4891" s="72">
        <v>2</v>
      </c>
      <c r="I4891" s="72">
        <v>7</v>
      </c>
      <c r="J4891" s="72">
        <v>1</v>
      </c>
      <c r="K4891" s="72">
        <v>21</v>
      </c>
      <c r="L4891" s="72">
        <v>39</v>
      </c>
    </row>
    <row r="4892" spans="4:12" x14ac:dyDescent="0.25">
      <c r="D4892" s="66" t="s">
        <v>35230</v>
      </c>
      <c r="E4892" s="66" t="s">
        <v>9413</v>
      </c>
      <c r="F4892" s="72">
        <v>1</v>
      </c>
      <c r="G4892" s="72">
        <v>3</v>
      </c>
      <c r="H4892" s="72">
        <v>2</v>
      </c>
      <c r="I4892" s="72">
        <v>7</v>
      </c>
      <c r="J4892" s="72">
        <v>1</v>
      </c>
      <c r="K4892" s="72">
        <v>21</v>
      </c>
      <c r="L4892" s="72">
        <v>40</v>
      </c>
    </row>
    <row r="4893" spans="4:12" x14ac:dyDescent="0.25">
      <c r="D4893" s="66" t="s">
        <v>35231</v>
      </c>
      <c r="E4893" s="66" t="s">
        <v>9414</v>
      </c>
      <c r="F4893" s="72">
        <v>1</v>
      </c>
      <c r="G4893" s="72">
        <v>3</v>
      </c>
      <c r="H4893" s="72">
        <v>2</v>
      </c>
      <c r="I4893" s="72">
        <v>7</v>
      </c>
      <c r="J4893" s="72">
        <v>1</v>
      </c>
      <c r="K4893" s="72">
        <v>21</v>
      </c>
      <c r="L4893" s="72">
        <v>41</v>
      </c>
    </row>
    <row r="4894" spans="4:12" x14ac:dyDescent="0.25">
      <c r="D4894" s="66" t="s">
        <v>35232</v>
      </c>
      <c r="E4894" s="66" t="s">
        <v>9415</v>
      </c>
      <c r="F4894" s="72">
        <v>1</v>
      </c>
      <c r="G4894" s="72">
        <v>3</v>
      </c>
      <c r="H4894" s="72">
        <v>2</v>
      </c>
      <c r="I4894" s="72">
        <v>7</v>
      </c>
      <c r="J4894" s="72">
        <v>1</v>
      </c>
      <c r="K4894" s="72">
        <v>21</v>
      </c>
      <c r="L4894" s="72">
        <v>42</v>
      </c>
    </row>
    <row r="4895" spans="4:12" x14ac:dyDescent="0.25">
      <c r="D4895" s="66" t="s">
        <v>35233</v>
      </c>
      <c r="E4895" s="66" t="s">
        <v>9416</v>
      </c>
      <c r="F4895" s="72">
        <v>1</v>
      </c>
      <c r="G4895" s="72">
        <v>3</v>
      </c>
      <c r="H4895" s="72">
        <v>2</v>
      </c>
      <c r="I4895" s="72">
        <v>7</v>
      </c>
      <c r="J4895" s="72">
        <v>1</v>
      </c>
      <c r="K4895" s="72">
        <v>21</v>
      </c>
      <c r="L4895" s="72">
        <v>43</v>
      </c>
    </row>
    <row r="4896" spans="4:12" x14ac:dyDescent="0.25">
      <c r="D4896" s="66" t="s">
        <v>35234</v>
      </c>
      <c r="E4896" s="66" t="s">
        <v>9417</v>
      </c>
      <c r="F4896" s="72">
        <v>1</v>
      </c>
      <c r="G4896" s="72">
        <v>3</v>
      </c>
      <c r="H4896" s="72">
        <v>2</v>
      </c>
      <c r="I4896" s="72">
        <v>7</v>
      </c>
      <c r="J4896" s="72">
        <v>1</v>
      </c>
      <c r="K4896" s="72">
        <v>21</v>
      </c>
      <c r="L4896" s="72">
        <v>44</v>
      </c>
    </row>
    <row r="4897" spans="4:12" x14ac:dyDescent="0.25">
      <c r="D4897" s="66" t="s">
        <v>35235</v>
      </c>
      <c r="E4897" s="66" t="s">
        <v>9418</v>
      </c>
      <c r="F4897" s="72">
        <v>1</v>
      </c>
      <c r="G4897" s="72">
        <v>3</v>
      </c>
      <c r="H4897" s="72">
        <v>2</v>
      </c>
      <c r="I4897" s="72">
        <v>7</v>
      </c>
      <c r="J4897" s="72">
        <v>1</v>
      </c>
      <c r="K4897" s="72">
        <v>21</v>
      </c>
      <c r="L4897" s="72">
        <v>45</v>
      </c>
    </row>
    <row r="4898" spans="4:12" x14ac:dyDescent="0.25">
      <c r="D4898" s="66" t="s">
        <v>35236</v>
      </c>
      <c r="E4898" s="66" t="s">
        <v>9419</v>
      </c>
      <c r="F4898" s="72">
        <v>1</v>
      </c>
      <c r="G4898" s="72">
        <v>3</v>
      </c>
      <c r="H4898" s="72">
        <v>2</v>
      </c>
      <c r="I4898" s="72">
        <v>7</v>
      </c>
      <c r="J4898" s="72">
        <v>1</v>
      </c>
      <c r="K4898" s="72">
        <v>21</v>
      </c>
      <c r="L4898" s="72">
        <v>46</v>
      </c>
    </row>
    <row r="4899" spans="4:12" x14ac:dyDescent="0.25">
      <c r="D4899" s="66" t="s">
        <v>35237</v>
      </c>
      <c r="E4899" s="66" t="s">
        <v>9420</v>
      </c>
      <c r="F4899" s="72">
        <v>1</v>
      </c>
      <c r="G4899" s="72">
        <v>3</v>
      </c>
      <c r="H4899" s="72">
        <v>2</v>
      </c>
      <c r="I4899" s="72">
        <v>7</v>
      </c>
      <c r="J4899" s="72">
        <v>1</v>
      </c>
      <c r="K4899" s="72">
        <v>21</v>
      </c>
      <c r="L4899" s="72">
        <v>47</v>
      </c>
    </row>
    <row r="4900" spans="4:12" x14ac:dyDescent="0.25">
      <c r="D4900" s="66" t="s">
        <v>35238</v>
      </c>
      <c r="E4900" s="66" t="s">
        <v>9421</v>
      </c>
      <c r="F4900" s="72">
        <v>1</v>
      </c>
      <c r="G4900" s="72">
        <v>3</v>
      </c>
      <c r="H4900" s="72">
        <v>2</v>
      </c>
      <c r="I4900" s="72">
        <v>7</v>
      </c>
      <c r="J4900" s="72">
        <v>1</v>
      </c>
      <c r="K4900" s="72">
        <v>21</v>
      </c>
      <c r="L4900" s="72">
        <v>48</v>
      </c>
    </row>
    <row r="4901" spans="4:12" x14ac:dyDescent="0.25">
      <c r="D4901" s="66" t="s">
        <v>35239</v>
      </c>
      <c r="E4901" s="66" t="s">
        <v>9422</v>
      </c>
      <c r="F4901" s="72">
        <v>1</v>
      </c>
      <c r="G4901" s="72">
        <v>3</v>
      </c>
      <c r="H4901" s="72">
        <v>2</v>
      </c>
      <c r="I4901" s="72">
        <v>7</v>
      </c>
      <c r="J4901" s="72">
        <v>1</v>
      </c>
      <c r="K4901" s="72">
        <v>21</v>
      </c>
      <c r="L4901" s="72">
        <v>49</v>
      </c>
    </row>
    <row r="4902" spans="4:12" x14ac:dyDescent="0.25">
      <c r="D4902" s="66" t="s">
        <v>35240</v>
      </c>
      <c r="E4902" s="66" t="s">
        <v>9423</v>
      </c>
      <c r="F4902" s="72">
        <v>1</v>
      </c>
      <c r="G4902" s="72">
        <v>3</v>
      </c>
      <c r="H4902" s="72">
        <v>2</v>
      </c>
      <c r="I4902" s="72">
        <v>7</v>
      </c>
      <c r="J4902" s="72">
        <v>1</v>
      </c>
      <c r="K4902" s="72">
        <v>21</v>
      </c>
      <c r="L4902" s="72">
        <v>50</v>
      </c>
    </row>
    <row r="4903" spans="4:12" x14ac:dyDescent="0.25">
      <c r="D4903" s="66" t="s">
        <v>35241</v>
      </c>
      <c r="E4903" s="66" t="s">
        <v>1152</v>
      </c>
      <c r="F4903" s="72">
        <v>1</v>
      </c>
      <c r="G4903" s="72">
        <v>3</v>
      </c>
      <c r="H4903" s="72">
        <v>2</v>
      </c>
      <c r="I4903" s="72">
        <v>7</v>
      </c>
      <c r="J4903" s="72">
        <v>1</v>
      </c>
      <c r="K4903" s="72">
        <v>22</v>
      </c>
      <c r="L4903" s="72">
        <v>1</v>
      </c>
    </row>
    <row r="4904" spans="4:12" x14ac:dyDescent="0.25">
      <c r="D4904" s="66" t="s">
        <v>35242</v>
      </c>
      <c r="E4904" s="66" t="s">
        <v>9424</v>
      </c>
      <c r="F4904" s="72">
        <v>1</v>
      </c>
      <c r="G4904" s="72">
        <v>3</v>
      </c>
      <c r="H4904" s="72">
        <v>2</v>
      </c>
      <c r="I4904" s="72">
        <v>7</v>
      </c>
      <c r="J4904" s="72">
        <v>1</v>
      </c>
      <c r="K4904" s="72">
        <v>22</v>
      </c>
      <c r="L4904" s="72">
        <v>2</v>
      </c>
    </row>
    <row r="4905" spans="4:12" x14ac:dyDescent="0.25">
      <c r="D4905" s="66" t="s">
        <v>35243</v>
      </c>
      <c r="E4905" s="66" t="s">
        <v>9425</v>
      </c>
      <c r="F4905" s="72">
        <v>1</v>
      </c>
      <c r="G4905" s="72">
        <v>3</v>
      </c>
      <c r="H4905" s="72">
        <v>2</v>
      </c>
      <c r="I4905" s="72">
        <v>7</v>
      </c>
      <c r="J4905" s="72">
        <v>1</v>
      </c>
      <c r="K4905" s="72">
        <v>22</v>
      </c>
      <c r="L4905" s="72">
        <v>3</v>
      </c>
    </row>
    <row r="4906" spans="4:12" x14ac:dyDescent="0.25">
      <c r="D4906" s="66" t="s">
        <v>35244</v>
      </c>
      <c r="E4906" s="66" t="s">
        <v>9426</v>
      </c>
      <c r="F4906" s="72">
        <v>1</v>
      </c>
      <c r="G4906" s="72">
        <v>3</v>
      </c>
      <c r="H4906" s="72">
        <v>2</v>
      </c>
      <c r="I4906" s="72">
        <v>7</v>
      </c>
      <c r="J4906" s="72">
        <v>1</v>
      </c>
      <c r="K4906" s="72">
        <v>22</v>
      </c>
      <c r="L4906" s="72">
        <v>4</v>
      </c>
    </row>
    <row r="4907" spans="4:12" x14ac:dyDescent="0.25">
      <c r="D4907" s="66" t="s">
        <v>35245</v>
      </c>
      <c r="E4907" s="66" t="s">
        <v>9427</v>
      </c>
      <c r="F4907" s="72">
        <v>1</v>
      </c>
      <c r="G4907" s="72">
        <v>3</v>
      </c>
      <c r="H4907" s="72">
        <v>2</v>
      </c>
      <c r="I4907" s="72">
        <v>7</v>
      </c>
      <c r="J4907" s="72">
        <v>1</v>
      </c>
      <c r="K4907" s="72">
        <v>22</v>
      </c>
      <c r="L4907" s="72">
        <v>5</v>
      </c>
    </row>
    <row r="4908" spans="4:12" x14ac:dyDescent="0.25">
      <c r="D4908" s="66" t="s">
        <v>35246</v>
      </c>
      <c r="E4908" s="66" t="s">
        <v>9428</v>
      </c>
      <c r="F4908" s="72">
        <v>1</v>
      </c>
      <c r="G4908" s="72">
        <v>3</v>
      </c>
      <c r="H4908" s="72">
        <v>2</v>
      </c>
      <c r="I4908" s="72">
        <v>7</v>
      </c>
      <c r="J4908" s="72">
        <v>1</v>
      </c>
      <c r="K4908" s="72">
        <v>23</v>
      </c>
      <c r="L4908" s="72">
        <v>1</v>
      </c>
    </row>
    <row r="4909" spans="4:12" x14ac:dyDescent="0.25">
      <c r="D4909" s="66" t="s">
        <v>35247</v>
      </c>
      <c r="E4909" s="66" t="s">
        <v>9429</v>
      </c>
      <c r="F4909" s="72">
        <v>1</v>
      </c>
      <c r="G4909" s="72">
        <v>3</v>
      </c>
      <c r="H4909" s="72">
        <v>2</v>
      </c>
      <c r="I4909" s="72">
        <v>7</v>
      </c>
      <c r="J4909" s="72">
        <v>1</v>
      </c>
      <c r="K4909" s="72">
        <v>23</v>
      </c>
      <c r="L4909" s="72">
        <v>2</v>
      </c>
    </row>
    <row r="4910" spans="4:12" x14ac:dyDescent="0.25">
      <c r="D4910" s="66" t="s">
        <v>35248</v>
      </c>
      <c r="E4910" s="66" t="s">
        <v>9430</v>
      </c>
      <c r="F4910" s="72">
        <v>1</v>
      </c>
      <c r="G4910" s="72">
        <v>3</v>
      </c>
      <c r="H4910" s="72">
        <v>2</v>
      </c>
      <c r="I4910" s="72">
        <v>7</v>
      </c>
      <c r="J4910" s="72">
        <v>1</v>
      </c>
      <c r="K4910" s="72">
        <v>23</v>
      </c>
      <c r="L4910" s="72">
        <v>3</v>
      </c>
    </row>
    <row r="4911" spans="4:12" x14ac:dyDescent="0.25">
      <c r="D4911" s="66" t="s">
        <v>35249</v>
      </c>
      <c r="E4911" s="66" t="s">
        <v>9431</v>
      </c>
      <c r="F4911" s="72">
        <v>1</v>
      </c>
      <c r="G4911" s="72">
        <v>3</v>
      </c>
      <c r="H4911" s="72">
        <v>2</v>
      </c>
      <c r="I4911" s="72">
        <v>7</v>
      </c>
      <c r="J4911" s="72">
        <v>1</v>
      </c>
      <c r="K4911" s="72">
        <v>23</v>
      </c>
      <c r="L4911" s="72">
        <v>4</v>
      </c>
    </row>
    <row r="4912" spans="4:12" x14ac:dyDescent="0.25">
      <c r="D4912" s="66" t="s">
        <v>35250</v>
      </c>
      <c r="E4912" s="66" t="s">
        <v>9432</v>
      </c>
      <c r="F4912" s="72">
        <v>1</v>
      </c>
      <c r="G4912" s="72">
        <v>3</v>
      </c>
      <c r="H4912" s="72">
        <v>2</v>
      </c>
      <c r="I4912" s="72">
        <v>7</v>
      </c>
      <c r="J4912" s="72">
        <v>1</v>
      </c>
      <c r="K4912" s="72">
        <v>23</v>
      </c>
      <c r="L4912" s="72">
        <v>5</v>
      </c>
    </row>
    <row r="4913" spans="4:12" x14ac:dyDescent="0.25">
      <c r="D4913" s="66" t="s">
        <v>35251</v>
      </c>
      <c r="E4913" s="66" t="s">
        <v>9433</v>
      </c>
      <c r="F4913" s="72">
        <v>1</v>
      </c>
      <c r="G4913" s="72">
        <v>3</v>
      </c>
      <c r="H4913" s="72">
        <v>2</v>
      </c>
      <c r="I4913" s="72">
        <v>7</v>
      </c>
      <c r="J4913" s="72">
        <v>1</v>
      </c>
      <c r="K4913" s="72">
        <v>23</v>
      </c>
      <c r="L4913" s="72">
        <v>6</v>
      </c>
    </row>
    <row r="4914" spans="4:12" x14ac:dyDescent="0.25">
      <c r="D4914" s="66" t="s">
        <v>35252</v>
      </c>
      <c r="E4914" s="66" t="s">
        <v>9434</v>
      </c>
      <c r="F4914" s="72">
        <v>1</v>
      </c>
      <c r="G4914" s="72">
        <v>3</v>
      </c>
      <c r="H4914" s="72">
        <v>2</v>
      </c>
      <c r="I4914" s="72">
        <v>7</v>
      </c>
      <c r="J4914" s="72">
        <v>1</v>
      </c>
      <c r="K4914" s="72">
        <v>23</v>
      </c>
      <c r="L4914" s="72">
        <v>7</v>
      </c>
    </row>
    <row r="4915" spans="4:12" x14ac:dyDescent="0.25">
      <c r="D4915" s="66" t="s">
        <v>35253</v>
      </c>
      <c r="E4915" s="66" t="s">
        <v>9435</v>
      </c>
      <c r="F4915" s="72">
        <v>1</v>
      </c>
      <c r="G4915" s="72">
        <v>3</v>
      </c>
      <c r="H4915" s="72">
        <v>2</v>
      </c>
      <c r="I4915" s="72">
        <v>7</v>
      </c>
      <c r="J4915" s="72">
        <v>1</v>
      </c>
      <c r="K4915" s="72">
        <v>23</v>
      </c>
      <c r="L4915" s="72">
        <v>8</v>
      </c>
    </row>
    <row r="4916" spans="4:12" x14ac:dyDescent="0.25">
      <c r="D4916" s="66" t="s">
        <v>35254</v>
      </c>
      <c r="E4916" s="66" t="s">
        <v>9436</v>
      </c>
      <c r="F4916" s="72">
        <v>1</v>
      </c>
      <c r="G4916" s="72">
        <v>3</v>
      </c>
      <c r="H4916" s="72">
        <v>2</v>
      </c>
      <c r="I4916" s="72">
        <v>7</v>
      </c>
      <c r="J4916" s="72">
        <v>1</v>
      </c>
      <c r="K4916" s="72">
        <v>23</v>
      </c>
      <c r="L4916" s="72">
        <v>9</v>
      </c>
    </row>
    <row r="4917" spans="4:12" x14ac:dyDescent="0.25">
      <c r="D4917" s="66" t="s">
        <v>35255</v>
      </c>
      <c r="E4917" s="66" t="s">
        <v>9437</v>
      </c>
      <c r="F4917" s="72">
        <v>1</v>
      </c>
      <c r="G4917" s="72">
        <v>3</v>
      </c>
      <c r="H4917" s="72">
        <v>2</v>
      </c>
      <c r="I4917" s="72">
        <v>7</v>
      </c>
      <c r="J4917" s="72">
        <v>1</v>
      </c>
      <c r="K4917" s="72">
        <v>23</v>
      </c>
      <c r="L4917" s="72">
        <v>10</v>
      </c>
    </row>
    <row r="4918" spans="4:12" x14ac:dyDescent="0.25">
      <c r="D4918" s="66" t="s">
        <v>35256</v>
      </c>
      <c r="E4918" s="66" t="s">
        <v>9438</v>
      </c>
      <c r="F4918" s="72">
        <v>1</v>
      </c>
      <c r="G4918" s="72">
        <v>3</v>
      </c>
      <c r="H4918" s="72">
        <v>2</v>
      </c>
      <c r="I4918" s="72">
        <v>7</v>
      </c>
      <c r="J4918" s="72">
        <v>1</v>
      </c>
      <c r="K4918" s="72">
        <v>23</v>
      </c>
      <c r="L4918" s="72">
        <v>11</v>
      </c>
    </row>
    <row r="4919" spans="4:12" x14ac:dyDescent="0.25">
      <c r="D4919" s="66" t="s">
        <v>35257</v>
      </c>
      <c r="E4919" s="66" t="s">
        <v>9439</v>
      </c>
      <c r="F4919" s="72">
        <v>1</v>
      </c>
      <c r="G4919" s="72">
        <v>3</v>
      </c>
      <c r="H4919" s="72">
        <v>2</v>
      </c>
      <c r="I4919" s="72">
        <v>7</v>
      </c>
      <c r="J4919" s="72">
        <v>1</v>
      </c>
      <c r="K4919" s="72">
        <v>23</v>
      </c>
      <c r="L4919" s="72">
        <v>12</v>
      </c>
    </row>
    <row r="4920" spans="4:12" x14ac:dyDescent="0.25">
      <c r="D4920" s="66" t="s">
        <v>35258</v>
      </c>
      <c r="E4920" s="66" t="s">
        <v>9440</v>
      </c>
      <c r="F4920" s="72">
        <v>1</v>
      </c>
      <c r="G4920" s="72">
        <v>3</v>
      </c>
      <c r="H4920" s="72">
        <v>2</v>
      </c>
      <c r="I4920" s="72">
        <v>7</v>
      </c>
      <c r="J4920" s="72">
        <v>1</v>
      </c>
      <c r="K4920" s="72">
        <v>23</v>
      </c>
      <c r="L4920" s="72">
        <v>13</v>
      </c>
    </row>
    <row r="4921" spans="4:12" x14ac:dyDescent="0.25">
      <c r="D4921" s="66" t="s">
        <v>35259</v>
      </c>
      <c r="E4921" s="66" t="s">
        <v>9441</v>
      </c>
      <c r="F4921" s="72">
        <v>1</v>
      </c>
      <c r="G4921" s="72">
        <v>3</v>
      </c>
      <c r="H4921" s="72">
        <v>2</v>
      </c>
      <c r="I4921" s="72">
        <v>7</v>
      </c>
      <c r="J4921" s="72">
        <v>1</v>
      </c>
      <c r="K4921" s="72">
        <v>23</v>
      </c>
      <c r="L4921" s="72">
        <v>14</v>
      </c>
    </row>
    <row r="4922" spans="4:12" x14ac:dyDescent="0.25">
      <c r="D4922" s="66" t="s">
        <v>35260</v>
      </c>
      <c r="E4922" s="66" t="s">
        <v>9442</v>
      </c>
      <c r="F4922" s="72">
        <v>1</v>
      </c>
      <c r="G4922" s="72">
        <v>3</v>
      </c>
      <c r="H4922" s="72">
        <v>2</v>
      </c>
      <c r="I4922" s="72">
        <v>7</v>
      </c>
      <c r="J4922" s="72">
        <v>1</v>
      </c>
      <c r="K4922" s="72">
        <v>23</v>
      </c>
      <c r="L4922" s="72">
        <v>15</v>
      </c>
    </row>
    <row r="4923" spans="4:12" x14ac:dyDescent="0.25">
      <c r="D4923" s="66" t="s">
        <v>35261</v>
      </c>
      <c r="E4923" s="66" t="s">
        <v>9443</v>
      </c>
      <c r="F4923" s="72">
        <v>1</v>
      </c>
      <c r="G4923" s="72">
        <v>3</v>
      </c>
      <c r="H4923" s="72">
        <v>2</v>
      </c>
      <c r="I4923" s="72">
        <v>7</v>
      </c>
      <c r="J4923" s="72">
        <v>1</v>
      </c>
      <c r="K4923" s="72">
        <v>23</v>
      </c>
      <c r="L4923" s="72">
        <v>16</v>
      </c>
    </row>
    <row r="4924" spans="4:12" x14ac:dyDescent="0.25">
      <c r="D4924" s="66" t="s">
        <v>35262</v>
      </c>
      <c r="E4924" s="66" t="s">
        <v>9444</v>
      </c>
      <c r="F4924" s="72">
        <v>1</v>
      </c>
      <c r="G4924" s="72">
        <v>3</v>
      </c>
      <c r="H4924" s="72">
        <v>2</v>
      </c>
      <c r="I4924" s="72">
        <v>7</v>
      </c>
      <c r="J4924" s="72">
        <v>1</v>
      </c>
      <c r="K4924" s="72">
        <v>23</v>
      </c>
      <c r="L4924" s="72">
        <v>17</v>
      </c>
    </row>
    <row r="4925" spans="4:12" x14ac:dyDescent="0.25">
      <c r="D4925" s="66" t="s">
        <v>35263</v>
      </c>
      <c r="E4925" s="66" t="s">
        <v>9445</v>
      </c>
      <c r="F4925" s="72">
        <v>1</v>
      </c>
      <c r="G4925" s="72">
        <v>3</v>
      </c>
      <c r="H4925" s="72">
        <v>2</v>
      </c>
      <c r="I4925" s="72">
        <v>7</v>
      </c>
      <c r="J4925" s="72">
        <v>1</v>
      </c>
      <c r="K4925" s="72">
        <v>23</v>
      </c>
      <c r="L4925" s="72">
        <v>18</v>
      </c>
    </row>
    <row r="4926" spans="4:12" x14ac:dyDescent="0.25">
      <c r="D4926" s="66" t="s">
        <v>35264</v>
      </c>
      <c r="E4926" s="66" t="s">
        <v>9446</v>
      </c>
      <c r="F4926" s="72">
        <v>1</v>
      </c>
      <c r="G4926" s="72">
        <v>3</v>
      </c>
      <c r="H4926" s="72">
        <v>2</v>
      </c>
      <c r="I4926" s="72">
        <v>7</v>
      </c>
      <c r="J4926" s="72">
        <v>1</v>
      </c>
      <c r="K4926" s="72">
        <v>23</v>
      </c>
      <c r="L4926" s="72">
        <v>19</v>
      </c>
    </row>
    <row r="4927" spans="4:12" x14ac:dyDescent="0.25">
      <c r="D4927" s="66" t="s">
        <v>35265</v>
      </c>
      <c r="E4927" s="66" t="s">
        <v>9447</v>
      </c>
      <c r="F4927" s="72">
        <v>1</v>
      </c>
      <c r="G4927" s="72">
        <v>3</v>
      </c>
      <c r="H4927" s="72">
        <v>2</v>
      </c>
      <c r="I4927" s="72">
        <v>7</v>
      </c>
      <c r="J4927" s="72">
        <v>1</v>
      </c>
      <c r="K4927" s="72">
        <v>23</v>
      </c>
      <c r="L4927" s="72">
        <v>20</v>
      </c>
    </row>
    <row r="4928" spans="4:12" x14ac:dyDescent="0.25">
      <c r="D4928" s="66" t="s">
        <v>35266</v>
      </c>
      <c r="E4928" s="66" t="s">
        <v>9448</v>
      </c>
      <c r="F4928" s="72">
        <v>1</v>
      </c>
      <c r="G4928" s="72">
        <v>3</v>
      </c>
      <c r="H4928" s="72">
        <v>2</v>
      </c>
      <c r="I4928" s="72">
        <v>7</v>
      </c>
      <c r="J4928" s="72">
        <v>1</v>
      </c>
      <c r="K4928" s="72">
        <v>23</v>
      </c>
      <c r="L4928" s="72">
        <v>21</v>
      </c>
    </row>
    <row r="4929" spans="4:12" x14ac:dyDescent="0.25">
      <c r="D4929" s="66" t="s">
        <v>35267</v>
      </c>
      <c r="E4929" s="66" t="s">
        <v>9449</v>
      </c>
      <c r="F4929" s="72">
        <v>1</v>
      </c>
      <c r="G4929" s="72">
        <v>3</v>
      </c>
      <c r="H4929" s="72">
        <v>2</v>
      </c>
      <c r="I4929" s="72">
        <v>7</v>
      </c>
      <c r="J4929" s="72">
        <v>1</v>
      </c>
      <c r="K4929" s="72">
        <v>23</v>
      </c>
      <c r="L4929" s="72">
        <v>22</v>
      </c>
    </row>
    <row r="4930" spans="4:12" x14ac:dyDescent="0.25">
      <c r="D4930" s="66" t="s">
        <v>35268</v>
      </c>
      <c r="E4930" s="66" t="s">
        <v>9450</v>
      </c>
      <c r="F4930" s="72">
        <v>1</v>
      </c>
      <c r="G4930" s="72">
        <v>3</v>
      </c>
      <c r="H4930" s="72">
        <v>2</v>
      </c>
      <c r="I4930" s="72">
        <v>7</v>
      </c>
      <c r="J4930" s="72">
        <v>1</v>
      </c>
      <c r="K4930" s="72">
        <v>24</v>
      </c>
      <c r="L4930" s="72">
        <v>1</v>
      </c>
    </row>
    <row r="4931" spans="4:12" x14ac:dyDescent="0.25">
      <c r="D4931" s="66" t="s">
        <v>35269</v>
      </c>
      <c r="E4931" s="66" t="s">
        <v>9451</v>
      </c>
      <c r="F4931" s="72">
        <v>1</v>
      </c>
      <c r="G4931" s="72">
        <v>3</v>
      </c>
      <c r="H4931" s="72">
        <v>2</v>
      </c>
      <c r="I4931" s="72">
        <v>7</v>
      </c>
      <c r="J4931" s="72">
        <v>1</v>
      </c>
      <c r="K4931" s="72">
        <v>24</v>
      </c>
      <c r="L4931" s="72">
        <v>2</v>
      </c>
    </row>
    <row r="4932" spans="4:12" x14ac:dyDescent="0.25">
      <c r="D4932" s="66" t="s">
        <v>35270</v>
      </c>
      <c r="E4932" s="66" t="s">
        <v>9452</v>
      </c>
      <c r="F4932" s="72">
        <v>1</v>
      </c>
      <c r="G4932" s="72">
        <v>3</v>
      </c>
      <c r="H4932" s="72">
        <v>2</v>
      </c>
      <c r="I4932" s="72">
        <v>7</v>
      </c>
      <c r="J4932" s="72">
        <v>1</v>
      </c>
      <c r="K4932" s="72">
        <v>24</v>
      </c>
      <c r="L4932" s="72">
        <v>3</v>
      </c>
    </row>
    <row r="4933" spans="4:12" x14ac:dyDescent="0.25">
      <c r="D4933" s="66" t="s">
        <v>35271</v>
      </c>
      <c r="E4933" s="66" t="s">
        <v>9453</v>
      </c>
      <c r="F4933" s="72">
        <v>1</v>
      </c>
      <c r="G4933" s="72">
        <v>3</v>
      </c>
      <c r="H4933" s="72">
        <v>2</v>
      </c>
      <c r="I4933" s="72">
        <v>7</v>
      </c>
      <c r="J4933" s="72">
        <v>1</v>
      </c>
      <c r="K4933" s="72">
        <v>24</v>
      </c>
      <c r="L4933" s="72">
        <v>4</v>
      </c>
    </row>
    <row r="4934" spans="4:12" x14ac:dyDescent="0.25">
      <c r="D4934" s="66" t="s">
        <v>35272</v>
      </c>
      <c r="E4934" s="66" t="s">
        <v>9454</v>
      </c>
      <c r="F4934" s="72">
        <v>1</v>
      </c>
      <c r="G4934" s="72">
        <v>3</v>
      </c>
      <c r="H4934" s="72">
        <v>2</v>
      </c>
      <c r="I4934" s="72">
        <v>7</v>
      </c>
      <c r="J4934" s="72">
        <v>1</v>
      </c>
      <c r="K4934" s="72">
        <v>24</v>
      </c>
      <c r="L4934" s="72">
        <v>5</v>
      </c>
    </row>
    <row r="4935" spans="4:12" x14ac:dyDescent="0.25">
      <c r="D4935" s="66" t="s">
        <v>35273</v>
      </c>
      <c r="E4935" s="66" t="s">
        <v>9455</v>
      </c>
      <c r="F4935" s="72">
        <v>1</v>
      </c>
      <c r="G4935" s="72">
        <v>3</v>
      </c>
      <c r="H4935" s="72">
        <v>2</v>
      </c>
      <c r="I4935" s="72">
        <v>7</v>
      </c>
      <c r="J4935" s="72">
        <v>1</v>
      </c>
      <c r="K4935" s="72">
        <v>25</v>
      </c>
      <c r="L4935" s="72">
        <v>1</v>
      </c>
    </row>
    <row r="4936" spans="4:12" x14ac:dyDescent="0.25">
      <c r="D4936" s="66" t="s">
        <v>35274</v>
      </c>
      <c r="E4936" s="66" t="s">
        <v>9456</v>
      </c>
      <c r="F4936" s="72">
        <v>1</v>
      </c>
      <c r="G4936" s="72">
        <v>3</v>
      </c>
      <c r="H4936" s="72">
        <v>2</v>
      </c>
      <c r="I4936" s="72">
        <v>7</v>
      </c>
      <c r="J4936" s="72">
        <v>1</v>
      </c>
      <c r="K4936" s="72">
        <v>25</v>
      </c>
      <c r="L4936" s="72">
        <v>2</v>
      </c>
    </row>
    <row r="4937" spans="4:12" x14ac:dyDescent="0.25">
      <c r="D4937" s="66" t="s">
        <v>35275</v>
      </c>
      <c r="E4937" s="66" t="s">
        <v>9457</v>
      </c>
      <c r="F4937" s="72">
        <v>1</v>
      </c>
      <c r="G4937" s="72">
        <v>3</v>
      </c>
      <c r="H4937" s="72">
        <v>2</v>
      </c>
      <c r="I4937" s="72">
        <v>7</v>
      </c>
      <c r="J4937" s="72">
        <v>1</v>
      </c>
      <c r="K4937" s="72">
        <v>25</v>
      </c>
      <c r="L4937" s="72">
        <v>3</v>
      </c>
    </row>
    <row r="4938" spans="4:12" x14ac:dyDescent="0.25">
      <c r="D4938" s="66" t="s">
        <v>35276</v>
      </c>
      <c r="E4938" s="66" t="s">
        <v>9458</v>
      </c>
      <c r="F4938" s="72">
        <v>1</v>
      </c>
      <c r="G4938" s="72">
        <v>3</v>
      </c>
      <c r="H4938" s="72">
        <v>2</v>
      </c>
      <c r="I4938" s="72">
        <v>7</v>
      </c>
      <c r="J4938" s="72">
        <v>1</v>
      </c>
      <c r="K4938" s="72">
        <v>25</v>
      </c>
      <c r="L4938" s="72">
        <v>4</v>
      </c>
    </row>
    <row r="4939" spans="4:12" x14ac:dyDescent="0.25">
      <c r="D4939" s="66" t="s">
        <v>35277</v>
      </c>
      <c r="E4939" s="66" t="s">
        <v>9459</v>
      </c>
      <c r="F4939" s="72">
        <v>1</v>
      </c>
      <c r="G4939" s="72">
        <v>3</v>
      </c>
      <c r="H4939" s="72">
        <v>2</v>
      </c>
      <c r="I4939" s="72">
        <v>7</v>
      </c>
      <c r="J4939" s="72">
        <v>1</v>
      </c>
      <c r="K4939" s="72">
        <v>25</v>
      </c>
      <c r="L4939" s="72">
        <v>5</v>
      </c>
    </row>
    <row r="4940" spans="4:12" x14ac:dyDescent="0.25">
      <c r="D4940" s="66" t="s">
        <v>35278</v>
      </c>
      <c r="E4940" s="66" t="s">
        <v>9460</v>
      </c>
      <c r="F4940" s="72">
        <v>1</v>
      </c>
      <c r="G4940" s="72">
        <v>3</v>
      </c>
      <c r="H4940" s="72">
        <v>2</v>
      </c>
      <c r="I4940" s="72">
        <v>7</v>
      </c>
      <c r="J4940" s="72">
        <v>1</v>
      </c>
      <c r="K4940" s="72">
        <v>26</v>
      </c>
      <c r="L4940" s="72">
        <v>1</v>
      </c>
    </row>
    <row r="4941" spans="4:12" x14ac:dyDescent="0.25">
      <c r="D4941" s="66" t="s">
        <v>35279</v>
      </c>
      <c r="E4941" s="66" t="s">
        <v>9461</v>
      </c>
      <c r="F4941" s="72">
        <v>1</v>
      </c>
      <c r="G4941" s="72">
        <v>3</v>
      </c>
      <c r="H4941" s="72">
        <v>2</v>
      </c>
      <c r="I4941" s="72">
        <v>7</v>
      </c>
      <c r="J4941" s="72">
        <v>1</v>
      </c>
      <c r="K4941" s="72">
        <v>26</v>
      </c>
      <c r="L4941" s="72">
        <v>2</v>
      </c>
    </row>
    <row r="4942" spans="4:12" x14ac:dyDescent="0.25">
      <c r="D4942" s="66" t="s">
        <v>35280</v>
      </c>
      <c r="E4942" s="66" t="s">
        <v>9462</v>
      </c>
      <c r="F4942" s="72">
        <v>1</v>
      </c>
      <c r="G4942" s="72">
        <v>3</v>
      </c>
      <c r="H4942" s="72">
        <v>2</v>
      </c>
      <c r="I4942" s="72">
        <v>7</v>
      </c>
      <c r="J4942" s="72">
        <v>1</v>
      </c>
      <c r="K4942" s="72">
        <v>26</v>
      </c>
      <c r="L4942" s="72">
        <v>3</v>
      </c>
    </row>
    <row r="4943" spans="4:12" x14ac:dyDescent="0.25">
      <c r="D4943" s="66" t="s">
        <v>35281</v>
      </c>
      <c r="E4943" s="66" t="s">
        <v>9463</v>
      </c>
      <c r="F4943" s="72">
        <v>1</v>
      </c>
      <c r="G4943" s="72">
        <v>3</v>
      </c>
      <c r="H4943" s="72">
        <v>2</v>
      </c>
      <c r="I4943" s="72">
        <v>7</v>
      </c>
      <c r="J4943" s="72">
        <v>1</v>
      </c>
      <c r="K4943" s="72">
        <v>26</v>
      </c>
      <c r="L4943" s="72">
        <v>4</v>
      </c>
    </row>
    <row r="4944" spans="4:12" x14ac:dyDescent="0.25">
      <c r="D4944" s="66" t="s">
        <v>35282</v>
      </c>
      <c r="E4944" s="66" t="s">
        <v>9464</v>
      </c>
      <c r="F4944" s="72">
        <v>1</v>
      </c>
      <c r="G4944" s="72">
        <v>3</v>
      </c>
      <c r="H4944" s="72">
        <v>2</v>
      </c>
      <c r="I4944" s="72">
        <v>7</v>
      </c>
      <c r="J4944" s="72">
        <v>1</v>
      </c>
      <c r="K4944" s="72">
        <v>26</v>
      </c>
      <c r="L4944" s="72">
        <v>5</v>
      </c>
    </row>
    <row r="4945" spans="4:12" x14ac:dyDescent="0.25">
      <c r="D4945" s="66" t="s">
        <v>35283</v>
      </c>
      <c r="E4945" s="66" t="s">
        <v>9465</v>
      </c>
      <c r="F4945" s="72">
        <v>1</v>
      </c>
      <c r="G4945" s="72">
        <v>3</v>
      </c>
      <c r="H4945" s="72">
        <v>2</v>
      </c>
      <c r="I4945" s="72">
        <v>7</v>
      </c>
      <c r="J4945" s="72">
        <v>1</v>
      </c>
      <c r="K4945" s="72">
        <v>26</v>
      </c>
      <c r="L4945" s="72">
        <v>6</v>
      </c>
    </row>
    <row r="4946" spans="4:12" x14ac:dyDescent="0.25">
      <c r="D4946" s="66" t="s">
        <v>35284</v>
      </c>
      <c r="E4946" s="66" t="s">
        <v>9466</v>
      </c>
      <c r="F4946" s="72">
        <v>1</v>
      </c>
      <c r="G4946" s="72">
        <v>3</v>
      </c>
      <c r="H4946" s="72">
        <v>2</v>
      </c>
      <c r="I4946" s="72">
        <v>7</v>
      </c>
      <c r="J4946" s="72">
        <v>1</v>
      </c>
      <c r="K4946" s="72">
        <v>26</v>
      </c>
      <c r="L4946" s="72">
        <v>7</v>
      </c>
    </row>
    <row r="4947" spans="4:12" x14ac:dyDescent="0.25">
      <c r="D4947" s="66" t="s">
        <v>35285</v>
      </c>
      <c r="E4947" s="66" t="s">
        <v>9467</v>
      </c>
      <c r="F4947" s="72">
        <v>1</v>
      </c>
      <c r="G4947" s="72">
        <v>3</v>
      </c>
      <c r="H4947" s="72">
        <v>2</v>
      </c>
      <c r="I4947" s="72">
        <v>7</v>
      </c>
      <c r="J4947" s="72">
        <v>1</v>
      </c>
      <c r="K4947" s="72">
        <v>26</v>
      </c>
      <c r="L4947" s="72">
        <v>8</v>
      </c>
    </row>
    <row r="4948" spans="4:12" x14ac:dyDescent="0.25">
      <c r="D4948" s="66" t="s">
        <v>35286</v>
      </c>
      <c r="E4948" s="66" t="s">
        <v>9468</v>
      </c>
      <c r="F4948" s="72">
        <v>1</v>
      </c>
      <c r="G4948" s="72">
        <v>3</v>
      </c>
      <c r="H4948" s="72">
        <v>2</v>
      </c>
      <c r="I4948" s="72">
        <v>7</v>
      </c>
      <c r="J4948" s="72">
        <v>1</v>
      </c>
      <c r="K4948" s="72">
        <v>26</v>
      </c>
      <c r="L4948" s="72">
        <v>9</v>
      </c>
    </row>
    <row r="4949" spans="4:12" x14ac:dyDescent="0.25">
      <c r="D4949" s="66" t="s">
        <v>35287</v>
      </c>
      <c r="E4949" s="66" t="s">
        <v>9469</v>
      </c>
      <c r="F4949" s="72">
        <v>1</v>
      </c>
      <c r="G4949" s="72">
        <v>3</v>
      </c>
      <c r="H4949" s="72">
        <v>2</v>
      </c>
      <c r="I4949" s="72">
        <v>7</v>
      </c>
      <c r="J4949" s="72">
        <v>1</v>
      </c>
      <c r="K4949" s="72">
        <v>26</v>
      </c>
      <c r="L4949" s="72">
        <v>10</v>
      </c>
    </row>
    <row r="4950" spans="4:12" x14ac:dyDescent="0.25">
      <c r="D4950" s="66" t="s">
        <v>35288</v>
      </c>
      <c r="E4950" s="66" t="s">
        <v>9470</v>
      </c>
      <c r="F4950" s="72">
        <v>1</v>
      </c>
      <c r="G4950" s="72">
        <v>3</v>
      </c>
      <c r="H4950" s="72">
        <v>2</v>
      </c>
      <c r="I4950" s="72">
        <v>7</v>
      </c>
      <c r="J4950" s="72">
        <v>1</v>
      </c>
      <c r="K4950" s="72">
        <v>26</v>
      </c>
      <c r="L4950" s="72">
        <v>11</v>
      </c>
    </row>
    <row r="4951" spans="4:12" x14ac:dyDescent="0.25">
      <c r="D4951" s="66" t="s">
        <v>35289</v>
      </c>
      <c r="E4951" s="66" t="s">
        <v>9471</v>
      </c>
      <c r="F4951" s="72">
        <v>1</v>
      </c>
      <c r="G4951" s="72">
        <v>3</v>
      </c>
      <c r="H4951" s="72">
        <v>2</v>
      </c>
      <c r="I4951" s="72">
        <v>7</v>
      </c>
      <c r="J4951" s="72">
        <v>1</v>
      </c>
      <c r="K4951" s="72">
        <v>27</v>
      </c>
      <c r="L4951" s="72">
        <v>1</v>
      </c>
    </row>
    <row r="4952" spans="4:12" x14ac:dyDescent="0.25">
      <c r="D4952" s="66" t="s">
        <v>35290</v>
      </c>
      <c r="E4952" s="66" t="s">
        <v>9472</v>
      </c>
      <c r="F4952" s="72">
        <v>1</v>
      </c>
      <c r="G4952" s="72">
        <v>3</v>
      </c>
      <c r="H4952" s="72">
        <v>2</v>
      </c>
      <c r="I4952" s="72">
        <v>7</v>
      </c>
      <c r="J4952" s="72">
        <v>1</v>
      </c>
      <c r="K4952" s="72">
        <v>27</v>
      </c>
      <c r="L4952" s="72">
        <v>2</v>
      </c>
    </row>
    <row r="4953" spans="4:12" x14ac:dyDescent="0.25">
      <c r="D4953" s="66" t="s">
        <v>35291</v>
      </c>
      <c r="E4953" s="66" t="s">
        <v>9473</v>
      </c>
      <c r="F4953" s="72">
        <v>1</v>
      </c>
      <c r="G4953" s="72">
        <v>3</v>
      </c>
      <c r="H4953" s="72">
        <v>2</v>
      </c>
      <c r="I4953" s="72">
        <v>7</v>
      </c>
      <c r="J4953" s="72">
        <v>1</v>
      </c>
      <c r="K4953" s="72">
        <v>27</v>
      </c>
      <c r="L4953" s="72">
        <v>3</v>
      </c>
    </row>
    <row r="4954" spans="4:12" x14ac:dyDescent="0.25">
      <c r="D4954" s="66" t="s">
        <v>35292</v>
      </c>
      <c r="E4954" s="66" t="s">
        <v>9474</v>
      </c>
      <c r="F4954" s="72">
        <v>1</v>
      </c>
      <c r="G4954" s="72">
        <v>3</v>
      </c>
      <c r="H4954" s="72">
        <v>2</v>
      </c>
      <c r="I4954" s="72">
        <v>7</v>
      </c>
      <c r="J4954" s="72">
        <v>1</v>
      </c>
      <c r="K4954" s="72">
        <v>27</v>
      </c>
      <c r="L4954" s="72">
        <v>4</v>
      </c>
    </row>
    <row r="4955" spans="4:12" x14ac:dyDescent="0.25">
      <c r="D4955" s="66" t="s">
        <v>35293</v>
      </c>
      <c r="E4955" s="66" t="s">
        <v>9475</v>
      </c>
      <c r="F4955" s="72">
        <v>1</v>
      </c>
      <c r="G4955" s="72">
        <v>3</v>
      </c>
      <c r="H4955" s="72">
        <v>2</v>
      </c>
      <c r="I4955" s="72">
        <v>7</v>
      </c>
      <c r="J4955" s="72">
        <v>1</v>
      </c>
      <c r="K4955" s="72">
        <v>27</v>
      </c>
      <c r="L4955" s="72">
        <v>5</v>
      </c>
    </row>
    <row r="4956" spans="4:12" x14ac:dyDescent="0.25">
      <c r="D4956" s="66" t="s">
        <v>35294</v>
      </c>
      <c r="E4956" s="66" t="s">
        <v>9476</v>
      </c>
      <c r="F4956" s="72">
        <v>1</v>
      </c>
      <c r="G4956" s="72">
        <v>3</v>
      </c>
      <c r="H4956" s="72">
        <v>2</v>
      </c>
      <c r="I4956" s="72">
        <v>7</v>
      </c>
      <c r="J4956" s="72">
        <v>1</v>
      </c>
      <c r="K4956" s="72">
        <v>28</v>
      </c>
      <c r="L4956" s="72">
        <v>1</v>
      </c>
    </row>
    <row r="4957" spans="4:12" x14ac:dyDescent="0.25">
      <c r="D4957" s="66" t="s">
        <v>35295</v>
      </c>
      <c r="E4957" s="66" t="s">
        <v>9477</v>
      </c>
      <c r="F4957" s="72">
        <v>1</v>
      </c>
      <c r="G4957" s="72">
        <v>3</v>
      </c>
      <c r="H4957" s="72">
        <v>2</v>
      </c>
      <c r="I4957" s="72">
        <v>7</v>
      </c>
      <c r="J4957" s="72">
        <v>1</v>
      </c>
      <c r="K4957" s="72">
        <v>28</v>
      </c>
      <c r="L4957" s="72">
        <v>2</v>
      </c>
    </row>
    <row r="4958" spans="4:12" x14ac:dyDescent="0.25">
      <c r="D4958" s="66" t="s">
        <v>35296</v>
      </c>
      <c r="E4958" s="66" t="s">
        <v>9478</v>
      </c>
      <c r="F4958" s="72">
        <v>1</v>
      </c>
      <c r="G4958" s="72">
        <v>3</v>
      </c>
      <c r="H4958" s="72">
        <v>2</v>
      </c>
      <c r="I4958" s="72">
        <v>7</v>
      </c>
      <c r="J4958" s="72">
        <v>1</v>
      </c>
      <c r="K4958" s="72">
        <v>29</v>
      </c>
      <c r="L4958" s="72">
        <v>1</v>
      </c>
    </row>
    <row r="4959" spans="4:12" x14ac:dyDescent="0.25">
      <c r="D4959" s="66" t="s">
        <v>35297</v>
      </c>
      <c r="E4959" s="66" t="s">
        <v>1174</v>
      </c>
      <c r="F4959" s="72">
        <v>1</v>
      </c>
      <c r="G4959" s="72">
        <v>3</v>
      </c>
      <c r="H4959" s="72">
        <v>2</v>
      </c>
      <c r="I4959" s="72">
        <v>7</v>
      </c>
      <c r="J4959" s="72">
        <v>2</v>
      </c>
      <c r="K4959" s="72">
        <v>1</v>
      </c>
      <c r="L4959" s="72">
        <v>1</v>
      </c>
    </row>
    <row r="4960" spans="4:12" x14ac:dyDescent="0.25">
      <c r="D4960" s="66" t="s">
        <v>35298</v>
      </c>
      <c r="E4960" s="66" t="s">
        <v>1179</v>
      </c>
      <c r="F4960" s="72">
        <v>1</v>
      </c>
      <c r="G4960" s="72">
        <v>3</v>
      </c>
      <c r="H4960" s="72">
        <v>2</v>
      </c>
      <c r="I4960" s="72">
        <v>7</v>
      </c>
      <c r="J4960" s="72">
        <v>2</v>
      </c>
      <c r="K4960" s="72">
        <v>1</v>
      </c>
      <c r="L4960" s="72">
        <v>2</v>
      </c>
    </row>
    <row r="4961" spans="4:12" x14ac:dyDescent="0.25">
      <c r="D4961" s="66" t="s">
        <v>35299</v>
      </c>
      <c r="E4961" s="66" t="s">
        <v>9479</v>
      </c>
      <c r="F4961" s="72">
        <v>1</v>
      </c>
      <c r="G4961" s="72">
        <v>3</v>
      </c>
      <c r="H4961" s="72">
        <v>2</v>
      </c>
      <c r="I4961" s="72">
        <v>7</v>
      </c>
      <c r="J4961" s="72">
        <v>2</v>
      </c>
      <c r="K4961" s="72">
        <v>1</v>
      </c>
      <c r="L4961" s="72">
        <v>3</v>
      </c>
    </row>
    <row r="4962" spans="4:12" x14ac:dyDescent="0.25">
      <c r="D4962" s="66" t="s">
        <v>35300</v>
      </c>
      <c r="E4962" s="66" t="s">
        <v>1176</v>
      </c>
      <c r="F4962" s="72">
        <v>1</v>
      </c>
      <c r="G4962" s="72">
        <v>3</v>
      </c>
      <c r="H4962" s="72">
        <v>2</v>
      </c>
      <c r="I4962" s="72">
        <v>7</v>
      </c>
      <c r="J4962" s="72">
        <v>2</v>
      </c>
      <c r="K4962" s="72">
        <v>1</v>
      </c>
      <c r="L4962" s="72">
        <v>4</v>
      </c>
    </row>
    <row r="4963" spans="4:12" x14ac:dyDescent="0.25">
      <c r="D4963" s="66" t="s">
        <v>35301</v>
      </c>
      <c r="E4963" s="66" t="s">
        <v>9480</v>
      </c>
      <c r="F4963" s="72">
        <v>1</v>
      </c>
      <c r="G4963" s="72">
        <v>3</v>
      </c>
      <c r="H4963" s="72">
        <v>2</v>
      </c>
      <c r="I4963" s="72">
        <v>7</v>
      </c>
      <c r="J4963" s="72">
        <v>2</v>
      </c>
      <c r="K4963" s="72">
        <v>1</v>
      </c>
      <c r="L4963" s="72">
        <v>5</v>
      </c>
    </row>
    <row r="4964" spans="4:12" x14ac:dyDescent="0.25">
      <c r="D4964" s="66" t="s">
        <v>35302</v>
      </c>
      <c r="E4964" s="66" t="s">
        <v>9481</v>
      </c>
      <c r="F4964" s="72">
        <v>1</v>
      </c>
      <c r="G4964" s="72">
        <v>3</v>
      </c>
      <c r="H4964" s="72">
        <v>2</v>
      </c>
      <c r="I4964" s="72">
        <v>7</v>
      </c>
      <c r="J4964" s="72">
        <v>2</v>
      </c>
      <c r="K4964" s="72">
        <v>1</v>
      </c>
      <c r="L4964" s="72">
        <v>6</v>
      </c>
    </row>
    <row r="4965" spans="4:12" x14ac:dyDescent="0.25">
      <c r="D4965" s="66" t="s">
        <v>35303</v>
      </c>
      <c r="E4965" s="66" t="s">
        <v>9482</v>
      </c>
      <c r="F4965" s="72">
        <v>1</v>
      </c>
      <c r="G4965" s="72">
        <v>3</v>
      </c>
      <c r="H4965" s="72">
        <v>2</v>
      </c>
      <c r="I4965" s="72">
        <v>7</v>
      </c>
      <c r="J4965" s="72">
        <v>2</v>
      </c>
      <c r="K4965" s="72">
        <v>1</v>
      </c>
      <c r="L4965" s="72">
        <v>7</v>
      </c>
    </row>
    <row r="4966" spans="4:12" x14ac:dyDescent="0.25">
      <c r="D4966" s="66" t="s">
        <v>35304</v>
      </c>
      <c r="E4966" s="66" t="s">
        <v>9483</v>
      </c>
      <c r="F4966" s="72">
        <v>1</v>
      </c>
      <c r="G4966" s="72">
        <v>3</v>
      </c>
      <c r="H4966" s="72">
        <v>2</v>
      </c>
      <c r="I4966" s="72">
        <v>7</v>
      </c>
      <c r="J4966" s="72">
        <v>2</v>
      </c>
      <c r="K4966" s="72">
        <v>1</v>
      </c>
      <c r="L4966" s="72">
        <v>8</v>
      </c>
    </row>
    <row r="4967" spans="4:12" x14ac:dyDescent="0.25">
      <c r="D4967" s="66" t="s">
        <v>35305</v>
      </c>
      <c r="E4967" s="66" t="s">
        <v>1175</v>
      </c>
      <c r="F4967" s="72">
        <v>1</v>
      </c>
      <c r="G4967" s="72">
        <v>3</v>
      </c>
      <c r="H4967" s="72">
        <v>2</v>
      </c>
      <c r="I4967" s="72">
        <v>7</v>
      </c>
      <c r="J4967" s="72">
        <v>2</v>
      </c>
      <c r="K4967" s="72">
        <v>1</v>
      </c>
      <c r="L4967" s="72">
        <v>9</v>
      </c>
    </row>
    <row r="4968" spans="4:12" x14ac:dyDescent="0.25">
      <c r="D4968" s="66" t="s">
        <v>35306</v>
      </c>
      <c r="E4968" s="66" t="s">
        <v>1166</v>
      </c>
      <c r="F4968" s="72">
        <v>1</v>
      </c>
      <c r="G4968" s="72">
        <v>3</v>
      </c>
      <c r="H4968" s="72">
        <v>2</v>
      </c>
      <c r="I4968" s="72">
        <v>7</v>
      </c>
      <c r="J4968" s="72">
        <v>2</v>
      </c>
      <c r="K4968" s="72">
        <v>1</v>
      </c>
      <c r="L4968" s="72">
        <v>10</v>
      </c>
    </row>
    <row r="4969" spans="4:12" x14ac:dyDescent="0.25">
      <c r="D4969" s="66" t="s">
        <v>35307</v>
      </c>
      <c r="E4969" s="66" t="s">
        <v>1177</v>
      </c>
      <c r="F4969" s="72">
        <v>1</v>
      </c>
      <c r="G4969" s="72">
        <v>3</v>
      </c>
      <c r="H4969" s="72">
        <v>2</v>
      </c>
      <c r="I4969" s="72">
        <v>7</v>
      </c>
      <c r="J4969" s="72">
        <v>2</v>
      </c>
      <c r="K4969" s="72">
        <v>1</v>
      </c>
      <c r="L4969" s="72">
        <v>11</v>
      </c>
    </row>
    <row r="4970" spans="4:12" x14ac:dyDescent="0.25">
      <c r="D4970" s="66" t="s">
        <v>35308</v>
      </c>
      <c r="E4970" s="66" t="s">
        <v>9484</v>
      </c>
      <c r="F4970" s="72">
        <v>1</v>
      </c>
      <c r="G4970" s="72">
        <v>3</v>
      </c>
      <c r="H4970" s="72">
        <v>2</v>
      </c>
      <c r="I4970" s="72">
        <v>7</v>
      </c>
      <c r="J4970" s="72">
        <v>2</v>
      </c>
      <c r="K4970" s="72">
        <v>1</v>
      </c>
      <c r="L4970" s="72">
        <v>12</v>
      </c>
    </row>
    <row r="4971" spans="4:12" x14ac:dyDescent="0.25">
      <c r="D4971" s="66" t="s">
        <v>35309</v>
      </c>
      <c r="E4971" s="66" t="s">
        <v>1167</v>
      </c>
      <c r="F4971" s="72">
        <v>1</v>
      </c>
      <c r="G4971" s="72">
        <v>3</v>
      </c>
      <c r="H4971" s="72">
        <v>2</v>
      </c>
      <c r="I4971" s="72">
        <v>7</v>
      </c>
      <c r="J4971" s="72">
        <v>2</v>
      </c>
      <c r="K4971" s="72">
        <v>1</v>
      </c>
      <c r="L4971" s="72">
        <v>13</v>
      </c>
    </row>
    <row r="4972" spans="4:12" x14ac:dyDescent="0.25">
      <c r="D4972" s="66" t="s">
        <v>35310</v>
      </c>
      <c r="E4972" s="66" t="s">
        <v>9485</v>
      </c>
      <c r="F4972" s="72">
        <v>1</v>
      </c>
      <c r="G4972" s="72">
        <v>3</v>
      </c>
      <c r="H4972" s="72">
        <v>2</v>
      </c>
      <c r="I4972" s="72">
        <v>7</v>
      </c>
      <c r="J4972" s="72">
        <v>2</v>
      </c>
      <c r="K4972" s="72">
        <v>1</v>
      </c>
      <c r="L4972" s="72">
        <v>14</v>
      </c>
    </row>
    <row r="4973" spans="4:12" x14ac:dyDescent="0.25">
      <c r="D4973" s="66" t="s">
        <v>35311</v>
      </c>
      <c r="E4973" s="66" t="s">
        <v>9486</v>
      </c>
      <c r="F4973" s="72">
        <v>1</v>
      </c>
      <c r="G4973" s="72">
        <v>3</v>
      </c>
      <c r="H4973" s="72">
        <v>2</v>
      </c>
      <c r="I4973" s="72">
        <v>7</v>
      </c>
      <c r="J4973" s="72">
        <v>2</v>
      </c>
      <c r="K4973" s="72">
        <v>1</v>
      </c>
      <c r="L4973" s="72">
        <v>15</v>
      </c>
    </row>
    <row r="4974" spans="4:12" x14ac:dyDescent="0.25">
      <c r="D4974" s="66" t="s">
        <v>35312</v>
      </c>
      <c r="E4974" s="66" t="s">
        <v>9487</v>
      </c>
      <c r="F4974" s="72">
        <v>1</v>
      </c>
      <c r="G4974" s="72">
        <v>3</v>
      </c>
      <c r="H4974" s="72">
        <v>2</v>
      </c>
      <c r="I4974" s="72">
        <v>7</v>
      </c>
      <c r="J4974" s="72">
        <v>2</v>
      </c>
      <c r="K4974" s="72">
        <v>1</v>
      </c>
      <c r="L4974" s="72">
        <v>16</v>
      </c>
    </row>
    <row r="4975" spans="4:12" x14ac:dyDescent="0.25">
      <c r="D4975" s="66" t="s">
        <v>35313</v>
      </c>
      <c r="E4975" s="66" t="s">
        <v>9488</v>
      </c>
      <c r="F4975" s="72">
        <v>1</v>
      </c>
      <c r="G4975" s="72">
        <v>3</v>
      </c>
      <c r="H4975" s="72">
        <v>2</v>
      </c>
      <c r="I4975" s="72">
        <v>7</v>
      </c>
      <c r="J4975" s="72">
        <v>2</v>
      </c>
      <c r="K4975" s="72">
        <v>1</v>
      </c>
      <c r="L4975" s="72">
        <v>17</v>
      </c>
    </row>
    <row r="4976" spans="4:12" x14ac:dyDescent="0.25">
      <c r="D4976" s="66" t="s">
        <v>35314</v>
      </c>
      <c r="E4976" s="66" t="s">
        <v>1178</v>
      </c>
      <c r="F4976" s="72">
        <v>1</v>
      </c>
      <c r="G4976" s="72">
        <v>3</v>
      </c>
      <c r="H4976" s="72">
        <v>2</v>
      </c>
      <c r="I4976" s="72">
        <v>7</v>
      </c>
      <c r="J4976" s="72">
        <v>2</v>
      </c>
      <c r="K4976" s="72">
        <v>1</v>
      </c>
      <c r="L4976" s="72">
        <v>18</v>
      </c>
    </row>
    <row r="4977" spans="4:12" x14ac:dyDescent="0.25">
      <c r="D4977" s="66" t="s">
        <v>35315</v>
      </c>
      <c r="E4977" s="66" t="s">
        <v>9489</v>
      </c>
      <c r="F4977" s="72">
        <v>1</v>
      </c>
      <c r="G4977" s="72">
        <v>3</v>
      </c>
      <c r="H4977" s="72">
        <v>2</v>
      </c>
      <c r="I4977" s="72">
        <v>7</v>
      </c>
      <c r="J4977" s="72">
        <v>2</v>
      </c>
      <c r="K4977" s="72">
        <v>1</v>
      </c>
      <c r="L4977" s="72">
        <v>19</v>
      </c>
    </row>
    <row r="4978" spans="4:12" x14ac:dyDescent="0.25">
      <c r="D4978" s="66" t="s">
        <v>35316</v>
      </c>
      <c r="E4978" s="66" t="s">
        <v>1171</v>
      </c>
      <c r="F4978" s="72">
        <v>1</v>
      </c>
      <c r="G4978" s="72">
        <v>3</v>
      </c>
      <c r="H4978" s="72">
        <v>2</v>
      </c>
      <c r="I4978" s="72">
        <v>7</v>
      </c>
      <c r="J4978" s="72">
        <v>2</v>
      </c>
      <c r="K4978" s="72">
        <v>1</v>
      </c>
      <c r="L4978" s="72">
        <v>20</v>
      </c>
    </row>
    <row r="4979" spans="4:12" x14ac:dyDescent="0.25">
      <c r="D4979" s="66" t="s">
        <v>35317</v>
      </c>
      <c r="E4979" s="66" t="s">
        <v>9490</v>
      </c>
      <c r="F4979" s="72">
        <v>1</v>
      </c>
      <c r="G4979" s="72">
        <v>3</v>
      </c>
      <c r="H4979" s="72">
        <v>2</v>
      </c>
      <c r="I4979" s="72">
        <v>7</v>
      </c>
      <c r="J4979" s="72">
        <v>2</v>
      </c>
      <c r="K4979" s="72">
        <v>1</v>
      </c>
      <c r="L4979" s="72">
        <v>21</v>
      </c>
    </row>
    <row r="4980" spans="4:12" x14ac:dyDescent="0.25">
      <c r="D4980" s="66" t="s">
        <v>35318</v>
      </c>
      <c r="E4980" s="66" t="s">
        <v>9491</v>
      </c>
      <c r="F4980" s="72">
        <v>1</v>
      </c>
      <c r="G4980" s="72">
        <v>3</v>
      </c>
      <c r="H4980" s="72">
        <v>2</v>
      </c>
      <c r="I4980" s="72">
        <v>7</v>
      </c>
      <c r="J4980" s="72">
        <v>2</v>
      </c>
      <c r="K4980" s="72">
        <v>1</v>
      </c>
      <c r="L4980" s="72">
        <v>22</v>
      </c>
    </row>
    <row r="4981" spans="4:12" x14ac:dyDescent="0.25">
      <c r="D4981" s="66" t="s">
        <v>35319</v>
      </c>
      <c r="E4981" s="66" t="s">
        <v>1172</v>
      </c>
      <c r="F4981" s="72">
        <v>1</v>
      </c>
      <c r="G4981" s="72">
        <v>3</v>
      </c>
      <c r="H4981" s="72">
        <v>2</v>
      </c>
      <c r="I4981" s="72">
        <v>7</v>
      </c>
      <c r="J4981" s="72">
        <v>2</v>
      </c>
      <c r="K4981" s="72">
        <v>1</v>
      </c>
      <c r="L4981" s="72">
        <v>23</v>
      </c>
    </row>
    <row r="4982" spans="4:12" x14ac:dyDescent="0.25">
      <c r="D4982" s="66" t="s">
        <v>35320</v>
      </c>
      <c r="E4982" s="66" t="s">
        <v>1180</v>
      </c>
      <c r="F4982" s="72">
        <v>1</v>
      </c>
      <c r="G4982" s="72">
        <v>3</v>
      </c>
      <c r="H4982" s="72">
        <v>2</v>
      </c>
      <c r="I4982" s="72">
        <v>7</v>
      </c>
      <c r="J4982" s="72">
        <v>2</v>
      </c>
      <c r="K4982" s="72">
        <v>1</v>
      </c>
      <c r="L4982" s="72">
        <v>24</v>
      </c>
    </row>
    <row r="4983" spans="4:12" x14ac:dyDescent="0.25">
      <c r="D4983" s="66" t="s">
        <v>35321</v>
      </c>
      <c r="E4983" s="66" t="s">
        <v>1173</v>
      </c>
      <c r="F4983" s="72">
        <v>1</v>
      </c>
      <c r="G4983" s="72">
        <v>3</v>
      </c>
      <c r="H4983" s="72">
        <v>2</v>
      </c>
      <c r="I4983" s="72">
        <v>7</v>
      </c>
      <c r="J4983" s="72">
        <v>2</v>
      </c>
      <c r="K4983" s="72">
        <v>1</v>
      </c>
      <c r="L4983" s="72">
        <v>25</v>
      </c>
    </row>
    <row r="4984" spans="4:12" x14ac:dyDescent="0.25">
      <c r="D4984" s="66" t="s">
        <v>35322</v>
      </c>
      <c r="E4984" s="66" t="s">
        <v>1168</v>
      </c>
      <c r="F4984" s="72">
        <v>1</v>
      </c>
      <c r="G4984" s="72">
        <v>3</v>
      </c>
      <c r="H4984" s="72">
        <v>2</v>
      </c>
      <c r="I4984" s="72">
        <v>7</v>
      </c>
      <c r="J4984" s="72">
        <v>2</v>
      </c>
      <c r="K4984" s="72">
        <v>1</v>
      </c>
      <c r="L4984" s="72">
        <v>26</v>
      </c>
    </row>
    <row r="4985" spans="4:12" x14ac:dyDescent="0.25">
      <c r="D4985" s="66" t="s">
        <v>35323</v>
      </c>
      <c r="E4985" s="66" t="s">
        <v>1169</v>
      </c>
      <c r="F4985" s="72">
        <v>1</v>
      </c>
      <c r="G4985" s="72">
        <v>3</v>
      </c>
      <c r="H4985" s="72">
        <v>2</v>
      </c>
      <c r="I4985" s="72">
        <v>7</v>
      </c>
      <c r="J4985" s="72">
        <v>2</v>
      </c>
      <c r="K4985" s="72">
        <v>1</v>
      </c>
      <c r="L4985" s="72">
        <v>27</v>
      </c>
    </row>
    <row r="4986" spans="4:12" x14ac:dyDescent="0.25">
      <c r="D4986" s="66" t="s">
        <v>35324</v>
      </c>
      <c r="E4986" s="66" t="s">
        <v>1170</v>
      </c>
      <c r="F4986" s="72">
        <v>1</v>
      </c>
      <c r="G4986" s="72">
        <v>3</v>
      </c>
      <c r="H4986" s="72">
        <v>2</v>
      </c>
      <c r="I4986" s="72">
        <v>7</v>
      </c>
      <c r="J4986" s="72">
        <v>2</v>
      </c>
      <c r="K4986" s="72">
        <v>1</v>
      </c>
      <c r="L4986" s="72">
        <v>28</v>
      </c>
    </row>
    <row r="4987" spans="4:12" x14ac:dyDescent="0.25">
      <c r="D4987" s="66" t="s">
        <v>35325</v>
      </c>
      <c r="E4987" s="66" t="s">
        <v>9492</v>
      </c>
      <c r="F4987" s="72">
        <v>1</v>
      </c>
      <c r="G4987" s="72">
        <v>3</v>
      </c>
      <c r="H4987" s="72">
        <v>2</v>
      </c>
      <c r="I4987" s="72">
        <v>7</v>
      </c>
      <c r="J4987" s="72">
        <v>2</v>
      </c>
      <c r="K4987" s="72">
        <v>1</v>
      </c>
      <c r="L4987" s="72">
        <v>29</v>
      </c>
    </row>
    <row r="4988" spans="4:12" x14ac:dyDescent="0.25">
      <c r="D4988" s="66" t="s">
        <v>35326</v>
      </c>
      <c r="E4988" s="66" t="s">
        <v>9493</v>
      </c>
      <c r="F4988" s="72">
        <v>1</v>
      </c>
      <c r="G4988" s="72">
        <v>3</v>
      </c>
      <c r="H4988" s="72">
        <v>2</v>
      </c>
      <c r="I4988" s="72">
        <v>7</v>
      </c>
      <c r="J4988" s="72">
        <v>2</v>
      </c>
      <c r="K4988" s="72">
        <v>2</v>
      </c>
      <c r="L4988" s="72">
        <v>1</v>
      </c>
    </row>
    <row r="4989" spans="4:12" x14ac:dyDescent="0.25">
      <c r="D4989" s="66" t="s">
        <v>35327</v>
      </c>
      <c r="E4989" s="66" t="s">
        <v>1182</v>
      </c>
      <c r="F4989" s="72">
        <v>1</v>
      </c>
      <c r="G4989" s="72">
        <v>3</v>
      </c>
      <c r="H4989" s="72">
        <v>2</v>
      </c>
      <c r="I4989" s="72">
        <v>7</v>
      </c>
      <c r="J4989" s="72">
        <v>2</v>
      </c>
      <c r="K4989" s="72">
        <v>2</v>
      </c>
      <c r="L4989" s="72">
        <v>2</v>
      </c>
    </row>
    <row r="4990" spans="4:12" x14ac:dyDescent="0.25">
      <c r="D4990" s="66" t="s">
        <v>35328</v>
      </c>
      <c r="E4990" s="66" t="s">
        <v>1183</v>
      </c>
      <c r="F4990" s="72">
        <v>1</v>
      </c>
      <c r="G4990" s="72">
        <v>3</v>
      </c>
      <c r="H4990" s="72">
        <v>2</v>
      </c>
      <c r="I4990" s="72">
        <v>7</v>
      </c>
      <c r="J4990" s="72">
        <v>2</v>
      </c>
      <c r="K4990" s="72">
        <v>2</v>
      </c>
      <c r="L4990" s="72">
        <v>3</v>
      </c>
    </row>
    <row r="4991" spans="4:12" x14ac:dyDescent="0.25">
      <c r="D4991" s="66" t="s">
        <v>35329</v>
      </c>
      <c r="E4991" s="66" t="s">
        <v>1181</v>
      </c>
      <c r="F4991" s="72">
        <v>1</v>
      </c>
      <c r="G4991" s="72">
        <v>3</v>
      </c>
      <c r="H4991" s="72">
        <v>2</v>
      </c>
      <c r="I4991" s="72">
        <v>7</v>
      </c>
      <c r="J4991" s="72">
        <v>2</v>
      </c>
      <c r="K4991" s="72">
        <v>2</v>
      </c>
      <c r="L4991" s="72">
        <v>4</v>
      </c>
    </row>
    <row r="4992" spans="4:12" x14ac:dyDescent="0.25">
      <c r="D4992" s="66" t="s">
        <v>35330</v>
      </c>
      <c r="E4992" s="66" t="s">
        <v>9494</v>
      </c>
      <c r="F4992" s="72">
        <v>1</v>
      </c>
      <c r="G4992" s="72">
        <v>3</v>
      </c>
      <c r="H4992" s="72">
        <v>2</v>
      </c>
      <c r="I4992" s="72">
        <v>7</v>
      </c>
      <c r="J4992" s="72">
        <v>2</v>
      </c>
      <c r="K4992" s="72">
        <v>2</v>
      </c>
      <c r="L4992" s="72">
        <v>5</v>
      </c>
    </row>
    <row r="4993" spans="4:12" x14ac:dyDescent="0.25">
      <c r="D4993" s="66" t="s">
        <v>35331</v>
      </c>
      <c r="E4993" s="66" t="s">
        <v>9495</v>
      </c>
      <c r="F4993" s="72">
        <v>1</v>
      </c>
      <c r="G4993" s="72">
        <v>3</v>
      </c>
      <c r="H4993" s="72">
        <v>2</v>
      </c>
      <c r="I4993" s="72">
        <v>7</v>
      </c>
      <c r="J4993" s="72">
        <v>2</v>
      </c>
      <c r="K4993" s="72">
        <v>3</v>
      </c>
      <c r="L4993" s="72">
        <v>1</v>
      </c>
    </row>
    <row r="4994" spans="4:12" x14ac:dyDescent="0.25">
      <c r="D4994" s="66" t="s">
        <v>35332</v>
      </c>
      <c r="E4994" s="66" t="s">
        <v>9496</v>
      </c>
      <c r="F4994" s="72">
        <v>1</v>
      </c>
      <c r="G4994" s="72">
        <v>3</v>
      </c>
      <c r="H4994" s="72">
        <v>2</v>
      </c>
      <c r="I4994" s="72">
        <v>7</v>
      </c>
      <c r="J4994" s="72">
        <v>2</v>
      </c>
      <c r="K4994" s="72">
        <v>3</v>
      </c>
      <c r="L4994" s="72">
        <v>2</v>
      </c>
    </row>
    <row r="4995" spans="4:12" x14ac:dyDescent="0.25">
      <c r="D4995" s="66" t="s">
        <v>35333</v>
      </c>
      <c r="E4995" s="66" t="s">
        <v>1184</v>
      </c>
      <c r="F4995" s="72">
        <v>1</v>
      </c>
      <c r="G4995" s="72">
        <v>3</v>
      </c>
      <c r="H4995" s="72">
        <v>2</v>
      </c>
      <c r="I4995" s="72">
        <v>7</v>
      </c>
      <c r="J4995" s="72">
        <v>2</v>
      </c>
      <c r="K4995" s="72">
        <v>3</v>
      </c>
      <c r="L4995" s="72">
        <v>3</v>
      </c>
    </row>
    <row r="4996" spans="4:12" x14ac:dyDescent="0.25">
      <c r="D4996" s="66" t="s">
        <v>35334</v>
      </c>
      <c r="E4996" s="66" t="s">
        <v>1185</v>
      </c>
      <c r="F4996" s="72">
        <v>1</v>
      </c>
      <c r="G4996" s="72">
        <v>3</v>
      </c>
      <c r="H4996" s="72">
        <v>2</v>
      </c>
      <c r="I4996" s="72">
        <v>7</v>
      </c>
      <c r="J4996" s="72">
        <v>2</v>
      </c>
      <c r="K4996" s="72">
        <v>3</v>
      </c>
      <c r="L4996" s="72">
        <v>4</v>
      </c>
    </row>
    <row r="4997" spans="4:12" x14ac:dyDescent="0.25">
      <c r="D4997" s="66" t="s">
        <v>35335</v>
      </c>
      <c r="E4997" s="66" t="s">
        <v>1186</v>
      </c>
      <c r="F4997" s="72">
        <v>1</v>
      </c>
      <c r="G4997" s="72">
        <v>3</v>
      </c>
      <c r="H4997" s="72">
        <v>2</v>
      </c>
      <c r="I4997" s="72">
        <v>7</v>
      </c>
      <c r="J4997" s="72">
        <v>2</v>
      </c>
      <c r="K4997" s="72">
        <v>3</v>
      </c>
      <c r="L4997" s="72">
        <v>5</v>
      </c>
    </row>
    <row r="4998" spans="4:12" x14ac:dyDescent="0.25">
      <c r="D4998" s="66" t="s">
        <v>35336</v>
      </c>
      <c r="E4998" s="66" t="s">
        <v>9497</v>
      </c>
      <c r="F4998" s="72">
        <v>1</v>
      </c>
      <c r="G4998" s="72">
        <v>3</v>
      </c>
      <c r="H4998" s="72">
        <v>2</v>
      </c>
      <c r="I4998" s="72">
        <v>7</v>
      </c>
      <c r="J4998" s="72">
        <v>2</v>
      </c>
      <c r="K4998" s="72">
        <v>3</v>
      </c>
      <c r="L4998" s="72">
        <v>6</v>
      </c>
    </row>
    <row r="4999" spans="4:12" x14ac:dyDescent="0.25">
      <c r="D4999" s="66" t="s">
        <v>35337</v>
      </c>
      <c r="E4999" s="66" t="s">
        <v>1187</v>
      </c>
      <c r="F4999" s="72">
        <v>1</v>
      </c>
      <c r="G4999" s="72">
        <v>3</v>
      </c>
      <c r="H4999" s="72">
        <v>2</v>
      </c>
      <c r="I4999" s="72">
        <v>7</v>
      </c>
      <c r="J4999" s="72">
        <v>2</v>
      </c>
      <c r="K4999" s="72">
        <v>3</v>
      </c>
      <c r="L4999" s="72">
        <v>7</v>
      </c>
    </row>
    <row r="5000" spans="4:12" x14ac:dyDescent="0.25">
      <c r="D5000" s="66" t="s">
        <v>35338</v>
      </c>
      <c r="E5000" s="66" t="s">
        <v>1188</v>
      </c>
      <c r="F5000" s="72">
        <v>1</v>
      </c>
      <c r="G5000" s="72">
        <v>3</v>
      </c>
      <c r="H5000" s="72">
        <v>2</v>
      </c>
      <c r="I5000" s="72">
        <v>7</v>
      </c>
      <c r="J5000" s="72">
        <v>2</v>
      </c>
      <c r="K5000" s="72">
        <v>3</v>
      </c>
      <c r="L5000" s="72">
        <v>8</v>
      </c>
    </row>
    <row r="5001" spans="4:12" x14ac:dyDescent="0.25">
      <c r="D5001" s="66" t="s">
        <v>35339</v>
      </c>
      <c r="E5001" s="66" t="s">
        <v>1189</v>
      </c>
      <c r="F5001" s="72">
        <v>1</v>
      </c>
      <c r="G5001" s="72">
        <v>3</v>
      </c>
      <c r="H5001" s="72">
        <v>2</v>
      </c>
      <c r="I5001" s="72">
        <v>7</v>
      </c>
      <c r="J5001" s="72">
        <v>2</v>
      </c>
      <c r="K5001" s="72">
        <v>3</v>
      </c>
      <c r="L5001" s="72">
        <v>9</v>
      </c>
    </row>
    <row r="5002" spans="4:12" x14ac:dyDescent="0.25">
      <c r="D5002" s="66" t="s">
        <v>35340</v>
      </c>
      <c r="E5002" s="66" t="s">
        <v>1190</v>
      </c>
      <c r="F5002" s="72">
        <v>1</v>
      </c>
      <c r="G5002" s="72">
        <v>3</v>
      </c>
      <c r="H5002" s="72">
        <v>2</v>
      </c>
      <c r="I5002" s="72">
        <v>7</v>
      </c>
      <c r="J5002" s="72">
        <v>2</v>
      </c>
      <c r="K5002" s="72">
        <v>3</v>
      </c>
      <c r="L5002" s="72">
        <v>10</v>
      </c>
    </row>
    <row r="5003" spans="4:12" x14ac:dyDescent="0.25">
      <c r="D5003" s="66" t="s">
        <v>35341</v>
      </c>
      <c r="E5003" s="66" t="s">
        <v>9498</v>
      </c>
      <c r="F5003" s="72">
        <v>1</v>
      </c>
      <c r="G5003" s="72">
        <v>3</v>
      </c>
      <c r="H5003" s="72">
        <v>2</v>
      </c>
      <c r="I5003" s="72">
        <v>7</v>
      </c>
      <c r="J5003" s="72">
        <v>2</v>
      </c>
      <c r="K5003" s="72">
        <v>3</v>
      </c>
      <c r="L5003" s="72">
        <v>11</v>
      </c>
    </row>
    <row r="5004" spans="4:12" x14ac:dyDescent="0.25">
      <c r="D5004" s="66" t="s">
        <v>35342</v>
      </c>
      <c r="E5004" s="66" t="s">
        <v>1192</v>
      </c>
      <c r="F5004" s="72">
        <v>1</v>
      </c>
      <c r="G5004" s="72">
        <v>3</v>
      </c>
      <c r="H5004" s="72">
        <v>2</v>
      </c>
      <c r="I5004" s="72">
        <v>7</v>
      </c>
      <c r="J5004" s="72">
        <v>2</v>
      </c>
      <c r="K5004" s="72">
        <v>4</v>
      </c>
      <c r="L5004" s="72">
        <v>1</v>
      </c>
    </row>
    <row r="5005" spans="4:12" x14ac:dyDescent="0.25">
      <c r="D5005" s="66" t="s">
        <v>35343</v>
      </c>
      <c r="E5005" s="66" t="s">
        <v>1191</v>
      </c>
      <c r="F5005" s="72">
        <v>1</v>
      </c>
      <c r="G5005" s="72">
        <v>3</v>
      </c>
      <c r="H5005" s="72">
        <v>2</v>
      </c>
      <c r="I5005" s="72">
        <v>7</v>
      </c>
      <c r="J5005" s="72">
        <v>2</v>
      </c>
      <c r="K5005" s="72">
        <v>4</v>
      </c>
      <c r="L5005" s="72">
        <v>2</v>
      </c>
    </row>
    <row r="5006" spans="4:12" x14ac:dyDescent="0.25">
      <c r="D5006" s="66" t="s">
        <v>35344</v>
      </c>
      <c r="E5006" s="66" t="s">
        <v>9499</v>
      </c>
      <c r="F5006" s="72">
        <v>1</v>
      </c>
      <c r="G5006" s="72">
        <v>3</v>
      </c>
      <c r="H5006" s="72">
        <v>2</v>
      </c>
      <c r="I5006" s="72">
        <v>7</v>
      </c>
      <c r="J5006" s="72">
        <v>2</v>
      </c>
      <c r="K5006" s="72">
        <v>4</v>
      </c>
      <c r="L5006" s="72">
        <v>3</v>
      </c>
    </row>
    <row r="5007" spans="4:12" x14ac:dyDescent="0.25">
      <c r="D5007" s="66" t="s">
        <v>35345</v>
      </c>
      <c r="E5007" s="66" t="s">
        <v>9500</v>
      </c>
      <c r="F5007" s="72">
        <v>1</v>
      </c>
      <c r="G5007" s="72">
        <v>3</v>
      </c>
      <c r="H5007" s="72">
        <v>2</v>
      </c>
      <c r="I5007" s="72">
        <v>7</v>
      </c>
      <c r="J5007" s="72">
        <v>2</v>
      </c>
      <c r="K5007" s="72">
        <v>5</v>
      </c>
      <c r="L5007" s="72">
        <v>1</v>
      </c>
    </row>
    <row r="5008" spans="4:12" x14ac:dyDescent="0.25">
      <c r="D5008" s="66" t="s">
        <v>35346</v>
      </c>
      <c r="E5008" s="66" t="s">
        <v>9501</v>
      </c>
      <c r="F5008" s="72">
        <v>1</v>
      </c>
      <c r="G5008" s="72">
        <v>3</v>
      </c>
      <c r="H5008" s="72">
        <v>2</v>
      </c>
      <c r="I5008" s="72">
        <v>7</v>
      </c>
      <c r="J5008" s="72">
        <v>2</v>
      </c>
      <c r="K5008" s="72">
        <v>5</v>
      </c>
      <c r="L5008" s="72">
        <v>2</v>
      </c>
    </row>
    <row r="5009" spans="4:12" x14ac:dyDescent="0.25">
      <c r="D5009" s="66" t="s">
        <v>35347</v>
      </c>
      <c r="E5009" s="66" t="s">
        <v>9502</v>
      </c>
      <c r="F5009" s="72">
        <v>1</v>
      </c>
      <c r="G5009" s="72">
        <v>3</v>
      </c>
      <c r="H5009" s="72">
        <v>2</v>
      </c>
      <c r="I5009" s="72">
        <v>7</v>
      </c>
      <c r="J5009" s="72">
        <v>2</v>
      </c>
      <c r="K5009" s="72">
        <v>5</v>
      </c>
      <c r="L5009" s="72">
        <v>3</v>
      </c>
    </row>
    <row r="5010" spans="4:12" x14ac:dyDescent="0.25">
      <c r="D5010" s="66" t="s">
        <v>35348</v>
      </c>
      <c r="E5010" s="66" t="s">
        <v>9503</v>
      </c>
      <c r="F5010" s="72">
        <v>1</v>
      </c>
      <c r="G5010" s="72">
        <v>3</v>
      </c>
      <c r="H5010" s="72">
        <v>2</v>
      </c>
      <c r="I5010" s="72">
        <v>7</v>
      </c>
      <c r="J5010" s="72">
        <v>2</v>
      </c>
      <c r="K5010" s="72">
        <v>5</v>
      </c>
      <c r="L5010" s="72">
        <v>4</v>
      </c>
    </row>
    <row r="5011" spans="4:12" x14ac:dyDescent="0.25">
      <c r="D5011" s="66" t="s">
        <v>35349</v>
      </c>
      <c r="E5011" s="66" t="s">
        <v>9504</v>
      </c>
      <c r="F5011" s="72">
        <v>1</v>
      </c>
      <c r="G5011" s="72">
        <v>3</v>
      </c>
      <c r="H5011" s="72">
        <v>2</v>
      </c>
      <c r="I5011" s="72">
        <v>7</v>
      </c>
      <c r="J5011" s="72">
        <v>2</v>
      </c>
      <c r="K5011" s="72">
        <v>5</v>
      </c>
      <c r="L5011" s="72">
        <v>5</v>
      </c>
    </row>
    <row r="5012" spans="4:12" x14ac:dyDescent="0.25">
      <c r="D5012" s="66" t="s">
        <v>35350</v>
      </c>
      <c r="E5012" s="66" t="s">
        <v>9505</v>
      </c>
      <c r="F5012" s="72">
        <v>1</v>
      </c>
      <c r="G5012" s="72">
        <v>3</v>
      </c>
      <c r="H5012" s="72">
        <v>2</v>
      </c>
      <c r="I5012" s="72">
        <v>7</v>
      </c>
      <c r="J5012" s="72">
        <v>2</v>
      </c>
      <c r="K5012" s="72">
        <v>5</v>
      </c>
      <c r="L5012" s="72">
        <v>6</v>
      </c>
    </row>
    <row r="5013" spans="4:12" x14ac:dyDescent="0.25">
      <c r="D5013" s="66" t="s">
        <v>35351</v>
      </c>
      <c r="E5013" s="66" t="s">
        <v>9506</v>
      </c>
      <c r="F5013" s="72">
        <v>1</v>
      </c>
      <c r="G5013" s="72">
        <v>3</v>
      </c>
      <c r="H5013" s="72">
        <v>2</v>
      </c>
      <c r="I5013" s="72">
        <v>7</v>
      </c>
      <c r="J5013" s="72">
        <v>2</v>
      </c>
      <c r="K5013" s="72">
        <v>5</v>
      </c>
      <c r="L5013" s="72">
        <v>7</v>
      </c>
    </row>
    <row r="5014" spans="4:12" x14ac:dyDescent="0.25">
      <c r="D5014" s="66" t="s">
        <v>35352</v>
      </c>
      <c r="E5014" s="66" t="s">
        <v>9507</v>
      </c>
      <c r="F5014" s="72">
        <v>1</v>
      </c>
      <c r="G5014" s="72">
        <v>3</v>
      </c>
      <c r="H5014" s="72">
        <v>2</v>
      </c>
      <c r="I5014" s="72">
        <v>7</v>
      </c>
      <c r="J5014" s="72">
        <v>2</v>
      </c>
      <c r="K5014" s="72">
        <v>5</v>
      </c>
      <c r="L5014" s="72">
        <v>8</v>
      </c>
    </row>
    <row r="5015" spans="4:12" x14ac:dyDescent="0.25">
      <c r="D5015" s="66" t="s">
        <v>35353</v>
      </c>
      <c r="E5015" s="66" t="s">
        <v>9508</v>
      </c>
      <c r="F5015" s="72">
        <v>1</v>
      </c>
      <c r="G5015" s="72">
        <v>3</v>
      </c>
      <c r="H5015" s="72">
        <v>2</v>
      </c>
      <c r="I5015" s="72">
        <v>7</v>
      </c>
      <c r="J5015" s="72">
        <v>2</v>
      </c>
      <c r="K5015" s="72">
        <v>5</v>
      </c>
      <c r="L5015" s="72">
        <v>9</v>
      </c>
    </row>
    <row r="5016" spans="4:12" x14ac:dyDescent="0.25">
      <c r="D5016" s="66" t="s">
        <v>35354</v>
      </c>
      <c r="E5016" s="66" t="s">
        <v>9509</v>
      </c>
      <c r="F5016" s="72">
        <v>1</v>
      </c>
      <c r="G5016" s="72">
        <v>3</v>
      </c>
      <c r="H5016" s="72">
        <v>2</v>
      </c>
      <c r="I5016" s="72">
        <v>7</v>
      </c>
      <c r="J5016" s="72">
        <v>2</v>
      </c>
      <c r="K5016" s="72">
        <v>5</v>
      </c>
      <c r="L5016" s="72">
        <v>10</v>
      </c>
    </row>
    <row r="5017" spans="4:12" x14ac:dyDescent="0.25">
      <c r="D5017" s="66" t="s">
        <v>35355</v>
      </c>
      <c r="E5017" s="66" t="s">
        <v>9510</v>
      </c>
      <c r="F5017" s="72">
        <v>1</v>
      </c>
      <c r="G5017" s="72">
        <v>3</v>
      </c>
      <c r="H5017" s="72">
        <v>2</v>
      </c>
      <c r="I5017" s="72">
        <v>7</v>
      </c>
      <c r="J5017" s="72">
        <v>2</v>
      </c>
      <c r="K5017" s="72">
        <v>5</v>
      </c>
      <c r="L5017" s="72">
        <v>11</v>
      </c>
    </row>
    <row r="5018" spans="4:12" x14ac:dyDescent="0.25">
      <c r="D5018" s="66" t="s">
        <v>35356</v>
      </c>
      <c r="E5018" s="66" t="s">
        <v>9511</v>
      </c>
      <c r="F5018" s="72">
        <v>1</v>
      </c>
      <c r="G5018" s="72">
        <v>3</v>
      </c>
      <c r="H5018" s="72">
        <v>2</v>
      </c>
      <c r="I5018" s="72">
        <v>7</v>
      </c>
      <c r="J5018" s="72">
        <v>2</v>
      </c>
      <c r="K5018" s="72">
        <v>5</v>
      </c>
      <c r="L5018" s="72">
        <v>12</v>
      </c>
    </row>
    <row r="5019" spans="4:12" x14ac:dyDescent="0.25">
      <c r="D5019" s="66" t="s">
        <v>35357</v>
      </c>
      <c r="E5019" s="66" t="s">
        <v>9512</v>
      </c>
      <c r="F5019" s="72">
        <v>1</v>
      </c>
      <c r="G5019" s="72">
        <v>3</v>
      </c>
      <c r="H5019" s="72">
        <v>2</v>
      </c>
      <c r="I5019" s="72">
        <v>7</v>
      </c>
      <c r="J5019" s="72">
        <v>2</v>
      </c>
      <c r="K5019" s="72">
        <v>5</v>
      </c>
      <c r="L5019" s="72">
        <v>13</v>
      </c>
    </row>
    <row r="5020" spans="4:12" x14ac:dyDescent="0.25">
      <c r="D5020" s="66" t="s">
        <v>35358</v>
      </c>
      <c r="E5020" s="66" t="s">
        <v>9513</v>
      </c>
      <c r="F5020" s="72">
        <v>1</v>
      </c>
      <c r="G5020" s="72">
        <v>3</v>
      </c>
      <c r="H5020" s="72">
        <v>2</v>
      </c>
      <c r="I5020" s="72">
        <v>7</v>
      </c>
      <c r="J5020" s="72">
        <v>2</v>
      </c>
      <c r="K5020" s="72">
        <v>5</v>
      </c>
      <c r="L5020" s="72">
        <v>14</v>
      </c>
    </row>
    <row r="5021" spans="4:12" x14ac:dyDescent="0.25">
      <c r="D5021" s="66" t="s">
        <v>35359</v>
      </c>
      <c r="E5021" s="66" t="s">
        <v>9514</v>
      </c>
      <c r="F5021" s="72">
        <v>1</v>
      </c>
      <c r="G5021" s="72">
        <v>3</v>
      </c>
      <c r="H5021" s="72">
        <v>2</v>
      </c>
      <c r="I5021" s="72">
        <v>7</v>
      </c>
      <c r="J5021" s="72">
        <v>2</v>
      </c>
      <c r="K5021" s="72">
        <v>5</v>
      </c>
      <c r="L5021" s="72">
        <v>15</v>
      </c>
    </row>
    <row r="5022" spans="4:12" x14ac:dyDescent="0.25">
      <c r="D5022" s="66" t="s">
        <v>35360</v>
      </c>
      <c r="E5022" s="66" t="s">
        <v>9515</v>
      </c>
      <c r="F5022" s="72">
        <v>1</v>
      </c>
      <c r="G5022" s="72">
        <v>3</v>
      </c>
      <c r="H5022" s="72">
        <v>2</v>
      </c>
      <c r="I5022" s="72">
        <v>7</v>
      </c>
      <c r="J5022" s="72">
        <v>2</v>
      </c>
      <c r="K5022" s="72">
        <v>5</v>
      </c>
      <c r="L5022" s="72">
        <v>16</v>
      </c>
    </row>
    <row r="5023" spans="4:12" x14ac:dyDescent="0.25">
      <c r="D5023" s="66" t="s">
        <v>35361</v>
      </c>
      <c r="E5023" s="66" t="s">
        <v>9516</v>
      </c>
      <c r="F5023" s="72">
        <v>1</v>
      </c>
      <c r="G5023" s="72">
        <v>3</v>
      </c>
      <c r="H5023" s="72">
        <v>2</v>
      </c>
      <c r="I5023" s="72">
        <v>7</v>
      </c>
      <c r="J5023" s="72">
        <v>2</v>
      </c>
      <c r="K5023" s="72">
        <v>5</v>
      </c>
      <c r="L5023" s="72">
        <v>17</v>
      </c>
    </row>
    <row r="5024" spans="4:12" x14ac:dyDescent="0.25">
      <c r="D5024" s="66" t="s">
        <v>35362</v>
      </c>
      <c r="E5024" s="66" t="s">
        <v>9517</v>
      </c>
      <c r="F5024" s="72">
        <v>1</v>
      </c>
      <c r="G5024" s="72">
        <v>3</v>
      </c>
      <c r="H5024" s="72">
        <v>2</v>
      </c>
      <c r="I5024" s="72">
        <v>7</v>
      </c>
      <c r="J5024" s="72">
        <v>2</v>
      </c>
      <c r="K5024" s="72">
        <v>5</v>
      </c>
      <c r="L5024" s="72">
        <v>18</v>
      </c>
    </row>
    <row r="5025" spans="4:12" x14ac:dyDescent="0.25">
      <c r="D5025" s="66" t="s">
        <v>35363</v>
      </c>
      <c r="E5025" s="66" t="s">
        <v>9518</v>
      </c>
      <c r="F5025" s="72">
        <v>1</v>
      </c>
      <c r="G5025" s="72">
        <v>3</v>
      </c>
      <c r="H5025" s="72">
        <v>2</v>
      </c>
      <c r="I5025" s="72">
        <v>7</v>
      </c>
      <c r="J5025" s="72">
        <v>2</v>
      </c>
      <c r="K5025" s="72">
        <v>5</v>
      </c>
      <c r="L5025" s="72">
        <v>19</v>
      </c>
    </row>
    <row r="5026" spans="4:12" x14ac:dyDescent="0.25">
      <c r="D5026" s="66" t="s">
        <v>35364</v>
      </c>
      <c r="E5026" s="66" t="s">
        <v>9519</v>
      </c>
      <c r="F5026" s="72">
        <v>1</v>
      </c>
      <c r="G5026" s="72">
        <v>3</v>
      </c>
      <c r="H5026" s="72">
        <v>2</v>
      </c>
      <c r="I5026" s="72">
        <v>7</v>
      </c>
      <c r="J5026" s="72">
        <v>2</v>
      </c>
      <c r="K5026" s="72">
        <v>5</v>
      </c>
      <c r="L5026" s="72">
        <v>20</v>
      </c>
    </row>
    <row r="5027" spans="4:12" x14ac:dyDescent="0.25">
      <c r="D5027" s="66" t="s">
        <v>35365</v>
      </c>
      <c r="E5027" s="66" t="s">
        <v>9520</v>
      </c>
      <c r="F5027" s="72">
        <v>1</v>
      </c>
      <c r="G5027" s="72">
        <v>3</v>
      </c>
      <c r="H5027" s="72">
        <v>2</v>
      </c>
      <c r="I5027" s="72">
        <v>7</v>
      </c>
      <c r="J5027" s="72">
        <v>2</v>
      </c>
      <c r="K5027" s="72">
        <v>5</v>
      </c>
      <c r="L5027" s="72">
        <v>21</v>
      </c>
    </row>
    <row r="5028" spans="4:12" x14ac:dyDescent="0.25">
      <c r="D5028" s="66" t="s">
        <v>35366</v>
      </c>
      <c r="E5028" s="66" t="s">
        <v>9521</v>
      </c>
      <c r="F5028" s="72">
        <v>1</v>
      </c>
      <c r="G5028" s="72">
        <v>3</v>
      </c>
      <c r="H5028" s="72">
        <v>2</v>
      </c>
      <c r="I5028" s="72">
        <v>7</v>
      </c>
      <c r="J5028" s="72">
        <v>2</v>
      </c>
      <c r="K5028" s="72">
        <v>5</v>
      </c>
      <c r="L5028" s="72">
        <v>22</v>
      </c>
    </row>
    <row r="5029" spans="4:12" x14ac:dyDescent="0.25">
      <c r="D5029" s="66" t="s">
        <v>35367</v>
      </c>
      <c r="E5029" s="66" t="s">
        <v>9522</v>
      </c>
      <c r="F5029" s="72">
        <v>1</v>
      </c>
      <c r="G5029" s="72">
        <v>3</v>
      </c>
      <c r="H5029" s="72">
        <v>2</v>
      </c>
      <c r="I5029" s="72">
        <v>7</v>
      </c>
      <c r="J5029" s="72">
        <v>2</v>
      </c>
      <c r="K5029" s="72">
        <v>5</v>
      </c>
      <c r="L5029" s="72">
        <v>23</v>
      </c>
    </row>
    <row r="5030" spans="4:12" x14ac:dyDescent="0.25">
      <c r="D5030" s="66" t="s">
        <v>35368</v>
      </c>
      <c r="E5030" s="66" t="s">
        <v>9523</v>
      </c>
      <c r="F5030" s="72">
        <v>1</v>
      </c>
      <c r="G5030" s="72">
        <v>3</v>
      </c>
      <c r="H5030" s="72">
        <v>2</v>
      </c>
      <c r="I5030" s="72">
        <v>7</v>
      </c>
      <c r="J5030" s="72">
        <v>2</v>
      </c>
      <c r="K5030" s="72">
        <v>5</v>
      </c>
      <c r="L5030" s="72">
        <v>24</v>
      </c>
    </row>
    <row r="5031" spans="4:12" x14ac:dyDescent="0.25">
      <c r="D5031" s="66" t="s">
        <v>35369</v>
      </c>
      <c r="E5031" s="66" t="s">
        <v>9524</v>
      </c>
      <c r="F5031" s="72">
        <v>1</v>
      </c>
      <c r="G5031" s="72">
        <v>3</v>
      </c>
      <c r="H5031" s="72">
        <v>2</v>
      </c>
      <c r="I5031" s="72">
        <v>7</v>
      </c>
      <c r="J5031" s="72">
        <v>2</v>
      </c>
      <c r="K5031" s="72">
        <v>5</v>
      </c>
      <c r="L5031" s="72">
        <v>25</v>
      </c>
    </row>
    <row r="5032" spans="4:12" x14ac:dyDescent="0.25">
      <c r="D5032" s="66" t="s">
        <v>35370</v>
      </c>
      <c r="E5032" s="66" t="s">
        <v>9525</v>
      </c>
      <c r="F5032" s="72">
        <v>1</v>
      </c>
      <c r="G5032" s="72">
        <v>3</v>
      </c>
      <c r="H5032" s="72">
        <v>2</v>
      </c>
      <c r="I5032" s="72">
        <v>8</v>
      </c>
      <c r="J5032" s="72">
        <v>1</v>
      </c>
      <c r="K5032" s="72">
        <v>1</v>
      </c>
      <c r="L5032" s="72">
        <v>1</v>
      </c>
    </row>
    <row r="5033" spans="4:12" x14ac:dyDescent="0.25">
      <c r="D5033" s="66" t="s">
        <v>35371</v>
      </c>
      <c r="E5033" s="66" t="s">
        <v>9526</v>
      </c>
      <c r="F5033" s="72">
        <v>1</v>
      </c>
      <c r="G5033" s="72">
        <v>3</v>
      </c>
      <c r="H5033" s="72">
        <v>2</v>
      </c>
      <c r="I5033" s="72">
        <v>8</v>
      </c>
      <c r="J5033" s="72">
        <v>1</v>
      </c>
      <c r="K5033" s="72">
        <v>1</v>
      </c>
      <c r="L5033" s="72">
        <v>2</v>
      </c>
    </row>
    <row r="5034" spans="4:12" x14ac:dyDescent="0.25">
      <c r="D5034" s="66" t="s">
        <v>35372</v>
      </c>
      <c r="E5034" s="66" t="s">
        <v>9527</v>
      </c>
      <c r="F5034" s="72">
        <v>1</v>
      </c>
      <c r="G5034" s="72">
        <v>3</v>
      </c>
      <c r="H5034" s="72">
        <v>2</v>
      </c>
      <c r="I5034" s="72">
        <v>8</v>
      </c>
      <c r="J5034" s="72">
        <v>1</v>
      </c>
      <c r="K5034" s="72">
        <v>1</v>
      </c>
      <c r="L5034" s="72">
        <v>3</v>
      </c>
    </row>
    <row r="5035" spans="4:12" x14ac:dyDescent="0.25">
      <c r="D5035" s="66" t="s">
        <v>35373</v>
      </c>
      <c r="E5035" s="66" t="s">
        <v>1193</v>
      </c>
      <c r="F5035" s="72">
        <v>1</v>
      </c>
      <c r="G5035" s="72">
        <v>3</v>
      </c>
      <c r="H5035" s="72">
        <v>2</v>
      </c>
      <c r="I5035" s="72">
        <v>8</v>
      </c>
      <c r="J5035" s="72">
        <v>1</v>
      </c>
      <c r="K5035" s="72">
        <v>1</v>
      </c>
      <c r="L5035" s="72">
        <v>4</v>
      </c>
    </row>
    <row r="5036" spans="4:12" x14ac:dyDescent="0.25">
      <c r="D5036" s="66" t="s">
        <v>35374</v>
      </c>
      <c r="E5036" s="66" t="s">
        <v>1194</v>
      </c>
      <c r="F5036" s="72">
        <v>1</v>
      </c>
      <c r="G5036" s="72">
        <v>3</v>
      </c>
      <c r="H5036" s="72">
        <v>2</v>
      </c>
      <c r="I5036" s="72">
        <v>8</v>
      </c>
      <c r="J5036" s="72">
        <v>1</v>
      </c>
      <c r="K5036" s="72">
        <v>1</v>
      </c>
      <c r="L5036" s="72">
        <v>5</v>
      </c>
    </row>
    <row r="5037" spans="4:12" x14ac:dyDescent="0.25">
      <c r="D5037" s="66" t="s">
        <v>35375</v>
      </c>
      <c r="E5037" s="66" t="s">
        <v>9528</v>
      </c>
      <c r="F5037" s="72">
        <v>1</v>
      </c>
      <c r="G5037" s="72">
        <v>3</v>
      </c>
      <c r="H5037" s="72">
        <v>2</v>
      </c>
      <c r="I5037" s="72">
        <v>8</v>
      </c>
      <c r="J5037" s="72">
        <v>1</v>
      </c>
      <c r="K5037" s="72">
        <v>1</v>
      </c>
      <c r="L5037" s="72">
        <v>6</v>
      </c>
    </row>
    <row r="5038" spans="4:12" x14ac:dyDescent="0.25">
      <c r="D5038" s="66" t="s">
        <v>35376</v>
      </c>
      <c r="E5038" s="66" t="s">
        <v>9529</v>
      </c>
      <c r="F5038" s="72">
        <v>1</v>
      </c>
      <c r="G5038" s="72">
        <v>3</v>
      </c>
      <c r="H5038" s="72">
        <v>2</v>
      </c>
      <c r="I5038" s="72">
        <v>8</v>
      </c>
      <c r="J5038" s="72">
        <v>1</v>
      </c>
      <c r="K5038" s="72">
        <v>1</v>
      </c>
      <c r="L5038" s="72">
        <v>7</v>
      </c>
    </row>
    <row r="5039" spans="4:12" x14ac:dyDescent="0.25">
      <c r="D5039" s="66" t="s">
        <v>35377</v>
      </c>
      <c r="E5039" s="66" t="s">
        <v>9530</v>
      </c>
      <c r="F5039" s="72">
        <v>1</v>
      </c>
      <c r="G5039" s="72">
        <v>3</v>
      </c>
      <c r="H5039" s="72">
        <v>2</v>
      </c>
      <c r="I5039" s="72">
        <v>8</v>
      </c>
      <c r="J5039" s="72">
        <v>1</v>
      </c>
      <c r="K5039" s="72">
        <v>1</v>
      </c>
      <c r="L5039" s="72">
        <v>8</v>
      </c>
    </row>
    <row r="5040" spans="4:12" x14ac:dyDescent="0.25">
      <c r="D5040" s="66" t="s">
        <v>35378</v>
      </c>
      <c r="E5040" s="66" t="s">
        <v>1195</v>
      </c>
      <c r="F5040" s="72">
        <v>1</v>
      </c>
      <c r="G5040" s="72">
        <v>3</v>
      </c>
      <c r="H5040" s="72">
        <v>2</v>
      </c>
      <c r="I5040" s="72">
        <v>8</v>
      </c>
      <c r="J5040" s="72">
        <v>1</v>
      </c>
      <c r="K5040" s="72">
        <v>1</v>
      </c>
      <c r="L5040" s="72">
        <v>9</v>
      </c>
    </row>
    <row r="5041" spans="4:12" x14ac:dyDescent="0.25">
      <c r="D5041" s="66" t="s">
        <v>35379</v>
      </c>
      <c r="E5041" s="66" t="s">
        <v>9531</v>
      </c>
      <c r="F5041" s="72">
        <v>1</v>
      </c>
      <c r="G5041" s="72">
        <v>3</v>
      </c>
      <c r="H5041" s="72">
        <v>2</v>
      </c>
      <c r="I5041" s="72">
        <v>8</v>
      </c>
      <c r="J5041" s="72">
        <v>1</v>
      </c>
      <c r="K5041" s="72">
        <v>1</v>
      </c>
      <c r="L5041" s="72">
        <v>10</v>
      </c>
    </row>
    <row r="5042" spans="4:12" x14ac:dyDescent="0.25">
      <c r="D5042" s="66" t="s">
        <v>35380</v>
      </c>
      <c r="E5042" s="66" t="s">
        <v>635</v>
      </c>
      <c r="F5042" s="72">
        <v>1</v>
      </c>
      <c r="G5042" s="72">
        <v>3</v>
      </c>
      <c r="H5042" s="72">
        <v>2</v>
      </c>
      <c r="I5042" s="72">
        <v>8</v>
      </c>
      <c r="J5042" s="72">
        <v>1</v>
      </c>
      <c r="K5042" s="72">
        <v>1</v>
      </c>
      <c r="L5042" s="72">
        <v>11</v>
      </c>
    </row>
    <row r="5043" spans="4:12" x14ac:dyDescent="0.25">
      <c r="D5043" s="66" t="s">
        <v>35381</v>
      </c>
      <c r="E5043" s="66" t="s">
        <v>1196</v>
      </c>
      <c r="F5043" s="72">
        <v>1</v>
      </c>
      <c r="G5043" s="72">
        <v>3</v>
      </c>
      <c r="H5043" s="72">
        <v>2</v>
      </c>
      <c r="I5043" s="72">
        <v>8</v>
      </c>
      <c r="J5043" s="72">
        <v>1</v>
      </c>
      <c r="K5043" s="72">
        <v>1</v>
      </c>
      <c r="L5043" s="72">
        <v>12</v>
      </c>
    </row>
    <row r="5044" spans="4:12" x14ac:dyDescent="0.25">
      <c r="D5044" s="66" t="s">
        <v>35382</v>
      </c>
      <c r="E5044" s="66" t="s">
        <v>9532</v>
      </c>
      <c r="F5044" s="72">
        <v>1</v>
      </c>
      <c r="G5044" s="72">
        <v>3</v>
      </c>
      <c r="H5044" s="72">
        <v>2</v>
      </c>
      <c r="I5044" s="72">
        <v>8</v>
      </c>
      <c r="J5044" s="72">
        <v>1</v>
      </c>
      <c r="K5044" s="72">
        <v>1</v>
      </c>
      <c r="L5044" s="72">
        <v>13</v>
      </c>
    </row>
    <row r="5045" spans="4:12" x14ac:dyDescent="0.25">
      <c r="D5045" s="66" t="s">
        <v>35383</v>
      </c>
      <c r="E5045" s="66" t="s">
        <v>1197</v>
      </c>
      <c r="F5045" s="72">
        <v>1</v>
      </c>
      <c r="G5045" s="72">
        <v>3</v>
      </c>
      <c r="H5045" s="72">
        <v>2</v>
      </c>
      <c r="I5045" s="72">
        <v>8</v>
      </c>
      <c r="J5045" s="72">
        <v>1</v>
      </c>
      <c r="K5045" s="72">
        <v>1</v>
      </c>
      <c r="L5045" s="72">
        <v>14</v>
      </c>
    </row>
    <row r="5046" spans="4:12" x14ac:dyDescent="0.25">
      <c r="D5046" s="66" t="s">
        <v>35384</v>
      </c>
      <c r="E5046" s="66" t="s">
        <v>9533</v>
      </c>
      <c r="F5046" s="72">
        <v>1</v>
      </c>
      <c r="G5046" s="72">
        <v>3</v>
      </c>
      <c r="H5046" s="72">
        <v>2</v>
      </c>
      <c r="I5046" s="72">
        <v>8</v>
      </c>
      <c r="J5046" s="72">
        <v>1</v>
      </c>
      <c r="K5046" s="72">
        <v>1</v>
      </c>
      <c r="L5046" s="72">
        <v>15</v>
      </c>
    </row>
    <row r="5047" spans="4:12" x14ac:dyDescent="0.25">
      <c r="D5047" s="66" t="s">
        <v>35385</v>
      </c>
      <c r="E5047" s="66" t="s">
        <v>9534</v>
      </c>
      <c r="F5047" s="72">
        <v>1</v>
      </c>
      <c r="G5047" s="72">
        <v>3</v>
      </c>
      <c r="H5047" s="72">
        <v>2</v>
      </c>
      <c r="I5047" s="72">
        <v>8</v>
      </c>
      <c r="J5047" s="72">
        <v>1</v>
      </c>
      <c r="K5047" s="72">
        <v>1</v>
      </c>
      <c r="L5047" s="72">
        <v>16</v>
      </c>
    </row>
    <row r="5048" spans="4:12" x14ac:dyDescent="0.25">
      <c r="D5048" s="66" t="s">
        <v>35386</v>
      </c>
      <c r="E5048" s="66" t="s">
        <v>9533</v>
      </c>
      <c r="F5048" s="72">
        <v>1</v>
      </c>
      <c r="G5048" s="72">
        <v>3</v>
      </c>
      <c r="H5048" s="72">
        <v>2</v>
      </c>
      <c r="I5048" s="72">
        <v>8</v>
      </c>
      <c r="J5048" s="72">
        <v>1</v>
      </c>
      <c r="K5048" s="72">
        <v>1</v>
      </c>
      <c r="L5048" s="72">
        <v>17</v>
      </c>
    </row>
    <row r="5049" spans="4:12" x14ac:dyDescent="0.25">
      <c r="D5049" s="66" t="s">
        <v>35387</v>
      </c>
      <c r="E5049" s="66" t="s">
        <v>9534</v>
      </c>
      <c r="F5049" s="72">
        <v>1</v>
      </c>
      <c r="G5049" s="72">
        <v>3</v>
      </c>
      <c r="H5049" s="72">
        <v>2</v>
      </c>
      <c r="I5049" s="72">
        <v>8</v>
      </c>
      <c r="J5049" s="72">
        <v>1</v>
      </c>
      <c r="K5049" s="72">
        <v>1</v>
      </c>
      <c r="L5049" s="72">
        <v>18</v>
      </c>
    </row>
    <row r="5050" spans="4:12" x14ac:dyDescent="0.25">
      <c r="D5050" s="66" t="s">
        <v>35388</v>
      </c>
      <c r="E5050" s="66" t="s">
        <v>9535</v>
      </c>
      <c r="F5050" s="72">
        <v>1</v>
      </c>
      <c r="G5050" s="72">
        <v>3</v>
      </c>
      <c r="H5050" s="72">
        <v>2</v>
      </c>
      <c r="I5050" s="72">
        <v>8</v>
      </c>
      <c r="J5050" s="72">
        <v>1</v>
      </c>
      <c r="K5050" s="72">
        <v>1</v>
      </c>
      <c r="L5050" s="72">
        <v>19</v>
      </c>
    </row>
    <row r="5051" spans="4:12" x14ac:dyDescent="0.25">
      <c r="D5051" s="66" t="s">
        <v>35389</v>
      </c>
      <c r="E5051" s="66" t="s">
        <v>9536</v>
      </c>
      <c r="F5051" s="72">
        <v>1</v>
      </c>
      <c r="G5051" s="72">
        <v>3</v>
      </c>
      <c r="H5051" s="72">
        <v>2</v>
      </c>
      <c r="I5051" s="72">
        <v>8</v>
      </c>
      <c r="J5051" s="72">
        <v>1</v>
      </c>
      <c r="K5051" s="72">
        <v>2</v>
      </c>
      <c r="L5051" s="72">
        <v>1</v>
      </c>
    </row>
    <row r="5052" spans="4:12" x14ac:dyDescent="0.25">
      <c r="D5052" s="66" t="s">
        <v>35390</v>
      </c>
      <c r="E5052" s="66" t="s">
        <v>1199</v>
      </c>
      <c r="F5052" s="72">
        <v>1</v>
      </c>
      <c r="G5052" s="72">
        <v>3</v>
      </c>
      <c r="H5052" s="72">
        <v>2</v>
      </c>
      <c r="I5052" s="72">
        <v>8</v>
      </c>
      <c r="J5052" s="72">
        <v>1</v>
      </c>
      <c r="K5052" s="72">
        <v>2</v>
      </c>
      <c r="L5052" s="72">
        <v>2</v>
      </c>
    </row>
    <row r="5053" spans="4:12" x14ac:dyDescent="0.25">
      <c r="D5053" s="66" t="s">
        <v>35391</v>
      </c>
      <c r="E5053" s="66" t="s">
        <v>1200</v>
      </c>
      <c r="F5053" s="72">
        <v>1</v>
      </c>
      <c r="G5053" s="72">
        <v>3</v>
      </c>
      <c r="H5053" s="72">
        <v>2</v>
      </c>
      <c r="I5053" s="72">
        <v>8</v>
      </c>
      <c r="J5053" s="72">
        <v>1</v>
      </c>
      <c r="K5053" s="72">
        <v>2</v>
      </c>
      <c r="L5053" s="72">
        <v>3</v>
      </c>
    </row>
    <row r="5054" spans="4:12" x14ac:dyDescent="0.25">
      <c r="D5054" s="66" t="s">
        <v>35392</v>
      </c>
      <c r="E5054" s="66" t="s">
        <v>9537</v>
      </c>
      <c r="F5054" s="72">
        <v>1</v>
      </c>
      <c r="G5054" s="72">
        <v>3</v>
      </c>
      <c r="H5054" s="72">
        <v>2</v>
      </c>
      <c r="I5054" s="72">
        <v>8</v>
      </c>
      <c r="J5054" s="72">
        <v>1</v>
      </c>
      <c r="K5054" s="72">
        <v>2</v>
      </c>
      <c r="L5054" s="72">
        <v>4</v>
      </c>
    </row>
    <row r="5055" spans="4:12" x14ac:dyDescent="0.25">
      <c r="D5055" s="66" t="s">
        <v>35393</v>
      </c>
      <c r="E5055" s="66" t="s">
        <v>9538</v>
      </c>
      <c r="F5055" s="72">
        <v>1</v>
      </c>
      <c r="G5055" s="72">
        <v>3</v>
      </c>
      <c r="H5055" s="72">
        <v>2</v>
      </c>
      <c r="I5055" s="72">
        <v>8</v>
      </c>
      <c r="J5055" s="72">
        <v>1</v>
      </c>
      <c r="K5055" s="72">
        <v>2</v>
      </c>
      <c r="L5055" s="72">
        <v>5</v>
      </c>
    </row>
    <row r="5056" spans="4:12" x14ac:dyDescent="0.25">
      <c r="D5056" s="66" t="s">
        <v>35394</v>
      </c>
      <c r="E5056" s="66" t="s">
        <v>9539</v>
      </c>
      <c r="F5056" s="72">
        <v>1</v>
      </c>
      <c r="G5056" s="72">
        <v>3</v>
      </c>
      <c r="H5056" s="72">
        <v>2</v>
      </c>
      <c r="I5056" s="72">
        <v>8</v>
      </c>
      <c r="J5056" s="72">
        <v>1</v>
      </c>
      <c r="K5056" s="72">
        <v>2</v>
      </c>
      <c r="L5056" s="72">
        <v>6</v>
      </c>
    </row>
    <row r="5057" spans="4:12" x14ac:dyDescent="0.25">
      <c r="D5057" s="66" t="s">
        <v>35395</v>
      </c>
      <c r="E5057" s="66" t="s">
        <v>9540</v>
      </c>
      <c r="F5057" s="72">
        <v>1</v>
      </c>
      <c r="G5057" s="72">
        <v>3</v>
      </c>
      <c r="H5057" s="72">
        <v>2</v>
      </c>
      <c r="I5057" s="72">
        <v>8</v>
      </c>
      <c r="J5057" s="72">
        <v>1</v>
      </c>
      <c r="K5057" s="72">
        <v>2</v>
      </c>
      <c r="L5057" s="72">
        <v>7</v>
      </c>
    </row>
    <row r="5058" spans="4:12" x14ac:dyDescent="0.25">
      <c r="D5058" s="66" t="s">
        <v>35396</v>
      </c>
      <c r="E5058" s="66" t="s">
        <v>9538</v>
      </c>
      <c r="F5058" s="72">
        <v>1</v>
      </c>
      <c r="G5058" s="72">
        <v>3</v>
      </c>
      <c r="H5058" s="72">
        <v>2</v>
      </c>
      <c r="I5058" s="72">
        <v>8</v>
      </c>
      <c r="J5058" s="72">
        <v>1</v>
      </c>
      <c r="K5058" s="72">
        <v>2</v>
      </c>
      <c r="L5058" s="72">
        <v>8</v>
      </c>
    </row>
    <row r="5059" spans="4:12" x14ac:dyDescent="0.25">
      <c r="D5059" s="66" t="s">
        <v>35397</v>
      </c>
      <c r="E5059" s="66" t="s">
        <v>9539</v>
      </c>
      <c r="F5059" s="72">
        <v>1</v>
      </c>
      <c r="G5059" s="72">
        <v>3</v>
      </c>
      <c r="H5059" s="72">
        <v>2</v>
      </c>
      <c r="I5059" s="72">
        <v>8</v>
      </c>
      <c r="J5059" s="72">
        <v>1</v>
      </c>
      <c r="K5059" s="72">
        <v>2</v>
      </c>
      <c r="L5059" s="72">
        <v>9</v>
      </c>
    </row>
    <row r="5060" spans="4:12" x14ac:dyDescent="0.25">
      <c r="D5060" s="66" t="s">
        <v>35398</v>
      </c>
      <c r="E5060" s="66" t="s">
        <v>9541</v>
      </c>
      <c r="F5060" s="72">
        <v>1</v>
      </c>
      <c r="G5060" s="72">
        <v>3</v>
      </c>
      <c r="H5060" s="72">
        <v>2</v>
      </c>
      <c r="I5060" s="72">
        <v>8</v>
      </c>
      <c r="J5060" s="72">
        <v>1</v>
      </c>
      <c r="K5060" s="72">
        <v>2</v>
      </c>
      <c r="L5060" s="72">
        <v>10</v>
      </c>
    </row>
    <row r="5061" spans="4:12" x14ac:dyDescent="0.25">
      <c r="D5061" s="66" t="s">
        <v>35399</v>
      </c>
      <c r="E5061" s="66" t="s">
        <v>9542</v>
      </c>
      <c r="F5061" s="72">
        <v>1</v>
      </c>
      <c r="G5061" s="72">
        <v>3</v>
      </c>
      <c r="H5061" s="72">
        <v>2</v>
      </c>
      <c r="I5061" s="72">
        <v>8</v>
      </c>
      <c r="J5061" s="72">
        <v>1</v>
      </c>
      <c r="K5061" s="72">
        <v>3</v>
      </c>
      <c r="L5061" s="72">
        <v>1</v>
      </c>
    </row>
    <row r="5062" spans="4:12" x14ac:dyDescent="0.25">
      <c r="D5062" s="66" t="s">
        <v>35400</v>
      </c>
      <c r="E5062" s="66" t="s">
        <v>9543</v>
      </c>
      <c r="F5062" s="72">
        <v>1</v>
      </c>
      <c r="G5062" s="72">
        <v>3</v>
      </c>
      <c r="H5062" s="72">
        <v>2</v>
      </c>
      <c r="I5062" s="72">
        <v>8</v>
      </c>
      <c r="J5062" s="72">
        <v>1</v>
      </c>
      <c r="K5062" s="72">
        <v>3</v>
      </c>
      <c r="L5062" s="72">
        <v>2</v>
      </c>
    </row>
    <row r="5063" spans="4:12" x14ac:dyDescent="0.25">
      <c r="D5063" s="66" t="s">
        <v>35401</v>
      </c>
      <c r="E5063" s="66" t="s">
        <v>9544</v>
      </c>
      <c r="F5063" s="72">
        <v>1</v>
      </c>
      <c r="G5063" s="72">
        <v>3</v>
      </c>
      <c r="H5063" s="72">
        <v>2</v>
      </c>
      <c r="I5063" s="72">
        <v>8</v>
      </c>
      <c r="J5063" s="72">
        <v>1</v>
      </c>
      <c r="K5063" s="72">
        <v>3</v>
      </c>
      <c r="L5063" s="72">
        <v>3</v>
      </c>
    </row>
    <row r="5064" spans="4:12" x14ac:dyDescent="0.25">
      <c r="D5064" s="66" t="s">
        <v>35402</v>
      </c>
      <c r="E5064" s="66" t="s">
        <v>9545</v>
      </c>
      <c r="F5064" s="72">
        <v>1</v>
      </c>
      <c r="G5064" s="72">
        <v>3</v>
      </c>
      <c r="H5064" s="72">
        <v>2</v>
      </c>
      <c r="I5064" s="72">
        <v>8</v>
      </c>
      <c r="J5064" s="72">
        <v>1</v>
      </c>
      <c r="K5064" s="72">
        <v>3</v>
      </c>
      <c r="L5064" s="72">
        <v>4</v>
      </c>
    </row>
    <row r="5065" spans="4:12" x14ac:dyDescent="0.25">
      <c r="D5065" s="66" t="s">
        <v>35403</v>
      </c>
      <c r="E5065" s="66" t="s">
        <v>9546</v>
      </c>
      <c r="F5065" s="72">
        <v>1</v>
      </c>
      <c r="G5065" s="72">
        <v>3</v>
      </c>
      <c r="H5065" s="72">
        <v>2</v>
      </c>
      <c r="I5065" s="72">
        <v>8</v>
      </c>
      <c r="J5065" s="72">
        <v>1</v>
      </c>
      <c r="K5065" s="72">
        <v>3</v>
      </c>
      <c r="L5065" s="72">
        <v>5</v>
      </c>
    </row>
    <row r="5066" spans="4:12" x14ac:dyDescent="0.25">
      <c r="D5066" s="66" t="s">
        <v>35404</v>
      </c>
      <c r="E5066" s="66" t="s">
        <v>9547</v>
      </c>
      <c r="F5066" s="72">
        <v>1</v>
      </c>
      <c r="G5066" s="72">
        <v>3</v>
      </c>
      <c r="H5066" s="72">
        <v>2</v>
      </c>
      <c r="I5066" s="72">
        <v>8</v>
      </c>
      <c r="J5066" s="72">
        <v>1</v>
      </c>
      <c r="K5066" s="72">
        <v>3</v>
      </c>
      <c r="L5066" s="72">
        <v>6</v>
      </c>
    </row>
    <row r="5067" spans="4:12" x14ac:dyDescent="0.25">
      <c r="D5067" s="66" t="s">
        <v>35405</v>
      </c>
      <c r="E5067" s="66" t="s">
        <v>1201</v>
      </c>
      <c r="F5067" s="72">
        <v>1</v>
      </c>
      <c r="G5067" s="72">
        <v>3</v>
      </c>
      <c r="H5067" s="72">
        <v>2</v>
      </c>
      <c r="I5067" s="72">
        <v>8</v>
      </c>
      <c r="J5067" s="72">
        <v>1</v>
      </c>
      <c r="K5067" s="72">
        <v>3</v>
      </c>
      <c r="L5067" s="72">
        <v>7</v>
      </c>
    </row>
    <row r="5068" spans="4:12" x14ac:dyDescent="0.25">
      <c r="D5068" s="66" t="s">
        <v>35406</v>
      </c>
      <c r="E5068" s="66" t="s">
        <v>9548</v>
      </c>
      <c r="F5068" s="72">
        <v>1</v>
      </c>
      <c r="G5068" s="72">
        <v>3</v>
      </c>
      <c r="H5068" s="72">
        <v>2</v>
      </c>
      <c r="I5068" s="72">
        <v>8</v>
      </c>
      <c r="J5068" s="72">
        <v>1</v>
      </c>
      <c r="K5068" s="72">
        <v>3</v>
      </c>
      <c r="L5068" s="72">
        <v>8</v>
      </c>
    </row>
    <row r="5069" spans="4:12" x14ac:dyDescent="0.25">
      <c r="D5069" s="66" t="s">
        <v>35407</v>
      </c>
      <c r="E5069" s="66" t="s">
        <v>9549</v>
      </c>
      <c r="F5069" s="72">
        <v>1</v>
      </c>
      <c r="G5069" s="72">
        <v>3</v>
      </c>
      <c r="H5069" s="72">
        <v>2</v>
      </c>
      <c r="I5069" s="72">
        <v>8</v>
      </c>
      <c r="J5069" s="72">
        <v>1</v>
      </c>
      <c r="K5069" s="72">
        <v>3</v>
      </c>
      <c r="L5069" s="72">
        <v>9</v>
      </c>
    </row>
    <row r="5070" spans="4:12" x14ac:dyDescent="0.25">
      <c r="D5070" s="66" t="s">
        <v>35408</v>
      </c>
      <c r="E5070" s="66" t="s">
        <v>9550</v>
      </c>
      <c r="F5070" s="72">
        <v>1</v>
      </c>
      <c r="G5070" s="72">
        <v>3</v>
      </c>
      <c r="H5070" s="72">
        <v>2</v>
      </c>
      <c r="I5070" s="72">
        <v>8</v>
      </c>
      <c r="J5070" s="72">
        <v>1</v>
      </c>
      <c r="K5070" s="72">
        <v>3</v>
      </c>
      <c r="L5070" s="72">
        <v>10</v>
      </c>
    </row>
    <row r="5071" spans="4:12" x14ac:dyDescent="0.25">
      <c r="D5071" s="66" t="s">
        <v>35409</v>
      </c>
      <c r="E5071" s="66" t="s">
        <v>9551</v>
      </c>
      <c r="F5071" s="72">
        <v>1</v>
      </c>
      <c r="G5071" s="72">
        <v>3</v>
      </c>
      <c r="H5071" s="72">
        <v>2</v>
      </c>
      <c r="I5071" s="72">
        <v>8</v>
      </c>
      <c r="J5071" s="72">
        <v>1</v>
      </c>
      <c r="K5071" s="72">
        <v>3</v>
      </c>
      <c r="L5071" s="72">
        <v>11</v>
      </c>
    </row>
    <row r="5072" spans="4:12" x14ac:dyDescent="0.25">
      <c r="D5072" s="66" t="s">
        <v>35410</v>
      </c>
      <c r="E5072" s="66" t="s">
        <v>1202</v>
      </c>
      <c r="F5072" s="72">
        <v>1</v>
      </c>
      <c r="G5072" s="72">
        <v>3</v>
      </c>
      <c r="H5072" s="72">
        <v>2</v>
      </c>
      <c r="I5072" s="72">
        <v>8</v>
      </c>
      <c r="J5072" s="72">
        <v>1</v>
      </c>
      <c r="K5072" s="72">
        <v>3</v>
      </c>
      <c r="L5072" s="72">
        <v>12</v>
      </c>
    </row>
    <row r="5073" spans="4:12" x14ac:dyDescent="0.25">
      <c r="D5073" s="66" t="s">
        <v>35411</v>
      </c>
      <c r="E5073" s="66" t="s">
        <v>1203</v>
      </c>
      <c r="F5073" s="72">
        <v>1</v>
      </c>
      <c r="G5073" s="72">
        <v>3</v>
      </c>
      <c r="H5073" s="72">
        <v>2</v>
      </c>
      <c r="I5073" s="72">
        <v>8</v>
      </c>
      <c r="J5073" s="72">
        <v>1</v>
      </c>
      <c r="K5073" s="72">
        <v>3</v>
      </c>
      <c r="L5073" s="72">
        <v>13</v>
      </c>
    </row>
    <row r="5074" spans="4:12" x14ac:dyDescent="0.25">
      <c r="D5074" s="66" t="s">
        <v>35412</v>
      </c>
      <c r="E5074" s="66" t="s">
        <v>9552</v>
      </c>
      <c r="F5074" s="72">
        <v>1</v>
      </c>
      <c r="G5074" s="72">
        <v>3</v>
      </c>
      <c r="H5074" s="72">
        <v>2</v>
      </c>
      <c r="I5074" s="72">
        <v>8</v>
      </c>
      <c r="J5074" s="72">
        <v>1</v>
      </c>
      <c r="K5074" s="72">
        <v>3</v>
      </c>
      <c r="L5074" s="72">
        <v>14</v>
      </c>
    </row>
    <row r="5075" spans="4:12" x14ac:dyDescent="0.25">
      <c r="D5075" s="66" t="s">
        <v>35413</v>
      </c>
      <c r="E5075" s="66" t="s">
        <v>1204</v>
      </c>
      <c r="F5075" s="72">
        <v>1</v>
      </c>
      <c r="G5075" s="72">
        <v>3</v>
      </c>
      <c r="H5075" s="72">
        <v>2</v>
      </c>
      <c r="I5075" s="72">
        <v>8</v>
      </c>
      <c r="J5075" s="72">
        <v>1</v>
      </c>
      <c r="K5075" s="72">
        <v>3</v>
      </c>
      <c r="L5075" s="72">
        <v>15</v>
      </c>
    </row>
    <row r="5076" spans="4:12" x14ac:dyDescent="0.25">
      <c r="D5076" s="66" t="s">
        <v>35414</v>
      </c>
      <c r="E5076" s="66" t="s">
        <v>9553</v>
      </c>
      <c r="F5076" s="72">
        <v>1</v>
      </c>
      <c r="G5076" s="72">
        <v>3</v>
      </c>
      <c r="H5076" s="72">
        <v>2</v>
      </c>
      <c r="I5076" s="72">
        <v>8</v>
      </c>
      <c r="J5076" s="72">
        <v>1</v>
      </c>
      <c r="K5076" s="72">
        <v>3</v>
      </c>
      <c r="L5076" s="72">
        <v>16</v>
      </c>
    </row>
    <row r="5077" spans="4:12" x14ac:dyDescent="0.25">
      <c r="D5077" s="66" t="s">
        <v>35415</v>
      </c>
      <c r="E5077" s="66" t="s">
        <v>9554</v>
      </c>
      <c r="F5077" s="72">
        <v>1</v>
      </c>
      <c r="G5077" s="72">
        <v>3</v>
      </c>
      <c r="H5077" s="72">
        <v>2</v>
      </c>
      <c r="I5077" s="72">
        <v>8</v>
      </c>
      <c r="J5077" s="72">
        <v>1</v>
      </c>
      <c r="K5077" s="72">
        <v>3</v>
      </c>
      <c r="L5077" s="72">
        <v>17</v>
      </c>
    </row>
    <row r="5078" spans="4:12" x14ac:dyDescent="0.25">
      <c r="D5078" s="66" t="s">
        <v>35416</v>
      </c>
      <c r="E5078" s="66" t="s">
        <v>1205</v>
      </c>
      <c r="F5078" s="72">
        <v>1</v>
      </c>
      <c r="G5078" s="72">
        <v>3</v>
      </c>
      <c r="H5078" s="72">
        <v>2</v>
      </c>
      <c r="I5078" s="72">
        <v>8</v>
      </c>
      <c r="J5078" s="72">
        <v>1</v>
      </c>
      <c r="K5078" s="72">
        <v>3</v>
      </c>
      <c r="L5078" s="72">
        <v>18</v>
      </c>
    </row>
    <row r="5079" spans="4:12" x14ac:dyDescent="0.25">
      <c r="D5079" s="66" t="s">
        <v>35417</v>
      </c>
      <c r="E5079" s="66" t="s">
        <v>9555</v>
      </c>
      <c r="F5079" s="72">
        <v>1</v>
      </c>
      <c r="G5079" s="72">
        <v>3</v>
      </c>
      <c r="H5079" s="72">
        <v>2</v>
      </c>
      <c r="I5079" s="72">
        <v>8</v>
      </c>
      <c r="J5079" s="72">
        <v>1</v>
      </c>
      <c r="K5079" s="72">
        <v>3</v>
      </c>
      <c r="L5079" s="72">
        <v>19</v>
      </c>
    </row>
    <row r="5080" spans="4:12" x14ac:dyDescent="0.25">
      <c r="D5080" s="66" t="s">
        <v>35418</v>
      </c>
      <c r="E5080" s="66" t="s">
        <v>9556</v>
      </c>
      <c r="F5080" s="72">
        <v>1</v>
      </c>
      <c r="G5080" s="72">
        <v>3</v>
      </c>
      <c r="H5080" s="72">
        <v>2</v>
      </c>
      <c r="I5080" s="72">
        <v>8</v>
      </c>
      <c r="J5080" s="72">
        <v>1</v>
      </c>
      <c r="K5080" s="72">
        <v>3</v>
      </c>
      <c r="L5080" s="72">
        <v>20</v>
      </c>
    </row>
    <row r="5081" spans="4:12" x14ac:dyDescent="0.25">
      <c r="D5081" s="66" t="s">
        <v>35419</v>
      </c>
      <c r="E5081" s="66" t="s">
        <v>9557</v>
      </c>
      <c r="F5081" s="72">
        <v>1</v>
      </c>
      <c r="G5081" s="72">
        <v>3</v>
      </c>
      <c r="H5081" s="72">
        <v>2</v>
      </c>
      <c r="I5081" s="72">
        <v>8</v>
      </c>
      <c r="J5081" s="72">
        <v>1</v>
      </c>
      <c r="K5081" s="72">
        <v>3</v>
      </c>
      <c r="L5081" s="72">
        <v>21</v>
      </c>
    </row>
    <row r="5082" spans="4:12" x14ac:dyDescent="0.25">
      <c r="D5082" s="66" t="s">
        <v>35420</v>
      </c>
      <c r="E5082" s="66" t="s">
        <v>9558</v>
      </c>
      <c r="F5082" s="72">
        <v>1</v>
      </c>
      <c r="G5082" s="72">
        <v>3</v>
      </c>
      <c r="H5082" s="72">
        <v>2</v>
      </c>
      <c r="I5082" s="72">
        <v>8</v>
      </c>
      <c r="J5082" s="72">
        <v>1</v>
      </c>
      <c r="K5082" s="72">
        <v>3</v>
      </c>
      <c r="L5082" s="72">
        <v>22</v>
      </c>
    </row>
    <row r="5083" spans="4:12" x14ac:dyDescent="0.25">
      <c r="D5083" s="66" t="s">
        <v>35421</v>
      </c>
      <c r="E5083" s="66" t="s">
        <v>9559</v>
      </c>
      <c r="F5083" s="72">
        <v>1</v>
      </c>
      <c r="G5083" s="72">
        <v>3</v>
      </c>
      <c r="H5083" s="72">
        <v>2</v>
      </c>
      <c r="I5083" s="72">
        <v>8</v>
      </c>
      <c r="J5083" s="72">
        <v>1</v>
      </c>
      <c r="K5083" s="72">
        <v>3</v>
      </c>
      <c r="L5083" s="72">
        <v>23</v>
      </c>
    </row>
    <row r="5084" spans="4:12" x14ac:dyDescent="0.25">
      <c r="D5084" s="66" t="s">
        <v>35422</v>
      </c>
      <c r="E5084" s="66" t="s">
        <v>9560</v>
      </c>
      <c r="F5084" s="72">
        <v>1</v>
      </c>
      <c r="G5084" s="72">
        <v>3</v>
      </c>
      <c r="H5084" s="72">
        <v>2</v>
      </c>
      <c r="I5084" s="72">
        <v>8</v>
      </c>
      <c r="J5084" s="72">
        <v>1</v>
      </c>
      <c r="K5084" s="72">
        <v>3</v>
      </c>
      <c r="L5084" s="72">
        <v>24</v>
      </c>
    </row>
    <row r="5085" spans="4:12" x14ac:dyDescent="0.25">
      <c r="D5085" s="66" t="s">
        <v>35423</v>
      </c>
      <c r="E5085" s="66" t="s">
        <v>9561</v>
      </c>
      <c r="F5085" s="72">
        <v>1</v>
      </c>
      <c r="G5085" s="72">
        <v>3</v>
      </c>
      <c r="H5085" s="72">
        <v>2</v>
      </c>
      <c r="I5085" s="72">
        <v>8</v>
      </c>
      <c r="J5085" s="72">
        <v>1</v>
      </c>
      <c r="K5085" s="72">
        <v>3</v>
      </c>
      <c r="L5085" s="72">
        <v>25</v>
      </c>
    </row>
    <row r="5086" spans="4:12" x14ac:dyDescent="0.25">
      <c r="D5086" s="66" t="s">
        <v>35424</v>
      </c>
      <c r="E5086" s="66" t="s">
        <v>9562</v>
      </c>
      <c r="F5086" s="72">
        <v>1</v>
      </c>
      <c r="G5086" s="72">
        <v>3</v>
      </c>
      <c r="H5086" s="72">
        <v>2</v>
      </c>
      <c r="I5086" s="72">
        <v>8</v>
      </c>
      <c r="J5086" s="72">
        <v>1</v>
      </c>
      <c r="K5086" s="72">
        <v>3</v>
      </c>
      <c r="L5086" s="72">
        <v>26</v>
      </c>
    </row>
    <row r="5087" spans="4:12" x14ac:dyDescent="0.25">
      <c r="D5087" s="66" t="s">
        <v>35425</v>
      </c>
      <c r="E5087" s="66" t="s">
        <v>9563</v>
      </c>
      <c r="F5087" s="72">
        <v>1</v>
      </c>
      <c r="G5087" s="72">
        <v>3</v>
      </c>
      <c r="H5087" s="72">
        <v>2</v>
      </c>
      <c r="I5087" s="72">
        <v>8</v>
      </c>
      <c r="J5087" s="72">
        <v>1</v>
      </c>
      <c r="K5087" s="72">
        <v>3</v>
      </c>
      <c r="L5087" s="72">
        <v>27</v>
      </c>
    </row>
    <row r="5088" spans="4:12" x14ac:dyDescent="0.25">
      <c r="D5088" s="66" t="s">
        <v>35426</v>
      </c>
      <c r="E5088" s="66" t="s">
        <v>9564</v>
      </c>
      <c r="F5088" s="72">
        <v>1</v>
      </c>
      <c r="G5088" s="72">
        <v>3</v>
      </c>
      <c r="H5088" s="72">
        <v>2</v>
      </c>
      <c r="I5088" s="72">
        <v>8</v>
      </c>
      <c r="J5088" s="72">
        <v>1</v>
      </c>
      <c r="K5088" s="72">
        <v>3</v>
      </c>
      <c r="L5088" s="72">
        <v>28</v>
      </c>
    </row>
    <row r="5089" spans="4:12" x14ac:dyDescent="0.25">
      <c r="D5089" s="66" t="s">
        <v>35427</v>
      </c>
      <c r="E5089" s="66" t="s">
        <v>1206</v>
      </c>
      <c r="F5089" s="72">
        <v>1</v>
      </c>
      <c r="G5089" s="72">
        <v>3</v>
      </c>
      <c r="H5089" s="72">
        <v>2</v>
      </c>
      <c r="I5089" s="72">
        <v>8</v>
      </c>
      <c r="J5089" s="72">
        <v>1</v>
      </c>
      <c r="K5089" s="72">
        <v>4</v>
      </c>
      <c r="L5089" s="72">
        <v>1</v>
      </c>
    </row>
    <row r="5090" spans="4:12" x14ac:dyDescent="0.25">
      <c r="D5090" s="66" t="s">
        <v>35428</v>
      </c>
      <c r="E5090" s="66" t="s">
        <v>1207</v>
      </c>
      <c r="F5090" s="72">
        <v>1</v>
      </c>
      <c r="G5090" s="72">
        <v>3</v>
      </c>
      <c r="H5090" s="72">
        <v>2</v>
      </c>
      <c r="I5090" s="72">
        <v>8</v>
      </c>
      <c r="J5090" s="72">
        <v>1</v>
      </c>
      <c r="K5090" s="72">
        <v>4</v>
      </c>
      <c r="L5090" s="72">
        <v>2</v>
      </c>
    </row>
    <row r="5091" spans="4:12" x14ac:dyDescent="0.25">
      <c r="D5091" s="66" t="s">
        <v>35429</v>
      </c>
      <c r="E5091" s="66" t="s">
        <v>1208</v>
      </c>
      <c r="F5091" s="72">
        <v>1</v>
      </c>
      <c r="G5091" s="72">
        <v>3</v>
      </c>
      <c r="H5091" s="72">
        <v>2</v>
      </c>
      <c r="I5091" s="72">
        <v>8</v>
      </c>
      <c r="J5091" s="72">
        <v>1</v>
      </c>
      <c r="K5091" s="72">
        <v>4</v>
      </c>
      <c r="L5091" s="72">
        <v>3</v>
      </c>
    </row>
    <row r="5092" spans="4:12" x14ac:dyDescent="0.25">
      <c r="D5092" s="66" t="s">
        <v>35430</v>
      </c>
      <c r="E5092" s="66" t="s">
        <v>1209</v>
      </c>
      <c r="F5092" s="72">
        <v>1</v>
      </c>
      <c r="G5092" s="72">
        <v>3</v>
      </c>
      <c r="H5092" s="72">
        <v>2</v>
      </c>
      <c r="I5092" s="72">
        <v>8</v>
      </c>
      <c r="J5092" s="72">
        <v>1</v>
      </c>
      <c r="K5092" s="72">
        <v>4</v>
      </c>
      <c r="L5092" s="72">
        <v>4</v>
      </c>
    </row>
    <row r="5093" spans="4:12" x14ac:dyDescent="0.25">
      <c r="D5093" s="66" t="s">
        <v>35431</v>
      </c>
      <c r="E5093" s="66" t="s">
        <v>1210</v>
      </c>
      <c r="F5093" s="72">
        <v>1</v>
      </c>
      <c r="G5093" s="72">
        <v>3</v>
      </c>
      <c r="H5093" s="72">
        <v>2</v>
      </c>
      <c r="I5093" s="72">
        <v>8</v>
      </c>
      <c r="J5093" s="72">
        <v>1</v>
      </c>
      <c r="K5093" s="72">
        <v>4</v>
      </c>
      <c r="L5093" s="72">
        <v>5</v>
      </c>
    </row>
    <row r="5094" spans="4:12" x14ac:dyDescent="0.25">
      <c r="D5094" s="66" t="s">
        <v>35432</v>
      </c>
      <c r="E5094" s="66" t="s">
        <v>9565</v>
      </c>
      <c r="F5094" s="72">
        <v>1</v>
      </c>
      <c r="G5094" s="72">
        <v>3</v>
      </c>
      <c r="H5094" s="72">
        <v>2</v>
      </c>
      <c r="I5094" s="72">
        <v>8</v>
      </c>
      <c r="J5094" s="72">
        <v>1</v>
      </c>
      <c r="K5094" s="72">
        <v>4</v>
      </c>
      <c r="L5094" s="72">
        <v>6</v>
      </c>
    </row>
    <row r="5095" spans="4:12" x14ac:dyDescent="0.25">
      <c r="D5095" s="66" t="s">
        <v>35433</v>
      </c>
      <c r="E5095" s="66" t="s">
        <v>1211</v>
      </c>
      <c r="F5095" s="72">
        <v>1</v>
      </c>
      <c r="G5095" s="72">
        <v>3</v>
      </c>
      <c r="H5095" s="72">
        <v>2</v>
      </c>
      <c r="I5095" s="72">
        <v>8</v>
      </c>
      <c r="J5095" s="72">
        <v>1</v>
      </c>
      <c r="K5095" s="72">
        <v>4</v>
      </c>
      <c r="L5095" s="72">
        <v>7</v>
      </c>
    </row>
    <row r="5096" spans="4:12" x14ac:dyDescent="0.25">
      <c r="D5096" s="66" t="s">
        <v>35434</v>
      </c>
      <c r="E5096" s="66" t="s">
        <v>9566</v>
      </c>
      <c r="F5096" s="72">
        <v>1</v>
      </c>
      <c r="G5096" s="72">
        <v>3</v>
      </c>
      <c r="H5096" s="72">
        <v>2</v>
      </c>
      <c r="I5096" s="72">
        <v>8</v>
      </c>
      <c r="J5096" s="72">
        <v>1</v>
      </c>
      <c r="K5096" s="72">
        <v>4</v>
      </c>
      <c r="L5096" s="72">
        <v>8</v>
      </c>
    </row>
    <row r="5097" spans="4:12" x14ac:dyDescent="0.25">
      <c r="D5097" s="66" t="s">
        <v>35435</v>
      </c>
      <c r="E5097" s="66" t="s">
        <v>9567</v>
      </c>
      <c r="F5097" s="72">
        <v>1</v>
      </c>
      <c r="G5097" s="72">
        <v>3</v>
      </c>
      <c r="H5097" s="72">
        <v>2</v>
      </c>
      <c r="I5097" s="72">
        <v>8</v>
      </c>
      <c r="J5097" s="72">
        <v>1</v>
      </c>
      <c r="K5097" s="72">
        <v>4</v>
      </c>
      <c r="L5097" s="72">
        <v>9</v>
      </c>
    </row>
    <row r="5098" spans="4:12" x14ac:dyDescent="0.25">
      <c r="D5098" s="66" t="s">
        <v>35436</v>
      </c>
      <c r="E5098" s="66" t="s">
        <v>9568</v>
      </c>
      <c r="F5098" s="72">
        <v>1</v>
      </c>
      <c r="G5098" s="72">
        <v>3</v>
      </c>
      <c r="H5098" s="72">
        <v>2</v>
      </c>
      <c r="I5098" s="72">
        <v>8</v>
      </c>
      <c r="J5098" s="72">
        <v>1</v>
      </c>
      <c r="K5098" s="72">
        <v>4</v>
      </c>
      <c r="L5098" s="72">
        <v>10</v>
      </c>
    </row>
    <row r="5099" spans="4:12" x14ac:dyDescent="0.25">
      <c r="D5099" s="66" t="s">
        <v>35437</v>
      </c>
      <c r="E5099" s="66" t="s">
        <v>1212</v>
      </c>
      <c r="F5099" s="72">
        <v>1</v>
      </c>
      <c r="G5099" s="72">
        <v>3</v>
      </c>
      <c r="H5099" s="72">
        <v>2</v>
      </c>
      <c r="I5099" s="72">
        <v>8</v>
      </c>
      <c r="J5099" s="72">
        <v>1</v>
      </c>
      <c r="K5099" s="72">
        <v>4</v>
      </c>
      <c r="L5099" s="72">
        <v>11</v>
      </c>
    </row>
    <row r="5100" spans="4:12" x14ac:dyDescent="0.25">
      <c r="D5100" s="66" t="s">
        <v>35438</v>
      </c>
      <c r="E5100" s="66" t="s">
        <v>9569</v>
      </c>
      <c r="F5100" s="72">
        <v>1</v>
      </c>
      <c r="G5100" s="72">
        <v>3</v>
      </c>
      <c r="H5100" s="72">
        <v>2</v>
      </c>
      <c r="I5100" s="72">
        <v>8</v>
      </c>
      <c r="J5100" s="72">
        <v>1</v>
      </c>
      <c r="K5100" s="72">
        <v>4</v>
      </c>
      <c r="L5100" s="72">
        <v>12</v>
      </c>
    </row>
    <row r="5101" spans="4:12" x14ac:dyDescent="0.25">
      <c r="D5101" s="66" t="s">
        <v>35439</v>
      </c>
      <c r="E5101" s="66" t="s">
        <v>1213</v>
      </c>
      <c r="F5101" s="72">
        <v>1</v>
      </c>
      <c r="G5101" s="72">
        <v>3</v>
      </c>
      <c r="H5101" s="72">
        <v>2</v>
      </c>
      <c r="I5101" s="72">
        <v>8</v>
      </c>
      <c r="J5101" s="72">
        <v>1</v>
      </c>
      <c r="K5101" s="72">
        <v>5</v>
      </c>
      <c r="L5101" s="72">
        <v>1</v>
      </c>
    </row>
    <row r="5102" spans="4:12" x14ac:dyDescent="0.25">
      <c r="D5102" s="66" t="s">
        <v>35440</v>
      </c>
      <c r="E5102" s="66" t="s">
        <v>9570</v>
      </c>
      <c r="F5102" s="72">
        <v>1</v>
      </c>
      <c r="G5102" s="72">
        <v>3</v>
      </c>
      <c r="H5102" s="72">
        <v>2</v>
      </c>
      <c r="I5102" s="72">
        <v>8</v>
      </c>
      <c r="J5102" s="72">
        <v>1</v>
      </c>
      <c r="K5102" s="72">
        <v>5</v>
      </c>
      <c r="L5102" s="72">
        <v>2</v>
      </c>
    </row>
    <row r="5103" spans="4:12" x14ac:dyDescent="0.25">
      <c r="D5103" s="66" t="s">
        <v>35441</v>
      </c>
      <c r="E5103" s="66" t="s">
        <v>2700</v>
      </c>
      <c r="F5103" s="72">
        <v>1</v>
      </c>
      <c r="G5103" s="72">
        <v>3</v>
      </c>
      <c r="H5103" s="72">
        <v>2</v>
      </c>
      <c r="I5103" s="72">
        <v>8</v>
      </c>
      <c r="J5103" s="72">
        <v>1</v>
      </c>
      <c r="K5103" s="72">
        <v>5</v>
      </c>
      <c r="L5103" s="72">
        <v>3</v>
      </c>
    </row>
    <row r="5104" spans="4:12" x14ac:dyDescent="0.25">
      <c r="D5104" s="66" t="s">
        <v>35442</v>
      </c>
      <c r="E5104" s="66" t="s">
        <v>1215</v>
      </c>
      <c r="F5104" s="72">
        <v>1</v>
      </c>
      <c r="G5104" s="72">
        <v>3</v>
      </c>
      <c r="H5104" s="72">
        <v>2</v>
      </c>
      <c r="I5104" s="72">
        <v>8</v>
      </c>
      <c r="J5104" s="72">
        <v>1</v>
      </c>
      <c r="K5104" s="72">
        <v>5</v>
      </c>
      <c r="L5104" s="72">
        <v>4</v>
      </c>
    </row>
    <row r="5105" spans="4:12" x14ac:dyDescent="0.25">
      <c r="D5105" s="66" t="s">
        <v>35443</v>
      </c>
      <c r="E5105" s="66" t="s">
        <v>1216</v>
      </c>
      <c r="F5105" s="72">
        <v>1</v>
      </c>
      <c r="G5105" s="72">
        <v>3</v>
      </c>
      <c r="H5105" s="72">
        <v>2</v>
      </c>
      <c r="I5105" s="72">
        <v>8</v>
      </c>
      <c r="J5105" s="72">
        <v>1</v>
      </c>
      <c r="K5105" s="72">
        <v>5</v>
      </c>
      <c r="L5105" s="72">
        <v>5</v>
      </c>
    </row>
    <row r="5106" spans="4:12" x14ac:dyDescent="0.25">
      <c r="D5106" s="66" t="s">
        <v>35444</v>
      </c>
      <c r="E5106" s="66" t="s">
        <v>9571</v>
      </c>
      <c r="F5106" s="72">
        <v>1</v>
      </c>
      <c r="G5106" s="72">
        <v>3</v>
      </c>
      <c r="H5106" s="72">
        <v>2</v>
      </c>
      <c r="I5106" s="72">
        <v>8</v>
      </c>
      <c r="J5106" s="72">
        <v>1</v>
      </c>
      <c r="K5106" s="72">
        <v>5</v>
      </c>
      <c r="L5106" s="72">
        <v>6</v>
      </c>
    </row>
    <row r="5107" spans="4:12" x14ac:dyDescent="0.25">
      <c r="D5107" s="66" t="s">
        <v>35445</v>
      </c>
      <c r="E5107" s="66" t="s">
        <v>9572</v>
      </c>
      <c r="F5107" s="72">
        <v>1</v>
      </c>
      <c r="G5107" s="72">
        <v>3</v>
      </c>
      <c r="H5107" s="72">
        <v>2</v>
      </c>
      <c r="I5107" s="72">
        <v>8</v>
      </c>
      <c r="J5107" s="72">
        <v>1</v>
      </c>
      <c r="K5107" s="72">
        <v>5</v>
      </c>
      <c r="L5107" s="72">
        <v>7</v>
      </c>
    </row>
    <row r="5108" spans="4:12" x14ac:dyDescent="0.25">
      <c r="D5108" s="66" t="s">
        <v>35446</v>
      </c>
      <c r="E5108" s="66" t="s">
        <v>9573</v>
      </c>
      <c r="F5108" s="72">
        <v>1</v>
      </c>
      <c r="G5108" s="72">
        <v>3</v>
      </c>
      <c r="H5108" s="72">
        <v>2</v>
      </c>
      <c r="I5108" s="72">
        <v>8</v>
      </c>
      <c r="J5108" s="72">
        <v>1</v>
      </c>
      <c r="K5108" s="72">
        <v>5</v>
      </c>
      <c r="L5108" s="72">
        <v>8</v>
      </c>
    </row>
    <row r="5109" spans="4:12" x14ac:dyDescent="0.25">
      <c r="D5109" s="66" t="s">
        <v>35447</v>
      </c>
      <c r="E5109" s="66" t="s">
        <v>1218</v>
      </c>
      <c r="F5109" s="72">
        <v>1</v>
      </c>
      <c r="G5109" s="72">
        <v>3</v>
      </c>
      <c r="H5109" s="72">
        <v>2</v>
      </c>
      <c r="I5109" s="72">
        <v>8</v>
      </c>
      <c r="J5109" s="72">
        <v>1</v>
      </c>
      <c r="K5109" s="72">
        <v>5</v>
      </c>
      <c r="L5109" s="72">
        <v>9</v>
      </c>
    </row>
    <row r="5110" spans="4:12" x14ac:dyDescent="0.25">
      <c r="D5110" s="66" t="s">
        <v>35448</v>
      </c>
      <c r="E5110" s="66" t="s">
        <v>9574</v>
      </c>
      <c r="F5110" s="72">
        <v>1</v>
      </c>
      <c r="G5110" s="72">
        <v>3</v>
      </c>
      <c r="H5110" s="72">
        <v>2</v>
      </c>
      <c r="I5110" s="72">
        <v>8</v>
      </c>
      <c r="J5110" s="72">
        <v>1</v>
      </c>
      <c r="K5110" s="72">
        <v>5</v>
      </c>
      <c r="L5110" s="72">
        <v>10</v>
      </c>
    </row>
    <row r="5111" spans="4:12" x14ac:dyDescent="0.25">
      <c r="D5111" s="66" t="s">
        <v>35449</v>
      </c>
      <c r="E5111" s="66" t="s">
        <v>9575</v>
      </c>
      <c r="F5111" s="72">
        <v>1</v>
      </c>
      <c r="G5111" s="72">
        <v>3</v>
      </c>
      <c r="H5111" s="72">
        <v>2</v>
      </c>
      <c r="I5111" s="72">
        <v>8</v>
      </c>
      <c r="J5111" s="72">
        <v>1</v>
      </c>
      <c r="K5111" s="72">
        <v>5</v>
      </c>
      <c r="L5111" s="72">
        <v>11</v>
      </c>
    </row>
    <row r="5112" spans="4:12" x14ac:dyDescent="0.25">
      <c r="D5112" s="66" t="s">
        <v>35450</v>
      </c>
      <c r="E5112" s="66" t="s">
        <v>9576</v>
      </c>
      <c r="F5112" s="72">
        <v>1</v>
      </c>
      <c r="G5112" s="72">
        <v>3</v>
      </c>
      <c r="H5112" s="72">
        <v>2</v>
      </c>
      <c r="I5112" s="72">
        <v>8</v>
      </c>
      <c r="J5112" s="72">
        <v>1</v>
      </c>
      <c r="K5112" s="72">
        <v>5</v>
      </c>
      <c r="L5112" s="72">
        <v>12</v>
      </c>
    </row>
    <row r="5113" spans="4:12" x14ac:dyDescent="0.25">
      <c r="D5113" s="66" t="s">
        <v>35451</v>
      </c>
      <c r="E5113" s="66" t="s">
        <v>9577</v>
      </c>
      <c r="F5113" s="72">
        <v>1</v>
      </c>
      <c r="G5113" s="72">
        <v>3</v>
      </c>
      <c r="H5113" s="72">
        <v>2</v>
      </c>
      <c r="I5113" s="72">
        <v>8</v>
      </c>
      <c r="J5113" s="72">
        <v>1</v>
      </c>
      <c r="K5113" s="72">
        <v>5</v>
      </c>
      <c r="L5113" s="72">
        <v>13</v>
      </c>
    </row>
    <row r="5114" spans="4:12" x14ac:dyDescent="0.25">
      <c r="D5114" s="66" t="s">
        <v>35452</v>
      </c>
      <c r="E5114" s="66" t="s">
        <v>9578</v>
      </c>
      <c r="F5114" s="72">
        <v>1</v>
      </c>
      <c r="G5114" s="72">
        <v>3</v>
      </c>
      <c r="H5114" s="72">
        <v>2</v>
      </c>
      <c r="I5114" s="72">
        <v>8</v>
      </c>
      <c r="J5114" s="72">
        <v>1</v>
      </c>
      <c r="K5114" s="72">
        <v>5</v>
      </c>
      <c r="L5114" s="72">
        <v>14</v>
      </c>
    </row>
    <row r="5115" spans="4:12" x14ac:dyDescent="0.25">
      <c r="D5115" s="66" t="s">
        <v>35453</v>
      </c>
      <c r="E5115" s="66" t="s">
        <v>9579</v>
      </c>
      <c r="F5115" s="72">
        <v>1</v>
      </c>
      <c r="G5115" s="72">
        <v>3</v>
      </c>
      <c r="H5115" s="72">
        <v>2</v>
      </c>
      <c r="I5115" s="72">
        <v>8</v>
      </c>
      <c r="J5115" s="72">
        <v>1</v>
      </c>
      <c r="K5115" s="72">
        <v>5</v>
      </c>
      <c r="L5115" s="72">
        <v>15</v>
      </c>
    </row>
    <row r="5116" spans="4:12" x14ac:dyDescent="0.25">
      <c r="D5116" s="66" t="s">
        <v>35454</v>
      </c>
      <c r="E5116" s="66" t="s">
        <v>1219</v>
      </c>
      <c r="F5116" s="72">
        <v>1</v>
      </c>
      <c r="G5116" s="72">
        <v>3</v>
      </c>
      <c r="H5116" s="72">
        <v>2</v>
      </c>
      <c r="I5116" s="72">
        <v>8</v>
      </c>
      <c r="J5116" s="72">
        <v>1</v>
      </c>
      <c r="K5116" s="72">
        <v>5</v>
      </c>
      <c r="L5116" s="72">
        <v>16</v>
      </c>
    </row>
    <row r="5117" spans="4:12" x14ac:dyDescent="0.25">
      <c r="D5117" s="66" t="s">
        <v>35455</v>
      </c>
      <c r="E5117" s="66" t="s">
        <v>9580</v>
      </c>
      <c r="F5117" s="72">
        <v>1</v>
      </c>
      <c r="G5117" s="72">
        <v>3</v>
      </c>
      <c r="H5117" s="72">
        <v>2</v>
      </c>
      <c r="I5117" s="72">
        <v>8</v>
      </c>
      <c r="J5117" s="72">
        <v>1</v>
      </c>
      <c r="K5117" s="72">
        <v>5</v>
      </c>
      <c r="L5117" s="72">
        <v>17</v>
      </c>
    </row>
    <row r="5118" spans="4:12" x14ac:dyDescent="0.25">
      <c r="D5118" s="66" t="s">
        <v>35456</v>
      </c>
      <c r="E5118" s="66" t="s">
        <v>1220</v>
      </c>
      <c r="F5118" s="72">
        <v>1</v>
      </c>
      <c r="G5118" s="72">
        <v>3</v>
      </c>
      <c r="H5118" s="72">
        <v>2</v>
      </c>
      <c r="I5118" s="72">
        <v>8</v>
      </c>
      <c r="J5118" s="72">
        <v>1</v>
      </c>
      <c r="K5118" s="72">
        <v>5</v>
      </c>
      <c r="L5118" s="72">
        <v>18</v>
      </c>
    </row>
    <row r="5119" spans="4:12" x14ac:dyDescent="0.25">
      <c r="D5119" s="66" t="s">
        <v>35457</v>
      </c>
      <c r="E5119" s="66" t="s">
        <v>1221</v>
      </c>
      <c r="F5119" s="72">
        <v>1</v>
      </c>
      <c r="G5119" s="72">
        <v>3</v>
      </c>
      <c r="H5119" s="72">
        <v>2</v>
      </c>
      <c r="I5119" s="72">
        <v>8</v>
      </c>
      <c r="J5119" s="72">
        <v>1</v>
      </c>
      <c r="K5119" s="72">
        <v>5</v>
      </c>
      <c r="L5119" s="72">
        <v>19</v>
      </c>
    </row>
    <row r="5120" spans="4:12" x14ac:dyDescent="0.25">
      <c r="D5120" s="66" t="s">
        <v>35458</v>
      </c>
      <c r="E5120" s="66" t="s">
        <v>9581</v>
      </c>
      <c r="F5120" s="72">
        <v>1</v>
      </c>
      <c r="G5120" s="72">
        <v>3</v>
      </c>
      <c r="H5120" s="72">
        <v>2</v>
      </c>
      <c r="I5120" s="72">
        <v>8</v>
      </c>
      <c r="J5120" s="72">
        <v>1</v>
      </c>
      <c r="K5120" s="72">
        <v>5</v>
      </c>
      <c r="L5120" s="72">
        <v>20</v>
      </c>
    </row>
    <row r="5121" spans="4:12" x14ac:dyDescent="0.25">
      <c r="D5121" s="66" t="s">
        <v>35459</v>
      </c>
      <c r="E5121" s="66" t="s">
        <v>9582</v>
      </c>
      <c r="F5121" s="72">
        <v>1</v>
      </c>
      <c r="G5121" s="72">
        <v>3</v>
      </c>
      <c r="H5121" s="72">
        <v>2</v>
      </c>
      <c r="I5121" s="72">
        <v>8</v>
      </c>
      <c r="J5121" s="72">
        <v>1</v>
      </c>
      <c r="K5121" s="72">
        <v>5</v>
      </c>
      <c r="L5121" s="72">
        <v>21</v>
      </c>
    </row>
    <row r="5122" spans="4:12" x14ac:dyDescent="0.25">
      <c r="D5122" s="66" t="s">
        <v>35460</v>
      </c>
      <c r="E5122" s="66" t="s">
        <v>9583</v>
      </c>
      <c r="F5122" s="72">
        <v>1</v>
      </c>
      <c r="G5122" s="72">
        <v>3</v>
      </c>
      <c r="H5122" s="72">
        <v>2</v>
      </c>
      <c r="I5122" s="72">
        <v>8</v>
      </c>
      <c r="J5122" s="72">
        <v>1</v>
      </c>
      <c r="K5122" s="72">
        <v>5</v>
      </c>
      <c r="L5122" s="72">
        <v>22</v>
      </c>
    </row>
    <row r="5123" spans="4:12" x14ac:dyDescent="0.25">
      <c r="D5123" s="66" t="s">
        <v>35461</v>
      </c>
      <c r="E5123" s="66" t="s">
        <v>1222</v>
      </c>
      <c r="F5123" s="72">
        <v>1</v>
      </c>
      <c r="G5123" s="72">
        <v>3</v>
      </c>
      <c r="H5123" s="72">
        <v>2</v>
      </c>
      <c r="I5123" s="72">
        <v>8</v>
      </c>
      <c r="J5123" s="72">
        <v>1</v>
      </c>
      <c r="K5123" s="72">
        <v>5</v>
      </c>
      <c r="L5123" s="72">
        <v>23</v>
      </c>
    </row>
    <row r="5124" spans="4:12" x14ac:dyDescent="0.25">
      <c r="D5124" s="66" t="s">
        <v>35462</v>
      </c>
      <c r="E5124" s="66" t="s">
        <v>9584</v>
      </c>
      <c r="F5124" s="72">
        <v>1</v>
      </c>
      <c r="G5124" s="72">
        <v>3</v>
      </c>
      <c r="H5124" s="72">
        <v>2</v>
      </c>
      <c r="I5124" s="72">
        <v>8</v>
      </c>
      <c r="J5124" s="72">
        <v>1</v>
      </c>
      <c r="K5124" s="72">
        <v>5</v>
      </c>
      <c r="L5124" s="72">
        <v>24</v>
      </c>
    </row>
    <row r="5125" spans="4:12" x14ac:dyDescent="0.25">
      <c r="D5125" s="66" t="s">
        <v>35463</v>
      </c>
      <c r="E5125" s="66" t="s">
        <v>1223</v>
      </c>
      <c r="F5125" s="72">
        <v>1</v>
      </c>
      <c r="G5125" s="72">
        <v>3</v>
      </c>
      <c r="H5125" s="72">
        <v>2</v>
      </c>
      <c r="I5125" s="72">
        <v>8</v>
      </c>
      <c r="J5125" s="72">
        <v>1</v>
      </c>
      <c r="K5125" s="72">
        <v>5</v>
      </c>
      <c r="L5125" s="72">
        <v>25</v>
      </c>
    </row>
    <row r="5126" spans="4:12" x14ac:dyDescent="0.25">
      <c r="D5126" s="66" t="s">
        <v>35464</v>
      </c>
      <c r="E5126" s="66" t="s">
        <v>9585</v>
      </c>
      <c r="F5126" s="72">
        <v>1</v>
      </c>
      <c r="G5126" s="72">
        <v>3</v>
      </c>
      <c r="H5126" s="72">
        <v>2</v>
      </c>
      <c r="I5126" s="72">
        <v>8</v>
      </c>
      <c r="J5126" s="72">
        <v>1</v>
      </c>
      <c r="K5126" s="72">
        <v>5</v>
      </c>
      <c r="L5126" s="72">
        <v>26</v>
      </c>
    </row>
    <row r="5127" spans="4:12" x14ac:dyDescent="0.25">
      <c r="D5127" s="66" t="s">
        <v>35465</v>
      </c>
      <c r="E5127" s="66" t="s">
        <v>9586</v>
      </c>
      <c r="F5127" s="72">
        <v>1</v>
      </c>
      <c r="G5127" s="72">
        <v>3</v>
      </c>
      <c r="H5127" s="72">
        <v>2</v>
      </c>
      <c r="I5127" s="72">
        <v>8</v>
      </c>
      <c r="J5127" s="72">
        <v>1</v>
      </c>
      <c r="K5127" s="72">
        <v>5</v>
      </c>
      <c r="L5127" s="72">
        <v>27</v>
      </c>
    </row>
    <row r="5128" spans="4:12" x14ac:dyDescent="0.25">
      <c r="D5128" s="66" t="s">
        <v>35466</v>
      </c>
      <c r="E5128" s="66" t="s">
        <v>9587</v>
      </c>
      <c r="F5128" s="72">
        <v>1</v>
      </c>
      <c r="G5128" s="72">
        <v>3</v>
      </c>
      <c r="H5128" s="72">
        <v>2</v>
      </c>
      <c r="I5128" s="72">
        <v>8</v>
      </c>
      <c r="J5128" s="72">
        <v>1</v>
      </c>
      <c r="K5128" s="72">
        <v>5</v>
      </c>
      <c r="L5128" s="72">
        <v>28</v>
      </c>
    </row>
    <row r="5129" spans="4:12" x14ac:dyDescent="0.25">
      <c r="D5129" s="66" t="s">
        <v>35467</v>
      </c>
      <c r="E5129" s="66" t="s">
        <v>1224</v>
      </c>
      <c r="F5129" s="72">
        <v>1</v>
      </c>
      <c r="G5129" s="72">
        <v>3</v>
      </c>
      <c r="H5129" s="72">
        <v>2</v>
      </c>
      <c r="I5129" s="72">
        <v>8</v>
      </c>
      <c r="J5129" s="72">
        <v>1</v>
      </c>
      <c r="K5129" s="72">
        <v>6</v>
      </c>
      <c r="L5129" s="72">
        <v>1</v>
      </c>
    </row>
    <row r="5130" spans="4:12" x14ac:dyDescent="0.25">
      <c r="D5130" s="66" t="s">
        <v>35468</v>
      </c>
      <c r="E5130" s="66" t="s">
        <v>1225</v>
      </c>
      <c r="F5130" s="72">
        <v>1</v>
      </c>
      <c r="G5130" s="72">
        <v>3</v>
      </c>
      <c r="H5130" s="72">
        <v>2</v>
      </c>
      <c r="I5130" s="72">
        <v>8</v>
      </c>
      <c r="J5130" s="72">
        <v>1</v>
      </c>
      <c r="K5130" s="72">
        <v>6</v>
      </c>
      <c r="L5130" s="72">
        <v>2</v>
      </c>
    </row>
    <row r="5131" spans="4:12" x14ac:dyDescent="0.25">
      <c r="D5131" s="66" t="s">
        <v>35469</v>
      </c>
      <c r="E5131" s="66" t="s">
        <v>1226</v>
      </c>
      <c r="F5131" s="72">
        <v>1</v>
      </c>
      <c r="G5131" s="72">
        <v>3</v>
      </c>
      <c r="H5131" s="72">
        <v>2</v>
      </c>
      <c r="I5131" s="72">
        <v>8</v>
      </c>
      <c r="J5131" s="72">
        <v>1</v>
      </c>
      <c r="K5131" s="72">
        <v>6</v>
      </c>
      <c r="L5131" s="72">
        <v>3</v>
      </c>
    </row>
    <row r="5132" spans="4:12" x14ac:dyDescent="0.25">
      <c r="D5132" s="66" t="s">
        <v>35470</v>
      </c>
      <c r="E5132" s="66" t="s">
        <v>1227</v>
      </c>
      <c r="F5132" s="72">
        <v>1</v>
      </c>
      <c r="G5132" s="72">
        <v>3</v>
      </c>
      <c r="H5132" s="72">
        <v>2</v>
      </c>
      <c r="I5132" s="72">
        <v>8</v>
      </c>
      <c r="J5132" s="72">
        <v>1</v>
      </c>
      <c r="K5132" s="72">
        <v>6</v>
      </c>
      <c r="L5132" s="72">
        <v>4</v>
      </c>
    </row>
    <row r="5133" spans="4:12" x14ac:dyDescent="0.25">
      <c r="D5133" s="66" t="s">
        <v>35471</v>
      </c>
      <c r="E5133" s="66" t="s">
        <v>1228</v>
      </c>
      <c r="F5133" s="72">
        <v>1</v>
      </c>
      <c r="G5133" s="72">
        <v>3</v>
      </c>
      <c r="H5133" s="72">
        <v>2</v>
      </c>
      <c r="I5133" s="72">
        <v>8</v>
      </c>
      <c r="J5133" s="72">
        <v>1</v>
      </c>
      <c r="K5133" s="72">
        <v>6</v>
      </c>
      <c r="L5133" s="72">
        <v>5</v>
      </c>
    </row>
    <row r="5134" spans="4:12" x14ac:dyDescent="0.25">
      <c r="D5134" s="66" t="s">
        <v>35472</v>
      </c>
      <c r="E5134" s="66" t="s">
        <v>9588</v>
      </c>
      <c r="F5134" s="72">
        <v>1</v>
      </c>
      <c r="G5134" s="72">
        <v>3</v>
      </c>
      <c r="H5134" s="72">
        <v>2</v>
      </c>
      <c r="I5134" s="72">
        <v>8</v>
      </c>
      <c r="J5134" s="72">
        <v>1</v>
      </c>
      <c r="K5134" s="72">
        <v>6</v>
      </c>
      <c r="L5134" s="72">
        <v>6</v>
      </c>
    </row>
    <row r="5135" spans="4:12" x14ac:dyDescent="0.25">
      <c r="D5135" s="66" t="s">
        <v>35473</v>
      </c>
      <c r="E5135" s="66" t="s">
        <v>9589</v>
      </c>
      <c r="F5135" s="72">
        <v>1</v>
      </c>
      <c r="G5135" s="72">
        <v>3</v>
      </c>
      <c r="H5135" s="72">
        <v>2</v>
      </c>
      <c r="I5135" s="72">
        <v>8</v>
      </c>
      <c r="J5135" s="72">
        <v>1</v>
      </c>
      <c r="K5135" s="72">
        <v>6</v>
      </c>
      <c r="L5135" s="72">
        <v>7</v>
      </c>
    </row>
    <row r="5136" spans="4:12" x14ac:dyDescent="0.25">
      <c r="D5136" s="66" t="s">
        <v>35474</v>
      </c>
      <c r="E5136" s="66" t="s">
        <v>1229</v>
      </c>
      <c r="F5136" s="72">
        <v>1</v>
      </c>
      <c r="G5136" s="72">
        <v>3</v>
      </c>
      <c r="H5136" s="72">
        <v>2</v>
      </c>
      <c r="I5136" s="72">
        <v>8</v>
      </c>
      <c r="J5136" s="72">
        <v>1</v>
      </c>
      <c r="K5136" s="72">
        <v>6</v>
      </c>
      <c r="L5136" s="72">
        <v>8</v>
      </c>
    </row>
    <row r="5137" spans="4:12" x14ac:dyDescent="0.25">
      <c r="D5137" s="66" t="s">
        <v>35475</v>
      </c>
      <c r="E5137" s="66" t="s">
        <v>1230</v>
      </c>
      <c r="F5137" s="72">
        <v>1</v>
      </c>
      <c r="G5137" s="72">
        <v>3</v>
      </c>
      <c r="H5137" s="72">
        <v>2</v>
      </c>
      <c r="I5137" s="72">
        <v>8</v>
      </c>
      <c r="J5137" s="72">
        <v>1</v>
      </c>
      <c r="K5137" s="72">
        <v>6</v>
      </c>
      <c r="L5137" s="72">
        <v>9</v>
      </c>
    </row>
    <row r="5138" spans="4:12" x14ac:dyDescent="0.25">
      <c r="D5138" s="66" t="s">
        <v>35476</v>
      </c>
      <c r="E5138" s="66" t="s">
        <v>1231</v>
      </c>
      <c r="F5138" s="72">
        <v>1</v>
      </c>
      <c r="G5138" s="72">
        <v>3</v>
      </c>
      <c r="H5138" s="72">
        <v>2</v>
      </c>
      <c r="I5138" s="72">
        <v>8</v>
      </c>
      <c r="J5138" s="72">
        <v>1</v>
      </c>
      <c r="K5138" s="72">
        <v>6</v>
      </c>
      <c r="L5138" s="72">
        <v>10</v>
      </c>
    </row>
    <row r="5139" spans="4:12" x14ac:dyDescent="0.25">
      <c r="D5139" s="66" t="s">
        <v>35477</v>
      </c>
      <c r="E5139" s="66" t="s">
        <v>9590</v>
      </c>
      <c r="F5139" s="72">
        <v>1</v>
      </c>
      <c r="G5139" s="72">
        <v>3</v>
      </c>
      <c r="H5139" s="72">
        <v>2</v>
      </c>
      <c r="I5139" s="72">
        <v>8</v>
      </c>
      <c r="J5139" s="72">
        <v>1</v>
      </c>
      <c r="K5139" s="72">
        <v>6</v>
      </c>
      <c r="L5139" s="72">
        <v>11</v>
      </c>
    </row>
    <row r="5140" spans="4:12" x14ac:dyDescent="0.25">
      <c r="D5140" s="66" t="s">
        <v>35478</v>
      </c>
      <c r="E5140" s="66" t="s">
        <v>9591</v>
      </c>
      <c r="F5140" s="72">
        <v>1</v>
      </c>
      <c r="G5140" s="72">
        <v>3</v>
      </c>
      <c r="H5140" s="72">
        <v>2</v>
      </c>
      <c r="I5140" s="72">
        <v>8</v>
      </c>
      <c r="J5140" s="72">
        <v>1</v>
      </c>
      <c r="K5140" s="72">
        <v>6</v>
      </c>
      <c r="L5140" s="72">
        <v>12</v>
      </c>
    </row>
    <row r="5141" spans="4:12" x14ac:dyDescent="0.25">
      <c r="D5141" s="66" t="s">
        <v>35479</v>
      </c>
      <c r="E5141" s="66" t="s">
        <v>9592</v>
      </c>
      <c r="F5141" s="72">
        <v>1</v>
      </c>
      <c r="G5141" s="72">
        <v>3</v>
      </c>
      <c r="H5141" s="72">
        <v>2</v>
      </c>
      <c r="I5141" s="72">
        <v>8</v>
      </c>
      <c r="J5141" s="72">
        <v>1</v>
      </c>
      <c r="K5141" s="72">
        <v>6</v>
      </c>
      <c r="L5141" s="72">
        <v>13</v>
      </c>
    </row>
    <row r="5142" spans="4:12" x14ac:dyDescent="0.25">
      <c r="D5142" s="66" t="s">
        <v>35480</v>
      </c>
      <c r="E5142" s="66" t="s">
        <v>9593</v>
      </c>
      <c r="F5142" s="72">
        <v>1</v>
      </c>
      <c r="G5142" s="72">
        <v>3</v>
      </c>
      <c r="H5142" s="72">
        <v>2</v>
      </c>
      <c r="I5142" s="72">
        <v>8</v>
      </c>
      <c r="J5142" s="72">
        <v>1</v>
      </c>
      <c r="K5142" s="72">
        <v>6</v>
      </c>
      <c r="L5142" s="72">
        <v>14</v>
      </c>
    </row>
    <row r="5143" spans="4:12" x14ac:dyDescent="0.25">
      <c r="D5143" s="66" t="s">
        <v>35481</v>
      </c>
      <c r="E5143" s="66" t="s">
        <v>9594</v>
      </c>
      <c r="F5143" s="72">
        <v>1</v>
      </c>
      <c r="G5143" s="72">
        <v>3</v>
      </c>
      <c r="H5143" s="72">
        <v>2</v>
      </c>
      <c r="I5143" s="72">
        <v>8</v>
      </c>
      <c r="J5143" s="72">
        <v>1</v>
      </c>
      <c r="K5143" s="72">
        <v>6</v>
      </c>
      <c r="L5143" s="72">
        <v>15</v>
      </c>
    </row>
    <row r="5144" spans="4:12" x14ac:dyDescent="0.25">
      <c r="D5144" s="66" t="s">
        <v>35482</v>
      </c>
      <c r="E5144" s="66" t="s">
        <v>9595</v>
      </c>
      <c r="F5144" s="72">
        <v>1</v>
      </c>
      <c r="G5144" s="72">
        <v>3</v>
      </c>
      <c r="H5144" s="72">
        <v>2</v>
      </c>
      <c r="I5144" s="72">
        <v>8</v>
      </c>
      <c r="J5144" s="72">
        <v>1</v>
      </c>
      <c r="K5144" s="72">
        <v>6</v>
      </c>
      <c r="L5144" s="72">
        <v>16</v>
      </c>
    </row>
    <row r="5145" spans="4:12" x14ac:dyDescent="0.25">
      <c r="D5145" s="66" t="s">
        <v>35483</v>
      </c>
      <c r="E5145" s="66" t="s">
        <v>1232</v>
      </c>
      <c r="F5145" s="72">
        <v>1</v>
      </c>
      <c r="G5145" s="72">
        <v>3</v>
      </c>
      <c r="H5145" s="72">
        <v>2</v>
      </c>
      <c r="I5145" s="72">
        <v>8</v>
      </c>
      <c r="J5145" s="72">
        <v>1</v>
      </c>
      <c r="K5145" s="72">
        <v>6</v>
      </c>
      <c r="L5145" s="72">
        <v>17</v>
      </c>
    </row>
    <row r="5146" spans="4:12" x14ac:dyDescent="0.25">
      <c r="D5146" s="66" t="s">
        <v>35484</v>
      </c>
      <c r="E5146" s="66" t="s">
        <v>9596</v>
      </c>
      <c r="F5146" s="72">
        <v>1</v>
      </c>
      <c r="G5146" s="72">
        <v>3</v>
      </c>
      <c r="H5146" s="72">
        <v>2</v>
      </c>
      <c r="I5146" s="72">
        <v>8</v>
      </c>
      <c r="J5146" s="72">
        <v>1</v>
      </c>
      <c r="K5146" s="72">
        <v>6</v>
      </c>
      <c r="L5146" s="72">
        <v>18</v>
      </c>
    </row>
    <row r="5147" spans="4:12" x14ac:dyDescent="0.25">
      <c r="D5147" s="66" t="s">
        <v>35485</v>
      </c>
      <c r="E5147" s="66" t="s">
        <v>9597</v>
      </c>
      <c r="F5147" s="72">
        <v>1</v>
      </c>
      <c r="G5147" s="72">
        <v>3</v>
      </c>
      <c r="H5147" s="72">
        <v>2</v>
      </c>
      <c r="I5147" s="72">
        <v>8</v>
      </c>
      <c r="J5147" s="72">
        <v>1</v>
      </c>
      <c r="K5147" s="72">
        <v>6</v>
      </c>
      <c r="L5147" s="72">
        <v>19</v>
      </c>
    </row>
    <row r="5148" spans="4:12" x14ac:dyDescent="0.25">
      <c r="D5148" s="66" t="s">
        <v>35486</v>
      </c>
      <c r="E5148" s="66" t="s">
        <v>1233</v>
      </c>
      <c r="F5148" s="72">
        <v>1</v>
      </c>
      <c r="G5148" s="72">
        <v>3</v>
      </c>
      <c r="H5148" s="72">
        <v>2</v>
      </c>
      <c r="I5148" s="72">
        <v>8</v>
      </c>
      <c r="J5148" s="72">
        <v>1</v>
      </c>
      <c r="K5148" s="72">
        <v>6</v>
      </c>
      <c r="L5148" s="72">
        <v>20</v>
      </c>
    </row>
    <row r="5149" spans="4:12" x14ac:dyDescent="0.25">
      <c r="D5149" s="66" t="s">
        <v>35487</v>
      </c>
      <c r="E5149" s="66" t="s">
        <v>9598</v>
      </c>
      <c r="F5149" s="72">
        <v>1</v>
      </c>
      <c r="G5149" s="72">
        <v>3</v>
      </c>
      <c r="H5149" s="72">
        <v>2</v>
      </c>
      <c r="I5149" s="72">
        <v>8</v>
      </c>
      <c r="J5149" s="72">
        <v>1</v>
      </c>
      <c r="K5149" s="72">
        <v>6</v>
      </c>
      <c r="L5149" s="72">
        <v>21</v>
      </c>
    </row>
    <row r="5150" spans="4:12" x14ac:dyDescent="0.25">
      <c r="D5150" s="66" t="s">
        <v>35488</v>
      </c>
      <c r="E5150" s="66" t="s">
        <v>9599</v>
      </c>
      <c r="F5150" s="72">
        <v>1</v>
      </c>
      <c r="G5150" s="72">
        <v>3</v>
      </c>
      <c r="H5150" s="72">
        <v>2</v>
      </c>
      <c r="I5150" s="72">
        <v>8</v>
      </c>
      <c r="J5150" s="72">
        <v>1</v>
      </c>
      <c r="K5150" s="72">
        <v>6</v>
      </c>
      <c r="L5150" s="72">
        <v>22</v>
      </c>
    </row>
    <row r="5151" spans="4:12" x14ac:dyDescent="0.25">
      <c r="D5151" s="66" t="s">
        <v>35489</v>
      </c>
      <c r="E5151" s="66" t="s">
        <v>9600</v>
      </c>
      <c r="F5151" s="72">
        <v>1</v>
      </c>
      <c r="G5151" s="72">
        <v>3</v>
      </c>
      <c r="H5151" s="72">
        <v>2</v>
      </c>
      <c r="I5151" s="72">
        <v>8</v>
      </c>
      <c r="J5151" s="72">
        <v>1</v>
      </c>
      <c r="K5151" s="72">
        <v>6</v>
      </c>
      <c r="L5151" s="72">
        <v>23</v>
      </c>
    </row>
    <row r="5152" spans="4:12" x14ac:dyDescent="0.25">
      <c r="D5152" s="66" t="s">
        <v>35490</v>
      </c>
      <c r="E5152" s="66" t="s">
        <v>1234</v>
      </c>
      <c r="F5152" s="72">
        <v>1</v>
      </c>
      <c r="G5152" s="72">
        <v>3</v>
      </c>
      <c r="H5152" s="72">
        <v>2</v>
      </c>
      <c r="I5152" s="72">
        <v>8</v>
      </c>
      <c r="J5152" s="72">
        <v>1</v>
      </c>
      <c r="K5152" s="72">
        <v>6</v>
      </c>
      <c r="L5152" s="72">
        <v>24</v>
      </c>
    </row>
    <row r="5153" spans="4:12" x14ac:dyDescent="0.25">
      <c r="D5153" s="66" t="s">
        <v>35491</v>
      </c>
      <c r="E5153" s="66" t="s">
        <v>1235</v>
      </c>
      <c r="F5153" s="72">
        <v>1</v>
      </c>
      <c r="G5153" s="72">
        <v>3</v>
      </c>
      <c r="H5153" s="72">
        <v>2</v>
      </c>
      <c r="I5153" s="72">
        <v>8</v>
      </c>
      <c r="J5153" s="72">
        <v>1</v>
      </c>
      <c r="K5153" s="72">
        <v>6</v>
      </c>
      <c r="L5153" s="72">
        <v>25</v>
      </c>
    </row>
    <row r="5154" spans="4:12" x14ac:dyDescent="0.25">
      <c r="D5154" s="66" t="s">
        <v>35492</v>
      </c>
      <c r="E5154" s="66" t="s">
        <v>1236</v>
      </c>
      <c r="F5154" s="72">
        <v>1</v>
      </c>
      <c r="G5154" s="72">
        <v>3</v>
      </c>
      <c r="H5154" s="72">
        <v>2</v>
      </c>
      <c r="I5154" s="72">
        <v>8</v>
      </c>
      <c r="J5154" s="72">
        <v>1</v>
      </c>
      <c r="K5154" s="72">
        <v>6</v>
      </c>
      <c r="L5154" s="72">
        <v>26</v>
      </c>
    </row>
    <row r="5155" spans="4:12" x14ac:dyDescent="0.25">
      <c r="D5155" s="66" t="s">
        <v>35493</v>
      </c>
      <c r="E5155" s="66" t="s">
        <v>1237</v>
      </c>
      <c r="F5155" s="72">
        <v>1</v>
      </c>
      <c r="G5155" s="72">
        <v>3</v>
      </c>
      <c r="H5155" s="72">
        <v>2</v>
      </c>
      <c r="I5155" s="72">
        <v>8</v>
      </c>
      <c r="J5155" s="72">
        <v>1</v>
      </c>
      <c r="K5155" s="72">
        <v>6</v>
      </c>
      <c r="L5155" s="72">
        <v>27</v>
      </c>
    </row>
    <row r="5156" spans="4:12" x14ac:dyDescent="0.25">
      <c r="D5156" s="66" t="s">
        <v>35494</v>
      </c>
      <c r="E5156" s="66" t="s">
        <v>1238</v>
      </c>
      <c r="F5156" s="72">
        <v>1</v>
      </c>
      <c r="G5156" s="72">
        <v>3</v>
      </c>
      <c r="H5156" s="72">
        <v>2</v>
      </c>
      <c r="I5156" s="72">
        <v>8</v>
      </c>
      <c r="J5156" s="72">
        <v>1</v>
      </c>
      <c r="K5156" s="72">
        <v>6</v>
      </c>
      <c r="L5156" s="72">
        <v>28</v>
      </c>
    </row>
    <row r="5157" spans="4:12" x14ac:dyDescent="0.25">
      <c r="D5157" s="66" t="s">
        <v>35495</v>
      </c>
      <c r="E5157" s="66" t="s">
        <v>9601</v>
      </c>
      <c r="F5157" s="72">
        <v>1</v>
      </c>
      <c r="G5157" s="72">
        <v>3</v>
      </c>
      <c r="H5157" s="72">
        <v>2</v>
      </c>
      <c r="I5157" s="72">
        <v>8</v>
      </c>
      <c r="J5157" s="72">
        <v>1</v>
      </c>
      <c r="K5157" s="72">
        <v>6</v>
      </c>
      <c r="L5157" s="72">
        <v>29</v>
      </c>
    </row>
    <row r="5158" spans="4:12" x14ac:dyDescent="0.25">
      <c r="D5158" s="66" t="s">
        <v>35496</v>
      </c>
      <c r="E5158" s="66" t="s">
        <v>9602</v>
      </c>
      <c r="F5158" s="72">
        <v>1</v>
      </c>
      <c r="G5158" s="72">
        <v>3</v>
      </c>
      <c r="H5158" s="72">
        <v>2</v>
      </c>
      <c r="I5158" s="72">
        <v>8</v>
      </c>
      <c r="J5158" s="72">
        <v>1</v>
      </c>
      <c r="K5158" s="72">
        <v>6</v>
      </c>
      <c r="L5158" s="72">
        <v>30</v>
      </c>
    </row>
    <row r="5159" spans="4:12" x14ac:dyDescent="0.25">
      <c r="D5159" s="66" t="s">
        <v>35497</v>
      </c>
      <c r="E5159" s="66" t="s">
        <v>9603</v>
      </c>
      <c r="F5159" s="72">
        <v>1</v>
      </c>
      <c r="G5159" s="72">
        <v>3</v>
      </c>
      <c r="H5159" s="72">
        <v>2</v>
      </c>
      <c r="I5159" s="72">
        <v>8</v>
      </c>
      <c r="J5159" s="72">
        <v>1</v>
      </c>
      <c r="K5159" s="72">
        <v>6</v>
      </c>
      <c r="L5159" s="72">
        <v>31</v>
      </c>
    </row>
    <row r="5160" spans="4:12" x14ac:dyDescent="0.25">
      <c r="D5160" s="66" t="s">
        <v>35498</v>
      </c>
      <c r="E5160" s="66" t="s">
        <v>9604</v>
      </c>
      <c r="F5160" s="72">
        <v>1</v>
      </c>
      <c r="G5160" s="72">
        <v>3</v>
      </c>
      <c r="H5160" s="72">
        <v>2</v>
      </c>
      <c r="I5160" s="72">
        <v>8</v>
      </c>
      <c r="J5160" s="72">
        <v>1</v>
      </c>
      <c r="K5160" s="72">
        <v>6</v>
      </c>
      <c r="L5160" s="72">
        <v>32</v>
      </c>
    </row>
    <row r="5161" spans="4:12" x14ac:dyDescent="0.25">
      <c r="D5161" s="66" t="s">
        <v>35499</v>
      </c>
      <c r="E5161" s="66" t="s">
        <v>1239</v>
      </c>
      <c r="F5161" s="72">
        <v>1</v>
      </c>
      <c r="G5161" s="72">
        <v>3</v>
      </c>
      <c r="H5161" s="72">
        <v>2</v>
      </c>
      <c r="I5161" s="72">
        <v>8</v>
      </c>
      <c r="J5161" s="72">
        <v>1</v>
      </c>
      <c r="K5161" s="72">
        <v>6</v>
      </c>
      <c r="L5161" s="72">
        <v>33</v>
      </c>
    </row>
    <row r="5162" spans="4:12" x14ac:dyDescent="0.25">
      <c r="D5162" s="66" t="s">
        <v>35500</v>
      </c>
      <c r="E5162" s="66" t="s">
        <v>9605</v>
      </c>
      <c r="F5162" s="72">
        <v>1</v>
      </c>
      <c r="G5162" s="72">
        <v>3</v>
      </c>
      <c r="H5162" s="72">
        <v>2</v>
      </c>
      <c r="I5162" s="72">
        <v>8</v>
      </c>
      <c r="J5162" s="72">
        <v>1</v>
      </c>
      <c r="K5162" s="72">
        <v>6</v>
      </c>
      <c r="L5162" s="72">
        <v>34</v>
      </c>
    </row>
    <row r="5163" spans="4:12" x14ac:dyDescent="0.25">
      <c r="D5163" s="66" t="s">
        <v>35501</v>
      </c>
      <c r="E5163" s="66" t="s">
        <v>1240</v>
      </c>
      <c r="F5163" s="72">
        <v>1</v>
      </c>
      <c r="G5163" s="72">
        <v>3</v>
      </c>
      <c r="H5163" s="72">
        <v>2</v>
      </c>
      <c r="I5163" s="72">
        <v>8</v>
      </c>
      <c r="J5163" s="72">
        <v>1</v>
      </c>
      <c r="K5163" s="72">
        <v>6</v>
      </c>
      <c r="L5163" s="72">
        <v>35</v>
      </c>
    </row>
    <row r="5164" spans="4:12" x14ac:dyDescent="0.25">
      <c r="D5164" s="66" t="s">
        <v>35502</v>
      </c>
      <c r="E5164" s="66" t="s">
        <v>1241</v>
      </c>
      <c r="F5164" s="72">
        <v>1</v>
      </c>
      <c r="G5164" s="72">
        <v>3</v>
      </c>
      <c r="H5164" s="72">
        <v>2</v>
      </c>
      <c r="I5164" s="72">
        <v>8</v>
      </c>
      <c r="J5164" s="72">
        <v>1</v>
      </c>
      <c r="K5164" s="72">
        <v>6</v>
      </c>
      <c r="L5164" s="72">
        <v>36</v>
      </c>
    </row>
    <row r="5165" spans="4:12" x14ac:dyDescent="0.25">
      <c r="D5165" s="66" t="s">
        <v>35503</v>
      </c>
      <c r="E5165" s="66" t="s">
        <v>1242</v>
      </c>
      <c r="F5165" s="72">
        <v>1</v>
      </c>
      <c r="G5165" s="72">
        <v>3</v>
      </c>
      <c r="H5165" s="72">
        <v>2</v>
      </c>
      <c r="I5165" s="72">
        <v>8</v>
      </c>
      <c r="J5165" s="72">
        <v>1</v>
      </c>
      <c r="K5165" s="72">
        <v>6</v>
      </c>
      <c r="L5165" s="72">
        <v>37</v>
      </c>
    </row>
    <row r="5166" spans="4:12" x14ac:dyDescent="0.25">
      <c r="D5166" s="66" t="s">
        <v>35504</v>
      </c>
      <c r="E5166" s="66" t="s">
        <v>9606</v>
      </c>
      <c r="F5166" s="72">
        <v>1</v>
      </c>
      <c r="G5166" s="72">
        <v>3</v>
      </c>
      <c r="H5166" s="72">
        <v>2</v>
      </c>
      <c r="I5166" s="72">
        <v>8</v>
      </c>
      <c r="J5166" s="72">
        <v>1</v>
      </c>
      <c r="K5166" s="72">
        <v>6</v>
      </c>
      <c r="L5166" s="72">
        <v>38</v>
      </c>
    </row>
    <row r="5167" spans="4:12" x14ac:dyDescent="0.25">
      <c r="D5167" s="66" t="s">
        <v>35505</v>
      </c>
      <c r="E5167" s="66" t="s">
        <v>1243</v>
      </c>
      <c r="F5167" s="72">
        <v>1</v>
      </c>
      <c r="G5167" s="72">
        <v>3</v>
      </c>
      <c r="H5167" s="72">
        <v>2</v>
      </c>
      <c r="I5167" s="72">
        <v>8</v>
      </c>
      <c r="J5167" s="72">
        <v>1</v>
      </c>
      <c r="K5167" s="72">
        <v>6</v>
      </c>
      <c r="L5167" s="72">
        <v>39</v>
      </c>
    </row>
    <row r="5168" spans="4:12" x14ac:dyDescent="0.25">
      <c r="D5168" s="66" t="s">
        <v>35506</v>
      </c>
      <c r="E5168" s="66" t="s">
        <v>1244</v>
      </c>
      <c r="F5168" s="72">
        <v>1</v>
      </c>
      <c r="G5168" s="72">
        <v>3</v>
      </c>
      <c r="H5168" s="72">
        <v>2</v>
      </c>
      <c r="I5168" s="72">
        <v>8</v>
      </c>
      <c r="J5168" s="72">
        <v>1</v>
      </c>
      <c r="K5168" s="72">
        <v>6</v>
      </c>
      <c r="L5168" s="72">
        <v>40</v>
      </c>
    </row>
    <row r="5169" spans="4:12" x14ac:dyDescent="0.25">
      <c r="D5169" s="66" t="s">
        <v>35507</v>
      </c>
      <c r="E5169" s="66" t="s">
        <v>9607</v>
      </c>
      <c r="F5169" s="72">
        <v>1</v>
      </c>
      <c r="G5169" s="72">
        <v>3</v>
      </c>
      <c r="H5169" s="72">
        <v>2</v>
      </c>
      <c r="I5169" s="72">
        <v>8</v>
      </c>
      <c r="J5169" s="72">
        <v>1</v>
      </c>
      <c r="K5169" s="72">
        <v>6</v>
      </c>
      <c r="L5169" s="72">
        <v>41</v>
      </c>
    </row>
    <row r="5170" spans="4:12" x14ac:dyDescent="0.25">
      <c r="D5170" s="66" t="s">
        <v>35508</v>
      </c>
      <c r="E5170" s="66" t="s">
        <v>281</v>
      </c>
      <c r="F5170" s="72">
        <v>1</v>
      </c>
      <c r="G5170" s="72">
        <v>3</v>
      </c>
      <c r="H5170" s="72">
        <v>2</v>
      </c>
      <c r="I5170" s="72">
        <v>8</v>
      </c>
      <c r="J5170" s="72">
        <v>1</v>
      </c>
      <c r="K5170" s="72">
        <v>6</v>
      </c>
      <c r="L5170" s="72">
        <v>42</v>
      </c>
    </row>
    <row r="5171" spans="4:12" x14ac:dyDescent="0.25">
      <c r="D5171" s="66" t="s">
        <v>35509</v>
      </c>
      <c r="E5171" s="66" t="s">
        <v>9608</v>
      </c>
      <c r="F5171" s="72">
        <v>1</v>
      </c>
      <c r="G5171" s="72">
        <v>3</v>
      </c>
      <c r="H5171" s="72">
        <v>2</v>
      </c>
      <c r="I5171" s="72">
        <v>8</v>
      </c>
      <c r="J5171" s="72">
        <v>1</v>
      </c>
      <c r="K5171" s="72">
        <v>6</v>
      </c>
      <c r="L5171" s="72">
        <v>43</v>
      </c>
    </row>
    <row r="5172" spans="4:12" x14ac:dyDescent="0.25">
      <c r="D5172" s="66" t="s">
        <v>35510</v>
      </c>
      <c r="E5172" s="66" t="s">
        <v>9609</v>
      </c>
      <c r="F5172" s="72">
        <v>1</v>
      </c>
      <c r="G5172" s="72">
        <v>3</v>
      </c>
      <c r="H5172" s="72">
        <v>2</v>
      </c>
      <c r="I5172" s="72">
        <v>8</v>
      </c>
      <c r="J5172" s="72">
        <v>1</v>
      </c>
      <c r="K5172" s="72">
        <v>6</v>
      </c>
      <c r="L5172" s="72">
        <v>44</v>
      </c>
    </row>
    <row r="5173" spans="4:12" x14ac:dyDescent="0.25">
      <c r="D5173" s="66" t="s">
        <v>35511</v>
      </c>
      <c r="E5173" s="66" t="s">
        <v>1245</v>
      </c>
      <c r="F5173" s="72">
        <v>1</v>
      </c>
      <c r="G5173" s="72">
        <v>3</v>
      </c>
      <c r="H5173" s="72">
        <v>2</v>
      </c>
      <c r="I5173" s="72">
        <v>8</v>
      </c>
      <c r="J5173" s="72">
        <v>1</v>
      </c>
      <c r="K5173" s="72">
        <v>6</v>
      </c>
      <c r="L5173" s="72">
        <v>45</v>
      </c>
    </row>
    <row r="5174" spans="4:12" x14ac:dyDescent="0.25">
      <c r="D5174" s="66" t="s">
        <v>35512</v>
      </c>
      <c r="E5174" s="66" t="s">
        <v>9610</v>
      </c>
      <c r="F5174" s="72">
        <v>1</v>
      </c>
      <c r="G5174" s="72">
        <v>3</v>
      </c>
      <c r="H5174" s="72">
        <v>2</v>
      </c>
      <c r="I5174" s="72">
        <v>8</v>
      </c>
      <c r="J5174" s="72">
        <v>1</v>
      </c>
      <c r="K5174" s="72">
        <v>6</v>
      </c>
      <c r="L5174" s="72">
        <v>46</v>
      </c>
    </row>
    <row r="5175" spans="4:12" x14ac:dyDescent="0.25">
      <c r="D5175" s="66" t="s">
        <v>35513</v>
      </c>
      <c r="E5175" s="66" t="s">
        <v>9611</v>
      </c>
      <c r="F5175" s="72">
        <v>1</v>
      </c>
      <c r="G5175" s="72">
        <v>3</v>
      </c>
      <c r="H5175" s="72">
        <v>2</v>
      </c>
      <c r="I5175" s="72">
        <v>8</v>
      </c>
      <c r="J5175" s="72">
        <v>1</v>
      </c>
      <c r="K5175" s="72">
        <v>6</v>
      </c>
      <c r="L5175" s="72">
        <v>47</v>
      </c>
    </row>
    <row r="5176" spans="4:12" x14ac:dyDescent="0.25">
      <c r="D5176" s="66" t="s">
        <v>35514</v>
      </c>
      <c r="E5176" s="66" t="s">
        <v>9612</v>
      </c>
      <c r="F5176" s="72">
        <v>1</v>
      </c>
      <c r="G5176" s="72">
        <v>3</v>
      </c>
      <c r="H5176" s="72">
        <v>2</v>
      </c>
      <c r="I5176" s="72">
        <v>8</v>
      </c>
      <c r="J5176" s="72">
        <v>1</v>
      </c>
      <c r="K5176" s="72">
        <v>6</v>
      </c>
      <c r="L5176" s="72">
        <v>48</v>
      </c>
    </row>
    <row r="5177" spans="4:12" x14ac:dyDescent="0.25">
      <c r="D5177" s="66" t="s">
        <v>35515</v>
      </c>
      <c r="E5177" s="66" t="s">
        <v>9613</v>
      </c>
      <c r="F5177" s="72">
        <v>1</v>
      </c>
      <c r="G5177" s="72">
        <v>3</v>
      </c>
      <c r="H5177" s="72">
        <v>2</v>
      </c>
      <c r="I5177" s="72">
        <v>8</v>
      </c>
      <c r="J5177" s="72">
        <v>1</v>
      </c>
      <c r="K5177" s="72">
        <v>6</v>
      </c>
      <c r="L5177" s="72">
        <v>49</v>
      </c>
    </row>
    <row r="5178" spans="4:12" x14ac:dyDescent="0.25">
      <c r="D5178" s="66" t="s">
        <v>35516</v>
      </c>
      <c r="E5178" s="66" t="s">
        <v>9614</v>
      </c>
      <c r="F5178" s="72">
        <v>1</v>
      </c>
      <c r="G5178" s="72">
        <v>3</v>
      </c>
      <c r="H5178" s="72">
        <v>2</v>
      </c>
      <c r="I5178" s="72">
        <v>8</v>
      </c>
      <c r="J5178" s="72">
        <v>1</v>
      </c>
      <c r="K5178" s="72">
        <v>6</v>
      </c>
      <c r="L5178" s="72">
        <v>50</v>
      </c>
    </row>
    <row r="5179" spans="4:12" x14ac:dyDescent="0.25">
      <c r="D5179" s="66" t="s">
        <v>35517</v>
      </c>
      <c r="E5179" s="66" t="s">
        <v>9615</v>
      </c>
      <c r="F5179" s="72">
        <v>1</v>
      </c>
      <c r="G5179" s="72">
        <v>3</v>
      </c>
      <c r="H5179" s="72">
        <v>2</v>
      </c>
      <c r="I5179" s="72">
        <v>8</v>
      </c>
      <c r="J5179" s="72">
        <v>1</v>
      </c>
      <c r="K5179" s="72">
        <v>6</v>
      </c>
      <c r="L5179" s="72">
        <v>51</v>
      </c>
    </row>
    <row r="5180" spans="4:12" x14ac:dyDescent="0.25">
      <c r="D5180" s="66" t="s">
        <v>35518</v>
      </c>
      <c r="E5180" s="66" t="s">
        <v>9616</v>
      </c>
      <c r="F5180" s="72">
        <v>1</v>
      </c>
      <c r="G5180" s="72">
        <v>3</v>
      </c>
      <c r="H5180" s="72">
        <v>2</v>
      </c>
      <c r="I5180" s="72">
        <v>8</v>
      </c>
      <c r="J5180" s="72">
        <v>1</v>
      </c>
      <c r="K5180" s="72">
        <v>6</v>
      </c>
      <c r="L5180" s="72">
        <v>52</v>
      </c>
    </row>
    <row r="5181" spans="4:12" x14ac:dyDescent="0.25">
      <c r="D5181" s="66" t="s">
        <v>35519</v>
      </c>
      <c r="E5181" s="66" t="s">
        <v>9617</v>
      </c>
      <c r="F5181" s="72">
        <v>1</v>
      </c>
      <c r="G5181" s="72">
        <v>3</v>
      </c>
      <c r="H5181" s="72">
        <v>2</v>
      </c>
      <c r="I5181" s="72">
        <v>8</v>
      </c>
      <c r="J5181" s="72">
        <v>1</v>
      </c>
      <c r="K5181" s="72">
        <v>6</v>
      </c>
      <c r="L5181" s="72">
        <v>53</v>
      </c>
    </row>
    <row r="5182" spans="4:12" x14ac:dyDescent="0.25">
      <c r="D5182" s="66" t="s">
        <v>35520</v>
      </c>
      <c r="E5182" s="66" t="s">
        <v>9618</v>
      </c>
      <c r="F5182" s="72">
        <v>1</v>
      </c>
      <c r="G5182" s="72">
        <v>3</v>
      </c>
      <c r="H5182" s="72">
        <v>2</v>
      </c>
      <c r="I5182" s="72">
        <v>8</v>
      </c>
      <c r="J5182" s="72">
        <v>1</v>
      </c>
      <c r="K5182" s="72">
        <v>6</v>
      </c>
      <c r="L5182" s="72">
        <v>54</v>
      </c>
    </row>
    <row r="5183" spans="4:12" x14ac:dyDescent="0.25">
      <c r="D5183" s="66" t="s">
        <v>35521</v>
      </c>
      <c r="E5183" s="66" t="s">
        <v>1246</v>
      </c>
      <c r="F5183" s="72">
        <v>1</v>
      </c>
      <c r="G5183" s="72">
        <v>3</v>
      </c>
      <c r="H5183" s="72">
        <v>2</v>
      </c>
      <c r="I5183" s="72">
        <v>8</v>
      </c>
      <c r="J5183" s="72">
        <v>1</v>
      </c>
      <c r="K5183" s="72">
        <v>6</v>
      </c>
      <c r="L5183" s="72">
        <v>55</v>
      </c>
    </row>
    <row r="5184" spans="4:12" x14ac:dyDescent="0.25">
      <c r="D5184" s="66" t="s">
        <v>35522</v>
      </c>
      <c r="E5184" s="66" t="s">
        <v>1247</v>
      </c>
      <c r="F5184" s="72">
        <v>1</v>
      </c>
      <c r="G5184" s="72">
        <v>3</v>
      </c>
      <c r="H5184" s="72">
        <v>2</v>
      </c>
      <c r="I5184" s="72">
        <v>8</v>
      </c>
      <c r="J5184" s="72">
        <v>1</v>
      </c>
      <c r="K5184" s="72">
        <v>6</v>
      </c>
      <c r="L5184" s="72">
        <v>56</v>
      </c>
    </row>
    <row r="5185" spans="4:12" x14ac:dyDescent="0.25">
      <c r="D5185" s="66" t="s">
        <v>35523</v>
      </c>
      <c r="E5185" s="66" t="s">
        <v>9619</v>
      </c>
      <c r="F5185" s="72">
        <v>1</v>
      </c>
      <c r="G5185" s="72">
        <v>3</v>
      </c>
      <c r="H5185" s="72">
        <v>2</v>
      </c>
      <c r="I5185" s="72">
        <v>8</v>
      </c>
      <c r="J5185" s="72">
        <v>1</v>
      </c>
      <c r="K5185" s="72">
        <v>6</v>
      </c>
      <c r="L5185" s="72">
        <v>57</v>
      </c>
    </row>
    <row r="5186" spans="4:12" x14ac:dyDescent="0.25">
      <c r="D5186" s="66" t="s">
        <v>35524</v>
      </c>
      <c r="E5186" s="66" t="s">
        <v>9620</v>
      </c>
      <c r="F5186" s="72">
        <v>1</v>
      </c>
      <c r="G5186" s="72">
        <v>3</v>
      </c>
      <c r="H5186" s="72">
        <v>2</v>
      </c>
      <c r="I5186" s="72">
        <v>8</v>
      </c>
      <c r="J5186" s="72">
        <v>1</v>
      </c>
      <c r="K5186" s="72">
        <v>6</v>
      </c>
      <c r="L5186" s="72">
        <v>58</v>
      </c>
    </row>
    <row r="5187" spans="4:12" x14ac:dyDescent="0.25">
      <c r="D5187" s="66" t="s">
        <v>35525</v>
      </c>
      <c r="E5187" s="66" t="s">
        <v>1248</v>
      </c>
      <c r="F5187" s="72">
        <v>1</v>
      </c>
      <c r="G5187" s="72">
        <v>3</v>
      </c>
      <c r="H5187" s="72">
        <v>2</v>
      </c>
      <c r="I5187" s="72">
        <v>8</v>
      </c>
      <c r="J5187" s="72">
        <v>1</v>
      </c>
      <c r="K5187" s="72">
        <v>6</v>
      </c>
      <c r="L5187" s="72">
        <v>59</v>
      </c>
    </row>
    <row r="5188" spans="4:12" x14ac:dyDescent="0.25">
      <c r="D5188" s="66" t="s">
        <v>35526</v>
      </c>
      <c r="E5188" s="66" t="s">
        <v>9621</v>
      </c>
      <c r="F5188" s="72">
        <v>1</v>
      </c>
      <c r="G5188" s="72">
        <v>3</v>
      </c>
      <c r="H5188" s="72">
        <v>2</v>
      </c>
      <c r="I5188" s="72">
        <v>8</v>
      </c>
      <c r="J5188" s="72">
        <v>1</v>
      </c>
      <c r="K5188" s="72">
        <v>6</v>
      </c>
      <c r="L5188" s="72">
        <v>60</v>
      </c>
    </row>
    <row r="5189" spans="4:12" x14ac:dyDescent="0.25">
      <c r="D5189" s="66" t="s">
        <v>35527</v>
      </c>
      <c r="E5189" s="66" t="s">
        <v>9622</v>
      </c>
      <c r="F5189" s="72">
        <v>1</v>
      </c>
      <c r="G5189" s="72">
        <v>3</v>
      </c>
      <c r="H5189" s="72">
        <v>2</v>
      </c>
      <c r="I5189" s="72">
        <v>8</v>
      </c>
      <c r="J5189" s="72">
        <v>1</v>
      </c>
      <c r="K5189" s="72">
        <v>6</v>
      </c>
      <c r="L5189" s="72">
        <v>61</v>
      </c>
    </row>
    <row r="5190" spans="4:12" x14ac:dyDescent="0.25">
      <c r="D5190" s="66" t="s">
        <v>35528</v>
      </c>
      <c r="E5190" s="66" t="s">
        <v>9623</v>
      </c>
      <c r="F5190" s="72">
        <v>1</v>
      </c>
      <c r="G5190" s="72">
        <v>3</v>
      </c>
      <c r="H5190" s="72">
        <v>2</v>
      </c>
      <c r="I5190" s="72">
        <v>8</v>
      </c>
      <c r="J5190" s="72">
        <v>1</v>
      </c>
      <c r="K5190" s="72">
        <v>6</v>
      </c>
      <c r="L5190" s="72">
        <v>62</v>
      </c>
    </row>
    <row r="5191" spans="4:12" x14ac:dyDescent="0.25">
      <c r="D5191" s="66" t="s">
        <v>35529</v>
      </c>
      <c r="E5191" s="66" t="s">
        <v>9624</v>
      </c>
      <c r="F5191" s="72">
        <v>1</v>
      </c>
      <c r="G5191" s="72">
        <v>3</v>
      </c>
      <c r="H5191" s="72">
        <v>2</v>
      </c>
      <c r="I5191" s="72">
        <v>8</v>
      </c>
      <c r="J5191" s="72">
        <v>1</v>
      </c>
      <c r="K5191" s="72">
        <v>6</v>
      </c>
      <c r="L5191" s="72">
        <v>63</v>
      </c>
    </row>
    <row r="5192" spans="4:12" x14ac:dyDescent="0.25">
      <c r="D5192" s="66" t="s">
        <v>35530</v>
      </c>
      <c r="E5192" s="66" t="s">
        <v>9625</v>
      </c>
      <c r="F5192" s="72">
        <v>1</v>
      </c>
      <c r="G5192" s="72">
        <v>3</v>
      </c>
      <c r="H5192" s="72">
        <v>2</v>
      </c>
      <c r="I5192" s="72">
        <v>8</v>
      </c>
      <c r="J5192" s="72">
        <v>1</v>
      </c>
      <c r="K5192" s="72">
        <v>6</v>
      </c>
      <c r="L5192" s="72">
        <v>64</v>
      </c>
    </row>
    <row r="5193" spans="4:12" x14ac:dyDescent="0.25">
      <c r="D5193" s="66" t="s">
        <v>35531</v>
      </c>
      <c r="E5193" s="66" t="s">
        <v>1249</v>
      </c>
      <c r="F5193" s="72">
        <v>1</v>
      </c>
      <c r="G5193" s="72">
        <v>3</v>
      </c>
      <c r="H5193" s="72">
        <v>2</v>
      </c>
      <c r="I5193" s="72">
        <v>8</v>
      </c>
      <c r="J5193" s="72">
        <v>1</v>
      </c>
      <c r="K5193" s="72">
        <v>6</v>
      </c>
      <c r="L5193" s="72">
        <v>65</v>
      </c>
    </row>
    <row r="5194" spans="4:12" x14ac:dyDescent="0.25">
      <c r="D5194" s="66" t="s">
        <v>35532</v>
      </c>
      <c r="E5194" s="66" t="s">
        <v>9626</v>
      </c>
      <c r="F5194" s="72">
        <v>1</v>
      </c>
      <c r="G5194" s="72">
        <v>3</v>
      </c>
      <c r="H5194" s="72">
        <v>2</v>
      </c>
      <c r="I5194" s="72">
        <v>8</v>
      </c>
      <c r="J5194" s="72">
        <v>1</v>
      </c>
      <c r="K5194" s="72">
        <v>6</v>
      </c>
      <c r="L5194" s="72">
        <v>66</v>
      </c>
    </row>
    <row r="5195" spans="4:12" x14ac:dyDescent="0.25">
      <c r="D5195" s="66" t="s">
        <v>35533</v>
      </c>
      <c r="E5195" s="66" t="s">
        <v>9627</v>
      </c>
      <c r="F5195" s="72">
        <v>1</v>
      </c>
      <c r="G5195" s="72">
        <v>3</v>
      </c>
      <c r="H5195" s="72">
        <v>2</v>
      </c>
      <c r="I5195" s="72">
        <v>8</v>
      </c>
      <c r="J5195" s="72">
        <v>1</v>
      </c>
      <c r="K5195" s="72">
        <v>6</v>
      </c>
      <c r="L5195" s="72">
        <v>67</v>
      </c>
    </row>
    <row r="5196" spans="4:12" x14ac:dyDescent="0.25">
      <c r="D5196" s="66" t="s">
        <v>35534</v>
      </c>
      <c r="E5196" s="66" t="s">
        <v>9628</v>
      </c>
      <c r="F5196" s="72">
        <v>1</v>
      </c>
      <c r="G5196" s="72">
        <v>3</v>
      </c>
      <c r="H5196" s="72">
        <v>2</v>
      </c>
      <c r="I5196" s="72">
        <v>8</v>
      </c>
      <c r="J5196" s="72">
        <v>1</v>
      </c>
      <c r="K5196" s="72">
        <v>6</v>
      </c>
      <c r="L5196" s="72">
        <v>68</v>
      </c>
    </row>
    <row r="5197" spans="4:12" x14ac:dyDescent="0.25">
      <c r="D5197" s="66" t="s">
        <v>35535</v>
      </c>
      <c r="E5197" s="66" t="s">
        <v>9629</v>
      </c>
      <c r="F5197" s="72">
        <v>1</v>
      </c>
      <c r="G5197" s="72">
        <v>3</v>
      </c>
      <c r="H5197" s="72">
        <v>2</v>
      </c>
      <c r="I5197" s="72">
        <v>8</v>
      </c>
      <c r="J5197" s="72">
        <v>1</v>
      </c>
      <c r="K5197" s="72">
        <v>6</v>
      </c>
      <c r="L5197" s="72">
        <v>69</v>
      </c>
    </row>
    <row r="5198" spans="4:12" x14ac:dyDescent="0.25">
      <c r="D5198" s="66" t="s">
        <v>35536</v>
      </c>
      <c r="E5198" s="66" t="s">
        <v>9630</v>
      </c>
      <c r="F5198" s="72">
        <v>1</v>
      </c>
      <c r="G5198" s="72">
        <v>3</v>
      </c>
      <c r="H5198" s="72">
        <v>2</v>
      </c>
      <c r="I5198" s="72">
        <v>8</v>
      </c>
      <c r="J5198" s="72">
        <v>1</v>
      </c>
      <c r="K5198" s="72">
        <v>6</v>
      </c>
      <c r="L5198" s="72">
        <v>70</v>
      </c>
    </row>
    <row r="5199" spans="4:12" x14ac:dyDescent="0.25">
      <c r="D5199" s="66" t="s">
        <v>35537</v>
      </c>
      <c r="E5199" s="66" t="s">
        <v>9631</v>
      </c>
      <c r="F5199" s="72">
        <v>1</v>
      </c>
      <c r="G5199" s="72">
        <v>3</v>
      </c>
      <c r="H5199" s="72">
        <v>2</v>
      </c>
      <c r="I5199" s="72">
        <v>8</v>
      </c>
      <c r="J5199" s="72">
        <v>1</v>
      </c>
      <c r="K5199" s="72">
        <v>6</v>
      </c>
      <c r="L5199" s="72">
        <v>71</v>
      </c>
    </row>
    <row r="5200" spans="4:12" x14ac:dyDescent="0.25">
      <c r="D5200" s="66" t="s">
        <v>35538</v>
      </c>
      <c r="E5200" s="66" t="s">
        <v>9632</v>
      </c>
      <c r="F5200" s="72">
        <v>1</v>
      </c>
      <c r="G5200" s="72">
        <v>3</v>
      </c>
      <c r="H5200" s="72">
        <v>2</v>
      </c>
      <c r="I5200" s="72">
        <v>8</v>
      </c>
      <c r="J5200" s="72">
        <v>1</v>
      </c>
      <c r="K5200" s="72">
        <v>6</v>
      </c>
      <c r="L5200" s="72">
        <v>72</v>
      </c>
    </row>
    <row r="5201" spans="4:12" x14ac:dyDescent="0.25">
      <c r="D5201" s="66" t="s">
        <v>35539</v>
      </c>
      <c r="E5201" s="66" t="s">
        <v>9633</v>
      </c>
      <c r="F5201" s="72">
        <v>1</v>
      </c>
      <c r="G5201" s="72">
        <v>3</v>
      </c>
      <c r="H5201" s="72">
        <v>2</v>
      </c>
      <c r="I5201" s="72">
        <v>8</v>
      </c>
      <c r="J5201" s="72">
        <v>1</v>
      </c>
      <c r="K5201" s="72">
        <v>6</v>
      </c>
      <c r="L5201" s="72">
        <v>73</v>
      </c>
    </row>
    <row r="5202" spans="4:12" x14ac:dyDescent="0.25">
      <c r="D5202" s="66" t="s">
        <v>35540</v>
      </c>
      <c r="E5202" s="66" t="s">
        <v>1250</v>
      </c>
      <c r="F5202" s="72">
        <v>1</v>
      </c>
      <c r="G5202" s="72">
        <v>3</v>
      </c>
      <c r="H5202" s="72">
        <v>2</v>
      </c>
      <c r="I5202" s="72">
        <v>8</v>
      </c>
      <c r="J5202" s="72">
        <v>1</v>
      </c>
      <c r="K5202" s="72">
        <v>6</v>
      </c>
      <c r="L5202" s="72">
        <v>74</v>
      </c>
    </row>
    <row r="5203" spans="4:12" x14ac:dyDescent="0.25">
      <c r="D5203" s="66" t="s">
        <v>35541</v>
      </c>
      <c r="E5203" s="66" t="s">
        <v>9634</v>
      </c>
      <c r="F5203" s="72">
        <v>1</v>
      </c>
      <c r="G5203" s="72">
        <v>3</v>
      </c>
      <c r="H5203" s="72">
        <v>2</v>
      </c>
      <c r="I5203" s="72">
        <v>8</v>
      </c>
      <c r="J5203" s="72">
        <v>1</v>
      </c>
      <c r="K5203" s="72">
        <v>6</v>
      </c>
      <c r="L5203" s="72">
        <v>75</v>
      </c>
    </row>
    <row r="5204" spans="4:12" x14ac:dyDescent="0.25">
      <c r="D5204" s="66" t="s">
        <v>35542</v>
      </c>
      <c r="E5204" s="66" t="s">
        <v>9635</v>
      </c>
      <c r="F5204" s="72">
        <v>1</v>
      </c>
      <c r="G5204" s="72">
        <v>3</v>
      </c>
      <c r="H5204" s="72">
        <v>2</v>
      </c>
      <c r="I5204" s="72">
        <v>8</v>
      </c>
      <c r="J5204" s="72">
        <v>1</v>
      </c>
      <c r="K5204" s="72">
        <v>6</v>
      </c>
      <c r="L5204" s="72">
        <v>76</v>
      </c>
    </row>
    <row r="5205" spans="4:12" x14ac:dyDescent="0.25">
      <c r="D5205" s="66" t="s">
        <v>35543</v>
      </c>
      <c r="E5205" s="66" t="s">
        <v>9636</v>
      </c>
      <c r="F5205" s="72">
        <v>1</v>
      </c>
      <c r="G5205" s="72">
        <v>3</v>
      </c>
      <c r="H5205" s="72">
        <v>2</v>
      </c>
      <c r="I5205" s="72">
        <v>8</v>
      </c>
      <c r="J5205" s="72">
        <v>1</v>
      </c>
      <c r="K5205" s="72">
        <v>6</v>
      </c>
      <c r="L5205" s="72">
        <v>77</v>
      </c>
    </row>
    <row r="5206" spans="4:12" x14ac:dyDescent="0.25">
      <c r="D5206" s="66" t="s">
        <v>35544</v>
      </c>
      <c r="E5206" s="66" t="s">
        <v>9637</v>
      </c>
      <c r="F5206" s="72">
        <v>1</v>
      </c>
      <c r="G5206" s="72">
        <v>3</v>
      </c>
      <c r="H5206" s="72">
        <v>2</v>
      </c>
      <c r="I5206" s="72">
        <v>8</v>
      </c>
      <c r="J5206" s="72">
        <v>1</v>
      </c>
      <c r="K5206" s="72">
        <v>6</v>
      </c>
      <c r="L5206" s="72">
        <v>78</v>
      </c>
    </row>
    <row r="5207" spans="4:12" x14ac:dyDescent="0.25">
      <c r="D5207" s="66" t="s">
        <v>35545</v>
      </c>
      <c r="E5207" s="66" t="s">
        <v>1251</v>
      </c>
      <c r="F5207" s="72">
        <v>1</v>
      </c>
      <c r="G5207" s="72">
        <v>3</v>
      </c>
      <c r="H5207" s="72">
        <v>2</v>
      </c>
      <c r="I5207" s="72">
        <v>8</v>
      </c>
      <c r="J5207" s="72">
        <v>1</v>
      </c>
      <c r="K5207" s="72">
        <v>6</v>
      </c>
      <c r="L5207" s="72">
        <v>79</v>
      </c>
    </row>
    <row r="5208" spans="4:12" x14ac:dyDescent="0.25">
      <c r="D5208" s="66" t="s">
        <v>35546</v>
      </c>
      <c r="E5208" s="66" t="s">
        <v>1252</v>
      </c>
      <c r="F5208" s="72">
        <v>1</v>
      </c>
      <c r="G5208" s="72">
        <v>3</v>
      </c>
      <c r="H5208" s="72">
        <v>2</v>
      </c>
      <c r="I5208" s="72">
        <v>8</v>
      </c>
      <c r="J5208" s="72">
        <v>1</v>
      </c>
      <c r="K5208" s="72">
        <v>6</v>
      </c>
      <c r="L5208" s="72">
        <v>80</v>
      </c>
    </row>
    <row r="5209" spans="4:12" x14ac:dyDescent="0.25">
      <c r="D5209" s="66" t="s">
        <v>35547</v>
      </c>
      <c r="E5209" s="66" t="s">
        <v>1253</v>
      </c>
      <c r="F5209" s="72">
        <v>1</v>
      </c>
      <c r="G5209" s="72">
        <v>3</v>
      </c>
      <c r="H5209" s="72">
        <v>2</v>
      </c>
      <c r="I5209" s="72">
        <v>8</v>
      </c>
      <c r="J5209" s="72">
        <v>1</v>
      </c>
      <c r="K5209" s="72">
        <v>6</v>
      </c>
      <c r="L5209" s="72">
        <v>81</v>
      </c>
    </row>
    <row r="5210" spans="4:12" x14ac:dyDescent="0.25">
      <c r="D5210" s="66" t="s">
        <v>35548</v>
      </c>
      <c r="E5210" s="66" t="s">
        <v>1254</v>
      </c>
      <c r="F5210" s="72">
        <v>1</v>
      </c>
      <c r="G5210" s="72">
        <v>3</v>
      </c>
      <c r="H5210" s="72">
        <v>2</v>
      </c>
      <c r="I5210" s="72">
        <v>8</v>
      </c>
      <c r="J5210" s="72">
        <v>1</v>
      </c>
      <c r="K5210" s="72">
        <v>6</v>
      </c>
      <c r="L5210" s="72">
        <v>82</v>
      </c>
    </row>
    <row r="5211" spans="4:12" x14ac:dyDescent="0.25">
      <c r="D5211" s="66" t="s">
        <v>35549</v>
      </c>
      <c r="E5211" s="66" t="s">
        <v>1255</v>
      </c>
      <c r="F5211" s="72">
        <v>1</v>
      </c>
      <c r="G5211" s="72">
        <v>3</v>
      </c>
      <c r="H5211" s="72">
        <v>2</v>
      </c>
      <c r="I5211" s="72">
        <v>8</v>
      </c>
      <c r="J5211" s="72">
        <v>1</v>
      </c>
      <c r="K5211" s="72">
        <v>6</v>
      </c>
      <c r="L5211" s="72">
        <v>83</v>
      </c>
    </row>
    <row r="5212" spans="4:12" x14ac:dyDescent="0.25">
      <c r="D5212" s="66" t="s">
        <v>35550</v>
      </c>
      <c r="E5212" s="66" t="s">
        <v>1256</v>
      </c>
      <c r="F5212" s="72">
        <v>1</v>
      </c>
      <c r="G5212" s="72">
        <v>3</v>
      </c>
      <c r="H5212" s="72">
        <v>2</v>
      </c>
      <c r="I5212" s="72">
        <v>8</v>
      </c>
      <c r="J5212" s="72">
        <v>1</v>
      </c>
      <c r="K5212" s="72">
        <v>6</v>
      </c>
      <c r="L5212" s="72">
        <v>84</v>
      </c>
    </row>
    <row r="5213" spans="4:12" x14ac:dyDescent="0.25">
      <c r="D5213" s="66" t="s">
        <v>35551</v>
      </c>
      <c r="E5213" s="66" t="s">
        <v>1257</v>
      </c>
      <c r="F5213" s="72">
        <v>1</v>
      </c>
      <c r="G5213" s="72">
        <v>3</v>
      </c>
      <c r="H5213" s="72">
        <v>2</v>
      </c>
      <c r="I5213" s="72">
        <v>8</v>
      </c>
      <c r="J5213" s="72">
        <v>1</v>
      </c>
      <c r="K5213" s="72">
        <v>6</v>
      </c>
      <c r="L5213" s="72">
        <v>85</v>
      </c>
    </row>
    <row r="5214" spans="4:12" x14ac:dyDescent="0.25">
      <c r="D5214" s="66" t="s">
        <v>35552</v>
      </c>
      <c r="E5214" s="66" t="s">
        <v>1258</v>
      </c>
      <c r="F5214" s="72">
        <v>1</v>
      </c>
      <c r="G5214" s="72">
        <v>3</v>
      </c>
      <c r="H5214" s="72">
        <v>2</v>
      </c>
      <c r="I5214" s="72">
        <v>8</v>
      </c>
      <c r="J5214" s="72">
        <v>1</v>
      </c>
      <c r="K5214" s="72">
        <v>6</v>
      </c>
      <c r="L5214" s="72">
        <v>86</v>
      </c>
    </row>
    <row r="5215" spans="4:12" x14ac:dyDescent="0.25">
      <c r="D5215" s="66" t="s">
        <v>35553</v>
      </c>
      <c r="E5215" s="66" t="s">
        <v>1259</v>
      </c>
      <c r="F5215" s="72">
        <v>1</v>
      </c>
      <c r="G5215" s="72">
        <v>3</v>
      </c>
      <c r="H5215" s="72">
        <v>2</v>
      </c>
      <c r="I5215" s="72">
        <v>8</v>
      </c>
      <c r="J5215" s="72">
        <v>1</v>
      </c>
      <c r="K5215" s="72">
        <v>6</v>
      </c>
      <c r="L5215" s="72">
        <v>87</v>
      </c>
    </row>
    <row r="5216" spans="4:12" x14ac:dyDescent="0.25">
      <c r="D5216" s="66" t="s">
        <v>35554</v>
      </c>
      <c r="E5216" s="66" t="s">
        <v>9638</v>
      </c>
      <c r="F5216" s="72">
        <v>1</v>
      </c>
      <c r="G5216" s="72">
        <v>3</v>
      </c>
      <c r="H5216" s="72">
        <v>2</v>
      </c>
      <c r="I5216" s="72">
        <v>8</v>
      </c>
      <c r="J5216" s="72">
        <v>1</v>
      </c>
      <c r="K5216" s="72">
        <v>6</v>
      </c>
      <c r="L5216" s="72">
        <v>88</v>
      </c>
    </row>
    <row r="5217" spans="4:12" x14ac:dyDescent="0.25">
      <c r="D5217" s="66" t="s">
        <v>35555</v>
      </c>
      <c r="E5217" s="66" t="s">
        <v>9639</v>
      </c>
      <c r="F5217" s="72">
        <v>1</v>
      </c>
      <c r="G5217" s="72">
        <v>3</v>
      </c>
      <c r="H5217" s="72">
        <v>2</v>
      </c>
      <c r="I5217" s="72">
        <v>8</v>
      </c>
      <c r="J5217" s="72">
        <v>1</v>
      </c>
      <c r="K5217" s="72">
        <v>6</v>
      </c>
      <c r="L5217" s="72">
        <v>89</v>
      </c>
    </row>
    <row r="5218" spans="4:12" x14ac:dyDescent="0.25">
      <c r="D5218" s="66" t="s">
        <v>35556</v>
      </c>
      <c r="E5218" s="66" t="s">
        <v>1260</v>
      </c>
      <c r="F5218" s="72">
        <v>1</v>
      </c>
      <c r="G5218" s="72">
        <v>3</v>
      </c>
      <c r="H5218" s="72">
        <v>2</v>
      </c>
      <c r="I5218" s="72">
        <v>8</v>
      </c>
      <c r="J5218" s="72">
        <v>1</v>
      </c>
      <c r="K5218" s="72">
        <v>7</v>
      </c>
      <c r="L5218" s="72">
        <v>1</v>
      </c>
    </row>
    <row r="5219" spans="4:12" x14ac:dyDescent="0.25">
      <c r="D5219" s="66" t="s">
        <v>35557</v>
      </c>
      <c r="E5219" s="66" t="s">
        <v>1261</v>
      </c>
      <c r="F5219" s="72">
        <v>1</v>
      </c>
      <c r="G5219" s="72">
        <v>3</v>
      </c>
      <c r="H5219" s="72">
        <v>2</v>
      </c>
      <c r="I5219" s="72">
        <v>8</v>
      </c>
      <c r="J5219" s="72">
        <v>1</v>
      </c>
      <c r="K5219" s="72">
        <v>7</v>
      </c>
      <c r="L5219" s="72">
        <v>2</v>
      </c>
    </row>
    <row r="5220" spans="4:12" x14ac:dyDescent="0.25">
      <c r="D5220" s="66" t="s">
        <v>35558</v>
      </c>
      <c r="E5220" s="66" t="s">
        <v>9640</v>
      </c>
      <c r="F5220" s="72">
        <v>1</v>
      </c>
      <c r="G5220" s="72">
        <v>3</v>
      </c>
      <c r="H5220" s="72">
        <v>2</v>
      </c>
      <c r="I5220" s="72">
        <v>8</v>
      </c>
      <c r="J5220" s="72">
        <v>1</v>
      </c>
      <c r="K5220" s="72">
        <v>7</v>
      </c>
      <c r="L5220" s="72">
        <v>3</v>
      </c>
    </row>
    <row r="5221" spans="4:12" x14ac:dyDescent="0.25">
      <c r="D5221" s="66" t="s">
        <v>35559</v>
      </c>
      <c r="E5221" s="66" t="s">
        <v>9641</v>
      </c>
      <c r="F5221" s="72">
        <v>1</v>
      </c>
      <c r="G5221" s="72">
        <v>3</v>
      </c>
      <c r="H5221" s="72">
        <v>2</v>
      </c>
      <c r="I5221" s="72">
        <v>8</v>
      </c>
      <c r="J5221" s="72">
        <v>1</v>
      </c>
      <c r="K5221" s="72">
        <v>7</v>
      </c>
      <c r="L5221" s="72">
        <v>4</v>
      </c>
    </row>
    <row r="5222" spans="4:12" x14ac:dyDescent="0.25">
      <c r="D5222" s="66" t="s">
        <v>35560</v>
      </c>
      <c r="E5222" s="66" t="s">
        <v>9642</v>
      </c>
      <c r="F5222" s="72">
        <v>1</v>
      </c>
      <c r="G5222" s="72">
        <v>3</v>
      </c>
      <c r="H5222" s="72">
        <v>2</v>
      </c>
      <c r="I5222" s="72">
        <v>8</v>
      </c>
      <c r="J5222" s="72">
        <v>1</v>
      </c>
      <c r="K5222" s="72">
        <v>7</v>
      </c>
      <c r="L5222" s="72">
        <v>5</v>
      </c>
    </row>
    <row r="5223" spans="4:12" x14ac:dyDescent="0.25">
      <c r="D5223" s="66" t="s">
        <v>35561</v>
      </c>
      <c r="E5223" s="66" t="s">
        <v>9643</v>
      </c>
      <c r="F5223" s="72">
        <v>1</v>
      </c>
      <c r="G5223" s="72">
        <v>3</v>
      </c>
      <c r="H5223" s="72">
        <v>2</v>
      </c>
      <c r="I5223" s="72">
        <v>8</v>
      </c>
      <c r="J5223" s="72">
        <v>1</v>
      </c>
      <c r="K5223" s="72">
        <v>7</v>
      </c>
      <c r="L5223" s="72">
        <v>6</v>
      </c>
    </row>
    <row r="5224" spans="4:12" x14ac:dyDescent="0.25">
      <c r="D5224" s="66" t="s">
        <v>35562</v>
      </c>
      <c r="E5224" s="66" t="s">
        <v>9644</v>
      </c>
      <c r="F5224" s="72">
        <v>1</v>
      </c>
      <c r="G5224" s="72">
        <v>3</v>
      </c>
      <c r="H5224" s="72">
        <v>2</v>
      </c>
      <c r="I5224" s="72">
        <v>8</v>
      </c>
      <c r="J5224" s="72">
        <v>1</v>
      </c>
      <c r="K5224" s="72">
        <v>7</v>
      </c>
      <c r="L5224" s="72">
        <v>7</v>
      </c>
    </row>
    <row r="5225" spans="4:12" x14ac:dyDescent="0.25">
      <c r="D5225" s="66" t="s">
        <v>35563</v>
      </c>
      <c r="E5225" s="66" t="s">
        <v>9645</v>
      </c>
      <c r="F5225" s="72">
        <v>1</v>
      </c>
      <c r="G5225" s="72">
        <v>3</v>
      </c>
      <c r="H5225" s="72">
        <v>2</v>
      </c>
      <c r="I5225" s="72">
        <v>8</v>
      </c>
      <c r="J5225" s="72">
        <v>1</v>
      </c>
      <c r="K5225" s="72">
        <v>7</v>
      </c>
      <c r="L5225" s="72">
        <v>8</v>
      </c>
    </row>
    <row r="5226" spans="4:12" x14ac:dyDescent="0.25">
      <c r="D5226" s="66" t="s">
        <v>35564</v>
      </c>
      <c r="E5226" s="66" t="s">
        <v>9646</v>
      </c>
      <c r="F5226" s="72">
        <v>1</v>
      </c>
      <c r="G5226" s="72">
        <v>3</v>
      </c>
      <c r="H5226" s="72">
        <v>2</v>
      </c>
      <c r="I5226" s="72">
        <v>8</v>
      </c>
      <c r="J5226" s="72">
        <v>1</v>
      </c>
      <c r="K5226" s="72">
        <v>7</v>
      </c>
      <c r="L5226" s="72">
        <v>9</v>
      </c>
    </row>
    <row r="5227" spans="4:12" x14ac:dyDescent="0.25">
      <c r="D5227" s="66" t="s">
        <v>35565</v>
      </c>
      <c r="E5227" s="66" t="s">
        <v>1262</v>
      </c>
      <c r="F5227" s="72">
        <v>1</v>
      </c>
      <c r="G5227" s="72">
        <v>3</v>
      </c>
      <c r="H5227" s="72">
        <v>2</v>
      </c>
      <c r="I5227" s="72">
        <v>8</v>
      </c>
      <c r="J5227" s="72">
        <v>1</v>
      </c>
      <c r="K5227" s="72">
        <v>7</v>
      </c>
      <c r="L5227" s="72">
        <v>10</v>
      </c>
    </row>
    <row r="5228" spans="4:12" x14ac:dyDescent="0.25">
      <c r="D5228" s="66" t="s">
        <v>35566</v>
      </c>
      <c r="E5228" s="66" t="s">
        <v>9647</v>
      </c>
      <c r="F5228" s="72">
        <v>1</v>
      </c>
      <c r="G5228" s="72">
        <v>3</v>
      </c>
      <c r="H5228" s="72">
        <v>2</v>
      </c>
      <c r="I5228" s="72">
        <v>8</v>
      </c>
      <c r="J5228" s="72">
        <v>1</v>
      </c>
      <c r="K5228" s="72">
        <v>7</v>
      </c>
      <c r="L5228" s="72">
        <v>11</v>
      </c>
    </row>
    <row r="5229" spans="4:12" x14ac:dyDescent="0.25">
      <c r="D5229" s="66" t="s">
        <v>35567</v>
      </c>
      <c r="E5229" s="66" t="s">
        <v>1263</v>
      </c>
      <c r="F5229" s="72">
        <v>1</v>
      </c>
      <c r="G5229" s="72">
        <v>3</v>
      </c>
      <c r="H5229" s="72">
        <v>2</v>
      </c>
      <c r="I5229" s="72">
        <v>8</v>
      </c>
      <c r="J5229" s="72">
        <v>1</v>
      </c>
      <c r="K5229" s="72">
        <v>7</v>
      </c>
      <c r="L5229" s="72">
        <v>12</v>
      </c>
    </row>
    <row r="5230" spans="4:12" x14ac:dyDescent="0.25">
      <c r="D5230" s="66" t="s">
        <v>35568</v>
      </c>
      <c r="E5230" s="66" t="s">
        <v>9648</v>
      </c>
      <c r="F5230" s="72">
        <v>1</v>
      </c>
      <c r="G5230" s="72">
        <v>3</v>
      </c>
      <c r="H5230" s="72">
        <v>2</v>
      </c>
      <c r="I5230" s="72">
        <v>8</v>
      </c>
      <c r="J5230" s="72">
        <v>1</v>
      </c>
      <c r="K5230" s="72">
        <v>7</v>
      </c>
      <c r="L5230" s="72">
        <v>13</v>
      </c>
    </row>
    <row r="5231" spans="4:12" x14ac:dyDescent="0.25">
      <c r="D5231" s="66" t="s">
        <v>35569</v>
      </c>
      <c r="E5231" s="66" t="s">
        <v>1264</v>
      </c>
      <c r="F5231" s="72">
        <v>1</v>
      </c>
      <c r="G5231" s="72">
        <v>3</v>
      </c>
      <c r="H5231" s="72">
        <v>2</v>
      </c>
      <c r="I5231" s="72">
        <v>8</v>
      </c>
      <c r="J5231" s="72">
        <v>1</v>
      </c>
      <c r="K5231" s="72">
        <v>7</v>
      </c>
      <c r="L5231" s="72">
        <v>14</v>
      </c>
    </row>
    <row r="5232" spans="4:12" x14ac:dyDescent="0.25">
      <c r="D5232" s="66" t="s">
        <v>35570</v>
      </c>
      <c r="E5232" s="66" t="s">
        <v>1265</v>
      </c>
      <c r="F5232" s="72">
        <v>1</v>
      </c>
      <c r="G5232" s="72">
        <v>3</v>
      </c>
      <c r="H5232" s="72">
        <v>2</v>
      </c>
      <c r="I5232" s="72">
        <v>8</v>
      </c>
      <c r="J5232" s="72">
        <v>1</v>
      </c>
      <c r="K5232" s="72">
        <v>7</v>
      </c>
      <c r="L5232" s="72">
        <v>15</v>
      </c>
    </row>
    <row r="5233" spans="4:12" x14ac:dyDescent="0.25">
      <c r="D5233" s="66" t="s">
        <v>35571</v>
      </c>
      <c r="E5233" s="66" t="s">
        <v>1266</v>
      </c>
      <c r="F5233" s="72">
        <v>1</v>
      </c>
      <c r="G5233" s="72">
        <v>3</v>
      </c>
      <c r="H5233" s="72">
        <v>2</v>
      </c>
      <c r="I5233" s="72">
        <v>8</v>
      </c>
      <c r="J5233" s="72">
        <v>1</v>
      </c>
      <c r="K5233" s="72">
        <v>7</v>
      </c>
      <c r="L5233" s="72">
        <v>16</v>
      </c>
    </row>
    <row r="5234" spans="4:12" x14ac:dyDescent="0.25">
      <c r="D5234" s="66" t="s">
        <v>35572</v>
      </c>
      <c r="E5234" s="66" t="s">
        <v>1267</v>
      </c>
      <c r="F5234" s="72">
        <v>1</v>
      </c>
      <c r="G5234" s="72">
        <v>3</v>
      </c>
      <c r="H5234" s="72">
        <v>2</v>
      </c>
      <c r="I5234" s="72">
        <v>8</v>
      </c>
      <c r="J5234" s="72">
        <v>1</v>
      </c>
      <c r="K5234" s="72">
        <v>7</v>
      </c>
      <c r="L5234" s="72">
        <v>17</v>
      </c>
    </row>
    <row r="5235" spans="4:12" x14ac:dyDescent="0.25">
      <c r="D5235" s="66" t="s">
        <v>35573</v>
      </c>
      <c r="E5235" s="66" t="s">
        <v>9649</v>
      </c>
      <c r="F5235" s="72">
        <v>1</v>
      </c>
      <c r="G5235" s="72">
        <v>3</v>
      </c>
      <c r="H5235" s="72">
        <v>2</v>
      </c>
      <c r="I5235" s="72">
        <v>8</v>
      </c>
      <c r="J5235" s="72">
        <v>1</v>
      </c>
      <c r="K5235" s="72">
        <v>7</v>
      </c>
      <c r="L5235" s="72">
        <v>18</v>
      </c>
    </row>
    <row r="5236" spans="4:12" x14ac:dyDescent="0.25">
      <c r="D5236" s="66" t="s">
        <v>35574</v>
      </c>
      <c r="E5236" s="66" t="s">
        <v>9650</v>
      </c>
      <c r="F5236" s="72">
        <v>1</v>
      </c>
      <c r="G5236" s="72">
        <v>3</v>
      </c>
      <c r="H5236" s="72">
        <v>2</v>
      </c>
      <c r="I5236" s="72">
        <v>8</v>
      </c>
      <c r="J5236" s="72">
        <v>1</v>
      </c>
      <c r="K5236" s="72">
        <v>7</v>
      </c>
      <c r="L5236" s="72">
        <v>19</v>
      </c>
    </row>
    <row r="5237" spans="4:12" x14ac:dyDescent="0.25">
      <c r="D5237" s="66" t="s">
        <v>35575</v>
      </c>
      <c r="E5237" s="66" t="s">
        <v>9651</v>
      </c>
      <c r="F5237" s="72">
        <v>1</v>
      </c>
      <c r="G5237" s="72">
        <v>3</v>
      </c>
      <c r="H5237" s="72">
        <v>2</v>
      </c>
      <c r="I5237" s="72">
        <v>8</v>
      </c>
      <c r="J5237" s="72">
        <v>1</v>
      </c>
      <c r="K5237" s="72">
        <v>7</v>
      </c>
      <c r="L5237" s="72">
        <v>20</v>
      </c>
    </row>
    <row r="5238" spans="4:12" x14ac:dyDescent="0.25">
      <c r="D5238" s="66" t="s">
        <v>35576</v>
      </c>
      <c r="E5238" s="66" t="s">
        <v>9652</v>
      </c>
      <c r="F5238" s="72">
        <v>1</v>
      </c>
      <c r="G5238" s="72">
        <v>3</v>
      </c>
      <c r="H5238" s="72">
        <v>2</v>
      </c>
      <c r="I5238" s="72">
        <v>8</v>
      </c>
      <c r="J5238" s="72">
        <v>1</v>
      </c>
      <c r="K5238" s="72">
        <v>7</v>
      </c>
      <c r="L5238" s="72">
        <v>21</v>
      </c>
    </row>
    <row r="5239" spans="4:12" x14ac:dyDescent="0.25">
      <c r="D5239" s="66" t="s">
        <v>35577</v>
      </c>
      <c r="E5239" s="66" t="s">
        <v>9653</v>
      </c>
      <c r="F5239" s="72">
        <v>1</v>
      </c>
      <c r="G5239" s="72">
        <v>3</v>
      </c>
      <c r="H5239" s="72">
        <v>2</v>
      </c>
      <c r="I5239" s="72">
        <v>8</v>
      </c>
      <c r="J5239" s="72">
        <v>1</v>
      </c>
      <c r="K5239" s="72">
        <v>7</v>
      </c>
      <c r="L5239" s="72">
        <v>22</v>
      </c>
    </row>
    <row r="5240" spans="4:12" x14ac:dyDescent="0.25">
      <c r="D5240" s="66" t="s">
        <v>35578</v>
      </c>
      <c r="E5240" s="66" t="s">
        <v>9654</v>
      </c>
      <c r="F5240" s="72">
        <v>1</v>
      </c>
      <c r="G5240" s="72">
        <v>3</v>
      </c>
      <c r="H5240" s="72">
        <v>2</v>
      </c>
      <c r="I5240" s="72">
        <v>8</v>
      </c>
      <c r="J5240" s="72">
        <v>1</v>
      </c>
      <c r="K5240" s="72">
        <v>7</v>
      </c>
      <c r="L5240" s="72">
        <v>23</v>
      </c>
    </row>
    <row r="5241" spans="4:12" x14ac:dyDescent="0.25">
      <c r="D5241" s="66" t="s">
        <v>35579</v>
      </c>
      <c r="E5241" s="66" t="s">
        <v>1268</v>
      </c>
      <c r="F5241" s="72">
        <v>1</v>
      </c>
      <c r="G5241" s="72">
        <v>3</v>
      </c>
      <c r="H5241" s="72">
        <v>2</v>
      </c>
      <c r="I5241" s="72">
        <v>8</v>
      </c>
      <c r="J5241" s="72">
        <v>1</v>
      </c>
      <c r="K5241" s="72">
        <v>7</v>
      </c>
      <c r="L5241" s="72">
        <v>24</v>
      </c>
    </row>
    <row r="5242" spans="4:12" x14ac:dyDescent="0.25">
      <c r="D5242" s="66" t="s">
        <v>35580</v>
      </c>
      <c r="E5242" s="66" t="s">
        <v>9655</v>
      </c>
      <c r="F5242" s="72">
        <v>1</v>
      </c>
      <c r="G5242" s="72">
        <v>3</v>
      </c>
      <c r="H5242" s="72">
        <v>2</v>
      </c>
      <c r="I5242" s="72">
        <v>8</v>
      </c>
      <c r="J5242" s="72">
        <v>1</v>
      </c>
      <c r="K5242" s="72">
        <v>7</v>
      </c>
      <c r="L5242" s="72">
        <v>25</v>
      </c>
    </row>
    <row r="5243" spans="4:12" x14ac:dyDescent="0.25">
      <c r="D5243" s="66" t="s">
        <v>35581</v>
      </c>
      <c r="E5243" s="66" t="s">
        <v>1269</v>
      </c>
      <c r="F5243" s="72">
        <v>1</v>
      </c>
      <c r="G5243" s="72">
        <v>3</v>
      </c>
      <c r="H5243" s="72">
        <v>2</v>
      </c>
      <c r="I5243" s="72">
        <v>8</v>
      </c>
      <c r="J5243" s="72">
        <v>1</v>
      </c>
      <c r="K5243" s="72">
        <v>7</v>
      </c>
      <c r="L5243" s="72">
        <v>26</v>
      </c>
    </row>
    <row r="5244" spans="4:12" x14ac:dyDescent="0.25">
      <c r="D5244" s="66" t="s">
        <v>35582</v>
      </c>
      <c r="E5244" s="66" t="s">
        <v>9656</v>
      </c>
      <c r="F5244" s="72">
        <v>1</v>
      </c>
      <c r="G5244" s="72">
        <v>3</v>
      </c>
      <c r="H5244" s="72">
        <v>2</v>
      </c>
      <c r="I5244" s="72">
        <v>8</v>
      </c>
      <c r="J5244" s="72">
        <v>1</v>
      </c>
      <c r="K5244" s="72">
        <v>7</v>
      </c>
      <c r="L5244" s="72">
        <v>27</v>
      </c>
    </row>
    <row r="5245" spans="4:12" x14ac:dyDescent="0.25">
      <c r="D5245" s="66" t="s">
        <v>35583</v>
      </c>
      <c r="E5245" s="66" t="s">
        <v>9657</v>
      </c>
      <c r="F5245" s="72">
        <v>1</v>
      </c>
      <c r="G5245" s="72">
        <v>3</v>
      </c>
      <c r="H5245" s="72">
        <v>2</v>
      </c>
      <c r="I5245" s="72">
        <v>8</v>
      </c>
      <c r="J5245" s="72">
        <v>1</v>
      </c>
      <c r="K5245" s="72">
        <v>7</v>
      </c>
      <c r="L5245" s="72">
        <v>28</v>
      </c>
    </row>
    <row r="5246" spans="4:12" x14ac:dyDescent="0.25">
      <c r="D5246" s="66" t="s">
        <v>35584</v>
      </c>
      <c r="E5246" s="66" t="s">
        <v>9658</v>
      </c>
      <c r="F5246" s="72">
        <v>1</v>
      </c>
      <c r="G5246" s="72">
        <v>3</v>
      </c>
      <c r="H5246" s="72">
        <v>2</v>
      </c>
      <c r="I5246" s="72">
        <v>8</v>
      </c>
      <c r="J5246" s="72">
        <v>1</v>
      </c>
      <c r="K5246" s="72">
        <v>7</v>
      </c>
      <c r="L5246" s="72">
        <v>29</v>
      </c>
    </row>
    <row r="5247" spans="4:12" x14ac:dyDescent="0.25">
      <c r="D5247" s="66" t="s">
        <v>35585</v>
      </c>
      <c r="E5247" s="66" t="s">
        <v>9659</v>
      </c>
      <c r="F5247" s="72">
        <v>1</v>
      </c>
      <c r="G5247" s="72">
        <v>3</v>
      </c>
      <c r="H5247" s="72">
        <v>2</v>
      </c>
      <c r="I5247" s="72">
        <v>8</v>
      </c>
      <c r="J5247" s="72">
        <v>1</v>
      </c>
      <c r="K5247" s="72">
        <v>7</v>
      </c>
      <c r="L5247" s="72">
        <v>30</v>
      </c>
    </row>
    <row r="5248" spans="4:12" x14ac:dyDescent="0.25">
      <c r="D5248" s="66" t="s">
        <v>35586</v>
      </c>
      <c r="E5248" s="66" t="s">
        <v>1270</v>
      </c>
      <c r="F5248" s="72">
        <v>1</v>
      </c>
      <c r="G5248" s="72">
        <v>3</v>
      </c>
      <c r="H5248" s="72">
        <v>2</v>
      </c>
      <c r="I5248" s="72">
        <v>8</v>
      </c>
      <c r="J5248" s="72">
        <v>1</v>
      </c>
      <c r="K5248" s="72">
        <v>7</v>
      </c>
      <c r="L5248" s="72">
        <v>31</v>
      </c>
    </row>
    <row r="5249" spans="4:12" x14ac:dyDescent="0.25">
      <c r="D5249" s="66" t="s">
        <v>35587</v>
      </c>
      <c r="E5249" s="66" t="s">
        <v>9660</v>
      </c>
      <c r="F5249" s="72">
        <v>1</v>
      </c>
      <c r="G5249" s="72">
        <v>3</v>
      </c>
      <c r="H5249" s="72">
        <v>2</v>
      </c>
      <c r="I5249" s="72">
        <v>8</v>
      </c>
      <c r="J5249" s="72">
        <v>1</v>
      </c>
      <c r="K5249" s="72">
        <v>7</v>
      </c>
      <c r="L5249" s="72">
        <v>32</v>
      </c>
    </row>
    <row r="5250" spans="4:12" x14ac:dyDescent="0.25">
      <c r="D5250" s="66" t="s">
        <v>35588</v>
      </c>
      <c r="E5250" s="66" t="s">
        <v>9661</v>
      </c>
      <c r="F5250" s="72">
        <v>1</v>
      </c>
      <c r="G5250" s="72">
        <v>3</v>
      </c>
      <c r="H5250" s="72">
        <v>2</v>
      </c>
      <c r="I5250" s="72">
        <v>8</v>
      </c>
      <c r="J5250" s="72">
        <v>1</v>
      </c>
      <c r="K5250" s="72">
        <v>7</v>
      </c>
      <c r="L5250" s="72">
        <v>33</v>
      </c>
    </row>
    <row r="5251" spans="4:12" x14ac:dyDescent="0.25">
      <c r="D5251" s="66" t="s">
        <v>35589</v>
      </c>
      <c r="E5251" s="66" t="s">
        <v>9662</v>
      </c>
      <c r="F5251" s="72">
        <v>1</v>
      </c>
      <c r="G5251" s="72">
        <v>3</v>
      </c>
      <c r="H5251" s="72">
        <v>2</v>
      </c>
      <c r="I5251" s="72">
        <v>8</v>
      </c>
      <c r="J5251" s="72">
        <v>1</v>
      </c>
      <c r="K5251" s="72">
        <v>7</v>
      </c>
      <c r="L5251" s="72">
        <v>34</v>
      </c>
    </row>
    <row r="5252" spans="4:12" x14ac:dyDescent="0.25">
      <c r="D5252" s="66" t="s">
        <v>35590</v>
      </c>
      <c r="E5252" s="66" t="s">
        <v>9663</v>
      </c>
      <c r="F5252" s="72">
        <v>1</v>
      </c>
      <c r="G5252" s="72">
        <v>3</v>
      </c>
      <c r="H5252" s="72">
        <v>2</v>
      </c>
      <c r="I5252" s="72">
        <v>8</v>
      </c>
      <c r="J5252" s="72">
        <v>1</v>
      </c>
      <c r="K5252" s="72">
        <v>7</v>
      </c>
      <c r="L5252" s="72">
        <v>35</v>
      </c>
    </row>
    <row r="5253" spans="4:12" x14ac:dyDescent="0.25">
      <c r="D5253" s="66" t="s">
        <v>35591</v>
      </c>
      <c r="E5253" s="66" t="s">
        <v>9664</v>
      </c>
      <c r="F5253" s="72">
        <v>1</v>
      </c>
      <c r="G5253" s="72">
        <v>3</v>
      </c>
      <c r="H5253" s="72">
        <v>2</v>
      </c>
      <c r="I5253" s="72">
        <v>8</v>
      </c>
      <c r="J5253" s="72">
        <v>1</v>
      </c>
      <c r="K5253" s="72">
        <v>7</v>
      </c>
      <c r="L5253" s="72">
        <v>36</v>
      </c>
    </row>
    <row r="5254" spans="4:12" x14ac:dyDescent="0.25">
      <c r="D5254" s="66" t="s">
        <v>35592</v>
      </c>
      <c r="E5254" s="66" t="s">
        <v>9665</v>
      </c>
      <c r="F5254" s="72">
        <v>1</v>
      </c>
      <c r="G5254" s="72">
        <v>3</v>
      </c>
      <c r="H5254" s="72">
        <v>2</v>
      </c>
      <c r="I5254" s="72">
        <v>8</v>
      </c>
      <c r="J5254" s="72">
        <v>1</v>
      </c>
      <c r="K5254" s="72">
        <v>7</v>
      </c>
      <c r="L5254" s="72">
        <v>37</v>
      </c>
    </row>
    <row r="5255" spans="4:12" x14ac:dyDescent="0.25">
      <c r="D5255" s="66" t="s">
        <v>35593</v>
      </c>
      <c r="E5255" s="66" t="s">
        <v>9666</v>
      </c>
      <c r="F5255" s="72">
        <v>1</v>
      </c>
      <c r="G5255" s="72">
        <v>3</v>
      </c>
      <c r="H5255" s="72">
        <v>2</v>
      </c>
      <c r="I5255" s="72">
        <v>8</v>
      </c>
      <c r="J5255" s="72">
        <v>1</v>
      </c>
      <c r="K5255" s="72">
        <v>7</v>
      </c>
      <c r="L5255" s="72">
        <v>38</v>
      </c>
    </row>
    <row r="5256" spans="4:12" x14ac:dyDescent="0.25">
      <c r="D5256" s="66" t="s">
        <v>35594</v>
      </c>
      <c r="E5256" s="66" t="s">
        <v>9667</v>
      </c>
      <c r="F5256" s="72">
        <v>1</v>
      </c>
      <c r="G5256" s="72">
        <v>3</v>
      </c>
      <c r="H5256" s="72">
        <v>2</v>
      </c>
      <c r="I5256" s="72">
        <v>8</v>
      </c>
      <c r="J5256" s="72">
        <v>1</v>
      </c>
      <c r="K5256" s="72">
        <v>7</v>
      </c>
      <c r="L5256" s="72">
        <v>39</v>
      </c>
    </row>
    <row r="5257" spans="4:12" x14ac:dyDescent="0.25">
      <c r="D5257" s="66" t="s">
        <v>35595</v>
      </c>
      <c r="E5257" s="66" t="s">
        <v>9668</v>
      </c>
      <c r="F5257" s="72">
        <v>1</v>
      </c>
      <c r="G5257" s="72">
        <v>3</v>
      </c>
      <c r="H5257" s="72">
        <v>2</v>
      </c>
      <c r="I5257" s="72">
        <v>8</v>
      </c>
      <c r="J5257" s="72">
        <v>1</v>
      </c>
      <c r="K5257" s="72">
        <v>7</v>
      </c>
      <c r="L5257" s="72">
        <v>40</v>
      </c>
    </row>
    <row r="5258" spans="4:12" x14ac:dyDescent="0.25">
      <c r="D5258" s="66" t="s">
        <v>35596</v>
      </c>
      <c r="E5258" s="66" t="s">
        <v>9669</v>
      </c>
      <c r="F5258" s="72">
        <v>1</v>
      </c>
      <c r="G5258" s="72">
        <v>3</v>
      </c>
      <c r="H5258" s="72">
        <v>2</v>
      </c>
      <c r="I5258" s="72">
        <v>8</v>
      </c>
      <c r="J5258" s="72">
        <v>1</v>
      </c>
      <c r="K5258" s="72">
        <v>7</v>
      </c>
      <c r="L5258" s="72">
        <v>41</v>
      </c>
    </row>
    <row r="5259" spans="4:12" x14ac:dyDescent="0.25">
      <c r="D5259" s="66" t="s">
        <v>35597</v>
      </c>
      <c r="E5259" s="66" t="s">
        <v>9670</v>
      </c>
      <c r="F5259" s="72">
        <v>1</v>
      </c>
      <c r="G5259" s="72">
        <v>3</v>
      </c>
      <c r="H5259" s="72">
        <v>2</v>
      </c>
      <c r="I5259" s="72">
        <v>8</v>
      </c>
      <c r="J5259" s="72">
        <v>1</v>
      </c>
      <c r="K5259" s="72">
        <v>7</v>
      </c>
      <c r="L5259" s="72">
        <v>42</v>
      </c>
    </row>
    <row r="5260" spans="4:12" x14ac:dyDescent="0.25">
      <c r="D5260" s="66" t="s">
        <v>35598</v>
      </c>
      <c r="E5260" s="66" t="s">
        <v>9671</v>
      </c>
      <c r="F5260" s="72">
        <v>1</v>
      </c>
      <c r="G5260" s="72">
        <v>3</v>
      </c>
      <c r="H5260" s="72">
        <v>2</v>
      </c>
      <c r="I5260" s="72">
        <v>8</v>
      </c>
      <c r="J5260" s="72">
        <v>1</v>
      </c>
      <c r="K5260" s="72">
        <v>7</v>
      </c>
      <c r="L5260" s="72">
        <v>43</v>
      </c>
    </row>
    <row r="5261" spans="4:12" x14ac:dyDescent="0.25">
      <c r="D5261" s="66" t="s">
        <v>35599</v>
      </c>
      <c r="E5261" s="66" t="s">
        <v>9672</v>
      </c>
      <c r="F5261" s="72">
        <v>1</v>
      </c>
      <c r="G5261" s="72">
        <v>3</v>
      </c>
      <c r="H5261" s="72">
        <v>2</v>
      </c>
      <c r="I5261" s="72">
        <v>8</v>
      </c>
      <c r="J5261" s="72">
        <v>1</v>
      </c>
      <c r="K5261" s="72">
        <v>7</v>
      </c>
      <c r="L5261" s="72">
        <v>44</v>
      </c>
    </row>
    <row r="5262" spans="4:12" x14ac:dyDescent="0.25">
      <c r="D5262" s="66" t="s">
        <v>35600</v>
      </c>
      <c r="E5262" s="66" t="s">
        <v>9673</v>
      </c>
      <c r="F5262" s="72">
        <v>1</v>
      </c>
      <c r="G5262" s="72">
        <v>3</v>
      </c>
      <c r="H5262" s="72">
        <v>2</v>
      </c>
      <c r="I5262" s="72">
        <v>8</v>
      </c>
      <c r="J5262" s="72">
        <v>1</v>
      </c>
      <c r="K5262" s="72">
        <v>7</v>
      </c>
      <c r="L5262" s="72">
        <v>45</v>
      </c>
    </row>
    <row r="5263" spans="4:12" x14ac:dyDescent="0.25">
      <c r="D5263" s="66" t="s">
        <v>35601</v>
      </c>
      <c r="E5263" s="66" t="s">
        <v>9674</v>
      </c>
      <c r="F5263" s="72">
        <v>1</v>
      </c>
      <c r="G5263" s="72">
        <v>3</v>
      </c>
      <c r="H5263" s="72">
        <v>2</v>
      </c>
      <c r="I5263" s="72">
        <v>8</v>
      </c>
      <c r="J5263" s="72">
        <v>1</v>
      </c>
      <c r="K5263" s="72">
        <v>7</v>
      </c>
      <c r="L5263" s="72">
        <v>46</v>
      </c>
    </row>
    <row r="5264" spans="4:12" x14ac:dyDescent="0.25">
      <c r="D5264" s="66" t="s">
        <v>35602</v>
      </c>
      <c r="E5264" s="66" t="s">
        <v>9675</v>
      </c>
      <c r="F5264" s="72">
        <v>1</v>
      </c>
      <c r="G5264" s="72">
        <v>3</v>
      </c>
      <c r="H5264" s="72">
        <v>2</v>
      </c>
      <c r="I5264" s="72">
        <v>8</v>
      </c>
      <c r="J5264" s="72">
        <v>1</v>
      </c>
      <c r="K5264" s="72">
        <v>7</v>
      </c>
      <c r="L5264" s="72">
        <v>47</v>
      </c>
    </row>
    <row r="5265" spans="4:12" x14ac:dyDescent="0.25">
      <c r="D5265" s="66" t="s">
        <v>35603</v>
      </c>
      <c r="E5265" s="66" t="s">
        <v>9676</v>
      </c>
      <c r="F5265" s="72">
        <v>1</v>
      </c>
      <c r="G5265" s="72">
        <v>3</v>
      </c>
      <c r="H5265" s="72">
        <v>2</v>
      </c>
      <c r="I5265" s="72">
        <v>8</v>
      </c>
      <c r="J5265" s="72">
        <v>1</v>
      </c>
      <c r="K5265" s="72">
        <v>7</v>
      </c>
      <c r="L5265" s="72">
        <v>48</v>
      </c>
    </row>
    <row r="5266" spans="4:12" x14ac:dyDescent="0.25">
      <c r="D5266" s="66" t="s">
        <v>35604</v>
      </c>
      <c r="E5266" s="66" t="s">
        <v>9677</v>
      </c>
      <c r="F5266" s="72">
        <v>1</v>
      </c>
      <c r="G5266" s="72">
        <v>3</v>
      </c>
      <c r="H5266" s="72">
        <v>2</v>
      </c>
      <c r="I5266" s="72">
        <v>8</v>
      </c>
      <c r="J5266" s="72">
        <v>1</v>
      </c>
      <c r="K5266" s="72">
        <v>7</v>
      </c>
      <c r="L5266" s="72">
        <v>49</v>
      </c>
    </row>
    <row r="5267" spans="4:12" x14ac:dyDescent="0.25">
      <c r="D5267" s="66" t="s">
        <v>35605</v>
      </c>
      <c r="E5267" s="66" t="s">
        <v>9678</v>
      </c>
      <c r="F5267" s="72">
        <v>1</v>
      </c>
      <c r="G5267" s="72">
        <v>3</v>
      </c>
      <c r="H5267" s="72">
        <v>2</v>
      </c>
      <c r="I5267" s="72">
        <v>8</v>
      </c>
      <c r="J5267" s="72">
        <v>1</v>
      </c>
      <c r="K5267" s="72">
        <v>7</v>
      </c>
      <c r="L5267" s="72">
        <v>50</v>
      </c>
    </row>
    <row r="5268" spans="4:12" x14ac:dyDescent="0.25">
      <c r="D5268" s="66" t="s">
        <v>35606</v>
      </c>
      <c r="E5268" s="66" t="s">
        <v>9679</v>
      </c>
      <c r="F5268" s="72">
        <v>1</v>
      </c>
      <c r="G5268" s="72">
        <v>3</v>
      </c>
      <c r="H5268" s="72">
        <v>2</v>
      </c>
      <c r="I5268" s="72">
        <v>8</v>
      </c>
      <c r="J5268" s="72">
        <v>1</v>
      </c>
      <c r="K5268" s="72">
        <v>7</v>
      </c>
      <c r="L5268" s="72">
        <v>51</v>
      </c>
    </row>
    <row r="5269" spans="4:12" x14ac:dyDescent="0.25">
      <c r="D5269" s="66" t="s">
        <v>35607</v>
      </c>
      <c r="E5269" s="66" t="s">
        <v>9680</v>
      </c>
      <c r="F5269" s="72">
        <v>1</v>
      </c>
      <c r="G5269" s="72">
        <v>3</v>
      </c>
      <c r="H5269" s="72">
        <v>2</v>
      </c>
      <c r="I5269" s="72">
        <v>8</v>
      </c>
      <c r="J5269" s="72">
        <v>1</v>
      </c>
      <c r="K5269" s="72">
        <v>7</v>
      </c>
      <c r="L5269" s="72">
        <v>52</v>
      </c>
    </row>
    <row r="5270" spans="4:12" x14ac:dyDescent="0.25">
      <c r="D5270" s="66" t="s">
        <v>35608</v>
      </c>
      <c r="E5270" s="66" t="s">
        <v>9681</v>
      </c>
      <c r="F5270" s="72">
        <v>1</v>
      </c>
      <c r="G5270" s="72">
        <v>3</v>
      </c>
      <c r="H5270" s="72">
        <v>2</v>
      </c>
      <c r="I5270" s="72">
        <v>8</v>
      </c>
      <c r="J5270" s="72">
        <v>1</v>
      </c>
      <c r="K5270" s="72">
        <v>7</v>
      </c>
      <c r="L5270" s="72">
        <v>53</v>
      </c>
    </row>
    <row r="5271" spans="4:12" x14ac:dyDescent="0.25">
      <c r="D5271" s="66" t="s">
        <v>35609</v>
      </c>
      <c r="E5271" s="66" t="s">
        <v>9682</v>
      </c>
      <c r="F5271" s="72">
        <v>1</v>
      </c>
      <c r="G5271" s="72">
        <v>3</v>
      </c>
      <c r="H5271" s="72">
        <v>2</v>
      </c>
      <c r="I5271" s="72">
        <v>8</v>
      </c>
      <c r="J5271" s="72">
        <v>1</v>
      </c>
      <c r="K5271" s="72">
        <v>8</v>
      </c>
      <c r="L5271" s="72">
        <v>1</v>
      </c>
    </row>
    <row r="5272" spans="4:12" x14ac:dyDescent="0.25">
      <c r="D5272" s="66" t="s">
        <v>35610</v>
      </c>
      <c r="E5272" s="66" t="s">
        <v>1271</v>
      </c>
      <c r="F5272" s="72">
        <v>1</v>
      </c>
      <c r="G5272" s="72">
        <v>3</v>
      </c>
      <c r="H5272" s="72">
        <v>2</v>
      </c>
      <c r="I5272" s="72">
        <v>8</v>
      </c>
      <c r="J5272" s="72">
        <v>1</v>
      </c>
      <c r="K5272" s="72">
        <v>8</v>
      </c>
      <c r="L5272" s="72">
        <v>2</v>
      </c>
    </row>
    <row r="5273" spans="4:12" x14ac:dyDescent="0.25">
      <c r="D5273" s="66" t="s">
        <v>35611</v>
      </c>
      <c r="E5273" s="66" t="s">
        <v>9683</v>
      </c>
      <c r="F5273" s="72">
        <v>1</v>
      </c>
      <c r="G5273" s="72">
        <v>3</v>
      </c>
      <c r="H5273" s="72">
        <v>2</v>
      </c>
      <c r="I5273" s="72">
        <v>8</v>
      </c>
      <c r="J5273" s="72">
        <v>1</v>
      </c>
      <c r="K5273" s="72">
        <v>8</v>
      </c>
      <c r="L5273" s="72">
        <v>3</v>
      </c>
    </row>
    <row r="5274" spans="4:12" x14ac:dyDescent="0.25">
      <c r="D5274" s="66" t="s">
        <v>35612</v>
      </c>
      <c r="E5274" s="66" t="s">
        <v>9684</v>
      </c>
      <c r="F5274" s="72">
        <v>1</v>
      </c>
      <c r="G5274" s="72">
        <v>3</v>
      </c>
      <c r="H5274" s="72">
        <v>2</v>
      </c>
      <c r="I5274" s="72">
        <v>8</v>
      </c>
      <c r="J5274" s="72">
        <v>1</v>
      </c>
      <c r="K5274" s="72">
        <v>8</v>
      </c>
      <c r="L5274" s="72">
        <v>4</v>
      </c>
    </row>
    <row r="5275" spans="4:12" x14ac:dyDescent="0.25">
      <c r="D5275" s="66" t="s">
        <v>35613</v>
      </c>
      <c r="E5275" s="66" t="s">
        <v>9685</v>
      </c>
      <c r="F5275" s="72">
        <v>1</v>
      </c>
      <c r="G5275" s="72">
        <v>3</v>
      </c>
      <c r="H5275" s="72">
        <v>2</v>
      </c>
      <c r="I5275" s="72">
        <v>8</v>
      </c>
      <c r="J5275" s="72">
        <v>1</v>
      </c>
      <c r="K5275" s="72">
        <v>8</v>
      </c>
      <c r="L5275" s="72">
        <v>5</v>
      </c>
    </row>
    <row r="5276" spans="4:12" x14ac:dyDescent="0.25">
      <c r="D5276" s="66" t="s">
        <v>35614</v>
      </c>
      <c r="E5276" s="66" t="s">
        <v>9686</v>
      </c>
      <c r="F5276" s="72">
        <v>1</v>
      </c>
      <c r="G5276" s="72">
        <v>3</v>
      </c>
      <c r="H5276" s="72">
        <v>2</v>
      </c>
      <c r="I5276" s="72">
        <v>8</v>
      </c>
      <c r="J5276" s="72">
        <v>1</v>
      </c>
      <c r="K5276" s="72">
        <v>8</v>
      </c>
      <c r="L5276" s="72">
        <v>6</v>
      </c>
    </row>
    <row r="5277" spans="4:12" x14ac:dyDescent="0.25">
      <c r="D5277" s="66" t="s">
        <v>35615</v>
      </c>
      <c r="E5277" s="66" t="s">
        <v>9687</v>
      </c>
      <c r="F5277" s="72">
        <v>1</v>
      </c>
      <c r="G5277" s="72">
        <v>3</v>
      </c>
      <c r="H5277" s="72">
        <v>2</v>
      </c>
      <c r="I5277" s="72">
        <v>8</v>
      </c>
      <c r="J5277" s="72">
        <v>1</v>
      </c>
      <c r="K5277" s="72">
        <v>8</v>
      </c>
      <c r="L5277" s="72">
        <v>7</v>
      </c>
    </row>
    <row r="5278" spans="4:12" x14ac:dyDescent="0.25">
      <c r="D5278" s="66" t="s">
        <v>35616</v>
      </c>
      <c r="E5278" s="66" t="s">
        <v>9688</v>
      </c>
      <c r="F5278" s="72">
        <v>1</v>
      </c>
      <c r="G5278" s="72">
        <v>3</v>
      </c>
      <c r="H5278" s="72">
        <v>2</v>
      </c>
      <c r="I5278" s="72">
        <v>8</v>
      </c>
      <c r="J5278" s="72">
        <v>1</v>
      </c>
      <c r="K5278" s="72">
        <v>8</v>
      </c>
      <c r="L5278" s="72">
        <v>8</v>
      </c>
    </row>
    <row r="5279" spans="4:12" x14ac:dyDescent="0.25">
      <c r="D5279" s="66" t="s">
        <v>35617</v>
      </c>
      <c r="E5279" s="66" t="s">
        <v>9689</v>
      </c>
      <c r="F5279" s="72">
        <v>1</v>
      </c>
      <c r="G5279" s="72">
        <v>3</v>
      </c>
      <c r="H5279" s="72">
        <v>2</v>
      </c>
      <c r="I5279" s="72">
        <v>8</v>
      </c>
      <c r="J5279" s="72">
        <v>1</v>
      </c>
      <c r="K5279" s="72">
        <v>8</v>
      </c>
      <c r="L5279" s="72">
        <v>9</v>
      </c>
    </row>
    <row r="5280" spans="4:12" x14ac:dyDescent="0.25">
      <c r="D5280" s="66" t="s">
        <v>35618</v>
      </c>
      <c r="E5280" s="66" t="s">
        <v>9690</v>
      </c>
      <c r="F5280" s="72">
        <v>1</v>
      </c>
      <c r="G5280" s="72">
        <v>3</v>
      </c>
      <c r="H5280" s="72">
        <v>2</v>
      </c>
      <c r="I5280" s="72">
        <v>8</v>
      </c>
      <c r="J5280" s="72">
        <v>1</v>
      </c>
      <c r="K5280" s="72">
        <v>8</v>
      </c>
      <c r="L5280" s="72">
        <v>10</v>
      </c>
    </row>
    <row r="5281" spans="4:12" x14ac:dyDescent="0.25">
      <c r="D5281" s="66" t="s">
        <v>35619</v>
      </c>
      <c r="E5281" s="66" t="s">
        <v>9691</v>
      </c>
      <c r="F5281" s="72">
        <v>1</v>
      </c>
      <c r="G5281" s="72">
        <v>3</v>
      </c>
      <c r="H5281" s="72">
        <v>2</v>
      </c>
      <c r="I5281" s="72">
        <v>8</v>
      </c>
      <c r="J5281" s="72">
        <v>1</v>
      </c>
      <c r="K5281" s="72">
        <v>8</v>
      </c>
      <c r="L5281" s="72">
        <v>11</v>
      </c>
    </row>
    <row r="5282" spans="4:12" x14ac:dyDescent="0.25">
      <c r="D5282" s="66" t="s">
        <v>35620</v>
      </c>
      <c r="E5282" s="66" t="s">
        <v>9692</v>
      </c>
      <c r="F5282" s="72">
        <v>1</v>
      </c>
      <c r="G5282" s="72">
        <v>3</v>
      </c>
      <c r="H5282" s="72">
        <v>2</v>
      </c>
      <c r="I5282" s="72">
        <v>8</v>
      </c>
      <c r="J5282" s="72">
        <v>1</v>
      </c>
      <c r="K5282" s="72">
        <v>8</v>
      </c>
      <c r="L5282" s="72">
        <v>12</v>
      </c>
    </row>
    <row r="5283" spans="4:12" x14ac:dyDescent="0.25">
      <c r="D5283" s="66" t="s">
        <v>35621</v>
      </c>
      <c r="E5283" s="66" t="s">
        <v>1272</v>
      </c>
      <c r="F5283" s="72">
        <v>1</v>
      </c>
      <c r="G5283" s="72">
        <v>3</v>
      </c>
      <c r="H5283" s="72">
        <v>2</v>
      </c>
      <c r="I5283" s="72">
        <v>8</v>
      </c>
      <c r="J5283" s="72">
        <v>1</v>
      </c>
      <c r="K5283" s="72">
        <v>8</v>
      </c>
      <c r="L5283" s="72">
        <v>13</v>
      </c>
    </row>
    <row r="5284" spans="4:12" x14ac:dyDescent="0.25">
      <c r="D5284" s="66" t="s">
        <v>35622</v>
      </c>
      <c r="E5284" s="66" t="s">
        <v>9693</v>
      </c>
      <c r="F5284" s="72">
        <v>1</v>
      </c>
      <c r="G5284" s="72">
        <v>3</v>
      </c>
      <c r="H5284" s="72">
        <v>2</v>
      </c>
      <c r="I5284" s="72">
        <v>8</v>
      </c>
      <c r="J5284" s="72">
        <v>1</v>
      </c>
      <c r="K5284" s="72">
        <v>8</v>
      </c>
      <c r="L5284" s="72">
        <v>14</v>
      </c>
    </row>
    <row r="5285" spans="4:12" x14ac:dyDescent="0.25">
      <c r="D5285" s="66" t="s">
        <v>35623</v>
      </c>
      <c r="E5285" s="66" t="s">
        <v>9694</v>
      </c>
      <c r="F5285" s="72">
        <v>1</v>
      </c>
      <c r="G5285" s="72">
        <v>3</v>
      </c>
      <c r="H5285" s="72">
        <v>2</v>
      </c>
      <c r="I5285" s="72">
        <v>8</v>
      </c>
      <c r="J5285" s="72">
        <v>1</v>
      </c>
      <c r="K5285" s="72">
        <v>8</v>
      </c>
      <c r="L5285" s="72">
        <v>15</v>
      </c>
    </row>
    <row r="5286" spans="4:12" x14ac:dyDescent="0.25">
      <c r="D5286" s="66" t="s">
        <v>35624</v>
      </c>
      <c r="E5286" s="66" t="s">
        <v>9695</v>
      </c>
      <c r="F5286" s="72">
        <v>1</v>
      </c>
      <c r="G5286" s="72">
        <v>3</v>
      </c>
      <c r="H5286" s="72">
        <v>2</v>
      </c>
      <c r="I5286" s="72">
        <v>8</v>
      </c>
      <c r="J5286" s="72">
        <v>1</v>
      </c>
      <c r="K5286" s="72">
        <v>8</v>
      </c>
      <c r="L5286" s="72">
        <v>16</v>
      </c>
    </row>
    <row r="5287" spans="4:12" x14ac:dyDescent="0.25">
      <c r="D5287" s="66" t="s">
        <v>35625</v>
      </c>
      <c r="E5287" s="66" t="s">
        <v>9696</v>
      </c>
      <c r="F5287" s="72">
        <v>1</v>
      </c>
      <c r="G5287" s="72">
        <v>3</v>
      </c>
      <c r="H5287" s="72">
        <v>2</v>
      </c>
      <c r="I5287" s="72">
        <v>8</v>
      </c>
      <c r="J5287" s="72">
        <v>1</v>
      </c>
      <c r="K5287" s="72">
        <v>8</v>
      </c>
      <c r="L5287" s="72">
        <v>17</v>
      </c>
    </row>
    <row r="5288" spans="4:12" x14ac:dyDescent="0.25">
      <c r="D5288" s="66" t="s">
        <v>35626</v>
      </c>
      <c r="E5288" s="66" t="s">
        <v>1273</v>
      </c>
      <c r="F5288" s="72">
        <v>1</v>
      </c>
      <c r="G5288" s="72">
        <v>3</v>
      </c>
      <c r="H5288" s="72">
        <v>2</v>
      </c>
      <c r="I5288" s="72">
        <v>8</v>
      </c>
      <c r="J5288" s="72">
        <v>1</v>
      </c>
      <c r="K5288" s="72">
        <v>8</v>
      </c>
      <c r="L5288" s="72">
        <v>18</v>
      </c>
    </row>
    <row r="5289" spans="4:12" x14ac:dyDescent="0.25">
      <c r="D5289" s="66" t="s">
        <v>35627</v>
      </c>
      <c r="E5289" s="66" t="s">
        <v>9697</v>
      </c>
      <c r="F5289" s="72">
        <v>1</v>
      </c>
      <c r="G5289" s="72">
        <v>3</v>
      </c>
      <c r="H5289" s="72">
        <v>2</v>
      </c>
      <c r="I5289" s="72">
        <v>8</v>
      </c>
      <c r="J5289" s="72">
        <v>1</v>
      </c>
      <c r="K5289" s="72">
        <v>8</v>
      </c>
      <c r="L5289" s="72">
        <v>19</v>
      </c>
    </row>
    <row r="5290" spans="4:12" x14ac:dyDescent="0.25">
      <c r="D5290" s="66" t="s">
        <v>35628</v>
      </c>
      <c r="E5290" s="66" t="s">
        <v>1274</v>
      </c>
      <c r="F5290" s="72">
        <v>1</v>
      </c>
      <c r="G5290" s="72">
        <v>3</v>
      </c>
      <c r="H5290" s="72">
        <v>2</v>
      </c>
      <c r="I5290" s="72">
        <v>8</v>
      </c>
      <c r="J5290" s="72">
        <v>1</v>
      </c>
      <c r="K5290" s="72">
        <v>8</v>
      </c>
      <c r="L5290" s="72">
        <v>20</v>
      </c>
    </row>
    <row r="5291" spans="4:12" x14ac:dyDescent="0.25">
      <c r="D5291" s="66" t="s">
        <v>35629</v>
      </c>
      <c r="E5291" s="66" t="s">
        <v>9698</v>
      </c>
      <c r="F5291" s="72">
        <v>1</v>
      </c>
      <c r="G5291" s="72">
        <v>3</v>
      </c>
      <c r="H5291" s="72">
        <v>2</v>
      </c>
      <c r="I5291" s="72">
        <v>8</v>
      </c>
      <c r="J5291" s="72">
        <v>1</v>
      </c>
      <c r="K5291" s="72">
        <v>8</v>
      </c>
      <c r="L5291" s="72">
        <v>21</v>
      </c>
    </row>
    <row r="5292" spans="4:12" x14ac:dyDescent="0.25">
      <c r="D5292" s="66" t="s">
        <v>35630</v>
      </c>
      <c r="E5292" s="66" t="s">
        <v>1275</v>
      </c>
      <c r="F5292" s="72">
        <v>1</v>
      </c>
      <c r="G5292" s="72">
        <v>3</v>
      </c>
      <c r="H5292" s="72">
        <v>2</v>
      </c>
      <c r="I5292" s="72">
        <v>8</v>
      </c>
      <c r="J5292" s="72">
        <v>1</v>
      </c>
      <c r="K5292" s="72">
        <v>8</v>
      </c>
      <c r="L5292" s="72">
        <v>22</v>
      </c>
    </row>
    <row r="5293" spans="4:12" x14ac:dyDescent="0.25">
      <c r="D5293" s="66" t="s">
        <v>35631</v>
      </c>
      <c r="E5293" s="66" t="s">
        <v>9699</v>
      </c>
      <c r="F5293" s="72">
        <v>1</v>
      </c>
      <c r="G5293" s="72">
        <v>3</v>
      </c>
      <c r="H5293" s="72">
        <v>2</v>
      </c>
      <c r="I5293" s="72">
        <v>8</v>
      </c>
      <c r="J5293" s="72">
        <v>1</v>
      </c>
      <c r="K5293" s="72">
        <v>8</v>
      </c>
      <c r="L5293" s="72">
        <v>23</v>
      </c>
    </row>
    <row r="5294" spans="4:12" x14ac:dyDescent="0.25">
      <c r="D5294" s="66" t="s">
        <v>35632</v>
      </c>
      <c r="E5294" s="66" t="s">
        <v>9700</v>
      </c>
      <c r="F5294" s="72">
        <v>1</v>
      </c>
      <c r="G5294" s="72">
        <v>3</v>
      </c>
      <c r="H5294" s="72">
        <v>2</v>
      </c>
      <c r="I5294" s="72">
        <v>8</v>
      </c>
      <c r="J5294" s="72">
        <v>1</v>
      </c>
      <c r="K5294" s="72">
        <v>8</v>
      </c>
      <c r="L5294" s="72">
        <v>24</v>
      </c>
    </row>
    <row r="5295" spans="4:12" x14ac:dyDescent="0.25">
      <c r="D5295" s="66" t="s">
        <v>35633</v>
      </c>
      <c r="E5295" s="66" t="s">
        <v>9701</v>
      </c>
      <c r="F5295" s="72">
        <v>1</v>
      </c>
      <c r="G5295" s="72">
        <v>3</v>
      </c>
      <c r="H5295" s="72">
        <v>2</v>
      </c>
      <c r="I5295" s="72">
        <v>8</v>
      </c>
      <c r="J5295" s="72">
        <v>1</v>
      </c>
      <c r="K5295" s="72">
        <v>8</v>
      </c>
      <c r="L5295" s="72">
        <v>25</v>
      </c>
    </row>
    <row r="5296" spans="4:12" x14ac:dyDescent="0.25">
      <c r="D5296" s="66" t="s">
        <v>35634</v>
      </c>
      <c r="E5296" s="66" t="s">
        <v>1276</v>
      </c>
      <c r="F5296" s="72">
        <v>1</v>
      </c>
      <c r="G5296" s="72">
        <v>3</v>
      </c>
      <c r="H5296" s="72">
        <v>2</v>
      </c>
      <c r="I5296" s="72">
        <v>8</v>
      </c>
      <c r="J5296" s="72">
        <v>1</v>
      </c>
      <c r="K5296" s="72">
        <v>8</v>
      </c>
      <c r="L5296" s="72">
        <v>26</v>
      </c>
    </row>
    <row r="5297" spans="4:12" x14ac:dyDescent="0.25">
      <c r="D5297" s="66" t="s">
        <v>35635</v>
      </c>
      <c r="E5297" s="66" t="s">
        <v>1277</v>
      </c>
      <c r="F5297" s="72">
        <v>1</v>
      </c>
      <c r="G5297" s="72">
        <v>3</v>
      </c>
      <c r="H5297" s="72">
        <v>2</v>
      </c>
      <c r="I5297" s="72">
        <v>8</v>
      </c>
      <c r="J5297" s="72">
        <v>1</v>
      </c>
      <c r="K5297" s="72">
        <v>8</v>
      </c>
      <c r="L5297" s="72">
        <v>27</v>
      </c>
    </row>
    <row r="5298" spans="4:12" x14ac:dyDescent="0.25">
      <c r="D5298" s="66" t="s">
        <v>35636</v>
      </c>
      <c r="E5298" s="66" t="s">
        <v>1278</v>
      </c>
      <c r="F5298" s="72">
        <v>1</v>
      </c>
      <c r="G5298" s="72">
        <v>3</v>
      </c>
      <c r="H5298" s="72">
        <v>2</v>
      </c>
      <c r="I5298" s="72">
        <v>8</v>
      </c>
      <c r="J5298" s="72">
        <v>1</v>
      </c>
      <c r="K5298" s="72">
        <v>8</v>
      </c>
      <c r="L5298" s="72">
        <v>28</v>
      </c>
    </row>
    <row r="5299" spans="4:12" x14ac:dyDescent="0.25">
      <c r="D5299" s="66" t="s">
        <v>35637</v>
      </c>
      <c r="E5299" s="66" t="s">
        <v>9702</v>
      </c>
      <c r="F5299" s="72">
        <v>1</v>
      </c>
      <c r="G5299" s="72">
        <v>3</v>
      </c>
      <c r="H5299" s="72">
        <v>2</v>
      </c>
      <c r="I5299" s="72">
        <v>8</v>
      </c>
      <c r="J5299" s="72">
        <v>1</v>
      </c>
      <c r="K5299" s="72">
        <v>8</v>
      </c>
      <c r="L5299" s="72">
        <v>29</v>
      </c>
    </row>
    <row r="5300" spans="4:12" x14ac:dyDescent="0.25">
      <c r="D5300" s="66" t="s">
        <v>35638</v>
      </c>
      <c r="E5300" s="66" t="s">
        <v>9703</v>
      </c>
      <c r="F5300" s="72">
        <v>1</v>
      </c>
      <c r="G5300" s="72">
        <v>3</v>
      </c>
      <c r="H5300" s="72">
        <v>2</v>
      </c>
      <c r="I5300" s="72">
        <v>8</v>
      </c>
      <c r="J5300" s="72">
        <v>1</v>
      </c>
      <c r="K5300" s="72">
        <v>8</v>
      </c>
      <c r="L5300" s="72">
        <v>30</v>
      </c>
    </row>
    <row r="5301" spans="4:12" x14ac:dyDescent="0.25">
      <c r="D5301" s="66" t="s">
        <v>35639</v>
      </c>
      <c r="E5301" s="66" t="s">
        <v>9704</v>
      </c>
      <c r="F5301" s="72">
        <v>1</v>
      </c>
      <c r="G5301" s="72">
        <v>3</v>
      </c>
      <c r="H5301" s="72">
        <v>2</v>
      </c>
      <c r="I5301" s="72">
        <v>8</v>
      </c>
      <c r="J5301" s="72">
        <v>1</v>
      </c>
      <c r="K5301" s="72">
        <v>8</v>
      </c>
      <c r="L5301" s="72">
        <v>31</v>
      </c>
    </row>
    <row r="5302" spans="4:12" x14ac:dyDescent="0.25">
      <c r="D5302" s="66" t="s">
        <v>35640</v>
      </c>
      <c r="E5302" s="66" t="s">
        <v>1279</v>
      </c>
      <c r="F5302" s="72">
        <v>1</v>
      </c>
      <c r="G5302" s="72">
        <v>3</v>
      </c>
      <c r="H5302" s="72">
        <v>2</v>
      </c>
      <c r="I5302" s="72">
        <v>8</v>
      </c>
      <c r="J5302" s="72">
        <v>1</v>
      </c>
      <c r="K5302" s="72">
        <v>8</v>
      </c>
      <c r="L5302" s="72">
        <v>32</v>
      </c>
    </row>
    <row r="5303" spans="4:12" x14ac:dyDescent="0.25">
      <c r="D5303" s="66" t="s">
        <v>35641</v>
      </c>
      <c r="E5303" s="66" t="s">
        <v>9705</v>
      </c>
      <c r="F5303" s="72">
        <v>1</v>
      </c>
      <c r="G5303" s="72">
        <v>3</v>
      </c>
      <c r="H5303" s="72">
        <v>2</v>
      </c>
      <c r="I5303" s="72">
        <v>8</v>
      </c>
      <c r="J5303" s="72">
        <v>1</v>
      </c>
      <c r="K5303" s="72">
        <v>8</v>
      </c>
      <c r="L5303" s="72">
        <v>33</v>
      </c>
    </row>
    <row r="5304" spans="4:12" x14ac:dyDescent="0.25">
      <c r="D5304" s="66" t="s">
        <v>35642</v>
      </c>
      <c r="E5304" s="66" t="s">
        <v>9706</v>
      </c>
      <c r="F5304" s="72">
        <v>1</v>
      </c>
      <c r="G5304" s="72">
        <v>3</v>
      </c>
      <c r="H5304" s="72">
        <v>2</v>
      </c>
      <c r="I5304" s="72">
        <v>8</v>
      </c>
      <c r="J5304" s="72">
        <v>1</v>
      </c>
      <c r="K5304" s="72">
        <v>8</v>
      </c>
      <c r="L5304" s="72">
        <v>34</v>
      </c>
    </row>
    <row r="5305" spans="4:12" x14ac:dyDescent="0.25">
      <c r="D5305" s="66" t="s">
        <v>35643</v>
      </c>
      <c r="E5305" s="66" t="s">
        <v>9707</v>
      </c>
      <c r="F5305" s="72">
        <v>1</v>
      </c>
      <c r="G5305" s="72">
        <v>3</v>
      </c>
      <c r="H5305" s="72">
        <v>2</v>
      </c>
      <c r="I5305" s="72">
        <v>8</v>
      </c>
      <c r="J5305" s="72">
        <v>1</v>
      </c>
      <c r="K5305" s="72">
        <v>8</v>
      </c>
      <c r="L5305" s="72">
        <v>35</v>
      </c>
    </row>
    <row r="5306" spans="4:12" x14ac:dyDescent="0.25">
      <c r="D5306" s="66" t="s">
        <v>35644</v>
      </c>
      <c r="E5306" s="66" t="s">
        <v>9708</v>
      </c>
      <c r="F5306" s="72">
        <v>1</v>
      </c>
      <c r="G5306" s="72">
        <v>3</v>
      </c>
      <c r="H5306" s="72">
        <v>2</v>
      </c>
      <c r="I5306" s="72">
        <v>8</v>
      </c>
      <c r="J5306" s="72">
        <v>1</v>
      </c>
      <c r="K5306" s="72">
        <v>8</v>
      </c>
      <c r="L5306" s="72">
        <v>36</v>
      </c>
    </row>
    <row r="5307" spans="4:12" x14ac:dyDescent="0.25">
      <c r="D5307" s="66" t="s">
        <v>35645</v>
      </c>
      <c r="E5307" s="66" t="s">
        <v>1280</v>
      </c>
      <c r="F5307" s="72">
        <v>1</v>
      </c>
      <c r="G5307" s="72">
        <v>3</v>
      </c>
      <c r="H5307" s="72">
        <v>2</v>
      </c>
      <c r="I5307" s="72">
        <v>8</v>
      </c>
      <c r="J5307" s="72">
        <v>1</v>
      </c>
      <c r="K5307" s="72">
        <v>8</v>
      </c>
      <c r="L5307" s="72">
        <v>37</v>
      </c>
    </row>
    <row r="5308" spans="4:12" x14ac:dyDescent="0.25">
      <c r="D5308" s="66" t="s">
        <v>35646</v>
      </c>
      <c r="E5308" s="66" t="s">
        <v>1281</v>
      </c>
      <c r="F5308" s="72">
        <v>1</v>
      </c>
      <c r="G5308" s="72">
        <v>3</v>
      </c>
      <c r="H5308" s="72">
        <v>2</v>
      </c>
      <c r="I5308" s="72">
        <v>8</v>
      </c>
      <c r="J5308" s="72">
        <v>1</v>
      </c>
      <c r="K5308" s="72">
        <v>8</v>
      </c>
      <c r="L5308" s="72">
        <v>38</v>
      </c>
    </row>
    <row r="5309" spans="4:12" x14ac:dyDescent="0.25">
      <c r="D5309" s="66" t="s">
        <v>35647</v>
      </c>
      <c r="E5309" s="66" t="s">
        <v>1282</v>
      </c>
      <c r="F5309" s="72">
        <v>1</v>
      </c>
      <c r="G5309" s="72">
        <v>3</v>
      </c>
      <c r="H5309" s="72">
        <v>2</v>
      </c>
      <c r="I5309" s="72">
        <v>8</v>
      </c>
      <c r="J5309" s="72">
        <v>1</v>
      </c>
      <c r="K5309" s="72">
        <v>8</v>
      </c>
      <c r="L5309" s="72">
        <v>39</v>
      </c>
    </row>
    <row r="5310" spans="4:12" x14ac:dyDescent="0.25">
      <c r="D5310" s="66" t="s">
        <v>35648</v>
      </c>
      <c r="E5310" s="66" t="s">
        <v>9709</v>
      </c>
      <c r="F5310" s="72">
        <v>1</v>
      </c>
      <c r="G5310" s="72">
        <v>3</v>
      </c>
      <c r="H5310" s="72">
        <v>2</v>
      </c>
      <c r="I5310" s="72">
        <v>8</v>
      </c>
      <c r="J5310" s="72">
        <v>1</v>
      </c>
      <c r="K5310" s="72">
        <v>8</v>
      </c>
      <c r="L5310" s="72">
        <v>40</v>
      </c>
    </row>
    <row r="5311" spans="4:12" x14ac:dyDescent="0.25">
      <c r="D5311" s="66" t="s">
        <v>35649</v>
      </c>
      <c r="E5311" s="66" t="s">
        <v>1283</v>
      </c>
      <c r="F5311" s="72">
        <v>1</v>
      </c>
      <c r="G5311" s="72">
        <v>3</v>
      </c>
      <c r="H5311" s="72">
        <v>2</v>
      </c>
      <c r="I5311" s="72">
        <v>8</v>
      </c>
      <c r="J5311" s="72">
        <v>1</v>
      </c>
      <c r="K5311" s="72">
        <v>8</v>
      </c>
      <c r="L5311" s="72">
        <v>41</v>
      </c>
    </row>
    <row r="5312" spans="4:12" x14ac:dyDescent="0.25">
      <c r="D5312" s="66" t="s">
        <v>35650</v>
      </c>
      <c r="E5312" s="66" t="s">
        <v>9710</v>
      </c>
      <c r="F5312" s="72">
        <v>1</v>
      </c>
      <c r="G5312" s="72">
        <v>3</v>
      </c>
      <c r="H5312" s="72">
        <v>2</v>
      </c>
      <c r="I5312" s="72">
        <v>8</v>
      </c>
      <c r="J5312" s="72">
        <v>1</v>
      </c>
      <c r="K5312" s="72">
        <v>8</v>
      </c>
      <c r="L5312" s="72">
        <v>42</v>
      </c>
    </row>
    <row r="5313" spans="4:12" x14ac:dyDescent="0.25">
      <c r="D5313" s="66" t="s">
        <v>35651</v>
      </c>
      <c r="E5313" s="66" t="s">
        <v>1284</v>
      </c>
      <c r="F5313" s="72">
        <v>1</v>
      </c>
      <c r="G5313" s="72">
        <v>3</v>
      </c>
      <c r="H5313" s="72">
        <v>2</v>
      </c>
      <c r="I5313" s="72">
        <v>8</v>
      </c>
      <c r="J5313" s="72">
        <v>1</v>
      </c>
      <c r="K5313" s="72">
        <v>8</v>
      </c>
      <c r="L5313" s="72">
        <v>43</v>
      </c>
    </row>
    <row r="5314" spans="4:12" x14ac:dyDescent="0.25">
      <c r="D5314" s="66" t="s">
        <v>35652</v>
      </c>
      <c r="E5314" s="66" t="s">
        <v>9711</v>
      </c>
      <c r="F5314" s="72">
        <v>1</v>
      </c>
      <c r="G5314" s="72">
        <v>3</v>
      </c>
      <c r="H5314" s="72">
        <v>2</v>
      </c>
      <c r="I5314" s="72">
        <v>8</v>
      </c>
      <c r="J5314" s="72">
        <v>1</v>
      </c>
      <c r="K5314" s="72">
        <v>8</v>
      </c>
      <c r="L5314" s="72">
        <v>44</v>
      </c>
    </row>
    <row r="5315" spans="4:12" x14ac:dyDescent="0.25">
      <c r="D5315" s="66" t="s">
        <v>35653</v>
      </c>
      <c r="E5315" s="66" t="s">
        <v>1285</v>
      </c>
      <c r="F5315" s="72">
        <v>1</v>
      </c>
      <c r="G5315" s="72">
        <v>3</v>
      </c>
      <c r="H5315" s="72">
        <v>2</v>
      </c>
      <c r="I5315" s="72">
        <v>8</v>
      </c>
      <c r="J5315" s="72">
        <v>1</v>
      </c>
      <c r="K5315" s="72">
        <v>8</v>
      </c>
      <c r="L5315" s="72">
        <v>45</v>
      </c>
    </row>
    <row r="5316" spans="4:12" x14ac:dyDescent="0.25">
      <c r="D5316" s="66" t="s">
        <v>35654</v>
      </c>
      <c r="E5316" s="66" t="s">
        <v>9712</v>
      </c>
      <c r="F5316" s="72">
        <v>1</v>
      </c>
      <c r="G5316" s="72">
        <v>3</v>
      </c>
      <c r="H5316" s="72">
        <v>2</v>
      </c>
      <c r="I5316" s="72">
        <v>8</v>
      </c>
      <c r="J5316" s="72">
        <v>1</v>
      </c>
      <c r="K5316" s="72">
        <v>8</v>
      </c>
      <c r="L5316" s="72">
        <v>46</v>
      </c>
    </row>
    <row r="5317" spans="4:12" x14ac:dyDescent="0.25">
      <c r="D5317" s="66" t="s">
        <v>35655</v>
      </c>
      <c r="E5317" s="66" t="s">
        <v>1286</v>
      </c>
      <c r="F5317" s="72">
        <v>1</v>
      </c>
      <c r="G5317" s="72">
        <v>3</v>
      </c>
      <c r="H5317" s="72">
        <v>2</v>
      </c>
      <c r="I5317" s="72">
        <v>8</v>
      </c>
      <c r="J5317" s="72">
        <v>1</v>
      </c>
      <c r="K5317" s="72">
        <v>8</v>
      </c>
      <c r="L5317" s="72">
        <v>47</v>
      </c>
    </row>
    <row r="5318" spans="4:12" x14ac:dyDescent="0.25">
      <c r="D5318" s="66" t="s">
        <v>35656</v>
      </c>
      <c r="E5318" s="66" t="s">
        <v>1287</v>
      </c>
      <c r="F5318" s="72">
        <v>1</v>
      </c>
      <c r="G5318" s="72">
        <v>3</v>
      </c>
      <c r="H5318" s="72">
        <v>2</v>
      </c>
      <c r="I5318" s="72">
        <v>8</v>
      </c>
      <c r="J5318" s="72">
        <v>1</v>
      </c>
      <c r="K5318" s="72">
        <v>8</v>
      </c>
      <c r="L5318" s="72">
        <v>48</v>
      </c>
    </row>
    <row r="5319" spans="4:12" x14ac:dyDescent="0.25">
      <c r="D5319" s="66" t="s">
        <v>35657</v>
      </c>
      <c r="E5319" s="66" t="s">
        <v>9713</v>
      </c>
      <c r="F5319" s="72">
        <v>1</v>
      </c>
      <c r="G5319" s="72">
        <v>3</v>
      </c>
      <c r="H5319" s="72">
        <v>2</v>
      </c>
      <c r="I5319" s="72">
        <v>8</v>
      </c>
      <c r="J5319" s="72">
        <v>1</v>
      </c>
      <c r="K5319" s="72">
        <v>8</v>
      </c>
      <c r="L5319" s="72">
        <v>49</v>
      </c>
    </row>
    <row r="5320" spans="4:12" x14ac:dyDescent="0.25">
      <c r="D5320" s="66" t="s">
        <v>35658</v>
      </c>
      <c r="E5320" s="66" t="s">
        <v>9714</v>
      </c>
      <c r="F5320" s="72">
        <v>1</v>
      </c>
      <c r="G5320" s="72">
        <v>3</v>
      </c>
      <c r="H5320" s="72">
        <v>2</v>
      </c>
      <c r="I5320" s="72">
        <v>8</v>
      </c>
      <c r="J5320" s="72">
        <v>1</v>
      </c>
      <c r="K5320" s="72">
        <v>8</v>
      </c>
      <c r="L5320" s="72">
        <v>50</v>
      </c>
    </row>
    <row r="5321" spans="4:12" x14ac:dyDescent="0.25">
      <c r="D5321" s="66" t="s">
        <v>35659</v>
      </c>
      <c r="E5321" s="66" t="s">
        <v>1288</v>
      </c>
      <c r="F5321" s="72">
        <v>1</v>
      </c>
      <c r="G5321" s="72">
        <v>3</v>
      </c>
      <c r="H5321" s="72">
        <v>2</v>
      </c>
      <c r="I5321" s="72">
        <v>8</v>
      </c>
      <c r="J5321" s="72">
        <v>1</v>
      </c>
      <c r="K5321" s="72">
        <v>8</v>
      </c>
      <c r="L5321" s="72">
        <v>51</v>
      </c>
    </row>
    <row r="5322" spans="4:12" x14ac:dyDescent="0.25">
      <c r="D5322" s="66" t="s">
        <v>35660</v>
      </c>
      <c r="E5322" s="66" t="s">
        <v>9715</v>
      </c>
      <c r="F5322" s="72">
        <v>1</v>
      </c>
      <c r="G5322" s="72">
        <v>3</v>
      </c>
      <c r="H5322" s="72">
        <v>2</v>
      </c>
      <c r="I5322" s="72">
        <v>8</v>
      </c>
      <c r="J5322" s="72">
        <v>1</v>
      </c>
      <c r="K5322" s="72">
        <v>8</v>
      </c>
      <c r="L5322" s="72">
        <v>52</v>
      </c>
    </row>
    <row r="5323" spans="4:12" x14ac:dyDescent="0.25">
      <c r="D5323" s="66" t="s">
        <v>35661</v>
      </c>
      <c r="E5323" s="66" t="s">
        <v>1289</v>
      </c>
      <c r="F5323" s="72">
        <v>1</v>
      </c>
      <c r="G5323" s="72">
        <v>3</v>
      </c>
      <c r="H5323" s="72">
        <v>2</v>
      </c>
      <c r="I5323" s="72">
        <v>8</v>
      </c>
      <c r="J5323" s="72">
        <v>1</v>
      </c>
      <c r="K5323" s="72">
        <v>8</v>
      </c>
      <c r="L5323" s="72">
        <v>53</v>
      </c>
    </row>
    <row r="5324" spans="4:12" x14ac:dyDescent="0.25">
      <c r="D5324" s="66" t="s">
        <v>35662</v>
      </c>
      <c r="E5324" s="66" t="s">
        <v>9716</v>
      </c>
      <c r="F5324" s="72">
        <v>1</v>
      </c>
      <c r="G5324" s="72">
        <v>3</v>
      </c>
      <c r="H5324" s="72">
        <v>2</v>
      </c>
      <c r="I5324" s="72">
        <v>8</v>
      </c>
      <c r="J5324" s="72">
        <v>1</v>
      </c>
      <c r="K5324" s="72">
        <v>8</v>
      </c>
      <c r="L5324" s="72">
        <v>54</v>
      </c>
    </row>
    <row r="5325" spans="4:12" x14ac:dyDescent="0.25">
      <c r="D5325" s="66" t="s">
        <v>35663</v>
      </c>
      <c r="E5325" s="66" t="s">
        <v>9717</v>
      </c>
      <c r="F5325" s="72">
        <v>1</v>
      </c>
      <c r="G5325" s="72">
        <v>3</v>
      </c>
      <c r="H5325" s="72">
        <v>2</v>
      </c>
      <c r="I5325" s="72">
        <v>8</v>
      </c>
      <c r="J5325" s="72">
        <v>1</v>
      </c>
      <c r="K5325" s="72">
        <v>8</v>
      </c>
      <c r="L5325" s="72">
        <v>55</v>
      </c>
    </row>
    <row r="5326" spans="4:12" x14ac:dyDescent="0.25">
      <c r="D5326" s="66" t="s">
        <v>35664</v>
      </c>
      <c r="E5326" s="66" t="s">
        <v>9718</v>
      </c>
      <c r="F5326" s="72">
        <v>1</v>
      </c>
      <c r="G5326" s="72">
        <v>3</v>
      </c>
      <c r="H5326" s="72">
        <v>2</v>
      </c>
      <c r="I5326" s="72">
        <v>8</v>
      </c>
      <c r="J5326" s="72">
        <v>1</v>
      </c>
      <c r="K5326" s="72">
        <v>8</v>
      </c>
      <c r="L5326" s="72">
        <v>56</v>
      </c>
    </row>
    <row r="5327" spans="4:12" x14ac:dyDescent="0.25">
      <c r="D5327" s="66" t="s">
        <v>35665</v>
      </c>
      <c r="E5327" s="66" t="s">
        <v>1290</v>
      </c>
      <c r="F5327" s="72">
        <v>1</v>
      </c>
      <c r="G5327" s="72">
        <v>3</v>
      </c>
      <c r="H5327" s="72">
        <v>2</v>
      </c>
      <c r="I5327" s="72">
        <v>8</v>
      </c>
      <c r="J5327" s="72">
        <v>1</v>
      </c>
      <c r="K5327" s="72">
        <v>8</v>
      </c>
      <c r="L5327" s="72">
        <v>57</v>
      </c>
    </row>
    <row r="5328" spans="4:12" x14ac:dyDescent="0.25">
      <c r="D5328" s="66" t="s">
        <v>35666</v>
      </c>
      <c r="E5328" s="66" t="s">
        <v>1291</v>
      </c>
      <c r="F5328" s="72">
        <v>1</v>
      </c>
      <c r="G5328" s="72">
        <v>3</v>
      </c>
      <c r="H5328" s="72">
        <v>2</v>
      </c>
      <c r="I5328" s="72">
        <v>8</v>
      </c>
      <c r="J5328" s="72">
        <v>1</v>
      </c>
      <c r="K5328" s="72">
        <v>8</v>
      </c>
      <c r="L5328" s="72">
        <v>58</v>
      </c>
    </row>
    <row r="5329" spans="4:12" x14ac:dyDescent="0.25">
      <c r="D5329" s="66" t="s">
        <v>35667</v>
      </c>
      <c r="E5329" s="66" t="s">
        <v>1292</v>
      </c>
      <c r="F5329" s="72">
        <v>1</v>
      </c>
      <c r="G5329" s="72">
        <v>3</v>
      </c>
      <c r="H5329" s="72">
        <v>2</v>
      </c>
      <c r="I5329" s="72">
        <v>8</v>
      </c>
      <c r="J5329" s="72">
        <v>1</v>
      </c>
      <c r="K5329" s="72">
        <v>8</v>
      </c>
      <c r="L5329" s="72">
        <v>59</v>
      </c>
    </row>
    <row r="5330" spans="4:12" x14ac:dyDescent="0.25">
      <c r="D5330" s="66" t="s">
        <v>35668</v>
      </c>
      <c r="E5330" s="66" t="s">
        <v>9719</v>
      </c>
      <c r="F5330" s="72">
        <v>1</v>
      </c>
      <c r="G5330" s="72">
        <v>3</v>
      </c>
      <c r="H5330" s="72">
        <v>2</v>
      </c>
      <c r="I5330" s="72">
        <v>8</v>
      </c>
      <c r="J5330" s="72">
        <v>1</v>
      </c>
      <c r="K5330" s="72">
        <v>8</v>
      </c>
      <c r="L5330" s="72">
        <v>60</v>
      </c>
    </row>
    <row r="5331" spans="4:12" x14ac:dyDescent="0.25">
      <c r="D5331" s="66" t="s">
        <v>35669</v>
      </c>
      <c r="E5331" s="66" t="s">
        <v>1294</v>
      </c>
      <c r="F5331" s="72">
        <v>1</v>
      </c>
      <c r="G5331" s="72">
        <v>3</v>
      </c>
      <c r="H5331" s="72">
        <v>2</v>
      </c>
      <c r="I5331" s="72">
        <v>8</v>
      </c>
      <c r="J5331" s="72">
        <v>1</v>
      </c>
      <c r="K5331" s="72">
        <v>8</v>
      </c>
      <c r="L5331" s="72">
        <v>61</v>
      </c>
    </row>
    <row r="5332" spans="4:12" x14ac:dyDescent="0.25">
      <c r="D5332" s="66" t="s">
        <v>35670</v>
      </c>
      <c r="E5332" s="66" t="s">
        <v>9720</v>
      </c>
      <c r="F5332" s="72">
        <v>1</v>
      </c>
      <c r="G5332" s="72">
        <v>3</v>
      </c>
      <c r="H5332" s="72">
        <v>2</v>
      </c>
      <c r="I5332" s="72">
        <v>8</v>
      </c>
      <c r="J5332" s="72">
        <v>1</v>
      </c>
      <c r="K5332" s="72">
        <v>8</v>
      </c>
      <c r="L5332" s="72">
        <v>62</v>
      </c>
    </row>
    <row r="5333" spans="4:12" x14ac:dyDescent="0.25">
      <c r="D5333" s="66" t="s">
        <v>35671</v>
      </c>
      <c r="E5333" s="66" t="s">
        <v>9721</v>
      </c>
      <c r="F5333" s="72">
        <v>1</v>
      </c>
      <c r="G5333" s="72">
        <v>3</v>
      </c>
      <c r="H5333" s="72">
        <v>2</v>
      </c>
      <c r="I5333" s="72">
        <v>8</v>
      </c>
      <c r="J5333" s="72">
        <v>1</v>
      </c>
      <c r="K5333" s="72">
        <v>8</v>
      </c>
      <c r="L5333" s="72">
        <v>63</v>
      </c>
    </row>
    <row r="5334" spans="4:12" x14ac:dyDescent="0.25">
      <c r="D5334" s="66" t="s">
        <v>35672</v>
      </c>
      <c r="E5334" s="66" t="s">
        <v>9722</v>
      </c>
      <c r="F5334" s="72">
        <v>1</v>
      </c>
      <c r="G5334" s="72">
        <v>3</v>
      </c>
      <c r="H5334" s="72">
        <v>2</v>
      </c>
      <c r="I5334" s="72">
        <v>8</v>
      </c>
      <c r="J5334" s="72">
        <v>1</v>
      </c>
      <c r="K5334" s="72">
        <v>9</v>
      </c>
      <c r="L5334" s="72">
        <v>1</v>
      </c>
    </row>
    <row r="5335" spans="4:12" x14ac:dyDescent="0.25">
      <c r="D5335" s="66" t="s">
        <v>35673</v>
      </c>
      <c r="E5335" s="66" t="s">
        <v>1295</v>
      </c>
      <c r="F5335" s="72">
        <v>1</v>
      </c>
      <c r="G5335" s="72">
        <v>3</v>
      </c>
      <c r="H5335" s="72">
        <v>2</v>
      </c>
      <c r="I5335" s="72">
        <v>8</v>
      </c>
      <c r="J5335" s="72">
        <v>1</v>
      </c>
      <c r="K5335" s="72">
        <v>9</v>
      </c>
      <c r="L5335" s="72">
        <v>2</v>
      </c>
    </row>
    <row r="5336" spans="4:12" x14ac:dyDescent="0.25">
      <c r="D5336" s="66" t="s">
        <v>35674</v>
      </c>
      <c r="E5336" s="66" t="s">
        <v>9723</v>
      </c>
      <c r="F5336" s="72">
        <v>1</v>
      </c>
      <c r="G5336" s="72">
        <v>3</v>
      </c>
      <c r="H5336" s="72">
        <v>2</v>
      </c>
      <c r="I5336" s="72">
        <v>8</v>
      </c>
      <c r="J5336" s="72">
        <v>1</v>
      </c>
      <c r="K5336" s="72">
        <v>9</v>
      </c>
      <c r="L5336" s="72">
        <v>3</v>
      </c>
    </row>
    <row r="5337" spans="4:12" x14ac:dyDescent="0.25">
      <c r="D5337" s="66" t="s">
        <v>35675</v>
      </c>
      <c r="E5337" s="66" t="s">
        <v>1296</v>
      </c>
      <c r="F5337" s="72">
        <v>1</v>
      </c>
      <c r="G5337" s="72">
        <v>3</v>
      </c>
      <c r="H5337" s="72">
        <v>2</v>
      </c>
      <c r="I5337" s="72">
        <v>8</v>
      </c>
      <c r="J5337" s="72">
        <v>1</v>
      </c>
      <c r="K5337" s="72">
        <v>9</v>
      </c>
      <c r="L5337" s="72">
        <v>4</v>
      </c>
    </row>
    <row r="5338" spans="4:12" x14ac:dyDescent="0.25">
      <c r="D5338" s="66" t="s">
        <v>35676</v>
      </c>
      <c r="E5338" s="66" t="s">
        <v>9724</v>
      </c>
      <c r="F5338" s="72">
        <v>1</v>
      </c>
      <c r="G5338" s="72">
        <v>3</v>
      </c>
      <c r="H5338" s="72">
        <v>2</v>
      </c>
      <c r="I5338" s="72">
        <v>8</v>
      </c>
      <c r="J5338" s="72">
        <v>1</v>
      </c>
      <c r="K5338" s="72">
        <v>9</v>
      </c>
      <c r="L5338" s="72">
        <v>5</v>
      </c>
    </row>
    <row r="5339" spans="4:12" x14ac:dyDescent="0.25">
      <c r="D5339" s="66" t="s">
        <v>35677</v>
      </c>
      <c r="E5339" s="66" t="s">
        <v>9725</v>
      </c>
      <c r="F5339" s="72">
        <v>1</v>
      </c>
      <c r="G5339" s="72">
        <v>3</v>
      </c>
      <c r="H5339" s="72">
        <v>2</v>
      </c>
      <c r="I5339" s="72">
        <v>8</v>
      </c>
      <c r="J5339" s="72">
        <v>1</v>
      </c>
      <c r="K5339" s="72">
        <v>9</v>
      </c>
      <c r="L5339" s="72">
        <v>6</v>
      </c>
    </row>
    <row r="5340" spans="4:12" x14ac:dyDescent="0.25">
      <c r="D5340" s="66" t="s">
        <v>35678</v>
      </c>
      <c r="E5340" s="66" t="s">
        <v>9726</v>
      </c>
      <c r="F5340" s="72">
        <v>1</v>
      </c>
      <c r="G5340" s="72">
        <v>3</v>
      </c>
      <c r="H5340" s="72">
        <v>2</v>
      </c>
      <c r="I5340" s="72">
        <v>8</v>
      </c>
      <c r="J5340" s="72">
        <v>1</v>
      </c>
      <c r="K5340" s="72">
        <v>9</v>
      </c>
      <c r="L5340" s="72">
        <v>7</v>
      </c>
    </row>
    <row r="5341" spans="4:12" x14ac:dyDescent="0.25">
      <c r="D5341" s="66" t="s">
        <v>35679</v>
      </c>
      <c r="E5341" s="66" t="s">
        <v>9727</v>
      </c>
      <c r="F5341" s="72">
        <v>1</v>
      </c>
      <c r="G5341" s="72">
        <v>3</v>
      </c>
      <c r="H5341" s="72">
        <v>2</v>
      </c>
      <c r="I5341" s="72">
        <v>8</v>
      </c>
      <c r="J5341" s="72">
        <v>1</v>
      </c>
      <c r="K5341" s="72">
        <v>9</v>
      </c>
      <c r="L5341" s="72">
        <v>8</v>
      </c>
    </row>
    <row r="5342" spans="4:12" x14ac:dyDescent="0.25">
      <c r="D5342" s="66" t="s">
        <v>35680</v>
      </c>
      <c r="E5342" s="66" t="s">
        <v>9728</v>
      </c>
      <c r="F5342" s="72">
        <v>1</v>
      </c>
      <c r="G5342" s="72">
        <v>3</v>
      </c>
      <c r="H5342" s="72">
        <v>2</v>
      </c>
      <c r="I5342" s="72">
        <v>8</v>
      </c>
      <c r="J5342" s="72">
        <v>1</v>
      </c>
      <c r="K5342" s="72">
        <v>9</v>
      </c>
      <c r="L5342" s="72">
        <v>9</v>
      </c>
    </row>
    <row r="5343" spans="4:12" x14ac:dyDescent="0.25">
      <c r="D5343" s="66" t="s">
        <v>35681</v>
      </c>
      <c r="E5343" s="66" t="s">
        <v>9729</v>
      </c>
      <c r="F5343" s="72">
        <v>1</v>
      </c>
      <c r="G5343" s="72">
        <v>3</v>
      </c>
      <c r="H5343" s="72">
        <v>2</v>
      </c>
      <c r="I5343" s="72">
        <v>8</v>
      </c>
      <c r="J5343" s="72">
        <v>1</v>
      </c>
      <c r="K5343" s="72">
        <v>10</v>
      </c>
      <c r="L5343" s="72">
        <v>1</v>
      </c>
    </row>
    <row r="5344" spans="4:12" x14ac:dyDescent="0.25">
      <c r="D5344" s="66" t="s">
        <v>35682</v>
      </c>
      <c r="E5344" s="66" t="s">
        <v>9730</v>
      </c>
      <c r="F5344" s="72">
        <v>1</v>
      </c>
      <c r="G5344" s="72">
        <v>3</v>
      </c>
      <c r="H5344" s="72">
        <v>2</v>
      </c>
      <c r="I5344" s="72">
        <v>8</v>
      </c>
      <c r="J5344" s="72">
        <v>1</v>
      </c>
      <c r="K5344" s="72">
        <v>10</v>
      </c>
      <c r="L5344" s="72">
        <v>2</v>
      </c>
    </row>
    <row r="5345" spans="4:12" x14ac:dyDescent="0.25">
      <c r="D5345" s="66" t="s">
        <v>35683</v>
      </c>
      <c r="E5345" s="66" t="s">
        <v>1297</v>
      </c>
      <c r="F5345" s="72">
        <v>1</v>
      </c>
      <c r="G5345" s="72">
        <v>3</v>
      </c>
      <c r="H5345" s="72">
        <v>2</v>
      </c>
      <c r="I5345" s="72">
        <v>8</v>
      </c>
      <c r="J5345" s="72">
        <v>1</v>
      </c>
      <c r="K5345" s="72">
        <v>10</v>
      </c>
      <c r="L5345" s="72">
        <v>3</v>
      </c>
    </row>
    <row r="5346" spans="4:12" x14ac:dyDescent="0.25">
      <c r="D5346" s="66" t="s">
        <v>35684</v>
      </c>
      <c r="E5346" s="66" t="s">
        <v>1298</v>
      </c>
      <c r="F5346" s="72">
        <v>1</v>
      </c>
      <c r="G5346" s="72">
        <v>3</v>
      </c>
      <c r="H5346" s="72">
        <v>2</v>
      </c>
      <c r="I5346" s="72">
        <v>8</v>
      </c>
      <c r="J5346" s="72">
        <v>1</v>
      </c>
      <c r="K5346" s="72">
        <v>10</v>
      </c>
      <c r="L5346" s="72">
        <v>4</v>
      </c>
    </row>
    <row r="5347" spans="4:12" x14ac:dyDescent="0.25">
      <c r="D5347" s="66" t="s">
        <v>35685</v>
      </c>
      <c r="E5347" s="66" t="s">
        <v>1299</v>
      </c>
      <c r="F5347" s="72">
        <v>1</v>
      </c>
      <c r="G5347" s="72">
        <v>3</v>
      </c>
      <c r="H5347" s="72">
        <v>2</v>
      </c>
      <c r="I5347" s="72">
        <v>8</v>
      </c>
      <c r="J5347" s="72">
        <v>1</v>
      </c>
      <c r="K5347" s="72">
        <v>10</v>
      </c>
      <c r="L5347" s="72">
        <v>5</v>
      </c>
    </row>
    <row r="5348" spans="4:12" x14ac:dyDescent="0.25">
      <c r="D5348" s="66" t="s">
        <v>35686</v>
      </c>
      <c r="E5348" s="66" t="s">
        <v>9731</v>
      </c>
      <c r="F5348" s="72">
        <v>1</v>
      </c>
      <c r="G5348" s="72">
        <v>3</v>
      </c>
      <c r="H5348" s="72">
        <v>2</v>
      </c>
      <c r="I5348" s="72">
        <v>8</v>
      </c>
      <c r="J5348" s="72">
        <v>1</v>
      </c>
      <c r="K5348" s="72">
        <v>10</v>
      </c>
      <c r="L5348" s="72">
        <v>6</v>
      </c>
    </row>
    <row r="5349" spans="4:12" x14ac:dyDescent="0.25">
      <c r="D5349" s="66" t="s">
        <v>35687</v>
      </c>
      <c r="E5349" s="66" t="s">
        <v>9732</v>
      </c>
      <c r="F5349" s="72">
        <v>1</v>
      </c>
      <c r="G5349" s="72">
        <v>3</v>
      </c>
      <c r="H5349" s="72">
        <v>2</v>
      </c>
      <c r="I5349" s="72">
        <v>8</v>
      </c>
      <c r="J5349" s="72">
        <v>1</v>
      </c>
      <c r="K5349" s="72">
        <v>10</v>
      </c>
      <c r="L5349" s="72">
        <v>7</v>
      </c>
    </row>
    <row r="5350" spans="4:12" x14ac:dyDescent="0.25">
      <c r="D5350" s="66" t="s">
        <v>35688</v>
      </c>
      <c r="E5350" s="66" t="s">
        <v>9733</v>
      </c>
      <c r="F5350" s="72">
        <v>1</v>
      </c>
      <c r="G5350" s="72">
        <v>3</v>
      </c>
      <c r="H5350" s="72">
        <v>2</v>
      </c>
      <c r="I5350" s="72">
        <v>8</v>
      </c>
      <c r="J5350" s="72">
        <v>1</v>
      </c>
      <c r="K5350" s="72">
        <v>10</v>
      </c>
      <c r="L5350" s="72">
        <v>8</v>
      </c>
    </row>
    <row r="5351" spans="4:12" x14ac:dyDescent="0.25">
      <c r="D5351" s="66" t="s">
        <v>35689</v>
      </c>
      <c r="E5351" s="66" t="s">
        <v>1300</v>
      </c>
      <c r="F5351" s="72">
        <v>1</v>
      </c>
      <c r="G5351" s="72">
        <v>3</v>
      </c>
      <c r="H5351" s="72">
        <v>2</v>
      </c>
      <c r="I5351" s="72">
        <v>8</v>
      </c>
      <c r="J5351" s="72">
        <v>1</v>
      </c>
      <c r="K5351" s="72">
        <v>10</v>
      </c>
      <c r="L5351" s="72">
        <v>9</v>
      </c>
    </row>
    <row r="5352" spans="4:12" x14ac:dyDescent="0.25">
      <c r="D5352" s="66" t="s">
        <v>35690</v>
      </c>
      <c r="E5352" s="66" t="s">
        <v>1301</v>
      </c>
      <c r="F5352" s="72">
        <v>1</v>
      </c>
      <c r="G5352" s="72">
        <v>3</v>
      </c>
      <c r="H5352" s="72">
        <v>2</v>
      </c>
      <c r="I5352" s="72">
        <v>8</v>
      </c>
      <c r="J5352" s="72">
        <v>1</v>
      </c>
      <c r="K5352" s="72">
        <v>10</v>
      </c>
      <c r="L5352" s="72">
        <v>10</v>
      </c>
    </row>
    <row r="5353" spans="4:12" x14ac:dyDescent="0.25">
      <c r="D5353" s="66" t="s">
        <v>35691</v>
      </c>
      <c r="E5353" s="66" t="s">
        <v>1302</v>
      </c>
      <c r="F5353" s="72">
        <v>1</v>
      </c>
      <c r="G5353" s="72">
        <v>3</v>
      </c>
      <c r="H5353" s="72">
        <v>2</v>
      </c>
      <c r="I5353" s="72">
        <v>8</v>
      </c>
      <c r="J5353" s="72">
        <v>1</v>
      </c>
      <c r="K5353" s="72">
        <v>10</v>
      </c>
      <c r="L5353" s="72">
        <v>11</v>
      </c>
    </row>
    <row r="5354" spans="4:12" x14ac:dyDescent="0.25">
      <c r="D5354" s="66" t="s">
        <v>35692</v>
      </c>
      <c r="E5354" s="66" t="s">
        <v>1303</v>
      </c>
      <c r="F5354" s="72">
        <v>1</v>
      </c>
      <c r="G5354" s="72">
        <v>3</v>
      </c>
      <c r="H5354" s="72">
        <v>2</v>
      </c>
      <c r="I5354" s="72">
        <v>8</v>
      </c>
      <c r="J5354" s="72">
        <v>1</v>
      </c>
      <c r="K5354" s="72">
        <v>10</v>
      </c>
      <c r="L5354" s="72">
        <v>12</v>
      </c>
    </row>
    <row r="5355" spans="4:12" x14ac:dyDescent="0.25">
      <c r="D5355" s="66" t="s">
        <v>35693</v>
      </c>
      <c r="E5355" s="66" t="s">
        <v>9734</v>
      </c>
      <c r="F5355" s="72">
        <v>1</v>
      </c>
      <c r="G5355" s="72">
        <v>3</v>
      </c>
      <c r="H5355" s="72">
        <v>2</v>
      </c>
      <c r="I5355" s="72">
        <v>8</v>
      </c>
      <c r="J5355" s="72">
        <v>1</v>
      </c>
      <c r="K5355" s="72">
        <v>10</v>
      </c>
      <c r="L5355" s="72">
        <v>13</v>
      </c>
    </row>
    <row r="5356" spans="4:12" x14ac:dyDescent="0.25">
      <c r="D5356" s="66" t="s">
        <v>35694</v>
      </c>
      <c r="E5356" s="66" t="s">
        <v>9735</v>
      </c>
      <c r="F5356" s="72">
        <v>1</v>
      </c>
      <c r="G5356" s="72">
        <v>3</v>
      </c>
      <c r="H5356" s="72">
        <v>2</v>
      </c>
      <c r="I5356" s="72">
        <v>8</v>
      </c>
      <c r="J5356" s="72">
        <v>1</v>
      </c>
      <c r="K5356" s="72">
        <v>10</v>
      </c>
      <c r="L5356" s="72">
        <v>14</v>
      </c>
    </row>
    <row r="5357" spans="4:12" x14ac:dyDescent="0.25">
      <c r="D5357" s="66" t="s">
        <v>35695</v>
      </c>
      <c r="E5357" s="66" t="s">
        <v>1304</v>
      </c>
      <c r="F5357" s="72">
        <v>1</v>
      </c>
      <c r="G5357" s="72">
        <v>3</v>
      </c>
      <c r="H5357" s="72">
        <v>2</v>
      </c>
      <c r="I5357" s="72">
        <v>8</v>
      </c>
      <c r="J5357" s="72">
        <v>1</v>
      </c>
      <c r="K5357" s="72">
        <v>10</v>
      </c>
      <c r="L5357" s="72">
        <v>15</v>
      </c>
    </row>
    <row r="5358" spans="4:12" x14ac:dyDescent="0.25">
      <c r="D5358" s="66" t="s">
        <v>35696</v>
      </c>
      <c r="E5358" s="66" t="s">
        <v>9736</v>
      </c>
      <c r="F5358" s="72">
        <v>1</v>
      </c>
      <c r="G5358" s="72">
        <v>3</v>
      </c>
      <c r="H5358" s="72">
        <v>2</v>
      </c>
      <c r="I5358" s="72">
        <v>8</v>
      </c>
      <c r="J5358" s="72">
        <v>1</v>
      </c>
      <c r="K5358" s="72">
        <v>10</v>
      </c>
      <c r="L5358" s="72">
        <v>16</v>
      </c>
    </row>
    <row r="5359" spans="4:12" x14ac:dyDescent="0.25">
      <c r="D5359" s="66" t="s">
        <v>35697</v>
      </c>
      <c r="E5359" s="66" t="s">
        <v>1305</v>
      </c>
      <c r="F5359" s="72">
        <v>1</v>
      </c>
      <c r="G5359" s="72">
        <v>3</v>
      </c>
      <c r="H5359" s="72">
        <v>2</v>
      </c>
      <c r="I5359" s="72">
        <v>8</v>
      </c>
      <c r="J5359" s="72">
        <v>1</v>
      </c>
      <c r="K5359" s="72">
        <v>10</v>
      </c>
      <c r="L5359" s="72">
        <v>17</v>
      </c>
    </row>
    <row r="5360" spans="4:12" x14ac:dyDescent="0.25">
      <c r="D5360" s="66" t="s">
        <v>35698</v>
      </c>
      <c r="E5360" s="66" t="s">
        <v>1306</v>
      </c>
      <c r="F5360" s="72">
        <v>1</v>
      </c>
      <c r="G5360" s="72">
        <v>3</v>
      </c>
      <c r="H5360" s="72">
        <v>2</v>
      </c>
      <c r="I5360" s="72">
        <v>8</v>
      </c>
      <c r="J5360" s="72">
        <v>1</v>
      </c>
      <c r="K5360" s="72">
        <v>10</v>
      </c>
      <c r="L5360" s="72">
        <v>18</v>
      </c>
    </row>
    <row r="5361" spans="4:12" x14ac:dyDescent="0.25">
      <c r="D5361" s="66" t="s">
        <v>35699</v>
      </c>
      <c r="E5361" s="66" t="s">
        <v>9737</v>
      </c>
      <c r="F5361" s="72">
        <v>1</v>
      </c>
      <c r="G5361" s="72">
        <v>3</v>
      </c>
      <c r="H5361" s="72">
        <v>2</v>
      </c>
      <c r="I5361" s="72">
        <v>8</v>
      </c>
      <c r="J5361" s="72">
        <v>1</v>
      </c>
      <c r="K5361" s="72">
        <v>10</v>
      </c>
      <c r="L5361" s="72">
        <v>19</v>
      </c>
    </row>
    <row r="5362" spans="4:12" x14ac:dyDescent="0.25">
      <c r="D5362" s="66" t="s">
        <v>35700</v>
      </c>
      <c r="E5362" s="66" t="s">
        <v>9738</v>
      </c>
      <c r="F5362" s="72">
        <v>1</v>
      </c>
      <c r="G5362" s="72">
        <v>3</v>
      </c>
      <c r="H5362" s="72">
        <v>2</v>
      </c>
      <c r="I5362" s="72">
        <v>8</v>
      </c>
      <c r="J5362" s="72">
        <v>1</v>
      </c>
      <c r="K5362" s="72">
        <v>10</v>
      </c>
      <c r="L5362" s="72">
        <v>20</v>
      </c>
    </row>
    <row r="5363" spans="4:12" x14ac:dyDescent="0.25">
      <c r="D5363" s="66" t="s">
        <v>35701</v>
      </c>
      <c r="E5363" s="66" t="s">
        <v>1307</v>
      </c>
      <c r="F5363" s="72">
        <v>1</v>
      </c>
      <c r="G5363" s="72">
        <v>3</v>
      </c>
      <c r="H5363" s="72">
        <v>2</v>
      </c>
      <c r="I5363" s="72">
        <v>8</v>
      </c>
      <c r="J5363" s="72">
        <v>1</v>
      </c>
      <c r="K5363" s="72">
        <v>10</v>
      </c>
      <c r="L5363" s="72">
        <v>21</v>
      </c>
    </row>
    <row r="5364" spans="4:12" x14ac:dyDescent="0.25">
      <c r="D5364" s="66" t="s">
        <v>35702</v>
      </c>
      <c r="E5364" s="66" t="s">
        <v>1308</v>
      </c>
      <c r="F5364" s="72">
        <v>1</v>
      </c>
      <c r="G5364" s="72">
        <v>3</v>
      </c>
      <c r="H5364" s="72">
        <v>2</v>
      </c>
      <c r="I5364" s="72">
        <v>8</v>
      </c>
      <c r="J5364" s="72">
        <v>1</v>
      </c>
      <c r="K5364" s="72">
        <v>10</v>
      </c>
      <c r="L5364" s="72">
        <v>22</v>
      </c>
    </row>
    <row r="5365" spans="4:12" x14ac:dyDescent="0.25">
      <c r="D5365" s="66" t="s">
        <v>35703</v>
      </c>
      <c r="E5365" s="66" t="s">
        <v>9739</v>
      </c>
      <c r="F5365" s="72">
        <v>1</v>
      </c>
      <c r="G5365" s="72">
        <v>3</v>
      </c>
      <c r="H5365" s="72">
        <v>2</v>
      </c>
      <c r="I5365" s="72">
        <v>8</v>
      </c>
      <c r="J5365" s="72">
        <v>1</v>
      </c>
      <c r="K5365" s="72">
        <v>10</v>
      </c>
      <c r="L5365" s="72">
        <v>23</v>
      </c>
    </row>
    <row r="5366" spans="4:12" x14ac:dyDescent="0.25">
      <c r="D5366" s="66" t="s">
        <v>35704</v>
      </c>
      <c r="E5366" s="66" t="s">
        <v>1309</v>
      </c>
      <c r="F5366" s="72">
        <v>1</v>
      </c>
      <c r="G5366" s="72">
        <v>3</v>
      </c>
      <c r="H5366" s="72">
        <v>2</v>
      </c>
      <c r="I5366" s="72">
        <v>8</v>
      </c>
      <c r="J5366" s="72">
        <v>1</v>
      </c>
      <c r="K5366" s="72">
        <v>10</v>
      </c>
      <c r="L5366" s="72">
        <v>24</v>
      </c>
    </row>
    <row r="5367" spans="4:12" x14ac:dyDescent="0.25">
      <c r="D5367" s="66" t="s">
        <v>35705</v>
      </c>
      <c r="E5367" s="66" t="s">
        <v>1310</v>
      </c>
      <c r="F5367" s="72">
        <v>1</v>
      </c>
      <c r="G5367" s="72">
        <v>3</v>
      </c>
      <c r="H5367" s="72">
        <v>2</v>
      </c>
      <c r="I5367" s="72">
        <v>8</v>
      </c>
      <c r="J5367" s="72">
        <v>1</v>
      </c>
      <c r="K5367" s="72">
        <v>10</v>
      </c>
      <c r="L5367" s="72">
        <v>25</v>
      </c>
    </row>
    <row r="5368" spans="4:12" x14ac:dyDescent="0.25">
      <c r="D5368" s="66" t="s">
        <v>35706</v>
      </c>
      <c r="E5368" s="66" t="s">
        <v>9740</v>
      </c>
      <c r="F5368" s="72">
        <v>1</v>
      </c>
      <c r="G5368" s="72">
        <v>3</v>
      </c>
      <c r="H5368" s="72">
        <v>2</v>
      </c>
      <c r="I5368" s="72">
        <v>8</v>
      </c>
      <c r="J5368" s="72">
        <v>1</v>
      </c>
      <c r="K5368" s="72">
        <v>10</v>
      </c>
      <c r="L5368" s="72">
        <v>26</v>
      </c>
    </row>
    <row r="5369" spans="4:12" x14ac:dyDescent="0.25">
      <c r="D5369" s="66" t="s">
        <v>35707</v>
      </c>
      <c r="E5369" s="66" t="s">
        <v>1311</v>
      </c>
      <c r="F5369" s="72">
        <v>1</v>
      </c>
      <c r="G5369" s="72">
        <v>3</v>
      </c>
      <c r="H5369" s="72">
        <v>2</v>
      </c>
      <c r="I5369" s="72">
        <v>8</v>
      </c>
      <c r="J5369" s="72">
        <v>1</v>
      </c>
      <c r="K5369" s="72">
        <v>10</v>
      </c>
      <c r="L5369" s="72">
        <v>27</v>
      </c>
    </row>
    <row r="5370" spans="4:12" x14ac:dyDescent="0.25">
      <c r="D5370" s="66" t="s">
        <v>35708</v>
      </c>
      <c r="E5370" s="66" t="s">
        <v>1312</v>
      </c>
      <c r="F5370" s="72">
        <v>1</v>
      </c>
      <c r="G5370" s="72">
        <v>3</v>
      </c>
      <c r="H5370" s="72">
        <v>2</v>
      </c>
      <c r="I5370" s="72">
        <v>8</v>
      </c>
      <c r="J5370" s="72">
        <v>1</v>
      </c>
      <c r="K5370" s="72">
        <v>10</v>
      </c>
      <c r="L5370" s="72">
        <v>28</v>
      </c>
    </row>
    <row r="5371" spans="4:12" x14ac:dyDescent="0.25">
      <c r="D5371" s="66" t="s">
        <v>35709</v>
      </c>
      <c r="E5371" s="66" t="s">
        <v>1313</v>
      </c>
      <c r="F5371" s="72">
        <v>1</v>
      </c>
      <c r="G5371" s="72">
        <v>3</v>
      </c>
      <c r="H5371" s="72">
        <v>2</v>
      </c>
      <c r="I5371" s="72">
        <v>8</v>
      </c>
      <c r="J5371" s="72">
        <v>1</v>
      </c>
      <c r="K5371" s="72">
        <v>10</v>
      </c>
      <c r="L5371" s="72">
        <v>29</v>
      </c>
    </row>
    <row r="5372" spans="4:12" x14ac:dyDescent="0.25">
      <c r="D5372" s="66" t="s">
        <v>35710</v>
      </c>
      <c r="E5372" s="66" t="s">
        <v>1314</v>
      </c>
      <c r="F5372" s="72">
        <v>1</v>
      </c>
      <c r="G5372" s="72">
        <v>3</v>
      </c>
      <c r="H5372" s="72">
        <v>2</v>
      </c>
      <c r="I5372" s="72">
        <v>8</v>
      </c>
      <c r="J5372" s="72">
        <v>1</v>
      </c>
      <c r="K5372" s="72">
        <v>10</v>
      </c>
      <c r="L5372" s="72">
        <v>30</v>
      </c>
    </row>
    <row r="5373" spans="4:12" x14ac:dyDescent="0.25">
      <c r="D5373" s="66" t="s">
        <v>35711</v>
      </c>
      <c r="E5373" s="66" t="s">
        <v>9741</v>
      </c>
      <c r="F5373" s="72">
        <v>1</v>
      </c>
      <c r="G5373" s="72">
        <v>3</v>
      </c>
      <c r="H5373" s="72">
        <v>2</v>
      </c>
      <c r="I5373" s="72">
        <v>8</v>
      </c>
      <c r="J5373" s="72">
        <v>1</v>
      </c>
      <c r="K5373" s="72">
        <v>10</v>
      </c>
      <c r="L5373" s="72">
        <v>31</v>
      </c>
    </row>
    <row r="5374" spans="4:12" x14ac:dyDescent="0.25">
      <c r="D5374" s="66" t="s">
        <v>35712</v>
      </c>
      <c r="E5374" s="66" t="s">
        <v>1315</v>
      </c>
      <c r="F5374" s="72">
        <v>1</v>
      </c>
      <c r="G5374" s="72">
        <v>3</v>
      </c>
      <c r="H5374" s="72">
        <v>2</v>
      </c>
      <c r="I5374" s="72">
        <v>8</v>
      </c>
      <c r="J5374" s="72">
        <v>1</v>
      </c>
      <c r="K5374" s="72">
        <v>10</v>
      </c>
      <c r="L5374" s="72">
        <v>32</v>
      </c>
    </row>
    <row r="5375" spans="4:12" x14ac:dyDescent="0.25">
      <c r="D5375" s="66" t="s">
        <v>35713</v>
      </c>
      <c r="E5375" s="66" t="s">
        <v>9742</v>
      </c>
      <c r="F5375" s="72">
        <v>1</v>
      </c>
      <c r="G5375" s="72">
        <v>3</v>
      </c>
      <c r="H5375" s="72">
        <v>2</v>
      </c>
      <c r="I5375" s="72">
        <v>8</v>
      </c>
      <c r="J5375" s="72">
        <v>1</v>
      </c>
      <c r="K5375" s="72">
        <v>10</v>
      </c>
      <c r="L5375" s="72">
        <v>33</v>
      </c>
    </row>
    <row r="5376" spans="4:12" x14ac:dyDescent="0.25">
      <c r="D5376" s="66" t="s">
        <v>35714</v>
      </c>
      <c r="E5376" s="66" t="s">
        <v>9743</v>
      </c>
      <c r="F5376" s="72">
        <v>1</v>
      </c>
      <c r="G5376" s="72">
        <v>3</v>
      </c>
      <c r="H5376" s="72">
        <v>2</v>
      </c>
      <c r="I5376" s="72">
        <v>8</v>
      </c>
      <c r="J5376" s="72">
        <v>1</v>
      </c>
      <c r="K5376" s="72">
        <v>10</v>
      </c>
      <c r="L5376" s="72">
        <v>34</v>
      </c>
    </row>
    <row r="5377" spans="4:12" x14ac:dyDescent="0.25">
      <c r="D5377" s="66" t="s">
        <v>35715</v>
      </c>
      <c r="E5377" s="66" t="s">
        <v>9744</v>
      </c>
      <c r="F5377" s="72">
        <v>1</v>
      </c>
      <c r="G5377" s="72">
        <v>3</v>
      </c>
      <c r="H5377" s="72">
        <v>2</v>
      </c>
      <c r="I5377" s="72">
        <v>8</v>
      </c>
      <c r="J5377" s="72">
        <v>1</v>
      </c>
      <c r="K5377" s="72">
        <v>10</v>
      </c>
      <c r="L5377" s="72">
        <v>35</v>
      </c>
    </row>
    <row r="5378" spans="4:12" x14ac:dyDescent="0.25">
      <c r="D5378" s="66" t="s">
        <v>35716</v>
      </c>
      <c r="E5378" s="66" t="s">
        <v>1316</v>
      </c>
      <c r="F5378" s="72">
        <v>1</v>
      </c>
      <c r="G5378" s="72">
        <v>3</v>
      </c>
      <c r="H5378" s="72">
        <v>2</v>
      </c>
      <c r="I5378" s="72">
        <v>8</v>
      </c>
      <c r="J5378" s="72">
        <v>1</v>
      </c>
      <c r="K5378" s="72">
        <v>10</v>
      </c>
      <c r="L5378" s="72">
        <v>36</v>
      </c>
    </row>
    <row r="5379" spans="4:12" x14ac:dyDescent="0.25">
      <c r="D5379" s="66" t="s">
        <v>35717</v>
      </c>
      <c r="E5379" s="66" t="s">
        <v>1317</v>
      </c>
      <c r="F5379" s="72">
        <v>1</v>
      </c>
      <c r="G5379" s="72">
        <v>3</v>
      </c>
      <c r="H5379" s="72">
        <v>2</v>
      </c>
      <c r="I5379" s="72">
        <v>8</v>
      </c>
      <c r="J5379" s="72">
        <v>1</v>
      </c>
      <c r="K5379" s="72">
        <v>10</v>
      </c>
      <c r="L5379" s="72">
        <v>37</v>
      </c>
    </row>
    <row r="5380" spans="4:12" x14ac:dyDescent="0.25">
      <c r="D5380" s="66" t="s">
        <v>35718</v>
      </c>
      <c r="E5380" s="66" t="s">
        <v>9745</v>
      </c>
      <c r="F5380" s="72">
        <v>1</v>
      </c>
      <c r="G5380" s="72">
        <v>3</v>
      </c>
      <c r="H5380" s="72">
        <v>2</v>
      </c>
      <c r="I5380" s="72">
        <v>8</v>
      </c>
      <c r="J5380" s="72">
        <v>1</v>
      </c>
      <c r="K5380" s="72">
        <v>10</v>
      </c>
      <c r="L5380" s="72">
        <v>38</v>
      </c>
    </row>
    <row r="5381" spans="4:12" x14ac:dyDescent="0.25">
      <c r="D5381" s="66" t="s">
        <v>35719</v>
      </c>
      <c r="E5381" s="66" t="s">
        <v>9746</v>
      </c>
      <c r="F5381" s="72">
        <v>1</v>
      </c>
      <c r="G5381" s="72">
        <v>3</v>
      </c>
      <c r="H5381" s="72">
        <v>2</v>
      </c>
      <c r="I5381" s="72">
        <v>8</v>
      </c>
      <c r="J5381" s="72">
        <v>1</v>
      </c>
      <c r="K5381" s="72">
        <v>10</v>
      </c>
      <c r="L5381" s="72">
        <v>39</v>
      </c>
    </row>
    <row r="5382" spans="4:12" x14ac:dyDescent="0.25">
      <c r="D5382" s="66" t="s">
        <v>35720</v>
      </c>
      <c r="E5382" s="66" t="s">
        <v>9747</v>
      </c>
      <c r="F5382" s="72">
        <v>1</v>
      </c>
      <c r="G5382" s="72">
        <v>3</v>
      </c>
      <c r="H5382" s="72">
        <v>2</v>
      </c>
      <c r="I5382" s="72">
        <v>8</v>
      </c>
      <c r="J5382" s="72">
        <v>1</v>
      </c>
      <c r="K5382" s="72">
        <v>10</v>
      </c>
      <c r="L5382" s="72">
        <v>40</v>
      </c>
    </row>
    <row r="5383" spans="4:12" x14ac:dyDescent="0.25">
      <c r="D5383" s="66" t="s">
        <v>35721</v>
      </c>
      <c r="E5383" s="66" t="s">
        <v>9748</v>
      </c>
      <c r="F5383" s="72">
        <v>1</v>
      </c>
      <c r="G5383" s="72">
        <v>3</v>
      </c>
      <c r="H5383" s="72">
        <v>2</v>
      </c>
      <c r="I5383" s="72">
        <v>8</v>
      </c>
      <c r="J5383" s="72">
        <v>1</v>
      </c>
      <c r="K5383" s="72">
        <v>10</v>
      </c>
      <c r="L5383" s="72">
        <v>41</v>
      </c>
    </row>
    <row r="5384" spans="4:12" x14ac:dyDescent="0.25">
      <c r="D5384" s="66" t="s">
        <v>35722</v>
      </c>
      <c r="E5384" s="66" t="s">
        <v>1318</v>
      </c>
      <c r="F5384" s="72">
        <v>1</v>
      </c>
      <c r="G5384" s="72">
        <v>3</v>
      </c>
      <c r="H5384" s="72">
        <v>2</v>
      </c>
      <c r="I5384" s="72">
        <v>8</v>
      </c>
      <c r="J5384" s="72">
        <v>1</v>
      </c>
      <c r="K5384" s="72">
        <v>10</v>
      </c>
      <c r="L5384" s="72">
        <v>42</v>
      </c>
    </row>
    <row r="5385" spans="4:12" x14ac:dyDescent="0.25">
      <c r="D5385" s="66" t="s">
        <v>35723</v>
      </c>
      <c r="E5385" s="66" t="s">
        <v>1319</v>
      </c>
      <c r="F5385" s="72">
        <v>1</v>
      </c>
      <c r="G5385" s="72">
        <v>3</v>
      </c>
      <c r="H5385" s="72">
        <v>2</v>
      </c>
      <c r="I5385" s="72">
        <v>8</v>
      </c>
      <c r="J5385" s="72">
        <v>1</v>
      </c>
      <c r="K5385" s="72">
        <v>10</v>
      </c>
      <c r="L5385" s="72">
        <v>43</v>
      </c>
    </row>
    <row r="5386" spans="4:12" x14ac:dyDescent="0.25">
      <c r="D5386" s="66" t="s">
        <v>35724</v>
      </c>
      <c r="E5386" s="66" t="s">
        <v>1320</v>
      </c>
      <c r="F5386" s="72">
        <v>1</v>
      </c>
      <c r="G5386" s="72">
        <v>3</v>
      </c>
      <c r="H5386" s="72">
        <v>2</v>
      </c>
      <c r="I5386" s="72">
        <v>8</v>
      </c>
      <c r="J5386" s="72">
        <v>1</v>
      </c>
      <c r="K5386" s="72">
        <v>10</v>
      </c>
      <c r="L5386" s="72">
        <v>44</v>
      </c>
    </row>
    <row r="5387" spans="4:12" x14ac:dyDescent="0.25">
      <c r="D5387" s="66" t="s">
        <v>35725</v>
      </c>
      <c r="E5387" s="66" t="s">
        <v>1321</v>
      </c>
      <c r="F5387" s="72">
        <v>1</v>
      </c>
      <c r="G5387" s="72">
        <v>3</v>
      </c>
      <c r="H5387" s="72">
        <v>2</v>
      </c>
      <c r="I5387" s="72">
        <v>8</v>
      </c>
      <c r="J5387" s="72">
        <v>1</v>
      </c>
      <c r="K5387" s="72">
        <v>10</v>
      </c>
      <c r="L5387" s="72">
        <v>45</v>
      </c>
    </row>
    <row r="5388" spans="4:12" x14ac:dyDescent="0.25">
      <c r="D5388" s="66" t="s">
        <v>35726</v>
      </c>
      <c r="E5388" s="66" t="s">
        <v>1322</v>
      </c>
      <c r="F5388" s="72">
        <v>1</v>
      </c>
      <c r="G5388" s="72">
        <v>3</v>
      </c>
      <c r="H5388" s="72">
        <v>2</v>
      </c>
      <c r="I5388" s="72">
        <v>8</v>
      </c>
      <c r="J5388" s="72">
        <v>1</v>
      </c>
      <c r="K5388" s="72">
        <v>10</v>
      </c>
      <c r="L5388" s="72">
        <v>46</v>
      </c>
    </row>
    <row r="5389" spans="4:12" x14ac:dyDescent="0.25">
      <c r="D5389" s="66" t="s">
        <v>35727</v>
      </c>
      <c r="E5389" s="66" t="s">
        <v>9749</v>
      </c>
      <c r="F5389" s="72">
        <v>1</v>
      </c>
      <c r="G5389" s="72">
        <v>3</v>
      </c>
      <c r="H5389" s="72">
        <v>2</v>
      </c>
      <c r="I5389" s="72">
        <v>8</v>
      </c>
      <c r="J5389" s="72">
        <v>1</v>
      </c>
      <c r="K5389" s="72">
        <v>10</v>
      </c>
      <c r="L5389" s="72">
        <v>47</v>
      </c>
    </row>
    <row r="5390" spans="4:12" x14ac:dyDescent="0.25">
      <c r="D5390" s="66" t="s">
        <v>35728</v>
      </c>
      <c r="E5390" s="66" t="s">
        <v>1323</v>
      </c>
      <c r="F5390" s="72">
        <v>1</v>
      </c>
      <c r="G5390" s="72">
        <v>3</v>
      </c>
      <c r="H5390" s="72">
        <v>2</v>
      </c>
      <c r="I5390" s="72">
        <v>8</v>
      </c>
      <c r="J5390" s="72">
        <v>1</v>
      </c>
      <c r="K5390" s="72">
        <v>10</v>
      </c>
      <c r="L5390" s="72">
        <v>48</v>
      </c>
    </row>
    <row r="5391" spans="4:12" x14ac:dyDescent="0.25">
      <c r="D5391" s="66" t="s">
        <v>35729</v>
      </c>
      <c r="E5391" s="66" t="s">
        <v>1324</v>
      </c>
      <c r="F5391" s="72">
        <v>1</v>
      </c>
      <c r="G5391" s="72">
        <v>3</v>
      </c>
      <c r="H5391" s="72">
        <v>2</v>
      </c>
      <c r="I5391" s="72">
        <v>8</v>
      </c>
      <c r="J5391" s="72">
        <v>1</v>
      </c>
      <c r="K5391" s="72">
        <v>10</v>
      </c>
      <c r="L5391" s="72">
        <v>49</v>
      </c>
    </row>
    <row r="5392" spans="4:12" x14ac:dyDescent="0.25">
      <c r="D5392" s="66" t="s">
        <v>35730</v>
      </c>
      <c r="E5392" s="66" t="s">
        <v>9750</v>
      </c>
      <c r="F5392" s="72">
        <v>1</v>
      </c>
      <c r="G5392" s="72">
        <v>3</v>
      </c>
      <c r="H5392" s="72">
        <v>2</v>
      </c>
      <c r="I5392" s="72">
        <v>8</v>
      </c>
      <c r="J5392" s="72">
        <v>1</v>
      </c>
      <c r="K5392" s="72">
        <v>10</v>
      </c>
      <c r="L5392" s="72">
        <v>50</v>
      </c>
    </row>
    <row r="5393" spans="4:12" x14ac:dyDescent="0.25">
      <c r="D5393" s="66" t="s">
        <v>35731</v>
      </c>
      <c r="E5393" s="66" t="s">
        <v>1325</v>
      </c>
      <c r="F5393" s="72">
        <v>1</v>
      </c>
      <c r="G5393" s="72">
        <v>3</v>
      </c>
      <c r="H5393" s="72">
        <v>2</v>
      </c>
      <c r="I5393" s="72">
        <v>8</v>
      </c>
      <c r="J5393" s="72">
        <v>1</v>
      </c>
      <c r="K5393" s="72">
        <v>10</v>
      </c>
      <c r="L5393" s="72">
        <v>51</v>
      </c>
    </row>
    <row r="5394" spans="4:12" x14ac:dyDescent="0.25">
      <c r="D5394" s="66" t="s">
        <v>35732</v>
      </c>
      <c r="E5394" s="66" t="s">
        <v>9751</v>
      </c>
      <c r="F5394" s="72">
        <v>1</v>
      </c>
      <c r="G5394" s="72">
        <v>3</v>
      </c>
      <c r="H5394" s="72">
        <v>2</v>
      </c>
      <c r="I5394" s="72">
        <v>8</v>
      </c>
      <c r="J5394" s="72">
        <v>1</v>
      </c>
      <c r="K5394" s="72">
        <v>10</v>
      </c>
      <c r="L5394" s="72">
        <v>52</v>
      </c>
    </row>
    <row r="5395" spans="4:12" x14ac:dyDescent="0.25">
      <c r="D5395" s="66" t="s">
        <v>35733</v>
      </c>
      <c r="E5395" s="66" t="s">
        <v>9752</v>
      </c>
      <c r="F5395" s="72">
        <v>1</v>
      </c>
      <c r="G5395" s="72">
        <v>3</v>
      </c>
      <c r="H5395" s="72">
        <v>2</v>
      </c>
      <c r="I5395" s="72">
        <v>8</v>
      </c>
      <c r="J5395" s="72">
        <v>1</v>
      </c>
      <c r="K5395" s="72">
        <v>10</v>
      </c>
      <c r="L5395" s="72">
        <v>53</v>
      </c>
    </row>
    <row r="5396" spans="4:12" x14ac:dyDescent="0.25">
      <c r="D5396" s="66" t="s">
        <v>35734</v>
      </c>
      <c r="E5396" s="66" t="s">
        <v>1326</v>
      </c>
      <c r="F5396" s="72">
        <v>1</v>
      </c>
      <c r="G5396" s="72">
        <v>3</v>
      </c>
      <c r="H5396" s="72">
        <v>2</v>
      </c>
      <c r="I5396" s="72">
        <v>8</v>
      </c>
      <c r="J5396" s="72">
        <v>1</v>
      </c>
      <c r="K5396" s="72">
        <v>10</v>
      </c>
      <c r="L5396" s="72">
        <v>54</v>
      </c>
    </row>
    <row r="5397" spans="4:12" x14ac:dyDescent="0.25">
      <c r="D5397" s="66" t="s">
        <v>35735</v>
      </c>
      <c r="E5397" s="66" t="s">
        <v>1327</v>
      </c>
      <c r="F5397" s="72">
        <v>1</v>
      </c>
      <c r="G5397" s="72">
        <v>3</v>
      </c>
      <c r="H5397" s="72">
        <v>2</v>
      </c>
      <c r="I5397" s="72">
        <v>8</v>
      </c>
      <c r="J5397" s="72">
        <v>1</v>
      </c>
      <c r="K5397" s="72">
        <v>10</v>
      </c>
      <c r="L5397" s="72">
        <v>55</v>
      </c>
    </row>
    <row r="5398" spans="4:12" x14ac:dyDescent="0.25">
      <c r="D5398" s="66" t="s">
        <v>35736</v>
      </c>
      <c r="E5398" s="66" t="s">
        <v>9753</v>
      </c>
      <c r="F5398" s="72">
        <v>1</v>
      </c>
      <c r="G5398" s="72">
        <v>3</v>
      </c>
      <c r="H5398" s="72">
        <v>2</v>
      </c>
      <c r="I5398" s="72">
        <v>8</v>
      </c>
      <c r="J5398" s="72">
        <v>1</v>
      </c>
      <c r="K5398" s="72">
        <v>10</v>
      </c>
      <c r="L5398" s="72">
        <v>56</v>
      </c>
    </row>
    <row r="5399" spans="4:12" x14ac:dyDescent="0.25">
      <c r="D5399" s="66" t="s">
        <v>35737</v>
      </c>
      <c r="E5399" s="66" t="s">
        <v>1328</v>
      </c>
      <c r="F5399" s="72">
        <v>1</v>
      </c>
      <c r="G5399" s="72">
        <v>3</v>
      </c>
      <c r="H5399" s="72">
        <v>2</v>
      </c>
      <c r="I5399" s="72">
        <v>8</v>
      </c>
      <c r="J5399" s="72">
        <v>1</v>
      </c>
      <c r="K5399" s="72">
        <v>10</v>
      </c>
      <c r="L5399" s="72">
        <v>57</v>
      </c>
    </row>
    <row r="5400" spans="4:12" x14ac:dyDescent="0.25">
      <c r="D5400" s="66" t="s">
        <v>35738</v>
      </c>
      <c r="E5400" s="66" t="s">
        <v>9754</v>
      </c>
      <c r="F5400" s="72">
        <v>1</v>
      </c>
      <c r="G5400" s="72">
        <v>3</v>
      </c>
      <c r="H5400" s="72">
        <v>2</v>
      </c>
      <c r="I5400" s="72">
        <v>8</v>
      </c>
      <c r="J5400" s="72">
        <v>1</v>
      </c>
      <c r="K5400" s="72">
        <v>10</v>
      </c>
      <c r="L5400" s="72">
        <v>58</v>
      </c>
    </row>
    <row r="5401" spans="4:12" x14ac:dyDescent="0.25">
      <c r="D5401" s="66" t="s">
        <v>35739</v>
      </c>
      <c r="E5401" s="66" t="s">
        <v>9755</v>
      </c>
      <c r="F5401" s="72">
        <v>1</v>
      </c>
      <c r="G5401" s="72">
        <v>3</v>
      </c>
      <c r="H5401" s="72">
        <v>2</v>
      </c>
      <c r="I5401" s="72">
        <v>8</v>
      </c>
      <c r="J5401" s="72">
        <v>1</v>
      </c>
      <c r="K5401" s="72">
        <v>10</v>
      </c>
      <c r="L5401" s="72">
        <v>59</v>
      </c>
    </row>
    <row r="5402" spans="4:12" x14ac:dyDescent="0.25">
      <c r="D5402" s="66" t="s">
        <v>35740</v>
      </c>
      <c r="E5402" s="66" t="s">
        <v>9756</v>
      </c>
      <c r="F5402" s="72">
        <v>1</v>
      </c>
      <c r="G5402" s="72">
        <v>3</v>
      </c>
      <c r="H5402" s="72">
        <v>2</v>
      </c>
      <c r="I5402" s="72">
        <v>8</v>
      </c>
      <c r="J5402" s="72">
        <v>1</v>
      </c>
      <c r="K5402" s="72">
        <v>10</v>
      </c>
      <c r="L5402" s="72">
        <v>60</v>
      </c>
    </row>
    <row r="5403" spans="4:12" x14ac:dyDescent="0.25">
      <c r="D5403" s="66" t="s">
        <v>35741</v>
      </c>
      <c r="E5403" s="66" t="s">
        <v>9757</v>
      </c>
      <c r="F5403" s="72">
        <v>1</v>
      </c>
      <c r="G5403" s="72">
        <v>3</v>
      </c>
      <c r="H5403" s="72">
        <v>2</v>
      </c>
      <c r="I5403" s="72">
        <v>8</v>
      </c>
      <c r="J5403" s="72">
        <v>1</v>
      </c>
      <c r="K5403" s="72">
        <v>10</v>
      </c>
      <c r="L5403" s="72">
        <v>61</v>
      </c>
    </row>
    <row r="5404" spans="4:12" x14ac:dyDescent="0.25">
      <c r="D5404" s="66" t="s">
        <v>35742</v>
      </c>
      <c r="E5404" s="66" t="s">
        <v>1329</v>
      </c>
      <c r="F5404" s="72">
        <v>1</v>
      </c>
      <c r="G5404" s="72">
        <v>3</v>
      </c>
      <c r="H5404" s="72">
        <v>2</v>
      </c>
      <c r="I5404" s="72">
        <v>8</v>
      </c>
      <c r="J5404" s="72">
        <v>1</v>
      </c>
      <c r="K5404" s="72">
        <v>10</v>
      </c>
      <c r="L5404" s="72">
        <v>62</v>
      </c>
    </row>
    <row r="5405" spans="4:12" x14ac:dyDescent="0.25">
      <c r="D5405" s="66" t="s">
        <v>35743</v>
      </c>
      <c r="E5405" s="66" t="s">
        <v>9758</v>
      </c>
      <c r="F5405" s="72">
        <v>1</v>
      </c>
      <c r="G5405" s="72">
        <v>3</v>
      </c>
      <c r="H5405" s="72">
        <v>2</v>
      </c>
      <c r="I5405" s="72">
        <v>8</v>
      </c>
      <c r="J5405" s="72">
        <v>1</v>
      </c>
      <c r="K5405" s="72">
        <v>10</v>
      </c>
      <c r="L5405" s="72">
        <v>63</v>
      </c>
    </row>
    <row r="5406" spans="4:12" x14ac:dyDescent="0.25">
      <c r="D5406" s="66" t="s">
        <v>35744</v>
      </c>
      <c r="E5406" s="66" t="s">
        <v>1330</v>
      </c>
      <c r="F5406" s="72">
        <v>1</v>
      </c>
      <c r="G5406" s="72">
        <v>3</v>
      </c>
      <c r="H5406" s="72">
        <v>2</v>
      </c>
      <c r="I5406" s="72">
        <v>8</v>
      </c>
      <c r="J5406" s="72">
        <v>1</v>
      </c>
      <c r="K5406" s="72">
        <v>10</v>
      </c>
      <c r="L5406" s="72">
        <v>64</v>
      </c>
    </row>
    <row r="5407" spans="4:12" x14ac:dyDescent="0.25">
      <c r="D5407" s="66" t="s">
        <v>35745</v>
      </c>
      <c r="E5407" s="66" t="s">
        <v>9759</v>
      </c>
      <c r="F5407" s="72">
        <v>1</v>
      </c>
      <c r="G5407" s="72">
        <v>3</v>
      </c>
      <c r="H5407" s="72">
        <v>2</v>
      </c>
      <c r="I5407" s="72">
        <v>8</v>
      </c>
      <c r="J5407" s="72">
        <v>1</v>
      </c>
      <c r="K5407" s="72">
        <v>10</v>
      </c>
      <c r="L5407" s="72">
        <v>65</v>
      </c>
    </row>
    <row r="5408" spans="4:12" x14ac:dyDescent="0.25">
      <c r="D5408" s="66" t="s">
        <v>35746</v>
      </c>
      <c r="E5408" s="66" t="s">
        <v>9760</v>
      </c>
      <c r="F5408" s="72">
        <v>1</v>
      </c>
      <c r="G5408" s="72">
        <v>3</v>
      </c>
      <c r="H5408" s="72">
        <v>2</v>
      </c>
      <c r="I5408" s="72">
        <v>8</v>
      </c>
      <c r="J5408" s="72">
        <v>1</v>
      </c>
      <c r="K5408" s="72">
        <v>10</v>
      </c>
      <c r="L5408" s="72">
        <v>66</v>
      </c>
    </row>
    <row r="5409" spans="4:12" x14ac:dyDescent="0.25">
      <c r="D5409" s="66" t="s">
        <v>35747</v>
      </c>
      <c r="E5409" s="66" t="s">
        <v>9761</v>
      </c>
      <c r="F5409" s="72">
        <v>1</v>
      </c>
      <c r="G5409" s="72">
        <v>3</v>
      </c>
      <c r="H5409" s="72">
        <v>2</v>
      </c>
      <c r="I5409" s="72">
        <v>8</v>
      </c>
      <c r="J5409" s="72">
        <v>1</v>
      </c>
      <c r="K5409" s="72">
        <v>10</v>
      </c>
      <c r="L5409" s="72">
        <v>67</v>
      </c>
    </row>
    <row r="5410" spans="4:12" x14ac:dyDescent="0.25">
      <c r="D5410" s="66" t="s">
        <v>35748</v>
      </c>
      <c r="E5410" s="66" t="s">
        <v>9762</v>
      </c>
      <c r="F5410" s="72">
        <v>1</v>
      </c>
      <c r="G5410" s="72">
        <v>3</v>
      </c>
      <c r="H5410" s="72">
        <v>2</v>
      </c>
      <c r="I5410" s="72">
        <v>8</v>
      </c>
      <c r="J5410" s="72">
        <v>1</v>
      </c>
      <c r="K5410" s="72">
        <v>10</v>
      </c>
      <c r="L5410" s="72">
        <v>68</v>
      </c>
    </row>
    <row r="5411" spans="4:12" x14ac:dyDescent="0.25">
      <c r="D5411" s="66" t="s">
        <v>35749</v>
      </c>
      <c r="E5411" s="66" t="s">
        <v>9763</v>
      </c>
      <c r="F5411" s="72">
        <v>1</v>
      </c>
      <c r="G5411" s="72">
        <v>3</v>
      </c>
      <c r="H5411" s="72">
        <v>2</v>
      </c>
      <c r="I5411" s="72">
        <v>8</v>
      </c>
      <c r="J5411" s="72">
        <v>1</v>
      </c>
      <c r="K5411" s="72">
        <v>10</v>
      </c>
      <c r="L5411" s="72">
        <v>69</v>
      </c>
    </row>
    <row r="5412" spans="4:12" x14ac:dyDescent="0.25">
      <c r="D5412" s="66" t="s">
        <v>35750</v>
      </c>
      <c r="E5412" s="66" t="s">
        <v>9764</v>
      </c>
      <c r="F5412" s="72">
        <v>1</v>
      </c>
      <c r="G5412" s="72">
        <v>3</v>
      </c>
      <c r="H5412" s="72">
        <v>2</v>
      </c>
      <c r="I5412" s="72">
        <v>8</v>
      </c>
      <c r="J5412" s="72">
        <v>1</v>
      </c>
      <c r="K5412" s="72">
        <v>10</v>
      </c>
      <c r="L5412" s="72">
        <v>70</v>
      </c>
    </row>
    <row r="5413" spans="4:12" x14ac:dyDescent="0.25">
      <c r="D5413" s="66" t="s">
        <v>35751</v>
      </c>
      <c r="E5413" s="66" t="s">
        <v>1332</v>
      </c>
      <c r="F5413" s="72">
        <v>1</v>
      </c>
      <c r="G5413" s="72">
        <v>3</v>
      </c>
      <c r="H5413" s="72">
        <v>2</v>
      </c>
      <c r="I5413" s="72">
        <v>8</v>
      </c>
      <c r="J5413" s="72">
        <v>1</v>
      </c>
      <c r="K5413" s="72">
        <v>10</v>
      </c>
      <c r="L5413" s="72">
        <v>71</v>
      </c>
    </row>
    <row r="5414" spans="4:12" x14ac:dyDescent="0.25">
      <c r="D5414" s="66" t="s">
        <v>35752</v>
      </c>
      <c r="E5414" s="66" t="s">
        <v>1333</v>
      </c>
      <c r="F5414" s="72">
        <v>1</v>
      </c>
      <c r="G5414" s="72">
        <v>3</v>
      </c>
      <c r="H5414" s="72">
        <v>2</v>
      </c>
      <c r="I5414" s="72">
        <v>8</v>
      </c>
      <c r="J5414" s="72">
        <v>1</v>
      </c>
      <c r="K5414" s="72">
        <v>10</v>
      </c>
      <c r="L5414" s="72">
        <v>72</v>
      </c>
    </row>
    <row r="5415" spans="4:12" x14ac:dyDescent="0.25">
      <c r="D5415" s="66" t="s">
        <v>35753</v>
      </c>
      <c r="E5415" s="66" t="s">
        <v>1334</v>
      </c>
      <c r="F5415" s="72">
        <v>1</v>
      </c>
      <c r="G5415" s="72">
        <v>3</v>
      </c>
      <c r="H5415" s="72">
        <v>2</v>
      </c>
      <c r="I5415" s="72">
        <v>8</v>
      </c>
      <c r="J5415" s="72">
        <v>1</v>
      </c>
      <c r="K5415" s="72">
        <v>10</v>
      </c>
      <c r="L5415" s="72">
        <v>73</v>
      </c>
    </row>
    <row r="5416" spans="4:12" x14ac:dyDescent="0.25">
      <c r="D5416" s="66" t="s">
        <v>35754</v>
      </c>
      <c r="E5416" s="66" t="s">
        <v>1335</v>
      </c>
      <c r="F5416" s="72">
        <v>1</v>
      </c>
      <c r="G5416" s="72">
        <v>3</v>
      </c>
      <c r="H5416" s="72">
        <v>2</v>
      </c>
      <c r="I5416" s="72">
        <v>8</v>
      </c>
      <c r="J5416" s="72">
        <v>1</v>
      </c>
      <c r="K5416" s="72">
        <v>10</v>
      </c>
      <c r="L5416" s="72">
        <v>74</v>
      </c>
    </row>
    <row r="5417" spans="4:12" x14ac:dyDescent="0.25">
      <c r="D5417" s="66" t="s">
        <v>35755</v>
      </c>
      <c r="E5417" s="66" t="s">
        <v>1336</v>
      </c>
      <c r="F5417" s="72">
        <v>1</v>
      </c>
      <c r="G5417" s="72">
        <v>3</v>
      </c>
      <c r="H5417" s="72">
        <v>2</v>
      </c>
      <c r="I5417" s="72">
        <v>8</v>
      </c>
      <c r="J5417" s="72">
        <v>1</v>
      </c>
      <c r="K5417" s="72">
        <v>10</v>
      </c>
      <c r="L5417" s="72">
        <v>75</v>
      </c>
    </row>
    <row r="5418" spans="4:12" x14ac:dyDescent="0.25">
      <c r="D5418" s="66" t="s">
        <v>35756</v>
      </c>
      <c r="E5418" s="66" t="s">
        <v>1337</v>
      </c>
      <c r="F5418" s="72">
        <v>1</v>
      </c>
      <c r="G5418" s="72">
        <v>3</v>
      </c>
      <c r="H5418" s="72">
        <v>2</v>
      </c>
      <c r="I5418" s="72">
        <v>8</v>
      </c>
      <c r="J5418" s="72">
        <v>1</v>
      </c>
      <c r="K5418" s="72">
        <v>10</v>
      </c>
      <c r="L5418" s="72">
        <v>76</v>
      </c>
    </row>
    <row r="5419" spans="4:12" x14ac:dyDescent="0.25">
      <c r="D5419" s="66" t="s">
        <v>35757</v>
      </c>
      <c r="E5419" s="66" t="s">
        <v>1338</v>
      </c>
      <c r="F5419" s="72">
        <v>1</v>
      </c>
      <c r="G5419" s="72">
        <v>3</v>
      </c>
      <c r="H5419" s="72">
        <v>2</v>
      </c>
      <c r="I5419" s="72">
        <v>8</v>
      </c>
      <c r="J5419" s="72">
        <v>1</v>
      </c>
      <c r="K5419" s="72">
        <v>10</v>
      </c>
      <c r="L5419" s="72">
        <v>77</v>
      </c>
    </row>
    <row r="5420" spans="4:12" x14ac:dyDescent="0.25">
      <c r="D5420" s="66" t="s">
        <v>35758</v>
      </c>
      <c r="E5420" s="66" t="s">
        <v>9765</v>
      </c>
      <c r="F5420" s="72">
        <v>1</v>
      </c>
      <c r="G5420" s="72">
        <v>3</v>
      </c>
      <c r="H5420" s="72">
        <v>2</v>
      </c>
      <c r="I5420" s="72">
        <v>8</v>
      </c>
      <c r="J5420" s="72">
        <v>1</v>
      </c>
      <c r="K5420" s="72">
        <v>10</v>
      </c>
      <c r="L5420" s="72">
        <v>78</v>
      </c>
    </row>
    <row r="5421" spans="4:12" x14ac:dyDescent="0.25">
      <c r="D5421" s="66" t="s">
        <v>35759</v>
      </c>
      <c r="E5421" s="66" t="s">
        <v>1339</v>
      </c>
      <c r="F5421" s="72">
        <v>1</v>
      </c>
      <c r="G5421" s="72">
        <v>3</v>
      </c>
      <c r="H5421" s="72">
        <v>2</v>
      </c>
      <c r="I5421" s="72">
        <v>8</v>
      </c>
      <c r="J5421" s="72">
        <v>1</v>
      </c>
      <c r="K5421" s="72">
        <v>10</v>
      </c>
      <c r="L5421" s="72">
        <v>79</v>
      </c>
    </row>
    <row r="5422" spans="4:12" x14ac:dyDescent="0.25">
      <c r="D5422" s="66" t="s">
        <v>35760</v>
      </c>
      <c r="E5422" s="66" t="s">
        <v>1340</v>
      </c>
      <c r="F5422" s="72">
        <v>1</v>
      </c>
      <c r="G5422" s="72">
        <v>3</v>
      </c>
      <c r="H5422" s="72">
        <v>2</v>
      </c>
      <c r="I5422" s="72">
        <v>8</v>
      </c>
      <c r="J5422" s="72">
        <v>1</v>
      </c>
      <c r="K5422" s="72">
        <v>10</v>
      </c>
      <c r="L5422" s="72">
        <v>80</v>
      </c>
    </row>
    <row r="5423" spans="4:12" x14ac:dyDescent="0.25">
      <c r="D5423" s="66" t="s">
        <v>35761</v>
      </c>
      <c r="E5423" s="66" t="s">
        <v>1341</v>
      </c>
      <c r="F5423" s="72">
        <v>1</v>
      </c>
      <c r="G5423" s="72">
        <v>3</v>
      </c>
      <c r="H5423" s="72">
        <v>2</v>
      </c>
      <c r="I5423" s="72">
        <v>8</v>
      </c>
      <c r="J5423" s="72">
        <v>1</v>
      </c>
      <c r="K5423" s="72">
        <v>10</v>
      </c>
      <c r="L5423" s="72">
        <v>81</v>
      </c>
    </row>
    <row r="5424" spans="4:12" x14ac:dyDescent="0.25">
      <c r="D5424" s="66" t="s">
        <v>35762</v>
      </c>
      <c r="E5424" s="66" t="s">
        <v>9766</v>
      </c>
      <c r="F5424" s="72">
        <v>1</v>
      </c>
      <c r="G5424" s="72">
        <v>3</v>
      </c>
      <c r="H5424" s="72">
        <v>2</v>
      </c>
      <c r="I5424" s="72">
        <v>8</v>
      </c>
      <c r="J5424" s="72">
        <v>1</v>
      </c>
      <c r="K5424" s="72">
        <v>10</v>
      </c>
      <c r="L5424" s="72">
        <v>82</v>
      </c>
    </row>
    <row r="5425" spans="4:12" x14ac:dyDescent="0.25">
      <c r="D5425" s="66" t="s">
        <v>35763</v>
      </c>
      <c r="E5425" s="66" t="s">
        <v>9767</v>
      </c>
      <c r="F5425" s="72">
        <v>1</v>
      </c>
      <c r="G5425" s="72">
        <v>3</v>
      </c>
      <c r="H5425" s="72">
        <v>2</v>
      </c>
      <c r="I5425" s="72">
        <v>8</v>
      </c>
      <c r="J5425" s="72">
        <v>1</v>
      </c>
      <c r="K5425" s="72">
        <v>10</v>
      </c>
      <c r="L5425" s="72">
        <v>83</v>
      </c>
    </row>
    <row r="5426" spans="4:12" x14ac:dyDescent="0.25">
      <c r="D5426" s="66" t="s">
        <v>35764</v>
      </c>
      <c r="E5426" s="66" t="s">
        <v>9768</v>
      </c>
      <c r="F5426" s="72">
        <v>1</v>
      </c>
      <c r="G5426" s="72">
        <v>3</v>
      </c>
      <c r="H5426" s="72">
        <v>2</v>
      </c>
      <c r="I5426" s="72">
        <v>8</v>
      </c>
      <c r="J5426" s="72">
        <v>1</v>
      </c>
      <c r="K5426" s="72">
        <v>10</v>
      </c>
      <c r="L5426" s="72">
        <v>84</v>
      </c>
    </row>
    <row r="5427" spans="4:12" x14ac:dyDescent="0.25">
      <c r="D5427" s="66" t="s">
        <v>35765</v>
      </c>
      <c r="E5427" s="66" t="s">
        <v>9769</v>
      </c>
      <c r="F5427" s="72">
        <v>1</v>
      </c>
      <c r="G5427" s="72">
        <v>3</v>
      </c>
      <c r="H5427" s="72">
        <v>2</v>
      </c>
      <c r="I5427" s="72">
        <v>8</v>
      </c>
      <c r="J5427" s="72">
        <v>1</v>
      </c>
      <c r="K5427" s="72">
        <v>10</v>
      </c>
      <c r="L5427" s="72">
        <v>85</v>
      </c>
    </row>
    <row r="5428" spans="4:12" x14ac:dyDescent="0.25">
      <c r="D5428" s="66" t="s">
        <v>35766</v>
      </c>
      <c r="E5428" s="66" t="s">
        <v>1342</v>
      </c>
      <c r="F5428" s="72">
        <v>1</v>
      </c>
      <c r="G5428" s="72">
        <v>3</v>
      </c>
      <c r="H5428" s="72">
        <v>2</v>
      </c>
      <c r="I5428" s="72">
        <v>8</v>
      </c>
      <c r="J5428" s="72">
        <v>1</v>
      </c>
      <c r="K5428" s="72">
        <v>10</v>
      </c>
      <c r="L5428" s="72">
        <v>86</v>
      </c>
    </row>
    <row r="5429" spans="4:12" x14ac:dyDescent="0.25">
      <c r="D5429" s="66" t="s">
        <v>35767</v>
      </c>
      <c r="E5429" s="66" t="s">
        <v>9770</v>
      </c>
      <c r="F5429" s="72">
        <v>1</v>
      </c>
      <c r="G5429" s="72">
        <v>3</v>
      </c>
      <c r="H5429" s="72">
        <v>2</v>
      </c>
      <c r="I5429" s="72">
        <v>8</v>
      </c>
      <c r="J5429" s="72">
        <v>1</v>
      </c>
      <c r="K5429" s="72">
        <v>10</v>
      </c>
      <c r="L5429" s="72">
        <v>87</v>
      </c>
    </row>
    <row r="5430" spans="4:12" x14ac:dyDescent="0.25">
      <c r="D5430" s="66" t="s">
        <v>35768</v>
      </c>
      <c r="E5430" s="66" t="s">
        <v>9771</v>
      </c>
      <c r="F5430" s="72">
        <v>1</v>
      </c>
      <c r="G5430" s="72">
        <v>3</v>
      </c>
      <c r="H5430" s="72">
        <v>2</v>
      </c>
      <c r="I5430" s="72">
        <v>8</v>
      </c>
      <c r="J5430" s="72">
        <v>1</v>
      </c>
      <c r="K5430" s="72">
        <v>10</v>
      </c>
      <c r="L5430" s="72">
        <v>88</v>
      </c>
    </row>
    <row r="5431" spans="4:12" x14ac:dyDescent="0.25">
      <c r="D5431" s="66" t="s">
        <v>35769</v>
      </c>
      <c r="E5431" s="66" t="s">
        <v>9772</v>
      </c>
      <c r="F5431" s="72">
        <v>1</v>
      </c>
      <c r="G5431" s="72">
        <v>3</v>
      </c>
      <c r="H5431" s="72">
        <v>2</v>
      </c>
      <c r="I5431" s="72">
        <v>8</v>
      </c>
      <c r="J5431" s="72">
        <v>1</v>
      </c>
      <c r="K5431" s="72">
        <v>10</v>
      </c>
      <c r="L5431" s="72">
        <v>89</v>
      </c>
    </row>
    <row r="5432" spans="4:12" x14ac:dyDescent="0.25">
      <c r="D5432" s="66" t="s">
        <v>35770</v>
      </c>
      <c r="E5432" s="66" t="s">
        <v>1343</v>
      </c>
      <c r="F5432" s="72">
        <v>1</v>
      </c>
      <c r="G5432" s="72">
        <v>3</v>
      </c>
      <c r="H5432" s="72">
        <v>2</v>
      </c>
      <c r="I5432" s="72">
        <v>8</v>
      </c>
      <c r="J5432" s="72">
        <v>1</v>
      </c>
      <c r="K5432" s="72">
        <v>10</v>
      </c>
      <c r="L5432" s="72">
        <v>90</v>
      </c>
    </row>
    <row r="5433" spans="4:12" x14ac:dyDescent="0.25">
      <c r="D5433" s="66" t="s">
        <v>35771</v>
      </c>
      <c r="E5433" s="66" t="s">
        <v>1344</v>
      </c>
      <c r="F5433" s="72">
        <v>1</v>
      </c>
      <c r="G5433" s="72">
        <v>3</v>
      </c>
      <c r="H5433" s="72">
        <v>2</v>
      </c>
      <c r="I5433" s="72">
        <v>8</v>
      </c>
      <c r="J5433" s="72">
        <v>1</v>
      </c>
      <c r="K5433" s="72">
        <v>10</v>
      </c>
      <c r="L5433" s="72">
        <v>91</v>
      </c>
    </row>
    <row r="5434" spans="4:12" x14ac:dyDescent="0.25">
      <c r="D5434" s="66" t="s">
        <v>35772</v>
      </c>
      <c r="E5434" s="66" t="s">
        <v>1345</v>
      </c>
      <c r="F5434" s="72">
        <v>1</v>
      </c>
      <c r="G5434" s="72">
        <v>3</v>
      </c>
      <c r="H5434" s="72">
        <v>2</v>
      </c>
      <c r="I5434" s="72">
        <v>8</v>
      </c>
      <c r="J5434" s="72">
        <v>1</v>
      </c>
      <c r="K5434" s="72">
        <v>10</v>
      </c>
      <c r="L5434" s="72">
        <v>92</v>
      </c>
    </row>
    <row r="5435" spans="4:12" x14ac:dyDescent="0.25">
      <c r="D5435" s="66" t="s">
        <v>35773</v>
      </c>
      <c r="E5435" s="66" t="s">
        <v>1346</v>
      </c>
      <c r="F5435" s="72">
        <v>1</v>
      </c>
      <c r="G5435" s="72">
        <v>3</v>
      </c>
      <c r="H5435" s="72">
        <v>2</v>
      </c>
      <c r="I5435" s="72">
        <v>8</v>
      </c>
      <c r="J5435" s="72">
        <v>1</v>
      </c>
      <c r="K5435" s="72">
        <v>10</v>
      </c>
      <c r="L5435" s="72">
        <v>93</v>
      </c>
    </row>
    <row r="5436" spans="4:12" x14ac:dyDescent="0.25">
      <c r="D5436" s="66" t="s">
        <v>35774</v>
      </c>
      <c r="E5436" s="66" t="s">
        <v>1347</v>
      </c>
      <c r="F5436" s="72">
        <v>1</v>
      </c>
      <c r="G5436" s="72">
        <v>3</v>
      </c>
      <c r="H5436" s="72">
        <v>2</v>
      </c>
      <c r="I5436" s="72">
        <v>8</v>
      </c>
      <c r="J5436" s="72">
        <v>1</v>
      </c>
      <c r="K5436" s="72">
        <v>10</v>
      </c>
      <c r="L5436" s="72">
        <v>94</v>
      </c>
    </row>
    <row r="5437" spans="4:12" x14ac:dyDescent="0.25">
      <c r="D5437" s="66" t="s">
        <v>35775</v>
      </c>
      <c r="E5437" s="66" t="s">
        <v>1348</v>
      </c>
      <c r="F5437" s="72">
        <v>1</v>
      </c>
      <c r="G5437" s="72">
        <v>3</v>
      </c>
      <c r="H5437" s="72">
        <v>2</v>
      </c>
      <c r="I5437" s="72">
        <v>8</v>
      </c>
      <c r="J5437" s="72">
        <v>1</v>
      </c>
      <c r="K5437" s="72">
        <v>10</v>
      </c>
      <c r="L5437" s="72">
        <v>95</v>
      </c>
    </row>
    <row r="5438" spans="4:12" x14ac:dyDescent="0.25">
      <c r="D5438" s="66" t="s">
        <v>35776</v>
      </c>
      <c r="E5438" s="66" t="s">
        <v>9773</v>
      </c>
      <c r="F5438" s="72">
        <v>1</v>
      </c>
      <c r="G5438" s="72">
        <v>3</v>
      </c>
      <c r="H5438" s="72">
        <v>2</v>
      </c>
      <c r="I5438" s="72">
        <v>8</v>
      </c>
      <c r="J5438" s="72">
        <v>1</v>
      </c>
      <c r="K5438" s="72">
        <v>10</v>
      </c>
      <c r="L5438" s="72">
        <v>96</v>
      </c>
    </row>
    <row r="5439" spans="4:12" x14ac:dyDescent="0.25">
      <c r="D5439" s="66" t="s">
        <v>35777</v>
      </c>
      <c r="E5439" s="66" t="s">
        <v>9774</v>
      </c>
      <c r="F5439" s="72">
        <v>1</v>
      </c>
      <c r="G5439" s="72">
        <v>3</v>
      </c>
      <c r="H5439" s="72">
        <v>2</v>
      </c>
      <c r="I5439" s="72">
        <v>8</v>
      </c>
      <c r="J5439" s="72">
        <v>1</v>
      </c>
      <c r="K5439" s="72">
        <v>10</v>
      </c>
      <c r="L5439" s="72">
        <v>97</v>
      </c>
    </row>
    <row r="5440" spans="4:12" x14ac:dyDescent="0.25">
      <c r="D5440" s="66" t="s">
        <v>35778</v>
      </c>
      <c r="E5440" s="66" t="s">
        <v>9775</v>
      </c>
      <c r="F5440" s="72">
        <v>1</v>
      </c>
      <c r="G5440" s="72">
        <v>3</v>
      </c>
      <c r="H5440" s="72">
        <v>2</v>
      </c>
      <c r="I5440" s="72">
        <v>8</v>
      </c>
      <c r="J5440" s="72">
        <v>1</v>
      </c>
      <c r="K5440" s="72">
        <v>10</v>
      </c>
      <c r="L5440" s="72">
        <v>98</v>
      </c>
    </row>
    <row r="5441" spans="4:12" x14ac:dyDescent="0.25">
      <c r="D5441" s="66" t="s">
        <v>35779</v>
      </c>
      <c r="E5441" s="66" t="s">
        <v>9776</v>
      </c>
      <c r="F5441" s="72">
        <v>1</v>
      </c>
      <c r="G5441" s="72">
        <v>3</v>
      </c>
      <c r="H5441" s="72">
        <v>2</v>
      </c>
      <c r="I5441" s="72">
        <v>8</v>
      </c>
      <c r="J5441" s="72">
        <v>1</v>
      </c>
      <c r="K5441" s="72">
        <v>10</v>
      </c>
      <c r="L5441" s="72">
        <v>99</v>
      </c>
    </row>
    <row r="5442" spans="4:12" x14ac:dyDescent="0.25">
      <c r="D5442" s="66" t="s">
        <v>35780</v>
      </c>
      <c r="E5442" s="66" t="s">
        <v>9777</v>
      </c>
      <c r="F5442" s="72">
        <v>1</v>
      </c>
      <c r="G5442" s="72">
        <v>3</v>
      </c>
      <c r="H5442" s="72">
        <v>2</v>
      </c>
      <c r="I5442" s="72">
        <v>8</v>
      </c>
      <c r="J5442" s="72">
        <v>1</v>
      </c>
      <c r="K5442" s="72">
        <v>10</v>
      </c>
      <c r="L5442" s="72">
        <v>100</v>
      </c>
    </row>
    <row r="5443" spans="4:12" x14ac:dyDescent="0.25">
      <c r="D5443" s="66" t="s">
        <v>35781</v>
      </c>
      <c r="E5443" s="66" t="s">
        <v>9778</v>
      </c>
      <c r="F5443" s="72">
        <v>1</v>
      </c>
      <c r="G5443" s="72">
        <v>3</v>
      </c>
      <c r="H5443" s="72">
        <v>2</v>
      </c>
      <c r="I5443" s="72">
        <v>8</v>
      </c>
      <c r="J5443" s="72">
        <v>1</v>
      </c>
      <c r="K5443" s="72">
        <v>10</v>
      </c>
      <c r="L5443" s="72">
        <v>101</v>
      </c>
    </row>
    <row r="5444" spans="4:12" x14ac:dyDescent="0.25">
      <c r="D5444" s="66" t="s">
        <v>35782</v>
      </c>
      <c r="E5444" s="66" t="s">
        <v>9779</v>
      </c>
      <c r="F5444" s="72">
        <v>1</v>
      </c>
      <c r="G5444" s="72">
        <v>3</v>
      </c>
      <c r="H5444" s="72">
        <v>2</v>
      </c>
      <c r="I5444" s="72">
        <v>8</v>
      </c>
      <c r="J5444" s="72">
        <v>1</v>
      </c>
      <c r="K5444" s="72">
        <v>10</v>
      </c>
      <c r="L5444" s="72">
        <v>102</v>
      </c>
    </row>
    <row r="5445" spans="4:12" x14ac:dyDescent="0.25">
      <c r="D5445" s="66" t="s">
        <v>35783</v>
      </c>
      <c r="E5445" s="66" t="s">
        <v>9780</v>
      </c>
      <c r="F5445" s="72">
        <v>1</v>
      </c>
      <c r="G5445" s="72">
        <v>3</v>
      </c>
      <c r="H5445" s="72">
        <v>2</v>
      </c>
      <c r="I5445" s="72">
        <v>8</v>
      </c>
      <c r="J5445" s="72">
        <v>1</v>
      </c>
      <c r="K5445" s="72">
        <v>10</v>
      </c>
      <c r="L5445" s="72">
        <v>103</v>
      </c>
    </row>
    <row r="5446" spans="4:12" x14ac:dyDescent="0.25">
      <c r="D5446" s="66" t="s">
        <v>35784</v>
      </c>
      <c r="E5446" s="66" t="s">
        <v>9781</v>
      </c>
      <c r="F5446" s="72">
        <v>1</v>
      </c>
      <c r="G5446" s="72">
        <v>3</v>
      </c>
      <c r="H5446" s="72">
        <v>2</v>
      </c>
      <c r="I5446" s="72">
        <v>8</v>
      </c>
      <c r="J5446" s="72">
        <v>1</v>
      </c>
      <c r="K5446" s="72">
        <v>10</v>
      </c>
      <c r="L5446" s="72">
        <v>104</v>
      </c>
    </row>
    <row r="5447" spans="4:12" x14ac:dyDescent="0.25">
      <c r="D5447" s="66" t="s">
        <v>35785</v>
      </c>
      <c r="E5447" s="66" t="s">
        <v>9782</v>
      </c>
      <c r="F5447" s="72">
        <v>1</v>
      </c>
      <c r="G5447" s="72">
        <v>3</v>
      </c>
      <c r="H5447" s="72">
        <v>2</v>
      </c>
      <c r="I5447" s="72">
        <v>8</v>
      </c>
      <c r="J5447" s="72">
        <v>1</v>
      </c>
      <c r="K5447" s="72">
        <v>10</v>
      </c>
      <c r="L5447" s="72">
        <v>105</v>
      </c>
    </row>
    <row r="5448" spans="4:12" x14ac:dyDescent="0.25">
      <c r="D5448" s="66" t="s">
        <v>35786</v>
      </c>
      <c r="E5448" s="66" t="s">
        <v>9783</v>
      </c>
      <c r="F5448" s="72">
        <v>1</v>
      </c>
      <c r="G5448" s="72">
        <v>3</v>
      </c>
      <c r="H5448" s="72">
        <v>2</v>
      </c>
      <c r="I5448" s="72">
        <v>8</v>
      </c>
      <c r="J5448" s="72">
        <v>1</v>
      </c>
      <c r="K5448" s="72">
        <v>10</v>
      </c>
      <c r="L5448" s="72">
        <v>106</v>
      </c>
    </row>
    <row r="5449" spans="4:12" x14ac:dyDescent="0.25">
      <c r="D5449" s="66" t="s">
        <v>35787</v>
      </c>
      <c r="E5449" s="66" t="s">
        <v>9784</v>
      </c>
      <c r="F5449" s="72">
        <v>1</v>
      </c>
      <c r="G5449" s="72">
        <v>3</v>
      </c>
      <c r="H5449" s="72">
        <v>2</v>
      </c>
      <c r="I5449" s="72">
        <v>8</v>
      </c>
      <c r="J5449" s="72">
        <v>1</v>
      </c>
      <c r="K5449" s="72">
        <v>10</v>
      </c>
      <c r="L5449" s="72">
        <v>107</v>
      </c>
    </row>
    <row r="5450" spans="4:12" x14ac:dyDescent="0.25">
      <c r="D5450" s="66" t="s">
        <v>35788</v>
      </c>
      <c r="E5450" s="66" t="s">
        <v>9785</v>
      </c>
      <c r="F5450" s="72">
        <v>1</v>
      </c>
      <c r="G5450" s="72">
        <v>3</v>
      </c>
      <c r="H5450" s="72">
        <v>2</v>
      </c>
      <c r="I5450" s="72">
        <v>8</v>
      </c>
      <c r="J5450" s="72">
        <v>1</v>
      </c>
      <c r="K5450" s="72">
        <v>10</v>
      </c>
      <c r="L5450" s="72">
        <v>108</v>
      </c>
    </row>
    <row r="5451" spans="4:12" x14ac:dyDescent="0.25">
      <c r="D5451" s="66" t="s">
        <v>35789</v>
      </c>
      <c r="E5451" s="66" t="s">
        <v>9786</v>
      </c>
      <c r="F5451" s="72">
        <v>1</v>
      </c>
      <c r="G5451" s="72">
        <v>3</v>
      </c>
      <c r="H5451" s="72">
        <v>2</v>
      </c>
      <c r="I5451" s="72">
        <v>8</v>
      </c>
      <c r="J5451" s="72">
        <v>1</v>
      </c>
      <c r="K5451" s="72">
        <v>10</v>
      </c>
      <c r="L5451" s="72">
        <v>109</v>
      </c>
    </row>
    <row r="5452" spans="4:12" x14ac:dyDescent="0.25">
      <c r="D5452" s="66" t="s">
        <v>35790</v>
      </c>
      <c r="E5452" s="66" t="s">
        <v>9787</v>
      </c>
      <c r="F5452" s="72">
        <v>1</v>
      </c>
      <c r="G5452" s="72">
        <v>3</v>
      </c>
      <c r="H5452" s="72">
        <v>2</v>
      </c>
      <c r="I5452" s="72">
        <v>8</v>
      </c>
      <c r="J5452" s="72">
        <v>1</v>
      </c>
      <c r="K5452" s="72">
        <v>10</v>
      </c>
      <c r="L5452" s="72">
        <v>110</v>
      </c>
    </row>
    <row r="5453" spans="4:12" x14ac:dyDescent="0.25">
      <c r="D5453" s="66" t="s">
        <v>35791</v>
      </c>
      <c r="E5453" s="66" t="s">
        <v>9788</v>
      </c>
      <c r="F5453" s="72">
        <v>1</v>
      </c>
      <c r="G5453" s="72">
        <v>3</v>
      </c>
      <c r="H5453" s="72">
        <v>2</v>
      </c>
      <c r="I5453" s="72">
        <v>8</v>
      </c>
      <c r="J5453" s="72">
        <v>1</v>
      </c>
      <c r="K5453" s="72">
        <v>10</v>
      </c>
      <c r="L5453" s="72">
        <v>111</v>
      </c>
    </row>
    <row r="5454" spans="4:12" x14ac:dyDescent="0.25">
      <c r="D5454" s="66" t="s">
        <v>35792</v>
      </c>
      <c r="E5454" s="66" t="s">
        <v>9789</v>
      </c>
      <c r="F5454" s="72">
        <v>1</v>
      </c>
      <c r="G5454" s="72">
        <v>3</v>
      </c>
      <c r="H5454" s="72">
        <v>2</v>
      </c>
      <c r="I5454" s="72">
        <v>8</v>
      </c>
      <c r="J5454" s="72">
        <v>1</v>
      </c>
      <c r="K5454" s="72">
        <v>10</v>
      </c>
      <c r="L5454" s="72">
        <v>112</v>
      </c>
    </row>
    <row r="5455" spans="4:12" x14ac:dyDescent="0.25">
      <c r="D5455" s="66" t="s">
        <v>35793</v>
      </c>
      <c r="E5455" s="66" t="s">
        <v>9790</v>
      </c>
      <c r="F5455" s="72">
        <v>1</v>
      </c>
      <c r="G5455" s="72">
        <v>3</v>
      </c>
      <c r="H5455" s="72">
        <v>2</v>
      </c>
      <c r="I5455" s="72">
        <v>8</v>
      </c>
      <c r="J5455" s="72">
        <v>1</v>
      </c>
      <c r="K5455" s="72">
        <v>10</v>
      </c>
      <c r="L5455" s="72">
        <v>113</v>
      </c>
    </row>
    <row r="5456" spans="4:12" x14ac:dyDescent="0.25">
      <c r="D5456" s="66" t="s">
        <v>35794</v>
      </c>
      <c r="E5456" s="66" t="s">
        <v>9791</v>
      </c>
      <c r="F5456" s="72">
        <v>1</v>
      </c>
      <c r="G5456" s="72">
        <v>3</v>
      </c>
      <c r="H5456" s="72">
        <v>2</v>
      </c>
      <c r="I5456" s="72">
        <v>8</v>
      </c>
      <c r="J5456" s="72">
        <v>1</v>
      </c>
      <c r="K5456" s="72">
        <v>10</v>
      </c>
      <c r="L5456" s="72">
        <v>114</v>
      </c>
    </row>
    <row r="5457" spans="4:12" x14ac:dyDescent="0.25">
      <c r="D5457" s="66" t="s">
        <v>35795</v>
      </c>
      <c r="E5457" s="66" t="s">
        <v>9792</v>
      </c>
      <c r="F5457" s="72">
        <v>1</v>
      </c>
      <c r="G5457" s="72">
        <v>3</v>
      </c>
      <c r="H5457" s="72">
        <v>2</v>
      </c>
      <c r="I5457" s="72">
        <v>8</v>
      </c>
      <c r="J5457" s="72">
        <v>1</v>
      </c>
      <c r="K5457" s="72">
        <v>10</v>
      </c>
      <c r="L5457" s="72">
        <v>115</v>
      </c>
    </row>
    <row r="5458" spans="4:12" x14ac:dyDescent="0.25">
      <c r="D5458" s="66" t="s">
        <v>35796</v>
      </c>
      <c r="E5458" s="66" t="s">
        <v>9793</v>
      </c>
      <c r="F5458" s="72">
        <v>1</v>
      </c>
      <c r="G5458" s="72">
        <v>3</v>
      </c>
      <c r="H5458" s="72">
        <v>2</v>
      </c>
      <c r="I5458" s="72">
        <v>8</v>
      </c>
      <c r="J5458" s="72">
        <v>1</v>
      </c>
      <c r="K5458" s="72">
        <v>10</v>
      </c>
      <c r="L5458" s="72">
        <v>116</v>
      </c>
    </row>
    <row r="5459" spans="4:12" x14ac:dyDescent="0.25">
      <c r="D5459" s="66" t="s">
        <v>35797</v>
      </c>
      <c r="E5459" s="66" t="s">
        <v>9794</v>
      </c>
      <c r="F5459" s="72">
        <v>1</v>
      </c>
      <c r="G5459" s="72">
        <v>3</v>
      </c>
      <c r="H5459" s="72">
        <v>2</v>
      </c>
      <c r="I5459" s="72">
        <v>8</v>
      </c>
      <c r="J5459" s="72">
        <v>1</v>
      </c>
      <c r="K5459" s="72">
        <v>10</v>
      </c>
      <c r="L5459" s="72">
        <v>117</v>
      </c>
    </row>
    <row r="5460" spans="4:12" x14ac:dyDescent="0.25">
      <c r="D5460" s="66" t="s">
        <v>35798</v>
      </c>
      <c r="E5460" s="66" t="s">
        <v>9795</v>
      </c>
      <c r="F5460" s="72">
        <v>1</v>
      </c>
      <c r="G5460" s="72">
        <v>3</v>
      </c>
      <c r="H5460" s="72">
        <v>2</v>
      </c>
      <c r="I5460" s="72">
        <v>8</v>
      </c>
      <c r="J5460" s="72">
        <v>1</v>
      </c>
      <c r="K5460" s="72">
        <v>10</v>
      </c>
      <c r="L5460" s="72">
        <v>118</v>
      </c>
    </row>
    <row r="5461" spans="4:12" x14ac:dyDescent="0.25">
      <c r="D5461" s="66" t="s">
        <v>35799</v>
      </c>
      <c r="E5461" s="66" t="s">
        <v>9796</v>
      </c>
      <c r="F5461" s="72">
        <v>1</v>
      </c>
      <c r="G5461" s="72">
        <v>3</v>
      </c>
      <c r="H5461" s="72">
        <v>2</v>
      </c>
      <c r="I5461" s="72">
        <v>8</v>
      </c>
      <c r="J5461" s="72">
        <v>1</v>
      </c>
      <c r="K5461" s="72">
        <v>10</v>
      </c>
      <c r="L5461" s="72">
        <v>119</v>
      </c>
    </row>
    <row r="5462" spans="4:12" x14ac:dyDescent="0.25">
      <c r="D5462" s="66" t="s">
        <v>35800</v>
      </c>
      <c r="E5462" s="66" t="s">
        <v>9797</v>
      </c>
      <c r="F5462" s="72">
        <v>1</v>
      </c>
      <c r="G5462" s="72">
        <v>3</v>
      </c>
      <c r="H5462" s="72">
        <v>2</v>
      </c>
      <c r="I5462" s="72">
        <v>8</v>
      </c>
      <c r="J5462" s="72">
        <v>1</v>
      </c>
      <c r="K5462" s="72">
        <v>10</v>
      </c>
      <c r="L5462" s="72">
        <v>120</v>
      </c>
    </row>
    <row r="5463" spans="4:12" x14ac:dyDescent="0.25">
      <c r="D5463" s="66" t="s">
        <v>35801</v>
      </c>
      <c r="E5463" s="66" t="s">
        <v>9798</v>
      </c>
      <c r="F5463" s="72">
        <v>1</v>
      </c>
      <c r="G5463" s="72">
        <v>3</v>
      </c>
      <c r="H5463" s="72">
        <v>2</v>
      </c>
      <c r="I5463" s="72">
        <v>8</v>
      </c>
      <c r="J5463" s="72">
        <v>1</v>
      </c>
      <c r="K5463" s="72">
        <v>10</v>
      </c>
      <c r="L5463" s="72">
        <v>121</v>
      </c>
    </row>
    <row r="5464" spans="4:12" x14ac:dyDescent="0.25">
      <c r="D5464" s="66" t="s">
        <v>35802</v>
      </c>
      <c r="E5464" s="66" t="s">
        <v>9799</v>
      </c>
      <c r="F5464" s="72">
        <v>1</v>
      </c>
      <c r="G5464" s="72">
        <v>3</v>
      </c>
      <c r="H5464" s="72">
        <v>2</v>
      </c>
      <c r="I5464" s="72">
        <v>8</v>
      </c>
      <c r="J5464" s="72">
        <v>1</v>
      </c>
      <c r="K5464" s="72">
        <v>10</v>
      </c>
      <c r="L5464" s="72">
        <v>122</v>
      </c>
    </row>
    <row r="5465" spans="4:12" x14ac:dyDescent="0.25">
      <c r="D5465" s="66" t="s">
        <v>35803</v>
      </c>
      <c r="E5465" s="66" t="s">
        <v>9800</v>
      </c>
      <c r="F5465" s="72">
        <v>1</v>
      </c>
      <c r="G5465" s="72">
        <v>3</v>
      </c>
      <c r="H5465" s="72">
        <v>2</v>
      </c>
      <c r="I5465" s="72">
        <v>8</v>
      </c>
      <c r="J5465" s="72">
        <v>1</v>
      </c>
      <c r="K5465" s="72">
        <v>10</v>
      </c>
      <c r="L5465" s="72">
        <v>123</v>
      </c>
    </row>
    <row r="5466" spans="4:12" x14ac:dyDescent="0.25">
      <c r="D5466" s="66" t="s">
        <v>35804</v>
      </c>
      <c r="E5466" s="66" t="s">
        <v>9801</v>
      </c>
      <c r="F5466" s="72">
        <v>1</v>
      </c>
      <c r="G5466" s="72">
        <v>3</v>
      </c>
      <c r="H5466" s="72">
        <v>2</v>
      </c>
      <c r="I5466" s="72">
        <v>8</v>
      </c>
      <c r="J5466" s="72">
        <v>1</v>
      </c>
      <c r="K5466" s="72">
        <v>10</v>
      </c>
      <c r="L5466" s="72">
        <v>124</v>
      </c>
    </row>
    <row r="5467" spans="4:12" x14ac:dyDescent="0.25">
      <c r="D5467" s="66" t="s">
        <v>35805</v>
      </c>
      <c r="E5467" s="66" t="s">
        <v>9802</v>
      </c>
      <c r="F5467" s="72">
        <v>1</v>
      </c>
      <c r="G5467" s="72">
        <v>3</v>
      </c>
      <c r="H5467" s="72">
        <v>2</v>
      </c>
      <c r="I5467" s="72">
        <v>8</v>
      </c>
      <c r="J5467" s="72">
        <v>1</v>
      </c>
      <c r="K5467" s="72">
        <v>10</v>
      </c>
      <c r="L5467" s="72">
        <v>125</v>
      </c>
    </row>
    <row r="5468" spans="4:12" x14ac:dyDescent="0.25">
      <c r="D5468" s="66" t="s">
        <v>35806</v>
      </c>
      <c r="E5468" s="66" t="s">
        <v>9803</v>
      </c>
      <c r="F5468" s="72">
        <v>1</v>
      </c>
      <c r="G5468" s="72">
        <v>3</v>
      </c>
      <c r="H5468" s="72">
        <v>2</v>
      </c>
      <c r="I5468" s="72">
        <v>8</v>
      </c>
      <c r="J5468" s="72">
        <v>1</v>
      </c>
      <c r="K5468" s="72">
        <v>10</v>
      </c>
      <c r="L5468" s="72">
        <v>126</v>
      </c>
    </row>
    <row r="5469" spans="4:12" x14ac:dyDescent="0.25">
      <c r="D5469" s="66" t="s">
        <v>35807</v>
      </c>
      <c r="E5469" s="66" t="s">
        <v>9804</v>
      </c>
      <c r="F5469" s="72">
        <v>1</v>
      </c>
      <c r="G5469" s="72">
        <v>3</v>
      </c>
      <c r="H5469" s="72">
        <v>2</v>
      </c>
      <c r="I5469" s="72">
        <v>8</v>
      </c>
      <c r="J5469" s="72">
        <v>1</v>
      </c>
      <c r="K5469" s="72">
        <v>10</v>
      </c>
      <c r="L5469" s="72">
        <v>127</v>
      </c>
    </row>
    <row r="5470" spans="4:12" x14ac:dyDescent="0.25">
      <c r="D5470" s="66" t="s">
        <v>35808</v>
      </c>
      <c r="E5470" s="66" t="s">
        <v>9805</v>
      </c>
      <c r="F5470" s="72">
        <v>1</v>
      </c>
      <c r="G5470" s="72">
        <v>3</v>
      </c>
      <c r="H5470" s="72">
        <v>2</v>
      </c>
      <c r="I5470" s="72">
        <v>8</v>
      </c>
      <c r="J5470" s="72">
        <v>1</v>
      </c>
      <c r="K5470" s="72">
        <v>10</v>
      </c>
      <c r="L5470" s="72">
        <v>128</v>
      </c>
    </row>
    <row r="5471" spans="4:12" x14ac:dyDescent="0.25">
      <c r="D5471" s="66" t="s">
        <v>35809</v>
      </c>
      <c r="E5471" s="66" t="s">
        <v>9806</v>
      </c>
      <c r="F5471" s="72">
        <v>1</v>
      </c>
      <c r="G5471" s="72">
        <v>3</v>
      </c>
      <c r="H5471" s="72">
        <v>2</v>
      </c>
      <c r="I5471" s="72">
        <v>8</v>
      </c>
      <c r="J5471" s="72">
        <v>1</v>
      </c>
      <c r="K5471" s="72">
        <v>10</v>
      </c>
      <c r="L5471" s="72">
        <v>129</v>
      </c>
    </row>
    <row r="5472" spans="4:12" x14ac:dyDescent="0.25">
      <c r="D5472" s="66" t="s">
        <v>35810</v>
      </c>
      <c r="E5472" s="66" t="s">
        <v>9807</v>
      </c>
      <c r="F5472" s="72">
        <v>1</v>
      </c>
      <c r="G5472" s="72">
        <v>3</v>
      </c>
      <c r="H5472" s="72">
        <v>2</v>
      </c>
      <c r="I5472" s="72">
        <v>8</v>
      </c>
      <c r="J5472" s="72">
        <v>1</v>
      </c>
      <c r="K5472" s="72">
        <v>10</v>
      </c>
      <c r="L5472" s="72">
        <v>130</v>
      </c>
    </row>
    <row r="5473" spans="4:12" x14ac:dyDescent="0.25">
      <c r="D5473" s="66" t="s">
        <v>35811</v>
      </c>
      <c r="E5473" s="66" t="s">
        <v>9808</v>
      </c>
      <c r="F5473" s="72">
        <v>1</v>
      </c>
      <c r="G5473" s="72">
        <v>3</v>
      </c>
      <c r="H5473" s="72">
        <v>2</v>
      </c>
      <c r="I5473" s="72">
        <v>8</v>
      </c>
      <c r="J5473" s="72">
        <v>1</v>
      </c>
      <c r="K5473" s="72">
        <v>10</v>
      </c>
      <c r="L5473" s="72">
        <v>131</v>
      </c>
    </row>
    <row r="5474" spans="4:12" x14ac:dyDescent="0.25">
      <c r="D5474" s="66" t="s">
        <v>35812</v>
      </c>
      <c r="E5474" s="66" t="s">
        <v>9809</v>
      </c>
      <c r="F5474" s="72">
        <v>1</v>
      </c>
      <c r="G5474" s="72">
        <v>3</v>
      </c>
      <c r="H5474" s="72">
        <v>2</v>
      </c>
      <c r="I5474" s="72">
        <v>8</v>
      </c>
      <c r="J5474" s="72">
        <v>1</v>
      </c>
      <c r="K5474" s="72">
        <v>10</v>
      </c>
      <c r="L5474" s="72">
        <v>132</v>
      </c>
    </row>
    <row r="5475" spans="4:12" x14ac:dyDescent="0.25">
      <c r="D5475" s="66" t="s">
        <v>35813</v>
      </c>
      <c r="E5475" s="66" t="s">
        <v>9810</v>
      </c>
      <c r="F5475" s="72">
        <v>1</v>
      </c>
      <c r="G5475" s="72">
        <v>3</v>
      </c>
      <c r="H5475" s="72">
        <v>2</v>
      </c>
      <c r="I5475" s="72">
        <v>8</v>
      </c>
      <c r="J5475" s="72">
        <v>1</v>
      </c>
      <c r="K5475" s="72">
        <v>10</v>
      </c>
      <c r="L5475" s="72">
        <v>133</v>
      </c>
    </row>
    <row r="5476" spans="4:12" x14ac:dyDescent="0.25">
      <c r="D5476" s="66" t="s">
        <v>35814</v>
      </c>
      <c r="E5476" s="66" t="s">
        <v>9811</v>
      </c>
      <c r="F5476" s="72">
        <v>1</v>
      </c>
      <c r="G5476" s="72">
        <v>3</v>
      </c>
      <c r="H5476" s="72">
        <v>2</v>
      </c>
      <c r="I5476" s="72">
        <v>8</v>
      </c>
      <c r="J5476" s="72">
        <v>1</v>
      </c>
      <c r="K5476" s="72">
        <v>10</v>
      </c>
      <c r="L5476" s="72">
        <v>134</v>
      </c>
    </row>
    <row r="5477" spans="4:12" x14ac:dyDescent="0.25">
      <c r="D5477" s="66" t="s">
        <v>35815</v>
      </c>
      <c r="E5477" s="66" t="s">
        <v>9812</v>
      </c>
      <c r="F5477" s="72">
        <v>1</v>
      </c>
      <c r="G5477" s="72">
        <v>3</v>
      </c>
      <c r="H5477" s="72">
        <v>2</v>
      </c>
      <c r="I5477" s="72">
        <v>8</v>
      </c>
      <c r="J5477" s="72">
        <v>1</v>
      </c>
      <c r="K5477" s="72">
        <v>10</v>
      </c>
      <c r="L5477" s="72">
        <v>135</v>
      </c>
    </row>
    <row r="5478" spans="4:12" x14ac:dyDescent="0.25">
      <c r="D5478" s="66" t="s">
        <v>35816</v>
      </c>
      <c r="E5478" s="66" t="s">
        <v>9813</v>
      </c>
      <c r="F5478" s="72">
        <v>1</v>
      </c>
      <c r="G5478" s="72">
        <v>3</v>
      </c>
      <c r="H5478" s="72">
        <v>2</v>
      </c>
      <c r="I5478" s="72">
        <v>8</v>
      </c>
      <c r="J5478" s="72">
        <v>1</v>
      </c>
      <c r="K5478" s="72">
        <v>10</v>
      </c>
      <c r="L5478" s="72">
        <v>136</v>
      </c>
    </row>
    <row r="5479" spans="4:12" x14ac:dyDescent="0.25">
      <c r="D5479" s="66" t="s">
        <v>35817</v>
      </c>
      <c r="E5479" s="66" t="s">
        <v>9814</v>
      </c>
      <c r="F5479" s="72">
        <v>1</v>
      </c>
      <c r="G5479" s="72">
        <v>3</v>
      </c>
      <c r="H5479" s="72">
        <v>2</v>
      </c>
      <c r="I5479" s="72">
        <v>8</v>
      </c>
      <c r="J5479" s="72">
        <v>1</v>
      </c>
      <c r="K5479" s="72">
        <v>10</v>
      </c>
      <c r="L5479" s="72">
        <v>137</v>
      </c>
    </row>
    <row r="5480" spans="4:12" x14ac:dyDescent="0.25">
      <c r="D5480" s="66" t="s">
        <v>35818</v>
      </c>
      <c r="E5480" s="66" t="s">
        <v>556</v>
      </c>
      <c r="F5480" s="72">
        <v>1</v>
      </c>
      <c r="G5480" s="72">
        <v>3</v>
      </c>
      <c r="H5480" s="72">
        <v>2</v>
      </c>
      <c r="I5480" s="72">
        <v>8</v>
      </c>
      <c r="J5480" s="72">
        <v>1</v>
      </c>
      <c r="K5480" s="72">
        <v>10</v>
      </c>
      <c r="L5480" s="72">
        <v>138</v>
      </c>
    </row>
    <row r="5481" spans="4:12" x14ac:dyDescent="0.25">
      <c r="D5481" s="66" t="s">
        <v>35819</v>
      </c>
      <c r="E5481" s="66" t="s">
        <v>9815</v>
      </c>
      <c r="F5481" s="72">
        <v>1</v>
      </c>
      <c r="G5481" s="72">
        <v>3</v>
      </c>
      <c r="H5481" s="72">
        <v>2</v>
      </c>
      <c r="I5481" s="72">
        <v>8</v>
      </c>
      <c r="J5481" s="72">
        <v>1</v>
      </c>
      <c r="K5481" s="72">
        <v>10</v>
      </c>
      <c r="L5481" s="72">
        <v>139</v>
      </c>
    </row>
    <row r="5482" spans="4:12" x14ac:dyDescent="0.25">
      <c r="D5482" s="66" t="s">
        <v>35820</v>
      </c>
      <c r="E5482" s="66" t="s">
        <v>9816</v>
      </c>
      <c r="F5482" s="72">
        <v>1</v>
      </c>
      <c r="G5482" s="72">
        <v>3</v>
      </c>
      <c r="H5482" s="72">
        <v>2</v>
      </c>
      <c r="I5482" s="72">
        <v>8</v>
      </c>
      <c r="J5482" s="72">
        <v>1</v>
      </c>
      <c r="K5482" s="72">
        <v>10</v>
      </c>
      <c r="L5482" s="72">
        <v>140</v>
      </c>
    </row>
    <row r="5483" spans="4:12" x14ac:dyDescent="0.25">
      <c r="D5483" s="66" t="s">
        <v>35821</v>
      </c>
      <c r="E5483" s="66" t="s">
        <v>9817</v>
      </c>
      <c r="F5483" s="72">
        <v>1</v>
      </c>
      <c r="G5483" s="72">
        <v>3</v>
      </c>
      <c r="H5483" s="72">
        <v>2</v>
      </c>
      <c r="I5483" s="72">
        <v>8</v>
      </c>
      <c r="J5483" s="72">
        <v>1</v>
      </c>
      <c r="K5483" s="72">
        <v>10</v>
      </c>
      <c r="L5483" s="72">
        <v>141</v>
      </c>
    </row>
    <row r="5484" spans="4:12" x14ac:dyDescent="0.25">
      <c r="D5484" s="66" t="s">
        <v>35822</v>
      </c>
      <c r="E5484" s="66" t="s">
        <v>9818</v>
      </c>
      <c r="F5484" s="72">
        <v>1</v>
      </c>
      <c r="G5484" s="72">
        <v>3</v>
      </c>
      <c r="H5484" s="72">
        <v>2</v>
      </c>
      <c r="I5484" s="72">
        <v>8</v>
      </c>
      <c r="J5484" s="72">
        <v>1</v>
      </c>
      <c r="K5484" s="72">
        <v>10</v>
      </c>
      <c r="L5484" s="72">
        <v>142</v>
      </c>
    </row>
    <row r="5485" spans="4:12" x14ac:dyDescent="0.25">
      <c r="D5485" s="66" t="s">
        <v>35823</v>
      </c>
      <c r="E5485" s="66" t="s">
        <v>9819</v>
      </c>
      <c r="F5485" s="72">
        <v>1</v>
      </c>
      <c r="G5485" s="72">
        <v>3</v>
      </c>
      <c r="H5485" s="72">
        <v>2</v>
      </c>
      <c r="I5485" s="72">
        <v>8</v>
      </c>
      <c r="J5485" s="72">
        <v>1</v>
      </c>
      <c r="K5485" s="72">
        <v>10</v>
      </c>
      <c r="L5485" s="72">
        <v>143</v>
      </c>
    </row>
    <row r="5486" spans="4:12" x14ac:dyDescent="0.25">
      <c r="D5486" s="66" t="s">
        <v>35824</v>
      </c>
      <c r="E5486" s="66" t="s">
        <v>9820</v>
      </c>
      <c r="F5486" s="72">
        <v>1</v>
      </c>
      <c r="G5486" s="72">
        <v>3</v>
      </c>
      <c r="H5486" s="72">
        <v>2</v>
      </c>
      <c r="I5486" s="72">
        <v>8</v>
      </c>
      <c r="J5486" s="72">
        <v>1</v>
      </c>
      <c r="K5486" s="72">
        <v>10</v>
      </c>
      <c r="L5486" s="72">
        <v>144</v>
      </c>
    </row>
    <row r="5487" spans="4:12" x14ac:dyDescent="0.25">
      <c r="D5487" s="66" t="s">
        <v>35825</v>
      </c>
      <c r="E5487" s="66" t="s">
        <v>9821</v>
      </c>
      <c r="F5487" s="72">
        <v>1</v>
      </c>
      <c r="G5487" s="72">
        <v>3</v>
      </c>
      <c r="H5487" s="72">
        <v>2</v>
      </c>
      <c r="I5487" s="72">
        <v>8</v>
      </c>
      <c r="J5487" s="72">
        <v>1</v>
      </c>
      <c r="K5487" s="72">
        <v>10</v>
      </c>
      <c r="L5487" s="72">
        <v>145</v>
      </c>
    </row>
    <row r="5488" spans="4:12" x14ac:dyDescent="0.25">
      <c r="D5488" s="66" t="s">
        <v>35826</v>
      </c>
      <c r="E5488" s="66" t="s">
        <v>9822</v>
      </c>
      <c r="F5488" s="72">
        <v>1</v>
      </c>
      <c r="G5488" s="72">
        <v>3</v>
      </c>
      <c r="H5488" s="72">
        <v>2</v>
      </c>
      <c r="I5488" s="72">
        <v>8</v>
      </c>
      <c r="J5488" s="72">
        <v>1</v>
      </c>
      <c r="K5488" s="72">
        <v>10</v>
      </c>
      <c r="L5488" s="72">
        <v>146</v>
      </c>
    </row>
    <row r="5489" spans="4:12" x14ac:dyDescent="0.25">
      <c r="D5489" s="66" t="s">
        <v>35827</v>
      </c>
      <c r="E5489" s="66" t="s">
        <v>9823</v>
      </c>
      <c r="F5489" s="72">
        <v>1</v>
      </c>
      <c r="G5489" s="72">
        <v>3</v>
      </c>
      <c r="H5489" s="72">
        <v>2</v>
      </c>
      <c r="I5489" s="72">
        <v>8</v>
      </c>
      <c r="J5489" s="72">
        <v>1</v>
      </c>
      <c r="K5489" s="72">
        <v>10</v>
      </c>
      <c r="L5489" s="72">
        <v>147</v>
      </c>
    </row>
    <row r="5490" spans="4:12" x14ac:dyDescent="0.25">
      <c r="D5490" s="66" t="s">
        <v>35828</v>
      </c>
      <c r="E5490" s="66" t="s">
        <v>9824</v>
      </c>
      <c r="F5490" s="72">
        <v>1</v>
      </c>
      <c r="G5490" s="72">
        <v>3</v>
      </c>
      <c r="H5490" s="72">
        <v>2</v>
      </c>
      <c r="I5490" s="72">
        <v>8</v>
      </c>
      <c r="J5490" s="72">
        <v>1</v>
      </c>
      <c r="K5490" s="72">
        <v>10</v>
      </c>
      <c r="L5490" s="72">
        <v>148</v>
      </c>
    </row>
    <row r="5491" spans="4:12" x14ac:dyDescent="0.25">
      <c r="D5491" s="66" t="s">
        <v>35829</v>
      </c>
      <c r="E5491" s="66" t="s">
        <v>9825</v>
      </c>
      <c r="F5491" s="72">
        <v>1</v>
      </c>
      <c r="G5491" s="72">
        <v>3</v>
      </c>
      <c r="H5491" s="72">
        <v>2</v>
      </c>
      <c r="I5491" s="72">
        <v>8</v>
      </c>
      <c r="J5491" s="72">
        <v>1</v>
      </c>
      <c r="K5491" s="72">
        <v>10</v>
      </c>
      <c r="L5491" s="72">
        <v>149</v>
      </c>
    </row>
    <row r="5492" spans="4:12" x14ac:dyDescent="0.25">
      <c r="D5492" s="66" t="s">
        <v>35830</v>
      </c>
      <c r="E5492" s="66" t="s">
        <v>1361</v>
      </c>
      <c r="F5492" s="72">
        <v>1</v>
      </c>
      <c r="G5492" s="72">
        <v>3</v>
      </c>
      <c r="H5492" s="72">
        <v>2</v>
      </c>
      <c r="I5492" s="72">
        <v>8</v>
      </c>
      <c r="J5492" s="72">
        <v>1</v>
      </c>
      <c r="K5492" s="72">
        <v>10</v>
      </c>
      <c r="L5492" s="72">
        <v>150</v>
      </c>
    </row>
    <row r="5493" spans="4:12" x14ac:dyDescent="0.25">
      <c r="D5493" s="66" t="s">
        <v>35831</v>
      </c>
      <c r="E5493" s="66" t="s">
        <v>9826</v>
      </c>
      <c r="F5493" s="72">
        <v>1</v>
      </c>
      <c r="G5493" s="72">
        <v>3</v>
      </c>
      <c r="H5493" s="72">
        <v>2</v>
      </c>
      <c r="I5493" s="72">
        <v>8</v>
      </c>
      <c r="J5493" s="72">
        <v>1</v>
      </c>
      <c r="K5493" s="72">
        <v>10</v>
      </c>
      <c r="L5493" s="72">
        <v>151</v>
      </c>
    </row>
    <row r="5494" spans="4:12" x14ac:dyDescent="0.25">
      <c r="D5494" s="66" t="s">
        <v>35832</v>
      </c>
      <c r="E5494" s="66" t="s">
        <v>1362</v>
      </c>
      <c r="F5494" s="72">
        <v>1</v>
      </c>
      <c r="G5494" s="72">
        <v>3</v>
      </c>
      <c r="H5494" s="72">
        <v>2</v>
      </c>
      <c r="I5494" s="72">
        <v>8</v>
      </c>
      <c r="J5494" s="72">
        <v>1</v>
      </c>
      <c r="K5494" s="72">
        <v>10</v>
      </c>
      <c r="L5494" s="72">
        <v>152</v>
      </c>
    </row>
    <row r="5495" spans="4:12" x14ac:dyDescent="0.25">
      <c r="D5495" s="66" t="s">
        <v>35833</v>
      </c>
      <c r="E5495" s="66" t="s">
        <v>1363</v>
      </c>
      <c r="F5495" s="72">
        <v>1</v>
      </c>
      <c r="G5495" s="72">
        <v>3</v>
      </c>
      <c r="H5495" s="72">
        <v>2</v>
      </c>
      <c r="I5495" s="72">
        <v>8</v>
      </c>
      <c r="J5495" s="72">
        <v>1</v>
      </c>
      <c r="K5495" s="72">
        <v>10</v>
      </c>
      <c r="L5495" s="72">
        <v>153</v>
      </c>
    </row>
    <row r="5496" spans="4:12" x14ac:dyDescent="0.25">
      <c r="D5496" s="66" t="s">
        <v>35834</v>
      </c>
      <c r="E5496" s="66" t="s">
        <v>9827</v>
      </c>
      <c r="F5496" s="72">
        <v>1</v>
      </c>
      <c r="G5496" s="72">
        <v>3</v>
      </c>
      <c r="H5496" s="72">
        <v>2</v>
      </c>
      <c r="I5496" s="72">
        <v>8</v>
      </c>
      <c r="J5496" s="72">
        <v>1</v>
      </c>
      <c r="K5496" s="72">
        <v>10</v>
      </c>
      <c r="L5496" s="72">
        <v>154</v>
      </c>
    </row>
    <row r="5497" spans="4:12" x14ac:dyDescent="0.25">
      <c r="D5497" s="66" t="s">
        <v>35835</v>
      </c>
      <c r="E5497" s="66" t="s">
        <v>1364</v>
      </c>
      <c r="F5497" s="72">
        <v>1</v>
      </c>
      <c r="G5497" s="72">
        <v>3</v>
      </c>
      <c r="H5497" s="72">
        <v>2</v>
      </c>
      <c r="I5497" s="72">
        <v>8</v>
      </c>
      <c r="J5497" s="72">
        <v>1</v>
      </c>
      <c r="K5497" s="72">
        <v>10</v>
      </c>
      <c r="L5497" s="72">
        <v>155</v>
      </c>
    </row>
    <row r="5498" spans="4:12" x14ac:dyDescent="0.25">
      <c r="D5498" s="66" t="s">
        <v>35836</v>
      </c>
      <c r="E5498" s="66" t="s">
        <v>1365</v>
      </c>
      <c r="F5498" s="72">
        <v>1</v>
      </c>
      <c r="G5498" s="72">
        <v>3</v>
      </c>
      <c r="H5498" s="72">
        <v>2</v>
      </c>
      <c r="I5498" s="72">
        <v>8</v>
      </c>
      <c r="J5498" s="72">
        <v>1</v>
      </c>
      <c r="K5498" s="72">
        <v>10</v>
      </c>
      <c r="L5498" s="72">
        <v>156</v>
      </c>
    </row>
    <row r="5499" spans="4:12" x14ac:dyDescent="0.25">
      <c r="D5499" s="66" t="s">
        <v>35837</v>
      </c>
      <c r="E5499" s="66" t="s">
        <v>1366</v>
      </c>
      <c r="F5499" s="72">
        <v>1</v>
      </c>
      <c r="G5499" s="72">
        <v>3</v>
      </c>
      <c r="H5499" s="72">
        <v>2</v>
      </c>
      <c r="I5499" s="72">
        <v>8</v>
      </c>
      <c r="J5499" s="72">
        <v>1</v>
      </c>
      <c r="K5499" s="72">
        <v>10</v>
      </c>
      <c r="L5499" s="72">
        <v>157</v>
      </c>
    </row>
    <row r="5500" spans="4:12" x14ac:dyDescent="0.25">
      <c r="D5500" s="66" t="s">
        <v>35838</v>
      </c>
      <c r="E5500" s="66" t="s">
        <v>9828</v>
      </c>
      <c r="F5500" s="72">
        <v>1</v>
      </c>
      <c r="G5500" s="72">
        <v>3</v>
      </c>
      <c r="H5500" s="72">
        <v>2</v>
      </c>
      <c r="I5500" s="72">
        <v>8</v>
      </c>
      <c r="J5500" s="72">
        <v>1</v>
      </c>
      <c r="K5500" s="72">
        <v>10</v>
      </c>
      <c r="L5500" s="72">
        <v>158</v>
      </c>
    </row>
    <row r="5501" spans="4:12" x14ac:dyDescent="0.25">
      <c r="D5501" s="66" t="s">
        <v>35839</v>
      </c>
      <c r="E5501" s="66" t="s">
        <v>1367</v>
      </c>
      <c r="F5501" s="72">
        <v>1</v>
      </c>
      <c r="G5501" s="72">
        <v>3</v>
      </c>
      <c r="H5501" s="72">
        <v>2</v>
      </c>
      <c r="I5501" s="72">
        <v>8</v>
      </c>
      <c r="J5501" s="72">
        <v>1</v>
      </c>
      <c r="K5501" s="72">
        <v>10</v>
      </c>
      <c r="L5501" s="72">
        <v>159</v>
      </c>
    </row>
    <row r="5502" spans="4:12" x14ac:dyDescent="0.25">
      <c r="D5502" s="66" t="s">
        <v>35840</v>
      </c>
      <c r="E5502" s="66" t="s">
        <v>1368</v>
      </c>
      <c r="F5502" s="72">
        <v>1</v>
      </c>
      <c r="G5502" s="72">
        <v>3</v>
      </c>
      <c r="H5502" s="72">
        <v>2</v>
      </c>
      <c r="I5502" s="72">
        <v>8</v>
      </c>
      <c r="J5502" s="72">
        <v>1</v>
      </c>
      <c r="K5502" s="72">
        <v>10</v>
      </c>
      <c r="L5502" s="72">
        <v>160</v>
      </c>
    </row>
    <row r="5503" spans="4:12" x14ac:dyDescent="0.25">
      <c r="D5503" s="66" t="s">
        <v>35841</v>
      </c>
      <c r="E5503" s="66" t="s">
        <v>9829</v>
      </c>
      <c r="F5503" s="72">
        <v>1</v>
      </c>
      <c r="G5503" s="72">
        <v>3</v>
      </c>
      <c r="H5503" s="72">
        <v>2</v>
      </c>
      <c r="I5503" s="72">
        <v>8</v>
      </c>
      <c r="J5503" s="72">
        <v>1</v>
      </c>
      <c r="K5503" s="72">
        <v>10</v>
      </c>
      <c r="L5503" s="72">
        <v>161</v>
      </c>
    </row>
    <row r="5504" spans="4:12" x14ac:dyDescent="0.25">
      <c r="D5504" s="66" t="s">
        <v>35842</v>
      </c>
      <c r="E5504" s="66" t="s">
        <v>9830</v>
      </c>
      <c r="F5504" s="72">
        <v>1</v>
      </c>
      <c r="G5504" s="72">
        <v>3</v>
      </c>
      <c r="H5504" s="72">
        <v>2</v>
      </c>
      <c r="I5504" s="72">
        <v>8</v>
      </c>
      <c r="J5504" s="72">
        <v>1</v>
      </c>
      <c r="K5504" s="72">
        <v>10</v>
      </c>
      <c r="L5504" s="72">
        <v>162</v>
      </c>
    </row>
    <row r="5505" spans="4:12" x14ac:dyDescent="0.25">
      <c r="D5505" s="66" t="s">
        <v>35843</v>
      </c>
      <c r="E5505" s="66" t="s">
        <v>9831</v>
      </c>
      <c r="F5505" s="72">
        <v>1</v>
      </c>
      <c r="G5505" s="72">
        <v>3</v>
      </c>
      <c r="H5505" s="72">
        <v>2</v>
      </c>
      <c r="I5505" s="72">
        <v>8</v>
      </c>
      <c r="J5505" s="72">
        <v>1</v>
      </c>
      <c r="K5505" s="72">
        <v>10</v>
      </c>
      <c r="L5505" s="72">
        <v>163</v>
      </c>
    </row>
    <row r="5506" spans="4:12" x14ac:dyDescent="0.25">
      <c r="D5506" s="66" t="s">
        <v>35844</v>
      </c>
      <c r="E5506" s="66" t="s">
        <v>9832</v>
      </c>
      <c r="F5506" s="72">
        <v>1</v>
      </c>
      <c r="G5506" s="72">
        <v>3</v>
      </c>
      <c r="H5506" s="72">
        <v>2</v>
      </c>
      <c r="I5506" s="72">
        <v>8</v>
      </c>
      <c r="J5506" s="72">
        <v>1</v>
      </c>
      <c r="K5506" s="72">
        <v>10</v>
      </c>
      <c r="L5506" s="72">
        <v>164</v>
      </c>
    </row>
    <row r="5507" spans="4:12" x14ac:dyDescent="0.25">
      <c r="D5507" s="66" t="s">
        <v>35845</v>
      </c>
      <c r="E5507" s="66" t="s">
        <v>9833</v>
      </c>
      <c r="F5507" s="72">
        <v>1</v>
      </c>
      <c r="G5507" s="72">
        <v>3</v>
      </c>
      <c r="H5507" s="72">
        <v>2</v>
      </c>
      <c r="I5507" s="72">
        <v>8</v>
      </c>
      <c r="J5507" s="72">
        <v>1</v>
      </c>
      <c r="K5507" s="72">
        <v>10</v>
      </c>
      <c r="L5507" s="72">
        <v>165</v>
      </c>
    </row>
    <row r="5508" spans="4:12" x14ac:dyDescent="0.25">
      <c r="D5508" s="66" t="s">
        <v>35846</v>
      </c>
      <c r="E5508" s="66" t="s">
        <v>9834</v>
      </c>
      <c r="F5508" s="72">
        <v>1</v>
      </c>
      <c r="G5508" s="72">
        <v>3</v>
      </c>
      <c r="H5508" s="72">
        <v>2</v>
      </c>
      <c r="I5508" s="72">
        <v>8</v>
      </c>
      <c r="J5508" s="72">
        <v>1</v>
      </c>
      <c r="K5508" s="72">
        <v>10</v>
      </c>
      <c r="L5508" s="72">
        <v>166</v>
      </c>
    </row>
    <row r="5509" spans="4:12" x14ac:dyDescent="0.25">
      <c r="D5509" s="66" t="s">
        <v>35847</v>
      </c>
      <c r="E5509" s="66" t="s">
        <v>9835</v>
      </c>
      <c r="F5509" s="72">
        <v>1</v>
      </c>
      <c r="G5509" s="72">
        <v>3</v>
      </c>
      <c r="H5509" s="72">
        <v>2</v>
      </c>
      <c r="I5509" s="72">
        <v>8</v>
      </c>
      <c r="J5509" s="72">
        <v>1</v>
      </c>
      <c r="K5509" s="72">
        <v>10</v>
      </c>
      <c r="L5509" s="72">
        <v>167</v>
      </c>
    </row>
    <row r="5510" spans="4:12" x14ac:dyDescent="0.25">
      <c r="D5510" s="66" t="s">
        <v>35848</v>
      </c>
      <c r="E5510" s="66" t="s">
        <v>9836</v>
      </c>
      <c r="F5510" s="72">
        <v>1</v>
      </c>
      <c r="G5510" s="72">
        <v>3</v>
      </c>
      <c r="H5510" s="72">
        <v>2</v>
      </c>
      <c r="I5510" s="72">
        <v>8</v>
      </c>
      <c r="J5510" s="72">
        <v>1</v>
      </c>
      <c r="K5510" s="72">
        <v>10</v>
      </c>
      <c r="L5510" s="72">
        <v>168</v>
      </c>
    </row>
    <row r="5511" spans="4:12" x14ac:dyDescent="0.25">
      <c r="D5511" s="66" t="s">
        <v>35849</v>
      </c>
      <c r="E5511" s="66" t="s">
        <v>9837</v>
      </c>
      <c r="F5511" s="72">
        <v>1</v>
      </c>
      <c r="G5511" s="72">
        <v>3</v>
      </c>
      <c r="H5511" s="72">
        <v>2</v>
      </c>
      <c r="I5511" s="72">
        <v>8</v>
      </c>
      <c r="J5511" s="72">
        <v>1</v>
      </c>
      <c r="K5511" s="72">
        <v>10</v>
      </c>
      <c r="L5511" s="72">
        <v>169</v>
      </c>
    </row>
    <row r="5512" spans="4:12" x14ac:dyDescent="0.25">
      <c r="D5512" s="66" t="s">
        <v>35850</v>
      </c>
      <c r="E5512" s="66" t="s">
        <v>9838</v>
      </c>
      <c r="F5512" s="72">
        <v>1</v>
      </c>
      <c r="G5512" s="72">
        <v>3</v>
      </c>
      <c r="H5512" s="72">
        <v>2</v>
      </c>
      <c r="I5512" s="72">
        <v>8</v>
      </c>
      <c r="J5512" s="72">
        <v>1</v>
      </c>
      <c r="K5512" s="72">
        <v>10</v>
      </c>
      <c r="L5512" s="72">
        <v>170</v>
      </c>
    </row>
    <row r="5513" spans="4:12" x14ac:dyDescent="0.25">
      <c r="D5513" s="66" t="s">
        <v>35851</v>
      </c>
      <c r="E5513" s="66" t="s">
        <v>9839</v>
      </c>
      <c r="F5513" s="72">
        <v>1</v>
      </c>
      <c r="G5513" s="72">
        <v>3</v>
      </c>
      <c r="H5513" s="72">
        <v>2</v>
      </c>
      <c r="I5513" s="72">
        <v>8</v>
      </c>
      <c r="J5513" s="72">
        <v>1</v>
      </c>
      <c r="K5513" s="72">
        <v>10</v>
      </c>
      <c r="L5513" s="72">
        <v>171</v>
      </c>
    </row>
    <row r="5514" spans="4:12" x14ac:dyDescent="0.25">
      <c r="D5514" s="66" t="s">
        <v>35852</v>
      </c>
      <c r="E5514" s="66" t="s">
        <v>9840</v>
      </c>
      <c r="F5514" s="72">
        <v>1</v>
      </c>
      <c r="G5514" s="72">
        <v>3</v>
      </c>
      <c r="H5514" s="72">
        <v>2</v>
      </c>
      <c r="I5514" s="72">
        <v>8</v>
      </c>
      <c r="J5514" s="72">
        <v>1</v>
      </c>
      <c r="K5514" s="72">
        <v>10</v>
      </c>
      <c r="L5514" s="72">
        <v>172</v>
      </c>
    </row>
    <row r="5515" spans="4:12" x14ac:dyDescent="0.25">
      <c r="D5515" s="66" t="s">
        <v>35853</v>
      </c>
      <c r="E5515" s="66" t="s">
        <v>9841</v>
      </c>
      <c r="F5515" s="72">
        <v>1</v>
      </c>
      <c r="G5515" s="72">
        <v>3</v>
      </c>
      <c r="H5515" s="72">
        <v>2</v>
      </c>
      <c r="I5515" s="72">
        <v>8</v>
      </c>
      <c r="J5515" s="72">
        <v>1</v>
      </c>
      <c r="K5515" s="72">
        <v>10</v>
      </c>
      <c r="L5515" s="72">
        <v>173</v>
      </c>
    </row>
    <row r="5516" spans="4:12" x14ac:dyDescent="0.25">
      <c r="D5516" s="66" t="s">
        <v>35854</v>
      </c>
      <c r="E5516" s="66" t="s">
        <v>9842</v>
      </c>
      <c r="F5516" s="72">
        <v>1</v>
      </c>
      <c r="G5516" s="72">
        <v>3</v>
      </c>
      <c r="H5516" s="72">
        <v>2</v>
      </c>
      <c r="I5516" s="72">
        <v>8</v>
      </c>
      <c r="J5516" s="72">
        <v>1</v>
      </c>
      <c r="K5516" s="72">
        <v>10</v>
      </c>
      <c r="L5516" s="72">
        <v>174</v>
      </c>
    </row>
    <row r="5517" spans="4:12" x14ac:dyDescent="0.25">
      <c r="D5517" s="66" t="s">
        <v>35855</v>
      </c>
      <c r="E5517" s="66" t="s">
        <v>9843</v>
      </c>
      <c r="F5517" s="72">
        <v>1</v>
      </c>
      <c r="G5517" s="72">
        <v>3</v>
      </c>
      <c r="H5517" s="72">
        <v>2</v>
      </c>
      <c r="I5517" s="72">
        <v>8</v>
      </c>
      <c r="J5517" s="72">
        <v>1</v>
      </c>
      <c r="K5517" s="72">
        <v>10</v>
      </c>
      <c r="L5517" s="72">
        <v>175</v>
      </c>
    </row>
    <row r="5518" spans="4:12" x14ac:dyDescent="0.25">
      <c r="D5518" s="66" t="s">
        <v>35856</v>
      </c>
      <c r="E5518" s="66" t="s">
        <v>9844</v>
      </c>
      <c r="F5518" s="72">
        <v>1</v>
      </c>
      <c r="G5518" s="72">
        <v>3</v>
      </c>
      <c r="H5518" s="72">
        <v>2</v>
      </c>
      <c r="I5518" s="72">
        <v>8</v>
      </c>
      <c r="J5518" s="72">
        <v>1</v>
      </c>
      <c r="K5518" s="72">
        <v>10</v>
      </c>
      <c r="L5518" s="72">
        <v>176</v>
      </c>
    </row>
    <row r="5519" spans="4:12" x14ac:dyDescent="0.25">
      <c r="D5519" s="66" t="s">
        <v>35857</v>
      </c>
      <c r="E5519" s="66" t="s">
        <v>9845</v>
      </c>
      <c r="F5519" s="72">
        <v>1</v>
      </c>
      <c r="G5519" s="72">
        <v>3</v>
      </c>
      <c r="H5519" s="72">
        <v>2</v>
      </c>
      <c r="I5519" s="72">
        <v>8</v>
      </c>
      <c r="J5519" s="72">
        <v>1</v>
      </c>
      <c r="K5519" s="72">
        <v>10</v>
      </c>
      <c r="L5519" s="72">
        <v>177</v>
      </c>
    </row>
    <row r="5520" spans="4:12" x14ac:dyDescent="0.25">
      <c r="D5520" s="66" t="s">
        <v>35858</v>
      </c>
      <c r="E5520" s="66" t="s">
        <v>9846</v>
      </c>
      <c r="F5520" s="72">
        <v>1</v>
      </c>
      <c r="G5520" s="72">
        <v>3</v>
      </c>
      <c r="H5520" s="72">
        <v>2</v>
      </c>
      <c r="I5520" s="72">
        <v>8</v>
      </c>
      <c r="J5520" s="72">
        <v>1</v>
      </c>
      <c r="K5520" s="72">
        <v>10</v>
      </c>
      <c r="L5520" s="72">
        <v>178</v>
      </c>
    </row>
    <row r="5521" spans="4:12" x14ac:dyDescent="0.25">
      <c r="D5521" s="66" t="s">
        <v>35859</v>
      </c>
      <c r="E5521" s="66" t="s">
        <v>9847</v>
      </c>
      <c r="F5521" s="72">
        <v>1</v>
      </c>
      <c r="G5521" s="72">
        <v>3</v>
      </c>
      <c r="H5521" s="72">
        <v>2</v>
      </c>
      <c r="I5521" s="72">
        <v>8</v>
      </c>
      <c r="J5521" s="72">
        <v>1</v>
      </c>
      <c r="K5521" s="72">
        <v>10</v>
      </c>
      <c r="L5521" s="72">
        <v>179</v>
      </c>
    </row>
    <row r="5522" spans="4:12" x14ac:dyDescent="0.25">
      <c r="D5522" s="66" t="s">
        <v>35860</v>
      </c>
      <c r="E5522" s="66" t="s">
        <v>9848</v>
      </c>
      <c r="F5522" s="72">
        <v>1</v>
      </c>
      <c r="G5522" s="72">
        <v>3</v>
      </c>
      <c r="H5522" s="72">
        <v>2</v>
      </c>
      <c r="I5522" s="72">
        <v>8</v>
      </c>
      <c r="J5522" s="72">
        <v>1</v>
      </c>
      <c r="K5522" s="72">
        <v>10</v>
      </c>
      <c r="L5522" s="72">
        <v>180</v>
      </c>
    </row>
    <row r="5523" spans="4:12" x14ac:dyDescent="0.25">
      <c r="D5523" s="66" t="s">
        <v>35861</v>
      </c>
      <c r="E5523" s="66" t="s">
        <v>9849</v>
      </c>
      <c r="F5523" s="72">
        <v>1</v>
      </c>
      <c r="G5523" s="72">
        <v>3</v>
      </c>
      <c r="H5523" s="72">
        <v>2</v>
      </c>
      <c r="I5523" s="72">
        <v>8</v>
      </c>
      <c r="J5523" s="72">
        <v>1</v>
      </c>
      <c r="K5523" s="72">
        <v>10</v>
      </c>
      <c r="L5523" s="72">
        <v>181</v>
      </c>
    </row>
    <row r="5524" spans="4:12" x14ac:dyDescent="0.25">
      <c r="D5524" s="66" t="s">
        <v>35862</v>
      </c>
      <c r="E5524" s="66" t="s">
        <v>9850</v>
      </c>
      <c r="F5524" s="72">
        <v>1</v>
      </c>
      <c r="G5524" s="72">
        <v>3</v>
      </c>
      <c r="H5524" s="72">
        <v>2</v>
      </c>
      <c r="I5524" s="72">
        <v>8</v>
      </c>
      <c r="J5524" s="72">
        <v>1</v>
      </c>
      <c r="K5524" s="72">
        <v>10</v>
      </c>
      <c r="L5524" s="72">
        <v>182</v>
      </c>
    </row>
    <row r="5525" spans="4:12" x14ac:dyDescent="0.25">
      <c r="D5525" s="66" t="s">
        <v>35863</v>
      </c>
      <c r="E5525" s="66" t="s">
        <v>9851</v>
      </c>
      <c r="F5525" s="72">
        <v>1</v>
      </c>
      <c r="G5525" s="72">
        <v>3</v>
      </c>
      <c r="H5525" s="72">
        <v>2</v>
      </c>
      <c r="I5525" s="72">
        <v>8</v>
      </c>
      <c r="J5525" s="72">
        <v>1</v>
      </c>
      <c r="K5525" s="72">
        <v>10</v>
      </c>
      <c r="L5525" s="72">
        <v>183</v>
      </c>
    </row>
    <row r="5526" spans="4:12" x14ac:dyDescent="0.25">
      <c r="D5526" s="66" t="s">
        <v>35864</v>
      </c>
      <c r="E5526" s="66" t="s">
        <v>9852</v>
      </c>
      <c r="F5526" s="72">
        <v>1</v>
      </c>
      <c r="G5526" s="72">
        <v>3</v>
      </c>
      <c r="H5526" s="72">
        <v>2</v>
      </c>
      <c r="I5526" s="72">
        <v>8</v>
      </c>
      <c r="J5526" s="72">
        <v>1</v>
      </c>
      <c r="K5526" s="72">
        <v>10</v>
      </c>
      <c r="L5526" s="72">
        <v>184</v>
      </c>
    </row>
    <row r="5527" spans="4:12" x14ac:dyDescent="0.25">
      <c r="D5527" s="66" t="s">
        <v>35865</v>
      </c>
      <c r="E5527" s="66" t="s">
        <v>9853</v>
      </c>
      <c r="F5527" s="72">
        <v>1</v>
      </c>
      <c r="G5527" s="72">
        <v>3</v>
      </c>
      <c r="H5527" s="72">
        <v>2</v>
      </c>
      <c r="I5527" s="72">
        <v>8</v>
      </c>
      <c r="J5527" s="72">
        <v>1</v>
      </c>
      <c r="K5527" s="72">
        <v>10</v>
      </c>
      <c r="L5527" s="72">
        <v>185</v>
      </c>
    </row>
    <row r="5528" spans="4:12" x14ac:dyDescent="0.25">
      <c r="D5528" s="66" t="s">
        <v>35866</v>
      </c>
      <c r="E5528" s="66" t="s">
        <v>9854</v>
      </c>
      <c r="F5528" s="72">
        <v>1</v>
      </c>
      <c r="G5528" s="72">
        <v>3</v>
      </c>
      <c r="H5528" s="72">
        <v>2</v>
      </c>
      <c r="I5528" s="72">
        <v>8</v>
      </c>
      <c r="J5528" s="72">
        <v>1</v>
      </c>
      <c r="K5528" s="72">
        <v>10</v>
      </c>
      <c r="L5528" s="72">
        <v>186</v>
      </c>
    </row>
    <row r="5529" spans="4:12" x14ac:dyDescent="0.25">
      <c r="D5529" s="66" t="s">
        <v>35867</v>
      </c>
      <c r="E5529" s="66" t="s">
        <v>9855</v>
      </c>
      <c r="F5529" s="72">
        <v>1</v>
      </c>
      <c r="G5529" s="72">
        <v>3</v>
      </c>
      <c r="H5529" s="72">
        <v>2</v>
      </c>
      <c r="I5529" s="72">
        <v>8</v>
      </c>
      <c r="J5529" s="72">
        <v>1</v>
      </c>
      <c r="K5529" s="72">
        <v>10</v>
      </c>
      <c r="L5529" s="72">
        <v>187</v>
      </c>
    </row>
    <row r="5530" spans="4:12" x14ac:dyDescent="0.25">
      <c r="D5530" s="66" t="s">
        <v>35868</v>
      </c>
      <c r="E5530" s="66" t="s">
        <v>9856</v>
      </c>
      <c r="F5530" s="72">
        <v>1</v>
      </c>
      <c r="G5530" s="72">
        <v>3</v>
      </c>
      <c r="H5530" s="72">
        <v>2</v>
      </c>
      <c r="I5530" s="72">
        <v>8</v>
      </c>
      <c r="J5530" s="72">
        <v>1</v>
      </c>
      <c r="K5530" s="72">
        <v>10</v>
      </c>
      <c r="L5530" s="72">
        <v>188</v>
      </c>
    </row>
    <row r="5531" spans="4:12" x14ac:dyDescent="0.25">
      <c r="D5531" s="66" t="s">
        <v>35869</v>
      </c>
      <c r="E5531" s="66" t="s">
        <v>9857</v>
      </c>
      <c r="F5531" s="72">
        <v>1</v>
      </c>
      <c r="G5531" s="72">
        <v>3</v>
      </c>
      <c r="H5531" s="72">
        <v>2</v>
      </c>
      <c r="I5531" s="72">
        <v>8</v>
      </c>
      <c r="J5531" s="72">
        <v>1</v>
      </c>
      <c r="K5531" s="72">
        <v>10</v>
      </c>
      <c r="L5531" s="72">
        <v>189</v>
      </c>
    </row>
    <row r="5532" spans="4:12" x14ac:dyDescent="0.25">
      <c r="D5532" s="66" t="s">
        <v>35870</v>
      </c>
      <c r="E5532" s="66" t="s">
        <v>9858</v>
      </c>
      <c r="F5532" s="72">
        <v>1</v>
      </c>
      <c r="G5532" s="72">
        <v>3</v>
      </c>
      <c r="H5532" s="72">
        <v>2</v>
      </c>
      <c r="I5532" s="72">
        <v>8</v>
      </c>
      <c r="J5532" s="72">
        <v>1</v>
      </c>
      <c r="K5532" s="72">
        <v>10</v>
      </c>
      <c r="L5532" s="72">
        <v>190</v>
      </c>
    </row>
    <row r="5533" spans="4:12" x14ac:dyDescent="0.25">
      <c r="D5533" s="66" t="s">
        <v>35871</v>
      </c>
      <c r="E5533" s="66" t="s">
        <v>9859</v>
      </c>
      <c r="F5533" s="72">
        <v>1</v>
      </c>
      <c r="G5533" s="72">
        <v>3</v>
      </c>
      <c r="H5533" s="72">
        <v>2</v>
      </c>
      <c r="I5533" s="72">
        <v>8</v>
      </c>
      <c r="J5533" s="72">
        <v>1</v>
      </c>
      <c r="K5533" s="72">
        <v>11</v>
      </c>
      <c r="L5533" s="72">
        <v>1</v>
      </c>
    </row>
    <row r="5534" spans="4:12" x14ac:dyDescent="0.25">
      <c r="D5534" s="66" t="s">
        <v>35872</v>
      </c>
      <c r="E5534" s="66" t="s">
        <v>9860</v>
      </c>
      <c r="F5534" s="72">
        <v>1</v>
      </c>
      <c r="G5534" s="72">
        <v>3</v>
      </c>
      <c r="H5534" s="72">
        <v>2</v>
      </c>
      <c r="I5534" s="72">
        <v>8</v>
      </c>
      <c r="J5534" s="72">
        <v>1</v>
      </c>
      <c r="K5534" s="72">
        <v>11</v>
      </c>
      <c r="L5534" s="72">
        <v>2</v>
      </c>
    </row>
    <row r="5535" spans="4:12" x14ac:dyDescent="0.25">
      <c r="D5535" s="66" t="s">
        <v>35873</v>
      </c>
      <c r="E5535" s="66" t="s">
        <v>9861</v>
      </c>
      <c r="F5535" s="72">
        <v>1</v>
      </c>
      <c r="G5535" s="72">
        <v>3</v>
      </c>
      <c r="H5535" s="72">
        <v>2</v>
      </c>
      <c r="I5535" s="72">
        <v>8</v>
      </c>
      <c r="J5535" s="72">
        <v>1</v>
      </c>
      <c r="K5535" s="72">
        <v>11</v>
      </c>
      <c r="L5535" s="72">
        <v>3</v>
      </c>
    </row>
    <row r="5536" spans="4:12" x14ac:dyDescent="0.25">
      <c r="D5536" s="66" t="s">
        <v>35874</v>
      </c>
      <c r="E5536" s="66" t="s">
        <v>9862</v>
      </c>
      <c r="F5536" s="72">
        <v>1</v>
      </c>
      <c r="G5536" s="72">
        <v>3</v>
      </c>
      <c r="H5536" s="72">
        <v>2</v>
      </c>
      <c r="I5536" s="72">
        <v>8</v>
      </c>
      <c r="J5536" s="72">
        <v>1</v>
      </c>
      <c r="K5536" s="72">
        <v>11</v>
      </c>
      <c r="L5536" s="72">
        <v>4</v>
      </c>
    </row>
    <row r="5537" spans="4:12" x14ac:dyDescent="0.25">
      <c r="D5537" s="66" t="s">
        <v>35875</v>
      </c>
      <c r="E5537" s="66" t="s">
        <v>9863</v>
      </c>
      <c r="F5537" s="72">
        <v>1</v>
      </c>
      <c r="G5537" s="72">
        <v>3</v>
      </c>
      <c r="H5537" s="72">
        <v>2</v>
      </c>
      <c r="I5537" s="72">
        <v>8</v>
      </c>
      <c r="J5537" s="72">
        <v>1</v>
      </c>
      <c r="K5537" s="72">
        <v>11</v>
      </c>
      <c r="L5537" s="72">
        <v>5</v>
      </c>
    </row>
    <row r="5538" spans="4:12" x14ac:dyDescent="0.25">
      <c r="D5538" s="66" t="s">
        <v>35876</v>
      </c>
      <c r="E5538" s="66" t="s">
        <v>1349</v>
      </c>
      <c r="F5538" s="72">
        <v>1</v>
      </c>
      <c r="G5538" s="72">
        <v>3</v>
      </c>
      <c r="H5538" s="72">
        <v>2</v>
      </c>
      <c r="I5538" s="72">
        <v>8</v>
      </c>
      <c r="J5538" s="72">
        <v>1</v>
      </c>
      <c r="K5538" s="72">
        <v>11</v>
      </c>
      <c r="L5538" s="72">
        <v>6</v>
      </c>
    </row>
    <row r="5539" spans="4:12" x14ac:dyDescent="0.25">
      <c r="D5539" s="66" t="s">
        <v>35877</v>
      </c>
      <c r="E5539" s="66" t="s">
        <v>9864</v>
      </c>
      <c r="F5539" s="72">
        <v>1</v>
      </c>
      <c r="G5539" s="72">
        <v>3</v>
      </c>
      <c r="H5539" s="72">
        <v>2</v>
      </c>
      <c r="I5539" s="72">
        <v>8</v>
      </c>
      <c r="J5539" s="72">
        <v>1</v>
      </c>
      <c r="K5539" s="72">
        <v>11</v>
      </c>
      <c r="L5539" s="72">
        <v>7</v>
      </c>
    </row>
    <row r="5540" spans="4:12" x14ac:dyDescent="0.25">
      <c r="D5540" s="66" t="s">
        <v>35878</v>
      </c>
      <c r="E5540" s="66" t="s">
        <v>9865</v>
      </c>
      <c r="F5540" s="72">
        <v>1</v>
      </c>
      <c r="G5540" s="72">
        <v>3</v>
      </c>
      <c r="H5540" s="72">
        <v>2</v>
      </c>
      <c r="I5540" s="72">
        <v>8</v>
      </c>
      <c r="J5540" s="72">
        <v>1</v>
      </c>
      <c r="K5540" s="72">
        <v>11</v>
      </c>
      <c r="L5540" s="72">
        <v>8</v>
      </c>
    </row>
    <row r="5541" spans="4:12" x14ac:dyDescent="0.25">
      <c r="D5541" s="66" t="s">
        <v>35879</v>
      </c>
      <c r="E5541" s="66" t="s">
        <v>9866</v>
      </c>
      <c r="F5541" s="72">
        <v>1</v>
      </c>
      <c r="G5541" s="72">
        <v>3</v>
      </c>
      <c r="H5541" s="72">
        <v>2</v>
      </c>
      <c r="I5541" s="72">
        <v>8</v>
      </c>
      <c r="J5541" s="72">
        <v>1</v>
      </c>
      <c r="K5541" s="72">
        <v>11</v>
      </c>
      <c r="L5541" s="72">
        <v>9</v>
      </c>
    </row>
    <row r="5542" spans="4:12" x14ac:dyDescent="0.25">
      <c r="D5542" s="66" t="s">
        <v>35880</v>
      </c>
      <c r="E5542" s="66" t="s">
        <v>554</v>
      </c>
      <c r="F5542" s="72">
        <v>1</v>
      </c>
      <c r="G5542" s="72">
        <v>3</v>
      </c>
      <c r="H5542" s="72">
        <v>2</v>
      </c>
      <c r="I5542" s="72">
        <v>8</v>
      </c>
      <c r="J5542" s="72">
        <v>1</v>
      </c>
      <c r="K5542" s="72">
        <v>11</v>
      </c>
      <c r="L5542" s="72">
        <v>10</v>
      </c>
    </row>
    <row r="5543" spans="4:12" x14ac:dyDescent="0.25">
      <c r="D5543" s="66" t="s">
        <v>35881</v>
      </c>
      <c r="E5543" s="66" t="s">
        <v>9867</v>
      </c>
      <c r="F5543" s="72">
        <v>1</v>
      </c>
      <c r="G5543" s="72">
        <v>3</v>
      </c>
      <c r="H5543" s="72">
        <v>2</v>
      </c>
      <c r="I5543" s="72">
        <v>8</v>
      </c>
      <c r="J5543" s="72">
        <v>1</v>
      </c>
      <c r="K5543" s="72">
        <v>11</v>
      </c>
      <c r="L5543" s="72">
        <v>11</v>
      </c>
    </row>
    <row r="5544" spans="4:12" x14ac:dyDescent="0.25">
      <c r="D5544" s="66" t="s">
        <v>35882</v>
      </c>
      <c r="E5544" s="66" t="s">
        <v>1198</v>
      </c>
      <c r="F5544" s="72">
        <v>1</v>
      </c>
      <c r="G5544" s="72">
        <v>3</v>
      </c>
      <c r="H5544" s="72">
        <v>2</v>
      </c>
      <c r="I5544" s="72">
        <v>8</v>
      </c>
      <c r="J5544" s="72">
        <v>1</v>
      </c>
      <c r="K5544" s="72">
        <v>11</v>
      </c>
      <c r="L5544" s="72">
        <v>12</v>
      </c>
    </row>
    <row r="5545" spans="4:12" x14ac:dyDescent="0.25">
      <c r="D5545" s="66" t="s">
        <v>35883</v>
      </c>
      <c r="E5545" s="66" t="s">
        <v>9868</v>
      </c>
      <c r="F5545" s="72">
        <v>1</v>
      </c>
      <c r="G5545" s="72">
        <v>3</v>
      </c>
      <c r="H5545" s="72">
        <v>2</v>
      </c>
      <c r="I5545" s="72">
        <v>8</v>
      </c>
      <c r="J5545" s="72">
        <v>1</v>
      </c>
      <c r="K5545" s="72">
        <v>11</v>
      </c>
      <c r="L5545" s="72">
        <v>13</v>
      </c>
    </row>
    <row r="5546" spans="4:12" x14ac:dyDescent="0.25">
      <c r="D5546" s="66" t="s">
        <v>35884</v>
      </c>
      <c r="E5546" s="66" t="s">
        <v>9869</v>
      </c>
      <c r="F5546" s="72">
        <v>1</v>
      </c>
      <c r="G5546" s="72">
        <v>3</v>
      </c>
      <c r="H5546" s="72">
        <v>2</v>
      </c>
      <c r="I5546" s="72">
        <v>8</v>
      </c>
      <c r="J5546" s="72">
        <v>1</v>
      </c>
      <c r="K5546" s="72">
        <v>11</v>
      </c>
      <c r="L5546" s="72">
        <v>14</v>
      </c>
    </row>
    <row r="5547" spans="4:12" x14ac:dyDescent="0.25">
      <c r="D5547" s="66" t="s">
        <v>35885</v>
      </c>
      <c r="E5547" s="66" t="s">
        <v>9870</v>
      </c>
      <c r="F5547" s="72">
        <v>1</v>
      </c>
      <c r="G5547" s="72">
        <v>3</v>
      </c>
      <c r="H5547" s="72">
        <v>2</v>
      </c>
      <c r="I5547" s="72">
        <v>8</v>
      </c>
      <c r="J5547" s="72">
        <v>1</v>
      </c>
      <c r="K5547" s="72">
        <v>11</v>
      </c>
      <c r="L5547" s="72">
        <v>15</v>
      </c>
    </row>
    <row r="5548" spans="4:12" x14ac:dyDescent="0.25">
      <c r="D5548" s="66" t="s">
        <v>35886</v>
      </c>
      <c r="E5548" s="66" t="s">
        <v>9871</v>
      </c>
      <c r="F5548" s="72">
        <v>1</v>
      </c>
      <c r="G5548" s="72">
        <v>3</v>
      </c>
      <c r="H5548" s="72">
        <v>2</v>
      </c>
      <c r="I5548" s="72">
        <v>8</v>
      </c>
      <c r="J5548" s="72">
        <v>1</v>
      </c>
      <c r="K5548" s="72">
        <v>11</v>
      </c>
      <c r="L5548" s="72">
        <v>16</v>
      </c>
    </row>
    <row r="5549" spans="4:12" x14ac:dyDescent="0.25">
      <c r="D5549" s="66" t="s">
        <v>35887</v>
      </c>
      <c r="E5549" s="66" t="s">
        <v>9872</v>
      </c>
      <c r="F5549" s="72">
        <v>1</v>
      </c>
      <c r="G5549" s="72">
        <v>3</v>
      </c>
      <c r="H5549" s="72">
        <v>2</v>
      </c>
      <c r="I5549" s="72">
        <v>8</v>
      </c>
      <c r="J5549" s="72">
        <v>1</v>
      </c>
      <c r="K5549" s="72">
        <v>11</v>
      </c>
      <c r="L5549" s="72">
        <v>17</v>
      </c>
    </row>
    <row r="5550" spans="4:12" x14ac:dyDescent="0.25">
      <c r="D5550" s="66" t="s">
        <v>35888</v>
      </c>
      <c r="E5550" s="66" t="s">
        <v>1293</v>
      </c>
      <c r="F5550" s="72">
        <v>1</v>
      </c>
      <c r="G5550" s="72">
        <v>3</v>
      </c>
      <c r="H5550" s="72">
        <v>2</v>
      </c>
      <c r="I5550" s="72">
        <v>8</v>
      </c>
      <c r="J5550" s="72">
        <v>1</v>
      </c>
      <c r="K5550" s="72">
        <v>11</v>
      </c>
      <c r="L5550" s="72">
        <v>18</v>
      </c>
    </row>
    <row r="5551" spans="4:12" x14ac:dyDescent="0.25">
      <c r="D5551" s="66" t="s">
        <v>35889</v>
      </c>
      <c r="E5551" s="66" t="s">
        <v>9873</v>
      </c>
      <c r="F5551" s="72">
        <v>1</v>
      </c>
      <c r="G5551" s="72">
        <v>3</v>
      </c>
      <c r="H5551" s="72">
        <v>2</v>
      </c>
      <c r="I5551" s="72">
        <v>8</v>
      </c>
      <c r="J5551" s="72">
        <v>1</v>
      </c>
      <c r="K5551" s="72">
        <v>11</v>
      </c>
      <c r="L5551" s="72">
        <v>19</v>
      </c>
    </row>
    <row r="5552" spans="4:12" x14ac:dyDescent="0.25">
      <c r="D5552" s="66" t="s">
        <v>35890</v>
      </c>
      <c r="E5552" s="66" t="s">
        <v>1352</v>
      </c>
      <c r="F5552" s="72">
        <v>1</v>
      </c>
      <c r="G5552" s="72">
        <v>3</v>
      </c>
      <c r="H5552" s="72">
        <v>2</v>
      </c>
      <c r="I5552" s="72">
        <v>8</v>
      </c>
      <c r="J5552" s="72">
        <v>1</v>
      </c>
      <c r="K5552" s="72">
        <v>11</v>
      </c>
      <c r="L5552" s="72">
        <v>20</v>
      </c>
    </row>
    <row r="5553" spans="4:12" x14ac:dyDescent="0.25">
      <c r="D5553" s="66" t="s">
        <v>35891</v>
      </c>
      <c r="E5553" s="66" t="s">
        <v>9874</v>
      </c>
      <c r="F5553" s="72">
        <v>1</v>
      </c>
      <c r="G5553" s="72">
        <v>3</v>
      </c>
      <c r="H5553" s="72">
        <v>2</v>
      </c>
      <c r="I5553" s="72">
        <v>8</v>
      </c>
      <c r="J5553" s="72">
        <v>1</v>
      </c>
      <c r="K5553" s="72">
        <v>11</v>
      </c>
      <c r="L5553" s="72">
        <v>21</v>
      </c>
    </row>
    <row r="5554" spans="4:12" x14ac:dyDescent="0.25">
      <c r="D5554" s="66" t="s">
        <v>35892</v>
      </c>
      <c r="E5554" s="66" t="s">
        <v>9875</v>
      </c>
      <c r="F5554" s="72">
        <v>1</v>
      </c>
      <c r="G5554" s="72">
        <v>3</v>
      </c>
      <c r="H5554" s="72">
        <v>2</v>
      </c>
      <c r="I5554" s="72">
        <v>8</v>
      </c>
      <c r="J5554" s="72">
        <v>1</v>
      </c>
      <c r="K5554" s="72">
        <v>11</v>
      </c>
      <c r="L5554" s="72">
        <v>22</v>
      </c>
    </row>
    <row r="5555" spans="4:12" x14ac:dyDescent="0.25">
      <c r="D5555" s="66" t="s">
        <v>35893</v>
      </c>
      <c r="E5555" s="66" t="s">
        <v>9876</v>
      </c>
      <c r="F5555" s="72">
        <v>1</v>
      </c>
      <c r="G5555" s="72">
        <v>3</v>
      </c>
      <c r="H5555" s="72">
        <v>2</v>
      </c>
      <c r="I5555" s="72">
        <v>8</v>
      </c>
      <c r="J5555" s="72">
        <v>1</v>
      </c>
      <c r="K5555" s="72">
        <v>11</v>
      </c>
      <c r="L5555" s="72">
        <v>23</v>
      </c>
    </row>
    <row r="5556" spans="4:12" x14ac:dyDescent="0.25">
      <c r="D5556" s="66" t="s">
        <v>35894</v>
      </c>
      <c r="E5556" s="66" t="s">
        <v>1353</v>
      </c>
      <c r="F5556" s="72">
        <v>1</v>
      </c>
      <c r="G5556" s="72">
        <v>3</v>
      </c>
      <c r="H5556" s="72">
        <v>2</v>
      </c>
      <c r="I5556" s="72">
        <v>8</v>
      </c>
      <c r="J5556" s="72">
        <v>1</v>
      </c>
      <c r="K5556" s="72">
        <v>11</v>
      </c>
      <c r="L5556" s="72">
        <v>24</v>
      </c>
    </row>
    <row r="5557" spans="4:12" x14ac:dyDescent="0.25">
      <c r="D5557" s="66" t="s">
        <v>35895</v>
      </c>
      <c r="E5557" s="66" t="s">
        <v>1354</v>
      </c>
      <c r="F5557" s="72">
        <v>1</v>
      </c>
      <c r="G5557" s="72">
        <v>3</v>
      </c>
      <c r="H5557" s="72">
        <v>2</v>
      </c>
      <c r="I5557" s="72">
        <v>8</v>
      </c>
      <c r="J5557" s="72">
        <v>1</v>
      </c>
      <c r="K5557" s="72">
        <v>11</v>
      </c>
      <c r="L5557" s="72">
        <v>25</v>
      </c>
    </row>
    <row r="5558" spans="4:12" x14ac:dyDescent="0.25">
      <c r="D5558" s="66" t="s">
        <v>35896</v>
      </c>
      <c r="E5558" s="66" t="s">
        <v>1355</v>
      </c>
      <c r="F5558" s="72">
        <v>1</v>
      </c>
      <c r="G5558" s="72">
        <v>3</v>
      </c>
      <c r="H5558" s="72">
        <v>2</v>
      </c>
      <c r="I5558" s="72">
        <v>8</v>
      </c>
      <c r="J5558" s="72">
        <v>1</v>
      </c>
      <c r="K5558" s="72">
        <v>11</v>
      </c>
      <c r="L5558" s="72">
        <v>26</v>
      </c>
    </row>
    <row r="5559" spans="4:12" x14ac:dyDescent="0.25">
      <c r="D5559" s="66" t="s">
        <v>35897</v>
      </c>
      <c r="E5559" s="66" t="s">
        <v>1356</v>
      </c>
      <c r="F5559" s="72">
        <v>1</v>
      </c>
      <c r="G5559" s="72">
        <v>3</v>
      </c>
      <c r="H5559" s="72">
        <v>2</v>
      </c>
      <c r="I5559" s="72">
        <v>8</v>
      </c>
      <c r="J5559" s="72">
        <v>1</v>
      </c>
      <c r="K5559" s="72">
        <v>11</v>
      </c>
      <c r="L5559" s="72">
        <v>27</v>
      </c>
    </row>
    <row r="5560" spans="4:12" x14ac:dyDescent="0.25">
      <c r="D5560" s="66" t="s">
        <v>35898</v>
      </c>
      <c r="E5560" s="66" t="s">
        <v>9877</v>
      </c>
      <c r="F5560" s="72">
        <v>1</v>
      </c>
      <c r="G5560" s="72">
        <v>3</v>
      </c>
      <c r="H5560" s="72">
        <v>2</v>
      </c>
      <c r="I5560" s="72">
        <v>8</v>
      </c>
      <c r="J5560" s="72">
        <v>1</v>
      </c>
      <c r="K5560" s="72">
        <v>11</v>
      </c>
      <c r="L5560" s="72">
        <v>28</v>
      </c>
    </row>
    <row r="5561" spans="4:12" x14ac:dyDescent="0.25">
      <c r="D5561" s="66" t="s">
        <v>35899</v>
      </c>
      <c r="E5561" s="66" t="s">
        <v>9878</v>
      </c>
      <c r="F5561" s="72">
        <v>1</v>
      </c>
      <c r="G5561" s="72">
        <v>3</v>
      </c>
      <c r="H5561" s="72">
        <v>2</v>
      </c>
      <c r="I5561" s="72">
        <v>8</v>
      </c>
      <c r="J5561" s="72">
        <v>1</v>
      </c>
      <c r="K5561" s="72">
        <v>11</v>
      </c>
      <c r="L5561" s="72">
        <v>29</v>
      </c>
    </row>
    <row r="5562" spans="4:12" x14ac:dyDescent="0.25">
      <c r="D5562" s="66" t="s">
        <v>35900</v>
      </c>
      <c r="E5562" s="66" t="s">
        <v>9879</v>
      </c>
      <c r="F5562" s="72">
        <v>1</v>
      </c>
      <c r="G5562" s="72">
        <v>3</v>
      </c>
      <c r="H5562" s="72">
        <v>2</v>
      </c>
      <c r="I5562" s="72">
        <v>8</v>
      </c>
      <c r="J5562" s="72">
        <v>1</v>
      </c>
      <c r="K5562" s="72">
        <v>11</v>
      </c>
      <c r="L5562" s="72">
        <v>30</v>
      </c>
    </row>
    <row r="5563" spans="4:12" x14ac:dyDescent="0.25">
      <c r="D5563" s="66" t="s">
        <v>35901</v>
      </c>
      <c r="E5563" s="66" t="s">
        <v>1358</v>
      </c>
      <c r="F5563" s="72">
        <v>1</v>
      </c>
      <c r="G5563" s="72">
        <v>3</v>
      </c>
      <c r="H5563" s="72">
        <v>2</v>
      </c>
      <c r="I5563" s="72">
        <v>8</v>
      </c>
      <c r="J5563" s="72">
        <v>1</v>
      </c>
      <c r="K5563" s="72">
        <v>11</v>
      </c>
      <c r="L5563" s="72">
        <v>31</v>
      </c>
    </row>
    <row r="5564" spans="4:12" x14ac:dyDescent="0.25">
      <c r="D5564" s="66" t="s">
        <v>35902</v>
      </c>
      <c r="E5564" s="66" t="s">
        <v>1357</v>
      </c>
      <c r="F5564" s="72">
        <v>1</v>
      </c>
      <c r="G5564" s="72">
        <v>3</v>
      </c>
      <c r="H5564" s="72">
        <v>2</v>
      </c>
      <c r="I5564" s="72">
        <v>8</v>
      </c>
      <c r="J5564" s="72">
        <v>1</v>
      </c>
      <c r="K5564" s="72">
        <v>11</v>
      </c>
      <c r="L5564" s="72">
        <v>32</v>
      </c>
    </row>
    <row r="5565" spans="4:12" x14ac:dyDescent="0.25">
      <c r="D5565" s="66" t="s">
        <v>35903</v>
      </c>
      <c r="E5565" s="66" t="s">
        <v>9880</v>
      </c>
      <c r="F5565" s="72">
        <v>1</v>
      </c>
      <c r="G5565" s="72">
        <v>3</v>
      </c>
      <c r="H5565" s="72">
        <v>2</v>
      </c>
      <c r="I5565" s="72">
        <v>8</v>
      </c>
      <c r="J5565" s="72">
        <v>1</v>
      </c>
      <c r="K5565" s="72">
        <v>11</v>
      </c>
      <c r="L5565" s="72">
        <v>33</v>
      </c>
    </row>
    <row r="5566" spans="4:12" x14ac:dyDescent="0.25">
      <c r="D5566" s="66" t="s">
        <v>35904</v>
      </c>
      <c r="E5566" s="66" t="s">
        <v>9881</v>
      </c>
      <c r="F5566" s="72">
        <v>1</v>
      </c>
      <c r="G5566" s="72">
        <v>3</v>
      </c>
      <c r="H5566" s="72">
        <v>2</v>
      </c>
      <c r="I5566" s="72">
        <v>8</v>
      </c>
      <c r="J5566" s="72">
        <v>1</v>
      </c>
      <c r="K5566" s="72">
        <v>11</v>
      </c>
      <c r="L5566" s="72">
        <v>34</v>
      </c>
    </row>
    <row r="5567" spans="4:12" x14ac:dyDescent="0.25">
      <c r="D5567" s="66" t="s">
        <v>35905</v>
      </c>
      <c r="E5567" s="66" t="s">
        <v>9882</v>
      </c>
      <c r="F5567" s="72">
        <v>1</v>
      </c>
      <c r="G5567" s="72">
        <v>3</v>
      </c>
      <c r="H5567" s="72">
        <v>2</v>
      </c>
      <c r="I5567" s="72">
        <v>8</v>
      </c>
      <c r="J5567" s="72">
        <v>1</v>
      </c>
      <c r="K5567" s="72">
        <v>11</v>
      </c>
      <c r="L5567" s="72">
        <v>35</v>
      </c>
    </row>
    <row r="5568" spans="4:12" x14ac:dyDescent="0.25">
      <c r="D5568" s="66" t="s">
        <v>35906</v>
      </c>
      <c r="E5568" s="66" t="s">
        <v>9883</v>
      </c>
      <c r="F5568" s="72">
        <v>1</v>
      </c>
      <c r="G5568" s="72">
        <v>3</v>
      </c>
      <c r="H5568" s="72">
        <v>2</v>
      </c>
      <c r="I5568" s="72">
        <v>8</v>
      </c>
      <c r="J5568" s="72">
        <v>1</v>
      </c>
      <c r="K5568" s="72">
        <v>11</v>
      </c>
      <c r="L5568" s="72">
        <v>36</v>
      </c>
    </row>
    <row r="5569" spans="4:12" x14ac:dyDescent="0.25">
      <c r="D5569" s="66" t="s">
        <v>35907</v>
      </c>
      <c r="E5569" s="66" t="s">
        <v>9884</v>
      </c>
      <c r="F5569" s="72">
        <v>1</v>
      </c>
      <c r="G5569" s="72">
        <v>3</v>
      </c>
      <c r="H5569" s="72">
        <v>2</v>
      </c>
      <c r="I5569" s="72">
        <v>8</v>
      </c>
      <c r="J5569" s="72">
        <v>1</v>
      </c>
      <c r="K5569" s="72">
        <v>11</v>
      </c>
      <c r="L5569" s="72">
        <v>37</v>
      </c>
    </row>
    <row r="5570" spans="4:12" x14ac:dyDescent="0.25">
      <c r="D5570" s="66" t="s">
        <v>35908</v>
      </c>
      <c r="E5570" s="66" t="s">
        <v>9885</v>
      </c>
      <c r="F5570" s="72">
        <v>1</v>
      </c>
      <c r="G5570" s="72">
        <v>3</v>
      </c>
      <c r="H5570" s="72">
        <v>2</v>
      </c>
      <c r="I5570" s="72">
        <v>8</v>
      </c>
      <c r="J5570" s="72">
        <v>1</v>
      </c>
      <c r="K5570" s="72">
        <v>11</v>
      </c>
      <c r="L5570" s="72">
        <v>38</v>
      </c>
    </row>
    <row r="5571" spans="4:12" x14ac:dyDescent="0.25">
      <c r="D5571" s="66" t="s">
        <v>35909</v>
      </c>
      <c r="E5571" s="66" t="s">
        <v>9886</v>
      </c>
      <c r="F5571" s="72">
        <v>1</v>
      </c>
      <c r="G5571" s="72">
        <v>3</v>
      </c>
      <c r="H5571" s="72">
        <v>2</v>
      </c>
      <c r="I5571" s="72">
        <v>8</v>
      </c>
      <c r="J5571" s="72">
        <v>1</v>
      </c>
      <c r="K5571" s="72">
        <v>11</v>
      </c>
      <c r="L5571" s="72">
        <v>39</v>
      </c>
    </row>
    <row r="5572" spans="4:12" x14ac:dyDescent="0.25">
      <c r="D5572" s="66" t="s">
        <v>35910</v>
      </c>
      <c r="E5572" s="66" t="s">
        <v>9887</v>
      </c>
      <c r="F5572" s="72">
        <v>1</v>
      </c>
      <c r="G5572" s="72">
        <v>3</v>
      </c>
      <c r="H5572" s="72">
        <v>2</v>
      </c>
      <c r="I5572" s="72">
        <v>8</v>
      </c>
      <c r="J5572" s="72">
        <v>1</v>
      </c>
      <c r="K5572" s="72">
        <v>11</v>
      </c>
      <c r="L5572" s="72">
        <v>40</v>
      </c>
    </row>
    <row r="5573" spans="4:12" x14ac:dyDescent="0.25">
      <c r="D5573" s="66" t="s">
        <v>35911</v>
      </c>
      <c r="E5573" s="66" t="s">
        <v>9888</v>
      </c>
      <c r="F5573" s="72">
        <v>1</v>
      </c>
      <c r="G5573" s="72">
        <v>3</v>
      </c>
      <c r="H5573" s="72">
        <v>2</v>
      </c>
      <c r="I5573" s="72">
        <v>8</v>
      </c>
      <c r="J5573" s="72">
        <v>1</v>
      </c>
      <c r="K5573" s="72">
        <v>11</v>
      </c>
      <c r="L5573" s="72">
        <v>41</v>
      </c>
    </row>
    <row r="5574" spans="4:12" x14ac:dyDescent="0.25">
      <c r="D5574" s="66" t="s">
        <v>35912</v>
      </c>
      <c r="E5574" s="66" t="s">
        <v>9889</v>
      </c>
      <c r="F5574" s="72">
        <v>1</v>
      </c>
      <c r="G5574" s="72">
        <v>3</v>
      </c>
      <c r="H5574" s="72">
        <v>2</v>
      </c>
      <c r="I5574" s="72">
        <v>8</v>
      </c>
      <c r="J5574" s="72">
        <v>1</v>
      </c>
      <c r="K5574" s="72">
        <v>11</v>
      </c>
      <c r="L5574" s="72">
        <v>42</v>
      </c>
    </row>
    <row r="5575" spans="4:12" x14ac:dyDescent="0.25">
      <c r="D5575" s="66" t="s">
        <v>35913</v>
      </c>
      <c r="E5575" s="66" t="s">
        <v>9890</v>
      </c>
      <c r="F5575" s="72">
        <v>1</v>
      </c>
      <c r="G5575" s="72">
        <v>3</v>
      </c>
      <c r="H5575" s="72">
        <v>2</v>
      </c>
      <c r="I5575" s="72">
        <v>8</v>
      </c>
      <c r="J5575" s="72">
        <v>1</v>
      </c>
      <c r="K5575" s="72">
        <v>11</v>
      </c>
      <c r="L5575" s="72">
        <v>43</v>
      </c>
    </row>
    <row r="5576" spans="4:12" x14ac:dyDescent="0.25">
      <c r="D5576" s="66" t="s">
        <v>35914</v>
      </c>
      <c r="E5576" s="66" t="s">
        <v>9891</v>
      </c>
      <c r="F5576" s="72">
        <v>1</v>
      </c>
      <c r="G5576" s="72">
        <v>3</v>
      </c>
      <c r="H5576" s="72">
        <v>2</v>
      </c>
      <c r="I5576" s="72">
        <v>8</v>
      </c>
      <c r="J5576" s="72">
        <v>1</v>
      </c>
      <c r="K5576" s="72">
        <v>11</v>
      </c>
      <c r="L5576" s="72">
        <v>44</v>
      </c>
    </row>
    <row r="5577" spans="4:12" x14ac:dyDescent="0.25">
      <c r="D5577" s="66" t="s">
        <v>35915</v>
      </c>
      <c r="E5577" s="66" t="s">
        <v>9892</v>
      </c>
      <c r="F5577" s="72">
        <v>1</v>
      </c>
      <c r="G5577" s="72">
        <v>3</v>
      </c>
      <c r="H5577" s="72">
        <v>2</v>
      </c>
      <c r="I5577" s="72">
        <v>8</v>
      </c>
      <c r="J5577" s="72">
        <v>1</v>
      </c>
      <c r="K5577" s="72">
        <v>11</v>
      </c>
      <c r="L5577" s="72">
        <v>45</v>
      </c>
    </row>
    <row r="5578" spans="4:12" x14ac:dyDescent="0.25">
      <c r="D5578" s="66" t="s">
        <v>35916</v>
      </c>
      <c r="E5578" s="66" t="s">
        <v>9893</v>
      </c>
      <c r="F5578" s="72">
        <v>1</v>
      </c>
      <c r="G5578" s="72">
        <v>3</v>
      </c>
      <c r="H5578" s="72">
        <v>2</v>
      </c>
      <c r="I5578" s="72">
        <v>8</v>
      </c>
      <c r="J5578" s="72">
        <v>1</v>
      </c>
      <c r="K5578" s="72">
        <v>11</v>
      </c>
      <c r="L5578" s="72">
        <v>46</v>
      </c>
    </row>
    <row r="5579" spans="4:12" x14ac:dyDescent="0.25">
      <c r="D5579" s="66" t="s">
        <v>35917</v>
      </c>
      <c r="E5579" s="66" t="s">
        <v>9894</v>
      </c>
      <c r="F5579" s="72">
        <v>1</v>
      </c>
      <c r="G5579" s="72">
        <v>3</v>
      </c>
      <c r="H5579" s="72">
        <v>2</v>
      </c>
      <c r="I5579" s="72">
        <v>8</v>
      </c>
      <c r="J5579" s="72">
        <v>1</v>
      </c>
      <c r="K5579" s="72">
        <v>11</v>
      </c>
      <c r="L5579" s="72">
        <v>47</v>
      </c>
    </row>
    <row r="5580" spans="4:12" x14ac:dyDescent="0.25">
      <c r="D5580" s="66" t="s">
        <v>35918</v>
      </c>
      <c r="E5580" s="66" t="s">
        <v>9895</v>
      </c>
      <c r="F5580" s="72">
        <v>1</v>
      </c>
      <c r="G5580" s="72">
        <v>3</v>
      </c>
      <c r="H5580" s="72">
        <v>2</v>
      </c>
      <c r="I5580" s="72">
        <v>8</v>
      </c>
      <c r="J5580" s="72">
        <v>1</v>
      </c>
      <c r="K5580" s="72">
        <v>11</v>
      </c>
      <c r="L5580" s="72">
        <v>48</v>
      </c>
    </row>
    <row r="5581" spans="4:12" x14ac:dyDescent="0.25">
      <c r="D5581" s="66" t="s">
        <v>35919</v>
      </c>
      <c r="E5581" s="66" t="s">
        <v>9896</v>
      </c>
      <c r="F5581" s="72">
        <v>1</v>
      </c>
      <c r="G5581" s="72">
        <v>3</v>
      </c>
      <c r="H5581" s="72">
        <v>2</v>
      </c>
      <c r="I5581" s="72">
        <v>8</v>
      </c>
      <c r="J5581" s="72">
        <v>1</v>
      </c>
      <c r="K5581" s="72">
        <v>11</v>
      </c>
      <c r="L5581" s="72">
        <v>49</v>
      </c>
    </row>
    <row r="5582" spans="4:12" x14ac:dyDescent="0.25">
      <c r="D5582" s="66" t="s">
        <v>35920</v>
      </c>
      <c r="E5582" s="66" t="s">
        <v>9897</v>
      </c>
      <c r="F5582" s="72">
        <v>1</v>
      </c>
      <c r="G5582" s="72">
        <v>3</v>
      </c>
      <c r="H5582" s="72">
        <v>2</v>
      </c>
      <c r="I5582" s="72">
        <v>8</v>
      </c>
      <c r="J5582" s="72">
        <v>1</v>
      </c>
      <c r="K5582" s="72">
        <v>11</v>
      </c>
      <c r="L5582" s="72">
        <v>50</v>
      </c>
    </row>
    <row r="5583" spans="4:12" x14ac:dyDescent="0.25">
      <c r="D5583" s="66" t="s">
        <v>35921</v>
      </c>
      <c r="E5583" s="66" t="s">
        <v>9898</v>
      </c>
      <c r="F5583" s="72">
        <v>1</v>
      </c>
      <c r="G5583" s="72">
        <v>3</v>
      </c>
      <c r="H5583" s="72">
        <v>2</v>
      </c>
      <c r="I5583" s="72">
        <v>8</v>
      </c>
      <c r="J5583" s="72">
        <v>1</v>
      </c>
      <c r="K5583" s="72">
        <v>11</v>
      </c>
      <c r="L5583" s="72">
        <v>51</v>
      </c>
    </row>
    <row r="5584" spans="4:12" x14ac:dyDescent="0.25">
      <c r="D5584" s="66" t="s">
        <v>35922</v>
      </c>
      <c r="E5584" s="66" t="s">
        <v>9899</v>
      </c>
      <c r="F5584" s="72">
        <v>1</v>
      </c>
      <c r="G5584" s="72">
        <v>3</v>
      </c>
      <c r="H5584" s="72">
        <v>2</v>
      </c>
      <c r="I5584" s="72">
        <v>8</v>
      </c>
      <c r="J5584" s="72">
        <v>1</v>
      </c>
      <c r="K5584" s="72">
        <v>11</v>
      </c>
      <c r="L5584" s="72">
        <v>52</v>
      </c>
    </row>
    <row r="5585" spans="4:12" x14ac:dyDescent="0.25">
      <c r="D5585" s="66" t="s">
        <v>35923</v>
      </c>
      <c r="E5585" s="66" t="s">
        <v>9900</v>
      </c>
      <c r="F5585" s="72">
        <v>1</v>
      </c>
      <c r="G5585" s="72">
        <v>3</v>
      </c>
      <c r="H5585" s="72">
        <v>2</v>
      </c>
      <c r="I5585" s="72">
        <v>8</v>
      </c>
      <c r="J5585" s="72">
        <v>1</v>
      </c>
      <c r="K5585" s="72">
        <v>11</v>
      </c>
      <c r="L5585" s="72">
        <v>53</v>
      </c>
    </row>
    <row r="5586" spans="4:12" x14ac:dyDescent="0.25">
      <c r="D5586" s="66" t="s">
        <v>35924</v>
      </c>
      <c r="E5586" s="66" t="s">
        <v>9901</v>
      </c>
      <c r="F5586" s="72">
        <v>1</v>
      </c>
      <c r="G5586" s="72">
        <v>3</v>
      </c>
      <c r="H5586" s="72">
        <v>2</v>
      </c>
      <c r="I5586" s="72">
        <v>8</v>
      </c>
      <c r="J5586" s="72">
        <v>1</v>
      </c>
      <c r="K5586" s="72">
        <v>11</v>
      </c>
      <c r="L5586" s="72">
        <v>54</v>
      </c>
    </row>
    <row r="5587" spans="4:12" x14ac:dyDescent="0.25">
      <c r="D5587" s="66" t="s">
        <v>35925</v>
      </c>
      <c r="E5587" s="66" t="s">
        <v>9902</v>
      </c>
      <c r="F5587" s="72">
        <v>1</v>
      </c>
      <c r="G5587" s="72">
        <v>3</v>
      </c>
      <c r="H5587" s="72">
        <v>2</v>
      </c>
      <c r="I5587" s="72">
        <v>8</v>
      </c>
      <c r="J5587" s="72">
        <v>1</v>
      </c>
      <c r="K5587" s="72">
        <v>11</v>
      </c>
      <c r="L5587" s="72">
        <v>55</v>
      </c>
    </row>
    <row r="5588" spans="4:12" x14ac:dyDescent="0.25">
      <c r="D5588" s="66" t="s">
        <v>35926</v>
      </c>
      <c r="E5588" s="66" t="s">
        <v>9903</v>
      </c>
      <c r="F5588" s="72">
        <v>1</v>
      </c>
      <c r="G5588" s="72">
        <v>3</v>
      </c>
      <c r="H5588" s="72">
        <v>2</v>
      </c>
      <c r="I5588" s="72">
        <v>8</v>
      </c>
      <c r="J5588" s="72">
        <v>1</v>
      </c>
      <c r="K5588" s="72">
        <v>11</v>
      </c>
      <c r="L5588" s="72">
        <v>56</v>
      </c>
    </row>
    <row r="5589" spans="4:12" x14ac:dyDescent="0.25">
      <c r="D5589" s="66" t="s">
        <v>35927</v>
      </c>
      <c r="E5589" s="66" t="s">
        <v>9904</v>
      </c>
      <c r="F5589" s="72">
        <v>1</v>
      </c>
      <c r="G5589" s="72">
        <v>3</v>
      </c>
      <c r="H5589" s="72">
        <v>2</v>
      </c>
      <c r="I5589" s="72">
        <v>8</v>
      </c>
      <c r="J5589" s="72">
        <v>1</v>
      </c>
      <c r="K5589" s="72">
        <v>11</v>
      </c>
      <c r="L5589" s="72">
        <v>57</v>
      </c>
    </row>
    <row r="5590" spans="4:12" x14ac:dyDescent="0.25">
      <c r="D5590" s="66" t="s">
        <v>35928</v>
      </c>
      <c r="E5590" s="66" t="s">
        <v>9905</v>
      </c>
      <c r="F5590" s="72">
        <v>1</v>
      </c>
      <c r="G5590" s="72">
        <v>3</v>
      </c>
      <c r="H5590" s="72">
        <v>2</v>
      </c>
      <c r="I5590" s="72">
        <v>8</v>
      </c>
      <c r="J5590" s="72">
        <v>1</v>
      </c>
      <c r="K5590" s="72">
        <v>11</v>
      </c>
      <c r="L5590" s="72">
        <v>58</v>
      </c>
    </row>
    <row r="5591" spans="4:12" x14ac:dyDescent="0.25">
      <c r="D5591" s="66" t="s">
        <v>35929</v>
      </c>
      <c r="E5591" s="66" t="s">
        <v>9906</v>
      </c>
      <c r="F5591" s="72">
        <v>1</v>
      </c>
      <c r="G5591" s="72">
        <v>3</v>
      </c>
      <c r="H5591" s="72">
        <v>2</v>
      </c>
      <c r="I5591" s="72">
        <v>8</v>
      </c>
      <c r="J5591" s="72">
        <v>1</v>
      </c>
      <c r="K5591" s="72">
        <v>11</v>
      </c>
      <c r="L5591" s="72">
        <v>59</v>
      </c>
    </row>
    <row r="5592" spans="4:12" x14ac:dyDescent="0.25">
      <c r="D5592" s="66" t="s">
        <v>35930</v>
      </c>
      <c r="E5592" s="66" t="s">
        <v>9907</v>
      </c>
      <c r="F5592" s="72">
        <v>1</v>
      </c>
      <c r="G5592" s="72">
        <v>3</v>
      </c>
      <c r="H5592" s="72">
        <v>2</v>
      </c>
      <c r="I5592" s="72">
        <v>8</v>
      </c>
      <c r="J5592" s="72">
        <v>1</v>
      </c>
      <c r="K5592" s="72">
        <v>11</v>
      </c>
      <c r="L5592" s="72">
        <v>60</v>
      </c>
    </row>
    <row r="5593" spans="4:12" x14ac:dyDescent="0.25">
      <c r="D5593" s="66" t="s">
        <v>35931</v>
      </c>
      <c r="E5593" s="66" t="s">
        <v>2347</v>
      </c>
      <c r="F5593" s="72">
        <v>1</v>
      </c>
      <c r="G5593" s="72">
        <v>3</v>
      </c>
      <c r="H5593" s="72">
        <v>2</v>
      </c>
      <c r="I5593" s="72">
        <v>8</v>
      </c>
      <c r="J5593" s="72">
        <v>1</v>
      </c>
      <c r="K5593" s="72">
        <v>11</v>
      </c>
      <c r="L5593" s="72">
        <v>61</v>
      </c>
    </row>
    <row r="5594" spans="4:12" x14ac:dyDescent="0.25">
      <c r="D5594" s="66" t="s">
        <v>35932</v>
      </c>
      <c r="E5594" s="66" t="s">
        <v>9908</v>
      </c>
      <c r="F5594" s="72">
        <v>1</v>
      </c>
      <c r="G5594" s="72">
        <v>3</v>
      </c>
      <c r="H5594" s="72">
        <v>2</v>
      </c>
      <c r="I5594" s="72">
        <v>8</v>
      </c>
      <c r="J5594" s="72">
        <v>1</v>
      </c>
      <c r="K5594" s="72">
        <v>11</v>
      </c>
      <c r="L5594" s="72">
        <v>62</v>
      </c>
    </row>
    <row r="5595" spans="4:12" x14ac:dyDescent="0.25">
      <c r="D5595" s="66" t="s">
        <v>35933</v>
      </c>
      <c r="E5595" s="66" t="s">
        <v>9909</v>
      </c>
      <c r="F5595" s="72">
        <v>1</v>
      </c>
      <c r="G5595" s="72">
        <v>3</v>
      </c>
      <c r="H5595" s="72">
        <v>2</v>
      </c>
      <c r="I5595" s="72">
        <v>8</v>
      </c>
      <c r="J5595" s="72">
        <v>1</v>
      </c>
      <c r="K5595" s="72">
        <v>11</v>
      </c>
      <c r="L5595" s="72">
        <v>63</v>
      </c>
    </row>
    <row r="5596" spans="4:12" x14ac:dyDescent="0.25">
      <c r="D5596" s="66" t="s">
        <v>35934</v>
      </c>
      <c r="E5596" s="66" t="s">
        <v>9910</v>
      </c>
      <c r="F5596" s="72">
        <v>1</v>
      </c>
      <c r="G5596" s="72">
        <v>3</v>
      </c>
      <c r="H5596" s="72">
        <v>2</v>
      </c>
      <c r="I5596" s="72">
        <v>8</v>
      </c>
      <c r="J5596" s="72">
        <v>1</v>
      </c>
      <c r="K5596" s="72">
        <v>11</v>
      </c>
      <c r="L5596" s="72">
        <v>64</v>
      </c>
    </row>
    <row r="5597" spans="4:12" x14ac:dyDescent="0.25">
      <c r="D5597" s="66" t="s">
        <v>35935</v>
      </c>
      <c r="E5597" s="66" t="s">
        <v>1373</v>
      </c>
      <c r="F5597" s="72">
        <v>1</v>
      </c>
      <c r="G5597" s="72">
        <v>3</v>
      </c>
      <c r="H5597" s="72">
        <v>2</v>
      </c>
      <c r="I5597" s="72">
        <v>8</v>
      </c>
      <c r="J5597" s="72">
        <v>1</v>
      </c>
      <c r="K5597" s="72">
        <v>11</v>
      </c>
      <c r="L5597" s="72">
        <v>65</v>
      </c>
    </row>
    <row r="5598" spans="4:12" x14ac:dyDescent="0.25">
      <c r="D5598" s="66" t="s">
        <v>35936</v>
      </c>
      <c r="E5598" s="66" t="s">
        <v>9911</v>
      </c>
      <c r="F5598" s="72">
        <v>1</v>
      </c>
      <c r="G5598" s="72">
        <v>3</v>
      </c>
      <c r="H5598" s="72">
        <v>2</v>
      </c>
      <c r="I5598" s="72">
        <v>8</v>
      </c>
      <c r="J5598" s="72">
        <v>1</v>
      </c>
      <c r="K5598" s="72">
        <v>11</v>
      </c>
      <c r="L5598" s="72">
        <v>66</v>
      </c>
    </row>
    <row r="5599" spans="4:12" x14ac:dyDescent="0.25">
      <c r="D5599" s="66" t="s">
        <v>35937</v>
      </c>
      <c r="E5599" s="66" t="s">
        <v>1374</v>
      </c>
      <c r="F5599" s="72">
        <v>1</v>
      </c>
      <c r="G5599" s="72">
        <v>3</v>
      </c>
      <c r="H5599" s="72">
        <v>2</v>
      </c>
      <c r="I5599" s="72">
        <v>8</v>
      </c>
      <c r="J5599" s="72">
        <v>1</v>
      </c>
      <c r="K5599" s="72">
        <v>11</v>
      </c>
      <c r="L5599" s="72">
        <v>67</v>
      </c>
    </row>
    <row r="5600" spans="4:12" x14ac:dyDescent="0.25">
      <c r="D5600" s="66" t="s">
        <v>35938</v>
      </c>
      <c r="E5600" s="66" t="s">
        <v>9912</v>
      </c>
      <c r="F5600" s="72">
        <v>1</v>
      </c>
      <c r="G5600" s="72">
        <v>3</v>
      </c>
      <c r="H5600" s="72">
        <v>2</v>
      </c>
      <c r="I5600" s="72">
        <v>8</v>
      </c>
      <c r="J5600" s="72">
        <v>1</v>
      </c>
      <c r="K5600" s="72">
        <v>11</v>
      </c>
      <c r="L5600" s="72">
        <v>68</v>
      </c>
    </row>
    <row r="5601" spans="4:12" x14ac:dyDescent="0.25">
      <c r="D5601" s="66" t="s">
        <v>35939</v>
      </c>
      <c r="E5601" s="66" t="s">
        <v>1375</v>
      </c>
      <c r="F5601" s="72">
        <v>1</v>
      </c>
      <c r="G5601" s="72">
        <v>3</v>
      </c>
      <c r="H5601" s="72">
        <v>2</v>
      </c>
      <c r="I5601" s="72">
        <v>8</v>
      </c>
      <c r="J5601" s="72">
        <v>1</v>
      </c>
      <c r="K5601" s="72">
        <v>11</v>
      </c>
      <c r="L5601" s="72">
        <v>69</v>
      </c>
    </row>
    <row r="5602" spans="4:12" x14ac:dyDescent="0.25">
      <c r="D5602" s="66" t="s">
        <v>35940</v>
      </c>
      <c r="E5602" s="66" t="s">
        <v>9913</v>
      </c>
      <c r="F5602" s="72">
        <v>1</v>
      </c>
      <c r="G5602" s="72">
        <v>3</v>
      </c>
      <c r="H5602" s="72">
        <v>2</v>
      </c>
      <c r="I5602" s="72">
        <v>8</v>
      </c>
      <c r="J5602" s="72">
        <v>1</v>
      </c>
      <c r="K5602" s="72">
        <v>11</v>
      </c>
      <c r="L5602" s="72">
        <v>70</v>
      </c>
    </row>
    <row r="5603" spans="4:12" x14ac:dyDescent="0.25">
      <c r="D5603" s="66" t="s">
        <v>35941</v>
      </c>
      <c r="E5603" s="66" t="s">
        <v>1376</v>
      </c>
      <c r="F5603" s="72">
        <v>1</v>
      </c>
      <c r="G5603" s="72">
        <v>3</v>
      </c>
      <c r="H5603" s="72">
        <v>2</v>
      </c>
      <c r="I5603" s="72">
        <v>8</v>
      </c>
      <c r="J5603" s="72">
        <v>1</v>
      </c>
      <c r="K5603" s="72">
        <v>11</v>
      </c>
      <c r="L5603" s="72">
        <v>71</v>
      </c>
    </row>
    <row r="5604" spans="4:12" x14ac:dyDescent="0.25">
      <c r="D5604" s="66" t="s">
        <v>35942</v>
      </c>
      <c r="E5604" s="66" t="s">
        <v>9914</v>
      </c>
      <c r="F5604" s="72">
        <v>1</v>
      </c>
      <c r="G5604" s="72">
        <v>3</v>
      </c>
      <c r="H5604" s="72">
        <v>2</v>
      </c>
      <c r="I5604" s="72">
        <v>8</v>
      </c>
      <c r="J5604" s="72">
        <v>1</v>
      </c>
      <c r="K5604" s="72">
        <v>11</v>
      </c>
      <c r="L5604" s="72">
        <v>72</v>
      </c>
    </row>
    <row r="5605" spans="4:12" x14ac:dyDescent="0.25">
      <c r="D5605" s="66" t="s">
        <v>35943</v>
      </c>
      <c r="E5605" s="66" t="s">
        <v>9915</v>
      </c>
      <c r="F5605" s="72">
        <v>1</v>
      </c>
      <c r="G5605" s="72">
        <v>3</v>
      </c>
      <c r="H5605" s="72">
        <v>2</v>
      </c>
      <c r="I5605" s="72">
        <v>8</v>
      </c>
      <c r="J5605" s="72">
        <v>1</v>
      </c>
      <c r="K5605" s="72">
        <v>11</v>
      </c>
      <c r="L5605" s="72">
        <v>73</v>
      </c>
    </row>
    <row r="5606" spans="4:12" x14ac:dyDescent="0.25">
      <c r="D5606" s="66" t="s">
        <v>35944</v>
      </c>
      <c r="E5606" s="66" t="s">
        <v>9916</v>
      </c>
      <c r="F5606" s="72">
        <v>1</v>
      </c>
      <c r="G5606" s="72">
        <v>3</v>
      </c>
      <c r="H5606" s="72">
        <v>2</v>
      </c>
      <c r="I5606" s="72">
        <v>8</v>
      </c>
      <c r="J5606" s="72">
        <v>1</v>
      </c>
      <c r="K5606" s="72">
        <v>11</v>
      </c>
      <c r="L5606" s="72">
        <v>74</v>
      </c>
    </row>
    <row r="5607" spans="4:12" x14ac:dyDescent="0.25">
      <c r="D5607" s="66" t="s">
        <v>35945</v>
      </c>
      <c r="E5607" s="66" t="s">
        <v>1377</v>
      </c>
      <c r="F5607" s="72">
        <v>1</v>
      </c>
      <c r="G5607" s="72">
        <v>3</v>
      </c>
      <c r="H5607" s="72">
        <v>2</v>
      </c>
      <c r="I5607" s="72">
        <v>8</v>
      </c>
      <c r="J5607" s="72">
        <v>1</v>
      </c>
      <c r="K5607" s="72">
        <v>11</v>
      </c>
      <c r="L5607" s="72">
        <v>75</v>
      </c>
    </row>
    <row r="5608" spans="4:12" x14ac:dyDescent="0.25">
      <c r="D5608" s="66" t="s">
        <v>35946</v>
      </c>
      <c r="E5608" s="66" t="s">
        <v>9917</v>
      </c>
      <c r="F5608" s="72">
        <v>1</v>
      </c>
      <c r="G5608" s="72">
        <v>3</v>
      </c>
      <c r="H5608" s="72">
        <v>2</v>
      </c>
      <c r="I5608" s="72">
        <v>8</v>
      </c>
      <c r="J5608" s="72">
        <v>1</v>
      </c>
      <c r="K5608" s="72">
        <v>11</v>
      </c>
      <c r="L5608" s="72">
        <v>76</v>
      </c>
    </row>
    <row r="5609" spans="4:12" x14ac:dyDescent="0.25">
      <c r="D5609" s="66" t="s">
        <v>35947</v>
      </c>
      <c r="E5609" s="66" t="s">
        <v>9918</v>
      </c>
      <c r="F5609" s="72">
        <v>1</v>
      </c>
      <c r="G5609" s="72">
        <v>3</v>
      </c>
      <c r="H5609" s="72">
        <v>2</v>
      </c>
      <c r="I5609" s="72">
        <v>8</v>
      </c>
      <c r="J5609" s="72">
        <v>1</v>
      </c>
      <c r="K5609" s="72">
        <v>11</v>
      </c>
      <c r="L5609" s="72">
        <v>77</v>
      </c>
    </row>
    <row r="5610" spans="4:12" x14ac:dyDescent="0.25">
      <c r="D5610" s="66" t="s">
        <v>35948</v>
      </c>
      <c r="E5610" s="66" t="s">
        <v>9919</v>
      </c>
      <c r="F5610" s="72">
        <v>1</v>
      </c>
      <c r="G5610" s="72">
        <v>3</v>
      </c>
      <c r="H5610" s="72">
        <v>2</v>
      </c>
      <c r="I5610" s="72">
        <v>8</v>
      </c>
      <c r="J5610" s="72">
        <v>1</v>
      </c>
      <c r="K5610" s="72">
        <v>11</v>
      </c>
      <c r="L5610" s="72">
        <v>78</v>
      </c>
    </row>
    <row r="5611" spans="4:12" x14ac:dyDescent="0.25">
      <c r="D5611" s="66" t="s">
        <v>35949</v>
      </c>
      <c r="E5611" s="66" t="s">
        <v>9920</v>
      </c>
      <c r="F5611" s="72">
        <v>1</v>
      </c>
      <c r="G5611" s="72">
        <v>3</v>
      </c>
      <c r="H5611" s="72">
        <v>2</v>
      </c>
      <c r="I5611" s="72">
        <v>8</v>
      </c>
      <c r="J5611" s="72">
        <v>1</v>
      </c>
      <c r="K5611" s="72">
        <v>11</v>
      </c>
      <c r="L5611" s="72">
        <v>79</v>
      </c>
    </row>
    <row r="5612" spans="4:12" x14ac:dyDescent="0.25">
      <c r="D5612" s="66" t="s">
        <v>35950</v>
      </c>
      <c r="E5612" s="66" t="s">
        <v>1378</v>
      </c>
      <c r="F5612" s="72">
        <v>1</v>
      </c>
      <c r="G5612" s="72">
        <v>3</v>
      </c>
      <c r="H5612" s="72">
        <v>2</v>
      </c>
      <c r="I5612" s="72">
        <v>8</v>
      </c>
      <c r="J5612" s="72">
        <v>1</v>
      </c>
      <c r="K5612" s="72">
        <v>11</v>
      </c>
      <c r="L5612" s="72">
        <v>80</v>
      </c>
    </row>
    <row r="5613" spans="4:12" x14ac:dyDescent="0.25">
      <c r="D5613" s="66" t="s">
        <v>35951</v>
      </c>
      <c r="E5613" s="66" t="s">
        <v>1379</v>
      </c>
      <c r="F5613" s="72">
        <v>1</v>
      </c>
      <c r="G5613" s="72">
        <v>3</v>
      </c>
      <c r="H5613" s="72">
        <v>2</v>
      </c>
      <c r="I5613" s="72">
        <v>8</v>
      </c>
      <c r="J5613" s="72">
        <v>1</v>
      </c>
      <c r="K5613" s="72">
        <v>11</v>
      </c>
      <c r="L5613" s="72">
        <v>81</v>
      </c>
    </row>
    <row r="5614" spans="4:12" x14ac:dyDescent="0.25">
      <c r="D5614" s="66" t="s">
        <v>35952</v>
      </c>
      <c r="E5614" s="66" t="s">
        <v>1380</v>
      </c>
      <c r="F5614" s="72">
        <v>1</v>
      </c>
      <c r="G5614" s="72">
        <v>3</v>
      </c>
      <c r="H5614" s="72">
        <v>2</v>
      </c>
      <c r="I5614" s="72">
        <v>8</v>
      </c>
      <c r="J5614" s="72">
        <v>1</v>
      </c>
      <c r="K5614" s="72">
        <v>11</v>
      </c>
      <c r="L5614" s="72">
        <v>82</v>
      </c>
    </row>
    <row r="5615" spans="4:12" x14ac:dyDescent="0.25">
      <c r="D5615" s="66" t="s">
        <v>35953</v>
      </c>
      <c r="E5615" s="66" t="s">
        <v>1381</v>
      </c>
      <c r="F5615" s="72">
        <v>1</v>
      </c>
      <c r="G5615" s="72">
        <v>3</v>
      </c>
      <c r="H5615" s="72">
        <v>2</v>
      </c>
      <c r="I5615" s="72">
        <v>8</v>
      </c>
      <c r="J5615" s="72">
        <v>1</v>
      </c>
      <c r="K5615" s="72">
        <v>11</v>
      </c>
      <c r="L5615" s="72">
        <v>83</v>
      </c>
    </row>
    <row r="5616" spans="4:12" x14ac:dyDescent="0.25">
      <c r="D5616" s="66" t="s">
        <v>35954</v>
      </c>
      <c r="E5616" s="66" t="s">
        <v>9921</v>
      </c>
      <c r="F5616" s="72">
        <v>1</v>
      </c>
      <c r="G5616" s="72">
        <v>3</v>
      </c>
      <c r="H5616" s="72">
        <v>2</v>
      </c>
      <c r="I5616" s="72">
        <v>8</v>
      </c>
      <c r="J5616" s="72">
        <v>1</v>
      </c>
      <c r="K5616" s="72">
        <v>11</v>
      </c>
      <c r="L5616" s="72">
        <v>84</v>
      </c>
    </row>
    <row r="5617" spans="4:12" x14ac:dyDescent="0.25">
      <c r="D5617" s="66" t="s">
        <v>35955</v>
      </c>
      <c r="E5617" s="66" t="s">
        <v>1382</v>
      </c>
      <c r="F5617" s="72">
        <v>1</v>
      </c>
      <c r="G5617" s="72">
        <v>3</v>
      </c>
      <c r="H5617" s="72">
        <v>2</v>
      </c>
      <c r="I5617" s="72">
        <v>8</v>
      </c>
      <c r="J5617" s="72">
        <v>1</v>
      </c>
      <c r="K5617" s="72">
        <v>11</v>
      </c>
      <c r="L5617" s="72">
        <v>85</v>
      </c>
    </row>
    <row r="5618" spans="4:12" x14ac:dyDescent="0.25">
      <c r="D5618" s="66" t="s">
        <v>35956</v>
      </c>
      <c r="E5618" s="66" t="s">
        <v>9922</v>
      </c>
      <c r="F5618" s="72">
        <v>1</v>
      </c>
      <c r="G5618" s="72">
        <v>3</v>
      </c>
      <c r="H5618" s="72">
        <v>2</v>
      </c>
      <c r="I5618" s="72">
        <v>8</v>
      </c>
      <c r="J5618" s="72">
        <v>1</v>
      </c>
      <c r="K5618" s="72">
        <v>11</v>
      </c>
      <c r="L5618" s="72">
        <v>86</v>
      </c>
    </row>
    <row r="5619" spans="4:12" x14ac:dyDescent="0.25">
      <c r="D5619" s="66" t="s">
        <v>35957</v>
      </c>
      <c r="E5619" s="66" t="s">
        <v>9923</v>
      </c>
      <c r="F5619" s="72">
        <v>1</v>
      </c>
      <c r="G5619" s="72">
        <v>3</v>
      </c>
      <c r="H5619" s="72">
        <v>2</v>
      </c>
      <c r="I5619" s="72">
        <v>8</v>
      </c>
      <c r="J5619" s="72">
        <v>1</v>
      </c>
      <c r="K5619" s="72">
        <v>11</v>
      </c>
      <c r="L5619" s="72">
        <v>87</v>
      </c>
    </row>
    <row r="5620" spans="4:12" x14ac:dyDescent="0.25">
      <c r="D5620" s="66" t="s">
        <v>35958</v>
      </c>
      <c r="E5620" s="66" t="s">
        <v>1044</v>
      </c>
      <c r="F5620" s="72">
        <v>1</v>
      </c>
      <c r="G5620" s="72">
        <v>3</v>
      </c>
      <c r="H5620" s="72">
        <v>2</v>
      </c>
      <c r="I5620" s="72">
        <v>8</v>
      </c>
      <c r="J5620" s="72">
        <v>1</v>
      </c>
      <c r="K5620" s="72">
        <v>11</v>
      </c>
      <c r="L5620" s="72">
        <v>88</v>
      </c>
    </row>
    <row r="5621" spans="4:12" x14ac:dyDescent="0.25">
      <c r="D5621" s="66" t="s">
        <v>35959</v>
      </c>
      <c r="E5621" s="66" t="s">
        <v>1383</v>
      </c>
      <c r="F5621" s="72">
        <v>1</v>
      </c>
      <c r="G5621" s="72">
        <v>3</v>
      </c>
      <c r="H5621" s="72">
        <v>2</v>
      </c>
      <c r="I5621" s="72">
        <v>8</v>
      </c>
      <c r="J5621" s="72">
        <v>1</v>
      </c>
      <c r="K5621" s="72">
        <v>11</v>
      </c>
      <c r="L5621" s="72">
        <v>89</v>
      </c>
    </row>
    <row r="5622" spans="4:12" x14ac:dyDescent="0.25">
      <c r="D5622" s="66" t="s">
        <v>35960</v>
      </c>
      <c r="E5622" s="66" t="s">
        <v>9924</v>
      </c>
      <c r="F5622" s="72">
        <v>1</v>
      </c>
      <c r="G5622" s="72">
        <v>3</v>
      </c>
      <c r="H5622" s="72">
        <v>2</v>
      </c>
      <c r="I5622" s="72">
        <v>8</v>
      </c>
      <c r="J5622" s="72">
        <v>1</v>
      </c>
      <c r="K5622" s="72">
        <v>11</v>
      </c>
      <c r="L5622" s="72">
        <v>90</v>
      </c>
    </row>
    <row r="5623" spans="4:12" x14ac:dyDescent="0.25">
      <c r="D5623" s="66" t="s">
        <v>35961</v>
      </c>
      <c r="E5623" s="66" t="s">
        <v>9925</v>
      </c>
      <c r="F5623" s="72">
        <v>1</v>
      </c>
      <c r="G5623" s="72">
        <v>3</v>
      </c>
      <c r="H5623" s="72">
        <v>2</v>
      </c>
      <c r="I5623" s="72">
        <v>8</v>
      </c>
      <c r="J5623" s="72">
        <v>1</v>
      </c>
      <c r="K5623" s="72">
        <v>11</v>
      </c>
      <c r="L5623" s="72">
        <v>91</v>
      </c>
    </row>
    <row r="5624" spans="4:12" x14ac:dyDescent="0.25">
      <c r="D5624" s="66" t="s">
        <v>35962</v>
      </c>
      <c r="E5624" s="66" t="s">
        <v>1384</v>
      </c>
      <c r="F5624" s="72">
        <v>1</v>
      </c>
      <c r="G5624" s="72">
        <v>3</v>
      </c>
      <c r="H5624" s="72">
        <v>2</v>
      </c>
      <c r="I5624" s="72">
        <v>8</v>
      </c>
      <c r="J5624" s="72">
        <v>1</v>
      </c>
      <c r="K5624" s="72">
        <v>11</v>
      </c>
      <c r="L5624" s="72">
        <v>92</v>
      </c>
    </row>
    <row r="5625" spans="4:12" x14ac:dyDescent="0.25">
      <c r="D5625" s="66" t="s">
        <v>35963</v>
      </c>
      <c r="E5625" s="66" t="s">
        <v>1385</v>
      </c>
      <c r="F5625" s="72">
        <v>1</v>
      </c>
      <c r="G5625" s="72">
        <v>3</v>
      </c>
      <c r="H5625" s="72">
        <v>2</v>
      </c>
      <c r="I5625" s="72">
        <v>8</v>
      </c>
      <c r="J5625" s="72">
        <v>1</v>
      </c>
      <c r="K5625" s="72">
        <v>11</v>
      </c>
      <c r="L5625" s="72">
        <v>93</v>
      </c>
    </row>
    <row r="5626" spans="4:12" x14ac:dyDescent="0.25">
      <c r="D5626" s="66" t="s">
        <v>35964</v>
      </c>
      <c r="E5626" s="66" t="s">
        <v>1386</v>
      </c>
      <c r="F5626" s="72">
        <v>1</v>
      </c>
      <c r="G5626" s="72">
        <v>3</v>
      </c>
      <c r="H5626" s="72">
        <v>2</v>
      </c>
      <c r="I5626" s="72">
        <v>8</v>
      </c>
      <c r="J5626" s="72">
        <v>1</v>
      </c>
      <c r="K5626" s="72">
        <v>11</v>
      </c>
      <c r="L5626" s="72">
        <v>94</v>
      </c>
    </row>
    <row r="5627" spans="4:12" x14ac:dyDescent="0.25">
      <c r="D5627" s="66" t="s">
        <v>35965</v>
      </c>
      <c r="E5627" s="66" t="s">
        <v>1387</v>
      </c>
      <c r="F5627" s="72">
        <v>1</v>
      </c>
      <c r="G5627" s="72">
        <v>3</v>
      </c>
      <c r="H5627" s="72">
        <v>2</v>
      </c>
      <c r="I5627" s="72">
        <v>8</v>
      </c>
      <c r="J5627" s="72">
        <v>1</v>
      </c>
      <c r="K5627" s="72">
        <v>11</v>
      </c>
      <c r="L5627" s="72">
        <v>95</v>
      </c>
    </row>
    <row r="5628" spans="4:12" x14ac:dyDescent="0.25">
      <c r="D5628" s="66" t="s">
        <v>35966</v>
      </c>
      <c r="E5628" s="66" t="s">
        <v>9926</v>
      </c>
      <c r="F5628" s="72">
        <v>1</v>
      </c>
      <c r="G5628" s="72">
        <v>3</v>
      </c>
      <c r="H5628" s="72">
        <v>2</v>
      </c>
      <c r="I5628" s="72">
        <v>8</v>
      </c>
      <c r="J5628" s="72">
        <v>1</v>
      </c>
      <c r="K5628" s="72">
        <v>11</v>
      </c>
      <c r="L5628" s="72">
        <v>96</v>
      </c>
    </row>
    <row r="5629" spans="4:12" x14ac:dyDescent="0.25">
      <c r="D5629" s="66" t="s">
        <v>35967</v>
      </c>
      <c r="E5629" s="66" t="s">
        <v>1388</v>
      </c>
      <c r="F5629" s="72">
        <v>1</v>
      </c>
      <c r="G5629" s="72">
        <v>3</v>
      </c>
      <c r="H5629" s="72">
        <v>2</v>
      </c>
      <c r="I5629" s="72">
        <v>8</v>
      </c>
      <c r="J5629" s="72">
        <v>1</v>
      </c>
      <c r="K5629" s="72">
        <v>11</v>
      </c>
      <c r="L5629" s="72">
        <v>97</v>
      </c>
    </row>
    <row r="5630" spans="4:12" x14ac:dyDescent="0.25">
      <c r="D5630" s="66" t="s">
        <v>35968</v>
      </c>
      <c r="E5630" s="66" t="s">
        <v>1389</v>
      </c>
      <c r="F5630" s="72">
        <v>1</v>
      </c>
      <c r="G5630" s="72">
        <v>3</v>
      </c>
      <c r="H5630" s="72">
        <v>2</v>
      </c>
      <c r="I5630" s="72">
        <v>8</v>
      </c>
      <c r="J5630" s="72">
        <v>1</v>
      </c>
      <c r="K5630" s="72">
        <v>11</v>
      </c>
      <c r="L5630" s="72">
        <v>98</v>
      </c>
    </row>
    <row r="5631" spans="4:12" x14ac:dyDescent="0.25">
      <c r="D5631" s="66" t="s">
        <v>35969</v>
      </c>
      <c r="E5631" s="66" t="s">
        <v>1390</v>
      </c>
      <c r="F5631" s="72">
        <v>1</v>
      </c>
      <c r="G5631" s="72">
        <v>3</v>
      </c>
      <c r="H5631" s="72">
        <v>2</v>
      </c>
      <c r="I5631" s="72">
        <v>8</v>
      </c>
      <c r="J5631" s="72">
        <v>1</v>
      </c>
      <c r="K5631" s="72">
        <v>11</v>
      </c>
      <c r="L5631" s="72">
        <v>99</v>
      </c>
    </row>
    <row r="5632" spans="4:12" x14ac:dyDescent="0.25">
      <c r="D5632" s="66" t="s">
        <v>35970</v>
      </c>
      <c r="E5632" s="66" t="s">
        <v>1391</v>
      </c>
      <c r="F5632" s="72">
        <v>1</v>
      </c>
      <c r="G5632" s="72">
        <v>3</v>
      </c>
      <c r="H5632" s="72">
        <v>2</v>
      </c>
      <c r="I5632" s="72">
        <v>8</v>
      </c>
      <c r="J5632" s="72">
        <v>1</v>
      </c>
      <c r="K5632" s="72">
        <v>11</v>
      </c>
      <c r="L5632" s="72">
        <v>100</v>
      </c>
    </row>
    <row r="5633" spans="4:12" x14ac:dyDescent="0.25">
      <c r="D5633" s="66" t="s">
        <v>35971</v>
      </c>
      <c r="E5633" s="66" t="s">
        <v>9927</v>
      </c>
      <c r="F5633" s="72">
        <v>1</v>
      </c>
      <c r="G5633" s="72">
        <v>3</v>
      </c>
      <c r="H5633" s="72">
        <v>2</v>
      </c>
      <c r="I5633" s="72">
        <v>8</v>
      </c>
      <c r="J5633" s="72">
        <v>1</v>
      </c>
      <c r="K5633" s="72">
        <v>11</v>
      </c>
      <c r="L5633" s="72">
        <v>101</v>
      </c>
    </row>
    <row r="5634" spans="4:12" x14ac:dyDescent="0.25">
      <c r="D5634" s="66" t="s">
        <v>35972</v>
      </c>
      <c r="E5634" s="66" t="s">
        <v>9928</v>
      </c>
      <c r="F5634" s="72">
        <v>1</v>
      </c>
      <c r="G5634" s="72">
        <v>3</v>
      </c>
      <c r="H5634" s="72">
        <v>2</v>
      </c>
      <c r="I5634" s="72">
        <v>8</v>
      </c>
      <c r="J5634" s="72">
        <v>1</v>
      </c>
      <c r="K5634" s="72">
        <v>11</v>
      </c>
      <c r="L5634" s="72">
        <v>102</v>
      </c>
    </row>
    <row r="5635" spans="4:12" x14ac:dyDescent="0.25">
      <c r="D5635" s="66" t="s">
        <v>35973</v>
      </c>
      <c r="E5635" s="66" t="s">
        <v>9929</v>
      </c>
      <c r="F5635" s="72">
        <v>1</v>
      </c>
      <c r="G5635" s="72">
        <v>3</v>
      </c>
      <c r="H5635" s="72">
        <v>2</v>
      </c>
      <c r="I5635" s="72">
        <v>8</v>
      </c>
      <c r="J5635" s="72">
        <v>1</v>
      </c>
      <c r="K5635" s="72">
        <v>11</v>
      </c>
      <c r="L5635" s="72">
        <v>103</v>
      </c>
    </row>
    <row r="5636" spans="4:12" x14ac:dyDescent="0.25">
      <c r="D5636" s="66" t="s">
        <v>35974</v>
      </c>
      <c r="E5636" s="66" t="s">
        <v>1393</v>
      </c>
      <c r="F5636" s="72">
        <v>1</v>
      </c>
      <c r="G5636" s="72">
        <v>3</v>
      </c>
      <c r="H5636" s="72">
        <v>2</v>
      </c>
      <c r="I5636" s="72">
        <v>8</v>
      </c>
      <c r="J5636" s="72">
        <v>1</v>
      </c>
      <c r="K5636" s="72">
        <v>11</v>
      </c>
      <c r="L5636" s="72">
        <v>104</v>
      </c>
    </row>
    <row r="5637" spans="4:12" x14ac:dyDescent="0.25">
      <c r="D5637" s="66" t="s">
        <v>35975</v>
      </c>
      <c r="E5637" s="66" t="s">
        <v>1394</v>
      </c>
      <c r="F5637" s="72">
        <v>1</v>
      </c>
      <c r="G5637" s="72">
        <v>3</v>
      </c>
      <c r="H5637" s="72">
        <v>2</v>
      </c>
      <c r="I5637" s="72">
        <v>8</v>
      </c>
      <c r="J5637" s="72">
        <v>1</v>
      </c>
      <c r="K5637" s="72">
        <v>11</v>
      </c>
      <c r="L5637" s="72">
        <v>105</v>
      </c>
    </row>
    <row r="5638" spans="4:12" x14ac:dyDescent="0.25">
      <c r="D5638" s="66" t="s">
        <v>35976</v>
      </c>
      <c r="E5638" s="66" t="s">
        <v>1395</v>
      </c>
      <c r="F5638" s="72">
        <v>1</v>
      </c>
      <c r="G5638" s="72">
        <v>3</v>
      </c>
      <c r="H5638" s="72">
        <v>2</v>
      </c>
      <c r="I5638" s="72">
        <v>8</v>
      </c>
      <c r="J5638" s="72">
        <v>1</v>
      </c>
      <c r="K5638" s="72">
        <v>11</v>
      </c>
      <c r="L5638" s="72">
        <v>106</v>
      </c>
    </row>
    <row r="5639" spans="4:12" x14ac:dyDescent="0.25">
      <c r="D5639" s="66" t="s">
        <v>35977</v>
      </c>
      <c r="E5639" s="66" t="s">
        <v>9930</v>
      </c>
      <c r="F5639" s="72">
        <v>1</v>
      </c>
      <c r="G5639" s="72">
        <v>3</v>
      </c>
      <c r="H5639" s="72">
        <v>2</v>
      </c>
      <c r="I5639" s="72">
        <v>8</v>
      </c>
      <c r="J5639" s="72">
        <v>1</v>
      </c>
      <c r="K5639" s="72">
        <v>11</v>
      </c>
      <c r="L5639" s="72">
        <v>107</v>
      </c>
    </row>
    <row r="5640" spans="4:12" x14ac:dyDescent="0.25">
      <c r="D5640" s="66" t="s">
        <v>35978</v>
      </c>
      <c r="E5640" s="66" t="s">
        <v>1396</v>
      </c>
      <c r="F5640" s="72">
        <v>1</v>
      </c>
      <c r="G5640" s="72">
        <v>3</v>
      </c>
      <c r="H5640" s="72">
        <v>2</v>
      </c>
      <c r="I5640" s="72">
        <v>8</v>
      </c>
      <c r="J5640" s="72">
        <v>1</v>
      </c>
      <c r="K5640" s="72">
        <v>11</v>
      </c>
      <c r="L5640" s="72">
        <v>108</v>
      </c>
    </row>
    <row r="5641" spans="4:12" x14ac:dyDescent="0.25">
      <c r="D5641" s="66" t="s">
        <v>35979</v>
      </c>
      <c r="E5641" s="66" t="s">
        <v>1397</v>
      </c>
      <c r="F5641" s="72">
        <v>1</v>
      </c>
      <c r="G5641" s="72">
        <v>3</v>
      </c>
      <c r="H5641" s="72">
        <v>2</v>
      </c>
      <c r="I5641" s="72">
        <v>8</v>
      </c>
      <c r="J5641" s="72">
        <v>1</v>
      </c>
      <c r="K5641" s="72">
        <v>11</v>
      </c>
      <c r="L5641" s="72">
        <v>109</v>
      </c>
    </row>
    <row r="5642" spans="4:12" x14ac:dyDescent="0.25">
      <c r="D5642" s="66" t="s">
        <v>35980</v>
      </c>
      <c r="E5642" s="66" t="s">
        <v>9931</v>
      </c>
      <c r="F5642" s="72">
        <v>1</v>
      </c>
      <c r="G5642" s="72">
        <v>3</v>
      </c>
      <c r="H5642" s="72">
        <v>2</v>
      </c>
      <c r="I5642" s="72">
        <v>8</v>
      </c>
      <c r="J5642" s="72">
        <v>1</v>
      </c>
      <c r="K5642" s="72">
        <v>11</v>
      </c>
      <c r="L5642" s="72">
        <v>110</v>
      </c>
    </row>
    <row r="5643" spans="4:12" x14ac:dyDescent="0.25">
      <c r="D5643" s="66" t="s">
        <v>35981</v>
      </c>
      <c r="E5643" s="66" t="s">
        <v>1399</v>
      </c>
      <c r="F5643" s="72">
        <v>1</v>
      </c>
      <c r="G5643" s="72">
        <v>3</v>
      </c>
      <c r="H5643" s="72">
        <v>2</v>
      </c>
      <c r="I5643" s="72">
        <v>8</v>
      </c>
      <c r="J5643" s="72">
        <v>1</v>
      </c>
      <c r="K5643" s="72">
        <v>11</v>
      </c>
      <c r="L5643" s="72">
        <v>111</v>
      </c>
    </row>
    <row r="5644" spans="4:12" x14ac:dyDescent="0.25">
      <c r="D5644" s="66" t="s">
        <v>35982</v>
      </c>
      <c r="E5644" s="66" t="s">
        <v>1400</v>
      </c>
      <c r="F5644" s="72">
        <v>1</v>
      </c>
      <c r="G5644" s="72">
        <v>3</v>
      </c>
      <c r="H5644" s="72">
        <v>2</v>
      </c>
      <c r="I5644" s="72">
        <v>8</v>
      </c>
      <c r="J5644" s="72">
        <v>1</v>
      </c>
      <c r="K5644" s="72">
        <v>11</v>
      </c>
      <c r="L5644" s="72">
        <v>112</v>
      </c>
    </row>
    <row r="5645" spans="4:12" x14ac:dyDescent="0.25">
      <c r="D5645" s="66" t="s">
        <v>35983</v>
      </c>
      <c r="E5645" s="66" t="s">
        <v>1046</v>
      </c>
      <c r="F5645" s="72">
        <v>1</v>
      </c>
      <c r="G5645" s="72">
        <v>3</v>
      </c>
      <c r="H5645" s="72">
        <v>2</v>
      </c>
      <c r="I5645" s="72">
        <v>8</v>
      </c>
      <c r="J5645" s="72">
        <v>1</v>
      </c>
      <c r="K5645" s="72">
        <v>11</v>
      </c>
      <c r="L5645" s="72">
        <v>113</v>
      </c>
    </row>
    <row r="5646" spans="4:12" x14ac:dyDescent="0.25">
      <c r="D5646" s="66" t="s">
        <v>35984</v>
      </c>
      <c r="E5646" s="66" t="s">
        <v>1548</v>
      </c>
      <c r="F5646" s="72">
        <v>1</v>
      </c>
      <c r="G5646" s="72">
        <v>3</v>
      </c>
      <c r="H5646" s="72">
        <v>2</v>
      </c>
      <c r="I5646" s="72">
        <v>8</v>
      </c>
      <c r="J5646" s="72">
        <v>1</v>
      </c>
      <c r="K5646" s="72">
        <v>11</v>
      </c>
      <c r="L5646" s="72">
        <v>114</v>
      </c>
    </row>
    <row r="5647" spans="4:12" x14ac:dyDescent="0.25">
      <c r="D5647" s="66" t="s">
        <v>35985</v>
      </c>
      <c r="E5647" s="66" t="s">
        <v>9932</v>
      </c>
      <c r="F5647" s="72">
        <v>1</v>
      </c>
      <c r="G5647" s="72">
        <v>3</v>
      </c>
      <c r="H5647" s="72">
        <v>2</v>
      </c>
      <c r="I5647" s="72">
        <v>8</v>
      </c>
      <c r="J5647" s="72">
        <v>1</v>
      </c>
      <c r="K5647" s="72">
        <v>11</v>
      </c>
      <c r="L5647" s="72">
        <v>115</v>
      </c>
    </row>
    <row r="5648" spans="4:12" x14ac:dyDescent="0.25">
      <c r="D5648" s="66" t="s">
        <v>35986</v>
      </c>
      <c r="E5648" s="66" t="s">
        <v>9933</v>
      </c>
      <c r="F5648" s="72">
        <v>1</v>
      </c>
      <c r="G5648" s="72">
        <v>3</v>
      </c>
      <c r="H5648" s="72">
        <v>2</v>
      </c>
      <c r="I5648" s="72">
        <v>8</v>
      </c>
      <c r="J5648" s="72">
        <v>1</v>
      </c>
      <c r="K5648" s="72">
        <v>11</v>
      </c>
      <c r="L5648" s="72">
        <v>116</v>
      </c>
    </row>
    <row r="5649" spans="4:12" x14ac:dyDescent="0.25">
      <c r="D5649" s="66" t="s">
        <v>35987</v>
      </c>
      <c r="E5649" s="66" t="s">
        <v>2441</v>
      </c>
      <c r="F5649" s="72">
        <v>1</v>
      </c>
      <c r="G5649" s="72">
        <v>3</v>
      </c>
      <c r="H5649" s="72">
        <v>2</v>
      </c>
      <c r="I5649" s="72">
        <v>8</v>
      </c>
      <c r="J5649" s="72">
        <v>1</v>
      </c>
      <c r="K5649" s="72">
        <v>11</v>
      </c>
      <c r="L5649" s="72">
        <v>117</v>
      </c>
    </row>
    <row r="5650" spans="4:12" x14ac:dyDescent="0.25">
      <c r="D5650" s="66" t="s">
        <v>35988</v>
      </c>
      <c r="E5650" s="66" t="s">
        <v>1594</v>
      </c>
      <c r="F5650" s="72">
        <v>1</v>
      </c>
      <c r="G5650" s="72">
        <v>3</v>
      </c>
      <c r="H5650" s="72">
        <v>2</v>
      </c>
      <c r="I5650" s="72">
        <v>8</v>
      </c>
      <c r="J5650" s="72">
        <v>1</v>
      </c>
      <c r="K5650" s="72">
        <v>11</v>
      </c>
      <c r="L5650" s="72">
        <v>118</v>
      </c>
    </row>
    <row r="5651" spans="4:12" x14ac:dyDescent="0.25">
      <c r="D5651" s="66" t="s">
        <v>35989</v>
      </c>
      <c r="E5651" s="66" t="s">
        <v>1596</v>
      </c>
      <c r="F5651" s="72">
        <v>1</v>
      </c>
      <c r="G5651" s="72">
        <v>3</v>
      </c>
      <c r="H5651" s="72">
        <v>2</v>
      </c>
      <c r="I5651" s="72">
        <v>8</v>
      </c>
      <c r="J5651" s="72">
        <v>1</v>
      </c>
      <c r="K5651" s="72">
        <v>11</v>
      </c>
      <c r="L5651" s="72">
        <v>119</v>
      </c>
    </row>
    <row r="5652" spans="4:12" x14ac:dyDescent="0.25">
      <c r="D5652" s="66" t="s">
        <v>35990</v>
      </c>
      <c r="E5652" s="66" t="s">
        <v>9934</v>
      </c>
      <c r="F5652" s="72">
        <v>1</v>
      </c>
      <c r="G5652" s="72">
        <v>3</v>
      </c>
      <c r="H5652" s="72">
        <v>2</v>
      </c>
      <c r="I5652" s="72">
        <v>8</v>
      </c>
      <c r="J5652" s="72">
        <v>1</v>
      </c>
      <c r="K5652" s="72">
        <v>11</v>
      </c>
      <c r="L5652" s="72">
        <v>120</v>
      </c>
    </row>
    <row r="5653" spans="4:12" x14ac:dyDescent="0.25">
      <c r="D5653" s="66" t="s">
        <v>35991</v>
      </c>
      <c r="E5653" s="66" t="s">
        <v>9935</v>
      </c>
      <c r="F5653" s="72">
        <v>1</v>
      </c>
      <c r="G5653" s="72">
        <v>3</v>
      </c>
      <c r="H5653" s="72">
        <v>2</v>
      </c>
      <c r="I5653" s="72">
        <v>8</v>
      </c>
      <c r="J5653" s="72">
        <v>1</v>
      </c>
      <c r="K5653" s="72">
        <v>11</v>
      </c>
      <c r="L5653" s="72">
        <v>121</v>
      </c>
    </row>
    <row r="5654" spans="4:12" x14ac:dyDescent="0.25">
      <c r="D5654" s="66" t="s">
        <v>35992</v>
      </c>
      <c r="E5654" s="66" t="s">
        <v>9936</v>
      </c>
      <c r="F5654" s="72">
        <v>1</v>
      </c>
      <c r="G5654" s="72">
        <v>3</v>
      </c>
      <c r="H5654" s="72">
        <v>2</v>
      </c>
      <c r="I5654" s="72">
        <v>8</v>
      </c>
      <c r="J5654" s="72">
        <v>1</v>
      </c>
      <c r="K5654" s="72">
        <v>11</v>
      </c>
      <c r="L5654" s="72">
        <v>122</v>
      </c>
    </row>
    <row r="5655" spans="4:12" x14ac:dyDescent="0.25">
      <c r="D5655" s="66" t="s">
        <v>35993</v>
      </c>
      <c r="E5655" s="66" t="s">
        <v>1573</v>
      </c>
      <c r="F5655" s="72">
        <v>1</v>
      </c>
      <c r="G5655" s="72">
        <v>3</v>
      </c>
      <c r="H5655" s="72">
        <v>2</v>
      </c>
      <c r="I5655" s="72">
        <v>8</v>
      </c>
      <c r="J5655" s="72">
        <v>1</v>
      </c>
      <c r="K5655" s="72">
        <v>11</v>
      </c>
      <c r="L5655" s="72">
        <v>123</v>
      </c>
    </row>
    <row r="5656" spans="4:12" x14ac:dyDescent="0.25">
      <c r="D5656" s="66" t="s">
        <v>35994</v>
      </c>
      <c r="E5656" s="66" t="s">
        <v>9937</v>
      </c>
      <c r="F5656" s="72">
        <v>1</v>
      </c>
      <c r="G5656" s="72">
        <v>3</v>
      </c>
      <c r="H5656" s="72">
        <v>2</v>
      </c>
      <c r="I5656" s="72">
        <v>8</v>
      </c>
      <c r="J5656" s="72">
        <v>1</v>
      </c>
      <c r="K5656" s="72">
        <v>11</v>
      </c>
      <c r="L5656" s="72">
        <v>124</v>
      </c>
    </row>
    <row r="5657" spans="4:12" x14ac:dyDescent="0.25">
      <c r="D5657" s="66" t="s">
        <v>35995</v>
      </c>
      <c r="E5657" s="66" t="s">
        <v>445</v>
      </c>
      <c r="F5657" s="72">
        <v>1</v>
      </c>
      <c r="G5657" s="72">
        <v>3</v>
      </c>
      <c r="H5657" s="72">
        <v>2</v>
      </c>
      <c r="I5657" s="72">
        <v>8</v>
      </c>
      <c r="J5657" s="72">
        <v>1</v>
      </c>
      <c r="K5657" s="72">
        <v>11</v>
      </c>
      <c r="L5657" s="72">
        <v>125</v>
      </c>
    </row>
    <row r="5658" spans="4:12" x14ac:dyDescent="0.25">
      <c r="D5658" s="66" t="s">
        <v>35996</v>
      </c>
      <c r="E5658" s="66" t="s">
        <v>1043</v>
      </c>
      <c r="F5658" s="72">
        <v>1</v>
      </c>
      <c r="G5658" s="72">
        <v>3</v>
      </c>
      <c r="H5658" s="72">
        <v>2</v>
      </c>
      <c r="I5658" s="72">
        <v>8</v>
      </c>
      <c r="J5658" s="72">
        <v>1</v>
      </c>
      <c r="K5658" s="72">
        <v>11</v>
      </c>
      <c r="L5658" s="72">
        <v>126</v>
      </c>
    </row>
    <row r="5659" spans="4:12" x14ac:dyDescent="0.25">
      <c r="D5659" s="66" t="s">
        <v>35997</v>
      </c>
      <c r="E5659" s="66" t="s">
        <v>9938</v>
      </c>
      <c r="F5659" s="72">
        <v>1</v>
      </c>
      <c r="G5659" s="72">
        <v>3</v>
      </c>
      <c r="H5659" s="72">
        <v>2</v>
      </c>
      <c r="I5659" s="72">
        <v>8</v>
      </c>
      <c r="J5659" s="72">
        <v>1</v>
      </c>
      <c r="K5659" s="72">
        <v>11</v>
      </c>
      <c r="L5659" s="72">
        <v>127</v>
      </c>
    </row>
    <row r="5660" spans="4:12" x14ac:dyDescent="0.25">
      <c r="D5660" s="66" t="s">
        <v>35998</v>
      </c>
      <c r="E5660" s="66" t="s">
        <v>9939</v>
      </c>
      <c r="F5660" s="72">
        <v>1</v>
      </c>
      <c r="G5660" s="72">
        <v>3</v>
      </c>
      <c r="H5660" s="72">
        <v>2</v>
      </c>
      <c r="I5660" s="72">
        <v>8</v>
      </c>
      <c r="J5660" s="72">
        <v>1</v>
      </c>
      <c r="K5660" s="72">
        <v>11</v>
      </c>
      <c r="L5660" s="72">
        <v>128</v>
      </c>
    </row>
    <row r="5661" spans="4:12" x14ac:dyDescent="0.25">
      <c r="D5661" s="66" t="s">
        <v>35999</v>
      </c>
      <c r="E5661" s="66" t="s">
        <v>9940</v>
      </c>
      <c r="F5661" s="72">
        <v>1</v>
      </c>
      <c r="G5661" s="72">
        <v>3</v>
      </c>
      <c r="H5661" s="72">
        <v>2</v>
      </c>
      <c r="I5661" s="72">
        <v>8</v>
      </c>
      <c r="J5661" s="72">
        <v>1</v>
      </c>
      <c r="K5661" s="72">
        <v>11</v>
      </c>
      <c r="L5661" s="72">
        <v>129</v>
      </c>
    </row>
    <row r="5662" spans="4:12" x14ac:dyDescent="0.25">
      <c r="D5662" s="66" t="s">
        <v>36000</v>
      </c>
      <c r="E5662" s="66" t="s">
        <v>9941</v>
      </c>
      <c r="F5662" s="72">
        <v>1</v>
      </c>
      <c r="G5662" s="72">
        <v>3</v>
      </c>
      <c r="H5662" s="72">
        <v>2</v>
      </c>
      <c r="I5662" s="72">
        <v>8</v>
      </c>
      <c r="J5662" s="72">
        <v>1</v>
      </c>
      <c r="K5662" s="72">
        <v>11</v>
      </c>
      <c r="L5662" s="72">
        <v>130</v>
      </c>
    </row>
    <row r="5663" spans="4:12" x14ac:dyDescent="0.25">
      <c r="D5663" s="66" t="s">
        <v>36001</v>
      </c>
      <c r="E5663" s="66" t="s">
        <v>9942</v>
      </c>
      <c r="F5663" s="72">
        <v>1</v>
      </c>
      <c r="G5663" s="72">
        <v>3</v>
      </c>
      <c r="H5663" s="72">
        <v>2</v>
      </c>
      <c r="I5663" s="72">
        <v>8</v>
      </c>
      <c r="J5663" s="72">
        <v>1</v>
      </c>
      <c r="K5663" s="72">
        <v>11</v>
      </c>
      <c r="L5663" s="72">
        <v>131</v>
      </c>
    </row>
    <row r="5664" spans="4:12" x14ac:dyDescent="0.25">
      <c r="D5664" s="66" t="s">
        <v>36002</v>
      </c>
      <c r="E5664" s="66" t="s">
        <v>9943</v>
      </c>
      <c r="F5664" s="72">
        <v>1</v>
      </c>
      <c r="G5664" s="72">
        <v>3</v>
      </c>
      <c r="H5664" s="72">
        <v>2</v>
      </c>
      <c r="I5664" s="72">
        <v>8</v>
      </c>
      <c r="J5664" s="72">
        <v>1</v>
      </c>
      <c r="K5664" s="72">
        <v>11</v>
      </c>
      <c r="L5664" s="72">
        <v>132</v>
      </c>
    </row>
    <row r="5665" spans="4:12" x14ac:dyDescent="0.25">
      <c r="D5665" s="66" t="s">
        <v>36003</v>
      </c>
      <c r="E5665" s="66" t="s">
        <v>9944</v>
      </c>
      <c r="F5665" s="72">
        <v>1</v>
      </c>
      <c r="G5665" s="72">
        <v>3</v>
      </c>
      <c r="H5665" s="72">
        <v>2</v>
      </c>
      <c r="I5665" s="72">
        <v>8</v>
      </c>
      <c r="J5665" s="72">
        <v>1</v>
      </c>
      <c r="K5665" s="72">
        <v>11</v>
      </c>
      <c r="L5665" s="72">
        <v>133</v>
      </c>
    </row>
    <row r="5666" spans="4:12" x14ac:dyDescent="0.25">
      <c r="D5666" s="66" t="s">
        <v>36004</v>
      </c>
      <c r="E5666" s="66" t="s">
        <v>9945</v>
      </c>
      <c r="F5666" s="72">
        <v>1</v>
      </c>
      <c r="G5666" s="72">
        <v>3</v>
      </c>
      <c r="H5666" s="72">
        <v>2</v>
      </c>
      <c r="I5666" s="72">
        <v>8</v>
      </c>
      <c r="J5666" s="72">
        <v>1</v>
      </c>
      <c r="K5666" s="72">
        <v>11</v>
      </c>
      <c r="L5666" s="72">
        <v>134</v>
      </c>
    </row>
    <row r="5667" spans="4:12" x14ac:dyDescent="0.25">
      <c r="D5667" s="66" t="s">
        <v>36005</v>
      </c>
      <c r="E5667" s="66" t="s">
        <v>9946</v>
      </c>
      <c r="F5667" s="72">
        <v>1</v>
      </c>
      <c r="G5667" s="72">
        <v>3</v>
      </c>
      <c r="H5667" s="72">
        <v>2</v>
      </c>
      <c r="I5667" s="72">
        <v>8</v>
      </c>
      <c r="J5667" s="72">
        <v>1</v>
      </c>
      <c r="K5667" s="72">
        <v>11</v>
      </c>
      <c r="L5667" s="72">
        <v>135</v>
      </c>
    </row>
    <row r="5668" spans="4:12" x14ac:dyDescent="0.25">
      <c r="D5668" s="66" t="s">
        <v>36006</v>
      </c>
      <c r="E5668" s="66" t="s">
        <v>9947</v>
      </c>
      <c r="F5668" s="72">
        <v>1</v>
      </c>
      <c r="G5668" s="72">
        <v>3</v>
      </c>
      <c r="H5668" s="72">
        <v>2</v>
      </c>
      <c r="I5668" s="72">
        <v>8</v>
      </c>
      <c r="J5668" s="72">
        <v>1</v>
      </c>
      <c r="K5668" s="72">
        <v>11</v>
      </c>
      <c r="L5668" s="72">
        <v>136</v>
      </c>
    </row>
    <row r="5669" spans="4:12" x14ac:dyDescent="0.25">
      <c r="D5669" s="66" t="s">
        <v>36007</v>
      </c>
      <c r="E5669" s="66" t="s">
        <v>9948</v>
      </c>
      <c r="F5669" s="72">
        <v>1</v>
      </c>
      <c r="G5669" s="72">
        <v>3</v>
      </c>
      <c r="H5669" s="72">
        <v>2</v>
      </c>
      <c r="I5669" s="72">
        <v>8</v>
      </c>
      <c r="J5669" s="72">
        <v>1</v>
      </c>
      <c r="K5669" s="72">
        <v>11</v>
      </c>
      <c r="L5669" s="72">
        <v>137</v>
      </c>
    </row>
    <row r="5670" spans="4:12" x14ac:dyDescent="0.25">
      <c r="D5670" s="66" t="s">
        <v>36008</v>
      </c>
      <c r="E5670" s="66" t="s">
        <v>9949</v>
      </c>
      <c r="F5670" s="72">
        <v>1</v>
      </c>
      <c r="G5670" s="72">
        <v>3</v>
      </c>
      <c r="H5670" s="72">
        <v>2</v>
      </c>
      <c r="I5670" s="72">
        <v>8</v>
      </c>
      <c r="J5670" s="72">
        <v>1</v>
      </c>
      <c r="K5670" s="72">
        <v>11</v>
      </c>
      <c r="L5670" s="72">
        <v>138</v>
      </c>
    </row>
    <row r="5671" spans="4:12" x14ac:dyDescent="0.25">
      <c r="D5671" s="66" t="s">
        <v>36009</v>
      </c>
      <c r="E5671" s="66" t="s">
        <v>9950</v>
      </c>
      <c r="F5671" s="72">
        <v>1</v>
      </c>
      <c r="G5671" s="72">
        <v>3</v>
      </c>
      <c r="H5671" s="72">
        <v>2</v>
      </c>
      <c r="I5671" s="72">
        <v>8</v>
      </c>
      <c r="J5671" s="72">
        <v>1</v>
      </c>
      <c r="K5671" s="72">
        <v>11</v>
      </c>
      <c r="L5671" s="72">
        <v>139</v>
      </c>
    </row>
    <row r="5672" spans="4:12" x14ac:dyDescent="0.25">
      <c r="D5672" s="66" t="s">
        <v>36010</v>
      </c>
      <c r="E5672" s="66" t="s">
        <v>9951</v>
      </c>
      <c r="F5672" s="72">
        <v>1</v>
      </c>
      <c r="G5672" s="72">
        <v>3</v>
      </c>
      <c r="H5672" s="72">
        <v>2</v>
      </c>
      <c r="I5672" s="72">
        <v>8</v>
      </c>
      <c r="J5672" s="72">
        <v>1</v>
      </c>
      <c r="K5672" s="72">
        <v>11</v>
      </c>
      <c r="L5672" s="72">
        <v>140</v>
      </c>
    </row>
    <row r="5673" spans="4:12" x14ac:dyDescent="0.25">
      <c r="D5673" s="66" t="s">
        <v>36011</v>
      </c>
      <c r="E5673" s="66" t="s">
        <v>9952</v>
      </c>
      <c r="F5673" s="72">
        <v>1</v>
      </c>
      <c r="G5673" s="72">
        <v>3</v>
      </c>
      <c r="H5673" s="72">
        <v>2</v>
      </c>
      <c r="I5673" s="72">
        <v>8</v>
      </c>
      <c r="J5673" s="72">
        <v>1</v>
      </c>
      <c r="K5673" s="72">
        <v>11</v>
      </c>
      <c r="L5673" s="72">
        <v>141</v>
      </c>
    </row>
    <row r="5674" spans="4:12" x14ac:dyDescent="0.25">
      <c r="D5674" s="66" t="s">
        <v>36012</v>
      </c>
      <c r="E5674" s="66" t="s">
        <v>9953</v>
      </c>
      <c r="F5674" s="72">
        <v>1</v>
      </c>
      <c r="G5674" s="72">
        <v>3</v>
      </c>
      <c r="H5674" s="72">
        <v>2</v>
      </c>
      <c r="I5674" s="72">
        <v>8</v>
      </c>
      <c r="J5674" s="72">
        <v>1</v>
      </c>
      <c r="K5674" s="72">
        <v>11</v>
      </c>
      <c r="L5674" s="72">
        <v>142</v>
      </c>
    </row>
    <row r="5675" spans="4:12" x14ac:dyDescent="0.25">
      <c r="D5675" s="66" t="s">
        <v>36013</v>
      </c>
      <c r="E5675" s="66" t="s">
        <v>9954</v>
      </c>
      <c r="F5675" s="72">
        <v>1</v>
      </c>
      <c r="G5675" s="72">
        <v>3</v>
      </c>
      <c r="H5675" s="72">
        <v>2</v>
      </c>
      <c r="I5675" s="72">
        <v>8</v>
      </c>
      <c r="J5675" s="72">
        <v>1</v>
      </c>
      <c r="K5675" s="72">
        <v>11</v>
      </c>
      <c r="L5675" s="72">
        <v>143</v>
      </c>
    </row>
    <row r="5676" spans="4:12" x14ac:dyDescent="0.25">
      <c r="D5676" s="66" t="s">
        <v>36014</v>
      </c>
      <c r="E5676" s="66" t="s">
        <v>9955</v>
      </c>
      <c r="F5676" s="72">
        <v>1</v>
      </c>
      <c r="G5676" s="72">
        <v>3</v>
      </c>
      <c r="H5676" s="72">
        <v>2</v>
      </c>
      <c r="I5676" s="72">
        <v>8</v>
      </c>
      <c r="J5676" s="72">
        <v>1</v>
      </c>
      <c r="K5676" s="72">
        <v>11</v>
      </c>
      <c r="L5676" s="72">
        <v>144</v>
      </c>
    </row>
    <row r="5677" spans="4:12" x14ac:dyDescent="0.25">
      <c r="D5677" s="66" t="s">
        <v>36015</v>
      </c>
      <c r="E5677" s="66" t="s">
        <v>9956</v>
      </c>
      <c r="F5677" s="72">
        <v>1</v>
      </c>
      <c r="G5677" s="72">
        <v>3</v>
      </c>
      <c r="H5677" s="72">
        <v>2</v>
      </c>
      <c r="I5677" s="72">
        <v>8</v>
      </c>
      <c r="J5677" s="72">
        <v>1</v>
      </c>
      <c r="K5677" s="72">
        <v>11</v>
      </c>
      <c r="L5677" s="72">
        <v>145</v>
      </c>
    </row>
    <row r="5678" spans="4:12" x14ac:dyDescent="0.25">
      <c r="D5678" s="66" t="s">
        <v>36016</v>
      </c>
      <c r="E5678" s="66" t="s">
        <v>9957</v>
      </c>
      <c r="F5678" s="72">
        <v>1</v>
      </c>
      <c r="G5678" s="72">
        <v>3</v>
      </c>
      <c r="H5678" s="72">
        <v>2</v>
      </c>
      <c r="I5678" s="72">
        <v>8</v>
      </c>
      <c r="J5678" s="72">
        <v>1</v>
      </c>
      <c r="K5678" s="72">
        <v>11</v>
      </c>
      <c r="L5678" s="72">
        <v>146</v>
      </c>
    </row>
    <row r="5679" spans="4:12" x14ac:dyDescent="0.25">
      <c r="D5679" s="66" t="s">
        <v>36017</v>
      </c>
      <c r="E5679" s="66" t="s">
        <v>9958</v>
      </c>
      <c r="F5679" s="72">
        <v>1</v>
      </c>
      <c r="G5679" s="72">
        <v>3</v>
      </c>
      <c r="H5679" s="72">
        <v>2</v>
      </c>
      <c r="I5679" s="72">
        <v>8</v>
      </c>
      <c r="J5679" s="72">
        <v>1</v>
      </c>
      <c r="K5679" s="72">
        <v>11</v>
      </c>
      <c r="L5679" s="72">
        <v>147</v>
      </c>
    </row>
    <row r="5680" spans="4:12" x14ac:dyDescent="0.25">
      <c r="D5680" s="66" t="s">
        <v>36018</v>
      </c>
      <c r="E5680" s="66" t="s">
        <v>9959</v>
      </c>
      <c r="F5680" s="72">
        <v>1</v>
      </c>
      <c r="G5680" s="72">
        <v>3</v>
      </c>
      <c r="H5680" s="72">
        <v>2</v>
      </c>
      <c r="I5680" s="72">
        <v>8</v>
      </c>
      <c r="J5680" s="72">
        <v>1</v>
      </c>
      <c r="K5680" s="72">
        <v>11</v>
      </c>
      <c r="L5680" s="72">
        <v>148</v>
      </c>
    </row>
    <row r="5681" spans="4:12" x14ac:dyDescent="0.25">
      <c r="D5681" s="66" t="s">
        <v>36019</v>
      </c>
      <c r="E5681" s="66" t="s">
        <v>9960</v>
      </c>
      <c r="F5681" s="72">
        <v>1</v>
      </c>
      <c r="G5681" s="72">
        <v>3</v>
      </c>
      <c r="H5681" s="72">
        <v>2</v>
      </c>
      <c r="I5681" s="72">
        <v>8</v>
      </c>
      <c r="J5681" s="72">
        <v>1</v>
      </c>
      <c r="K5681" s="72">
        <v>11</v>
      </c>
      <c r="L5681" s="72">
        <v>149</v>
      </c>
    </row>
    <row r="5682" spans="4:12" x14ac:dyDescent="0.25">
      <c r="D5682" s="66" t="s">
        <v>36020</v>
      </c>
      <c r="E5682" s="66" t="s">
        <v>9961</v>
      </c>
      <c r="F5682" s="72">
        <v>1</v>
      </c>
      <c r="G5682" s="72">
        <v>3</v>
      </c>
      <c r="H5682" s="72">
        <v>2</v>
      </c>
      <c r="I5682" s="72">
        <v>8</v>
      </c>
      <c r="J5682" s="72">
        <v>1</v>
      </c>
      <c r="K5682" s="72">
        <v>11</v>
      </c>
      <c r="L5682" s="72">
        <v>150</v>
      </c>
    </row>
    <row r="5683" spans="4:12" x14ac:dyDescent="0.25">
      <c r="D5683" s="66" t="s">
        <v>36021</v>
      </c>
      <c r="E5683" s="66" t="s">
        <v>9962</v>
      </c>
      <c r="F5683" s="72">
        <v>1</v>
      </c>
      <c r="G5683" s="72">
        <v>3</v>
      </c>
      <c r="H5683" s="72">
        <v>2</v>
      </c>
      <c r="I5683" s="72">
        <v>8</v>
      </c>
      <c r="J5683" s="72">
        <v>1</v>
      </c>
      <c r="K5683" s="72">
        <v>11</v>
      </c>
      <c r="L5683" s="72">
        <v>151</v>
      </c>
    </row>
    <row r="5684" spans="4:12" x14ac:dyDescent="0.25">
      <c r="D5684" s="66" t="s">
        <v>36022</v>
      </c>
      <c r="E5684" s="66" t="s">
        <v>9963</v>
      </c>
      <c r="F5684" s="72">
        <v>1</v>
      </c>
      <c r="G5684" s="72">
        <v>3</v>
      </c>
      <c r="H5684" s="72">
        <v>2</v>
      </c>
      <c r="I5684" s="72">
        <v>8</v>
      </c>
      <c r="J5684" s="72">
        <v>1</v>
      </c>
      <c r="K5684" s="72">
        <v>11</v>
      </c>
      <c r="L5684" s="72">
        <v>152</v>
      </c>
    </row>
    <row r="5685" spans="4:12" x14ac:dyDescent="0.25">
      <c r="D5685" s="66" t="s">
        <v>36023</v>
      </c>
      <c r="E5685" s="66" t="s">
        <v>9964</v>
      </c>
      <c r="F5685" s="72">
        <v>1</v>
      </c>
      <c r="G5685" s="72">
        <v>3</v>
      </c>
      <c r="H5685" s="72">
        <v>2</v>
      </c>
      <c r="I5685" s="72">
        <v>8</v>
      </c>
      <c r="J5685" s="72">
        <v>1</v>
      </c>
      <c r="K5685" s="72">
        <v>11</v>
      </c>
      <c r="L5685" s="72">
        <v>153</v>
      </c>
    </row>
    <row r="5686" spans="4:12" x14ac:dyDescent="0.25">
      <c r="D5686" s="66" t="s">
        <v>36024</v>
      </c>
      <c r="E5686" s="66" t="s">
        <v>9965</v>
      </c>
      <c r="F5686" s="72">
        <v>1</v>
      </c>
      <c r="G5686" s="72">
        <v>3</v>
      </c>
      <c r="H5686" s="72">
        <v>2</v>
      </c>
      <c r="I5686" s="72">
        <v>8</v>
      </c>
      <c r="J5686" s="72">
        <v>1</v>
      </c>
      <c r="K5686" s="72">
        <v>11</v>
      </c>
      <c r="L5686" s="72">
        <v>154</v>
      </c>
    </row>
    <row r="5687" spans="4:12" x14ac:dyDescent="0.25">
      <c r="D5687" s="66" t="s">
        <v>36025</v>
      </c>
      <c r="E5687" s="66" t="s">
        <v>9966</v>
      </c>
      <c r="F5687" s="72">
        <v>1</v>
      </c>
      <c r="G5687" s="72">
        <v>3</v>
      </c>
      <c r="H5687" s="72">
        <v>2</v>
      </c>
      <c r="I5687" s="72">
        <v>8</v>
      </c>
      <c r="J5687" s="72">
        <v>1</v>
      </c>
      <c r="K5687" s="72">
        <v>11</v>
      </c>
      <c r="L5687" s="72">
        <v>155</v>
      </c>
    </row>
    <row r="5688" spans="4:12" x14ac:dyDescent="0.25">
      <c r="D5688" s="66" t="s">
        <v>36026</v>
      </c>
      <c r="E5688" s="66" t="s">
        <v>9967</v>
      </c>
      <c r="F5688" s="72">
        <v>1</v>
      </c>
      <c r="G5688" s="72">
        <v>3</v>
      </c>
      <c r="H5688" s="72">
        <v>2</v>
      </c>
      <c r="I5688" s="72">
        <v>8</v>
      </c>
      <c r="J5688" s="72">
        <v>1</v>
      </c>
      <c r="K5688" s="72">
        <v>11</v>
      </c>
      <c r="L5688" s="72">
        <v>156</v>
      </c>
    </row>
    <row r="5689" spans="4:12" x14ac:dyDescent="0.25">
      <c r="D5689" s="66" t="s">
        <v>36027</v>
      </c>
      <c r="E5689" s="66" t="s">
        <v>9968</v>
      </c>
      <c r="F5689" s="72">
        <v>1</v>
      </c>
      <c r="G5689" s="72">
        <v>3</v>
      </c>
      <c r="H5689" s="72">
        <v>2</v>
      </c>
      <c r="I5689" s="72">
        <v>8</v>
      </c>
      <c r="J5689" s="72">
        <v>1</v>
      </c>
      <c r="K5689" s="72">
        <v>11</v>
      </c>
      <c r="L5689" s="72">
        <v>157</v>
      </c>
    </row>
    <row r="5690" spans="4:12" x14ac:dyDescent="0.25">
      <c r="D5690" s="66" t="s">
        <v>36028</v>
      </c>
      <c r="E5690" s="66" t="s">
        <v>9969</v>
      </c>
      <c r="F5690" s="72">
        <v>1</v>
      </c>
      <c r="G5690" s="72">
        <v>3</v>
      </c>
      <c r="H5690" s="72">
        <v>2</v>
      </c>
      <c r="I5690" s="72">
        <v>8</v>
      </c>
      <c r="J5690" s="72">
        <v>1</v>
      </c>
      <c r="K5690" s="72">
        <v>11</v>
      </c>
      <c r="L5690" s="72">
        <v>158</v>
      </c>
    </row>
    <row r="5691" spans="4:12" x14ac:dyDescent="0.25">
      <c r="D5691" s="66" t="s">
        <v>36029</v>
      </c>
      <c r="E5691" s="66" t="s">
        <v>9970</v>
      </c>
      <c r="F5691" s="72">
        <v>1</v>
      </c>
      <c r="G5691" s="72">
        <v>3</v>
      </c>
      <c r="H5691" s="72">
        <v>2</v>
      </c>
      <c r="I5691" s="72">
        <v>8</v>
      </c>
      <c r="J5691" s="72">
        <v>1</v>
      </c>
      <c r="K5691" s="72">
        <v>11</v>
      </c>
      <c r="L5691" s="72">
        <v>159</v>
      </c>
    </row>
    <row r="5692" spans="4:12" x14ac:dyDescent="0.25">
      <c r="D5692" s="66" t="s">
        <v>36030</v>
      </c>
      <c r="E5692" s="66" t="s">
        <v>9971</v>
      </c>
      <c r="F5692" s="72">
        <v>1</v>
      </c>
      <c r="G5692" s="72">
        <v>3</v>
      </c>
      <c r="H5692" s="72">
        <v>2</v>
      </c>
      <c r="I5692" s="72">
        <v>8</v>
      </c>
      <c r="J5692" s="72">
        <v>1</v>
      </c>
      <c r="K5692" s="72">
        <v>11</v>
      </c>
      <c r="L5692" s="72">
        <v>160</v>
      </c>
    </row>
    <row r="5693" spans="4:12" x14ac:dyDescent="0.25">
      <c r="D5693" s="66" t="s">
        <v>36031</v>
      </c>
      <c r="E5693" s="66" t="s">
        <v>9972</v>
      </c>
      <c r="F5693" s="72">
        <v>1</v>
      </c>
      <c r="G5693" s="72">
        <v>3</v>
      </c>
      <c r="H5693" s="72">
        <v>2</v>
      </c>
      <c r="I5693" s="72">
        <v>8</v>
      </c>
      <c r="J5693" s="72">
        <v>1</v>
      </c>
      <c r="K5693" s="72">
        <v>11</v>
      </c>
      <c r="L5693" s="72">
        <v>161</v>
      </c>
    </row>
    <row r="5694" spans="4:12" x14ac:dyDescent="0.25">
      <c r="D5694" s="66" t="s">
        <v>36032</v>
      </c>
      <c r="E5694" s="66" t="s">
        <v>9973</v>
      </c>
      <c r="F5694" s="72">
        <v>1</v>
      </c>
      <c r="G5694" s="72">
        <v>3</v>
      </c>
      <c r="H5694" s="72">
        <v>2</v>
      </c>
      <c r="I5694" s="72">
        <v>8</v>
      </c>
      <c r="J5694" s="72">
        <v>1</v>
      </c>
      <c r="K5694" s="72">
        <v>11</v>
      </c>
      <c r="L5694" s="72">
        <v>162</v>
      </c>
    </row>
    <row r="5695" spans="4:12" x14ac:dyDescent="0.25">
      <c r="D5695" s="66" t="s">
        <v>36033</v>
      </c>
      <c r="E5695" s="66" t="s">
        <v>9974</v>
      </c>
      <c r="F5695" s="72">
        <v>1</v>
      </c>
      <c r="G5695" s="72">
        <v>3</v>
      </c>
      <c r="H5695" s="72">
        <v>2</v>
      </c>
      <c r="I5695" s="72">
        <v>8</v>
      </c>
      <c r="J5695" s="72">
        <v>1</v>
      </c>
      <c r="K5695" s="72">
        <v>11</v>
      </c>
      <c r="L5695" s="72">
        <v>163</v>
      </c>
    </row>
    <row r="5696" spans="4:12" x14ac:dyDescent="0.25">
      <c r="D5696" s="66" t="s">
        <v>36034</v>
      </c>
      <c r="E5696" s="66" t="s">
        <v>9975</v>
      </c>
      <c r="F5696" s="72">
        <v>1</v>
      </c>
      <c r="G5696" s="72">
        <v>3</v>
      </c>
      <c r="H5696" s="72">
        <v>2</v>
      </c>
      <c r="I5696" s="72">
        <v>8</v>
      </c>
      <c r="J5696" s="72">
        <v>1</v>
      </c>
      <c r="K5696" s="72">
        <v>11</v>
      </c>
      <c r="L5696" s="72">
        <v>164</v>
      </c>
    </row>
    <row r="5697" spans="4:12" x14ac:dyDescent="0.25">
      <c r="D5697" s="66" t="s">
        <v>36035</v>
      </c>
      <c r="E5697" s="66" t="s">
        <v>9976</v>
      </c>
      <c r="F5697" s="72">
        <v>1</v>
      </c>
      <c r="G5697" s="72">
        <v>3</v>
      </c>
      <c r="H5697" s="72">
        <v>2</v>
      </c>
      <c r="I5697" s="72">
        <v>8</v>
      </c>
      <c r="J5697" s="72">
        <v>1</v>
      </c>
      <c r="K5697" s="72">
        <v>11</v>
      </c>
      <c r="L5697" s="72">
        <v>165</v>
      </c>
    </row>
    <row r="5698" spans="4:12" x14ac:dyDescent="0.25">
      <c r="D5698" s="66" t="s">
        <v>36036</v>
      </c>
      <c r="E5698" s="66" t="s">
        <v>9977</v>
      </c>
      <c r="F5698" s="72">
        <v>1</v>
      </c>
      <c r="G5698" s="72">
        <v>3</v>
      </c>
      <c r="H5698" s="72">
        <v>2</v>
      </c>
      <c r="I5698" s="72">
        <v>8</v>
      </c>
      <c r="J5698" s="72">
        <v>1</v>
      </c>
      <c r="K5698" s="72">
        <v>11</v>
      </c>
      <c r="L5698" s="72">
        <v>166</v>
      </c>
    </row>
    <row r="5699" spans="4:12" x14ac:dyDescent="0.25">
      <c r="D5699" s="66" t="s">
        <v>36037</v>
      </c>
      <c r="E5699" s="66" t="s">
        <v>9978</v>
      </c>
      <c r="F5699" s="72">
        <v>1</v>
      </c>
      <c r="G5699" s="72">
        <v>3</v>
      </c>
      <c r="H5699" s="72">
        <v>2</v>
      </c>
      <c r="I5699" s="72">
        <v>8</v>
      </c>
      <c r="J5699" s="72">
        <v>1</v>
      </c>
      <c r="K5699" s="72">
        <v>11</v>
      </c>
      <c r="L5699" s="72">
        <v>167</v>
      </c>
    </row>
    <row r="5700" spans="4:12" x14ac:dyDescent="0.25">
      <c r="D5700" s="66" t="s">
        <v>36038</v>
      </c>
      <c r="E5700" s="66" t="s">
        <v>9979</v>
      </c>
      <c r="F5700" s="72">
        <v>1</v>
      </c>
      <c r="G5700" s="72">
        <v>3</v>
      </c>
      <c r="H5700" s="72">
        <v>2</v>
      </c>
      <c r="I5700" s="72">
        <v>8</v>
      </c>
      <c r="J5700" s="72">
        <v>1</v>
      </c>
      <c r="K5700" s="72">
        <v>11</v>
      </c>
      <c r="L5700" s="72">
        <v>168</v>
      </c>
    </row>
    <row r="5701" spans="4:12" x14ac:dyDescent="0.25">
      <c r="D5701" s="66" t="s">
        <v>36039</v>
      </c>
      <c r="E5701" s="66" t="s">
        <v>9980</v>
      </c>
      <c r="F5701" s="72">
        <v>1</v>
      </c>
      <c r="G5701" s="72">
        <v>3</v>
      </c>
      <c r="H5701" s="72">
        <v>2</v>
      </c>
      <c r="I5701" s="72">
        <v>8</v>
      </c>
      <c r="J5701" s="72">
        <v>1</v>
      </c>
      <c r="K5701" s="72">
        <v>11</v>
      </c>
      <c r="L5701" s="72">
        <v>169</v>
      </c>
    </row>
    <row r="5702" spans="4:12" x14ac:dyDescent="0.25">
      <c r="D5702" s="66" t="s">
        <v>36040</v>
      </c>
      <c r="E5702" s="66" t="s">
        <v>9981</v>
      </c>
      <c r="F5702" s="72">
        <v>1</v>
      </c>
      <c r="G5702" s="72">
        <v>3</v>
      </c>
      <c r="H5702" s="72">
        <v>2</v>
      </c>
      <c r="I5702" s="72">
        <v>8</v>
      </c>
      <c r="J5702" s="72">
        <v>1</v>
      </c>
      <c r="K5702" s="72">
        <v>11</v>
      </c>
      <c r="L5702" s="72">
        <v>170</v>
      </c>
    </row>
    <row r="5703" spans="4:12" x14ac:dyDescent="0.25">
      <c r="D5703" s="66" t="s">
        <v>36041</v>
      </c>
      <c r="E5703" s="66" t="s">
        <v>9982</v>
      </c>
      <c r="F5703" s="72">
        <v>1</v>
      </c>
      <c r="G5703" s="72">
        <v>3</v>
      </c>
      <c r="H5703" s="72">
        <v>2</v>
      </c>
      <c r="I5703" s="72">
        <v>8</v>
      </c>
      <c r="J5703" s="72">
        <v>1</v>
      </c>
      <c r="K5703" s="72">
        <v>11</v>
      </c>
      <c r="L5703" s="72">
        <v>171</v>
      </c>
    </row>
    <row r="5704" spans="4:12" x14ac:dyDescent="0.25">
      <c r="D5704" s="66" t="s">
        <v>36042</v>
      </c>
      <c r="E5704" s="66" t="s">
        <v>9983</v>
      </c>
      <c r="F5704" s="72">
        <v>1</v>
      </c>
      <c r="G5704" s="72">
        <v>3</v>
      </c>
      <c r="H5704" s="72">
        <v>2</v>
      </c>
      <c r="I5704" s="72">
        <v>8</v>
      </c>
      <c r="J5704" s="72">
        <v>1</v>
      </c>
      <c r="K5704" s="72">
        <v>11</v>
      </c>
      <c r="L5704" s="72">
        <v>172</v>
      </c>
    </row>
    <row r="5705" spans="4:12" x14ac:dyDescent="0.25">
      <c r="D5705" s="66" t="s">
        <v>36043</v>
      </c>
      <c r="E5705" s="66" t="s">
        <v>9984</v>
      </c>
      <c r="F5705" s="72">
        <v>1</v>
      </c>
      <c r="G5705" s="72">
        <v>3</v>
      </c>
      <c r="H5705" s="72">
        <v>2</v>
      </c>
      <c r="I5705" s="72">
        <v>8</v>
      </c>
      <c r="J5705" s="72">
        <v>1</v>
      </c>
      <c r="K5705" s="72">
        <v>11</v>
      </c>
      <c r="L5705" s="72">
        <v>173</v>
      </c>
    </row>
    <row r="5706" spans="4:12" x14ac:dyDescent="0.25">
      <c r="D5706" s="66" t="s">
        <v>36044</v>
      </c>
      <c r="E5706" s="66" t="s">
        <v>9985</v>
      </c>
      <c r="F5706" s="72">
        <v>1</v>
      </c>
      <c r="G5706" s="72">
        <v>3</v>
      </c>
      <c r="H5706" s="72">
        <v>2</v>
      </c>
      <c r="I5706" s="72">
        <v>8</v>
      </c>
      <c r="J5706" s="72">
        <v>1</v>
      </c>
      <c r="K5706" s="72">
        <v>11</v>
      </c>
      <c r="L5706" s="72">
        <v>174</v>
      </c>
    </row>
    <row r="5707" spans="4:12" x14ac:dyDescent="0.25">
      <c r="D5707" s="66" t="s">
        <v>36045</v>
      </c>
      <c r="E5707" s="66" t="s">
        <v>9986</v>
      </c>
      <c r="F5707" s="72">
        <v>1</v>
      </c>
      <c r="G5707" s="72">
        <v>3</v>
      </c>
      <c r="H5707" s="72">
        <v>2</v>
      </c>
      <c r="I5707" s="72">
        <v>8</v>
      </c>
      <c r="J5707" s="72">
        <v>1</v>
      </c>
      <c r="K5707" s="72">
        <v>11</v>
      </c>
      <c r="L5707" s="72">
        <v>175</v>
      </c>
    </row>
    <row r="5708" spans="4:12" x14ac:dyDescent="0.25">
      <c r="D5708" s="66" t="s">
        <v>36046</v>
      </c>
      <c r="E5708" s="66" t="s">
        <v>9987</v>
      </c>
      <c r="F5708" s="72">
        <v>1</v>
      </c>
      <c r="G5708" s="72">
        <v>3</v>
      </c>
      <c r="H5708" s="72">
        <v>2</v>
      </c>
      <c r="I5708" s="72">
        <v>8</v>
      </c>
      <c r="J5708" s="72">
        <v>1</v>
      </c>
      <c r="K5708" s="72">
        <v>11</v>
      </c>
      <c r="L5708" s="72">
        <v>176</v>
      </c>
    </row>
    <row r="5709" spans="4:12" x14ac:dyDescent="0.25">
      <c r="D5709" s="66" t="s">
        <v>36047</v>
      </c>
      <c r="E5709" s="66" t="s">
        <v>9988</v>
      </c>
      <c r="F5709" s="72">
        <v>1</v>
      </c>
      <c r="G5709" s="72">
        <v>3</v>
      </c>
      <c r="H5709" s="72">
        <v>2</v>
      </c>
      <c r="I5709" s="72">
        <v>8</v>
      </c>
      <c r="J5709" s="72">
        <v>1</v>
      </c>
      <c r="K5709" s="72">
        <v>11</v>
      </c>
      <c r="L5709" s="72">
        <v>177</v>
      </c>
    </row>
    <row r="5710" spans="4:12" x14ac:dyDescent="0.25">
      <c r="D5710" s="66" t="s">
        <v>36048</v>
      </c>
      <c r="E5710" s="66" t="s">
        <v>9989</v>
      </c>
      <c r="F5710" s="72">
        <v>1</v>
      </c>
      <c r="G5710" s="72">
        <v>3</v>
      </c>
      <c r="H5710" s="72">
        <v>2</v>
      </c>
      <c r="I5710" s="72">
        <v>8</v>
      </c>
      <c r="J5710" s="72">
        <v>1</v>
      </c>
      <c r="K5710" s="72">
        <v>11</v>
      </c>
      <c r="L5710" s="72">
        <v>178</v>
      </c>
    </row>
    <row r="5711" spans="4:12" x14ac:dyDescent="0.25">
      <c r="D5711" s="66" t="s">
        <v>36049</v>
      </c>
      <c r="E5711" s="66" t="s">
        <v>9990</v>
      </c>
      <c r="F5711" s="72">
        <v>1</v>
      </c>
      <c r="G5711" s="72">
        <v>3</v>
      </c>
      <c r="H5711" s="72">
        <v>2</v>
      </c>
      <c r="I5711" s="72">
        <v>8</v>
      </c>
      <c r="J5711" s="72">
        <v>1</v>
      </c>
      <c r="K5711" s="72">
        <v>11</v>
      </c>
      <c r="L5711" s="72">
        <v>179</v>
      </c>
    </row>
    <row r="5712" spans="4:12" x14ac:dyDescent="0.25">
      <c r="D5712" s="66" t="s">
        <v>36050</v>
      </c>
      <c r="E5712" s="66" t="s">
        <v>9991</v>
      </c>
      <c r="F5712" s="72">
        <v>1</v>
      </c>
      <c r="G5712" s="72">
        <v>3</v>
      </c>
      <c r="H5712" s="72">
        <v>2</v>
      </c>
      <c r="I5712" s="72">
        <v>8</v>
      </c>
      <c r="J5712" s="72">
        <v>1</v>
      </c>
      <c r="K5712" s="72">
        <v>11</v>
      </c>
      <c r="L5712" s="72">
        <v>180</v>
      </c>
    </row>
    <row r="5713" spans="4:12" x14ac:dyDescent="0.25">
      <c r="D5713" s="66" t="s">
        <v>36051</v>
      </c>
      <c r="E5713" s="66" t="s">
        <v>9992</v>
      </c>
      <c r="F5713" s="72">
        <v>1</v>
      </c>
      <c r="G5713" s="72">
        <v>3</v>
      </c>
      <c r="H5713" s="72">
        <v>2</v>
      </c>
      <c r="I5713" s="72">
        <v>8</v>
      </c>
      <c r="J5713" s="72">
        <v>1</v>
      </c>
      <c r="K5713" s="72">
        <v>11</v>
      </c>
      <c r="L5713" s="72">
        <v>181</v>
      </c>
    </row>
    <row r="5714" spans="4:12" x14ac:dyDescent="0.25">
      <c r="D5714" s="66" t="s">
        <v>36052</v>
      </c>
      <c r="E5714" s="66" t="s">
        <v>9993</v>
      </c>
      <c r="F5714" s="72">
        <v>1</v>
      </c>
      <c r="G5714" s="72">
        <v>3</v>
      </c>
      <c r="H5714" s="72">
        <v>2</v>
      </c>
      <c r="I5714" s="72">
        <v>8</v>
      </c>
      <c r="J5714" s="72">
        <v>1</v>
      </c>
      <c r="K5714" s="72">
        <v>11</v>
      </c>
      <c r="L5714" s="72">
        <v>182</v>
      </c>
    </row>
    <row r="5715" spans="4:12" x14ac:dyDescent="0.25">
      <c r="D5715" s="66" t="s">
        <v>36053</v>
      </c>
      <c r="E5715" s="66" t="s">
        <v>9994</v>
      </c>
      <c r="F5715" s="72">
        <v>1</v>
      </c>
      <c r="G5715" s="72">
        <v>3</v>
      </c>
      <c r="H5715" s="72">
        <v>2</v>
      </c>
      <c r="I5715" s="72">
        <v>8</v>
      </c>
      <c r="J5715" s="72">
        <v>1</v>
      </c>
      <c r="K5715" s="72">
        <v>11</v>
      </c>
      <c r="L5715" s="72">
        <v>183</v>
      </c>
    </row>
    <row r="5716" spans="4:12" x14ac:dyDescent="0.25">
      <c r="D5716" s="66" t="s">
        <v>36054</v>
      </c>
      <c r="E5716" s="66" t="s">
        <v>9995</v>
      </c>
      <c r="F5716" s="72">
        <v>1</v>
      </c>
      <c r="G5716" s="72">
        <v>3</v>
      </c>
      <c r="H5716" s="72">
        <v>2</v>
      </c>
      <c r="I5716" s="72">
        <v>8</v>
      </c>
      <c r="J5716" s="72">
        <v>1</v>
      </c>
      <c r="K5716" s="72">
        <v>11</v>
      </c>
      <c r="L5716" s="72">
        <v>184</v>
      </c>
    </row>
    <row r="5717" spans="4:12" x14ac:dyDescent="0.25">
      <c r="D5717" s="66" t="s">
        <v>36055</v>
      </c>
      <c r="E5717" s="66" t="s">
        <v>9996</v>
      </c>
      <c r="F5717" s="72">
        <v>1</v>
      </c>
      <c r="G5717" s="72">
        <v>3</v>
      </c>
      <c r="H5717" s="72">
        <v>2</v>
      </c>
      <c r="I5717" s="72">
        <v>8</v>
      </c>
      <c r="J5717" s="72">
        <v>1</v>
      </c>
      <c r="K5717" s="72">
        <v>11</v>
      </c>
      <c r="L5717" s="72">
        <v>185</v>
      </c>
    </row>
    <row r="5718" spans="4:12" x14ac:dyDescent="0.25">
      <c r="D5718" s="66" t="s">
        <v>36056</v>
      </c>
      <c r="E5718" s="66" t="s">
        <v>9997</v>
      </c>
      <c r="F5718" s="72">
        <v>1</v>
      </c>
      <c r="G5718" s="72">
        <v>3</v>
      </c>
      <c r="H5718" s="72">
        <v>2</v>
      </c>
      <c r="I5718" s="72">
        <v>8</v>
      </c>
      <c r="J5718" s="72">
        <v>1</v>
      </c>
      <c r="K5718" s="72">
        <v>11</v>
      </c>
      <c r="L5718" s="72">
        <v>186</v>
      </c>
    </row>
    <row r="5719" spans="4:12" x14ac:dyDescent="0.25">
      <c r="D5719" s="66" t="s">
        <v>36057</v>
      </c>
      <c r="E5719" s="66" t="s">
        <v>9998</v>
      </c>
      <c r="F5719" s="72">
        <v>1</v>
      </c>
      <c r="G5719" s="72">
        <v>3</v>
      </c>
      <c r="H5719" s="72">
        <v>2</v>
      </c>
      <c r="I5719" s="72">
        <v>8</v>
      </c>
      <c r="J5719" s="72">
        <v>1</v>
      </c>
      <c r="K5719" s="72">
        <v>11</v>
      </c>
      <c r="L5719" s="72">
        <v>187</v>
      </c>
    </row>
    <row r="5720" spans="4:12" x14ac:dyDescent="0.25">
      <c r="D5720" s="66" t="s">
        <v>36058</v>
      </c>
      <c r="E5720" s="66" t="s">
        <v>9999</v>
      </c>
      <c r="F5720" s="72">
        <v>1</v>
      </c>
      <c r="G5720" s="72">
        <v>3</v>
      </c>
      <c r="H5720" s="72">
        <v>2</v>
      </c>
      <c r="I5720" s="72">
        <v>8</v>
      </c>
      <c r="J5720" s="72">
        <v>1</v>
      </c>
      <c r="K5720" s="72">
        <v>11</v>
      </c>
      <c r="L5720" s="72">
        <v>188</v>
      </c>
    </row>
    <row r="5721" spans="4:12" x14ac:dyDescent="0.25">
      <c r="D5721" s="66" t="s">
        <v>36059</v>
      </c>
      <c r="E5721" s="66" t="s">
        <v>10000</v>
      </c>
      <c r="F5721" s="72">
        <v>1</v>
      </c>
      <c r="G5721" s="72">
        <v>3</v>
      </c>
      <c r="H5721" s="72">
        <v>2</v>
      </c>
      <c r="I5721" s="72">
        <v>8</v>
      </c>
      <c r="J5721" s="72">
        <v>1</v>
      </c>
      <c r="K5721" s="72">
        <v>11</v>
      </c>
      <c r="L5721" s="72">
        <v>189</v>
      </c>
    </row>
    <row r="5722" spans="4:12" x14ac:dyDescent="0.25">
      <c r="D5722" s="66" t="s">
        <v>36060</v>
      </c>
      <c r="E5722" s="66" t="s">
        <v>10001</v>
      </c>
      <c r="F5722" s="72">
        <v>1</v>
      </c>
      <c r="G5722" s="72">
        <v>3</v>
      </c>
      <c r="H5722" s="72">
        <v>2</v>
      </c>
      <c r="I5722" s="72">
        <v>8</v>
      </c>
      <c r="J5722" s="72">
        <v>1</v>
      </c>
      <c r="K5722" s="72">
        <v>11</v>
      </c>
      <c r="L5722" s="72">
        <v>190</v>
      </c>
    </row>
    <row r="5723" spans="4:12" x14ac:dyDescent="0.25">
      <c r="D5723" s="66" t="s">
        <v>36061</v>
      </c>
      <c r="E5723" s="66" t="s">
        <v>10002</v>
      </c>
      <c r="F5723" s="72">
        <v>1</v>
      </c>
      <c r="G5723" s="72">
        <v>3</v>
      </c>
      <c r="H5723" s="72">
        <v>2</v>
      </c>
      <c r="I5723" s="72">
        <v>8</v>
      </c>
      <c r="J5723" s="72">
        <v>1</v>
      </c>
      <c r="K5723" s="72">
        <v>11</v>
      </c>
      <c r="L5723" s="72">
        <v>191</v>
      </c>
    </row>
    <row r="5724" spans="4:12" x14ac:dyDescent="0.25">
      <c r="D5724" s="66" t="s">
        <v>36062</v>
      </c>
      <c r="E5724" s="66" t="s">
        <v>10003</v>
      </c>
      <c r="F5724" s="72">
        <v>1</v>
      </c>
      <c r="G5724" s="72">
        <v>3</v>
      </c>
      <c r="H5724" s="72">
        <v>2</v>
      </c>
      <c r="I5724" s="72">
        <v>8</v>
      </c>
      <c r="J5724" s="72">
        <v>1</v>
      </c>
      <c r="K5724" s="72">
        <v>11</v>
      </c>
      <c r="L5724" s="72">
        <v>192</v>
      </c>
    </row>
    <row r="5725" spans="4:12" x14ac:dyDescent="0.25">
      <c r="D5725" s="66" t="s">
        <v>36063</v>
      </c>
      <c r="E5725" s="66" t="s">
        <v>10004</v>
      </c>
      <c r="F5725" s="72">
        <v>1</v>
      </c>
      <c r="G5725" s="72">
        <v>3</v>
      </c>
      <c r="H5725" s="72">
        <v>2</v>
      </c>
      <c r="I5725" s="72">
        <v>8</v>
      </c>
      <c r="J5725" s="72">
        <v>1</v>
      </c>
      <c r="K5725" s="72">
        <v>11</v>
      </c>
      <c r="L5725" s="72">
        <v>193</v>
      </c>
    </row>
    <row r="5726" spans="4:12" x14ac:dyDescent="0.25">
      <c r="D5726" s="66" t="s">
        <v>36064</v>
      </c>
      <c r="E5726" s="66" t="s">
        <v>10005</v>
      </c>
      <c r="F5726" s="72">
        <v>1</v>
      </c>
      <c r="G5726" s="72">
        <v>3</v>
      </c>
      <c r="H5726" s="72">
        <v>2</v>
      </c>
      <c r="I5726" s="72">
        <v>8</v>
      </c>
      <c r="J5726" s="72">
        <v>1</v>
      </c>
      <c r="K5726" s="72">
        <v>11</v>
      </c>
      <c r="L5726" s="72">
        <v>194</v>
      </c>
    </row>
    <row r="5727" spans="4:12" x14ac:dyDescent="0.25">
      <c r="D5727" s="66" t="s">
        <v>36065</v>
      </c>
      <c r="E5727" s="66" t="s">
        <v>10006</v>
      </c>
      <c r="F5727" s="72">
        <v>1</v>
      </c>
      <c r="G5727" s="72">
        <v>3</v>
      </c>
      <c r="H5727" s="72">
        <v>2</v>
      </c>
      <c r="I5727" s="72">
        <v>8</v>
      </c>
      <c r="J5727" s="72">
        <v>1</v>
      </c>
      <c r="K5727" s="72">
        <v>11</v>
      </c>
      <c r="L5727" s="72">
        <v>195</v>
      </c>
    </row>
    <row r="5728" spans="4:12" x14ac:dyDescent="0.25">
      <c r="D5728" s="66" t="s">
        <v>36066</v>
      </c>
      <c r="E5728" s="66" t="s">
        <v>10007</v>
      </c>
      <c r="F5728" s="72">
        <v>1</v>
      </c>
      <c r="G5728" s="72">
        <v>3</v>
      </c>
      <c r="H5728" s="72">
        <v>2</v>
      </c>
      <c r="I5728" s="72">
        <v>8</v>
      </c>
      <c r="J5728" s="72">
        <v>1</v>
      </c>
      <c r="K5728" s="72">
        <v>11</v>
      </c>
      <c r="L5728" s="72">
        <v>196</v>
      </c>
    </row>
    <row r="5729" spans="4:12" x14ac:dyDescent="0.25">
      <c r="D5729" s="66" t="s">
        <v>36067</v>
      </c>
      <c r="E5729" s="66" t="s">
        <v>10008</v>
      </c>
      <c r="F5729" s="72">
        <v>1</v>
      </c>
      <c r="G5729" s="72">
        <v>3</v>
      </c>
      <c r="H5729" s="72">
        <v>2</v>
      </c>
      <c r="I5729" s="72">
        <v>8</v>
      </c>
      <c r="J5729" s="72">
        <v>1</v>
      </c>
      <c r="K5729" s="72">
        <v>11</v>
      </c>
      <c r="L5729" s="72">
        <v>197</v>
      </c>
    </row>
    <row r="5730" spans="4:12" x14ac:dyDescent="0.25">
      <c r="D5730" s="66" t="s">
        <v>36068</v>
      </c>
      <c r="E5730" s="66" t="s">
        <v>10009</v>
      </c>
      <c r="F5730" s="72">
        <v>1</v>
      </c>
      <c r="G5730" s="72">
        <v>3</v>
      </c>
      <c r="H5730" s="72">
        <v>2</v>
      </c>
      <c r="I5730" s="72">
        <v>8</v>
      </c>
      <c r="J5730" s="72">
        <v>1</v>
      </c>
      <c r="K5730" s="72">
        <v>11</v>
      </c>
      <c r="L5730" s="72">
        <v>198</v>
      </c>
    </row>
    <row r="5731" spans="4:12" x14ac:dyDescent="0.25">
      <c r="D5731" s="66" t="s">
        <v>36069</v>
      </c>
      <c r="E5731" s="66" t="s">
        <v>10010</v>
      </c>
      <c r="F5731" s="72">
        <v>1</v>
      </c>
      <c r="G5731" s="72">
        <v>3</v>
      </c>
      <c r="H5731" s="72">
        <v>2</v>
      </c>
      <c r="I5731" s="72">
        <v>8</v>
      </c>
      <c r="J5731" s="72">
        <v>1</v>
      </c>
      <c r="K5731" s="72">
        <v>11</v>
      </c>
      <c r="L5731" s="72">
        <v>199</v>
      </c>
    </row>
    <row r="5732" spans="4:12" x14ac:dyDescent="0.25">
      <c r="D5732" s="66" t="s">
        <v>36070</v>
      </c>
      <c r="E5732" s="66" t="s">
        <v>10011</v>
      </c>
      <c r="F5732" s="72">
        <v>1</v>
      </c>
      <c r="G5732" s="72">
        <v>3</v>
      </c>
      <c r="H5732" s="72">
        <v>2</v>
      </c>
      <c r="I5732" s="72">
        <v>8</v>
      </c>
      <c r="J5732" s="72">
        <v>1</v>
      </c>
      <c r="K5732" s="72">
        <v>11</v>
      </c>
      <c r="L5732" s="72">
        <v>200</v>
      </c>
    </row>
    <row r="5733" spans="4:12" x14ac:dyDescent="0.25">
      <c r="D5733" s="66" t="s">
        <v>36071</v>
      </c>
      <c r="E5733" s="66" t="s">
        <v>10012</v>
      </c>
      <c r="F5733" s="72">
        <v>1</v>
      </c>
      <c r="G5733" s="72">
        <v>3</v>
      </c>
      <c r="H5733" s="72">
        <v>2</v>
      </c>
      <c r="I5733" s="72">
        <v>8</v>
      </c>
      <c r="J5733" s="72">
        <v>1</v>
      </c>
      <c r="K5733" s="72">
        <v>11</v>
      </c>
      <c r="L5733" s="72">
        <v>201</v>
      </c>
    </row>
    <row r="5734" spans="4:12" x14ac:dyDescent="0.25">
      <c r="D5734" s="66" t="s">
        <v>36072</v>
      </c>
      <c r="E5734" s="66" t="s">
        <v>10013</v>
      </c>
      <c r="F5734" s="72">
        <v>1</v>
      </c>
      <c r="G5734" s="72">
        <v>3</v>
      </c>
      <c r="H5734" s="72">
        <v>2</v>
      </c>
      <c r="I5734" s="72">
        <v>8</v>
      </c>
      <c r="J5734" s="72">
        <v>1</v>
      </c>
      <c r="K5734" s="72">
        <v>11</v>
      </c>
      <c r="L5734" s="72">
        <v>202</v>
      </c>
    </row>
    <row r="5735" spans="4:12" x14ac:dyDescent="0.25">
      <c r="D5735" s="66" t="s">
        <v>36073</v>
      </c>
      <c r="E5735" s="66" t="s">
        <v>10014</v>
      </c>
      <c r="F5735" s="72">
        <v>1</v>
      </c>
      <c r="G5735" s="72">
        <v>3</v>
      </c>
      <c r="H5735" s="72">
        <v>2</v>
      </c>
      <c r="I5735" s="72">
        <v>8</v>
      </c>
      <c r="J5735" s="72">
        <v>1</v>
      </c>
      <c r="K5735" s="72">
        <v>11</v>
      </c>
      <c r="L5735" s="72">
        <v>203</v>
      </c>
    </row>
    <row r="5736" spans="4:12" x14ac:dyDescent="0.25">
      <c r="D5736" s="66" t="s">
        <v>36074</v>
      </c>
      <c r="E5736" s="66" t="s">
        <v>10015</v>
      </c>
      <c r="F5736" s="72">
        <v>1</v>
      </c>
      <c r="G5736" s="72">
        <v>3</v>
      </c>
      <c r="H5736" s="72">
        <v>2</v>
      </c>
      <c r="I5736" s="72">
        <v>8</v>
      </c>
      <c r="J5736" s="72">
        <v>1</v>
      </c>
      <c r="K5736" s="72">
        <v>11</v>
      </c>
      <c r="L5736" s="72">
        <v>204</v>
      </c>
    </row>
    <row r="5737" spans="4:12" x14ac:dyDescent="0.25">
      <c r="D5737" s="66" t="s">
        <v>36075</v>
      </c>
      <c r="E5737" s="66" t="s">
        <v>10016</v>
      </c>
      <c r="F5737" s="72">
        <v>1</v>
      </c>
      <c r="G5737" s="72">
        <v>3</v>
      </c>
      <c r="H5737" s="72">
        <v>2</v>
      </c>
      <c r="I5737" s="72">
        <v>8</v>
      </c>
      <c r="J5737" s="72">
        <v>1</v>
      </c>
      <c r="K5737" s="72">
        <v>11</v>
      </c>
      <c r="L5737" s="72">
        <v>205</v>
      </c>
    </row>
    <row r="5738" spans="4:12" x14ac:dyDescent="0.25">
      <c r="D5738" s="66" t="s">
        <v>36076</v>
      </c>
      <c r="E5738" s="66" t="s">
        <v>10017</v>
      </c>
      <c r="F5738" s="72">
        <v>1</v>
      </c>
      <c r="G5738" s="72">
        <v>3</v>
      </c>
      <c r="H5738" s="72">
        <v>2</v>
      </c>
      <c r="I5738" s="72">
        <v>8</v>
      </c>
      <c r="J5738" s="72">
        <v>1</v>
      </c>
      <c r="K5738" s="72">
        <v>11</v>
      </c>
      <c r="L5738" s="72">
        <v>206</v>
      </c>
    </row>
    <row r="5739" spans="4:12" x14ac:dyDescent="0.25">
      <c r="D5739" s="66" t="s">
        <v>36077</v>
      </c>
      <c r="E5739" s="66" t="s">
        <v>1552</v>
      </c>
      <c r="F5739" s="72">
        <v>1</v>
      </c>
      <c r="G5739" s="72">
        <v>3</v>
      </c>
      <c r="H5739" s="72">
        <v>2</v>
      </c>
      <c r="I5739" s="72">
        <v>8</v>
      </c>
      <c r="J5739" s="72">
        <v>1</v>
      </c>
      <c r="K5739" s="72">
        <v>11</v>
      </c>
      <c r="L5739" s="72">
        <v>207</v>
      </c>
    </row>
    <row r="5740" spans="4:12" x14ac:dyDescent="0.25">
      <c r="D5740" s="66" t="s">
        <v>36078</v>
      </c>
      <c r="E5740" s="66" t="s">
        <v>10018</v>
      </c>
      <c r="F5740" s="72">
        <v>1</v>
      </c>
      <c r="G5740" s="72">
        <v>3</v>
      </c>
      <c r="H5740" s="72">
        <v>2</v>
      </c>
      <c r="I5740" s="72">
        <v>8</v>
      </c>
      <c r="J5740" s="72">
        <v>1</v>
      </c>
      <c r="K5740" s="72">
        <v>11</v>
      </c>
      <c r="L5740" s="72">
        <v>208</v>
      </c>
    </row>
    <row r="5741" spans="4:12" x14ac:dyDescent="0.25">
      <c r="D5741" s="66" t="s">
        <v>36079</v>
      </c>
      <c r="E5741" s="66" t="s">
        <v>1402</v>
      </c>
      <c r="F5741" s="72">
        <v>1</v>
      </c>
      <c r="G5741" s="72">
        <v>3</v>
      </c>
      <c r="H5741" s="72">
        <v>2</v>
      </c>
      <c r="I5741" s="72">
        <v>8</v>
      </c>
      <c r="J5741" s="72">
        <v>1</v>
      </c>
      <c r="K5741" s="72">
        <v>12</v>
      </c>
      <c r="L5741" s="72">
        <v>1</v>
      </c>
    </row>
    <row r="5742" spans="4:12" x14ac:dyDescent="0.25">
      <c r="D5742" s="66" t="s">
        <v>36080</v>
      </c>
      <c r="E5742" s="66" t="s">
        <v>10019</v>
      </c>
      <c r="F5742" s="72">
        <v>1</v>
      </c>
      <c r="G5742" s="72">
        <v>3</v>
      </c>
      <c r="H5742" s="72">
        <v>2</v>
      </c>
      <c r="I5742" s="72">
        <v>8</v>
      </c>
      <c r="J5742" s="72">
        <v>1</v>
      </c>
      <c r="K5742" s="72">
        <v>12</v>
      </c>
      <c r="L5742" s="72">
        <v>2</v>
      </c>
    </row>
    <row r="5743" spans="4:12" x14ac:dyDescent="0.25">
      <c r="D5743" s="66" t="s">
        <v>36081</v>
      </c>
      <c r="E5743" s="66" t="s">
        <v>1403</v>
      </c>
      <c r="F5743" s="72">
        <v>1</v>
      </c>
      <c r="G5743" s="72">
        <v>3</v>
      </c>
      <c r="H5743" s="72">
        <v>2</v>
      </c>
      <c r="I5743" s="72">
        <v>8</v>
      </c>
      <c r="J5743" s="72">
        <v>1</v>
      </c>
      <c r="K5743" s="72">
        <v>12</v>
      </c>
      <c r="L5743" s="72">
        <v>3</v>
      </c>
    </row>
    <row r="5744" spans="4:12" x14ac:dyDescent="0.25">
      <c r="D5744" s="66" t="s">
        <v>36082</v>
      </c>
      <c r="E5744" s="66" t="s">
        <v>10020</v>
      </c>
      <c r="F5744" s="72">
        <v>1</v>
      </c>
      <c r="G5744" s="72">
        <v>3</v>
      </c>
      <c r="H5744" s="72">
        <v>2</v>
      </c>
      <c r="I5744" s="72">
        <v>8</v>
      </c>
      <c r="J5744" s="72">
        <v>1</v>
      </c>
      <c r="K5744" s="72">
        <v>12</v>
      </c>
      <c r="L5744" s="72">
        <v>4</v>
      </c>
    </row>
    <row r="5745" spans="4:12" x14ac:dyDescent="0.25">
      <c r="D5745" s="66" t="s">
        <v>36083</v>
      </c>
      <c r="E5745" s="66" t="s">
        <v>1404</v>
      </c>
      <c r="F5745" s="72">
        <v>1</v>
      </c>
      <c r="G5745" s="72">
        <v>3</v>
      </c>
      <c r="H5745" s="72">
        <v>2</v>
      </c>
      <c r="I5745" s="72">
        <v>8</v>
      </c>
      <c r="J5745" s="72">
        <v>1</v>
      </c>
      <c r="K5745" s="72">
        <v>12</v>
      </c>
      <c r="L5745" s="72">
        <v>5</v>
      </c>
    </row>
    <row r="5746" spans="4:12" x14ac:dyDescent="0.25">
      <c r="D5746" s="66" t="s">
        <v>36084</v>
      </c>
      <c r="E5746" s="66" t="s">
        <v>10021</v>
      </c>
      <c r="F5746" s="72">
        <v>1</v>
      </c>
      <c r="G5746" s="72">
        <v>3</v>
      </c>
      <c r="H5746" s="72">
        <v>2</v>
      </c>
      <c r="I5746" s="72">
        <v>8</v>
      </c>
      <c r="J5746" s="72">
        <v>1</v>
      </c>
      <c r="K5746" s="72">
        <v>12</v>
      </c>
      <c r="L5746" s="72">
        <v>6</v>
      </c>
    </row>
    <row r="5747" spans="4:12" x14ac:dyDescent="0.25">
      <c r="D5747" s="66" t="s">
        <v>36085</v>
      </c>
      <c r="E5747" s="66" t="s">
        <v>10022</v>
      </c>
      <c r="F5747" s="72">
        <v>1</v>
      </c>
      <c r="G5747" s="72">
        <v>3</v>
      </c>
      <c r="H5747" s="72">
        <v>2</v>
      </c>
      <c r="I5747" s="72">
        <v>8</v>
      </c>
      <c r="J5747" s="72">
        <v>1</v>
      </c>
      <c r="K5747" s="72">
        <v>12</v>
      </c>
      <c r="L5747" s="72">
        <v>7</v>
      </c>
    </row>
    <row r="5748" spans="4:12" x14ac:dyDescent="0.25">
      <c r="D5748" s="66" t="s">
        <v>36086</v>
      </c>
      <c r="E5748" s="66" t="s">
        <v>10023</v>
      </c>
      <c r="F5748" s="72">
        <v>1</v>
      </c>
      <c r="G5748" s="72">
        <v>3</v>
      </c>
      <c r="H5748" s="72">
        <v>2</v>
      </c>
      <c r="I5748" s="72">
        <v>8</v>
      </c>
      <c r="J5748" s="72">
        <v>1</v>
      </c>
      <c r="K5748" s="72">
        <v>12</v>
      </c>
      <c r="L5748" s="72">
        <v>8</v>
      </c>
    </row>
    <row r="5749" spans="4:12" x14ac:dyDescent="0.25">
      <c r="D5749" s="66" t="s">
        <v>36087</v>
      </c>
      <c r="E5749" s="66" t="s">
        <v>1405</v>
      </c>
      <c r="F5749" s="72">
        <v>1</v>
      </c>
      <c r="G5749" s="72">
        <v>3</v>
      </c>
      <c r="H5749" s="72">
        <v>2</v>
      </c>
      <c r="I5749" s="72">
        <v>8</v>
      </c>
      <c r="J5749" s="72">
        <v>1</v>
      </c>
      <c r="K5749" s="72">
        <v>12</v>
      </c>
      <c r="L5749" s="72">
        <v>9</v>
      </c>
    </row>
    <row r="5750" spans="4:12" x14ac:dyDescent="0.25">
      <c r="D5750" s="66" t="s">
        <v>36088</v>
      </c>
      <c r="E5750" s="66" t="s">
        <v>10024</v>
      </c>
      <c r="F5750" s="72">
        <v>1</v>
      </c>
      <c r="G5750" s="72">
        <v>3</v>
      </c>
      <c r="H5750" s="72">
        <v>2</v>
      </c>
      <c r="I5750" s="72">
        <v>8</v>
      </c>
      <c r="J5750" s="72">
        <v>1</v>
      </c>
      <c r="K5750" s="72">
        <v>12</v>
      </c>
      <c r="L5750" s="72">
        <v>10</v>
      </c>
    </row>
    <row r="5751" spans="4:12" x14ac:dyDescent="0.25">
      <c r="D5751" s="66" t="s">
        <v>36089</v>
      </c>
      <c r="E5751" s="66" t="s">
        <v>1406</v>
      </c>
      <c r="F5751" s="72">
        <v>1</v>
      </c>
      <c r="G5751" s="72">
        <v>3</v>
      </c>
      <c r="H5751" s="72">
        <v>2</v>
      </c>
      <c r="I5751" s="72">
        <v>8</v>
      </c>
      <c r="J5751" s="72">
        <v>1</v>
      </c>
      <c r="K5751" s="72">
        <v>12</v>
      </c>
      <c r="L5751" s="72">
        <v>11</v>
      </c>
    </row>
    <row r="5752" spans="4:12" x14ac:dyDescent="0.25">
      <c r="D5752" s="66" t="s">
        <v>36090</v>
      </c>
      <c r="E5752" s="66" t="s">
        <v>1407</v>
      </c>
      <c r="F5752" s="72">
        <v>1</v>
      </c>
      <c r="G5752" s="72">
        <v>3</v>
      </c>
      <c r="H5752" s="72">
        <v>2</v>
      </c>
      <c r="I5752" s="72">
        <v>8</v>
      </c>
      <c r="J5752" s="72">
        <v>1</v>
      </c>
      <c r="K5752" s="72">
        <v>12</v>
      </c>
      <c r="L5752" s="72">
        <v>12</v>
      </c>
    </row>
    <row r="5753" spans="4:12" x14ac:dyDescent="0.25">
      <c r="D5753" s="66" t="s">
        <v>36091</v>
      </c>
      <c r="E5753" s="66" t="s">
        <v>10025</v>
      </c>
      <c r="F5753" s="72">
        <v>1</v>
      </c>
      <c r="G5753" s="72">
        <v>3</v>
      </c>
      <c r="H5753" s="72">
        <v>2</v>
      </c>
      <c r="I5753" s="72">
        <v>8</v>
      </c>
      <c r="J5753" s="72">
        <v>1</v>
      </c>
      <c r="K5753" s="72">
        <v>12</v>
      </c>
      <c r="L5753" s="72">
        <v>13</v>
      </c>
    </row>
    <row r="5754" spans="4:12" x14ac:dyDescent="0.25">
      <c r="D5754" s="66" t="s">
        <v>36092</v>
      </c>
      <c r="E5754" s="66" t="s">
        <v>10026</v>
      </c>
      <c r="F5754" s="72">
        <v>1</v>
      </c>
      <c r="G5754" s="72">
        <v>3</v>
      </c>
      <c r="H5754" s="72">
        <v>2</v>
      </c>
      <c r="I5754" s="72">
        <v>8</v>
      </c>
      <c r="J5754" s="72">
        <v>1</v>
      </c>
      <c r="K5754" s="72">
        <v>12</v>
      </c>
      <c r="L5754" s="72">
        <v>14</v>
      </c>
    </row>
    <row r="5755" spans="4:12" x14ac:dyDescent="0.25">
      <c r="D5755" s="66" t="s">
        <v>36093</v>
      </c>
      <c r="E5755" s="66" t="s">
        <v>1514</v>
      </c>
      <c r="F5755" s="72">
        <v>1</v>
      </c>
      <c r="G5755" s="72">
        <v>3</v>
      </c>
      <c r="H5755" s="72">
        <v>2</v>
      </c>
      <c r="I5755" s="72">
        <v>8</v>
      </c>
      <c r="J5755" s="72">
        <v>1</v>
      </c>
      <c r="K5755" s="72">
        <v>12</v>
      </c>
      <c r="L5755" s="72">
        <v>15</v>
      </c>
    </row>
    <row r="5756" spans="4:12" x14ac:dyDescent="0.25">
      <c r="D5756" s="66" t="s">
        <v>36094</v>
      </c>
      <c r="E5756" s="66" t="s">
        <v>1408</v>
      </c>
      <c r="F5756" s="72">
        <v>1</v>
      </c>
      <c r="G5756" s="72">
        <v>3</v>
      </c>
      <c r="H5756" s="72">
        <v>2</v>
      </c>
      <c r="I5756" s="72">
        <v>8</v>
      </c>
      <c r="J5756" s="72">
        <v>1</v>
      </c>
      <c r="K5756" s="72">
        <v>12</v>
      </c>
      <c r="L5756" s="72">
        <v>16</v>
      </c>
    </row>
    <row r="5757" spans="4:12" x14ac:dyDescent="0.25">
      <c r="D5757" s="66" t="s">
        <v>36095</v>
      </c>
      <c r="E5757" s="66" t="s">
        <v>10027</v>
      </c>
      <c r="F5757" s="72">
        <v>1</v>
      </c>
      <c r="G5757" s="72">
        <v>3</v>
      </c>
      <c r="H5757" s="72">
        <v>2</v>
      </c>
      <c r="I5757" s="72">
        <v>8</v>
      </c>
      <c r="J5757" s="72">
        <v>1</v>
      </c>
      <c r="K5757" s="72">
        <v>12</v>
      </c>
      <c r="L5757" s="72">
        <v>17</v>
      </c>
    </row>
    <row r="5758" spans="4:12" x14ac:dyDescent="0.25">
      <c r="D5758" s="66" t="s">
        <v>36096</v>
      </c>
      <c r="E5758" s="66" t="s">
        <v>10028</v>
      </c>
      <c r="F5758" s="72">
        <v>1</v>
      </c>
      <c r="G5758" s="72">
        <v>3</v>
      </c>
      <c r="H5758" s="72">
        <v>2</v>
      </c>
      <c r="I5758" s="72">
        <v>8</v>
      </c>
      <c r="J5758" s="72">
        <v>1</v>
      </c>
      <c r="K5758" s="72">
        <v>12</v>
      </c>
      <c r="L5758" s="72">
        <v>18</v>
      </c>
    </row>
    <row r="5759" spans="4:12" x14ac:dyDescent="0.25">
      <c r="D5759" s="66" t="s">
        <v>36097</v>
      </c>
      <c r="E5759" s="66" t="s">
        <v>10029</v>
      </c>
      <c r="F5759" s="72">
        <v>1</v>
      </c>
      <c r="G5759" s="72">
        <v>3</v>
      </c>
      <c r="H5759" s="72">
        <v>2</v>
      </c>
      <c r="I5759" s="72">
        <v>8</v>
      </c>
      <c r="J5759" s="72">
        <v>1</v>
      </c>
      <c r="K5759" s="72">
        <v>12</v>
      </c>
      <c r="L5759" s="72">
        <v>19</v>
      </c>
    </row>
    <row r="5760" spans="4:12" x14ac:dyDescent="0.25">
      <c r="D5760" s="66" t="s">
        <v>36098</v>
      </c>
      <c r="E5760" s="66" t="s">
        <v>1409</v>
      </c>
      <c r="F5760" s="72">
        <v>1</v>
      </c>
      <c r="G5760" s="72">
        <v>3</v>
      </c>
      <c r="H5760" s="72">
        <v>2</v>
      </c>
      <c r="I5760" s="72">
        <v>8</v>
      </c>
      <c r="J5760" s="72">
        <v>1</v>
      </c>
      <c r="K5760" s="72">
        <v>12</v>
      </c>
      <c r="L5760" s="72">
        <v>20</v>
      </c>
    </row>
    <row r="5761" spans="4:12" x14ac:dyDescent="0.25">
      <c r="D5761" s="66" t="s">
        <v>36099</v>
      </c>
      <c r="E5761" s="66" t="s">
        <v>1410</v>
      </c>
      <c r="F5761" s="72">
        <v>1</v>
      </c>
      <c r="G5761" s="72">
        <v>3</v>
      </c>
      <c r="H5761" s="72">
        <v>2</v>
      </c>
      <c r="I5761" s="72">
        <v>8</v>
      </c>
      <c r="J5761" s="72">
        <v>1</v>
      </c>
      <c r="K5761" s="72">
        <v>12</v>
      </c>
      <c r="L5761" s="72">
        <v>21</v>
      </c>
    </row>
    <row r="5762" spans="4:12" x14ac:dyDescent="0.25">
      <c r="D5762" s="66" t="s">
        <v>36100</v>
      </c>
      <c r="E5762" s="66" t="s">
        <v>1411</v>
      </c>
      <c r="F5762" s="72">
        <v>1</v>
      </c>
      <c r="G5762" s="72">
        <v>3</v>
      </c>
      <c r="H5762" s="72">
        <v>2</v>
      </c>
      <c r="I5762" s="72">
        <v>8</v>
      </c>
      <c r="J5762" s="72">
        <v>1</v>
      </c>
      <c r="K5762" s="72">
        <v>12</v>
      </c>
      <c r="L5762" s="72">
        <v>22</v>
      </c>
    </row>
    <row r="5763" spans="4:12" x14ac:dyDescent="0.25">
      <c r="D5763" s="66" t="s">
        <v>36101</v>
      </c>
      <c r="E5763" s="66" t="s">
        <v>10030</v>
      </c>
      <c r="F5763" s="72">
        <v>1</v>
      </c>
      <c r="G5763" s="72">
        <v>3</v>
      </c>
      <c r="H5763" s="72">
        <v>2</v>
      </c>
      <c r="I5763" s="72">
        <v>8</v>
      </c>
      <c r="J5763" s="72">
        <v>1</v>
      </c>
      <c r="K5763" s="72">
        <v>12</v>
      </c>
      <c r="L5763" s="72">
        <v>23</v>
      </c>
    </row>
    <row r="5764" spans="4:12" x14ac:dyDescent="0.25">
      <c r="D5764" s="66" t="s">
        <v>36102</v>
      </c>
      <c r="E5764" s="66" t="s">
        <v>735</v>
      </c>
      <c r="F5764" s="72">
        <v>1</v>
      </c>
      <c r="G5764" s="72">
        <v>3</v>
      </c>
      <c r="H5764" s="72">
        <v>2</v>
      </c>
      <c r="I5764" s="72">
        <v>8</v>
      </c>
      <c r="J5764" s="72">
        <v>1</v>
      </c>
      <c r="K5764" s="72">
        <v>12</v>
      </c>
      <c r="L5764" s="72">
        <v>24</v>
      </c>
    </row>
    <row r="5765" spans="4:12" x14ac:dyDescent="0.25">
      <c r="D5765" s="66" t="s">
        <v>36103</v>
      </c>
      <c r="E5765" s="66" t="s">
        <v>10031</v>
      </c>
      <c r="F5765" s="72">
        <v>1</v>
      </c>
      <c r="G5765" s="72">
        <v>3</v>
      </c>
      <c r="H5765" s="72">
        <v>2</v>
      </c>
      <c r="I5765" s="72">
        <v>8</v>
      </c>
      <c r="J5765" s="72">
        <v>1</v>
      </c>
      <c r="K5765" s="72">
        <v>12</v>
      </c>
      <c r="L5765" s="72">
        <v>25</v>
      </c>
    </row>
    <row r="5766" spans="4:12" x14ac:dyDescent="0.25">
      <c r="D5766" s="66" t="s">
        <v>36104</v>
      </c>
      <c r="E5766" s="66" t="s">
        <v>10032</v>
      </c>
      <c r="F5766" s="72">
        <v>1</v>
      </c>
      <c r="G5766" s="72">
        <v>3</v>
      </c>
      <c r="H5766" s="72">
        <v>2</v>
      </c>
      <c r="I5766" s="72">
        <v>8</v>
      </c>
      <c r="J5766" s="72">
        <v>1</v>
      </c>
      <c r="K5766" s="72">
        <v>12</v>
      </c>
      <c r="L5766" s="72">
        <v>26</v>
      </c>
    </row>
    <row r="5767" spans="4:12" x14ac:dyDescent="0.25">
      <c r="D5767" s="66" t="s">
        <v>36105</v>
      </c>
      <c r="E5767" s="66" t="s">
        <v>10033</v>
      </c>
      <c r="F5767" s="72">
        <v>1</v>
      </c>
      <c r="G5767" s="72">
        <v>3</v>
      </c>
      <c r="H5767" s="72">
        <v>2</v>
      </c>
      <c r="I5767" s="72">
        <v>8</v>
      </c>
      <c r="J5767" s="72">
        <v>1</v>
      </c>
      <c r="K5767" s="72">
        <v>12</v>
      </c>
      <c r="L5767" s="72">
        <v>27</v>
      </c>
    </row>
    <row r="5768" spans="4:12" x14ac:dyDescent="0.25">
      <c r="D5768" s="66" t="s">
        <v>36106</v>
      </c>
      <c r="E5768" s="66" t="s">
        <v>10034</v>
      </c>
      <c r="F5768" s="72">
        <v>1</v>
      </c>
      <c r="G5768" s="72">
        <v>3</v>
      </c>
      <c r="H5768" s="72">
        <v>2</v>
      </c>
      <c r="I5768" s="72">
        <v>8</v>
      </c>
      <c r="J5768" s="72">
        <v>1</v>
      </c>
      <c r="K5768" s="72">
        <v>12</v>
      </c>
      <c r="L5768" s="72">
        <v>28</v>
      </c>
    </row>
    <row r="5769" spans="4:12" x14ac:dyDescent="0.25">
      <c r="D5769" s="66" t="s">
        <v>36107</v>
      </c>
      <c r="E5769" s="66" t="s">
        <v>1412</v>
      </c>
      <c r="F5769" s="72">
        <v>1</v>
      </c>
      <c r="G5769" s="72">
        <v>3</v>
      </c>
      <c r="H5769" s="72">
        <v>2</v>
      </c>
      <c r="I5769" s="72">
        <v>8</v>
      </c>
      <c r="J5769" s="72">
        <v>1</v>
      </c>
      <c r="K5769" s="72">
        <v>12</v>
      </c>
      <c r="L5769" s="72">
        <v>29</v>
      </c>
    </row>
    <row r="5770" spans="4:12" x14ac:dyDescent="0.25">
      <c r="D5770" s="66" t="s">
        <v>36108</v>
      </c>
      <c r="E5770" s="66" t="s">
        <v>10035</v>
      </c>
      <c r="F5770" s="72">
        <v>1</v>
      </c>
      <c r="G5770" s="72">
        <v>3</v>
      </c>
      <c r="H5770" s="72">
        <v>2</v>
      </c>
      <c r="I5770" s="72">
        <v>8</v>
      </c>
      <c r="J5770" s="72">
        <v>1</v>
      </c>
      <c r="K5770" s="72">
        <v>12</v>
      </c>
      <c r="L5770" s="72">
        <v>30</v>
      </c>
    </row>
    <row r="5771" spans="4:12" x14ac:dyDescent="0.25">
      <c r="D5771" s="66" t="s">
        <v>36109</v>
      </c>
      <c r="E5771" s="66" t="s">
        <v>1413</v>
      </c>
      <c r="F5771" s="72">
        <v>1</v>
      </c>
      <c r="G5771" s="72">
        <v>3</v>
      </c>
      <c r="H5771" s="72">
        <v>2</v>
      </c>
      <c r="I5771" s="72">
        <v>8</v>
      </c>
      <c r="J5771" s="72">
        <v>1</v>
      </c>
      <c r="K5771" s="72">
        <v>12</v>
      </c>
      <c r="L5771" s="72">
        <v>31</v>
      </c>
    </row>
    <row r="5772" spans="4:12" x14ac:dyDescent="0.25">
      <c r="D5772" s="66" t="s">
        <v>36110</v>
      </c>
      <c r="E5772" s="66" t="s">
        <v>10036</v>
      </c>
      <c r="F5772" s="72">
        <v>1</v>
      </c>
      <c r="G5772" s="72">
        <v>3</v>
      </c>
      <c r="H5772" s="72">
        <v>2</v>
      </c>
      <c r="I5772" s="72">
        <v>8</v>
      </c>
      <c r="J5772" s="72">
        <v>1</v>
      </c>
      <c r="K5772" s="72">
        <v>12</v>
      </c>
      <c r="L5772" s="72">
        <v>32</v>
      </c>
    </row>
    <row r="5773" spans="4:12" x14ac:dyDescent="0.25">
      <c r="D5773" s="66" t="s">
        <v>36111</v>
      </c>
      <c r="E5773" s="66" t="s">
        <v>1414</v>
      </c>
      <c r="F5773" s="72">
        <v>1</v>
      </c>
      <c r="G5773" s="72">
        <v>3</v>
      </c>
      <c r="H5773" s="72">
        <v>2</v>
      </c>
      <c r="I5773" s="72">
        <v>8</v>
      </c>
      <c r="J5773" s="72">
        <v>1</v>
      </c>
      <c r="K5773" s="72">
        <v>12</v>
      </c>
      <c r="L5773" s="72">
        <v>33</v>
      </c>
    </row>
    <row r="5774" spans="4:12" x14ac:dyDescent="0.25">
      <c r="D5774" s="66" t="s">
        <v>36112</v>
      </c>
      <c r="E5774" s="66" t="s">
        <v>10037</v>
      </c>
      <c r="F5774" s="72">
        <v>1</v>
      </c>
      <c r="G5774" s="72">
        <v>3</v>
      </c>
      <c r="H5774" s="72">
        <v>2</v>
      </c>
      <c r="I5774" s="72">
        <v>8</v>
      </c>
      <c r="J5774" s="72">
        <v>1</v>
      </c>
      <c r="K5774" s="72">
        <v>12</v>
      </c>
      <c r="L5774" s="72">
        <v>34</v>
      </c>
    </row>
    <row r="5775" spans="4:12" x14ac:dyDescent="0.25">
      <c r="D5775" s="66" t="s">
        <v>36113</v>
      </c>
      <c r="E5775" s="66" t="s">
        <v>1415</v>
      </c>
      <c r="F5775" s="72">
        <v>1</v>
      </c>
      <c r="G5775" s="72">
        <v>3</v>
      </c>
      <c r="H5775" s="72">
        <v>2</v>
      </c>
      <c r="I5775" s="72">
        <v>8</v>
      </c>
      <c r="J5775" s="72">
        <v>1</v>
      </c>
      <c r="K5775" s="72">
        <v>12</v>
      </c>
      <c r="L5775" s="72">
        <v>35</v>
      </c>
    </row>
    <row r="5776" spans="4:12" x14ac:dyDescent="0.25">
      <c r="D5776" s="66" t="s">
        <v>36114</v>
      </c>
      <c r="E5776" s="66" t="s">
        <v>10038</v>
      </c>
      <c r="F5776" s="72">
        <v>1</v>
      </c>
      <c r="G5776" s="72">
        <v>3</v>
      </c>
      <c r="H5776" s="72">
        <v>2</v>
      </c>
      <c r="I5776" s="72">
        <v>8</v>
      </c>
      <c r="J5776" s="72">
        <v>1</v>
      </c>
      <c r="K5776" s="72">
        <v>12</v>
      </c>
      <c r="L5776" s="72">
        <v>36</v>
      </c>
    </row>
    <row r="5777" spans="4:12" x14ac:dyDescent="0.25">
      <c r="D5777" s="66" t="s">
        <v>36115</v>
      </c>
      <c r="E5777" s="66" t="s">
        <v>10039</v>
      </c>
      <c r="F5777" s="72">
        <v>1</v>
      </c>
      <c r="G5777" s="72">
        <v>3</v>
      </c>
      <c r="H5777" s="72">
        <v>2</v>
      </c>
      <c r="I5777" s="72">
        <v>8</v>
      </c>
      <c r="J5777" s="72">
        <v>1</v>
      </c>
      <c r="K5777" s="72">
        <v>12</v>
      </c>
      <c r="L5777" s="72">
        <v>37</v>
      </c>
    </row>
    <row r="5778" spans="4:12" x14ac:dyDescent="0.25">
      <c r="D5778" s="66" t="s">
        <v>36116</v>
      </c>
      <c r="E5778" s="66" t="s">
        <v>1416</v>
      </c>
      <c r="F5778" s="72">
        <v>1</v>
      </c>
      <c r="G5778" s="72">
        <v>3</v>
      </c>
      <c r="H5778" s="72">
        <v>2</v>
      </c>
      <c r="I5778" s="72">
        <v>8</v>
      </c>
      <c r="J5778" s="72">
        <v>1</v>
      </c>
      <c r="K5778" s="72">
        <v>12</v>
      </c>
      <c r="L5778" s="72">
        <v>38</v>
      </c>
    </row>
    <row r="5779" spans="4:12" x14ac:dyDescent="0.25">
      <c r="D5779" s="66" t="s">
        <v>36117</v>
      </c>
      <c r="E5779" s="66" t="s">
        <v>10040</v>
      </c>
      <c r="F5779" s="72">
        <v>1</v>
      </c>
      <c r="G5779" s="72">
        <v>3</v>
      </c>
      <c r="H5779" s="72">
        <v>2</v>
      </c>
      <c r="I5779" s="72">
        <v>8</v>
      </c>
      <c r="J5779" s="72">
        <v>1</v>
      </c>
      <c r="K5779" s="72">
        <v>12</v>
      </c>
      <c r="L5779" s="72">
        <v>39</v>
      </c>
    </row>
    <row r="5780" spans="4:12" x14ac:dyDescent="0.25">
      <c r="D5780" s="66" t="s">
        <v>36118</v>
      </c>
      <c r="E5780" s="66" t="s">
        <v>10041</v>
      </c>
      <c r="F5780" s="72">
        <v>1</v>
      </c>
      <c r="G5780" s="72">
        <v>3</v>
      </c>
      <c r="H5780" s="72">
        <v>2</v>
      </c>
      <c r="I5780" s="72">
        <v>8</v>
      </c>
      <c r="J5780" s="72">
        <v>1</v>
      </c>
      <c r="K5780" s="72">
        <v>12</v>
      </c>
      <c r="L5780" s="72">
        <v>40</v>
      </c>
    </row>
    <row r="5781" spans="4:12" x14ac:dyDescent="0.25">
      <c r="D5781" s="66" t="s">
        <v>36119</v>
      </c>
      <c r="E5781" s="66" t="s">
        <v>10042</v>
      </c>
      <c r="F5781" s="72">
        <v>1</v>
      </c>
      <c r="G5781" s="72">
        <v>3</v>
      </c>
      <c r="H5781" s="72">
        <v>2</v>
      </c>
      <c r="I5781" s="72">
        <v>8</v>
      </c>
      <c r="J5781" s="72">
        <v>1</v>
      </c>
      <c r="K5781" s="72">
        <v>12</v>
      </c>
      <c r="L5781" s="72">
        <v>41</v>
      </c>
    </row>
    <row r="5782" spans="4:12" x14ac:dyDescent="0.25">
      <c r="D5782" s="66" t="s">
        <v>36120</v>
      </c>
      <c r="E5782" s="66" t="s">
        <v>1417</v>
      </c>
      <c r="F5782" s="72">
        <v>1</v>
      </c>
      <c r="G5782" s="72">
        <v>3</v>
      </c>
      <c r="H5782" s="72">
        <v>2</v>
      </c>
      <c r="I5782" s="72">
        <v>8</v>
      </c>
      <c r="J5782" s="72">
        <v>1</v>
      </c>
      <c r="K5782" s="72">
        <v>12</v>
      </c>
      <c r="L5782" s="72">
        <v>42</v>
      </c>
    </row>
    <row r="5783" spans="4:12" x14ac:dyDescent="0.25">
      <c r="D5783" s="66" t="s">
        <v>36121</v>
      </c>
      <c r="E5783" s="66" t="s">
        <v>1418</v>
      </c>
      <c r="F5783" s="72">
        <v>1</v>
      </c>
      <c r="G5783" s="72">
        <v>3</v>
      </c>
      <c r="H5783" s="72">
        <v>2</v>
      </c>
      <c r="I5783" s="72">
        <v>8</v>
      </c>
      <c r="J5783" s="72">
        <v>1</v>
      </c>
      <c r="K5783" s="72">
        <v>12</v>
      </c>
      <c r="L5783" s="72">
        <v>43</v>
      </c>
    </row>
    <row r="5784" spans="4:12" x14ac:dyDescent="0.25">
      <c r="D5784" s="66" t="s">
        <v>36122</v>
      </c>
      <c r="E5784" s="66" t="s">
        <v>10043</v>
      </c>
      <c r="F5784" s="72">
        <v>1</v>
      </c>
      <c r="G5784" s="72">
        <v>3</v>
      </c>
      <c r="H5784" s="72">
        <v>2</v>
      </c>
      <c r="I5784" s="72">
        <v>8</v>
      </c>
      <c r="J5784" s="72">
        <v>1</v>
      </c>
      <c r="K5784" s="72">
        <v>12</v>
      </c>
      <c r="L5784" s="72">
        <v>44</v>
      </c>
    </row>
    <row r="5785" spans="4:12" x14ac:dyDescent="0.25">
      <c r="D5785" s="66" t="s">
        <v>36123</v>
      </c>
      <c r="E5785" s="66" t="s">
        <v>10044</v>
      </c>
      <c r="F5785" s="72">
        <v>1</v>
      </c>
      <c r="G5785" s="72">
        <v>3</v>
      </c>
      <c r="H5785" s="72">
        <v>2</v>
      </c>
      <c r="I5785" s="72">
        <v>8</v>
      </c>
      <c r="J5785" s="72">
        <v>1</v>
      </c>
      <c r="K5785" s="72">
        <v>12</v>
      </c>
      <c r="L5785" s="72">
        <v>45</v>
      </c>
    </row>
    <row r="5786" spans="4:12" x14ac:dyDescent="0.25">
      <c r="D5786" s="66" t="s">
        <v>36124</v>
      </c>
      <c r="E5786" s="66" t="s">
        <v>1419</v>
      </c>
      <c r="F5786" s="72">
        <v>1</v>
      </c>
      <c r="G5786" s="72">
        <v>3</v>
      </c>
      <c r="H5786" s="72">
        <v>2</v>
      </c>
      <c r="I5786" s="72">
        <v>8</v>
      </c>
      <c r="J5786" s="72">
        <v>1</v>
      </c>
      <c r="K5786" s="72">
        <v>12</v>
      </c>
      <c r="L5786" s="72">
        <v>46</v>
      </c>
    </row>
    <row r="5787" spans="4:12" x14ac:dyDescent="0.25">
      <c r="D5787" s="66" t="s">
        <v>36125</v>
      </c>
      <c r="E5787" s="66" t="s">
        <v>10045</v>
      </c>
      <c r="F5787" s="72">
        <v>1</v>
      </c>
      <c r="G5787" s="72">
        <v>3</v>
      </c>
      <c r="H5787" s="72">
        <v>2</v>
      </c>
      <c r="I5787" s="72">
        <v>8</v>
      </c>
      <c r="J5787" s="72">
        <v>1</v>
      </c>
      <c r="K5787" s="72">
        <v>12</v>
      </c>
      <c r="L5787" s="72">
        <v>47</v>
      </c>
    </row>
    <row r="5788" spans="4:12" x14ac:dyDescent="0.25">
      <c r="D5788" s="66" t="s">
        <v>36126</v>
      </c>
      <c r="E5788" s="66" t="s">
        <v>10046</v>
      </c>
      <c r="F5788" s="72">
        <v>1</v>
      </c>
      <c r="G5788" s="72">
        <v>3</v>
      </c>
      <c r="H5788" s="72">
        <v>2</v>
      </c>
      <c r="I5788" s="72">
        <v>8</v>
      </c>
      <c r="J5788" s="72">
        <v>1</v>
      </c>
      <c r="K5788" s="72">
        <v>12</v>
      </c>
      <c r="L5788" s="72">
        <v>48</v>
      </c>
    </row>
    <row r="5789" spans="4:12" x14ac:dyDescent="0.25">
      <c r="D5789" s="66" t="s">
        <v>36127</v>
      </c>
      <c r="E5789" s="66" t="s">
        <v>10047</v>
      </c>
      <c r="F5789" s="72">
        <v>1</v>
      </c>
      <c r="G5789" s="72">
        <v>3</v>
      </c>
      <c r="H5789" s="72">
        <v>2</v>
      </c>
      <c r="I5789" s="72">
        <v>8</v>
      </c>
      <c r="J5789" s="72">
        <v>1</v>
      </c>
      <c r="K5789" s="72">
        <v>12</v>
      </c>
      <c r="L5789" s="72">
        <v>49</v>
      </c>
    </row>
    <row r="5790" spans="4:12" x14ac:dyDescent="0.25">
      <c r="D5790" s="66" t="s">
        <v>36128</v>
      </c>
      <c r="E5790" s="66" t="s">
        <v>10048</v>
      </c>
      <c r="F5790" s="72">
        <v>1</v>
      </c>
      <c r="G5790" s="72">
        <v>3</v>
      </c>
      <c r="H5790" s="72">
        <v>2</v>
      </c>
      <c r="I5790" s="72">
        <v>8</v>
      </c>
      <c r="J5790" s="72">
        <v>1</v>
      </c>
      <c r="K5790" s="72">
        <v>12</v>
      </c>
      <c r="L5790" s="72">
        <v>50</v>
      </c>
    </row>
    <row r="5791" spans="4:12" x14ac:dyDescent="0.25">
      <c r="D5791" s="66" t="s">
        <v>36129</v>
      </c>
      <c r="E5791" s="66" t="s">
        <v>10049</v>
      </c>
      <c r="F5791" s="72">
        <v>1</v>
      </c>
      <c r="G5791" s="72">
        <v>3</v>
      </c>
      <c r="H5791" s="72">
        <v>2</v>
      </c>
      <c r="I5791" s="72">
        <v>8</v>
      </c>
      <c r="J5791" s="72">
        <v>1</v>
      </c>
      <c r="K5791" s="72">
        <v>12</v>
      </c>
      <c r="L5791" s="72">
        <v>51</v>
      </c>
    </row>
    <row r="5792" spans="4:12" x14ac:dyDescent="0.25">
      <c r="D5792" s="66" t="s">
        <v>36130</v>
      </c>
      <c r="E5792" s="66" t="s">
        <v>1420</v>
      </c>
      <c r="F5792" s="72">
        <v>1</v>
      </c>
      <c r="G5792" s="72">
        <v>3</v>
      </c>
      <c r="H5792" s="72">
        <v>2</v>
      </c>
      <c r="I5792" s="72">
        <v>8</v>
      </c>
      <c r="J5792" s="72">
        <v>1</v>
      </c>
      <c r="K5792" s="72">
        <v>12</v>
      </c>
      <c r="L5792" s="72">
        <v>52</v>
      </c>
    </row>
    <row r="5793" spans="4:12" x14ac:dyDescent="0.25">
      <c r="D5793" s="66" t="s">
        <v>36131</v>
      </c>
      <c r="E5793" s="66" t="s">
        <v>10050</v>
      </c>
      <c r="F5793" s="72">
        <v>1</v>
      </c>
      <c r="G5793" s="72">
        <v>3</v>
      </c>
      <c r="H5793" s="72">
        <v>2</v>
      </c>
      <c r="I5793" s="72">
        <v>8</v>
      </c>
      <c r="J5793" s="72">
        <v>1</v>
      </c>
      <c r="K5793" s="72">
        <v>12</v>
      </c>
      <c r="L5793" s="72">
        <v>53</v>
      </c>
    </row>
    <row r="5794" spans="4:12" x14ac:dyDescent="0.25">
      <c r="D5794" s="66" t="s">
        <v>36132</v>
      </c>
      <c r="E5794" s="66" t="s">
        <v>1421</v>
      </c>
      <c r="F5794" s="72">
        <v>1</v>
      </c>
      <c r="G5794" s="72">
        <v>3</v>
      </c>
      <c r="H5794" s="72">
        <v>2</v>
      </c>
      <c r="I5794" s="72">
        <v>8</v>
      </c>
      <c r="J5794" s="72">
        <v>1</v>
      </c>
      <c r="K5794" s="72">
        <v>12</v>
      </c>
      <c r="L5794" s="72">
        <v>54</v>
      </c>
    </row>
    <row r="5795" spans="4:12" x14ac:dyDescent="0.25">
      <c r="D5795" s="66" t="s">
        <v>36133</v>
      </c>
      <c r="E5795" s="66" t="s">
        <v>10051</v>
      </c>
      <c r="F5795" s="72">
        <v>1</v>
      </c>
      <c r="G5795" s="72">
        <v>3</v>
      </c>
      <c r="H5795" s="72">
        <v>2</v>
      </c>
      <c r="I5795" s="72">
        <v>8</v>
      </c>
      <c r="J5795" s="72">
        <v>1</v>
      </c>
      <c r="K5795" s="72">
        <v>12</v>
      </c>
      <c r="L5795" s="72">
        <v>55</v>
      </c>
    </row>
    <row r="5796" spans="4:12" x14ac:dyDescent="0.25">
      <c r="D5796" s="66" t="s">
        <v>36134</v>
      </c>
      <c r="E5796" s="66" t="s">
        <v>10052</v>
      </c>
      <c r="F5796" s="72">
        <v>1</v>
      </c>
      <c r="G5796" s="72">
        <v>3</v>
      </c>
      <c r="H5796" s="72">
        <v>2</v>
      </c>
      <c r="I5796" s="72">
        <v>8</v>
      </c>
      <c r="J5796" s="72">
        <v>1</v>
      </c>
      <c r="K5796" s="72">
        <v>12</v>
      </c>
      <c r="L5796" s="72">
        <v>56</v>
      </c>
    </row>
    <row r="5797" spans="4:12" x14ac:dyDescent="0.25">
      <c r="D5797" s="66" t="s">
        <v>36135</v>
      </c>
      <c r="E5797" s="66" t="s">
        <v>10053</v>
      </c>
      <c r="F5797" s="72">
        <v>1</v>
      </c>
      <c r="G5797" s="72">
        <v>3</v>
      </c>
      <c r="H5797" s="72">
        <v>2</v>
      </c>
      <c r="I5797" s="72">
        <v>8</v>
      </c>
      <c r="J5797" s="72">
        <v>1</v>
      </c>
      <c r="K5797" s="72">
        <v>12</v>
      </c>
      <c r="L5797" s="72">
        <v>57</v>
      </c>
    </row>
    <row r="5798" spans="4:12" x14ac:dyDescent="0.25">
      <c r="D5798" s="66" t="s">
        <v>36136</v>
      </c>
      <c r="E5798" s="66" t="s">
        <v>10054</v>
      </c>
      <c r="F5798" s="72">
        <v>1</v>
      </c>
      <c r="G5798" s="72">
        <v>3</v>
      </c>
      <c r="H5798" s="72">
        <v>2</v>
      </c>
      <c r="I5798" s="72">
        <v>8</v>
      </c>
      <c r="J5798" s="72">
        <v>1</v>
      </c>
      <c r="K5798" s="72">
        <v>12</v>
      </c>
      <c r="L5798" s="72">
        <v>58</v>
      </c>
    </row>
    <row r="5799" spans="4:12" x14ac:dyDescent="0.25">
      <c r="D5799" s="66" t="s">
        <v>36137</v>
      </c>
      <c r="E5799" s="66" t="s">
        <v>1422</v>
      </c>
      <c r="F5799" s="72">
        <v>1</v>
      </c>
      <c r="G5799" s="72">
        <v>3</v>
      </c>
      <c r="H5799" s="72">
        <v>2</v>
      </c>
      <c r="I5799" s="72">
        <v>8</v>
      </c>
      <c r="J5799" s="72">
        <v>1</v>
      </c>
      <c r="K5799" s="72">
        <v>12</v>
      </c>
      <c r="L5799" s="72">
        <v>59</v>
      </c>
    </row>
    <row r="5800" spans="4:12" x14ac:dyDescent="0.25">
      <c r="D5800" s="66" t="s">
        <v>36138</v>
      </c>
      <c r="E5800" s="66" t="s">
        <v>1423</v>
      </c>
      <c r="F5800" s="72">
        <v>1</v>
      </c>
      <c r="G5800" s="72">
        <v>3</v>
      </c>
      <c r="H5800" s="72">
        <v>2</v>
      </c>
      <c r="I5800" s="72">
        <v>8</v>
      </c>
      <c r="J5800" s="72">
        <v>1</v>
      </c>
      <c r="K5800" s="72">
        <v>12</v>
      </c>
      <c r="L5800" s="72">
        <v>60</v>
      </c>
    </row>
    <row r="5801" spans="4:12" x14ac:dyDescent="0.25">
      <c r="D5801" s="66" t="s">
        <v>36139</v>
      </c>
      <c r="E5801" s="66" t="s">
        <v>1424</v>
      </c>
      <c r="F5801" s="72">
        <v>1</v>
      </c>
      <c r="G5801" s="72">
        <v>3</v>
      </c>
      <c r="H5801" s="72">
        <v>2</v>
      </c>
      <c r="I5801" s="72">
        <v>8</v>
      </c>
      <c r="J5801" s="72">
        <v>1</v>
      </c>
      <c r="K5801" s="72">
        <v>12</v>
      </c>
      <c r="L5801" s="72">
        <v>61</v>
      </c>
    </row>
    <row r="5802" spans="4:12" x14ac:dyDescent="0.25">
      <c r="D5802" s="66" t="s">
        <v>36140</v>
      </c>
      <c r="E5802" s="66" t="s">
        <v>1425</v>
      </c>
      <c r="F5802" s="72">
        <v>1</v>
      </c>
      <c r="G5802" s="72">
        <v>3</v>
      </c>
      <c r="H5802" s="72">
        <v>2</v>
      </c>
      <c r="I5802" s="72">
        <v>8</v>
      </c>
      <c r="J5802" s="72">
        <v>1</v>
      </c>
      <c r="K5802" s="72">
        <v>12</v>
      </c>
      <c r="L5802" s="72">
        <v>62</v>
      </c>
    </row>
    <row r="5803" spans="4:12" x14ac:dyDescent="0.25">
      <c r="D5803" s="66" t="s">
        <v>36141</v>
      </c>
      <c r="E5803" s="66" t="s">
        <v>10055</v>
      </c>
      <c r="F5803" s="72">
        <v>1</v>
      </c>
      <c r="G5803" s="72">
        <v>3</v>
      </c>
      <c r="H5803" s="72">
        <v>2</v>
      </c>
      <c r="I5803" s="72">
        <v>8</v>
      </c>
      <c r="J5803" s="72">
        <v>1</v>
      </c>
      <c r="K5803" s="72">
        <v>12</v>
      </c>
      <c r="L5803" s="72">
        <v>63</v>
      </c>
    </row>
    <row r="5804" spans="4:12" x14ac:dyDescent="0.25">
      <c r="D5804" s="66" t="s">
        <v>36142</v>
      </c>
      <c r="E5804" s="66" t="s">
        <v>10056</v>
      </c>
      <c r="F5804" s="72">
        <v>1</v>
      </c>
      <c r="G5804" s="72">
        <v>3</v>
      </c>
      <c r="H5804" s="72">
        <v>2</v>
      </c>
      <c r="I5804" s="72">
        <v>8</v>
      </c>
      <c r="J5804" s="72">
        <v>1</v>
      </c>
      <c r="K5804" s="72">
        <v>12</v>
      </c>
      <c r="L5804" s="72">
        <v>64</v>
      </c>
    </row>
    <row r="5805" spans="4:12" x14ac:dyDescent="0.25">
      <c r="D5805" s="66" t="s">
        <v>36143</v>
      </c>
      <c r="E5805" s="66" t="s">
        <v>10057</v>
      </c>
      <c r="F5805" s="72">
        <v>1</v>
      </c>
      <c r="G5805" s="72">
        <v>3</v>
      </c>
      <c r="H5805" s="72">
        <v>2</v>
      </c>
      <c r="I5805" s="72">
        <v>8</v>
      </c>
      <c r="J5805" s="72">
        <v>1</v>
      </c>
      <c r="K5805" s="72">
        <v>12</v>
      </c>
      <c r="L5805" s="72">
        <v>65</v>
      </c>
    </row>
    <row r="5806" spans="4:12" x14ac:dyDescent="0.25">
      <c r="D5806" s="66" t="s">
        <v>36144</v>
      </c>
      <c r="E5806" s="66" t="s">
        <v>10058</v>
      </c>
      <c r="F5806" s="72">
        <v>1</v>
      </c>
      <c r="G5806" s="72">
        <v>3</v>
      </c>
      <c r="H5806" s="72">
        <v>2</v>
      </c>
      <c r="I5806" s="72">
        <v>8</v>
      </c>
      <c r="J5806" s="72">
        <v>1</v>
      </c>
      <c r="K5806" s="72">
        <v>12</v>
      </c>
      <c r="L5806" s="72">
        <v>66</v>
      </c>
    </row>
    <row r="5807" spans="4:12" x14ac:dyDescent="0.25">
      <c r="D5807" s="66" t="s">
        <v>36145</v>
      </c>
      <c r="E5807" s="66" t="s">
        <v>10059</v>
      </c>
      <c r="F5807" s="72">
        <v>1</v>
      </c>
      <c r="G5807" s="72">
        <v>3</v>
      </c>
      <c r="H5807" s="72">
        <v>2</v>
      </c>
      <c r="I5807" s="72">
        <v>8</v>
      </c>
      <c r="J5807" s="72">
        <v>1</v>
      </c>
      <c r="K5807" s="72">
        <v>12</v>
      </c>
      <c r="L5807" s="72">
        <v>67</v>
      </c>
    </row>
    <row r="5808" spans="4:12" x14ac:dyDescent="0.25">
      <c r="D5808" s="66" t="s">
        <v>36146</v>
      </c>
      <c r="E5808" s="66" t="s">
        <v>1426</v>
      </c>
      <c r="F5808" s="72">
        <v>1</v>
      </c>
      <c r="G5808" s="72">
        <v>3</v>
      </c>
      <c r="H5808" s="72">
        <v>2</v>
      </c>
      <c r="I5808" s="72">
        <v>8</v>
      </c>
      <c r="J5808" s="72">
        <v>1</v>
      </c>
      <c r="K5808" s="72">
        <v>12</v>
      </c>
      <c r="L5808" s="72">
        <v>68</v>
      </c>
    </row>
    <row r="5809" spans="4:12" x14ac:dyDescent="0.25">
      <c r="D5809" s="66" t="s">
        <v>36147</v>
      </c>
      <c r="E5809" s="66" t="s">
        <v>1427</v>
      </c>
      <c r="F5809" s="72">
        <v>1</v>
      </c>
      <c r="G5809" s="72">
        <v>3</v>
      </c>
      <c r="H5809" s="72">
        <v>2</v>
      </c>
      <c r="I5809" s="72">
        <v>8</v>
      </c>
      <c r="J5809" s="72">
        <v>1</v>
      </c>
      <c r="K5809" s="72">
        <v>12</v>
      </c>
      <c r="L5809" s="72">
        <v>69</v>
      </c>
    </row>
    <row r="5810" spans="4:12" x14ac:dyDescent="0.25">
      <c r="D5810" s="66" t="s">
        <v>36148</v>
      </c>
      <c r="E5810" s="66" t="s">
        <v>1428</v>
      </c>
      <c r="F5810" s="72">
        <v>1</v>
      </c>
      <c r="G5810" s="72">
        <v>3</v>
      </c>
      <c r="H5810" s="72">
        <v>2</v>
      </c>
      <c r="I5810" s="72">
        <v>8</v>
      </c>
      <c r="J5810" s="72">
        <v>1</v>
      </c>
      <c r="K5810" s="72">
        <v>12</v>
      </c>
      <c r="L5810" s="72">
        <v>70</v>
      </c>
    </row>
    <row r="5811" spans="4:12" x14ac:dyDescent="0.25">
      <c r="D5811" s="66" t="s">
        <v>36149</v>
      </c>
      <c r="E5811" s="66" t="s">
        <v>1429</v>
      </c>
      <c r="F5811" s="72">
        <v>1</v>
      </c>
      <c r="G5811" s="72">
        <v>3</v>
      </c>
      <c r="H5811" s="72">
        <v>2</v>
      </c>
      <c r="I5811" s="72">
        <v>8</v>
      </c>
      <c r="J5811" s="72">
        <v>1</v>
      </c>
      <c r="K5811" s="72">
        <v>12</v>
      </c>
      <c r="L5811" s="72">
        <v>71</v>
      </c>
    </row>
    <row r="5812" spans="4:12" x14ac:dyDescent="0.25">
      <c r="D5812" s="66" t="s">
        <v>36150</v>
      </c>
      <c r="E5812" s="66" t="s">
        <v>10060</v>
      </c>
      <c r="F5812" s="72">
        <v>1</v>
      </c>
      <c r="G5812" s="72">
        <v>3</v>
      </c>
      <c r="H5812" s="72">
        <v>2</v>
      </c>
      <c r="I5812" s="72">
        <v>8</v>
      </c>
      <c r="J5812" s="72">
        <v>1</v>
      </c>
      <c r="K5812" s="72">
        <v>12</v>
      </c>
      <c r="L5812" s="72">
        <v>72</v>
      </c>
    </row>
    <row r="5813" spans="4:12" x14ac:dyDescent="0.25">
      <c r="D5813" s="66" t="s">
        <v>36151</v>
      </c>
      <c r="E5813" s="66" t="s">
        <v>1430</v>
      </c>
      <c r="F5813" s="72">
        <v>1</v>
      </c>
      <c r="G5813" s="72">
        <v>3</v>
      </c>
      <c r="H5813" s="72">
        <v>2</v>
      </c>
      <c r="I5813" s="72">
        <v>8</v>
      </c>
      <c r="J5813" s="72">
        <v>1</v>
      </c>
      <c r="K5813" s="72">
        <v>12</v>
      </c>
      <c r="L5813" s="72">
        <v>73</v>
      </c>
    </row>
    <row r="5814" spans="4:12" x14ac:dyDescent="0.25">
      <c r="D5814" s="66" t="s">
        <v>36152</v>
      </c>
      <c r="E5814" s="66" t="s">
        <v>1431</v>
      </c>
      <c r="F5814" s="72">
        <v>1</v>
      </c>
      <c r="G5814" s="72">
        <v>3</v>
      </c>
      <c r="H5814" s="72">
        <v>2</v>
      </c>
      <c r="I5814" s="72">
        <v>8</v>
      </c>
      <c r="J5814" s="72">
        <v>1</v>
      </c>
      <c r="K5814" s="72">
        <v>12</v>
      </c>
      <c r="L5814" s="72">
        <v>74</v>
      </c>
    </row>
    <row r="5815" spans="4:12" x14ac:dyDescent="0.25">
      <c r="D5815" s="66" t="s">
        <v>36153</v>
      </c>
      <c r="E5815" s="66" t="s">
        <v>10061</v>
      </c>
      <c r="F5815" s="72">
        <v>1</v>
      </c>
      <c r="G5815" s="72">
        <v>3</v>
      </c>
      <c r="H5815" s="72">
        <v>2</v>
      </c>
      <c r="I5815" s="72">
        <v>8</v>
      </c>
      <c r="J5815" s="72">
        <v>1</v>
      </c>
      <c r="K5815" s="72">
        <v>12</v>
      </c>
      <c r="L5815" s="72">
        <v>75</v>
      </c>
    </row>
    <row r="5816" spans="4:12" x14ac:dyDescent="0.25">
      <c r="D5816" s="66" t="s">
        <v>36154</v>
      </c>
      <c r="E5816" s="66" t="s">
        <v>1432</v>
      </c>
      <c r="F5816" s="72">
        <v>1</v>
      </c>
      <c r="G5816" s="72">
        <v>3</v>
      </c>
      <c r="H5816" s="72">
        <v>2</v>
      </c>
      <c r="I5816" s="72">
        <v>8</v>
      </c>
      <c r="J5816" s="72">
        <v>1</v>
      </c>
      <c r="K5816" s="72">
        <v>12</v>
      </c>
      <c r="L5816" s="72">
        <v>76</v>
      </c>
    </row>
    <row r="5817" spans="4:12" x14ac:dyDescent="0.25">
      <c r="D5817" s="66" t="s">
        <v>36155</v>
      </c>
      <c r="E5817" s="66" t="s">
        <v>10062</v>
      </c>
      <c r="F5817" s="72">
        <v>1</v>
      </c>
      <c r="G5817" s="72">
        <v>3</v>
      </c>
      <c r="H5817" s="72">
        <v>2</v>
      </c>
      <c r="I5817" s="72">
        <v>8</v>
      </c>
      <c r="J5817" s="72">
        <v>1</v>
      </c>
      <c r="K5817" s="72">
        <v>12</v>
      </c>
      <c r="L5817" s="72">
        <v>77</v>
      </c>
    </row>
    <row r="5818" spans="4:12" x14ac:dyDescent="0.25">
      <c r="D5818" s="66" t="s">
        <v>36156</v>
      </c>
      <c r="E5818" s="66" t="s">
        <v>1433</v>
      </c>
      <c r="F5818" s="72">
        <v>1</v>
      </c>
      <c r="G5818" s="72">
        <v>3</v>
      </c>
      <c r="H5818" s="72">
        <v>2</v>
      </c>
      <c r="I5818" s="72">
        <v>8</v>
      </c>
      <c r="J5818" s="72">
        <v>1</v>
      </c>
      <c r="K5818" s="72">
        <v>12</v>
      </c>
      <c r="L5818" s="72">
        <v>78</v>
      </c>
    </row>
    <row r="5819" spans="4:12" x14ac:dyDescent="0.25">
      <c r="D5819" s="66" t="s">
        <v>36157</v>
      </c>
      <c r="E5819" s="66" t="s">
        <v>1434</v>
      </c>
      <c r="F5819" s="72">
        <v>1</v>
      </c>
      <c r="G5819" s="72">
        <v>3</v>
      </c>
      <c r="H5819" s="72">
        <v>2</v>
      </c>
      <c r="I5819" s="72">
        <v>8</v>
      </c>
      <c r="J5819" s="72">
        <v>1</v>
      </c>
      <c r="K5819" s="72">
        <v>12</v>
      </c>
      <c r="L5819" s="72">
        <v>79</v>
      </c>
    </row>
    <row r="5820" spans="4:12" x14ac:dyDescent="0.25">
      <c r="D5820" s="66" t="s">
        <v>36158</v>
      </c>
      <c r="E5820" s="66" t="s">
        <v>10063</v>
      </c>
      <c r="F5820" s="72">
        <v>1</v>
      </c>
      <c r="G5820" s="72">
        <v>3</v>
      </c>
      <c r="H5820" s="72">
        <v>2</v>
      </c>
      <c r="I5820" s="72">
        <v>8</v>
      </c>
      <c r="J5820" s="72">
        <v>1</v>
      </c>
      <c r="K5820" s="72">
        <v>12</v>
      </c>
      <c r="L5820" s="72">
        <v>80</v>
      </c>
    </row>
    <row r="5821" spans="4:12" x14ac:dyDescent="0.25">
      <c r="D5821" s="66" t="s">
        <v>36159</v>
      </c>
      <c r="E5821" s="66" t="s">
        <v>2581</v>
      </c>
      <c r="F5821" s="72">
        <v>1</v>
      </c>
      <c r="G5821" s="72">
        <v>3</v>
      </c>
      <c r="H5821" s="72">
        <v>2</v>
      </c>
      <c r="I5821" s="72">
        <v>8</v>
      </c>
      <c r="J5821" s="72">
        <v>1</v>
      </c>
      <c r="K5821" s="72">
        <v>12</v>
      </c>
      <c r="L5821" s="72">
        <v>81</v>
      </c>
    </row>
    <row r="5822" spans="4:12" x14ac:dyDescent="0.25">
      <c r="D5822" s="66" t="s">
        <v>36160</v>
      </c>
      <c r="E5822" s="66" t="s">
        <v>10064</v>
      </c>
      <c r="F5822" s="72">
        <v>1</v>
      </c>
      <c r="G5822" s="72">
        <v>3</v>
      </c>
      <c r="H5822" s="72">
        <v>2</v>
      </c>
      <c r="I5822" s="72">
        <v>8</v>
      </c>
      <c r="J5822" s="72">
        <v>1</v>
      </c>
      <c r="K5822" s="72">
        <v>12</v>
      </c>
      <c r="L5822" s="72">
        <v>82</v>
      </c>
    </row>
    <row r="5823" spans="4:12" x14ac:dyDescent="0.25">
      <c r="D5823" s="66" t="s">
        <v>36161</v>
      </c>
      <c r="E5823" s="66" t="s">
        <v>10065</v>
      </c>
      <c r="F5823" s="72">
        <v>1</v>
      </c>
      <c r="G5823" s="72">
        <v>3</v>
      </c>
      <c r="H5823" s="72">
        <v>2</v>
      </c>
      <c r="I5823" s="72">
        <v>8</v>
      </c>
      <c r="J5823" s="72">
        <v>1</v>
      </c>
      <c r="K5823" s="72">
        <v>12</v>
      </c>
      <c r="L5823" s="72">
        <v>83</v>
      </c>
    </row>
    <row r="5824" spans="4:12" x14ac:dyDescent="0.25">
      <c r="D5824" s="66" t="s">
        <v>36162</v>
      </c>
      <c r="E5824" s="66" t="s">
        <v>10066</v>
      </c>
      <c r="F5824" s="72">
        <v>1</v>
      </c>
      <c r="G5824" s="72">
        <v>3</v>
      </c>
      <c r="H5824" s="72">
        <v>2</v>
      </c>
      <c r="I5824" s="72">
        <v>8</v>
      </c>
      <c r="J5824" s="72">
        <v>1</v>
      </c>
      <c r="K5824" s="72">
        <v>12</v>
      </c>
      <c r="L5824" s="72">
        <v>84</v>
      </c>
    </row>
    <row r="5825" spans="4:12" x14ac:dyDescent="0.25">
      <c r="D5825" s="66" t="s">
        <v>36163</v>
      </c>
      <c r="E5825" s="66" t="s">
        <v>10067</v>
      </c>
      <c r="F5825" s="72">
        <v>1</v>
      </c>
      <c r="G5825" s="72">
        <v>3</v>
      </c>
      <c r="H5825" s="72">
        <v>2</v>
      </c>
      <c r="I5825" s="72">
        <v>8</v>
      </c>
      <c r="J5825" s="72">
        <v>1</v>
      </c>
      <c r="K5825" s="72">
        <v>12</v>
      </c>
      <c r="L5825" s="72">
        <v>85</v>
      </c>
    </row>
    <row r="5826" spans="4:12" x14ac:dyDescent="0.25">
      <c r="D5826" s="66" t="s">
        <v>36164</v>
      </c>
      <c r="E5826" s="66" t="s">
        <v>10068</v>
      </c>
      <c r="F5826" s="72">
        <v>1</v>
      </c>
      <c r="G5826" s="72">
        <v>3</v>
      </c>
      <c r="H5826" s="72">
        <v>2</v>
      </c>
      <c r="I5826" s="72">
        <v>8</v>
      </c>
      <c r="J5826" s="72">
        <v>1</v>
      </c>
      <c r="K5826" s="72">
        <v>13</v>
      </c>
      <c r="L5826" s="72">
        <v>1</v>
      </c>
    </row>
    <row r="5827" spans="4:12" x14ac:dyDescent="0.25">
      <c r="D5827" s="66" t="s">
        <v>36165</v>
      </c>
      <c r="E5827" s="66" t="s">
        <v>10069</v>
      </c>
      <c r="F5827" s="72">
        <v>1</v>
      </c>
      <c r="G5827" s="72">
        <v>3</v>
      </c>
      <c r="H5827" s="72">
        <v>2</v>
      </c>
      <c r="I5827" s="72">
        <v>8</v>
      </c>
      <c r="J5827" s="72">
        <v>1</v>
      </c>
      <c r="K5827" s="72">
        <v>13</v>
      </c>
      <c r="L5827" s="72">
        <v>2</v>
      </c>
    </row>
    <row r="5828" spans="4:12" x14ac:dyDescent="0.25">
      <c r="D5828" s="66" t="s">
        <v>36166</v>
      </c>
      <c r="E5828" s="66" t="s">
        <v>1435</v>
      </c>
      <c r="F5828" s="72">
        <v>1</v>
      </c>
      <c r="G5828" s="72">
        <v>3</v>
      </c>
      <c r="H5828" s="72">
        <v>2</v>
      </c>
      <c r="I5828" s="72">
        <v>8</v>
      </c>
      <c r="J5828" s="72">
        <v>1</v>
      </c>
      <c r="K5828" s="72">
        <v>13</v>
      </c>
      <c r="L5828" s="72">
        <v>3</v>
      </c>
    </row>
    <row r="5829" spans="4:12" x14ac:dyDescent="0.25">
      <c r="D5829" s="66" t="s">
        <v>36167</v>
      </c>
      <c r="E5829" s="66" t="s">
        <v>1436</v>
      </c>
      <c r="F5829" s="72">
        <v>1</v>
      </c>
      <c r="G5829" s="72">
        <v>3</v>
      </c>
      <c r="H5829" s="72">
        <v>2</v>
      </c>
      <c r="I5829" s="72">
        <v>8</v>
      </c>
      <c r="J5829" s="72">
        <v>1</v>
      </c>
      <c r="K5829" s="72">
        <v>13</v>
      </c>
      <c r="L5829" s="72">
        <v>4</v>
      </c>
    </row>
    <row r="5830" spans="4:12" x14ac:dyDescent="0.25">
      <c r="D5830" s="66" t="s">
        <v>36168</v>
      </c>
      <c r="E5830" s="66" t="s">
        <v>1437</v>
      </c>
      <c r="F5830" s="72">
        <v>1</v>
      </c>
      <c r="G5830" s="72">
        <v>3</v>
      </c>
      <c r="H5830" s="72">
        <v>2</v>
      </c>
      <c r="I5830" s="72">
        <v>8</v>
      </c>
      <c r="J5830" s="72">
        <v>1</v>
      </c>
      <c r="K5830" s="72">
        <v>13</v>
      </c>
      <c r="L5830" s="72">
        <v>5</v>
      </c>
    </row>
    <row r="5831" spans="4:12" x14ac:dyDescent="0.25">
      <c r="D5831" s="66" t="s">
        <v>36169</v>
      </c>
      <c r="E5831" s="66" t="s">
        <v>10070</v>
      </c>
      <c r="F5831" s="72">
        <v>1</v>
      </c>
      <c r="G5831" s="72">
        <v>3</v>
      </c>
      <c r="H5831" s="72">
        <v>2</v>
      </c>
      <c r="I5831" s="72">
        <v>8</v>
      </c>
      <c r="J5831" s="72">
        <v>1</v>
      </c>
      <c r="K5831" s="72">
        <v>13</v>
      </c>
      <c r="L5831" s="72">
        <v>6</v>
      </c>
    </row>
    <row r="5832" spans="4:12" x14ac:dyDescent="0.25">
      <c r="D5832" s="66" t="s">
        <v>36170</v>
      </c>
      <c r="E5832" s="66" t="s">
        <v>1438</v>
      </c>
      <c r="F5832" s="72">
        <v>1</v>
      </c>
      <c r="G5832" s="72">
        <v>3</v>
      </c>
      <c r="H5832" s="72">
        <v>2</v>
      </c>
      <c r="I5832" s="72">
        <v>8</v>
      </c>
      <c r="J5832" s="72">
        <v>1</v>
      </c>
      <c r="K5832" s="72">
        <v>13</v>
      </c>
      <c r="L5832" s="72">
        <v>7</v>
      </c>
    </row>
    <row r="5833" spans="4:12" x14ac:dyDescent="0.25">
      <c r="D5833" s="66" t="s">
        <v>36171</v>
      </c>
      <c r="E5833" s="66" t="s">
        <v>1439</v>
      </c>
      <c r="F5833" s="72">
        <v>1</v>
      </c>
      <c r="G5833" s="72">
        <v>3</v>
      </c>
      <c r="H5833" s="72">
        <v>2</v>
      </c>
      <c r="I5833" s="72">
        <v>8</v>
      </c>
      <c r="J5833" s="72">
        <v>1</v>
      </c>
      <c r="K5833" s="72">
        <v>13</v>
      </c>
      <c r="L5833" s="72">
        <v>8</v>
      </c>
    </row>
    <row r="5834" spans="4:12" x14ac:dyDescent="0.25">
      <c r="D5834" s="66" t="s">
        <v>36172</v>
      </c>
      <c r="E5834" s="66" t="s">
        <v>10071</v>
      </c>
      <c r="F5834" s="72">
        <v>1</v>
      </c>
      <c r="G5834" s="72">
        <v>3</v>
      </c>
      <c r="H5834" s="72">
        <v>2</v>
      </c>
      <c r="I5834" s="72">
        <v>8</v>
      </c>
      <c r="J5834" s="72">
        <v>1</v>
      </c>
      <c r="K5834" s="72">
        <v>13</v>
      </c>
      <c r="L5834" s="72">
        <v>9</v>
      </c>
    </row>
    <row r="5835" spans="4:12" x14ac:dyDescent="0.25">
      <c r="D5835" s="66" t="s">
        <v>36173</v>
      </c>
      <c r="E5835" s="66" t="s">
        <v>10072</v>
      </c>
      <c r="F5835" s="72">
        <v>1</v>
      </c>
      <c r="G5835" s="72">
        <v>3</v>
      </c>
      <c r="H5835" s="72">
        <v>2</v>
      </c>
      <c r="I5835" s="72">
        <v>8</v>
      </c>
      <c r="J5835" s="72">
        <v>1</v>
      </c>
      <c r="K5835" s="72">
        <v>13</v>
      </c>
      <c r="L5835" s="72">
        <v>10</v>
      </c>
    </row>
    <row r="5836" spans="4:12" x14ac:dyDescent="0.25">
      <c r="D5836" s="66" t="s">
        <v>36174</v>
      </c>
      <c r="E5836" s="66" t="s">
        <v>10073</v>
      </c>
      <c r="F5836" s="72">
        <v>1</v>
      </c>
      <c r="G5836" s="72">
        <v>3</v>
      </c>
      <c r="H5836" s="72">
        <v>2</v>
      </c>
      <c r="I5836" s="72">
        <v>8</v>
      </c>
      <c r="J5836" s="72">
        <v>1</v>
      </c>
      <c r="K5836" s="72">
        <v>13</v>
      </c>
      <c r="L5836" s="72">
        <v>11</v>
      </c>
    </row>
    <row r="5837" spans="4:12" x14ac:dyDescent="0.25">
      <c r="D5837" s="66" t="s">
        <v>36175</v>
      </c>
      <c r="E5837" s="66" t="s">
        <v>1440</v>
      </c>
      <c r="F5837" s="72">
        <v>1</v>
      </c>
      <c r="G5837" s="72">
        <v>3</v>
      </c>
      <c r="H5837" s="72">
        <v>2</v>
      </c>
      <c r="I5837" s="72">
        <v>8</v>
      </c>
      <c r="J5837" s="72">
        <v>1</v>
      </c>
      <c r="K5837" s="72">
        <v>13</v>
      </c>
      <c r="L5837" s="72">
        <v>12</v>
      </c>
    </row>
    <row r="5838" spans="4:12" x14ac:dyDescent="0.25">
      <c r="D5838" s="66" t="s">
        <v>36176</v>
      </c>
      <c r="E5838" s="66" t="s">
        <v>10074</v>
      </c>
      <c r="F5838" s="72">
        <v>1</v>
      </c>
      <c r="G5838" s="72">
        <v>3</v>
      </c>
      <c r="H5838" s="72">
        <v>2</v>
      </c>
      <c r="I5838" s="72">
        <v>8</v>
      </c>
      <c r="J5838" s="72">
        <v>1</v>
      </c>
      <c r="K5838" s="72">
        <v>13</v>
      </c>
      <c r="L5838" s="72">
        <v>13</v>
      </c>
    </row>
    <row r="5839" spans="4:12" x14ac:dyDescent="0.25">
      <c r="D5839" s="66" t="s">
        <v>36177</v>
      </c>
      <c r="E5839" s="66" t="s">
        <v>10075</v>
      </c>
      <c r="F5839" s="72">
        <v>1</v>
      </c>
      <c r="G5839" s="72">
        <v>3</v>
      </c>
      <c r="H5839" s="72">
        <v>2</v>
      </c>
      <c r="I5839" s="72">
        <v>8</v>
      </c>
      <c r="J5839" s="72">
        <v>1</v>
      </c>
      <c r="K5839" s="72">
        <v>13</v>
      </c>
      <c r="L5839" s="72">
        <v>14</v>
      </c>
    </row>
    <row r="5840" spans="4:12" x14ac:dyDescent="0.25">
      <c r="D5840" s="66" t="s">
        <v>36178</v>
      </c>
      <c r="E5840" s="66" t="s">
        <v>10076</v>
      </c>
      <c r="F5840" s="72">
        <v>1</v>
      </c>
      <c r="G5840" s="72">
        <v>3</v>
      </c>
      <c r="H5840" s="72">
        <v>2</v>
      </c>
      <c r="I5840" s="72">
        <v>8</v>
      </c>
      <c r="J5840" s="72">
        <v>1</v>
      </c>
      <c r="K5840" s="72">
        <v>13</v>
      </c>
      <c r="L5840" s="72">
        <v>15</v>
      </c>
    </row>
    <row r="5841" spans="4:12" x14ac:dyDescent="0.25">
      <c r="D5841" s="66" t="s">
        <v>36179</v>
      </c>
      <c r="E5841" s="66" t="s">
        <v>10077</v>
      </c>
      <c r="F5841" s="72">
        <v>1</v>
      </c>
      <c r="G5841" s="72">
        <v>3</v>
      </c>
      <c r="H5841" s="72">
        <v>2</v>
      </c>
      <c r="I5841" s="72">
        <v>8</v>
      </c>
      <c r="J5841" s="72">
        <v>1</v>
      </c>
      <c r="K5841" s="72">
        <v>13</v>
      </c>
      <c r="L5841" s="72">
        <v>16</v>
      </c>
    </row>
    <row r="5842" spans="4:12" x14ac:dyDescent="0.25">
      <c r="D5842" s="66" t="s">
        <v>36180</v>
      </c>
      <c r="E5842" s="66" t="s">
        <v>1441</v>
      </c>
      <c r="F5842" s="72">
        <v>1</v>
      </c>
      <c r="G5842" s="72">
        <v>3</v>
      </c>
      <c r="H5842" s="72">
        <v>2</v>
      </c>
      <c r="I5842" s="72">
        <v>8</v>
      </c>
      <c r="J5842" s="72">
        <v>1</v>
      </c>
      <c r="K5842" s="72">
        <v>13</v>
      </c>
      <c r="L5842" s="72">
        <v>17</v>
      </c>
    </row>
    <row r="5843" spans="4:12" x14ac:dyDescent="0.25">
      <c r="D5843" s="66" t="s">
        <v>36181</v>
      </c>
      <c r="E5843" s="66" t="s">
        <v>1442</v>
      </c>
      <c r="F5843" s="72">
        <v>1</v>
      </c>
      <c r="G5843" s="72">
        <v>3</v>
      </c>
      <c r="H5843" s="72">
        <v>2</v>
      </c>
      <c r="I5843" s="72">
        <v>8</v>
      </c>
      <c r="J5843" s="72">
        <v>1</v>
      </c>
      <c r="K5843" s="72">
        <v>13</v>
      </c>
      <c r="L5843" s="72">
        <v>18</v>
      </c>
    </row>
    <row r="5844" spans="4:12" x14ac:dyDescent="0.25">
      <c r="D5844" s="66" t="s">
        <v>36182</v>
      </c>
      <c r="E5844" s="66" t="s">
        <v>1371</v>
      </c>
      <c r="F5844" s="72">
        <v>1</v>
      </c>
      <c r="G5844" s="72">
        <v>3</v>
      </c>
      <c r="H5844" s="72">
        <v>2</v>
      </c>
      <c r="I5844" s="72">
        <v>8</v>
      </c>
      <c r="J5844" s="72">
        <v>1</v>
      </c>
      <c r="K5844" s="72">
        <v>13</v>
      </c>
      <c r="L5844" s="72">
        <v>19</v>
      </c>
    </row>
    <row r="5845" spans="4:12" x14ac:dyDescent="0.25">
      <c r="D5845" s="66" t="s">
        <v>36183</v>
      </c>
      <c r="E5845" s="66" t="s">
        <v>10078</v>
      </c>
      <c r="F5845" s="72">
        <v>1</v>
      </c>
      <c r="G5845" s="72">
        <v>3</v>
      </c>
      <c r="H5845" s="72">
        <v>2</v>
      </c>
      <c r="I5845" s="72">
        <v>8</v>
      </c>
      <c r="J5845" s="72">
        <v>1</v>
      </c>
      <c r="K5845" s="72">
        <v>13</v>
      </c>
      <c r="L5845" s="72">
        <v>20</v>
      </c>
    </row>
    <row r="5846" spans="4:12" x14ac:dyDescent="0.25">
      <c r="D5846" s="66" t="s">
        <v>36184</v>
      </c>
      <c r="E5846" s="66" t="s">
        <v>10079</v>
      </c>
      <c r="F5846" s="72">
        <v>1</v>
      </c>
      <c r="G5846" s="72">
        <v>3</v>
      </c>
      <c r="H5846" s="72">
        <v>2</v>
      </c>
      <c r="I5846" s="72">
        <v>8</v>
      </c>
      <c r="J5846" s="72">
        <v>1</v>
      </c>
      <c r="K5846" s="72">
        <v>13</v>
      </c>
      <c r="L5846" s="72">
        <v>21</v>
      </c>
    </row>
    <row r="5847" spans="4:12" x14ac:dyDescent="0.25">
      <c r="D5847" s="66" t="s">
        <v>36185</v>
      </c>
      <c r="E5847" s="66" t="s">
        <v>10080</v>
      </c>
      <c r="F5847" s="72">
        <v>1</v>
      </c>
      <c r="G5847" s="72">
        <v>3</v>
      </c>
      <c r="H5847" s="72">
        <v>2</v>
      </c>
      <c r="I5847" s="72">
        <v>8</v>
      </c>
      <c r="J5847" s="72">
        <v>1</v>
      </c>
      <c r="K5847" s="72">
        <v>13</v>
      </c>
      <c r="L5847" s="72">
        <v>22</v>
      </c>
    </row>
    <row r="5848" spans="4:12" x14ac:dyDescent="0.25">
      <c r="D5848" s="66" t="s">
        <v>36186</v>
      </c>
      <c r="E5848" s="66" t="s">
        <v>10081</v>
      </c>
      <c r="F5848" s="72">
        <v>1</v>
      </c>
      <c r="G5848" s="72">
        <v>3</v>
      </c>
      <c r="H5848" s="72">
        <v>2</v>
      </c>
      <c r="I5848" s="72">
        <v>8</v>
      </c>
      <c r="J5848" s="72">
        <v>1</v>
      </c>
      <c r="K5848" s="72">
        <v>13</v>
      </c>
      <c r="L5848" s="72">
        <v>23</v>
      </c>
    </row>
    <row r="5849" spans="4:12" x14ac:dyDescent="0.25">
      <c r="D5849" s="66" t="s">
        <v>36187</v>
      </c>
      <c r="E5849" s="66" t="s">
        <v>10082</v>
      </c>
      <c r="F5849" s="72">
        <v>1</v>
      </c>
      <c r="G5849" s="72">
        <v>3</v>
      </c>
      <c r="H5849" s="72">
        <v>2</v>
      </c>
      <c r="I5849" s="72">
        <v>8</v>
      </c>
      <c r="J5849" s="72">
        <v>1</v>
      </c>
      <c r="K5849" s="72">
        <v>13</v>
      </c>
      <c r="L5849" s="72">
        <v>24</v>
      </c>
    </row>
    <row r="5850" spans="4:12" x14ac:dyDescent="0.25">
      <c r="D5850" s="66" t="s">
        <v>36188</v>
      </c>
      <c r="E5850" s="66" t="s">
        <v>10083</v>
      </c>
      <c r="F5850" s="72">
        <v>1</v>
      </c>
      <c r="G5850" s="72">
        <v>3</v>
      </c>
      <c r="H5850" s="72">
        <v>2</v>
      </c>
      <c r="I5850" s="72">
        <v>8</v>
      </c>
      <c r="J5850" s="72">
        <v>1</v>
      </c>
      <c r="K5850" s="72">
        <v>13</v>
      </c>
      <c r="L5850" s="72">
        <v>25</v>
      </c>
    </row>
    <row r="5851" spans="4:12" x14ac:dyDescent="0.25">
      <c r="D5851" s="66" t="s">
        <v>36189</v>
      </c>
      <c r="E5851" s="66" t="s">
        <v>10084</v>
      </c>
      <c r="F5851" s="72">
        <v>1</v>
      </c>
      <c r="G5851" s="72">
        <v>3</v>
      </c>
      <c r="H5851" s="72">
        <v>2</v>
      </c>
      <c r="I5851" s="72">
        <v>8</v>
      </c>
      <c r="J5851" s="72">
        <v>1</v>
      </c>
      <c r="K5851" s="72">
        <v>13</v>
      </c>
      <c r="L5851" s="72">
        <v>26</v>
      </c>
    </row>
    <row r="5852" spans="4:12" x14ac:dyDescent="0.25">
      <c r="D5852" s="66" t="s">
        <v>36190</v>
      </c>
      <c r="E5852" s="66" t="s">
        <v>10085</v>
      </c>
      <c r="F5852" s="72">
        <v>1</v>
      </c>
      <c r="G5852" s="72">
        <v>3</v>
      </c>
      <c r="H5852" s="72">
        <v>2</v>
      </c>
      <c r="I5852" s="72">
        <v>8</v>
      </c>
      <c r="J5852" s="72">
        <v>1</v>
      </c>
      <c r="K5852" s="72">
        <v>13</v>
      </c>
      <c r="L5852" s="72">
        <v>27</v>
      </c>
    </row>
    <row r="5853" spans="4:12" x14ac:dyDescent="0.25">
      <c r="D5853" s="66" t="s">
        <v>36191</v>
      </c>
      <c r="E5853" s="66" t="s">
        <v>10086</v>
      </c>
      <c r="F5853" s="72">
        <v>1</v>
      </c>
      <c r="G5853" s="72">
        <v>3</v>
      </c>
      <c r="H5853" s="72">
        <v>2</v>
      </c>
      <c r="I5853" s="72">
        <v>8</v>
      </c>
      <c r="J5853" s="72">
        <v>1</v>
      </c>
      <c r="K5853" s="72">
        <v>13</v>
      </c>
      <c r="L5853" s="72">
        <v>28</v>
      </c>
    </row>
    <row r="5854" spans="4:12" x14ac:dyDescent="0.25">
      <c r="D5854" s="66" t="s">
        <v>36192</v>
      </c>
      <c r="E5854" s="66" t="s">
        <v>10087</v>
      </c>
      <c r="F5854" s="72">
        <v>1</v>
      </c>
      <c r="G5854" s="72">
        <v>3</v>
      </c>
      <c r="H5854" s="72">
        <v>2</v>
      </c>
      <c r="I5854" s="72">
        <v>8</v>
      </c>
      <c r="J5854" s="72">
        <v>1</v>
      </c>
      <c r="K5854" s="72">
        <v>13</v>
      </c>
      <c r="L5854" s="72">
        <v>29</v>
      </c>
    </row>
    <row r="5855" spans="4:12" x14ac:dyDescent="0.25">
      <c r="D5855" s="66" t="s">
        <v>36193</v>
      </c>
      <c r="E5855" s="66" t="s">
        <v>1443</v>
      </c>
      <c r="F5855" s="72">
        <v>1</v>
      </c>
      <c r="G5855" s="72">
        <v>3</v>
      </c>
      <c r="H5855" s="72">
        <v>2</v>
      </c>
      <c r="I5855" s="72">
        <v>8</v>
      </c>
      <c r="J5855" s="72">
        <v>1</v>
      </c>
      <c r="K5855" s="72">
        <v>13</v>
      </c>
      <c r="L5855" s="72">
        <v>30</v>
      </c>
    </row>
    <row r="5856" spans="4:12" x14ac:dyDescent="0.25">
      <c r="D5856" s="66" t="s">
        <v>36194</v>
      </c>
      <c r="E5856" s="66" t="s">
        <v>1444</v>
      </c>
      <c r="F5856" s="72">
        <v>1</v>
      </c>
      <c r="G5856" s="72">
        <v>3</v>
      </c>
      <c r="H5856" s="72">
        <v>2</v>
      </c>
      <c r="I5856" s="72">
        <v>8</v>
      </c>
      <c r="J5856" s="72">
        <v>1</v>
      </c>
      <c r="K5856" s="72">
        <v>13</v>
      </c>
      <c r="L5856" s="72">
        <v>31</v>
      </c>
    </row>
    <row r="5857" spans="4:12" x14ac:dyDescent="0.25">
      <c r="D5857" s="66" t="s">
        <v>36195</v>
      </c>
      <c r="E5857" s="66" t="s">
        <v>1445</v>
      </c>
      <c r="F5857" s="72">
        <v>1</v>
      </c>
      <c r="G5857" s="72">
        <v>3</v>
      </c>
      <c r="H5857" s="72">
        <v>2</v>
      </c>
      <c r="I5857" s="72">
        <v>8</v>
      </c>
      <c r="J5857" s="72">
        <v>1</v>
      </c>
      <c r="K5857" s="72">
        <v>13</v>
      </c>
      <c r="L5857" s="72">
        <v>32</v>
      </c>
    </row>
    <row r="5858" spans="4:12" x14ac:dyDescent="0.25">
      <c r="D5858" s="66" t="s">
        <v>36196</v>
      </c>
      <c r="E5858" s="66" t="s">
        <v>1446</v>
      </c>
      <c r="F5858" s="72">
        <v>1</v>
      </c>
      <c r="G5858" s="72">
        <v>3</v>
      </c>
      <c r="H5858" s="72">
        <v>2</v>
      </c>
      <c r="I5858" s="72">
        <v>8</v>
      </c>
      <c r="J5858" s="72">
        <v>1</v>
      </c>
      <c r="K5858" s="72">
        <v>13</v>
      </c>
      <c r="L5858" s="72">
        <v>33</v>
      </c>
    </row>
    <row r="5859" spans="4:12" x14ac:dyDescent="0.25">
      <c r="D5859" s="66" t="s">
        <v>36197</v>
      </c>
      <c r="E5859" s="66" t="s">
        <v>10088</v>
      </c>
      <c r="F5859" s="72">
        <v>1</v>
      </c>
      <c r="G5859" s="72">
        <v>3</v>
      </c>
      <c r="H5859" s="72">
        <v>2</v>
      </c>
      <c r="I5859" s="72">
        <v>8</v>
      </c>
      <c r="J5859" s="72">
        <v>1</v>
      </c>
      <c r="K5859" s="72">
        <v>13</v>
      </c>
      <c r="L5859" s="72">
        <v>34</v>
      </c>
    </row>
    <row r="5860" spans="4:12" x14ac:dyDescent="0.25">
      <c r="D5860" s="66" t="s">
        <v>36198</v>
      </c>
      <c r="E5860" s="66" t="s">
        <v>1447</v>
      </c>
      <c r="F5860" s="72">
        <v>1</v>
      </c>
      <c r="G5860" s="72">
        <v>3</v>
      </c>
      <c r="H5860" s="72">
        <v>2</v>
      </c>
      <c r="I5860" s="72">
        <v>8</v>
      </c>
      <c r="J5860" s="72">
        <v>1</v>
      </c>
      <c r="K5860" s="72">
        <v>13</v>
      </c>
      <c r="L5860" s="72">
        <v>35</v>
      </c>
    </row>
    <row r="5861" spans="4:12" x14ac:dyDescent="0.25">
      <c r="D5861" s="66" t="s">
        <v>36199</v>
      </c>
      <c r="E5861" s="66" t="s">
        <v>10089</v>
      </c>
      <c r="F5861" s="72">
        <v>1</v>
      </c>
      <c r="G5861" s="72">
        <v>3</v>
      </c>
      <c r="H5861" s="72">
        <v>2</v>
      </c>
      <c r="I5861" s="72">
        <v>8</v>
      </c>
      <c r="J5861" s="72">
        <v>1</v>
      </c>
      <c r="K5861" s="72">
        <v>13</v>
      </c>
      <c r="L5861" s="72">
        <v>36</v>
      </c>
    </row>
    <row r="5862" spans="4:12" x14ac:dyDescent="0.25">
      <c r="D5862" s="66" t="s">
        <v>36200</v>
      </c>
      <c r="E5862" s="66" t="s">
        <v>10090</v>
      </c>
      <c r="F5862" s="72">
        <v>1</v>
      </c>
      <c r="G5862" s="72">
        <v>3</v>
      </c>
      <c r="H5862" s="72">
        <v>2</v>
      </c>
      <c r="I5862" s="72">
        <v>8</v>
      </c>
      <c r="J5862" s="72">
        <v>1</v>
      </c>
      <c r="K5862" s="72">
        <v>13</v>
      </c>
      <c r="L5862" s="72">
        <v>37</v>
      </c>
    </row>
    <row r="5863" spans="4:12" x14ac:dyDescent="0.25">
      <c r="D5863" s="66" t="s">
        <v>36201</v>
      </c>
      <c r="E5863" s="66" t="s">
        <v>10091</v>
      </c>
      <c r="F5863" s="72">
        <v>1</v>
      </c>
      <c r="G5863" s="72">
        <v>3</v>
      </c>
      <c r="H5863" s="72">
        <v>2</v>
      </c>
      <c r="I5863" s="72">
        <v>8</v>
      </c>
      <c r="J5863" s="72">
        <v>1</v>
      </c>
      <c r="K5863" s="72">
        <v>13</v>
      </c>
      <c r="L5863" s="72">
        <v>38</v>
      </c>
    </row>
    <row r="5864" spans="4:12" x14ac:dyDescent="0.25">
      <c r="D5864" s="66" t="s">
        <v>36202</v>
      </c>
      <c r="E5864" s="66" t="s">
        <v>10092</v>
      </c>
      <c r="F5864" s="72">
        <v>1</v>
      </c>
      <c r="G5864" s="72">
        <v>3</v>
      </c>
      <c r="H5864" s="72">
        <v>2</v>
      </c>
      <c r="I5864" s="72">
        <v>8</v>
      </c>
      <c r="J5864" s="72">
        <v>1</v>
      </c>
      <c r="K5864" s="72">
        <v>13</v>
      </c>
      <c r="L5864" s="72">
        <v>39</v>
      </c>
    </row>
    <row r="5865" spans="4:12" x14ac:dyDescent="0.25">
      <c r="D5865" s="66" t="s">
        <v>36203</v>
      </c>
      <c r="E5865" s="66" t="s">
        <v>10093</v>
      </c>
      <c r="F5865" s="72">
        <v>1</v>
      </c>
      <c r="G5865" s="72">
        <v>3</v>
      </c>
      <c r="H5865" s="72">
        <v>2</v>
      </c>
      <c r="I5865" s="72">
        <v>8</v>
      </c>
      <c r="J5865" s="72">
        <v>1</v>
      </c>
      <c r="K5865" s="72">
        <v>13</v>
      </c>
      <c r="L5865" s="72">
        <v>40</v>
      </c>
    </row>
    <row r="5866" spans="4:12" x14ac:dyDescent="0.25">
      <c r="D5866" s="66" t="s">
        <v>36204</v>
      </c>
      <c r="E5866" s="66" t="s">
        <v>10094</v>
      </c>
      <c r="F5866" s="72">
        <v>1</v>
      </c>
      <c r="G5866" s="72">
        <v>3</v>
      </c>
      <c r="H5866" s="72">
        <v>2</v>
      </c>
      <c r="I5866" s="72">
        <v>8</v>
      </c>
      <c r="J5866" s="72">
        <v>1</v>
      </c>
      <c r="K5866" s="72">
        <v>13</v>
      </c>
      <c r="L5866" s="72">
        <v>41</v>
      </c>
    </row>
    <row r="5867" spans="4:12" x14ac:dyDescent="0.25">
      <c r="D5867" s="66" t="s">
        <v>36205</v>
      </c>
      <c r="E5867" s="66" t="s">
        <v>1448</v>
      </c>
      <c r="F5867" s="72">
        <v>1</v>
      </c>
      <c r="G5867" s="72">
        <v>3</v>
      </c>
      <c r="H5867" s="72">
        <v>2</v>
      </c>
      <c r="I5867" s="72">
        <v>8</v>
      </c>
      <c r="J5867" s="72">
        <v>1</v>
      </c>
      <c r="K5867" s="72">
        <v>13</v>
      </c>
      <c r="L5867" s="72">
        <v>42</v>
      </c>
    </row>
    <row r="5868" spans="4:12" x14ac:dyDescent="0.25">
      <c r="D5868" s="66" t="s">
        <v>36206</v>
      </c>
      <c r="E5868" s="66" t="s">
        <v>1449</v>
      </c>
      <c r="F5868" s="72">
        <v>1</v>
      </c>
      <c r="G5868" s="72">
        <v>3</v>
      </c>
      <c r="H5868" s="72">
        <v>2</v>
      </c>
      <c r="I5868" s="72">
        <v>8</v>
      </c>
      <c r="J5868" s="72">
        <v>1</v>
      </c>
      <c r="K5868" s="72">
        <v>13</v>
      </c>
      <c r="L5868" s="72">
        <v>43</v>
      </c>
    </row>
    <row r="5869" spans="4:12" x14ac:dyDescent="0.25">
      <c r="D5869" s="66" t="s">
        <v>36207</v>
      </c>
      <c r="E5869" s="66" t="s">
        <v>1450</v>
      </c>
      <c r="F5869" s="72">
        <v>1</v>
      </c>
      <c r="G5869" s="72">
        <v>3</v>
      </c>
      <c r="H5869" s="72">
        <v>2</v>
      </c>
      <c r="I5869" s="72">
        <v>8</v>
      </c>
      <c r="J5869" s="72">
        <v>1</v>
      </c>
      <c r="K5869" s="72">
        <v>13</v>
      </c>
      <c r="L5869" s="72">
        <v>44</v>
      </c>
    </row>
    <row r="5870" spans="4:12" x14ac:dyDescent="0.25">
      <c r="D5870" s="66" t="s">
        <v>36208</v>
      </c>
      <c r="E5870" s="66" t="s">
        <v>10095</v>
      </c>
      <c r="F5870" s="72">
        <v>1</v>
      </c>
      <c r="G5870" s="72">
        <v>3</v>
      </c>
      <c r="H5870" s="72">
        <v>2</v>
      </c>
      <c r="I5870" s="72">
        <v>8</v>
      </c>
      <c r="J5870" s="72">
        <v>1</v>
      </c>
      <c r="K5870" s="72">
        <v>13</v>
      </c>
      <c r="L5870" s="72">
        <v>45</v>
      </c>
    </row>
    <row r="5871" spans="4:12" x14ac:dyDescent="0.25">
      <c r="D5871" s="66" t="s">
        <v>36209</v>
      </c>
      <c r="E5871" s="66" t="s">
        <v>10096</v>
      </c>
      <c r="F5871" s="72">
        <v>1</v>
      </c>
      <c r="G5871" s="72">
        <v>3</v>
      </c>
      <c r="H5871" s="72">
        <v>2</v>
      </c>
      <c r="I5871" s="72">
        <v>8</v>
      </c>
      <c r="J5871" s="72">
        <v>1</v>
      </c>
      <c r="K5871" s="72">
        <v>13</v>
      </c>
      <c r="L5871" s="72">
        <v>46</v>
      </c>
    </row>
    <row r="5872" spans="4:12" x14ac:dyDescent="0.25">
      <c r="D5872" s="66" t="s">
        <v>36210</v>
      </c>
      <c r="E5872" s="66" t="s">
        <v>1451</v>
      </c>
      <c r="F5872" s="72">
        <v>1</v>
      </c>
      <c r="G5872" s="72">
        <v>3</v>
      </c>
      <c r="H5872" s="72">
        <v>2</v>
      </c>
      <c r="I5872" s="72">
        <v>8</v>
      </c>
      <c r="J5872" s="72">
        <v>1</v>
      </c>
      <c r="K5872" s="72">
        <v>13</v>
      </c>
      <c r="L5872" s="72">
        <v>47</v>
      </c>
    </row>
    <row r="5873" spans="4:12" x14ac:dyDescent="0.25">
      <c r="D5873" s="66" t="s">
        <v>36211</v>
      </c>
      <c r="E5873" s="66" t="s">
        <v>10097</v>
      </c>
      <c r="F5873" s="72">
        <v>1</v>
      </c>
      <c r="G5873" s="72">
        <v>3</v>
      </c>
      <c r="H5873" s="72">
        <v>2</v>
      </c>
      <c r="I5873" s="72">
        <v>8</v>
      </c>
      <c r="J5873" s="72">
        <v>1</v>
      </c>
      <c r="K5873" s="72">
        <v>13</v>
      </c>
      <c r="L5873" s="72">
        <v>48</v>
      </c>
    </row>
    <row r="5874" spans="4:12" x14ac:dyDescent="0.25">
      <c r="D5874" s="66" t="s">
        <v>36212</v>
      </c>
      <c r="E5874" s="66" t="s">
        <v>10098</v>
      </c>
      <c r="F5874" s="72">
        <v>1</v>
      </c>
      <c r="G5874" s="72">
        <v>3</v>
      </c>
      <c r="H5874" s="72">
        <v>2</v>
      </c>
      <c r="I5874" s="72">
        <v>8</v>
      </c>
      <c r="J5874" s="72">
        <v>1</v>
      </c>
      <c r="K5874" s="72">
        <v>13</v>
      </c>
      <c r="L5874" s="72">
        <v>49</v>
      </c>
    </row>
    <row r="5875" spans="4:12" x14ac:dyDescent="0.25">
      <c r="D5875" s="66" t="s">
        <v>36213</v>
      </c>
      <c r="E5875" s="66" t="s">
        <v>1452</v>
      </c>
      <c r="F5875" s="72">
        <v>1</v>
      </c>
      <c r="G5875" s="72">
        <v>3</v>
      </c>
      <c r="H5875" s="72">
        <v>2</v>
      </c>
      <c r="I5875" s="72">
        <v>8</v>
      </c>
      <c r="J5875" s="72">
        <v>1</v>
      </c>
      <c r="K5875" s="72">
        <v>13</v>
      </c>
      <c r="L5875" s="72">
        <v>50</v>
      </c>
    </row>
    <row r="5876" spans="4:12" x14ac:dyDescent="0.25">
      <c r="D5876" s="66" t="s">
        <v>36214</v>
      </c>
      <c r="E5876" s="66" t="s">
        <v>1453</v>
      </c>
      <c r="F5876" s="72">
        <v>1</v>
      </c>
      <c r="G5876" s="72">
        <v>3</v>
      </c>
      <c r="H5876" s="72">
        <v>2</v>
      </c>
      <c r="I5876" s="72">
        <v>8</v>
      </c>
      <c r="J5876" s="72">
        <v>1</v>
      </c>
      <c r="K5876" s="72">
        <v>13</v>
      </c>
      <c r="L5876" s="72">
        <v>51</v>
      </c>
    </row>
    <row r="5877" spans="4:12" x14ac:dyDescent="0.25">
      <c r="D5877" s="66" t="s">
        <v>36215</v>
      </c>
      <c r="E5877" s="66" t="s">
        <v>1454</v>
      </c>
      <c r="F5877" s="72">
        <v>1</v>
      </c>
      <c r="G5877" s="72">
        <v>3</v>
      </c>
      <c r="H5877" s="72">
        <v>2</v>
      </c>
      <c r="I5877" s="72">
        <v>8</v>
      </c>
      <c r="J5877" s="72">
        <v>1</v>
      </c>
      <c r="K5877" s="72">
        <v>13</v>
      </c>
      <c r="L5877" s="72">
        <v>52</v>
      </c>
    </row>
    <row r="5878" spans="4:12" x14ac:dyDescent="0.25">
      <c r="D5878" s="66" t="s">
        <v>36216</v>
      </c>
      <c r="E5878" s="66" t="s">
        <v>10099</v>
      </c>
      <c r="F5878" s="72">
        <v>1</v>
      </c>
      <c r="G5878" s="72">
        <v>3</v>
      </c>
      <c r="H5878" s="72">
        <v>2</v>
      </c>
      <c r="I5878" s="72">
        <v>8</v>
      </c>
      <c r="J5878" s="72">
        <v>1</v>
      </c>
      <c r="K5878" s="72">
        <v>13</v>
      </c>
      <c r="L5878" s="72">
        <v>53</v>
      </c>
    </row>
    <row r="5879" spans="4:12" x14ac:dyDescent="0.25">
      <c r="D5879" s="66" t="s">
        <v>36217</v>
      </c>
      <c r="E5879" s="66" t="s">
        <v>10100</v>
      </c>
      <c r="F5879" s="72">
        <v>1</v>
      </c>
      <c r="G5879" s="72">
        <v>3</v>
      </c>
      <c r="H5879" s="72">
        <v>2</v>
      </c>
      <c r="I5879" s="72">
        <v>8</v>
      </c>
      <c r="J5879" s="72">
        <v>1</v>
      </c>
      <c r="K5879" s="72">
        <v>13</v>
      </c>
      <c r="L5879" s="72">
        <v>54</v>
      </c>
    </row>
    <row r="5880" spans="4:12" x14ac:dyDescent="0.25">
      <c r="D5880" s="66" t="s">
        <v>36218</v>
      </c>
      <c r="E5880" s="66" t="s">
        <v>10101</v>
      </c>
      <c r="F5880" s="72">
        <v>1</v>
      </c>
      <c r="G5880" s="72">
        <v>3</v>
      </c>
      <c r="H5880" s="72">
        <v>2</v>
      </c>
      <c r="I5880" s="72">
        <v>8</v>
      </c>
      <c r="J5880" s="72">
        <v>1</v>
      </c>
      <c r="K5880" s="72">
        <v>13</v>
      </c>
      <c r="L5880" s="72">
        <v>55</v>
      </c>
    </row>
    <row r="5881" spans="4:12" x14ac:dyDescent="0.25">
      <c r="D5881" s="66" t="s">
        <v>36219</v>
      </c>
      <c r="E5881" s="66" t="s">
        <v>10102</v>
      </c>
      <c r="F5881" s="72">
        <v>1</v>
      </c>
      <c r="G5881" s="72">
        <v>3</v>
      </c>
      <c r="H5881" s="72">
        <v>2</v>
      </c>
      <c r="I5881" s="72">
        <v>8</v>
      </c>
      <c r="J5881" s="72">
        <v>1</v>
      </c>
      <c r="K5881" s="72">
        <v>13</v>
      </c>
      <c r="L5881" s="72">
        <v>56</v>
      </c>
    </row>
    <row r="5882" spans="4:12" x14ac:dyDescent="0.25">
      <c r="D5882" s="66" t="s">
        <v>36220</v>
      </c>
      <c r="E5882" s="66" t="s">
        <v>1455</v>
      </c>
      <c r="F5882" s="72">
        <v>1</v>
      </c>
      <c r="G5882" s="72">
        <v>3</v>
      </c>
      <c r="H5882" s="72">
        <v>2</v>
      </c>
      <c r="I5882" s="72">
        <v>8</v>
      </c>
      <c r="J5882" s="72">
        <v>1</v>
      </c>
      <c r="K5882" s="72">
        <v>13</v>
      </c>
      <c r="L5882" s="72">
        <v>57</v>
      </c>
    </row>
    <row r="5883" spans="4:12" x14ac:dyDescent="0.25">
      <c r="D5883" s="66" t="s">
        <v>36221</v>
      </c>
      <c r="E5883" s="66" t="s">
        <v>10103</v>
      </c>
      <c r="F5883" s="72">
        <v>1</v>
      </c>
      <c r="G5883" s="72">
        <v>3</v>
      </c>
      <c r="H5883" s="72">
        <v>2</v>
      </c>
      <c r="I5883" s="72">
        <v>8</v>
      </c>
      <c r="J5883" s="72">
        <v>1</v>
      </c>
      <c r="K5883" s="72">
        <v>13</v>
      </c>
      <c r="L5883" s="72">
        <v>58</v>
      </c>
    </row>
    <row r="5884" spans="4:12" x14ac:dyDescent="0.25">
      <c r="D5884" s="66" t="s">
        <v>36222</v>
      </c>
      <c r="E5884" s="66" t="s">
        <v>10104</v>
      </c>
      <c r="F5884" s="72">
        <v>1</v>
      </c>
      <c r="G5884" s="72">
        <v>3</v>
      </c>
      <c r="H5884" s="72">
        <v>2</v>
      </c>
      <c r="I5884" s="72">
        <v>8</v>
      </c>
      <c r="J5884" s="72">
        <v>1</v>
      </c>
      <c r="K5884" s="72">
        <v>13</v>
      </c>
      <c r="L5884" s="72">
        <v>59</v>
      </c>
    </row>
    <row r="5885" spans="4:12" x14ac:dyDescent="0.25">
      <c r="D5885" s="66" t="s">
        <v>36223</v>
      </c>
      <c r="E5885" s="66" t="s">
        <v>1456</v>
      </c>
      <c r="F5885" s="72">
        <v>1</v>
      </c>
      <c r="G5885" s="72">
        <v>3</v>
      </c>
      <c r="H5885" s="72">
        <v>2</v>
      </c>
      <c r="I5885" s="72">
        <v>8</v>
      </c>
      <c r="J5885" s="72">
        <v>1</v>
      </c>
      <c r="K5885" s="72">
        <v>13</v>
      </c>
      <c r="L5885" s="72">
        <v>60</v>
      </c>
    </row>
    <row r="5886" spans="4:12" x14ac:dyDescent="0.25">
      <c r="D5886" s="66" t="s">
        <v>36224</v>
      </c>
      <c r="E5886" s="66" t="s">
        <v>1457</v>
      </c>
      <c r="F5886" s="72">
        <v>1</v>
      </c>
      <c r="G5886" s="72">
        <v>3</v>
      </c>
      <c r="H5886" s="72">
        <v>2</v>
      </c>
      <c r="I5886" s="72">
        <v>8</v>
      </c>
      <c r="J5886" s="72">
        <v>1</v>
      </c>
      <c r="K5886" s="72">
        <v>13</v>
      </c>
      <c r="L5886" s="72">
        <v>61</v>
      </c>
    </row>
    <row r="5887" spans="4:12" x14ac:dyDescent="0.25">
      <c r="D5887" s="66" t="s">
        <v>36225</v>
      </c>
      <c r="E5887" s="66" t="s">
        <v>10105</v>
      </c>
      <c r="F5887" s="72">
        <v>1</v>
      </c>
      <c r="G5887" s="72">
        <v>3</v>
      </c>
      <c r="H5887" s="72">
        <v>2</v>
      </c>
      <c r="I5887" s="72">
        <v>8</v>
      </c>
      <c r="J5887" s="72">
        <v>1</v>
      </c>
      <c r="K5887" s="72">
        <v>13</v>
      </c>
      <c r="L5887" s="72">
        <v>62</v>
      </c>
    </row>
    <row r="5888" spans="4:12" x14ac:dyDescent="0.25">
      <c r="D5888" s="66" t="s">
        <v>36226</v>
      </c>
      <c r="E5888" s="66" t="s">
        <v>10106</v>
      </c>
      <c r="F5888" s="72">
        <v>1</v>
      </c>
      <c r="G5888" s="72">
        <v>3</v>
      </c>
      <c r="H5888" s="72">
        <v>2</v>
      </c>
      <c r="I5888" s="72">
        <v>8</v>
      </c>
      <c r="J5888" s="72">
        <v>1</v>
      </c>
      <c r="K5888" s="72">
        <v>13</v>
      </c>
      <c r="L5888" s="72">
        <v>63</v>
      </c>
    </row>
    <row r="5889" spans="4:12" x14ac:dyDescent="0.25">
      <c r="D5889" s="66" t="s">
        <v>36227</v>
      </c>
      <c r="E5889" s="66" t="s">
        <v>10107</v>
      </c>
      <c r="F5889" s="72">
        <v>1</v>
      </c>
      <c r="G5889" s="72">
        <v>3</v>
      </c>
      <c r="H5889" s="72">
        <v>2</v>
      </c>
      <c r="I5889" s="72">
        <v>8</v>
      </c>
      <c r="J5889" s="72">
        <v>1</v>
      </c>
      <c r="K5889" s="72">
        <v>13</v>
      </c>
      <c r="L5889" s="72">
        <v>64</v>
      </c>
    </row>
    <row r="5890" spans="4:12" x14ac:dyDescent="0.25">
      <c r="D5890" s="66" t="s">
        <v>36228</v>
      </c>
      <c r="E5890" s="66" t="s">
        <v>1458</v>
      </c>
      <c r="F5890" s="72">
        <v>1</v>
      </c>
      <c r="G5890" s="72">
        <v>3</v>
      </c>
      <c r="H5890" s="72">
        <v>2</v>
      </c>
      <c r="I5890" s="72">
        <v>8</v>
      </c>
      <c r="J5890" s="72">
        <v>1</v>
      </c>
      <c r="K5890" s="72">
        <v>13</v>
      </c>
      <c r="L5890" s="72">
        <v>65</v>
      </c>
    </row>
    <row r="5891" spans="4:12" x14ac:dyDescent="0.25">
      <c r="D5891" s="66" t="s">
        <v>36229</v>
      </c>
      <c r="E5891" s="66" t="s">
        <v>10108</v>
      </c>
      <c r="F5891" s="72">
        <v>1</v>
      </c>
      <c r="G5891" s="72">
        <v>3</v>
      </c>
      <c r="H5891" s="72">
        <v>2</v>
      </c>
      <c r="I5891" s="72">
        <v>8</v>
      </c>
      <c r="J5891" s="72">
        <v>1</v>
      </c>
      <c r="K5891" s="72">
        <v>13</v>
      </c>
      <c r="L5891" s="72">
        <v>66</v>
      </c>
    </row>
    <row r="5892" spans="4:12" x14ac:dyDescent="0.25">
      <c r="D5892" s="66" t="s">
        <v>36230</v>
      </c>
      <c r="E5892" s="66" t="s">
        <v>10109</v>
      </c>
      <c r="F5892" s="72">
        <v>1</v>
      </c>
      <c r="G5892" s="72">
        <v>3</v>
      </c>
      <c r="H5892" s="72">
        <v>2</v>
      </c>
      <c r="I5892" s="72">
        <v>8</v>
      </c>
      <c r="J5892" s="72">
        <v>1</v>
      </c>
      <c r="K5892" s="72">
        <v>13</v>
      </c>
      <c r="L5892" s="72">
        <v>67</v>
      </c>
    </row>
    <row r="5893" spans="4:12" x14ac:dyDescent="0.25">
      <c r="D5893" s="66" t="s">
        <v>36231</v>
      </c>
      <c r="E5893" s="66" t="s">
        <v>10110</v>
      </c>
      <c r="F5893" s="72">
        <v>1</v>
      </c>
      <c r="G5893" s="72">
        <v>3</v>
      </c>
      <c r="H5893" s="72">
        <v>2</v>
      </c>
      <c r="I5893" s="72">
        <v>8</v>
      </c>
      <c r="J5893" s="72">
        <v>1</v>
      </c>
      <c r="K5893" s="72">
        <v>13</v>
      </c>
      <c r="L5893" s="72">
        <v>68</v>
      </c>
    </row>
    <row r="5894" spans="4:12" x14ac:dyDescent="0.25">
      <c r="D5894" s="66" t="s">
        <v>36232</v>
      </c>
      <c r="E5894" s="66" t="s">
        <v>1459</v>
      </c>
      <c r="F5894" s="72">
        <v>1</v>
      </c>
      <c r="G5894" s="72">
        <v>3</v>
      </c>
      <c r="H5894" s="72">
        <v>2</v>
      </c>
      <c r="I5894" s="72">
        <v>8</v>
      </c>
      <c r="J5894" s="72">
        <v>1</v>
      </c>
      <c r="K5894" s="72">
        <v>13</v>
      </c>
      <c r="L5894" s="72">
        <v>69</v>
      </c>
    </row>
    <row r="5895" spans="4:12" x14ac:dyDescent="0.25">
      <c r="D5895" s="66" t="s">
        <v>36233</v>
      </c>
      <c r="E5895" s="66" t="s">
        <v>10111</v>
      </c>
      <c r="F5895" s="72">
        <v>1</v>
      </c>
      <c r="G5895" s="72">
        <v>3</v>
      </c>
      <c r="H5895" s="72">
        <v>2</v>
      </c>
      <c r="I5895" s="72">
        <v>8</v>
      </c>
      <c r="J5895" s="72">
        <v>1</v>
      </c>
      <c r="K5895" s="72">
        <v>13</v>
      </c>
      <c r="L5895" s="72">
        <v>70</v>
      </c>
    </row>
    <row r="5896" spans="4:12" x14ac:dyDescent="0.25">
      <c r="D5896" s="66" t="s">
        <v>36234</v>
      </c>
      <c r="E5896" s="66" t="s">
        <v>1460</v>
      </c>
      <c r="F5896" s="72">
        <v>1</v>
      </c>
      <c r="G5896" s="72">
        <v>3</v>
      </c>
      <c r="H5896" s="72">
        <v>2</v>
      </c>
      <c r="I5896" s="72">
        <v>8</v>
      </c>
      <c r="J5896" s="72">
        <v>1</v>
      </c>
      <c r="K5896" s="72">
        <v>13</v>
      </c>
      <c r="L5896" s="72">
        <v>71</v>
      </c>
    </row>
    <row r="5897" spans="4:12" x14ac:dyDescent="0.25">
      <c r="D5897" s="66" t="s">
        <v>36235</v>
      </c>
      <c r="E5897" s="66" t="s">
        <v>1461</v>
      </c>
      <c r="F5897" s="72">
        <v>1</v>
      </c>
      <c r="G5897" s="72">
        <v>3</v>
      </c>
      <c r="H5897" s="72">
        <v>2</v>
      </c>
      <c r="I5897" s="72">
        <v>8</v>
      </c>
      <c r="J5897" s="72">
        <v>1</v>
      </c>
      <c r="K5897" s="72">
        <v>13</v>
      </c>
      <c r="L5897" s="72">
        <v>72</v>
      </c>
    </row>
    <row r="5898" spans="4:12" x14ac:dyDescent="0.25">
      <c r="D5898" s="66" t="s">
        <v>36236</v>
      </c>
      <c r="E5898" s="66" t="s">
        <v>10112</v>
      </c>
      <c r="F5898" s="72">
        <v>1</v>
      </c>
      <c r="G5898" s="72">
        <v>3</v>
      </c>
      <c r="H5898" s="72">
        <v>2</v>
      </c>
      <c r="I5898" s="72">
        <v>8</v>
      </c>
      <c r="J5898" s="72">
        <v>1</v>
      </c>
      <c r="K5898" s="72">
        <v>13</v>
      </c>
      <c r="L5898" s="72">
        <v>73</v>
      </c>
    </row>
    <row r="5899" spans="4:12" x14ac:dyDescent="0.25">
      <c r="D5899" s="66" t="s">
        <v>36237</v>
      </c>
      <c r="E5899" s="66" t="s">
        <v>10113</v>
      </c>
      <c r="F5899" s="72">
        <v>1</v>
      </c>
      <c r="G5899" s="72">
        <v>3</v>
      </c>
      <c r="H5899" s="72">
        <v>2</v>
      </c>
      <c r="I5899" s="72">
        <v>8</v>
      </c>
      <c r="J5899" s="72">
        <v>1</v>
      </c>
      <c r="K5899" s="72">
        <v>13</v>
      </c>
      <c r="L5899" s="72">
        <v>74</v>
      </c>
    </row>
    <row r="5900" spans="4:12" x14ac:dyDescent="0.25">
      <c r="D5900" s="66" t="s">
        <v>36238</v>
      </c>
      <c r="E5900" s="66" t="s">
        <v>10114</v>
      </c>
      <c r="F5900" s="72">
        <v>1</v>
      </c>
      <c r="G5900" s="72">
        <v>3</v>
      </c>
      <c r="H5900" s="72">
        <v>2</v>
      </c>
      <c r="I5900" s="72">
        <v>8</v>
      </c>
      <c r="J5900" s="72">
        <v>1</v>
      </c>
      <c r="K5900" s="72">
        <v>13</v>
      </c>
      <c r="L5900" s="72">
        <v>75</v>
      </c>
    </row>
    <row r="5901" spans="4:12" x14ac:dyDescent="0.25">
      <c r="D5901" s="66" t="s">
        <v>36239</v>
      </c>
      <c r="E5901" s="66" t="s">
        <v>10115</v>
      </c>
      <c r="F5901" s="72">
        <v>1</v>
      </c>
      <c r="G5901" s="72">
        <v>3</v>
      </c>
      <c r="H5901" s="72">
        <v>2</v>
      </c>
      <c r="I5901" s="72">
        <v>8</v>
      </c>
      <c r="J5901" s="72">
        <v>1</v>
      </c>
      <c r="K5901" s="72">
        <v>13</v>
      </c>
      <c r="L5901" s="72">
        <v>76</v>
      </c>
    </row>
    <row r="5902" spans="4:12" x14ac:dyDescent="0.25">
      <c r="D5902" s="66" t="s">
        <v>36240</v>
      </c>
      <c r="E5902" s="66" t="s">
        <v>10116</v>
      </c>
      <c r="F5902" s="72">
        <v>1</v>
      </c>
      <c r="G5902" s="72">
        <v>3</v>
      </c>
      <c r="H5902" s="72">
        <v>2</v>
      </c>
      <c r="I5902" s="72">
        <v>8</v>
      </c>
      <c r="J5902" s="72">
        <v>1</v>
      </c>
      <c r="K5902" s="72">
        <v>13</v>
      </c>
      <c r="L5902" s="72">
        <v>77</v>
      </c>
    </row>
    <row r="5903" spans="4:12" x14ac:dyDescent="0.25">
      <c r="D5903" s="66" t="s">
        <v>36241</v>
      </c>
      <c r="E5903" s="66" t="s">
        <v>10117</v>
      </c>
      <c r="F5903" s="72">
        <v>1</v>
      </c>
      <c r="G5903" s="72">
        <v>3</v>
      </c>
      <c r="H5903" s="72">
        <v>2</v>
      </c>
      <c r="I5903" s="72">
        <v>8</v>
      </c>
      <c r="J5903" s="72">
        <v>1</v>
      </c>
      <c r="K5903" s="72">
        <v>13</v>
      </c>
      <c r="L5903" s="72">
        <v>78</v>
      </c>
    </row>
    <row r="5904" spans="4:12" x14ac:dyDescent="0.25">
      <c r="D5904" s="66" t="s">
        <v>36242</v>
      </c>
      <c r="E5904" s="66" t="s">
        <v>10118</v>
      </c>
      <c r="F5904" s="72">
        <v>1</v>
      </c>
      <c r="G5904" s="72">
        <v>3</v>
      </c>
      <c r="H5904" s="72">
        <v>2</v>
      </c>
      <c r="I5904" s="72">
        <v>8</v>
      </c>
      <c r="J5904" s="72">
        <v>1</v>
      </c>
      <c r="K5904" s="72">
        <v>13</v>
      </c>
      <c r="L5904" s="72">
        <v>79</v>
      </c>
    </row>
    <row r="5905" spans="4:12" x14ac:dyDescent="0.25">
      <c r="D5905" s="66" t="s">
        <v>36243</v>
      </c>
      <c r="E5905" s="66" t="s">
        <v>10119</v>
      </c>
      <c r="F5905" s="72">
        <v>1</v>
      </c>
      <c r="G5905" s="72">
        <v>3</v>
      </c>
      <c r="H5905" s="72">
        <v>2</v>
      </c>
      <c r="I5905" s="72">
        <v>8</v>
      </c>
      <c r="J5905" s="72">
        <v>1</v>
      </c>
      <c r="K5905" s="72">
        <v>13</v>
      </c>
      <c r="L5905" s="72">
        <v>80</v>
      </c>
    </row>
    <row r="5906" spans="4:12" x14ac:dyDescent="0.25">
      <c r="D5906" s="66" t="s">
        <v>36244</v>
      </c>
      <c r="E5906" s="66" t="s">
        <v>10120</v>
      </c>
      <c r="F5906" s="72">
        <v>1</v>
      </c>
      <c r="G5906" s="72">
        <v>3</v>
      </c>
      <c r="H5906" s="72">
        <v>2</v>
      </c>
      <c r="I5906" s="72">
        <v>8</v>
      </c>
      <c r="J5906" s="72">
        <v>1</v>
      </c>
      <c r="K5906" s="72">
        <v>13</v>
      </c>
      <c r="L5906" s="72">
        <v>81</v>
      </c>
    </row>
    <row r="5907" spans="4:12" x14ac:dyDescent="0.25">
      <c r="D5907" s="66" t="s">
        <v>36245</v>
      </c>
      <c r="E5907" s="66" t="s">
        <v>1462</v>
      </c>
      <c r="F5907" s="72">
        <v>1</v>
      </c>
      <c r="G5907" s="72">
        <v>3</v>
      </c>
      <c r="H5907" s="72">
        <v>2</v>
      </c>
      <c r="I5907" s="72">
        <v>8</v>
      </c>
      <c r="J5907" s="72">
        <v>1</v>
      </c>
      <c r="K5907" s="72">
        <v>13</v>
      </c>
      <c r="L5907" s="72">
        <v>82</v>
      </c>
    </row>
    <row r="5908" spans="4:12" x14ac:dyDescent="0.25">
      <c r="D5908" s="66" t="s">
        <v>36246</v>
      </c>
      <c r="E5908" s="66" t="s">
        <v>10121</v>
      </c>
      <c r="F5908" s="72">
        <v>1</v>
      </c>
      <c r="G5908" s="72">
        <v>3</v>
      </c>
      <c r="H5908" s="72">
        <v>2</v>
      </c>
      <c r="I5908" s="72">
        <v>8</v>
      </c>
      <c r="J5908" s="72">
        <v>1</v>
      </c>
      <c r="K5908" s="72">
        <v>13</v>
      </c>
      <c r="L5908" s="72">
        <v>83</v>
      </c>
    </row>
    <row r="5909" spans="4:12" x14ac:dyDescent="0.25">
      <c r="D5909" s="66" t="s">
        <v>36247</v>
      </c>
      <c r="E5909" s="66" t="s">
        <v>10122</v>
      </c>
      <c r="F5909" s="72">
        <v>1</v>
      </c>
      <c r="G5909" s="72">
        <v>3</v>
      </c>
      <c r="H5909" s="72">
        <v>2</v>
      </c>
      <c r="I5909" s="72">
        <v>8</v>
      </c>
      <c r="J5909" s="72">
        <v>1</v>
      </c>
      <c r="K5909" s="72">
        <v>13</v>
      </c>
      <c r="L5909" s="72">
        <v>84</v>
      </c>
    </row>
    <row r="5910" spans="4:12" x14ac:dyDescent="0.25">
      <c r="D5910" s="66" t="s">
        <v>36248</v>
      </c>
      <c r="E5910" s="66" t="s">
        <v>10123</v>
      </c>
      <c r="F5910" s="72">
        <v>1</v>
      </c>
      <c r="G5910" s="72">
        <v>3</v>
      </c>
      <c r="H5910" s="72">
        <v>2</v>
      </c>
      <c r="I5910" s="72">
        <v>8</v>
      </c>
      <c r="J5910" s="72">
        <v>1</v>
      </c>
      <c r="K5910" s="72">
        <v>13</v>
      </c>
      <c r="L5910" s="72">
        <v>85</v>
      </c>
    </row>
    <row r="5911" spans="4:12" x14ac:dyDescent="0.25">
      <c r="D5911" s="66" t="s">
        <v>36249</v>
      </c>
      <c r="E5911" s="66" t="s">
        <v>1464</v>
      </c>
      <c r="F5911" s="72">
        <v>1</v>
      </c>
      <c r="G5911" s="72">
        <v>3</v>
      </c>
      <c r="H5911" s="72">
        <v>2</v>
      </c>
      <c r="I5911" s="72">
        <v>8</v>
      </c>
      <c r="J5911" s="72">
        <v>1</v>
      </c>
      <c r="K5911" s="72">
        <v>13</v>
      </c>
      <c r="L5911" s="72">
        <v>86</v>
      </c>
    </row>
    <row r="5912" spans="4:12" x14ac:dyDescent="0.25">
      <c r="D5912" s="66" t="s">
        <v>36250</v>
      </c>
      <c r="E5912" s="66" t="s">
        <v>1465</v>
      </c>
      <c r="F5912" s="72">
        <v>1</v>
      </c>
      <c r="G5912" s="72">
        <v>3</v>
      </c>
      <c r="H5912" s="72">
        <v>2</v>
      </c>
      <c r="I5912" s="72">
        <v>8</v>
      </c>
      <c r="J5912" s="72">
        <v>1</v>
      </c>
      <c r="K5912" s="72">
        <v>13</v>
      </c>
      <c r="L5912" s="72">
        <v>87</v>
      </c>
    </row>
    <row r="5913" spans="4:12" x14ac:dyDescent="0.25">
      <c r="D5913" s="66" t="s">
        <v>36251</v>
      </c>
      <c r="E5913" s="66" t="s">
        <v>1466</v>
      </c>
      <c r="F5913" s="72">
        <v>1</v>
      </c>
      <c r="G5913" s="72">
        <v>3</v>
      </c>
      <c r="H5913" s="72">
        <v>2</v>
      </c>
      <c r="I5913" s="72">
        <v>8</v>
      </c>
      <c r="J5913" s="72">
        <v>1</v>
      </c>
      <c r="K5913" s="72">
        <v>13</v>
      </c>
      <c r="L5913" s="72">
        <v>88</v>
      </c>
    </row>
    <row r="5914" spans="4:12" x14ac:dyDescent="0.25">
      <c r="D5914" s="66" t="s">
        <v>36252</v>
      </c>
      <c r="E5914" s="66" t="s">
        <v>1467</v>
      </c>
      <c r="F5914" s="72">
        <v>1</v>
      </c>
      <c r="G5914" s="72">
        <v>3</v>
      </c>
      <c r="H5914" s="72">
        <v>2</v>
      </c>
      <c r="I5914" s="72">
        <v>8</v>
      </c>
      <c r="J5914" s="72">
        <v>1</v>
      </c>
      <c r="K5914" s="72">
        <v>13</v>
      </c>
      <c r="L5914" s="72">
        <v>89</v>
      </c>
    </row>
    <row r="5915" spans="4:12" x14ac:dyDescent="0.25">
      <c r="D5915" s="66" t="s">
        <v>36253</v>
      </c>
      <c r="E5915" s="66" t="s">
        <v>1468</v>
      </c>
      <c r="F5915" s="72">
        <v>1</v>
      </c>
      <c r="G5915" s="72">
        <v>3</v>
      </c>
      <c r="H5915" s="72">
        <v>2</v>
      </c>
      <c r="I5915" s="72">
        <v>8</v>
      </c>
      <c r="J5915" s="72">
        <v>1</v>
      </c>
      <c r="K5915" s="72">
        <v>13</v>
      </c>
      <c r="L5915" s="72">
        <v>90</v>
      </c>
    </row>
    <row r="5916" spans="4:12" x14ac:dyDescent="0.25">
      <c r="D5916" s="66" t="s">
        <v>36254</v>
      </c>
      <c r="E5916" s="66" t="s">
        <v>1469</v>
      </c>
      <c r="F5916" s="72">
        <v>1</v>
      </c>
      <c r="G5916" s="72">
        <v>3</v>
      </c>
      <c r="H5916" s="72">
        <v>2</v>
      </c>
      <c r="I5916" s="72">
        <v>8</v>
      </c>
      <c r="J5916" s="72">
        <v>1</v>
      </c>
      <c r="K5916" s="72">
        <v>13</v>
      </c>
      <c r="L5916" s="72">
        <v>91</v>
      </c>
    </row>
    <row r="5917" spans="4:12" x14ac:dyDescent="0.25">
      <c r="D5917" s="66" t="s">
        <v>36255</v>
      </c>
      <c r="E5917" s="66" t="s">
        <v>10124</v>
      </c>
      <c r="F5917" s="72">
        <v>1</v>
      </c>
      <c r="G5917" s="72">
        <v>3</v>
      </c>
      <c r="H5917" s="72">
        <v>2</v>
      </c>
      <c r="I5917" s="72">
        <v>8</v>
      </c>
      <c r="J5917" s="72">
        <v>1</v>
      </c>
      <c r="K5917" s="72">
        <v>13</v>
      </c>
      <c r="L5917" s="72">
        <v>92</v>
      </c>
    </row>
    <row r="5918" spans="4:12" x14ac:dyDescent="0.25">
      <c r="D5918" s="66" t="s">
        <v>36256</v>
      </c>
      <c r="E5918" s="66" t="s">
        <v>1470</v>
      </c>
      <c r="F5918" s="72">
        <v>1</v>
      </c>
      <c r="G5918" s="72">
        <v>3</v>
      </c>
      <c r="H5918" s="72">
        <v>2</v>
      </c>
      <c r="I5918" s="72">
        <v>8</v>
      </c>
      <c r="J5918" s="72">
        <v>1</v>
      </c>
      <c r="K5918" s="72">
        <v>13</v>
      </c>
      <c r="L5918" s="72">
        <v>93</v>
      </c>
    </row>
    <row r="5919" spans="4:12" x14ac:dyDescent="0.25">
      <c r="D5919" s="66" t="s">
        <v>36257</v>
      </c>
      <c r="E5919" s="66" t="s">
        <v>1471</v>
      </c>
      <c r="F5919" s="72">
        <v>1</v>
      </c>
      <c r="G5919" s="72">
        <v>3</v>
      </c>
      <c r="H5919" s="72">
        <v>2</v>
      </c>
      <c r="I5919" s="72">
        <v>8</v>
      </c>
      <c r="J5919" s="72">
        <v>1</v>
      </c>
      <c r="K5919" s="72">
        <v>13</v>
      </c>
      <c r="L5919" s="72">
        <v>94</v>
      </c>
    </row>
    <row r="5920" spans="4:12" x14ac:dyDescent="0.25">
      <c r="D5920" s="66" t="s">
        <v>36258</v>
      </c>
      <c r="E5920" s="66" t="s">
        <v>1472</v>
      </c>
      <c r="F5920" s="72">
        <v>1</v>
      </c>
      <c r="G5920" s="72">
        <v>3</v>
      </c>
      <c r="H5920" s="72">
        <v>2</v>
      </c>
      <c r="I5920" s="72">
        <v>8</v>
      </c>
      <c r="J5920" s="72">
        <v>1</v>
      </c>
      <c r="K5920" s="72">
        <v>13</v>
      </c>
      <c r="L5920" s="72">
        <v>95</v>
      </c>
    </row>
    <row r="5921" spans="4:12" x14ac:dyDescent="0.25">
      <c r="D5921" s="66" t="s">
        <v>36259</v>
      </c>
      <c r="E5921" s="66" t="s">
        <v>10125</v>
      </c>
      <c r="F5921" s="72">
        <v>1</v>
      </c>
      <c r="G5921" s="72">
        <v>3</v>
      </c>
      <c r="H5921" s="72">
        <v>2</v>
      </c>
      <c r="I5921" s="72">
        <v>8</v>
      </c>
      <c r="J5921" s="72">
        <v>1</v>
      </c>
      <c r="K5921" s="72">
        <v>13</v>
      </c>
      <c r="L5921" s="72">
        <v>96</v>
      </c>
    </row>
    <row r="5922" spans="4:12" x14ac:dyDescent="0.25">
      <c r="D5922" s="66" t="s">
        <v>36260</v>
      </c>
      <c r="E5922" s="66" t="s">
        <v>1473</v>
      </c>
      <c r="F5922" s="72">
        <v>1</v>
      </c>
      <c r="G5922" s="72">
        <v>3</v>
      </c>
      <c r="H5922" s="72">
        <v>2</v>
      </c>
      <c r="I5922" s="72">
        <v>8</v>
      </c>
      <c r="J5922" s="72">
        <v>1</v>
      </c>
      <c r="K5922" s="72">
        <v>13</v>
      </c>
      <c r="L5922" s="72">
        <v>97</v>
      </c>
    </row>
    <row r="5923" spans="4:12" x14ac:dyDescent="0.25">
      <c r="D5923" s="66" t="s">
        <v>36261</v>
      </c>
      <c r="E5923" s="66" t="s">
        <v>10126</v>
      </c>
      <c r="F5923" s="72">
        <v>1</v>
      </c>
      <c r="G5923" s="72">
        <v>3</v>
      </c>
      <c r="H5923" s="72">
        <v>2</v>
      </c>
      <c r="I5923" s="72">
        <v>8</v>
      </c>
      <c r="J5923" s="72">
        <v>1</v>
      </c>
      <c r="K5923" s="72">
        <v>13</v>
      </c>
      <c r="L5923" s="72">
        <v>98</v>
      </c>
    </row>
    <row r="5924" spans="4:12" x14ac:dyDescent="0.25">
      <c r="D5924" s="66" t="s">
        <v>36262</v>
      </c>
      <c r="E5924" s="66" t="s">
        <v>1474</v>
      </c>
      <c r="F5924" s="72">
        <v>1</v>
      </c>
      <c r="G5924" s="72">
        <v>3</v>
      </c>
      <c r="H5924" s="72">
        <v>2</v>
      </c>
      <c r="I5924" s="72">
        <v>8</v>
      </c>
      <c r="J5924" s="72">
        <v>1</v>
      </c>
      <c r="K5924" s="72">
        <v>13</v>
      </c>
      <c r="L5924" s="72">
        <v>99</v>
      </c>
    </row>
    <row r="5925" spans="4:12" x14ac:dyDescent="0.25">
      <c r="D5925" s="66" t="s">
        <v>36263</v>
      </c>
      <c r="E5925" s="66" t="s">
        <v>1475</v>
      </c>
      <c r="F5925" s="72">
        <v>1</v>
      </c>
      <c r="G5925" s="72">
        <v>3</v>
      </c>
      <c r="H5925" s="72">
        <v>2</v>
      </c>
      <c r="I5925" s="72">
        <v>8</v>
      </c>
      <c r="J5925" s="72">
        <v>1</v>
      </c>
      <c r="K5925" s="72">
        <v>13</v>
      </c>
      <c r="L5925" s="72">
        <v>100</v>
      </c>
    </row>
    <row r="5926" spans="4:12" x14ac:dyDescent="0.25">
      <c r="D5926" s="66" t="s">
        <v>36264</v>
      </c>
      <c r="E5926" s="66" t="s">
        <v>1476</v>
      </c>
      <c r="F5926" s="72">
        <v>1</v>
      </c>
      <c r="G5926" s="72">
        <v>3</v>
      </c>
      <c r="H5926" s="72">
        <v>2</v>
      </c>
      <c r="I5926" s="72">
        <v>8</v>
      </c>
      <c r="J5926" s="72">
        <v>1</v>
      </c>
      <c r="K5926" s="72">
        <v>13</v>
      </c>
      <c r="L5926" s="72">
        <v>101</v>
      </c>
    </row>
    <row r="5927" spans="4:12" x14ac:dyDescent="0.25">
      <c r="D5927" s="66" t="s">
        <v>36265</v>
      </c>
      <c r="E5927" s="66" t="s">
        <v>10127</v>
      </c>
      <c r="F5927" s="72">
        <v>1</v>
      </c>
      <c r="G5927" s="72">
        <v>3</v>
      </c>
      <c r="H5927" s="72">
        <v>2</v>
      </c>
      <c r="I5927" s="72">
        <v>8</v>
      </c>
      <c r="J5927" s="72">
        <v>1</v>
      </c>
      <c r="K5927" s="72">
        <v>13</v>
      </c>
      <c r="L5927" s="72">
        <v>102</v>
      </c>
    </row>
    <row r="5928" spans="4:12" x14ac:dyDescent="0.25">
      <c r="D5928" s="66" t="s">
        <v>36266</v>
      </c>
      <c r="E5928" s="66" t="s">
        <v>10128</v>
      </c>
      <c r="F5928" s="72">
        <v>1</v>
      </c>
      <c r="G5928" s="72">
        <v>3</v>
      </c>
      <c r="H5928" s="72">
        <v>2</v>
      </c>
      <c r="I5928" s="72">
        <v>8</v>
      </c>
      <c r="J5928" s="72">
        <v>1</v>
      </c>
      <c r="K5928" s="72">
        <v>13</v>
      </c>
      <c r="L5928" s="72">
        <v>103</v>
      </c>
    </row>
    <row r="5929" spans="4:12" x14ac:dyDescent="0.25">
      <c r="D5929" s="66" t="s">
        <v>36267</v>
      </c>
      <c r="E5929" s="66" t="s">
        <v>10129</v>
      </c>
      <c r="F5929" s="72">
        <v>1</v>
      </c>
      <c r="G5929" s="72">
        <v>3</v>
      </c>
      <c r="H5929" s="72">
        <v>2</v>
      </c>
      <c r="I5929" s="72">
        <v>8</v>
      </c>
      <c r="J5929" s="72">
        <v>1</v>
      </c>
      <c r="K5929" s="72">
        <v>13</v>
      </c>
      <c r="L5929" s="72">
        <v>104</v>
      </c>
    </row>
    <row r="5930" spans="4:12" x14ac:dyDescent="0.25">
      <c r="D5930" s="66" t="s">
        <v>36268</v>
      </c>
      <c r="E5930" s="66" t="s">
        <v>1477</v>
      </c>
      <c r="F5930" s="72">
        <v>1</v>
      </c>
      <c r="G5930" s="72">
        <v>3</v>
      </c>
      <c r="H5930" s="72">
        <v>2</v>
      </c>
      <c r="I5930" s="72">
        <v>8</v>
      </c>
      <c r="J5930" s="72">
        <v>1</v>
      </c>
      <c r="K5930" s="72">
        <v>13</v>
      </c>
      <c r="L5930" s="72">
        <v>105</v>
      </c>
    </row>
    <row r="5931" spans="4:12" x14ac:dyDescent="0.25">
      <c r="D5931" s="66" t="s">
        <v>36269</v>
      </c>
      <c r="E5931" s="66" t="s">
        <v>1478</v>
      </c>
      <c r="F5931" s="72">
        <v>1</v>
      </c>
      <c r="G5931" s="72">
        <v>3</v>
      </c>
      <c r="H5931" s="72">
        <v>2</v>
      </c>
      <c r="I5931" s="72">
        <v>8</v>
      </c>
      <c r="J5931" s="72">
        <v>1</v>
      </c>
      <c r="K5931" s="72">
        <v>13</v>
      </c>
      <c r="L5931" s="72">
        <v>106</v>
      </c>
    </row>
    <row r="5932" spans="4:12" x14ac:dyDescent="0.25">
      <c r="D5932" s="66" t="s">
        <v>36270</v>
      </c>
      <c r="E5932" s="66" t="s">
        <v>1479</v>
      </c>
      <c r="F5932" s="72">
        <v>1</v>
      </c>
      <c r="G5932" s="72">
        <v>3</v>
      </c>
      <c r="H5932" s="72">
        <v>2</v>
      </c>
      <c r="I5932" s="72">
        <v>8</v>
      </c>
      <c r="J5932" s="72">
        <v>1</v>
      </c>
      <c r="K5932" s="72">
        <v>13</v>
      </c>
      <c r="L5932" s="72">
        <v>107</v>
      </c>
    </row>
    <row r="5933" spans="4:12" x14ac:dyDescent="0.25">
      <c r="D5933" s="66" t="s">
        <v>36271</v>
      </c>
      <c r="E5933" s="66" t="s">
        <v>1480</v>
      </c>
      <c r="F5933" s="72">
        <v>1</v>
      </c>
      <c r="G5933" s="72">
        <v>3</v>
      </c>
      <c r="H5933" s="72">
        <v>2</v>
      </c>
      <c r="I5933" s="72">
        <v>8</v>
      </c>
      <c r="J5933" s="72">
        <v>1</v>
      </c>
      <c r="K5933" s="72">
        <v>13</v>
      </c>
      <c r="L5933" s="72">
        <v>108</v>
      </c>
    </row>
    <row r="5934" spans="4:12" x14ac:dyDescent="0.25">
      <c r="D5934" s="66" t="s">
        <v>36272</v>
      </c>
      <c r="E5934" s="66" t="s">
        <v>10130</v>
      </c>
      <c r="F5934" s="72">
        <v>1</v>
      </c>
      <c r="G5934" s="72">
        <v>3</v>
      </c>
      <c r="H5934" s="72">
        <v>2</v>
      </c>
      <c r="I5934" s="72">
        <v>8</v>
      </c>
      <c r="J5934" s="72">
        <v>1</v>
      </c>
      <c r="K5934" s="72">
        <v>13</v>
      </c>
      <c r="L5934" s="72">
        <v>109</v>
      </c>
    </row>
    <row r="5935" spans="4:12" x14ac:dyDescent="0.25">
      <c r="D5935" s="66" t="s">
        <v>36273</v>
      </c>
      <c r="E5935" s="66" t="s">
        <v>10131</v>
      </c>
      <c r="F5935" s="72">
        <v>1</v>
      </c>
      <c r="G5935" s="72">
        <v>3</v>
      </c>
      <c r="H5935" s="72">
        <v>2</v>
      </c>
      <c r="I5935" s="72">
        <v>8</v>
      </c>
      <c r="J5935" s="72">
        <v>1</v>
      </c>
      <c r="K5935" s="72">
        <v>13</v>
      </c>
      <c r="L5935" s="72">
        <v>110</v>
      </c>
    </row>
    <row r="5936" spans="4:12" x14ac:dyDescent="0.25">
      <c r="D5936" s="66" t="s">
        <v>36274</v>
      </c>
      <c r="E5936" s="66" t="s">
        <v>1481</v>
      </c>
      <c r="F5936" s="72">
        <v>1</v>
      </c>
      <c r="G5936" s="72">
        <v>3</v>
      </c>
      <c r="H5936" s="72">
        <v>2</v>
      </c>
      <c r="I5936" s="72">
        <v>8</v>
      </c>
      <c r="J5936" s="72">
        <v>1</v>
      </c>
      <c r="K5936" s="72">
        <v>13</v>
      </c>
      <c r="L5936" s="72">
        <v>111</v>
      </c>
    </row>
    <row r="5937" spans="4:12" x14ac:dyDescent="0.25">
      <c r="D5937" s="66" t="s">
        <v>36275</v>
      </c>
      <c r="E5937" s="66" t="s">
        <v>10132</v>
      </c>
      <c r="F5937" s="72">
        <v>1</v>
      </c>
      <c r="G5937" s="72">
        <v>3</v>
      </c>
      <c r="H5937" s="72">
        <v>2</v>
      </c>
      <c r="I5937" s="72">
        <v>8</v>
      </c>
      <c r="J5937" s="72">
        <v>1</v>
      </c>
      <c r="K5937" s="72">
        <v>13</v>
      </c>
      <c r="L5937" s="72">
        <v>112</v>
      </c>
    </row>
    <row r="5938" spans="4:12" x14ac:dyDescent="0.25">
      <c r="D5938" s="66" t="s">
        <v>36276</v>
      </c>
      <c r="E5938" s="66" t="s">
        <v>10133</v>
      </c>
      <c r="F5938" s="72">
        <v>1</v>
      </c>
      <c r="G5938" s="72">
        <v>3</v>
      </c>
      <c r="H5938" s="72">
        <v>2</v>
      </c>
      <c r="I5938" s="72">
        <v>8</v>
      </c>
      <c r="J5938" s="72">
        <v>1</v>
      </c>
      <c r="K5938" s="72">
        <v>13</v>
      </c>
      <c r="L5938" s="72">
        <v>113</v>
      </c>
    </row>
    <row r="5939" spans="4:12" x14ac:dyDescent="0.25">
      <c r="D5939" s="66" t="s">
        <v>36277</v>
      </c>
      <c r="E5939" s="66" t="s">
        <v>1482</v>
      </c>
      <c r="F5939" s="72">
        <v>1</v>
      </c>
      <c r="G5939" s="72">
        <v>3</v>
      </c>
      <c r="H5939" s="72">
        <v>2</v>
      </c>
      <c r="I5939" s="72">
        <v>8</v>
      </c>
      <c r="J5939" s="72">
        <v>1</v>
      </c>
      <c r="K5939" s="72">
        <v>13</v>
      </c>
      <c r="L5939" s="72">
        <v>114</v>
      </c>
    </row>
    <row r="5940" spans="4:12" x14ac:dyDescent="0.25">
      <c r="D5940" s="66" t="s">
        <v>36278</v>
      </c>
      <c r="E5940" s="66" t="s">
        <v>10134</v>
      </c>
      <c r="F5940" s="72">
        <v>1</v>
      </c>
      <c r="G5940" s="72">
        <v>3</v>
      </c>
      <c r="H5940" s="72">
        <v>2</v>
      </c>
      <c r="I5940" s="72">
        <v>8</v>
      </c>
      <c r="J5940" s="72">
        <v>1</v>
      </c>
      <c r="K5940" s="72">
        <v>13</v>
      </c>
      <c r="L5940" s="72">
        <v>115</v>
      </c>
    </row>
    <row r="5941" spans="4:12" x14ac:dyDescent="0.25">
      <c r="D5941" s="66" t="s">
        <v>36279</v>
      </c>
      <c r="E5941" s="66" t="s">
        <v>10135</v>
      </c>
      <c r="F5941" s="72">
        <v>1</v>
      </c>
      <c r="G5941" s="72">
        <v>3</v>
      </c>
      <c r="H5941" s="72">
        <v>2</v>
      </c>
      <c r="I5941" s="72">
        <v>8</v>
      </c>
      <c r="J5941" s="72">
        <v>1</v>
      </c>
      <c r="K5941" s="72">
        <v>13</v>
      </c>
      <c r="L5941" s="72">
        <v>116</v>
      </c>
    </row>
    <row r="5942" spans="4:12" x14ac:dyDescent="0.25">
      <c r="D5942" s="66" t="s">
        <v>36280</v>
      </c>
      <c r="E5942" s="66" t="s">
        <v>10136</v>
      </c>
      <c r="F5942" s="72">
        <v>1</v>
      </c>
      <c r="G5942" s="72">
        <v>3</v>
      </c>
      <c r="H5942" s="72">
        <v>2</v>
      </c>
      <c r="I5942" s="72">
        <v>8</v>
      </c>
      <c r="J5942" s="72">
        <v>1</v>
      </c>
      <c r="K5942" s="72">
        <v>13</v>
      </c>
      <c r="L5942" s="72">
        <v>117</v>
      </c>
    </row>
    <row r="5943" spans="4:12" x14ac:dyDescent="0.25">
      <c r="D5943" s="66" t="s">
        <v>36281</v>
      </c>
      <c r="E5943" s="66" t="s">
        <v>10137</v>
      </c>
      <c r="F5943" s="72">
        <v>1</v>
      </c>
      <c r="G5943" s="72">
        <v>3</v>
      </c>
      <c r="H5943" s="72">
        <v>2</v>
      </c>
      <c r="I5943" s="72">
        <v>8</v>
      </c>
      <c r="J5943" s="72">
        <v>1</v>
      </c>
      <c r="K5943" s="72">
        <v>13</v>
      </c>
      <c r="L5943" s="72">
        <v>118</v>
      </c>
    </row>
    <row r="5944" spans="4:12" x14ac:dyDescent="0.25">
      <c r="D5944" s="66" t="s">
        <v>36282</v>
      </c>
      <c r="E5944" s="66" t="s">
        <v>10138</v>
      </c>
      <c r="F5944" s="72">
        <v>1</v>
      </c>
      <c r="G5944" s="72">
        <v>3</v>
      </c>
      <c r="H5944" s="72">
        <v>2</v>
      </c>
      <c r="I5944" s="72">
        <v>8</v>
      </c>
      <c r="J5944" s="72">
        <v>1</v>
      </c>
      <c r="K5944" s="72">
        <v>13</v>
      </c>
      <c r="L5944" s="72">
        <v>119</v>
      </c>
    </row>
    <row r="5945" spans="4:12" x14ac:dyDescent="0.25">
      <c r="D5945" s="66" t="s">
        <v>36283</v>
      </c>
      <c r="E5945" s="66" t="s">
        <v>10139</v>
      </c>
      <c r="F5945" s="72">
        <v>1</v>
      </c>
      <c r="G5945" s="72">
        <v>3</v>
      </c>
      <c r="H5945" s="72">
        <v>2</v>
      </c>
      <c r="I5945" s="72">
        <v>8</v>
      </c>
      <c r="J5945" s="72">
        <v>1</v>
      </c>
      <c r="K5945" s="72">
        <v>13</v>
      </c>
      <c r="L5945" s="72">
        <v>120</v>
      </c>
    </row>
    <row r="5946" spans="4:12" x14ac:dyDescent="0.25">
      <c r="D5946" s="66" t="s">
        <v>36284</v>
      </c>
      <c r="E5946" s="66" t="s">
        <v>10140</v>
      </c>
      <c r="F5946" s="72">
        <v>1</v>
      </c>
      <c r="G5946" s="72">
        <v>3</v>
      </c>
      <c r="H5946" s="72">
        <v>2</v>
      </c>
      <c r="I5946" s="72">
        <v>8</v>
      </c>
      <c r="J5946" s="72">
        <v>1</v>
      </c>
      <c r="K5946" s="72">
        <v>13</v>
      </c>
      <c r="L5946" s="72">
        <v>121</v>
      </c>
    </row>
    <row r="5947" spans="4:12" x14ac:dyDescent="0.25">
      <c r="D5947" s="66" t="s">
        <v>36285</v>
      </c>
      <c r="E5947" s="66" t="s">
        <v>10141</v>
      </c>
      <c r="F5947" s="72">
        <v>1</v>
      </c>
      <c r="G5947" s="72">
        <v>3</v>
      </c>
      <c r="H5947" s="72">
        <v>2</v>
      </c>
      <c r="I5947" s="72">
        <v>8</v>
      </c>
      <c r="J5947" s="72">
        <v>1</v>
      </c>
      <c r="K5947" s="72">
        <v>13</v>
      </c>
      <c r="L5947" s="72">
        <v>122</v>
      </c>
    </row>
    <row r="5948" spans="4:12" x14ac:dyDescent="0.25">
      <c r="D5948" s="66" t="s">
        <v>36286</v>
      </c>
      <c r="E5948" s="66" t="s">
        <v>10142</v>
      </c>
      <c r="F5948" s="72">
        <v>1</v>
      </c>
      <c r="G5948" s="72">
        <v>3</v>
      </c>
      <c r="H5948" s="72">
        <v>2</v>
      </c>
      <c r="I5948" s="72">
        <v>8</v>
      </c>
      <c r="J5948" s="72">
        <v>1</v>
      </c>
      <c r="K5948" s="72">
        <v>14</v>
      </c>
      <c r="L5948" s="72">
        <v>1</v>
      </c>
    </row>
    <row r="5949" spans="4:12" x14ac:dyDescent="0.25">
      <c r="D5949" s="66" t="s">
        <v>36287</v>
      </c>
      <c r="E5949" s="66" t="s">
        <v>10143</v>
      </c>
      <c r="F5949" s="72">
        <v>1</v>
      </c>
      <c r="G5949" s="72">
        <v>3</v>
      </c>
      <c r="H5949" s="72">
        <v>2</v>
      </c>
      <c r="I5949" s="72">
        <v>8</v>
      </c>
      <c r="J5949" s="72">
        <v>1</v>
      </c>
      <c r="K5949" s="72">
        <v>14</v>
      </c>
      <c r="L5949" s="72">
        <v>2</v>
      </c>
    </row>
    <row r="5950" spans="4:12" x14ac:dyDescent="0.25">
      <c r="D5950" s="66" t="s">
        <v>36288</v>
      </c>
      <c r="E5950" s="66" t="s">
        <v>10144</v>
      </c>
      <c r="F5950" s="72">
        <v>1</v>
      </c>
      <c r="G5950" s="72">
        <v>3</v>
      </c>
      <c r="H5950" s="72">
        <v>2</v>
      </c>
      <c r="I5950" s="72">
        <v>8</v>
      </c>
      <c r="J5950" s="72">
        <v>1</v>
      </c>
      <c r="K5950" s="72">
        <v>14</v>
      </c>
      <c r="L5950" s="72">
        <v>3</v>
      </c>
    </row>
    <row r="5951" spans="4:12" x14ac:dyDescent="0.25">
      <c r="D5951" s="66" t="s">
        <v>36289</v>
      </c>
      <c r="E5951" s="66" t="s">
        <v>10145</v>
      </c>
      <c r="F5951" s="72">
        <v>1</v>
      </c>
      <c r="G5951" s="72">
        <v>3</v>
      </c>
      <c r="H5951" s="72">
        <v>2</v>
      </c>
      <c r="I5951" s="72">
        <v>8</v>
      </c>
      <c r="J5951" s="72">
        <v>1</v>
      </c>
      <c r="K5951" s="72">
        <v>14</v>
      </c>
      <c r="L5951" s="72">
        <v>4</v>
      </c>
    </row>
    <row r="5952" spans="4:12" x14ac:dyDescent="0.25">
      <c r="D5952" s="66" t="s">
        <v>36290</v>
      </c>
      <c r="E5952" s="66" t="s">
        <v>10146</v>
      </c>
      <c r="F5952" s="72">
        <v>1</v>
      </c>
      <c r="G5952" s="72">
        <v>3</v>
      </c>
      <c r="H5952" s="72">
        <v>2</v>
      </c>
      <c r="I5952" s="72">
        <v>8</v>
      </c>
      <c r="J5952" s="72">
        <v>1</v>
      </c>
      <c r="K5952" s="72">
        <v>14</v>
      </c>
      <c r="L5952" s="72">
        <v>5</v>
      </c>
    </row>
    <row r="5953" spans="4:12" x14ac:dyDescent="0.25">
      <c r="D5953" s="66" t="s">
        <v>36291</v>
      </c>
      <c r="E5953" s="66" t="s">
        <v>10147</v>
      </c>
      <c r="F5953" s="72">
        <v>1</v>
      </c>
      <c r="G5953" s="72">
        <v>3</v>
      </c>
      <c r="H5953" s="72">
        <v>2</v>
      </c>
      <c r="I5953" s="72">
        <v>8</v>
      </c>
      <c r="J5953" s="72">
        <v>1</v>
      </c>
      <c r="K5953" s="72">
        <v>14</v>
      </c>
      <c r="L5953" s="72">
        <v>6</v>
      </c>
    </row>
    <row r="5954" spans="4:12" x14ac:dyDescent="0.25">
      <c r="D5954" s="66" t="s">
        <v>36292</v>
      </c>
      <c r="E5954" s="66" t="s">
        <v>10148</v>
      </c>
      <c r="F5954" s="72">
        <v>1</v>
      </c>
      <c r="G5954" s="72">
        <v>3</v>
      </c>
      <c r="H5954" s="72">
        <v>2</v>
      </c>
      <c r="I5954" s="72">
        <v>8</v>
      </c>
      <c r="J5954" s="72">
        <v>1</v>
      </c>
      <c r="K5954" s="72">
        <v>14</v>
      </c>
      <c r="L5954" s="72">
        <v>7</v>
      </c>
    </row>
    <row r="5955" spans="4:12" x14ac:dyDescent="0.25">
      <c r="D5955" s="66" t="s">
        <v>36293</v>
      </c>
      <c r="E5955" s="66" t="s">
        <v>10149</v>
      </c>
      <c r="F5955" s="72">
        <v>1</v>
      </c>
      <c r="G5955" s="72">
        <v>3</v>
      </c>
      <c r="H5955" s="72">
        <v>2</v>
      </c>
      <c r="I5955" s="72">
        <v>8</v>
      </c>
      <c r="J5955" s="72">
        <v>1</v>
      </c>
      <c r="K5955" s="72">
        <v>14</v>
      </c>
      <c r="L5955" s="72">
        <v>8</v>
      </c>
    </row>
    <row r="5956" spans="4:12" x14ac:dyDescent="0.25">
      <c r="D5956" s="66" t="s">
        <v>36294</v>
      </c>
      <c r="E5956" s="66" t="s">
        <v>1483</v>
      </c>
      <c r="F5956" s="72">
        <v>1</v>
      </c>
      <c r="G5956" s="72">
        <v>3</v>
      </c>
      <c r="H5956" s="72">
        <v>2</v>
      </c>
      <c r="I5956" s="72">
        <v>8</v>
      </c>
      <c r="J5956" s="72">
        <v>1</v>
      </c>
      <c r="K5956" s="72">
        <v>14</v>
      </c>
      <c r="L5956" s="72">
        <v>9</v>
      </c>
    </row>
    <row r="5957" spans="4:12" x14ac:dyDescent="0.25">
      <c r="D5957" s="66" t="s">
        <v>36295</v>
      </c>
      <c r="E5957" s="66" t="s">
        <v>1484</v>
      </c>
      <c r="F5957" s="72">
        <v>1</v>
      </c>
      <c r="G5957" s="72">
        <v>3</v>
      </c>
      <c r="H5957" s="72">
        <v>2</v>
      </c>
      <c r="I5957" s="72">
        <v>8</v>
      </c>
      <c r="J5957" s="72">
        <v>1</v>
      </c>
      <c r="K5957" s="72">
        <v>14</v>
      </c>
      <c r="L5957" s="72">
        <v>10</v>
      </c>
    </row>
    <row r="5958" spans="4:12" x14ac:dyDescent="0.25">
      <c r="D5958" s="66" t="s">
        <v>36296</v>
      </c>
      <c r="E5958" s="66" t="s">
        <v>1485</v>
      </c>
      <c r="F5958" s="72">
        <v>1</v>
      </c>
      <c r="G5958" s="72">
        <v>3</v>
      </c>
      <c r="H5958" s="72">
        <v>2</v>
      </c>
      <c r="I5958" s="72">
        <v>8</v>
      </c>
      <c r="J5958" s="72">
        <v>1</v>
      </c>
      <c r="K5958" s="72">
        <v>14</v>
      </c>
      <c r="L5958" s="72">
        <v>11</v>
      </c>
    </row>
    <row r="5959" spans="4:12" x14ac:dyDescent="0.25">
      <c r="D5959" s="66" t="s">
        <v>36297</v>
      </c>
      <c r="E5959" s="66" t="s">
        <v>10150</v>
      </c>
      <c r="F5959" s="72">
        <v>1</v>
      </c>
      <c r="G5959" s="72">
        <v>3</v>
      </c>
      <c r="H5959" s="72">
        <v>2</v>
      </c>
      <c r="I5959" s="72">
        <v>8</v>
      </c>
      <c r="J5959" s="72">
        <v>1</v>
      </c>
      <c r="K5959" s="72">
        <v>14</v>
      </c>
      <c r="L5959" s="72">
        <v>12</v>
      </c>
    </row>
    <row r="5960" spans="4:12" x14ac:dyDescent="0.25">
      <c r="D5960" s="66" t="s">
        <v>36298</v>
      </c>
      <c r="E5960" s="66" t="s">
        <v>10151</v>
      </c>
      <c r="F5960" s="72">
        <v>1</v>
      </c>
      <c r="G5960" s="72">
        <v>3</v>
      </c>
      <c r="H5960" s="72">
        <v>2</v>
      </c>
      <c r="I5960" s="72">
        <v>8</v>
      </c>
      <c r="J5960" s="72">
        <v>1</v>
      </c>
      <c r="K5960" s="72">
        <v>14</v>
      </c>
      <c r="L5960" s="72">
        <v>13</v>
      </c>
    </row>
    <row r="5961" spans="4:12" x14ac:dyDescent="0.25">
      <c r="D5961" s="66" t="s">
        <v>36299</v>
      </c>
      <c r="E5961" s="66" t="s">
        <v>1486</v>
      </c>
      <c r="F5961" s="72">
        <v>1</v>
      </c>
      <c r="G5961" s="72">
        <v>3</v>
      </c>
      <c r="H5961" s="72">
        <v>2</v>
      </c>
      <c r="I5961" s="72">
        <v>8</v>
      </c>
      <c r="J5961" s="72">
        <v>1</v>
      </c>
      <c r="K5961" s="72">
        <v>14</v>
      </c>
      <c r="L5961" s="72">
        <v>14</v>
      </c>
    </row>
    <row r="5962" spans="4:12" x14ac:dyDescent="0.25">
      <c r="D5962" s="66" t="s">
        <v>36300</v>
      </c>
      <c r="E5962" s="66" t="s">
        <v>1487</v>
      </c>
      <c r="F5962" s="72">
        <v>1</v>
      </c>
      <c r="G5962" s="72">
        <v>3</v>
      </c>
      <c r="H5962" s="72">
        <v>2</v>
      </c>
      <c r="I5962" s="72">
        <v>8</v>
      </c>
      <c r="J5962" s="72">
        <v>1</v>
      </c>
      <c r="K5962" s="72">
        <v>14</v>
      </c>
      <c r="L5962" s="72">
        <v>15</v>
      </c>
    </row>
    <row r="5963" spans="4:12" x14ac:dyDescent="0.25">
      <c r="D5963" s="66" t="s">
        <v>36301</v>
      </c>
      <c r="E5963" s="66" t="s">
        <v>10152</v>
      </c>
      <c r="F5963" s="72">
        <v>1</v>
      </c>
      <c r="G5963" s="72">
        <v>3</v>
      </c>
      <c r="H5963" s="72">
        <v>2</v>
      </c>
      <c r="I5963" s="72">
        <v>8</v>
      </c>
      <c r="J5963" s="72">
        <v>1</v>
      </c>
      <c r="K5963" s="72">
        <v>14</v>
      </c>
      <c r="L5963" s="72">
        <v>16</v>
      </c>
    </row>
    <row r="5964" spans="4:12" x14ac:dyDescent="0.25">
      <c r="D5964" s="66" t="s">
        <v>36302</v>
      </c>
      <c r="E5964" s="66" t="s">
        <v>10153</v>
      </c>
      <c r="F5964" s="72">
        <v>1</v>
      </c>
      <c r="G5964" s="72">
        <v>3</v>
      </c>
      <c r="H5964" s="72">
        <v>2</v>
      </c>
      <c r="I5964" s="72">
        <v>8</v>
      </c>
      <c r="J5964" s="72">
        <v>1</v>
      </c>
      <c r="K5964" s="72">
        <v>14</v>
      </c>
      <c r="L5964" s="72">
        <v>17</v>
      </c>
    </row>
    <row r="5965" spans="4:12" x14ac:dyDescent="0.25">
      <c r="D5965" s="66" t="s">
        <v>36303</v>
      </c>
      <c r="E5965" s="66" t="s">
        <v>10154</v>
      </c>
      <c r="F5965" s="72">
        <v>1</v>
      </c>
      <c r="G5965" s="72">
        <v>3</v>
      </c>
      <c r="H5965" s="72">
        <v>2</v>
      </c>
      <c r="I5965" s="72">
        <v>8</v>
      </c>
      <c r="J5965" s="72">
        <v>1</v>
      </c>
      <c r="K5965" s="72">
        <v>14</v>
      </c>
      <c r="L5965" s="72">
        <v>18</v>
      </c>
    </row>
    <row r="5966" spans="4:12" x14ac:dyDescent="0.25">
      <c r="D5966" s="66" t="s">
        <v>36304</v>
      </c>
      <c r="E5966" s="66" t="s">
        <v>10155</v>
      </c>
      <c r="F5966" s="72">
        <v>1</v>
      </c>
      <c r="G5966" s="72">
        <v>3</v>
      </c>
      <c r="H5966" s="72">
        <v>2</v>
      </c>
      <c r="I5966" s="72">
        <v>8</v>
      </c>
      <c r="J5966" s="72">
        <v>1</v>
      </c>
      <c r="K5966" s="72">
        <v>14</v>
      </c>
      <c r="L5966" s="72">
        <v>19</v>
      </c>
    </row>
    <row r="5967" spans="4:12" x14ac:dyDescent="0.25">
      <c r="D5967" s="66" t="s">
        <v>36305</v>
      </c>
      <c r="E5967" s="66" t="s">
        <v>10156</v>
      </c>
      <c r="F5967" s="72">
        <v>1</v>
      </c>
      <c r="G5967" s="72">
        <v>3</v>
      </c>
      <c r="H5967" s="72">
        <v>2</v>
      </c>
      <c r="I5967" s="72">
        <v>8</v>
      </c>
      <c r="J5967" s="72">
        <v>1</v>
      </c>
      <c r="K5967" s="72">
        <v>14</v>
      </c>
      <c r="L5967" s="72">
        <v>20</v>
      </c>
    </row>
    <row r="5968" spans="4:12" x14ac:dyDescent="0.25">
      <c r="D5968" s="66" t="s">
        <v>36306</v>
      </c>
      <c r="E5968" s="66" t="s">
        <v>1488</v>
      </c>
      <c r="F5968" s="72">
        <v>1</v>
      </c>
      <c r="G5968" s="72">
        <v>3</v>
      </c>
      <c r="H5968" s="72">
        <v>2</v>
      </c>
      <c r="I5968" s="72">
        <v>8</v>
      </c>
      <c r="J5968" s="72">
        <v>1</v>
      </c>
      <c r="K5968" s="72">
        <v>14</v>
      </c>
      <c r="L5968" s="72">
        <v>21</v>
      </c>
    </row>
    <row r="5969" spans="4:12" x14ac:dyDescent="0.25">
      <c r="D5969" s="66" t="s">
        <v>36307</v>
      </c>
      <c r="E5969" s="66" t="s">
        <v>1489</v>
      </c>
      <c r="F5969" s="72">
        <v>1</v>
      </c>
      <c r="G5969" s="72">
        <v>3</v>
      </c>
      <c r="H5969" s="72">
        <v>2</v>
      </c>
      <c r="I5969" s="72">
        <v>8</v>
      </c>
      <c r="J5969" s="72">
        <v>1</v>
      </c>
      <c r="K5969" s="72">
        <v>14</v>
      </c>
      <c r="L5969" s="72">
        <v>22</v>
      </c>
    </row>
    <row r="5970" spans="4:12" x14ac:dyDescent="0.25">
      <c r="D5970" s="66" t="s">
        <v>36308</v>
      </c>
      <c r="E5970" s="66" t="s">
        <v>1490</v>
      </c>
      <c r="F5970" s="72">
        <v>1</v>
      </c>
      <c r="G5970" s="72">
        <v>3</v>
      </c>
      <c r="H5970" s="72">
        <v>2</v>
      </c>
      <c r="I5970" s="72">
        <v>8</v>
      </c>
      <c r="J5970" s="72">
        <v>1</v>
      </c>
      <c r="K5970" s="72">
        <v>14</v>
      </c>
      <c r="L5970" s="72">
        <v>23</v>
      </c>
    </row>
    <row r="5971" spans="4:12" x14ac:dyDescent="0.25">
      <c r="D5971" s="66" t="s">
        <v>36309</v>
      </c>
      <c r="E5971" s="66" t="s">
        <v>1491</v>
      </c>
      <c r="F5971" s="72">
        <v>1</v>
      </c>
      <c r="G5971" s="72">
        <v>3</v>
      </c>
      <c r="H5971" s="72">
        <v>2</v>
      </c>
      <c r="I5971" s="72">
        <v>8</v>
      </c>
      <c r="J5971" s="72">
        <v>1</v>
      </c>
      <c r="K5971" s="72">
        <v>14</v>
      </c>
      <c r="L5971" s="72">
        <v>24</v>
      </c>
    </row>
    <row r="5972" spans="4:12" x14ac:dyDescent="0.25">
      <c r="D5972" s="66" t="s">
        <v>36310</v>
      </c>
      <c r="E5972" s="66" t="s">
        <v>10157</v>
      </c>
      <c r="F5972" s="72">
        <v>1</v>
      </c>
      <c r="G5972" s="72">
        <v>3</v>
      </c>
      <c r="H5972" s="72">
        <v>2</v>
      </c>
      <c r="I5972" s="72">
        <v>8</v>
      </c>
      <c r="J5972" s="72">
        <v>1</v>
      </c>
      <c r="K5972" s="72">
        <v>14</v>
      </c>
      <c r="L5972" s="72">
        <v>25</v>
      </c>
    </row>
    <row r="5973" spans="4:12" x14ac:dyDescent="0.25">
      <c r="D5973" s="66" t="s">
        <v>36311</v>
      </c>
      <c r="E5973" s="66" t="s">
        <v>1492</v>
      </c>
      <c r="F5973" s="72">
        <v>1</v>
      </c>
      <c r="G5973" s="72">
        <v>3</v>
      </c>
      <c r="H5973" s="72">
        <v>2</v>
      </c>
      <c r="I5973" s="72">
        <v>8</v>
      </c>
      <c r="J5973" s="72">
        <v>1</v>
      </c>
      <c r="K5973" s="72">
        <v>14</v>
      </c>
      <c r="L5973" s="72">
        <v>26</v>
      </c>
    </row>
    <row r="5974" spans="4:12" x14ac:dyDescent="0.25">
      <c r="D5974" s="66" t="s">
        <v>36312</v>
      </c>
      <c r="E5974" s="66" t="s">
        <v>10158</v>
      </c>
      <c r="F5974" s="72">
        <v>1</v>
      </c>
      <c r="G5974" s="72">
        <v>3</v>
      </c>
      <c r="H5974" s="72">
        <v>2</v>
      </c>
      <c r="I5974" s="72">
        <v>8</v>
      </c>
      <c r="J5974" s="72">
        <v>1</v>
      </c>
      <c r="K5974" s="72">
        <v>14</v>
      </c>
      <c r="L5974" s="72">
        <v>27</v>
      </c>
    </row>
    <row r="5975" spans="4:12" x14ac:dyDescent="0.25">
      <c r="D5975" s="66" t="s">
        <v>36313</v>
      </c>
      <c r="E5975" s="66" t="s">
        <v>1493</v>
      </c>
      <c r="F5975" s="72">
        <v>1</v>
      </c>
      <c r="G5975" s="72">
        <v>3</v>
      </c>
      <c r="H5975" s="72">
        <v>2</v>
      </c>
      <c r="I5975" s="72">
        <v>8</v>
      </c>
      <c r="J5975" s="72">
        <v>1</v>
      </c>
      <c r="K5975" s="72">
        <v>14</v>
      </c>
      <c r="L5975" s="72">
        <v>28</v>
      </c>
    </row>
    <row r="5976" spans="4:12" x14ac:dyDescent="0.25">
      <c r="D5976" s="66" t="s">
        <v>36314</v>
      </c>
      <c r="E5976" s="66" t="s">
        <v>1494</v>
      </c>
      <c r="F5976" s="72">
        <v>1</v>
      </c>
      <c r="G5976" s="72">
        <v>3</v>
      </c>
      <c r="H5976" s="72">
        <v>2</v>
      </c>
      <c r="I5976" s="72">
        <v>8</v>
      </c>
      <c r="J5976" s="72">
        <v>1</v>
      </c>
      <c r="K5976" s="72">
        <v>14</v>
      </c>
      <c r="L5976" s="72">
        <v>29</v>
      </c>
    </row>
    <row r="5977" spans="4:12" x14ac:dyDescent="0.25">
      <c r="D5977" s="66" t="s">
        <v>36315</v>
      </c>
      <c r="E5977" s="66" t="s">
        <v>1495</v>
      </c>
      <c r="F5977" s="72">
        <v>1</v>
      </c>
      <c r="G5977" s="72">
        <v>3</v>
      </c>
      <c r="H5977" s="72">
        <v>2</v>
      </c>
      <c r="I5977" s="72">
        <v>8</v>
      </c>
      <c r="J5977" s="72">
        <v>1</v>
      </c>
      <c r="K5977" s="72">
        <v>14</v>
      </c>
      <c r="L5977" s="72">
        <v>30</v>
      </c>
    </row>
    <row r="5978" spans="4:12" x14ac:dyDescent="0.25">
      <c r="D5978" s="66" t="s">
        <v>36316</v>
      </c>
      <c r="E5978" s="66" t="s">
        <v>1496</v>
      </c>
      <c r="F5978" s="72">
        <v>1</v>
      </c>
      <c r="G5978" s="72">
        <v>3</v>
      </c>
      <c r="H5978" s="72">
        <v>2</v>
      </c>
      <c r="I5978" s="72">
        <v>8</v>
      </c>
      <c r="J5978" s="72">
        <v>1</v>
      </c>
      <c r="K5978" s="72">
        <v>14</v>
      </c>
      <c r="L5978" s="72">
        <v>31</v>
      </c>
    </row>
    <row r="5979" spans="4:12" x14ac:dyDescent="0.25">
      <c r="D5979" s="66" t="s">
        <v>36317</v>
      </c>
      <c r="E5979" s="66" t="s">
        <v>1497</v>
      </c>
      <c r="F5979" s="72">
        <v>1</v>
      </c>
      <c r="G5979" s="72">
        <v>3</v>
      </c>
      <c r="H5979" s="72">
        <v>2</v>
      </c>
      <c r="I5979" s="72">
        <v>8</v>
      </c>
      <c r="J5979" s="72">
        <v>1</v>
      </c>
      <c r="K5979" s="72">
        <v>14</v>
      </c>
      <c r="L5979" s="72">
        <v>32</v>
      </c>
    </row>
    <row r="5980" spans="4:12" x14ac:dyDescent="0.25">
      <c r="D5980" s="66" t="s">
        <v>36318</v>
      </c>
      <c r="E5980" s="66" t="s">
        <v>10159</v>
      </c>
      <c r="F5980" s="72">
        <v>1</v>
      </c>
      <c r="G5980" s="72">
        <v>3</v>
      </c>
      <c r="H5980" s="72">
        <v>2</v>
      </c>
      <c r="I5980" s="72">
        <v>8</v>
      </c>
      <c r="J5980" s="72">
        <v>1</v>
      </c>
      <c r="K5980" s="72">
        <v>14</v>
      </c>
      <c r="L5980" s="72">
        <v>33</v>
      </c>
    </row>
    <row r="5981" spans="4:12" x14ac:dyDescent="0.25">
      <c r="D5981" s="66" t="s">
        <v>36319</v>
      </c>
      <c r="E5981" s="66" t="s">
        <v>10160</v>
      </c>
      <c r="F5981" s="72">
        <v>1</v>
      </c>
      <c r="G5981" s="72">
        <v>3</v>
      </c>
      <c r="H5981" s="72">
        <v>2</v>
      </c>
      <c r="I5981" s="72">
        <v>8</v>
      </c>
      <c r="J5981" s="72">
        <v>1</v>
      </c>
      <c r="K5981" s="72">
        <v>14</v>
      </c>
      <c r="L5981" s="72">
        <v>34</v>
      </c>
    </row>
    <row r="5982" spans="4:12" x14ac:dyDescent="0.25">
      <c r="D5982" s="66" t="s">
        <v>36320</v>
      </c>
      <c r="E5982" s="66" t="s">
        <v>10161</v>
      </c>
      <c r="F5982" s="72">
        <v>1</v>
      </c>
      <c r="G5982" s="72">
        <v>3</v>
      </c>
      <c r="H5982" s="72">
        <v>2</v>
      </c>
      <c r="I5982" s="72">
        <v>8</v>
      </c>
      <c r="J5982" s="72">
        <v>1</v>
      </c>
      <c r="K5982" s="72">
        <v>14</v>
      </c>
      <c r="L5982" s="72">
        <v>35</v>
      </c>
    </row>
    <row r="5983" spans="4:12" x14ac:dyDescent="0.25">
      <c r="D5983" s="66" t="s">
        <v>36321</v>
      </c>
      <c r="E5983" s="66" t="s">
        <v>10162</v>
      </c>
      <c r="F5983" s="72">
        <v>1</v>
      </c>
      <c r="G5983" s="72">
        <v>3</v>
      </c>
      <c r="H5983" s="72">
        <v>2</v>
      </c>
      <c r="I5983" s="72">
        <v>8</v>
      </c>
      <c r="J5983" s="72">
        <v>1</v>
      </c>
      <c r="K5983" s="72">
        <v>14</v>
      </c>
      <c r="L5983" s="72">
        <v>36</v>
      </c>
    </row>
    <row r="5984" spans="4:12" x14ac:dyDescent="0.25">
      <c r="D5984" s="66" t="s">
        <v>36322</v>
      </c>
      <c r="E5984" s="66" t="s">
        <v>1498</v>
      </c>
      <c r="F5984" s="72">
        <v>1</v>
      </c>
      <c r="G5984" s="72">
        <v>3</v>
      </c>
      <c r="H5984" s="72">
        <v>2</v>
      </c>
      <c r="I5984" s="72">
        <v>8</v>
      </c>
      <c r="J5984" s="72">
        <v>1</v>
      </c>
      <c r="K5984" s="72">
        <v>14</v>
      </c>
      <c r="L5984" s="72">
        <v>37</v>
      </c>
    </row>
    <row r="5985" spans="4:12" x14ac:dyDescent="0.25">
      <c r="D5985" s="66" t="s">
        <v>36323</v>
      </c>
      <c r="E5985" s="66" t="s">
        <v>1499</v>
      </c>
      <c r="F5985" s="72">
        <v>1</v>
      </c>
      <c r="G5985" s="72">
        <v>3</v>
      </c>
      <c r="H5985" s="72">
        <v>2</v>
      </c>
      <c r="I5985" s="72">
        <v>8</v>
      </c>
      <c r="J5985" s="72">
        <v>1</v>
      </c>
      <c r="K5985" s="72">
        <v>14</v>
      </c>
      <c r="L5985" s="72">
        <v>38</v>
      </c>
    </row>
    <row r="5986" spans="4:12" x14ac:dyDescent="0.25">
      <c r="D5986" s="66" t="s">
        <v>36324</v>
      </c>
      <c r="E5986" s="66" t="s">
        <v>10163</v>
      </c>
      <c r="F5986" s="72">
        <v>1</v>
      </c>
      <c r="G5986" s="72">
        <v>3</v>
      </c>
      <c r="H5986" s="72">
        <v>2</v>
      </c>
      <c r="I5986" s="72">
        <v>8</v>
      </c>
      <c r="J5986" s="72">
        <v>1</v>
      </c>
      <c r="K5986" s="72">
        <v>14</v>
      </c>
      <c r="L5986" s="72">
        <v>39</v>
      </c>
    </row>
    <row r="5987" spans="4:12" x14ac:dyDescent="0.25">
      <c r="D5987" s="66" t="s">
        <v>36325</v>
      </c>
      <c r="E5987" s="66" t="s">
        <v>10164</v>
      </c>
      <c r="F5987" s="72">
        <v>1</v>
      </c>
      <c r="G5987" s="72">
        <v>3</v>
      </c>
      <c r="H5987" s="72">
        <v>2</v>
      </c>
      <c r="I5987" s="72">
        <v>8</v>
      </c>
      <c r="J5987" s="72">
        <v>1</v>
      </c>
      <c r="K5987" s="72">
        <v>14</v>
      </c>
      <c r="L5987" s="72">
        <v>40</v>
      </c>
    </row>
    <row r="5988" spans="4:12" x14ac:dyDescent="0.25">
      <c r="D5988" s="66" t="s">
        <v>36326</v>
      </c>
      <c r="E5988" s="66" t="s">
        <v>1500</v>
      </c>
      <c r="F5988" s="72">
        <v>1</v>
      </c>
      <c r="G5988" s="72">
        <v>3</v>
      </c>
      <c r="H5988" s="72">
        <v>2</v>
      </c>
      <c r="I5988" s="72">
        <v>8</v>
      </c>
      <c r="J5988" s="72">
        <v>1</v>
      </c>
      <c r="K5988" s="72">
        <v>14</v>
      </c>
      <c r="L5988" s="72">
        <v>41</v>
      </c>
    </row>
    <row r="5989" spans="4:12" x14ac:dyDescent="0.25">
      <c r="D5989" s="66" t="s">
        <v>36327</v>
      </c>
      <c r="E5989" s="66" t="s">
        <v>10165</v>
      </c>
      <c r="F5989" s="72">
        <v>1</v>
      </c>
      <c r="G5989" s="72">
        <v>3</v>
      </c>
      <c r="H5989" s="72">
        <v>2</v>
      </c>
      <c r="I5989" s="72">
        <v>8</v>
      </c>
      <c r="J5989" s="72">
        <v>1</v>
      </c>
      <c r="K5989" s="72">
        <v>14</v>
      </c>
      <c r="L5989" s="72">
        <v>42</v>
      </c>
    </row>
    <row r="5990" spans="4:12" x14ac:dyDescent="0.25">
      <c r="D5990" s="66" t="s">
        <v>36328</v>
      </c>
      <c r="E5990" s="66" t="s">
        <v>10166</v>
      </c>
      <c r="F5990" s="72">
        <v>1</v>
      </c>
      <c r="G5990" s="72">
        <v>3</v>
      </c>
      <c r="H5990" s="72">
        <v>2</v>
      </c>
      <c r="I5990" s="72">
        <v>8</v>
      </c>
      <c r="J5990" s="72">
        <v>1</v>
      </c>
      <c r="K5990" s="72">
        <v>14</v>
      </c>
      <c r="L5990" s="72">
        <v>43</v>
      </c>
    </row>
    <row r="5991" spans="4:12" x14ac:dyDescent="0.25">
      <c r="D5991" s="66" t="s">
        <v>36329</v>
      </c>
      <c r="E5991" s="66" t="s">
        <v>10167</v>
      </c>
      <c r="F5991" s="72">
        <v>1</v>
      </c>
      <c r="G5991" s="72">
        <v>3</v>
      </c>
      <c r="H5991" s="72">
        <v>2</v>
      </c>
      <c r="I5991" s="72">
        <v>8</v>
      </c>
      <c r="J5991" s="72">
        <v>1</v>
      </c>
      <c r="K5991" s="72">
        <v>15</v>
      </c>
      <c r="L5991" s="72">
        <v>1</v>
      </c>
    </row>
    <row r="5992" spans="4:12" x14ac:dyDescent="0.25">
      <c r="D5992" s="66" t="s">
        <v>36330</v>
      </c>
      <c r="E5992" s="66" t="s">
        <v>10168</v>
      </c>
      <c r="F5992" s="72">
        <v>1</v>
      </c>
      <c r="G5992" s="72">
        <v>3</v>
      </c>
      <c r="H5992" s="72">
        <v>2</v>
      </c>
      <c r="I5992" s="72">
        <v>8</v>
      </c>
      <c r="J5992" s="72">
        <v>1</v>
      </c>
      <c r="K5992" s="72">
        <v>15</v>
      </c>
      <c r="L5992" s="72">
        <v>2</v>
      </c>
    </row>
    <row r="5993" spans="4:12" x14ac:dyDescent="0.25">
      <c r="D5993" s="66" t="s">
        <v>36331</v>
      </c>
      <c r="E5993" s="66" t="s">
        <v>1501</v>
      </c>
      <c r="F5993" s="72">
        <v>1</v>
      </c>
      <c r="G5993" s="72">
        <v>3</v>
      </c>
      <c r="H5993" s="72">
        <v>2</v>
      </c>
      <c r="I5993" s="72">
        <v>8</v>
      </c>
      <c r="J5993" s="72">
        <v>1</v>
      </c>
      <c r="K5993" s="72">
        <v>15</v>
      </c>
      <c r="L5993" s="72">
        <v>3</v>
      </c>
    </row>
    <row r="5994" spans="4:12" x14ac:dyDescent="0.25">
      <c r="D5994" s="66" t="s">
        <v>36332</v>
      </c>
      <c r="E5994" s="66" t="s">
        <v>10169</v>
      </c>
      <c r="F5994" s="72">
        <v>1</v>
      </c>
      <c r="G5994" s="72">
        <v>3</v>
      </c>
      <c r="H5994" s="72">
        <v>2</v>
      </c>
      <c r="I5994" s="72">
        <v>8</v>
      </c>
      <c r="J5994" s="72">
        <v>1</v>
      </c>
      <c r="K5994" s="72">
        <v>15</v>
      </c>
      <c r="L5994" s="72">
        <v>4</v>
      </c>
    </row>
    <row r="5995" spans="4:12" x14ac:dyDescent="0.25">
      <c r="D5995" s="66" t="s">
        <v>36333</v>
      </c>
      <c r="E5995" s="66" t="s">
        <v>10170</v>
      </c>
      <c r="F5995" s="72">
        <v>1</v>
      </c>
      <c r="G5995" s="72">
        <v>3</v>
      </c>
      <c r="H5995" s="72">
        <v>2</v>
      </c>
      <c r="I5995" s="72">
        <v>8</v>
      </c>
      <c r="J5995" s="72">
        <v>1</v>
      </c>
      <c r="K5995" s="72">
        <v>15</v>
      </c>
      <c r="L5995" s="72">
        <v>5</v>
      </c>
    </row>
    <row r="5996" spans="4:12" x14ac:dyDescent="0.25">
      <c r="D5996" s="66" t="s">
        <v>36334</v>
      </c>
      <c r="E5996" s="66" t="s">
        <v>10171</v>
      </c>
      <c r="F5996" s="72">
        <v>1</v>
      </c>
      <c r="G5996" s="72">
        <v>3</v>
      </c>
      <c r="H5996" s="72">
        <v>2</v>
      </c>
      <c r="I5996" s="72">
        <v>8</v>
      </c>
      <c r="J5996" s="72">
        <v>1</v>
      </c>
      <c r="K5996" s="72">
        <v>15</v>
      </c>
      <c r="L5996" s="72">
        <v>6</v>
      </c>
    </row>
    <row r="5997" spans="4:12" x14ac:dyDescent="0.25">
      <c r="D5997" s="66" t="s">
        <v>36335</v>
      </c>
      <c r="E5997" s="66" t="s">
        <v>1503</v>
      </c>
      <c r="F5997" s="72">
        <v>1</v>
      </c>
      <c r="G5997" s="72">
        <v>3</v>
      </c>
      <c r="H5997" s="72">
        <v>2</v>
      </c>
      <c r="I5997" s="72">
        <v>8</v>
      </c>
      <c r="J5997" s="72">
        <v>1</v>
      </c>
      <c r="K5997" s="72">
        <v>15</v>
      </c>
      <c r="L5997" s="72">
        <v>7</v>
      </c>
    </row>
    <row r="5998" spans="4:12" x14ac:dyDescent="0.25">
      <c r="D5998" s="66" t="s">
        <v>36336</v>
      </c>
      <c r="E5998" s="66" t="s">
        <v>1502</v>
      </c>
      <c r="F5998" s="72">
        <v>1</v>
      </c>
      <c r="G5998" s="72">
        <v>3</v>
      </c>
      <c r="H5998" s="72">
        <v>2</v>
      </c>
      <c r="I5998" s="72">
        <v>8</v>
      </c>
      <c r="J5998" s="72">
        <v>1</v>
      </c>
      <c r="K5998" s="72">
        <v>15</v>
      </c>
      <c r="L5998" s="72">
        <v>8</v>
      </c>
    </row>
    <row r="5999" spans="4:12" x14ac:dyDescent="0.25">
      <c r="D5999" s="66" t="s">
        <v>36337</v>
      </c>
      <c r="E5999" s="66" t="s">
        <v>10172</v>
      </c>
      <c r="F5999" s="72">
        <v>1</v>
      </c>
      <c r="G5999" s="72">
        <v>3</v>
      </c>
      <c r="H5999" s="72">
        <v>2</v>
      </c>
      <c r="I5999" s="72">
        <v>8</v>
      </c>
      <c r="J5999" s="72">
        <v>1</v>
      </c>
      <c r="K5999" s="72">
        <v>15</v>
      </c>
      <c r="L5999" s="72">
        <v>9</v>
      </c>
    </row>
    <row r="6000" spans="4:12" x14ac:dyDescent="0.25">
      <c r="D6000" s="66" t="s">
        <v>36338</v>
      </c>
      <c r="E6000" s="66" t="s">
        <v>10173</v>
      </c>
      <c r="F6000" s="72">
        <v>1</v>
      </c>
      <c r="G6000" s="72">
        <v>3</v>
      </c>
      <c r="H6000" s="72">
        <v>2</v>
      </c>
      <c r="I6000" s="72">
        <v>8</v>
      </c>
      <c r="J6000" s="72">
        <v>1</v>
      </c>
      <c r="K6000" s="72">
        <v>15</v>
      </c>
      <c r="L6000" s="72">
        <v>10</v>
      </c>
    </row>
    <row r="6001" spans="4:12" x14ac:dyDescent="0.25">
      <c r="D6001" s="66" t="s">
        <v>36339</v>
      </c>
      <c r="E6001" s="66" t="s">
        <v>10174</v>
      </c>
      <c r="F6001" s="72">
        <v>1</v>
      </c>
      <c r="G6001" s="72">
        <v>3</v>
      </c>
      <c r="H6001" s="72">
        <v>2</v>
      </c>
      <c r="I6001" s="72">
        <v>8</v>
      </c>
      <c r="J6001" s="72">
        <v>1</v>
      </c>
      <c r="K6001" s="72">
        <v>15</v>
      </c>
      <c r="L6001" s="72">
        <v>11</v>
      </c>
    </row>
    <row r="6002" spans="4:12" x14ac:dyDescent="0.25">
      <c r="D6002" s="66" t="s">
        <v>36340</v>
      </c>
      <c r="E6002" s="66" t="s">
        <v>1504</v>
      </c>
      <c r="F6002" s="72">
        <v>1</v>
      </c>
      <c r="G6002" s="72">
        <v>3</v>
      </c>
      <c r="H6002" s="72">
        <v>2</v>
      </c>
      <c r="I6002" s="72">
        <v>8</v>
      </c>
      <c r="J6002" s="72">
        <v>1</v>
      </c>
      <c r="K6002" s="72">
        <v>15</v>
      </c>
      <c r="L6002" s="72">
        <v>12</v>
      </c>
    </row>
    <row r="6003" spans="4:12" x14ac:dyDescent="0.25">
      <c r="D6003" s="66" t="s">
        <v>36341</v>
      </c>
      <c r="E6003" s="66" t="s">
        <v>10175</v>
      </c>
      <c r="F6003" s="72">
        <v>1</v>
      </c>
      <c r="G6003" s="72">
        <v>3</v>
      </c>
      <c r="H6003" s="72">
        <v>2</v>
      </c>
      <c r="I6003" s="72">
        <v>8</v>
      </c>
      <c r="J6003" s="72">
        <v>1</v>
      </c>
      <c r="K6003" s="72">
        <v>15</v>
      </c>
      <c r="L6003" s="72">
        <v>13</v>
      </c>
    </row>
    <row r="6004" spans="4:12" x14ac:dyDescent="0.25">
      <c r="D6004" s="66" t="s">
        <v>36342</v>
      </c>
      <c r="E6004" s="66" t="s">
        <v>1505</v>
      </c>
      <c r="F6004" s="72">
        <v>1</v>
      </c>
      <c r="G6004" s="72">
        <v>3</v>
      </c>
      <c r="H6004" s="72">
        <v>2</v>
      </c>
      <c r="I6004" s="72">
        <v>8</v>
      </c>
      <c r="J6004" s="72">
        <v>1</v>
      </c>
      <c r="K6004" s="72">
        <v>15</v>
      </c>
      <c r="L6004" s="72">
        <v>14</v>
      </c>
    </row>
    <row r="6005" spans="4:12" x14ac:dyDescent="0.25">
      <c r="D6005" s="66" t="s">
        <v>36343</v>
      </c>
      <c r="E6005" s="66" t="s">
        <v>1506</v>
      </c>
      <c r="F6005" s="72">
        <v>1</v>
      </c>
      <c r="G6005" s="72">
        <v>3</v>
      </c>
      <c r="H6005" s="72">
        <v>2</v>
      </c>
      <c r="I6005" s="72">
        <v>8</v>
      </c>
      <c r="J6005" s="72">
        <v>1</v>
      </c>
      <c r="K6005" s="72">
        <v>15</v>
      </c>
      <c r="L6005" s="72">
        <v>15</v>
      </c>
    </row>
    <row r="6006" spans="4:12" x14ac:dyDescent="0.25">
      <c r="D6006" s="66" t="s">
        <v>36344</v>
      </c>
      <c r="E6006" s="66" t="s">
        <v>1507</v>
      </c>
      <c r="F6006" s="72">
        <v>1</v>
      </c>
      <c r="G6006" s="72">
        <v>3</v>
      </c>
      <c r="H6006" s="72">
        <v>2</v>
      </c>
      <c r="I6006" s="72">
        <v>8</v>
      </c>
      <c r="J6006" s="72">
        <v>1</v>
      </c>
      <c r="K6006" s="72">
        <v>15</v>
      </c>
      <c r="L6006" s="72">
        <v>16</v>
      </c>
    </row>
    <row r="6007" spans="4:12" x14ac:dyDescent="0.25">
      <c r="D6007" s="66" t="s">
        <v>36345</v>
      </c>
      <c r="E6007" s="66" t="s">
        <v>10176</v>
      </c>
      <c r="F6007" s="72">
        <v>1</v>
      </c>
      <c r="G6007" s="72">
        <v>3</v>
      </c>
      <c r="H6007" s="72">
        <v>2</v>
      </c>
      <c r="I6007" s="72">
        <v>8</v>
      </c>
      <c r="J6007" s="72">
        <v>1</v>
      </c>
      <c r="K6007" s="72">
        <v>15</v>
      </c>
      <c r="L6007" s="72">
        <v>17</v>
      </c>
    </row>
    <row r="6008" spans="4:12" x14ac:dyDescent="0.25">
      <c r="D6008" s="66" t="s">
        <v>36346</v>
      </c>
      <c r="E6008" s="66" t="s">
        <v>1508</v>
      </c>
      <c r="F6008" s="72">
        <v>1</v>
      </c>
      <c r="G6008" s="72">
        <v>3</v>
      </c>
      <c r="H6008" s="72">
        <v>2</v>
      </c>
      <c r="I6008" s="72">
        <v>8</v>
      </c>
      <c r="J6008" s="72">
        <v>1</v>
      </c>
      <c r="K6008" s="72">
        <v>15</v>
      </c>
      <c r="L6008" s="72">
        <v>18</v>
      </c>
    </row>
    <row r="6009" spans="4:12" x14ac:dyDescent="0.25">
      <c r="D6009" s="66" t="s">
        <v>36347</v>
      </c>
      <c r="E6009" s="66" t="s">
        <v>10177</v>
      </c>
      <c r="F6009" s="72">
        <v>1</v>
      </c>
      <c r="G6009" s="72">
        <v>3</v>
      </c>
      <c r="H6009" s="72">
        <v>2</v>
      </c>
      <c r="I6009" s="72">
        <v>8</v>
      </c>
      <c r="J6009" s="72">
        <v>1</v>
      </c>
      <c r="K6009" s="72">
        <v>15</v>
      </c>
      <c r="L6009" s="72">
        <v>19</v>
      </c>
    </row>
    <row r="6010" spans="4:12" x14ac:dyDescent="0.25">
      <c r="D6010" s="66" t="s">
        <v>36348</v>
      </c>
      <c r="E6010" s="66" t="s">
        <v>1509</v>
      </c>
      <c r="F6010" s="72">
        <v>1</v>
      </c>
      <c r="G6010" s="72">
        <v>3</v>
      </c>
      <c r="H6010" s="72">
        <v>2</v>
      </c>
      <c r="I6010" s="72">
        <v>8</v>
      </c>
      <c r="J6010" s="72">
        <v>1</v>
      </c>
      <c r="K6010" s="72">
        <v>15</v>
      </c>
      <c r="L6010" s="72">
        <v>20</v>
      </c>
    </row>
    <row r="6011" spans="4:12" x14ac:dyDescent="0.25">
      <c r="D6011" s="66" t="s">
        <v>36349</v>
      </c>
      <c r="E6011" s="66" t="s">
        <v>1510</v>
      </c>
      <c r="F6011" s="72">
        <v>1</v>
      </c>
      <c r="G6011" s="72">
        <v>3</v>
      </c>
      <c r="H6011" s="72">
        <v>2</v>
      </c>
      <c r="I6011" s="72">
        <v>8</v>
      </c>
      <c r="J6011" s="72">
        <v>1</v>
      </c>
      <c r="K6011" s="72">
        <v>15</v>
      </c>
      <c r="L6011" s="72">
        <v>21</v>
      </c>
    </row>
    <row r="6012" spans="4:12" x14ac:dyDescent="0.25">
      <c r="D6012" s="66" t="s">
        <v>36350</v>
      </c>
      <c r="E6012" s="66" t="s">
        <v>10178</v>
      </c>
      <c r="F6012" s="72">
        <v>1</v>
      </c>
      <c r="G6012" s="72">
        <v>3</v>
      </c>
      <c r="H6012" s="72">
        <v>2</v>
      </c>
      <c r="I6012" s="72">
        <v>8</v>
      </c>
      <c r="J6012" s="72">
        <v>1</v>
      </c>
      <c r="K6012" s="72">
        <v>15</v>
      </c>
      <c r="L6012" s="72">
        <v>22</v>
      </c>
    </row>
    <row r="6013" spans="4:12" x14ac:dyDescent="0.25">
      <c r="D6013" s="66" t="s">
        <v>36351</v>
      </c>
      <c r="E6013" s="66" t="s">
        <v>1511</v>
      </c>
      <c r="F6013" s="72">
        <v>1</v>
      </c>
      <c r="G6013" s="72">
        <v>3</v>
      </c>
      <c r="H6013" s="72">
        <v>2</v>
      </c>
      <c r="I6013" s="72">
        <v>8</v>
      </c>
      <c r="J6013" s="72">
        <v>1</v>
      </c>
      <c r="K6013" s="72">
        <v>15</v>
      </c>
      <c r="L6013" s="72">
        <v>23</v>
      </c>
    </row>
    <row r="6014" spans="4:12" x14ac:dyDescent="0.25">
      <c r="D6014" s="66" t="s">
        <v>36352</v>
      </c>
      <c r="E6014" s="66" t="s">
        <v>10179</v>
      </c>
      <c r="F6014" s="72">
        <v>1</v>
      </c>
      <c r="G6014" s="72">
        <v>3</v>
      </c>
      <c r="H6014" s="72">
        <v>2</v>
      </c>
      <c r="I6014" s="72">
        <v>8</v>
      </c>
      <c r="J6014" s="72">
        <v>1</v>
      </c>
      <c r="K6014" s="72">
        <v>15</v>
      </c>
      <c r="L6014" s="72">
        <v>24</v>
      </c>
    </row>
    <row r="6015" spans="4:12" x14ac:dyDescent="0.25">
      <c r="D6015" s="66" t="s">
        <v>36353</v>
      </c>
      <c r="E6015" s="66" t="s">
        <v>1512</v>
      </c>
      <c r="F6015" s="72">
        <v>1</v>
      </c>
      <c r="G6015" s="72">
        <v>3</v>
      </c>
      <c r="H6015" s="72">
        <v>2</v>
      </c>
      <c r="I6015" s="72">
        <v>8</v>
      </c>
      <c r="J6015" s="72">
        <v>1</v>
      </c>
      <c r="K6015" s="72">
        <v>15</v>
      </c>
      <c r="L6015" s="72">
        <v>25</v>
      </c>
    </row>
    <row r="6016" spans="4:12" x14ac:dyDescent="0.25">
      <c r="D6016" s="66" t="s">
        <v>36354</v>
      </c>
      <c r="E6016" s="66" t="s">
        <v>10180</v>
      </c>
      <c r="F6016" s="72">
        <v>1</v>
      </c>
      <c r="G6016" s="72">
        <v>3</v>
      </c>
      <c r="H6016" s="72">
        <v>2</v>
      </c>
      <c r="I6016" s="72">
        <v>8</v>
      </c>
      <c r="J6016" s="72">
        <v>1</v>
      </c>
      <c r="K6016" s="72">
        <v>15</v>
      </c>
      <c r="L6016" s="72">
        <v>26</v>
      </c>
    </row>
    <row r="6017" spans="4:12" x14ac:dyDescent="0.25">
      <c r="D6017" s="66" t="s">
        <v>36355</v>
      </c>
      <c r="E6017" s="66" t="s">
        <v>10181</v>
      </c>
      <c r="F6017" s="72">
        <v>1</v>
      </c>
      <c r="G6017" s="72">
        <v>3</v>
      </c>
      <c r="H6017" s="72">
        <v>2</v>
      </c>
      <c r="I6017" s="72">
        <v>8</v>
      </c>
      <c r="J6017" s="72">
        <v>1</v>
      </c>
      <c r="K6017" s="72">
        <v>15</v>
      </c>
      <c r="L6017" s="72">
        <v>27</v>
      </c>
    </row>
    <row r="6018" spans="4:12" x14ac:dyDescent="0.25">
      <c r="D6018" s="66" t="s">
        <v>36356</v>
      </c>
      <c r="E6018" s="66" t="s">
        <v>1513</v>
      </c>
      <c r="F6018" s="72">
        <v>1</v>
      </c>
      <c r="G6018" s="72">
        <v>3</v>
      </c>
      <c r="H6018" s="72">
        <v>2</v>
      </c>
      <c r="I6018" s="72">
        <v>8</v>
      </c>
      <c r="J6018" s="72">
        <v>1</v>
      </c>
      <c r="K6018" s="72">
        <v>15</v>
      </c>
      <c r="L6018" s="72">
        <v>28</v>
      </c>
    </row>
    <row r="6019" spans="4:12" x14ac:dyDescent="0.25">
      <c r="D6019" s="66" t="s">
        <v>36357</v>
      </c>
      <c r="E6019" s="66" t="s">
        <v>10182</v>
      </c>
      <c r="F6019" s="72">
        <v>1</v>
      </c>
      <c r="G6019" s="72">
        <v>3</v>
      </c>
      <c r="H6019" s="72">
        <v>2</v>
      </c>
      <c r="I6019" s="72">
        <v>8</v>
      </c>
      <c r="J6019" s="72">
        <v>1</v>
      </c>
      <c r="K6019" s="72">
        <v>15</v>
      </c>
      <c r="L6019" s="72">
        <v>29</v>
      </c>
    </row>
    <row r="6020" spans="4:12" x14ac:dyDescent="0.25">
      <c r="D6020" s="66" t="s">
        <v>36358</v>
      </c>
      <c r="E6020" s="66" t="s">
        <v>1515</v>
      </c>
      <c r="F6020" s="72">
        <v>1</v>
      </c>
      <c r="G6020" s="72">
        <v>3</v>
      </c>
      <c r="H6020" s="72">
        <v>2</v>
      </c>
      <c r="I6020" s="72">
        <v>8</v>
      </c>
      <c r="J6020" s="72">
        <v>1</v>
      </c>
      <c r="K6020" s="72">
        <v>15</v>
      </c>
      <c r="L6020" s="72">
        <v>30</v>
      </c>
    </row>
    <row r="6021" spans="4:12" x14ac:dyDescent="0.25">
      <c r="D6021" s="66" t="s">
        <v>36359</v>
      </c>
      <c r="E6021" s="66" t="s">
        <v>10183</v>
      </c>
      <c r="F6021" s="72">
        <v>1</v>
      </c>
      <c r="G6021" s="72">
        <v>3</v>
      </c>
      <c r="H6021" s="72">
        <v>2</v>
      </c>
      <c r="I6021" s="72">
        <v>8</v>
      </c>
      <c r="J6021" s="72">
        <v>1</v>
      </c>
      <c r="K6021" s="72">
        <v>15</v>
      </c>
      <c r="L6021" s="72">
        <v>31</v>
      </c>
    </row>
    <row r="6022" spans="4:12" x14ac:dyDescent="0.25">
      <c r="D6022" s="66" t="s">
        <v>36360</v>
      </c>
      <c r="E6022" s="66" t="s">
        <v>10184</v>
      </c>
      <c r="F6022" s="72">
        <v>1</v>
      </c>
      <c r="G6022" s="72">
        <v>3</v>
      </c>
      <c r="H6022" s="72">
        <v>2</v>
      </c>
      <c r="I6022" s="72">
        <v>8</v>
      </c>
      <c r="J6022" s="72">
        <v>1</v>
      </c>
      <c r="K6022" s="72">
        <v>15</v>
      </c>
      <c r="L6022" s="72">
        <v>32</v>
      </c>
    </row>
    <row r="6023" spans="4:12" x14ac:dyDescent="0.25">
      <c r="D6023" s="66" t="s">
        <v>36361</v>
      </c>
      <c r="E6023" s="66" t="s">
        <v>1516</v>
      </c>
      <c r="F6023" s="72">
        <v>1</v>
      </c>
      <c r="G6023" s="72">
        <v>3</v>
      </c>
      <c r="H6023" s="72">
        <v>2</v>
      </c>
      <c r="I6023" s="72">
        <v>8</v>
      </c>
      <c r="J6023" s="72">
        <v>1</v>
      </c>
      <c r="K6023" s="72">
        <v>15</v>
      </c>
      <c r="L6023" s="72">
        <v>33</v>
      </c>
    </row>
    <row r="6024" spans="4:12" x14ac:dyDescent="0.25">
      <c r="D6024" s="66" t="s">
        <v>36362</v>
      </c>
      <c r="E6024" s="66" t="s">
        <v>1517</v>
      </c>
      <c r="F6024" s="72">
        <v>1</v>
      </c>
      <c r="G6024" s="72">
        <v>3</v>
      </c>
      <c r="H6024" s="72">
        <v>2</v>
      </c>
      <c r="I6024" s="72">
        <v>8</v>
      </c>
      <c r="J6024" s="72">
        <v>1</v>
      </c>
      <c r="K6024" s="72">
        <v>15</v>
      </c>
      <c r="L6024" s="72">
        <v>34</v>
      </c>
    </row>
    <row r="6025" spans="4:12" x14ac:dyDescent="0.25">
      <c r="D6025" s="66" t="s">
        <v>36363</v>
      </c>
      <c r="E6025" s="66" t="s">
        <v>10185</v>
      </c>
      <c r="F6025" s="72">
        <v>1</v>
      </c>
      <c r="G6025" s="72">
        <v>3</v>
      </c>
      <c r="H6025" s="72">
        <v>2</v>
      </c>
      <c r="I6025" s="72">
        <v>8</v>
      </c>
      <c r="J6025" s="72">
        <v>1</v>
      </c>
      <c r="K6025" s="72">
        <v>15</v>
      </c>
      <c r="L6025" s="72">
        <v>35</v>
      </c>
    </row>
    <row r="6026" spans="4:12" x14ac:dyDescent="0.25">
      <c r="D6026" s="66" t="s">
        <v>36364</v>
      </c>
      <c r="E6026" s="66" t="s">
        <v>1518</v>
      </c>
      <c r="F6026" s="72">
        <v>1</v>
      </c>
      <c r="G6026" s="72">
        <v>3</v>
      </c>
      <c r="H6026" s="72">
        <v>2</v>
      </c>
      <c r="I6026" s="72">
        <v>8</v>
      </c>
      <c r="J6026" s="72">
        <v>1</v>
      </c>
      <c r="K6026" s="72">
        <v>15</v>
      </c>
      <c r="L6026" s="72">
        <v>36</v>
      </c>
    </row>
    <row r="6027" spans="4:12" x14ac:dyDescent="0.25">
      <c r="D6027" s="66" t="s">
        <v>36365</v>
      </c>
      <c r="E6027" s="66" t="s">
        <v>10186</v>
      </c>
      <c r="F6027" s="72">
        <v>1</v>
      </c>
      <c r="G6027" s="72">
        <v>3</v>
      </c>
      <c r="H6027" s="72">
        <v>2</v>
      </c>
      <c r="I6027" s="72">
        <v>8</v>
      </c>
      <c r="J6027" s="72">
        <v>1</v>
      </c>
      <c r="K6027" s="72">
        <v>15</v>
      </c>
      <c r="L6027" s="72">
        <v>37</v>
      </c>
    </row>
    <row r="6028" spans="4:12" x14ac:dyDescent="0.25">
      <c r="D6028" s="66" t="s">
        <v>36366</v>
      </c>
      <c r="E6028" s="66" t="s">
        <v>10187</v>
      </c>
      <c r="F6028" s="72">
        <v>1</v>
      </c>
      <c r="G6028" s="72">
        <v>3</v>
      </c>
      <c r="H6028" s="72">
        <v>2</v>
      </c>
      <c r="I6028" s="72">
        <v>8</v>
      </c>
      <c r="J6028" s="72">
        <v>1</v>
      </c>
      <c r="K6028" s="72">
        <v>15</v>
      </c>
      <c r="L6028" s="72">
        <v>38</v>
      </c>
    </row>
    <row r="6029" spans="4:12" x14ac:dyDescent="0.25">
      <c r="D6029" s="66" t="s">
        <v>36367</v>
      </c>
      <c r="E6029" s="66" t="s">
        <v>10188</v>
      </c>
      <c r="F6029" s="72">
        <v>1</v>
      </c>
      <c r="G6029" s="72">
        <v>3</v>
      </c>
      <c r="H6029" s="72">
        <v>2</v>
      </c>
      <c r="I6029" s="72">
        <v>8</v>
      </c>
      <c r="J6029" s="72">
        <v>1</v>
      </c>
      <c r="K6029" s="72">
        <v>15</v>
      </c>
      <c r="L6029" s="72">
        <v>39</v>
      </c>
    </row>
    <row r="6030" spans="4:12" x14ac:dyDescent="0.25">
      <c r="D6030" s="66" t="s">
        <v>36368</v>
      </c>
      <c r="E6030" s="66" t="s">
        <v>10189</v>
      </c>
      <c r="F6030" s="72">
        <v>1</v>
      </c>
      <c r="G6030" s="72">
        <v>3</v>
      </c>
      <c r="H6030" s="72">
        <v>2</v>
      </c>
      <c r="I6030" s="72">
        <v>8</v>
      </c>
      <c r="J6030" s="72">
        <v>1</v>
      </c>
      <c r="K6030" s="72">
        <v>15</v>
      </c>
      <c r="L6030" s="72">
        <v>40</v>
      </c>
    </row>
    <row r="6031" spans="4:12" x14ac:dyDescent="0.25">
      <c r="D6031" s="66" t="s">
        <v>36369</v>
      </c>
      <c r="E6031" s="66" t="s">
        <v>1519</v>
      </c>
      <c r="F6031" s="72">
        <v>1</v>
      </c>
      <c r="G6031" s="72">
        <v>3</v>
      </c>
      <c r="H6031" s="72">
        <v>2</v>
      </c>
      <c r="I6031" s="72">
        <v>8</v>
      </c>
      <c r="J6031" s="72">
        <v>1</v>
      </c>
      <c r="K6031" s="72">
        <v>15</v>
      </c>
      <c r="L6031" s="72">
        <v>41</v>
      </c>
    </row>
    <row r="6032" spans="4:12" x14ac:dyDescent="0.25">
      <c r="D6032" s="66" t="s">
        <v>36370</v>
      </c>
      <c r="E6032" s="66" t="s">
        <v>1520</v>
      </c>
      <c r="F6032" s="72">
        <v>1</v>
      </c>
      <c r="G6032" s="72">
        <v>3</v>
      </c>
      <c r="H6032" s="72">
        <v>2</v>
      </c>
      <c r="I6032" s="72">
        <v>8</v>
      </c>
      <c r="J6032" s="72">
        <v>1</v>
      </c>
      <c r="K6032" s="72">
        <v>15</v>
      </c>
      <c r="L6032" s="72">
        <v>42</v>
      </c>
    </row>
    <row r="6033" spans="4:12" x14ac:dyDescent="0.25">
      <c r="D6033" s="66" t="s">
        <v>36371</v>
      </c>
      <c r="E6033" s="66" t="s">
        <v>1521</v>
      </c>
      <c r="F6033" s="72">
        <v>1</v>
      </c>
      <c r="G6033" s="72">
        <v>3</v>
      </c>
      <c r="H6033" s="72">
        <v>2</v>
      </c>
      <c r="I6033" s="72">
        <v>8</v>
      </c>
      <c r="J6033" s="72">
        <v>1</v>
      </c>
      <c r="K6033" s="72">
        <v>15</v>
      </c>
      <c r="L6033" s="72">
        <v>43</v>
      </c>
    </row>
    <row r="6034" spans="4:12" x14ac:dyDescent="0.25">
      <c r="D6034" s="66" t="s">
        <v>36372</v>
      </c>
      <c r="E6034" s="66" t="s">
        <v>10190</v>
      </c>
      <c r="F6034" s="72">
        <v>1</v>
      </c>
      <c r="G6034" s="72">
        <v>3</v>
      </c>
      <c r="H6034" s="72">
        <v>2</v>
      </c>
      <c r="I6034" s="72">
        <v>8</v>
      </c>
      <c r="J6034" s="72">
        <v>1</v>
      </c>
      <c r="K6034" s="72">
        <v>15</v>
      </c>
      <c r="L6034" s="72">
        <v>44</v>
      </c>
    </row>
    <row r="6035" spans="4:12" x14ac:dyDescent="0.25">
      <c r="D6035" s="66" t="s">
        <v>36373</v>
      </c>
      <c r="E6035" s="66" t="s">
        <v>1522</v>
      </c>
      <c r="F6035" s="72">
        <v>1</v>
      </c>
      <c r="G6035" s="72">
        <v>3</v>
      </c>
      <c r="H6035" s="72">
        <v>2</v>
      </c>
      <c r="I6035" s="72">
        <v>8</v>
      </c>
      <c r="J6035" s="72">
        <v>1</v>
      </c>
      <c r="K6035" s="72">
        <v>15</v>
      </c>
      <c r="L6035" s="72">
        <v>45</v>
      </c>
    </row>
    <row r="6036" spans="4:12" x14ac:dyDescent="0.25">
      <c r="D6036" s="66" t="s">
        <v>36374</v>
      </c>
      <c r="E6036" s="66" t="s">
        <v>1523</v>
      </c>
      <c r="F6036" s="72">
        <v>1</v>
      </c>
      <c r="G6036" s="72">
        <v>3</v>
      </c>
      <c r="H6036" s="72">
        <v>2</v>
      </c>
      <c r="I6036" s="72">
        <v>8</v>
      </c>
      <c r="J6036" s="72">
        <v>1</v>
      </c>
      <c r="K6036" s="72">
        <v>15</v>
      </c>
      <c r="L6036" s="72">
        <v>46</v>
      </c>
    </row>
    <row r="6037" spans="4:12" x14ac:dyDescent="0.25">
      <c r="D6037" s="66" t="s">
        <v>36375</v>
      </c>
      <c r="E6037" s="66" t="s">
        <v>1524</v>
      </c>
      <c r="F6037" s="72">
        <v>1</v>
      </c>
      <c r="G6037" s="72">
        <v>3</v>
      </c>
      <c r="H6037" s="72">
        <v>2</v>
      </c>
      <c r="I6037" s="72">
        <v>8</v>
      </c>
      <c r="J6037" s="72">
        <v>1</v>
      </c>
      <c r="K6037" s="72">
        <v>15</v>
      </c>
      <c r="L6037" s="72">
        <v>47</v>
      </c>
    </row>
    <row r="6038" spans="4:12" x14ac:dyDescent="0.25">
      <c r="D6038" s="66" t="s">
        <v>36376</v>
      </c>
      <c r="E6038" s="66" t="s">
        <v>10191</v>
      </c>
      <c r="F6038" s="72">
        <v>1</v>
      </c>
      <c r="G6038" s="72">
        <v>3</v>
      </c>
      <c r="H6038" s="72">
        <v>2</v>
      </c>
      <c r="I6038" s="72">
        <v>8</v>
      </c>
      <c r="J6038" s="72">
        <v>1</v>
      </c>
      <c r="K6038" s="72">
        <v>15</v>
      </c>
      <c r="L6038" s="72">
        <v>48</v>
      </c>
    </row>
    <row r="6039" spans="4:12" x14ac:dyDescent="0.25">
      <c r="D6039" s="66" t="s">
        <v>36377</v>
      </c>
      <c r="E6039" s="66" t="s">
        <v>1525</v>
      </c>
      <c r="F6039" s="72">
        <v>1</v>
      </c>
      <c r="G6039" s="72">
        <v>3</v>
      </c>
      <c r="H6039" s="72">
        <v>2</v>
      </c>
      <c r="I6039" s="72">
        <v>8</v>
      </c>
      <c r="J6039" s="72">
        <v>1</v>
      </c>
      <c r="K6039" s="72">
        <v>15</v>
      </c>
      <c r="L6039" s="72">
        <v>49</v>
      </c>
    </row>
    <row r="6040" spans="4:12" x14ac:dyDescent="0.25">
      <c r="D6040" s="66" t="s">
        <v>36378</v>
      </c>
      <c r="E6040" s="66" t="s">
        <v>10192</v>
      </c>
      <c r="F6040" s="72">
        <v>1</v>
      </c>
      <c r="G6040" s="72">
        <v>3</v>
      </c>
      <c r="H6040" s="72">
        <v>2</v>
      </c>
      <c r="I6040" s="72">
        <v>8</v>
      </c>
      <c r="J6040" s="72">
        <v>1</v>
      </c>
      <c r="K6040" s="72">
        <v>15</v>
      </c>
      <c r="L6040" s="72">
        <v>50</v>
      </c>
    </row>
    <row r="6041" spans="4:12" x14ac:dyDescent="0.25">
      <c r="D6041" s="66" t="s">
        <v>36379</v>
      </c>
      <c r="E6041" s="66" t="s">
        <v>1526</v>
      </c>
      <c r="F6041" s="72">
        <v>1</v>
      </c>
      <c r="G6041" s="72">
        <v>3</v>
      </c>
      <c r="H6041" s="72">
        <v>2</v>
      </c>
      <c r="I6041" s="72">
        <v>8</v>
      </c>
      <c r="J6041" s="72">
        <v>1</v>
      </c>
      <c r="K6041" s="72">
        <v>15</v>
      </c>
      <c r="L6041" s="72">
        <v>51</v>
      </c>
    </row>
    <row r="6042" spans="4:12" x14ac:dyDescent="0.25">
      <c r="D6042" s="66" t="s">
        <v>36380</v>
      </c>
      <c r="E6042" s="66" t="s">
        <v>10193</v>
      </c>
      <c r="F6042" s="72">
        <v>1</v>
      </c>
      <c r="G6042" s="72">
        <v>3</v>
      </c>
      <c r="H6042" s="72">
        <v>2</v>
      </c>
      <c r="I6042" s="72">
        <v>8</v>
      </c>
      <c r="J6042" s="72">
        <v>1</v>
      </c>
      <c r="K6042" s="72">
        <v>15</v>
      </c>
      <c r="L6042" s="72">
        <v>52</v>
      </c>
    </row>
    <row r="6043" spans="4:12" x14ac:dyDescent="0.25">
      <c r="D6043" s="66" t="s">
        <v>36381</v>
      </c>
      <c r="E6043" s="66" t="s">
        <v>10194</v>
      </c>
      <c r="F6043" s="72">
        <v>1</v>
      </c>
      <c r="G6043" s="72">
        <v>3</v>
      </c>
      <c r="H6043" s="72">
        <v>2</v>
      </c>
      <c r="I6043" s="72">
        <v>8</v>
      </c>
      <c r="J6043" s="72">
        <v>1</v>
      </c>
      <c r="K6043" s="72">
        <v>15</v>
      </c>
      <c r="L6043" s="72">
        <v>53</v>
      </c>
    </row>
    <row r="6044" spans="4:12" x14ac:dyDescent="0.25">
      <c r="D6044" s="66" t="s">
        <v>36382</v>
      </c>
      <c r="E6044" s="66" t="s">
        <v>10195</v>
      </c>
      <c r="F6044" s="72">
        <v>1</v>
      </c>
      <c r="G6044" s="72">
        <v>3</v>
      </c>
      <c r="H6044" s="72">
        <v>2</v>
      </c>
      <c r="I6044" s="72">
        <v>8</v>
      </c>
      <c r="J6044" s="72">
        <v>1</v>
      </c>
      <c r="K6044" s="72">
        <v>15</v>
      </c>
      <c r="L6044" s="72">
        <v>54</v>
      </c>
    </row>
    <row r="6045" spans="4:12" x14ac:dyDescent="0.25">
      <c r="D6045" s="66" t="s">
        <v>36383</v>
      </c>
      <c r="E6045" s="66" t="s">
        <v>1527</v>
      </c>
      <c r="F6045" s="72">
        <v>1</v>
      </c>
      <c r="G6045" s="72">
        <v>3</v>
      </c>
      <c r="H6045" s="72">
        <v>2</v>
      </c>
      <c r="I6045" s="72">
        <v>8</v>
      </c>
      <c r="J6045" s="72">
        <v>1</v>
      </c>
      <c r="K6045" s="72">
        <v>16</v>
      </c>
      <c r="L6045" s="72">
        <v>1</v>
      </c>
    </row>
    <row r="6046" spans="4:12" x14ac:dyDescent="0.25">
      <c r="D6046" s="66" t="s">
        <v>36384</v>
      </c>
      <c r="E6046" s="66" t="s">
        <v>10196</v>
      </c>
      <c r="F6046" s="72">
        <v>1</v>
      </c>
      <c r="G6046" s="72">
        <v>3</v>
      </c>
      <c r="H6046" s="72">
        <v>2</v>
      </c>
      <c r="I6046" s="72">
        <v>8</v>
      </c>
      <c r="J6046" s="72">
        <v>1</v>
      </c>
      <c r="K6046" s="72">
        <v>16</v>
      </c>
      <c r="L6046" s="72">
        <v>2</v>
      </c>
    </row>
    <row r="6047" spans="4:12" x14ac:dyDescent="0.25">
      <c r="D6047" s="66" t="s">
        <v>36385</v>
      </c>
      <c r="E6047" s="66" t="s">
        <v>1528</v>
      </c>
      <c r="F6047" s="72">
        <v>1</v>
      </c>
      <c r="G6047" s="72">
        <v>3</v>
      </c>
      <c r="H6047" s="72">
        <v>2</v>
      </c>
      <c r="I6047" s="72">
        <v>8</v>
      </c>
      <c r="J6047" s="72">
        <v>1</v>
      </c>
      <c r="K6047" s="72">
        <v>16</v>
      </c>
      <c r="L6047" s="72">
        <v>3</v>
      </c>
    </row>
    <row r="6048" spans="4:12" x14ac:dyDescent="0.25">
      <c r="D6048" s="66" t="s">
        <v>36386</v>
      </c>
      <c r="E6048" s="66" t="s">
        <v>1529</v>
      </c>
      <c r="F6048" s="72">
        <v>1</v>
      </c>
      <c r="G6048" s="72">
        <v>3</v>
      </c>
      <c r="H6048" s="72">
        <v>2</v>
      </c>
      <c r="I6048" s="72">
        <v>8</v>
      </c>
      <c r="J6048" s="72">
        <v>1</v>
      </c>
      <c r="K6048" s="72">
        <v>16</v>
      </c>
      <c r="L6048" s="72">
        <v>4</v>
      </c>
    </row>
    <row r="6049" spans="4:12" x14ac:dyDescent="0.25">
      <c r="D6049" s="66" t="s">
        <v>36387</v>
      </c>
      <c r="E6049" s="66" t="s">
        <v>1530</v>
      </c>
      <c r="F6049" s="72">
        <v>1</v>
      </c>
      <c r="G6049" s="72">
        <v>3</v>
      </c>
      <c r="H6049" s="72">
        <v>2</v>
      </c>
      <c r="I6049" s="72">
        <v>8</v>
      </c>
      <c r="J6049" s="72">
        <v>1</v>
      </c>
      <c r="K6049" s="72">
        <v>16</v>
      </c>
      <c r="L6049" s="72">
        <v>5</v>
      </c>
    </row>
    <row r="6050" spans="4:12" x14ac:dyDescent="0.25">
      <c r="D6050" s="66" t="s">
        <v>36388</v>
      </c>
      <c r="E6050" s="66" t="s">
        <v>1531</v>
      </c>
      <c r="F6050" s="72">
        <v>1</v>
      </c>
      <c r="G6050" s="72">
        <v>3</v>
      </c>
      <c r="H6050" s="72">
        <v>2</v>
      </c>
      <c r="I6050" s="72">
        <v>8</v>
      </c>
      <c r="J6050" s="72">
        <v>1</v>
      </c>
      <c r="K6050" s="72">
        <v>16</v>
      </c>
      <c r="L6050" s="72">
        <v>6</v>
      </c>
    </row>
    <row r="6051" spans="4:12" x14ac:dyDescent="0.25">
      <c r="D6051" s="66" t="s">
        <v>36389</v>
      </c>
      <c r="E6051" s="66" t="s">
        <v>10197</v>
      </c>
      <c r="F6051" s="72">
        <v>1</v>
      </c>
      <c r="G6051" s="72">
        <v>3</v>
      </c>
      <c r="H6051" s="72">
        <v>2</v>
      </c>
      <c r="I6051" s="72">
        <v>8</v>
      </c>
      <c r="J6051" s="72">
        <v>1</v>
      </c>
      <c r="K6051" s="72">
        <v>16</v>
      </c>
      <c r="L6051" s="72">
        <v>7</v>
      </c>
    </row>
    <row r="6052" spans="4:12" x14ac:dyDescent="0.25">
      <c r="D6052" s="66" t="s">
        <v>36390</v>
      </c>
      <c r="E6052" s="66" t="s">
        <v>1532</v>
      </c>
      <c r="F6052" s="72">
        <v>1</v>
      </c>
      <c r="G6052" s="72">
        <v>3</v>
      </c>
      <c r="H6052" s="72">
        <v>2</v>
      </c>
      <c r="I6052" s="72">
        <v>8</v>
      </c>
      <c r="J6052" s="72">
        <v>1</v>
      </c>
      <c r="K6052" s="72">
        <v>16</v>
      </c>
      <c r="L6052" s="72">
        <v>8</v>
      </c>
    </row>
    <row r="6053" spans="4:12" x14ac:dyDescent="0.25">
      <c r="D6053" s="66" t="s">
        <v>36391</v>
      </c>
      <c r="E6053" s="66" t="s">
        <v>1533</v>
      </c>
      <c r="F6053" s="72">
        <v>1</v>
      </c>
      <c r="G6053" s="72">
        <v>3</v>
      </c>
      <c r="H6053" s="72">
        <v>2</v>
      </c>
      <c r="I6053" s="72">
        <v>8</v>
      </c>
      <c r="J6053" s="72">
        <v>1</v>
      </c>
      <c r="K6053" s="72">
        <v>16</v>
      </c>
      <c r="L6053" s="72">
        <v>9</v>
      </c>
    </row>
    <row r="6054" spans="4:12" x14ac:dyDescent="0.25">
      <c r="D6054" s="66" t="s">
        <v>36392</v>
      </c>
      <c r="E6054" s="66" t="s">
        <v>10198</v>
      </c>
      <c r="F6054" s="72">
        <v>1</v>
      </c>
      <c r="G6054" s="72">
        <v>3</v>
      </c>
      <c r="H6054" s="72">
        <v>2</v>
      </c>
      <c r="I6054" s="72">
        <v>8</v>
      </c>
      <c r="J6054" s="72">
        <v>1</v>
      </c>
      <c r="K6054" s="72">
        <v>16</v>
      </c>
      <c r="L6054" s="72">
        <v>10</v>
      </c>
    </row>
    <row r="6055" spans="4:12" x14ac:dyDescent="0.25">
      <c r="D6055" s="66" t="s">
        <v>36393</v>
      </c>
      <c r="E6055" s="66" t="s">
        <v>10199</v>
      </c>
      <c r="F6055" s="72">
        <v>1</v>
      </c>
      <c r="G6055" s="72">
        <v>3</v>
      </c>
      <c r="H6055" s="72">
        <v>2</v>
      </c>
      <c r="I6055" s="72">
        <v>8</v>
      </c>
      <c r="J6055" s="72">
        <v>1</v>
      </c>
      <c r="K6055" s="72">
        <v>16</v>
      </c>
      <c r="L6055" s="72">
        <v>11</v>
      </c>
    </row>
    <row r="6056" spans="4:12" x14ac:dyDescent="0.25">
      <c r="D6056" s="66" t="s">
        <v>36394</v>
      </c>
      <c r="E6056" s="66" t="s">
        <v>10200</v>
      </c>
      <c r="F6056" s="72">
        <v>1</v>
      </c>
      <c r="G6056" s="72">
        <v>3</v>
      </c>
      <c r="H6056" s="72">
        <v>2</v>
      </c>
      <c r="I6056" s="72">
        <v>8</v>
      </c>
      <c r="J6056" s="72">
        <v>1</v>
      </c>
      <c r="K6056" s="72">
        <v>16</v>
      </c>
      <c r="L6056" s="72">
        <v>12</v>
      </c>
    </row>
    <row r="6057" spans="4:12" x14ac:dyDescent="0.25">
      <c r="D6057" s="66" t="s">
        <v>36395</v>
      </c>
      <c r="E6057" s="66" t="s">
        <v>10201</v>
      </c>
      <c r="F6057" s="72">
        <v>1</v>
      </c>
      <c r="G6057" s="72">
        <v>3</v>
      </c>
      <c r="H6057" s="72">
        <v>2</v>
      </c>
      <c r="I6057" s="72">
        <v>8</v>
      </c>
      <c r="J6057" s="72">
        <v>1</v>
      </c>
      <c r="K6057" s="72">
        <v>16</v>
      </c>
      <c r="L6057" s="72">
        <v>13</v>
      </c>
    </row>
    <row r="6058" spans="4:12" x14ac:dyDescent="0.25">
      <c r="D6058" s="66" t="s">
        <v>36396</v>
      </c>
      <c r="E6058" s="66" t="s">
        <v>1534</v>
      </c>
      <c r="F6058" s="72">
        <v>1</v>
      </c>
      <c r="G6058" s="72">
        <v>3</v>
      </c>
      <c r="H6058" s="72">
        <v>2</v>
      </c>
      <c r="I6058" s="72">
        <v>8</v>
      </c>
      <c r="J6058" s="72">
        <v>1</v>
      </c>
      <c r="K6058" s="72">
        <v>16</v>
      </c>
      <c r="L6058" s="72">
        <v>14</v>
      </c>
    </row>
    <row r="6059" spans="4:12" x14ac:dyDescent="0.25">
      <c r="D6059" s="66" t="s">
        <v>36397</v>
      </c>
      <c r="E6059" s="66" t="s">
        <v>1535</v>
      </c>
      <c r="F6059" s="72">
        <v>1</v>
      </c>
      <c r="G6059" s="72">
        <v>3</v>
      </c>
      <c r="H6059" s="72">
        <v>2</v>
      </c>
      <c r="I6059" s="72">
        <v>8</v>
      </c>
      <c r="J6059" s="72">
        <v>1</v>
      </c>
      <c r="K6059" s="72">
        <v>16</v>
      </c>
      <c r="L6059" s="72">
        <v>15</v>
      </c>
    </row>
    <row r="6060" spans="4:12" x14ac:dyDescent="0.25">
      <c r="D6060" s="66" t="s">
        <v>36398</v>
      </c>
      <c r="E6060" s="66" t="s">
        <v>10202</v>
      </c>
      <c r="F6060" s="72">
        <v>1</v>
      </c>
      <c r="G6060" s="72">
        <v>3</v>
      </c>
      <c r="H6060" s="72">
        <v>2</v>
      </c>
      <c r="I6060" s="72">
        <v>8</v>
      </c>
      <c r="J6060" s="72">
        <v>1</v>
      </c>
      <c r="K6060" s="72">
        <v>16</v>
      </c>
      <c r="L6060" s="72">
        <v>16</v>
      </c>
    </row>
    <row r="6061" spans="4:12" x14ac:dyDescent="0.25">
      <c r="D6061" s="66" t="s">
        <v>36399</v>
      </c>
      <c r="E6061" s="66" t="s">
        <v>10203</v>
      </c>
      <c r="F6061" s="72">
        <v>1</v>
      </c>
      <c r="G6061" s="72">
        <v>3</v>
      </c>
      <c r="H6061" s="72">
        <v>2</v>
      </c>
      <c r="I6061" s="72">
        <v>8</v>
      </c>
      <c r="J6061" s="72">
        <v>1</v>
      </c>
      <c r="K6061" s="72">
        <v>17</v>
      </c>
      <c r="L6061" s="72">
        <v>1</v>
      </c>
    </row>
    <row r="6062" spans="4:12" x14ac:dyDescent="0.25">
      <c r="D6062" s="66" t="s">
        <v>36400</v>
      </c>
      <c r="E6062" s="66" t="s">
        <v>10204</v>
      </c>
      <c r="F6062" s="72">
        <v>1</v>
      </c>
      <c r="G6062" s="72">
        <v>3</v>
      </c>
      <c r="H6062" s="72">
        <v>2</v>
      </c>
      <c r="I6062" s="72">
        <v>8</v>
      </c>
      <c r="J6062" s="72">
        <v>1</v>
      </c>
      <c r="K6062" s="72">
        <v>17</v>
      </c>
      <c r="L6062" s="72">
        <v>2</v>
      </c>
    </row>
    <row r="6063" spans="4:12" x14ac:dyDescent="0.25">
      <c r="D6063" s="66" t="s">
        <v>36401</v>
      </c>
      <c r="E6063" s="66" t="s">
        <v>10205</v>
      </c>
      <c r="F6063" s="72">
        <v>1</v>
      </c>
      <c r="G6063" s="72">
        <v>3</v>
      </c>
      <c r="H6063" s="72">
        <v>2</v>
      </c>
      <c r="I6063" s="72">
        <v>8</v>
      </c>
      <c r="J6063" s="72">
        <v>1</v>
      </c>
      <c r="K6063" s="72">
        <v>17</v>
      </c>
      <c r="L6063" s="72">
        <v>3</v>
      </c>
    </row>
    <row r="6064" spans="4:12" x14ac:dyDescent="0.25">
      <c r="D6064" s="66" t="s">
        <v>36402</v>
      </c>
      <c r="E6064" s="66" t="s">
        <v>10206</v>
      </c>
      <c r="F6064" s="72">
        <v>1</v>
      </c>
      <c r="G6064" s="72">
        <v>3</v>
      </c>
      <c r="H6064" s="72">
        <v>2</v>
      </c>
      <c r="I6064" s="72">
        <v>8</v>
      </c>
      <c r="J6064" s="72">
        <v>1</v>
      </c>
      <c r="K6064" s="72">
        <v>17</v>
      </c>
      <c r="L6064" s="72">
        <v>4</v>
      </c>
    </row>
    <row r="6065" spans="4:12" x14ac:dyDescent="0.25">
      <c r="D6065" s="66" t="s">
        <v>36403</v>
      </c>
      <c r="E6065" s="66" t="s">
        <v>10207</v>
      </c>
      <c r="F6065" s="72">
        <v>1</v>
      </c>
      <c r="G6065" s="72">
        <v>3</v>
      </c>
      <c r="H6065" s="72">
        <v>2</v>
      </c>
      <c r="I6065" s="72">
        <v>8</v>
      </c>
      <c r="J6065" s="72">
        <v>1</v>
      </c>
      <c r="K6065" s="72">
        <v>17</v>
      </c>
      <c r="L6065" s="72">
        <v>5</v>
      </c>
    </row>
    <row r="6066" spans="4:12" x14ac:dyDescent="0.25">
      <c r="D6066" s="66" t="s">
        <v>36404</v>
      </c>
      <c r="E6066" s="66" t="s">
        <v>1536</v>
      </c>
      <c r="F6066" s="72">
        <v>1</v>
      </c>
      <c r="G6066" s="72">
        <v>3</v>
      </c>
      <c r="H6066" s="72">
        <v>2</v>
      </c>
      <c r="I6066" s="72">
        <v>8</v>
      </c>
      <c r="J6066" s="72">
        <v>1</v>
      </c>
      <c r="K6066" s="72">
        <v>17</v>
      </c>
      <c r="L6066" s="72">
        <v>6</v>
      </c>
    </row>
    <row r="6067" spans="4:12" x14ac:dyDescent="0.25">
      <c r="D6067" s="66" t="s">
        <v>36405</v>
      </c>
      <c r="E6067" s="66" t="s">
        <v>10208</v>
      </c>
      <c r="F6067" s="72">
        <v>1</v>
      </c>
      <c r="G6067" s="72">
        <v>3</v>
      </c>
      <c r="H6067" s="72">
        <v>2</v>
      </c>
      <c r="I6067" s="72">
        <v>8</v>
      </c>
      <c r="J6067" s="72">
        <v>1</v>
      </c>
      <c r="K6067" s="72">
        <v>17</v>
      </c>
      <c r="L6067" s="72">
        <v>7</v>
      </c>
    </row>
    <row r="6068" spans="4:12" x14ac:dyDescent="0.25">
      <c r="D6068" s="66" t="s">
        <v>36406</v>
      </c>
      <c r="E6068" s="66" t="s">
        <v>10209</v>
      </c>
      <c r="F6068" s="72">
        <v>1</v>
      </c>
      <c r="G6068" s="72">
        <v>3</v>
      </c>
      <c r="H6068" s="72">
        <v>2</v>
      </c>
      <c r="I6068" s="72">
        <v>8</v>
      </c>
      <c r="J6068" s="72">
        <v>1</v>
      </c>
      <c r="K6068" s="72">
        <v>17</v>
      </c>
      <c r="L6068" s="72">
        <v>8</v>
      </c>
    </row>
    <row r="6069" spans="4:12" x14ac:dyDescent="0.25">
      <c r="D6069" s="66" t="s">
        <v>36407</v>
      </c>
      <c r="E6069" s="66" t="s">
        <v>1537</v>
      </c>
      <c r="F6069" s="72">
        <v>1</v>
      </c>
      <c r="G6069" s="72">
        <v>3</v>
      </c>
      <c r="H6069" s="72">
        <v>2</v>
      </c>
      <c r="I6069" s="72">
        <v>8</v>
      </c>
      <c r="J6069" s="72">
        <v>1</v>
      </c>
      <c r="K6069" s="72">
        <v>17</v>
      </c>
      <c r="L6069" s="72">
        <v>9</v>
      </c>
    </row>
    <row r="6070" spans="4:12" x14ac:dyDescent="0.25">
      <c r="D6070" s="66" t="s">
        <v>36408</v>
      </c>
      <c r="E6070" s="66" t="s">
        <v>1538</v>
      </c>
      <c r="F6070" s="72">
        <v>1</v>
      </c>
      <c r="G6070" s="72">
        <v>3</v>
      </c>
      <c r="H6070" s="72">
        <v>2</v>
      </c>
      <c r="I6070" s="72">
        <v>8</v>
      </c>
      <c r="J6070" s="72">
        <v>1</v>
      </c>
      <c r="K6070" s="72">
        <v>17</v>
      </c>
      <c r="L6070" s="72">
        <v>10</v>
      </c>
    </row>
    <row r="6071" spans="4:12" x14ac:dyDescent="0.25">
      <c r="D6071" s="66" t="s">
        <v>36409</v>
      </c>
      <c r="E6071" s="66" t="s">
        <v>10210</v>
      </c>
      <c r="F6071" s="72">
        <v>1</v>
      </c>
      <c r="G6071" s="72">
        <v>3</v>
      </c>
      <c r="H6071" s="72">
        <v>2</v>
      </c>
      <c r="I6071" s="72">
        <v>8</v>
      </c>
      <c r="J6071" s="72">
        <v>1</v>
      </c>
      <c r="K6071" s="72">
        <v>17</v>
      </c>
      <c r="L6071" s="72">
        <v>11</v>
      </c>
    </row>
    <row r="6072" spans="4:12" x14ac:dyDescent="0.25">
      <c r="D6072" s="66" t="s">
        <v>36410</v>
      </c>
      <c r="E6072" s="66" t="s">
        <v>10211</v>
      </c>
      <c r="F6072" s="72">
        <v>1</v>
      </c>
      <c r="G6072" s="72">
        <v>3</v>
      </c>
      <c r="H6072" s="72">
        <v>2</v>
      </c>
      <c r="I6072" s="72">
        <v>8</v>
      </c>
      <c r="J6072" s="72">
        <v>1</v>
      </c>
      <c r="K6072" s="72">
        <v>17</v>
      </c>
      <c r="L6072" s="72">
        <v>12</v>
      </c>
    </row>
    <row r="6073" spans="4:12" x14ac:dyDescent="0.25">
      <c r="D6073" s="66" t="s">
        <v>36411</v>
      </c>
      <c r="E6073" s="66" t="s">
        <v>10212</v>
      </c>
      <c r="F6073" s="72">
        <v>1</v>
      </c>
      <c r="G6073" s="72">
        <v>3</v>
      </c>
      <c r="H6073" s="72">
        <v>2</v>
      </c>
      <c r="I6073" s="72">
        <v>8</v>
      </c>
      <c r="J6073" s="72">
        <v>1</v>
      </c>
      <c r="K6073" s="72">
        <v>17</v>
      </c>
      <c r="L6073" s="72">
        <v>13</v>
      </c>
    </row>
    <row r="6074" spans="4:12" x14ac:dyDescent="0.25">
      <c r="D6074" s="66" t="s">
        <v>36412</v>
      </c>
      <c r="E6074" s="66" t="s">
        <v>1011</v>
      </c>
      <c r="F6074" s="72">
        <v>1</v>
      </c>
      <c r="G6074" s="72">
        <v>3</v>
      </c>
      <c r="H6074" s="72">
        <v>2</v>
      </c>
      <c r="I6074" s="72">
        <v>8</v>
      </c>
      <c r="J6074" s="72">
        <v>1</v>
      </c>
      <c r="K6074" s="72">
        <v>17</v>
      </c>
      <c r="L6074" s="72">
        <v>14</v>
      </c>
    </row>
    <row r="6075" spans="4:12" x14ac:dyDescent="0.25">
      <c r="D6075" s="66" t="s">
        <v>36413</v>
      </c>
      <c r="E6075" s="66" t="s">
        <v>1539</v>
      </c>
      <c r="F6075" s="72">
        <v>1</v>
      </c>
      <c r="G6075" s="72">
        <v>3</v>
      </c>
      <c r="H6075" s="72">
        <v>2</v>
      </c>
      <c r="I6075" s="72">
        <v>8</v>
      </c>
      <c r="J6075" s="72">
        <v>1</v>
      </c>
      <c r="K6075" s="72">
        <v>17</v>
      </c>
      <c r="L6075" s="72">
        <v>15</v>
      </c>
    </row>
    <row r="6076" spans="4:12" x14ac:dyDescent="0.25">
      <c r="D6076" s="66" t="s">
        <v>36414</v>
      </c>
      <c r="E6076" s="66" t="s">
        <v>10213</v>
      </c>
      <c r="F6076" s="72">
        <v>1</v>
      </c>
      <c r="G6076" s="72">
        <v>3</v>
      </c>
      <c r="H6076" s="72">
        <v>2</v>
      </c>
      <c r="I6076" s="72">
        <v>8</v>
      </c>
      <c r="J6076" s="72">
        <v>1</v>
      </c>
      <c r="K6076" s="72">
        <v>17</v>
      </c>
      <c r="L6076" s="72">
        <v>16</v>
      </c>
    </row>
    <row r="6077" spans="4:12" x14ac:dyDescent="0.25">
      <c r="D6077" s="66" t="s">
        <v>36415</v>
      </c>
      <c r="E6077" s="66" t="s">
        <v>1540</v>
      </c>
      <c r="F6077" s="72">
        <v>1</v>
      </c>
      <c r="G6077" s="72">
        <v>3</v>
      </c>
      <c r="H6077" s="72">
        <v>2</v>
      </c>
      <c r="I6077" s="72">
        <v>8</v>
      </c>
      <c r="J6077" s="72">
        <v>1</v>
      </c>
      <c r="K6077" s="72">
        <v>17</v>
      </c>
      <c r="L6077" s="72">
        <v>17</v>
      </c>
    </row>
    <row r="6078" spans="4:12" x14ac:dyDescent="0.25">
      <c r="D6078" s="66" t="s">
        <v>36416</v>
      </c>
      <c r="E6078" s="66" t="s">
        <v>721</v>
      </c>
      <c r="F6078" s="72">
        <v>1</v>
      </c>
      <c r="G6078" s="72">
        <v>3</v>
      </c>
      <c r="H6078" s="72">
        <v>2</v>
      </c>
      <c r="I6078" s="72">
        <v>8</v>
      </c>
      <c r="J6078" s="72">
        <v>1</v>
      </c>
      <c r="K6078" s="72">
        <v>17</v>
      </c>
      <c r="L6078" s="72">
        <v>18</v>
      </c>
    </row>
    <row r="6079" spans="4:12" x14ac:dyDescent="0.25">
      <c r="D6079" s="66" t="s">
        <v>36417</v>
      </c>
      <c r="E6079" s="66" t="s">
        <v>1541</v>
      </c>
      <c r="F6079" s="72">
        <v>1</v>
      </c>
      <c r="G6079" s="72">
        <v>3</v>
      </c>
      <c r="H6079" s="72">
        <v>2</v>
      </c>
      <c r="I6079" s="72">
        <v>8</v>
      </c>
      <c r="J6079" s="72">
        <v>1</v>
      </c>
      <c r="K6079" s="72">
        <v>17</v>
      </c>
      <c r="L6079" s="72">
        <v>19</v>
      </c>
    </row>
    <row r="6080" spans="4:12" x14ac:dyDescent="0.25">
      <c r="D6080" s="66" t="s">
        <v>36418</v>
      </c>
      <c r="E6080" s="66" t="s">
        <v>1542</v>
      </c>
      <c r="F6080" s="72">
        <v>1</v>
      </c>
      <c r="G6080" s="72">
        <v>3</v>
      </c>
      <c r="H6080" s="72">
        <v>2</v>
      </c>
      <c r="I6080" s="72">
        <v>8</v>
      </c>
      <c r="J6080" s="72">
        <v>1</v>
      </c>
      <c r="K6080" s="72">
        <v>17</v>
      </c>
      <c r="L6080" s="72">
        <v>20</v>
      </c>
    </row>
    <row r="6081" spans="4:12" x14ac:dyDescent="0.25">
      <c r="D6081" s="66" t="s">
        <v>36419</v>
      </c>
      <c r="E6081" s="66" t="s">
        <v>1543</v>
      </c>
      <c r="F6081" s="72">
        <v>1</v>
      </c>
      <c r="G6081" s="72">
        <v>3</v>
      </c>
      <c r="H6081" s="72">
        <v>2</v>
      </c>
      <c r="I6081" s="72">
        <v>8</v>
      </c>
      <c r="J6081" s="72">
        <v>1</v>
      </c>
      <c r="K6081" s="72">
        <v>17</v>
      </c>
      <c r="L6081" s="72">
        <v>21</v>
      </c>
    </row>
    <row r="6082" spans="4:12" x14ac:dyDescent="0.25">
      <c r="D6082" s="66" t="s">
        <v>36420</v>
      </c>
      <c r="E6082" s="66" t="s">
        <v>1544</v>
      </c>
      <c r="F6082" s="72">
        <v>1</v>
      </c>
      <c r="G6082" s="72">
        <v>3</v>
      </c>
      <c r="H6082" s="72">
        <v>2</v>
      </c>
      <c r="I6082" s="72">
        <v>8</v>
      </c>
      <c r="J6082" s="72">
        <v>1</v>
      </c>
      <c r="K6082" s="72">
        <v>17</v>
      </c>
      <c r="L6082" s="72">
        <v>22</v>
      </c>
    </row>
    <row r="6083" spans="4:12" x14ac:dyDescent="0.25">
      <c r="D6083" s="66" t="s">
        <v>36421</v>
      </c>
      <c r="E6083" s="66" t="s">
        <v>1545</v>
      </c>
      <c r="F6083" s="72">
        <v>1</v>
      </c>
      <c r="G6083" s="72">
        <v>3</v>
      </c>
      <c r="H6083" s="72">
        <v>2</v>
      </c>
      <c r="I6083" s="72">
        <v>8</v>
      </c>
      <c r="J6083" s="72">
        <v>1</v>
      </c>
      <c r="K6083" s="72">
        <v>17</v>
      </c>
      <c r="L6083" s="72">
        <v>23</v>
      </c>
    </row>
    <row r="6084" spans="4:12" x14ac:dyDescent="0.25">
      <c r="D6084" s="66" t="s">
        <v>36422</v>
      </c>
      <c r="E6084" s="66" t="s">
        <v>10214</v>
      </c>
      <c r="F6084" s="72">
        <v>1</v>
      </c>
      <c r="G6084" s="72">
        <v>3</v>
      </c>
      <c r="H6084" s="72">
        <v>2</v>
      </c>
      <c r="I6084" s="72">
        <v>8</v>
      </c>
      <c r="J6084" s="72">
        <v>1</v>
      </c>
      <c r="K6084" s="72">
        <v>17</v>
      </c>
      <c r="L6084" s="72">
        <v>24</v>
      </c>
    </row>
    <row r="6085" spans="4:12" x14ac:dyDescent="0.25">
      <c r="D6085" s="66" t="s">
        <v>36423</v>
      </c>
      <c r="E6085" s="66" t="s">
        <v>10215</v>
      </c>
      <c r="F6085" s="72">
        <v>1</v>
      </c>
      <c r="G6085" s="72">
        <v>3</v>
      </c>
      <c r="H6085" s="72">
        <v>2</v>
      </c>
      <c r="I6085" s="72">
        <v>8</v>
      </c>
      <c r="J6085" s="72">
        <v>1</v>
      </c>
      <c r="K6085" s="72">
        <v>17</v>
      </c>
      <c r="L6085" s="72">
        <v>25</v>
      </c>
    </row>
    <row r="6086" spans="4:12" x14ac:dyDescent="0.25">
      <c r="D6086" s="66" t="s">
        <v>36424</v>
      </c>
      <c r="E6086" s="66" t="s">
        <v>10216</v>
      </c>
      <c r="F6086" s="72">
        <v>1</v>
      </c>
      <c r="G6086" s="72">
        <v>3</v>
      </c>
      <c r="H6086" s="72">
        <v>2</v>
      </c>
      <c r="I6086" s="72">
        <v>8</v>
      </c>
      <c r="J6086" s="72">
        <v>1</v>
      </c>
      <c r="K6086" s="72">
        <v>17</v>
      </c>
      <c r="L6086" s="72">
        <v>26</v>
      </c>
    </row>
    <row r="6087" spans="4:12" x14ac:dyDescent="0.25">
      <c r="D6087" s="66" t="s">
        <v>36425</v>
      </c>
      <c r="E6087" s="66" t="s">
        <v>10217</v>
      </c>
      <c r="F6087" s="72">
        <v>1</v>
      </c>
      <c r="G6087" s="72">
        <v>3</v>
      </c>
      <c r="H6087" s="72">
        <v>2</v>
      </c>
      <c r="I6087" s="72">
        <v>8</v>
      </c>
      <c r="J6087" s="72">
        <v>1</v>
      </c>
      <c r="K6087" s="72">
        <v>17</v>
      </c>
      <c r="L6087" s="72">
        <v>27</v>
      </c>
    </row>
    <row r="6088" spans="4:12" x14ac:dyDescent="0.25">
      <c r="D6088" s="66" t="s">
        <v>36426</v>
      </c>
      <c r="E6088" s="66" t="s">
        <v>1546</v>
      </c>
      <c r="F6088" s="72">
        <v>1</v>
      </c>
      <c r="G6088" s="72">
        <v>3</v>
      </c>
      <c r="H6088" s="72">
        <v>2</v>
      </c>
      <c r="I6088" s="72">
        <v>8</v>
      </c>
      <c r="J6088" s="72">
        <v>1</v>
      </c>
      <c r="K6088" s="72">
        <v>18</v>
      </c>
      <c r="L6088" s="72">
        <v>1</v>
      </c>
    </row>
    <row r="6089" spans="4:12" x14ac:dyDescent="0.25">
      <c r="D6089" s="66" t="s">
        <v>36427</v>
      </c>
      <c r="E6089" s="66" t="s">
        <v>1547</v>
      </c>
      <c r="F6089" s="72">
        <v>1</v>
      </c>
      <c r="G6089" s="72">
        <v>3</v>
      </c>
      <c r="H6089" s="72">
        <v>2</v>
      </c>
      <c r="I6089" s="72">
        <v>8</v>
      </c>
      <c r="J6089" s="72">
        <v>1</v>
      </c>
      <c r="K6089" s="72">
        <v>18</v>
      </c>
      <c r="L6089" s="72">
        <v>2</v>
      </c>
    </row>
    <row r="6090" spans="4:12" x14ac:dyDescent="0.25">
      <c r="D6090" s="66" t="s">
        <v>36428</v>
      </c>
      <c r="E6090" s="66" t="s">
        <v>10218</v>
      </c>
      <c r="F6090" s="72">
        <v>1</v>
      </c>
      <c r="G6090" s="72">
        <v>3</v>
      </c>
      <c r="H6090" s="72">
        <v>2</v>
      </c>
      <c r="I6090" s="72">
        <v>8</v>
      </c>
      <c r="J6090" s="72">
        <v>1</v>
      </c>
      <c r="K6090" s="72">
        <v>18</v>
      </c>
      <c r="L6090" s="72">
        <v>3</v>
      </c>
    </row>
    <row r="6091" spans="4:12" x14ac:dyDescent="0.25">
      <c r="D6091" s="66" t="s">
        <v>36429</v>
      </c>
      <c r="E6091" s="66" t="s">
        <v>1549</v>
      </c>
      <c r="F6091" s="72">
        <v>1</v>
      </c>
      <c r="G6091" s="72">
        <v>3</v>
      </c>
      <c r="H6091" s="72">
        <v>2</v>
      </c>
      <c r="I6091" s="72">
        <v>8</v>
      </c>
      <c r="J6091" s="72">
        <v>1</v>
      </c>
      <c r="K6091" s="72">
        <v>18</v>
      </c>
      <c r="L6091" s="72">
        <v>4</v>
      </c>
    </row>
    <row r="6092" spans="4:12" x14ac:dyDescent="0.25">
      <c r="D6092" s="66" t="s">
        <v>36430</v>
      </c>
      <c r="E6092" s="66" t="s">
        <v>1550</v>
      </c>
      <c r="F6092" s="72">
        <v>1</v>
      </c>
      <c r="G6092" s="72">
        <v>3</v>
      </c>
      <c r="H6092" s="72">
        <v>2</v>
      </c>
      <c r="I6092" s="72">
        <v>8</v>
      </c>
      <c r="J6092" s="72">
        <v>1</v>
      </c>
      <c r="K6092" s="72">
        <v>18</v>
      </c>
      <c r="L6092" s="72">
        <v>5</v>
      </c>
    </row>
    <row r="6093" spans="4:12" x14ac:dyDescent="0.25">
      <c r="D6093" s="66" t="s">
        <v>36431</v>
      </c>
      <c r="E6093" s="66" t="s">
        <v>1551</v>
      </c>
      <c r="F6093" s="72">
        <v>1</v>
      </c>
      <c r="G6093" s="72">
        <v>3</v>
      </c>
      <c r="H6093" s="72">
        <v>2</v>
      </c>
      <c r="I6093" s="72">
        <v>8</v>
      </c>
      <c r="J6093" s="72">
        <v>1</v>
      </c>
      <c r="K6093" s="72">
        <v>18</v>
      </c>
      <c r="L6093" s="72">
        <v>6</v>
      </c>
    </row>
    <row r="6094" spans="4:12" x14ac:dyDescent="0.25">
      <c r="D6094" s="66" t="s">
        <v>36432</v>
      </c>
      <c r="E6094" s="66" t="s">
        <v>10219</v>
      </c>
      <c r="F6094" s="72">
        <v>1</v>
      </c>
      <c r="G6094" s="72">
        <v>3</v>
      </c>
      <c r="H6094" s="72">
        <v>2</v>
      </c>
      <c r="I6094" s="72">
        <v>8</v>
      </c>
      <c r="J6094" s="72">
        <v>1</v>
      </c>
      <c r="K6094" s="72">
        <v>18</v>
      </c>
      <c r="L6094" s="72">
        <v>7</v>
      </c>
    </row>
    <row r="6095" spans="4:12" x14ac:dyDescent="0.25">
      <c r="D6095" s="66" t="s">
        <v>36433</v>
      </c>
      <c r="E6095" s="66" t="s">
        <v>10220</v>
      </c>
      <c r="F6095" s="72">
        <v>1</v>
      </c>
      <c r="G6095" s="72">
        <v>3</v>
      </c>
      <c r="H6095" s="72">
        <v>2</v>
      </c>
      <c r="I6095" s="72">
        <v>8</v>
      </c>
      <c r="J6095" s="72">
        <v>1</v>
      </c>
      <c r="K6095" s="72">
        <v>18</v>
      </c>
      <c r="L6095" s="72">
        <v>8</v>
      </c>
    </row>
    <row r="6096" spans="4:12" x14ac:dyDescent="0.25">
      <c r="D6096" s="66" t="s">
        <v>36434</v>
      </c>
      <c r="E6096" s="66" t="s">
        <v>1553</v>
      </c>
      <c r="F6096" s="72">
        <v>1</v>
      </c>
      <c r="G6096" s="72">
        <v>3</v>
      </c>
      <c r="H6096" s="72">
        <v>2</v>
      </c>
      <c r="I6096" s="72">
        <v>8</v>
      </c>
      <c r="J6096" s="72">
        <v>1</v>
      </c>
      <c r="K6096" s="72">
        <v>18</v>
      </c>
      <c r="L6096" s="72">
        <v>9</v>
      </c>
    </row>
    <row r="6097" spans="4:12" x14ac:dyDescent="0.25">
      <c r="D6097" s="66" t="s">
        <v>36435</v>
      </c>
      <c r="E6097" s="66" t="s">
        <v>10221</v>
      </c>
      <c r="F6097" s="72">
        <v>1</v>
      </c>
      <c r="G6097" s="72">
        <v>3</v>
      </c>
      <c r="H6097" s="72">
        <v>2</v>
      </c>
      <c r="I6097" s="72">
        <v>8</v>
      </c>
      <c r="J6097" s="72">
        <v>1</v>
      </c>
      <c r="K6097" s="72">
        <v>18</v>
      </c>
      <c r="L6097" s="72">
        <v>10</v>
      </c>
    </row>
    <row r="6098" spans="4:12" x14ac:dyDescent="0.25">
      <c r="D6098" s="66" t="s">
        <v>36436</v>
      </c>
      <c r="E6098" s="66" t="s">
        <v>10222</v>
      </c>
      <c r="F6098" s="72">
        <v>1</v>
      </c>
      <c r="G6098" s="72">
        <v>3</v>
      </c>
      <c r="H6098" s="72">
        <v>2</v>
      </c>
      <c r="I6098" s="72">
        <v>8</v>
      </c>
      <c r="J6098" s="72">
        <v>1</v>
      </c>
      <c r="K6098" s="72">
        <v>18</v>
      </c>
      <c r="L6098" s="72">
        <v>11</v>
      </c>
    </row>
    <row r="6099" spans="4:12" x14ac:dyDescent="0.25">
      <c r="D6099" s="66" t="s">
        <v>36437</v>
      </c>
      <c r="E6099" s="66" t="s">
        <v>1554</v>
      </c>
      <c r="F6099" s="72">
        <v>1</v>
      </c>
      <c r="G6099" s="72">
        <v>3</v>
      </c>
      <c r="H6099" s="72">
        <v>2</v>
      </c>
      <c r="I6099" s="72">
        <v>8</v>
      </c>
      <c r="J6099" s="72">
        <v>1</v>
      </c>
      <c r="K6099" s="72">
        <v>18</v>
      </c>
      <c r="L6099" s="72">
        <v>12</v>
      </c>
    </row>
    <row r="6100" spans="4:12" x14ac:dyDescent="0.25">
      <c r="D6100" s="66" t="s">
        <v>36438</v>
      </c>
      <c r="E6100" s="66" t="s">
        <v>1555</v>
      </c>
      <c r="F6100" s="72">
        <v>1</v>
      </c>
      <c r="G6100" s="72">
        <v>3</v>
      </c>
      <c r="H6100" s="72">
        <v>2</v>
      </c>
      <c r="I6100" s="72">
        <v>8</v>
      </c>
      <c r="J6100" s="72">
        <v>1</v>
      </c>
      <c r="K6100" s="72">
        <v>18</v>
      </c>
      <c r="L6100" s="72">
        <v>13</v>
      </c>
    </row>
    <row r="6101" spans="4:12" x14ac:dyDescent="0.25">
      <c r="D6101" s="66" t="s">
        <v>36439</v>
      </c>
      <c r="E6101" s="66" t="s">
        <v>1556</v>
      </c>
      <c r="F6101" s="72">
        <v>1</v>
      </c>
      <c r="G6101" s="72">
        <v>3</v>
      </c>
      <c r="H6101" s="72">
        <v>2</v>
      </c>
      <c r="I6101" s="72">
        <v>8</v>
      </c>
      <c r="J6101" s="72">
        <v>1</v>
      </c>
      <c r="K6101" s="72">
        <v>18</v>
      </c>
      <c r="L6101" s="72">
        <v>14</v>
      </c>
    </row>
    <row r="6102" spans="4:12" x14ac:dyDescent="0.25">
      <c r="D6102" s="66" t="s">
        <v>36440</v>
      </c>
      <c r="E6102" s="66" t="s">
        <v>1557</v>
      </c>
      <c r="F6102" s="72">
        <v>1</v>
      </c>
      <c r="G6102" s="72">
        <v>3</v>
      </c>
      <c r="H6102" s="72">
        <v>2</v>
      </c>
      <c r="I6102" s="72">
        <v>8</v>
      </c>
      <c r="J6102" s="72">
        <v>1</v>
      </c>
      <c r="K6102" s="72">
        <v>18</v>
      </c>
      <c r="L6102" s="72">
        <v>15</v>
      </c>
    </row>
    <row r="6103" spans="4:12" x14ac:dyDescent="0.25">
      <c r="D6103" s="66" t="s">
        <v>36441</v>
      </c>
      <c r="E6103" s="66" t="s">
        <v>1558</v>
      </c>
      <c r="F6103" s="72">
        <v>1</v>
      </c>
      <c r="G6103" s="72">
        <v>3</v>
      </c>
      <c r="H6103" s="72">
        <v>2</v>
      </c>
      <c r="I6103" s="72">
        <v>8</v>
      </c>
      <c r="J6103" s="72">
        <v>1</v>
      </c>
      <c r="K6103" s="72">
        <v>18</v>
      </c>
      <c r="L6103" s="72">
        <v>16</v>
      </c>
    </row>
    <row r="6104" spans="4:12" x14ac:dyDescent="0.25">
      <c r="D6104" s="66" t="s">
        <v>36442</v>
      </c>
      <c r="E6104" s="66" t="s">
        <v>10223</v>
      </c>
      <c r="F6104" s="72">
        <v>1</v>
      </c>
      <c r="G6104" s="72">
        <v>3</v>
      </c>
      <c r="H6104" s="72">
        <v>2</v>
      </c>
      <c r="I6104" s="72">
        <v>8</v>
      </c>
      <c r="J6104" s="72">
        <v>1</v>
      </c>
      <c r="K6104" s="72">
        <v>18</v>
      </c>
      <c r="L6104" s="72">
        <v>17</v>
      </c>
    </row>
    <row r="6105" spans="4:12" x14ac:dyDescent="0.25">
      <c r="D6105" s="66" t="s">
        <v>36443</v>
      </c>
      <c r="E6105" s="66" t="s">
        <v>10224</v>
      </c>
      <c r="F6105" s="72">
        <v>1</v>
      </c>
      <c r="G6105" s="72">
        <v>3</v>
      </c>
      <c r="H6105" s="72">
        <v>2</v>
      </c>
      <c r="I6105" s="72">
        <v>8</v>
      </c>
      <c r="J6105" s="72">
        <v>1</v>
      </c>
      <c r="K6105" s="72">
        <v>18</v>
      </c>
      <c r="L6105" s="72">
        <v>18</v>
      </c>
    </row>
    <row r="6106" spans="4:12" x14ac:dyDescent="0.25">
      <c r="D6106" s="66" t="s">
        <v>36444</v>
      </c>
      <c r="E6106" s="66" t="s">
        <v>10225</v>
      </c>
      <c r="F6106" s="72">
        <v>1</v>
      </c>
      <c r="G6106" s="72">
        <v>3</v>
      </c>
      <c r="H6106" s="72">
        <v>2</v>
      </c>
      <c r="I6106" s="72">
        <v>8</v>
      </c>
      <c r="J6106" s="72">
        <v>1</v>
      </c>
      <c r="K6106" s="72">
        <v>18</v>
      </c>
      <c r="L6106" s="72">
        <v>19</v>
      </c>
    </row>
    <row r="6107" spans="4:12" x14ac:dyDescent="0.25">
      <c r="D6107" s="66" t="s">
        <v>36445</v>
      </c>
      <c r="E6107" s="66" t="s">
        <v>1559</v>
      </c>
      <c r="F6107" s="72">
        <v>1</v>
      </c>
      <c r="G6107" s="72">
        <v>3</v>
      </c>
      <c r="H6107" s="72">
        <v>2</v>
      </c>
      <c r="I6107" s="72">
        <v>8</v>
      </c>
      <c r="J6107" s="72">
        <v>1</v>
      </c>
      <c r="K6107" s="72">
        <v>18</v>
      </c>
      <c r="L6107" s="72">
        <v>20</v>
      </c>
    </row>
    <row r="6108" spans="4:12" x14ac:dyDescent="0.25">
      <c r="D6108" s="66" t="s">
        <v>36446</v>
      </c>
      <c r="E6108" s="66" t="s">
        <v>1560</v>
      </c>
      <c r="F6108" s="72">
        <v>1</v>
      </c>
      <c r="G6108" s="72">
        <v>3</v>
      </c>
      <c r="H6108" s="72">
        <v>2</v>
      </c>
      <c r="I6108" s="72">
        <v>8</v>
      </c>
      <c r="J6108" s="72">
        <v>1</v>
      </c>
      <c r="K6108" s="72">
        <v>18</v>
      </c>
      <c r="L6108" s="72">
        <v>21</v>
      </c>
    </row>
    <row r="6109" spans="4:12" x14ac:dyDescent="0.25">
      <c r="D6109" s="66" t="s">
        <v>36447</v>
      </c>
      <c r="E6109" s="66" t="s">
        <v>1561</v>
      </c>
      <c r="F6109" s="72">
        <v>1</v>
      </c>
      <c r="G6109" s="72">
        <v>3</v>
      </c>
      <c r="H6109" s="72">
        <v>2</v>
      </c>
      <c r="I6109" s="72">
        <v>8</v>
      </c>
      <c r="J6109" s="72">
        <v>1</v>
      </c>
      <c r="K6109" s="72">
        <v>18</v>
      </c>
      <c r="L6109" s="72">
        <v>22</v>
      </c>
    </row>
    <row r="6110" spans="4:12" x14ac:dyDescent="0.25">
      <c r="D6110" s="66" t="s">
        <v>36448</v>
      </c>
      <c r="E6110" s="66" t="s">
        <v>10226</v>
      </c>
      <c r="F6110" s="72">
        <v>1</v>
      </c>
      <c r="G6110" s="72">
        <v>3</v>
      </c>
      <c r="H6110" s="72">
        <v>2</v>
      </c>
      <c r="I6110" s="72">
        <v>8</v>
      </c>
      <c r="J6110" s="72">
        <v>1</v>
      </c>
      <c r="K6110" s="72">
        <v>18</v>
      </c>
      <c r="L6110" s="72">
        <v>23</v>
      </c>
    </row>
    <row r="6111" spans="4:12" x14ac:dyDescent="0.25">
      <c r="D6111" s="66" t="s">
        <v>36449</v>
      </c>
      <c r="E6111" s="66" t="s">
        <v>10227</v>
      </c>
      <c r="F6111" s="72">
        <v>1</v>
      </c>
      <c r="G6111" s="72">
        <v>3</v>
      </c>
      <c r="H6111" s="72">
        <v>2</v>
      </c>
      <c r="I6111" s="72">
        <v>8</v>
      </c>
      <c r="J6111" s="72">
        <v>1</v>
      </c>
      <c r="K6111" s="72">
        <v>18</v>
      </c>
      <c r="L6111" s="72">
        <v>24</v>
      </c>
    </row>
    <row r="6112" spans="4:12" x14ac:dyDescent="0.25">
      <c r="D6112" s="66" t="s">
        <v>36450</v>
      </c>
      <c r="E6112" s="66" t="s">
        <v>1562</v>
      </c>
      <c r="F6112" s="72">
        <v>1</v>
      </c>
      <c r="G6112" s="72">
        <v>3</v>
      </c>
      <c r="H6112" s="72">
        <v>2</v>
      </c>
      <c r="I6112" s="72">
        <v>8</v>
      </c>
      <c r="J6112" s="72">
        <v>1</v>
      </c>
      <c r="K6112" s="72">
        <v>18</v>
      </c>
      <c r="L6112" s="72">
        <v>25</v>
      </c>
    </row>
    <row r="6113" spans="4:12" x14ac:dyDescent="0.25">
      <c r="D6113" s="66" t="s">
        <v>36451</v>
      </c>
      <c r="E6113" s="66" t="s">
        <v>10228</v>
      </c>
      <c r="F6113" s="72">
        <v>1</v>
      </c>
      <c r="G6113" s="72">
        <v>3</v>
      </c>
      <c r="H6113" s="72">
        <v>2</v>
      </c>
      <c r="I6113" s="72">
        <v>8</v>
      </c>
      <c r="J6113" s="72">
        <v>1</v>
      </c>
      <c r="K6113" s="72">
        <v>18</v>
      </c>
      <c r="L6113" s="72">
        <v>26</v>
      </c>
    </row>
    <row r="6114" spans="4:12" x14ac:dyDescent="0.25">
      <c r="D6114" s="66" t="s">
        <v>36452</v>
      </c>
      <c r="E6114" s="66" t="s">
        <v>10229</v>
      </c>
      <c r="F6114" s="72">
        <v>1</v>
      </c>
      <c r="G6114" s="72">
        <v>3</v>
      </c>
      <c r="H6114" s="72">
        <v>2</v>
      </c>
      <c r="I6114" s="72">
        <v>8</v>
      </c>
      <c r="J6114" s="72">
        <v>1</v>
      </c>
      <c r="K6114" s="72">
        <v>18</v>
      </c>
      <c r="L6114" s="72">
        <v>27</v>
      </c>
    </row>
    <row r="6115" spans="4:12" x14ac:dyDescent="0.25">
      <c r="D6115" s="66" t="s">
        <v>36453</v>
      </c>
      <c r="E6115" s="66" t="s">
        <v>10230</v>
      </c>
      <c r="F6115" s="72">
        <v>1</v>
      </c>
      <c r="G6115" s="72">
        <v>3</v>
      </c>
      <c r="H6115" s="72">
        <v>2</v>
      </c>
      <c r="I6115" s="72">
        <v>8</v>
      </c>
      <c r="J6115" s="72">
        <v>1</v>
      </c>
      <c r="K6115" s="72">
        <v>18</v>
      </c>
      <c r="L6115" s="72">
        <v>28</v>
      </c>
    </row>
    <row r="6116" spans="4:12" x14ac:dyDescent="0.25">
      <c r="D6116" s="66" t="s">
        <v>36454</v>
      </c>
      <c r="E6116" s="66" t="s">
        <v>10231</v>
      </c>
      <c r="F6116" s="72">
        <v>1</v>
      </c>
      <c r="G6116" s="72">
        <v>3</v>
      </c>
      <c r="H6116" s="72">
        <v>2</v>
      </c>
      <c r="I6116" s="72">
        <v>8</v>
      </c>
      <c r="J6116" s="72">
        <v>1</v>
      </c>
      <c r="K6116" s="72">
        <v>18</v>
      </c>
      <c r="L6116" s="72">
        <v>29</v>
      </c>
    </row>
    <row r="6117" spans="4:12" x14ac:dyDescent="0.25">
      <c r="D6117" s="66" t="s">
        <v>36455</v>
      </c>
      <c r="E6117" s="66" t="s">
        <v>10232</v>
      </c>
      <c r="F6117" s="72">
        <v>1</v>
      </c>
      <c r="G6117" s="72">
        <v>3</v>
      </c>
      <c r="H6117" s="72">
        <v>2</v>
      </c>
      <c r="I6117" s="72">
        <v>8</v>
      </c>
      <c r="J6117" s="72">
        <v>1</v>
      </c>
      <c r="K6117" s="72">
        <v>18</v>
      </c>
      <c r="L6117" s="72">
        <v>30</v>
      </c>
    </row>
    <row r="6118" spans="4:12" x14ac:dyDescent="0.25">
      <c r="D6118" s="66" t="s">
        <v>36456</v>
      </c>
      <c r="E6118" s="66" t="s">
        <v>10233</v>
      </c>
      <c r="F6118" s="72">
        <v>1</v>
      </c>
      <c r="G6118" s="72">
        <v>3</v>
      </c>
      <c r="H6118" s="72">
        <v>2</v>
      </c>
      <c r="I6118" s="72">
        <v>8</v>
      </c>
      <c r="J6118" s="72">
        <v>1</v>
      </c>
      <c r="K6118" s="72">
        <v>18</v>
      </c>
      <c r="L6118" s="72">
        <v>31</v>
      </c>
    </row>
    <row r="6119" spans="4:12" x14ac:dyDescent="0.25">
      <c r="D6119" s="66" t="s">
        <v>36457</v>
      </c>
      <c r="E6119" s="66" t="s">
        <v>10234</v>
      </c>
      <c r="F6119" s="72">
        <v>1</v>
      </c>
      <c r="G6119" s="72">
        <v>3</v>
      </c>
      <c r="H6119" s="72">
        <v>2</v>
      </c>
      <c r="I6119" s="72">
        <v>8</v>
      </c>
      <c r="J6119" s="72">
        <v>1</v>
      </c>
      <c r="K6119" s="72">
        <v>18</v>
      </c>
      <c r="L6119" s="72">
        <v>32</v>
      </c>
    </row>
    <row r="6120" spans="4:12" x14ac:dyDescent="0.25">
      <c r="D6120" s="66" t="s">
        <v>36458</v>
      </c>
      <c r="E6120" s="66" t="s">
        <v>10235</v>
      </c>
      <c r="F6120" s="72">
        <v>1</v>
      </c>
      <c r="G6120" s="72">
        <v>3</v>
      </c>
      <c r="H6120" s="72">
        <v>2</v>
      </c>
      <c r="I6120" s="72">
        <v>8</v>
      </c>
      <c r="J6120" s="72">
        <v>1</v>
      </c>
      <c r="K6120" s="72">
        <v>18</v>
      </c>
      <c r="L6120" s="72">
        <v>33</v>
      </c>
    </row>
    <row r="6121" spans="4:12" x14ac:dyDescent="0.25">
      <c r="D6121" s="66" t="s">
        <v>36459</v>
      </c>
      <c r="E6121" s="66" t="s">
        <v>10236</v>
      </c>
      <c r="F6121" s="72">
        <v>1</v>
      </c>
      <c r="G6121" s="72">
        <v>3</v>
      </c>
      <c r="H6121" s="72">
        <v>2</v>
      </c>
      <c r="I6121" s="72">
        <v>8</v>
      </c>
      <c r="J6121" s="72">
        <v>1</v>
      </c>
      <c r="K6121" s="72">
        <v>18</v>
      </c>
      <c r="L6121" s="72">
        <v>34</v>
      </c>
    </row>
    <row r="6122" spans="4:12" x14ac:dyDescent="0.25">
      <c r="D6122" s="66" t="s">
        <v>36460</v>
      </c>
      <c r="E6122" s="66" t="s">
        <v>10237</v>
      </c>
      <c r="F6122" s="72">
        <v>1</v>
      </c>
      <c r="G6122" s="72">
        <v>3</v>
      </c>
      <c r="H6122" s="72">
        <v>2</v>
      </c>
      <c r="I6122" s="72">
        <v>8</v>
      </c>
      <c r="J6122" s="72">
        <v>1</v>
      </c>
      <c r="K6122" s="72">
        <v>18</v>
      </c>
      <c r="L6122" s="72">
        <v>35</v>
      </c>
    </row>
    <row r="6123" spans="4:12" x14ac:dyDescent="0.25">
      <c r="D6123" s="66" t="s">
        <v>36461</v>
      </c>
      <c r="E6123" s="66" t="s">
        <v>10238</v>
      </c>
      <c r="F6123" s="72">
        <v>1</v>
      </c>
      <c r="G6123" s="72">
        <v>3</v>
      </c>
      <c r="H6123" s="72">
        <v>2</v>
      </c>
      <c r="I6123" s="72">
        <v>8</v>
      </c>
      <c r="J6123" s="72">
        <v>1</v>
      </c>
      <c r="K6123" s="72">
        <v>18</v>
      </c>
      <c r="L6123" s="72">
        <v>36</v>
      </c>
    </row>
    <row r="6124" spans="4:12" x14ac:dyDescent="0.25">
      <c r="D6124" s="66" t="s">
        <v>36462</v>
      </c>
      <c r="E6124" s="66" t="s">
        <v>10239</v>
      </c>
      <c r="F6124" s="72">
        <v>1</v>
      </c>
      <c r="G6124" s="72">
        <v>3</v>
      </c>
      <c r="H6124" s="72">
        <v>2</v>
      </c>
      <c r="I6124" s="72">
        <v>8</v>
      </c>
      <c r="J6124" s="72">
        <v>1</v>
      </c>
      <c r="K6124" s="72">
        <v>18</v>
      </c>
      <c r="L6124" s="72">
        <v>37</v>
      </c>
    </row>
    <row r="6125" spans="4:12" x14ac:dyDescent="0.25">
      <c r="D6125" s="66" t="s">
        <v>36463</v>
      </c>
      <c r="E6125" s="66" t="s">
        <v>10240</v>
      </c>
      <c r="F6125" s="72">
        <v>1</v>
      </c>
      <c r="G6125" s="72">
        <v>3</v>
      </c>
      <c r="H6125" s="72">
        <v>2</v>
      </c>
      <c r="I6125" s="72">
        <v>8</v>
      </c>
      <c r="J6125" s="72">
        <v>1</v>
      </c>
      <c r="K6125" s="72">
        <v>18</v>
      </c>
      <c r="L6125" s="72">
        <v>38</v>
      </c>
    </row>
    <row r="6126" spans="4:12" x14ac:dyDescent="0.25">
      <c r="D6126" s="66" t="s">
        <v>36464</v>
      </c>
      <c r="E6126" s="66" t="s">
        <v>10241</v>
      </c>
      <c r="F6126" s="72">
        <v>1</v>
      </c>
      <c r="G6126" s="72">
        <v>3</v>
      </c>
      <c r="H6126" s="72">
        <v>2</v>
      </c>
      <c r="I6126" s="72">
        <v>8</v>
      </c>
      <c r="J6126" s="72">
        <v>1</v>
      </c>
      <c r="K6126" s="72">
        <v>18</v>
      </c>
      <c r="L6126" s="72">
        <v>39</v>
      </c>
    </row>
    <row r="6127" spans="4:12" x14ac:dyDescent="0.25">
      <c r="D6127" s="66" t="s">
        <v>36465</v>
      </c>
      <c r="E6127" s="66" t="s">
        <v>10242</v>
      </c>
      <c r="F6127" s="72">
        <v>1</v>
      </c>
      <c r="G6127" s="72">
        <v>3</v>
      </c>
      <c r="H6127" s="72">
        <v>2</v>
      </c>
      <c r="I6127" s="72">
        <v>8</v>
      </c>
      <c r="J6127" s="72">
        <v>1</v>
      </c>
      <c r="K6127" s="72">
        <v>18</v>
      </c>
      <c r="L6127" s="72">
        <v>40</v>
      </c>
    </row>
    <row r="6128" spans="4:12" x14ac:dyDescent="0.25">
      <c r="D6128" s="66" t="s">
        <v>36466</v>
      </c>
      <c r="E6128" s="66" t="s">
        <v>10243</v>
      </c>
      <c r="F6128" s="72">
        <v>1</v>
      </c>
      <c r="G6128" s="72">
        <v>3</v>
      </c>
      <c r="H6128" s="72">
        <v>2</v>
      </c>
      <c r="I6128" s="72">
        <v>8</v>
      </c>
      <c r="J6128" s="72">
        <v>1</v>
      </c>
      <c r="K6128" s="72">
        <v>18</v>
      </c>
      <c r="L6128" s="72">
        <v>41</v>
      </c>
    </row>
    <row r="6129" spans="4:12" x14ac:dyDescent="0.25">
      <c r="D6129" s="66" t="s">
        <v>36467</v>
      </c>
      <c r="E6129" s="66" t="s">
        <v>10244</v>
      </c>
      <c r="F6129" s="72">
        <v>1</v>
      </c>
      <c r="G6129" s="72">
        <v>3</v>
      </c>
      <c r="H6129" s="72">
        <v>2</v>
      </c>
      <c r="I6129" s="72">
        <v>8</v>
      </c>
      <c r="J6129" s="72">
        <v>1</v>
      </c>
      <c r="K6129" s="72">
        <v>18</v>
      </c>
      <c r="L6129" s="72">
        <v>42</v>
      </c>
    </row>
    <row r="6130" spans="4:12" x14ac:dyDescent="0.25">
      <c r="D6130" s="66" t="s">
        <v>36468</v>
      </c>
      <c r="E6130" s="66" t="s">
        <v>10245</v>
      </c>
      <c r="F6130" s="72">
        <v>1</v>
      </c>
      <c r="G6130" s="72">
        <v>3</v>
      </c>
      <c r="H6130" s="72">
        <v>2</v>
      </c>
      <c r="I6130" s="72">
        <v>8</v>
      </c>
      <c r="J6130" s="72">
        <v>1</v>
      </c>
      <c r="K6130" s="72">
        <v>18</v>
      </c>
      <c r="L6130" s="72">
        <v>43</v>
      </c>
    </row>
    <row r="6131" spans="4:12" x14ac:dyDescent="0.25">
      <c r="D6131" s="66" t="s">
        <v>36469</v>
      </c>
      <c r="E6131" s="66" t="s">
        <v>10246</v>
      </c>
      <c r="F6131" s="72">
        <v>1</v>
      </c>
      <c r="G6131" s="72">
        <v>3</v>
      </c>
      <c r="H6131" s="72">
        <v>2</v>
      </c>
      <c r="I6131" s="72">
        <v>8</v>
      </c>
      <c r="J6131" s="72">
        <v>1</v>
      </c>
      <c r="K6131" s="72">
        <v>19</v>
      </c>
      <c r="L6131" s="72">
        <v>1</v>
      </c>
    </row>
    <row r="6132" spans="4:12" x14ac:dyDescent="0.25">
      <c r="D6132" s="66" t="s">
        <v>36470</v>
      </c>
      <c r="E6132" s="66" t="s">
        <v>1579</v>
      </c>
      <c r="F6132" s="72">
        <v>1</v>
      </c>
      <c r="G6132" s="72">
        <v>3</v>
      </c>
      <c r="H6132" s="72">
        <v>2</v>
      </c>
      <c r="I6132" s="72">
        <v>8</v>
      </c>
      <c r="J6132" s="72">
        <v>1</v>
      </c>
      <c r="K6132" s="72">
        <v>19</v>
      </c>
      <c r="L6132" s="72">
        <v>2</v>
      </c>
    </row>
    <row r="6133" spans="4:12" x14ac:dyDescent="0.25">
      <c r="D6133" s="66" t="s">
        <v>36471</v>
      </c>
      <c r="E6133" s="66" t="s">
        <v>10247</v>
      </c>
      <c r="F6133" s="72">
        <v>1</v>
      </c>
      <c r="G6133" s="72">
        <v>3</v>
      </c>
      <c r="H6133" s="72">
        <v>2</v>
      </c>
      <c r="I6133" s="72">
        <v>8</v>
      </c>
      <c r="J6133" s="72">
        <v>1</v>
      </c>
      <c r="K6133" s="72">
        <v>19</v>
      </c>
      <c r="L6133" s="72">
        <v>3</v>
      </c>
    </row>
    <row r="6134" spans="4:12" x14ac:dyDescent="0.25">
      <c r="D6134" s="66" t="s">
        <v>36472</v>
      </c>
      <c r="E6134" s="66" t="s">
        <v>10248</v>
      </c>
      <c r="F6134" s="72">
        <v>1</v>
      </c>
      <c r="G6134" s="72">
        <v>3</v>
      </c>
      <c r="H6134" s="72">
        <v>2</v>
      </c>
      <c r="I6134" s="72">
        <v>8</v>
      </c>
      <c r="J6134" s="72">
        <v>1</v>
      </c>
      <c r="K6134" s="72">
        <v>19</v>
      </c>
      <c r="L6134" s="72">
        <v>4</v>
      </c>
    </row>
    <row r="6135" spans="4:12" x14ac:dyDescent="0.25">
      <c r="D6135" s="66" t="s">
        <v>36473</v>
      </c>
      <c r="E6135" s="66" t="s">
        <v>1581</v>
      </c>
      <c r="F6135" s="72">
        <v>1</v>
      </c>
      <c r="G6135" s="72">
        <v>3</v>
      </c>
      <c r="H6135" s="72">
        <v>2</v>
      </c>
      <c r="I6135" s="72">
        <v>8</v>
      </c>
      <c r="J6135" s="72">
        <v>1</v>
      </c>
      <c r="K6135" s="72">
        <v>19</v>
      </c>
      <c r="L6135" s="72">
        <v>5</v>
      </c>
    </row>
    <row r="6136" spans="4:12" x14ac:dyDescent="0.25">
      <c r="D6136" s="66" t="s">
        <v>36474</v>
      </c>
      <c r="E6136" s="66" t="s">
        <v>1582</v>
      </c>
      <c r="F6136" s="72">
        <v>1</v>
      </c>
      <c r="G6136" s="72">
        <v>3</v>
      </c>
      <c r="H6136" s="72">
        <v>2</v>
      </c>
      <c r="I6136" s="72">
        <v>8</v>
      </c>
      <c r="J6136" s="72">
        <v>1</v>
      </c>
      <c r="K6136" s="72">
        <v>19</v>
      </c>
      <c r="L6136" s="72">
        <v>6</v>
      </c>
    </row>
    <row r="6137" spans="4:12" x14ac:dyDescent="0.25">
      <c r="D6137" s="66" t="s">
        <v>36475</v>
      </c>
      <c r="E6137" s="66" t="s">
        <v>10249</v>
      </c>
      <c r="F6137" s="72">
        <v>1</v>
      </c>
      <c r="G6137" s="72">
        <v>3</v>
      </c>
      <c r="H6137" s="72">
        <v>2</v>
      </c>
      <c r="I6137" s="72">
        <v>8</v>
      </c>
      <c r="J6137" s="72">
        <v>1</v>
      </c>
      <c r="K6137" s="72">
        <v>19</v>
      </c>
      <c r="L6137" s="72">
        <v>7</v>
      </c>
    </row>
    <row r="6138" spans="4:12" x14ac:dyDescent="0.25">
      <c r="D6138" s="66" t="s">
        <v>36476</v>
      </c>
      <c r="E6138" s="66" t="s">
        <v>10250</v>
      </c>
      <c r="F6138" s="72">
        <v>1</v>
      </c>
      <c r="G6138" s="72">
        <v>3</v>
      </c>
      <c r="H6138" s="72">
        <v>2</v>
      </c>
      <c r="I6138" s="72">
        <v>8</v>
      </c>
      <c r="J6138" s="72">
        <v>1</v>
      </c>
      <c r="K6138" s="72">
        <v>19</v>
      </c>
      <c r="L6138" s="72">
        <v>8</v>
      </c>
    </row>
    <row r="6139" spans="4:12" x14ac:dyDescent="0.25">
      <c r="D6139" s="66" t="s">
        <v>36477</v>
      </c>
      <c r="E6139" s="66" t="s">
        <v>10251</v>
      </c>
      <c r="F6139" s="72">
        <v>1</v>
      </c>
      <c r="G6139" s="72">
        <v>3</v>
      </c>
      <c r="H6139" s="72">
        <v>2</v>
      </c>
      <c r="I6139" s="72">
        <v>8</v>
      </c>
      <c r="J6139" s="72">
        <v>1</v>
      </c>
      <c r="K6139" s="72">
        <v>19</v>
      </c>
      <c r="L6139" s="72">
        <v>9</v>
      </c>
    </row>
    <row r="6140" spans="4:12" x14ac:dyDescent="0.25">
      <c r="D6140" s="66" t="s">
        <v>36478</v>
      </c>
      <c r="E6140" s="66" t="s">
        <v>10252</v>
      </c>
      <c r="F6140" s="72">
        <v>1</v>
      </c>
      <c r="G6140" s="72">
        <v>3</v>
      </c>
      <c r="H6140" s="72">
        <v>2</v>
      </c>
      <c r="I6140" s="72">
        <v>8</v>
      </c>
      <c r="J6140" s="72">
        <v>1</v>
      </c>
      <c r="K6140" s="72">
        <v>19</v>
      </c>
      <c r="L6140" s="72">
        <v>10</v>
      </c>
    </row>
    <row r="6141" spans="4:12" x14ac:dyDescent="0.25">
      <c r="D6141" s="66" t="s">
        <v>36479</v>
      </c>
      <c r="E6141" s="66" t="s">
        <v>10253</v>
      </c>
      <c r="F6141" s="72">
        <v>1</v>
      </c>
      <c r="G6141" s="72">
        <v>3</v>
      </c>
      <c r="H6141" s="72">
        <v>2</v>
      </c>
      <c r="I6141" s="72">
        <v>8</v>
      </c>
      <c r="J6141" s="72">
        <v>1</v>
      </c>
      <c r="K6141" s="72">
        <v>19</v>
      </c>
      <c r="L6141" s="72">
        <v>11</v>
      </c>
    </row>
    <row r="6142" spans="4:12" x14ac:dyDescent="0.25">
      <c r="D6142" s="66" t="s">
        <v>36480</v>
      </c>
      <c r="E6142" s="66" t="s">
        <v>10254</v>
      </c>
      <c r="F6142" s="72">
        <v>1</v>
      </c>
      <c r="G6142" s="72">
        <v>3</v>
      </c>
      <c r="H6142" s="72">
        <v>2</v>
      </c>
      <c r="I6142" s="72">
        <v>8</v>
      </c>
      <c r="J6142" s="72">
        <v>1</v>
      </c>
      <c r="K6142" s="72">
        <v>19</v>
      </c>
      <c r="L6142" s="72">
        <v>12</v>
      </c>
    </row>
    <row r="6143" spans="4:12" x14ac:dyDescent="0.25">
      <c r="D6143" s="66" t="s">
        <v>36481</v>
      </c>
      <c r="E6143" s="66" t="s">
        <v>10255</v>
      </c>
      <c r="F6143" s="72">
        <v>1</v>
      </c>
      <c r="G6143" s="72">
        <v>3</v>
      </c>
      <c r="H6143" s="72">
        <v>2</v>
      </c>
      <c r="I6143" s="72">
        <v>8</v>
      </c>
      <c r="J6143" s="72">
        <v>1</v>
      </c>
      <c r="K6143" s="72">
        <v>19</v>
      </c>
      <c r="L6143" s="72">
        <v>13</v>
      </c>
    </row>
    <row r="6144" spans="4:12" x14ac:dyDescent="0.25">
      <c r="D6144" s="66" t="s">
        <v>36482</v>
      </c>
      <c r="E6144" s="66" t="s">
        <v>10256</v>
      </c>
      <c r="F6144" s="72">
        <v>1</v>
      </c>
      <c r="G6144" s="72">
        <v>3</v>
      </c>
      <c r="H6144" s="72">
        <v>2</v>
      </c>
      <c r="I6144" s="72">
        <v>8</v>
      </c>
      <c r="J6144" s="72">
        <v>1</v>
      </c>
      <c r="K6144" s="72">
        <v>19</v>
      </c>
      <c r="L6144" s="72">
        <v>14</v>
      </c>
    </row>
    <row r="6145" spans="4:12" x14ac:dyDescent="0.25">
      <c r="D6145" s="66" t="s">
        <v>36483</v>
      </c>
      <c r="E6145" s="66" t="s">
        <v>10257</v>
      </c>
      <c r="F6145" s="72">
        <v>1</v>
      </c>
      <c r="G6145" s="72">
        <v>3</v>
      </c>
      <c r="H6145" s="72">
        <v>2</v>
      </c>
      <c r="I6145" s="72">
        <v>8</v>
      </c>
      <c r="J6145" s="72">
        <v>1</v>
      </c>
      <c r="K6145" s="72">
        <v>19</v>
      </c>
      <c r="L6145" s="72">
        <v>15</v>
      </c>
    </row>
    <row r="6146" spans="4:12" x14ac:dyDescent="0.25">
      <c r="D6146" s="66" t="s">
        <v>36484</v>
      </c>
      <c r="E6146" s="66" t="s">
        <v>10258</v>
      </c>
      <c r="F6146" s="72">
        <v>1</v>
      </c>
      <c r="G6146" s="72">
        <v>3</v>
      </c>
      <c r="H6146" s="72">
        <v>2</v>
      </c>
      <c r="I6146" s="72">
        <v>8</v>
      </c>
      <c r="J6146" s="72">
        <v>1</v>
      </c>
      <c r="K6146" s="72">
        <v>19</v>
      </c>
      <c r="L6146" s="72">
        <v>16</v>
      </c>
    </row>
    <row r="6147" spans="4:12" x14ac:dyDescent="0.25">
      <c r="D6147" s="66" t="s">
        <v>36485</v>
      </c>
      <c r="E6147" s="66" t="s">
        <v>10259</v>
      </c>
      <c r="F6147" s="72">
        <v>1</v>
      </c>
      <c r="G6147" s="72">
        <v>3</v>
      </c>
      <c r="H6147" s="72">
        <v>2</v>
      </c>
      <c r="I6147" s="72">
        <v>8</v>
      </c>
      <c r="J6147" s="72">
        <v>1</v>
      </c>
      <c r="K6147" s="72">
        <v>19</v>
      </c>
      <c r="L6147" s="72">
        <v>17</v>
      </c>
    </row>
    <row r="6148" spans="4:12" x14ac:dyDescent="0.25">
      <c r="D6148" s="66" t="s">
        <v>36486</v>
      </c>
      <c r="E6148" s="66" t="s">
        <v>10260</v>
      </c>
      <c r="F6148" s="72">
        <v>1</v>
      </c>
      <c r="G6148" s="72">
        <v>3</v>
      </c>
      <c r="H6148" s="72">
        <v>2</v>
      </c>
      <c r="I6148" s="72">
        <v>8</v>
      </c>
      <c r="J6148" s="72">
        <v>1</v>
      </c>
      <c r="K6148" s="72">
        <v>19</v>
      </c>
      <c r="L6148" s="72">
        <v>18</v>
      </c>
    </row>
    <row r="6149" spans="4:12" x14ac:dyDescent="0.25">
      <c r="D6149" s="66" t="s">
        <v>36487</v>
      </c>
      <c r="E6149" s="66" t="s">
        <v>10261</v>
      </c>
      <c r="F6149" s="72">
        <v>1</v>
      </c>
      <c r="G6149" s="72">
        <v>3</v>
      </c>
      <c r="H6149" s="72">
        <v>2</v>
      </c>
      <c r="I6149" s="72">
        <v>8</v>
      </c>
      <c r="J6149" s="72">
        <v>1</v>
      </c>
      <c r="K6149" s="72">
        <v>19</v>
      </c>
      <c r="L6149" s="72">
        <v>19</v>
      </c>
    </row>
    <row r="6150" spans="4:12" x14ac:dyDescent="0.25">
      <c r="D6150" s="66" t="s">
        <v>36488</v>
      </c>
      <c r="E6150" s="66" t="s">
        <v>10262</v>
      </c>
      <c r="F6150" s="72">
        <v>1</v>
      </c>
      <c r="G6150" s="72">
        <v>3</v>
      </c>
      <c r="H6150" s="72">
        <v>2</v>
      </c>
      <c r="I6150" s="72">
        <v>8</v>
      </c>
      <c r="J6150" s="72">
        <v>1</v>
      </c>
      <c r="K6150" s="72">
        <v>19</v>
      </c>
      <c r="L6150" s="72">
        <v>20</v>
      </c>
    </row>
    <row r="6151" spans="4:12" x14ac:dyDescent="0.25">
      <c r="D6151" s="66" t="s">
        <v>36489</v>
      </c>
      <c r="E6151" s="66" t="s">
        <v>10263</v>
      </c>
      <c r="F6151" s="72">
        <v>1</v>
      </c>
      <c r="G6151" s="72">
        <v>3</v>
      </c>
      <c r="H6151" s="72">
        <v>2</v>
      </c>
      <c r="I6151" s="72">
        <v>8</v>
      </c>
      <c r="J6151" s="72">
        <v>1</v>
      </c>
      <c r="K6151" s="72">
        <v>19</v>
      </c>
      <c r="L6151" s="72">
        <v>21</v>
      </c>
    </row>
    <row r="6152" spans="4:12" x14ac:dyDescent="0.25">
      <c r="D6152" s="66" t="s">
        <v>36490</v>
      </c>
      <c r="E6152" s="66" t="s">
        <v>10264</v>
      </c>
      <c r="F6152" s="72">
        <v>1</v>
      </c>
      <c r="G6152" s="72">
        <v>3</v>
      </c>
      <c r="H6152" s="72">
        <v>2</v>
      </c>
      <c r="I6152" s="72">
        <v>8</v>
      </c>
      <c r="J6152" s="72">
        <v>1</v>
      </c>
      <c r="K6152" s="72">
        <v>19</v>
      </c>
      <c r="L6152" s="72">
        <v>22</v>
      </c>
    </row>
    <row r="6153" spans="4:12" x14ac:dyDescent="0.25">
      <c r="D6153" s="66" t="s">
        <v>36491</v>
      </c>
      <c r="E6153" s="66" t="s">
        <v>10265</v>
      </c>
      <c r="F6153" s="72">
        <v>1</v>
      </c>
      <c r="G6153" s="72">
        <v>3</v>
      </c>
      <c r="H6153" s="72">
        <v>2</v>
      </c>
      <c r="I6153" s="72">
        <v>8</v>
      </c>
      <c r="J6153" s="72">
        <v>1</v>
      </c>
      <c r="K6153" s="72">
        <v>19</v>
      </c>
      <c r="L6153" s="72">
        <v>23</v>
      </c>
    </row>
    <row r="6154" spans="4:12" x14ac:dyDescent="0.25">
      <c r="D6154" s="66" t="s">
        <v>36492</v>
      </c>
      <c r="E6154" s="66" t="s">
        <v>10266</v>
      </c>
      <c r="F6154" s="72">
        <v>1</v>
      </c>
      <c r="G6154" s="72">
        <v>3</v>
      </c>
      <c r="H6154" s="72">
        <v>2</v>
      </c>
      <c r="I6154" s="72">
        <v>8</v>
      </c>
      <c r="J6154" s="72">
        <v>1</v>
      </c>
      <c r="K6154" s="72">
        <v>19</v>
      </c>
      <c r="L6154" s="72">
        <v>24</v>
      </c>
    </row>
    <row r="6155" spans="4:12" x14ac:dyDescent="0.25">
      <c r="D6155" s="66" t="s">
        <v>36493</v>
      </c>
      <c r="E6155" s="66" t="s">
        <v>10267</v>
      </c>
      <c r="F6155" s="72">
        <v>1</v>
      </c>
      <c r="G6155" s="72">
        <v>3</v>
      </c>
      <c r="H6155" s="72">
        <v>2</v>
      </c>
      <c r="I6155" s="72">
        <v>8</v>
      </c>
      <c r="J6155" s="72">
        <v>1</v>
      </c>
      <c r="K6155" s="72">
        <v>19</v>
      </c>
      <c r="L6155" s="72">
        <v>25</v>
      </c>
    </row>
    <row r="6156" spans="4:12" x14ac:dyDescent="0.25">
      <c r="D6156" s="66" t="s">
        <v>36494</v>
      </c>
      <c r="E6156" s="66" t="s">
        <v>10268</v>
      </c>
      <c r="F6156" s="72">
        <v>1</v>
      </c>
      <c r="G6156" s="72">
        <v>3</v>
      </c>
      <c r="H6156" s="72">
        <v>2</v>
      </c>
      <c r="I6156" s="72">
        <v>8</v>
      </c>
      <c r="J6156" s="72">
        <v>1</v>
      </c>
      <c r="K6156" s="72">
        <v>19</v>
      </c>
      <c r="L6156" s="72">
        <v>26</v>
      </c>
    </row>
    <row r="6157" spans="4:12" x14ac:dyDescent="0.25">
      <c r="D6157" s="66" t="s">
        <v>36495</v>
      </c>
      <c r="E6157" s="66" t="s">
        <v>10269</v>
      </c>
      <c r="F6157" s="72">
        <v>1</v>
      </c>
      <c r="G6157" s="72">
        <v>3</v>
      </c>
      <c r="H6157" s="72">
        <v>2</v>
      </c>
      <c r="I6157" s="72">
        <v>8</v>
      </c>
      <c r="J6157" s="72">
        <v>1</v>
      </c>
      <c r="K6157" s="72">
        <v>19</v>
      </c>
      <c r="L6157" s="72">
        <v>27</v>
      </c>
    </row>
    <row r="6158" spans="4:12" x14ac:dyDescent="0.25">
      <c r="D6158" s="66" t="s">
        <v>36496</v>
      </c>
      <c r="E6158" s="66" t="s">
        <v>10270</v>
      </c>
      <c r="F6158" s="72">
        <v>1</v>
      </c>
      <c r="G6158" s="72">
        <v>3</v>
      </c>
      <c r="H6158" s="72">
        <v>2</v>
      </c>
      <c r="I6158" s="72">
        <v>8</v>
      </c>
      <c r="J6158" s="72">
        <v>1</v>
      </c>
      <c r="K6158" s="72">
        <v>19</v>
      </c>
      <c r="L6158" s="72">
        <v>28</v>
      </c>
    </row>
    <row r="6159" spans="4:12" x14ac:dyDescent="0.25">
      <c r="D6159" s="66" t="s">
        <v>36497</v>
      </c>
      <c r="E6159" s="66" t="s">
        <v>10271</v>
      </c>
      <c r="F6159" s="72">
        <v>1</v>
      </c>
      <c r="G6159" s="72">
        <v>3</v>
      </c>
      <c r="H6159" s="72">
        <v>2</v>
      </c>
      <c r="I6159" s="72">
        <v>8</v>
      </c>
      <c r="J6159" s="72">
        <v>1</v>
      </c>
      <c r="K6159" s="72">
        <v>19</v>
      </c>
      <c r="L6159" s="72">
        <v>29</v>
      </c>
    </row>
    <row r="6160" spans="4:12" x14ac:dyDescent="0.25">
      <c r="D6160" s="66" t="s">
        <v>36498</v>
      </c>
      <c r="E6160" s="66" t="s">
        <v>10272</v>
      </c>
      <c r="F6160" s="72">
        <v>1</v>
      </c>
      <c r="G6160" s="72">
        <v>3</v>
      </c>
      <c r="H6160" s="72">
        <v>2</v>
      </c>
      <c r="I6160" s="72">
        <v>8</v>
      </c>
      <c r="J6160" s="72">
        <v>1</v>
      </c>
      <c r="K6160" s="72">
        <v>19</v>
      </c>
      <c r="L6160" s="72">
        <v>30</v>
      </c>
    </row>
    <row r="6161" spans="4:12" x14ac:dyDescent="0.25">
      <c r="D6161" s="66" t="s">
        <v>36499</v>
      </c>
      <c r="E6161" s="66" t="s">
        <v>1580</v>
      </c>
      <c r="F6161" s="72">
        <v>1</v>
      </c>
      <c r="G6161" s="72">
        <v>3</v>
      </c>
      <c r="H6161" s="72">
        <v>2</v>
      </c>
      <c r="I6161" s="72">
        <v>8</v>
      </c>
      <c r="J6161" s="72">
        <v>1</v>
      </c>
      <c r="K6161" s="72">
        <v>19</v>
      </c>
      <c r="L6161" s="72">
        <v>31</v>
      </c>
    </row>
    <row r="6162" spans="4:12" x14ac:dyDescent="0.25">
      <c r="D6162" s="66" t="s">
        <v>36500</v>
      </c>
      <c r="E6162" s="66" t="s">
        <v>1009</v>
      </c>
      <c r="F6162" s="72">
        <v>1</v>
      </c>
      <c r="G6162" s="72">
        <v>3</v>
      </c>
      <c r="H6162" s="72">
        <v>2</v>
      </c>
      <c r="I6162" s="72">
        <v>8</v>
      </c>
      <c r="J6162" s="72">
        <v>1</v>
      </c>
      <c r="K6162" s="72">
        <v>19</v>
      </c>
      <c r="L6162" s="72">
        <v>32</v>
      </c>
    </row>
    <row r="6163" spans="4:12" x14ac:dyDescent="0.25">
      <c r="D6163" s="66" t="s">
        <v>36501</v>
      </c>
      <c r="E6163" s="66" t="s">
        <v>1010</v>
      </c>
      <c r="F6163" s="72">
        <v>1</v>
      </c>
      <c r="G6163" s="72">
        <v>3</v>
      </c>
      <c r="H6163" s="72">
        <v>2</v>
      </c>
      <c r="I6163" s="72">
        <v>8</v>
      </c>
      <c r="J6163" s="72">
        <v>1</v>
      </c>
      <c r="K6163" s="72">
        <v>19</v>
      </c>
      <c r="L6163" s="72">
        <v>33</v>
      </c>
    </row>
    <row r="6164" spans="4:12" x14ac:dyDescent="0.25">
      <c r="D6164" s="66" t="s">
        <v>36502</v>
      </c>
      <c r="E6164" s="66" t="s">
        <v>10273</v>
      </c>
      <c r="F6164" s="72">
        <v>1</v>
      </c>
      <c r="G6164" s="72">
        <v>3</v>
      </c>
      <c r="H6164" s="72">
        <v>2</v>
      </c>
      <c r="I6164" s="72">
        <v>8</v>
      </c>
      <c r="J6164" s="72">
        <v>1</v>
      </c>
      <c r="K6164" s="72">
        <v>19</v>
      </c>
      <c r="L6164" s="72">
        <v>34</v>
      </c>
    </row>
    <row r="6165" spans="4:12" x14ac:dyDescent="0.25">
      <c r="D6165" s="66" t="s">
        <v>36503</v>
      </c>
      <c r="E6165" s="66" t="s">
        <v>1012</v>
      </c>
      <c r="F6165" s="72">
        <v>1</v>
      </c>
      <c r="G6165" s="72">
        <v>3</v>
      </c>
      <c r="H6165" s="72">
        <v>2</v>
      </c>
      <c r="I6165" s="72">
        <v>8</v>
      </c>
      <c r="J6165" s="72">
        <v>1</v>
      </c>
      <c r="K6165" s="72">
        <v>19</v>
      </c>
      <c r="L6165" s="72">
        <v>35</v>
      </c>
    </row>
    <row r="6166" spans="4:12" x14ac:dyDescent="0.25">
      <c r="D6166" s="66" t="s">
        <v>36504</v>
      </c>
      <c r="E6166" s="66" t="s">
        <v>1013</v>
      </c>
      <c r="F6166" s="72">
        <v>1</v>
      </c>
      <c r="G6166" s="72">
        <v>3</v>
      </c>
      <c r="H6166" s="72">
        <v>2</v>
      </c>
      <c r="I6166" s="72">
        <v>8</v>
      </c>
      <c r="J6166" s="72">
        <v>1</v>
      </c>
      <c r="K6166" s="72">
        <v>19</v>
      </c>
      <c r="L6166" s="72">
        <v>36</v>
      </c>
    </row>
    <row r="6167" spans="4:12" x14ac:dyDescent="0.25">
      <c r="D6167" s="66" t="s">
        <v>36505</v>
      </c>
      <c r="E6167" s="66" t="s">
        <v>10274</v>
      </c>
      <c r="F6167" s="72">
        <v>1</v>
      </c>
      <c r="G6167" s="72">
        <v>3</v>
      </c>
      <c r="H6167" s="72">
        <v>2</v>
      </c>
      <c r="I6167" s="72">
        <v>8</v>
      </c>
      <c r="J6167" s="72">
        <v>1</v>
      </c>
      <c r="K6167" s="72">
        <v>19</v>
      </c>
      <c r="L6167" s="72">
        <v>37</v>
      </c>
    </row>
    <row r="6168" spans="4:12" x14ac:dyDescent="0.25">
      <c r="D6168" s="66" t="s">
        <v>36506</v>
      </c>
      <c r="E6168" s="66" t="s">
        <v>10275</v>
      </c>
      <c r="F6168" s="72">
        <v>1</v>
      </c>
      <c r="G6168" s="72">
        <v>3</v>
      </c>
      <c r="H6168" s="72">
        <v>2</v>
      </c>
      <c r="I6168" s="72">
        <v>8</v>
      </c>
      <c r="J6168" s="72">
        <v>1</v>
      </c>
      <c r="K6168" s="72">
        <v>19</v>
      </c>
      <c r="L6168" s="72">
        <v>38</v>
      </c>
    </row>
    <row r="6169" spans="4:12" x14ac:dyDescent="0.25">
      <c r="D6169" s="66" t="s">
        <v>36507</v>
      </c>
      <c r="E6169" s="66" t="s">
        <v>1014</v>
      </c>
      <c r="F6169" s="72">
        <v>1</v>
      </c>
      <c r="G6169" s="72">
        <v>3</v>
      </c>
      <c r="H6169" s="72">
        <v>2</v>
      </c>
      <c r="I6169" s="72">
        <v>8</v>
      </c>
      <c r="J6169" s="72">
        <v>1</v>
      </c>
      <c r="K6169" s="72">
        <v>19</v>
      </c>
      <c r="L6169" s="72">
        <v>39</v>
      </c>
    </row>
    <row r="6170" spans="4:12" x14ac:dyDescent="0.25">
      <c r="D6170" s="66" t="s">
        <v>36508</v>
      </c>
      <c r="E6170" s="66" t="s">
        <v>1015</v>
      </c>
      <c r="F6170" s="72">
        <v>1</v>
      </c>
      <c r="G6170" s="72">
        <v>3</v>
      </c>
      <c r="H6170" s="72">
        <v>2</v>
      </c>
      <c r="I6170" s="72">
        <v>8</v>
      </c>
      <c r="J6170" s="72">
        <v>1</v>
      </c>
      <c r="K6170" s="72">
        <v>19</v>
      </c>
      <c r="L6170" s="72">
        <v>40</v>
      </c>
    </row>
    <row r="6171" spans="4:12" x14ac:dyDescent="0.25">
      <c r="D6171" s="66" t="s">
        <v>36509</v>
      </c>
      <c r="E6171" s="66" t="s">
        <v>10276</v>
      </c>
      <c r="F6171" s="72">
        <v>1</v>
      </c>
      <c r="G6171" s="72">
        <v>3</v>
      </c>
      <c r="H6171" s="72">
        <v>2</v>
      </c>
      <c r="I6171" s="72">
        <v>8</v>
      </c>
      <c r="J6171" s="72">
        <v>1</v>
      </c>
      <c r="K6171" s="72">
        <v>19</v>
      </c>
      <c r="L6171" s="72">
        <v>41</v>
      </c>
    </row>
    <row r="6172" spans="4:12" x14ac:dyDescent="0.25">
      <c r="D6172" s="66" t="s">
        <v>36510</v>
      </c>
      <c r="E6172" s="66" t="s">
        <v>10277</v>
      </c>
      <c r="F6172" s="72">
        <v>1</v>
      </c>
      <c r="G6172" s="72">
        <v>3</v>
      </c>
      <c r="H6172" s="72">
        <v>2</v>
      </c>
      <c r="I6172" s="72">
        <v>8</v>
      </c>
      <c r="J6172" s="72">
        <v>1</v>
      </c>
      <c r="K6172" s="72">
        <v>19</v>
      </c>
      <c r="L6172" s="72">
        <v>42</v>
      </c>
    </row>
    <row r="6173" spans="4:12" x14ac:dyDescent="0.25">
      <c r="D6173" s="66" t="s">
        <v>36511</v>
      </c>
      <c r="E6173" s="66" t="s">
        <v>10278</v>
      </c>
      <c r="F6173" s="72">
        <v>1</v>
      </c>
      <c r="G6173" s="72">
        <v>3</v>
      </c>
      <c r="H6173" s="72">
        <v>2</v>
      </c>
      <c r="I6173" s="72">
        <v>8</v>
      </c>
      <c r="J6173" s="72">
        <v>1</v>
      </c>
      <c r="K6173" s="72">
        <v>19</v>
      </c>
      <c r="L6173" s="72">
        <v>43</v>
      </c>
    </row>
    <row r="6174" spans="4:12" x14ac:dyDescent="0.25">
      <c r="D6174" s="66" t="s">
        <v>36512</v>
      </c>
      <c r="E6174" s="66" t="s">
        <v>10279</v>
      </c>
      <c r="F6174" s="72">
        <v>1</v>
      </c>
      <c r="G6174" s="72">
        <v>3</v>
      </c>
      <c r="H6174" s="72">
        <v>2</v>
      </c>
      <c r="I6174" s="72">
        <v>8</v>
      </c>
      <c r="J6174" s="72">
        <v>1</v>
      </c>
      <c r="K6174" s="72">
        <v>19</v>
      </c>
      <c r="L6174" s="72">
        <v>44</v>
      </c>
    </row>
    <row r="6175" spans="4:12" x14ac:dyDescent="0.25">
      <c r="D6175" s="66" t="s">
        <v>36513</v>
      </c>
      <c r="E6175" s="66" t="s">
        <v>1016</v>
      </c>
      <c r="F6175" s="72">
        <v>1</v>
      </c>
      <c r="G6175" s="72">
        <v>3</v>
      </c>
      <c r="H6175" s="72">
        <v>2</v>
      </c>
      <c r="I6175" s="72">
        <v>8</v>
      </c>
      <c r="J6175" s="72">
        <v>1</v>
      </c>
      <c r="K6175" s="72">
        <v>19</v>
      </c>
      <c r="L6175" s="72">
        <v>45</v>
      </c>
    </row>
    <row r="6176" spans="4:12" x14ac:dyDescent="0.25">
      <c r="D6176" s="66" t="s">
        <v>36514</v>
      </c>
      <c r="E6176" s="66" t="s">
        <v>10280</v>
      </c>
      <c r="F6176" s="72">
        <v>1</v>
      </c>
      <c r="G6176" s="72">
        <v>3</v>
      </c>
      <c r="H6176" s="72">
        <v>2</v>
      </c>
      <c r="I6176" s="72">
        <v>8</v>
      </c>
      <c r="J6176" s="72">
        <v>1</v>
      </c>
      <c r="K6176" s="72">
        <v>19</v>
      </c>
      <c r="L6176" s="72">
        <v>46</v>
      </c>
    </row>
    <row r="6177" spans="4:12" x14ac:dyDescent="0.25">
      <c r="D6177" s="66" t="s">
        <v>36515</v>
      </c>
      <c r="E6177" s="66" t="s">
        <v>10281</v>
      </c>
      <c r="F6177" s="72">
        <v>1</v>
      </c>
      <c r="G6177" s="72">
        <v>3</v>
      </c>
      <c r="H6177" s="72">
        <v>2</v>
      </c>
      <c r="I6177" s="72">
        <v>8</v>
      </c>
      <c r="J6177" s="72">
        <v>1</v>
      </c>
      <c r="K6177" s="72">
        <v>19</v>
      </c>
      <c r="L6177" s="72">
        <v>47</v>
      </c>
    </row>
    <row r="6178" spans="4:12" x14ac:dyDescent="0.25">
      <c r="D6178" s="66" t="s">
        <v>36516</v>
      </c>
      <c r="E6178" s="66" t="s">
        <v>1018</v>
      </c>
      <c r="F6178" s="72">
        <v>1</v>
      </c>
      <c r="G6178" s="72">
        <v>3</v>
      </c>
      <c r="H6178" s="72">
        <v>2</v>
      </c>
      <c r="I6178" s="72">
        <v>8</v>
      </c>
      <c r="J6178" s="72">
        <v>1</v>
      </c>
      <c r="K6178" s="72">
        <v>19</v>
      </c>
      <c r="L6178" s="72">
        <v>48</v>
      </c>
    </row>
    <row r="6179" spans="4:12" x14ac:dyDescent="0.25">
      <c r="D6179" s="66" t="s">
        <v>36517</v>
      </c>
      <c r="E6179" s="66" t="s">
        <v>1019</v>
      </c>
      <c r="F6179" s="72">
        <v>1</v>
      </c>
      <c r="G6179" s="72">
        <v>3</v>
      </c>
      <c r="H6179" s="72">
        <v>2</v>
      </c>
      <c r="I6179" s="72">
        <v>8</v>
      </c>
      <c r="J6179" s="72">
        <v>1</v>
      </c>
      <c r="K6179" s="72">
        <v>19</v>
      </c>
      <c r="L6179" s="72">
        <v>49</v>
      </c>
    </row>
    <row r="6180" spans="4:12" x14ac:dyDescent="0.25">
      <c r="D6180" s="66" t="s">
        <v>36518</v>
      </c>
      <c r="E6180" s="66" t="s">
        <v>1020</v>
      </c>
      <c r="F6180" s="72">
        <v>1</v>
      </c>
      <c r="G6180" s="72">
        <v>3</v>
      </c>
      <c r="H6180" s="72">
        <v>2</v>
      </c>
      <c r="I6180" s="72">
        <v>8</v>
      </c>
      <c r="J6180" s="72">
        <v>1</v>
      </c>
      <c r="K6180" s="72">
        <v>19</v>
      </c>
      <c r="L6180" s="72">
        <v>50</v>
      </c>
    </row>
    <row r="6181" spans="4:12" x14ac:dyDescent="0.25">
      <c r="D6181" s="66" t="s">
        <v>36519</v>
      </c>
      <c r="E6181" s="66" t="s">
        <v>1021</v>
      </c>
      <c r="F6181" s="72">
        <v>1</v>
      </c>
      <c r="G6181" s="72">
        <v>3</v>
      </c>
      <c r="H6181" s="72">
        <v>2</v>
      </c>
      <c r="I6181" s="72">
        <v>8</v>
      </c>
      <c r="J6181" s="72">
        <v>1</v>
      </c>
      <c r="K6181" s="72">
        <v>19</v>
      </c>
      <c r="L6181" s="72">
        <v>51</v>
      </c>
    </row>
    <row r="6182" spans="4:12" x14ac:dyDescent="0.25">
      <c r="D6182" s="66" t="s">
        <v>36520</v>
      </c>
      <c r="E6182" s="66" t="s">
        <v>1022</v>
      </c>
      <c r="F6182" s="72">
        <v>1</v>
      </c>
      <c r="G6182" s="72">
        <v>3</v>
      </c>
      <c r="H6182" s="72">
        <v>2</v>
      </c>
      <c r="I6182" s="72">
        <v>8</v>
      </c>
      <c r="J6182" s="72">
        <v>1</v>
      </c>
      <c r="K6182" s="72">
        <v>19</v>
      </c>
      <c r="L6182" s="72">
        <v>52</v>
      </c>
    </row>
    <row r="6183" spans="4:12" x14ac:dyDescent="0.25">
      <c r="D6183" s="66" t="s">
        <v>36521</v>
      </c>
      <c r="E6183" s="66" t="s">
        <v>1023</v>
      </c>
      <c r="F6183" s="72">
        <v>1</v>
      </c>
      <c r="G6183" s="72">
        <v>3</v>
      </c>
      <c r="H6183" s="72">
        <v>2</v>
      </c>
      <c r="I6183" s="72">
        <v>8</v>
      </c>
      <c r="J6183" s="72">
        <v>1</v>
      </c>
      <c r="K6183" s="72">
        <v>19</v>
      </c>
      <c r="L6183" s="72">
        <v>53</v>
      </c>
    </row>
    <row r="6184" spans="4:12" x14ac:dyDescent="0.25">
      <c r="D6184" s="66" t="s">
        <v>36522</v>
      </c>
      <c r="E6184" s="66" t="s">
        <v>1024</v>
      </c>
      <c r="F6184" s="72">
        <v>1</v>
      </c>
      <c r="G6184" s="72">
        <v>3</v>
      </c>
      <c r="H6184" s="72">
        <v>2</v>
      </c>
      <c r="I6184" s="72">
        <v>8</v>
      </c>
      <c r="J6184" s="72">
        <v>1</v>
      </c>
      <c r="K6184" s="72">
        <v>19</v>
      </c>
      <c r="L6184" s="72">
        <v>54</v>
      </c>
    </row>
    <row r="6185" spans="4:12" x14ac:dyDescent="0.25">
      <c r="D6185" s="66" t="s">
        <v>36523</v>
      </c>
      <c r="E6185" s="66" t="s">
        <v>1025</v>
      </c>
      <c r="F6185" s="72">
        <v>1</v>
      </c>
      <c r="G6185" s="72">
        <v>3</v>
      </c>
      <c r="H6185" s="72">
        <v>2</v>
      </c>
      <c r="I6185" s="72">
        <v>8</v>
      </c>
      <c r="J6185" s="72">
        <v>1</v>
      </c>
      <c r="K6185" s="72">
        <v>19</v>
      </c>
      <c r="L6185" s="72">
        <v>55</v>
      </c>
    </row>
    <row r="6186" spans="4:12" x14ac:dyDescent="0.25">
      <c r="D6186" s="66" t="s">
        <v>36524</v>
      </c>
      <c r="E6186" s="66" t="s">
        <v>10282</v>
      </c>
      <c r="F6186" s="72">
        <v>1</v>
      </c>
      <c r="G6186" s="72">
        <v>3</v>
      </c>
      <c r="H6186" s="72">
        <v>2</v>
      </c>
      <c r="I6186" s="72">
        <v>8</v>
      </c>
      <c r="J6186" s="72">
        <v>1</v>
      </c>
      <c r="K6186" s="72">
        <v>19</v>
      </c>
      <c r="L6186" s="72">
        <v>56</v>
      </c>
    </row>
    <row r="6187" spans="4:12" x14ac:dyDescent="0.25">
      <c r="D6187" s="66" t="s">
        <v>36525</v>
      </c>
      <c r="E6187" s="66" t="s">
        <v>1026</v>
      </c>
      <c r="F6187" s="72">
        <v>1</v>
      </c>
      <c r="G6187" s="72">
        <v>3</v>
      </c>
      <c r="H6187" s="72">
        <v>2</v>
      </c>
      <c r="I6187" s="72">
        <v>8</v>
      </c>
      <c r="J6187" s="72">
        <v>1</v>
      </c>
      <c r="K6187" s="72">
        <v>19</v>
      </c>
      <c r="L6187" s="72">
        <v>57</v>
      </c>
    </row>
    <row r="6188" spans="4:12" x14ac:dyDescent="0.25">
      <c r="D6188" s="66" t="s">
        <v>36526</v>
      </c>
      <c r="E6188" s="66" t="s">
        <v>10283</v>
      </c>
      <c r="F6188" s="72">
        <v>1</v>
      </c>
      <c r="G6188" s="72">
        <v>3</v>
      </c>
      <c r="H6188" s="72">
        <v>2</v>
      </c>
      <c r="I6188" s="72">
        <v>8</v>
      </c>
      <c r="J6188" s="72">
        <v>1</v>
      </c>
      <c r="K6188" s="72">
        <v>19</v>
      </c>
      <c r="L6188" s="72">
        <v>58</v>
      </c>
    </row>
    <row r="6189" spans="4:12" x14ac:dyDescent="0.25">
      <c r="D6189" s="66" t="s">
        <v>36527</v>
      </c>
      <c r="E6189" s="66" t="s">
        <v>10284</v>
      </c>
      <c r="F6189" s="72">
        <v>1</v>
      </c>
      <c r="G6189" s="72">
        <v>3</v>
      </c>
      <c r="H6189" s="72">
        <v>2</v>
      </c>
      <c r="I6189" s="72">
        <v>8</v>
      </c>
      <c r="J6189" s="72">
        <v>1</v>
      </c>
      <c r="K6189" s="72">
        <v>19</v>
      </c>
      <c r="L6189" s="72">
        <v>59</v>
      </c>
    </row>
    <row r="6190" spans="4:12" x14ac:dyDescent="0.25">
      <c r="D6190" s="66" t="s">
        <v>36528</v>
      </c>
      <c r="E6190" s="66" t="s">
        <v>10285</v>
      </c>
      <c r="F6190" s="72">
        <v>1</v>
      </c>
      <c r="G6190" s="72">
        <v>3</v>
      </c>
      <c r="H6190" s="72">
        <v>2</v>
      </c>
      <c r="I6190" s="72">
        <v>8</v>
      </c>
      <c r="J6190" s="72">
        <v>1</v>
      </c>
      <c r="K6190" s="72">
        <v>19</v>
      </c>
      <c r="L6190" s="72">
        <v>60</v>
      </c>
    </row>
    <row r="6191" spans="4:12" x14ac:dyDescent="0.25">
      <c r="D6191" s="66" t="s">
        <v>36529</v>
      </c>
      <c r="E6191" s="66" t="s">
        <v>1027</v>
      </c>
      <c r="F6191" s="72">
        <v>1</v>
      </c>
      <c r="G6191" s="72">
        <v>3</v>
      </c>
      <c r="H6191" s="72">
        <v>2</v>
      </c>
      <c r="I6191" s="72">
        <v>8</v>
      </c>
      <c r="J6191" s="72">
        <v>1</v>
      </c>
      <c r="K6191" s="72">
        <v>19</v>
      </c>
      <c r="L6191" s="72">
        <v>61</v>
      </c>
    </row>
    <row r="6192" spans="4:12" x14ac:dyDescent="0.25">
      <c r="D6192" s="66" t="s">
        <v>36530</v>
      </c>
      <c r="E6192" s="66" t="s">
        <v>10286</v>
      </c>
      <c r="F6192" s="72">
        <v>1</v>
      </c>
      <c r="G6192" s="72">
        <v>3</v>
      </c>
      <c r="H6192" s="72">
        <v>2</v>
      </c>
      <c r="I6192" s="72">
        <v>8</v>
      </c>
      <c r="J6192" s="72">
        <v>1</v>
      </c>
      <c r="K6192" s="72">
        <v>19</v>
      </c>
      <c r="L6192" s="72">
        <v>62</v>
      </c>
    </row>
    <row r="6193" spans="4:12" x14ac:dyDescent="0.25">
      <c r="D6193" s="66" t="s">
        <v>36531</v>
      </c>
      <c r="E6193" s="66" t="s">
        <v>10287</v>
      </c>
      <c r="F6193" s="72">
        <v>1</v>
      </c>
      <c r="G6193" s="72">
        <v>3</v>
      </c>
      <c r="H6193" s="72">
        <v>2</v>
      </c>
      <c r="I6193" s="72">
        <v>8</v>
      </c>
      <c r="J6193" s="72">
        <v>1</v>
      </c>
      <c r="K6193" s="72">
        <v>19</v>
      </c>
      <c r="L6193" s="72">
        <v>63</v>
      </c>
    </row>
    <row r="6194" spans="4:12" x14ac:dyDescent="0.25">
      <c r="D6194" s="66" t="s">
        <v>36532</v>
      </c>
      <c r="E6194" s="66" t="s">
        <v>10288</v>
      </c>
      <c r="F6194" s="72">
        <v>1</v>
      </c>
      <c r="G6194" s="72">
        <v>3</v>
      </c>
      <c r="H6194" s="72">
        <v>2</v>
      </c>
      <c r="I6194" s="72">
        <v>8</v>
      </c>
      <c r="J6194" s="72">
        <v>1</v>
      </c>
      <c r="K6194" s="72">
        <v>19</v>
      </c>
      <c r="L6194" s="72">
        <v>64</v>
      </c>
    </row>
    <row r="6195" spans="4:12" x14ac:dyDescent="0.25">
      <c r="D6195" s="66" t="s">
        <v>36533</v>
      </c>
      <c r="E6195" s="66" t="s">
        <v>1583</v>
      </c>
      <c r="F6195" s="72">
        <v>1</v>
      </c>
      <c r="G6195" s="72">
        <v>3</v>
      </c>
      <c r="H6195" s="72">
        <v>2</v>
      </c>
      <c r="I6195" s="72">
        <v>8</v>
      </c>
      <c r="J6195" s="72">
        <v>1</v>
      </c>
      <c r="K6195" s="72">
        <v>20</v>
      </c>
      <c r="L6195" s="72">
        <v>1</v>
      </c>
    </row>
    <row r="6196" spans="4:12" x14ac:dyDescent="0.25">
      <c r="D6196" s="66" t="s">
        <v>36534</v>
      </c>
      <c r="E6196" s="66" t="s">
        <v>10289</v>
      </c>
      <c r="F6196" s="72">
        <v>1</v>
      </c>
      <c r="G6196" s="72">
        <v>3</v>
      </c>
      <c r="H6196" s="72">
        <v>2</v>
      </c>
      <c r="I6196" s="72">
        <v>8</v>
      </c>
      <c r="J6196" s="72">
        <v>1</v>
      </c>
      <c r="K6196" s="72">
        <v>20</v>
      </c>
      <c r="L6196" s="72">
        <v>2</v>
      </c>
    </row>
    <row r="6197" spans="4:12" x14ac:dyDescent="0.25">
      <c r="D6197" s="66" t="s">
        <v>36535</v>
      </c>
      <c r="E6197" s="66" t="s">
        <v>10290</v>
      </c>
      <c r="F6197" s="72">
        <v>1</v>
      </c>
      <c r="G6197" s="72">
        <v>3</v>
      </c>
      <c r="H6197" s="72">
        <v>2</v>
      </c>
      <c r="I6197" s="72">
        <v>8</v>
      </c>
      <c r="J6197" s="72">
        <v>1</v>
      </c>
      <c r="K6197" s="72">
        <v>20</v>
      </c>
      <c r="L6197" s="72">
        <v>3</v>
      </c>
    </row>
    <row r="6198" spans="4:12" x14ac:dyDescent="0.25">
      <c r="D6198" s="66" t="s">
        <v>36536</v>
      </c>
      <c r="E6198" s="66" t="s">
        <v>1584</v>
      </c>
      <c r="F6198" s="72">
        <v>1</v>
      </c>
      <c r="G6198" s="72">
        <v>3</v>
      </c>
      <c r="H6198" s="72">
        <v>2</v>
      </c>
      <c r="I6198" s="72">
        <v>8</v>
      </c>
      <c r="J6198" s="72">
        <v>1</v>
      </c>
      <c r="K6198" s="72">
        <v>20</v>
      </c>
      <c r="L6198" s="72">
        <v>4</v>
      </c>
    </row>
    <row r="6199" spans="4:12" x14ac:dyDescent="0.25">
      <c r="D6199" s="66" t="s">
        <v>36537</v>
      </c>
      <c r="E6199" s="66" t="s">
        <v>10291</v>
      </c>
      <c r="F6199" s="72">
        <v>1</v>
      </c>
      <c r="G6199" s="72">
        <v>3</v>
      </c>
      <c r="H6199" s="72">
        <v>2</v>
      </c>
      <c r="I6199" s="72">
        <v>8</v>
      </c>
      <c r="J6199" s="72">
        <v>1</v>
      </c>
      <c r="K6199" s="72">
        <v>20</v>
      </c>
      <c r="L6199" s="72">
        <v>5</v>
      </c>
    </row>
    <row r="6200" spans="4:12" x14ac:dyDescent="0.25">
      <c r="D6200" s="66" t="s">
        <v>36538</v>
      </c>
      <c r="E6200" s="66" t="s">
        <v>1585</v>
      </c>
      <c r="F6200" s="72">
        <v>1</v>
      </c>
      <c r="G6200" s="72">
        <v>3</v>
      </c>
      <c r="H6200" s="72">
        <v>2</v>
      </c>
      <c r="I6200" s="72">
        <v>8</v>
      </c>
      <c r="J6200" s="72">
        <v>1</v>
      </c>
      <c r="K6200" s="72">
        <v>20</v>
      </c>
      <c r="L6200" s="72">
        <v>6</v>
      </c>
    </row>
    <row r="6201" spans="4:12" x14ac:dyDescent="0.25">
      <c r="D6201" s="66" t="s">
        <v>36539</v>
      </c>
      <c r="E6201" s="66" t="s">
        <v>10292</v>
      </c>
      <c r="F6201" s="72">
        <v>1</v>
      </c>
      <c r="G6201" s="72">
        <v>3</v>
      </c>
      <c r="H6201" s="72">
        <v>2</v>
      </c>
      <c r="I6201" s="72">
        <v>8</v>
      </c>
      <c r="J6201" s="72">
        <v>1</v>
      </c>
      <c r="K6201" s="72">
        <v>20</v>
      </c>
      <c r="L6201" s="72">
        <v>7</v>
      </c>
    </row>
    <row r="6202" spans="4:12" x14ac:dyDescent="0.25">
      <c r="D6202" s="66" t="s">
        <v>36540</v>
      </c>
      <c r="E6202" s="66" t="s">
        <v>1586</v>
      </c>
      <c r="F6202" s="72">
        <v>1</v>
      </c>
      <c r="G6202" s="72">
        <v>3</v>
      </c>
      <c r="H6202" s="72">
        <v>2</v>
      </c>
      <c r="I6202" s="72">
        <v>8</v>
      </c>
      <c r="J6202" s="72">
        <v>1</v>
      </c>
      <c r="K6202" s="72">
        <v>20</v>
      </c>
      <c r="L6202" s="72">
        <v>8</v>
      </c>
    </row>
    <row r="6203" spans="4:12" x14ac:dyDescent="0.25">
      <c r="D6203" s="66" t="s">
        <v>36541</v>
      </c>
      <c r="E6203" s="66" t="s">
        <v>1587</v>
      </c>
      <c r="F6203" s="72">
        <v>1</v>
      </c>
      <c r="G6203" s="72">
        <v>3</v>
      </c>
      <c r="H6203" s="72">
        <v>2</v>
      </c>
      <c r="I6203" s="72">
        <v>8</v>
      </c>
      <c r="J6203" s="72">
        <v>1</v>
      </c>
      <c r="K6203" s="72">
        <v>20</v>
      </c>
      <c r="L6203" s="72">
        <v>9</v>
      </c>
    </row>
    <row r="6204" spans="4:12" x14ac:dyDescent="0.25">
      <c r="D6204" s="66" t="s">
        <v>36542</v>
      </c>
      <c r="E6204" s="66" t="s">
        <v>1588</v>
      </c>
      <c r="F6204" s="72">
        <v>1</v>
      </c>
      <c r="G6204" s="72">
        <v>3</v>
      </c>
      <c r="H6204" s="72">
        <v>2</v>
      </c>
      <c r="I6204" s="72">
        <v>8</v>
      </c>
      <c r="J6204" s="72">
        <v>1</v>
      </c>
      <c r="K6204" s="72">
        <v>20</v>
      </c>
      <c r="L6204" s="72">
        <v>10</v>
      </c>
    </row>
    <row r="6205" spans="4:12" x14ac:dyDescent="0.25">
      <c r="D6205" s="66" t="s">
        <v>36543</v>
      </c>
      <c r="E6205" s="66" t="s">
        <v>1589</v>
      </c>
      <c r="F6205" s="72">
        <v>1</v>
      </c>
      <c r="G6205" s="72">
        <v>3</v>
      </c>
      <c r="H6205" s="72">
        <v>2</v>
      </c>
      <c r="I6205" s="72">
        <v>8</v>
      </c>
      <c r="J6205" s="72">
        <v>1</v>
      </c>
      <c r="K6205" s="72">
        <v>20</v>
      </c>
      <c r="L6205" s="72">
        <v>11</v>
      </c>
    </row>
    <row r="6206" spans="4:12" x14ac:dyDescent="0.25">
      <c r="D6206" s="66" t="s">
        <v>36544</v>
      </c>
      <c r="E6206" s="66" t="s">
        <v>1590</v>
      </c>
      <c r="F6206" s="72">
        <v>1</v>
      </c>
      <c r="G6206" s="72">
        <v>3</v>
      </c>
      <c r="H6206" s="72">
        <v>2</v>
      </c>
      <c r="I6206" s="72">
        <v>8</v>
      </c>
      <c r="J6206" s="72">
        <v>1</v>
      </c>
      <c r="K6206" s="72">
        <v>20</v>
      </c>
      <c r="L6206" s="72">
        <v>12</v>
      </c>
    </row>
    <row r="6207" spans="4:12" x14ac:dyDescent="0.25">
      <c r="D6207" s="66" t="s">
        <v>36545</v>
      </c>
      <c r="E6207" s="66" t="s">
        <v>1591</v>
      </c>
      <c r="F6207" s="72">
        <v>1</v>
      </c>
      <c r="G6207" s="72">
        <v>3</v>
      </c>
      <c r="H6207" s="72">
        <v>2</v>
      </c>
      <c r="I6207" s="72">
        <v>8</v>
      </c>
      <c r="J6207" s="72">
        <v>1</v>
      </c>
      <c r="K6207" s="72">
        <v>20</v>
      </c>
      <c r="L6207" s="72">
        <v>13</v>
      </c>
    </row>
    <row r="6208" spans="4:12" x14ac:dyDescent="0.25">
      <c r="D6208" s="66" t="s">
        <v>36546</v>
      </c>
      <c r="E6208" s="66" t="s">
        <v>1592</v>
      </c>
      <c r="F6208" s="72">
        <v>1</v>
      </c>
      <c r="G6208" s="72">
        <v>3</v>
      </c>
      <c r="H6208" s="72">
        <v>2</v>
      </c>
      <c r="I6208" s="72">
        <v>8</v>
      </c>
      <c r="J6208" s="72">
        <v>1</v>
      </c>
      <c r="K6208" s="72">
        <v>20</v>
      </c>
      <c r="L6208" s="72">
        <v>14</v>
      </c>
    </row>
    <row r="6209" spans="4:12" x14ac:dyDescent="0.25">
      <c r="D6209" s="66" t="s">
        <v>36547</v>
      </c>
      <c r="E6209" s="66" t="s">
        <v>1593</v>
      </c>
      <c r="F6209" s="72">
        <v>1</v>
      </c>
      <c r="G6209" s="72">
        <v>3</v>
      </c>
      <c r="H6209" s="72">
        <v>2</v>
      </c>
      <c r="I6209" s="72">
        <v>8</v>
      </c>
      <c r="J6209" s="72">
        <v>1</v>
      </c>
      <c r="K6209" s="72">
        <v>20</v>
      </c>
      <c r="L6209" s="72">
        <v>15</v>
      </c>
    </row>
    <row r="6210" spans="4:12" x14ac:dyDescent="0.25">
      <c r="D6210" s="66" t="s">
        <v>36548</v>
      </c>
      <c r="E6210" s="66" t="s">
        <v>818</v>
      </c>
      <c r="F6210" s="72">
        <v>1</v>
      </c>
      <c r="G6210" s="72">
        <v>3</v>
      </c>
      <c r="H6210" s="72">
        <v>2</v>
      </c>
      <c r="I6210" s="72">
        <v>8</v>
      </c>
      <c r="J6210" s="72">
        <v>1</v>
      </c>
      <c r="K6210" s="72">
        <v>20</v>
      </c>
      <c r="L6210" s="72">
        <v>16</v>
      </c>
    </row>
    <row r="6211" spans="4:12" x14ac:dyDescent="0.25">
      <c r="D6211" s="66" t="s">
        <v>36549</v>
      </c>
      <c r="E6211" s="66" t="s">
        <v>10293</v>
      </c>
      <c r="F6211" s="72">
        <v>1</v>
      </c>
      <c r="G6211" s="72">
        <v>3</v>
      </c>
      <c r="H6211" s="72">
        <v>2</v>
      </c>
      <c r="I6211" s="72">
        <v>8</v>
      </c>
      <c r="J6211" s="72">
        <v>1</v>
      </c>
      <c r="K6211" s="72">
        <v>20</v>
      </c>
      <c r="L6211" s="72">
        <v>17</v>
      </c>
    </row>
    <row r="6212" spans="4:12" x14ac:dyDescent="0.25">
      <c r="D6212" s="66" t="s">
        <v>36550</v>
      </c>
      <c r="E6212" s="66" t="s">
        <v>10294</v>
      </c>
      <c r="F6212" s="72">
        <v>1</v>
      </c>
      <c r="G6212" s="72">
        <v>3</v>
      </c>
      <c r="H6212" s="72">
        <v>2</v>
      </c>
      <c r="I6212" s="72">
        <v>8</v>
      </c>
      <c r="J6212" s="72">
        <v>1</v>
      </c>
      <c r="K6212" s="72">
        <v>20</v>
      </c>
      <c r="L6212" s="72">
        <v>18</v>
      </c>
    </row>
    <row r="6213" spans="4:12" x14ac:dyDescent="0.25">
      <c r="D6213" s="66" t="s">
        <v>36551</v>
      </c>
      <c r="E6213" s="66" t="s">
        <v>1595</v>
      </c>
      <c r="F6213" s="72">
        <v>1</v>
      </c>
      <c r="G6213" s="72">
        <v>3</v>
      </c>
      <c r="H6213" s="72">
        <v>2</v>
      </c>
      <c r="I6213" s="72">
        <v>8</v>
      </c>
      <c r="J6213" s="72">
        <v>1</v>
      </c>
      <c r="K6213" s="72">
        <v>21</v>
      </c>
      <c r="L6213" s="72">
        <v>1</v>
      </c>
    </row>
    <row r="6214" spans="4:12" x14ac:dyDescent="0.25">
      <c r="D6214" s="66" t="s">
        <v>36552</v>
      </c>
      <c r="E6214" s="66" t="s">
        <v>10295</v>
      </c>
      <c r="F6214" s="72">
        <v>1</v>
      </c>
      <c r="G6214" s="72">
        <v>3</v>
      </c>
      <c r="H6214" s="72">
        <v>2</v>
      </c>
      <c r="I6214" s="72">
        <v>8</v>
      </c>
      <c r="J6214" s="72">
        <v>1</v>
      </c>
      <c r="K6214" s="72">
        <v>21</v>
      </c>
      <c r="L6214" s="72">
        <v>2</v>
      </c>
    </row>
    <row r="6215" spans="4:12" x14ac:dyDescent="0.25">
      <c r="D6215" s="66" t="s">
        <v>36553</v>
      </c>
      <c r="E6215" s="66" t="s">
        <v>10296</v>
      </c>
      <c r="F6215" s="72">
        <v>1</v>
      </c>
      <c r="G6215" s="72">
        <v>3</v>
      </c>
      <c r="H6215" s="72">
        <v>2</v>
      </c>
      <c r="I6215" s="72">
        <v>8</v>
      </c>
      <c r="J6215" s="72">
        <v>1</v>
      </c>
      <c r="K6215" s="72">
        <v>21</v>
      </c>
      <c r="L6215" s="72">
        <v>3</v>
      </c>
    </row>
    <row r="6216" spans="4:12" x14ac:dyDescent="0.25">
      <c r="D6216" s="66" t="s">
        <v>36554</v>
      </c>
      <c r="E6216" s="66" t="s">
        <v>10297</v>
      </c>
      <c r="F6216" s="72">
        <v>1</v>
      </c>
      <c r="G6216" s="72">
        <v>3</v>
      </c>
      <c r="H6216" s="72">
        <v>2</v>
      </c>
      <c r="I6216" s="72">
        <v>8</v>
      </c>
      <c r="J6216" s="72">
        <v>1</v>
      </c>
      <c r="K6216" s="72">
        <v>21</v>
      </c>
      <c r="L6216" s="72">
        <v>4</v>
      </c>
    </row>
    <row r="6217" spans="4:12" x14ac:dyDescent="0.25">
      <c r="D6217" s="66" t="s">
        <v>36555</v>
      </c>
      <c r="E6217" s="66" t="s">
        <v>1597</v>
      </c>
      <c r="F6217" s="72">
        <v>1</v>
      </c>
      <c r="G6217" s="72">
        <v>3</v>
      </c>
      <c r="H6217" s="72">
        <v>2</v>
      </c>
      <c r="I6217" s="72">
        <v>8</v>
      </c>
      <c r="J6217" s="72">
        <v>1</v>
      </c>
      <c r="K6217" s="72">
        <v>21</v>
      </c>
      <c r="L6217" s="72">
        <v>5</v>
      </c>
    </row>
    <row r="6218" spans="4:12" x14ac:dyDescent="0.25">
      <c r="D6218" s="66" t="s">
        <v>36556</v>
      </c>
      <c r="E6218" s="66" t="s">
        <v>10298</v>
      </c>
      <c r="F6218" s="72">
        <v>1</v>
      </c>
      <c r="G6218" s="72">
        <v>3</v>
      </c>
      <c r="H6218" s="72">
        <v>2</v>
      </c>
      <c r="I6218" s="72">
        <v>8</v>
      </c>
      <c r="J6218" s="72">
        <v>1</v>
      </c>
      <c r="K6218" s="72">
        <v>21</v>
      </c>
      <c r="L6218" s="72">
        <v>6</v>
      </c>
    </row>
    <row r="6219" spans="4:12" x14ac:dyDescent="0.25">
      <c r="D6219" s="66" t="s">
        <v>36557</v>
      </c>
      <c r="E6219" s="66" t="s">
        <v>10299</v>
      </c>
      <c r="F6219" s="72">
        <v>1</v>
      </c>
      <c r="G6219" s="72">
        <v>3</v>
      </c>
      <c r="H6219" s="72">
        <v>2</v>
      </c>
      <c r="I6219" s="72">
        <v>8</v>
      </c>
      <c r="J6219" s="72">
        <v>1</v>
      </c>
      <c r="K6219" s="72">
        <v>21</v>
      </c>
      <c r="L6219" s="72">
        <v>7</v>
      </c>
    </row>
    <row r="6220" spans="4:12" x14ac:dyDescent="0.25">
      <c r="D6220" s="66" t="s">
        <v>36558</v>
      </c>
      <c r="E6220" s="66" t="s">
        <v>10300</v>
      </c>
      <c r="F6220" s="72">
        <v>1</v>
      </c>
      <c r="G6220" s="72">
        <v>3</v>
      </c>
      <c r="H6220" s="72">
        <v>2</v>
      </c>
      <c r="I6220" s="72">
        <v>8</v>
      </c>
      <c r="J6220" s="72">
        <v>1</v>
      </c>
      <c r="K6220" s="72">
        <v>21</v>
      </c>
      <c r="L6220" s="72">
        <v>8</v>
      </c>
    </row>
    <row r="6221" spans="4:12" x14ac:dyDescent="0.25">
      <c r="D6221" s="66" t="s">
        <v>36559</v>
      </c>
      <c r="E6221" s="66" t="s">
        <v>10301</v>
      </c>
      <c r="F6221" s="72">
        <v>1</v>
      </c>
      <c r="G6221" s="72">
        <v>3</v>
      </c>
      <c r="H6221" s="72">
        <v>2</v>
      </c>
      <c r="I6221" s="72">
        <v>8</v>
      </c>
      <c r="J6221" s="72">
        <v>1</v>
      </c>
      <c r="K6221" s="72">
        <v>21</v>
      </c>
      <c r="L6221" s="72">
        <v>9</v>
      </c>
    </row>
    <row r="6222" spans="4:12" x14ac:dyDescent="0.25">
      <c r="D6222" s="66" t="s">
        <v>36560</v>
      </c>
      <c r="E6222" s="66" t="s">
        <v>10302</v>
      </c>
      <c r="F6222" s="72">
        <v>1</v>
      </c>
      <c r="G6222" s="72">
        <v>3</v>
      </c>
      <c r="H6222" s="72">
        <v>2</v>
      </c>
      <c r="I6222" s="72">
        <v>8</v>
      </c>
      <c r="J6222" s="72">
        <v>1</v>
      </c>
      <c r="K6222" s="72">
        <v>21</v>
      </c>
      <c r="L6222" s="72">
        <v>10</v>
      </c>
    </row>
    <row r="6223" spans="4:12" x14ac:dyDescent="0.25">
      <c r="D6223" s="66" t="s">
        <v>36561</v>
      </c>
      <c r="E6223" s="66" t="s">
        <v>10303</v>
      </c>
      <c r="F6223" s="72">
        <v>1</v>
      </c>
      <c r="G6223" s="72">
        <v>3</v>
      </c>
      <c r="H6223" s="72">
        <v>2</v>
      </c>
      <c r="I6223" s="72">
        <v>8</v>
      </c>
      <c r="J6223" s="72">
        <v>1</v>
      </c>
      <c r="K6223" s="72">
        <v>21</v>
      </c>
      <c r="L6223" s="72">
        <v>11</v>
      </c>
    </row>
    <row r="6224" spans="4:12" x14ac:dyDescent="0.25">
      <c r="D6224" s="66" t="s">
        <v>36562</v>
      </c>
      <c r="E6224" s="66" t="s">
        <v>10304</v>
      </c>
      <c r="F6224" s="72">
        <v>1</v>
      </c>
      <c r="G6224" s="72">
        <v>3</v>
      </c>
      <c r="H6224" s="72">
        <v>2</v>
      </c>
      <c r="I6224" s="72">
        <v>8</v>
      </c>
      <c r="J6224" s="72">
        <v>1</v>
      </c>
      <c r="K6224" s="72">
        <v>21</v>
      </c>
      <c r="L6224" s="72">
        <v>12</v>
      </c>
    </row>
    <row r="6225" spans="4:12" x14ac:dyDescent="0.25">
      <c r="D6225" s="66" t="s">
        <v>36563</v>
      </c>
      <c r="E6225" s="66" t="s">
        <v>10305</v>
      </c>
      <c r="F6225" s="72">
        <v>1</v>
      </c>
      <c r="G6225" s="72">
        <v>3</v>
      </c>
      <c r="H6225" s="72">
        <v>2</v>
      </c>
      <c r="I6225" s="72">
        <v>8</v>
      </c>
      <c r="J6225" s="72">
        <v>1</v>
      </c>
      <c r="K6225" s="72">
        <v>22</v>
      </c>
      <c r="L6225" s="72">
        <v>1</v>
      </c>
    </row>
    <row r="6226" spans="4:12" x14ac:dyDescent="0.25">
      <c r="D6226" s="66" t="s">
        <v>36564</v>
      </c>
      <c r="E6226" s="66" t="s">
        <v>10306</v>
      </c>
      <c r="F6226" s="72">
        <v>1</v>
      </c>
      <c r="G6226" s="72">
        <v>3</v>
      </c>
      <c r="H6226" s="72">
        <v>2</v>
      </c>
      <c r="I6226" s="72">
        <v>8</v>
      </c>
      <c r="J6226" s="72">
        <v>1</v>
      </c>
      <c r="K6226" s="72">
        <v>22</v>
      </c>
      <c r="L6226" s="72">
        <v>2</v>
      </c>
    </row>
    <row r="6227" spans="4:12" x14ac:dyDescent="0.25">
      <c r="D6227" s="66" t="s">
        <v>36565</v>
      </c>
      <c r="E6227" s="66" t="s">
        <v>10307</v>
      </c>
      <c r="F6227" s="72">
        <v>1</v>
      </c>
      <c r="G6227" s="72">
        <v>3</v>
      </c>
      <c r="H6227" s="72">
        <v>2</v>
      </c>
      <c r="I6227" s="72">
        <v>8</v>
      </c>
      <c r="J6227" s="72">
        <v>1</v>
      </c>
      <c r="K6227" s="72">
        <v>22</v>
      </c>
      <c r="L6227" s="72">
        <v>3</v>
      </c>
    </row>
    <row r="6228" spans="4:12" x14ac:dyDescent="0.25">
      <c r="D6228" s="66" t="s">
        <v>36566</v>
      </c>
      <c r="E6228" s="66" t="s">
        <v>10308</v>
      </c>
      <c r="F6228" s="72">
        <v>1</v>
      </c>
      <c r="G6228" s="72">
        <v>3</v>
      </c>
      <c r="H6228" s="72">
        <v>2</v>
      </c>
      <c r="I6228" s="72">
        <v>8</v>
      </c>
      <c r="J6228" s="72">
        <v>1</v>
      </c>
      <c r="K6228" s="72">
        <v>22</v>
      </c>
      <c r="L6228" s="72">
        <v>4</v>
      </c>
    </row>
    <row r="6229" spans="4:12" x14ac:dyDescent="0.25">
      <c r="D6229" s="66" t="s">
        <v>36567</v>
      </c>
      <c r="E6229" s="66" t="s">
        <v>1598</v>
      </c>
      <c r="F6229" s="72">
        <v>1</v>
      </c>
      <c r="G6229" s="72">
        <v>3</v>
      </c>
      <c r="H6229" s="72">
        <v>2</v>
      </c>
      <c r="I6229" s="72">
        <v>8</v>
      </c>
      <c r="J6229" s="72">
        <v>1</v>
      </c>
      <c r="K6229" s="72">
        <v>22</v>
      </c>
      <c r="L6229" s="72">
        <v>5</v>
      </c>
    </row>
    <row r="6230" spans="4:12" x14ac:dyDescent="0.25">
      <c r="D6230" s="66" t="s">
        <v>36568</v>
      </c>
      <c r="E6230" s="66" t="s">
        <v>10309</v>
      </c>
      <c r="F6230" s="72">
        <v>1</v>
      </c>
      <c r="G6230" s="72">
        <v>3</v>
      </c>
      <c r="H6230" s="72">
        <v>2</v>
      </c>
      <c r="I6230" s="72">
        <v>8</v>
      </c>
      <c r="J6230" s="72">
        <v>1</v>
      </c>
      <c r="K6230" s="72">
        <v>22</v>
      </c>
      <c r="L6230" s="72">
        <v>6</v>
      </c>
    </row>
    <row r="6231" spans="4:12" x14ac:dyDescent="0.25">
      <c r="D6231" s="66" t="s">
        <v>36569</v>
      </c>
      <c r="E6231" s="66" t="s">
        <v>10310</v>
      </c>
      <c r="F6231" s="72">
        <v>1</v>
      </c>
      <c r="G6231" s="72">
        <v>3</v>
      </c>
      <c r="H6231" s="72">
        <v>2</v>
      </c>
      <c r="I6231" s="72">
        <v>8</v>
      </c>
      <c r="J6231" s="72">
        <v>1</v>
      </c>
      <c r="K6231" s="72">
        <v>22</v>
      </c>
      <c r="L6231" s="72">
        <v>7</v>
      </c>
    </row>
    <row r="6232" spans="4:12" x14ac:dyDescent="0.25">
      <c r="D6232" s="66" t="s">
        <v>36570</v>
      </c>
      <c r="E6232" s="66" t="s">
        <v>10311</v>
      </c>
      <c r="F6232" s="72">
        <v>1</v>
      </c>
      <c r="G6232" s="72">
        <v>3</v>
      </c>
      <c r="H6232" s="72">
        <v>2</v>
      </c>
      <c r="I6232" s="72">
        <v>8</v>
      </c>
      <c r="J6232" s="72">
        <v>1</v>
      </c>
      <c r="K6232" s="72">
        <v>22</v>
      </c>
      <c r="L6232" s="72">
        <v>8</v>
      </c>
    </row>
    <row r="6233" spans="4:12" x14ac:dyDescent="0.25">
      <c r="D6233" s="66" t="s">
        <v>36571</v>
      </c>
      <c r="E6233" s="66" t="s">
        <v>10312</v>
      </c>
      <c r="F6233" s="72">
        <v>1</v>
      </c>
      <c r="G6233" s="72">
        <v>3</v>
      </c>
      <c r="H6233" s="72">
        <v>2</v>
      </c>
      <c r="I6233" s="72">
        <v>8</v>
      </c>
      <c r="J6233" s="72">
        <v>1</v>
      </c>
      <c r="K6233" s="72">
        <v>22</v>
      </c>
      <c r="L6233" s="72">
        <v>9</v>
      </c>
    </row>
    <row r="6234" spans="4:12" x14ac:dyDescent="0.25">
      <c r="D6234" s="66" t="s">
        <v>36572</v>
      </c>
      <c r="E6234" s="66" t="s">
        <v>10313</v>
      </c>
      <c r="F6234" s="72">
        <v>1</v>
      </c>
      <c r="G6234" s="72">
        <v>3</v>
      </c>
      <c r="H6234" s="72">
        <v>2</v>
      </c>
      <c r="I6234" s="72">
        <v>8</v>
      </c>
      <c r="J6234" s="72">
        <v>1</v>
      </c>
      <c r="K6234" s="72">
        <v>22</v>
      </c>
      <c r="L6234" s="72">
        <v>10</v>
      </c>
    </row>
    <row r="6235" spans="4:12" x14ac:dyDescent="0.25">
      <c r="D6235" s="66" t="s">
        <v>36573</v>
      </c>
      <c r="E6235" s="66" t="s">
        <v>10314</v>
      </c>
      <c r="F6235" s="72">
        <v>1</v>
      </c>
      <c r="G6235" s="72">
        <v>3</v>
      </c>
      <c r="H6235" s="72">
        <v>2</v>
      </c>
      <c r="I6235" s="72">
        <v>8</v>
      </c>
      <c r="J6235" s="72">
        <v>1</v>
      </c>
      <c r="K6235" s="72">
        <v>22</v>
      </c>
      <c r="L6235" s="72">
        <v>11</v>
      </c>
    </row>
    <row r="6236" spans="4:12" x14ac:dyDescent="0.25">
      <c r="D6236" s="66" t="s">
        <v>36574</v>
      </c>
      <c r="E6236" s="66" t="s">
        <v>10315</v>
      </c>
      <c r="F6236" s="72">
        <v>1</v>
      </c>
      <c r="G6236" s="72">
        <v>3</v>
      </c>
      <c r="H6236" s="72">
        <v>2</v>
      </c>
      <c r="I6236" s="72">
        <v>8</v>
      </c>
      <c r="J6236" s="72">
        <v>1</v>
      </c>
      <c r="K6236" s="72">
        <v>22</v>
      </c>
      <c r="L6236" s="72">
        <v>12</v>
      </c>
    </row>
    <row r="6237" spans="4:12" x14ac:dyDescent="0.25">
      <c r="D6237" s="66" t="s">
        <v>36575</v>
      </c>
      <c r="E6237" s="66" t="s">
        <v>10316</v>
      </c>
      <c r="F6237" s="72">
        <v>1</v>
      </c>
      <c r="G6237" s="72">
        <v>3</v>
      </c>
      <c r="H6237" s="72">
        <v>2</v>
      </c>
      <c r="I6237" s="72">
        <v>8</v>
      </c>
      <c r="J6237" s="72">
        <v>1</v>
      </c>
      <c r="K6237" s="72">
        <v>22</v>
      </c>
      <c r="L6237" s="72">
        <v>13</v>
      </c>
    </row>
    <row r="6238" spans="4:12" x14ac:dyDescent="0.25">
      <c r="D6238" s="66" t="s">
        <v>36576</v>
      </c>
      <c r="E6238" s="66" t="s">
        <v>10317</v>
      </c>
      <c r="F6238" s="72">
        <v>1</v>
      </c>
      <c r="G6238" s="72">
        <v>3</v>
      </c>
      <c r="H6238" s="72">
        <v>2</v>
      </c>
      <c r="I6238" s="72">
        <v>8</v>
      </c>
      <c r="J6238" s="72">
        <v>1</v>
      </c>
      <c r="K6238" s="72">
        <v>22</v>
      </c>
      <c r="L6238" s="72">
        <v>14</v>
      </c>
    </row>
    <row r="6239" spans="4:12" x14ac:dyDescent="0.25">
      <c r="D6239" s="66" t="s">
        <v>36577</v>
      </c>
      <c r="E6239" s="66" t="s">
        <v>10318</v>
      </c>
      <c r="F6239" s="72">
        <v>1</v>
      </c>
      <c r="G6239" s="72">
        <v>3</v>
      </c>
      <c r="H6239" s="72">
        <v>2</v>
      </c>
      <c r="I6239" s="72">
        <v>8</v>
      </c>
      <c r="J6239" s="72">
        <v>1</v>
      </c>
      <c r="K6239" s="72">
        <v>22</v>
      </c>
      <c r="L6239" s="72">
        <v>15</v>
      </c>
    </row>
    <row r="6240" spans="4:12" x14ac:dyDescent="0.25">
      <c r="D6240" s="66" t="s">
        <v>36578</v>
      </c>
      <c r="E6240" s="66" t="s">
        <v>1043</v>
      </c>
      <c r="F6240" s="72">
        <v>1</v>
      </c>
      <c r="G6240" s="72">
        <v>3</v>
      </c>
      <c r="H6240" s="72">
        <v>2</v>
      </c>
      <c r="I6240" s="72">
        <v>8</v>
      </c>
      <c r="J6240" s="72">
        <v>1</v>
      </c>
      <c r="K6240" s="72">
        <v>22</v>
      </c>
      <c r="L6240" s="72">
        <v>16</v>
      </c>
    </row>
    <row r="6241" spans="4:12" x14ac:dyDescent="0.25">
      <c r="D6241" s="66" t="s">
        <v>36579</v>
      </c>
      <c r="E6241" s="66" t="s">
        <v>10319</v>
      </c>
      <c r="F6241" s="72">
        <v>1</v>
      </c>
      <c r="G6241" s="72">
        <v>3</v>
      </c>
      <c r="H6241" s="72">
        <v>2</v>
      </c>
      <c r="I6241" s="72">
        <v>8</v>
      </c>
      <c r="J6241" s="72">
        <v>1</v>
      </c>
      <c r="K6241" s="72">
        <v>22</v>
      </c>
      <c r="L6241" s="72">
        <v>17</v>
      </c>
    </row>
    <row r="6242" spans="4:12" x14ac:dyDescent="0.25">
      <c r="D6242" s="66" t="s">
        <v>36580</v>
      </c>
      <c r="E6242" s="66" t="s">
        <v>10320</v>
      </c>
      <c r="F6242" s="72">
        <v>1</v>
      </c>
      <c r="G6242" s="72">
        <v>3</v>
      </c>
      <c r="H6242" s="72">
        <v>2</v>
      </c>
      <c r="I6242" s="72">
        <v>8</v>
      </c>
      <c r="J6242" s="72">
        <v>1</v>
      </c>
      <c r="K6242" s="72">
        <v>22</v>
      </c>
      <c r="L6242" s="72">
        <v>18</v>
      </c>
    </row>
    <row r="6243" spans="4:12" x14ac:dyDescent="0.25">
      <c r="D6243" s="66" t="s">
        <v>36581</v>
      </c>
      <c r="E6243" s="66" t="s">
        <v>10321</v>
      </c>
      <c r="F6243" s="72">
        <v>1</v>
      </c>
      <c r="G6243" s="72">
        <v>3</v>
      </c>
      <c r="H6243" s="72">
        <v>2</v>
      </c>
      <c r="I6243" s="72">
        <v>8</v>
      </c>
      <c r="J6243" s="72">
        <v>1</v>
      </c>
      <c r="K6243" s="72">
        <v>22</v>
      </c>
      <c r="L6243" s="72">
        <v>19</v>
      </c>
    </row>
    <row r="6244" spans="4:12" x14ac:dyDescent="0.25">
      <c r="D6244" s="66" t="s">
        <v>36582</v>
      </c>
      <c r="E6244" s="66" t="s">
        <v>10322</v>
      </c>
      <c r="F6244" s="72">
        <v>1</v>
      </c>
      <c r="G6244" s="72">
        <v>3</v>
      </c>
      <c r="H6244" s="72">
        <v>2</v>
      </c>
      <c r="I6244" s="72">
        <v>8</v>
      </c>
      <c r="J6244" s="72">
        <v>1</v>
      </c>
      <c r="K6244" s="72">
        <v>22</v>
      </c>
      <c r="L6244" s="72">
        <v>20</v>
      </c>
    </row>
    <row r="6245" spans="4:12" x14ac:dyDescent="0.25">
      <c r="D6245" s="66" t="s">
        <v>36583</v>
      </c>
      <c r="E6245" s="66" t="s">
        <v>1599</v>
      </c>
      <c r="F6245" s="72">
        <v>1</v>
      </c>
      <c r="G6245" s="72">
        <v>3</v>
      </c>
      <c r="H6245" s="72">
        <v>2</v>
      </c>
      <c r="I6245" s="72">
        <v>8</v>
      </c>
      <c r="J6245" s="72">
        <v>1</v>
      </c>
      <c r="K6245" s="72">
        <v>23</v>
      </c>
      <c r="L6245" s="72">
        <v>1</v>
      </c>
    </row>
    <row r="6246" spans="4:12" x14ac:dyDescent="0.25">
      <c r="D6246" s="66" t="s">
        <v>36584</v>
      </c>
      <c r="E6246" s="66" t="s">
        <v>1600</v>
      </c>
      <c r="F6246" s="72">
        <v>1</v>
      </c>
      <c r="G6246" s="72">
        <v>3</v>
      </c>
      <c r="H6246" s="72">
        <v>2</v>
      </c>
      <c r="I6246" s="72">
        <v>8</v>
      </c>
      <c r="J6246" s="72">
        <v>1</v>
      </c>
      <c r="K6246" s="72">
        <v>23</v>
      </c>
      <c r="L6246" s="72">
        <v>2</v>
      </c>
    </row>
    <row r="6247" spans="4:12" x14ac:dyDescent="0.25">
      <c r="D6247" s="66" t="s">
        <v>36585</v>
      </c>
      <c r="E6247" s="66" t="s">
        <v>1601</v>
      </c>
      <c r="F6247" s="72">
        <v>1</v>
      </c>
      <c r="G6247" s="72">
        <v>3</v>
      </c>
      <c r="H6247" s="72">
        <v>2</v>
      </c>
      <c r="I6247" s="72">
        <v>8</v>
      </c>
      <c r="J6247" s="72">
        <v>1</v>
      </c>
      <c r="K6247" s="72">
        <v>23</v>
      </c>
      <c r="L6247" s="72">
        <v>3</v>
      </c>
    </row>
    <row r="6248" spans="4:12" x14ac:dyDescent="0.25">
      <c r="D6248" s="66" t="s">
        <v>36586</v>
      </c>
      <c r="E6248" s="66" t="s">
        <v>1602</v>
      </c>
      <c r="F6248" s="72">
        <v>1</v>
      </c>
      <c r="G6248" s="72">
        <v>3</v>
      </c>
      <c r="H6248" s="72">
        <v>2</v>
      </c>
      <c r="I6248" s="72">
        <v>8</v>
      </c>
      <c r="J6248" s="72">
        <v>1</v>
      </c>
      <c r="K6248" s="72">
        <v>23</v>
      </c>
      <c r="L6248" s="72">
        <v>4</v>
      </c>
    </row>
    <row r="6249" spans="4:12" x14ac:dyDescent="0.25">
      <c r="D6249" s="66" t="s">
        <v>36587</v>
      </c>
      <c r="E6249" s="66" t="s">
        <v>1603</v>
      </c>
      <c r="F6249" s="72">
        <v>1</v>
      </c>
      <c r="G6249" s="72">
        <v>3</v>
      </c>
      <c r="H6249" s="72">
        <v>2</v>
      </c>
      <c r="I6249" s="72">
        <v>8</v>
      </c>
      <c r="J6249" s="72">
        <v>1</v>
      </c>
      <c r="K6249" s="72">
        <v>23</v>
      </c>
      <c r="L6249" s="72">
        <v>5</v>
      </c>
    </row>
    <row r="6250" spans="4:12" x14ac:dyDescent="0.25">
      <c r="D6250" s="66" t="s">
        <v>36588</v>
      </c>
      <c r="E6250" s="66" t="s">
        <v>10323</v>
      </c>
      <c r="F6250" s="72">
        <v>1</v>
      </c>
      <c r="G6250" s="72">
        <v>3</v>
      </c>
      <c r="H6250" s="72">
        <v>2</v>
      </c>
      <c r="I6250" s="72">
        <v>8</v>
      </c>
      <c r="J6250" s="72">
        <v>1</v>
      </c>
      <c r="K6250" s="72">
        <v>23</v>
      </c>
      <c r="L6250" s="72">
        <v>6</v>
      </c>
    </row>
    <row r="6251" spans="4:12" x14ac:dyDescent="0.25">
      <c r="D6251" s="66" t="s">
        <v>36589</v>
      </c>
      <c r="E6251" s="66" t="s">
        <v>10324</v>
      </c>
      <c r="F6251" s="72">
        <v>1</v>
      </c>
      <c r="G6251" s="72">
        <v>3</v>
      </c>
      <c r="H6251" s="72">
        <v>2</v>
      </c>
      <c r="I6251" s="72">
        <v>8</v>
      </c>
      <c r="J6251" s="72">
        <v>1</v>
      </c>
      <c r="K6251" s="72">
        <v>23</v>
      </c>
      <c r="L6251" s="72">
        <v>7</v>
      </c>
    </row>
    <row r="6252" spans="4:12" x14ac:dyDescent="0.25">
      <c r="D6252" s="66" t="s">
        <v>36590</v>
      </c>
      <c r="E6252" s="66" t="s">
        <v>10325</v>
      </c>
      <c r="F6252" s="72">
        <v>1</v>
      </c>
      <c r="G6252" s="72">
        <v>3</v>
      </c>
      <c r="H6252" s="72">
        <v>2</v>
      </c>
      <c r="I6252" s="72">
        <v>8</v>
      </c>
      <c r="J6252" s="72">
        <v>1</v>
      </c>
      <c r="K6252" s="72">
        <v>23</v>
      </c>
      <c r="L6252" s="72">
        <v>8</v>
      </c>
    </row>
    <row r="6253" spans="4:12" x14ac:dyDescent="0.25">
      <c r="D6253" s="66" t="s">
        <v>36591</v>
      </c>
      <c r="E6253" s="66" t="s">
        <v>1604</v>
      </c>
      <c r="F6253" s="72">
        <v>1</v>
      </c>
      <c r="G6253" s="72">
        <v>3</v>
      </c>
      <c r="H6253" s="72">
        <v>2</v>
      </c>
      <c r="I6253" s="72">
        <v>8</v>
      </c>
      <c r="J6253" s="72">
        <v>1</v>
      </c>
      <c r="K6253" s="72">
        <v>23</v>
      </c>
      <c r="L6253" s="72">
        <v>9</v>
      </c>
    </row>
    <row r="6254" spans="4:12" x14ac:dyDescent="0.25">
      <c r="D6254" s="66" t="s">
        <v>36592</v>
      </c>
      <c r="E6254" s="66" t="s">
        <v>10326</v>
      </c>
      <c r="F6254" s="72">
        <v>1</v>
      </c>
      <c r="G6254" s="72">
        <v>3</v>
      </c>
      <c r="H6254" s="72">
        <v>2</v>
      </c>
      <c r="I6254" s="72">
        <v>8</v>
      </c>
      <c r="J6254" s="72">
        <v>1</v>
      </c>
      <c r="K6254" s="72">
        <v>23</v>
      </c>
      <c r="L6254" s="72">
        <v>10</v>
      </c>
    </row>
    <row r="6255" spans="4:12" x14ac:dyDescent="0.25">
      <c r="D6255" s="66" t="s">
        <v>36593</v>
      </c>
      <c r="E6255" s="66" t="s">
        <v>10327</v>
      </c>
      <c r="F6255" s="72">
        <v>1</v>
      </c>
      <c r="G6255" s="72">
        <v>3</v>
      </c>
      <c r="H6255" s="72">
        <v>2</v>
      </c>
      <c r="I6255" s="72">
        <v>8</v>
      </c>
      <c r="J6255" s="72">
        <v>1</v>
      </c>
      <c r="K6255" s="72">
        <v>23</v>
      </c>
      <c r="L6255" s="72">
        <v>11</v>
      </c>
    </row>
    <row r="6256" spans="4:12" x14ac:dyDescent="0.25">
      <c r="D6256" s="66" t="s">
        <v>36594</v>
      </c>
      <c r="E6256" s="66" t="s">
        <v>1605</v>
      </c>
      <c r="F6256" s="72">
        <v>1</v>
      </c>
      <c r="G6256" s="72">
        <v>3</v>
      </c>
      <c r="H6256" s="72">
        <v>2</v>
      </c>
      <c r="I6256" s="72">
        <v>8</v>
      </c>
      <c r="J6256" s="72">
        <v>1</v>
      </c>
      <c r="K6256" s="72">
        <v>23</v>
      </c>
      <c r="L6256" s="72">
        <v>12</v>
      </c>
    </row>
    <row r="6257" spans="4:12" x14ac:dyDescent="0.25">
      <c r="D6257" s="66" t="s">
        <v>36595</v>
      </c>
      <c r="E6257" s="66" t="s">
        <v>10328</v>
      </c>
      <c r="F6257" s="72">
        <v>1</v>
      </c>
      <c r="G6257" s="72">
        <v>3</v>
      </c>
      <c r="H6257" s="72">
        <v>2</v>
      </c>
      <c r="I6257" s="72">
        <v>8</v>
      </c>
      <c r="J6257" s="72">
        <v>1</v>
      </c>
      <c r="K6257" s="72">
        <v>23</v>
      </c>
      <c r="L6257" s="72">
        <v>13</v>
      </c>
    </row>
    <row r="6258" spans="4:12" x14ac:dyDescent="0.25">
      <c r="D6258" s="66" t="s">
        <v>36596</v>
      </c>
      <c r="E6258" s="66" t="s">
        <v>10329</v>
      </c>
      <c r="F6258" s="72">
        <v>1</v>
      </c>
      <c r="G6258" s="72">
        <v>3</v>
      </c>
      <c r="H6258" s="72">
        <v>2</v>
      </c>
      <c r="I6258" s="72">
        <v>8</v>
      </c>
      <c r="J6258" s="72">
        <v>1</v>
      </c>
      <c r="K6258" s="72">
        <v>23</v>
      </c>
      <c r="L6258" s="72">
        <v>14</v>
      </c>
    </row>
    <row r="6259" spans="4:12" x14ac:dyDescent="0.25">
      <c r="D6259" s="66" t="s">
        <v>36597</v>
      </c>
      <c r="E6259" s="66" t="s">
        <v>10330</v>
      </c>
      <c r="F6259" s="72">
        <v>1</v>
      </c>
      <c r="G6259" s="72">
        <v>3</v>
      </c>
      <c r="H6259" s="72">
        <v>2</v>
      </c>
      <c r="I6259" s="72">
        <v>8</v>
      </c>
      <c r="J6259" s="72">
        <v>1</v>
      </c>
      <c r="K6259" s="72">
        <v>23</v>
      </c>
      <c r="L6259" s="72">
        <v>15</v>
      </c>
    </row>
    <row r="6260" spans="4:12" x14ac:dyDescent="0.25">
      <c r="D6260" s="66" t="s">
        <v>36598</v>
      </c>
      <c r="E6260" s="66" t="s">
        <v>1606</v>
      </c>
      <c r="F6260" s="72">
        <v>1</v>
      </c>
      <c r="G6260" s="72">
        <v>3</v>
      </c>
      <c r="H6260" s="72">
        <v>2</v>
      </c>
      <c r="I6260" s="72">
        <v>8</v>
      </c>
      <c r="J6260" s="72">
        <v>1</v>
      </c>
      <c r="K6260" s="72">
        <v>23</v>
      </c>
      <c r="L6260" s="72">
        <v>16</v>
      </c>
    </row>
    <row r="6261" spans="4:12" x14ac:dyDescent="0.25">
      <c r="D6261" s="66" t="s">
        <v>36599</v>
      </c>
      <c r="E6261" s="66" t="s">
        <v>10331</v>
      </c>
      <c r="F6261" s="72">
        <v>1</v>
      </c>
      <c r="G6261" s="72">
        <v>3</v>
      </c>
      <c r="H6261" s="72">
        <v>2</v>
      </c>
      <c r="I6261" s="72">
        <v>8</v>
      </c>
      <c r="J6261" s="72">
        <v>1</v>
      </c>
      <c r="K6261" s="72">
        <v>23</v>
      </c>
      <c r="L6261" s="72">
        <v>17</v>
      </c>
    </row>
    <row r="6262" spans="4:12" x14ac:dyDescent="0.25">
      <c r="D6262" s="66" t="s">
        <v>36600</v>
      </c>
      <c r="E6262" s="66" t="s">
        <v>10332</v>
      </c>
      <c r="F6262" s="72">
        <v>1</v>
      </c>
      <c r="G6262" s="72">
        <v>3</v>
      </c>
      <c r="H6262" s="72">
        <v>2</v>
      </c>
      <c r="I6262" s="72">
        <v>8</v>
      </c>
      <c r="J6262" s="72">
        <v>1</v>
      </c>
      <c r="K6262" s="72">
        <v>23</v>
      </c>
      <c r="L6262" s="72">
        <v>18</v>
      </c>
    </row>
    <row r="6263" spans="4:12" x14ac:dyDescent="0.25">
      <c r="D6263" s="66" t="s">
        <v>36601</v>
      </c>
      <c r="E6263" s="66" t="s">
        <v>1607</v>
      </c>
      <c r="F6263" s="72">
        <v>1</v>
      </c>
      <c r="G6263" s="72">
        <v>3</v>
      </c>
      <c r="H6263" s="72">
        <v>2</v>
      </c>
      <c r="I6263" s="72">
        <v>8</v>
      </c>
      <c r="J6263" s="72">
        <v>1</v>
      </c>
      <c r="K6263" s="72">
        <v>23</v>
      </c>
      <c r="L6263" s="72">
        <v>19</v>
      </c>
    </row>
    <row r="6264" spans="4:12" x14ac:dyDescent="0.25">
      <c r="D6264" s="66" t="s">
        <v>36602</v>
      </c>
      <c r="E6264" s="66" t="s">
        <v>1608</v>
      </c>
      <c r="F6264" s="72">
        <v>1</v>
      </c>
      <c r="G6264" s="72">
        <v>3</v>
      </c>
      <c r="H6264" s="72">
        <v>2</v>
      </c>
      <c r="I6264" s="72">
        <v>8</v>
      </c>
      <c r="J6264" s="72">
        <v>1</v>
      </c>
      <c r="K6264" s="72">
        <v>23</v>
      </c>
      <c r="L6264" s="72">
        <v>20</v>
      </c>
    </row>
    <row r="6265" spans="4:12" x14ac:dyDescent="0.25">
      <c r="D6265" s="66" t="s">
        <v>36603</v>
      </c>
      <c r="E6265" s="66" t="s">
        <v>10333</v>
      </c>
      <c r="F6265" s="72">
        <v>1</v>
      </c>
      <c r="G6265" s="72">
        <v>3</v>
      </c>
      <c r="H6265" s="72">
        <v>2</v>
      </c>
      <c r="I6265" s="72">
        <v>8</v>
      </c>
      <c r="J6265" s="72">
        <v>1</v>
      </c>
      <c r="K6265" s="72">
        <v>23</v>
      </c>
      <c r="L6265" s="72">
        <v>21</v>
      </c>
    </row>
    <row r="6266" spans="4:12" x14ac:dyDescent="0.25">
      <c r="D6266" s="66" t="s">
        <v>36604</v>
      </c>
      <c r="E6266" s="66" t="s">
        <v>10334</v>
      </c>
      <c r="F6266" s="72">
        <v>1</v>
      </c>
      <c r="G6266" s="72">
        <v>3</v>
      </c>
      <c r="H6266" s="72">
        <v>2</v>
      </c>
      <c r="I6266" s="72">
        <v>8</v>
      </c>
      <c r="J6266" s="72">
        <v>1</v>
      </c>
      <c r="K6266" s="72">
        <v>24</v>
      </c>
      <c r="L6266" s="72">
        <v>1</v>
      </c>
    </row>
    <row r="6267" spans="4:12" x14ac:dyDescent="0.25">
      <c r="D6267" s="66" t="s">
        <v>36605</v>
      </c>
      <c r="E6267" s="66" t="s">
        <v>1609</v>
      </c>
      <c r="F6267" s="72">
        <v>1</v>
      </c>
      <c r="G6267" s="72">
        <v>3</v>
      </c>
      <c r="H6267" s="72">
        <v>2</v>
      </c>
      <c r="I6267" s="72">
        <v>8</v>
      </c>
      <c r="J6267" s="72">
        <v>1</v>
      </c>
      <c r="K6267" s="72">
        <v>24</v>
      </c>
      <c r="L6267" s="72">
        <v>2</v>
      </c>
    </row>
    <row r="6268" spans="4:12" x14ac:dyDescent="0.25">
      <c r="D6268" s="66" t="s">
        <v>36606</v>
      </c>
      <c r="E6268" s="66" t="s">
        <v>10335</v>
      </c>
      <c r="F6268" s="72">
        <v>1</v>
      </c>
      <c r="G6268" s="72">
        <v>3</v>
      </c>
      <c r="H6268" s="72">
        <v>2</v>
      </c>
      <c r="I6268" s="72">
        <v>8</v>
      </c>
      <c r="J6268" s="72">
        <v>1</v>
      </c>
      <c r="K6268" s="72">
        <v>24</v>
      </c>
      <c r="L6268" s="72">
        <v>3</v>
      </c>
    </row>
    <row r="6269" spans="4:12" x14ac:dyDescent="0.25">
      <c r="D6269" s="66" t="s">
        <v>36607</v>
      </c>
      <c r="E6269" s="66" t="s">
        <v>1610</v>
      </c>
      <c r="F6269" s="72">
        <v>1</v>
      </c>
      <c r="G6269" s="72">
        <v>3</v>
      </c>
      <c r="H6269" s="72">
        <v>2</v>
      </c>
      <c r="I6269" s="72">
        <v>8</v>
      </c>
      <c r="J6269" s="72">
        <v>1</v>
      </c>
      <c r="K6269" s="72">
        <v>24</v>
      </c>
      <c r="L6269" s="72">
        <v>4</v>
      </c>
    </row>
    <row r="6270" spans="4:12" x14ac:dyDescent="0.25">
      <c r="D6270" s="66" t="s">
        <v>36608</v>
      </c>
      <c r="E6270" s="66" t="s">
        <v>10336</v>
      </c>
      <c r="F6270" s="72">
        <v>1</v>
      </c>
      <c r="G6270" s="72">
        <v>3</v>
      </c>
      <c r="H6270" s="72">
        <v>2</v>
      </c>
      <c r="I6270" s="72">
        <v>8</v>
      </c>
      <c r="J6270" s="72">
        <v>1</v>
      </c>
      <c r="K6270" s="72">
        <v>24</v>
      </c>
      <c r="L6270" s="72">
        <v>5</v>
      </c>
    </row>
    <row r="6271" spans="4:12" x14ac:dyDescent="0.25">
      <c r="D6271" s="66" t="s">
        <v>36609</v>
      </c>
      <c r="E6271" s="66" t="s">
        <v>1611</v>
      </c>
      <c r="F6271" s="72">
        <v>1</v>
      </c>
      <c r="G6271" s="72">
        <v>3</v>
      </c>
      <c r="H6271" s="72">
        <v>2</v>
      </c>
      <c r="I6271" s="72">
        <v>8</v>
      </c>
      <c r="J6271" s="72">
        <v>1</v>
      </c>
      <c r="K6271" s="72">
        <v>24</v>
      </c>
      <c r="L6271" s="72">
        <v>6</v>
      </c>
    </row>
    <row r="6272" spans="4:12" x14ac:dyDescent="0.25">
      <c r="D6272" s="66" t="s">
        <v>36610</v>
      </c>
      <c r="E6272" s="66" t="s">
        <v>10337</v>
      </c>
      <c r="F6272" s="72">
        <v>1</v>
      </c>
      <c r="G6272" s="72">
        <v>3</v>
      </c>
      <c r="H6272" s="72">
        <v>2</v>
      </c>
      <c r="I6272" s="72">
        <v>8</v>
      </c>
      <c r="J6272" s="72">
        <v>1</v>
      </c>
      <c r="K6272" s="72">
        <v>24</v>
      </c>
      <c r="L6272" s="72">
        <v>7</v>
      </c>
    </row>
    <row r="6273" spans="4:12" x14ac:dyDescent="0.25">
      <c r="D6273" s="66" t="s">
        <v>36611</v>
      </c>
      <c r="E6273" s="66" t="s">
        <v>10338</v>
      </c>
      <c r="F6273" s="72">
        <v>1</v>
      </c>
      <c r="G6273" s="72">
        <v>3</v>
      </c>
      <c r="H6273" s="72">
        <v>2</v>
      </c>
      <c r="I6273" s="72">
        <v>8</v>
      </c>
      <c r="J6273" s="72">
        <v>1</v>
      </c>
      <c r="K6273" s="72">
        <v>24</v>
      </c>
      <c r="L6273" s="72">
        <v>8</v>
      </c>
    </row>
    <row r="6274" spans="4:12" x14ac:dyDescent="0.25">
      <c r="D6274" s="66" t="s">
        <v>36612</v>
      </c>
      <c r="E6274" s="66" t="s">
        <v>10339</v>
      </c>
      <c r="F6274" s="72">
        <v>1</v>
      </c>
      <c r="G6274" s="72">
        <v>3</v>
      </c>
      <c r="H6274" s="72">
        <v>2</v>
      </c>
      <c r="I6274" s="72">
        <v>8</v>
      </c>
      <c r="J6274" s="72">
        <v>1</v>
      </c>
      <c r="K6274" s="72">
        <v>24</v>
      </c>
      <c r="L6274" s="72">
        <v>9</v>
      </c>
    </row>
    <row r="6275" spans="4:12" x14ac:dyDescent="0.25">
      <c r="D6275" s="66" t="s">
        <v>36613</v>
      </c>
      <c r="E6275" s="66" t="s">
        <v>1612</v>
      </c>
      <c r="F6275" s="72">
        <v>1</v>
      </c>
      <c r="G6275" s="72">
        <v>3</v>
      </c>
      <c r="H6275" s="72">
        <v>2</v>
      </c>
      <c r="I6275" s="72">
        <v>8</v>
      </c>
      <c r="J6275" s="72">
        <v>1</v>
      </c>
      <c r="K6275" s="72">
        <v>24</v>
      </c>
      <c r="L6275" s="72">
        <v>10</v>
      </c>
    </row>
    <row r="6276" spans="4:12" x14ac:dyDescent="0.25">
      <c r="D6276" s="66" t="s">
        <v>36614</v>
      </c>
      <c r="E6276" s="66" t="s">
        <v>434</v>
      </c>
      <c r="F6276" s="72">
        <v>1</v>
      </c>
      <c r="G6276" s="72">
        <v>3</v>
      </c>
      <c r="H6276" s="72">
        <v>2</v>
      </c>
      <c r="I6276" s="72">
        <v>8</v>
      </c>
      <c r="J6276" s="72">
        <v>1</v>
      </c>
      <c r="K6276" s="72">
        <v>24</v>
      </c>
      <c r="L6276" s="72">
        <v>11</v>
      </c>
    </row>
    <row r="6277" spans="4:12" x14ac:dyDescent="0.25">
      <c r="D6277" s="66" t="s">
        <v>36615</v>
      </c>
      <c r="E6277" s="66" t="s">
        <v>1613</v>
      </c>
      <c r="F6277" s="72">
        <v>1</v>
      </c>
      <c r="G6277" s="72">
        <v>3</v>
      </c>
      <c r="H6277" s="72">
        <v>2</v>
      </c>
      <c r="I6277" s="72">
        <v>8</v>
      </c>
      <c r="J6277" s="72">
        <v>1</v>
      </c>
      <c r="K6277" s="72">
        <v>24</v>
      </c>
      <c r="L6277" s="72">
        <v>12</v>
      </c>
    </row>
    <row r="6278" spans="4:12" x14ac:dyDescent="0.25">
      <c r="D6278" s="66" t="s">
        <v>36616</v>
      </c>
      <c r="E6278" s="66" t="s">
        <v>10340</v>
      </c>
      <c r="F6278" s="72">
        <v>1</v>
      </c>
      <c r="G6278" s="72">
        <v>3</v>
      </c>
      <c r="H6278" s="72">
        <v>2</v>
      </c>
      <c r="I6278" s="72">
        <v>8</v>
      </c>
      <c r="J6278" s="72">
        <v>1</v>
      </c>
      <c r="K6278" s="72">
        <v>24</v>
      </c>
      <c r="L6278" s="72">
        <v>13</v>
      </c>
    </row>
    <row r="6279" spans="4:12" x14ac:dyDescent="0.25">
      <c r="D6279" s="66" t="s">
        <v>36617</v>
      </c>
      <c r="E6279" s="66" t="s">
        <v>1614</v>
      </c>
      <c r="F6279" s="72">
        <v>1</v>
      </c>
      <c r="G6279" s="72">
        <v>3</v>
      </c>
      <c r="H6279" s="72">
        <v>2</v>
      </c>
      <c r="I6279" s="72">
        <v>8</v>
      </c>
      <c r="J6279" s="72">
        <v>1</v>
      </c>
      <c r="K6279" s="72">
        <v>24</v>
      </c>
      <c r="L6279" s="72">
        <v>14</v>
      </c>
    </row>
    <row r="6280" spans="4:12" x14ac:dyDescent="0.25">
      <c r="D6280" s="66" t="s">
        <v>36618</v>
      </c>
      <c r="E6280" s="66" t="s">
        <v>1615</v>
      </c>
      <c r="F6280" s="72">
        <v>1</v>
      </c>
      <c r="G6280" s="72">
        <v>3</v>
      </c>
      <c r="H6280" s="72">
        <v>2</v>
      </c>
      <c r="I6280" s="72">
        <v>8</v>
      </c>
      <c r="J6280" s="72">
        <v>1</v>
      </c>
      <c r="K6280" s="72">
        <v>24</v>
      </c>
      <c r="L6280" s="72">
        <v>15</v>
      </c>
    </row>
    <row r="6281" spans="4:12" x14ac:dyDescent="0.25">
      <c r="D6281" s="66" t="s">
        <v>36619</v>
      </c>
      <c r="E6281" s="66" t="s">
        <v>1616</v>
      </c>
      <c r="F6281" s="72">
        <v>1</v>
      </c>
      <c r="G6281" s="72">
        <v>3</v>
      </c>
      <c r="H6281" s="72">
        <v>2</v>
      </c>
      <c r="I6281" s="72">
        <v>8</v>
      </c>
      <c r="J6281" s="72">
        <v>1</v>
      </c>
      <c r="K6281" s="72">
        <v>24</v>
      </c>
      <c r="L6281" s="72">
        <v>16</v>
      </c>
    </row>
    <row r="6282" spans="4:12" x14ac:dyDescent="0.25">
      <c r="D6282" s="66" t="s">
        <v>36620</v>
      </c>
      <c r="E6282" s="66" t="s">
        <v>10341</v>
      </c>
      <c r="F6282" s="72">
        <v>1</v>
      </c>
      <c r="G6282" s="72">
        <v>3</v>
      </c>
      <c r="H6282" s="72">
        <v>2</v>
      </c>
      <c r="I6282" s="72">
        <v>8</v>
      </c>
      <c r="J6282" s="72">
        <v>1</v>
      </c>
      <c r="K6282" s="72">
        <v>24</v>
      </c>
      <c r="L6282" s="72">
        <v>17</v>
      </c>
    </row>
    <row r="6283" spans="4:12" x14ac:dyDescent="0.25">
      <c r="D6283" s="66" t="s">
        <v>36621</v>
      </c>
      <c r="E6283" s="66" t="s">
        <v>10342</v>
      </c>
      <c r="F6283" s="72">
        <v>1</v>
      </c>
      <c r="G6283" s="72">
        <v>3</v>
      </c>
      <c r="H6283" s="72">
        <v>2</v>
      </c>
      <c r="I6283" s="72">
        <v>8</v>
      </c>
      <c r="J6283" s="72">
        <v>1</v>
      </c>
      <c r="K6283" s="72">
        <v>24</v>
      </c>
      <c r="L6283" s="72">
        <v>18</v>
      </c>
    </row>
    <row r="6284" spans="4:12" x14ac:dyDescent="0.25">
      <c r="D6284" s="66" t="s">
        <v>36622</v>
      </c>
      <c r="E6284" s="66" t="s">
        <v>1617</v>
      </c>
      <c r="F6284" s="72">
        <v>1</v>
      </c>
      <c r="G6284" s="72">
        <v>3</v>
      </c>
      <c r="H6284" s="72">
        <v>2</v>
      </c>
      <c r="I6284" s="72">
        <v>8</v>
      </c>
      <c r="J6284" s="72">
        <v>1</v>
      </c>
      <c r="K6284" s="72">
        <v>24</v>
      </c>
      <c r="L6284" s="72">
        <v>19</v>
      </c>
    </row>
    <row r="6285" spans="4:12" x14ac:dyDescent="0.25">
      <c r="D6285" s="66" t="s">
        <v>36623</v>
      </c>
      <c r="E6285" s="66" t="s">
        <v>1618</v>
      </c>
      <c r="F6285" s="72">
        <v>1</v>
      </c>
      <c r="G6285" s="72">
        <v>3</v>
      </c>
      <c r="H6285" s="72">
        <v>2</v>
      </c>
      <c r="I6285" s="72">
        <v>8</v>
      </c>
      <c r="J6285" s="72">
        <v>1</v>
      </c>
      <c r="K6285" s="72">
        <v>24</v>
      </c>
      <c r="L6285" s="72">
        <v>20</v>
      </c>
    </row>
    <row r="6286" spans="4:12" x14ac:dyDescent="0.25">
      <c r="D6286" s="66" t="s">
        <v>36624</v>
      </c>
      <c r="E6286" s="66" t="s">
        <v>1619</v>
      </c>
      <c r="F6286" s="72">
        <v>1</v>
      </c>
      <c r="G6286" s="72">
        <v>3</v>
      </c>
      <c r="H6286" s="72">
        <v>2</v>
      </c>
      <c r="I6286" s="72">
        <v>8</v>
      </c>
      <c r="J6286" s="72">
        <v>1</v>
      </c>
      <c r="K6286" s="72">
        <v>24</v>
      </c>
      <c r="L6286" s="72">
        <v>21</v>
      </c>
    </row>
    <row r="6287" spans="4:12" x14ac:dyDescent="0.25">
      <c r="D6287" s="66" t="s">
        <v>36625</v>
      </c>
      <c r="E6287" s="66" t="s">
        <v>10343</v>
      </c>
      <c r="F6287" s="72">
        <v>1</v>
      </c>
      <c r="G6287" s="72">
        <v>3</v>
      </c>
      <c r="H6287" s="72">
        <v>2</v>
      </c>
      <c r="I6287" s="72">
        <v>8</v>
      </c>
      <c r="J6287" s="72">
        <v>1</v>
      </c>
      <c r="K6287" s="72">
        <v>24</v>
      </c>
      <c r="L6287" s="72">
        <v>22</v>
      </c>
    </row>
    <row r="6288" spans="4:12" x14ac:dyDescent="0.25">
      <c r="D6288" s="66" t="s">
        <v>36626</v>
      </c>
      <c r="E6288" s="66" t="s">
        <v>1620</v>
      </c>
      <c r="F6288" s="72">
        <v>1</v>
      </c>
      <c r="G6288" s="72">
        <v>3</v>
      </c>
      <c r="H6288" s="72">
        <v>2</v>
      </c>
      <c r="I6288" s="72">
        <v>8</v>
      </c>
      <c r="J6288" s="72">
        <v>1</v>
      </c>
      <c r="K6288" s="72">
        <v>24</v>
      </c>
      <c r="L6288" s="72">
        <v>23</v>
      </c>
    </row>
    <row r="6289" spans="4:12" x14ac:dyDescent="0.25">
      <c r="D6289" s="66" t="s">
        <v>36627</v>
      </c>
      <c r="E6289" s="66" t="s">
        <v>10344</v>
      </c>
      <c r="F6289" s="72">
        <v>1</v>
      </c>
      <c r="G6289" s="72">
        <v>3</v>
      </c>
      <c r="H6289" s="72">
        <v>2</v>
      </c>
      <c r="I6289" s="72">
        <v>8</v>
      </c>
      <c r="J6289" s="72">
        <v>1</v>
      </c>
      <c r="K6289" s="72">
        <v>24</v>
      </c>
      <c r="L6289" s="72">
        <v>24</v>
      </c>
    </row>
    <row r="6290" spans="4:12" x14ac:dyDescent="0.25">
      <c r="D6290" s="66" t="s">
        <v>36628</v>
      </c>
      <c r="E6290" s="66" t="s">
        <v>1621</v>
      </c>
      <c r="F6290" s="72">
        <v>1</v>
      </c>
      <c r="G6290" s="72">
        <v>3</v>
      </c>
      <c r="H6290" s="72">
        <v>2</v>
      </c>
      <c r="I6290" s="72">
        <v>8</v>
      </c>
      <c r="J6290" s="72">
        <v>1</v>
      </c>
      <c r="K6290" s="72">
        <v>24</v>
      </c>
      <c r="L6290" s="72">
        <v>25</v>
      </c>
    </row>
    <row r="6291" spans="4:12" x14ac:dyDescent="0.25">
      <c r="D6291" s="66" t="s">
        <v>36629</v>
      </c>
      <c r="E6291" s="66" t="s">
        <v>1622</v>
      </c>
      <c r="F6291" s="72">
        <v>1</v>
      </c>
      <c r="G6291" s="72">
        <v>3</v>
      </c>
      <c r="H6291" s="72">
        <v>2</v>
      </c>
      <c r="I6291" s="72">
        <v>8</v>
      </c>
      <c r="J6291" s="72">
        <v>1</v>
      </c>
      <c r="K6291" s="72">
        <v>24</v>
      </c>
      <c r="L6291" s="72">
        <v>26</v>
      </c>
    </row>
    <row r="6292" spans="4:12" x14ac:dyDescent="0.25">
      <c r="D6292" s="66" t="s">
        <v>36630</v>
      </c>
      <c r="E6292" s="66" t="s">
        <v>1623</v>
      </c>
      <c r="F6292" s="72">
        <v>1</v>
      </c>
      <c r="G6292" s="72">
        <v>3</v>
      </c>
      <c r="H6292" s="72">
        <v>2</v>
      </c>
      <c r="I6292" s="72">
        <v>8</v>
      </c>
      <c r="J6292" s="72">
        <v>1</v>
      </c>
      <c r="K6292" s="72">
        <v>24</v>
      </c>
      <c r="L6292" s="72">
        <v>27</v>
      </c>
    </row>
    <row r="6293" spans="4:12" x14ac:dyDescent="0.25">
      <c r="D6293" s="66" t="s">
        <v>36631</v>
      </c>
      <c r="E6293" s="66" t="s">
        <v>1624</v>
      </c>
      <c r="F6293" s="72">
        <v>1</v>
      </c>
      <c r="G6293" s="72">
        <v>3</v>
      </c>
      <c r="H6293" s="72">
        <v>2</v>
      </c>
      <c r="I6293" s="72">
        <v>8</v>
      </c>
      <c r="J6293" s="72">
        <v>1</v>
      </c>
      <c r="K6293" s="72">
        <v>24</v>
      </c>
      <c r="L6293" s="72">
        <v>28</v>
      </c>
    </row>
    <row r="6294" spans="4:12" x14ac:dyDescent="0.25">
      <c r="D6294" s="66" t="s">
        <v>36632</v>
      </c>
      <c r="E6294" s="66" t="s">
        <v>10345</v>
      </c>
      <c r="F6294" s="72">
        <v>1</v>
      </c>
      <c r="G6294" s="72">
        <v>3</v>
      </c>
      <c r="H6294" s="72">
        <v>2</v>
      </c>
      <c r="I6294" s="72">
        <v>8</v>
      </c>
      <c r="J6294" s="72">
        <v>1</v>
      </c>
      <c r="K6294" s="72">
        <v>24</v>
      </c>
      <c r="L6294" s="72">
        <v>29</v>
      </c>
    </row>
    <row r="6295" spans="4:12" x14ac:dyDescent="0.25">
      <c r="D6295" s="66" t="s">
        <v>36633</v>
      </c>
      <c r="E6295" s="66" t="s">
        <v>1625</v>
      </c>
      <c r="F6295" s="72">
        <v>1</v>
      </c>
      <c r="G6295" s="72">
        <v>3</v>
      </c>
      <c r="H6295" s="72">
        <v>2</v>
      </c>
      <c r="I6295" s="72">
        <v>8</v>
      </c>
      <c r="J6295" s="72">
        <v>1</v>
      </c>
      <c r="K6295" s="72">
        <v>25</v>
      </c>
      <c r="L6295" s="72">
        <v>1</v>
      </c>
    </row>
    <row r="6296" spans="4:12" x14ac:dyDescent="0.25">
      <c r="D6296" s="66" t="s">
        <v>36634</v>
      </c>
      <c r="E6296" s="66" t="s">
        <v>1626</v>
      </c>
      <c r="F6296" s="72">
        <v>1</v>
      </c>
      <c r="G6296" s="72">
        <v>3</v>
      </c>
      <c r="H6296" s="72">
        <v>2</v>
      </c>
      <c r="I6296" s="72">
        <v>8</v>
      </c>
      <c r="J6296" s="72">
        <v>1</v>
      </c>
      <c r="K6296" s="72">
        <v>25</v>
      </c>
      <c r="L6296" s="72">
        <v>2</v>
      </c>
    </row>
    <row r="6297" spans="4:12" x14ac:dyDescent="0.25">
      <c r="D6297" s="66" t="s">
        <v>36635</v>
      </c>
      <c r="E6297" s="66" t="s">
        <v>1627</v>
      </c>
      <c r="F6297" s="72">
        <v>1</v>
      </c>
      <c r="G6297" s="72">
        <v>3</v>
      </c>
      <c r="H6297" s="72">
        <v>2</v>
      </c>
      <c r="I6297" s="72">
        <v>8</v>
      </c>
      <c r="J6297" s="72">
        <v>1</v>
      </c>
      <c r="K6297" s="72">
        <v>25</v>
      </c>
      <c r="L6297" s="72">
        <v>3</v>
      </c>
    </row>
    <row r="6298" spans="4:12" x14ac:dyDescent="0.25">
      <c r="D6298" s="66" t="s">
        <v>36636</v>
      </c>
      <c r="E6298" s="66" t="s">
        <v>10346</v>
      </c>
      <c r="F6298" s="72">
        <v>1</v>
      </c>
      <c r="G6298" s="72">
        <v>3</v>
      </c>
      <c r="H6298" s="72">
        <v>2</v>
      </c>
      <c r="I6298" s="72">
        <v>8</v>
      </c>
      <c r="J6298" s="72">
        <v>1</v>
      </c>
      <c r="K6298" s="72">
        <v>25</v>
      </c>
      <c r="L6298" s="72">
        <v>4</v>
      </c>
    </row>
    <row r="6299" spans="4:12" x14ac:dyDescent="0.25">
      <c r="D6299" s="66" t="s">
        <v>36637</v>
      </c>
      <c r="E6299" s="66" t="s">
        <v>1628</v>
      </c>
      <c r="F6299" s="72">
        <v>1</v>
      </c>
      <c r="G6299" s="72">
        <v>3</v>
      </c>
      <c r="H6299" s="72">
        <v>2</v>
      </c>
      <c r="I6299" s="72">
        <v>8</v>
      </c>
      <c r="J6299" s="72">
        <v>1</v>
      </c>
      <c r="K6299" s="72">
        <v>25</v>
      </c>
      <c r="L6299" s="72">
        <v>5</v>
      </c>
    </row>
    <row r="6300" spans="4:12" x14ac:dyDescent="0.25">
      <c r="D6300" s="66" t="s">
        <v>36638</v>
      </c>
      <c r="E6300" s="66" t="s">
        <v>1629</v>
      </c>
      <c r="F6300" s="72">
        <v>1</v>
      </c>
      <c r="G6300" s="72">
        <v>3</v>
      </c>
      <c r="H6300" s="72">
        <v>2</v>
      </c>
      <c r="I6300" s="72">
        <v>8</v>
      </c>
      <c r="J6300" s="72">
        <v>1</v>
      </c>
      <c r="K6300" s="72">
        <v>25</v>
      </c>
      <c r="L6300" s="72">
        <v>6</v>
      </c>
    </row>
    <row r="6301" spans="4:12" x14ac:dyDescent="0.25">
      <c r="D6301" s="66" t="s">
        <v>36639</v>
      </c>
      <c r="E6301" s="66" t="s">
        <v>1630</v>
      </c>
      <c r="F6301" s="72">
        <v>1</v>
      </c>
      <c r="G6301" s="72">
        <v>3</v>
      </c>
      <c r="H6301" s="72">
        <v>2</v>
      </c>
      <c r="I6301" s="72">
        <v>8</v>
      </c>
      <c r="J6301" s="72">
        <v>1</v>
      </c>
      <c r="K6301" s="72">
        <v>25</v>
      </c>
      <c r="L6301" s="72">
        <v>7</v>
      </c>
    </row>
    <row r="6302" spans="4:12" x14ac:dyDescent="0.25">
      <c r="D6302" s="66" t="s">
        <v>36640</v>
      </c>
      <c r="E6302" s="66" t="s">
        <v>10347</v>
      </c>
      <c r="F6302" s="72">
        <v>1</v>
      </c>
      <c r="G6302" s="72">
        <v>3</v>
      </c>
      <c r="H6302" s="72">
        <v>2</v>
      </c>
      <c r="I6302" s="72">
        <v>8</v>
      </c>
      <c r="J6302" s="72">
        <v>1</v>
      </c>
      <c r="K6302" s="72">
        <v>25</v>
      </c>
      <c r="L6302" s="72">
        <v>8</v>
      </c>
    </row>
    <row r="6303" spans="4:12" x14ac:dyDescent="0.25">
      <c r="D6303" s="66" t="s">
        <v>36641</v>
      </c>
      <c r="E6303" s="66" t="s">
        <v>10348</v>
      </c>
      <c r="F6303" s="72">
        <v>1</v>
      </c>
      <c r="G6303" s="72">
        <v>3</v>
      </c>
      <c r="H6303" s="72">
        <v>2</v>
      </c>
      <c r="I6303" s="72">
        <v>8</v>
      </c>
      <c r="J6303" s="72">
        <v>1</v>
      </c>
      <c r="K6303" s="72">
        <v>25</v>
      </c>
      <c r="L6303" s="72">
        <v>9</v>
      </c>
    </row>
    <row r="6304" spans="4:12" x14ac:dyDescent="0.25">
      <c r="D6304" s="66" t="s">
        <v>36642</v>
      </c>
      <c r="E6304" s="66" t="s">
        <v>1631</v>
      </c>
      <c r="F6304" s="72">
        <v>1</v>
      </c>
      <c r="G6304" s="72">
        <v>3</v>
      </c>
      <c r="H6304" s="72">
        <v>2</v>
      </c>
      <c r="I6304" s="72">
        <v>8</v>
      </c>
      <c r="J6304" s="72">
        <v>1</v>
      </c>
      <c r="K6304" s="72">
        <v>26</v>
      </c>
      <c r="L6304" s="72">
        <v>1</v>
      </c>
    </row>
    <row r="6305" spans="4:12" x14ac:dyDescent="0.25">
      <c r="D6305" s="66" t="s">
        <v>36643</v>
      </c>
      <c r="E6305" s="66" t="s">
        <v>10349</v>
      </c>
      <c r="F6305" s="72">
        <v>1</v>
      </c>
      <c r="G6305" s="72">
        <v>3</v>
      </c>
      <c r="H6305" s="72">
        <v>2</v>
      </c>
      <c r="I6305" s="72">
        <v>8</v>
      </c>
      <c r="J6305" s="72">
        <v>1</v>
      </c>
      <c r="K6305" s="72">
        <v>26</v>
      </c>
      <c r="L6305" s="72">
        <v>2</v>
      </c>
    </row>
    <row r="6306" spans="4:12" x14ac:dyDescent="0.25">
      <c r="D6306" s="66" t="s">
        <v>36644</v>
      </c>
      <c r="E6306" s="66" t="s">
        <v>10350</v>
      </c>
      <c r="F6306" s="72">
        <v>1</v>
      </c>
      <c r="G6306" s="72">
        <v>3</v>
      </c>
      <c r="H6306" s="72">
        <v>2</v>
      </c>
      <c r="I6306" s="72">
        <v>8</v>
      </c>
      <c r="J6306" s="72">
        <v>1</v>
      </c>
      <c r="K6306" s="72">
        <v>26</v>
      </c>
      <c r="L6306" s="72">
        <v>3</v>
      </c>
    </row>
    <row r="6307" spans="4:12" x14ac:dyDescent="0.25">
      <c r="D6307" s="66" t="s">
        <v>36645</v>
      </c>
      <c r="E6307" s="66" t="s">
        <v>10351</v>
      </c>
      <c r="F6307" s="72">
        <v>1</v>
      </c>
      <c r="G6307" s="72">
        <v>3</v>
      </c>
      <c r="H6307" s="72">
        <v>2</v>
      </c>
      <c r="I6307" s="72">
        <v>8</v>
      </c>
      <c r="J6307" s="72">
        <v>1</v>
      </c>
      <c r="K6307" s="72">
        <v>26</v>
      </c>
      <c r="L6307" s="72">
        <v>4</v>
      </c>
    </row>
    <row r="6308" spans="4:12" x14ac:dyDescent="0.25">
      <c r="D6308" s="66" t="s">
        <v>36646</v>
      </c>
      <c r="E6308" s="66" t="s">
        <v>10352</v>
      </c>
      <c r="F6308" s="72">
        <v>1</v>
      </c>
      <c r="G6308" s="72">
        <v>3</v>
      </c>
      <c r="H6308" s="72">
        <v>2</v>
      </c>
      <c r="I6308" s="72">
        <v>8</v>
      </c>
      <c r="J6308" s="72">
        <v>1</v>
      </c>
      <c r="K6308" s="72">
        <v>26</v>
      </c>
      <c r="L6308" s="72">
        <v>5</v>
      </c>
    </row>
    <row r="6309" spans="4:12" x14ac:dyDescent="0.25">
      <c r="D6309" s="66" t="s">
        <v>36647</v>
      </c>
      <c r="E6309" s="66" t="s">
        <v>10353</v>
      </c>
      <c r="F6309" s="72">
        <v>1</v>
      </c>
      <c r="G6309" s="72">
        <v>3</v>
      </c>
      <c r="H6309" s="72">
        <v>2</v>
      </c>
      <c r="I6309" s="72">
        <v>8</v>
      </c>
      <c r="J6309" s="72">
        <v>1</v>
      </c>
      <c r="K6309" s="72">
        <v>26</v>
      </c>
      <c r="L6309" s="72">
        <v>6</v>
      </c>
    </row>
    <row r="6310" spans="4:12" x14ac:dyDescent="0.25">
      <c r="D6310" s="66" t="s">
        <v>36648</v>
      </c>
      <c r="E6310" s="66" t="s">
        <v>10354</v>
      </c>
      <c r="F6310" s="72">
        <v>1</v>
      </c>
      <c r="G6310" s="72">
        <v>3</v>
      </c>
      <c r="H6310" s="72">
        <v>2</v>
      </c>
      <c r="I6310" s="72">
        <v>8</v>
      </c>
      <c r="J6310" s="72">
        <v>1</v>
      </c>
      <c r="K6310" s="72">
        <v>26</v>
      </c>
      <c r="L6310" s="72">
        <v>7</v>
      </c>
    </row>
    <row r="6311" spans="4:12" x14ac:dyDescent="0.25">
      <c r="D6311" s="66" t="s">
        <v>36649</v>
      </c>
      <c r="E6311" s="66" t="s">
        <v>10355</v>
      </c>
      <c r="F6311" s="72">
        <v>1</v>
      </c>
      <c r="G6311" s="72">
        <v>3</v>
      </c>
      <c r="H6311" s="72">
        <v>2</v>
      </c>
      <c r="I6311" s="72">
        <v>8</v>
      </c>
      <c r="J6311" s="72">
        <v>1</v>
      </c>
      <c r="K6311" s="72">
        <v>26</v>
      </c>
      <c r="L6311" s="72">
        <v>8</v>
      </c>
    </row>
    <row r="6312" spans="4:12" x14ac:dyDescent="0.25">
      <c r="D6312" s="66" t="s">
        <v>36650</v>
      </c>
      <c r="E6312" s="66" t="s">
        <v>1632</v>
      </c>
      <c r="F6312" s="72">
        <v>1</v>
      </c>
      <c r="G6312" s="72">
        <v>3</v>
      </c>
      <c r="H6312" s="72">
        <v>2</v>
      </c>
      <c r="I6312" s="72">
        <v>8</v>
      </c>
      <c r="J6312" s="72">
        <v>1</v>
      </c>
      <c r="K6312" s="72">
        <v>26</v>
      </c>
      <c r="L6312" s="72">
        <v>9</v>
      </c>
    </row>
    <row r="6313" spans="4:12" x14ac:dyDescent="0.25">
      <c r="D6313" s="66" t="s">
        <v>36651</v>
      </c>
      <c r="E6313" s="66" t="s">
        <v>1633</v>
      </c>
      <c r="F6313" s="72">
        <v>1</v>
      </c>
      <c r="G6313" s="72">
        <v>3</v>
      </c>
      <c r="H6313" s="72">
        <v>2</v>
      </c>
      <c r="I6313" s="72">
        <v>8</v>
      </c>
      <c r="J6313" s="72">
        <v>1</v>
      </c>
      <c r="K6313" s="72">
        <v>26</v>
      </c>
      <c r="L6313" s="72">
        <v>10</v>
      </c>
    </row>
    <row r="6314" spans="4:12" x14ac:dyDescent="0.25">
      <c r="D6314" s="66" t="s">
        <v>36652</v>
      </c>
      <c r="E6314" s="66" t="s">
        <v>10356</v>
      </c>
      <c r="F6314" s="72">
        <v>1</v>
      </c>
      <c r="G6314" s="72">
        <v>3</v>
      </c>
      <c r="H6314" s="72">
        <v>2</v>
      </c>
      <c r="I6314" s="72">
        <v>8</v>
      </c>
      <c r="J6314" s="72">
        <v>1</v>
      </c>
      <c r="K6314" s="72">
        <v>26</v>
      </c>
      <c r="L6314" s="72">
        <v>11</v>
      </c>
    </row>
    <row r="6315" spans="4:12" x14ac:dyDescent="0.25">
      <c r="D6315" s="66" t="s">
        <v>36653</v>
      </c>
      <c r="E6315" s="66" t="s">
        <v>10357</v>
      </c>
      <c r="F6315" s="72">
        <v>1</v>
      </c>
      <c r="G6315" s="72">
        <v>3</v>
      </c>
      <c r="H6315" s="72">
        <v>2</v>
      </c>
      <c r="I6315" s="72">
        <v>8</v>
      </c>
      <c r="J6315" s="72">
        <v>1</v>
      </c>
      <c r="K6315" s="72">
        <v>26</v>
      </c>
      <c r="L6315" s="72">
        <v>12</v>
      </c>
    </row>
    <row r="6316" spans="4:12" x14ac:dyDescent="0.25">
      <c r="D6316" s="66" t="s">
        <v>36654</v>
      </c>
      <c r="E6316" s="66" t="s">
        <v>1634</v>
      </c>
      <c r="F6316" s="72">
        <v>1</v>
      </c>
      <c r="G6316" s="72">
        <v>3</v>
      </c>
      <c r="H6316" s="72">
        <v>2</v>
      </c>
      <c r="I6316" s="72">
        <v>8</v>
      </c>
      <c r="J6316" s="72">
        <v>1</v>
      </c>
      <c r="K6316" s="72">
        <v>26</v>
      </c>
      <c r="L6316" s="72">
        <v>13</v>
      </c>
    </row>
    <row r="6317" spans="4:12" x14ac:dyDescent="0.25">
      <c r="D6317" s="66" t="s">
        <v>36655</v>
      </c>
      <c r="E6317" s="66" t="s">
        <v>1635</v>
      </c>
      <c r="F6317" s="72">
        <v>1</v>
      </c>
      <c r="G6317" s="72">
        <v>3</v>
      </c>
      <c r="H6317" s="72">
        <v>2</v>
      </c>
      <c r="I6317" s="72">
        <v>8</v>
      </c>
      <c r="J6317" s="72">
        <v>1</v>
      </c>
      <c r="K6317" s="72">
        <v>26</v>
      </c>
      <c r="L6317" s="72">
        <v>14</v>
      </c>
    </row>
    <row r="6318" spans="4:12" x14ac:dyDescent="0.25">
      <c r="D6318" s="66" t="s">
        <v>36656</v>
      </c>
      <c r="E6318" s="66" t="s">
        <v>1636</v>
      </c>
      <c r="F6318" s="72">
        <v>1</v>
      </c>
      <c r="G6318" s="72">
        <v>3</v>
      </c>
      <c r="H6318" s="72">
        <v>2</v>
      </c>
      <c r="I6318" s="72">
        <v>8</v>
      </c>
      <c r="J6318" s="72">
        <v>1</v>
      </c>
      <c r="K6318" s="72">
        <v>26</v>
      </c>
      <c r="L6318" s="72">
        <v>15</v>
      </c>
    </row>
    <row r="6319" spans="4:12" x14ac:dyDescent="0.25">
      <c r="D6319" s="66" t="s">
        <v>36657</v>
      </c>
      <c r="E6319" s="66" t="s">
        <v>1637</v>
      </c>
      <c r="F6319" s="72">
        <v>1</v>
      </c>
      <c r="G6319" s="72">
        <v>3</v>
      </c>
      <c r="H6319" s="72">
        <v>2</v>
      </c>
      <c r="I6319" s="72">
        <v>8</v>
      </c>
      <c r="J6319" s="72">
        <v>1</v>
      </c>
      <c r="K6319" s="72">
        <v>26</v>
      </c>
      <c r="L6319" s="72">
        <v>16</v>
      </c>
    </row>
    <row r="6320" spans="4:12" x14ac:dyDescent="0.25">
      <c r="D6320" s="66" t="s">
        <v>36658</v>
      </c>
      <c r="E6320" s="66" t="s">
        <v>1638</v>
      </c>
      <c r="F6320" s="72">
        <v>1</v>
      </c>
      <c r="G6320" s="72">
        <v>3</v>
      </c>
      <c r="H6320" s="72">
        <v>2</v>
      </c>
      <c r="I6320" s="72">
        <v>8</v>
      </c>
      <c r="J6320" s="72">
        <v>1</v>
      </c>
      <c r="K6320" s="72">
        <v>26</v>
      </c>
      <c r="L6320" s="72">
        <v>17</v>
      </c>
    </row>
    <row r="6321" spans="4:12" x14ac:dyDescent="0.25">
      <c r="D6321" s="66" t="s">
        <v>36659</v>
      </c>
      <c r="E6321" s="66" t="s">
        <v>1639</v>
      </c>
      <c r="F6321" s="72">
        <v>1</v>
      </c>
      <c r="G6321" s="72">
        <v>3</v>
      </c>
      <c r="H6321" s="72">
        <v>2</v>
      </c>
      <c r="I6321" s="72">
        <v>8</v>
      </c>
      <c r="J6321" s="72">
        <v>1</v>
      </c>
      <c r="K6321" s="72">
        <v>26</v>
      </c>
      <c r="L6321" s="72">
        <v>18</v>
      </c>
    </row>
    <row r="6322" spans="4:12" x14ac:dyDescent="0.25">
      <c r="D6322" s="66" t="s">
        <v>36660</v>
      </c>
      <c r="E6322" s="66" t="s">
        <v>1640</v>
      </c>
      <c r="F6322" s="72">
        <v>1</v>
      </c>
      <c r="G6322" s="72">
        <v>3</v>
      </c>
      <c r="H6322" s="72">
        <v>2</v>
      </c>
      <c r="I6322" s="72">
        <v>8</v>
      </c>
      <c r="J6322" s="72">
        <v>1</v>
      </c>
      <c r="K6322" s="72">
        <v>26</v>
      </c>
      <c r="L6322" s="72">
        <v>19</v>
      </c>
    </row>
    <row r="6323" spans="4:12" x14ac:dyDescent="0.25">
      <c r="D6323" s="66" t="s">
        <v>36661</v>
      </c>
      <c r="E6323" s="66" t="s">
        <v>10358</v>
      </c>
      <c r="F6323" s="72">
        <v>1</v>
      </c>
      <c r="G6323" s="72">
        <v>3</v>
      </c>
      <c r="H6323" s="72">
        <v>2</v>
      </c>
      <c r="I6323" s="72">
        <v>8</v>
      </c>
      <c r="J6323" s="72">
        <v>1</v>
      </c>
      <c r="K6323" s="72">
        <v>26</v>
      </c>
      <c r="L6323" s="72">
        <v>20</v>
      </c>
    </row>
    <row r="6324" spans="4:12" x14ac:dyDescent="0.25">
      <c r="D6324" s="66" t="s">
        <v>36662</v>
      </c>
      <c r="E6324" s="66" t="s">
        <v>1641</v>
      </c>
      <c r="F6324" s="72">
        <v>1</v>
      </c>
      <c r="G6324" s="72">
        <v>3</v>
      </c>
      <c r="H6324" s="72">
        <v>2</v>
      </c>
      <c r="I6324" s="72">
        <v>8</v>
      </c>
      <c r="J6324" s="72">
        <v>1</v>
      </c>
      <c r="K6324" s="72">
        <v>27</v>
      </c>
      <c r="L6324" s="72">
        <v>1</v>
      </c>
    </row>
    <row r="6325" spans="4:12" x14ac:dyDescent="0.25">
      <c r="D6325" s="66" t="s">
        <v>36663</v>
      </c>
      <c r="E6325" s="66" t="s">
        <v>1642</v>
      </c>
      <c r="F6325" s="72">
        <v>1</v>
      </c>
      <c r="G6325" s="72">
        <v>3</v>
      </c>
      <c r="H6325" s="72">
        <v>2</v>
      </c>
      <c r="I6325" s="72">
        <v>8</v>
      </c>
      <c r="J6325" s="72">
        <v>1</v>
      </c>
      <c r="K6325" s="72">
        <v>27</v>
      </c>
      <c r="L6325" s="72">
        <v>2</v>
      </c>
    </row>
    <row r="6326" spans="4:12" x14ac:dyDescent="0.25">
      <c r="D6326" s="66" t="s">
        <v>36664</v>
      </c>
      <c r="E6326" s="66" t="s">
        <v>10359</v>
      </c>
      <c r="F6326" s="72">
        <v>1</v>
      </c>
      <c r="G6326" s="72">
        <v>3</v>
      </c>
      <c r="H6326" s="72">
        <v>2</v>
      </c>
      <c r="I6326" s="72">
        <v>8</v>
      </c>
      <c r="J6326" s="72">
        <v>1</v>
      </c>
      <c r="K6326" s="72">
        <v>27</v>
      </c>
      <c r="L6326" s="72">
        <v>3</v>
      </c>
    </row>
    <row r="6327" spans="4:12" x14ac:dyDescent="0.25">
      <c r="D6327" s="66" t="s">
        <v>36665</v>
      </c>
      <c r="E6327" s="66" t="s">
        <v>10360</v>
      </c>
      <c r="F6327" s="72">
        <v>1</v>
      </c>
      <c r="G6327" s="72">
        <v>3</v>
      </c>
      <c r="H6327" s="72">
        <v>2</v>
      </c>
      <c r="I6327" s="72">
        <v>8</v>
      </c>
      <c r="J6327" s="72">
        <v>1</v>
      </c>
      <c r="K6327" s="72">
        <v>27</v>
      </c>
      <c r="L6327" s="72">
        <v>4</v>
      </c>
    </row>
    <row r="6328" spans="4:12" x14ac:dyDescent="0.25">
      <c r="D6328" s="66" t="s">
        <v>36666</v>
      </c>
      <c r="E6328" s="66" t="s">
        <v>10361</v>
      </c>
      <c r="F6328" s="72">
        <v>1</v>
      </c>
      <c r="G6328" s="72">
        <v>3</v>
      </c>
      <c r="H6328" s="72">
        <v>2</v>
      </c>
      <c r="I6328" s="72">
        <v>8</v>
      </c>
      <c r="J6328" s="72">
        <v>1</v>
      </c>
      <c r="K6328" s="72">
        <v>27</v>
      </c>
      <c r="L6328" s="72">
        <v>5</v>
      </c>
    </row>
    <row r="6329" spans="4:12" x14ac:dyDescent="0.25">
      <c r="D6329" s="66" t="s">
        <v>36667</v>
      </c>
      <c r="E6329" s="66" t="s">
        <v>10362</v>
      </c>
      <c r="F6329" s="72">
        <v>1</v>
      </c>
      <c r="G6329" s="72">
        <v>3</v>
      </c>
      <c r="H6329" s="72">
        <v>2</v>
      </c>
      <c r="I6329" s="72">
        <v>8</v>
      </c>
      <c r="J6329" s="72">
        <v>1</v>
      </c>
      <c r="K6329" s="72">
        <v>27</v>
      </c>
      <c r="L6329" s="72">
        <v>6</v>
      </c>
    </row>
    <row r="6330" spans="4:12" x14ac:dyDescent="0.25">
      <c r="D6330" s="66" t="s">
        <v>36668</v>
      </c>
      <c r="E6330" s="66" t="s">
        <v>1643</v>
      </c>
      <c r="F6330" s="72">
        <v>1</v>
      </c>
      <c r="G6330" s="72">
        <v>3</v>
      </c>
      <c r="H6330" s="72">
        <v>2</v>
      </c>
      <c r="I6330" s="72">
        <v>8</v>
      </c>
      <c r="J6330" s="72">
        <v>1</v>
      </c>
      <c r="K6330" s="72">
        <v>27</v>
      </c>
      <c r="L6330" s="72">
        <v>7</v>
      </c>
    </row>
    <row r="6331" spans="4:12" x14ac:dyDescent="0.25">
      <c r="D6331" s="66" t="s">
        <v>36669</v>
      </c>
      <c r="E6331" s="66" t="s">
        <v>1644</v>
      </c>
      <c r="F6331" s="72">
        <v>1</v>
      </c>
      <c r="G6331" s="72">
        <v>3</v>
      </c>
      <c r="H6331" s="72">
        <v>2</v>
      </c>
      <c r="I6331" s="72">
        <v>8</v>
      </c>
      <c r="J6331" s="72">
        <v>1</v>
      </c>
      <c r="K6331" s="72">
        <v>27</v>
      </c>
      <c r="L6331" s="72">
        <v>8</v>
      </c>
    </row>
    <row r="6332" spans="4:12" x14ac:dyDescent="0.25">
      <c r="D6332" s="66" t="s">
        <v>36670</v>
      </c>
      <c r="E6332" s="66" t="s">
        <v>10363</v>
      </c>
      <c r="F6332" s="72">
        <v>1</v>
      </c>
      <c r="G6332" s="72">
        <v>3</v>
      </c>
      <c r="H6332" s="72">
        <v>2</v>
      </c>
      <c r="I6332" s="72">
        <v>8</v>
      </c>
      <c r="J6332" s="72">
        <v>1</v>
      </c>
      <c r="K6332" s="72">
        <v>27</v>
      </c>
      <c r="L6332" s="72">
        <v>9</v>
      </c>
    </row>
    <row r="6333" spans="4:12" x14ac:dyDescent="0.25">
      <c r="D6333" s="66" t="s">
        <v>36671</v>
      </c>
      <c r="E6333" s="66" t="s">
        <v>1645</v>
      </c>
      <c r="F6333" s="72">
        <v>1</v>
      </c>
      <c r="G6333" s="72">
        <v>3</v>
      </c>
      <c r="H6333" s="72">
        <v>2</v>
      </c>
      <c r="I6333" s="72">
        <v>8</v>
      </c>
      <c r="J6333" s="72">
        <v>1</v>
      </c>
      <c r="K6333" s="72">
        <v>27</v>
      </c>
      <c r="L6333" s="72">
        <v>10</v>
      </c>
    </row>
    <row r="6334" spans="4:12" x14ac:dyDescent="0.25">
      <c r="D6334" s="66" t="s">
        <v>36672</v>
      </c>
      <c r="E6334" s="66" t="s">
        <v>1646</v>
      </c>
      <c r="F6334" s="72">
        <v>1</v>
      </c>
      <c r="G6334" s="72">
        <v>3</v>
      </c>
      <c r="H6334" s="72">
        <v>2</v>
      </c>
      <c r="I6334" s="72">
        <v>8</v>
      </c>
      <c r="J6334" s="72">
        <v>1</v>
      </c>
      <c r="K6334" s="72">
        <v>27</v>
      </c>
      <c r="L6334" s="72">
        <v>11</v>
      </c>
    </row>
    <row r="6335" spans="4:12" x14ac:dyDescent="0.25">
      <c r="D6335" s="66" t="s">
        <v>36673</v>
      </c>
      <c r="E6335" s="66" t="s">
        <v>1647</v>
      </c>
      <c r="F6335" s="72">
        <v>1</v>
      </c>
      <c r="G6335" s="72">
        <v>3</v>
      </c>
      <c r="H6335" s="72">
        <v>2</v>
      </c>
      <c r="I6335" s="72">
        <v>8</v>
      </c>
      <c r="J6335" s="72">
        <v>1</v>
      </c>
      <c r="K6335" s="72">
        <v>27</v>
      </c>
      <c r="L6335" s="72">
        <v>12</v>
      </c>
    </row>
    <row r="6336" spans="4:12" x14ac:dyDescent="0.25">
      <c r="D6336" s="66" t="s">
        <v>36674</v>
      </c>
      <c r="E6336" s="66" t="s">
        <v>10364</v>
      </c>
      <c r="F6336" s="72">
        <v>1</v>
      </c>
      <c r="G6336" s="72">
        <v>3</v>
      </c>
      <c r="H6336" s="72">
        <v>2</v>
      </c>
      <c r="I6336" s="72">
        <v>8</v>
      </c>
      <c r="J6336" s="72">
        <v>1</v>
      </c>
      <c r="K6336" s="72">
        <v>27</v>
      </c>
      <c r="L6336" s="72">
        <v>13</v>
      </c>
    </row>
    <row r="6337" spans="4:12" x14ac:dyDescent="0.25">
      <c r="D6337" s="66" t="s">
        <v>36675</v>
      </c>
      <c r="E6337" s="66" t="s">
        <v>10365</v>
      </c>
      <c r="F6337" s="72">
        <v>1</v>
      </c>
      <c r="G6337" s="72">
        <v>3</v>
      </c>
      <c r="H6337" s="72">
        <v>2</v>
      </c>
      <c r="I6337" s="72">
        <v>8</v>
      </c>
      <c r="J6337" s="72">
        <v>1</v>
      </c>
      <c r="K6337" s="72">
        <v>27</v>
      </c>
      <c r="L6337" s="72">
        <v>14</v>
      </c>
    </row>
    <row r="6338" spans="4:12" x14ac:dyDescent="0.25">
      <c r="D6338" s="66" t="s">
        <v>36676</v>
      </c>
      <c r="E6338" s="66" t="s">
        <v>1648</v>
      </c>
      <c r="F6338" s="72">
        <v>1</v>
      </c>
      <c r="G6338" s="72">
        <v>3</v>
      </c>
      <c r="H6338" s="72">
        <v>2</v>
      </c>
      <c r="I6338" s="72">
        <v>8</v>
      </c>
      <c r="J6338" s="72">
        <v>1</v>
      </c>
      <c r="K6338" s="72">
        <v>27</v>
      </c>
      <c r="L6338" s="72">
        <v>15</v>
      </c>
    </row>
    <row r="6339" spans="4:12" x14ac:dyDescent="0.25">
      <c r="D6339" s="66" t="s">
        <v>36677</v>
      </c>
      <c r="E6339" s="66" t="s">
        <v>10366</v>
      </c>
      <c r="F6339" s="72">
        <v>1</v>
      </c>
      <c r="G6339" s="72">
        <v>3</v>
      </c>
      <c r="H6339" s="72">
        <v>2</v>
      </c>
      <c r="I6339" s="72">
        <v>8</v>
      </c>
      <c r="J6339" s="72">
        <v>1</v>
      </c>
      <c r="K6339" s="72">
        <v>27</v>
      </c>
      <c r="L6339" s="72">
        <v>16</v>
      </c>
    </row>
    <row r="6340" spans="4:12" x14ac:dyDescent="0.25">
      <c r="D6340" s="66" t="s">
        <v>36678</v>
      </c>
      <c r="E6340" s="66" t="s">
        <v>10367</v>
      </c>
      <c r="F6340" s="72">
        <v>1</v>
      </c>
      <c r="G6340" s="72">
        <v>3</v>
      </c>
      <c r="H6340" s="72">
        <v>2</v>
      </c>
      <c r="I6340" s="72">
        <v>8</v>
      </c>
      <c r="J6340" s="72">
        <v>1</v>
      </c>
      <c r="K6340" s="72">
        <v>27</v>
      </c>
      <c r="L6340" s="72">
        <v>17</v>
      </c>
    </row>
    <row r="6341" spans="4:12" x14ac:dyDescent="0.25">
      <c r="D6341" s="66" t="s">
        <v>36679</v>
      </c>
      <c r="E6341" s="66" t="s">
        <v>10368</v>
      </c>
      <c r="F6341" s="72">
        <v>1</v>
      </c>
      <c r="G6341" s="72">
        <v>3</v>
      </c>
      <c r="H6341" s="72">
        <v>2</v>
      </c>
      <c r="I6341" s="72">
        <v>8</v>
      </c>
      <c r="J6341" s="72">
        <v>1</v>
      </c>
      <c r="K6341" s="72">
        <v>27</v>
      </c>
      <c r="L6341" s="72">
        <v>18</v>
      </c>
    </row>
    <row r="6342" spans="4:12" x14ac:dyDescent="0.25">
      <c r="D6342" s="66" t="s">
        <v>36680</v>
      </c>
      <c r="E6342" s="66" t="s">
        <v>1649</v>
      </c>
      <c r="F6342" s="72">
        <v>1</v>
      </c>
      <c r="G6342" s="72">
        <v>3</v>
      </c>
      <c r="H6342" s="72">
        <v>2</v>
      </c>
      <c r="I6342" s="72">
        <v>8</v>
      </c>
      <c r="J6342" s="72">
        <v>1</v>
      </c>
      <c r="K6342" s="72">
        <v>27</v>
      </c>
      <c r="L6342" s="72">
        <v>19</v>
      </c>
    </row>
    <row r="6343" spans="4:12" x14ac:dyDescent="0.25">
      <c r="D6343" s="66" t="s">
        <v>36681</v>
      </c>
      <c r="E6343" s="66" t="s">
        <v>1650</v>
      </c>
      <c r="F6343" s="72">
        <v>1</v>
      </c>
      <c r="G6343" s="72">
        <v>3</v>
      </c>
      <c r="H6343" s="72">
        <v>2</v>
      </c>
      <c r="I6343" s="72">
        <v>8</v>
      </c>
      <c r="J6343" s="72">
        <v>1</v>
      </c>
      <c r="K6343" s="72">
        <v>27</v>
      </c>
      <c r="L6343" s="72">
        <v>20</v>
      </c>
    </row>
    <row r="6344" spans="4:12" x14ac:dyDescent="0.25">
      <c r="D6344" s="66" t="s">
        <v>36682</v>
      </c>
      <c r="E6344" s="66" t="s">
        <v>1651</v>
      </c>
      <c r="F6344" s="72">
        <v>1</v>
      </c>
      <c r="G6344" s="72">
        <v>3</v>
      </c>
      <c r="H6344" s="72">
        <v>2</v>
      </c>
      <c r="I6344" s="72">
        <v>8</v>
      </c>
      <c r="J6344" s="72">
        <v>1</v>
      </c>
      <c r="K6344" s="72">
        <v>27</v>
      </c>
      <c r="L6344" s="72">
        <v>21</v>
      </c>
    </row>
    <row r="6345" spans="4:12" x14ac:dyDescent="0.25">
      <c r="D6345" s="66" t="s">
        <v>36683</v>
      </c>
      <c r="E6345" s="66" t="s">
        <v>10369</v>
      </c>
      <c r="F6345" s="72">
        <v>1</v>
      </c>
      <c r="G6345" s="72">
        <v>3</v>
      </c>
      <c r="H6345" s="72">
        <v>2</v>
      </c>
      <c r="I6345" s="72">
        <v>8</v>
      </c>
      <c r="J6345" s="72">
        <v>1</v>
      </c>
      <c r="K6345" s="72">
        <v>27</v>
      </c>
      <c r="L6345" s="72">
        <v>22</v>
      </c>
    </row>
    <row r="6346" spans="4:12" x14ac:dyDescent="0.25">
      <c r="D6346" s="66" t="s">
        <v>36684</v>
      </c>
      <c r="E6346" s="66" t="s">
        <v>10370</v>
      </c>
      <c r="F6346" s="72">
        <v>1</v>
      </c>
      <c r="G6346" s="72">
        <v>3</v>
      </c>
      <c r="H6346" s="72">
        <v>2</v>
      </c>
      <c r="I6346" s="72">
        <v>8</v>
      </c>
      <c r="J6346" s="72">
        <v>1</v>
      </c>
      <c r="K6346" s="72">
        <v>27</v>
      </c>
      <c r="L6346" s="72">
        <v>23</v>
      </c>
    </row>
    <row r="6347" spans="4:12" x14ac:dyDescent="0.25">
      <c r="D6347" s="66" t="s">
        <v>36685</v>
      </c>
      <c r="E6347" s="66" t="s">
        <v>1652</v>
      </c>
      <c r="F6347" s="72">
        <v>1</v>
      </c>
      <c r="G6347" s="72">
        <v>3</v>
      </c>
      <c r="H6347" s="72">
        <v>2</v>
      </c>
      <c r="I6347" s="72">
        <v>8</v>
      </c>
      <c r="J6347" s="72">
        <v>1</v>
      </c>
      <c r="K6347" s="72">
        <v>27</v>
      </c>
      <c r="L6347" s="72">
        <v>24</v>
      </c>
    </row>
    <row r="6348" spans="4:12" x14ac:dyDescent="0.25">
      <c r="D6348" s="66" t="s">
        <v>36686</v>
      </c>
      <c r="E6348" s="66" t="s">
        <v>1653</v>
      </c>
      <c r="F6348" s="72">
        <v>1</v>
      </c>
      <c r="G6348" s="72">
        <v>3</v>
      </c>
      <c r="H6348" s="72">
        <v>2</v>
      </c>
      <c r="I6348" s="72">
        <v>8</v>
      </c>
      <c r="J6348" s="72">
        <v>1</v>
      </c>
      <c r="K6348" s="72">
        <v>27</v>
      </c>
      <c r="L6348" s="72">
        <v>25</v>
      </c>
    </row>
    <row r="6349" spans="4:12" x14ac:dyDescent="0.25">
      <c r="D6349" s="66" t="s">
        <v>36687</v>
      </c>
      <c r="E6349" s="66" t="s">
        <v>10371</v>
      </c>
      <c r="F6349" s="72">
        <v>1</v>
      </c>
      <c r="G6349" s="72">
        <v>3</v>
      </c>
      <c r="H6349" s="72">
        <v>2</v>
      </c>
      <c r="I6349" s="72">
        <v>8</v>
      </c>
      <c r="J6349" s="72">
        <v>1</v>
      </c>
      <c r="K6349" s="72">
        <v>27</v>
      </c>
      <c r="L6349" s="72">
        <v>26</v>
      </c>
    </row>
    <row r="6350" spans="4:12" x14ac:dyDescent="0.25">
      <c r="D6350" s="66" t="s">
        <v>36688</v>
      </c>
      <c r="E6350" s="66" t="s">
        <v>10372</v>
      </c>
      <c r="F6350" s="72">
        <v>1</v>
      </c>
      <c r="G6350" s="72">
        <v>3</v>
      </c>
      <c r="H6350" s="72">
        <v>2</v>
      </c>
      <c r="I6350" s="72">
        <v>8</v>
      </c>
      <c r="J6350" s="72">
        <v>1</v>
      </c>
      <c r="K6350" s="72">
        <v>28</v>
      </c>
      <c r="L6350" s="72">
        <v>1</v>
      </c>
    </row>
    <row r="6351" spans="4:12" x14ac:dyDescent="0.25">
      <c r="D6351" s="66" t="s">
        <v>36689</v>
      </c>
      <c r="E6351" s="66" t="s">
        <v>1654</v>
      </c>
      <c r="F6351" s="72">
        <v>1</v>
      </c>
      <c r="G6351" s="72">
        <v>3</v>
      </c>
      <c r="H6351" s="72">
        <v>2</v>
      </c>
      <c r="I6351" s="72">
        <v>8</v>
      </c>
      <c r="J6351" s="72">
        <v>1</v>
      </c>
      <c r="K6351" s="72">
        <v>28</v>
      </c>
      <c r="L6351" s="72">
        <v>2</v>
      </c>
    </row>
    <row r="6352" spans="4:12" x14ac:dyDescent="0.25">
      <c r="D6352" s="66" t="s">
        <v>36690</v>
      </c>
      <c r="E6352" s="66" t="s">
        <v>10373</v>
      </c>
      <c r="F6352" s="72">
        <v>1</v>
      </c>
      <c r="G6352" s="72">
        <v>3</v>
      </c>
      <c r="H6352" s="72">
        <v>2</v>
      </c>
      <c r="I6352" s="72">
        <v>8</v>
      </c>
      <c r="J6352" s="72">
        <v>1</v>
      </c>
      <c r="K6352" s="72">
        <v>28</v>
      </c>
      <c r="L6352" s="72">
        <v>3</v>
      </c>
    </row>
    <row r="6353" spans="4:12" x14ac:dyDescent="0.25">
      <c r="D6353" s="66" t="s">
        <v>36691</v>
      </c>
      <c r="E6353" s="66" t="s">
        <v>10374</v>
      </c>
      <c r="F6353" s="72">
        <v>1</v>
      </c>
      <c r="G6353" s="72">
        <v>3</v>
      </c>
      <c r="H6353" s="72">
        <v>2</v>
      </c>
      <c r="I6353" s="72">
        <v>8</v>
      </c>
      <c r="J6353" s="72">
        <v>1</v>
      </c>
      <c r="K6353" s="72">
        <v>28</v>
      </c>
      <c r="L6353" s="72">
        <v>4</v>
      </c>
    </row>
    <row r="6354" spans="4:12" x14ac:dyDescent="0.25">
      <c r="D6354" s="66" t="s">
        <v>36692</v>
      </c>
      <c r="E6354" s="66" t="s">
        <v>1655</v>
      </c>
      <c r="F6354" s="72">
        <v>1</v>
      </c>
      <c r="G6354" s="72">
        <v>3</v>
      </c>
      <c r="H6354" s="72">
        <v>2</v>
      </c>
      <c r="I6354" s="72">
        <v>8</v>
      </c>
      <c r="J6354" s="72">
        <v>1</v>
      </c>
      <c r="K6354" s="72">
        <v>28</v>
      </c>
      <c r="L6354" s="72">
        <v>5</v>
      </c>
    </row>
    <row r="6355" spans="4:12" x14ac:dyDescent="0.25">
      <c r="D6355" s="66" t="s">
        <v>36693</v>
      </c>
      <c r="E6355" s="66" t="s">
        <v>1656</v>
      </c>
      <c r="F6355" s="72">
        <v>1</v>
      </c>
      <c r="G6355" s="72">
        <v>3</v>
      </c>
      <c r="H6355" s="72">
        <v>2</v>
      </c>
      <c r="I6355" s="72">
        <v>8</v>
      </c>
      <c r="J6355" s="72">
        <v>1</v>
      </c>
      <c r="K6355" s="72">
        <v>28</v>
      </c>
      <c r="L6355" s="72">
        <v>6</v>
      </c>
    </row>
    <row r="6356" spans="4:12" x14ac:dyDescent="0.25">
      <c r="D6356" s="66" t="s">
        <v>36694</v>
      </c>
      <c r="E6356" s="66" t="s">
        <v>1657</v>
      </c>
      <c r="F6356" s="72">
        <v>1</v>
      </c>
      <c r="G6356" s="72">
        <v>3</v>
      </c>
      <c r="H6356" s="72">
        <v>2</v>
      </c>
      <c r="I6356" s="72">
        <v>8</v>
      </c>
      <c r="J6356" s="72">
        <v>1</v>
      </c>
      <c r="K6356" s="72">
        <v>28</v>
      </c>
      <c r="L6356" s="72">
        <v>7</v>
      </c>
    </row>
    <row r="6357" spans="4:12" x14ac:dyDescent="0.25">
      <c r="D6357" s="66" t="s">
        <v>36695</v>
      </c>
      <c r="E6357" s="66" t="s">
        <v>1658</v>
      </c>
      <c r="F6357" s="72">
        <v>1</v>
      </c>
      <c r="G6357" s="72">
        <v>3</v>
      </c>
      <c r="H6357" s="72">
        <v>2</v>
      </c>
      <c r="I6357" s="72">
        <v>8</v>
      </c>
      <c r="J6357" s="72">
        <v>1</v>
      </c>
      <c r="K6357" s="72">
        <v>28</v>
      </c>
      <c r="L6357" s="72">
        <v>8</v>
      </c>
    </row>
    <row r="6358" spans="4:12" x14ac:dyDescent="0.25">
      <c r="D6358" s="66" t="s">
        <v>36696</v>
      </c>
      <c r="E6358" s="66" t="s">
        <v>10375</v>
      </c>
      <c r="F6358" s="72">
        <v>1</v>
      </c>
      <c r="G6358" s="72">
        <v>3</v>
      </c>
      <c r="H6358" s="72">
        <v>2</v>
      </c>
      <c r="I6358" s="72">
        <v>8</v>
      </c>
      <c r="J6358" s="72">
        <v>1</v>
      </c>
      <c r="K6358" s="72">
        <v>28</v>
      </c>
      <c r="L6358" s="72">
        <v>9</v>
      </c>
    </row>
    <row r="6359" spans="4:12" x14ac:dyDescent="0.25">
      <c r="D6359" s="66" t="s">
        <v>36697</v>
      </c>
      <c r="E6359" s="66" t="s">
        <v>1659</v>
      </c>
      <c r="F6359" s="72">
        <v>1</v>
      </c>
      <c r="G6359" s="72">
        <v>3</v>
      </c>
      <c r="H6359" s="72">
        <v>2</v>
      </c>
      <c r="I6359" s="72">
        <v>8</v>
      </c>
      <c r="J6359" s="72">
        <v>1</v>
      </c>
      <c r="K6359" s="72">
        <v>28</v>
      </c>
      <c r="L6359" s="72">
        <v>10</v>
      </c>
    </row>
    <row r="6360" spans="4:12" x14ac:dyDescent="0.25">
      <c r="D6360" s="66" t="s">
        <v>36698</v>
      </c>
      <c r="E6360" s="66" t="s">
        <v>10376</v>
      </c>
      <c r="F6360" s="72">
        <v>1</v>
      </c>
      <c r="G6360" s="72">
        <v>3</v>
      </c>
      <c r="H6360" s="72">
        <v>2</v>
      </c>
      <c r="I6360" s="72">
        <v>8</v>
      </c>
      <c r="J6360" s="72">
        <v>1</v>
      </c>
      <c r="K6360" s="72">
        <v>28</v>
      </c>
      <c r="L6360" s="72">
        <v>11</v>
      </c>
    </row>
    <row r="6361" spans="4:12" x14ac:dyDescent="0.25">
      <c r="D6361" s="66" t="s">
        <v>36699</v>
      </c>
      <c r="E6361" s="66" t="s">
        <v>1660</v>
      </c>
      <c r="F6361" s="72">
        <v>1</v>
      </c>
      <c r="G6361" s="72">
        <v>3</v>
      </c>
      <c r="H6361" s="72">
        <v>2</v>
      </c>
      <c r="I6361" s="72">
        <v>8</v>
      </c>
      <c r="J6361" s="72">
        <v>1</v>
      </c>
      <c r="K6361" s="72">
        <v>28</v>
      </c>
      <c r="L6361" s="72">
        <v>12</v>
      </c>
    </row>
    <row r="6362" spans="4:12" x14ac:dyDescent="0.25">
      <c r="D6362" s="66" t="s">
        <v>36700</v>
      </c>
      <c r="E6362" s="66" t="s">
        <v>10377</v>
      </c>
      <c r="F6362" s="72">
        <v>1</v>
      </c>
      <c r="G6362" s="72">
        <v>3</v>
      </c>
      <c r="H6362" s="72">
        <v>2</v>
      </c>
      <c r="I6362" s="72">
        <v>8</v>
      </c>
      <c r="J6362" s="72">
        <v>1</v>
      </c>
      <c r="K6362" s="72">
        <v>28</v>
      </c>
      <c r="L6362" s="72">
        <v>13</v>
      </c>
    </row>
    <row r="6363" spans="4:12" x14ac:dyDescent="0.25">
      <c r="D6363" s="66" t="s">
        <v>36701</v>
      </c>
      <c r="E6363" s="66" t="s">
        <v>1661</v>
      </c>
      <c r="F6363" s="72">
        <v>1</v>
      </c>
      <c r="G6363" s="72">
        <v>3</v>
      </c>
      <c r="H6363" s="72">
        <v>2</v>
      </c>
      <c r="I6363" s="72">
        <v>8</v>
      </c>
      <c r="J6363" s="72">
        <v>1</v>
      </c>
      <c r="K6363" s="72">
        <v>28</v>
      </c>
      <c r="L6363" s="72">
        <v>14</v>
      </c>
    </row>
    <row r="6364" spans="4:12" x14ac:dyDescent="0.25">
      <c r="D6364" s="66" t="s">
        <v>36702</v>
      </c>
      <c r="E6364" s="66" t="s">
        <v>10378</v>
      </c>
      <c r="F6364" s="72">
        <v>1</v>
      </c>
      <c r="G6364" s="72">
        <v>3</v>
      </c>
      <c r="H6364" s="72">
        <v>2</v>
      </c>
      <c r="I6364" s="72">
        <v>8</v>
      </c>
      <c r="J6364" s="72">
        <v>1</v>
      </c>
      <c r="K6364" s="72">
        <v>28</v>
      </c>
      <c r="L6364" s="72">
        <v>15</v>
      </c>
    </row>
    <row r="6365" spans="4:12" x14ac:dyDescent="0.25">
      <c r="D6365" s="66" t="s">
        <v>36703</v>
      </c>
      <c r="E6365" s="66" t="s">
        <v>1662</v>
      </c>
      <c r="F6365" s="72">
        <v>1</v>
      </c>
      <c r="G6365" s="72">
        <v>3</v>
      </c>
      <c r="H6365" s="72">
        <v>2</v>
      </c>
      <c r="I6365" s="72">
        <v>8</v>
      </c>
      <c r="J6365" s="72">
        <v>1</v>
      </c>
      <c r="K6365" s="72">
        <v>28</v>
      </c>
      <c r="L6365" s="72">
        <v>16</v>
      </c>
    </row>
    <row r="6366" spans="4:12" x14ac:dyDescent="0.25">
      <c r="D6366" s="66" t="s">
        <v>36704</v>
      </c>
      <c r="E6366" s="66" t="s">
        <v>1663</v>
      </c>
      <c r="F6366" s="72">
        <v>1</v>
      </c>
      <c r="G6366" s="72">
        <v>3</v>
      </c>
      <c r="H6366" s="72">
        <v>2</v>
      </c>
      <c r="I6366" s="72">
        <v>8</v>
      </c>
      <c r="J6366" s="72">
        <v>1</v>
      </c>
      <c r="K6366" s="72">
        <v>28</v>
      </c>
      <c r="L6366" s="72">
        <v>17</v>
      </c>
    </row>
    <row r="6367" spans="4:12" x14ac:dyDescent="0.25">
      <c r="D6367" s="66" t="s">
        <v>36705</v>
      </c>
      <c r="E6367" s="66" t="s">
        <v>1664</v>
      </c>
      <c r="F6367" s="72">
        <v>1</v>
      </c>
      <c r="G6367" s="72">
        <v>3</v>
      </c>
      <c r="H6367" s="72">
        <v>2</v>
      </c>
      <c r="I6367" s="72">
        <v>8</v>
      </c>
      <c r="J6367" s="72">
        <v>1</v>
      </c>
      <c r="K6367" s="72">
        <v>28</v>
      </c>
      <c r="L6367" s="72">
        <v>18</v>
      </c>
    </row>
    <row r="6368" spans="4:12" x14ac:dyDescent="0.25">
      <c r="D6368" s="66" t="s">
        <v>36706</v>
      </c>
      <c r="E6368" s="66" t="s">
        <v>1665</v>
      </c>
      <c r="F6368" s="72">
        <v>1</v>
      </c>
      <c r="G6368" s="72">
        <v>3</v>
      </c>
      <c r="H6368" s="72">
        <v>2</v>
      </c>
      <c r="I6368" s="72">
        <v>8</v>
      </c>
      <c r="J6368" s="72">
        <v>1</v>
      </c>
      <c r="K6368" s="72">
        <v>28</v>
      </c>
      <c r="L6368" s="72">
        <v>19</v>
      </c>
    </row>
    <row r="6369" spans="4:12" x14ac:dyDescent="0.25">
      <c r="D6369" s="66" t="s">
        <v>36707</v>
      </c>
      <c r="E6369" s="66" t="s">
        <v>10379</v>
      </c>
      <c r="F6369" s="72">
        <v>1</v>
      </c>
      <c r="G6369" s="72">
        <v>3</v>
      </c>
      <c r="H6369" s="72">
        <v>2</v>
      </c>
      <c r="I6369" s="72">
        <v>8</v>
      </c>
      <c r="J6369" s="72">
        <v>1</v>
      </c>
      <c r="K6369" s="72">
        <v>28</v>
      </c>
      <c r="L6369" s="72">
        <v>20</v>
      </c>
    </row>
    <row r="6370" spans="4:12" x14ac:dyDescent="0.25">
      <c r="D6370" s="66" t="s">
        <v>36708</v>
      </c>
      <c r="E6370" s="66" t="s">
        <v>10380</v>
      </c>
      <c r="F6370" s="72">
        <v>1</v>
      </c>
      <c r="G6370" s="72">
        <v>3</v>
      </c>
      <c r="H6370" s="72">
        <v>2</v>
      </c>
      <c r="I6370" s="72">
        <v>8</v>
      </c>
      <c r="J6370" s="72">
        <v>1</v>
      </c>
      <c r="K6370" s="72">
        <v>29</v>
      </c>
      <c r="L6370" s="72">
        <v>1</v>
      </c>
    </row>
    <row r="6371" spans="4:12" x14ac:dyDescent="0.25">
      <c r="D6371" s="66" t="s">
        <v>36709</v>
      </c>
      <c r="E6371" s="66" t="s">
        <v>1666</v>
      </c>
      <c r="F6371" s="72">
        <v>1</v>
      </c>
      <c r="G6371" s="72">
        <v>3</v>
      </c>
      <c r="H6371" s="72">
        <v>2</v>
      </c>
      <c r="I6371" s="72">
        <v>8</v>
      </c>
      <c r="J6371" s="72">
        <v>1</v>
      </c>
      <c r="K6371" s="72">
        <v>29</v>
      </c>
      <c r="L6371" s="72">
        <v>2</v>
      </c>
    </row>
    <row r="6372" spans="4:12" x14ac:dyDescent="0.25">
      <c r="D6372" s="66" t="s">
        <v>36710</v>
      </c>
      <c r="E6372" s="66" t="s">
        <v>10381</v>
      </c>
      <c r="F6372" s="72">
        <v>1</v>
      </c>
      <c r="G6372" s="72">
        <v>3</v>
      </c>
      <c r="H6372" s="72">
        <v>2</v>
      </c>
      <c r="I6372" s="72">
        <v>8</v>
      </c>
      <c r="J6372" s="72">
        <v>1</v>
      </c>
      <c r="K6372" s="72">
        <v>29</v>
      </c>
      <c r="L6372" s="72">
        <v>3</v>
      </c>
    </row>
    <row r="6373" spans="4:12" x14ac:dyDescent="0.25">
      <c r="D6373" s="66" t="s">
        <v>36711</v>
      </c>
      <c r="E6373" s="66" t="s">
        <v>1667</v>
      </c>
      <c r="F6373" s="72">
        <v>1</v>
      </c>
      <c r="G6373" s="72">
        <v>3</v>
      </c>
      <c r="H6373" s="72">
        <v>2</v>
      </c>
      <c r="I6373" s="72">
        <v>8</v>
      </c>
      <c r="J6373" s="72">
        <v>1</v>
      </c>
      <c r="K6373" s="72">
        <v>29</v>
      </c>
      <c r="L6373" s="72">
        <v>4</v>
      </c>
    </row>
    <row r="6374" spans="4:12" x14ac:dyDescent="0.25">
      <c r="D6374" s="66" t="s">
        <v>36712</v>
      </c>
      <c r="E6374" s="66" t="s">
        <v>10382</v>
      </c>
      <c r="F6374" s="72">
        <v>1</v>
      </c>
      <c r="G6374" s="72">
        <v>3</v>
      </c>
      <c r="H6374" s="72">
        <v>2</v>
      </c>
      <c r="I6374" s="72">
        <v>8</v>
      </c>
      <c r="J6374" s="72">
        <v>1</v>
      </c>
      <c r="K6374" s="72">
        <v>29</v>
      </c>
      <c r="L6374" s="72">
        <v>5</v>
      </c>
    </row>
    <row r="6375" spans="4:12" x14ac:dyDescent="0.25">
      <c r="D6375" s="66" t="s">
        <v>36713</v>
      </c>
      <c r="E6375" s="66" t="s">
        <v>10383</v>
      </c>
      <c r="F6375" s="72">
        <v>1</v>
      </c>
      <c r="G6375" s="72">
        <v>3</v>
      </c>
      <c r="H6375" s="72">
        <v>2</v>
      </c>
      <c r="I6375" s="72">
        <v>8</v>
      </c>
      <c r="J6375" s="72">
        <v>1</v>
      </c>
      <c r="K6375" s="72">
        <v>30</v>
      </c>
      <c r="L6375" s="72">
        <v>1</v>
      </c>
    </row>
    <row r="6376" spans="4:12" x14ac:dyDescent="0.25">
      <c r="D6376" s="66" t="s">
        <v>36714</v>
      </c>
      <c r="E6376" s="66" t="s">
        <v>10384</v>
      </c>
      <c r="F6376" s="72">
        <v>1</v>
      </c>
      <c r="G6376" s="72">
        <v>3</v>
      </c>
      <c r="H6376" s="72">
        <v>2</v>
      </c>
      <c r="I6376" s="72">
        <v>8</v>
      </c>
      <c r="J6376" s="72">
        <v>1</v>
      </c>
      <c r="K6376" s="72">
        <v>30</v>
      </c>
      <c r="L6376" s="72">
        <v>2</v>
      </c>
    </row>
    <row r="6377" spans="4:12" x14ac:dyDescent="0.25">
      <c r="D6377" s="66" t="s">
        <v>36715</v>
      </c>
      <c r="E6377" s="66" t="s">
        <v>1668</v>
      </c>
      <c r="F6377" s="72">
        <v>1</v>
      </c>
      <c r="G6377" s="72">
        <v>3</v>
      </c>
      <c r="H6377" s="72">
        <v>2</v>
      </c>
      <c r="I6377" s="72">
        <v>8</v>
      </c>
      <c r="J6377" s="72">
        <v>1</v>
      </c>
      <c r="K6377" s="72">
        <v>30</v>
      </c>
      <c r="L6377" s="72">
        <v>3</v>
      </c>
    </row>
    <row r="6378" spans="4:12" x14ac:dyDescent="0.25">
      <c r="D6378" s="66" t="s">
        <v>36716</v>
      </c>
      <c r="E6378" s="66" t="s">
        <v>1669</v>
      </c>
      <c r="F6378" s="72">
        <v>1</v>
      </c>
      <c r="G6378" s="72">
        <v>3</v>
      </c>
      <c r="H6378" s="72">
        <v>2</v>
      </c>
      <c r="I6378" s="72">
        <v>8</v>
      </c>
      <c r="J6378" s="72">
        <v>1</v>
      </c>
      <c r="K6378" s="72">
        <v>30</v>
      </c>
      <c r="L6378" s="72">
        <v>4</v>
      </c>
    </row>
    <row r="6379" spans="4:12" x14ac:dyDescent="0.25">
      <c r="D6379" s="66" t="s">
        <v>36717</v>
      </c>
      <c r="E6379" s="66" t="s">
        <v>10385</v>
      </c>
      <c r="F6379" s="72">
        <v>1</v>
      </c>
      <c r="G6379" s="72">
        <v>3</v>
      </c>
      <c r="H6379" s="72">
        <v>2</v>
      </c>
      <c r="I6379" s="72">
        <v>8</v>
      </c>
      <c r="J6379" s="72">
        <v>1</v>
      </c>
      <c r="K6379" s="72">
        <v>30</v>
      </c>
      <c r="L6379" s="72">
        <v>5</v>
      </c>
    </row>
    <row r="6380" spans="4:12" x14ac:dyDescent="0.25">
      <c r="D6380" s="66" t="s">
        <v>36718</v>
      </c>
      <c r="E6380" s="66" t="s">
        <v>1670</v>
      </c>
      <c r="F6380" s="72">
        <v>1</v>
      </c>
      <c r="G6380" s="72">
        <v>3</v>
      </c>
      <c r="H6380" s="72">
        <v>2</v>
      </c>
      <c r="I6380" s="72">
        <v>8</v>
      </c>
      <c r="J6380" s="72">
        <v>1</v>
      </c>
      <c r="K6380" s="72">
        <v>30</v>
      </c>
      <c r="L6380" s="72">
        <v>6</v>
      </c>
    </row>
    <row r="6381" spans="4:12" x14ac:dyDescent="0.25">
      <c r="D6381" s="66" t="s">
        <v>36719</v>
      </c>
      <c r="E6381" s="66" t="s">
        <v>10386</v>
      </c>
      <c r="F6381" s="72">
        <v>1</v>
      </c>
      <c r="G6381" s="72">
        <v>3</v>
      </c>
      <c r="H6381" s="72">
        <v>2</v>
      </c>
      <c r="I6381" s="72">
        <v>8</v>
      </c>
      <c r="J6381" s="72">
        <v>1</v>
      </c>
      <c r="K6381" s="72">
        <v>30</v>
      </c>
      <c r="L6381" s="72">
        <v>7</v>
      </c>
    </row>
    <row r="6382" spans="4:12" x14ac:dyDescent="0.25">
      <c r="D6382" s="66" t="s">
        <v>36720</v>
      </c>
      <c r="E6382" s="66" t="s">
        <v>1671</v>
      </c>
      <c r="F6382" s="72">
        <v>1</v>
      </c>
      <c r="G6382" s="72">
        <v>3</v>
      </c>
      <c r="H6382" s="72">
        <v>2</v>
      </c>
      <c r="I6382" s="72">
        <v>8</v>
      </c>
      <c r="J6382" s="72">
        <v>1</v>
      </c>
      <c r="K6382" s="72">
        <v>30</v>
      </c>
      <c r="L6382" s="72">
        <v>8</v>
      </c>
    </row>
    <row r="6383" spans="4:12" x14ac:dyDescent="0.25">
      <c r="D6383" s="66" t="s">
        <v>36721</v>
      </c>
      <c r="E6383" s="66" t="s">
        <v>10387</v>
      </c>
      <c r="F6383" s="72">
        <v>1</v>
      </c>
      <c r="G6383" s="72">
        <v>3</v>
      </c>
      <c r="H6383" s="72">
        <v>2</v>
      </c>
      <c r="I6383" s="72">
        <v>8</v>
      </c>
      <c r="J6383" s="72">
        <v>1</v>
      </c>
      <c r="K6383" s="72">
        <v>30</v>
      </c>
      <c r="L6383" s="72">
        <v>9</v>
      </c>
    </row>
    <row r="6384" spans="4:12" x14ac:dyDescent="0.25">
      <c r="D6384" s="66" t="s">
        <v>36722</v>
      </c>
      <c r="E6384" s="66" t="s">
        <v>10388</v>
      </c>
      <c r="F6384" s="72">
        <v>1</v>
      </c>
      <c r="G6384" s="72">
        <v>3</v>
      </c>
      <c r="H6384" s="72">
        <v>2</v>
      </c>
      <c r="I6384" s="72">
        <v>8</v>
      </c>
      <c r="J6384" s="72">
        <v>1</v>
      </c>
      <c r="K6384" s="72">
        <v>30</v>
      </c>
      <c r="L6384" s="72">
        <v>10</v>
      </c>
    </row>
    <row r="6385" spans="4:12" x14ac:dyDescent="0.25">
      <c r="D6385" s="66" t="s">
        <v>36723</v>
      </c>
      <c r="E6385" s="66" t="s">
        <v>10389</v>
      </c>
      <c r="F6385" s="72">
        <v>1</v>
      </c>
      <c r="G6385" s="72">
        <v>3</v>
      </c>
      <c r="H6385" s="72">
        <v>2</v>
      </c>
      <c r="I6385" s="72">
        <v>8</v>
      </c>
      <c r="J6385" s="72">
        <v>1</v>
      </c>
      <c r="K6385" s="72">
        <v>30</v>
      </c>
      <c r="L6385" s="72">
        <v>11</v>
      </c>
    </row>
    <row r="6386" spans="4:12" x14ac:dyDescent="0.25">
      <c r="D6386" s="66" t="s">
        <v>36724</v>
      </c>
      <c r="E6386" s="66" t="s">
        <v>10390</v>
      </c>
      <c r="F6386" s="72">
        <v>1</v>
      </c>
      <c r="G6386" s="72">
        <v>3</v>
      </c>
      <c r="H6386" s="72">
        <v>2</v>
      </c>
      <c r="I6386" s="72">
        <v>8</v>
      </c>
      <c r="J6386" s="72">
        <v>1</v>
      </c>
      <c r="K6386" s="72">
        <v>30</v>
      </c>
      <c r="L6386" s="72">
        <v>12</v>
      </c>
    </row>
    <row r="6387" spans="4:12" x14ac:dyDescent="0.25">
      <c r="D6387" s="66" t="s">
        <v>36725</v>
      </c>
      <c r="E6387" s="66" t="s">
        <v>10391</v>
      </c>
      <c r="F6387" s="72">
        <v>1</v>
      </c>
      <c r="G6387" s="72">
        <v>3</v>
      </c>
      <c r="H6387" s="72">
        <v>2</v>
      </c>
      <c r="I6387" s="72">
        <v>8</v>
      </c>
      <c r="J6387" s="72">
        <v>1</v>
      </c>
      <c r="K6387" s="72">
        <v>30</v>
      </c>
      <c r="L6387" s="72">
        <v>13</v>
      </c>
    </row>
    <row r="6388" spans="4:12" x14ac:dyDescent="0.25">
      <c r="D6388" s="66" t="s">
        <v>36726</v>
      </c>
      <c r="E6388" s="66" t="s">
        <v>1672</v>
      </c>
      <c r="F6388" s="72">
        <v>1</v>
      </c>
      <c r="G6388" s="72">
        <v>3</v>
      </c>
      <c r="H6388" s="72">
        <v>2</v>
      </c>
      <c r="I6388" s="72">
        <v>8</v>
      </c>
      <c r="J6388" s="72">
        <v>1</v>
      </c>
      <c r="K6388" s="72">
        <v>30</v>
      </c>
      <c r="L6388" s="72">
        <v>14</v>
      </c>
    </row>
    <row r="6389" spans="4:12" x14ac:dyDescent="0.25">
      <c r="D6389" s="66" t="s">
        <v>36727</v>
      </c>
      <c r="E6389" s="66" t="s">
        <v>10392</v>
      </c>
      <c r="F6389" s="72">
        <v>1</v>
      </c>
      <c r="G6389" s="72">
        <v>3</v>
      </c>
      <c r="H6389" s="72">
        <v>2</v>
      </c>
      <c r="I6389" s="72">
        <v>8</v>
      </c>
      <c r="J6389" s="72">
        <v>1</v>
      </c>
      <c r="K6389" s="72">
        <v>30</v>
      </c>
      <c r="L6389" s="72">
        <v>15</v>
      </c>
    </row>
    <row r="6390" spans="4:12" x14ac:dyDescent="0.25">
      <c r="D6390" s="66" t="s">
        <v>36728</v>
      </c>
      <c r="E6390" s="66" t="s">
        <v>1673</v>
      </c>
      <c r="F6390" s="72">
        <v>1</v>
      </c>
      <c r="G6390" s="72">
        <v>3</v>
      </c>
      <c r="H6390" s="72">
        <v>2</v>
      </c>
      <c r="I6390" s="72">
        <v>8</v>
      </c>
      <c r="J6390" s="72">
        <v>1</v>
      </c>
      <c r="K6390" s="72">
        <v>30</v>
      </c>
      <c r="L6390" s="72">
        <v>16</v>
      </c>
    </row>
    <row r="6391" spans="4:12" x14ac:dyDescent="0.25">
      <c r="D6391" s="66" t="s">
        <v>36729</v>
      </c>
      <c r="E6391" s="66" t="s">
        <v>1674</v>
      </c>
      <c r="F6391" s="72">
        <v>1</v>
      </c>
      <c r="G6391" s="72">
        <v>3</v>
      </c>
      <c r="H6391" s="72">
        <v>2</v>
      </c>
      <c r="I6391" s="72">
        <v>8</v>
      </c>
      <c r="J6391" s="72">
        <v>1</v>
      </c>
      <c r="K6391" s="72">
        <v>30</v>
      </c>
      <c r="L6391" s="72">
        <v>17</v>
      </c>
    </row>
    <row r="6392" spans="4:12" x14ac:dyDescent="0.25">
      <c r="D6392" s="66" t="s">
        <v>36730</v>
      </c>
      <c r="E6392" s="66" t="s">
        <v>1675</v>
      </c>
      <c r="F6392" s="72">
        <v>1</v>
      </c>
      <c r="G6392" s="72">
        <v>3</v>
      </c>
      <c r="H6392" s="72">
        <v>2</v>
      </c>
      <c r="I6392" s="72">
        <v>8</v>
      </c>
      <c r="J6392" s="72">
        <v>1</v>
      </c>
      <c r="K6392" s="72">
        <v>30</v>
      </c>
      <c r="L6392" s="72">
        <v>18</v>
      </c>
    </row>
    <row r="6393" spans="4:12" x14ac:dyDescent="0.25">
      <c r="D6393" s="66" t="s">
        <v>36731</v>
      </c>
      <c r="E6393" s="66" t="s">
        <v>1676</v>
      </c>
      <c r="F6393" s="72">
        <v>1</v>
      </c>
      <c r="G6393" s="72">
        <v>3</v>
      </c>
      <c r="H6393" s="72">
        <v>2</v>
      </c>
      <c r="I6393" s="72">
        <v>8</v>
      </c>
      <c r="J6393" s="72">
        <v>1</v>
      </c>
      <c r="K6393" s="72">
        <v>30</v>
      </c>
      <c r="L6393" s="72">
        <v>19</v>
      </c>
    </row>
    <row r="6394" spans="4:12" x14ac:dyDescent="0.25">
      <c r="D6394" s="66" t="s">
        <v>36732</v>
      </c>
      <c r="E6394" s="66" t="s">
        <v>10393</v>
      </c>
      <c r="F6394" s="72">
        <v>1</v>
      </c>
      <c r="G6394" s="72">
        <v>3</v>
      </c>
      <c r="H6394" s="72">
        <v>2</v>
      </c>
      <c r="I6394" s="72">
        <v>8</v>
      </c>
      <c r="J6394" s="72">
        <v>1</v>
      </c>
      <c r="K6394" s="72">
        <v>30</v>
      </c>
      <c r="L6394" s="72">
        <v>20</v>
      </c>
    </row>
    <row r="6395" spans="4:12" x14ac:dyDescent="0.25">
      <c r="D6395" s="66" t="s">
        <v>36733</v>
      </c>
      <c r="E6395" s="66" t="s">
        <v>1677</v>
      </c>
      <c r="F6395" s="72">
        <v>1</v>
      </c>
      <c r="G6395" s="72">
        <v>3</v>
      </c>
      <c r="H6395" s="72">
        <v>2</v>
      </c>
      <c r="I6395" s="72">
        <v>8</v>
      </c>
      <c r="J6395" s="72">
        <v>1</v>
      </c>
      <c r="K6395" s="72">
        <v>31</v>
      </c>
      <c r="L6395" s="72">
        <v>1</v>
      </c>
    </row>
    <row r="6396" spans="4:12" x14ac:dyDescent="0.25">
      <c r="D6396" s="66" t="s">
        <v>36734</v>
      </c>
      <c r="E6396" s="66" t="s">
        <v>10394</v>
      </c>
      <c r="F6396" s="72">
        <v>1</v>
      </c>
      <c r="G6396" s="72">
        <v>3</v>
      </c>
      <c r="H6396" s="72">
        <v>2</v>
      </c>
      <c r="I6396" s="72">
        <v>8</v>
      </c>
      <c r="J6396" s="72">
        <v>1</v>
      </c>
      <c r="K6396" s="72">
        <v>31</v>
      </c>
      <c r="L6396" s="72">
        <v>2</v>
      </c>
    </row>
    <row r="6397" spans="4:12" x14ac:dyDescent="0.25">
      <c r="D6397" s="66" t="s">
        <v>36735</v>
      </c>
      <c r="E6397" s="66" t="s">
        <v>1678</v>
      </c>
      <c r="F6397" s="72">
        <v>1</v>
      </c>
      <c r="G6397" s="72">
        <v>3</v>
      </c>
      <c r="H6397" s="72">
        <v>2</v>
      </c>
      <c r="I6397" s="72">
        <v>8</v>
      </c>
      <c r="J6397" s="72">
        <v>1</v>
      </c>
      <c r="K6397" s="72">
        <v>31</v>
      </c>
      <c r="L6397" s="72">
        <v>3</v>
      </c>
    </row>
    <row r="6398" spans="4:12" x14ac:dyDescent="0.25">
      <c r="D6398" s="66" t="s">
        <v>36736</v>
      </c>
      <c r="E6398" s="66" t="s">
        <v>10395</v>
      </c>
      <c r="F6398" s="72">
        <v>1</v>
      </c>
      <c r="G6398" s="72">
        <v>3</v>
      </c>
      <c r="H6398" s="72">
        <v>2</v>
      </c>
      <c r="I6398" s="72">
        <v>8</v>
      </c>
      <c r="J6398" s="72">
        <v>1</v>
      </c>
      <c r="K6398" s="72">
        <v>31</v>
      </c>
      <c r="L6398" s="72">
        <v>4</v>
      </c>
    </row>
    <row r="6399" spans="4:12" x14ac:dyDescent="0.25">
      <c r="D6399" s="66" t="s">
        <v>36737</v>
      </c>
      <c r="E6399" s="66" t="s">
        <v>10396</v>
      </c>
      <c r="F6399" s="72">
        <v>1</v>
      </c>
      <c r="G6399" s="72">
        <v>3</v>
      </c>
      <c r="H6399" s="72">
        <v>2</v>
      </c>
      <c r="I6399" s="72">
        <v>8</v>
      </c>
      <c r="J6399" s="72">
        <v>1</v>
      </c>
      <c r="K6399" s="72">
        <v>31</v>
      </c>
      <c r="L6399" s="72">
        <v>5</v>
      </c>
    </row>
    <row r="6400" spans="4:12" x14ac:dyDescent="0.25">
      <c r="D6400" s="66" t="s">
        <v>36738</v>
      </c>
      <c r="E6400" s="66" t="s">
        <v>10397</v>
      </c>
      <c r="F6400" s="72">
        <v>1</v>
      </c>
      <c r="G6400" s="72">
        <v>3</v>
      </c>
      <c r="H6400" s="72">
        <v>2</v>
      </c>
      <c r="I6400" s="72">
        <v>8</v>
      </c>
      <c r="J6400" s="72">
        <v>1</v>
      </c>
      <c r="K6400" s="72">
        <v>31</v>
      </c>
      <c r="L6400" s="72">
        <v>6</v>
      </c>
    </row>
    <row r="6401" spans="4:12" x14ac:dyDescent="0.25">
      <c r="D6401" s="66" t="s">
        <v>36739</v>
      </c>
      <c r="E6401" s="66" t="s">
        <v>10398</v>
      </c>
      <c r="F6401" s="72">
        <v>1</v>
      </c>
      <c r="G6401" s="72">
        <v>3</v>
      </c>
      <c r="H6401" s="72">
        <v>2</v>
      </c>
      <c r="I6401" s="72">
        <v>8</v>
      </c>
      <c r="J6401" s="72">
        <v>1</v>
      </c>
      <c r="K6401" s="72">
        <v>31</v>
      </c>
      <c r="L6401" s="72">
        <v>7</v>
      </c>
    </row>
    <row r="6402" spans="4:12" x14ac:dyDescent="0.25">
      <c r="D6402" s="66" t="s">
        <v>36740</v>
      </c>
      <c r="E6402" s="66" t="s">
        <v>10399</v>
      </c>
      <c r="F6402" s="72">
        <v>1</v>
      </c>
      <c r="G6402" s="72">
        <v>3</v>
      </c>
      <c r="H6402" s="72">
        <v>2</v>
      </c>
      <c r="I6402" s="72">
        <v>8</v>
      </c>
      <c r="J6402" s="72">
        <v>1</v>
      </c>
      <c r="K6402" s="72">
        <v>31</v>
      </c>
      <c r="L6402" s="72">
        <v>8</v>
      </c>
    </row>
    <row r="6403" spans="4:12" x14ac:dyDescent="0.25">
      <c r="D6403" s="66" t="s">
        <v>36741</v>
      </c>
      <c r="E6403" s="66" t="s">
        <v>10400</v>
      </c>
      <c r="F6403" s="72">
        <v>1</v>
      </c>
      <c r="G6403" s="72">
        <v>3</v>
      </c>
      <c r="H6403" s="72">
        <v>2</v>
      </c>
      <c r="I6403" s="72">
        <v>8</v>
      </c>
      <c r="J6403" s="72">
        <v>1</v>
      </c>
      <c r="K6403" s="72">
        <v>31</v>
      </c>
      <c r="L6403" s="72">
        <v>9</v>
      </c>
    </row>
    <row r="6404" spans="4:12" x14ac:dyDescent="0.25">
      <c r="D6404" s="66" t="s">
        <v>36742</v>
      </c>
      <c r="E6404" s="66" t="s">
        <v>10401</v>
      </c>
      <c r="F6404" s="72">
        <v>1</v>
      </c>
      <c r="G6404" s="72">
        <v>3</v>
      </c>
      <c r="H6404" s="72">
        <v>2</v>
      </c>
      <c r="I6404" s="72">
        <v>8</v>
      </c>
      <c r="J6404" s="72">
        <v>1</v>
      </c>
      <c r="K6404" s="72">
        <v>31</v>
      </c>
      <c r="L6404" s="72">
        <v>10</v>
      </c>
    </row>
    <row r="6405" spans="4:12" x14ac:dyDescent="0.25">
      <c r="D6405" s="66" t="s">
        <v>36743</v>
      </c>
      <c r="E6405" s="66" t="s">
        <v>10402</v>
      </c>
      <c r="F6405" s="72">
        <v>1</v>
      </c>
      <c r="G6405" s="72">
        <v>3</v>
      </c>
      <c r="H6405" s="72">
        <v>2</v>
      </c>
      <c r="I6405" s="72">
        <v>8</v>
      </c>
      <c r="J6405" s="72">
        <v>1</v>
      </c>
      <c r="K6405" s="72">
        <v>31</v>
      </c>
      <c r="L6405" s="72">
        <v>11</v>
      </c>
    </row>
    <row r="6406" spans="4:12" x14ac:dyDescent="0.25">
      <c r="D6406" s="66" t="s">
        <v>36744</v>
      </c>
      <c r="E6406" s="66" t="s">
        <v>1679</v>
      </c>
      <c r="F6406" s="72">
        <v>1</v>
      </c>
      <c r="G6406" s="72">
        <v>3</v>
      </c>
      <c r="H6406" s="72">
        <v>2</v>
      </c>
      <c r="I6406" s="72">
        <v>8</v>
      </c>
      <c r="J6406" s="72">
        <v>1</v>
      </c>
      <c r="K6406" s="72">
        <v>32</v>
      </c>
      <c r="L6406" s="72">
        <v>1</v>
      </c>
    </row>
    <row r="6407" spans="4:12" x14ac:dyDescent="0.25">
      <c r="D6407" s="66" t="s">
        <v>36745</v>
      </c>
      <c r="E6407" s="66" t="s">
        <v>1680</v>
      </c>
      <c r="F6407" s="72">
        <v>1</v>
      </c>
      <c r="G6407" s="72">
        <v>3</v>
      </c>
      <c r="H6407" s="72">
        <v>2</v>
      </c>
      <c r="I6407" s="72">
        <v>8</v>
      </c>
      <c r="J6407" s="72">
        <v>1</v>
      </c>
      <c r="K6407" s="72">
        <v>32</v>
      </c>
      <c r="L6407" s="72">
        <v>2</v>
      </c>
    </row>
    <row r="6408" spans="4:12" x14ac:dyDescent="0.25">
      <c r="D6408" s="66" t="s">
        <v>36746</v>
      </c>
      <c r="E6408" s="66" t="s">
        <v>10403</v>
      </c>
      <c r="F6408" s="72">
        <v>1</v>
      </c>
      <c r="G6408" s="72">
        <v>3</v>
      </c>
      <c r="H6408" s="72">
        <v>2</v>
      </c>
      <c r="I6408" s="72">
        <v>8</v>
      </c>
      <c r="J6408" s="72">
        <v>1</v>
      </c>
      <c r="K6408" s="72">
        <v>32</v>
      </c>
      <c r="L6408" s="72">
        <v>3</v>
      </c>
    </row>
    <row r="6409" spans="4:12" x14ac:dyDescent="0.25">
      <c r="D6409" s="66" t="s">
        <v>36747</v>
      </c>
      <c r="E6409" s="66" t="s">
        <v>1681</v>
      </c>
      <c r="F6409" s="72">
        <v>1</v>
      </c>
      <c r="G6409" s="72">
        <v>3</v>
      </c>
      <c r="H6409" s="72">
        <v>2</v>
      </c>
      <c r="I6409" s="72">
        <v>8</v>
      </c>
      <c r="J6409" s="72">
        <v>1</v>
      </c>
      <c r="K6409" s="72">
        <v>32</v>
      </c>
      <c r="L6409" s="72">
        <v>4</v>
      </c>
    </row>
    <row r="6410" spans="4:12" x14ac:dyDescent="0.25">
      <c r="D6410" s="66" t="s">
        <v>36748</v>
      </c>
      <c r="E6410" s="66" t="s">
        <v>1682</v>
      </c>
      <c r="F6410" s="72">
        <v>1</v>
      </c>
      <c r="G6410" s="72">
        <v>3</v>
      </c>
      <c r="H6410" s="72">
        <v>2</v>
      </c>
      <c r="I6410" s="72">
        <v>8</v>
      </c>
      <c r="J6410" s="72">
        <v>1</v>
      </c>
      <c r="K6410" s="72">
        <v>32</v>
      </c>
      <c r="L6410" s="72">
        <v>5</v>
      </c>
    </row>
    <row r="6411" spans="4:12" x14ac:dyDescent="0.25">
      <c r="D6411" s="66" t="s">
        <v>36749</v>
      </c>
      <c r="E6411" s="66" t="s">
        <v>10404</v>
      </c>
      <c r="F6411" s="72">
        <v>1</v>
      </c>
      <c r="G6411" s="72">
        <v>3</v>
      </c>
      <c r="H6411" s="72">
        <v>2</v>
      </c>
      <c r="I6411" s="72">
        <v>8</v>
      </c>
      <c r="J6411" s="72">
        <v>1</v>
      </c>
      <c r="K6411" s="72">
        <v>32</v>
      </c>
      <c r="L6411" s="72">
        <v>6</v>
      </c>
    </row>
    <row r="6412" spans="4:12" x14ac:dyDescent="0.25">
      <c r="D6412" s="66" t="s">
        <v>36750</v>
      </c>
      <c r="E6412" s="66" t="s">
        <v>10405</v>
      </c>
      <c r="F6412" s="72">
        <v>1</v>
      </c>
      <c r="G6412" s="72">
        <v>3</v>
      </c>
      <c r="H6412" s="72">
        <v>2</v>
      </c>
      <c r="I6412" s="72">
        <v>8</v>
      </c>
      <c r="J6412" s="72">
        <v>1</v>
      </c>
      <c r="K6412" s="72">
        <v>32</v>
      </c>
      <c r="L6412" s="72">
        <v>7</v>
      </c>
    </row>
    <row r="6413" spans="4:12" x14ac:dyDescent="0.25">
      <c r="D6413" s="66" t="s">
        <v>36751</v>
      </c>
      <c r="E6413" s="66" t="s">
        <v>1683</v>
      </c>
      <c r="F6413" s="72">
        <v>1</v>
      </c>
      <c r="G6413" s="72">
        <v>3</v>
      </c>
      <c r="H6413" s="72">
        <v>2</v>
      </c>
      <c r="I6413" s="72">
        <v>8</v>
      </c>
      <c r="J6413" s="72">
        <v>1</v>
      </c>
      <c r="K6413" s="72">
        <v>33</v>
      </c>
      <c r="L6413" s="72">
        <v>1</v>
      </c>
    </row>
    <row r="6414" spans="4:12" x14ac:dyDescent="0.25">
      <c r="D6414" s="66" t="s">
        <v>36752</v>
      </c>
      <c r="E6414" s="66" t="s">
        <v>1684</v>
      </c>
      <c r="F6414" s="72">
        <v>1</v>
      </c>
      <c r="G6414" s="72">
        <v>3</v>
      </c>
      <c r="H6414" s="72">
        <v>2</v>
      </c>
      <c r="I6414" s="72">
        <v>8</v>
      </c>
      <c r="J6414" s="72">
        <v>1</v>
      </c>
      <c r="K6414" s="72">
        <v>33</v>
      </c>
      <c r="L6414" s="72">
        <v>2</v>
      </c>
    </row>
    <row r="6415" spans="4:12" x14ac:dyDescent="0.25">
      <c r="D6415" s="66" t="s">
        <v>36753</v>
      </c>
      <c r="E6415" s="66" t="s">
        <v>1685</v>
      </c>
      <c r="F6415" s="72">
        <v>1</v>
      </c>
      <c r="G6415" s="72">
        <v>3</v>
      </c>
      <c r="H6415" s="72">
        <v>2</v>
      </c>
      <c r="I6415" s="72">
        <v>8</v>
      </c>
      <c r="J6415" s="72">
        <v>1</v>
      </c>
      <c r="K6415" s="72">
        <v>33</v>
      </c>
      <c r="L6415" s="72">
        <v>3</v>
      </c>
    </row>
    <row r="6416" spans="4:12" x14ac:dyDescent="0.25">
      <c r="D6416" s="66" t="s">
        <v>36754</v>
      </c>
      <c r="E6416" s="66" t="s">
        <v>1686</v>
      </c>
      <c r="F6416" s="72">
        <v>1</v>
      </c>
      <c r="G6416" s="72">
        <v>3</v>
      </c>
      <c r="H6416" s="72">
        <v>2</v>
      </c>
      <c r="I6416" s="72">
        <v>8</v>
      </c>
      <c r="J6416" s="72">
        <v>1</v>
      </c>
      <c r="K6416" s="72">
        <v>33</v>
      </c>
      <c r="L6416" s="72">
        <v>4</v>
      </c>
    </row>
    <row r="6417" spans="4:12" x14ac:dyDescent="0.25">
      <c r="D6417" s="66" t="s">
        <v>36755</v>
      </c>
      <c r="E6417" s="66" t="s">
        <v>1687</v>
      </c>
      <c r="F6417" s="72">
        <v>1</v>
      </c>
      <c r="G6417" s="72">
        <v>3</v>
      </c>
      <c r="H6417" s="72">
        <v>2</v>
      </c>
      <c r="I6417" s="72">
        <v>8</v>
      </c>
      <c r="J6417" s="72">
        <v>1</v>
      </c>
      <c r="K6417" s="72">
        <v>33</v>
      </c>
      <c r="L6417" s="72">
        <v>5</v>
      </c>
    </row>
    <row r="6418" spans="4:12" x14ac:dyDescent="0.25">
      <c r="D6418" s="66" t="s">
        <v>36756</v>
      </c>
      <c r="E6418" s="66" t="s">
        <v>1688</v>
      </c>
      <c r="F6418" s="72">
        <v>1</v>
      </c>
      <c r="G6418" s="72">
        <v>3</v>
      </c>
      <c r="H6418" s="72">
        <v>2</v>
      </c>
      <c r="I6418" s="72">
        <v>8</v>
      </c>
      <c r="J6418" s="72">
        <v>1</v>
      </c>
      <c r="K6418" s="72">
        <v>33</v>
      </c>
      <c r="L6418" s="72">
        <v>6</v>
      </c>
    </row>
    <row r="6419" spans="4:12" x14ac:dyDescent="0.25">
      <c r="D6419" s="66" t="s">
        <v>36757</v>
      </c>
      <c r="E6419" s="66" t="s">
        <v>10406</v>
      </c>
      <c r="F6419" s="72">
        <v>1</v>
      </c>
      <c r="G6419" s="72">
        <v>3</v>
      </c>
      <c r="H6419" s="72">
        <v>2</v>
      </c>
      <c r="I6419" s="72">
        <v>8</v>
      </c>
      <c r="J6419" s="72">
        <v>1</v>
      </c>
      <c r="K6419" s="72">
        <v>33</v>
      </c>
      <c r="L6419" s="72">
        <v>7</v>
      </c>
    </row>
    <row r="6420" spans="4:12" x14ac:dyDescent="0.25">
      <c r="D6420" s="66" t="s">
        <v>36758</v>
      </c>
      <c r="E6420" s="66" t="s">
        <v>10407</v>
      </c>
      <c r="F6420" s="72">
        <v>1</v>
      </c>
      <c r="G6420" s="72">
        <v>3</v>
      </c>
      <c r="H6420" s="72">
        <v>2</v>
      </c>
      <c r="I6420" s="72">
        <v>8</v>
      </c>
      <c r="J6420" s="72">
        <v>1</v>
      </c>
      <c r="K6420" s="72">
        <v>33</v>
      </c>
      <c r="L6420" s="72">
        <v>8</v>
      </c>
    </row>
    <row r="6421" spans="4:12" x14ac:dyDescent="0.25">
      <c r="D6421" s="66" t="s">
        <v>36759</v>
      </c>
      <c r="E6421" s="66" t="s">
        <v>10408</v>
      </c>
      <c r="F6421" s="72">
        <v>1</v>
      </c>
      <c r="G6421" s="72">
        <v>3</v>
      </c>
      <c r="H6421" s="72">
        <v>2</v>
      </c>
      <c r="I6421" s="72">
        <v>8</v>
      </c>
      <c r="J6421" s="72">
        <v>1</v>
      </c>
      <c r="K6421" s="72">
        <v>33</v>
      </c>
      <c r="L6421" s="72">
        <v>9</v>
      </c>
    </row>
    <row r="6422" spans="4:12" x14ac:dyDescent="0.25">
      <c r="D6422" s="66" t="s">
        <v>36760</v>
      </c>
      <c r="E6422" s="66" t="s">
        <v>1689</v>
      </c>
      <c r="F6422" s="72">
        <v>1</v>
      </c>
      <c r="G6422" s="72">
        <v>3</v>
      </c>
      <c r="H6422" s="72">
        <v>2</v>
      </c>
      <c r="I6422" s="72">
        <v>8</v>
      </c>
      <c r="J6422" s="72">
        <v>1</v>
      </c>
      <c r="K6422" s="72">
        <v>33</v>
      </c>
      <c r="L6422" s="72">
        <v>10</v>
      </c>
    </row>
    <row r="6423" spans="4:12" x14ac:dyDescent="0.25">
      <c r="D6423" s="66" t="s">
        <v>36761</v>
      </c>
      <c r="E6423" s="66" t="s">
        <v>10409</v>
      </c>
      <c r="F6423" s="72">
        <v>1</v>
      </c>
      <c r="G6423" s="72">
        <v>3</v>
      </c>
      <c r="H6423" s="72">
        <v>2</v>
      </c>
      <c r="I6423" s="72">
        <v>8</v>
      </c>
      <c r="J6423" s="72">
        <v>1</v>
      </c>
      <c r="K6423" s="72">
        <v>33</v>
      </c>
      <c r="L6423" s="72">
        <v>11</v>
      </c>
    </row>
    <row r="6424" spans="4:12" x14ac:dyDescent="0.25">
      <c r="D6424" s="66" t="s">
        <v>36762</v>
      </c>
      <c r="E6424" s="66" t="s">
        <v>10410</v>
      </c>
      <c r="F6424" s="72">
        <v>1</v>
      </c>
      <c r="G6424" s="72">
        <v>3</v>
      </c>
      <c r="H6424" s="72">
        <v>2</v>
      </c>
      <c r="I6424" s="72">
        <v>8</v>
      </c>
      <c r="J6424" s="72">
        <v>1</v>
      </c>
      <c r="K6424" s="72">
        <v>33</v>
      </c>
      <c r="L6424" s="72">
        <v>12</v>
      </c>
    </row>
    <row r="6425" spans="4:12" x14ac:dyDescent="0.25">
      <c r="D6425" s="66" t="s">
        <v>36763</v>
      </c>
      <c r="E6425" s="66" t="s">
        <v>1690</v>
      </c>
      <c r="F6425" s="72">
        <v>1</v>
      </c>
      <c r="G6425" s="72">
        <v>3</v>
      </c>
      <c r="H6425" s="72">
        <v>2</v>
      </c>
      <c r="I6425" s="72">
        <v>8</v>
      </c>
      <c r="J6425" s="72">
        <v>1</v>
      </c>
      <c r="K6425" s="72">
        <v>34</v>
      </c>
      <c r="L6425" s="72">
        <v>1</v>
      </c>
    </row>
    <row r="6426" spans="4:12" x14ac:dyDescent="0.25">
      <c r="D6426" s="66" t="s">
        <v>36764</v>
      </c>
      <c r="E6426" s="66" t="s">
        <v>1691</v>
      </c>
      <c r="F6426" s="72">
        <v>1</v>
      </c>
      <c r="G6426" s="72">
        <v>3</v>
      </c>
      <c r="H6426" s="72">
        <v>2</v>
      </c>
      <c r="I6426" s="72">
        <v>8</v>
      </c>
      <c r="J6426" s="72">
        <v>1</v>
      </c>
      <c r="K6426" s="72">
        <v>34</v>
      </c>
      <c r="L6426" s="72">
        <v>2</v>
      </c>
    </row>
    <row r="6427" spans="4:12" x14ac:dyDescent="0.25">
      <c r="D6427" s="66" t="s">
        <v>36765</v>
      </c>
      <c r="E6427" s="66" t="s">
        <v>1692</v>
      </c>
      <c r="F6427" s="72">
        <v>1</v>
      </c>
      <c r="G6427" s="72">
        <v>3</v>
      </c>
      <c r="H6427" s="72">
        <v>2</v>
      </c>
      <c r="I6427" s="72">
        <v>8</v>
      </c>
      <c r="J6427" s="72">
        <v>1</v>
      </c>
      <c r="K6427" s="72">
        <v>34</v>
      </c>
      <c r="L6427" s="72">
        <v>3</v>
      </c>
    </row>
    <row r="6428" spans="4:12" x14ac:dyDescent="0.25">
      <c r="D6428" s="66" t="s">
        <v>36766</v>
      </c>
      <c r="E6428" s="66" t="s">
        <v>1693</v>
      </c>
      <c r="F6428" s="72">
        <v>1</v>
      </c>
      <c r="G6428" s="72">
        <v>3</v>
      </c>
      <c r="H6428" s="72">
        <v>2</v>
      </c>
      <c r="I6428" s="72">
        <v>8</v>
      </c>
      <c r="J6428" s="72">
        <v>1</v>
      </c>
      <c r="K6428" s="72">
        <v>34</v>
      </c>
      <c r="L6428" s="72">
        <v>4</v>
      </c>
    </row>
    <row r="6429" spans="4:12" x14ac:dyDescent="0.25">
      <c r="D6429" s="66" t="s">
        <v>36767</v>
      </c>
      <c r="E6429" s="66" t="s">
        <v>1694</v>
      </c>
      <c r="F6429" s="72">
        <v>1</v>
      </c>
      <c r="G6429" s="72">
        <v>3</v>
      </c>
      <c r="H6429" s="72">
        <v>2</v>
      </c>
      <c r="I6429" s="72">
        <v>8</v>
      </c>
      <c r="J6429" s="72">
        <v>1</v>
      </c>
      <c r="K6429" s="72">
        <v>34</v>
      </c>
      <c r="L6429" s="72">
        <v>5</v>
      </c>
    </row>
    <row r="6430" spans="4:12" x14ac:dyDescent="0.25">
      <c r="D6430" s="66" t="s">
        <v>36768</v>
      </c>
      <c r="E6430" s="66" t="s">
        <v>1695</v>
      </c>
      <c r="F6430" s="72">
        <v>1</v>
      </c>
      <c r="G6430" s="72">
        <v>3</v>
      </c>
      <c r="H6430" s="72">
        <v>2</v>
      </c>
      <c r="I6430" s="72">
        <v>8</v>
      </c>
      <c r="J6430" s="72">
        <v>1</v>
      </c>
      <c r="K6430" s="72">
        <v>34</v>
      </c>
      <c r="L6430" s="72">
        <v>6</v>
      </c>
    </row>
    <row r="6431" spans="4:12" x14ac:dyDescent="0.25">
      <c r="D6431" s="66" t="s">
        <v>36769</v>
      </c>
      <c r="E6431" s="66" t="s">
        <v>1696</v>
      </c>
      <c r="F6431" s="72">
        <v>1</v>
      </c>
      <c r="G6431" s="72">
        <v>3</v>
      </c>
      <c r="H6431" s="72">
        <v>2</v>
      </c>
      <c r="I6431" s="72">
        <v>8</v>
      </c>
      <c r="J6431" s="72">
        <v>1</v>
      </c>
      <c r="K6431" s="72">
        <v>34</v>
      </c>
      <c r="L6431" s="72">
        <v>7</v>
      </c>
    </row>
    <row r="6432" spans="4:12" x14ac:dyDescent="0.25">
      <c r="D6432" s="66" t="s">
        <v>36770</v>
      </c>
      <c r="E6432" s="66" t="s">
        <v>1697</v>
      </c>
      <c r="F6432" s="72">
        <v>1</v>
      </c>
      <c r="G6432" s="72">
        <v>3</v>
      </c>
      <c r="H6432" s="72">
        <v>2</v>
      </c>
      <c r="I6432" s="72">
        <v>8</v>
      </c>
      <c r="J6432" s="72">
        <v>1</v>
      </c>
      <c r="K6432" s="72">
        <v>34</v>
      </c>
      <c r="L6432" s="72">
        <v>8</v>
      </c>
    </row>
    <row r="6433" spans="4:12" x14ac:dyDescent="0.25">
      <c r="D6433" s="66" t="s">
        <v>36771</v>
      </c>
      <c r="E6433" s="66" t="s">
        <v>1698</v>
      </c>
      <c r="F6433" s="72">
        <v>1</v>
      </c>
      <c r="G6433" s="72">
        <v>3</v>
      </c>
      <c r="H6433" s="72">
        <v>2</v>
      </c>
      <c r="I6433" s="72">
        <v>8</v>
      </c>
      <c r="J6433" s="72">
        <v>1</v>
      </c>
      <c r="K6433" s="72">
        <v>34</v>
      </c>
      <c r="L6433" s="72">
        <v>9</v>
      </c>
    </row>
    <row r="6434" spans="4:12" x14ac:dyDescent="0.25">
      <c r="D6434" s="66" t="s">
        <v>36772</v>
      </c>
      <c r="E6434" s="66" t="s">
        <v>1699</v>
      </c>
      <c r="F6434" s="72">
        <v>1</v>
      </c>
      <c r="G6434" s="72">
        <v>3</v>
      </c>
      <c r="H6434" s="72">
        <v>2</v>
      </c>
      <c r="I6434" s="72">
        <v>8</v>
      </c>
      <c r="J6434" s="72">
        <v>1</v>
      </c>
      <c r="K6434" s="72">
        <v>34</v>
      </c>
      <c r="L6434" s="72">
        <v>10</v>
      </c>
    </row>
    <row r="6435" spans="4:12" x14ac:dyDescent="0.25">
      <c r="D6435" s="66" t="s">
        <v>36773</v>
      </c>
      <c r="E6435" s="66" t="s">
        <v>1700</v>
      </c>
      <c r="F6435" s="72">
        <v>1</v>
      </c>
      <c r="G6435" s="72">
        <v>3</v>
      </c>
      <c r="H6435" s="72">
        <v>2</v>
      </c>
      <c r="I6435" s="72">
        <v>8</v>
      </c>
      <c r="J6435" s="72">
        <v>1</v>
      </c>
      <c r="K6435" s="72">
        <v>34</v>
      </c>
      <c r="L6435" s="72">
        <v>11</v>
      </c>
    </row>
    <row r="6436" spans="4:12" x14ac:dyDescent="0.25">
      <c r="D6436" s="66" t="s">
        <v>36774</v>
      </c>
      <c r="E6436" s="66" t="s">
        <v>10411</v>
      </c>
      <c r="F6436" s="72">
        <v>1</v>
      </c>
      <c r="G6436" s="72">
        <v>3</v>
      </c>
      <c r="H6436" s="72">
        <v>2</v>
      </c>
      <c r="I6436" s="72">
        <v>8</v>
      </c>
      <c r="J6436" s="72">
        <v>1</v>
      </c>
      <c r="K6436" s="72">
        <v>34</v>
      </c>
      <c r="L6436" s="72">
        <v>12</v>
      </c>
    </row>
    <row r="6437" spans="4:12" x14ac:dyDescent="0.25">
      <c r="D6437" s="66" t="s">
        <v>36775</v>
      </c>
      <c r="E6437" s="66" t="s">
        <v>10412</v>
      </c>
      <c r="F6437" s="72">
        <v>1</v>
      </c>
      <c r="G6437" s="72">
        <v>3</v>
      </c>
      <c r="H6437" s="72">
        <v>2</v>
      </c>
      <c r="I6437" s="72">
        <v>8</v>
      </c>
      <c r="J6437" s="72">
        <v>1</v>
      </c>
      <c r="K6437" s="72">
        <v>34</v>
      </c>
      <c r="L6437" s="72">
        <v>13</v>
      </c>
    </row>
    <row r="6438" spans="4:12" x14ac:dyDescent="0.25">
      <c r="D6438" s="66" t="s">
        <v>36776</v>
      </c>
      <c r="E6438" s="66" t="s">
        <v>1701</v>
      </c>
      <c r="F6438" s="72">
        <v>1</v>
      </c>
      <c r="G6438" s="72">
        <v>3</v>
      </c>
      <c r="H6438" s="72">
        <v>2</v>
      </c>
      <c r="I6438" s="72">
        <v>8</v>
      </c>
      <c r="J6438" s="72">
        <v>1</v>
      </c>
      <c r="K6438" s="72">
        <v>34</v>
      </c>
      <c r="L6438" s="72">
        <v>14</v>
      </c>
    </row>
    <row r="6439" spans="4:12" x14ac:dyDescent="0.25">
      <c r="D6439" s="66" t="s">
        <v>36777</v>
      </c>
      <c r="E6439" s="66" t="s">
        <v>1702</v>
      </c>
      <c r="F6439" s="72">
        <v>1</v>
      </c>
      <c r="G6439" s="72">
        <v>3</v>
      </c>
      <c r="H6439" s="72">
        <v>2</v>
      </c>
      <c r="I6439" s="72">
        <v>8</v>
      </c>
      <c r="J6439" s="72">
        <v>1</v>
      </c>
      <c r="K6439" s="72">
        <v>34</v>
      </c>
      <c r="L6439" s="72">
        <v>15</v>
      </c>
    </row>
    <row r="6440" spans="4:12" x14ac:dyDescent="0.25">
      <c r="D6440" s="66" t="s">
        <v>36778</v>
      </c>
      <c r="E6440" s="66" t="s">
        <v>10413</v>
      </c>
      <c r="F6440" s="72">
        <v>1</v>
      </c>
      <c r="G6440" s="72">
        <v>3</v>
      </c>
      <c r="H6440" s="72">
        <v>2</v>
      </c>
      <c r="I6440" s="72">
        <v>8</v>
      </c>
      <c r="J6440" s="72">
        <v>1</v>
      </c>
      <c r="K6440" s="72">
        <v>34</v>
      </c>
      <c r="L6440" s="72">
        <v>16</v>
      </c>
    </row>
    <row r="6441" spans="4:12" x14ac:dyDescent="0.25">
      <c r="D6441" s="66" t="s">
        <v>36779</v>
      </c>
      <c r="E6441" s="66" t="s">
        <v>1703</v>
      </c>
      <c r="F6441" s="72">
        <v>1</v>
      </c>
      <c r="G6441" s="72">
        <v>3</v>
      </c>
      <c r="H6441" s="72">
        <v>2</v>
      </c>
      <c r="I6441" s="72">
        <v>8</v>
      </c>
      <c r="J6441" s="72">
        <v>1</v>
      </c>
      <c r="K6441" s="72">
        <v>34</v>
      </c>
      <c r="L6441" s="72">
        <v>17</v>
      </c>
    </row>
    <row r="6442" spans="4:12" x14ac:dyDescent="0.25">
      <c r="D6442" s="66" t="s">
        <v>36780</v>
      </c>
      <c r="E6442" s="66" t="s">
        <v>10414</v>
      </c>
      <c r="F6442" s="72">
        <v>1</v>
      </c>
      <c r="G6442" s="72">
        <v>3</v>
      </c>
      <c r="H6442" s="72">
        <v>2</v>
      </c>
      <c r="I6442" s="72">
        <v>8</v>
      </c>
      <c r="J6442" s="72">
        <v>1</v>
      </c>
      <c r="K6442" s="72">
        <v>34</v>
      </c>
      <c r="L6442" s="72">
        <v>18</v>
      </c>
    </row>
    <row r="6443" spans="4:12" x14ac:dyDescent="0.25">
      <c r="D6443" s="66" t="s">
        <v>36781</v>
      </c>
      <c r="E6443" s="66" t="s">
        <v>1704</v>
      </c>
      <c r="F6443" s="72">
        <v>1</v>
      </c>
      <c r="G6443" s="72">
        <v>3</v>
      </c>
      <c r="H6443" s="72">
        <v>2</v>
      </c>
      <c r="I6443" s="72">
        <v>8</v>
      </c>
      <c r="J6443" s="72">
        <v>1</v>
      </c>
      <c r="K6443" s="72">
        <v>34</v>
      </c>
      <c r="L6443" s="72">
        <v>19</v>
      </c>
    </row>
    <row r="6444" spans="4:12" x14ac:dyDescent="0.25">
      <c r="D6444" s="66" t="s">
        <v>36782</v>
      </c>
      <c r="E6444" s="66" t="s">
        <v>1705</v>
      </c>
      <c r="F6444" s="72">
        <v>1</v>
      </c>
      <c r="G6444" s="72">
        <v>3</v>
      </c>
      <c r="H6444" s="72">
        <v>2</v>
      </c>
      <c r="I6444" s="72">
        <v>8</v>
      </c>
      <c r="J6444" s="72">
        <v>1</v>
      </c>
      <c r="K6444" s="72">
        <v>34</v>
      </c>
      <c r="L6444" s="72">
        <v>20</v>
      </c>
    </row>
    <row r="6445" spans="4:12" x14ac:dyDescent="0.25">
      <c r="D6445" s="66" t="s">
        <v>36783</v>
      </c>
      <c r="E6445" s="66" t="s">
        <v>1706</v>
      </c>
      <c r="F6445" s="72">
        <v>1</v>
      </c>
      <c r="G6445" s="72">
        <v>3</v>
      </c>
      <c r="H6445" s="72">
        <v>2</v>
      </c>
      <c r="I6445" s="72">
        <v>8</v>
      </c>
      <c r="J6445" s="72">
        <v>1</v>
      </c>
      <c r="K6445" s="72">
        <v>34</v>
      </c>
      <c r="L6445" s="72">
        <v>21</v>
      </c>
    </row>
    <row r="6446" spans="4:12" x14ac:dyDescent="0.25">
      <c r="D6446" s="66" t="s">
        <v>36784</v>
      </c>
      <c r="E6446" s="66" t="s">
        <v>1707</v>
      </c>
      <c r="F6446" s="72">
        <v>1</v>
      </c>
      <c r="G6446" s="72">
        <v>3</v>
      </c>
      <c r="H6446" s="72">
        <v>2</v>
      </c>
      <c r="I6446" s="72">
        <v>8</v>
      </c>
      <c r="J6446" s="72">
        <v>1</v>
      </c>
      <c r="K6446" s="72">
        <v>34</v>
      </c>
      <c r="L6446" s="72">
        <v>22</v>
      </c>
    </row>
    <row r="6447" spans="4:12" x14ac:dyDescent="0.25">
      <c r="D6447" s="66" t="s">
        <v>36785</v>
      </c>
      <c r="E6447" s="66" t="s">
        <v>1708</v>
      </c>
      <c r="F6447" s="72">
        <v>1</v>
      </c>
      <c r="G6447" s="72">
        <v>3</v>
      </c>
      <c r="H6447" s="72">
        <v>2</v>
      </c>
      <c r="I6447" s="72">
        <v>8</v>
      </c>
      <c r="J6447" s="72">
        <v>1</v>
      </c>
      <c r="K6447" s="72">
        <v>34</v>
      </c>
      <c r="L6447" s="72">
        <v>23</v>
      </c>
    </row>
    <row r="6448" spans="4:12" x14ac:dyDescent="0.25">
      <c r="D6448" s="66" t="s">
        <v>36786</v>
      </c>
      <c r="E6448" s="66" t="s">
        <v>10415</v>
      </c>
      <c r="F6448" s="72">
        <v>1</v>
      </c>
      <c r="G6448" s="72">
        <v>3</v>
      </c>
      <c r="H6448" s="72">
        <v>2</v>
      </c>
      <c r="I6448" s="72">
        <v>8</v>
      </c>
      <c r="J6448" s="72">
        <v>1</v>
      </c>
      <c r="K6448" s="72">
        <v>34</v>
      </c>
      <c r="L6448" s="72">
        <v>24</v>
      </c>
    </row>
    <row r="6449" spans="4:12" x14ac:dyDescent="0.25">
      <c r="D6449" s="66" t="s">
        <v>36787</v>
      </c>
      <c r="E6449" s="66" t="s">
        <v>1709</v>
      </c>
      <c r="F6449" s="72">
        <v>1</v>
      </c>
      <c r="G6449" s="72">
        <v>3</v>
      </c>
      <c r="H6449" s="72">
        <v>2</v>
      </c>
      <c r="I6449" s="72">
        <v>8</v>
      </c>
      <c r="J6449" s="72">
        <v>1</v>
      </c>
      <c r="K6449" s="72">
        <v>34</v>
      </c>
      <c r="L6449" s="72">
        <v>25</v>
      </c>
    </row>
    <row r="6450" spans="4:12" x14ac:dyDescent="0.25">
      <c r="D6450" s="66" t="s">
        <v>36788</v>
      </c>
      <c r="E6450" s="66" t="s">
        <v>1710</v>
      </c>
      <c r="F6450" s="72">
        <v>1</v>
      </c>
      <c r="G6450" s="72">
        <v>3</v>
      </c>
      <c r="H6450" s="72">
        <v>2</v>
      </c>
      <c r="I6450" s="72">
        <v>8</v>
      </c>
      <c r="J6450" s="72">
        <v>1</v>
      </c>
      <c r="K6450" s="72">
        <v>34</v>
      </c>
      <c r="L6450" s="72">
        <v>26</v>
      </c>
    </row>
    <row r="6451" spans="4:12" x14ac:dyDescent="0.25">
      <c r="D6451" s="66" t="s">
        <v>36789</v>
      </c>
      <c r="E6451" s="66" t="s">
        <v>1711</v>
      </c>
      <c r="F6451" s="72">
        <v>1</v>
      </c>
      <c r="G6451" s="72">
        <v>3</v>
      </c>
      <c r="H6451" s="72">
        <v>2</v>
      </c>
      <c r="I6451" s="72">
        <v>8</v>
      </c>
      <c r="J6451" s="72">
        <v>1</v>
      </c>
      <c r="K6451" s="72">
        <v>34</v>
      </c>
      <c r="L6451" s="72">
        <v>27</v>
      </c>
    </row>
    <row r="6452" spans="4:12" x14ac:dyDescent="0.25">
      <c r="D6452" s="66" t="s">
        <v>36790</v>
      </c>
      <c r="E6452" s="66" t="s">
        <v>1712</v>
      </c>
      <c r="F6452" s="72">
        <v>1</v>
      </c>
      <c r="G6452" s="72">
        <v>3</v>
      </c>
      <c r="H6452" s="72">
        <v>2</v>
      </c>
      <c r="I6452" s="72">
        <v>8</v>
      </c>
      <c r="J6452" s="72">
        <v>1</v>
      </c>
      <c r="K6452" s="72">
        <v>34</v>
      </c>
      <c r="L6452" s="72">
        <v>28</v>
      </c>
    </row>
    <row r="6453" spans="4:12" x14ac:dyDescent="0.25">
      <c r="D6453" s="66" t="s">
        <v>36791</v>
      </c>
      <c r="E6453" s="66" t="s">
        <v>1713</v>
      </c>
      <c r="F6453" s="72">
        <v>1</v>
      </c>
      <c r="G6453" s="72">
        <v>3</v>
      </c>
      <c r="H6453" s="72">
        <v>2</v>
      </c>
      <c r="I6453" s="72">
        <v>8</v>
      </c>
      <c r="J6453" s="72">
        <v>1</v>
      </c>
      <c r="K6453" s="72">
        <v>34</v>
      </c>
      <c r="L6453" s="72">
        <v>29</v>
      </c>
    </row>
    <row r="6454" spans="4:12" x14ac:dyDescent="0.25">
      <c r="D6454" s="66" t="s">
        <v>36792</v>
      </c>
      <c r="E6454" s="66" t="s">
        <v>1714</v>
      </c>
      <c r="F6454" s="72">
        <v>1</v>
      </c>
      <c r="G6454" s="72">
        <v>3</v>
      </c>
      <c r="H6454" s="72">
        <v>2</v>
      </c>
      <c r="I6454" s="72">
        <v>8</v>
      </c>
      <c r="J6454" s="72">
        <v>1</v>
      </c>
      <c r="K6454" s="72">
        <v>34</v>
      </c>
      <c r="L6454" s="72">
        <v>30</v>
      </c>
    </row>
    <row r="6455" spans="4:12" x14ac:dyDescent="0.25">
      <c r="D6455" s="66" t="s">
        <v>36793</v>
      </c>
      <c r="E6455" s="66" t="s">
        <v>1715</v>
      </c>
      <c r="F6455" s="72">
        <v>1</v>
      </c>
      <c r="G6455" s="72">
        <v>3</v>
      </c>
      <c r="H6455" s="72">
        <v>2</v>
      </c>
      <c r="I6455" s="72">
        <v>8</v>
      </c>
      <c r="J6455" s="72">
        <v>1</v>
      </c>
      <c r="K6455" s="72">
        <v>34</v>
      </c>
      <c r="L6455" s="72">
        <v>31</v>
      </c>
    </row>
    <row r="6456" spans="4:12" x14ac:dyDescent="0.25">
      <c r="D6456" s="66" t="s">
        <v>36794</v>
      </c>
      <c r="E6456" s="66" t="s">
        <v>1716</v>
      </c>
      <c r="F6456" s="72">
        <v>1</v>
      </c>
      <c r="G6456" s="72">
        <v>3</v>
      </c>
      <c r="H6456" s="72">
        <v>2</v>
      </c>
      <c r="I6456" s="72">
        <v>8</v>
      </c>
      <c r="J6456" s="72">
        <v>1</v>
      </c>
      <c r="K6456" s="72">
        <v>34</v>
      </c>
      <c r="L6456" s="72">
        <v>32</v>
      </c>
    </row>
    <row r="6457" spans="4:12" x14ac:dyDescent="0.25">
      <c r="D6457" s="66" t="s">
        <v>36795</v>
      </c>
      <c r="E6457" s="66" t="s">
        <v>1717</v>
      </c>
      <c r="F6457" s="72">
        <v>1</v>
      </c>
      <c r="G6457" s="72">
        <v>3</v>
      </c>
      <c r="H6457" s="72">
        <v>2</v>
      </c>
      <c r="I6457" s="72">
        <v>8</v>
      </c>
      <c r="J6457" s="72">
        <v>1</v>
      </c>
      <c r="K6457" s="72">
        <v>34</v>
      </c>
      <c r="L6457" s="72">
        <v>33</v>
      </c>
    </row>
    <row r="6458" spans="4:12" x14ac:dyDescent="0.25">
      <c r="D6458" s="66" t="s">
        <v>36796</v>
      </c>
      <c r="E6458" s="66" t="s">
        <v>1718</v>
      </c>
      <c r="F6458" s="72">
        <v>1</v>
      </c>
      <c r="G6458" s="72">
        <v>3</v>
      </c>
      <c r="H6458" s="72">
        <v>2</v>
      </c>
      <c r="I6458" s="72">
        <v>8</v>
      </c>
      <c r="J6458" s="72">
        <v>1</v>
      </c>
      <c r="K6458" s="72">
        <v>34</v>
      </c>
      <c r="L6458" s="72">
        <v>34</v>
      </c>
    </row>
    <row r="6459" spans="4:12" x14ac:dyDescent="0.25">
      <c r="D6459" s="66" t="s">
        <v>36797</v>
      </c>
      <c r="E6459" s="66" t="s">
        <v>1719</v>
      </c>
      <c r="F6459" s="72">
        <v>1</v>
      </c>
      <c r="G6459" s="72">
        <v>3</v>
      </c>
      <c r="H6459" s="72">
        <v>2</v>
      </c>
      <c r="I6459" s="72">
        <v>8</v>
      </c>
      <c r="J6459" s="72">
        <v>1</v>
      </c>
      <c r="K6459" s="72">
        <v>34</v>
      </c>
      <c r="L6459" s="72">
        <v>35</v>
      </c>
    </row>
    <row r="6460" spans="4:12" x14ac:dyDescent="0.25">
      <c r="D6460" s="66" t="s">
        <v>36798</v>
      </c>
      <c r="E6460" s="66" t="s">
        <v>1720</v>
      </c>
      <c r="F6460" s="72">
        <v>1</v>
      </c>
      <c r="G6460" s="72">
        <v>3</v>
      </c>
      <c r="H6460" s="72">
        <v>2</v>
      </c>
      <c r="I6460" s="72">
        <v>8</v>
      </c>
      <c r="J6460" s="72">
        <v>1</v>
      </c>
      <c r="K6460" s="72">
        <v>34</v>
      </c>
      <c r="L6460" s="72">
        <v>36</v>
      </c>
    </row>
    <row r="6461" spans="4:12" x14ac:dyDescent="0.25">
      <c r="D6461" s="66" t="s">
        <v>36799</v>
      </c>
      <c r="E6461" s="66" t="s">
        <v>1721</v>
      </c>
      <c r="F6461" s="72">
        <v>1</v>
      </c>
      <c r="G6461" s="72">
        <v>3</v>
      </c>
      <c r="H6461" s="72">
        <v>2</v>
      </c>
      <c r="I6461" s="72">
        <v>8</v>
      </c>
      <c r="J6461" s="72">
        <v>1</v>
      </c>
      <c r="K6461" s="72">
        <v>34</v>
      </c>
      <c r="L6461" s="72">
        <v>37</v>
      </c>
    </row>
    <row r="6462" spans="4:12" x14ac:dyDescent="0.25">
      <c r="D6462" s="66" t="s">
        <v>36800</v>
      </c>
      <c r="E6462" s="66" t="s">
        <v>1722</v>
      </c>
      <c r="F6462" s="72">
        <v>1</v>
      </c>
      <c r="G6462" s="72">
        <v>3</v>
      </c>
      <c r="H6462" s="72">
        <v>2</v>
      </c>
      <c r="I6462" s="72">
        <v>8</v>
      </c>
      <c r="J6462" s="72">
        <v>1</v>
      </c>
      <c r="K6462" s="72">
        <v>34</v>
      </c>
      <c r="L6462" s="72">
        <v>38</v>
      </c>
    </row>
    <row r="6463" spans="4:12" x14ac:dyDescent="0.25">
      <c r="D6463" s="66" t="s">
        <v>36801</v>
      </c>
      <c r="E6463" s="66" t="s">
        <v>1723</v>
      </c>
      <c r="F6463" s="72">
        <v>1</v>
      </c>
      <c r="G6463" s="72">
        <v>3</v>
      </c>
      <c r="H6463" s="72">
        <v>2</v>
      </c>
      <c r="I6463" s="72">
        <v>8</v>
      </c>
      <c r="J6463" s="72">
        <v>1</v>
      </c>
      <c r="K6463" s="72">
        <v>34</v>
      </c>
      <c r="L6463" s="72">
        <v>39</v>
      </c>
    </row>
    <row r="6464" spans="4:12" x14ac:dyDescent="0.25">
      <c r="D6464" s="66" t="s">
        <v>36802</v>
      </c>
      <c r="E6464" s="66" t="s">
        <v>1724</v>
      </c>
      <c r="F6464" s="72">
        <v>1</v>
      </c>
      <c r="G6464" s="72">
        <v>3</v>
      </c>
      <c r="H6464" s="72">
        <v>2</v>
      </c>
      <c r="I6464" s="72">
        <v>8</v>
      </c>
      <c r="J6464" s="72">
        <v>1</v>
      </c>
      <c r="K6464" s="72">
        <v>34</v>
      </c>
      <c r="L6464" s="72">
        <v>40</v>
      </c>
    </row>
    <row r="6465" spans="4:12" x14ac:dyDescent="0.25">
      <c r="D6465" s="66" t="s">
        <v>36803</v>
      </c>
      <c r="E6465" s="66" t="s">
        <v>1725</v>
      </c>
      <c r="F6465" s="72">
        <v>1</v>
      </c>
      <c r="G6465" s="72">
        <v>3</v>
      </c>
      <c r="H6465" s="72">
        <v>2</v>
      </c>
      <c r="I6465" s="72">
        <v>8</v>
      </c>
      <c r="J6465" s="72">
        <v>1</v>
      </c>
      <c r="K6465" s="72">
        <v>34</v>
      </c>
      <c r="L6465" s="72">
        <v>41</v>
      </c>
    </row>
    <row r="6466" spans="4:12" x14ac:dyDescent="0.25">
      <c r="D6466" s="66" t="s">
        <v>36804</v>
      </c>
      <c r="E6466" s="66" t="s">
        <v>1726</v>
      </c>
      <c r="F6466" s="72">
        <v>1</v>
      </c>
      <c r="G6466" s="72">
        <v>3</v>
      </c>
      <c r="H6466" s="72">
        <v>2</v>
      </c>
      <c r="I6466" s="72">
        <v>8</v>
      </c>
      <c r="J6466" s="72">
        <v>1</v>
      </c>
      <c r="K6466" s="72">
        <v>34</v>
      </c>
      <c r="L6466" s="72">
        <v>42</v>
      </c>
    </row>
    <row r="6467" spans="4:12" x14ac:dyDescent="0.25">
      <c r="D6467" s="66" t="s">
        <v>36805</v>
      </c>
      <c r="E6467" s="66" t="s">
        <v>1727</v>
      </c>
      <c r="F6467" s="72">
        <v>1</v>
      </c>
      <c r="G6467" s="72">
        <v>3</v>
      </c>
      <c r="H6467" s="72">
        <v>2</v>
      </c>
      <c r="I6467" s="72">
        <v>8</v>
      </c>
      <c r="J6467" s="72">
        <v>1</v>
      </c>
      <c r="K6467" s="72">
        <v>34</v>
      </c>
      <c r="L6467" s="72">
        <v>43</v>
      </c>
    </row>
    <row r="6468" spans="4:12" x14ac:dyDescent="0.25">
      <c r="D6468" s="66" t="s">
        <v>36806</v>
      </c>
      <c r="E6468" s="66" t="s">
        <v>10416</v>
      </c>
      <c r="F6468" s="72">
        <v>1</v>
      </c>
      <c r="G6468" s="72">
        <v>3</v>
      </c>
      <c r="H6468" s="72">
        <v>2</v>
      </c>
      <c r="I6468" s="72">
        <v>8</v>
      </c>
      <c r="J6468" s="72">
        <v>1</v>
      </c>
      <c r="K6468" s="72">
        <v>34</v>
      </c>
      <c r="L6468" s="72">
        <v>44</v>
      </c>
    </row>
    <row r="6469" spans="4:12" x14ac:dyDescent="0.25">
      <c r="D6469" s="66" t="s">
        <v>36807</v>
      </c>
      <c r="E6469" s="66" t="s">
        <v>1728</v>
      </c>
      <c r="F6469" s="72">
        <v>1</v>
      </c>
      <c r="G6469" s="72">
        <v>3</v>
      </c>
      <c r="H6469" s="72">
        <v>2</v>
      </c>
      <c r="I6469" s="72">
        <v>8</v>
      </c>
      <c r="J6469" s="72">
        <v>1</v>
      </c>
      <c r="K6469" s="72">
        <v>34</v>
      </c>
      <c r="L6469" s="72">
        <v>45</v>
      </c>
    </row>
    <row r="6470" spans="4:12" x14ac:dyDescent="0.25">
      <c r="D6470" s="66" t="s">
        <v>36808</v>
      </c>
      <c r="E6470" s="66" t="s">
        <v>1729</v>
      </c>
      <c r="F6470" s="72">
        <v>1</v>
      </c>
      <c r="G6470" s="72">
        <v>3</v>
      </c>
      <c r="H6470" s="72">
        <v>2</v>
      </c>
      <c r="I6470" s="72">
        <v>8</v>
      </c>
      <c r="J6470" s="72">
        <v>1</v>
      </c>
      <c r="K6470" s="72">
        <v>34</v>
      </c>
      <c r="L6470" s="72">
        <v>46</v>
      </c>
    </row>
    <row r="6471" spans="4:12" x14ac:dyDescent="0.25">
      <c r="D6471" s="66" t="s">
        <v>36809</v>
      </c>
      <c r="E6471" s="66" t="s">
        <v>1730</v>
      </c>
      <c r="F6471" s="72">
        <v>1</v>
      </c>
      <c r="G6471" s="72">
        <v>3</v>
      </c>
      <c r="H6471" s="72">
        <v>2</v>
      </c>
      <c r="I6471" s="72">
        <v>8</v>
      </c>
      <c r="J6471" s="72">
        <v>1</v>
      </c>
      <c r="K6471" s="72">
        <v>34</v>
      </c>
      <c r="L6471" s="72">
        <v>47</v>
      </c>
    </row>
    <row r="6472" spans="4:12" x14ac:dyDescent="0.25">
      <c r="D6472" s="66" t="s">
        <v>36810</v>
      </c>
      <c r="E6472" s="66" t="s">
        <v>10417</v>
      </c>
      <c r="F6472" s="72">
        <v>1</v>
      </c>
      <c r="G6472" s="72">
        <v>3</v>
      </c>
      <c r="H6472" s="72">
        <v>2</v>
      </c>
      <c r="I6472" s="72">
        <v>8</v>
      </c>
      <c r="J6472" s="72">
        <v>1</v>
      </c>
      <c r="K6472" s="72">
        <v>34</v>
      </c>
      <c r="L6472" s="72">
        <v>48</v>
      </c>
    </row>
    <row r="6473" spans="4:12" x14ac:dyDescent="0.25">
      <c r="D6473" s="66" t="s">
        <v>36811</v>
      </c>
      <c r="E6473" s="66" t="s">
        <v>1731</v>
      </c>
      <c r="F6473" s="72">
        <v>1</v>
      </c>
      <c r="G6473" s="72">
        <v>3</v>
      </c>
      <c r="H6473" s="72">
        <v>2</v>
      </c>
      <c r="I6473" s="72">
        <v>8</v>
      </c>
      <c r="J6473" s="72">
        <v>1</v>
      </c>
      <c r="K6473" s="72">
        <v>34</v>
      </c>
      <c r="L6473" s="72">
        <v>49</v>
      </c>
    </row>
    <row r="6474" spans="4:12" x14ac:dyDescent="0.25">
      <c r="D6474" s="66" t="s">
        <v>36812</v>
      </c>
      <c r="E6474" s="66" t="s">
        <v>1732</v>
      </c>
      <c r="F6474" s="72">
        <v>1</v>
      </c>
      <c r="G6474" s="72">
        <v>3</v>
      </c>
      <c r="H6474" s="72">
        <v>2</v>
      </c>
      <c r="I6474" s="72">
        <v>8</v>
      </c>
      <c r="J6474" s="72">
        <v>1</v>
      </c>
      <c r="K6474" s="72">
        <v>34</v>
      </c>
      <c r="L6474" s="72">
        <v>50</v>
      </c>
    </row>
    <row r="6475" spans="4:12" x14ac:dyDescent="0.25">
      <c r="D6475" s="66" t="s">
        <v>36813</v>
      </c>
      <c r="E6475" s="66" t="s">
        <v>10418</v>
      </c>
      <c r="F6475" s="72">
        <v>1</v>
      </c>
      <c r="G6475" s="72">
        <v>3</v>
      </c>
      <c r="H6475" s="72">
        <v>2</v>
      </c>
      <c r="I6475" s="72">
        <v>8</v>
      </c>
      <c r="J6475" s="72">
        <v>1</v>
      </c>
      <c r="K6475" s="72">
        <v>34</v>
      </c>
      <c r="L6475" s="72">
        <v>51</v>
      </c>
    </row>
    <row r="6476" spans="4:12" x14ac:dyDescent="0.25">
      <c r="D6476" s="66" t="s">
        <v>36814</v>
      </c>
      <c r="E6476" s="66" t="s">
        <v>10419</v>
      </c>
      <c r="F6476" s="72">
        <v>1</v>
      </c>
      <c r="G6476" s="72">
        <v>3</v>
      </c>
      <c r="H6476" s="72">
        <v>2</v>
      </c>
      <c r="I6476" s="72">
        <v>8</v>
      </c>
      <c r="J6476" s="72">
        <v>1</v>
      </c>
      <c r="K6476" s="72">
        <v>34</v>
      </c>
      <c r="L6476" s="72">
        <v>52</v>
      </c>
    </row>
    <row r="6477" spans="4:12" x14ac:dyDescent="0.25">
      <c r="D6477" s="66" t="s">
        <v>36815</v>
      </c>
      <c r="E6477" s="66" t="s">
        <v>10420</v>
      </c>
      <c r="F6477" s="72">
        <v>1</v>
      </c>
      <c r="G6477" s="72">
        <v>3</v>
      </c>
      <c r="H6477" s="72">
        <v>2</v>
      </c>
      <c r="I6477" s="72">
        <v>8</v>
      </c>
      <c r="J6477" s="72">
        <v>1</v>
      </c>
      <c r="K6477" s="72">
        <v>34</v>
      </c>
      <c r="L6477" s="72">
        <v>53</v>
      </c>
    </row>
    <row r="6478" spans="4:12" x14ac:dyDescent="0.25">
      <c r="D6478" s="66" t="s">
        <v>36816</v>
      </c>
      <c r="E6478" s="66" t="s">
        <v>1733</v>
      </c>
      <c r="F6478" s="72">
        <v>1</v>
      </c>
      <c r="G6478" s="72">
        <v>3</v>
      </c>
      <c r="H6478" s="72">
        <v>2</v>
      </c>
      <c r="I6478" s="72">
        <v>8</v>
      </c>
      <c r="J6478" s="72">
        <v>1</v>
      </c>
      <c r="K6478" s="72">
        <v>34</v>
      </c>
      <c r="L6478" s="72">
        <v>54</v>
      </c>
    </row>
    <row r="6479" spans="4:12" x14ac:dyDescent="0.25">
      <c r="D6479" s="66" t="s">
        <v>36817</v>
      </c>
      <c r="E6479" s="66" t="s">
        <v>1734</v>
      </c>
      <c r="F6479" s="72">
        <v>1</v>
      </c>
      <c r="G6479" s="72">
        <v>3</v>
      </c>
      <c r="H6479" s="72">
        <v>2</v>
      </c>
      <c r="I6479" s="72">
        <v>8</v>
      </c>
      <c r="J6479" s="72">
        <v>1</v>
      </c>
      <c r="K6479" s="72">
        <v>34</v>
      </c>
      <c r="L6479" s="72">
        <v>55</v>
      </c>
    </row>
    <row r="6480" spans="4:12" x14ac:dyDescent="0.25">
      <c r="D6480" s="66" t="s">
        <v>36818</v>
      </c>
      <c r="E6480" s="66" t="s">
        <v>10421</v>
      </c>
      <c r="F6480" s="72">
        <v>1</v>
      </c>
      <c r="G6480" s="72">
        <v>3</v>
      </c>
      <c r="H6480" s="72">
        <v>2</v>
      </c>
      <c r="I6480" s="72">
        <v>8</v>
      </c>
      <c r="J6480" s="72">
        <v>1</v>
      </c>
      <c r="K6480" s="72">
        <v>34</v>
      </c>
      <c r="L6480" s="72">
        <v>56</v>
      </c>
    </row>
    <row r="6481" spans="4:12" x14ac:dyDescent="0.25">
      <c r="D6481" s="66" t="s">
        <v>36819</v>
      </c>
      <c r="E6481" s="66" t="s">
        <v>1735</v>
      </c>
      <c r="F6481" s="72">
        <v>1</v>
      </c>
      <c r="G6481" s="72">
        <v>3</v>
      </c>
      <c r="H6481" s="72">
        <v>2</v>
      </c>
      <c r="I6481" s="72">
        <v>8</v>
      </c>
      <c r="J6481" s="72">
        <v>1</v>
      </c>
      <c r="K6481" s="72">
        <v>34</v>
      </c>
      <c r="L6481" s="72">
        <v>57</v>
      </c>
    </row>
    <row r="6482" spans="4:12" x14ac:dyDescent="0.25">
      <c r="D6482" s="66" t="s">
        <v>36820</v>
      </c>
      <c r="E6482" s="66" t="s">
        <v>1736</v>
      </c>
      <c r="F6482" s="72">
        <v>1</v>
      </c>
      <c r="G6482" s="72">
        <v>3</v>
      </c>
      <c r="H6482" s="72">
        <v>2</v>
      </c>
      <c r="I6482" s="72">
        <v>8</v>
      </c>
      <c r="J6482" s="72">
        <v>1</v>
      </c>
      <c r="K6482" s="72">
        <v>34</v>
      </c>
      <c r="L6482" s="72">
        <v>58</v>
      </c>
    </row>
    <row r="6483" spans="4:12" x14ac:dyDescent="0.25">
      <c r="D6483" s="66" t="s">
        <v>36821</v>
      </c>
      <c r="E6483" s="66" t="s">
        <v>1737</v>
      </c>
      <c r="F6483" s="72">
        <v>1</v>
      </c>
      <c r="G6483" s="72">
        <v>3</v>
      </c>
      <c r="H6483" s="72">
        <v>2</v>
      </c>
      <c r="I6483" s="72">
        <v>8</v>
      </c>
      <c r="J6483" s="72">
        <v>1</v>
      </c>
      <c r="K6483" s="72">
        <v>34</v>
      </c>
      <c r="L6483" s="72">
        <v>59</v>
      </c>
    </row>
    <row r="6484" spans="4:12" x14ac:dyDescent="0.25">
      <c r="D6484" s="66" t="s">
        <v>36822</v>
      </c>
      <c r="E6484" s="66" t="s">
        <v>1738</v>
      </c>
      <c r="F6484" s="72">
        <v>1</v>
      </c>
      <c r="G6484" s="72">
        <v>3</v>
      </c>
      <c r="H6484" s="72">
        <v>2</v>
      </c>
      <c r="I6484" s="72">
        <v>8</v>
      </c>
      <c r="J6484" s="72">
        <v>1</v>
      </c>
      <c r="K6484" s="72">
        <v>34</v>
      </c>
      <c r="L6484" s="72">
        <v>60</v>
      </c>
    </row>
    <row r="6485" spans="4:12" x14ac:dyDescent="0.25">
      <c r="D6485" s="66" t="s">
        <v>36823</v>
      </c>
      <c r="E6485" s="66" t="s">
        <v>1739</v>
      </c>
      <c r="F6485" s="72">
        <v>1</v>
      </c>
      <c r="G6485" s="72">
        <v>3</v>
      </c>
      <c r="H6485" s="72">
        <v>2</v>
      </c>
      <c r="I6485" s="72">
        <v>8</v>
      </c>
      <c r="J6485" s="72">
        <v>1</v>
      </c>
      <c r="K6485" s="72">
        <v>34</v>
      </c>
      <c r="L6485" s="72">
        <v>61</v>
      </c>
    </row>
    <row r="6486" spans="4:12" x14ac:dyDescent="0.25">
      <c r="D6486" s="66" t="s">
        <v>36824</v>
      </c>
      <c r="E6486" s="66" t="s">
        <v>1740</v>
      </c>
      <c r="F6486" s="72">
        <v>1</v>
      </c>
      <c r="G6486" s="72">
        <v>3</v>
      </c>
      <c r="H6486" s="72">
        <v>2</v>
      </c>
      <c r="I6486" s="72">
        <v>8</v>
      </c>
      <c r="J6486" s="72">
        <v>1</v>
      </c>
      <c r="K6486" s="72">
        <v>34</v>
      </c>
      <c r="L6486" s="72">
        <v>62</v>
      </c>
    </row>
    <row r="6487" spans="4:12" x14ac:dyDescent="0.25">
      <c r="D6487" s="66" t="s">
        <v>36825</v>
      </c>
      <c r="E6487" s="66" t="s">
        <v>1741</v>
      </c>
      <c r="F6487" s="72">
        <v>1</v>
      </c>
      <c r="G6487" s="72">
        <v>3</v>
      </c>
      <c r="H6487" s="72">
        <v>2</v>
      </c>
      <c r="I6487" s="72">
        <v>8</v>
      </c>
      <c r="J6487" s="72">
        <v>1</v>
      </c>
      <c r="K6487" s="72">
        <v>34</v>
      </c>
      <c r="L6487" s="72">
        <v>63</v>
      </c>
    </row>
    <row r="6488" spans="4:12" x14ac:dyDescent="0.25">
      <c r="D6488" s="66" t="s">
        <v>36826</v>
      </c>
      <c r="E6488" s="66" t="s">
        <v>1742</v>
      </c>
      <c r="F6488" s="72">
        <v>1</v>
      </c>
      <c r="G6488" s="72">
        <v>3</v>
      </c>
      <c r="H6488" s="72">
        <v>2</v>
      </c>
      <c r="I6488" s="72">
        <v>8</v>
      </c>
      <c r="J6488" s="72">
        <v>1</v>
      </c>
      <c r="K6488" s="72">
        <v>34</v>
      </c>
      <c r="L6488" s="72">
        <v>64</v>
      </c>
    </row>
    <row r="6489" spans="4:12" x14ac:dyDescent="0.25">
      <c r="D6489" s="66" t="s">
        <v>36827</v>
      </c>
      <c r="E6489" s="66" t="s">
        <v>1743</v>
      </c>
      <c r="F6489" s="72">
        <v>1</v>
      </c>
      <c r="G6489" s="72">
        <v>3</v>
      </c>
      <c r="H6489" s="72">
        <v>2</v>
      </c>
      <c r="I6489" s="72">
        <v>8</v>
      </c>
      <c r="J6489" s="72">
        <v>1</v>
      </c>
      <c r="K6489" s="72">
        <v>34</v>
      </c>
      <c r="L6489" s="72">
        <v>65</v>
      </c>
    </row>
    <row r="6490" spans="4:12" x14ac:dyDescent="0.25">
      <c r="D6490" s="66" t="s">
        <v>36828</v>
      </c>
      <c r="E6490" s="66" t="s">
        <v>1744</v>
      </c>
      <c r="F6490" s="72">
        <v>1</v>
      </c>
      <c r="G6490" s="72">
        <v>3</v>
      </c>
      <c r="H6490" s="72">
        <v>2</v>
      </c>
      <c r="I6490" s="72">
        <v>8</v>
      </c>
      <c r="J6490" s="72">
        <v>1</v>
      </c>
      <c r="K6490" s="72">
        <v>34</v>
      </c>
      <c r="L6490" s="72">
        <v>66</v>
      </c>
    </row>
    <row r="6491" spans="4:12" x14ac:dyDescent="0.25">
      <c r="D6491" s="66" t="s">
        <v>36829</v>
      </c>
      <c r="E6491" s="66" t="s">
        <v>1745</v>
      </c>
      <c r="F6491" s="72">
        <v>1</v>
      </c>
      <c r="G6491" s="72">
        <v>3</v>
      </c>
      <c r="H6491" s="72">
        <v>2</v>
      </c>
      <c r="I6491" s="72">
        <v>8</v>
      </c>
      <c r="J6491" s="72">
        <v>1</v>
      </c>
      <c r="K6491" s="72">
        <v>34</v>
      </c>
      <c r="L6491" s="72">
        <v>67</v>
      </c>
    </row>
    <row r="6492" spans="4:12" x14ac:dyDescent="0.25">
      <c r="D6492" s="66" t="s">
        <v>36830</v>
      </c>
      <c r="E6492" s="66" t="s">
        <v>1746</v>
      </c>
      <c r="F6492" s="72">
        <v>1</v>
      </c>
      <c r="G6492" s="72">
        <v>3</v>
      </c>
      <c r="H6492" s="72">
        <v>2</v>
      </c>
      <c r="I6492" s="72">
        <v>8</v>
      </c>
      <c r="J6492" s="72">
        <v>1</v>
      </c>
      <c r="K6492" s="72">
        <v>34</v>
      </c>
      <c r="L6492" s="72">
        <v>68</v>
      </c>
    </row>
    <row r="6493" spans="4:12" x14ac:dyDescent="0.25">
      <c r="D6493" s="66" t="s">
        <v>36831</v>
      </c>
      <c r="E6493" s="66" t="s">
        <v>1747</v>
      </c>
      <c r="F6493" s="72">
        <v>1</v>
      </c>
      <c r="G6493" s="72">
        <v>3</v>
      </c>
      <c r="H6493" s="72">
        <v>2</v>
      </c>
      <c r="I6493" s="72">
        <v>8</v>
      </c>
      <c r="J6493" s="72">
        <v>1</v>
      </c>
      <c r="K6493" s="72">
        <v>34</v>
      </c>
      <c r="L6493" s="72">
        <v>69</v>
      </c>
    </row>
    <row r="6494" spans="4:12" x14ac:dyDescent="0.25">
      <c r="D6494" s="66" t="s">
        <v>36832</v>
      </c>
      <c r="E6494" s="66" t="s">
        <v>1748</v>
      </c>
      <c r="F6494" s="72">
        <v>1</v>
      </c>
      <c r="G6494" s="72">
        <v>3</v>
      </c>
      <c r="H6494" s="72">
        <v>2</v>
      </c>
      <c r="I6494" s="72">
        <v>8</v>
      </c>
      <c r="J6494" s="72">
        <v>1</v>
      </c>
      <c r="K6494" s="72">
        <v>34</v>
      </c>
      <c r="L6494" s="72">
        <v>70</v>
      </c>
    </row>
    <row r="6495" spans="4:12" x14ac:dyDescent="0.25">
      <c r="D6495" s="66" t="s">
        <v>36833</v>
      </c>
      <c r="E6495" s="66" t="s">
        <v>1749</v>
      </c>
      <c r="F6495" s="72">
        <v>1</v>
      </c>
      <c r="G6495" s="72">
        <v>3</v>
      </c>
      <c r="H6495" s="72">
        <v>2</v>
      </c>
      <c r="I6495" s="72">
        <v>8</v>
      </c>
      <c r="J6495" s="72">
        <v>1</v>
      </c>
      <c r="K6495" s="72">
        <v>34</v>
      </c>
      <c r="L6495" s="72">
        <v>71</v>
      </c>
    </row>
    <row r="6496" spans="4:12" x14ac:dyDescent="0.25">
      <c r="D6496" s="66" t="s">
        <v>36834</v>
      </c>
      <c r="E6496" s="66" t="s">
        <v>1750</v>
      </c>
      <c r="F6496" s="72">
        <v>1</v>
      </c>
      <c r="G6496" s="72">
        <v>3</v>
      </c>
      <c r="H6496" s="72">
        <v>2</v>
      </c>
      <c r="I6496" s="72">
        <v>8</v>
      </c>
      <c r="J6496" s="72">
        <v>1</v>
      </c>
      <c r="K6496" s="72">
        <v>34</v>
      </c>
      <c r="L6496" s="72">
        <v>72</v>
      </c>
    </row>
    <row r="6497" spans="4:12" x14ac:dyDescent="0.25">
      <c r="D6497" s="66" t="s">
        <v>36835</v>
      </c>
      <c r="E6497" s="66" t="s">
        <v>10422</v>
      </c>
      <c r="F6497" s="72">
        <v>1</v>
      </c>
      <c r="G6497" s="72">
        <v>3</v>
      </c>
      <c r="H6497" s="72">
        <v>2</v>
      </c>
      <c r="I6497" s="72">
        <v>8</v>
      </c>
      <c r="J6497" s="72">
        <v>1</v>
      </c>
      <c r="K6497" s="72">
        <v>34</v>
      </c>
      <c r="L6497" s="72">
        <v>73</v>
      </c>
    </row>
    <row r="6498" spans="4:12" x14ac:dyDescent="0.25">
      <c r="D6498" s="66" t="s">
        <v>36836</v>
      </c>
      <c r="E6498" s="66" t="s">
        <v>1751</v>
      </c>
      <c r="F6498" s="72">
        <v>1</v>
      </c>
      <c r="G6498" s="72">
        <v>3</v>
      </c>
      <c r="H6498" s="72">
        <v>2</v>
      </c>
      <c r="I6498" s="72">
        <v>8</v>
      </c>
      <c r="J6498" s="72">
        <v>1</v>
      </c>
      <c r="K6498" s="72">
        <v>35</v>
      </c>
      <c r="L6498" s="72">
        <v>1</v>
      </c>
    </row>
    <row r="6499" spans="4:12" x14ac:dyDescent="0.25">
      <c r="D6499" s="66" t="s">
        <v>36837</v>
      </c>
      <c r="E6499" s="66" t="s">
        <v>1752</v>
      </c>
      <c r="F6499" s="72">
        <v>1</v>
      </c>
      <c r="G6499" s="72">
        <v>3</v>
      </c>
      <c r="H6499" s="72">
        <v>2</v>
      </c>
      <c r="I6499" s="72">
        <v>8</v>
      </c>
      <c r="J6499" s="72">
        <v>1</v>
      </c>
      <c r="K6499" s="72">
        <v>35</v>
      </c>
      <c r="L6499" s="72">
        <v>2</v>
      </c>
    </row>
    <row r="6500" spans="4:12" x14ac:dyDescent="0.25">
      <c r="D6500" s="66" t="s">
        <v>36838</v>
      </c>
      <c r="E6500" s="66" t="s">
        <v>10423</v>
      </c>
      <c r="F6500" s="72">
        <v>1</v>
      </c>
      <c r="G6500" s="72">
        <v>3</v>
      </c>
      <c r="H6500" s="72">
        <v>2</v>
      </c>
      <c r="I6500" s="72">
        <v>8</v>
      </c>
      <c r="J6500" s="72">
        <v>1</v>
      </c>
      <c r="K6500" s="72">
        <v>35</v>
      </c>
      <c r="L6500" s="72">
        <v>3</v>
      </c>
    </row>
    <row r="6501" spans="4:12" x14ac:dyDescent="0.25">
      <c r="D6501" s="66" t="s">
        <v>36839</v>
      </c>
      <c r="E6501" s="66" t="s">
        <v>1753</v>
      </c>
      <c r="F6501" s="72">
        <v>1</v>
      </c>
      <c r="G6501" s="72">
        <v>3</v>
      </c>
      <c r="H6501" s="72">
        <v>2</v>
      </c>
      <c r="I6501" s="72">
        <v>8</v>
      </c>
      <c r="J6501" s="72">
        <v>1</v>
      </c>
      <c r="K6501" s="72">
        <v>35</v>
      </c>
      <c r="L6501" s="72">
        <v>4</v>
      </c>
    </row>
    <row r="6502" spans="4:12" x14ac:dyDescent="0.25">
      <c r="D6502" s="66" t="s">
        <v>36840</v>
      </c>
      <c r="E6502" s="66" t="s">
        <v>1754</v>
      </c>
      <c r="F6502" s="72">
        <v>1</v>
      </c>
      <c r="G6502" s="72">
        <v>3</v>
      </c>
      <c r="H6502" s="72">
        <v>2</v>
      </c>
      <c r="I6502" s="72">
        <v>8</v>
      </c>
      <c r="J6502" s="72">
        <v>1</v>
      </c>
      <c r="K6502" s="72">
        <v>35</v>
      </c>
      <c r="L6502" s="72">
        <v>5</v>
      </c>
    </row>
    <row r="6503" spans="4:12" x14ac:dyDescent="0.25">
      <c r="D6503" s="66" t="s">
        <v>36841</v>
      </c>
      <c r="E6503" s="66" t="s">
        <v>10424</v>
      </c>
      <c r="F6503" s="72">
        <v>1</v>
      </c>
      <c r="G6503" s="72">
        <v>3</v>
      </c>
      <c r="H6503" s="72">
        <v>2</v>
      </c>
      <c r="I6503" s="72">
        <v>8</v>
      </c>
      <c r="J6503" s="72">
        <v>1</v>
      </c>
      <c r="K6503" s="72">
        <v>35</v>
      </c>
      <c r="L6503" s="72">
        <v>6</v>
      </c>
    </row>
    <row r="6504" spans="4:12" x14ac:dyDescent="0.25">
      <c r="D6504" s="66" t="s">
        <v>36842</v>
      </c>
      <c r="E6504" s="66" t="s">
        <v>1755</v>
      </c>
      <c r="F6504" s="72">
        <v>1</v>
      </c>
      <c r="G6504" s="72">
        <v>3</v>
      </c>
      <c r="H6504" s="72">
        <v>2</v>
      </c>
      <c r="I6504" s="72">
        <v>8</v>
      </c>
      <c r="J6504" s="72">
        <v>1</v>
      </c>
      <c r="K6504" s="72">
        <v>35</v>
      </c>
      <c r="L6504" s="72">
        <v>7</v>
      </c>
    </row>
    <row r="6505" spans="4:12" x14ac:dyDescent="0.25">
      <c r="D6505" s="66" t="s">
        <v>36843</v>
      </c>
      <c r="E6505" s="66" t="s">
        <v>1756</v>
      </c>
      <c r="F6505" s="72">
        <v>1</v>
      </c>
      <c r="G6505" s="72">
        <v>3</v>
      </c>
      <c r="H6505" s="72">
        <v>2</v>
      </c>
      <c r="I6505" s="72">
        <v>8</v>
      </c>
      <c r="J6505" s="72">
        <v>1</v>
      </c>
      <c r="K6505" s="72">
        <v>35</v>
      </c>
      <c r="L6505" s="72">
        <v>8</v>
      </c>
    </row>
    <row r="6506" spans="4:12" x14ac:dyDescent="0.25">
      <c r="D6506" s="66" t="s">
        <v>36844</v>
      </c>
      <c r="E6506" s="66" t="s">
        <v>1757</v>
      </c>
      <c r="F6506" s="72">
        <v>1</v>
      </c>
      <c r="G6506" s="72">
        <v>3</v>
      </c>
      <c r="H6506" s="72">
        <v>2</v>
      </c>
      <c r="I6506" s="72">
        <v>8</v>
      </c>
      <c r="J6506" s="72">
        <v>1</v>
      </c>
      <c r="K6506" s="72">
        <v>35</v>
      </c>
      <c r="L6506" s="72">
        <v>9</v>
      </c>
    </row>
    <row r="6507" spans="4:12" x14ac:dyDescent="0.25">
      <c r="D6507" s="66" t="s">
        <v>36845</v>
      </c>
      <c r="E6507" s="66" t="s">
        <v>1758</v>
      </c>
      <c r="F6507" s="72">
        <v>1</v>
      </c>
      <c r="G6507" s="72">
        <v>3</v>
      </c>
      <c r="H6507" s="72">
        <v>2</v>
      </c>
      <c r="I6507" s="72">
        <v>8</v>
      </c>
      <c r="J6507" s="72">
        <v>1</v>
      </c>
      <c r="K6507" s="72">
        <v>35</v>
      </c>
      <c r="L6507" s="72">
        <v>10</v>
      </c>
    </row>
    <row r="6508" spans="4:12" x14ac:dyDescent="0.25">
      <c r="D6508" s="66" t="s">
        <v>36846</v>
      </c>
      <c r="E6508" s="66" t="s">
        <v>1759</v>
      </c>
      <c r="F6508" s="72">
        <v>1</v>
      </c>
      <c r="G6508" s="72">
        <v>3</v>
      </c>
      <c r="H6508" s="72">
        <v>2</v>
      </c>
      <c r="I6508" s="72">
        <v>8</v>
      </c>
      <c r="J6508" s="72">
        <v>1</v>
      </c>
      <c r="K6508" s="72">
        <v>35</v>
      </c>
      <c r="L6508" s="72">
        <v>11</v>
      </c>
    </row>
    <row r="6509" spans="4:12" x14ac:dyDescent="0.25">
      <c r="D6509" s="66" t="s">
        <v>36847</v>
      </c>
      <c r="E6509" s="66" t="s">
        <v>1760</v>
      </c>
      <c r="F6509" s="72">
        <v>1</v>
      </c>
      <c r="G6509" s="72">
        <v>3</v>
      </c>
      <c r="H6509" s="72">
        <v>2</v>
      </c>
      <c r="I6509" s="72">
        <v>8</v>
      </c>
      <c r="J6509" s="72">
        <v>1</v>
      </c>
      <c r="K6509" s="72">
        <v>35</v>
      </c>
      <c r="L6509" s="72">
        <v>12</v>
      </c>
    </row>
    <row r="6510" spans="4:12" x14ac:dyDescent="0.25">
      <c r="D6510" s="66" t="s">
        <v>36848</v>
      </c>
      <c r="E6510" s="66" t="s">
        <v>1761</v>
      </c>
      <c r="F6510" s="72">
        <v>1</v>
      </c>
      <c r="G6510" s="72">
        <v>3</v>
      </c>
      <c r="H6510" s="72">
        <v>2</v>
      </c>
      <c r="I6510" s="72">
        <v>8</v>
      </c>
      <c r="J6510" s="72">
        <v>1</v>
      </c>
      <c r="K6510" s="72">
        <v>35</v>
      </c>
      <c r="L6510" s="72">
        <v>13</v>
      </c>
    </row>
    <row r="6511" spans="4:12" x14ac:dyDescent="0.25">
      <c r="D6511" s="66" t="s">
        <v>36849</v>
      </c>
      <c r="E6511" s="66" t="s">
        <v>1762</v>
      </c>
      <c r="F6511" s="72">
        <v>1</v>
      </c>
      <c r="G6511" s="72">
        <v>3</v>
      </c>
      <c r="H6511" s="72">
        <v>2</v>
      </c>
      <c r="I6511" s="72">
        <v>8</v>
      </c>
      <c r="J6511" s="72">
        <v>1</v>
      </c>
      <c r="K6511" s="72">
        <v>35</v>
      </c>
      <c r="L6511" s="72">
        <v>14</v>
      </c>
    </row>
    <row r="6512" spans="4:12" x14ac:dyDescent="0.25">
      <c r="D6512" s="66" t="s">
        <v>36850</v>
      </c>
      <c r="E6512" s="66" t="s">
        <v>1763</v>
      </c>
      <c r="F6512" s="72">
        <v>1</v>
      </c>
      <c r="G6512" s="72">
        <v>3</v>
      </c>
      <c r="H6512" s="72">
        <v>2</v>
      </c>
      <c r="I6512" s="72">
        <v>8</v>
      </c>
      <c r="J6512" s="72">
        <v>1</v>
      </c>
      <c r="K6512" s="72">
        <v>35</v>
      </c>
      <c r="L6512" s="72">
        <v>15</v>
      </c>
    </row>
    <row r="6513" spans="4:12" x14ac:dyDescent="0.25">
      <c r="D6513" s="66" t="s">
        <v>36851</v>
      </c>
      <c r="E6513" s="66" t="s">
        <v>10425</v>
      </c>
      <c r="F6513" s="72">
        <v>1</v>
      </c>
      <c r="G6513" s="72">
        <v>3</v>
      </c>
      <c r="H6513" s="72">
        <v>2</v>
      </c>
      <c r="I6513" s="72">
        <v>8</v>
      </c>
      <c r="J6513" s="72">
        <v>1</v>
      </c>
      <c r="K6513" s="72">
        <v>35</v>
      </c>
      <c r="L6513" s="72">
        <v>16</v>
      </c>
    </row>
    <row r="6514" spans="4:12" x14ac:dyDescent="0.25">
      <c r="D6514" s="66" t="s">
        <v>36852</v>
      </c>
      <c r="E6514" s="66" t="s">
        <v>1764</v>
      </c>
      <c r="F6514" s="72">
        <v>1</v>
      </c>
      <c r="G6514" s="72">
        <v>3</v>
      </c>
      <c r="H6514" s="72">
        <v>2</v>
      </c>
      <c r="I6514" s="72">
        <v>8</v>
      </c>
      <c r="J6514" s="72">
        <v>1</v>
      </c>
      <c r="K6514" s="72">
        <v>35</v>
      </c>
      <c r="L6514" s="72">
        <v>17</v>
      </c>
    </row>
    <row r="6515" spans="4:12" x14ac:dyDescent="0.25">
      <c r="D6515" s="66" t="s">
        <v>36853</v>
      </c>
      <c r="E6515" s="66" t="s">
        <v>1765</v>
      </c>
      <c r="F6515" s="72">
        <v>1</v>
      </c>
      <c r="G6515" s="72">
        <v>3</v>
      </c>
      <c r="H6515" s="72">
        <v>2</v>
      </c>
      <c r="I6515" s="72">
        <v>8</v>
      </c>
      <c r="J6515" s="72">
        <v>1</v>
      </c>
      <c r="K6515" s="72">
        <v>35</v>
      </c>
      <c r="L6515" s="72">
        <v>18</v>
      </c>
    </row>
    <row r="6516" spans="4:12" x14ac:dyDescent="0.25">
      <c r="D6516" s="66" t="s">
        <v>36854</v>
      </c>
      <c r="E6516" s="66" t="s">
        <v>1766</v>
      </c>
      <c r="F6516" s="72">
        <v>1</v>
      </c>
      <c r="G6516" s="72">
        <v>3</v>
      </c>
      <c r="H6516" s="72">
        <v>2</v>
      </c>
      <c r="I6516" s="72">
        <v>8</v>
      </c>
      <c r="J6516" s="72">
        <v>1</v>
      </c>
      <c r="K6516" s="72">
        <v>35</v>
      </c>
      <c r="L6516" s="72">
        <v>19</v>
      </c>
    </row>
    <row r="6517" spans="4:12" x14ac:dyDescent="0.25">
      <c r="D6517" s="66" t="s">
        <v>36855</v>
      </c>
      <c r="E6517" s="66" t="s">
        <v>1767</v>
      </c>
      <c r="F6517" s="72">
        <v>1</v>
      </c>
      <c r="G6517" s="72">
        <v>3</v>
      </c>
      <c r="H6517" s="72">
        <v>2</v>
      </c>
      <c r="I6517" s="72">
        <v>8</v>
      </c>
      <c r="J6517" s="72">
        <v>1</v>
      </c>
      <c r="K6517" s="72">
        <v>35</v>
      </c>
      <c r="L6517" s="72">
        <v>20</v>
      </c>
    </row>
    <row r="6518" spans="4:12" x14ac:dyDescent="0.25">
      <c r="D6518" s="66" t="s">
        <v>36856</v>
      </c>
      <c r="E6518" s="66" t="s">
        <v>10426</v>
      </c>
      <c r="F6518" s="72">
        <v>1</v>
      </c>
      <c r="G6518" s="72">
        <v>3</v>
      </c>
      <c r="H6518" s="72">
        <v>2</v>
      </c>
      <c r="I6518" s="72">
        <v>8</v>
      </c>
      <c r="J6518" s="72">
        <v>1</v>
      </c>
      <c r="K6518" s="72">
        <v>35</v>
      </c>
      <c r="L6518" s="72">
        <v>21</v>
      </c>
    </row>
    <row r="6519" spans="4:12" x14ac:dyDescent="0.25">
      <c r="D6519" s="66" t="s">
        <v>36857</v>
      </c>
      <c r="E6519" s="66" t="s">
        <v>10427</v>
      </c>
      <c r="F6519" s="72">
        <v>1</v>
      </c>
      <c r="G6519" s="72">
        <v>3</v>
      </c>
      <c r="H6519" s="72">
        <v>2</v>
      </c>
      <c r="I6519" s="72">
        <v>8</v>
      </c>
      <c r="J6519" s="72">
        <v>1</v>
      </c>
      <c r="K6519" s="72">
        <v>35</v>
      </c>
      <c r="L6519" s="72">
        <v>22</v>
      </c>
    </row>
    <row r="6520" spans="4:12" x14ac:dyDescent="0.25">
      <c r="D6520" s="66" t="s">
        <v>36858</v>
      </c>
      <c r="E6520" s="66" t="s">
        <v>1768</v>
      </c>
      <c r="F6520" s="72">
        <v>1</v>
      </c>
      <c r="G6520" s="72">
        <v>3</v>
      </c>
      <c r="H6520" s="72">
        <v>2</v>
      </c>
      <c r="I6520" s="72">
        <v>8</v>
      </c>
      <c r="J6520" s="72">
        <v>1</v>
      </c>
      <c r="K6520" s="72">
        <v>35</v>
      </c>
      <c r="L6520" s="72">
        <v>23</v>
      </c>
    </row>
    <row r="6521" spans="4:12" x14ac:dyDescent="0.25">
      <c r="D6521" s="66" t="s">
        <v>36859</v>
      </c>
      <c r="E6521" s="66" t="s">
        <v>1769</v>
      </c>
      <c r="F6521" s="72">
        <v>1</v>
      </c>
      <c r="G6521" s="72">
        <v>3</v>
      </c>
      <c r="H6521" s="72">
        <v>2</v>
      </c>
      <c r="I6521" s="72">
        <v>8</v>
      </c>
      <c r="J6521" s="72">
        <v>1</v>
      </c>
      <c r="K6521" s="72">
        <v>35</v>
      </c>
      <c r="L6521" s="72">
        <v>24</v>
      </c>
    </row>
    <row r="6522" spans="4:12" x14ac:dyDescent="0.25">
      <c r="D6522" s="66" t="s">
        <v>36860</v>
      </c>
      <c r="E6522" s="66" t="s">
        <v>1770</v>
      </c>
      <c r="F6522" s="72">
        <v>1</v>
      </c>
      <c r="G6522" s="72">
        <v>3</v>
      </c>
      <c r="H6522" s="72">
        <v>2</v>
      </c>
      <c r="I6522" s="72">
        <v>8</v>
      </c>
      <c r="J6522" s="72">
        <v>1</v>
      </c>
      <c r="K6522" s="72">
        <v>35</v>
      </c>
      <c r="L6522" s="72">
        <v>25</v>
      </c>
    </row>
    <row r="6523" spans="4:12" x14ac:dyDescent="0.25">
      <c r="D6523" s="66" t="s">
        <v>36861</v>
      </c>
      <c r="E6523" s="66" t="s">
        <v>1771</v>
      </c>
      <c r="F6523" s="72">
        <v>1</v>
      </c>
      <c r="G6523" s="72">
        <v>3</v>
      </c>
      <c r="H6523" s="72">
        <v>2</v>
      </c>
      <c r="I6523" s="72">
        <v>8</v>
      </c>
      <c r="J6523" s="72">
        <v>1</v>
      </c>
      <c r="K6523" s="72">
        <v>35</v>
      </c>
      <c r="L6523" s="72">
        <v>26</v>
      </c>
    </row>
    <row r="6524" spans="4:12" x14ac:dyDescent="0.25">
      <c r="D6524" s="66" t="s">
        <v>36862</v>
      </c>
      <c r="E6524" s="66" t="s">
        <v>1772</v>
      </c>
      <c r="F6524" s="72">
        <v>1</v>
      </c>
      <c r="G6524" s="72">
        <v>3</v>
      </c>
      <c r="H6524" s="72">
        <v>2</v>
      </c>
      <c r="I6524" s="72">
        <v>8</v>
      </c>
      <c r="J6524" s="72">
        <v>1</v>
      </c>
      <c r="K6524" s="72">
        <v>35</v>
      </c>
      <c r="L6524" s="72">
        <v>27</v>
      </c>
    </row>
    <row r="6525" spans="4:12" x14ac:dyDescent="0.25">
      <c r="D6525" s="66" t="s">
        <v>36863</v>
      </c>
      <c r="E6525" s="66" t="s">
        <v>10428</v>
      </c>
      <c r="F6525" s="72">
        <v>1</v>
      </c>
      <c r="G6525" s="72">
        <v>3</v>
      </c>
      <c r="H6525" s="72">
        <v>2</v>
      </c>
      <c r="I6525" s="72">
        <v>8</v>
      </c>
      <c r="J6525" s="72">
        <v>1</v>
      </c>
      <c r="K6525" s="72">
        <v>35</v>
      </c>
      <c r="L6525" s="72">
        <v>28</v>
      </c>
    </row>
    <row r="6526" spans="4:12" x14ac:dyDescent="0.25">
      <c r="D6526" s="66" t="s">
        <v>36864</v>
      </c>
      <c r="E6526" s="66" t="s">
        <v>1773</v>
      </c>
      <c r="F6526" s="72">
        <v>1</v>
      </c>
      <c r="G6526" s="72">
        <v>3</v>
      </c>
      <c r="H6526" s="72">
        <v>2</v>
      </c>
      <c r="I6526" s="72">
        <v>8</v>
      </c>
      <c r="J6526" s="72">
        <v>1</v>
      </c>
      <c r="K6526" s="72">
        <v>35</v>
      </c>
      <c r="L6526" s="72">
        <v>29</v>
      </c>
    </row>
    <row r="6527" spans="4:12" x14ac:dyDescent="0.25">
      <c r="D6527" s="66" t="s">
        <v>36865</v>
      </c>
      <c r="E6527" s="66" t="s">
        <v>1774</v>
      </c>
      <c r="F6527" s="72">
        <v>1</v>
      </c>
      <c r="G6527" s="72">
        <v>3</v>
      </c>
      <c r="H6527" s="72">
        <v>2</v>
      </c>
      <c r="I6527" s="72">
        <v>8</v>
      </c>
      <c r="J6527" s="72">
        <v>1</v>
      </c>
      <c r="K6527" s="72">
        <v>35</v>
      </c>
      <c r="L6527" s="72">
        <v>30</v>
      </c>
    </row>
    <row r="6528" spans="4:12" x14ac:dyDescent="0.25">
      <c r="D6528" s="66" t="s">
        <v>36866</v>
      </c>
      <c r="E6528" s="66" t="s">
        <v>1775</v>
      </c>
      <c r="F6528" s="72">
        <v>1</v>
      </c>
      <c r="G6528" s="72">
        <v>3</v>
      </c>
      <c r="H6528" s="72">
        <v>2</v>
      </c>
      <c r="I6528" s="72">
        <v>8</v>
      </c>
      <c r="J6528" s="72">
        <v>1</v>
      </c>
      <c r="K6528" s="72">
        <v>35</v>
      </c>
      <c r="L6528" s="72">
        <v>31</v>
      </c>
    </row>
    <row r="6529" spans="4:12" x14ac:dyDescent="0.25">
      <c r="D6529" s="66" t="s">
        <v>36867</v>
      </c>
      <c r="E6529" s="66" t="s">
        <v>10429</v>
      </c>
      <c r="F6529" s="72">
        <v>1</v>
      </c>
      <c r="G6529" s="72">
        <v>3</v>
      </c>
      <c r="H6529" s="72">
        <v>2</v>
      </c>
      <c r="I6529" s="72">
        <v>8</v>
      </c>
      <c r="J6529" s="72">
        <v>1</v>
      </c>
      <c r="K6529" s="72">
        <v>35</v>
      </c>
      <c r="L6529" s="72">
        <v>32</v>
      </c>
    </row>
    <row r="6530" spans="4:12" x14ac:dyDescent="0.25">
      <c r="D6530" s="66" t="s">
        <v>36868</v>
      </c>
      <c r="E6530" s="66" t="s">
        <v>10430</v>
      </c>
      <c r="F6530" s="72">
        <v>1</v>
      </c>
      <c r="G6530" s="72">
        <v>3</v>
      </c>
      <c r="H6530" s="72">
        <v>2</v>
      </c>
      <c r="I6530" s="72">
        <v>8</v>
      </c>
      <c r="J6530" s="72">
        <v>1</v>
      </c>
      <c r="K6530" s="72">
        <v>35</v>
      </c>
      <c r="L6530" s="72">
        <v>33</v>
      </c>
    </row>
    <row r="6531" spans="4:12" x14ac:dyDescent="0.25">
      <c r="D6531" s="66" t="s">
        <v>36869</v>
      </c>
      <c r="E6531" s="66" t="s">
        <v>1776</v>
      </c>
      <c r="F6531" s="72">
        <v>1</v>
      </c>
      <c r="G6531" s="72">
        <v>3</v>
      </c>
      <c r="H6531" s="72">
        <v>2</v>
      </c>
      <c r="I6531" s="72">
        <v>8</v>
      </c>
      <c r="J6531" s="72">
        <v>1</v>
      </c>
      <c r="K6531" s="72">
        <v>35</v>
      </c>
      <c r="L6531" s="72">
        <v>34</v>
      </c>
    </row>
    <row r="6532" spans="4:12" x14ac:dyDescent="0.25">
      <c r="D6532" s="66" t="s">
        <v>36870</v>
      </c>
      <c r="E6532" s="66" t="s">
        <v>1777</v>
      </c>
      <c r="F6532" s="72">
        <v>1</v>
      </c>
      <c r="G6532" s="72">
        <v>3</v>
      </c>
      <c r="H6532" s="72">
        <v>2</v>
      </c>
      <c r="I6532" s="72">
        <v>8</v>
      </c>
      <c r="J6532" s="72">
        <v>1</v>
      </c>
      <c r="K6532" s="72">
        <v>35</v>
      </c>
      <c r="L6532" s="72">
        <v>35</v>
      </c>
    </row>
    <row r="6533" spans="4:12" x14ac:dyDescent="0.25">
      <c r="D6533" s="66" t="s">
        <v>36871</v>
      </c>
      <c r="E6533" s="66" t="s">
        <v>10431</v>
      </c>
      <c r="F6533" s="72">
        <v>1</v>
      </c>
      <c r="G6533" s="72">
        <v>3</v>
      </c>
      <c r="H6533" s="72">
        <v>2</v>
      </c>
      <c r="I6533" s="72">
        <v>8</v>
      </c>
      <c r="J6533" s="72">
        <v>1</v>
      </c>
      <c r="K6533" s="72">
        <v>35</v>
      </c>
      <c r="L6533" s="72">
        <v>36</v>
      </c>
    </row>
    <row r="6534" spans="4:12" x14ac:dyDescent="0.25">
      <c r="D6534" s="66" t="s">
        <v>36872</v>
      </c>
      <c r="E6534" s="66" t="s">
        <v>1778</v>
      </c>
      <c r="F6534" s="72">
        <v>1</v>
      </c>
      <c r="G6534" s="72">
        <v>3</v>
      </c>
      <c r="H6534" s="72">
        <v>2</v>
      </c>
      <c r="I6534" s="72">
        <v>8</v>
      </c>
      <c r="J6534" s="72">
        <v>1</v>
      </c>
      <c r="K6534" s="72">
        <v>35</v>
      </c>
      <c r="L6534" s="72">
        <v>37</v>
      </c>
    </row>
    <row r="6535" spans="4:12" x14ac:dyDescent="0.25">
      <c r="D6535" s="66" t="s">
        <v>36873</v>
      </c>
      <c r="E6535" s="66" t="s">
        <v>1779</v>
      </c>
      <c r="F6535" s="72">
        <v>1</v>
      </c>
      <c r="G6535" s="72">
        <v>3</v>
      </c>
      <c r="H6535" s="72">
        <v>2</v>
      </c>
      <c r="I6535" s="72">
        <v>8</v>
      </c>
      <c r="J6535" s="72">
        <v>1</v>
      </c>
      <c r="K6535" s="72">
        <v>35</v>
      </c>
      <c r="L6535" s="72">
        <v>38</v>
      </c>
    </row>
    <row r="6536" spans="4:12" x14ac:dyDescent="0.25">
      <c r="D6536" s="66" t="s">
        <v>36874</v>
      </c>
      <c r="E6536" s="66" t="s">
        <v>10432</v>
      </c>
      <c r="F6536" s="72">
        <v>1</v>
      </c>
      <c r="G6536" s="72">
        <v>3</v>
      </c>
      <c r="H6536" s="72">
        <v>2</v>
      </c>
      <c r="I6536" s="72">
        <v>8</v>
      </c>
      <c r="J6536" s="72">
        <v>1</v>
      </c>
      <c r="K6536" s="72">
        <v>35</v>
      </c>
      <c r="L6536" s="72">
        <v>39</v>
      </c>
    </row>
    <row r="6537" spans="4:12" x14ac:dyDescent="0.25">
      <c r="D6537" s="66" t="s">
        <v>36875</v>
      </c>
      <c r="E6537" s="66" t="s">
        <v>1780</v>
      </c>
      <c r="F6537" s="72">
        <v>1</v>
      </c>
      <c r="G6537" s="72">
        <v>3</v>
      </c>
      <c r="H6537" s="72">
        <v>2</v>
      </c>
      <c r="I6537" s="72">
        <v>8</v>
      </c>
      <c r="J6537" s="72">
        <v>1</v>
      </c>
      <c r="K6537" s="72">
        <v>35</v>
      </c>
      <c r="L6537" s="72">
        <v>40</v>
      </c>
    </row>
    <row r="6538" spans="4:12" x14ac:dyDescent="0.25">
      <c r="D6538" s="66" t="s">
        <v>36876</v>
      </c>
      <c r="E6538" s="66" t="s">
        <v>1781</v>
      </c>
      <c r="F6538" s="72">
        <v>1</v>
      </c>
      <c r="G6538" s="72">
        <v>3</v>
      </c>
      <c r="H6538" s="72">
        <v>2</v>
      </c>
      <c r="I6538" s="72">
        <v>8</v>
      </c>
      <c r="J6538" s="72">
        <v>1</v>
      </c>
      <c r="K6538" s="72">
        <v>35</v>
      </c>
      <c r="L6538" s="72">
        <v>41</v>
      </c>
    </row>
    <row r="6539" spans="4:12" x14ac:dyDescent="0.25">
      <c r="D6539" s="66" t="s">
        <v>36877</v>
      </c>
      <c r="E6539" s="66" t="s">
        <v>1782</v>
      </c>
      <c r="F6539" s="72">
        <v>1</v>
      </c>
      <c r="G6539" s="72">
        <v>3</v>
      </c>
      <c r="H6539" s="72">
        <v>2</v>
      </c>
      <c r="I6539" s="72">
        <v>8</v>
      </c>
      <c r="J6539" s="72">
        <v>1</v>
      </c>
      <c r="K6539" s="72">
        <v>35</v>
      </c>
      <c r="L6539" s="72">
        <v>42</v>
      </c>
    </row>
    <row r="6540" spans="4:12" x14ac:dyDescent="0.25">
      <c r="D6540" s="66" t="s">
        <v>36878</v>
      </c>
      <c r="E6540" s="66" t="s">
        <v>1783</v>
      </c>
      <c r="F6540" s="72">
        <v>1</v>
      </c>
      <c r="G6540" s="72">
        <v>3</v>
      </c>
      <c r="H6540" s="72">
        <v>2</v>
      </c>
      <c r="I6540" s="72">
        <v>8</v>
      </c>
      <c r="J6540" s="72">
        <v>1</v>
      </c>
      <c r="K6540" s="72">
        <v>35</v>
      </c>
      <c r="L6540" s="72">
        <v>43</v>
      </c>
    </row>
    <row r="6541" spans="4:12" x14ac:dyDescent="0.25">
      <c r="D6541" s="66" t="s">
        <v>36879</v>
      </c>
      <c r="E6541" s="66" t="s">
        <v>10433</v>
      </c>
      <c r="F6541" s="72">
        <v>1</v>
      </c>
      <c r="G6541" s="72">
        <v>3</v>
      </c>
      <c r="H6541" s="72">
        <v>2</v>
      </c>
      <c r="I6541" s="72">
        <v>8</v>
      </c>
      <c r="J6541" s="72">
        <v>1</v>
      </c>
      <c r="K6541" s="72">
        <v>35</v>
      </c>
      <c r="L6541" s="72">
        <v>44</v>
      </c>
    </row>
    <row r="6542" spans="4:12" x14ac:dyDescent="0.25">
      <c r="D6542" s="66" t="s">
        <v>36880</v>
      </c>
      <c r="E6542" s="66" t="s">
        <v>1784</v>
      </c>
      <c r="F6542" s="72">
        <v>1</v>
      </c>
      <c r="G6542" s="72">
        <v>3</v>
      </c>
      <c r="H6542" s="72">
        <v>2</v>
      </c>
      <c r="I6542" s="72">
        <v>8</v>
      </c>
      <c r="J6542" s="72">
        <v>1</v>
      </c>
      <c r="K6542" s="72">
        <v>35</v>
      </c>
      <c r="L6542" s="72">
        <v>45</v>
      </c>
    </row>
    <row r="6543" spans="4:12" x14ac:dyDescent="0.25">
      <c r="D6543" s="66" t="s">
        <v>36881</v>
      </c>
      <c r="E6543" s="66" t="s">
        <v>1785</v>
      </c>
      <c r="F6543" s="72">
        <v>1</v>
      </c>
      <c r="G6543" s="72">
        <v>3</v>
      </c>
      <c r="H6543" s="72">
        <v>2</v>
      </c>
      <c r="I6543" s="72">
        <v>8</v>
      </c>
      <c r="J6543" s="72">
        <v>1</v>
      </c>
      <c r="K6543" s="72">
        <v>35</v>
      </c>
      <c r="L6543" s="72">
        <v>46</v>
      </c>
    </row>
    <row r="6544" spans="4:12" x14ac:dyDescent="0.25">
      <c r="D6544" s="66" t="s">
        <v>36882</v>
      </c>
      <c r="E6544" s="66" t="s">
        <v>10434</v>
      </c>
      <c r="F6544" s="72">
        <v>1</v>
      </c>
      <c r="G6544" s="72">
        <v>3</v>
      </c>
      <c r="H6544" s="72">
        <v>2</v>
      </c>
      <c r="I6544" s="72">
        <v>8</v>
      </c>
      <c r="J6544" s="72">
        <v>1</v>
      </c>
      <c r="K6544" s="72">
        <v>35</v>
      </c>
      <c r="L6544" s="72">
        <v>47</v>
      </c>
    </row>
    <row r="6545" spans="4:12" x14ac:dyDescent="0.25">
      <c r="D6545" s="66" t="s">
        <v>36883</v>
      </c>
      <c r="E6545" s="66" t="s">
        <v>1786</v>
      </c>
      <c r="F6545" s="72">
        <v>1</v>
      </c>
      <c r="G6545" s="72">
        <v>3</v>
      </c>
      <c r="H6545" s="72">
        <v>2</v>
      </c>
      <c r="I6545" s="72">
        <v>8</v>
      </c>
      <c r="J6545" s="72">
        <v>1</v>
      </c>
      <c r="K6545" s="72">
        <v>35</v>
      </c>
      <c r="L6545" s="72">
        <v>48</v>
      </c>
    </row>
    <row r="6546" spans="4:12" x14ac:dyDescent="0.25">
      <c r="D6546" s="66" t="s">
        <v>36884</v>
      </c>
      <c r="E6546" s="66" t="s">
        <v>1787</v>
      </c>
      <c r="F6546" s="72">
        <v>1</v>
      </c>
      <c r="G6546" s="72">
        <v>3</v>
      </c>
      <c r="H6546" s="72">
        <v>2</v>
      </c>
      <c r="I6546" s="72">
        <v>8</v>
      </c>
      <c r="J6546" s="72">
        <v>1</v>
      </c>
      <c r="K6546" s="72">
        <v>35</v>
      </c>
      <c r="L6546" s="72">
        <v>49</v>
      </c>
    </row>
    <row r="6547" spans="4:12" x14ac:dyDescent="0.25">
      <c r="D6547" s="66" t="s">
        <v>36885</v>
      </c>
      <c r="E6547" s="66" t="s">
        <v>10435</v>
      </c>
      <c r="F6547" s="72">
        <v>1</v>
      </c>
      <c r="G6547" s="72">
        <v>3</v>
      </c>
      <c r="H6547" s="72">
        <v>2</v>
      </c>
      <c r="I6547" s="72">
        <v>8</v>
      </c>
      <c r="J6547" s="72">
        <v>1</v>
      </c>
      <c r="K6547" s="72">
        <v>35</v>
      </c>
      <c r="L6547" s="72">
        <v>50</v>
      </c>
    </row>
    <row r="6548" spans="4:12" x14ac:dyDescent="0.25">
      <c r="D6548" s="66" t="s">
        <v>36886</v>
      </c>
      <c r="E6548" s="66" t="s">
        <v>1788</v>
      </c>
      <c r="F6548" s="72">
        <v>1</v>
      </c>
      <c r="G6548" s="72">
        <v>3</v>
      </c>
      <c r="H6548" s="72">
        <v>2</v>
      </c>
      <c r="I6548" s="72">
        <v>8</v>
      </c>
      <c r="J6548" s="72">
        <v>1</v>
      </c>
      <c r="K6548" s="72">
        <v>35</v>
      </c>
      <c r="L6548" s="72">
        <v>51</v>
      </c>
    </row>
    <row r="6549" spans="4:12" x14ac:dyDescent="0.25">
      <c r="D6549" s="66" t="s">
        <v>36887</v>
      </c>
      <c r="E6549" s="66" t="s">
        <v>1789</v>
      </c>
      <c r="F6549" s="72">
        <v>1</v>
      </c>
      <c r="G6549" s="72">
        <v>3</v>
      </c>
      <c r="H6549" s="72">
        <v>2</v>
      </c>
      <c r="I6549" s="72">
        <v>8</v>
      </c>
      <c r="J6549" s="72">
        <v>1</v>
      </c>
      <c r="K6549" s="72">
        <v>35</v>
      </c>
      <c r="L6549" s="72">
        <v>52</v>
      </c>
    </row>
    <row r="6550" spans="4:12" x14ac:dyDescent="0.25">
      <c r="D6550" s="66" t="s">
        <v>36888</v>
      </c>
      <c r="E6550" s="66" t="s">
        <v>10436</v>
      </c>
      <c r="F6550" s="72">
        <v>1</v>
      </c>
      <c r="G6550" s="72">
        <v>3</v>
      </c>
      <c r="H6550" s="72">
        <v>2</v>
      </c>
      <c r="I6550" s="72">
        <v>8</v>
      </c>
      <c r="J6550" s="72">
        <v>1</v>
      </c>
      <c r="K6550" s="72">
        <v>35</v>
      </c>
      <c r="L6550" s="72">
        <v>53</v>
      </c>
    </row>
    <row r="6551" spans="4:12" x14ac:dyDescent="0.25">
      <c r="D6551" s="66" t="s">
        <v>36889</v>
      </c>
      <c r="E6551" s="66" t="s">
        <v>10437</v>
      </c>
      <c r="F6551" s="72">
        <v>1</v>
      </c>
      <c r="G6551" s="72">
        <v>3</v>
      </c>
      <c r="H6551" s="72">
        <v>2</v>
      </c>
      <c r="I6551" s="72">
        <v>8</v>
      </c>
      <c r="J6551" s="72">
        <v>1</v>
      </c>
      <c r="K6551" s="72">
        <v>35</v>
      </c>
      <c r="L6551" s="72">
        <v>54</v>
      </c>
    </row>
    <row r="6552" spans="4:12" x14ac:dyDescent="0.25">
      <c r="D6552" s="66" t="s">
        <v>36890</v>
      </c>
      <c r="E6552" s="66" t="s">
        <v>1790</v>
      </c>
      <c r="F6552" s="72">
        <v>1</v>
      </c>
      <c r="G6552" s="72">
        <v>3</v>
      </c>
      <c r="H6552" s="72">
        <v>2</v>
      </c>
      <c r="I6552" s="72">
        <v>8</v>
      </c>
      <c r="J6552" s="72">
        <v>1</v>
      </c>
      <c r="K6552" s="72">
        <v>35</v>
      </c>
      <c r="L6552" s="72">
        <v>55</v>
      </c>
    </row>
    <row r="6553" spans="4:12" x14ac:dyDescent="0.25">
      <c r="D6553" s="66" t="s">
        <v>36891</v>
      </c>
      <c r="E6553" s="66" t="s">
        <v>1791</v>
      </c>
      <c r="F6553" s="72">
        <v>1</v>
      </c>
      <c r="G6553" s="72">
        <v>3</v>
      </c>
      <c r="H6553" s="72">
        <v>2</v>
      </c>
      <c r="I6553" s="72">
        <v>8</v>
      </c>
      <c r="J6553" s="72">
        <v>1</v>
      </c>
      <c r="K6553" s="72">
        <v>35</v>
      </c>
      <c r="L6553" s="72">
        <v>56</v>
      </c>
    </row>
    <row r="6554" spans="4:12" x14ac:dyDescent="0.25">
      <c r="D6554" s="66" t="s">
        <v>36892</v>
      </c>
      <c r="E6554" s="66" t="s">
        <v>10438</v>
      </c>
      <c r="F6554" s="72">
        <v>1</v>
      </c>
      <c r="G6554" s="72">
        <v>3</v>
      </c>
      <c r="H6554" s="72">
        <v>2</v>
      </c>
      <c r="I6554" s="72">
        <v>8</v>
      </c>
      <c r="J6554" s="72">
        <v>1</v>
      </c>
      <c r="K6554" s="72">
        <v>35</v>
      </c>
      <c r="L6554" s="72">
        <v>57</v>
      </c>
    </row>
    <row r="6555" spans="4:12" x14ac:dyDescent="0.25">
      <c r="D6555" s="66" t="s">
        <v>36893</v>
      </c>
      <c r="E6555" s="66" t="s">
        <v>1792</v>
      </c>
      <c r="F6555" s="72">
        <v>1</v>
      </c>
      <c r="G6555" s="72">
        <v>3</v>
      </c>
      <c r="H6555" s="72">
        <v>2</v>
      </c>
      <c r="I6555" s="72">
        <v>8</v>
      </c>
      <c r="J6555" s="72">
        <v>1</v>
      </c>
      <c r="K6555" s="72">
        <v>35</v>
      </c>
      <c r="L6555" s="72">
        <v>58</v>
      </c>
    </row>
    <row r="6556" spans="4:12" x14ac:dyDescent="0.25">
      <c r="D6556" s="66" t="s">
        <v>36894</v>
      </c>
      <c r="E6556" s="66" t="s">
        <v>10439</v>
      </c>
      <c r="F6556" s="72">
        <v>1</v>
      </c>
      <c r="G6556" s="72">
        <v>3</v>
      </c>
      <c r="H6556" s="72">
        <v>2</v>
      </c>
      <c r="I6556" s="72">
        <v>8</v>
      </c>
      <c r="J6556" s="72">
        <v>1</v>
      </c>
      <c r="K6556" s="72">
        <v>35</v>
      </c>
      <c r="L6556" s="72">
        <v>59</v>
      </c>
    </row>
    <row r="6557" spans="4:12" x14ac:dyDescent="0.25">
      <c r="D6557" s="66" t="s">
        <v>36895</v>
      </c>
      <c r="E6557" s="66" t="s">
        <v>1793</v>
      </c>
      <c r="F6557" s="72">
        <v>1</v>
      </c>
      <c r="G6557" s="72">
        <v>3</v>
      </c>
      <c r="H6557" s="72">
        <v>2</v>
      </c>
      <c r="I6557" s="72">
        <v>8</v>
      </c>
      <c r="J6557" s="72">
        <v>1</v>
      </c>
      <c r="K6557" s="72">
        <v>35</v>
      </c>
      <c r="L6557" s="72">
        <v>60</v>
      </c>
    </row>
    <row r="6558" spans="4:12" x14ac:dyDescent="0.25">
      <c r="D6558" s="66" t="s">
        <v>36896</v>
      </c>
      <c r="E6558" s="66" t="s">
        <v>1794</v>
      </c>
      <c r="F6558" s="72">
        <v>1</v>
      </c>
      <c r="G6558" s="72">
        <v>3</v>
      </c>
      <c r="H6558" s="72">
        <v>2</v>
      </c>
      <c r="I6558" s="72">
        <v>8</v>
      </c>
      <c r="J6558" s="72">
        <v>1</v>
      </c>
      <c r="K6558" s="72">
        <v>35</v>
      </c>
      <c r="L6558" s="72">
        <v>61</v>
      </c>
    </row>
    <row r="6559" spans="4:12" x14ac:dyDescent="0.25">
      <c r="D6559" s="66" t="s">
        <v>36897</v>
      </c>
      <c r="E6559" s="66" t="s">
        <v>10440</v>
      </c>
      <c r="F6559" s="72">
        <v>1</v>
      </c>
      <c r="G6559" s="72">
        <v>3</v>
      </c>
      <c r="H6559" s="72">
        <v>2</v>
      </c>
      <c r="I6559" s="72">
        <v>8</v>
      </c>
      <c r="J6559" s="72">
        <v>1</v>
      </c>
      <c r="K6559" s="72">
        <v>35</v>
      </c>
      <c r="L6559" s="72">
        <v>62</v>
      </c>
    </row>
    <row r="6560" spans="4:12" x14ac:dyDescent="0.25">
      <c r="D6560" s="66" t="s">
        <v>36898</v>
      </c>
      <c r="E6560" s="66" t="s">
        <v>1795</v>
      </c>
      <c r="F6560" s="72">
        <v>1</v>
      </c>
      <c r="G6560" s="72">
        <v>3</v>
      </c>
      <c r="H6560" s="72">
        <v>2</v>
      </c>
      <c r="I6560" s="72">
        <v>8</v>
      </c>
      <c r="J6560" s="72">
        <v>1</v>
      </c>
      <c r="K6560" s="72">
        <v>36</v>
      </c>
      <c r="L6560" s="72">
        <v>1</v>
      </c>
    </row>
    <row r="6561" spans="4:12" x14ac:dyDescent="0.25">
      <c r="D6561" s="66" t="s">
        <v>36899</v>
      </c>
      <c r="E6561" s="66" t="s">
        <v>1796</v>
      </c>
      <c r="F6561" s="72">
        <v>1</v>
      </c>
      <c r="G6561" s="72">
        <v>3</v>
      </c>
      <c r="H6561" s="72">
        <v>2</v>
      </c>
      <c r="I6561" s="72">
        <v>8</v>
      </c>
      <c r="J6561" s="72">
        <v>1</v>
      </c>
      <c r="K6561" s="72">
        <v>36</v>
      </c>
      <c r="L6561" s="72">
        <v>2</v>
      </c>
    </row>
    <row r="6562" spans="4:12" x14ac:dyDescent="0.25">
      <c r="D6562" s="66" t="s">
        <v>36900</v>
      </c>
      <c r="E6562" s="66" t="s">
        <v>1797</v>
      </c>
      <c r="F6562" s="72">
        <v>1</v>
      </c>
      <c r="G6562" s="72">
        <v>3</v>
      </c>
      <c r="H6562" s="72">
        <v>2</v>
      </c>
      <c r="I6562" s="72">
        <v>8</v>
      </c>
      <c r="J6562" s="72">
        <v>1</v>
      </c>
      <c r="K6562" s="72">
        <v>36</v>
      </c>
      <c r="L6562" s="72">
        <v>3</v>
      </c>
    </row>
    <row r="6563" spans="4:12" x14ac:dyDescent="0.25">
      <c r="D6563" s="66" t="s">
        <v>36901</v>
      </c>
      <c r="E6563" s="66" t="s">
        <v>10441</v>
      </c>
      <c r="F6563" s="72">
        <v>1</v>
      </c>
      <c r="G6563" s="72">
        <v>3</v>
      </c>
      <c r="H6563" s="72">
        <v>2</v>
      </c>
      <c r="I6563" s="72">
        <v>8</v>
      </c>
      <c r="J6563" s="72">
        <v>1</v>
      </c>
      <c r="K6563" s="72">
        <v>36</v>
      </c>
      <c r="L6563" s="72">
        <v>4</v>
      </c>
    </row>
    <row r="6564" spans="4:12" x14ac:dyDescent="0.25">
      <c r="D6564" s="66" t="s">
        <v>36902</v>
      </c>
      <c r="E6564" s="66" t="s">
        <v>1798</v>
      </c>
      <c r="F6564" s="72">
        <v>1</v>
      </c>
      <c r="G6564" s="72">
        <v>3</v>
      </c>
      <c r="H6564" s="72">
        <v>2</v>
      </c>
      <c r="I6564" s="72">
        <v>8</v>
      </c>
      <c r="J6564" s="72">
        <v>1</v>
      </c>
      <c r="K6564" s="72">
        <v>36</v>
      </c>
      <c r="L6564" s="72">
        <v>5</v>
      </c>
    </row>
    <row r="6565" spans="4:12" x14ac:dyDescent="0.25">
      <c r="D6565" s="66" t="s">
        <v>36903</v>
      </c>
      <c r="E6565" s="66" t="s">
        <v>1799</v>
      </c>
      <c r="F6565" s="72">
        <v>1</v>
      </c>
      <c r="G6565" s="72">
        <v>3</v>
      </c>
      <c r="H6565" s="72">
        <v>2</v>
      </c>
      <c r="I6565" s="72">
        <v>8</v>
      </c>
      <c r="J6565" s="72">
        <v>1</v>
      </c>
      <c r="K6565" s="72">
        <v>36</v>
      </c>
      <c r="L6565" s="72">
        <v>6</v>
      </c>
    </row>
    <row r="6566" spans="4:12" x14ac:dyDescent="0.25">
      <c r="D6566" s="66" t="s">
        <v>36904</v>
      </c>
      <c r="E6566" s="66" t="s">
        <v>1800</v>
      </c>
      <c r="F6566" s="72">
        <v>1</v>
      </c>
      <c r="G6566" s="72">
        <v>3</v>
      </c>
      <c r="H6566" s="72">
        <v>2</v>
      </c>
      <c r="I6566" s="72">
        <v>8</v>
      </c>
      <c r="J6566" s="72">
        <v>1</v>
      </c>
      <c r="K6566" s="72">
        <v>36</v>
      </c>
      <c r="L6566" s="72">
        <v>7</v>
      </c>
    </row>
    <row r="6567" spans="4:12" x14ac:dyDescent="0.25">
      <c r="D6567" s="66" t="s">
        <v>36905</v>
      </c>
      <c r="E6567" s="66" t="s">
        <v>10442</v>
      </c>
      <c r="F6567" s="72">
        <v>1</v>
      </c>
      <c r="G6567" s="72">
        <v>3</v>
      </c>
      <c r="H6567" s="72">
        <v>2</v>
      </c>
      <c r="I6567" s="72">
        <v>8</v>
      </c>
      <c r="J6567" s="72">
        <v>1</v>
      </c>
      <c r="K6567" s="72">
        <v>36</v>
      </c>
      <c r="L6567" s="72">
        <v>8</v>
      </c>
    </row>
    <row r="6568" spans="4:12" x14ac:dyDescent="0.25">
      <c r="D6568" s="66" t="s">
        <v>36906</v>
      </c>
      <c r="E6568" s="66" t="s">
        <v>1801</v>
      </c>
      <c r="F6568" s="72">
        <v>1</v>
      </c>
      <c r="G6568" s="72">
        <v>3</v>
      </c>
      <c r="H6568" s="72">
        <v>2</v>
      </c>
      <c r="I6568" s="72">
        <v>8</v>
      </c>
      <c r="J6568" s="72">
        <v>1</v>
      </c>
      <c r="K6568" s="72">
        <v>36</v>
      </c>
      <c r="L6568" s="72">
        <v>9</v>
      </c>
    </row>
    <row r="6569" spans="4:12" x14ac:dyDescent="0.25">
      <c r="D6569" s="66" t="s">
        <v>36907</v>
      </c>
      <c r="E6569" s="66" t="s">
        <v>1802</v>
      </c>
      <c r="F6569" s="72">
        <v>1</v>
      </c>
      <c r="G6569" s="72">
        <v>3</v>
      </c>
      <c r="H6569" s="72">
        <v>2</v>
      </c>
      <c r="I6569" s="72">
        <v>8</v>
      </c>
      <c r="J6569" s="72">
        <v>1</v>
      </c>
      <c r="K6569" s="72">
        <v>36</v>
      </c>
      <c r="L6569" s="72">
        <v>10</v>
      </c>
    </row>
    <row r="6570" spans="4:12" x14ac:dyDescent="0.25">
      <c r="D6570" s="66" t="s">
        <v>36908</v>
      </c>
      <c r="E6570" s="66" t="s">
        <v>1803</v>
      </c>
      <c r="F6570" s="72">
        <v>1</v>
      </c>
      <c r="G6570" s="72">
        <v>3</v>
      </c>
      <c r="H6570" s="72">
        <v>2</v>
      </c>
      <c r="I6570" s="72">
        <v>8</v>
      </c>
      <c r="J6570" s="72">
        <v>1</v>
      </c>
      <c r="K6570" s="72">
        <v>36</v>
      </c>
      <c r="L6570" s="72">
        <v>11</v>
      </c>
    </row>
    <row r="6571" spans="4:12" x14ac:dyDescent="0.25">
      <c r="D6571" s="66" t="s">
        <v>36909</v>
      </c>
      <c r="E6571" s="66" t="s">
        <v>10443</v>
      </c>
      <c r="F6571" s="72">
        <v>1</v>
      </c>
      <c r="G6571" s="72">
        <v>3</v>
      </c>
      <c r="H6571" s="72">
        <v>2</v>
      </c>
      <c r="I6571" s="72">
        <v>8</v>
      </c>
      <c r="J6571" s="72">
        <v>1</v>
      </c>
      <c r="K6571" s="72">
        <v>36</v>
      </c>
      <c r="L6571" s="72">
        <v>12</v>
      </c>
    </row>
    <row r="6572" spans="4:12" x14ac:dyDescent="0.25">
      <c r="D6572" s="66" t="s">
        <v>36910</v>
      </c>
      <c r="E6572" s="66" t="s">
        <v>1804</v>
      </c>
      <c r="F6572" s="72">
        <v>1</v>
      </c>
      <c r="G6572" s="72">
        <v>3</v>
      </c>
      <c r="H6572" s="72">
        <v>2</v>
      </c>
      <c r="I6572" s="72">
        <v>8</v>
      </c>
      <c r="J6572" s="72">
        <v>1</v>
      </c>
      <c r="K6572" s="72">
        <v>36</v>
      </c>
      <c r="L6572" s="72">
        <v>13</v>
      </c>
    </row>
    <row r="6573" spans="4:12" x14ac:dyDescent="0.25">
      <c r="D6573" s="66" t="s">
        <v>36911</v>
      </c>
      <c r="E6573" s="66" t="s">
        <v>1805</v>
      </c>
      <c r="F6573" s="72">
        <v>1</v>
      </c>
      <c r="G6573" s="72">
        <v>3</v>
      </c>
      <c r="H6573" s="72">
        <v>2</v>
      </c>
      <c r="I6573" s="72">
        <v>8</v>
      </c>
      <c r="J6573" s="72">
        <v>1</v>
      </c>
      <c r="K6573" s="72">
        <v>36</v>
      </c>
      <c r="L6573" s="72">
        <v>14</v>
      </c>
    </row>
    <row r="6574" spans="4:12" x14ac:dyDescent="0.25">
      <c r="D6574" s="66" t="s">
        <v>36912</v>
      </c>
      <c r="E6574" s="66" t="s">
        <v>1806</v>
      </c>
      <c r="F6574" s="72">
        <v>1</v>
      </c>
      <c r="G6574" s="72">
        <v>3</v>
      </c>
      <c r="H6574" s="72">
        <v>2</v>
      </c>
      <c r="I6574" s="72">
        <v>8</v>
      </c>
      <c r="J6574" s="72">
        <v>1</v>
      </c>
      <c r="K6574" s="72">
        <v>36</v>
      </c>
      <c r="L6574" s="72">
        <v>15</v>
      </c>
    </row>
    <row r="6575" spans="4:12" x14ac:dyDescent="0.25">
      <c r="D6575" s="66" t="s">
        <v>36913</v>
      </c>
      <c r="E6575" s="66" t="s">
        <v>10444</v>
      </c>
      <c r="F6575" s="72">
        <v>1</v>
      </c>
      <c r="G6575" s="72">
        <v>3</v>
      </c>
      <c r="H6575" s="72">
        <v>2</v>
      </c>
      <c r="I6575" s="72">
        <v>8</v>
      </c>
      <c r="J6575" s="72">
        <v>1</v>
      </c>
      <c r="K6575" s="72">
        <v>36</v>
      </c>
      <c r="L6575" s="72">
        <v>16</v>
      </c>
    </row>
    <row r="6576" spans="4:12" x14ac:dyDescent="0.25">
      <c r="D6576" s="66" t="s">
        <v>36914</v>
      </c>
      <c r="E6576" s="66" t="s">
        <v>1807</v>
      </c>
      <c r="F6576" s="72">
        <v>1</v>
      </c>
      <c r="G6576" s="72">
        <v>3</v>
      </c>
      <c r="H6576" s="72">
        <v>2</v>
      </c>
      <c r="I6576" s="72">
        <v>8</v>
      </c>
      <c r="J6576" s="72">
        <v>1</v>
      </c>
      <c r="K6576" s="72">
        <v>36</v>
      </c>
      <c r="L6576" s="72">
        <v>17</v>
      </c>
    </row>
    <row r="6577" spans="4:12" x14ac:dyDescent="0.25">
      <c r="D6577" s="66" t="s">
        <v>36915</v>
      </c>
      <c r="E6577" s="66" t="s">
        <v>1808</v>
      </c>
      <c r="F6577" s="72">
        <v>1</v>
      </c>
      <c r="G6577" s="72">
        <v>3</v>
      </c>
      <c r="H6577" s="72">
        <v>2</v>
      </c>
      <c r="I6577" s="72">
        <v>8</v>
      </c>
      <c r="J6577" s="72">
        <v>1</v>
      </c>
      <c r="K6577" s="72">
        <v>36</v>
      </c>
      <c r="L6577" s="72">
        <v>18</v>
      </c>
    </row>
    <row r="6578" spans="4:12" x14ac:dyDescent="0.25">
      <c r="D6578" s="66" t="s">
        <v>36916</v>
      </c>
      <c r="E6578" s="66" t="s">
        <v>1809</v>
      </c>
      <c r="F6578" s="72">
        <v>1</v>
      </c>
      <c r="G6578" s="72">
        <v>3</v>
      </c>
      <c r="H6578" s="72">
        <v>2</v>
      </c>
      <c r="I6578" s="72">
        <v>8</v>
      </c>
      <c r="J6578" s="72">
        <v>1</v>
      </c>
      <c r="K6578" s="72">
        <v>36</v>
      </c>
      <c r="L6578" s="72">
        <v>19</v>
      </c>
    </row>
    <row r="6579" spans="4:12" x14ac:dyDescent="0.25">
      <c r="D6579" s="66" t="s">
        <v>36917</v>
      </c>
      <c r="E6579" s="66" t="s">
        <v>1810</v>
      </c>
      <c r="F6579" s="72">
        <v>1</v>
      </c>
      <c r="G6579" s="72">
        <v>3</v>
      </c>
      <c r="H6579" s="72">
        <v>2</v>
      </c>
      <c r="I6579" s="72">
        <v>8</v>
      </c>
      <c r="J6579" s="72">
        <v>1</v>
      </c>
      <c r="K6579" s="72">
        <v>36</v>
      </c>
      <c r="L6579" s="72">
        <v>20</v>
      </c>
    </row>
    <row r="6580" spans="4:12" x14ac:dyDescent="0.25">
      <c r="D6580" s="66" t="s">
        <v>36918</v>
      </c>
      <c r="E6580" s="66" t="s">
        <v>10445</v>
      </c>
      <c r="F6580" s="72">
        <v>1</v>
      </c>
      <c r="G6580" s="72">
        <v>3</v>
      </c>
      <c r="H6580" s="72">
        <v>2</v>
      </c>
      <c r="I6580" s="72">
        <v>8</v>
      </c>
      <c r="J6580" s="72">
        <v>1</v>
      </c>
      <c r="K6580" s="72">
        <v>36</v>
      </c>
      <c r="L6580" s="72">
        <v>21</v>
      </c>
    </row>
    <row r="6581" spans="4:12" x14ac:dyDescent="0.25">
      <c r="D6581" s="66" t="s">
        <v>36919</v>
      </c>
      <c r="E6581" s="66" t="s">
        <v>1811</v>
      </c>
      <c r="F6581" s="72">
        <v>1</v>
      </c>
      <c r="G6581" s="72">
        <v>3</v>
      </c>
      <c r="H6581" s="72">
        <v>2</v>
      </c>
      <c r="I6581" s="72">
        <v>8</v>
      </c>
      <c r="J6581" s="72">
        <v>1</v>
      </c>
      <c r="K6581" s="72">
        <v>36</v>
      </c>
      <c r="L6581" s="72">
        <v>22</v>
      </c>
    </row>
    <row r="6582" spans="4:12" x14ac:dyDescent="0.25">
      <c r="D6582" s="66" t="s">
        <v>36920</v>
      </c>
      <c r="E6582" s="66" t="s">
        <v>1812</v>
      </c>
      <c r="F6582" s="72">
        <v>1</v>
      </c>
      <c r="G6582" s="72">
        <v>3</v>
      </c>
      <c r="H6582" s="72">
        <v>2</v>
      </c>
      <c r="I6582" s="72">
        <v>8</v>
      </c>
      <c r="J6582" s="72">
        <v>1</v>
      </c>
      <c r="K6582" s="72">
        <v>36</v>
      </c>
      <c r="L6582" s="72">
        <v>23</v>
      </c>
    </row>
    <row r="6583" spans="4:12" x14ac:dyDescent="0.25">
      <c r="D6583" s="66" t="s">
        <v>36921</v>
      </c>
      <c r="E6583" s="66" t="s">
        <v>1813</v>
      </c>
      <c r="F6583" s="72">
        <v>1</v>
      </c>
      <c r="G6583" s="72">
        <v>3</v>
      </c>
      <c r="H6583" s="72">
        <v>2</v>
      </c>
      <c r="I6583" s="72">
        <v>8</v>
      </c>
      <c r="J6583" s="72">
        <v>1</v>
      </c>
      <c r="K6583" s="72">
        <v>36</v>
      </c>
      <c r="L6583" s="72">
        <v>24</v>
      </c>
    </row>
    <row r="6584" spans="4:12" x14ac:dyDescent="0.25">
      <c r="D6584" s="66" t="s">
        <v>36922</v>
      </c>
      <c r="E6584" s="66" t="s">
        <v>10446</v>
      </c>
      <c r="F6584" s="72">
        <v>1</v>
      </c>
      <c r="G6584" s="72">
        <v>3</v>
      </c>
      <c r="H6584" s="72">
        <v>2</v>
      </c>
      <c r="I6584" s="72">
        <v>8</v>
      </c>
      <c r="J6584" s="72">
        <v>1</v>
      </c>
      <c r="K6584" s="72">
        <v>36</v>
      </c>
      <c r="L6584" s="72">
        <v>25</v>
      </c>
    </row>
    <row r="6585" spans="4:12" x14ac:dyDescent="0.25">
      <c r="D6585" s="66" t="s">
        <v>36923</v>
      </c>
      <c r="E6585" s="66" t="s">
        <v>1814</v>
      </c>
      <c r="F6585" s="72">
        <v>1</v>
      </c>
      <c r="G6585" s="72">
        <v>3</v>
      </c>
      <c r="H6585" s="72">
        <v>2</v>
      </c>
      <c r="I6585" s="72">
        <v>8</v>
      </c>
      <c r="J6585" s="72">
        <v>1</v>
      </c>
      <c r="K6585" s="72">
        <v>36</v>
      </c>
      <c r="L6585" s="72">
        <v>26</v>
      </c>
    </row>
    <row r="6586" spans="4:12" x14ac:dyDescent="0.25">
      <c r="D6586" s="66" t="s">
        <v>36924</v>
      </c>
      <c r="E6586" s="66" t="s">
        <v>1815</v>
      </c>
      <c r="F6586" s="72">
        <v>1</v>
      </c>
      <c r="G6586" s="72">
        <v>3</v>
      </c>
      <c r="H6586" s="72">
        <v>2</v>
      </c>
      <c r="I6586" s="72">
        <v>8</v>
      </c>
      <c r="J6586" s="72">
        <v>1</v>
      </c>
      <c r="K6586" s="72">
        <v>36</v>
      </c>
      <c r="L6586" s="72">
        <v>27</v>
      </c>
    </row>
    <row r="6587" spans="4:12" x14ac:dyDescent="0.25">
      <c r="D6587" s="66" t="s">
        <v>36925</v>
      </c>
      <c r="E6587" s="66" t="s">
        <v>10447</v>
      </c>
      <c r="F6587" s="72">
        <v>1</v>
      </c>
      <c r="G6587" s="72">
        <v>3</v>
      </c>
      <c r="H6587" s="72">
        <v>2</v>
      </c>
      <c r="I6587" s="72">
        <v>8</v>
      </c>
      <c r="J6587" s="72">
        <v>1</v>
      </c>
      <c r="K6587" s="72">
        <v>36</v>
      </c>
      <c r="L6587" s="72">
        <v>28</v>
      </c>
    </row>
    <row r="6588" spans="4:12" x14ac:dyDescent="0.25">
      <c r="D6588" s="66" t="s">
        <v>36926</v>
      </c>
      <c r="E6588" s="66" t="s">
        <v>1816</v>
      </c>
      <c r="F6588" s="72">
        <v>1</v>
      </c>
      <c r="G6588" s="72">
        <v>3</v>
      </c>
      <c r="H6588" s="72">
        <v>2</v>
      </c>
      <c r="I6588" s="72">
        <v>8</v>
      </c>
      <c r="J6588" s="72">
        <v>1</v>
      </c>
      <c r="K6588" s="72">
        <v>36</v>
      </c>
      <c r="L6588" s="72">
        <v>29</v>
      </c>
    </row>
    <row r="6589" spans="4:12" x14ac:dyDescent="0.25">
      <c r="D6589" s="66" t="s">
        <v>36927</v>
      </c>
      <c r="E6589" s="66" t="s">
        <v>1817</v>
      </c>
      <c r="F6589" s="72">
        <v>1</v>
      </c>
      <c r="G6589" s="72">
        <v>3</v>
      </c>
      <c r="H6589" s="72">
        <v>2</v>
      </c>
      <c r="I6589" s="72">
        <v>8</v>
      </c>
      <c r="J6589" s="72">
        <v>1</v>
      </c>
      <c r="K6589" s="72">
        <v>36</v>
      </c>
      <c r="L6589" s="72">
        <v>30</v>
      </c>
    </row>
    <row r="6590" spans="4:12" x14ac:dyDescent="0.25">
      <c r="D6590" s="66" t="s">
        <v>36928</v>
      </c>
      <c r="E6590" s="66" t="s">
        <v>1818</v>
      </c>
      <c r="F6590" s="72">
        <v>1</v>
      </c>
      <c r="G6590" s="72">
        <v>3</v>
      </c>
      <c r="H6590" s="72">
        <v>2</v>
      </c>
      <c r="I6590" s="72">
        <v>8</v>
      </c>
      <c r="J6590" s="72">
        <v>1</v>
      </c>
      <c r="K6590" s="72">
        <v>36</v>
      </c>
      <c r="L6590" s="72">
        <v>31</v>
      </c>
    </row>
    <row r="6591" spans="4:12" x14ac:dyDescent="0.25">
      <c r="D6591" s="66" t="s">
        <v>36929</v>
      </c>
      <c r="E6591" s="66" t="s">
        <v>1819</v>
      </c>
      <c r="F6591" s="72">
        <v>1</v>
      </c>
      <c r="G6591" s="72">
        <v>3</v>
      </c>
      <c r="H6591" s="72">
        <v>2</v>
      </c>
      <c r="I6591" s="72">
        <v>8</v>
      </c>
      <c r="J6591" s="72">
        <v>1</v>
      </c>
      <c r="K6591" s="72">
        <v>36</v>
      </c>
      <c r="L6591" s="72">
        <v>32</v>
      </c>
    </row>
    <row r="6592" spans="4:12" x14ac:dyDescent="0.25">
      <c r="D6592" s="66" t="s">
        <v>36930</v>
      </c>
      <c r="E6592" s="66" t="s">
        <v>1820</v>
      </c>
      <c r="F6592" s="72">
        <v>1</v>
      </c>
      <c r="G6592" s="72">
        <v>3</v>
      </c>
      <c r="H6592" s="72">
        <v>2</v>
      </c>
      <c r="I6592" s="72">
        <v>8</v>
      </c>
      <c r="J6592" s="72">
        <v>1</v>
      </c>
      <c r="K6592" s="72">
        <v>36</v>
      </c>
      <c r="L6592" s="72">
        <v>33</v>
      </c>
    </row>
    <row r="6593" spans="4:12" x14ac:dyDescent="0.25">
      <c r="D6593" s="66" t="s">
        <v>36931</v>
      </c>
      <c r="E6593" s="66" t="s">
        <v>10448</v>
      </c>
      <c r="F6593" s="72">
        <v>1</v>
      </c>
      <c r="G6593" s="72">
        <v>3</v>
      </c>
      <c r="H6593" s="72">
        <v>2</v>
      </c>
      <c r="I6593" s="72">
        <v>8</v>
      </c>
      <c r="J6593" s="72">
        <v>1</v>
      </c>
      <c r="K6593" s="72">
        <v>36</v>
      </c>
      <c r="L6593" s="72">
        <v>34</v>
      </c>
    </row>
    <row r="6594" spans="4:12" x14ac:dyDescent="0.25">
      <c r="D6594" s="66" t="s">
        <v>36932</v>
      </c>
      <c r="E6594" s="66" t="s">
        <v>10449</v>
      </c>
      <c r="F6594" s="72">
        <v>1</v>
      </c>
      <c r="G6594" s="72">
        <v>3</v>
      </c>
      <c r="H6594" s="72">
        <v>2</v>
      </c>
      <c r="I6594" s="72">
        <v>8</v>
      </c>
      <c r="J6594" s="72">
        <v>1</v>
      </c>
      <c r="K6594" s="72">
        <v>36</v>
      </c>
      <c r="L6594" s="72">
        <v>35</v>
      </c>
    </row>
    <row r="6595" spans="4:12" x14ac:dyDescent="0.25">
      <c r="D6595" s="66" t="s">
        <v>36933</v>
      </c>
      <c r="E6595" s="66" t="s">
        <v>10450</v>
      </c>
      <c r="F6595" s="72">
        <v>1</v>
      </c>
      <c r="G6595" s="72">
        <v>3</v>
      </c>
      <c r="H6595" s="72">
        <v>2</v>
      </c>
      <c r="I6595" s="72">
        <v>8</v>
      </c>
      <c r="J6595" s="72">
        <v>1</v>
      </c>
      <c r="K6595" s="72">
        <v>36</v>
      </c>
      <c r="L6595" s="72">
        <v>36</v>
      </c>
    </row>
    <row r="6596" spans="4:12" x14ac:dyDescent="0.25">
      <c r="D6596" s="66" t="s">
        <v>36934</v>
      </c>
      <c r="E6596" s="66" t="s">
        <v>10451</v>
      </c>
      <c r="F6596" s="72">
        <v>1</v>
      </c>
      <c r="G6596" s="72">
        <v>3</v>
      </c>
      <c r="H6596" s="72">
        <v>2</v>
      </c>
      <c r="I6596" s="72">
        <v>8</v>
      </c>
      <c r="J6596" s="72">
        <v>1</v>
      </c>
      <c r="K6596" s="72">
        <v>36</v>
      </c>
      <c r="L6596" s="72">
        <v>37</v>
      </c>
    </row>
    <row r="6597" spans="4:12" x14ac:dyDescent="0.25">
      <c r="D6597" s="66" t="s">
        <v>36935</v>
      </c>
      <c r="E6597" s="66" t="s">
        <v>1821</v>
      </c>
      <c r="F6597" s="72">
        <v>1</v>
      </c>
      <c r="G6597" s="72">
        <v>3</v>
      </c>
      <c r="H6597" s="72">
        <v>2</v>
      </c>
      <c r="I6597" s="72">
        <v>8</v>
      </c>
      <c r="J6597" s="72">
        <v>1</v>
      </c>
      <c r="K6597" s="72">
        <v>37</v>
      </c>
      <c r="L6597" s="72">
        <v>1</v>
      </c>
    </row>
    <row r="6598" spans="4:12" x14ac:dyDescent="0.25">
      <c r="D6598" s="66" t="s">
        <v>36936</v>
      </c>
      <c r="E6598" s="66" t="s">
        <v>1822</v>
      </c>
      <c r="F6598" s="72">
        <v>1</v>
      </c>
      <c r="G6598" s="72">
        <v>3</v>
      </c>
      <c r="H6598" s="72">
        <v>2</v>
      </c>
      <c r="I6598" s="72">
        <v>8</v>
      </c>
      <c r="J6598" s="72">
        <v>1</v>
      </c>
      <c r="K6598" s="72">
        <v>37</v>
      </c>
      <c r="L6598" s="72">
        <v>2</v>
      </c>
    </row>
    <row r="6599" spans="4:12" x14ac:dyDescent="0.25">
      <c r="D6599" s="66" t="s">
        <v>36937</v>
      </c>
      <c r="E6599" s="66" t="s">
        <v>10452</v>
      </c>
      <c r="F6599" s="72">
        <v>1</v>
      </c>
      <c r="G6599" s="72">
        <v>3</v>
      </c>
      <c r="H6599" s="72">
        <v>2</v>
      </c>
      <c r="I6599" s="72">
        <v>8</v>
      </c>
      <c r="J6599" s="72">
        <v>1</v>
      </c>
      <c r="K6599" s="72">
        <v>37</v>
      </c>
      <c r="L6599" s="72">
        <v>3</v>
      </c>
    </row>
    <row r="6600" spans="4:12" x14ac:dyDescent="0.25">
      <c r="D6600" s="66" t="s">
        <v>36938</v>
      </c>
      <c r="E6600" s="66" t="s">
        <v>1823</v>
      </c>
      <c r="F6600" s="72">
        <v>1</v>
      </c>
      <c r="G6600" s="72">
        <v>3</v>
      </c>
      <c r="H6600" s="72">
        <v>2</v>
      </c>
      <c r="I6600" s="72">
        <v>8</v>
      </c>
      <c r="J6600" s="72">
        <v>1</v>
      </c>
      <c r="K6600" s="72">
        <v>37</v>
      </c>
      <c r="L6600" s="72">
        <v>4</v>
      </c>
    </row>
    <row r="6601" spans="4:12" x14ac:dyDescent="0.25">
      <c r="D6601" s="66" t="s">
        <v>36939</v>
      </c>
      <c r="E6601" s="66" t="s">
        <v>1824</v>
      </c>
      <c r="F6601" s="72">
        <v>1</v>
      </c>
      <c r="G6601" s="72">
        <v>3</v>
      </c>
      <c r="H6601" s="72">
        <v>2</v>
      </c>
      <c r="I6601" s="72">
        <v>8</v>
      </c>
      <c r="J6601" s="72">
        <v>1</v>
      </c>
      <c r="K6601" s="72">
        <v>37</v>
      </c>
      <c r="L6601" s="72">
        <v>5</v>
      </c>
    </row>
    <row r="6602" spans="4:12" x14ac:dyDescent="0.25">
      <c r="D6602" s="66" t="s">
        <v>36940</v>
      </c>
      <c r="E6602" s="66" t="s">
        <v>1825</v>
      </c>
      <c r="F6602" s="72">
        <v>1</v>
      </c>
      <c r="G6602" s="72">
        <v>3</v>
      </c>
      <c r="H6602" s="72">
        <v>2</v>
      </c>
      <c r="I6602" s="72">
        <v>8</v>
      </c>
      <c r="J6602" s="72">
        <v>1</v>
      </c>
      <c r="K6602" s="72">
        <v>37</v>
      </c>
      <c r="L6602" s="72">
        <v>6</v>
      </c>
    </row>
    <row r="6603" spans="4:12" x14ac:dyDescent="0.25">
      <c r="D6603" s="66" t="s">
        <v>36941</v>
      </c>
      <c r="E6603" s="66" t="s">
        <v>1826</v>
      </c>
      <c r="F6603" s="72">
        <v>1</v>
      </c>
      <c r="G6603" s="72">
        <v>3</v>
      </c>
      <c r="H6603" s="72">
        <v>2</v>
      </c>
      <c r="I6603" s="72">
        <v>8</v>
      </c>
      <c r="J6603" s="72">
        <v>1</v>
      </c>
      <c r="K6603" s="72">
        <v>37</v>
      </c>
      <c r="L6603" s="72">
        <v>7</v>
      </c>
    </row>
    <row r="6604" spans="4:12" x14ac:dyDescent="0.25">
      <c r="D6604" s="66" t="s">
        <v>36942</v>
      </c>
      <c r="E6604" s="66" t="s">
        <v>1827</v>
      </c>
      <c r="F6604" s="72">
        <v>1</v>
      </c>
      <c r="G6604" s="72">
        <v>3</v>
      </c>
      <c r="H6604" s="72">
        <v>2</v>
      </c>
      <c r="I6604" s="72">
        <v>8</v>
      </c>
      <c r="J6604" s="72">
        <v>1</v>
      </c>
      <c r="K6604" s="72">
        <v>37</v>
      </c>
      <c r="L6604" s="72">
        <v>8</v>
      </c>
    </row>
    <row r="6605" spans="4:12" x14ac:dyDescent="0.25">
      <c r="D6605" s="66" t="s">
        <v>36943</v>
      </c>
      <c r="E6605" s="66" t="s">
        <v>1828</v>
      </c>
      <c r="F6605" s="72">
        <v>1</v>
      </c>
      <c r="G6605" s="72">
        <v>3</v>
      </c>
      <c r="H6605" s="72">
        <v>2</v>
      </c>
      <c r="I6605" s="72">
        <v>8</v>
      </c>
      <c r="J6605" s="72">
        <v>1</v>
      </c>
      <c r="K6605" s="72">
        <v>37</v>
      </c>
      <c r="L6605" s="72">
        <v>9</v>
      </c>
    </row>
    <row r="6606" spans="4:12" x14ac:dyDescent="0.25">
      <c r="D6606" s="66" t="s">
        <v>36944</v>
      </c>
      <c r="E6606" s="66" t="s">
        <v>1829</v>
      </c>
      <c r="F6606" s="72">
        <v>1</v>
      </c>
      <c r="G6606" s="72">
        <v>3</v>
      </c>
      <c r="H6606" s="72">
        <v>2</v>
      </c>
      <c r="I6606" s="72">
        <v>8</v>
      </c>
      <c r="J6606" s="72">
        <v>1</v>
      </c>
      <c r="K6606" s="72">
        <v>37</v>
      </c>
      <c r="L6606" s="72">
        <v>10</v>
      </c>
    </row>
    <row r="6607" spans="4:12" x14ac:dyDescent="0.25">
      <c r="D6607" s="66" t="s">
        <v>36945</v>
      </c>
      <c r="E6607" s="66" t="s">
        <v>1830</v>
      </c>
      <c r="F6607" s="72">
        <v>1</v>
      </c>
      <c r="G6607" s="72">
        <v>3</v>
      </c>
      <c r="H6607" s="72">
        <v>2</v>
      </c>
      <c r="I6607" s="72">
        <v>8</v>
      </c>
      <c r="J6607" s="72">
        <v>1</v>
      </c>
      <c r="K6607" s="72">
        <v>37</v>
      </c>
      <c r="L6607" s="72">
        <v>11</v>
      </c>
    </row>
    <row r="6608" spans="4:12" x14ac:dyDescent="0.25">
      <c r="D6608" s="66" t="s">
        <v>36946</v>
      </c>
      <c r="E6608" s="66" t="s">
        <v>1831</v>
      </c>
      <c r="F6608" s="72">
        <v>1</v>
      </c>
      <c r="G6608" s="72">
        <v>3</v>
      </c>
      <c r="H6608" s="72">
        <v>2</v>
      </c>
      <c r="I6608" s="72">
        <v>8</v>
      </c>
      <c r="J6608" s="72">
        <v>1</v>
      </c>
      <c r="K6608" s="72">
        <v>37</v>
      </c>
      <c r="L6608" s="72">
        <v>12</v>
      </c>
    </row>
    <row r="6609" spans="4:12" x14ac:dyDescent="0.25">
      <c r="D6609" s="66" t="s">
        <v>36947</v>
      </c>
      <c r="E6609" s="66" t="s">
        <v>10453</v>
      </c>
      <c r="F6609" s="72">
        <v>1</v>
      </c>
      <c r="G6609" s="72">
        <v>3</v>
      </c>
      <c r="H6609" s="72">
        <v>2</v>
      </c>
      <c r="I6609" s="72">
        <v>8</v>
      </c>
      <c r="J6609" s="72">
        <v>1</v>
      </c>
      <c r="K6609" s="72">
        <v>37</v>
      </c>
      <c r="L6609" s="72">
        <v>13</v>
      </c>
    </row>
    <row r="6610" spans="4:12" x14ac:dyDescent="0.25">
      <c r="D6610" s="66" t="s">
        <v>36948</v>
      </c>
      <c r="E6610" s="66" t="s">
        <v>1832</v>
      </c>
      <c r="F6610" s="72">
        <v>1</v>
      </c>
      <c r="G6610" s="72">
        <v>3</v>
      </c>
      <c r="H6610" s="72">
        <v>2</v>
      </c>
      <c r="I6610" s="72">
        <v>8</v>
      </c>
      <c r="J6610" s="72">
        <v>1</v>
      </c>
      <c r="K6610" s="72">
        <v>37</v>
      </c>
      <c r="L6610" s="72">
        <v>14</v>
      </c>
    </row>
    <row r="6611" spans="4:12" x14ac:dyDescent="0.25">
      <c r="D6611" s="66" t="s">
        <v>36949</v>
      </c>
      <c r="E6611" s="66" t="s">
        <v>1833</v>
      </c>
      <c r="F6611" s="72">
        <v>1</v>
      </c>
      <c r="G6611" s="72">
        <v>3</v>
      </c>
      <c r="H6611" s="72">
        <v>2</v>
      </c>
      <c r="I6611" s="72">
        <v>8</v>
      </c>
      <c r="J6611" s="72">
        <v>1</v>
      </c>
      <c r="K6611" s="72">
        <v>37</v>
      </c>
      <c r="L6611" s="72">
        <v>15</v>
      </c>
    </row>
    <row r="6612" spans="4:12" x14ac:dyDescent="0.25">
      <c r="D6612" s="66" t="s">
        <v>36950</v>
      </c>
      <c r="E6612" s="66" t="s">
        <v>1834</v>
      </c>
      <c r="F6612" s="72">
        <v>1</v>
      </c>
      <c r="G6612" s="72">
        <v>3</v>
      </c>
      <c r="H6612" s="72">
        <v>2</v>
      </c>
      <c r="I6612" s="72">
        <v>8</v>
      </c>
      <c r="J6612" s="72">
        <v>1</v>
      </c>
      <c r="K6612" s="72">
        <v>37</v>
      </c>
      <c r="L6612" s="72">
        <v>16</v>
      </c>
    </row>
    <row r="6613" spans="4:12" x14ac:dyDescent="0.25">
      <c r="D6613" s="66" t="s">
        <v>36951</v>
      </c>
      <c r="E6613" s="66" t="s">
        <v>1835</v>
      </c>
      <c r="F6613" s="72">
        <v>1</v>
      </c>
      <c r="G6613" s="72">
        <v>3</v>
      </c>
      <c r="H6613" s="72">
        <v>2</v>
      </c>
      <c r="I6613" s="72">
        <v>8</v>
      </c>
      <c r="J6613" s="72">
        <v>1</v>
      </c>
      <c r="K6613" s="72">
        <v>37</v>
      </c>
      <c r="L6613" s="72">
        <v>17</v>
      </c>
    </row>
    <row r="6614" spans="4:12" x14ac:dyDescent="0.25">
      <c r="D6614" s="66" t="s">
        <v>36952</v>
      </c>
      <c r="E6614" s="66" t="s">
        <v>10454</v>
      </c>
      <c r="F6614" s="72">
        <v>1</v>
      </c>
      <c r="G6614" s="72">
        <v>3</v>
      </c>
      <c r="H6614" s="72">
        <v>2</v>
      </c>
      <c r="I6614" s="72">
        <v>8</v>
      </c>
      <c r="J6614" s="72">
        <v>1</v>
      </c>
      <c r="K6614" s="72">
        <v>37</v>
      </c>
      <c r="L6614" s="72">
        <v>18</v>
      </c>
    </row>
    <row r="6615" spans="4:12" x14ac:dyDescent="0.25">
      <c r="D6615" s="66" t="s">
        <v>36953</v>
      </c>
      <c r="E6615" s="66" t="s">
        <v>1836</v>
      </c>
      <c r="F6615" s="72">
        <v>1</v>
      </c>
      <c r="G6615" s="72">
        <v>3</v>
      </c>
      <c r="H6615" s="72">
        <v>2</v>
      </c>
      <c r="I6615" s="72">
        <v>8</v>
      </c>
      <c r="J6615" s="72">
        <v>1</v>
      </c>
      <c r="K6615" s="72">
        <v>37</v>
      </c>
      <c r="L6615" s="72">
        <v>19</v>
      </c>
    </row>
    <row r="6616" spans="4:12" x14ac:dyDescent="0.25">
      <c r="D6616" s="66" t="s">
        <v>36954</v>
      </c>
      <c r="E6616" s="66" t="s">
        <v>10455</v>
      </c>
      <c r="F6616" s="72">
        <v>1</v>
      </c>
      <c r="G6616" s="72">
        <v>3</v>
      </c>
      <c r="H6616" s="72">
        <v>2</v>
      </c>
      <c r="I6616" s="72">
        <v>8</v>
      </c>
      <c r="J6616" s="72">
        <v>1</v>
      </c>
      <c r="K6616" s="72">
        <v>37</v>
      </c>
      <c r="L6616" s="72">
        <v>20</v>
      </c>
    </row>
    <row r="6617" spans="4:12" x14ac:dyDescent="0.25">
      <c r="D6617" s="66" t="s">
        <v>36955</v>
      </c>
      <c r="E6617" s="66" t="s">
        <v>1837</v>
      </c>
      <c r="F6617" s="72">
        <v>1</v>
      </c>
      <c r="G6617" s="72">
        <v>3</v>
      </c>
      <c r="H6617" s="72">
        <v>2</v>
      </c>
      <c r="I6617" s="72">
        <v>8</v>
      </c>
      <c r="J6617" s="72">
        <v>1</v>
      </c>
      <c r="K6617" s="72">
        <v>37</v>
      </c>
      <c r="L6617" s="72">
        <v>21</v>
      </c>
    </row>
    <row r="6618" spans="4:12" x14ac:dyDescent="0.25">
      <c r="D6618" s="66" t="s">
        <v>36956</v>
      </c>
      <c r="E6618" s="66" t="s">
        <v>1838</v>
      </c>
      <c r="F6618" s="72">
        <v>1</v>
      </c>
      <c r="G6618" s="72">
        <v>3</v>
      </c>
      <c r="H6618" s="72">
        <v>2</v>
      </c>
      <c r="I6618" s="72">
        <v>8</v>
      </c>
      <c r="J6618" s="72">
        <v>1</v>
      </c>
      <c r="K6618" s="72">
        <v>37</v>
      </c>
      <c r="L6618" s="72">
        <v>22</v>
      </c>
    </row>
    <row r="6619" spans="4:12" x14ac:dyDescent="0.25">
      <c r="D6619" s="66" t="s">
        <v>36957</v>
      </c>
      <c r="E6619" s="66" t="s">
        <v>1839</v>
      </c>
      <c r="F6619" s="72">
        <v>1</v>
      </c>
      <c r="G6619" s="72">
        <v>3</v>
      </c>
      <c r="H6619" s="72">
        <v>2</v>
      </c>
      <c r="I6619" s="72">
        <v>8</v>
      </c>
      <c r="J6619" s="72">
        <v>1</v>
      </c>
      <c r="K6619" s="72">
        <v>37</v>
      </c>
      <c r="L6619" s="72">
        <v>23</v>
      </c>
    </row>
    <row r="6620" spans="4:12" x14ac:dyDescent="0.25">
      <c r="D6620" s="66" t="s">
        <v>36958</v>
      </c>
      <c r="E6620" s="66" t="s">
        <v>1840</v>
      </c>
      <c r="F6620" s="72">
        <v>1</v>
      </c>
      <c r="G6620" s="72">
        <v>3</v>
      </c>
      <c r="H6620" s="72">
        <v>2</v>
      </c>
      <c r="I6620" s="72">
        <v>8</v>
      </c>
      <c r="J6620" s="72">
        <v>1</v>
      </c>
      <c r="K6620" s="72">
        <v>37</v>
      </c>
      <c r="L6620" s="72">
        <v>24</v>
      </c>
    </row>
    <row r="6621" spans="4:12" x14ac:dyDescent="0.25">
      <c r="D6621" s="66" t="s">
        <v>36959</v>
      </c>
      <c r="E6621" s="66" t="s">
        <v>1841</v>
      </c>
      <c r="F6621" s="72">
        <v>1</v>
      </c>
      <c r="G6621" s="72">
        <v>3</v>
      </c>
      <c r="H6621" s="72">
        <v>2</v>
      </c>
      <c r="I6621" s="72">
        <v>8</v>
      </c>
      <c r="J6621" s="72">
        <v>1</v>
      </c>
      <c r="K6621" s="72">
        <v>37</v>
      </c>
      <c r="L6621" s="72">
        <v>25</v>
      </c>
    </row>
    <row r="6622" spans="4:12" x14ac:dyDescent="0.25">
      <c r="D6622" s="66" t="s">
        <v>36960</v>
      </c>
      <c r="E6622" s="66" t="s">
        <v>1842</v>
      </c>
      <c r="F6622" s="72">
        <v>1</v>
      </c>
      <c r="G6622" s="72">
        <v>3</v>
      </c>
      <c r="H6622" s="72">
        <v>2</v>
      </c>
      <c r="I6622" s="72">
        <v>8</v>
      </c>
      <c r="J6622" s="72">
        <v>1</v>
      </c>
      <c r="K6622" s="72">
        <v>37</v>
      </c>
      <c r="L6622" s="72">
        <v>26</v>
      </c>
    </row>
    <row r="6623" spans="4:12" x14ac:dyDescent="0.25">
      <c r="D6623" s="66" t="s">
        <v>36961</v>
      </c>
      <c r="E6623" s="66" t="s">
        <v>1843</v>
      </c>
      <c r="F6623" s="72">
        <v>1</v>
      </c>
      <c r="G6623" s="72">
        <v>3</v>
      </c>
      <c r="H6623" s="72">
        <v>2</v>
      </c>
      <c r="I6623" s="72">
        <v>8</v>
      </c>
      <c r="J6623" s="72">
        <v>1</v>
      </c>
      <c r="K6623" s="72">
        <v>37</v>
      </c>
      <c r="L6623" s="72">
        <v>27</v>
      </c>
    </row>
    <row r="6624" spans="4:12" x14ac:dyDescent="0.25">
      <c r="D6624" s="66" t="s">
        <v>36962</v>
      </c>
      <c r="E6624" s="66" t="s">
        <v>1844</v>
      </c>
      <c r="F6624" s="72">
        <v>1</v>
      </c>
      <c r="G6624" s="72">
        <v>3</v>
      </c>
      <c r="H6624" s="72">
        <v>2</v>
      </c>
      <c r="I6624" s="72">
        <v>8</v>
      </c>
      <c r="J6624" s="72">
        <v>1</v>
      </c>
      <c r="K6624" s="72">
        <v>37</v>
      </c>
      <c r="L6624" s="72">
        <v>28</v>
      </c>
    </row>
    <row r="6625" spans="4:12" x14ac:dyDescent="0.25">
      <c r="D6625" s="66" t="s">
        <v>36963</v>
      </c>
      <c r="E6625" s="66" t="s">
        <v>1845</v>
      </c>
      <c r="F6625" s="72">
        <v>1</v>
      </c>
      <c r="G6625" s="72">
        <v>3</v>
      </c>
      <c r="H6625" s="72">
        <v>2</v>
      </c>
      <c r="I6625" s="72">
        <v>8</v>
      </c>
      <c r="J6625" s="72">
        <v>1</v>
      </c>
      <c r="K6625" s="72">
        <v>37</v>
      </c>
      <c r="L6625" s="72">
        <v>29</v>
      </c>
    </row>
    <row r="6626" spans="4:12" x14ac:dyDescent="0.25">
      <c r="D6626" s="66" t="s">
        <v>36964</v>
      </c>
      <c r="E6626" s="66" t="s">
        <v>1846</v>
      </c>
      <c r="F6626" s="72">
        <v>1</v>
      </c>
      <c r="G6626" s="72">
        <v>3</v>
      </c>
      <c r="H6626" s="72">
        <v>2</v>
      </c>
      <c r="I6626" s="72">
        <v>8</v>
      </c>
      <c r="J6626" s="72">
        <v>1</v>
      </c>
      <c r="K6626" s="72">
        <v>37</v>
      </c>
      <c r="L6626" s="72">
        <v>30</v>
      </c>
    </row>
    <row r="6627" spans="4:12" x14ac:dyDescent="0.25">
      <c r="D6627" s="66" t="s">
        <v>36965</v>
      </c>
      <c r="E6627" s="66" t="s">
        <v>1847</v>
      </c>
      <c r="F6627" s="72">
        <v>1</v>
      </c>
      <c r="G6627" s="72">
        <v>3</v>
      </c>
      <c r="H6627" s="72">
        <v>2</v>
      </c>
      <c r="I6627" s="72">
        <v>8</v>
      </c>
      <c r="J6627" s="72">
        <v>1</v>
      </c>
      <c r="K6627" s="72">
        <v>37</v>
      </c>
      <c r="L6627" s="72">
        <v>31</v>
      </c>
    </row>
    <row r="6628" spans="4:12" x14ac:dyDescent="0.25">
      <c r="D6628" s="66" t="s">
        <v>36966</v>
      </c>
      <c r="E6628" s="66" t="s">
        <v>1848</v>
      </c>
      <c r="F6628" s="72">
        <v>1</v>
      </c>
      <c r="G6628" s="72">
        <v>3</v>
      </c>
      <c r="H6628" s="72">
        <v>2</v>
      </c>
      <c r="I6628" s="72">
        <v>8</v>
      </c>
      <c r="J6628" s="72">
        <v>1</v>
      </c>
      <c r="K6628" s="72">
        <v>37</v>
      </c>
      <c r="L6628" s="72">
        <v>32</v>
      </c>
    </row>
    <row r="6629" spans="4:12" x14ac:dyDescent="0.25">
      <c r="D6629" s="66" t="s">
        <v>36967</v>
      </c>
      <c r="E6629" s="66" t="s">
        <v>1849</v>
      </c>
      <c r="F6629" s="72">
        <v>1</v>
      </c>
      <c r="G6629" s="72">
        <v>3</v>
      </c>
      <c r="H6629" s="72">
        <v>2</v>
      </c>
      <c r="I6629" s="72">
        <v>8</v>
      </c>
      <c r="J6629" s="72">
        <v>1</v>
      </c>
      <c r="K6629" s="72">
        <v>37</v>
      </c>
      <c r="L6629" s="72">
        <v>33</v>
      </c>
    </row>
    <row r="6630" spans="4:12" x14ac:dyDescent="0.25">
      <c r="D6630" s="66" t="s">
        <v>36968</v>
      </c>
      <c r="E6630" s="66" t="s">
        <v>1850</v>
      </c>
      <c r="F6630" s="72">
        <v>1</v>
      </c>
      <c r="G6630" s="72">
        <v>3</v>
      </c>
      <c r="H6630" s="72">
        <v>2</v>
      </c>
      <c r="I6630" s="72">
        <v>8</v>
      </c>
      <c r="J6630" s="72">
        <v>1</v>
      </c>
      <c r="K6630" s="72">
        <v>37</v>
      </c>
      <c r="L6630" s="72">
        <v>34</v>
      </c>
    </row>
    <row r="6631" spans="4:12" x14ac:dyDescent="0.25">
      <c r="D6631" s="66" t="s">
        <v>36969</v>
      </c>
      <c r="E6631" s="66" t="s">
        <v>1851</v>
      </c>
      <c r="F6631" s="72">
        <v>1</v>
      </c>
      <c r="G6631" s="72">
        <v>3</v>
      </c>
      <c r="H6631" s="72">
        <v>2</v>
      </c>
      <c r="I6631" s="72">
        <v>8</v>
      </c>
      <c r="J6631" s="72">
        <v>1</v>
      </c>
      <c r="K6631" s="72">
        <v>37</v>
      </c>
      <c r="L6631" s="72">
        <v>35</v>
      </c>
    </row>
    <row r="6632" spans="4:12" x14ac:dyDescent="0.25">
      <c r="D6632" s="66" t="s">
        <v>36970</v>
      </c>
      <c r="E6632" s="66" t="s">
        <v>1852</v>
      </c>
      <c r="F6632" s="72">
        <v>1</v>
      </c>
      <c r="G6632" s="72">
        <v>3</v>
      </c>
      <c r="H6632" s="72">
        <v>2</v>
      </c>
      <c r="I6632" s="72">
        <v>8</v>
      </c>
      <c r="J6632" s="72">
        <v>1</v>
      </c>
      <c r="K6632" s="72">
        <v>37</v>
      </c>
      <c r="L6632" s="72">
        <v>36</v>
      </c>
    </row>
    <row r="6633" spans="4:12" x14ac:dyDescent="0.25">
      <c r="D6633" s="66" t="s">
        <v>36971</v>
      </c>
      <c r="E6633" s="66" t="s">
        <v>1853</v>
      </c>
      <c r="F6633" s="72">
        <v>1</v>
      </c>
      <c r="G6633" s="72">
        <v>3</v>
      </c>
      <c r="H6633" s="72">
        <v>2</v>
      </c>
      <c r="I6633" s="72">
        <v>8</v>
      </c>
      <c r="J6633" s="72">
        <v>1</v>
      </c>
      <c r="K6633" s="72">
        <v>37</v>
      </c>
      <c r="L6633" s="72">
        <v>37</v>
      </c>
    </row>
    <row r="6634" spans="4:12" x14ac:dyDescent="0.25">
      <c r="D6634" s="66" t="s">
        <v>36972</v>
      </c>
      <c r="E6634" s="66" t="s">
        <v>1854</v>
      </c>
      <c r="F6634" s="72">
        <v>1</v>
      </c>
      <c r="G6634" s="72">
        <v>3</v>
      </c>
      <c r="H6634" s="72">
        <v>2</v>
      </c>
      <c r="I6634" s="72">
        <v>8</v>
      </c>
      <c r="J6634" s="72">
        <v>1</v>
      </c>
      <c r="K6634" s="72">
        <v>37</v>
      </c>
      <c r="L6634" s="72">
        <v>38</v>
      </c>
    </row>
    <row r="6635" spans="4:12" x14ac:dyDescent="0.25">
      <c r="D6635" s="66" t="s">
        <v>36973</v>
      </c>
      <c r="E6635" s="66" t="s">
        <v>1855</v>
      </c>
      <c r="F6635" s="72">
        <v>1</v>
      </c>
      <c r="G6635" s="72">
        <v>3</v>
      </c>
      <c r="H6635" s="72">
        <v>2</v>
      </c>
      <c r="I6635" s="72">
        <v>8</v>
      </c>
      <c r="J6635" s="72">
        <v>1</v>
      </c>
      <c r="K6635" s="72">
        <v>37</v>
      </c>
      <c r="L6635" s="72">
        <v>39</v>
      </c>
    </row>
    <row r="6636" spans="4:12" x14ac:dyDescent="0.25">
      <c r="D6636" s="66" t="s">
        <v>36974</v>
      </c>
      <c r="E6636" s="66" t="s">
        <v>1856</v>
      </c>
      <c r="F6636" s="72">
        <v>1</v>
      </c>
      <c r="G6636" s="72">
        <v>3</v>
      </c>
      <c r="H6636" s="72">
        <v>2</v>
      </c>
      <c r="I6636" s="72">
        <v>8</v>
      </c>
      <c r="J6636" s="72">
        <v>1</v>
      </c>
      <c r="K6636" s="72">
        <v>37</v>
      </c>
      <c r="L6636" s="72">
        <v>40</v>
      </c>
    </row>
    <row r="6637" spans="4:12" x14ac:dyDescent="0.25">
      <c r="D6637" s="66" t="s">
        <v>36975</v>
      </c>
      <c r="E6637" s="66" t="s">
        <v>10456</v>
      </c>
      <c r="F6637" s="72">
        <v>1</v>
      </c>
      <c r="G6637" s="72">
        <v>3</v>
      </c>
      <c r="H6637" s="72">
        <v>2</v>
      </c>
      <c r="I6637" s="72">
        <v>8</v>
      </c>
      <c r="J6637" s="72">
        <v>1</v>
      </c>
      <c r="K6637" s="72">
        <v>37</v>
      </c>
      <c r="L6637" s="72">
        <v>41</v>
      </c>
    </row>
    <row r="6638" spans="4:12" x14ac:dyDescent="0.25">
      <c r="D6638" s="66" t="s">
        <v>36976</v>
      </c>
      <c r="E6638" s="66" t="s">
        <v>1857</v>
      </c>
      <c r="F6638" s="72">
        <v>1</v>
      </c>
      <c r="G6638" s="72">
        <v>3</v>
      </c>
      <c r="H6638" s="72">
        <v>2</v>
      </c>
      <c r="I6638" s="72">
        <v>8</v>
      </c>
      <c r="J6638" s="72">
        <v>1</v>
      </c>
      <c r="K6638" s="72">
        <v>37</v>
      </c>
      <c r="L6638" s="72">
        <v>42</v>
      </c>
    </row>
    <row r="6639" spans="4:12" x14ac:dyDescent="0.25">
      <c r="D6639" s="66" t="s">
        <v>36977</v>
      </c>
      <c r="E6639" s="66" t="s">
        <v>1858</v>
      </c>
      <c r="F6639" s="72">
        <v>1</v>
      </c>
      <c r="G6639" s="72">
        <v>3</v>
      </c>
      <c r="H6639" s="72">
        <v>2</v>
      </c>
      <c r="I6639" s="72">
        <v>8</v>
      </c>
      <c r="J6639" s="72">
        <v>1</v>
      </c>
      <c r="K6639" s="72">
        <v>37</v>
      </c>
      <c r="L6639" s="72">
        <v>43</v>
      </c>
    </row>
    <row r="6640" spans="4:12" x14ac:dyDescent="0.25">
      <c r="D6640" s="66" t="s">
        <v>36978</v>
      </c>
      <c r="E6640" s="66" t="s">
        <v>10457</v>
      </c>
      <c r="F6640" s="72">
        <v>1</v>
      </c>
      <c r="G6640" s="72">
        <v>3</v>
      </c>
      <c r="H6640" s="72">
        <v>2</v>
      </c>
      <c r="I6640" s="72">
        <v>8</v>
      </c>
      <c r="J6640" s="72">
        <v>1</v>
      </c>
      <c r="K6640" s="72">
        <v>37</v>
      </c>
      <c r="L6640" s="72">
        <v>44</v>
      </c>
    </row>
    <row r="6641" spans="4:12" x14ac:dyDescent="0.25">
      <c r="D6641" s="66" t="s">
        <v>36979</v>
      </c>
      <c r="E6641" s="66" t="s">
        <v>1859</v>
      </c>
      <c r="F6641" s="72">
        <v>1</v>
      </c>
      <c r="G6641" s="72">
        <v>3</v>
      </c>
      <c r="H6641" s="72">
        <v>2</v>
      </c>
      <c r="I6641" s="72">
        <v>8</v>
      </c>
      <c r="J6641" s="72">
        <v>1</v>
      </c>
      <c r="K6641" s="72">
        <v>37</v>
      </c>
      <c r="L6641" s="72">
        <v>45</v>
      </c>
    </row>
    <row r="6642" spans="4:12" x14ac:dyDescent="0.25">
      <c r="D6642" s="66" t="s">
        <v>36980</v>
      </c>
      <c r="E6642" s="66" t="s">
        <v>10458</v>
      </c>
      <c r="F6642" s="72">
        <v>1</v>
      </c>
      <c r="G6642" s="72">
        <v>3</v>
      </c>
      <c r="H6642" s="72">
        <v>2</v>
      </c>
      <c r="I6642" s="72">
        <v>8</v>
      </c>
      <c r="J6642" s="72">
        <v>1</v>
      </c>
      <c r="K6642" s="72">
        <v>37</v>
      </c>
      <c r="L6642" s="72">
        <v>46</v>
      </c>
    </row>
    <row r="6643" spans="4:12" x14ac:dyDescent="0.25">
      <c r="D6643" s="66" t="s">
        <v>36981</v>
      </c>
      <c r="E6643" s="66" t="s">
        <v>10459</v>
      </c>
      <c r="F6643" s="72">
        <v>1</v>
      </c>
      <c r="G6643" s="72">
        <v>3</v>
      </c>
      <c r="H6643" s="72">
        <v>2</v>
      </c>
      <c r="I6643" s="72">
        <v>8</v>
      </c>
      <c r="J6643" s="72">
        <v>1</v>
      </c>
      <c r="K6643" s="72">
        <v>37</v>
      </c>
      <c r="L6643" s="72">
        <v>47</v>
      </c>
    </row>
    <row r="6644" spans="4:12" x14ac:dyDescent="0.25">
      <c r="D6644" s="66" t="s">
        <v>36982</v>
      </c>
      <c r="E6644" s="66" t="s">
        <v>1860</v>
      </c>
      <c r="F6644" s="72">
        <v>1</v>
      </c>
      <c r="G6644" s="72">
        <v>3</v>
      </c>
      <c r="H6644" s="72">
        <v>2</v>
      </c>
      <c r="I6644" s="72">
        <v>8</v>
      </c>
      <c r="J6644" s="72">
        <v>1</v>
      </c>
      <c r="K6644" s="72">
        <v>37</v>
      </c>
      <c r="L6644" s="72">
        <v>48</v>
      </c>
    </row>
    <row r="6645" spans="4:12" x14ac:dyDescent="0.25">
      <c r="D6645" s="66" t="s">
        <v>36983</v>
      </c>
      <c r="E6645" s="66" t="s">
        <v>10460</v>
      </c>
      <c r="F6645" s="72">
        <v>1</v>
      </c>
      <c r="G6645" s="72">
        <v>3</v>
      </c>
      <c r="H6645" s="72">
        <v>2</v>
      </c>
      <c r="I6645" s="72">
        <v>8</v>
      </c>
      <c r="J6645" s="72">
        <v>1</v>
      </c>
      <c r="K6645" s="72">
        <v>37</v>
      </c>
      <c r="L6645" s="72">
        <v>49</v>
      </c>
    </row>
    <row r="6646" spans="4:12" x14ac:dyDescent="0.25">
      <c r="D6646" s="66" t="s">
        <v>36984</v>
      </c>
      <c r="E6646" s="66" t="s">
        <v>1861</v>
      </c>
      <c r="F6646" s="72">
        <v>1</v>
      </c>
      <c r="G6646" s="72">
        <v>3</v>
      </c>
      <c r="H6646" s="72">
        <v>2</v>
      </c>
      <c r="I6646" s="72">
        <v>8</v>
      </c>
      <c r="J6646" s="72">
        <v>1</v>
      </c>
      <c r="K6646" s="72">
        <v>37</v>
      </c>
      <c r="L6646" s="72">
        <v>50</v>
      </c>
    </row>
    <row r="6647" spans="4:12" x14ac:dyDescent="0.25">
      <c r="D6647" s="66" t="s">
        <v>36985</v>
      </c>
      <c r="E6647" s="66" t="s">
        <v>1862</v>
      </c>
      <c r="F6647" s="72">
        <v>1</v>
      </c>
      <c r="G6647" s="72">
        <v>3</v>
      </c>
      <c r="H6647" s="72">
        <v>2</v>
      </c>
      <c r="I6647" s="72">
        <v>8</v>
      </c>
      <c r="J6647" s="72">
        <v>1</v>
      </c>
      <c r="K6647" s="72">
        <v>37</v>
      </c>
      <c r="L6647" s="72">
        <v>51</v>
      </c>
    </row>
    <row r="6648" spans="4:12" x14ac:dyDescent="0.25">
      <c r="D6648" s="66" t="s">
        <v>36986</v>
      </c>
      <c r="E6648" s="66" t="s">
        <v>1863</v>
      </c>
      <c r="F6648" s="72">
        <v>1</v>
      </c>
      <c r="G6648" s="72">
        <v>3</v>
      </c>
      <c r="H6648" s="72">
        <v>2</v>
      </c>
      <c r="I6648" s="72">
        <v>8</v>
      </c>
      <c r="J6648" s="72">
        <v>1</v>
      </c>
      <c r="K6648" s="72">
        <v>37</v>
      </c>
      <c r="L6648" s="72">
        <v>52</v>
      </c>
    </row>
    <row r="6649" spans="4:12" x14ac:dyDescent="0.25">
      <c r="D6649" s="66" t="s">
        <v>36987</v>
      </c>
      <c r="E6649" s="66" t="s">
        <v>10461</v>
      </c>
      <c r="F6649" s="72">
        <v>1</v>
      </c>
      <c r="G6649" s="72">
        <v>3</v>
      </c>
      <c r="H6649" s="72">
        <v>2</v>
      </c>
      <c r="I6649" s="72">
        <v>8</v>
      </c>
      <c r="J6649" s="72">
        <v>1</v>
      </c>
      <c r="K6649" s="72">
        <v>37</v>
      </c>
      <c r="L6649" s="72">
        <v>53</v>
      </c>
    </row>
    <row r="6650" spans="4:12" x14ac:dyDescent="0.25">
      <c r="D6650" s="66" t="s">
        <v>36988</v>
      </c>
      <c r="E6650" s="66" t="s">
        <v>1864</v>
      </c>
      <c r="F6650" s="72">
        <v>1</v>
      </c>
      <c r="G6650" s="72">
        <v>3</v>
      </c>
      <c r="H6650" s="72">
        <v>2</v>
      </c>
      <c r="I6650" s="72">
        <v>8</v>
      </c>
      <c r="J6650" s="72">
        <v>1</v>
      </c>
      <c r="K6650" s="72">
        <v>37</v>
      </c>
      <c r="L6650" s="72">
        <v>54</v>
      </c>
    </row>
    <row r="6651" spans="4:12" x14ac:dyDescent="0.25">
      <c r="D6651" s="66" t="s">
        <v>36989</v>
      </c>
      <c r="E6651" s="66" t="s">
        <v>1865</v>
      </c>
      <c r="F6651" s="72">
        <v>1</v>
      </c>
      <c r="G6651" s="72">
        <v>3</v>
      </c>
      <c r="H6651" s="72">
        <v>2</v>
      </c>
      <c r="I6651" s="72">
        <v>8</v>
      </c>
      <c r="J6651" s="72">
        <v>1</v>
      </c>
      <c r="K6651" s="72">
        <v>37</v>
      </c>
      <c r="L6651" s="72">
        <v>55</v>
      </c>
    </row>
    <row r="6652" spans="4:12" x14ac:dyDescent="0.25">
      <c r="D6652" s="66" t="s">
        <v>36990</v>
      </c>
      <c r="E6652" s="66" t="s">
        <v>10462</v>
      </c>
      <c r="F6652" s="72">
        <v>1</v>
      </c>
      <c r="G6652" s="72">
        <v>3</v>
      </c>
      <c r="H6652" s="72">
        <v>2</v>
      </c>
      <c r="I6652" s="72">
        <v>8</v>
      </c>
      <c r="J6652" s="72">
        <v>1</v>
      </c>
      <c r="K6652" s="72">
        <v>37</v>
      </c>
      <c r="L6652" s="72">
        <v>56</v>
      </c>
    </row>
    <row r="6653" spans="4:12" x14ac:dyDescent="0.25">
      <c r="D6653" s="66" t="s">
        <v>36991</v>
      </c>
      <c r="E6653" s="66" t="s">
        <v>1866</v>
      </c>
      <c r="F6653" s="72">
        <v>1</v>
      </c>
      <c r="G6653" s="72">
        <v>3</v>
      </c>
      <c r="H6653" s="72">
        <v>2</v>
      </c>
      <c r="I6653" s="72">
        <v>8</v>
      </c>
      <c r="J6653" s="72">
        <v>1</v>
      </c>
      <c r="K6653" s="72">
        <v>37</v>
      </c>
      <c r="L6653" s="72">
        <v>57</v>
      </c>
    </row>
    <row r="6654" spans="4:12" x14ac:dyDescent="0.25">
      <c r="D6654" s="66" t="s">
        <v>36992</v>
      </c>
      <c r="E6654" s="66" t="s">
        <v>10463</v>
      </c>
      <c r="F6654" s="72">
        <v>1</v>
      </c>
      <c r="G6654" s="72">
        <v>3</v>
      </c>
      <c r="H6654" s="72">
        <v>2</v>
      </c>
      <c r="I6654" s="72">
        <v>8</v>
      </c>
      <c r="J6654" s="72">
        <v>1</v>
      </c>
      <c r="K6654" s="72">
        <v>37</v>
      </c>
      <c r="L6654" s="72">
        <v>58</v>
      </c>
    </row>
    <row r="6655" spans="4:12" x14ac:dyDescent="0.25">
      <c r="D6655" s="66" t="s">
        <v>36993</v>
      </c>
      <c r="E6655" s="66" t="s">
        <v>10464</v>
      </c>
      <c r="F6655" s="72">
        <v>1</v>
      </c>
      <c r="G6655" s="72">
        <v>3</v>
      </c>
      <c r="H6655" s="72">
        <v>2</v>
      </c>
      <c r="I6655" s="72">
        <v>8</v>
      </c>
      <c r="J6655" s="72">
        <v>1</v>
      </c>
      <c r="K6655" s="72">
        <v>37</v>
      </c>
      <c r="L6655" s="72">
        <v>59</v>
      </c>
    </row>
    <row r="6656" spans="4:12" x14ac:dyDescent="0.25">
      <c r="D6656" s="66" t="s">
        <v>36994</v>
      </c>
      <c r="E6656" s="66" t="s">
        <v>1867</v>
      </c>
      <c r="F6656" s="72">
        <v>1</v>
      </c>
      <c r="G6656" s="72">
        <v>3</v>
      </c>
      <c r="H6656" s="72">
        <v>2</v>
      </c>
      <c r="I6656" s="72">
        <v>8</v>
      </c>
      <c r="J6656" s="72">
        <v>1</v>
      </c>
      <c r="K6656" s="72">
        <v>37</v>
      </c>
      <c r="L6656" s="72">
        <v>60</v>
      </c>
    </row>
    <row r="6657" spans="4:12" x14ac:dyDescent="0.25">
      <c r="D6657" s="66" t="s">
        <v>36995</v>
      </c>
      <c r="E6657" s="66" t="s">
        <v>10465</v>
      </c>
      <c r="F6657" s="72">
        <v>1</v>
      </c>
      <c r="G6657" s="72">
        <v>3</v>
      </c>
      <c r="H6657" s="72">
        <v>2</v>
      </c>
      <c r="I6657" s="72">
        <v>8</v>
      </c>
      <c r="J6657" s="72">
        <v>1</v>
      </c>
      <c r="K6657" s="72">
        <v>37</v>
      </c>
      <c r="L6657" s="72">
        <v>61</v>
      </c>
    </row>
    <row r="6658" spans="4:12" x14ac:dyDescent="0.25">
      <c r="D6658" s="66" t="s">
        <v>36996</v>
      </c>
      <c r="E6658" s="66" t="s">
        <v>1868</v>
      </c>
      <c r="F6658" s="72">
        <v>1</v>
      </c>
      <c r="G6658" s="72">
        <v>3</v>
      </c>
      <c r="H6658" s="72">
        <v>2</v>
      </c>
      <c r="I6658" s="72">
        <v>8</v>
      </c>
      <c r="J6658" s="72">
        <v>1</v>
      </c>
      <c r="K6658" s="72">
        <v>37</v>
      </c>
      <c r="L6658" s="72">
        <v>62</v>
      </c>
    </row>
    <row r="6659" spans="4:12" x14ac:dyDescent="0.25">
      <c r="D6659" s="66" t="s">
        <v>36997</v>
      </c>
      <c r="E6659" s="66" t="s">
        <v>1869</v>
      </c>
      <c r="F6659" s="72">
        <v>1</v>
      </c>
      <c r="G6659" s="72">
        <v>3</v>
      </c>
      <c r="H6659" s="72">
        <v>2</v>
      </c>
      <c r="I6659" s="72">
        <v>8</v>
      </c>
      <c r="J6659" s="72">
        <v>1</v>
      </c>
      <c r="K6659" s="72">
        <v>37</v>
      </c>
      <c r="L6659" s="72">
        <v>63</v>
      </c>
    </row>
    <row r="6660" spans="4:12" x14ac:dyDescent="0.25">
      <c r="D6660" s="66" t="s">
        <v>36998</v>
      </c>
      <c r="E6660" s="66" t="s">
        <v>1870</v>
      </c>
      <c r="F6660" s="72">
        <v>1</v>
      </c>
      <c r="G6660" s="72">
        <v>3</v>
      </c>
      <c r="H6660" s="72">
        <v>2</v>
      </c>
      <c r="I6660" s="72">
        <v>8</v>
      </c>
      <c r="J6660" s="72">
        <v>1</v>
      </c>
      <c r="K6660" s="72">
        <v>37</v>
      </c>
      <c r="L6660" s="72">
        <v>64</v>
      </c>
    </row>
    <row r="6661" spans="4:12" x14ac:dyDescent="0.25">
      <c r="D6661" s="66" t="s">
        <v>36999</v>
      </c>
      <c r="E6661" s="66" t="s">
        <v>10466</v>
      </c>
      <c r="F6661" s="72">
        <v>1</v>
      </c>
      <c r="G6661" s="72">
        <v>3</v>
      </c>
      <c r="H6661" s="72">
        <v>2</v>
      </c>
      <c r="I6661" s="72">
        <v>8</v>
      </c>
      <c r="J6661" s="72">
        <v>1</v>
      </c>
      <c r="K6661" s="72">
        <v>37</v>
      </c>
      <c r="L6661" s="72">
        <v>65</v>
      </c>
    </row>
    <row r="6662" spans="4:12" x14ac:dyDescent="0.25">
      <c r="D6662" s="66" t="s">
        <v>37000</v>
      </c>
      <c r="E6662" s="66" t="s">
        <v>10467</v>
      </c>
      <c r="F6662" s="72">
        <v>1</v>
      </c>
      <c r="G6662" s="72">
        <v>3</v>
      </c>
      <c r="H6662" s="72">
        <v>2</v>
      </c>
      <c r="I6662" s="72">
        <v>8</v>
      </c>
      <c r="J6662" s="72">
        <v>1</v>
      </c>
      <c r="K6662" s="72">
        <v>37</v>
      </c>
      <c r="L6662" s="72">
        <v>66</v>
      </c>
    </row>
    <row r="6663" spans="4:12" x14ac:dyDescent="0.25">
      <c r="D6663" s="66" t="s">
        <v>37001</v>
      </c>
      <c r="E6663" s="66" t="s">
        <v>1871</v>
      </c>
      <c r="F6663" s="72">
        <v>1</v>
      </c>
      <c r="G6663" s="72">
        <v>3</v>
      </c>
      <c r="H6663" s="72">
        <v>2</v>
      </c>
      <c r="I6663" s="72">
        <v>8</v>
      </c>
      <c r="J6663" s="72">
        <v>1</v>
      </c>
      <c r="K6663" s="72">
        <v>38</v>
      </c>
      <c r="L6663" s="72">
        <v>1</v>
      </c>
    </row>
    <row r="6664" spans="4:12" x14ac:dyDescent="0.25">
      <c r="D6664" s="66" t="s">
        <v>37002</v>
      </c>
      <c r="E6664" s="66" t="s">
        <v>10468</v>
      </c>
      <c r="F6664" s="72">
        <v>1</v>
      </c>
      <c r="G6664" s="72">
        <v>3</v>
      </c>
      <c r="H6664" s="72">
        <v>2</v>
      </c>
      <c r="I6664" s="72">
        <v>8</v>
      </c>
      <c r="J6664" s="72">
        <v>1</v>
      </c>
      <c r="K6664" s="72">
        <v>38</v>
      </c>
      <c r="L6664" s="72">
        <v>2</v>
      </c>
    </row>
    <row r="6665" spans="4:12" x14ac:dyDescent="0.25">
      <c r="D6665" s="66" t="s">
        <v>37003</v>
      </c>
      <c r="E6665" s="66" t="s">
        <v>1872</v>
      </c>
      <c r="F6665" s="72">
        <v>1</v>
      </c>
      <c r="G6665" s="72">
        <v>3</v>
      </c>
      <c r="H6665" s="72">
        <v>2</v>
      </c>
      <c r="I6665" s="72">
        <v>8</v>
      </c>
      <c r="J6665" s="72">
        <v>1</v>
      </c>
      <c r="K6665" s="72">
        <v>38</v>
      </c>
      <c r="L6665" s="72">
        <v>3</v>
      </c>
    </row>
    <row r="6666" spans="4:12" x14ac:dyDescent="0.25">
      <c r="D6666" s="66" t="s">
        <v>37004</v>
      </c>
      <c r="E6666" s="66" t="s">
        <v>10469</v>
      </c>
      <c r="F6666" s="72">
        <v>1</v>
      </c>
      <c r="G6666" s="72">
        <v>3</v>
      </c>
      <c r="H6666" s="72">
        <v>2</v>
      </c>
      <c r="I6666" s="72">
        <v>8</v>
      </c>
      <c r="J6666" s="72">
        <v>1</v>
      </c>
      <c r="K6666" s="72">
        <v>38</v>
      </c>
      <c r="L6666" s="72">
        <v>4</v>
      </c>
    </row>
    <row r="6667" spans="4:12" x14ac:dyDescent="0.25">
      <c r="D6667" s="66" t="s">
        <v>37005</v>
      </c>
      <c r="E6667" s="66" t="s">
        <v>1873</v>
      </c>
      <c r="F6667" s="72">
        <v>1</v>
      </c>
      <c r="G6667" s="72">
        <v>3</v>
      </c>
      <c r="H6667" s="72">
        <v>2</v>
      </c>
      <c r="I6667" s="72">
        <v>8</v>
      </c>
      <c r="J6667" s="72">
        <v>1</v>
      </c>
      <c r="K6667" s="72">
        <v>38</v>
      </c>
      <c r="L6667" s="72">
        <v>5</v>
      </c>
    </row>
    <row r="6668" spans="4:12" x14ac:dyDescent="0.25">
      <c r="D6668" s="66" t="s">
        <v>37006</v>
      </c>
      <c r="E6668" s="66" t="s">
        <v>10470</v>
      </c>
      <c r="F6668" s="72">
        <v>1</v>
      </c>
      <c r="G6668" s="72">
        <v>3</v>
      </c>
      <c r="H6668" s="72">
        <v>2</v>
      </c>
      <c r="I6668" s="72">
        <v>8</v>
      </c>
      <c r="J6668" s="72">
        <v>1</v>
      </c>
      <c r="K6668" s="72">
        <v>38</v>
      </c>
      <c r="L6668" s="72">
        <v>6</v>
      </c>
    </row>
    <row r="6669" spans="4:12" x14ac:dyDescent="0.25">
      <c r="D6669" s="66" t="s">
        <v>37007</v>
      </c>
      <c r="E6669" s="66" t="s">
        <v>1874</v>
      </c>
      <c r="F6669" s="72">
        <v>1</v>
      </c>
      <c r="G6669" s="72">
        <v>3</v>
      </c>
      <c r="H6669" s="72">
        <v>2</v>
      </c>
      <c r="I6669" s="72">
        <v>8</v>
      </c>
      <c r="J6669" s="72">
        <v>1</v>
      </c>
      <c r="K6669" s="72">
        <v>38</v>
      </c>
      <c r="L6669" s="72">
        <v>7</v>
      </c>
    </row>
    <row r="6670" spans="4:12" x14ac:dyDescent="0.25">
      <c r="D6670" s="66" t="s">
        <v>37008</v>
      </c>
      <c r="E6670" s="66" t="s">
        <v>10471</v>
      </c>
      <c r="F6670" s="72">
        <v>1</v>
      </c>
      <c r="G6670" s="72">
        <v>3</v>
      </c>
      <c r="H6670" s="72">
        <v>2</v>
      </c>
      <c r="I6670" s="72">
        <v>8</v>
      </c>
      <c r="J6670" s="72">
        <v>1</v>
      </c>
      <c r="K6670" s="72">
        <v>38</v>
      </c>
      <c r="L6670" s="72">
        <v>8</v>
      </c>
    </row>
    <row r="6671" spans="4:12" x14ac:dyDescent="0.25">
      <c r="D6671" s="66" t="s">
        <v>37009</v>
      </c>
      <c r="E6671" s="66" t="s">
        <v>1875</v>
      </c>
      <c r="F6671" s="72">
        <v>1</v>
      </c>
      <c r="G6671" s="72">
        <v>3</v>
      </c>
      <c r="H6671" s="72">
        <v>2</v>
      </c>
      <c r="I6671" s="72">
        <v>8</v>
      </c>
      <c r="J6671" s="72">
        <v>1</v>
      </c>
      <c r="K6671" s="72">
        <v>38</v>
      </c>
      <c r="L6671" s="72">
        <v>9</v>
      </c>
    </row>
    <row r="6672" spans="4:12" x14ac:dyDescent="0.25">
      <c r="D6672" s="66" t="s">
        <v>37010</v>
      </c>
      <c r="E6672" s="66" t="s">
        <v>10472</v>
      </c>
      <c r="F6672" s="72">
        <v>1</v>
      </c>
      <c r="G6672" s="72">
        <v>3</v>
      </c>
      <c r="H6672" s="72">
        <v>2</v>
      </c>
      <c r="I6672" s="72">
        <v>8</v>
      </c>
      <c r="J6672" s="72">
        <v>1</v>
      </c>
      <c r="K6672" s="72">
        <v>38</v>
      </c>
      <c r="L6672" s="72">
        <v>10</v>
      </c>
    </row>
    <row r="6673" spans="4:12" x14ac:dyDescent="0.25">
      <c r="D6673" s="66" t="s">
        <v>37011</v>
      </c>
      <c r="E6673" s="66" t="s">
        <v>1876</v>
      </c>
      <c r="F6673" s="72">
        <v>1</v>
      </c>
      <c r="G6673" s="72">
        <v>3</v>
      </c>
      <c r="H6673" s="72">
        <v>2</v>
      </c>
      <c r="I6673" s="72">
        <v>8</v>
      </c>
      <c r="J6673" s="72">
        <v>1</v>
      </c>
      <c r="K6673" s="72">
        <v>38</v>
      </c>
      <c r="L6673" s="72">
        <v>11</v>
      </c>
    </row>
    <row r="6674" spans="4:12" x14ac:dyDescent="0.25">
      <c r="D6674" s="66" t="s">
        <v>37012</v>
      </c>
      <c r="E6674" s="66" t="s">
        <v>10473</v>
      </c>
      <c r="F6674" s="72">
        <v>1</v>
      </c>
      <c r="G6674" s="72">
        <v>3</v>
      </c>
      <c r="H6674" s="72">
        <v>2</v>
      </c>
      <c r="I6674" s="72">
        <v>8</v>
      </c>
      <c r="J6674" s="72">
        <v>1</v>
      </c>
      <c r="K6674" s="72">
        <v>38</v>
      </c>
      <c r="L6674" s="72">
        <v>12</v>
      </c>
    </row>
    <row r="6675" spans="4:12" x14ac:dyDescent="0.25">
      <c r="D6675" s="66" t="s">
        <v>37013</v>
      </c>
      <c r="E6675" s="66" t="s">
        <v>1877</v>
      </c>
      <c r="F6675" s="72">
        <v>1</v>
      </c>
      <c r="G6675" s="72">
        <v>3</v>
      </c>
      <c r="H6675" s="72">
        <v>2</v>
      </c>
      <c r="I6675" s="72">
        <v>8</v>
      </c>
      <c r="J6675" s="72">
        <v>1</v>
      </c>
      <c r="K6675" s="72">
        <v>38</v>
      </c>
      <c r="L6675" s="72">
        <v>13</v>
      </c>
    </row>
    <row r="6676" spans="4:12" x14ac:dyDescent="0.25">
      <c r="D6676" s="66" t="s">
        <v>37014</v>
      </c>
      <c r="E6676" s="66" t="s">
        <v>1878</v>
      </c>
      <c r="F6676" s="72">
        <v>1</v>
      </c>
      <c r="G6676" s="72">
        <v>3</v>
      </c>
      <c r="H6676" s="72">
        <v>2</v>
      </c>
      <c r="I6676" s="72">
        <v>8</v>
      </c>
      <c r="J6676" s="72">
        <v>1</v>
      </c>
      <c r="K6676" s="72">
        <v>38</v>
      </c>
      <c r="L6676" s="72">
        <v>14</v>
      </c>
    </row>
    <row r="6677" spans="4:12" x14ac:dyDescent="0.25">
      <c r="D6677" s="66" t="s">
        <v>37015</v>
      </c>
      <c r="E6677" s="66" t="s">
        <v>10474</v>
      </c>
      <c r="F6677" s="72">
        <v>1</v>
      </c>
      <c r="G6677" s="72">
        <v>3</v>
      </c>
      <c r="H6677" s="72">
        <v>2</v>
      </c>
      <c r="I6677" s="72">
        <v>8</v>
      </c>
      <c r="J6677" s="72">
        <v>1</v>
      </c>
      <c r="K6677" s="72">
        <v>38</v>
      </c>
      <c r="L6677" s="72">
        <v>15</v>
      </c>
    </row>
    <row r="6678" spans="4:12" x14ac:dyDescent="0.25">
      <c r="D6678" s="66" t="s">
        <v>37016</v>
      </c>
      <c r="E6678" s="66" t="s">
        <v>1879</v>
      </c>
      <c r="F6678" s="72">
        <v>1</v>
      </c>
      <c r="G6678" s="72">
        <v>3</v>
      </c>
      <c r="H6678" s="72">
        <v>2</v>
      </c>
      <c r="I6678" s="72">
        <v>8</v>
      </c>
      <c r="J6678" s="72">
        <v>1</v>
      </c>
      <c r="K6678" s="72">
        <v>38</v>
      </c>
      <c r="L6678" s="72">
        <v>16</v>
      </c>
    </row>
    <row r="6679" spans="4:12" x14ac:dyDescent="0.25">
      <c r="D6679" s="66" t="s">
        <v>37017</v>
      </c>
      <c r="E6679" s="66" t="s">
        <v>1880</v>
      </c>
      <c r="F6679" s="72">
        <v>1</v>
      </c>
      <c r="G6679" s="72">
        <v>3</v>
      </c>
      <c r="H6679" s="72">
        <v>2</v>
      </c>
      <c r="I6679" s="72">
        <v>8</v>
      </c>
      <c r="J6679" s="72">
        <v>1</v>
      </c>
      <c r="K6679" s="72">
        <v>38</v>
      </c>
      <c r="L6679" s="72">
        <v>17</v>
      </c>
    </row>
    <row r="6680" spans="4:12" x14ac:dyDescent="0.25">
      <c r="D6680" s="66" t="s">
        <v>37018</v>
      </c>
      <c r="E6680" s="66" t="s">
        <v>10475</v>
      </c>
      <c r="F6680" s="72">
        <v>1</v>
      </c>
      <c r="G6680" s="72">
        <v>3</v>
      </c>
      <c r="H6680" s="72">
        <v>2</v>
      </c>
      <c r="I6680" s="72">
        <v>8</v>
      </c>
      <c r="J6680" s="72">
        <v>1</v>
      </c>
      <c r="K6680" s="72">
        <v>38</v>
      </c>
      <c r="L6680" s="72">
        <v>18</v>
      </c>
    </row>
    <row r="6681" spans="4:12" x14ac:dyDescent="0.25">
      <c r="D6681" s="66" t="s">
        <v>37019</v>
      </c>
      <c r="E6681" s="66" t="s">
        <v>1881</v>
      </c>
      <c r="F6681" s="72">
        <v>1</v>
      </c>
      <c r="G6681" s="72">
        <v>3</v>
      </c>
      <c r="H6681" s="72">
        <v>2</v>
      </c>
      <c r="I6681" s="72">
        <v>8</v>
      </c>
      <c r="J6681" s="72">
        <v>1</v>
      </c>
      <c r="K6681" s="72">
        <v>38</v>
      </c>
      <c r="L6681" s="72">
        <v>19</v>
      </c>
    </row>
    <row r="6682" spans="4:12" x14ac:dyDescent="0.25">
      <c r="D6682" s="66" t="s">
        <v>37020</v>
      </c>
      <c r="E6682" s="66" t="s">
        <v>1882</v>
      </c>
      <c r="F6682" s="72">
        <v>1</v>
      </c>
      <c r="G6682" s="72">
        <v>3</v>
      </c>
      <c r="H6682" s="72">
        <v>2</v>
      </c>
      <c r="I6682" s="72">
        <v>8</v>
      </c>
      <c r="J6682" s="72">
        <v>1</v>
      </c>
      <c r="K6682" s="72">
        <v>38</v>
      </c>
      <c r="L6682" s="72">
        <v>20</v>
      </c>
    </row>
    <row r="6683" spans="4:12" x14ac:dyDescent="0.25">
      <c r="D6683" s="66" t="s">
        <v>37021</v>
      </c>
      <c r="E6683" s="66" t="s">
        <v>10476</v>
      </c>
      <c r="F6683" s="72">
        <v>1</v>
      </c>
      <c r="G6683" s="72">
        <v>3</v>
      </c>
      <c r="H6683" s="72">
        <v>2</v>
      </c>
      <c r="I6683" s="72">
        <v>8</v>
      </c>
      <c r="J6683" s="72">
        <v>1</v>
      </c>
      <c r="K6683" s="72">
        <v>38</v>
      </c>
      <c r="L6683" s="72">
        <v>21</v>
      </c>
    </row>
    <row r="6684" spans="4:12" x14ac:dyDescent="0.25">
      <c r="D6684" s="66" t="s">
        <v>37022</v>
      </c>
      <c r="E6684" s="66" t="s">
        <v>1883</v>
      </c>
      <c r="F6684" s="72">
        <v>1</v>
      </c>
      <c r="G6684" s="72">
        <v>3</v>
      </c>
      <c r="H6684" s="72">
        <v>2</v>
      </c>
      <c r="I6684" s="72">
        <v>8</v>
      </c>
      <c r="J6684" s="72">
        <v>1</v>
      </c>
      <c r="K6684" s="72">
        <v>38</v>
      </c>
      <c r="L6684" s="72">
        <v>22</v>
      </c>
    </row>
    <row r="6685" spans="4:12" x14ac:dyDescent="0.25">
      <c r="D6685" s="66" t="s">
        <v>37023</v>
      </c>
      <c r="E6685" s="66" t="s">
        <v>1884</v>
      </c>
      <c r="F6685" s="72">
        <v>1</v>
      </c>
      <c r="G6685" s="72">
        <v>3</v>
      </c>
      <c r="H6685" s="72">
        <v>2</v>
      </c>
      <c r="I6685" s="72">
        <v>8</v>
      </c>
      <c r="J6685" s="72">
        <v>1</v>
      </c>
      <c r="K6685" s="72">
        <v>38</v>
      </c>
      <c r="L6685" s="72">
        <v>23</v>
      </c>
    </row>
    <row r="6686" spans="4:12" x14ac:dyDescent="0.25">
      <c r="D6686" s="66" t="s">
        <v>37024</v>
      </c>
      <c r="E6686" s="66" t="s">
        <v>1885</v>
      </c>
      <c r="F6686" s="72">
        <v>1</v>
      </c>
      <c r="G6686" s="72">
        <v>3</v>
      </c>
      <c r="H6686" s="72">
        <v>2</v>
      </c>
      <c r="I6686" s="72">
        <v>8</v>
      </c>
      <c r="J6686" s="72">
        <v>1</v>
      </c>
      <c r="K6686" s="72">
        <v>38</v>
      </c>
      <c r="L6686" s="72">
        <v>24</v>
      </c>
    </row>
    <row r="6687" spans="4:12" x14ac:dyDescent="0.25">
      <c r="D6687" s="66" t="s">
        <v>37025</v>
      </c>
      <c r="E6687" s="66" t="s">
        <v>1886</v>
      </c>
      <c r="F6687" s="72">
        <v>1</v>
      </c>
      <c r="G6687" s="72">
        <v>3</v>
      </c>
      <c r="H6687" s="72">
        <v>2</v>
      </c>
      <c r="I6687" s="72">
        <v>8</v>
      </c>
      <c r="J6687" s="72">
        <v>1</v>
      </c>
      <c r="K6687" s="72">
        <v>38</v>
      </c>
      <c r="L6687" s="72">
        <v>25</v>
      </c>
    </row>
    <row r="6688" spans="4:12" x14ac:dyDescent="0.25">
      <c r="D6688" s="66" t="s">
        <v>37026</v>
      </c>
      <c r="E6688" s="66" t="s">
        <v>1887</v>
      </c>
      <c r="F6688" s="72">
        <v>1</v>
      </c>
      <c r="G6688" s="72">
        <v>3</v>
      </c>
      <c r="H6688" s="72">
        <v>2</v>
      </c>
      <c r="I6688" s="72">
        <v>8</v>
      </c>
      <c r="J6688" s="72">
        <v>1</v>
      </c>
      <c r="K6688" s="72">
        <v>38</v>
      </c>
      <c r="L6688" s="72">
        <v>26</v>
      </c>
    </row>
    <row r="6689" spans="4:12" x14ac:dyDescent="0.25">
      <c r="D6689" s="66" t="s">
        <v>37027</v>
      </c>
      <c r="E6689" s="66" t="s">
        <v>1888</v>
      </c>
      <c r="F6689" s="72">
        <v>1</v>
      </c>
      <c r="G6689" s="72">
        <v>3</v>
      </c>
      <c r="H6689" s="72">
        <v>2</v>
      </c>
      <c r="I6689" s="72">
        <v>8</v>
      </c>
      <c r="J6689" s="72">
        <v>1</v>
      </c>
      <c r="K6689" s="72">
        <v>38</v>
      </c>
      <c r="L6689" s="72">
        <v>27</v>
      </c>
    </row>
    <row r="6690" spans="4:12" x14ac:dyDescent="0.25">
      <c r="D6690" s="66" t="s">
        <v>37028</v>
      </c>
      <c r="E6690" s="66" t="s">
        <v>10477</v>
      </c>
      <c r="F6690" s="72">
        <v>1</v>
      </c>
      <c r="G6690" s="72">
        <v>3</v>
      </c>
      <c r="H6690" s="72">
        <v>2</v>
      </c>
      <c r="I6690" s="72">
        <v>8</v>
      </c>
      <c r="J6690" s="72">
        <v>1</v>
      </c>
      <c r="K6690" s="72">
        <v>38</v>
      </c>
      <c r="L6690" s="72">
        <v>28</v>
      </c>
    </row>
    <row r="6691" spans="4:12" x14ac:dyDescent="0.25">
      <c r="D6691" s="66" t="s">
        <v>37029</v>
      </c>
      <c r="E6691" s="66" t="s">
        <v>1889</v>
      </c>
      <c r="F6691" s="72">
        <v>1</v>
      </c>
      <c r="G6691" s="72">
        <v>3</v>
      </c>
      <c r="H6691" s="72">
        <v>2</v>
      </c>
      <c r="I6691" s="72">
        <v>8</v>
      </c>
      <c r="J6691" s="72">
        <v>1</v>
      </c>
      <c r="K6691" s="72">
        <v>38</v>
      </c>
      <c r="L6691" s="72">
        <v>29</v>
      </c>
    </row>
    <row r="6692" spans="4:12" x14ac:dyDescent="0.25">
      <c r="D6692" s="66" t="s">
        <v>37030</v>
      </c>
      <c r="E6692" s="66" t="s">
        <v>1890</v>
      </c>
      <c r="F6692" s="72">
        <v>1</v>
      </c>
      <c r="G6692" s="72">
        <v>3</v>
      </c>
      <c r="H6692" s="72">
        <v>2</v>
      </c>
      <c r="I6692" s="72">
        <v>8</v>
      </c>
      <c r="J6692" s="72">
        <v>1</v>
      </c>
      <c r="K6692" s="72">
        <v>38</v>
      </c>
      <c r="L6692" s="72">
        <v>30</v>
      </c>
    </row>
    <row r="6693" spans="4:12" x14ac:dyDescent="0.25">
      <c r="D6693" s="66" t="s">
        <v>37031</v>
      </c>
      <c r="E6693" s="66" t="s">
        <v>1891</v>
      </c>
      <c r="F6693" s="72">
        <v>1</v>
      </c>
      <c r="G6693" s="72">
        <v>3</v>
      </c>
      <c r="H6693" s="72">
        <v>2</v>
      </c>
      <c r="I6693" s="72">
        <v>8</v>
      </c>
      <c r="J6693" s="72">
        <v>1</v>
      </c>
      <c r="K6693" s="72">
        <v>38</v>
      </c>
      <c r="L6693" s="72">
        <v>31</v>
      </c>
    </row>
    <row r="6694" spans="4:12" x14ac:dyDescent="0.25">
      <c r="D6694" s="66" t="s">
        <v>37032</v>
      </c>
      <c r="E6694" s="66" t="s">
        <v>10478</v>
      </c>
      <c r="F6694" s="72">
        <v>1</v>
      </c>
      <c r="G6694" s="72">
        <v>3</v>
      </c>
      <c r="H6694" s="72">
        <v>2</v>
      </c>
      <c r="I6694" s="72">
        <v>8</v>
      </c>
      <c r="J6694" s="72">
        <v>1</v>
      </c>
      <c r="K6694" s="72">
        <v>38</v>
      </c>
      <c r="L6694" s="72">
        <v>32</v>
      </c>
    </row>
    <row r="6695" spans="4:12" x14ac:dyDescent="0.25">
      <c r="D6695" s="66" t="s">
        <v>37033</v>
      </c>
      <c r="E6695" s="66" t="s">
        <v>1892</v>
      </c>
      <c r="F6695" s="72">
        <v>1</v>
      </c>
      <c r="G6695" s="72">
        <v>3</v>
      </c>
      <c r="H6695" s="72">
        <v>2</v>
      </c>
      <c r="I6695" s="72">
        <v>8</v>
      </c>
      <c r="J6695" s="72">
        <v>1</v>
      </c>
      <c r="K6695" s="72">
        <v>38</v>
      </c>
      <c r="L6695" s="72">
        <v>33</v>
      </c>
    </row>
    <row r="6696" spans="4:12" x14ac:dyDescent="0.25">
      <c r="D6696" s="66" t="s">
        <v>37034</v>
      </c>
      <c r="E6696" s="66" t="s">
        <v>1893</v>
      </c>
      <c r="F6696" s="72">
        <v>1</v>
      </c>
      <c r="G6696" s="72">
        <v>3</v>
      </c>
      <c r="H6696" s="72">
        <v>2</v>
      </c>
      <c r="I6696" s="72">
        <v>8</v>
      </c>
      <c r="J6696" s="72">
        <v>1</v>
      </c>
      <c r="K6696" s="72">
        <v>38</v>
      </c>
      <c r="L6696" s="72">
        <v>34</v>
      </c>
    </row>
    <row r="6697" spans="4:12" x14ac:dyDescent="0.25">
      <c r="D6697" s="66" t="s">
        <v>37035</v>
      </c>
      <c r="E6697" s="66" t="s">
        <v>10479</v>
      </c>
      <c r="F6697" s="72">
        <v>1</v>
      </c>
      <c r="G6697" s="72">
        <v>3</v>
      </c>
      <c r="H6697" s="72">
        <v>2</v>
      </c>
      <c r="I6697" s="72">
        <v>8</v>
      </c>
      <c r="J6697" s="72">
        <v>1</v>
      </c>
      <c r="K6697" s="72">
        <v>38</v>
      </c>
      <c r="L6697" s="72">
        <v>35</v>
      </c>
    </row>
    <row r="6698" spans="4:12" x14ac:dyDescent="0.25">
      <c r="D6698" s="66" t="s">
        <v>37036</v>
      </c>
      <c r="E6698" s="66" t="s">
        <v>10480</v>
      </c>
      <c r="F6698" s="72">
        <v>1</v>
      </c>
      <c r="G6698" s="72">
        <v>3</v>
      </c>
      <c r="H6698" s="72">
        <v>2</v>
      </c>
      <c r="I6698" s="72">
        <v>8</v>
      </c>
      <c r="J6698" s="72">
        <v>1</v>
      </c>
      <c r="K6698" s="72">
        <v>38</v>
      </c>
      <c r="L6698" s="72">
        <v>36</v>
      </c>
    </row>
    <row r="6699" spans="4:12" x14ac:dyDescent="0.25">
      <c r="D6699" s="66" t="s">
        <v>37037</v>
      </c>
      <c r="E6699" s="66" t="s">
        <v>1894</v>
      </c>
      <c r="F6699" s="72">
        <v>1</v>
      </c>
      <c r="G6699" s="72">
        <v>3</v>
      </c>
      <c r="H6699" s="72">
        <v>2</v>
      </c>
      <c r="I6699" s="72">
        <v>8</v>
      </c>
      <c r="J6699" s="72">
        <v>1</v>
      </c>
      <c r="K6699" s="72">
        <v>39</v>
      </c>
      <c r="L6699" s="72">
        <v>1</v>
      </c>
    </row>
    <row r="6700" spans="4:12" x14ac:dyDescent="0.25">
      <c r="D6700" s="66" t="s">
        <v>37038</v>
      </c>
      <c r="E6700" s="66" t="s">
        <v>1895</v>
      </c>
      <c r="F6700" s="72">
        <v>1</v>
      </c>
      <c r="G6700" s="72">
        <v>3</v>
      </c>
      <c r="H6700" s="72">
        <v>2</v>
      </c>
      <c r="I6700" s="72">
        <v>8</v>
      </c>
      <c r="J6700" s="72">
        <v>1</v>
      </c>
      <c r="K6700" s="72">
        <v>39</v>
      </c>
      <c r="L6700" s="72">
        <v>2</v>
      </c>
    </row>
    <row r="6701" spans="4:12" x14ac:dyDescent="0.25">
      <c r="D6701" s="66" t="s">
        <v>37039</v>
      </c>
      <c r="E6701" s="66" t="s">
        <v>1896</v>
      </c>
      <c r="F6701" s="72">
        <v>1</v>
      </c>
      <c r="G6701" s="72">
        <v>3</v>
      </c>
      <c r="H6701" s="72">
        <v>2</v>
      </c>
      <c r="I6701" s="72">
        <v>8</v>
      </c>
      <c r="J6701" s="72">
        <v>1</v>
      </c>
      <c r="K6701" s="72">
        <v>39</v>
      </c>
      <c r="L6701" s="72">
        <v>3</v>
      </c>
    </row>
    <row r="6702" spans="4:12" x14ac:dyDescent="0.25">
      <c r="D6702" s="66" t="s">
        <v>37040</v>
      </c>
      <c r="E6702" s="66" t="s">
        <v>1897</v>
      </c>
      <c r="F6702" s="72">
        <v>1</v>
      </c>
      <c r="G6702" s="72">
        <v>3</v>
      </c>
      <c r="H6702" s="72">
        <v>2</v>
      </c>
      <c r="I6702" s="72">
        <v>8</v>
      </c>
      <c r="J6702" s="72">
        <v>1</v>
      </c>
      <c r="K6702" s="72">
        <v>39</v>
      </c>
      <c r="L6702" s="72">
        <v>4</v>
      </c>
    </row>
    <row r="6703" spans="4:12" x14ac:dyDescent="0.25">
      <c r="D6703" s="66" t="s">
        <v>37041</v>
      </c>
      <c r="E6703" s="66" t="s">
        <v>1898</v>
      </c>
      <c r="F6703" s="72">
        <v>1</v>
      </c>
      <c r="G6703" s="72">
        <v>3</v>
      </c>
      <c r="H6703" s="72">
        <v>2</v>
      </c>
      <c r="I6703" s="72">
        <v>8</v>
      </c>
      <c r="J6703" s="72">
        <v>1</v>
      </c>
      <c r="K6703" s="72">
        <v>39</v>
      </c>
      <c r="L6703" s="72">
        <v>5</v>
      </c>
    </row>
    <row r="6704" spans="4:12" x14ac:dyDescent="0.25">
      <c r="D6704" s="66" t="s">
        <v>37042</v>
      </c>
      <c r="E6704" s="66" t="s">
        <v>1899</v>
      </c>
      <c r="F6704" s="72">
        <v>1</v>
      </c>
      <c r="G6704" s="72">
        <v>3</v>
      </c>
      <c r="H6704" s="72">
        <v>2</v>
      </c>
      <c r="I6704" s="72">
        <v>8</v>
      </c>
      <c r="J6704" s="72">
        <v>1</v>
      </c>
      <c r="K6704" s="72">
        <v>39</v>
      </c>
      <c r="L6704" s="72">
        <v>6</v>
      </c>
    </row>
    <row r="6705" spans="4:12" x14ac:dyDescent="0.25">
      <c r="D6705" s="66" t="s">
        <v>37043</v>
      </c>
      <c r="E6705" s="66" t="s">
        <v>1900</v>
      </c>
      <c r="F6705" s="72">
        <v>1</v>
      </c>
      <c r="G6705" s="72">
        <v>3</v>
      </c>
      <c r="H6705" s="72">
        <v>2</v>
      </c>
      <c r="I6705" s="72">
        <v>8</v>
      </c>
      <c r="J6705" s="72">
        <v>1</v>
      </c>
      <c r="K6705" s="72">
        <v>39</v>
      </c>
      <c r="L6705" s="72">
        <v>7</v>
      </c>
    </row>
    <row r="6706" spans="4:12" x14ac:dyDescent="0.25">
      <c r="D6706" s="66" t="s">
        <v>37044</v>
      </c>
      <c r="E6706" s="66" t="s">
        <v>10481</v>
      </c>
      <c r="F6706" s="72">
        <v>1</v>
      </c>
      <c r="G6706" s="72">
        <v>3</v>
      </c>
      <c r="H6706" s="72">
        <v>2</v>
      </c>
      <c r="I6706" s="72">
        <v>8</v>
      </c>
      <c r="J6706" s="72">
        <v>1</v>
      </c>
      <c r="K6706" s="72">
        <v>39</v>
      </c>
      <c r="L6706" s="72">
        <v>8</v>
      </c>
    </row>
    <row r="6707" spans="4:12" x14ac:dyDescent="0.25">
      <c r="D6707" s="66" t="s">
        <v>37045</v>
      </c>
      <c r="E6707" s="66" t="s">
        <v>10482</v>
      </c>
      <c r="F6707" s="72">
        <v>1</v>
      </c>
      <c r="G6707" s="72">
        <v>3</v>
      </c>
      <c r="H6707" s="72">
        <v>2</v>
      </c>
      <c r="I6707" s="72">
        <v>8</v>
      </c>
      <c r="J6707" s="72">
        <v>1</v>
      </c>
      <c r="K6707" s="72">
        <v>39</v>
      </c>
      <c r="L6707" s="72">
        <v>9</v>
      </c>
    </row>
    <row r="6708" spans="4:12" x14ac:dyDescent="0.25">
      <c r="D6708" s="66" t="s">
        <v>37046</v>
      </c>
      <c r="E6708" s="66" t="s">
        <v>1901</v>
      </c>
      <c r="F6708" s="72">
        <v>1</v>
      </c>
      <c r="G6708" s="72">
        <v>3</v>
      </c>
      <c r="H6708" s="72">
        <v>2</v>
      </c>
      <c r="I6708" s="72">
        <v>8</v>
      </c>
      <c r="J6708" s="72">
        <v>1</v>
      </c>
      <c r="K6708" s="72">
        <v>39</v>
      </c>
      <c r="L6708" s="72">
        <v>10</v>
      </c>
    </row>
    <row r="6709" spans="4:12" x14ac:dyDescent="0.25">
      <c r="D6709" s="66" t="s">
        <v>37047</v>
      </c>
      <c r="E6709" s="66" t="s">
        <v>10483</v>
      </c>
      <c r="F6709" s="72">
        <v>1</v>
      </c>
      <c r="G6709" s="72">
        <v>3</v>
      </c>
      <c r="H6709" s="72">
        <v>2</v>
      </c>
      <c r="I6709" s="72">
        <v>8</v>
      </c>
      <c r="J6709" s="72">
        <v>1</v>
      </c>
      <c r="K6709" s="72">
        <v>39</v>
      </c>
      <c r="L6709" s="72">
        <v>11</v>
      </c>
    </row>
    <row r="6710" spans="4:12" x14ac:dyDescent="0.25">
      <c r="D6710" s="66" t="s">
        <v>37048</v>
      </c>
      <c r="E6710" s="66" t="s">
        <v>1902</v>
      </c>
      <c r="F6710" s="72">
        <v>1</v>
      </c>
      <c r="G6710" s="72">
        <v>3</v>
      </c>
      <c r="H6710" s="72">
        <v>2</v>
      </c>
      <c r="I6710" s="72">
        <v>8</v>
      </c>
      <c r="J6710" s="72">
        <v>1</v>
      </c>
      <c r="K6710" s="72">
        <v>39</v>
      </c>
      <c r="L6710" s="72">
        <v>12</v>
      </c>
    </row>
    <row r="6711" spans="4:12" x14ac:dyDescent="0.25">
      <c r="D6711" s="66" t="s">
        <v>37049</v>
      </c>
      <c r="E6711" s="66" t="s">
        <v>1903</v>
      </c>
      <c r="F6711" s="72">
        <v>1</v>
      </c>
      <c r="G6711" s="72">
        <v>3</v>
      </c>
      <c r="H6711" s="72">
        <v>2</v>
      </c>
      <c r="I6711" s="72">
        <v>8</v>
      </c>
      <c r="J6711" s="72">
        <v>1</v>
      </c>
      <c r="K6711" s="72">
        <v>39</v>
      </c>
      <c r="L6711" s="72">
        <v>13</v>
      </c>
    </row>
    <row r="6712" spans="4:12" x14ac:dyDescent="0.25">
      <c r="D6712" s="66" t="s">
        <v>37050</v>
      </c>
      <c r="E6712" s="66" t="s">
        <v>1904</v>
      </c>
      <c r="F6712" s="72">
        <v>1</v>
      </c>
      <c r="G6712" s="72">
        <v>3</v>
      </c>
      <c r="H6712" s="72">
        <v>2</v>
      </c>
      <c r="I6712" s="72">
        <v>8</v>
      </c>
      <c r="J6712" s="72">
        <v>1</v>
      </c>
      <c r="K6712" s="72">
        <v>39</v>
      </c>
      <c r="L6712" s="72">
        <v>14</v>
      </c>
    </row>
    <row r="6713" spans="4:12" x14ac:dyDescent="0.25">
      <c r="D6713" s="66" t="s">
        <v>37051</v>
      </c>
      <c r="E6713" s="66" t="s">
        <v>10484</v>
      </c>
      <c r="F6713" s="72">
        <v>1</v>
      </c>
      <c r="G6713" s="72">
        <v>3</v>
      </c>
      <c r="H6713" s="72">
        <v>2</v>
      </c>
      <c r="I6713" s="72">
        <v>8</v>
      </c>
      <c r="J6713" s="72">
        <v>1</v>
      </c>
      <c r="K6713" s="72">
        <v>39</v>
      </c>
      <c r="L6713" s="72">
        <v>15</v>
      </c>
    </row>
    <row r="6714" spans="4:12" x14ac:dyDescent="0.25">
      <c r="D6714" s="66" t="s">
        <v>37052</v>
      </c>
      <c r="E6714" s="66" t="s">
        <v>10485</v>
      </c>
      <c r="F6714" s="72">
        <v>1</v>
      </c>
      <c r="G6714" s="72">
        <v>3</v>
      </c>
      <c r="H6714" s="72">
        <v>2</v>
      </c>
      <c r="I6714" s="72">
        <v>8</v>
      </c>
      <c r="J6714" s="72">
        <v>1</v>
      </c>
      <c r="K6714" s="72">
        <v>39</v>
      </c>
      <c r="L6714" s="72">
        <v>16</v>
      </c>
    </row>
    <row r="6715" spans="4:12" x14ac:dyDescent="0.25">
      <c r="D6715" s="66" t="s">
        <v>37053</v>
      </c>
      <c r="E6715" s="66" t="s">
        <v>10486</v>
      </c>
      <c r="F6715" s="72">
        <v>1</v>
      </c>
      <c r="G6715" s="72">
        <v>3</v>
      </c>
      <c r="H6715" s="72">
        <v>2</v>
      </c>
      <c r="I6715" s="72">
        <v>8</v>
      </c>
      <c r="J6715" s="72">
        <v>1</v>
      </c>
      <c r="K6715" s="72">
        <v>39</v>
      </c>
      <c r="L6715" s="72">
        <v>17</v>
      </c>
    </row>
    <row r="6716" spans="4:12" x14ac:dyDescent="0.25">
      <c r="D6716" s="66" t="s">
        <v>37054</v>
      </c>
      <c r="E6716" s="66" t="s">
        <v>10487</v>
      </c>
      <c r="F6716" s="72">
        <v>1</v>
      </c>
      <c r="G6716" s="72">
        <v>3</v>
      </c>
      <c r="H6716" s="72">
        <v>2</v>
      </c>
      <c r="I6716" s="72">
        <v>8</v>
      </c>
      <c r="J6716" s="72">
        <v>1</v>
      </c>
      <c r="K6716" s="72">
        <v>39</v>
      </c>
      <c r="L6716" s="72">
        <v>18</v>
      </c>
    </row>
    <row r="6717" spans="4:12" x14ac:dyDescent="0.25">
      <c r="D6717" s="66" t="s">
        <v>37055</v>
      </c>
      <c r="E6717" s="66" t="s">
        <v>1905</v>
      </c>
      <c r="F6717" s="72">
        <v>1</v>
      </c>
      <c r="G6717" s="72">
        <v>3</v>
      </c>
      <c r="H6717" s="72">
        <v>2</v>
      </c>
      <c r="I6717" s="72">
        <v>8</v>
      </c>
      <c r="J6717" s="72">
        <v>1</v>
      </c>
      <c r="K6717" s="72">
        <v>39</v>
      </c>
      <c r="L6717" s="72">
        <v>19</v>
      </c>
    </row>
    <row r="6718" spans="4:12" x14ac:dyDescent="0.25">
      <c r="D6718" s="66" t="s">
        <v>37056</v>
      </c>
      <c r="E6718" s="66" t="s">
        <v>10488</v>
      </c>
      <c r="F6718" s="72">
        <v>1</v>
      </c>
      <c r="G6718" s="72">
        <v>3</v>
      </c>
      <c r="H6718" s="72">
        <v>2</v>
      </c>
      <c r="I6718" s="72">
        <v>8</v>
      </c>
      <c r="J6718" s="72">
        <v>1</v>
      </c>
      <c r="K6718" s="72">
        <v>39</v>
      </c>
      <c r="L6718" s="72">
        <v>20</v>
      </c>
    </row>
    <row r="6719" spans="4:12" x14ac:dyDescent="0.25">
      <c r="D6719" s="66" t="s">
        <v>37057</v>
      </c>
      <c r="E6719" s="66" t="s">
        <v>1906</v>
      </c>
      <c r="F6719" s="72">
        <v>1</v>
      </c>
      <c r="G6719" s="72">
        <v>3</v>
      </c>
      <c r="H6719" s="72">
        <v>2</v>
      </c>
      <c r="I6719" s="72">
        <v>8</v>
      </c>
      <c r="J6719" s="72">
        <v>1</v>
      </c>
      <c r="K6719" s="72">
        <v>40</v>
      </c>
      <c r="L6719" s="72">
        <v>1</v>
      </c>
    </row>
    <row r="6720" spans="4:12" x14ac:dyDescent="0.25">
      <c r="D6720" s="66" t="s">
        <v>37058</v>
      </c>
      <c r="E6720" s="66" t="s">
        <v>10489</v>
      </c>
      <c r="F6720" s="72">
        <v>1</v>
      </c>
      <c r="G6720" s="72">
        <v>3</v>
      </c>
      <c r="H6720" s="72">
        <v>2</v>
      </c>
      <c r="I6720" s="72">
        <v>8</v>
      </c>
      <c r="J6720" s="72">
        <v>1</v>
      </c>
      <c r="K6720" s="72">
        <v>40</v>
      </c>
      <c r="L6720" s="72">
        <v>2</v>
      </c>
    </row>
    <row r="6721" spans="4:12" x14ac:dyDescent="0.25">
      <c r="D6721" s="66" t="s">
        <v>37059</v>
      </c>
      <c r="E6721" s="66" t="s">
        <v>1907</v>
      </c>
      <c r="F6721" s="72">
        <v>1</v>
      </c>
      <c r="G6721" s="72">
        <v>3</v>
      </c>
      <c r="H6721" s="72">
        <v>2</v>
      </c>
      <c r="I6721" s="72">
        <v>8</v>
      </c>
      <c r="J6721" s="72">
        <v>1</v>
      </c>
      <c r="K6721" s="72">
        <v>40</v>
      </c>
      <c r="L6721" s="72">
        <v>3</v>
      </c>
    </row>
    <row r="6722" spans="4:12" x14ac:dyDescent="0.25">
      <c r="D6722" s="66" t="s">
        <v>37060</v>
      </c>
      <c r="E6722" s="66" t="s">
        <v>10490</v>
      </c>
      <c r="F6722" s="72">
        <v>1</v>
      </c>
      <c r="G6722" s="72">
        <v>3</v>
      </c>
      <c r="H6722" s="72">
        <v>2</v>
      </c>
      <c r="I6722" s="72">
        <v>8</v>
      </c>
      <c r="J6722" s="72">
        <v>1</v>
      </c>
      <c r="K6722" s="72">
        <v>40</v>
      </c>
      <c r="L6722" s="72">
        <v>4</v>
      </c>
    </row>
    <row r="6723" spans="4:12" x14ac:dyDescent="0.25">
      <c r="D6723" s="66" t="s">
        <v>37061</v>
      </c>
      <c r="E6723" s="66" t="s">
        <v>10491</v>
      </c>
      <c r="F6723" s="72">
        <v>1</v>
      </c>
      <c r="G6723" s="72">
        <v>3</v>
      </c>
      <c r="H6723" s="72">
        <v>2</v>
      </c>
      <c r="I6723" s="72">
        <v>8</v>
      </c>
      <c r="J6723" s="72">
        <v>1</v>
      </c>
      <c r="K6723" s="72">
        <v>40</v>
      </c>
      <c r="L6723" s="72">
        <v>5</v>
      </c>
    </row>
    <row r="6724" spans="4:12" x14ac:dyDescent="0.25">
      <c r="D6724" s="66" t="s">
        <v>37062</v>
      </c>
      <c r="E6724" s="66" t="s">
        <v>1908</v>
      </c>
      <c r="F6724" s="72">
        <v>1</v>
      </c>
      <c r="G6724" s="72">
        <v>3</v>
      </c>
      <c r="H6724" s="72">
        <v>2</v>
      </c>
      <c r="I6724" s="72">
        <v>8</v>
      </c>
      <c r="J6724" s="72">
        <v>1</v>
      </c>
      <c r="K6724" s="72">
        <v>40</v>
      </c>
      <c r="L6724" s="72">
        <v>6</v>
      </c>
    </row>
    <row r="6725" spans="4:12" x14ac:dyDescent="0.25">
      <c r="D6725" s="66" t="s">
        <v>37063</v>
      </c>
      <c r="E6725" s="66" t="s">
        <v>1909</v>
      </c>
      <c r="F6725" s="72">
        <v>1</v>
      </c>
      <c r="G6725" s="72">
        <v>3</v>
      </c>
      <c r="H6725" s="72">
        <v>2</v>
      </c>
      <c r="I6725" s="72">
        <v>8</v>
      </c>
      <c r="J6725" s="72">
        <v>1</v>
      </c>
      <c r="K6725" s="72">
        <v>40</v>
      </c>
      <c r="L6725" s="72">
        <v>7</v>
      </c>
    </row>
    <row r="6726" spans="4:12" x14ac:dyDescent="0.25">
      <c r="D6726" s="66" t="s">
        <v>37064</v>
      </c>
      <c r="E6726" s="66" t="s">
        <v>10492</v>
      </c>
      <c r="F6726" s="72">
        <v>1</v>
      </c>
      <c r="G6726" s="72">
        <v>3</v>
      </c>
      <c r="H6726" s="72">
        <v>2</v>
      </c>
      <c r="I6726" s="72">
        <v>8</v>
      </c>
      <c r="J6726" s="72">
        <v>1</v>
      </c>
      <c r="K6726" s="72">
        <v>40</v>
      </c>
      <c r="L6726" s="72">
        <v>8</v>
      </c>
    </row>
    <row r="6727" spans="4:12" x14ac:dyDescent="0.25">
      <c r="D6727" s="66" t="s">
        <v>37065</v>
      </c>
      <c r="E6727" s="66" t="s">
        <v>10493</v>
      </c>
      <c r="F6727" s="72">
        <v>1</v>
      </c>
      <c r="G6727" s="72">
        <v>3</v>
      </c>
      <c r="H6727" s="72">
        <v>2</v>
      </c>
      <c r="I6727" s="72">
        <v>8</v>
      </c>
      <c r="J6727" s="72">
        <v>1</v>
      </c>
      <c r="K6727" s="72">
        <v>40</v>
      </c>
      <c r="L6727" s="72">
        <v>9</v>
      </c>
    </row>
    <row r="6728" spans="4:12" x14ac:dyDescent="0.25">
      <c r="D6728" s="66" t="s">
        <v>37066</v>
      </c>
      <c r="E6728" s="66" t="s">
        <v>10494</v>
      </c>
      <c r="F6728" s="72">
        <v>1</v>
      </c>
      <c r="G6728" s="72">
        <v>3</v>
      </c>
      <c r="H6728" s="72">
        <v>2</v>
      </c>
      <c r="I6728" s="72">
        <v>8</v>
      </c>
      <c r="J6728" s="72">
        <v>1</v>
      </c>
      <c r="K6728" s="72">
        <v>40</v>
      </c>
      <c r="L6728" s="72">
        <v>10</v>
      </c>
    </row>
    <row r="6729" spans="4:12" x14ac:dyDescent="0.25">
      <c r="D6729" s="66" t="s">
        <v>37067</v>
      </c>
      <c r="E6729" s="66" t="s">
        <v>10495</v>
      </c>
      <c r="F6729" s="72">
        <v>1</v>
      </c>
      <c r="G6729" s="72">
        <v>3</v>
      </c>
      <c r="H6729" s="72">
        <v>2</v>
      </c>
      <c r="I6729" s="72">
        <v>8</v>
      </c>
      <c r="J6729" s="72">
        <v>1</v>
      </c>
      <c r="K6729" s="72">
        <v>40</v>
      </c>
      <c r="L6729" s="72">
        <v>11</v>
      </c>
    </row>
    <row r="6730" spans="4:12" x14ac:dyDescent="0.25">
      <c r="D6730" s="66" t="s">
        <v>37068</v>
      </c>
      <c r="E6730" s="66" t="s">
        <v>1910</v>
      </c>
      <c r="F6730" s="72">
        <v>1</v>
      </c>
      <c r="G6730" s="72">
        <v>3</v>
      </c>
      <c r="H6730" s="72">
        <v>2</v>
      </c>
      <c r="I6730" s="72">
        <v>8</v>
      </c>
      <c r="J6730" s="72">
        <v>1</v>
      </c>
      <c r="K6730" s="72">
        <v>40</v>
      </c>
      <c r="L6730" s="72">
        <v>12</v>
      </c>
    </row>
    <row r="6731" spans="4:12" x14ac:dyDescent="0.25">
      <c r="D6731" s="66" t="s">
        <v>37069</v>
      </c>
      <c r="E6731" s="66" t="s">
        <v>10496</v>
      </c>
      <c r="F6731" s="72">
        <v>1</v>
      </c>
      <c r="G6731" s="72">
        <v>3</v>
      </c>
      <c r="H6731" s="72">
        <v>2</v>
      </c>
      <c r="I6731" s="72">
        <v>8</v>
      </c>
      <c r="J6731" s="72">
        <v>1</v>
      </c>
      <c r="K6731" s="72">
        <v>40</v>
      </c>
      <c r="L6731" s="72">
        <v>13</v>
      </c>
    </row>
    <row r="6732" spans="4:12" x14ac:dyDescent="0.25">
      <c r="D6732" s="66" t="s">
        <v>37070</v>
      </c>
      <c r="E6732" s="66" t="s">
        <v>1911</v>
      </c>
      <c r="F6732" s="72">
        <v>1</v>
      </c>
      <c r="G6732" s="72">
        <v>3</v>
      </c>
      <c r="H6732" s="72">
        <v>2</v>
      </c>
      <c r="I6732" s="72">
        <v>8</v>
      </c>
      <c r="J6732" s="72">
        <v>1</v>
      </c>
      <c r="K6732" s="72">
        <v>40</v>
      </c>
      <c r="L6732" s="72">
        <v>14</v>
      </c>
    </row>
    <row r="6733" spans="4:12" x14ac:dyDescent="0.25">
      <c r="D6733" s="66" t="s">
        <v>37071</v>
      </c>
      <c r="E6733" s="66" t="s">
        <v>1912</v>
      </c>
      <c r="F6733" s="72">
        <v>1</v>
      </c>
      <c r="G6733" s="72">
        <v>3</v>
      </c>
      <c r="H6733" s="72">
        <v>2</v>
      </c>
      <c r="I6733" s="72">
        <v>8</v>
      </c>
      <c r="J6733" s="72">
        <v>1</v>
      </c>
      <c r="K6733" s="72">
        <v>40</v>
      </c>
      <c r="L6733" s="72">
        <v>15</v>
      </c>
    </row>
    <row r="6734" spans="4:12" x14ac:dyDescent="0.25">
      <c r="D6734" s="66" t="s">
        <v>37072</v>
      </c>
      <c r="E6734" s="66" t="s">
        <v>1913</v>
      </c>
      <c r="F6734" s="72">
        <v>1</v>
      </c>
      <c r="G6734" s="72">
        <v>3</v>
      </c>
      <c r="H6734" s="72">
        <v>2</v>
      </c>
      <c r="I6734" s="72">
        <v>8</v>
      </c>
      <c r="J6734" s="72">
        <v>1</v>
      </c>
      <c r="K6734" s="72">
        <v>40</v>
      </c>
      <c r="L6734" s="72">
        <v>16</v>
      </c>
    </row>
    <row r="6735" spans="4:12" x14ac:dyDescent="0.25">
      <c r="D6735" s="66" t="s">
        <v>37073</v>
      </c>
      <c r="E6735" s="66" t="s">
        <v>10497</v>
      </c>
      <c r="F6735" s="72">
        <v>1</v>
      </c>
      <c r="G6735" s="72">
        <v>3</v>
      </c>
      <c r="H6735" s="72">
        <v>2</v>
      </c>
      <c r="I6735" s="72">
        <v>8</v>
      </c>
      <c r="J6735" s="72">
        <v>1</v>
      </c>
      <c r="K6735" s="72">
        <v>40</v>
      </c>
      <c r="L6735" s="72">
        <v>17</v>
      </c>
    </row>
    <row r="6736" spans="4:12" x14ac:dyDescent="0.25">
      <c r="D6736" s="66" t="s">
        <v>37074</v>
      </c>
      <c r="E6736" s="66" t="s">
        <v>10498</v>
      </c>
      <c r="F6736" s="72">
        <v>1</v>
      </c>
      <c r="G6736" s="72">
        <v>3</v>
      </c>
      <c r="H6736" s="72">
        <v>2</v>
      </c>
      <c r="I6736" s="72">
        <v>8</v>
      </c>
      <c r="J6736" s="72">
        <v>1</v>
      </c>
      <c r="K6736" s="72">
        <v>40</v>
      </c>
      <c r="L6736" s="72">
        <v>18</v>
      </c>
    </row>
    <row r="6737" spans="4:12" x14ac:dyDescent="0.25">
      <c r="D6737" s="66" t="s">
        <v>37075</v>
      </c>
      <c r="E6737" s="66" t="s">
        <v>10499</v>
      </c>
      <c r="F6737" s="72">
        <v>1</v>
      </c>
      <c r="G6737" s="72">
        <v>3</v>
      </c>
      <c r="H6737" s="72">
        <v>2</v>
      </c>
      <c r="I6737" s="72">
        <v>8</v>
      </c>
      <c r="J6737" s="72">
        <v>1</v>
      </c>
      <c r="K6737" s="72">
        <v>40</v>
      </c>
      <c r="L6737" s="72">
        <v>19</v>
      </c>
    </row>
    <row r="6738" spans="4:12" x14ac:dyDescent="0.25">
      <c r="D6738" s="66" t="s">
        <v>37076</v>
      </c>
      <c r="E6738" s="66" t="s">
        <v>10500</v>
      </c>
      <c r="F6738" s="72">
        <v>1</v>
      </c>
      <c r="G6738" s="72">
        <v>3</v>
      </c>
      <c r="H6738" s="72">
        <v>2</v>
      </c>
      <c r="I6738" s="72">
        <v>8</v>
      </c>
      <c r="J6738" s="72">
        <v>1</v>
      </c>
      <c r="K6738" s="72">
        <v>41</v>
      </c>
      <c r="L6738" s="72">
        <v>1</v>
      </c>
    </row>
    <row r="6739" spans="4:12" x14ac:dyDescent="0.25">
      <c r="D6739" s="66" t="s">
        <v>37077</v>
      </c>
      <c r="E6739" s="66" t="s">
        <v>10501</v>
      </c>
      <c r="F6739" s="72">
        <v>1</v>
      </c>
      <c r="G6739" s="72">
        <v>3</v>
      </c>
      <c r="H6739" s="72">
        <v>2</v>
      </c>
      <c r="I6739" s="72">
        <v>8</v>
      </c>
      <c r="J6739" s="72">
        <v>1</v>
      </c>
      <c r="K6739" s="72">
        <v>41</v>
      </c>
      <c r="L6739" s="72">
        <v>2</v>
      </c>
    </row>
    <row r="6740" spans="4:12" x14ac:dyDescent="0.25">
      <c r="D6740" s="66" t="s">
        <v>37078</v>
      </c>
      <c r="E6740" s="66" t="s">
        <v>10502</v>
      </c>
      <c r="F6740" s="72">
        <v>1</v>
      </c>
      <c r="G6740" s="72">
        <v>3</v>
      </c>
      <c r="H6740" s="72">
        <v>2</v>
      </c>
      <c r="I6740" s="72">
        <v>8</v>
      </c>
      <c r="J6740" s="72">
        <v>1</v>
      </c>
      <c r="K6740" s="72">
        <v>41</v>
      </c>
      <c r="L6740" s="72">
        <v>3</v>
      </c>
    </row>
    <row r="6741" spans="4:12" x14ac:dyDescent="0.25">
      <c r="D6741" s="66" t="s">
        <v>37079</v>
      </c>
      <c r="E6741" s="66" t="s">
        <v>10503</v>
      </c>
      <c r="F6741" s="72">
        <v>1</v>
      </c>
      <c r="G6741" s="72">
        <v>3</v>
      </c>
      <c r="H6741" s="72">
        <v>2</v>
      </c>
      <c r="I6741" s="72">
        <v>8</v>
      </c>
      <c r="J6741" s="72">
        <v>1</v>
      </c>
      <c r="K6741" s="72">
        <v>41</v>
      </c>
      <c r="L6741" s="72">
        <v>4</v>
      </c>
    </row>
    <row r="6742" spans="4:12" x14ac:dyDescent="0.25">
      <c r="D6742" s="66" t="s">
        <v>37080</v>
      </c>
      <c r="E6742" s="66" t="s">
        <v>10504</v>
      </c>
      <c r="F6742" s="72">
        <v>1</v>
      </c>
      <c r="G6742" s="72">
        <v>3</v>
      </c>
      <c r="H6742" s="72">
        <v>2</v>
      </c>
      <c r="I6742" s="72">
        <v>8</v>
      </c>
      <c r="J6742" s="72">
        <v>1</v>
      </c>
      <c r="K6742" s="72">
        <v>41</v>
      </c>
      <c r="L6742" s="72">
        <v>5</v>
      </c>
    </row>
    <row r="6743" spans="4:12" x14ac:dyDescent="0.25">
      <c r="D6743" s="66" t="s">
        <v>37081</v>
      </c>
      <c r="E6743" s="66" t="s">
        <v>10505</v>
      </c>
      <c r="F6743" s="72">
        <v>1</v>
      </c>
      <c r="G6743" s="72">
        <v>3</v>
      </c>
      <c r="H6743" s="72">
        <v>2</v>
      </c>
      <c r="I6743" s="72">
        <v>8</v>
      </c>
      <c r="J6743" s="72">
        <v>1</v>
      </c>
      <c r="K6743" s="72">
        <v>41</v>
      </c>
      <c r="L6743" s="72">
        <v>6</v>
      </c>
    </row>
    <row r="6744" spans="4:12" x14ac:dyDescent="0.25">
      <c r="D6744" s="66" t="s">
        <v>37082</v>
      </c>
      <c r="E6744" s="66" t="s">
        <v>10506</v>
      </c>
      <c r="F6744" s="72">
        <v>1</v>
      </c>
      <c r="G6744" s="72">
        <v>3</v>
      </c>
      <c r="H6744" s="72">
        <v>2</v>
      </c>
      <c r="I6744" s="72">
        <v>8</v>
      </c>
      <c r="J6744" s="72">
        <v>1</v>
      </c>
      <c r="K6744" s="72">
        <v>41</v>
      </c>
      <c r="L6744" s="72">
        <v>7</v>
      </c>
    </row>
    <row r="6745" spans="4:12" x14ac:dyDescent="0.25">
      <c r="D6745" s="66" t="s">
        <v>37083</v>
      </c>
      <c r="E6745" s="66" t="s">
        <v>10507</v>
      </c>
      <c r="F6745" s="72">
        <v>1</v>
      </c>
      <c r="G6745" s="72">
        <v>3</v>
      </c>
      <c r="H6745" s="72">
        <v>2</v>
      </c>
      <c r="I6745" s="72">
        <v>8</v>
      </c>
      <c r="J6745" s="72">
        <v>1</v>
      </c>
      <c r="K6745" s="72">
        <v>41</v>
      </c>
      <c r="L6745" s="72">
        <v>8</v>
      </c>
    </row>
    <row r="6746" spans="4:12" x14ac:dyDescent="0.25">
      <c r="D6746" s="66" t="s">
        <v>37084</v>
      </c>
      <c r="E6746" s="66" t="s">
        <v>10508</v>
      </c>
      <c r="F6746" s="72">
        <v>1</v>
      </c>
      <c r="G6746" s="72">
        <v>3</v>
      </c>
      <c r="H6746" s="72">
        <v>2</v>
      </c>
      <c r="I6746" s="72">
        <v>8</v>
      </c>
      <c r="J6746" s="72">
        <v>1</v>
      </c>
      <c r="K6746" s="72">
        <v>41</v>
      </c>
      <c r="L6746" s="72">
        <v>9</v>
      </c>
    </row>
    <row r="6747" spans="4:12" x14ac:dyDescent="0.25">
      <c r="D6747" s="66" t="s">
        <v>37085</v>
      </c>
      <c r="E6747" s="66" t="s">
        <v>10509</v>
      </c>
      <c r="F6747" s="72">
        <v>1</v>
      </c>
      <c r="G6747" s="72">
        <v>3</v>
      </c>
      <c r="H6747" s="72">
        <v>2</v>
      </c>
      <c r="I6747" s="72">
        <v>8</v>
      </c>
      <c r="J6747" s="72">
        <v>1</v>
      </c>
      <c r="K6747" s="72">
        <v>41</v>
      </c>
      <c r="L6747" s="72">
        <v>10</v>
      </c>
    </row>
    <row r="6748" spans="4:12" x14ac:dyDescent="0.25">
      <c r="D6748" s="66" t="s">
        <v>37086</v>
      </c>
      <c r="E6748" s="66" t="s">
        <v>10510</v>
      </c>
      <c r="F6748" s="72">
        <v>1</v>
      </c>
      <c r="G6748" s="72">
        <v>3</v>
      </c>
      <c r="H6748" s="72">
        <v>2</v>
      </c>
      <c r="I6748" s="72">
        <v>8</v>
      </c>
      <c r="J6748" s="72">
        <v>1</v>
      </c>
      <c r="K6748" s="72">
        <v>41</v>
      </c>
      <c r="L6748" s="72">
        <v>11</v>
      </c>
    </row>
    <row r="6749" spans="4:12" x14ac:dyDescent="0.25">
      <c r="D6749" s="66" t="s">
        <v>37087</v>
      </c>
      <c r="E6749" s="66" t="s">
        <v>10511</v>
      </c>
      <c r="F6749" s="72">
        <v>1</v>
      </c>
      <c r="G6749" s="72">
        <v>3</v>
      </c>
      <c r="H6749" s="72">
        <v>2</v>
      </c>
      <c r="I6749" s="72">
        <v>8</v>
      </c>
      <c r="J6749" s="72">
        <v>1</v>
      </c>
      <c r="K6749" s="72">
        <v>41</v>
      </c>
      <c r="L6749" s="72">
        <v>12</v>
      </c>
    </row>
    <row r="6750" spans="4:12" x14ac:dyDescent="0.25">
      <c r="D6750" s="66" t="s">
        <v>37088</v>
      </c>
      <c r="E6750" s="66" t="s">
        <v>1915</v>
      </c>
      <c r="F6750" s="72">
        <v>1</v>
      </c>
      <c r="G6750" s="72">
        <v>3</v>
      </c>
      <c r="H6750" s="72">
        <v>2</v>
      </c>
      <c r="I6750" s="72">
        <v>8</v>
      </c>
      <c r="J6750" s="72">
        <v>1</v>
      </c>
      <c r="K6750" s="72">
        <v>41</v>
      </c>
      <c r="L6750" s="72">
        <v>13</v>
      </c>
    </row>
    <row r="6751" spans="4:12" x14ac:dyDescent="0.25">
      <c r="D6751" s="66" t="s">
        <v>37089</v>
      </c>
      <c r="E6751" s="66" t="s">
        <v>10512</v>
      </c>
      <c r="F6751" s="72">
        <v>1</v>
      </c>
      <c r="G6751" s="72">
        <v>3</v>
      </c>
      <c r="H6751" s="72">
        <v>2</v>
      </c>
      <c r="I6751" s="72">
        <v>8</v>
      </c>
      <c r="J6751" s="72">
        <v>1</v>
      </c>
      <c r="K6751" s="72">
        <v>41</v>
      </c>
      <c r="L6751" s="72">
        <v>14</v>
      </c>
    </row>
    <row r="6752" spans="4:12" x14ac:dyDescent="0.25">
      <c r="D6752" s="66" t="s">
        <v>37090</v>
      </c>
      <c r="E6752" s="66" t="s">
        <v>10513</v>
      </c>
      <c r="F6752" s="72">
        <v>1</v>
      </c>
      <c r="G6752" s="72">
        <v>3</v>
      </c>
      <c r="H6752" s="72">
        <v>2</v>
      </c>
      <c r="I6752" s="72">
        <v>8</v>
      </c>
      <c r="J6752" s="72">
        <v>1</v>
      </c>
      <c r="K6752" s="72">
        <v>41</v>
      </c>
      <c r="L6752" s="72">
        <v>15</v>
      </c>
    </row>
    <row r="6753" spans="4:12" x14ac:dyDescent="0.25">
      <c r="D6753" s="66" t="s">
        <v>37091</v>
      </c>
      <c r="E6753" s="66" t="s">
        <v>10514</v>
      </c>
      <c r="F6753" s="72">
        <v>1</v>
      </c>
      <c r="G6753" s="72">
        <v>3</v>
      </c>
      <c r="H6753" s="72">
        <v>2</v>
      </c>
      <c r="I6753" s="72">
        <v>8</v>
      </c>
      <c r="J6753" s="72">
        <v>1</v>
      </c>
      <c r="K6753" s="72">
        <v>41</v>
      </c>
      <c r="L6753" s="72">
        <v>16</v>
      </c>
    </row>
    <row r="6754" spans="4:12" x14ac:dyDescent="0.25">
      <c r="D6754" s="66" t="s">
        <v>37092</v>
      </c>
      <c r="E6754" s="66" t="s">
        <v>10515</v>
      </c>
      <c r="F6754" s="72">
        <v>1</v>
      </c>
      <c r="G6754" s="72">
        <v>3</v>
      </c>
      <c r="H6754" s="72">
        <v>2</v>
      </c>
      <c r="I6754" s="72">
        <v>8</v>
      </c>
      <c r="J6754" s="72">
        <v>1</v>
      </c>
      <c r="K6754" s="72">
        <v>41</v>
      </c>
      <c r="L6754" s="72">
        <v>17</v>
      </c>
    </row>
    <row r="6755" spans="4:12" x14ac:dyDescent="0.25">
      <c r="D6755" s="66" t="s">
        <v>37093</v>
      </c>
      <c r="E6755" s="66" t="s">
        <v>1916</v>
      </c>
      <c r="F6755" s="72">
        <v>1</v>
      </c>
      <c r="G6755" s="72">
        <v>3</v>
      </c>
      <c r="H6755" s="72">
        <v>2</v>
      </c>
      <c r="I6755" s="72">
        <v>8</v>
      </c>
      <c r="J6755" s="72">
        <v>1</v>
      </c>
      <c r="K6755" s="72">
        <v>41</v>
      </c>
      <c r="L6755" s="72">
        <v>18</v>
      </c>
    </row>
    <row r="6756" spans="4:12" x14ac:dyDescent="0.25">
      <c r="D6756" s="66" t="s">
        <v>37094</v>
      </c>
      <c r="E6756" s="66" t="s">
        <v>10516</v>
      </c>
      <c r="F6756" s="72">
        <v>1</v>
      </c>
      <c r="G6756" s="72">
        <v>3</v>
      </c>
      <c r="H6756" s="72">
        <v>2</v>
      </c>
      <c r="I6756" s="72">
        <v>8</v>
      </c>
      <c r="J6756" s="72">
        <v>1</v>
      </c>
      <c r="K6756" s="72">
        <v>41</v>
      </c>
      <c r="L6756" s="72">
        <v>19</v>
      </c>
    </row>
    <row r="6757" spans="4:12" x14ac:dyDescent="0.25">
      <c r="D6757" s="66" t="s">
        <v>37095</v>
      </c>
      <c r="E6757" s="66" t="s">
        <v>10517</v>
      </c>
      <c r="F6757" s="72">
        <v>1</v>
      </c>
      <c r="G6757" s="72">
        <v>3</v>
      </c>
      <c r="H6757" s="72">
        <v>2</v>
      </c>
      <c r="I6757" s="72">
        <v>8</v>
      </c>
      <c r="J6757" s="72">
        <v>1</v>
      </c>
      <c r="K6757" s="72">
        <v>41</v>
      </c>
      <c r="L6757" s="72">
        <v>20</v>
      </c>
    </row>
    <row r="6758" spans="4:12" x14ac:dyDescent="0.25">
      <c r="D6758" s="66" t="s">
        <v>37096</v>
      </c>
      <c r="E6758" s="66" t="s">
        <v>10518</v>
      </c>
      <c r="F6758" s="72">
        <v>1</v>
      </c>
      <c r="G6758" s="72">
        <v>3</v>
      </c>
      <c r="H6758" s="72">
        <v>2</v>
      </c>
      <c r="I6758" s="72">
        <v>8</v>
      </c>
      <c r="J6758" s="72">
        <v>1</v>
      </c>
      <c r="K6758" s="72">
        <v>41</v>
      </c>
      <c r="L6758" s="72">
        <v>21</v>
      </c>
    </row>
    <row r="6759" spans="4:12" x14ac:dyDescent="0.25">
      <c r="D6759" s="66" t="s">
        <v>37097</v>
      </c>
      <c r="E6759" s="66" t="s">
        <v>10519</v>
      </c>
      <c r="F6759" s="72">
        <v>1</v>
      </c>
      <c r="G6759" s="72">
        <v>3</v>
      </c>
      <c r="H6759" s="72">
        <v>2</v>
      </c>
      <c r="I6759" s="72">
        <v>8</v>
      </c>
      <c r="J6759" s="72">
        <v>1</v>
      </c>
      <c r="K6759" s="72">
        <v>41</v>
      </c>
      <c r="L6759" s="72">
        <v>22</v>
      </c>
    </row>
    <row r="6760" spans="4:12" x14ac:dyDescent="0.25">
      <c r="D6760" s="66" t="s">
        <v>37098</v>
      </c>
      <c r="E6760" s="66" t="s">
        <v>10520</v>
      </c>
      <c r="F6760" s="72">
        <v>1</v>
      </c>
      <c r="G6760" s="72">
        <v>3</v>
      </c>
      <c r="H6760" s="72">
        <v>2</v>
      </c>
      <c r="I6760" s="72">
        <v>8</v>
      </c>
      <c r="J6760" s="72">
        <v>1</v>
      </c>
      <c r="K6760" s="72">
        <v>41</v>
      </c>
      <c r="L6760" s="72">
        <v>23</v>
      </c>
    </row>
    <row r="6761" spans="4:12" x14ac:dyDescent="0.25">
      <c r="D6761" s="66" t="s">
        <v>37099</v>
      </c>
      <c r="E6761" s="66" t="s">
        <v>1917</v>
      </c>
      <c r="F6761" s="72">
        <v>1</v>
      </c>
      <c r="G6761" s="72">
        <v>3</v>
      </c>
      <c r="H6761" s="72">
        <v>2</v>
      </c>
      <c r="I6761" s="72">
        <v>8</v>
      </c>
      <c r="J6761" s="72">
        <v>1</v>
      </c>
      <c r="K6761" s="72">
        <v>41</v>
      </c>
      <c r="L6761" s="72">
        <v>24</v>
      </c>
    </row>
    <row r="6762" spans="4:12" x14ac:dyDescent="0.25">
      <c r="D6762" s="66" t="s">
        <v>37100</v>
      </c>
      <c r="E6762" s="66" t="s">
        <v>10521</v>
      </c>
      <c r="F6762" s="72">
        <v>1</v>
      </c>
      <c r="G6762" s="72">
        <v>3</v>
      </c>
      <c r="H6762" s="72">
        <v>2</v>
      </c>
      <c r="I6762" s="72">
        <v>8</v>
      </c>
      <c r="J6762" s="72">
        <v>1</v>
      </c>
      <c r="K6762" s="72">
        <v>41</v>
      </c>
      <c r="L6762" s="72">
        <v>25</v>
      </c>
    </row>
    <row r="6763" spans="4:12" x14ac:dyDescent="0.25">
      <c r="D6763" s="66" t="s">
        <v>37101</v>
      </c>
      <c r="E6763" s="66" t="s">
        <v>1918</v>
      </c>
      <c r="F6763" s="72">
        <v>1</v>
      </c>
      <c r="G6763" s="72">
        <v>3</v>
      </c>
      <c r="H6763" s="72">
        <v>2</v>
      </c>
      <c r="I6763" s="72">
        <v>8</v>
      </c>
      <c r="J6763" s="72">
        <v>1</v>
      </c>
      <c r="K6763" s="72">
        <v>41</v>
      </c>
      <c r="L6763" s="72">
        <v>26</v>
      </c>
    </row>
    <row r="6764" spans="4:12" x14ac:dyDescent="0.25">
      <c r="D6764" s="66" t="s">
        <v>37102</v>
      </c>
      <c r="E6764" s="66" t="s">
        <v>1919</v>
      </c>
      <c r="F6764" s="72">
        <v>1</v>
      </c>
      <c r="G6764" s="72">
        <v>3</v>
      </c>
      <c r="H6764" s="72">
        <v>2</v>
      </c>
      <c r="I6764" s="72">
        <v>8</v>
      </c>
      <c r="J6764" s="72">
        <v>1</v>
      </c>
      <c r="K6764" s="72">
        <v>41</v>
      </c>
      <c r="L6764" s="72">
        <v>27</v>
      </c>
    </row>
    <row r="6765" spans="4:12" x14ac:dyDescent="0.25">
      <c r="D6765" s="66" t="s">
        <v>37103</v>
      </c>
      <c r="E6765" s="66" t="s">
        <v>1920</v>
      </c>
      <c r="F6765" s="72">
        <v>1</v>
      </c>
      <c r="G6765" s="72">
        <v>3</v>
      </c>
      <c r="H6765" s="72">
        <v>2</v>
      </c>
      <c r="I6765" s="72">
        <v>8</v>
      </c>
      <c r="J6765" s="72">
        <v>1</v>
      </c>
      <c r="K6765" s="72">
        <v>41</v>
      </c>
      <c r="L6765" s="72">
        <v>28</v>
      </c>
    </row>
    <row r="6766" spans="4:12" x14ac:dyDescent="0.25">
      <c r="D6766" s="66" t="s">
        <v>37104</v>
      </c>
      <c r="E6766" s="66" t="s">
        <v>1921</v>
      </c>
      <c r="F6766" s="72">
        <v>1</v>
      </c>
      <c r="G6766" s="72">
        <v>3</v>
      </c>
      <c r="H6766" s="72">
        <v>2</v>
      </c>
      <c r="I6766" s="72">
        <v>8</v>
      </c>
      <c r="J6766" s="72">
        <v>1</v>
      </c>
      <c r="K6766" s="72">
        <v>41</v>
      </c>
      <c r="L6766" s="72">
        <v>29</v>
      </c>
    </row>
    <row r="6767" spans="4:12" x14ac:dyDescent="0.25">
      <c r="D6767" s="66" t="s">
        <v>37105</v>
      </c>
      <c r="E6767" s="66" t="s">
        <v>1922</v>
      </c>
      <c r="F6767" s="72">
        <v>1</v>
      </c>
      <c r="G6767" s="72">
        <v>3</v>
      </c>
      <c r="H6767" s="72">
        <v>2</v>
      </c>
      <c r="I6767" s="72">
        <v>8</v>
      </c>
      <c r="J6767" s="72">
        <v>1</v>
      </c>
      <c r="K6767" s="72">
        <v>41</v>
      </c>
      <c r="L6767" s="72">
        <v>30</v>
      </c>
    </row>
    <row r="6768" spans="4:12" x14ac:dyDescent="0.25">
      <c r="D6768" s="66" t="s">
        <v>37106</v>
      </c>
      <c r="E6768" s="66" t="s">
        <v>1923</v>
      </c>
      <c r="F6768" s="72">
        <v>1</v>
      </c>
      <c r="G6768" s="72">
        <v>3</v>
      </c>
      <c r="H6768" s="72">
        <v>2</v>
      </c>
      <c r="I6768" s="72">
        <v>8</v>
      </c>
      <c r="J6768" s="72">
        <v>1</v>
      </c>
      <c r="K6768" s="72">
        <v>41</v>
      </c>
      <c r="L6768" s="72">
        <v>31</v>
      </c>
    </row>
    <row r="6769" spans="4:12" x14ac:dyDescent="0.25">
      <c r="D6769" s="66" t="s">
        <v>37107</v>
      </c>
      <c r="E6769" s="66" t="s">
        <v>10522</v>
      </c>
      <c r="F6769" s="72">
        <v>1</v>
      </c>
      <c r="G6769" s="72">
        <v>3</v>
      </c>
      <c r="H6769" s="72">
        <v>2</v>
      </c>
      <c r="I6769" s="72">
        <v>8</v>
      </c>
      <c r="J6769" s="72">
        <v>1</v>
      </c>
      <c r="K6769" s="72">
        <v>41</v>
      </c>
      <c r="L6769" s="72">
        <v>32</v>
      </c>
    </row>
    <row r="6770" spans="4:12" x14ac:dyDescent="0.25">
      <c r="D6770" s="66" t="s">
        <v>37108</v>
      </c>
      <c r="E6770" s="66" t="s">
        <v>1924</v>
      </c>
      <c r="F6770" s="72">
        <v>1</v>
      </c>
      <c r="G6770" s="72">
        <v>3</v>
      </c>
      <c r="H6770" s="72">
        <v>2</v>
      </c>
      <c r="I6770" s="72">
        <v>8</v>
      </c>
      <c r="J6770" s="72">
        <v>1</v>
      </c>
      <c r="K6770" s="72">
        <v>41</v>
      </c>
      <c r="L6770" s="72">
        <v>33</v>
      </c>
    </row>
    <row r="6771" spans="4:12" x14ac:dyDescent="0.25">
      <c r="D6771" s="66" t="s">
        <v>37109</v>
      </c>
      <c r="E6771" s="66" t="s">
        <v>1925</v>
      </c>
      <c r="F6771" s="72">
        <v>1</v>
      </c>
      <c r="G6771" s="72">
        <v>3</v>
      </c>
      <c r="H6771" s="72">
        <v>2</v>
      </c>
      <c r="I6771" s="72">
        <v>8</v>
      </c>
      <c r="J6771" s="72">
        <v>1</v>
      </c>
      <c r="K6771" s="72">
        <v>41</v>
      </c>
      <c r="L6771" s="72">
        <v>34</v>
      </c>
    </row>
    <row r="6772" spans="4:12" x14ac:dyDescent="0.25">
      <c r="D6772" s="66" t="s">
        <v>37110</v>
      </c>
      <c r="E6772" s="66" t="s">
        <v>1926</v>
      </c>
      <c r="F6772" s="72">
        <v>1</v>
      </c>
      <c r="G6772" s="72">
        <v>3</v>
      </c>
      <c r="H6772" s="72">
        <v>2</v>
      </c>
      <c r="I6772" s="72">
        <v>8</v>
      </c>
      <c r="J6772" s="72">
        <v>1</v>
      </c>
      <c r="K6772" s="72">
        <v>41</v>
      </c>
      <c r="L6772" s="72">
        <v>35</v>
      </c>
    </row>
    <row r="6773" spans="4:12" x14ac:dyDescent="0.25">
      <c r="D6773" s="66" t="s">
        <v>37111</v>
      </c>
      <c r="E6773" s="66" t="s">
        <v>10523</v>
      </c>
      <c r="F6773" s="72">
        <v>1</v>
      </c>
      <c r="G6773" s="72">
        <v>3</v>
      </c>
      <c r="H6773" s="72">
        <v>2</v>
      </c>
      <c r="I6773" s="72">
        <v>8</v>
      </c>
      <c r="J6773" s="72">
        <v>1</v>
      </c>
      <c r="K6773" s="72">
        <v>41</v>
      </c>
      <c r="L6773" s="72">
        <v>36</v>
      </c>
    </row>
    <row r="6774" spans="4:12" x14ac:dyDescent="0.25">
      <c r="D6774" s="66" t="s">
        <v>37112</v>
      </c>
      <c r="E6774" s="66" t="s">
        <v>10524</v>
      </c>
      <c r="F6774" s="72">
        <v>1</v>
      </c>
      <c r="G6774" s="72">
        <v>3</v>
      </c>
      <c r="H6774" s="72">
        <v>2</v>
      </c>
      <c r="I6774" s="72">
        <v>8</v>
      </c>
      <c r="J6774" s="72">
        <v>1</v>
      </c>
      <c r="K6774" s="72">
        <v>41</v>
      </c>
      <c r="L6774" s="72">
        <v>37</v>
      </c>
    </row>
    <row r="6775" spans="4:12" x14ac:dyDescent="0.25">
      <c r="D6775" s="66" t="s">
        <v>37113</v>
      </c>
      <c r="E6775" s="66" t="s">
        <v>10525</v>
      </c>
      <c r="F6775" s="72">
        <v>1</v>
      </c>
      <c r="G6775" s="72">
        <v>3</v>
      </c>
      <c r="H6775" s="72">
        <v>2</v>
      </c>
      <c r="I6775" s="72">
        <v>8</v>
      </c>
      <c r="J6775" s="72">
        <v>1</v>
      </c>
      <c r="K6775" s="72">
        <v>41</v>
      </c>
      <c r="L6775" s="72">
        <v>38</v>
      </c>
    </row>
    <row r="6776" spans="4:12" x14ac:dyDescent="0.25">
      <c r="D6776" s="66" t="s">
        <v>37114</v>
      </c>
      <c r="E6776" s="66" t="s">
        <v>10526</v>
      </c>
      <c r="F6776" s="72">
        <v>1</v>
      </c>
      <c r="G6776" s="72">
        <v>3</v>
      </c>
      <c r="H6776" s="72">
        <v>2</v>
      </c>
      <c r="I6776" s="72">
        <v>8</v>
      </c>
      <c r="J6776" s="72">
        <v>1</v>
      </c>
      <c r="K6776" s="72">
        <v>41</v>
      </c>
      <c r="L6776" s="72">
        <v>39</v>
      </c>
    </row>
    <row r="6777" spans="4:12" x14ac:dyDescent="0.25">
      <c r="D6777" s="66" t="s">
        <v>37115</v>
      </c>
      <c r="E6777" s="66" t="s">
        <v>10527</v>
      </c>
      <c r="F6777" s="72">
        <v>1</v>
      </c>
      <c r="G6777" s="72">
        <v>3</v>
      </c>
      <c r="H6777" s="72">
        <v>2</v>
      </c>
      <c r="I6777" s="72">
        <v>8</v>
      </c>
      <c r="J6777" s="72">
        <v>1</v>
      </c>
      <c r="K6777" s="72">
        <v>41</v>
      </c>
      <c r="L6777" s="72">
        <v>40</v>
      </c>
    </row>
    <row r="6778" spans="4:12" x14ac:dyDescent="0.25">
      <c r="D6778" s="66" t="s">
        <v>37116</v>
      </c>
      <c r="E6778" s="66" t="s">
        <v>10528</v>
      </c>
      <c r="F6778" s="72">
        <v>1</v>
      </c>
      <c r="G6778" s="72">
        <v>3</v>
      </c>
      <c r="H6778" s="72">
        <v>2</v>
      </c>
      <c r="I6778" s="72">
        <v>8</v>
      </c>
      <c r="J6778" s="72">
        <v>1</v>
      </c>
      <c r="K6778" s="72">
        <v>41</v>
      </c>
      <c r="L6778" s="72">
        <v>41</v>
      </c>
    </row>
    <row r="6779" spans="4:12" x14ac:dyDescent="0.25">
      <c r="D6779" s="66" t="s">
        <v>37117</v>
      </c>
      <c r="E6779" s="66" t="s">
        <v>10529</v>
      </c>
      <c r="F6779" s="72">
        <v>1</v>
      </c>
      <c r="G6779" s="72">
        <v>3</v>
      </c>
      <c r="H6779" s="72">
        <v>2</v>
      </c>
      <c r="I6779" s="72">
        <v>8</v>
      </c>
      <c r="J6779" s="72">
        <v>1</v>
      </c>
      <c r="K6779" s="72">
        <v>41</v>
      </c>
      <c r="L6779" s="72">
        <v>42</v>
      </c>
    </row>
    <row r="6780" spans="4:12" x14ac:dyDescent="0.25">
      <c r="D6780" s="66" t="s">
        <v>37118</v>
      </c>
      <c r="E6780" s="66" t="s">
        <v>1927</v>
      </c>
      <c r="F6780" s="72">
        <v>1</v>
      </c>
      <c r="G6780" s="72">
        <v>3</v>
      </c>
      <c r="H6780" s="72">
        <v>2</v>
      </c>
      <c r="I6780" s="72">
        <v>8</v>
      </c>
      <c r="J6780" s="72">
        <v>1</v>
      </c>
      <c r="K6780" s="72">
        <v>41</v>
      </c>
      <c r="L6780" s="72">
        <v>43</v>
      </c>
    </row>
    <row r="6781" spans="4:12" x14ac:dyDescent="0.25">
      <c r="D6781" s="66" t="s">
        <v>37119</v>
      </c>
      <c r="E6781" s="66" t="s">
        <v>1928</v>
      </c>
      <c r="F6781" s="72">
        <v>1</v>
      </c>
      <c r="G6781" s="72">
        <v>3</v>
      </c>
      <c r="H6781" s="72">
        <v>2</v>
      </c>
      <c r="I6781" s="72">
        <v>8</v>
      </c>
      <c r="J6781" s="72">
        <v>1</v>
      </c>
      <c r="K6781" s="72">
        <v>41</v>
      </c>
      <c r="L6781" s="72">
        <v>44</v>
      </c>
    </row>
    <row r="6782" spans="4:12" x14ac:dyDescent="0.25">
      <c r="D6782" s="66" t="s">
        <v>37120</v>
      </c>
      <c r="E6782" s="66" t="s">
        <v>10530</v>
      </c>
      <c r="F6782" s="72">
        <v>1</v>
      </c>
      <c r="G6782" s="72">
        <v>3</v>
      </c>
      <c r="H6782" s="72">
        <v>2</v>
      </c>
      <c r="I6782" s="72">
        <v>8</v>
      </c>
      <c r="J6782" s="72">
        <v>1</v>
      </c>
      <c r="K6782" s="72">
        <v>41</v>
      </c>
      <c r="L6782" s="72">
        <v>45</v>
      </c>
    </row>
    <row r="6783" spans="4:12" x14ac:dyDescent="0.25">
      <c r="D6783" s="66" t="s">
        <v>37121</v>
      </c>
      <c r="E6783" s="66" t="s">
        <v>10531</v>
      </c>
      <c r="F6783" s="72">
        <v>1</v>
      </c>
      <c r="G6783" s="72">
        <v>3</v>
      </c>
      <c r="H6783" s="72">
        <v>2</v>
      </c>
      <c r="I6783" s="72">
        <v>8</v>
      </c>
      <c r="J6783" s="72">
        <v>1</v>
      </c>
      <c r="K6783" s="72">
        <v>41</v>
      </c>
      <c r="L6783" s="72">
        <v>46</v>
      </c>
    </row>
    <row r="6784" spans="4:12" x14ac:dyDescent="0.25">
      <c r="D6784" s="66" t="s">
        <v>37122</v>
      </c>
      <c r="E6784" s="66" t="s">
        <v>1929</v>
      </c>
      <c r="F6784" s="72">
        <v>1</v>
      </c>
      <c r="G6784" s="72">
        <v>3</v>
      </c>
      <c r="H6784" s="72">
        <v>2</v>
      </c>
      <c r="I6784" s="72">
        <v>8</v>
      </c>
      <c r="J6784" s="72">
        <v>1</v>
      </c>
      <c r="K6784" s="72">
        <v>41</v>
      </c>
      <c r="L6784" s="72">
        <v>47</v>
      </c>
    </row>
    <row r="6785" spans="4:12" x14ac:dyDescent="0.25">
      <c r="D6785" s="66" t="s">
        <v>37123</v>
      </c>
      <c r="E6785" s="66" t="s">
        <v>10532</v>
      </c>
      <c r="F6785" s="72">
        <v>1</v>
      </c>
      <c r="G6785" s="72">
        <v>3</v>
      </c>
      <c r="H6785" s="72">
        <v>2</v>
      </c>
      <c r="I6785" s="72">
        <v>8</v>
      </c>
      <c r="J6785" s="72">
        <v>1</v>
      </c>
      <c r="K6785" s="72">
        <v>41</v>
      </c>
      <c r="L6785" s="72">
        <v>48</v>
      </c>
    </row>
    <row r="6786" spans="4:12" x14ac:dyDescent="0.25">
      <c r="D6786" s="66" t="s">
        <v>37124</v>
      </c>
      <c r="E6786" s="66" t="s">
        <v>1930</v>
      </c>
      <c r="F6786" s="72">
        <v>1</v>
      </c>
      <c r="G6786" s="72">
        <v>3</v>
      </c>
      <c r="H6786" s="72">
        <v>2</v>
      </c>
      <c r="I6786" s="72">
        <v>8</v>
      </c>
      <c r="J6786" s="72">
        <v>1</v>
      </c>
      <c r="K6786" s="72">
        <v>41</v>
      </c>
      <c r="L6786" s="72">
        <v>49</v>
      </c>
    </row>
    <row r="6787" spans="4:12" x14ac:dyDescent="0.25">
      <c r="D6787" s="66" t="s">
        <v>37125</v>
      </c>
      <c r="E6787" s="66" t="s">
        <v>1931</v>
      </c>
      <c r="F6787" s="72">
        <v>1</v>
      </c>
      <c r="G6787" s="72">
        <v>3</v>
      </c>
      <c r="H6787" s="72">
        <v>2</v>
      </c>
      <c r="I6787" s="72">
        <v>8</v>
      </c>
      <c r="J6787" s="72">
        <v>1</v>
      </c>
      <c r="K6787" s="72">
        <v>41</v>
      </c>
      <c r="L6787" s="72">
        <v>50</v>
      </c>
    </row>
    <row r="6788" spans="4:12" x14ac:dyDescent="0.25">
      <c r="D6788" s="66" t="s">
        <v>37126</v>
      </c>
      <c r="E6788" s="66" t="s">
        <v>10533</v>
      </c>
      <c r="F6788" s="72">
        <v>1</v>
      </c>
      <c r="G6788" s="72">
        <v>3</v>
      </c>
      <c r="H6788" s="72">
        <v>2</v>
      </c>
      <c r="I6788" s="72">
        <v>8</v>
      </c>
      <c r="J6788" s="72">
        <v>1</v>
      </c>
      <c r="K6788" s="72">
        <v>41</v>
      </c>
      <c r="L6788" s="72">
        <v>51</v>
      </c>
    </row>
    <row r="6789" spans="4:12" x14ac:dyDescent="0.25">
      <c r="D6789" s="66" t="s">
        <v>37127</v>
      </c>
      <c r="E6789" s="66" t="s">
        <v>10534</v>
      </c>
      <c r="F6789" s="72">
        <v>1</v>
      </c>
      <c r="G6789" s="72">
        <v>3</v>
      </c>
      <c r="H6789" s="72">
        <v>2</v>
      </c>
      <c r="I6789" s="72">
        <v>8</v>
      </c>
      <c r="J6789" s="72">
        <v>1</v>
      </c>
      <c r="K6789" s="72">
        <v>41</v>
      </c>
      <c r="L6789" s="72">
        <v>52</v>
      </c>
    </row>
    <row r="6790" spans="4:12" x14ac:dyDescent="0.25">
      <c r="D6790" s="66" t="s">
        <v>37128</v>
      </c>
      <c r="E6790" s="66" t="s">
        <v>10535</v>
      </c>
      <c r="F6790" s="72">
        <v>1</v>
      </c>
      <c r="G6790" s="72">
        <v>3</v>
      </c>
      <c r="H6790" s="72">
        <v>2</v>
      </c>
      <c r="I6790" s="72">
        <v>8</v>
      </c>
      <c r="J6790" s="72">
        <v>1</v>
      </c>
      <c r="K6790" s="72">
        <v>41</v>
      </c>
      <c r="L6790" s="72">
        <v>53</v>
      </c>
    </row>
    <row r="6791" spans="4:12" x14ac:dyDescent="0.25">
      <c r="D6791" s="66" t="s">
        <v>37129</v>
      </c>
      <c r="E6791" s="66" t="s">
        <v>1932</v>
      </c>
      <c r="F6791" s="72">
        <v>1</v>
      </c>
      <c r="G6791" s="72">
        <v>3</v>
      </c>
      <c r="H6791" s="72">
        <v>2</v>
      </c>
      <c r="I6791" s="72">
        <v>8</v>
      </c>
      <c r="J6791" s="72">
        <v>1</v>
      </c>
      <c r="K6791" s="72">
        <v>41</v>
      </c>
      <c r="L6791" s="72">
        <v>54</v>
      </c>
    </row>
    <row r="6792" spans="4:12" x14ac:dyDescent="0.25">
      <c r="D6792" s="66" t="s">
        <v>37130</v>
      </c>
      <c r="E6792" s="66" t="s">
        <v>10536</v>
      </c>
      <c r="F6792" s="72">
        <v>1</v>
      </c>
      <c r="G6792" s="72">
        <v>3</v>
      </c>
      <c r="H6792" s="72">
        <v>2</v>
      </c>
      <c r="I6792" s="72">
        <v>8</v>
      </c>
      <c r="J6792" s="72">
        <v>1</v>
      </c>
      <c r="K6792" s="72">
        <v>41</v>
      </c>
      <c r="L6792" s="72">
        <v>55</v>
      </c>
    </row>
    <row r="6793" spans="4:12" x14ac:dyDescent="0.25">
      <c r="D6793" s="66" t="s">
        <v>37131</v>
      </c>
      <c r="E6793" s="66" t="s">
        <v>10537</v>
      </c>
      <c r="F6793" s="72">
        <v>1</v>
      </c>
      <c r="G6793" s="72">
        <v>3</v>
      </c>
      <c r="H6793" s="72">
        <v>2</v>
      </c>
      <c r="I6793" s="72">
        <v>8</v>
      </c>
      <c r="J6793" s="72">
        <v>1</v>
      </c>
      <c r="K6793" s="72">
        <v>41</v>
      </c>
      <c r="L6793" s="72">
        <v>56</v>
      </c>
    </row>
    <row r="6794" spans="4:12" x14ac:dyDescent="0.25">
      <c r="D6794" s="66" t="s">
        <v>37132</v>
      </c>
      <c r="E6794" s="66" t="s">
        <v>10538</v>
      </c>
      <c r="F6794" s="72">
        <v>1</v>
      </c>
      <c r="G6794" s="72">
        <v>3</v>
      </c>
      <c r="H6794" s="72">
        <v>2</v>
      </c>
      <c r="I6794" s="72">
        <v>8</v>
      </c>
      <c r="J6794" s="72">
        <v>1</v>
      </c>
      <c r="K6794" s="72">
        <v>41</v>
      </c>
      <c r="L6794" s="72">
        <v>57</v>
      </c>
    </row>
    <row r="6795" spans="4:12" x14ac:dyDescent="0.25">
      <c r="D6795" s="66" t="s">
        <v>37133</v>
      </c>
      <c r="E6795" s="66" t="s">
        <v>10539</v>
      </c>
      <c r="F6795" s="72">
        <v>1</v>
      </c>
      <c r="G6795" s="72">
        <v>3</v>
      </c>
      <c r="H6795" s="72">
        <v>2</v>
      </c>
      <c r="I6795" s="72">
        <v>8</v>
      </c>
      <c r="J6795" s="72">
        <v>1</v>
      </c>
      <c r="K6795" s="72">
        <v>41</v>
      </c>
      <c r="L6795" s="72">
        <v>58</v>
      </c>
    </row>
    <row r="6796" spans="4:12" x14ac:dyDescent="0.25">
      <c r="D6796" s="66" t="s">
        <v>37134</v>
      </c>
      <c r="E6796" s="66" t="s">
        <v>10540</v>
      </c>
      <c r="F6796" s="72">
        <v>1</v>
      </c>
      <c r="G6796" s="72">
        <v>3</v>
      </c>
      <c r="H6796" s="72">
        <v>2</v>
      </c>
      <c r="I6796" s="72">
        <v>8</v>
      </c>
      <c r="J6796" s="72">
        <v>1</v>
      </c>
      <c r="K6796" s="72">
        <v>41</v>
      </c>
      <c r="L6796" s="72">
        <v>59</v>
      </c>
    </row>
    <row r="6797" spans="4:12" x14ac:dyDescent="0.25">
      <c r="D6797" s="66" t="s">
        <v>37135</v>
      </c>
      <c r="E6797" s="66" t="s">
        <v>1933</v>
      </c>
      <c r="F6797" s="72">
        <v>1</v>
      </c>
      <c r="G6797" s="72">
        <v>3</v>
      </c>
      <c r="H6797" s="72">
        <v>2</v>
      </c>
      <c r="I6797" s="72">
        <v>8</v>
      </c>
      <c r="J6797" s="72">
        <v>1</v>
      </c>
      <c r="K6797" s="72">
        <v>41</v>
      </c>
      <c r="L6797" s="72">
        <v>60</v>
      </c>
    </row>
    <row r="6798" spans="4:12" x14ac:dyDescent="0.25">
      <c r="D6798" s="66" t="s">
        <v>37136</v>
      </c>
      <c r="E6798" s="66" t="s">
        <v>10541</v>
      </c>
      <c r="F6798" s="72">
        <v>1</v>
      </c>
      <c r="G6798" s="72">
        <v>3</v>
      </c>
      <c r="H6798" s="72">
        <v>2</v>
      </c>
      <c r="I6798" s="72">
        <v>8</v>
      </c>
      <c r="J6798" s="72">
        <v>1</v>
      </c>
      <c r="K6798" s="72">
        <v>41</v>
      </c>
      <c r="L6798" s="72">
        <v>61</v>
      </c>
    </row>
    <row r="6799" spans="4:12" x14ac:dyDescent="0.25">
      <c r="D6799" s="66" t="s">
        <v>37137</v>
      </c>
      <c r="E6799" s="66" t="s">
        <v>10542</v>
      </c>
      <c r="F6799" s="72">
        <v>1</v>
      </c>
      <c r="G6799" s="72">
        <v>3</v>
      </c>
      <c r="H6799" s="72">
        <v>2</v>
      </c>
      <c r="I6799" s="72">
        <v>8</v>
      </c>
      <c r="J6799" s="72">
        <v>1</v>
      </c>
      <c r="K6799" s="72">
        <v>41</v>
      </c>
      <c r="L6799" s="72">
        <v>62</v>
      </c>
    </row>
    <row r="6800" spans="4:12" x14ac:dyDescent="0.25">
      <c r="D6800" s="66" t="s">
        <v>37138</v>
      </c>
      <c r="E6800" s="66" t="s">
        <v>10543</v>
      </c>
      <c r="F6800" s="72">
        <v>1</v>
      </c>
      <c r="G6800" s="72">
        <v>3</v>
      </c>
      <c r="H6800" s="72">
        <v>2</v>
      </c>
      <c r="I6800" s="72">
        <v>8</v>
      </c>
      <c r="J6800" s="72">
        <v>1</v>
      </c>
      <c r="K6800" s="72">
        <v>41</v>
      </c>
      <c r="L6800" s="72">
        <v>63</v>
      </c>
    </row>
    <row r="6801" spans="4:12" x14ac:dyDescent="0.25">
      <c r="D6801" s="66" t="s">
        <v>37139</v>
      </c>
      <c r="E6801" s="66" t="s">
        <v>10544</v>
      </c>
      <c r="F6801" s="72">
        <v>1</v>
      </c>
      <c r="G6801" s="72">
        <v>3</v>
      </c>
      <c r="H6801" s="72">
        <v>2</v>
      </c>
      <c r="I6801" s="72">
        <v>8</v>
      </c>
      <c r="J6801" s="72">
        <v>1</v>
      </c>
      <c r="K6801" s="72">
        <v>41</v>
      </c>
      <c r="L6801" s="72">
        <v>64</v>
      </c>
    </row>
    <row r="6802" spans="4:12" x14ac:dyDescent="0.25">
      <c r="D6802" s="66" t="s">
        <v>37140</v>
      </c>
      <c r="E6802" s="66" t="s">
        <v>1934</v>
      </c>
      <c r="F6802" s="72">
        <v>1</v>
      </c>
      <c r="G6802" s="72">
        <v>3</v>
      </c>
      <c r="H6802" s="72">
        <v>2</v>
      </c>
      <c r="I6802" s="72">
        <v>8</v>
      </c>
      <c r="J6802" s="72">
        <v>1</v>
      </c>
      <c r="K6802" s="72">
        <v>41</v>
      </c>
      <c r="L6802" s="72">
        <v>65</v>
      </c>
    </row>
    <row r="6803" spans="4:12" x14ac:dyDescent="0.25">
      <c r="D6803" s="66" t="s">
        <v>37141</v>
      </c>
      <c r="E6803" s="66" t="s">
        <v>10545</v>
      </c>
      <c r="F6803" s="72">
        <v>1</v>
      </c>
      <c r="G6803" s="72">
        <v>3</v>
      </c>
      <c r="H6803" s="72">
        <v>2</v>
      </c>
      <c r="I6803" s="72">
        <v>8</v>
      </c>
      <c r="J6803" s="72">
        <v>1</v>
      </c>
      <c r="K6803" s="72">
        <v>41</v>
      </c>
      <c r="L6803" s="72">
        <v>66</v>
      </c>
    </row>
    <row r="6804" spans="4:12" x14ac:dyDescent="0.25">
      <c r="D6804" s="66" t="s">
        <v>37142</v>
      </c>
      <c r="E6804" s="66" t="s">
        <v>1935</v>
      </c>
      <c r="F6804" s="72">
        <v>1</v>
      </c>
      <c r="G6804" s="72">
        <v>3</v>
      </c>
      <c r="H6804" s="72">
        <v>2</v>
      </c>
      <c r="I6804" s="72">
        <v>8</v>
      </c>
      <c r="J6804" s="72">
        <v>1</v>
      </c>
      <c r="K6804" s="72">
        <v>41</v>
      </c>
      <c r="L6804" s="72">
        <v>67</v>
      </c>
    </row>
    <row r="6805" spans="4:12" x14ac:dyDescent="0.25">
      <c r="D6805" s="66" t="s">
        <v>37143</v>
      </c>
      <c r="E6805" s="66" t="s">
        <v>1936</v>
      </c>
      <c r="F6805" s="72">
        <v>1</v>
      </c>
      <c r="G6805" s="72">
        <v>3</v>
      </c>
      <c r="H6805" s="72">
        <v>2</v>
      </c>
      <c r="I6805" s="72">
        <v>8</v>
      </c>
      <c r="J6805" s="72">
        <v>1</v>
      </c>
      <c r="K6805" s="72">
        <v>41</v>
      </c>
      <c r="L6805" s="72">
        <v>68</v>
      </c>
    </row>
    <row r="6806" spans="4:12" x14ac:dyDescent="0.25">
      <c r="D6806" s="66" t="s">
        <v>37144</v>
      </c>
      <c r="E6806" s="66" t="s">
        <v>1937</v>
      </c>
      <c r="F6806" s="72">
        <v>1</v>
      </c>
      <c r="G6806" s="72">
        <v>3</v>
      </c>
      <c r="H6806" s="72">
        <v>2</v>
      </c>
      <c r="I6806" s="72">
        <v>8</v>
      </c>
      <c r="J6806" s="72">
        <v>1</v>
      </c>
      <c r="K6806" s="72">
        <v>41</v>
      </c>
      <c r="L6806" s="72">
        <v>69</v>
      </c>
    </row>
    <row r="6807" spans="4:12" x14ac:dyDescent="0.25">
      <c r="D6807" s="66" t="s">
        <v>37145</v>
      </c>
      <c r="E6807" s="66" t="s">
        <v>1938</v>
      </c>
      <c r="F6807" s="72">
        <v>1</v>
      </c>
      <c r="G6807" s="72">
        <v>3</v>
      </c>
      <c r="H6807" s="72">
        <v>2</v>
      </c>
      <c r="I6807" s="72">
        <v>8</v>
      </c>
      <c r="J6807" s="72">
        <v>1</v>
      </c>
      <c r="K6807" s="72">
        <v>41</v>
      </c>
      <c r="L6807" s="72">
        <v>70</v>
      </c>
    </row>
    <row r="6808" spans="4:12" x14ac:dyDescent="0.25">
      <c r="D6808" s="66" t="s">
        <v>37146</v>
      </c>
      <c r="E6808" s="66" t="s">
        <v>10546</v>
      </c>
      <c r="F6808" s="72">
        <v>1</v>
      </c>
      <c r="G6808" s="72">
        <v>3</v>
      </c>
      <c r="H6808" s="72">
        <v>2</v>
      </c>
      <c r="I6808" s="72">
        <v>8</v>
      </c>
      <c r="J6808" s="72">
        <v>1</v>
      </c>
      <c r="K6808" s="72">
        <v>41</v>
      </c>
      <c r="L6808" s="72">
        <v>71</v>
      </c>
    </row>
    <row r="6809" spans="4:12" x14ac:dyDescent="0.25">
      <c r="D6809" s="66" t="s">
        <v>37147</v>
      </c>
      <c r="E6809" s="66" t="s">
        <v>1939</v>
      </c>
      <c r="F6809" s="72">
        <v>1</v>
      </c>
      <c r="G6809" s="72">
        <v>3</v>
      </c>
      <c r="H6809" s="72">
        <v>2</v>
      </c>
      <c r="I6809" s="72">
        <v>8</v>
      </c>
      <c r="J6809" s="72">
        <v>1</v>
      </c>
      <c r="K6809" s="72">
        <v>41</v>
      </c>
      <c r="L6809" s="72">
        <v>72</v>
      </c>
    </row>
    <row r="6810" spans="4:12" x14ac:dyDescent="0.25">
      <c r="D6810" s="66" t="s">
        <v>37148</v>
      </c>
      <c r="E6810" s="66" t="s">
        <v>10547</v>
      </c>
      <c r="F6810" s="72">
        <v>1</v>
      </c>
      <c r="G6810" s="72">
        <v>3</v>
      </c>
      <c r="H6810" s="72">
        <v>2</v>
      </c>
      <c r="I6810" s="72">
        <v>8</v>
      </c>
      <c r="J6810" s="72">
        <v>1</v>
      </c>
      <c r="K6810" s="72">
        <v>41</v>
      </c>
      <c r="L6810" s="72">
        <v>73</v>
      </c>
    </row>
    <row r="6811" spans="4:12" x14ac:dyDescent="0.25">
      <c r="D6811" s="66" t="s">
        <v>37149</v>
      </c>
      <c r="E6811" s="66" t="s">
        <v>1940</v>
      </c>
      <c r="F6811" s="72">
        <v>1</v>
      </c>
      <c r="G6811" s="72">
        <v>3</v>
      </c>
      <c r="H6811" s="72">
        <v>2</v>
      </c>
      <c r="I6811" s="72">
        <v>8</v>
      </c>
      <c r="J6811" s="72">
        <v>1</v>
      </c>
      <c r="K6811" s="72">
        <v>41</v>
      </c>
      <c r="L6811" s="72">
        <v>74</v>
      </c>
    </row>
    <row r="6812" spans="4:12" x14ac:dyDescent="0.25">
      <c r="D6812" s="66" t="s">
        <v>37150</v>
      </c>
      <c r="E6812" s="66" t="s">
        <v>10548</v>
      </c>
      <c r="F6812" s="72">
        <v>1</v>
      </c>
      <c r="G6812" s="72">
        <v>3</v>
      </c>
      <c r="H6812" s="72">
        <v>2</v>
      </c>
      <c r="I6812" s="72">
        <v>8</v>
      </c>
      <c r="J6812" s="72">
        <v>1</v>
      </c>
      <c r="K6812" s="72">
        <v>41</v>
      </c>
      <c r="L6812" s="72">
        <v>75</v>
      </c>
    </row>
    <row r="6813" spans="4:12" x14ac:dyDescent="0.25">
      <c r="D6813" s="66" t="s">
        <v>37151</v>
      </c>
      <c r="E6813" s="66" t="s">
        <v>1941</v>
      </c>
      <c r="F6813" s="72">
        <v>1</v>
      </c>
      <c r="G6813" s="72">
        <v>3</v>
      </c>
      <c r="H6813" s="72">
        <v>2</v>
      </c>
      <c r="I6813" s="72">
        <v>8</v>
      </c>
      <c r="J6813" s="72">
        <v>1</v>
      </c>
      <c r="K6813" s="72">
        <v>41</v>
      </c>
      <c r="L6813" s="72">
        <v>76</v>
      </c>
    </row>
    <row r="6814" spans="4:12" x14ac:dyDescent="0.25">
      <c r="D6814" s="66" t="s">
        <v>37152</v>
      </c>
      <c r="E6814" s="66" t="s">
        <v>1942</v>
      </c>
      <c r="F6814" s="72">
        <v>1</v>
      </c>
      <c r="G6814" s="72">
        <v>3</v>
      </c>
      <c r="H6814" s="72">
        <v>2</v>
      </c>
      <c r="I6814" s="72">
        <v>8</v>
      </c>
      <c r="J6814" s="72">
        <v>1</v>
      </c>
      <c r="K6814" s="72">
        <v>41</v>
      </c>
      <c r="L6814" s="72">
        <v>77</v>
      </c>
    </row>
    <row r="6815" spans="4:12" x14ac:dyDescent="0.25">
      <c r="D6815" s="66" t="s">
        <v>37153</v>
      </c>
      <c r="E6815" s="66" t="s">
        <v>1943</v>
      </c>
      <c r="F6815" s="72">
        <v>1</v>
      </c>
      <c r="G6815" s="72">
        <v>3</v>
      </c>
      <c r="H6815" s="72">
        <v>2</v>
      </c>
      <c r="I6815" s="72">
        <v>8</v>
      </c>
      <c r="J6815" s="72">
        <v>1</v>
      </c>
      <c r="K6815" s="72">
        <v>41</v>
      </c>
      <c r="L6815" s="72">
        <v>78</v>
      </c>
    </row>
    <row r="6816" spans="4:12" x14ac:dyDescent="0.25">
      <c r="D6816" s="66" t="s">
        <v>37154</v>
      </c>
      <c r="E6816" s="66" t="s">
        <v>1944</v>
      </c>
      <c r="F6816" s="72">
        <v>1</v>
      </c>
      <c r="G6816" s="72">
        <v>3</v>
      </c>
      <c r="H6816" s="72">
        <v>2</v>
      </c>
      <c r="I6816" s="72">
        <v>8</v>
      </c>
      <c r="J6816" s="72">
        <v>1</v>
      </c>
      <c r="K6816" s="72">
        <v>41</v>
      </c>
      <c r="L6816" s="72">
        <v>79</v>
      </c>
    </row>
    <row r="6817" spans="4:12" x14ac:dyDescent="0.25">
      <c r="D6817" s="66" t="s">
        <v>37155</v>
      </c>
      <c r="E6817" s="66" t="s">
        <v>10549</v>
      </c>
      <c r="F6817" s="72">
        <v>1</v>
      </c>
      <c r="G6817" s="72">
        <v>3</v>
      </c>
      <c r="H6817" s="72">
        <v>2</v>
      </c>
      <c r="I6817" s="72">
        <v>8</v>
      </c>
      <c r="J6817" s="72">
        <v>1</v>
      </c>
      <c r="K6817" s="72">
        <v>41</v>
      </c>
      <c r="L6817" s="72">
        <v>80</v>
      </c>
    </row>
    <row r="6818" spans="4:12" x14ac:dyDescent="0.25">
      <c r="D6818" s="66" t="s">
        <v>37156</v>
      </c>
      <c r="E6818" s="66" t="s">
        <v>1945</v>
      </c>
      <c r="F6818" s="72">
        <v>1</v>
      </c>
      <c r="G6818" s="72">
        <v>3</v>
      </c>
      <c r="H6818" s="72">
        <v>2</v>
      </c>
      <c r="I6818" s="72">
        <v>8</v>
      </c>
      <c r="J6818" s="72">
        <v>1</v>
      </c>
      <c r="K6818" s="72">
        <v>41</v>
      </c>
      <c r="L6818" s="72">
        <v>81</v>
      </c>
    </row>
    <row r="6819" spans="4:12" x14ac:dyDescent="0.25">
      <c r="D6819" s="66" t="s">
        <v>37157</v>
      </c>
      <c r="E6819" s="66" t="s">
        <v>10550</v>
      </c>
      <c r="F6819" s="72">
        <v>1</v>
      </c>
      <c r="G6819" s="72">
        <v>3</v>
      </c>
      <c r="H6819" s="72">
        <v>2</v>
      </c>
      <c r="I6819" s="72">
        <v>8</v>
      </c>
      <c r="J6819" s="72">
        <v>1</v>
      </c>
      <c r="K6819" s="72">
        <v>41</v>
      </c>
      <c r="L6819" s="72">
        <v>82</v>
      </c>
    </row>
    <row r="6820" spans="4:12" x14ac:dyDescent="0.25">
      <c r="D6820" s="66" t="s">
        <v>37158</v>
      </c>
      <c r="E6820" s="66" t="s">
        <v>1946</v>
      </c>
      <c r="F6820" s="72">
        <v>1</v>
      </c>
      <c r="G6820" s="72">
        <v>3</v>
      </c>
      <c r="H6820" s="72">
        <v>2</v>
      </c>
      <c r="I6820" s="72">
        <v>8</v>
      </c>
      <c r="J6820" s="72">
        <v>1</v>
      </c>
      <c r="K6820" s="72">
        <v>41</v>
      </c>
      <c r="L6820" s="72">
        <v>83</v>
      </c>
    </row>
    <row r="6821" spans="4:12" x14ac:dyDescent="0.25">
      <c r="D6821" s="66" t="s">
        <v>37159</v>
      </c>
      <c r="E6821" s="66" t="s">
        <v>10551</v>
      </c>
      <c r="F6821" s="72">
        <v>1</v>
      </c>
      <c r="G6821" s="72">
        <v>3</v>
      </c>
      <c r="H6821" s="72">
        <v>2</v>
      </c>
      <c r="I6821" s="72">
        <v>8</v>
      </c>
      <c r="J6821" s="72">
        <v>1</v>
      </c>
      <c r="K6821" s="72">
        <v>41</v>
      </c>
      <c r="L6821" s="72">
        <v>84</v>
      </c>
    </row>
    <row r="6822" spans="4:12" x14ac:dyDescent="0.25">
      <c r="D6822" s="66" t="s">
        <v>37160</v>
      </c>
      <c r="E6822" s="66" t="s">
        <v>10552</v>
      </c>
      <c r="F6822" s="72">
        <v>1</v>
      </c>
      <c r="G6822" s="72">
        <v>3</v>
      </c>
      <c r="H6822" s="72">
        <v>2</v>
      </c>
      <c r="I6822" s="72">
        <v>8</v>
      </c>
      <c r="J6822" s="72">
        <v>1</v>
      </c>
      <c r="K6822" s="72">
        <v>41</v>
      </c>
      <c r="L6822" s="72">
        <v>85</v>
      </c>
    </row>
    <row r="6823" spans="4:12" x14ac:dyDescent="0.25">
      <c r="D6823" s="66" t="s">
        <v>37161</v>
      </c>
      <c r="E6823" s="66" t="s">
        <v>10553</v>
      </c>
      <c r="F6823" s="72">
        <v>1</v>
      </c>
      <c r="G6823" s="72">
        <v>3</v>
      </c>
      <c r="H6823" s="72">
        <v>2</v>
      </c>
      <c r="I6823" s="72">
        <v>8</v>
      </c>
      <c r="J6823" s="72">
        <v>1</v>
      </c>
      <c r="K6823" s="72">
        <v>41</v>
      </c>
      <c r="L6823" s="72">
        <v>86</v>
      </c>
    </row>
    <row r="6824" spans="4:12" x14ac:dyDescent="0.25">
      <c r="D6824" s="66" t="s">
        <v>37162</v>
      </c>
      <c r="E6824" s="66" t="s">
        <v>1947</v>
      </c>
      <c r="F6824" s="72">
        <v>1</v>
      </c>
      <c r="G6824" s="72">
        <v>3</v>
      </c>
      <c r="H6824" s="72">
        <v>2</v>
      </c>
      <c r="I6824" s="72">
        <v>8</v>
      </c>
      <c r="J6824" s="72">
        <v>1</v>
      </c>
      <c r="K6824" s="72">
        <v>41</v>
      </c>
      <c r="L6824" s="72">
        <v>87</v>
      </c>
    </row>
    <row r="6825" spans="4:12" x14ac:dyDescent="0.25">
      <c r="D6825" s="66" t="s">
        <v>37163</v>
      </c>
      <c r="E6825" s="66" t="s">
        <v>10554</v>
      </c>
      <c r="F6825" s="72">
        <v>1</v>
      </c>
      <c r="G6825" s="72">
        <v>3</v>
      </c>
      <c r="H6825" s="72">
        <v>2</v>
      </c>
      <c r="I6825" s="72">
        <v>8</v>
      </c>
      <c r="J6825" s="72">
        <v>1</v>
      </c>
      <c r="K6825" s="72">
        <v>41</v>
      </c>
      <c r="L6825" s="72">
        <v>88</v>
      </c>
    </row>
    <row r="6826" spans="4:12" x14ac:dyDescent="0.25">
      <c r="D6826" s="66" t="s">
        <v>37164</v>
      </c>
      <c r="E6826" s="66" t="s">
        <v>10555</v>
      </c>
      <c r="F6826" s="72">
        <v>1</v>
      </c>
      <c r="G6826" s="72">
        <v>3</v>
      </c>
      <c r="H6826" s="72">
        <v>2</v>
      </c>
      <c r="I6826" s="72">
        <v>8</v>
      </c>
      <c r="J6826" s="72">
        <v>1</v>
      </c>
      <c r="K6826" s="72">
        <v>41</v>
      </c>
      <c r="L6826" s="72">
        <v>89</v>
      </c>
    </row>
    <row r="6827" spans="4:12" x14ac:dyDescent="0.25">
      <c r="D6827" s="66" t="s">
        <v>37165</v>
      </c>
      <c r="E6827" s="66" t="s">
        <v>1948</v>
      </c>
      <c r="F6827" s="72">
        <v>1</v>
      </c>
      <c r="G6827" s="72">
        <v>3</v>
      </c>
      <c r="H6827" s="72">
        <v>2</v>
      </c>
      <c r="I6827" s="72">
        <v>8</v>
      </c>
      <c r="J6827" s="72">
        <v>1</v>
      </c>
      <c r="K6827" s="72">
        <v>41</v>
      </c>
      <c r="L6827" s="72">
        <v>90</v>
      </c>
    </row>
    <row r="6828" spans="4:12" x14ac:dyDescent="0.25">
      <c r="D6828" s="66" t="s">
        <v>37166</v>
      </c>
      <c r="E6828" s="66" t="s">
        <v>10556</v>
      </c>
      <c r="F6828" s="72">
        <v>1</v>
      </c>
      <c r="G6828" s="72">
        <v>3</v>
      </c>
      <c r="H6828" s="72">
        <v>2</v>
      </c>
      <c r="I6828" s="72">
        <v>8</v>
      </c>
      <c r="J6828" s="72">
        <v>1</v>
      </c>
      <c r="K6828" s="72">
        <v>41</v>
      </c>
      <c r="L6828" s="72">
        <v>91</v>
      </c>
    </row>
    <row r="6829" spans="4:12" x14ac:dyDescent="0.25">
      <c r="D6829" s="66" t="s">
        <v>37167</v>
      </c>
      <c r="E6829" s="66" t="s">
        <v>10557</v>
      </c>
      <c r="F6829" s="72">
        <v>1</v>
      </c>
      <c r="G6829" s="72">
        <v>3</v>
      </c>
      <c r="H6829" s="72">
        <v>2</v>
      </c>
      <c r="I6829" s="72">
        <v>8</v>
      </c>
      <c r="J6829" s="72">
        <v>1</v>
      </c>
      <c r="K6829" s="72">
        <v>41</v>
      </c>
      <c r="L6829" s="72">
        <v>92</v>
      </c>
    </row>
    <row r="6830" spans="4:12" x14ac:dyDescent="0.25">
      <c r="D6830" s="66" t="s">
        <v>37168</v>
      </c>
      <c r="E6830" s="66" t="s">
        <v>1949</v>
      </c>
      <c r="F6830" s="72">
        <v>1</v>
      </c>
      <c r="G6830" s="72">
        <v>3</v>
      </c>
      <c r="H6830" s="72">
        <v>2</v>
      </c>
      <c r="I6830" s="72">
        <v>8</v>
      </c>
      <c r="J6830" s="72">
        <v>1</v>
      </c>
      <c r="K6830" s="72">
        <v>41</v>
      </c>
      <c r="L6830" s="72">
        <v>93</v>
      </c>
    </row>
    <row r="6831" spans="4:12" x14ac:dyDescent="0.25">
      <c r="D6831" s="66" t="s">
        <v>37169</v>
      </c>
      <c r="E6831" s="66" t="s">
        <v>1950</v>
      </c>
      <c r="F6831" s="72">
        <v>1</v>
      </c>
      <c r="G6831" s="72">
        <v>3</v>
      </c>
      <c r="H6831" s="72">
        <v>2</v>
      </c>
      <c r="I6831" s="72">
        <v>8</v>
      </c>
      <c r="J6831" s="72">
        <v>1</v>
      </c>
      <c r="K6831" s="72">
        <v>41</v>
      </c>
      <c r="L6831" s="72">
        <v>94</v>
      </c>
    </row>
    <row r="6832" spans="4:12" x14ac:dyDescent="0.25">
      <c r="D6832" s="66" t="s">
        <v>37170</v>
      </c>
      <c r="E6832" s="66" t="s">
        <v>10558</v>
      </c>
      <c r="F6832" s="72">
        <v>1</v>
      </c>
      <c r="G6832" s="72">
        <v>3</v>
      </c>
      <c r="H6832" s="72">
        <v>2</v>
      </c>
      <c r="I6832" s="72">
        <v>8</v>
      </c>
      <c r="J6832" s="72">
        <v>1</v>
      </c>
      <c r="K6832" s="72">
        <v>41</v>
      </c>
      <c r="L6832" s="72">
        <v>95</v>
      </c>
    </row>
    <row r="6833" spans="4:12" x14ac:dyDescent="0.25">
      <c r="D6833" s="66" t="s">
        <v>37171</v>
      </c>
      <c r="E6833" s="66" t="s">
        <v>1951</v>
      </c>
      <c r="F6833" s="72">
        <v>1</v>
      </c>
      <c r="G6833" s="72">
        <v>3</v>
      </c>
      <c r="H6833" s="72">
        <v>2</v>
      </c>
      <c r="I6833" s="72">
        <v>8</v>
      </c>
      <c r="J6833" s="72">
        <v>1</v>
      </c>
      <c r="K6833" s="72">
        <v>41</v>
      </c>
      <c r="L6833" s="72">
        <v>96</v>
      </c>
    </row>
    <row r="6834" spans="4:12" x14ac:dyDescent="0.25">
      <c r="D6834" s="66" t="s">
        <v>37172</v>
      </c>
      <c r="E6834" s="66" t="s">
        <v>1952</v>
      </c>
      <c r="F6834" s="72">
        <v>1</v>
      </c>
      <c r="G6834" s="72">
        <v>3</v>
      </c>
      <c r="H6834" s="72">
        <v>2</v>
      </c>
      <c r="I6834" s="72">
        <v>8</v>
      </c>
      <c r="J6834" s="72">
        <v>1</v>
      </c>
      <c r="K6834" s="72">
        <v>41</v>
      </c>
      <c r="L6834" s="72">
        <v>97</v>
      </c>
    </row>
    <row r="6835" spans="4:12" x14ac:dyDescent="0.25">
      <c r="D6835" s="66" t="s">
        <v>37173</v>
      </c>
      <c r="E6835" s="66" t="s">
        <v>10559</v>
      </c>
      <c r="F6835" s="72">
        <v>1</v>
      </c>
      <c r="G6835" s="72">
        <v>3</v>
      </c>
      <c r="H6835" s="72">
        <v>2</v>
      </c>
      <c r="I6835" s="72">
        <v>8</v>
      </c>
      <c r="J6835" s="72">
        <v>1</v>
      </c>
      <c r="K6835" s="72">
        <v>41</v>
      </c>
      <c r="L6835" s="72">
        <v>98</v>
      </c>
    </row>
    <row r="6836" spans="4:12" x14ac:dyDescent="0.25">
      <c r="D6836" s="66" t="s">
        <v>37174</v>
      </c>
      <c r="E6836" s="66" t="s">
        <v>10560</v>
      </c>
      <c r="F6836" s="72">
        <v>1</v>
      </c>
      <c r="G6836" s="72">
        <v>3</v>
      </c>
      <c r="H6836" s="72">
        <v>2</v>
      </c>
      <c r="I6836" s="72">
        <v>8</v>
      </c>
      <c r="J6836" s="72">
        <v>1</v>
      </c>
      <c r="K6836" s="72">
        <v>41</v>
      </c>
      <c r="L6836" s="72">
        <v>99</v>
      </c>
    </row>
    <row r="6837" spans="4:12" x14ac:dyDescent="0.25">
      <c r="D6837" s="66" t="s">
        <v>37175</v>
      </c>
      <c r="E6837" s="66" t="s">
        <v>1953</v>
      </c>
      <c r="F6837" s="72">
        <v>1</v>
      </c>
      <c r="G6837" s="72">
        <v>3</v>
      </c>
      <c r="H6837" s="72">
        <v>2</v>
      </c>
      <c r="I6837" s="72">
        <v>8</v>
      </c>
      <c r="J6837" s="72">
        <v>1</v>
      </c>
      <c r="K6837" s="72">
        <v>41</v>
      </c>
      <c r="L6837" s="72">
        <v>100</v>
      </c>
    </row>
    <row r="6838" spans="4:12" x14ac:dyDescent="0.25">
      <c r="D6838" s="66" t="s">
        <v>37176</v>
      </c>
      <c r="E6838" s="66" t="s">
        <v>10561</v>
      </c>
      <c r="F6838" s="72">
        <v>1</v>
      </c>
      <c r="G6838" s="72">
        <v>3</v>
      </c>
      <c r="H6838" s="72">
        <v>2</v>
      </c>
      <c r="I6838" s="72">
        <v>8</v>
      </c>
      <c r="J6838" s="72">
        <v>1</v>
      </c>
      <c r="K6838" s="72">
        <v>41</v>
      </c>
      <c r="L6838" s="72">
        <v>101</v>
      </c>
    </row>
    <row r="6839" spans="4:12" x14ac:dyDescent="0.25">
      <c r="D6839" s="66" t="s">
        <v>37177</v>
      </c>
      <c r="E6839" s="66" t="s">
        <v>1954</v>
      </c>
      <c r="F6839" s="72">
        <v>1</v>
      </c>
      <c r="G6839" s="72">
        <v>3</v>
      </c>
      <c r="H6839" s="72">
        <v>2</v>
      </c>
      <c r="I6839" s="72">
        <v>8</v>
      </c>
      <c r="J6839" s="72">
        <v>1</v>
      </c>
      <c r="K6839" s="72">
        <v>41</v>
      </c>
      <c r="L6839" s="72">
        <v>102</v>
      </c>
    </row>
    <row r="6840" spans="4:12" x14ac:dyDescent="0.25">
      <c r="D6840" s="66" t="s">
        <v>37178</v>
      </c>
      <c r="E6840" s="66" t="s">
        <v>16</v>
      </c>
      <c r="F6840" s="72">
        <v>1</v>
      </c>
      <c r="G6840" s="72">
        <v>3</v>
      </c>
      <c r="H6840" s="72">
        <v>2</v>
      </c>
      <c r="I6840" s="72">
        <v>8</v>
      </c>
      <c r="J6840" s="72">
        <v>1</v>
      </c>
      <c r="K6840" s="72">
        <v>41</v>
      </c>
      <c r="L6840" s="72">
        <v>103</v>
      </c>
    </row>
    <row r="6841" spans="4:12" x14ac:dyDescent="0.25">
      <c r="D6841" s="66" t="s">
        <v>37179</v>
      </c>
      <c r="E6841" s="66" t="s">
        <v>1955</v>
      </c>
      <c r="F6841" s="72">
        <v>1</v>
      </c>
      <c r="G6841" s="72">
        <v>3</v>
      </c>
      <c r="H6841" s="72">
        <v>2</v>
      </c>
      <c r="I6841" s="72">
        <v>8</v>
      </c>
      <c r="J6841" s="72">
        <v>1</v>
      </c>
      <c r="K6841" s="72">
        <v>41</v>
      </c>
      <c r="L6841" s="72">
        <v>104</v>
      </c>
    </row>
    <row r="6842" spans="4:12" x14ac:dyDescent="0.25">
      <c r="D6842" s="66" t="s">
        <v>37180</v>
      </c>
      <c r="E6842" s="66" t="s">
        <v>1956</v>
      </c>
      <c r="F6842" s="72">
        <v>1</v>
      </c>
      <c r="G6842" s="72">
        <v>3</v>
      </c>
      <c r="H6842" s="72">
        <v>2</v>
      </c>
      <c r="I6842" s="72">
        <v>8</v>
      </c>
      <c r="J6842" s="72">
        <v>1</v>
      </c>
      <c r="K6842" s="72">
        <v>41</v>
      </c>
      <c r="L6842" s="72">
        <v>105</v>
      </c>
    </row>
    <row r="6843" spans="4:12" x14ac:dyDescent="0.25">
      <c r="D6843" s="66" t="s">
        <v>37181</v>
      </c>
      <c r="E6843" s="66" t="s">
        <v>1957</v>
      </c>
      <c r="F6843" s="72">
        <v>1</v>
      </c>
      <c r="G6843" s="72">
        <v>3</v>
      </c>
      <c r="H6843" s="72">
        <v>2</v>
      </c>
      <c r="I6843" s="72">
        <v>8</v>
      </c>
      <c r="J6843" s="72">
        <v>1</v>
      </c>
      <c r="K6843" s="72">
        <v>41</v>
      </c>
      <c r="L6843" s="72">
        <v>106</v>
      </c>
    </row>
    <row r="6844" spans="4:12" x14ac:dyDescent="0.25">
      <c r="D6844" s="66" t="s">
        <v>37182</v>
      </c>
      <c r="E6844" s="66" t="s">
        <v>10562</v>
      </c>
      <c r="F6844" s="72">
        <v>1</v>
      </c>
      <c r="G6844" s="72">
        <v>3</v>
      </c>
      <c r="H6844" s="72">
        <v>2</v>
      </c>
      <c r="I6844" s="72">
        <v>8</v>
      </c>
      <c r="J6844" s="72">
        <v>1</v>
      </c>
      <c r="K6844" s="72">
        <v>41</v>
      </c>
      <c r="L6844" s="72">
        <v>107</v>
      </c>
    </row>
    <row r="6845" spans="4:12" x14ac:dyDescent="0.25">
      <c r="D6845" s="66" t="s">
        <v>37183</v>
      </c>
      <c r="E6845" s="66" t="s">
        <v>1958</v>
      </c>
      <c r="F6845" s="72">
        <v>1</v>
      </c>
      <c r="G6845" s="72">
        <v>3</v>
      </c>
      <c r="H6845" s="72">
        <v>2</v>
      </c>
      <c r="I6845" s="72">
        <v>8</v>
      </c>
      <c r="J6845" s="72">
        <v>1</v>
      </c>
      <c r="K6845" s="72">
        <v>41</v>
      </c>
      <c r="L6845" s="72">
        <v>108</v>
      </c>
    </row>
    <row r="6846" spans="4:12" x14ac:dyDescent="0.25">
      <c r="D6846" s="66" t="s">
        <v>37184</v>
      </c>
      <c r="E6846" s="66" t="s">
        <v>1959</v>
      </c>
      <c r="F6846" s="72">
        <v>1</v>
      </c>
      <c r="G6846" s="72">
        <v>3</v>
      </c>
      <c r="H6846" s="72">
        <v>2</v>
      </c>
      <c r="I6846" s="72">
        <v>8</v>
      </c>
      <c r="J6846" s="72">
        <v>1</v>
      </c>
      <c r="K6846" s="72">
        <v>41</v>
      </c>
      <c r="L6846" s="72">
        <v>109</v>
      </c>
    </row>
    <row r="6847" spans="4:12" x14ac:dyDescent="0.25">
      <c r="D6847" s="66" t="s">
        <v>37185</v>
      </c>
      <c r="E6847" s="66" t="s">
        <v>1960</v>
      </c>
      <c r="F6847" s="72">
        <v>1</v>
      </c>
      <c r="G6847" s="72">
        <v>3</v>
      </c>
      <c r="H6847" s="72">
        <v>2</v>
      </c>
      <c r="I6847" s="72">
        <v>8</v>
      </c>
      <c r="J6847" s="72">
        <v>1</v>
      </c>
      <c r="K6847" s="72">
        <v>41</v>
      </c>
      <c r="L6847" s="72">
        <v>110</v>
      </c>
    </row>
    <row r="6848" spans="4:12" x14ac:dyDescent="0.25">
      <c r="D6848" s="66" t="s">
        <v>37186</v>
      </c>
      <c r="E6848" s="66" t="s">
        <v>1961</v>
      </c>
      <c r="F6848" s="72">
        <v>1</v>
      </c>
      <c r="G6848" s="72">
        <v>3</v>
      </c>
      <c r="H6848" s="72">
        <v>2</v>
      </c>
      <c r="I6848" s="72">
        <v>8</v>
      </c>
      <c r="J6848" s="72">
        <v>1</v>
      </c>
      <c r="K6848" s="72">
        <v>41</v>
      </c>
      <c r="L6848" s="72">
        <v>111</v>
      </c>
    </row>
    <row r="6849" spans="4:12" x14ac:dyDescent="0.25">
      <c r="D6849" s="66" t="s">
        <v>37187</v>
      </c>
      <c r="E6849" s="66" t="s">
        <v>1962</v>
      </c>
      <c r="F6849" s="72">
        <v>1</v>
      </c>
      <c r="G6849" s="72">
        <v>3</v>
      </c>
      <c r="H6849" s="72">
        <v>2</v>
      </c>
      <c r="I6849" s="72">
        <v>8</v>
      </c>
      <c r="J6849" s="72">
        <v>1</v>
      </c>
      <c r="K6849" s="72">
        <v>41</v>
      </c>
      <c r="L6849" s="72">
        <v>112</v>
      </c>
    </row>
    <row r="6850" spans="4:12" x14ac:dyDescent="0.25">
      <c r="D6850" s="66" t="s">
        <v>37188</v>
      </c>
      <c r="E6850" s="66" t="s">
        <v>1963</v>
      </c>
      <c r="F6850" s="72">
        <v>1</v>
      </c>
      <c r="G6850" s="72">
        <v>3</v>
      </c>
      <c r="H6850" s="72">
        <v>2</v>
      </c>
      <c r="I6850" s="72">
        <v>8</v>
      </c>
      <c r="J6850" s="72">
        <v>1</v>
      </c>
      <c r="K6850" s="72">
        <v>41</v>
      </c>
      <c r="L6850" s="72">
        <v>113</v>
      </c>
    </row>
    <row r="6851" spans="4:12" x14ac:dyDescent="0.25">
      <c r="D6851" s="66" t="s">
        <v>37189</v>
      </c>
      <c r="E6851" s="66" t="s">
        <v>10563</v>
      </c>
      <c r="F6851" s="72">
        <v>1</v>
      </c>
      <c r="G6851" s="72">
        <v>3</v>
      </c>
      <c r="H6851" s="72">
        <v>2</v>
      </c>
      <c r="I6851" s="72">
        <v>8</v>
      </c>
      <c r="J6851" s="72">
        <v>1</v>
      </c>
      <c r="K6851" s="72">
        <v>41</v>
      </c>
      <c r="L6851" s="72">
        <v>114</v>
      </c>
    </row>
    <row r="6852" spans="4:12" x14ac:dyDescent="0.25">
      <c r="D6852" s="66" t="s">
        <v>37190</v>
      </c>
      <c r="E6852" s="66" t="s">
        <v>1964</v>
      </c>
      <c r="F6852" s="72">
        <v>1</v>
      </c>
      <c r="G6852" s="72">
        <v>3</v>
      </c>
      <c r="H6852" s="72">
        <v>2</v>
      </c>
      <c r="I6852" s="72">
        <v>8</v>
      </c>
      <c r="J6852" s="72">
        <v>1</v>
      </c>
      <c r="K6852" s="72">
        <v>41</v>
      </c>
      <c r="L6852" s="72">
        <v>115</v>
      </c>
    </row>
    <row r="6853" spans="4:12" x14ac:dyDescent="0.25">
      <c r="D6853" s="66" t="s">
        <v>37191</v>
      </c>
      <c r="E6853" s="66" t="s">
        <v>1965</v>
      </c>
      <c r="F6853" s="72">
        <v>1</v>
      </c>
      <c r="G6853" s="72">
        <v>3</v>
      </c>
      <c r="H6853" s="72">
        <v>2</v>
      </c>
      <c r="I6853" s="72">
        <v>8</v>
      </c>
      <c r="J6853" s="72">
        <v>1</v>
      </c>
      <c r="K6853" s="72">
        <v>41</v>
      </c>
      <c r="L6853" s="72">
        <v>116</v>
      </c>
    </row>
    <row r="6854" spans="4:12" x14ac:dyDescent="0.25">
      <c r="D6854" s="66" t="s">
        <v>37192</v>
      </c>
      <c r="E6854" s="66" t="s">
        <v>10564</v>
      </c>
      <c r="F6854" s="72">
        <v>1</v>
      </c>
      <c r="G6854" s="72">
        <v>3</v>
      </c>
      <c r="H6854" s="72">
        <v>2</v>
      </c>
      <c r="I6854" s="72">
        <v>8</v>
      </c>
      <c r="J6854" s="72">
        <v>1</v>
      </c>
      <c r="K6854" s="72">
        <v>41</v>
      </c>
      <c r="L6854" s="72">
        <v>117</v>
      </c>
    </row>
    <row r="6855" spans="4:12" x14ac:dyDescent="0.25">
      <c r="D6855" s="66" t="s">
        <v>37193</v>
      </c>
      <c r="E6855" s="66" t="s">
        <v>10565</v>
      </c>
      <c r="F6855" s="72">
        <v>1</v>
      </c>
      <c r="G6855" s="72">
        <v>3</v>
      </c>
      <c r="H6855" s="72">
        <v>2</v>
      </c>
      <c r="I6855" s="72">
        <v>8</v>
      </c>
      <c r="J6855" s="72">
        <v>1</v>
      </c>
      <c r="K6855" s="72">
        <v>41</v>
      </c>
      <c r="L6855" s="72">
        <v>118</v>
      </c>
    </row>
    <row r="6856" spans="4:12" x14ac:dyDescent="0.25">
      <c r="D6856" s="66" t="s">
        <v>37194</v>
      </c>
      <c r="E6856" s="66" t="s">
        <v>1966</v>
      </c>
      <c r="F6856" s="72">
        <v>1</v>
      </c>
      <c r="G6856" s="72">
        <v>3</v>
      </c>
      <c r="H6856" s="72">
        <v>2</v>
      </c>
      <c r="I6856" s="72">
        <v>8</v>
      </c>
      <c r="J6856" s="72">
        <v>1</v>
      </c>
      <c r="K6856" s="72">
        <v>41</v>
      </c>
      <c r="L6856" s="72">
        <v>119</v>
      </c>
    </row>
    <row r="6857" spans="4:12" x14ac:dyDescent="0.25">
      <c r="D6857" s="66" t="s">
        <v>37195</v>
      </c>
      <c r="E6857" s="66" t="s">
        <v>10566</v>
      </c>
      <c r="F6857" s="72">
        <v>1</v>
      </c>
      <c r="G6857" s="72">
        <v>3</v>
      </c>
      <c r="H6857" s="72">
        <v>2</v>
      </c>
      <c r="I6857" s="72">
        <v>8</v>
      </c>
      <c r="J6857" s="72">
        <v>1</v>
      </c>
      <c r="K6857" s="72">
        <v>41</v>
      </c>
      <c r="L6857" s="72">
        <v>120</v>
      </c>
    </row>
    <row r="6858" spans="4:12" x14ac:dyDescent="0.25">
      <c r="D6858" s="66" t="s">
        <v>37196</v>
      </c>
      <c r="E6858" s="66" t="s">
        <v>10567</v>
      </c>
      <c r="F6858" s="72">
        <v>1</v>
      </c>
      <c r="G6858" s="72">
        <v>3</v>
      </c>
      <c r="H6858" s="72">
        <v>2</v>
      </c>
      <c r="I6858" s="72">
        <v>8</v>
      </c>
      <c r="J6858" s="72">
        <v>1</v>
      </c>
      <c r="K6858" s="72">
        <v>41</v>
      </c>
      <c r="L6858" s="72">
        <v>121</v>
      </c>
    </row>
    <row r="6859" spans="4:12" x14ac:dyDescent="0.25">
      <c r="D6859" s="66" t="s">
        <v>37197</v>
      </c>
      <c r="E6859" s="66" t="s">
        <v>1967</v>
      </c>
      <c r="F6859" s="72">
        <v>1</v>
      </c>
      <c r="G6859" s="72">
        <v>3</v>
      </c>
      <c r="H6859" s="72">
        <v>2</v>
      </c>
      <c r="I6859" s="72">
        <v>8</v>
      </c>
      <c r="J6859" s="72">
        <v>1</v>
      </c>
      <c r="K6859" s="72">
        <v>41</v>
      </c>
      <c r="L6859" s="72">
        <v>122</v>
      </c>
    </row>
    <row r="6860" spans="4:12" x14ac:dyDescent="0.25">
      <c r="D6860" s="66" t="s">
        <v>37198</v>
      </c>
      <c r="E6860" s="66" t="s">
        <v>10568</v>
      </c>
      <c r="F6860" s="72">
        <v>1</v>
      </c>
      <c r="G6860" s="72">
        <v>3</v>
      </c>
      <c r="H6860" s="72">
        <v>2</v>
      </c>
      <c r="I6860" s="72">
        <v>8</v>
      </c>
      <c r="J6860" s="72">
        <v>1</v>
      </c>
      <c r="K6860" s="72">
        <v>41</v>
      </c>
      <c r="L6860" s="72">
        <v>123</v>
      </c>
    </row>
    <row r="6861" spans="4:12" x14ac:dyDescent="0.25">
      <c r="D6861" s="66" t="s">
        <v>37199</v>
      </c>
      <c r="E6861" s="66" t="s">
        <v>10569</v>
      </c>
      <c r="F6861" s="72">
        <v>1</v>
      </c>
      <c r="G6861" s="72">
        <v>3</v>
      </c>
      <c r="H6861" s="72">
        <v>2</v>
      </c>
      <c r="I6861" s="72">
        <v>8</v>
      </c>
      <c r="J6861" s="72">
        <v>1</v>
      </c>
      <c r="K6861" s="72">
        <v>41</v>
      </c>
      <c r="L6861" s="72">
        <v>124</v>
      </c>
    </row>
    <row r="6862" spans="4:12" x14ac:dyDescent="0.25">
      <c r="D6862" s="66" t="s">
        <v>37200</v>
      </c>
      <c r="E6862" s="66" t="s">
        <v>1968</v>
      </c>
      <c r="F6862" s="72">
        <v>1</v>
      </c>
      <c r="G6862" s="72">
        <v>3</v>
      </c>
      <c r="H6862" s="72">
        <v>2</v>
      </c>
      <c r="I6862" s="72">
        <v>8</v>
      </c>
      <c r="J6862" s="72">
        <v>1</v>
      </c>
      <c r="K6862" s="72">
        <v>41</v>
      </c>
      <c r="L6862" s="72">
        <v>125</v>
      </c>
    </row>
    <row r="6863" spans="4:12" x14ac:dyDescent="0.25">
      <c r="D6863" s="66" t="s">
        <v>37201</v>
      </c>
      <c r="E6863" s="66" t="s">
        <v>10570</v>
      </c>
      <c r="F6863" s="72">
        <v>1</v>
      </c>
      <c r="G6863" s="72">
        <v>3</v>
      </c>
      <c r="H6863" s="72">
        <v>2</v>
      </c>
      <c r="I6863" s="72">
        <v>8</v>
      </c>
      <c r="J6863" s="72">
        <v>1</v>
      </c>
      <c r="K6863" s="72">
        <v>41</v>
      </c>
      <c r="L6863" s="72">
        <v>126</v>
      </c>
    </row>
    <row r="6864" spans="4:12" x14ac:dyDescent="0.25">
      <c r="D6864" s="66" t="s">
        <v>37202</v>
      </c>
      <c r="E6864" s="66" t="s">
        <v>10571</v>
      </c>
      <c r="F6864" s="72">
        <v>1</v>
      </c>
      <c r="G6864" s="72">
        <v>3</v>
      </c>
      <c r="H6864" s="72">
        <v>2</v>
      </c>
      <c r="I6864" s="72">
        <v>8</v>
      </c>
      <c r="J6864" s="72">
        <v>1</v>
      </c>
      <c r="K6864" s="72">
        <v>41</v>
      </c>
      <c r="L6864" s="72">
        <v>127</v>
      </c>
    </row>
    <row r="6865" spans="4:12" x14ac:dyDescent="0.25">
      <c r="D6865" s="66" t="s">
        <v>37203</v>
      </c>
      <c r="E6865" s="66" t="s">
        <v>10572</v>
      </c>
      <c r="F6865" s="72">
        <v>1</v>
      </c>
      <c r="G6865" s="72">
        <v>3</v>
      </c>
      <c r="H6865" s="72">
        <v>2</v>
      </c>
      <c r="I6865" s="72">
        <v>8</v>
      </c>
      <c r="J6865" s="72">
        <v>1</v>
      </c>
      <c r="K6865" s="72">
        <v>41</v>
      </c>
      <c r="L6865" s="72">
        <v>128</v>
      </c>
    </row>
    <row r="6866" spans="4:12" x14ac:dyDescent="0.25">
      <c r="D6866" s="66" t="s">
        <v>37204</v>
      </c>
      <c r="E6866" s="66" t="s">
        <v>10573</v>
      </c>
      <c r="F6866" s="72">
        <v>1</v>
      </c>
      <c r="G6866" s="72">
        <v>3</v>
      </c>
      <c r="H6866" s="72">
        <v>2</v>
      </c>
      <c r="I6866" s="72">
        <v>8</v>
      </c>
      <c r="J6866" s="72">
        <v>1</v>
      </c>
      <c r="K6866" s="72">
        <v>41</v>
      </c>
      <c r="L6866" s="72">
        <v>129</v>
      </c>
    </row>
    <row r="6867" spans="4:12" x14ac:dyDescent="0.25">
      <c r="D6867" s="66" t="s">
        <v>37205</v>
      </c>
      <c r="E6867" s="66" t="s">
        <v>10574</v>
      </c>
      <c r="F6867" s="72">
        <v>1</v>
      </c>
      <c r="G6867" s="72">
        <v>3</v>
      </c>
      <c r="H6867" s="72">
        <v>2</v>
      </c>
      <c r="I6867" s="72">
        <v>8</v>
      </c>
      <c r="J6867" s="72">
        <v>1</v>
      </c>
      <c r="K6867" s="72">
        <v>41</v>
      </c>
      <c r="L6867" s="72">
        <v>130</v>
      </c>
    </row>
    <row r="6868" spans="4:12" x14ac:dyDescent="0.25">
      <c r="D6868" s="66" t="s">
        <v>37206</v>
      </c>
      <c r="E6868" s="66" t="s">
        <v>1969</v>
      </c>
      <c r="F6868" s="72">
        <v>1</v>
      </c>
      <c r="G6868" s="72">
        <v>3</v>
      </c>
      <c r="H6868" s="72">
        <v>2</v>
      </c>
      <c r="I6868" s="72">
        <v>8</v>
      </c>
      <c r="J6868" s="72">
        <v>1</v>
      </c>
      <c r="K6868" s="72">
        <v>41</v>
      </c>
      <c r="L6868" s="72">
        <v>131</v>
      </c>
    </row>
    <row r="6869" spans="4:12" x14ac:dyDescent="0.25">
      <c r="D6869" s="66" t="s">
        <v>37207</v>
      </c>
      <c r="E6869" s="66" t="s">
        <v>1970</v>
      </c>
      <c r="F6869" s="72">
        <v>1</v>
      </c>
      <c r="G6869" s="72">
        <v>3</v>
      </c>
      <c r="H6869" s="72">
        <v>2</v>
      </c>
      <c r="I6869" s="72">
        <v>8</v>
      </c>
      <c r="J6869" s="72">
        <v>1</v>
      </c>
      <c r="K6869" s="72">
        <v>41</v>
      </c>
      <c r="L6869" s="72">
        <v>132</v>
      </c>
    </row>
    <row r="6870" spans="4:12" x14ac:dyDescent="0.25">
      <c r="D6870" s="66" t="s">
        <v>37208</v>
      </c>
      <c r="E6870" s="66" t="s">
        <v>1971</v>
      </c>
      <c r="F6870" s="72">
        <v>1</v>
      </c>
      <c r="G6870" s="72">
        <v>3</v>
      </c>
      <c r="H6870" s="72">
        <v>2</v>
      </c>
      <c r="I6870" s="72">
        <v>8</v>
      </c>
      <c r="J6870" s="72">
        <v>1</v>
      </c>
      <c r="K6870" s="72">
        <v>41</v>
      </c>
      <c r="L6870" s="72">
        <v>133</v>
      </c>
    </row>
    <row r="6871" spans="4:12" x14ac:dyDescent="0.25">
      <c r="D6871" s="66" t="s">
        <v>37209</v>
      </c>
      <c r="E6871" s="66" t="s">
        <v>10575</v>
      </c>
      <c r="F6871" s="72">
        <v>1</v>
      </c>
      <c r="G6871" s="72">
        <v>3</v>
      </c>
      <c r="H6871" s="72">
        <v>2</v>
      </c>
      <c r="I6871" s="72">
        <v>8</v>
      </c>
      <c r="J6871" s="72">
        <v>1</v>
      </c>
      <c r="K6871" s="72">
        <v>41</v>
      </c>
      <c r="L6871" s="72">
        <v>134</v>
      </c>
    </row>
    <row r="6872" spans="4:12" x14ac:dyDescent="0.25">
      <c r="D6872" s="66" t="s">
        <v>37210</v>
      </c>
      <c r="E6872" s="66" t="s">
        <v>10576</v>
      </c>
      <c r="F6872" s="72">
        <v>1</v>
      </c>
      <c r="G6872" s="72">
        <v>3</v>
      </c>
      <c r="H6872" s="72">
        <v>2</v>
      </c>
      <c r="I6872" s="72">
        <v>8</v>
      </c>
      <c r="J6872" s="72">
        <v>1</v>
      </c>
      <c r="K6872" s="72">
        <v>41</v>
      </c>
      <c r="L6872" s="72">
        <v>135</v>
      </c>
    </row>
    <row r="6873" spans="4:12" x14ac:dyDescent="0.25">
      <c r="D6873" s="66" t="s">
        <v>37211</v>
      </c>
      <c r="E6873" s="66" t="s">
        <v>10577</v>
      </c>
      <c r="F6873" s="72">
        <v>1</v>
      </c>
      <c r="G6873" s="72">
        <v>3</v>
      </c>
      <c r="H6873" s="72">
        <v>2</v>
      </c>
      <c r="I6873" s="72">
        <v>8</v>
      </c>
      <c r="J6873" s="72">
        <v>1</v>
      </c>
      <c r="K6873" s="72">
        <v>41</v>
      </c>
      <c r="L6873" s="72">
        <v>136</v>
      </c>
    </row>
    <row r="6874" spans="4:12" x14ac:dyDescent="0.25">
      <c r="D6874" s="66" t="s">
        <v>37212</v>
      </c>
      <c r="E6874" s="66" t="s">
        <v>10578</v>
      </c>
      <c r="F6874" s="72">
        <v>1</v>
      </c>
      <c r="G6874" s="72">
        <v>3</v>
      </c>
      <c r="H6874" s="72">
        <v>2</v>
      </c>
      <c r="I6874" s="72">
        <v>8</v>
      </c>
      <c r="J6874" s="72">
        <v>1</v>
      </c>
      <c r="K6874" s="72">
        <v>41</v>
      </c>
      <c r="L6874" s="72">
        <v>137</v>
      </c>
    </row>
    <row r="6875" spans="4:12" x14ac:dyDescent="0.25">
      <c r="D6875" s="66" t="s">
        <v>37213</v>
      </c>
      <c r="E6875" s="66" t="s">
        <v>1972</v>
      </c>
      <c r="F6875" s="72">
        <v>1</v>
      </c>
      <c r="G6875" s="72">
        <v>3</v>
      </c>
      <c r="H6875" s="72">
        <v>2</v>
      </c>
      <c r="I6875" s="72">
        <v>8</v>
      </c>
      <c r="J6875" s="72">
        <v>1</v>
      </c>
      <c r="K6875" s="72">
        <v>41</v>
      </c>
      <c r="L6875" s="72">
        <v>138</v>
      </c>
    </row>
    <row r="6876" spans="4:12" x14ac:dyDescent="0.25">
      <c r="D6876" s="66" t="s">
        <v>37214</v>
      </c>
      <c r="E6876" s="66" t="s">
        <v>1973</v>
      </c>
      <c r="F6876" s="72">
        <v>1</v>
      </c>
      <c r="G6876" s="72">
        <v>3</v>
      </c>
      <c r="H6876" s="72">
        <v>2</v>
      </c>
      <c r="I6876" s="72">
        <v>8</v>
      </c>
      <c r="J6876" s="72">
        <v>1</v>
      </c>
      <c r="K6876" s="72">
        <v>41</v>
      </c>
      <c r="L6876" s="72">
        <v>139</v>
      </c>
    </row>
    <row r="6877" spans="4:12" x14ac:dyDescent="0.25">
      <c r="D6877" s="66" t="s">
        <v>37215</v>
      </c>
      <c r="E6877" s="66" t="s">
        <v>1974</v>
      </c>
      <c r="F6877" s="72">
        <v>1</v>
      </c>
      <c r="G6877" s="72">
        <v>3</v>
      </c>
      <c r="H6877" s="72">
        <v>2</v>
      </c>
      <c r="I6877" s="72">
        <v>8</v>
      </c>
      <c r="J6877" s="72">
        <v>1</v>
      </c>
      <c r="K6877" s="72">
        <v>41</v>
      </c>
      <c r="L6877" s="72">
        <v>140</v>
      </c>
    </row>
    <row r="6878" spans="4:12" x14ac:dyDescent="0.25">
      <c r="D6878" s="66" t="s">
        <v>37216</v>
      </c>
      <c r="E6878" s="66" t="s">
        <v>10579</v>
      </c>
      <c r="F6878" s="72">
        <v>1</v>
      </c>
      <c r="G6878" s="72">
        <v>3</v>
      </c>
      <c r="H6878" s="72">
        <v>2</v>
      </c>
      <c r="I6878" s="72">
        <v>8</v>
      </c>
      <c r="J6878" s="72">
        <v>1</v>
      </c>
      <c r="K6878" s="72">
        <v>41</v>
      </c>
      <c r="L6878" s="72">
        <v>141</v>
      </c>
    </row>
    <row r="6879" spans="4:12" x14ac:dyDescent="0.25">
      <c r="D6879" s="66" t="s">
        <v>37217</v>
      </c>
      <c r="E6879" s="66" t="s">
        <v>10580</v>
      </c>
      <c r="F6879" s="72">
        <v>1</v>
      </c>
      <c r="G6879" s="72">
        <v>3</v>
      </c>
      <c r="H6879" s="72">
        <v>2</v>
      </c>
      <c r="I6879" s="72">
        <v>8</v>
      </c>
      <c r="J6879" s="72">
        <v>1</v>
      </c>
      <c r="K6879" s="72">
        <v>41</v>
      </c>
      <c r="L6879" s="72">
        <v>142</v>
      </c>
    </row>
    <row r="6880" spans="4:12" x14ac:dyDescent="0.25">
      <c r="D6880" s="66" t="s">
        <v>37218</v>
      </c>
      <c r="E6880" s="66" t="s">
        <v>1975</v>
      </c>
      <c r="F6880" s="72">
        <v>1</v>
      </c>
      <c r="G6880" s="72">
        <v>3</v>
      </c>
      <c r="H6880" s="72">
        <v>2</v>
      </c>
      <c r="I6880" s="72">
        <v>8</v>
      </c>
      <c r="J6880" s="72">
        <v>1</v>
      </c>
      <c r="K6880" s="72">
        <v>41</v>
      </c>
      <c r="L6880" s="72">
        <v>143</v>
      </c>
    </row>
    <row r="6881" spans="4:12" x14ac:dyDescent="0.25">
      <c r="D6881" s="66" t="s">
        <v>37219</v>
      </c>
      <c r="E6881" s="66" t="s">
        <v>10581</v>
      </c>
      <c r="F6881" s="72">
        <v>1</v>
      </c>
      <c r="G6881" s="72">
        <v>3</v>
      </c>
      <c r="H6881" s="72">
        <v>2</v>
      </c>
      <c r="I6881" s="72">
        <v>8</v>
      </c>
      <c r="J6881" s="72">
        <v>1</v>
      </c>
      <c r="K6881" s="72">
        <v>41</v>
      </c>
      <c r="L6881" s="72">
        <v>144</v>
      </c>
    </row>
    <row r="6882" spans="4:12" x14ac:dyDescent="0.25">
      <c r="D6882" s="66" t="s">
        <v>37220</v>
      </c>
      <c r="E6882" s="66" t="s">
        <v>1976</v>
      </c>
      <c r="F6882" s="72">
        <v>1</v>
      </c>
      <c r="G6882" s="72">
        <v>3</v>
      </c>
      <c r="H6882" s="72">
        <v>2</v>
      </c>
      <c r="I6882" s="72">
        <v>8</v>
      </c>
      <c r="J6882" s="72">
        <v>1</v>
      </c>
      <c r="K6882" s="72">
        <v>41</v>
      </c>
      <c r="L6882" s="72">
        <v>145</v>
      </c>
    </row>
    <row r="6883" spans="4:12" x14ac:dyDescent="0.25">
      <c r="D6883" s="66" t="s">
        <v>37221</v>
      </c>
      <c r="E6883" s="66" t="s">
        <v>1977</v>
      </c>
      <c r="F6883" s="72">
        <v>1</v>
      </c>
      <c r="G6883" s="72">
        <v>3</v>
      </c>
      <c r="H6883" s="72">
        <v>2</v>
      </c>
      <c r="I6883" s="72">
        <v>8</v>
      </c>
      <c r="J6883" s="72">
        <v>1</v>
      </c>
      <c r="K6883" s="72">
        <v>41</v>
      </c>
      <c r="L6883" s="72">
        <v>146</v>
      </c>
    </row>
    <row r="6884" spans="4:12" x14ac:dyDescent="0.25">
      <c r="D6884" s="66" t="s">
        <v>37222</v>
      </c>
      <c r="E6884" s="66" t="s">
        <v>10582</v>
      </c>
      <c r="F6884" s="72">
        <v>1</v>
      </c>
      <c r="G6884" s="72">
        <v>3</v>
      </c>
      <c r="H6884" s="72">
        <v>2</v>
      </c>
      <c r="I6884" s="72">
        <v>8</v>
      </c>
      <c r="J6884" s="72">
        <v>1</v>
      </c>
      <c r="K6884" s="72">
        <v>41</v>
      </c>
      <c r="L6884" s="72">
        <v>147</v>
      </c>
    </row>
    <row r="6885" spans="4:12" x14ac:dyDescent="0.25">
      <c r="D6885" s="66" t="s">
        <v>37223</v>
      </c>
      <c r="E6885" s="66" t="s">
        <v>1978</v>
      </c>
      <c r="F6885" s="72">
        <v>1</v>
      </c>
      <c r="G6885" s="72">
        <v>3</v>
      </c>
      <c r="H6885" s="72">
        <v>2</v>
      </c>
      <c r="I6885" s="72">
        <v>8</v>
      </c>
      <c r="J6885" s="72">
        <v>1</v>
      </c>
      <c r="K6885" s="72">
        <v>41</v>
      </c>
      <c r="L6885" s="72">
        <v>148</v>
      </c>
    </row>
    <row r="6886" spans="4:12" x14ac:dyDescent="0.25">
      <c r="D6886" s="66" t="s">
        <v>37224</v>
      </c>
      <c r="E6886" s="66" t="s">
        <v>10583</v>
      </c>
      <c r="F6886" s="72">
        <v>1</v>
      </c>
      <c r="G6886" s="72">
        <v>3</v>
      </c>
      <c r="H6886" s="72">
        <v>2</v>
      </c>
      <c r="I6886" s="72">
        <v>8</v>
      </c>
      <c r="J6886" s="72">
        <v>1</v>
      </c>
      <c r="K6886" s="72">
        <v>41</v>
      </c>
      <c r="L6886" s="72">
        <v>149</v>
      </c>
    </row>
    <row r="6887" spans="4:12" x14ac:dyDescent="0.25">
      <c r="D6887" s="66" t="s">
        <v>37225</v>
      </c>
      <c r="E6887" s="66" t="s">
        <v>1979</v>
      </c>
      <c r="F6887" s="72">
        <v>1</v>
      </c>
      <c r="G6887" s="72">
        <v>3</v>
      </c>
      <c r="H6887" s="72">
        <v>2</v>
      </c>
      <c r="I6887" s="72">
        <v>8</v>
      </c>
      <c r="J6887" s="72">
        <v>1</v>
      </c>
      <c r="K6887" s="72">
        <v>41</v>
      </c>
      <c r="L6887" s="72">
        <v>150</v>
      </c>
    </row>
    <row r="6888" spans="4:12" x14ac:dyDescent="0.25">
      <c r="D6888" s="66" t="s">
        <v>37226</v>
      </c>
      <c r="E6888" s="66" t="s">
        <v>1980</v>
      </c>
      <c r="F6888" s="72">
        <v>1</v>
      </c>
      <c r="G6888" s="72">
        <v>3</v>
      </c>
      <c r="H6888" s="72">
        <v>2</v>
      </c>
      <c r="I6888" s="72">
        <v>8</v>
      </c>
      <c r="J6888" s="72">
        <v>1</v>
      </c>
      <c r="K6888" s="72">
        <v>41</v>
      </c>
      <c r="L6888" s="72">
        <v>151</v>
      </c>
    </row>
    <row r="6889" spans="4:12" x14ac:dyDescent="0.25">
      <c r="D6889" s="66" t="s">
        <v>37227</v>
      </c>
      <c r="E6889" s="66" t="s">
        <v>1981</v>
      </c>
      <c r="F6889" s="72">
        <v>1</v>
      </c>
      <c r="G6889" s="72">
        <v>3</v>
      </c>
      <c r="H6889" s="72">
        <v>2</v>
      </c>
      <c r="I6889" s="72">
        <v>8</v>
      </c>
      <c r="J6889" s="72">
        <v>1</v>
      </c>
      <c r="K6889" s="72">
        <v>41</v>
      </c>
      <c r="L6889" s="72">
        <v>152</v>
      </c>
    </row>
    <row r="6890" spans="4:12" x14ac:dyDescent="0.25">
      <c r="D6890" s="66" t="s">
        <v>37228</v>
      </c>
      <c r="E6890" s="66" t="s">
        <v>1982</v>
      </c>
      <c r="F6890" s="72">
        <v>1</v>
      </c>
      <c r="G6890" s="72">
        <v>3</v>
      </c>
      <c r="H6890" s="72">
        <v>2</v>
      </c>
      <c r="I6890" s="72">
        <v>8</v>
      </c>
      <c r="J6890" s="72">
        <v>1</v>
      </c>
      <c r="K6890" s="72">
        <v>41</v>
      </c>
      <c r="L6890" s="72">
        <v>153</v>
      </c>
    </row>
    <row r="6891" spans="4:12" x14ac:dyDescent="0.25">
      <c r="D6891" s="66" t="s">
        <v>37229</v>
      </c>
      <c r="E6891" s="66" t="s">
        <v>10584</v>
      </c>
      <c r="F6891" s="72">
        <v>1</v>
      </c>
      <c r="G6891" s="72">
        <v>3</v>
      </c>
      <c r="H6891" s="72">
        <v>2</v>
      </c>
      <c r="I6891" s="72">
        <v>8</v>
      </c>
      <c r="J6891" s="72">
        <v>1</v>
      </c>
      <c r="K6891" s="72">
        <v>41</v>
      </c>
      <c r="L6891" s="72">
        <v>154</v>
      </c>
    </row>
    <row r="6892" spans="4:12" x14ac:dyDescent="0.25">
      <c r="D6892" s="66" t="s">
        <v>37230</v>
      </c>
      <c r="E6892" s="66" t="s">
        <v>10585</v>
      </c>
      <c r="F6892" s="72">
        <v>1</v>
      </c>
      <c r="G6892" s="72">
        <v>3</v>
      </c>
      <c r="H6892" s="72">
        <v>2</v>
      </c>
      <c r="I6892" s="72">
        <v>8</v>
      </c>
      <c r="J6892" s="72">
        <v>1</v>
      </c>
      <c r="K6892" s="72">
        <v>41</v>
      </c>
      <c r="L6892" s="72">
        <v>155</v>
      </c>
    </row>
    <row r="6893" spans="4:12" x14ac:dyDescent="0.25">
      <c r="D6893" s="66" t="s">
        <v>37231</v>
      </c>
      <c r="E6893" s="66" t="s">
        <v>1983</v>
      </c>
      <c r="F6893" s="72">
        <v>1</v>
      </c>
      <c r="G6893" s="72">
        <v>3</v>
      </c>
      <c r="H6893" s="72">
        <v>2</v>
      </c>
      <c r="I6893" s="72">
        <v>8</v>
      </c>
      <c r="J6893" s="72">
        <v>1</v>
      </c>
      <c r="K6893" s="72">
        <v>41</v>
      </c>
      <c r="L6893" s="72">
        <v>156</v>
      </c>
    </row>
    <row r="6894" spans="4:12" x14ac:dyDescent="0.25">
      <c r="D6894" s="66" t="s">
        <v>37232</v>
      </c>
      <c r="E6894" s="66" t="s">
        <v>1984</v>
      </c>
      <c r="F6894" s="72">
        <v>1</v>
      </c>
      <c r="G6894" s="72">
        <v>3</v>
      </c>
      <c r="H6894" s="72">
        <v>2</v>
      </c>
      <c r="I6894" s="72">
        <v>8</v>
      </c>
      <c r="J6894" s="72">
        <v>1</v>
      </c>
      <c r="K6894" s="72">
        <v>41</v>
      </c>
      <c r="L6894" s="72">
        <v>157</v>
      </c>
    </row>
    <row r="6895" spans="4:12" x14ac:dyDescent="0.25">
      <c r="D6895" s="66" t="s">
        <v>37233</v>
      </c>
      <c r="E6895" s="66" t="s">
        <v>10586</v>
      </c>
      <c r="F6895" s="72">
        <v>1</v>
      </c>
      <c r="G6895" s="72">
        <v>3</v>
      </c>
      <c r="H6895" s="72">
        <v>2</v>
      </c>
      <c r="I6895" s="72">
        <v>8</v>
      </c>
      <c r="J6895" s="72">
        <v>1</v>
      </c>
      <c r="K6895" s="72">
        <v>41</v>
      </c>
      <c r="L6895" s="72">
        <v>158</v>
      </c>
    </row>
    <row r="6896" spans="4:12" x14ac:dyDescent="0.25">
      <c r="D6896" s="66" t="s">
        <v>37234</v>
      </c>
      <c r="E6896" s="66" t="s">
        <v>10587</v>
      </c>
      <c r="F6896" s="72">
        <v>1</v>
      </c>
      <c r="G6896" s="72">
        <v>3</v>
      </c>
      <c r="H6896" s="72">
        <v>2</v>
      </c>
      <c r="I6896" s="72">
        <v>8</v>
      </c>
      <c r="J6896" s="72">
        <v>1</v>
      </c>
      <c r="K6896" s="72">
        <v>41</v>
      </c>
      <c r="L6896" s="72">
        <v>159</v>
      </c>
    </row>
    <row r="6897" spans="4:12" x14ac:dyDescent="0.25">
      <c r="D6897" s="66" t="s">
        <v>37235</v>
      </c>
      <c r="E6897" s="66" t="s">
        <v>1985</v>
      </c>
      <c r="F6897" s="72">
        <v>1</v>
      </c>
      <c r="G6897" s="72">
        <v>3</v>
      </c>
      <c r="H6897" s="72">
        <v>2</v>
      </c>
      <c r="I6897" s="72">
        <v>8</v>
      </c>
      <c r="J6897" s="72">
        <v>1</v>
      </c>
      <c r="K6897" s="72">
        <v>41</v>
      </c>
      <c r="L6897" s="72">
        <v>160</v>
      </c>
    </row>
    <row r="6898" spans="4:12" x14ac:dyDescent="0.25">
      <c r="D6898" s="66" t="s">
        <v>37236</v>
      </c>
      <c r="E6898" s="66" t="s">
        <v>1986</v>
      </c>
      <c r="F6898" s="72">
        <v>1</v>
      </c>
      <c r="G6898" s="72">
        <v>3</v>
      </c>
      <c r="H6898" s="72">
        <v>2</v>
      </c>
      <c r="I6898" s="72">
        <v>8</v>
      </c>
      <c r="J6898" s="72">
        <v>1</v>
      </c>
      <c r="K6898" s="72">
        <v>41</v>
      </c>
      <c r="L6898" s="72">
        <v>161</v>
      </c>
    </row>
    <row r="6899" spans="4:12" x14ac:dyDescent="0.25">
      <c r="D6899" s="66" t="s">
        <v>37237</v>
      </c>
      <c r="E6899" s="66" t="s">
        <v>1987</v>
      </c>
      <c r="F6899" s="72">
        <v>1</v>
      </c>
      <c r="G6899" s="72">
        <v>3</v>
      </c>
      <c r="H6899" s="72">
        <v>2</v>
      </c>
      <c r="I6899" s="72">
        <v>8</v>
      </c>
      <c r="J6899" s="72">
        <v>1</v>
      </c>
      <c r="K6899" s="72">
        <v>41</v>
      </c>
      <c r="L6899" s="72">
        <v>162</v>
      </c>
    </row>
    <row r="6900" spans="4:12" x14ac:dyDescent="0.25">
      <c r="D6900" s="66" t="s">
        <v>37238</v>
      </c>
      <c r="E6900" s="66" t="s">
        <v>1988</v>
      </c>
      <c r="F6900" s="72">
        <v>1</v>
      </c>
      <c r="G6900" s="72">
        <v>3</v>
      </c>
      <c r="H6900" s="72">
        <v>2</v>
      </c>
      <c r="I6900" s="72">
        <v>8</v>
      </c>
      <c r="J6900" s="72">
        <v>1</v>
      </c>
      <c r="K6900" s="72">
        <v>41</v>
      </c>
      <c r="L6900" s="72">
        <v>163</v>
      </c>
    </row>
    <row r="6901" spans="4:12" x14ac:dyDescent="0.25">
      <c r="D6901" s="66" t="s">
        <v>37239</v>
      </c>
      <c r="E6901" s="66" t="s">
        <v>1989</v>
      </c>
      <c r="F6901" s="72">
        <v>1</v>
      </c>
      <c r="G6901" s="72">
        <v>3</v>
      </c>
      <c r="H6901" s="72">
        <v>2</v>
      </c>
      <c r="I6901" s="72">
        <v>8</v>
      </c>
      <c r="J6901" s="72">
        <v>1</v>
      </c>
      <c r="K6901" s="72">
        <v>41</v>
      </c>
      <c r="L6901" s="72">
        <v>164</v>
      </c>
    </row>
    <row r="6902" spans="4:12" x14ac:dyDescent="0.25">
      <c r="D6902" s="66" t="s">
        <v>37240</v>
      </c>
      <c r="E6902" s="66" t="s">
        <v>1990</v>
      </c>
      <c r="F6902" s="72">
        <v>1</v>
      </c>
      <c r="G6902" s="72">
        <v>3</v>
      </c>
      <c r="H6902" s="72">
        <v>2</v>
      </c>
      <c r="I6902" s="72">
        <v>8</v>
      </c>
      <c r="J6902" s="72">
        <v>1</v>
      </c>
      <c r="K6902" s="72">
        <v>41</v>
      </c>
      <c r="L6902" s="72">
        <v>165</v>
      </c>
    </row>
    <row r="6903" spans="4:12" x14ac:dyDescent="0.25">
      <c r="D6903" s="66" t="s">
        <v>37241</v>
      </c>
      <c r="E6903" s="66" t="s">
        <v>10588</v>
      </c>
      <c r="F6903" s="72">
        <v>1</v>
      </c>
      <c r="G6903" s="72">
        <v>3</v>
      </c>
      <c r="H6903" s="72">
        <v>2</v>
      </c>
      <c r="I6903" s="72">
        <v>8</v>
      </c>
      <c r="J6903" s="72">
        <v>1</v>
      </c>
      <c r="K6903" s="72">
        <v>41</v>
      </c>
      <c r="L6903" s="72">
        <v>166</v>
      </c>
    </row>
    <row r="6904" spans="4:12" x14ac:dyDescent="0.25">
      <c r="D6904" s="66" t="s">
        <v>37242</v>
      </c>
      <c r="E6904" s="66" t="s">
        <v>1991</v>
      </c>
      <c r="F6904" s="72">
        <v>1</v>
      </c>
      <c r="G6904" s="72">
        <v>3</v>
      </c>
      <c r="H6904" s="72">
        <v>2</v>
      </c>
      <c r="I6904" s="72">
        <v>8</v>
      </c>
      <c r="J6904" s="72">
        <v>1</v>
      </c>
      <c r="K6904" s="72">
        <v>41</v>
      </c>
      <c r="L6904" s="72">
        <v>167</v>
      </c>
    </row>
    <row r="6905" spans="4:12" x14ac:dyDescent="0.25">
      <c r="D6905" s="66" t="s">
        <v>37243</v>
      </c>
      <c r="E6905" s="66" t="s">
        <v>1992</v>
      </c>
      <c r="F6905" s="72">
        <v>1</v>
      </c>
      <c r="G6905" s="72">
        <v>3</v>
      </c>
      <c r="H6905" s="72">
        <v>2</v>
      </c>
      <c r="I6905" s="72">
        <v>8</v>
      </c>
      <c r="J6905" s="72">
        <v>1</v>
      </c>
      <c r="K6905" s="72">
        <v>41</v>
      </c>
      <c r="L6905" s="72">
        <v>168</v>
      </c>
    </row>
    <row r="6906" spans="4:12" x14ac:dyDescent="0.25">
      <c r="D6906" s="66" t="s">
        <v>37244</v>
      </c>
      <c r="E6906" s="66" t="s">
        <v>1993</v>
      </c>
      <c r="F6906" s="72">
        <v>1</v>
      </c>
      <c r="G6906" s="72">
        <v>3</v>
      </c>
      <c r="H6906" s="72">
        <v>2</v>
      </c>
      <c r="I6906" s="72">
        <v>8</v>
      </c>
      <c r="J6906" s="72">
        <v>1</v>
      </c>
      <c r="K6906" s="72">
        <v>41</v>
      </c>
      <c r="L6906" s="72">
        <v>169</v>
      </c>
    </row>
    <row r="6907" spans="4:12" x14ac:dyDescent="0.25">
      <c r="D6907" s="66" t="s">
        <v>37245</v>
      </c>
      <c r="E6907" s="66" t="s">
        <v>10589</v>
      </c>
      <c r="F6907" s="72">
        <v>1</v>
      </c>
      <c r="G6907" s="72">
        <v>3</v>
      </c>
      <c r="H6907" s="72">
        <v>2</v>
      </c>
      <c r="I6907" s="72">
        <v>8</v>
      </c>
      <c r="J6907" s="72">
        <v>1</v>
      </c>
      <c r="K6907" s="72">
        <v>41</v>
      </c>
      <c r="L6907" s="72">
        <v>170</v>
      </c>
    </row>
    <row r="6908" spans="4:12" x14ac:dyDescent="0.25">
      <c r="D6908" s="66" t="s">
        <v>37246</v>
      </c>
      <c r="E6908" s="66" t="s">
        <v>1994</v>
      </c>
      <c r="F6908" s="72">
        <v>1</v>
      </c>
      <c r="G6908" s="72">
        <v>3</v>
      </c>
      <c r="H6908" s="72">
        <v>2</v>
      </c>
      <c r="I6908" s="72">
        <v>8</v>
      </c>
      <c r="J6908" s="72">
        <v>1</v>
      </c>
      <c r="K6908" s="72">
        <v>41</v>
      </c>
      <c r="L6908" s="72">
        <v>171</v>
      </c>
    </row>
    <row r="6909" spans="4:12" x14ac:dyDescent="0.25">
      <c r="D6909" s="66" t="s">
        <v>37247</v>
      </c>
      <c r="E6909" s="66" t="s">
        <v>10590</v>
      </c>
      <c r="F6909" s="72">
        <v>1</v>
      </c>
      <c r="G6909" s="72">
        <v>3</v>
      </c>
      <c r="H6909" s="72">
        <v>2</v>
      </c>
      <c r="I6909" s="72">
        <v>8</v>
      </c>
      <c r="J6909" s="72">
        <v>1</v>
      </c>
      <c r="K6909" s="72">
        <v>41</v>
      </c>
      <c r="L6909" s="72">
        <v>172</v>
      </c>
    </row>
    <row r="6910" spans="4:12" x14ac:dyDescent="0.25">
      <c r="D6910" s="66" t="s">
        <v>37248</v>
      </c>
      <c r="E6910" s="66" t="s">
        <v>10591</v>
      </c>
      <c r="F6910" s="72">
        <v>1</v>
      </c>
      <c r="G6910" s="72">
        <v>3</v>
      </c>
      <c r="H6910" s="72">
        <v>2</v>
      </c>
      <c r="I6910" s="72">
        <v>8</v>
      </c>
      <c r="J6910" s="72">
        <v>1</v>
      </c>
      <c r="K6910" s="72">
        <v>41</v>
      </c>
      <c r="L6910" s="72">
        <v>173</v>
      </c>
    </row>
    <row r="6911" spans="4:12" x14ac:dyDescent="0.25">
      <c r="D6911" s="66" t="s">
        <v>37249</v>
      </c>
      <c r="E6911" s="66" t="s">
        <v>1995</v>
      </c>
      <c r="F6911" s="72">
        <v>1</v>
      </c>
      <c r="G6911" s="72">
        <v>3</v>
      </c>
      <c r="H6911" s="72">
        <v>2</v>
      </c>
      <c r="I6911" s="72">
        <v>8</v>
      </c>
      <c r="J6911" s="72">
        <v>1</v>
      </c>
      <c r="K6911" s="72">
        <v>41</v>
      </c>
      <c r="L6911" s="72">
        <v>174</v>
      </c>
    </row>
    <row r="6912" spans="4:12" x14ac:dyDescent="0.25">
      <c r="D6912" s="66" t="s">
        <v>37250</v>
      </c>
      <c r="E6912" s="66" t="s">
        <v>10592</v>
      </c>
      <c r="F6912" s="72">
        <v>1</v>
      </c>
      <c r="G6912" s="72">
        <v>3</v>
      </c>
      <c r="H6912" s="72">
        <v>2</v>
      </c>
      <c r="I6912" s="72">
        <v>8</v>
      </c>
      <c r="J6912" s="72">
        <v>1</v>
      </c>
      <c r="K6912" s="72">
        <v>41</v>
      </c>
      <c r="L6912" s="72">
        <v>175</v>
      </c>
    </row>
    <row r="6913" spans="4:12" x14ac:dyDescent="0.25">
      <c r="D6913" s="66" t="s">
        <v>37251</v>
      </c>
      <c r="E6913" s="66" t="s">
        <v>1996</v>
      </c>
      <c r="F6913" s="72">
        <v>1</v>
      </c>
      <c r="G6913" s="72">
        <v>3</v>
      </c>
      <c r="H6913" s="72">
        <v>2</v>
      </c>
      <c r="I6913" s="72">
        <v>8</v>
      </c>
      <c r="J6913" s="72">
        <v>1</v>
      </c>
      <c r="K6913" s="72">
        <v>41</v>
      </c>
      <c r="L6913" s="72">
        <v>176</v>
      </c>
    </row>
    <row r="6914" spans="4:12" x14ac:dyDescent="0.25">
      <c r="D6914" s="66" t="s">
        <v>37252</v>
      </c>
      <c r="E6914" s="66" t="s">
        <v>1997</v>
      </c>
      <c r="F6914" s="72">
        <v>1</v>
      </c>
      <c r="G6914" s="72">
        <v>3</v>
      </c>
      <c r="H6914" s="72">
        <v>2</v>
      </c>
      <c r="I6914" s="72">
        <v>8</v>
      </c>
      <c r="J6914" s="72">
        <v>1</v>
      </c>
      <c r="K6914" s="72">
        <v>41</v>
      </c>
      <c r="L6914" s="72">
        <v>177</v>
      </c>
    </row>
    <row r="6915" spans="4:12" x14ac:dyDescent="0.25">
      <c r="D6915" s="66" t="s">
        <v>37253</v>
      </c>
      <c r="E6915" s="66" t="s">
        <v>10593</v>
      </c>
      <c r="F6915" s="72">
        <v>1</v>
      </c>
      <c r="G6915" s="72">
        <v>3</v>
      </c>
      <c r="H6915" s="72">
        <v>2</v>
      </c>
      <c r="I6915" s="72">
        <v>8</v>
      </c>
      <c r="J6915" s="72">
        <v>1</v>
      </c>
      <c r="K6915" s="72">
        <v>41</v>
      </c>
      <c r="L6915" s="72">
        <v>178</v>
      </c>
    </row>
    <row r="6916" spans="4:12" x14ac:dyDescent="0.25">
      <c r="D6916" s="66" t="s">
        <v>37254</v>
      </c>
      <c r="E6916" s="66" t="s">
        <v>1998</v>
      </c>
      <c r="F6916" s="72">
        <v>1</v>
      </c>
      <c r="G6916" s="72">
        <v>3</v>
      </c>
      <c r="H6916" s="72">
        <v>2</v>
      </c>
      <c r="I6916" s="72">
        <v>8</v>
      </c>
      <c r="J6916" s="72">
        <v>1</v>
      </c>
      <c r="K6916" s="72">
        <v>41</v>
      </c>
      <c r="L6916" s="72">
        <v>179</v>
      </c>
    </row>
    <row r="6917" spans="4:12" x14ac:dyDescent="0.25">
      <c r="D6917" s="66" t="s">
        <v>37255</v>
      </c>
      <c r="E6917" s="66" t="s">
        <v>10594</v>
      </c>
      <c r="F6917" s="72">
        <v>1</v>
      </c>
      <c r="G6917" s="72">
        <v>3</v>
      </c>
      <c r="H6917" s="72">
        <v>2</v>
      </c>
      <c r="I6917" s="72">
        <v>8</v>
      </c>
      <c r="J6917" s="72">
        <v>1</v>
      </c>
      <c r="K6917" s="72">
        <v>41</v>
      </c>
      <c r="L6917" s="72">
        <v>180</v>
      </c>
    </row>
    <row r="6918" spans="4:12" x14ac:dyDescent="0.25">
      <c r="D6918" s="66" t="s">
        <v>37256</v>
      </c>
      <c r="E6918" s="66" t="s">
        <v>10595</v>
      </c>
      <c r="F6918" s="72">
        <v>1</v>
      </c>
      <c r="G6918" s="72">
        <v>3</v>
      </c>
      <c r="H6918" s="72">
        <v>2</v>
      </c>
      <c r="I6918" s="72">
        <v>8</v>
      </c>
      <c r="J6918" s="72">
        <v>1</v>
      </c>
      <c r="K6918" s="72">
        <v>41</v>
      </c>
      <c r="L6918" s="72">
        <v>181</v>
      </c>
    </row>
    <row r="6919" spans="4:12" x14ac:dyDescent="0.25">
      <c r="D6919" s="66" t="s">
        <v>37257</v>
      </c>
      <c r="E6919" s="66" t="s">
        <v>1999</v>
      </c>
      <c r="F6919" s="72">
        <v>1</v>
      </c>
      <c r="G6919" s="72">
        <v>3</v>
      </c>
      <c r="H6919" s="72">
        <v>2</v>
      </c>
      <c r="I6919" s="72">
        <v>8</v>
      </c>
      <c r="J6919" s="72">
        <v>1</v>
      </c>
      <c r="K6919" s="72">
        <v>41</v>
      </c>
      <c r="L6919" s="72">
        <v>182</v>
      </c>
    </row>
    <row r="6920" spans="4:12" x14ac:dyDescent="0.25">
      <c r="D6920" s="66" t="s">
        <v>37258</v>
      </c>
      <c r="E6920" s="66" t="s">
        <v>10596</v>
      </c>
      <c r="F6920" s="72">
        <v>1</v>
      </c>
      <c r="G6920" s="72">
        <v>3</v>
      </c>
      <c r="H6920" s="72">
        <v>2</v>
      </c>
      <c r="I6920" s="72">
        <v>8</v>
      </c>
      <c r="J6920" s="72">
        <v>1</v>
      </c>
      <c r="K6920" s="72">
        <v>41</v>
      </c>
      <c r="L6920" s="72">
        <v>183</v>
      </c>
    </row>
    <row r="6921" spans="4:12" x14ac:dyDescent="0.25">
      <c r="D6921" s="66" t="s">
        <v>37259</v>
      </c>
      <c r="E6921" s="66" t="s">
        <v>10597</v>
      </c>
      <c r="F6921" s="72">
        <v>1</v>
      </c>
      <c r="G6921" s="72">
        <v>3</v>
      </c>
      <c r="H6921" s="72">
        <v>2</v>
      </c>
      <c r="I6921" s="72">
        <v>8</v>
      </c>
      <c r="J6921" s="72">
        <v>1</v>
      </c>
      <c r="K6921" s="72">
        <v>41</v>
      </c>
      <c r="L6921" s="72">
        <v>184</v>
      </c>
    </row>
    <row r="6922" spans="4:12" x14ac:dyDescent="0.25">
      <c r="D6922" s="66" t="s">
        <v>37260</v>
      </c>
      <c r="E6922" s="66" t="s">
        <v>2000</v>
      </c>
      <c r="F6922" s="72">
        <v>1</v>
      </c>
      <c r="G6922" s="72">
        <v>3</v>
      </c>
      <c r="H6922" s="72">
        <v>2</v>
      </c>
      <c r="I6922" s="72">
        <v>8</v>
      </c>
      <c r="J6922" s="72">
        <v>1</v>
      </c>
      <c r="K6922" s="72">
        <v>41</v>
      </c>
      <c r="L6922" s="72">
        <v>185</v>
      </c>
    </row>
    <row r="6923" spans="4:12" x14ac:dyDescent="0.25">
      <c r="D6923" s="66" t="s">
        <v>37261</v>
      </c>
      <c r="E6923" s="66" t="s">
        <v>2001</v>
      </c>
      <c r="F6923" s="72">
        <v>1</v>
      </c>
      <c r="G6923" s="72">
        <v>3</v>
      </c>
      <c r="H6923" s="72">
        <v>2</v>
      </c>
      <c r="I6923" s="72">
        <v>8</v>
      </c>
      <c r="J6923" s="72">
        <v>1</v>
      </c>
      <c r="K6923" s="72">
        <v>41</v>
      </c>
      <c r="L6923" s="72">
        <v>186</v>
      </c>
    </row>
    <row r="6924" spans="4:12" x14ac:dyDescent="0.25">
      <c r="D6924" s="66" t="s">
        <v>37262</v>
      </c>
      <c r="E6924" s="66" t="s">
        <v>2002</v>
      </c>
      <c r="F6924" s="72">
        <v>1</v>
      </c>
      <c r="G6924" s="72">
        <v>3</v>
      </c>
      <c r="H6924" s="72">
        <v>2</v>
      </c>
      <c r="I6924" s="72">
        <v>8</v>
      </c>
      <c r="J6924" s="72">
        <v>1</v>
      </c>
      <c r="K6924" s="72">
        <v>41</v>
      </c>
      <c r="L6924" s="72">
        <v>187</v>
      </c>
    </row>
    <row r="6925" spans="4:12" x14ac:dyDescent="0.25">
      <c r="D6925" s="66" t="s">
        <v>37263</v>
      </c>
      <c r="E6925" s="66" t="s">
        <v>10598</v>
      </c>
      <c r="F6925" s="72">
        <v>1</v>
      </c>
      <c r="G6925" s="72">
        <v>3</v>
      </c>
      <c r="H6925" s="72">
        <v>2</v>
      </c>
      <c r="I6925" s="72">
        <v>8</v>
      </c>
      <c r="J6925" s="72">
        <v>1</v>
      </c>
      <c r="K6925" s="72">
        <v>41</v>
      </c>
      <c r="L6925" s="72">
        <v>188</v>
      </c>
    </row>
    <row r="6926" spans="4:12" x14ac:dyDescent="0.25">
      <c r="D6926" s="66" t="s">
        <v>37264</v>
      </c>
      <c r="E6926" s="66" t="s">
        <v>2003</v>
      </c>
      <c r="F6926" s="72">
        <v>1</v>
      </c>
      <c r="G6926" s="72">
        <v>3</v>
      </c>
      <c r="H6926" s="72">
        <v>2</v>
      </c>
      <c r="I6926" s="72">
        <v>8</v>
      </c>
      <c r="J6926" s="72">
        <v>1</v>
      </c>
      <c r="K6926" s="72">
        <v>41</v>
      </c>
      <c r="L6926" s="72">
        <v>189</v>
      </c>
    </row>
    <row r="6927" spans="4:12" x14ac:dyDescent="0.25">
      <c r="D6927" s="66" t="s">
        <v>37265</v>
      </c>
      <c r="E6927" s="66" t="s">
        <v>2004</v>
      </c>
      <c r="F6927" s="72">
        <v>1</v>
      </c>
      <c r="G6927" s="72">
        <v>3</v>
      </c>
      <c r="H6927" s="72">
        <v>2</v>
      </c>
      <c r="I6927" s="72">
        <v>8</v>
      </c>
      <c r="J6927" s="72">
        <v>1</v>
      </c>
      <c r="K6927" s="72">
        <v>41</v>
      </c>
      <c r="L6927" s="72">
        <v>190</v>
      </c>
    </row>
    <row r="6928" spans="4:12" x14ac:dyDescent="0.25">
      <c r="D6928" s="66" t="s">
        <v>37266</v>
      </c>
      <c r="E6928" s="66" t="s">
        <v>2005</v>
      </c>
      <c r="F6928" s="72">
        <v>1</v>
      </c>
      <c r="G6928" s="72">
        <v>3</v>
      </c>
      <c r="H6928" s="72">
        <v>2</v>
      </c>
      <c r="I6928" s="72">
        <v>8</v>
      </c>
      <c r="J6928" s="72">
        <v>1</v>
      </c>
      <c r="K6928" s="72">
        <v>41</v>
      </c>
      <c r="L6928" s="72">
        <v>191</v>
      </c>
    </row>
    <row r="6929" spans="4:12" x14ac:dyDescent="0.25">
      <c r="D6929" s="66" t="s">
        <v>37267</v>
      </c>
      <c r="E6929" s="66" t="s">
        <v>2006</v>
      </c>
      <c r="F6929" s="72">
        <v>1</v>
      </c>
      <c r="G6929" s="72">
        <v>3</v>
      </c>
      <c r="H6929" s="72">
        <v>2</v>
      </c>
      <c r="I6929" s="72">
        <v>8</v>
      </c>
      <c r="J6929" s="72">
        <v>1</v>
      </c>
      <c r="K6929" s="72">
        <v>41</v>
      </c>
      <c r="L6929" s="72">
        <v>192</v>
      </c>
    </row>
    <row r="6930" spans="4:12" x14ac:dyDescent="0.25">
      <c r="D6930" s="66" t="s">
        <v>37268</v>
      </c>
      <c r="E6930" s="66" t="s">
        <v>10599</v>
      </c>
      <c r="F6930" s="72">
        <v>1</v>
      </c>
      <c r="G6930" s="72">
        <v>3</v>
      </c>
      <c r="H6930" s="72">
        <v>2</v>
      </c>
      <c r="I6930" s="72">
        <v>8</v>
      </c>
      <c r="J6930" s="72">
        <v>1</v>
      </c>
      <c r="K6930" s="72">
        <v>41</v>
      </c>
      <c r="L6930" s="72">
        <v>193</v>
      </c>
    </row>
    <row r="6931" spans="4:12" x14ac:dyDescent="0.25">
      <c r="D6931" s="66" t="s">
        <v>37269</v>
      </c>
      <c r="E6931" s="66" t="s">
        <v>10600</v>
      </c>
      <c r="F6931" s="72">
        <v>1</v>
      </c>
      <c r="G6931" s="72">
        <v>3</v>
      </c>
      <c r="H6931" s="72">
        <v>2</v>
      </c>
      <c r="I6931" s="72">
        <v>8</v>
      </c>
      <c r="J6931" s="72">
        <v>1</v>
      </c>
      <c r="K6931" s="72">
        <v>41</v>
      </c>
      <c r="L6931" s="72">
        <v>194</v>
      </c>
    </row>
    <row r="6932" spans="4:12" x14ac:dyDescent="0.25">
      <c r="D6932" s="66" t="s">
        <v>37270</v>
      </c>
      <c r="E6932" s="66" t="s">
        <v>10601</v>
      </c>
      <c r="F6932" s="72">
        <v>1</v>
      </c>
      <c r="G6932" s="72">
        <v>3</v>
      </c>
      <c r="H6932" s="72">
        <v>2</v>
      </c>
      <c r="I6932" s="72">
        <v>8</v>
      </c>
      <c r="J6932" s="72">
        <v>1</v>
      </c>
      <c r="K6932" s="72">
        <v>41</v>
      </c>
      <c r="L6932" s="72">
        <v>195</v>
      </c>
    </row>
    <row r="6933" spans="4:12" x14ac:dyDescent="0.25">
      <c r="D6933" s="66" t="s">
        <v>37271</v>
      </c>
      <c r="E6933" s="66" t="s">
        <v>2007</v>
      </c>
      <c r="F6933" s="72">
        <v>1</v>
      </c>
      <c r="G6933" s="72">
        <v>3</v>
      </c>
      <c r="H6933" s="72">
        <v>2</v>
      </c>
      <c r="I6933" s="72">
        <v>8</v>
      </c>
      <c r="J6933" s="72">
        <v>1</v>
      </c>
      <c r="K6933" s="72">
        <v>41</v>
      </c>
      <c r="L6933" s="72">
        <v>196</v>
      </c>
    </row>
    <row r="6934" spans="4:12" x14ac:dyDescent="0.25">
      <c r="D6934" s="66" t="s">
        <v>37272</v>
      </c>
      <c r="E6934" s="66" t="s">
        <v>2008</v>
      </c>
      <c r="F6934" s="72">
        <v>1</v>
      </c>
      <c r="G6934" s="72">
        <v>3</v>
      </c>
      <c r="H6934" s="72">
        <v>2</v>
      </c>
      <c r="I6934" s="72">
        <v>8</v>
      </c>
      <c r="J6934" s="72">
        <v>1</v>
      </c>
      <c r="K6934" s="72">
        <v>41</v>
      </c>
      <c r="L6934" s="72">
        <v>197</v>
      </c>
    </row>
    <row r="6935" spans="4:12" x14ac:dyDescent="0.25">
      <c r="D6935" s="66" t="s">
        <v>37273</v>
      </c>
      <c r="E6935" s="66" t="s">
        <v>2009</v>
      </c>
      <c r="F6935" s="72">
        <v>1</v>
      </c>
      <c r="G6935" s="72">
        <v>3</v>
      </c>
      <c r="H6935" s="72">
        <v>2</v>
      </c>
      <c r="I6935" s="72">
        <v>8</v>
      </c>
      <c r="J6935" s="72">
        <v>1</v>
      </c>
      <c r="K6935" s="72">
        <v>41</v>
      </c>
      <c r="L6935" s="72">
        <v>198</v>
      </c>
    </row>
    <row r="6936" spans="4:12" x14ac:dyDescent="0.25">
      <c r="D6936" s="66" t="s">
        <v>37274</v>
      </c>
      <c r="E6936" s="66" t="s">
        <v>2010</v>
      </c>
      <c r="F6936" s="72">
        <v>1</v>
      </c>
      <c r="G6936" s="72">
        <v>3</v>
      </c>
      <c r="H6936" s="72">
        <v>2</v>
      </c>
      <c r="I6936" s="72">
        <v>8</v>
      </c>
      <c r="J6936" s="72">
        <v>1</v>
      </c>
      <c r="K6936" s="72">
        <v>41</v>
      </c>
      <c r="L6936" s="72">
        <v>199</v>
      </c>
    </row>
    <row r="6937" spans="4:12" x14ac:dyDescent="0.25">
      <c r="D6937" s="66" t="s">
        <v>37275</v>
      </c>
      <c r="E6937" s="66" t="s">
        <v>10602</v>
      </c>
      <c r="F6937" s="72">
        <v>1</v>
      </c>
      <c r="G6937" s="72">
        <v>3</v>
      </c>
      <c r="H6937" s="72">
        <v>2</v>
      </c>
      <c r="I6937" s="72">
        <v>8</v>
      </c>
      <c r="J6937" s="72">
        <v>1</v>
      </c>
      <c r="K6937" s="72">
        <v>41</v>
      </c>
      <c r="L6937" s="72">
        <v>200</v>
      </c>
    </row>
    <row r="6938" spans="4:12" x14ac:dyDescent="0.25">
      <c r="D6938" s="66" t="s">
        <v>37276</v>
      </c>
      <c r="E6938" s="66" t="s">
        <v>10603</v>
      </c>
      <c r="F6938" s="72">
        <v>1</v>
      </c>
      <c r="G6938" s="72">
        <v>3</v>
      </c>
      <c r="H6938" s="72">
        <v>2</v>
      </c>
      <c r="I6938" s="72">
        <v>8</v>
      </c>
      <c r="J6938" s="72">
        <v>1</v>
      </c>
      <c r="K6938" s="72">
        <v>41</v>
      </c>
      <c r="L6938" s="72">
        <v>201</v>
      </c>
    </row>
    <row r="6939" spans="4:12" x14ac:dyDescent="0.25">
      <c r="D6939" s="66" t="s">
        <v>37277</v>
      </c>
      <c r="E6939" s="66" t="s">
        <v>10604</v>
      </c>
      <c r="F6939" s="72">
        <v>1</v>
      </c>
      <c r="G6939" s="72">
        <v>3</v>
      </c>
      <c r="H6939" s="72">
        <v>2</v>
      </c>
      <c r="I6939" s="72">
        <v>8</v>
      </c>
      <c r="J6939" s="72">
        <v>1</v>
      </c>
      <c r="K6939" s="72">
        <v>41</v>
      </c>
      <c r="L6939" s="72">
        <v>202</v>
      </c>
    </row>
    <row r="6940" spans="4:12" x14ac:dyDescent="0.25">
      <c r="D6940" s="66" t="s">
        <v>37278</v>
      </c>
      <c r="E6940" s="66" t="s">
        <v>10605</v>
      </c>
      <c r="F6940" s="72">
        <v>1</v>
      </c>
      <c r="G6940" s="72">
        <v>3</v>
      </c>
      <c r="H6940" s="72">
        <v>2</v>
      </c>
      <c r="I6940" s="72">
        <v>8</v>
      </c>
      <c r="J6940" s="72">
        <v>1</v>
      </c>
      <c r="K6940" s="72">
        <v>41</v>
      </c>
      <c r="L6940" s="72">
        <v>203</v>
      </c>
    </row>
    <row r="6941" spans="4:12" x14ac:dyDescent="0.25">
      <c r="D6941" s="66" t="s">
        <v>37279</v>
      </c>
      <c r="E6941" s="66" t="s">
        <v>2011</v>
      </c>
      <c r="F6941" s="72">
        <v>1</v>
      </c>
      <c r="G6941" s="72">
        <v>3</v>
      </c>
      <c r="H6941" s="72">
        <v>2</v>
      </c>
      <c r="I6941" s="72">
        <v>8</v>
      </c>
      <c r="J6941" s="72">
        <v>1</v>
      </c>
      <c r="K6941" s="72">
        <v>41</v>
      </c>
      <c r="L6941" s="72">
        <v>204</v>
      </c>
    </row>
    <row r="6942" spans="4:12" x14ac:dyDescent="0.25">
      <c r="D6942" s="66" t="s">
        <v>37280</v>
      </c>
      <c r="E6942" s="66" t="s">
        <v>2012</v>
      </c>
      <c r="F6942" s="72">
        <v>1</v>
      </c>
      <c r="G6942" s="72">
        <v>3</v>
      </c>
      <c r="H6942" s="72">
        <v>2</v>
      </c>
      <c r="I6942" s="72">
        <v>8</v>
      </c>
      <c r="J6942" s="72">
        <v>1</v>
      </c>
      <c r="K6942" s="72">
        <v>41</v>
      </c>
      <c r="L6942" s="72">
        <v>205</v>
      </c>
    </row>
    <row r="6943" spans="4:12" x14ac:dyDescent="0.25">
      <c r="D6943" s="66" t="s">
        <v>37281</v>
      </c>
      <c r="E6943" s="66" t="s">
        <v>10606</v>
      </c>
      <c r="F6943" s="72">
        <v>1</v>
      </c>
      <c r="G6943" s="72">
        <v>3</v>
      </c>
      <c r="H6943" s="72">
        <v>2</v>
      </c>
      <c r="I6943" s="72">
        <v>8</v>
      </c>
      <c r="J6943" s="72">
        <v>1</v>
      </c>
      <c r="K6943" s="72">
        <v>41</v>
      </c>
      <c r="L6943" s="72">
        <v>206</v>
      </c>
    </row>
    <row r="6944" spans="4:12" x14ac:dyDescent="0.25">
      <c r="D6944" s="66" t="s">
        <v>37282</v>
      </c>
      <c r="E6944" s="66" t="s">
        <v>10607</v>
      </c>
      <c r="F6944" s="72">
        <v>1</v>
      </c>
      <c r="G6944" s="72">
        <v>3</v>
      </c>
      <c r="H6944" s="72">
        <v>2</v>
      </c>
      <c r="I6944" s="72">
        <v>8</v>
      </c>
      <c r="J6944" s="72">
        <v>1</v>
      </c>
      <c r="K6944" s="72">
        <v>41</v>
      </c>
      <c r="L6944" s="72">
        <v>207</v>
      </c>
    </row>
    <row r="6945" spans="4:12" x14ac:dyDescent="0.25">
      <c r="D6945" s="66" t="s">
        <v>37283</v>
      </c>
      <c r="E6945" s="66" t="s">
        <v>10608</v>
      </c>
      <c r="F6945" s="72">
        <v>1</v>
      </c>
      <c r="G6945" s="72">
        <v>3</v>
      </c>
      <c r="H6945" s="72">
        <v>2</v>
      </c>
      <c r="I6945" s="72">
        <v>8</v>
      </c>
      <c r="J6945" s="72">
        <v>1</v>
      </c>
      <c r="K6945" s="72">
        <v>41</v>
      </c>
      <c r="L6945" s="72">
        <v>208</v>
      </c>
    </row>
    <row r="6946" spans="4:12" x14ac:dyDescent="0.25">
      <c r="D6946" s="66" t="s">
        <v>37284</v>
      </c>
      <c r="E6946" s="66" t="s">
        <v>2013</v>
      </c>
      <c r="F6946" s="72">
        <v>1</v>
      </c>
      <c r="G6946" s="72">
        <v>3</v>
      </c>
      <c r="H6946" s="72">
        <v>2</v>
      </c>
      <c r="I6946" s="72">
        <v>8</v>
      </c>
      <c r="J6946" s="72">
        <v>1</v>
      </c>
      <c r="K6946" s="72">
        <v>41</v>
      </c>
      <c r="L6946" s="72">
        <v>209</v>
      </c>
    </row>
    <row r="6947" spans="4:12" x14ac:dyDescent="0.25">
      <c r="D6947" s="66" t="s">
        <v>37285</v>
      </c>
      <c r="E6947" s="66" t="s">
        <v>10609</v>
      </c>
      <c r="F6947" s="72">
        <v>1</v>
      </c>
      <c r="G6947" s="72">
        <v>3</v>
      </c>
      <c r="H6947" s="72">
        <v>2</v>
      </c>
      <c r="I6947" s="72">
        <v>8</v>
      </c>
      <c r="J6947" s="72">
        <v>1</v>
      </c>
      <c r="K6947" s="72">
        <v>41</v>
      </c>
      <c r="L6947" s="72">
        <v>210</v>
      </c>
    </row>
    <row r="6948" spans="4:12" x14ac:dyDescent="0.25">
      <c r="D6948" s="66" t="s">
        <v>37286</v>
      </c>
      <c r="E6948" s="66" t="s">
        <v>10610</v>
      </c>
      <c r="F6948" s="72">
        <v>1</v>
      </c>
      <c r="G6948" s="72">
        <v>3</v>
      </c>
      <c r="H6948" s="72">
        <v>2</v>
      </c>
      <c r="I6948" s="72">
        <v>8</v>
      </c>
      <c r="J6948" s="72">
        <v>1</v>
      </c>
      <c r="K6948" s="72">
        <v>41</v>
      </c>
      <c r="L6948" s="72">
        <v>211</v>
      </c>
    </row>
    <row r="6949" spans="4:12" x14ac:dyDescent="0.25">
      <c r="D6949" s="66" t="s">
        <v>37287</v>
      </c>
      <c r="E6949" s="66" t="s">
        <v>10611</v>
      </c>
      <c r="F6949" s="72">
        <v>1</v>
      </c>
      <c r="G6949" s="72">
        <v>3</v>
      </c>
      <c r="H6949" s="72">
        <v>2</v>
      </c>
      <c r="I6949" s="72">
        <v>8</v>
      </c>
      <c r="J6949" s="72">
        <v>1</v>
      </c>
      <c r="K6949" s="72">
        <v>41</v>
      </c>
      <c r="L6949" s="72">
        <v>212</v>
      </c>
    </row>
    <row r="6950" spans="4:12" x14ac:dyDescent="0.25">
      <c r="D6950" s="66" t="s">
        <v>37288</v>
      </c>
      <c r="E6950" s="66" t="s">
        <v>2014</v>
      </c>
      <c r="F6950" s="72">
        <v>1</v>
      </c>
      <c r="G6950" s="72">
        <v>3</v>
      </c>
      <c r="H6950" s="72">
        <v>2</v>
      </c>
      <c r="I6950" s="72">
        <v>8</v>
      </c>
      <c r="J6950" s="72">
        <v>1</v>
      </c>
      <c r="K6950" s="72">
        <v>41</v>
      </c>
      <c r="L6950" s="72">
        <v>213</v>
      </c>
    </row>
    <row r="6951" spans="4:12" x14ac:dyDescent="0.25">
      <c r="D6951" s="66" t="s">
        <v>37289</v>
      </c>
      <c r="E6951" s="66" t="s">
        <v>2015</v>
      </c>
      <c r="F6951" s="72">
        <v>1</v>
      </c>
      <c r="G6951" s="72">
        <v>3</v>
      </c>
      <c r="H6951" s="72">
        <v>2</v>
      </c>
      <c r="I6951" s="72">
        <v>8</v>
      </c>
      <c r="J6951" s="72">
        <v>1</v>
      </c>
      <c r="K6951" s="72">
        <v>41</v>
      </c>
      <c r="L6951" s="72">
        <v>214</v>
      </c>
    </row>
    <row r="6952" spans="4:12" x14ac:dyDescent="0.25">
      <c r="D6952" s="66" t="s">
        <v>37290</v>
      </c>
      <c r="E6952" s="66" t="s">
        <v>2016</v>
      </c>
      <c r="F6952" s="72">
        <v>1</v>
      </c>
      <c r="G6952" s="72">
        <v>3</v>
      </c>
      <c r="H6952" s="72">
        <v>2</v>
      </c>
      <c r="I6952" s="72">
        <v>8</v>
      </c>
      <c r="J6952" s="72">
        <v>1</v>
      </c>
      <c r="K6952" s="72">
        <v>41</v>
      </c>
      <c r="L6952" s="72">
        <v>215</v>
      </c>
    </row>
    <row r="6953" spans="4:12" x14ac:dyDescent="0.25">
      <c r="D6953" s="66" t="s">
        <v>37291</v>
      </c>
      <c r="E6953" s="66" t="s">
        <v>10612</v>
      </c>
      <c r="F6953" s="72">
        <v>1</v>
      </c>
      <c r="G6953" s="72">
        <v>3</v>
      </c>
      <c r="H6953" s="72">
        <v>2</v>
      </c>
      <c r="I6953" s="72">
        <v>8</v>
      </c>
      <c r="J6953" s="72">
        <v>1</v>
      </c>
      <c r="K6953" s="72">
        <v>41</v>
      </c>
      <c r="L6953" s="72">
        <v>216</v>
      </c>
    </row>
    <row r="6954" spans="4:12" x14ac:dyDescent="0.25">
      <c r="D6954" s="66" t="s">
        <v>37292</v>
      </c>
      <c r="E6954" s="66" t="s">
        <v>10613</v>
      </c>
      <c r="F6954" s="72">
        <v>1</v>
      </c>
      <c r="G6954" s="72">
        <v>3</v>
      </c>
      <c r="H6954" s="72">
        <v>2</v>
      </c>
      <c r="I6954" s="72">
        <v>8</v>
      </c>
      <c r="J6954" s="72">
        <v>1</v>
      </c>
      <c r="K6954" s="72">
        <v>41</v>
      </c>
      <c r="L6954" s="72">
        <v>217</v>
      </c>
    </row>
    <row r="6955" spans="4:12" x14ac:dyDescent="0.25">
      <c r="D6955" s="66" t="s">
        <v>37293</v>
      </c>
      <c r="E6955" s="66" t="s">
        <v>10614</v>
      </c>
      <c r="F6955" s="72">
        <v>1</v>
      </c>
      <c r="G6955" s="72">
        <v>3</v>
      </c>
      <c r="H6955" s="72">
        <v>2</v>
      </c>
      <c r="I6955" s="72">
        <v>8</v>
      </c>
      <c r="J6955" s="72">
        <v>1</v>
      </c>
      <c r="K6955" s="72">
        <v>41</v>
      </c>
      <c r="L6955" s="72">
        <v>218</v>
      </c>
    </row>
    <row r="6956" spans="4:12" x14ac:dyDescent="0.25">
      <c r="D6956" s="66" t="s">
        <v>37294</v>
      </c>
      <c r="E6956" s="66" t="s">
        <v>1369</v>
      </c>
      <c r="F6956" s="72">
        <v>1</v>
      </c>
      <c r="G6956" s="72">
        <v>3</v>
      </c>
      <c r="H6956" s="72">
        <v>2</v>
      </c>
      <c r="I6956" s="72">
        <v>8</v>
      </c>
      <c r="J6956" s="72">
        <v>1</v>
      </c>
      <c r="K6956" s="72">
        <v>41</v>
      </c>
      <c r="L6956" s="72">
        <v>219</v>
      </c>
    </row>
    <row r="6957" spans="4:12" x14ac:dyDescent="0.25">
      <c r="D6957" s="66" t="s">
        <v>37295</v>
      </c>
      <c r="E6957" s="66" t="s">
        <v>10615</v>
      </c>
      <c r="F6957" s="72">
        <v>1</v>
      </c>
      <c r="G6957" s="72">
        <v>3</v>
      </c>
      <c r="H6957" s="72">
        <v>2</v>
      </c>
      <c r="I6957" s="72">
        <v>8</v>
      </c>
      <c r="J6957" s="72">
        <v>1</v>
      </c>
      <c r="K6957" s="72">
        <v>41</v>
      </c>
      <c r="L6957" s="72">
        <v>220</v>
      </c>
    </row>
    <row r="6958" spans="4:12" x14ac:dyDescent="0.25">
      <c r="D6958" s="66" t="s">
        <v>37296</v>
      </c>
      <c r="E6958" s="66" t="s">
        <v>10616</v>
      </c>
      <c r="F6958" s="72">
        <v>1</v>
      </c>
      <c r="G6958" s="72">
        <v>3</v>
      </c>
      <c r="H6958" s="72">
        <v>2</v>
      </c>
      <c r="I6958" s="72">
        <v>8</v>
      </c>
      <c r="J6958" s="72">
        <v>1</v>
      </c>
      <c r="K6958" s="72">
        <v>41</v>
      </c>
      <c r="L6958" s="72">
        <v>221</v>
      </c>
    </row>
    <row r="6959" spans="4:12" x14ac:dyDescent="0.25">
      <c r="D6959" s="66" t="s">
        <v>37297</v>
      </c>
      <c r="E6959" s="66" t="s">
        <v>2017</v>
      </c>
      <c r="F6959" s="72">
        <v>1</v>
      </c>
      <c r="G6959" s="72">
        <v>3</v>
      </c>
      <c r="H6959" s="72">
        <v>2</v>
      </c>
      <c r="I6959" s="72">
        <v>8</v>
      </c>
      <c r="J6959" s="72">
        <v>1</v>
      </c>
      <c r="K6959" s="72">
        <v>41</v>
      </c>
      <c r="L6959" s="72">
        <v>222</v>
      </c>
    </row>
    <row r="6960" spans="4:12" x14ac:dyDescent="0.25">
      <c r="D6960" s="66" t="s">
        <v>37298</v>
      </c>
      <c r="E6960" s="66" t="s">
        <v>2018</v>
      </c>
      <c r="F6960" s="72">
        <v>1</v>
      </c>
      <c r="G6960" s="72">
        <v>3</v>
      </c>
      <c r="H6960" s="72">
        <v>2</v>
      </c>
      <c r="I6960" s="72">
        <v>8</v>
      </c>
      <c r="J6960" s="72">
        <v>1</v>
      </c>
      <c r="K6960" s="72">
        <v>41</v>
      </c>
      <c r="L6960" s="72">
        <v>223</v>
      </c>
    </row>
    <row r="6961" spans="4:12" x14ac:dyDescent="0.25">
      <c r="D6961" s="66" t="s">
        <v>37299</v>
      </c>
      <c r="E6961" s="66" t="s">
        <v>2019</v>
      </c>
      <c r="F6961" s="72">
        <v>1</v>
      </c>
      <c r="G6961" s="72">
        <v>3</v>
      </c>
      <c r="H6961" s="72">
        <v>2</v>
      </c>
      <c r="I6961" s="72">
        <v>8</v>
      </c>
      <c r="J6961" s="72">
        <v>1</v>
      </c>
      <c r="K6961" s="72">
        <v>41</v>
      </c>
      <c r="L6961" s="72">
        <v>224</v>
      </c>
    </row>
    <row r="6962" spans="4:12" x14ac:dyDescent="0.25">
      <c r="D6962" s="66" t="s">
        <v>37300</v>
      </c>
      <c r="E6962" s="66" t="s">
        <v>10617</v>
      </c>
      <c r="F6962" s="72">
        <v>1</v>
      </c>
      <c r="G6962" s="72">
        <v>3</v>
      </c>
      <c r="H6962" s="72">
        <v>2</v>
      </c>
      <c r="I6962" s="72">
        <v>8</v>
      </c>
      <c r="J6962" s="72">
        <v>1</v>
      </c>
      <c r="K6962" s="72">
        <v>41</v>
      </c>
      <c r="L6962" s="72">
        <v>225</v>
      </c>
    </row>
    <row r="6963" spans="4:12" x14ac:dyDescent="0.25">
      <c r="D6963" s="66" t="s">
        <v>37301</v>
      </c>
      <c r="E6963" s="66" t="s">
        <v>10618</v>
      </c>
      <c r="F6963" s="72">
        <v>1</v>
      </c>
      <c r="G6963" s="72">
        <v>3</v>
      </c>
      <c r="H6963" s="72">
        <v>2</v>
      </c>
      <c r="I6963" s="72">
        <v>8</v>
      </c>
      <c r="J6963" s="72">
        <v>1</v>
      </c>
      <c r="K6963" s="72">
        <v>41</v>
      </c>
      <c r="L6963" s="72">
        <v>226</v>
      </c>
    </row>
    <row r="6964" spans="4:12" x14ac:dyDescent="0.25">
      <c r="D6964" s="66" t="s">
        <v>37302</v>
      </c>
      <c r="E6964" s="66" t="s">
        <v>2020</v>
      </c>
      <c r="F6964" s="72">
        <v>1</v>
      </c>
      <c r="G6964" s="72">
        <v>3</v>
      </c>
      <c r="H6964" s="72">
        <v>2</v>
      </c>
      <c r="I6964" s="72">
        <v>8</v>
      </c>
      <c r="J6964" s="72">
        <v>1</v>
      </c>
      <c r="K6964" s="72">
        <v>41</v>
      </c>
      <c r="L6964" s="72">
        <v>227</v>
      </c>
    </row>
    <row r="6965" spans="4:12" x14ac:dyDescent="0.25">
      <c r="D6965" s="66" t="s">
        <v>37303</v>
      </c>
      <c r="E6965" s="66" t="s">
        <v>2021</v>
      </c>
      <c r="F6965" s="72">
        <v>1</v>
      </c>
      <c r="G6965" s="72">
        <v>3</v>
      </c>
      <c r="H6965" s="72">
        <v>2</v>
      </c>
      <c r="I6965" s="72">
        <v>8</v>
      </c>
      <c r="J6965" s="72">
        <v>1</v>
      </c>
      <c r="K6965" s="72">
        <v>41</v>
      </c>
      <c r="L6965" s="72">
        <v>228</v>
      </c>
    </row>
    <row r="6966" spans="4:12" x14ac:dyDescent="0.25">
      <c r="D6966" s="66" t="s">
        <v>37304</v>
      </c>
      <c r="E6966" s="66" t="s">
        <v>10619</v>
      </c>
      <c r="F6966" s="72">
        <v>1</v>
      </c>
      <c r="G6966" s="72">
        <v>3</v>
      </c>
      <c r="H6966" s="72">
        <v>2</v>
      </c>
      <c r="I6966" s="72">
        <v>8</v>
      </c>
      <c r="J6966" s="72">
        <v>1</v>
      </c>
      <c r="K6966" s="72">
        <v>41</v>
      </c>
      <c r="L6966" s="72">
        <v>229</v>
      </c>
    </row>
    <row r="6967" spans="4:12" x14ac:dyDescent="0.25">
      <c r="D6967" s="66" t="s">
        <v>37305</v>
      </c>
      <c r="E6967" s="66" t="s">
        <v>10620</v>
      </c>
      <c r="F6967" s="72">
        <v>1</v>
      </c>
      <c r="G6967" s="72">
        <v>3</v>
      </c>
      <c r="H6967" s="72">
        <v>2</v>
      </c>
      <c r="I6967" s="72">
        <v>8</v>
      </c>
      <c r="J6967" s="72">
        <v>1</v>
      </c>
      <c r="K6967" s="72">
        <v>41</v>
      </c>
      <c r="L6967" s="72">
        <v>230</v>
      </c>
    </row>
    <row r="6968" spans="4:12" x14ac:dyDescent="0.25">
      <c r="D6968" s="66" t="s">
        <v>37306</v>
      </c>
      <c r="E6968" s="66" t="s">
        <v>2022</v>
      </c>
      <c r="F6968" s="72">
        <v>1</v>
      </c>
      <c r="G6968" s="72">
        <v>3</v>
      </c>
      <c r="H6968" s="72">
        <v>2</v>
      </c>
      <c r="I6968" s="72">
        <v>8</v>
      </c>
      <c r="J6968" s="72">
        <v>1</v>
      </c>
      <c r="K6968" s="72">
        <v>41</v>
      </c>
      <c r="L6968" s="72">
        <v>231</v>
      </c>
    </row>
    <row r="6969" spans="4:12" x14ac:dyDescent="0.25">
      <c r="D6969" s="66" t="s">
        <v>37307</v>
      </c>
      <c r="E6969" s="66" t="s">
        <v>2023</v>
      </c>
      <c r="F6969" s="72">
        <v>1</v>
      </c>
      <c r="G6969" s="72">
        <v>3</v>
      </c>
      <c r="H6969" s="72">
        <v>2</v>
      </c>
      <c r="I6969" s="72">
        <v>8</v>
      </c>
      <c r="J6969" s="72">
        <v>1</v>
      </c>
      <c r="K6969" s="72">
        <v>41</v>
      </c>
      <c r="L6969" s="72">
        <v>232</v>
      </c>
    </row>
    <row r="6970" spans="4:12" x14ac:dyDescent="0.25">
      <c r="D6970" s="66" t="s">
        <v>37308</v>
      </c>
      <c r="E6970" s="66" t="s">
        <v>2024</v>
      </c>
      <c r="F6970" s="72">
        <v>1</v>
      </c>
      <c r="G6970" s="72">
        <v>3</v>
      </c>
      <c r="H6970" s="72">
        <v>2</v>
      </c>
      <c r="I6970" s="72">
        <v>8</v>
      </c>
      <c r="J6970" s="72">
        <v>1</v>
      </c>
      <c r="K6970" s="72">
        <v>41</v>
      </c>
      <c r="L6970" s="72">
        <v>233</v>
      </c>
    </row>
    <row r="6971" spans="4:12" x14ac:dyDescent="0.25">
      <c r="D6971" s="66" t="s">
        <v>37309</v>
      </c>
      <c r="E6971" s="66" t="s">
        <v>2025</v>
      </c>
      <c r="F6971" s="72">
        <v>1</v>
      </c>
      <c r="G6971" s="72">
        <v>3</v>
      </c>
      <c r="H6971" s="72">
        <v>2</v>
      </c>
      <c r="I6971" s="72">
        <v>8</v>
      </c>
      <c r="J6971" s="72">
        <v>1</v>
      </c>
      <c r="K6971" s="72">
        <v>41</v>
      </c>
      <c r="L6971" s="72">
        <v>234</v>
      </c>
    </row>
    <row r="6972" spans="4:12" x14ac:dyDescent="0.25">
      <c r="D6972" s="66" t="s">
        <v>37310</v>
      </c>
      <c r="E6972" s="66" t="s">
        <v>10621</v>
      </c>
      <c r="F6972" s="72">
        <v>1</v>
      </c>
      <c r="G6972" s="72">
        <v>3</v>
      </c>
      <c r="H6972" s="72">
        <v>2</v>
      </c>
      <c r="I6972" s="72">
        <v>8</v>
      </c>
      <c r="J6972" s="72">
        <v>1</v>
      </c>
      <c r="K6972" s="72">
        <v>41</v>
      </c>
      <c r="L6972" s="72">
        <v>235</v>
      </c>
    </row>
    <row r="6973" spans="4:12" x14ac:dyDescent="0.25">
      <c r="D6973" s="66" t="s">
        <v>37311</v>
      </c>
      <c r="E6973" s="66" t="s">
        <v>2026</v>
      </c>
      <c r="F6973" s="72">
        <v>1</v>
      </c>
      <c r="G6973" s="72">
        <v>3</v>
      </c>
      <c r="H6973" s="72">
        <v>2</v>
      </c>
      <c r="I6973" s="72">
        <v>8</v>
      </c>
      <c r="J6973" s="72">
        <v>1</v>
      </c>
      <c r="K6973" s="72">
        <v>41</v>
      </c>
      <c r="L6973" s="72">
        <v>236</v>
      </c>
    </row>
    <row r="6974" spans="4:12" x14ac:dyDescent="0.25">
      <c r="D6974" s="66" t="s">
        <v>37312</v>
      </c>
      <c r="E6974" s="66" t="s">
        <v>2027</v>
      </c>
      <c r="F6974" s="72">
        <v>1</v>
      </c>
      <c r="G6974" s="72">
        <v>3</v>
      </c>
      <c r="H6974" s="72">
        <v>2</v>
      </c>
      <c r="I6974" s="72">
        <v>8</v>
      </c>
      <c r="J6974" s="72">
        <v>1</v>
      </c>
      <c r="K6974" s="72">
        <v>41</v>
      </c>
      <c r="L6974" s="72">
        <v>237</v>
      </c>
    </row>
    <row r="6975" spans="4:12" x14ac:dyDescent="0.25">
      <c r="D6975" s="66" t="s">
        <v>37313</v>
      </c>
      <c r="E6975" s="66" t="s">
        <v>2028</v>
      </c>
      <c r="F6975" s="72">
        <v>1</v>
      </c>
      <c r="G6975" s="72">
        <v>3</v>
      </c>
      <c r="H6975" s="72">
        <v>2</v>
      </c>
      <c r="I6975" s="72">
        <v>8</v>
      </c>
      <c r="J6975" s="72">
        <v>1</v>
      </c>
      <c r="K6975" s="72">
        <v>41</v>
      </c>
      <c r="L6975" s="72">
        <v>238</v>
      </c>
    </row>
    <row r="6976" spans="4:12" x14ac:dyDescent="0.25">
      <c r="D6976" s="66" t="s">
        <v>37314</v>
      </c>
      <c r="E6976" s="66" t="s">
        <v>10622</v>
      </c>
      <c r="F6976" s="72">
        <v>1</v>
      </c>
      <c r="G6976" s="72">
        <v>3</v>
      </c>
      <c r="H6976" s="72">
        <v>2</v>
      </c>
      <c r="I6976" s="72">
        <v>8</v>
      </c>
      <c r="J6976" s="72">
        <v>1</v>
      </c>
      <c r="K6976" s="72">
        <v>41</v>
      </c>
      <c r="L6976" s="72">
        <v>239</v>
      </c>
    </row>
    <row r="6977" spans="4:12" x14ac:dyDescent="0.25">
      <c r="D6977" s="66" t="s">
        <v>37315</v>
      </c>
      <c r="E6977" s="66" t="s">
        <v>2029</v>
      </c>
      <c r="F6977" s="72">
        <v>1</v>
      </c>
      <c r="G6977" s="72">
        <v>3</v>
      </c>
      <c r="H6977" s="72">
        <v>2</v>
      </c>
      <c r="I6977" s="72">
        <v>8</v>
      </c>
      <c r="J6977" s="72">
        <v>1</v>
      </c>
      <c r="K6977" s="72">
        <v>41</v>
      </c>
      <c r="L6977" s="72">
        <v>240</v>
      </c>
    </row>
    <row r="6978" spans="4:12" x14ac:dyDescent="0.25">
      <c r="D6978" s="66" t="s">
        <v>37316</v>
      </c>
      <c r="E6978" s="66" t="s">
        <v>10623</v>
      </c>
      <c r="F6978" s="72">
        <v>1</v>
      </c>
      <c r="G6978" s="72">
        <v>3</v>
      </c>
      <c r="H6978" s="72">
        <v>2</v>
      </c>
      <c r="I6978" s="72">
        <v>8</v>
      </c>
      <c r="J6978" s="72">
        <v>1</v>
      </c>
      <c r="K6978" s="72">
        <v>41</v>
      </c>
      <c r="L6978" s="72">
        <v>241</v>
      </c>
    </row>
    <row r="6979" spans="4:12" x14ac:dyDescent="0.25">
      <c r="D6979" s="66" t="s">
        <v>37317</v>
      </c>
      <c r="E6979" s="66" t="s">
        <v>2030</v>
      </c>
      <c r="F6979" s="72">
        <v>1</v>
      </c>
      <c r="G6979" s="72">
        <v>3</v>
      </c>
      <c r="H6979" s="72">
        <v>2</v>
      </c>
      <c r="I6979" s="72">
        <v>8</v>
      </c>
      <c r="J6979" s="72">
        <v>1</v>
      </c>
      <c r="K6979" s="72">
        <v>41</v>
      </c>
      <c r="L6979" s="72">
        <v>242</v>
      </c>
    </row>
    <row r="6980" spans="4:12" x14ac:dyDescent="0.25">
      <c r="D6980" s="66" t="s">
        <v>37318</v>
      </c>
      <c r="E6980" s="66" t="s">
        <v>2031</v>
      </c>
      <c r="F6980" s="72">
        <v>1</v>
      </c>
      <c r="G6980" s="72">
        <v>3</v>
      </c>
      <c r="H6980" s="72">
        <v>2</v>
      </c>
      <c r="I6980" s="72">
        <v>8</v>
      </c>
      <c r="J6980" s="72">
        <v>1</v>
      </c>
      <c r="K6980" s="72">
        <v>41</v>
      </c>
      <c r="L6980" s="72">
        <v>243</v>
      </c>
    </row>
    <row r="6981" spans="4:12" x14ac:dyDescent="0.25">
      <c r="D6981" s="66" t="s">
        <v>37319</v>
      </c>
      <c r="E6981" s="66" t="s">
        <v>2032</v>
      </c>
      <c r="F6981" s="72">
        <v>1</v>
      </c>
      <c r="G6981" s="72">
        <v>3</v>
      </c>
      <c r="H6981" s="72">
        <v>2</v>
      </c>
      <c r="I6981" s="72">
        <v>8</v>
      </c>
      <c r="J6981" s="72">
        <v>1</v>
      </c>
      <c r="K6981" s="72">
        <v>41</v>
      </c>
      <c r="L6981" s="72">
        <v>244</v>
      </c>
    </row>
    <row r="6982" spans="4:12" x14ac:dyDescent="0.25">
      <c r="D6982" s="66" t="s">
        <v>37320</v>
      </c>
      <c r="E6982" s="66" t="s">
        <v>2033</v>
      </c>
      <c r="F6982" s="72">
        <v>1</v>
      </c>
      <c r="G6982" s="72">
        <v>3</v>
      </c>
      <c r="H6982" s="72">
        <v>2</v>
      </c>
      <c r="I6982" s="72">
        <v>8</v>
      </c>
      <c r="J6982" s="72">
        <v>1</v>
      </c>
      <c r="K6982" s="72">
        <v>41</v>
      </c>
      <c r="L6982" s="72">
        <v>245</v>
      </c>
    </row>
    <row r="6983" spans="4:12" x14ac:dyDescent="0.25">
      <c r="D6983" s="66" t="s">
        <v>37321</v>
      </c>
      <c r="E6983" s="66" t="s">
        <v>10624</v>
      </c>
      <c r="F6983" s="72">
        <v>1</v>
      </c>
      <c r="G6983" s="72">
        <v>3</v>
      </c>
      <c r="H6983" s="72">
        <v>2</v>
      </c>
      <c r="I6983" s="72">
        <v>8</v>
      </c>
      <c r="J6983" s="72">
        <v>1</v>
      </c>
      <c r="K6983" s="72">
        <v>41</v>
      </c>
      <c r="L6983" s="72">
        <v>246</v>
      </c>
    </row>
    <row r="6984" spans="4:12" x14ac:dyDescent="0.25">
      <c r="D6984" s="66" t="s">
        <v>37322</v>
      </c>
      <c r="E6984" s="66" t="s">
        <v>10625</v>
      </c>
      <c r="F6984" s="72">
        <v>1</v>
      </c>
      <c r="G6984" s="72">
        <v>3</v>
      </c>
      <c r="H6984" s="72">
        <v>2</v>
      </c>
      <c r="I6984" s="72">
        <v>8</v>
      </c>
      <c r="J6984" s="72">
        <v>1</v>
      </c>
      <c r="K6984" s="72">
        <v>41</v>
      </c>
      <c r="L6984" s="72">
        <v>247</v>
      </c>
    </row>
    <row r="6985" spans="4:12" x14ac:dyDescent="0.25">
      <c r="D6985" s="66" t="s">
        <v>37323</v>
      </c>
      <c r="E6985" s="66" t="s">
        <v>2034</v>
      </c>
      <c r="F6985" s="72">
        <v>1</v>
      </c>
      <c r="G6985" s="72">
        <v>3</v>
      </c>
      <c r="H6985" s="72">
        <v>2</v>
      </c>
      <c r="I6985" s="72">
        <v>8</v>
      </c>
      <c r="J6985" s="72">
        <v>1</v>
      </c>
      <c r="K6985" s="72">
        <v>41</v>
      </c>
      <c r="L6985" s="72">
        <v>248</v>
      </c>
    </row>
    <row r="6986" spans="4:12" x14ac:dyDescent="0.25">
      <c r="D6986" s="66" t="s">
        <v>37324</v>
      </c>
      <c r="E6986" s="66" t="s">
        <v>10626</v>
      </c>
      <c r="F6986" s="72">
        <v>1</v>
      </c>
      <c r="G6986" s="72">
        <v>3</v>
      </c>
      <c r="H6986" s="72">
        <v>2</v>
      </c>
      <c r="I6986" s="72">
        <v>8</v>
      </c>
      <c r="J6986" s="72">
        <v>1</v>
      </c>
      <c r="K6986" s="72">
        <v>41</v>
      </c>
      <c r="L6986" s="72">
        <v>249</v>
      </c>
    </row>
    <row r="6987" spans="4:12" x14ac:dyDescent="0.25">
      <c r="D6987" s="66" t="s">
        <v>37325</v>
      </c>
      <c r="E6987" s="66" t="s">
        <v>2035</v>
      </c>
      <c r="F6987" s="72">
        <v>1</v>
      </c>
      <c r="G6987" s="72">
        <v>3</v>
      </c>
      <c r="H6987" s="72">
        <v>2</v>
      </c>
      <c r="I6987" s="72">
        <v>8</v>
      </c>
      <c r="J6987" s="72">
        <v>1</v>
      </c>
      <c r="K6987" s="72">
        <v>41</v>
      </c>
      <c r="L6987" s="72">
        <v>250</v>
      </c>
    </row>
    <row r="6988" spans="4:12" x14ac:dyDescent="0.25">
      <c r="D6988" s="66" t="s">
        <v>37326</v>
      </c>
      <c r="E6988" s="66" t="s">
        <v>2036</v>
      </c>
      <c r="F6988" s="72">
        <v>1</v>
      </c>
      <c r="G6988" s="72">
        <v>3</v>
      </c>
      <c r="H6988" s="72">
        <v>2</v>
      </c>
      <c r="I6988" s="72">
        <v>8</v>
      </c>
      <c r="J6988" s="72">
        <v>1</v>
      </c>
      <c r="K6988" s="72">
        <v>41</v>
      </c>
      <c r="L6988" s="72">
        <v>251</v>
      </c>
    </row>
    <row r="6989" spans="4:12" x14ac:dyDescent="0.25">
      <c r="D6989" s="66" t="s">
        <v>37327</v>
      </c>
      <c r="E6989" s="66" t="s">
        <v>2037</v>
      </c>
      <c r="F6989" s="72">
        <v>1</v>
      </c>
      <c r="G6989" s="72">
        <v>3</v>
      </c>
      <c r="H6989" s="72">
        <v>2</v>
      </c>
      <c r="I6989" s="72">
        <v>8</v>
      </c>
      <c r="J6989" s="72">
        <v>1</v>
      </c>
      <c r="K6989" s="72">
        <v>41</v>
      </c>
      <c r="L6989" s="72">
        <v>252</v>
      </c>
    </row>
    <row r="6990" spans="4:12" x14ac:dyDescent="0.25">
      <c r="D6990" s="66" t="s">
        <v>37328</v>
      </c>
      <c r="E6990" s="66" t="s">
        <v>10627</v>
      </c>
      <c r="F6990" s="72">
        <v>1</v>
      </c>
      <c r="G6990" s="72">
        <v>3</v>
      </c>
      <c r="H6990" s="72">
        <v>2</v>
      </c>
      <c r="I6990" s="72">
        <v>8</v>
      </c>
      <c r="J6990" s="72">
        <v>1</v>
      </c>
      <c r="K6990" s="72">
        <v>41</v>
      </c>
      <c r="L6990" s="72">
        <v>253</v>
      </c>
    </row>
    <row r="6991" spans="4:12" x14ac:dyDescent="0.25">
      <c r="D6991" s="66" t="s">
        <v>37329</v>
      </c>
      <c r="E6991" s="66" t="s">
        <v>10628</v>
      </c>
      <c r="F6991" s="72">
        <v>1</v>
      </c>
      <c r="G6991" s="72">
        <v>3</v>
      </c>
      <c r="H6991" s="72">
        <v>2</v>
      </c>
      <c r="I6991" s="72">
        <v>8</v>
      </c>
      <c r="J6991" s="72">
        <v>1</v>
      </c>
      <c r="K6991" s="72">
        <v>41</v>
      </c>
      <c r="L6991" s="72">
        <v>254</v>
      </c>
    </row>
    <row r="6992" spans="4:12" x14ac:dyDescent="0.25">
      <c r="D6992" s="66" t="s">
        <v>37330</v>
      </c>
      <c r="E6992" s="66" t="s">
        <v>10629</v>
      </c>
      <c r="F6992" s="72">
        <v>1</v>
      </c>
      <c r="G6992" s="72">
        <v>3</v>
      </c>
      <c r="H6992" s="72">
        <v>2</v>
      </c>
      <c r="I6992" s="72">
        <v>8</v>
      </c>
      <c r="J6992" s="72">
        <v>1</v>
      </c>
      <c r="K6992" s="72">
        <v>41</v>
      </c>
      <c r="L6992" s="72">
        <v>255</v>
      </c>
    </row>
    <row r="6993" spans="4:12" x14ac:dyDescent="0.25">
      <c r="D6993" s="66" t="s">
        <v>37331</v>
      </c>
      <c r="E6993" s="66" t="s">
        <v>2038</v>
      </c>
      <c r="F6993" s="72">
        <v>1</v>
      </c>
      <c r="G6993" s="72">
        <v>3</v>
      </c>
      <c r="H6993" s="72">
        <v>2</v>
      </c>
      <c r="I6993" s="72">
        <v>8</v>
      </c>
      <c r="J6993" s="72">
        <v>1</v>
      </c>
      <c r="K6993" s="72">
        <v>41</v>
      </c>
      <c r="L6993" s="72">
        <v>256</v>
      </c>
    </row>
    <row r="6994" spans="4:12" x14ac:dyDescent="0.25">
      <c r="D6994" s="66" t="s">
        <v>37332</v>
      </c>
      <c r="E6994" s="66" t="s">
        <v>2039</v>
      </c>
      <c r="F6994" s="72">
        <v>1</v>
      </c>
      <c r="G6994" s="72">
        <v>3</v>
      </c>
      <c r="H6994" s="72">
        <v>2</v>
      </c>
      <c r="I6994" s="72">
        <v>8</v>
      </c>
      <c r="J6994" s="72">
        <v>1</v>
      </c>
      <c r="K6994" s="72">
        <v>41</v>
      </c>
      <c r="L6994" s="72">
        <v>257</v>
      </c>
    </row>
    <row r="6995" spans="4:12" x14ac:dyDescent="0.25">
      <c r="D6995" s="66" t="s">
        <v>37333</v>
      </c>
      <c r="E6995" s="66" t="s">
        <v>2040</v>
      </c>
      <c r="F6995" s="72">
        <v>1</v>
      </c>
      <c r="G6995" s="72">
        <v>3</v>
      </c>
      <c r="H6995" s="72">
        <v>2</v>
      </c>
      <c r="I6995" s="72">
        <v>8</v>
      </c>
      <c r="J6995" s="72">
        <v>1</v>
      </c>
      <c r="K6995" s="72">
        <v>41</v>
      </c>
      <c r="L6995" s="72">
        <v>258</v>
      </c>
    </row>
    <row r="6996" spans="4:12" x14ac:dyDescent="0.25">
      <c r="D6996" s="66" t="s">
        <v>37334</v>
      </c>
      <c r="E6996" s="66" t="s">
        <v>2041</v>
      </c>
      <c r="F6996" s="72">
        <v>1</v>
      </c>
      <c r="G6996" s="72">
        <v>3</v>
      </c>
      <c r="H6996" s="72">
        <v>2</v>
      </c>
      <c r="I6996" s="72">
        <v>8</v>
      </c>
      <c r="J6996" s="72">
        <v>1</v>
      </c>
      <c r="K6996" s="72">
        <v>41</v>
      </c>
      <c r="L6996" s="72">
        <v>259</v>
      </c>
    </row>
    <row r="6997" spans="4:12" x14ac:dyDescent="0.25">
      <c r="D6997" s="66" t="s">
        <v>37335</v>
      </c>
      <c r="E6997" s="66" t="s">
        <v>2042</v>
      </c>
      <c r="F6997" s="72">
        <v>1</v>
      </c>
      <c r="G6997" s="72">
        <v>3</v>
      </c>
      <c r="H6997" s="72">
        <v>2</v>
      </c>
      <c r="I6997" s="72">
        <v>8</v>
      </c>
      <c r="J6997" s="72">
        <v>1</v>
      </c>
      <c r="K6997" s="72">
        <v>41</v>
      </c>
      <c r="L6997" s="72">
        <v>260</v>
      </c>
    </row>
    <row r="6998" spans="4:12" x14ac:dyDescent="0.25">
      <c r="D6998" s="66" t="s">
        <v>37336</v>
      </c>
      <c r="E6998" s="66" t="s">
        <v>10630</v>
      </c>
      <c r="F6998" s="72">
        <v>1</v>
      </c>
      <c r="G6998" s="72">
        <v>3</v>
      </c>
      <c r="H6998" s="72">
        <v>2</v>
      </c>
      <c r="I6998" s="72">
        <v>8</v>
      </c>
      <c r="J6998" s="72">
        <v>1</v>
      </c>
      <c r="K6998" s="72">
        <v>41</v>
      </c>
      <c r="L6998" s="72">
        <v>261</v>
      </c>
    </row>
    <row r="6999" spans="4:12" x14ac:dyDescent="0.25">
      <c r="D6999" s="66" t="s">
        <v>37337</v>
      </c>
      <c r="E6999" s="66" t="s">
        <v>2043</v>
      </c>
      <c r="F6999" s="72">
        <v>1</v>
      </c>
      <c r="G6999" s="72">
        <v>3</v>
      </c>
      <c r="H6999" s="72">
        <v>2</v>
      </c>
      <c r="I6999" s="72">
        <v>8</v>
      </c>
      <c r="J6999" s="72">
        <v>1</v>
      </c>
      <c r="K6999" s="72">
        <v>41</v>
      </c>
      <c r="L6999" s="72">
        <v>262</v>
      </c>
    </row>
    <row r="7000" spans="4:12" x14ac:dyDescent="0.25">
      <c r="D7000" s="66" t="s">
        <v>37338</v>
      </c>
      <c r="E7000" s="66" t="s">
        <v>2044</v>
      </c>
      <c r="F7000" s="72">
        <v>1</v>
      </c>
      <c r="G7000" s="72">
        <v>3</v>
      </c>
      <c r="H7000" s="72">
        <v>2</v>
      </c>
      <c r="I7000" s="72">
        <v>8</v>
      </c>
      <c r="J7000" s="72">
        <v>1</v>
      </c>
      <c r="K7000" s="72">
        <v>41</v>
      </c>
      <c r="L7000" s="72">
        <v>263</v>
      </c>
    </row>
    <row r="7001" spans="4:12" x14ac:dyDescent="0.25">
      <c r="D7001" s="66" t="s">
        <v>37339</v>
      </c>
      <c r="E7001" s="66" t="s">
        <v>10631</v>
      </c>
      <c r="F7001" s="72">
        <v>1</v>
      </c>
      <c r="G7001" s="72">
        <v>3</v>
      </c>
      <c r="H7001" s="72">
        <v>2</v>
      </c>
      <c r="I7001" s="72">
        <v>8</v>
      </c>
      <c r="J7001" s="72">
        <v>1</v>
      </c>
      <c r="K7001" s="72">
        <v>41</v>
      </c>
      <c r="L7001" s="72">
        <v>264</v>
      </c>
    </row>
    <row r="7002" spans="4:12" x14ac:dyDescent="0.25">
      <c r="D7002" s="66" t="s">
        <v>37340</v>
      </c>
      <c r="E7002" s="66" t="s">
        <v>2045</v>
      </c>
      <c r="F7002" s="72">
        <v>1</v>
      </c>
      <c r="G7002" s="72">
        <v>3</v>
      </c>
      <c r="H7002" s="72">
        <v>2</v>
      </c>
      <c r="I7002" s="72">
        <v>8</v>
      </c>
      <c r="J7002" s="72">
        <v>1</v>
      </c>
      <c r="K7002" s="72">
        <v>41</v>
      </c>
      <c r="L7002" s="72">
        <v>265</v>
      </c>
    </row>
    <row r="7003" spans="4:12" x14ac:dyDescent="0.25">
      <c r="D7003" s="66" t="s">
        <v>37341</v>
      </c>
      <c r="E7003" s="66" t="s">
        <v>10632</v>
      </c>
      <c r="F7003" s="72">
        <v>1</v>
      </c>
      <c r="G7003" s="72">
        <v>3</v>
      </c>
      <c r="H7003" s="72">
        <v>2</v>
      </c>
      <c r="I7003" s="72">
        <v>8</v>
      </c>
      <c r="J7003" s="72">
        <v>1</v>
      </c>
      <c r="K7003" s="72">
        <v>41</v>
      </c>
      <c r="L7003" s="72">
        <v>266</v>
      </c>
    </row>
    <row r="7004" spans="4:12" x14ac:dyDescent="0.25">
      <c r="D7004" s="66" t="s">
        <v>37342</v>
      </c>
      <c r="E7004" s="66" t="s">
        <v>10633</v>
      </c>
      <c r="F7004" s="72">
        <v>1</v>
      </c>
      <c r="G7004" s="72">
        <v>3</v>
      </c>
      <c r="H7004" s="72">
        <v>2</v>
      </c>
      <c r="I7004" s="72">
        <v>8</v>
      </c>
      <c r="J7004" s="72">
        <v>1</v>
      </c>
      <c r="K7004" s="72">
        <v>41</v>
      </c>
      <c r="L7004" s="72">
        <v>267</v>
      </c>
    </row>
    <row r="7005" spans="4:12" x14ac:dyDescent="0.25">
      <c r="D7005" s="66" t="s">
        <v>37343</v>
      </c>
      <c r="E7005" s="66" t="s">
        <v>2046</v>
      </c>
      <c r="F7005" s="72">
        <v>1</v>
      </c>
      <c r="G7005" s="72">
        <v>3</v>
      </c>
      <c r="H7005" s="72">
        <v>2</v>
      </c>
      <c r="I7005" s="72">
        <v>8</v>
      </c>
      <c r="J7005" s="72">
        <v>1</v>
      </c>
      <c r="K7005" s="72">
        <v>41</v>
      </c>
      <c r="L7005" s="72">
        <v>268</v>
      </c>
    </row>
    <row r="7006" spans="4:12" x14ac:dyDescent="0.25">
      <c r="D7006" s="66" t="s">
        <v>37344</v>
      </c>
      <c r="E7006" s="66" t="s">
        <v>10634</v>
      </c>
      <c r="F7006" s="72">
        <v>1</v>
      </c>
      <c r="G7006" s="72">
        <v>3</v>
      </c>
      <c r="H7006" s="72">
        <v>2</v>
      </c>
      <c r="I7006" s="72">
        <v>8</v>
      </c>
      <c r="J7006" s="72">
        <v>1</v>
      </c>
      <c r="K7006" s="72">
        <v>41</v>
      </c>
      <c r="L7006" s="72">
        <v>269</v>
      </c>
    </row>
    <row r="7007" spans="4:12" x14ac:dyDescent="0.25">
      <c r="D7007" s="66" t="s">
        <v>37345</v>
      </c>
      <c r="E7007" s="66" t="s">
        <v>10635</v>
      </c>
      <c r="F7007" s="72">
        <v>1</v>
      </c>
      <c r="G7007" s="72">
        <v>3</v>
      </c>
      <c r="H7007" s="72">
        <v>2</v>
      </c>
      <c r="I7007" s="72">
        <v>8</v>
      </c>
      <c r="J7007" s="72">
        <v>1</v>
      </c>
      <c r="K7007" s="72">
        <v>41</v>
      </c>
      <c r="L7007" s="72">
        <v>270</v>
      </c>
    </row>
    <row r="7008" spans="4:12" x14ac:dyDescent="0.25">
      <c r="D7008" s="66" t="s">
        <v>37346</v>
      </c>
      <c r="E7008" s="66" t="s">
        <v>2047</v>
      </c>
      <c r="F7008" s="72">
        <v>1</v>
      </c>
      <c r="G7008" s="72">
        <v>3</v>
      </c>
      <c r="H7008" s="72">
        <v>2</v>
      </c>
      <c r="I7008" s="72">
        <v>8</v>
      </c>
      <c r="J7008" s="72">
        <v>1</v>
      </c>
      <c r="K7008" s="72">
        <v>41</v>
      </c>
      <c r="L7008" s="72">
        <v>271</v>
      </c>
    </row>
    <row r="7009" spans="4:12" x14ac:dyDescent="0.25">
      <c r="D7009" s="66" t="s">
        <v>37347</v>
      </c>
      <c r="E7009" s="66" t="s">
        <v>10636</v>
      </c>
      <c r="F7009" s="72">
        <v>1</v>
      </c>
      <c r="G7009" s="72">
        <v>3</v>
      </c>
      <c r="H7009" s="72">
        <v>2</v>
      </c>
      <c r="I7009" s="72">
        <v>8</v>
      </c>
      <c r="J7009" s="72">
        <v>1</v>
      </c>
      <c r="K7009" s="72">
        <v>41</v>
      </c>
      <c r="L7009" s="72">
        <v>272</v>
      </c>
    </row>
    <row r="7010" spans="4:12" x14ac:dyDescent="0.25">
      <c r="D7010" s="66" t="s">
        <v>37348</v>
      </c>
      <c r="E7010" s="66" t="s">
        <v>10637</v>
      </c>
      <c r="F7010" s="72">
        <v>1</v>
      </c>
      <c r="G7010" s="72">
        <v>3</v>
      </c>
      <c r="H7010" s="72">
        <v>2</v>
      </c>
      <c r="I7010" s="72">
        <v>8</v>
      </c>
      <c r="J7010" s="72">
        <v>1</v>
      </c>
      <c r="K7010" s="72">
        <v>41</v>
      </c>
      <c r="L7010" s="72">
        <v>273</v>
      </c>
    </row>
    <row r="7011" spans="4:12" x14ac:dyDescent="0.25">
      <c r="D7011" s="66" t="s">
        <v>37349</v>
      </c>
      <c r="E7011" s="66" t="s">
        <v>2048</v>
      </c>
      <c r="F7011" s="72">
        <v>1</v>
      </c>
      <c r="G7011" s="72">
        <v>3</v>
      </c>
      <c r="H7011" s="72">
        <v>2</v>
      </c>
      <c r="I7011" s="72">
        <v>8</v>
      </c>
      <c r="J7011" s="72">
        <v>1</v>
      </c>
      <c r="K7011" s="72">
        <v>41</v>
      </c>
      <c r="L7011" s="72">
        <v>274</v>
      </c>
    </row>
    <row r="7012" spans="4:12" x14ac:dyDescent="0.25">
      <c r="D7012" s="66" t="s">
        <v>37350</v>
      </c>
      <c r="E7012" s="66" t="s">
        <v>2049</v>
      </c>
      <c r="F7012" s="72">
        <v>1</v>
      </c>
      <c r="G7012" s="72">
        <v>3</v>
      </c>
      <c r="H7012" s="72">
        <v>2</v>
      </c>
      <c r="I7012" s="72">
        <v>8</v>
      </c>
      <c r="J7012" s="72">
        <v>1</v>
      </c>
      <c r="K7012" s="72">
        <v>41</v>
      </c>
      <c r="L7012" s="72">
        <v>275</v>
      </c>
    </row>
    <row r="7013" spans="4:12" x14ac:dyDescent="0.25">
      <c r="D7013" s="66" t="s">
        <v>37351</v>
      </c>
      <c r="E7013" s="66" t="s">
        <v>10638</v>
      </c>
      <c r="F7013" s="72">
        <v>1</v>
      </c>
      <c r="G7013" s="72">
        <v>3</v>
      </c>
      <c r="H7013" s="72">
        <v>2</v>
      </c>
      <c r="I7013" s="72">
        <v>8</v>
      </c>
      <c r="J7013" s="72">
        <v>1</v>
      </c>
      <c r="K7013" s="72">
        <v>41</v>
      </c>
      <c r="L7013" s="72">
        <v>276</v>
      </c>
    </row>
    <row r="7014" spans="4:12" x14ac:dyDescent="0.25">
      <c r="D7014" s="66" t="s">
        <v>37352</v>
      </c>
      <c r="E7014" s="66" t="s">
        <v>2050</v>
      </c>
      <c r="F7014" s="72">
        <v>1</v>
      </c>
      <c r="G7014" s="72">
        <v>3</v>
      </c>
      <c r="H7014" s="72">
        <v>2</v>
      </c>
      <c r="I7014" s="72">
        <v>8</v>
      </c>
      <c r="J7014" s="72">
        <v>1</v>
      </c>
      <c r="K7014" s="72">
        <v>41</v>
      </c>
      <c r="L7014" s="72">
        <v>277</v>
      </c>
    </row>
    <row r="7015" spans="4:12" x14ac:dyDescent="0.25">
      <c r="D7015" s="66" t="s">
        <v>37353</v>
      </c>
      <c r="E7015" s="66" t="s">
        <v>2051</v>
      </c>
      <c r="F7015" s="72">
        <v>1</v>
      </c>
      <c r="G7015" s="72">
        <v>3</v>
      </c>
      <c r="H7015" s="72">
        <v>2</v>
      </c>
      <c r="I7015" s="72">
        <v>8</v>
      </c>
      <c r="J7015" s="72">
        <v>1</v>
      </c>
      <c r="K7015" s="72">
        <v>41</v>
      </c>
      <c r="L7015" s="72">
        <v>278</v>
      </c>
    </row>
    <row r="7016" spans="4:12" x14ac:dyDescent="0.25">
      <c r="D7016" s="66" t="s">
        <v>37354</v>
      </c>
      <c r="E7016" s="66" t="s">
        <v>2052</v>
      </c>
      <c r="F7016" s="72">
        <v>1</v>
      </c>
      <c r="G7016" s="72">
        <v>3</v>
      </c>
      <c r="H7016" s="72">
        <v>2</v>
      </c>
      <c r="I7016" s="72">
        <v>8</v>
      </c>
      <c r="J7016" s="72">
        <v>1</v>
      </c>
      <c r="K7016" s="72">
        <v>41</v>
      </c>
      <c r="L7016" s="72">
        <v>279</v>
      </c>
    </row>
    <row r="7017" spans="4:12" x14ac:dyDescent="0.25">
      <c r="D7017" s="66" t="s">
        <v>37355</v>
      </c>
      <c r="E7017" s="66" t="s">
        <v>2053</v>
      </c>
      <c r="F7017" s="72">
        <v>1</v>
      </c>
      <c r="G7017" s="72">
        <v>3</v>
      </c>
      <c r="H7017" s="72">
        <v>2</v>
      </c>
      <c r="I7017" s="72">
        <v>8</v>
      </c>
      <c r="J7017" s="72">
        <v>1</v>
      </c>
      <c r="K7017" s="72">
        <v>41</v>
      </c>
      <c r="L7017" s="72">
        <v>280</v>
      </c>
    </row>
    <row r="7018" spans="4:12" x14ac:dyDescent="0.25">
      <c r="D7018" s="66" t="s">
        <v>37356</v>
      </c>
      <c r="E7018" s="66" t="s">
        <v>2054</v>
      </c>
      <c r="F7018" s="72">
        <v>1</v>
      </c>
      <c r="G7018" s="72">
        <v>3</v>
      </c>
      <c r="H7018" s="72">
        <v>2</v>
      </c>
      <c r="I7018" s="72">
        <v>8</v>
      </c>
      <c r="J7018" s="72">
        <v>1</v>
      </c>
      <c r="K7018" s="72">
        <v>41</v>
      </c>
      <c r="L7018" s="72">
        <v>281</v>
      </c>
    </row>
    <row r="7019" spans="4:12" x14ac:dyDescent="0.25">
      <c r="D7019" s="66" t="s">
        <v>37357</v>
      </c>
      <c r="E7019" s="66" t="s">
        <v>10639</v>
      </c>
      <c r="F7019" s="72">
        <v>1</v>
      </c>
      <c r="G7019" s="72">
        <v>3</v>
      </c>
      <c r="H7019" s="72">
        <v>2</v>
      </c>
      <c r="I7019" s="72">
        <v>8</v>
      </c>
      <c r="J7019" s="72">
        <v>1</v>
      </c>
      <c r="K7019" s="72">
        <v>41</v>
      </c>
      <c r="L7019" s="72">
        <v>282</v>
      </c>
    </row>
    <row r="7020" spans="4:12" x14ac:dyDescent="0.25">
      <c r="D7020" s="66" t="s">
        <v>37358</v>
      </c>
      <c r="E7020" s="66" t="s">
        <v>2055</v>
      </c>
      <c r="F7020" s="72">
        <v>1</v>
      </c>
      <c r="G7020" s="72">
        <v>3</v>
      </c>
      <c r="H7020" s="72">
        <v>2</v>
      </c>
      <c r="I7020" s="72">
        <v>8</v>
      </c>
      <c r="J7020" s="72">
        <v>1</v>
      </c>
      <c r="K7020" s="72">
        <v>41</v>
      </c>
      <c r="L7020" s="72">
        <v>283</v>
      </c>
    </row>
    <row r="7021" spans="4:12" x14ac:dyDescent="0.25">
      <c r="D7021" s="66" t="s">
        <v>37359</v>
      </c>
      <c r="E7021" s="66" t="s">
        <v>10640</v>
      </c>
      <c r="F7021" s="72">
        <v>1</v>
      </c>
      <c r="G7021" s="72">
        <v>3</v>
      </c>
      <c r="H7021" s="72">
        <v>2</v>
      </c>
      <c r="I7021" s="72">
        <v>8</v>
      </c>
      <c r="J7021" s="72">
        <v>1</v>
      </c>
      <c r="K7021" s="72">
        <v>41</v>
      </c>
      <c r="L7021" s="72">
        <v>284</v>
      </c>
    </row>
    <row r="7022" spans="4:12" x14ac:dyDescent="0.25">
      <c r="D7022" s="66" t="s">
        <v>37360</v>
      </c>
      <c r="E7022" s="66" t="s">
        <v>10641</v>
      </c>
      <c r="F7022" s="72">
        <v>1</v>
      </c>
      <c r="G7022" s="72">
        <v>3</v>
      </c>
      <c r="H7022" s="72">
        <v>2</v>
      </c>
      <c r="I7022" s="72">
        <v>8</v>
      </c>
      <c r="J7022" s="72">
        <v>1</v>
      </c>
      <c r="K7022" s="72">
        <v>41</v>
      </c>
      <c r="L7022" s="72">
        <v>285</v>
      </c>
    </row>
    <row r="7023" spans="4:12" x14ac:dyDescent="0.25">
      <c r="D7023" s="66" t="s">
        <v>37361</v>
      </c>
      <c r="E7023" s="66" t="s">
        <v>10642</v>
      </c>
      <c r="F7023" s="72">
        <v>1</v>
      </c>
      <c r="G7023" s="72">
        <v>3</v>
      </c>
      <c r="H7023" s="72">
        <v>2</v>
      </c>
      <c r="I7023" s="72">
        <v>8</v>
      </c>
      <c r="J7023" s="72">
        <v>1</v>
      </c>
      <c r="K7023" s="72">
        <v>41</v>
      </c>
      <c r="L7023" s="72">
        <v>286</v>
      </c>
    </row>
    <row r="7024" spans="4:12" x14ac:dyDescent="0.25">
      <c r="D7024" s="66" t="s">
        <v>37362</v>
      </c>
      <c r="E7024" s="66" t="s">
        <v>10643</v>
      </c>
      <c r="F7024" s="72">
        <v>1</v>
      </c>
      <c r="G7024" s="72">
        <v>3</v>
      </c>
      <c r="H7024" s="72">
        <v>2</v>
      </c>
      <c r="I7024" s="72">
        <v>8</v>
      </c>
      <c r="J7024" s="72">
        <v>1</v>
      </c>
      <c r="K7024" s="72">
        <v>41</v>
      </c>
      <c r="L7024" s="72">
        <v>287</v>
      </c>
    </row>
    <row r="7025" spans="4:12" x14ac:dyDescent="0.25">
      <c r="D7025" s="66" t="s">
        <v>37363</v>
      </c>
      <c r="E7025" s="66" t="s">
        <v>2056</v>
      </c>
      <c r="F7025" s="72">
        <v>1</v>
      </c>
      <c r="G7025" s="72">
        <v>3</v>
      </c>
      <c r="H7025" s="72">
        <v>2</v>
      </c>
      <c r="I7025" s="72">
        <v>8</v>
      </c>
      <c r="J7025" s="72">
        <v>1</v>
      </c>
      <c r="K7025" s="72">
        <v>41</v>
      </c>
      <c r="L7025" s="72">
        <v>288</v>
      </c>
    </row>
    <row r="7026" spans="4:12" x14ac:dyDescent="0.25">
      <c r="D7026" s="66" t="s">
        <v>37364</v>
      </c>
      <c r="E7026" s="66" t="s">
        <v>10644</v>
      </c>
      <c r="F7026" s="72">
        <v>1</v>
      </c>
      <c r="G7026" s="72">
        <v>3</v>
      </c>
      <c r="H7026" s="72">
        <v>2</v>
      </c>
      <c r="I7026" s="72">
        <v>8</v>
      </c>
      <c r="J7026" s="72">
        <v>1</v>
      </c>
      <c r="K7026" s="72">
        <v>41</v>
      </c>
      <c r="L7026" s="72">
        <v>289</v>
      </c>
    </row>
    <row r="7027" spans="4:12" x14ac:dyDescent="0.25">
      <c r="D7027" s="66" t="s">
        <v>37365</v>
      </c>
      <c r="E7027" s="66" t="s">
        <v>2057</v>
      </c>
      <c r="F7027" s="72">
        <v>1</v>
      </c>
      <c r="G7027" s="72">
        <v>3</v>
      </c>
      <c r="H7027" s="72">
        <v>2</v>
      </c>
      <c r="I7027" s="72">
        <v>8</v>
      </c>
      <c r="J7027" s="72">
        <v>1</v>
      </c>
      <c r="K7027" s="72">
        <v>41</v>
      </c>
      <c r="L7027" s="72">
        <v>290</v>
      </c>
    </row>
    <row r="7028" spans="4:12" x14ac:dyDescent="0.25">
      <c r="D7028" s="66" t="s">
        <v>37366</v>
      </c>
      <c r="E7028" s="66" t="s">
        <v>10645</v>
      </c>
      <c r="F7028" s="72">
        <v>1</v>
      </c>
      <c r="G7028" s="72">
        <v>3</v>
      </c>
      <c r="H7028" s="72">
        <v>2</v>
      </c>
      <c r="I7028" s="72">
        <v>8</v>
      </c>
      <c r="J7028" s="72">
        <v>1</v>
      </c>
      <c r="K7028" s="72">
        <v>41</v>
      </c>
      <c r="L7028" s="72">
        <v>291</v>
      </c>
    </row>
    <row r="7029" spans="4:12" x14ac:dyDescent="0.25">
      <c r="D7029" s="66" t="s">
        <v>37367</v>
      </c>
      <c r="E7029" s="66" t="s">
        <v>2058</v>
      </c>
      <c r="F7029" s="72">
        <v>1</v>
      </c>
      <c r="G7029" s="72">
        <v>3</v>
      </c>
      <c r="H7029" s="72">
        <v>2</v>
      </c>
      <c r="I7029" s="72">
        <v>8</v>
      </c>
      <c r="J7029" s="72">
        <v>1</v>
      </c>
      <c r="K7029" s="72">
        <v>41</v>
      </c>
      <c r="L7029" s="72">
        <v>292</v>
      </c>
    </row>
    <row r="7030" spans="4:12" x14ac:dyDescent="0.25">
      <c r="D7030" s="66" t="s">
        <v>37368</v>
      </c>
      <c r="E7030" s="66" t="s">
        <v>2059</v>
      </c>
      <c r="F7030" s="72">
        <v>1</v>
      </c>
      <c r="G7030" s="72">
        <v>3</v>
      </c>
      <c r="H7030" s="72">
        <v>2</v>
      </c>
      <c r="I7030" s="72">
        <v>8</v>
      </c>
      <c r="J7030" s="72">
        <v>1</v>
      </c>
      <c r="K7030" s="72">
        <v>41</v>
      </c>
      <c r="L7030" s="72">
        <v>293</v>
      </c>
    </row>
    <row r="7031" spans="4:12" x14ac:dyDescent="0.25">
      <c r="D7031" s="66" t="s">
        <v>37369</v>
      </c>
      <c r="E7031" s="66" t="s">
        <v>2060</v>
      </c>
      <c r="F7031" s="72">
        <v>1</v>
      </c>
      <c r="G7031" s="72">
        <v>3</v>
      </c>
      <c r="H7031" s="72">
        <v>2</v>
      </c>
      <c r="I7031" s="72">
        <v>8</v>
      </c>
      <c r="J7031" s="72">
        <v>1</v>
      </c>
      <c r="K7031" s="72">
        <v>41</v>
      </c>
      <c r="L7031" s="72">
        <v>294</v>
      </c>
    </row>
    <row r="7032" spans="4:12" x14ac:dyDescent="0.25">
      <c r="D7032" s="66" t="s">
        <v>37370</v>
      </c>
      <c r="E7032" s="66" t="s">
        <v>10646</v>
      </c>
      <c r="F7032" s="72">
        <v>1</v>
      </c>
      <c r="G7032" s="72">
        <v>3</v>
      </c>
      <c r="H7032" s="72">
        <v>2</v>
      </c>
      <c r="I7032" s="72">
        <v>8</v>
      </c>
      <c r="J7032" s="72">
        <v>1</v>
      </c>
      <c r="K7032" s="72">
        <v>41</v>
      </c>
      <c r="L7032" s="72">
        <v>295</v>
      </c>
    </row>
    <row r="7033" spans="4:12" x14ac:dyDescent="0.25">
      <c r="D7033" s="66" t="s">
        <v>37371</v>
      </c>
      <c r="E7033" s="66" t="s">
        <v>10647</v>
      </c>
      <c r="F7033" s="72">
        <v>1</v>
      </c>
      <c r="G7033" s="72">
        <v>3</v>
      </c>
      <c r="H7033" s="72">
        <v>2</v>
      </c>
      <c r="I7033" s="72">
        <v>8</v>
      </c>
      <c r="J7033" s="72">
        <v>1</v>
      </c>
      <c r="K7033" s="72">
        <v>41</v>
      </c>
      <c r="L7033" s="72">
        <v>296</v>
      </c>
    </row>
    <row r="7034" spans="4:12" x14ac:dyDescent="0.25">
      <c r="D7034" s="66" t="s">
        <v>37372</v>
      </c>
      <c r="E7034" s="66" t="s">
        <v>2061</v>
      </c>
      <c r="F7034" s="72">
        <v>1</v>
      </c>
      <c r="G7034" s="72">
        <v>3</v>
      </c>
      <c r="H7034" s="72">
        <v>2</v>
      </c>
      <c r="I7034" s="72">
        <v>8</v>
      </c>
      <c r="J7034" s="72">
        <v>1</v>
      </c>
      <c r="K7034" s="72">
        <v>41</v>
      </c>
      <c r="L7034" s="72">
        <v>297</v>
      </c>
    </row>
    <row r="7035" spans="4:12" x14ac:dyDescent="0.25">
      <c r="D7035" s="66" t="s">
        <v>37373</v>
      </c>
      <c r="E7035" s="66" t="s">
        <v>2062</v>
      </c>
      <c r="F7035" s="72">
        <v>1</v>
      </c>
      <c r="G7035" s="72">
        <v>3</v>
      </c>
      <c r="H7035" s="72">
        <v>2</v>
      </c>
      <c r="I7035" s="72">
        <v>8</v>
      </c>
      <c r="J7035" s="72">
        <v>1</v>
      </c>
      <c r="K7035" s="72">
        <v>41</v>
      </c>
      <c r="L7035" s="72">
        <v>298</v>
      </c>
    </row>
    <row r="7036" spans="4:12" x14ac:dyDescent="0.25">
      <c r="D7036" s="66" t="s">
        <v>37374</v>
      </c>
      <c r="E7036" s="66" t="s">
        <v>2063</v>
      </c>
      <c r="F7036" s="72">
        <v>1</v>
      </c>
      <c r="G7036" s="72">
        <v>3</v>
      </c>
      <c r="H7036" s="72">
        <v>2</v>
      </c>
      <c r="I7036" s="72">
        <v>8</v>
      </c>
      <c r="J7036" s="72">
        <v>1</v>
      </c>
      <c r="K7036" s="72">
        <v>41</v>
      </c>
      <c r="L7036" s="72">
        <v>299</v>
      </c>
    </row>
    <row r="7037" spans="4:12" x14ac:dyDescent="0.25">
      <c r="D7037" s="66" t="s">
        <v>37375</v>
      </c>
      <c r="E7037" s="66" t="s">
        <v>2064</v>
      </c>
      <c r="F7037" s="72">
        <v>1</v>
      </c>
      <c r="G7037" s="72">
        <v>3</v>
      </c>
      <c r="H7037" s="72">
        <v>2</v>
      </c>
      <c r="I7037" s="72">
        <v>8</v>
      </c>
      <c r="J7037" s="72">
        <v>1</v>
      </c>
      <c r="K7037" s="72">
        <v>41</v>
      </c>
      <c r="L7037" s="72">
        <v>300</v>
      </c>
    </row>
    <row r="7038" spans="4:12" x14ac:dyDescent="0.25">
      <c r="D7038" s="66" t="s">
        <v>37376</v>
      </c>
      <c r="E7038" s="66" t="s">
        <v>2065</v>
      </c>
      <c r="F7038" s="72">
        <v>1</v>
      </c>
      <c r="G7038" s="72">
        <v>3</v>
      </c>
      <c r="H7038" s="72">
        <v>2</v>
      </c>
      <c r="I7038" s="72">
        <v>8</v>
      </c>
      <c r="J7038" s="72">
        <v>1</v>
      </c>
      <c r="K7038" s="72">
        <v>41</v>
      </c>
      <c r="L7038" s="72">
        <v>301</v>
      </c>
    </row>
    <row r="7039" spans="4:12" x14ac:dyDescent="0.25">
      <c r="D7039" s="66" t="s">
        <v>37377</v>
      </c>
      <c r="E7039" s="66" t="s">
        <v>10648</v>
      </c>
      <c r="F7039" s="72">
        <v>1</v>
      </c>
      <c r="G7039" s="72">
        <v>3</v>
      </c>
      <c r="H7039" s="72">
        <v>2</v>
      </c>
      <c r="I7039" s="72">
        <v>8</v>
      </c>
      <c r="J7039" s="72">
        <v>1</v>
      </c>
      <c r="K7039" s="72">
        <v>41</v>
      </c>
      <c r="L7039" s="72">
        <v>302</v>
      </c>
    </row>
    <row r="7040" spans="4:12" x14ac:dyDescent="0.25">
      <c r="D7040" s="66" t="s">
        <v>37378</v>
      </c>
      <c r="E7040" s="66" t="s">
        <v>10649</v>
      </c>
      <c r="F7040" s="72">
        <v>1</v>
      </c>
      <c r="G7040" s="72">
        <v>3</v>
      </c>
      <c r="H7040" s="72">
        <v>2</v>
      </c>
      <c r="I7040" s="72">
        <v>8</v>
      </c>
      <c r="J7040" s="72">
        <v>1</v>
      </c>
      <c r="K7040" s="72">
        <v>41</v>
      </c>
      <c r="L7040" s="72">
        <v>303</v>
      </c>
    </row>
    <row r="7041" spans="4:12" x14ac:dyDescent="0.25">
      <c r="D7041" s="66" t="s">
        <v>37379</v>
      </c>
      <c r="E7041" s="66" t="s">
        <v>10650</v>
      </c>
      <c r="F7041" s="72">
        <v>1</v>
      </c>
      <c r="G7041" s="72">
        <v>3</v>
      </c>
      <c r="H7041" s="72">
        <v>2</v>
      </c>
      <c r="I7041" s="72">
        <v>8</v>
      </c>
      <c r="J7041" s="72">
        <v>1</v>
      </c>
      <c r="K7041" s="72">
        <v>41</v>
      </c>
      <c r="L7041" s="72">
        <v>304</v>
      </c>
    </row>
    <row r="7042" spans="4:12" x14ac:dyDescent="0.25">
      <c r="D7042" s="66" t="s">
        <v>37380</v>
      </c>
      <c r="E7042" s="66" t="s">
        <v>10651</v>
      </c>
      <c r="F7042" s="72">
        <v>1</v>
      </c>
      <c r="G7042" s="72">
        <v>3</v>
      </c>
      <c r="H7042" s="72">
        <v>2</v>
      </c>
      <c r="I7042" s="72">
        <v>8</v>
      </c>
      <c r="J7042" s="72">
        <v>1</v>
      </c>
      <c r="K7042" s="72">
        <v>41</v>
      </c>
      <c r="L7042" s="72">
        <v>305</v>
      </c>
    </row>
    <row r="7043" spans="4:12" x14ac:dyDescent="0.25">
      <c r="D7043" s="66" t="s">
        <v>37381</v>
      </c>
      <c r="E7043" s="66" t="s">
        <v>10652</v>
      </c>
      <c r="F7043" s="72">
        <v>1</v>
      </c>
      <c r="G7043" s="72">
        <v>3</v>
      </c>
      <c r="H7043" s="72">
        <v>2</v>
      </c>
      <c r="I7043" s="72">
        <v>8</v>
      </c>
      <c r="J7043" s="72">
        <v>1</v>
      </c>
      <c r="K7043" s="72">
        <v>41</v>
      </c>
      <c r="L7043" s="72">
        <v>306</v>
      </c>
    </row>
    <row r="7044" spans="4:12" x14ac:dyDescent="0.25">
      <c r="D7044" s="66" t="s">
        <v>37382</v>
      </c>
      <c r="E7044" s="66" t="s">
        <v>2066</v>
      </c>
      <c r="F7044" s="72">
        <v>1</v>
      </c>
      <c r="G7044" s="72">
        <v>3</v>
      </c>
      <c r="H7044" s="72">
        <v>2</v>
      </c>
      <c r="I7044" s="72">
        <v>8</v>
      </c>
      <c r="J7044" s="72">
        <v>1</v>
      </c>
      <c r="K7044" s="72">
        <v>41</v>
      </c>
      <c r="L7044" s="72">
        <v>307</v>
      </c>
    </row>
    <row r="7045" spans="4:12" x14ac:dyDescent="0.25">
      <c r="D7045" s="66" t="s">
        <v>37383</v>
      </c>
      <c r="E7045" s="66" t="s">
        <v>2067</v>
      </c>
      <c r="F7045" s="72">
        <v>1</v>
      </c>
      <c r="G7045" s="72">
        <v>3</v>
      </c>
      <c r="H7045" s="72">
        <v>2</v>
      </c>
      <c r="I7045" s="72">
        <v>8</v>
      </c>
      <c r="J7045" s="72">
        <v>1</v>
      </c>
      <c r="K7045" s="72">
        <v>41</v>
      </c>
      <c r="L7045" s="72">
        <v>308</v>
      </c>
    </row>
    <row r="7046" spans="4:12" x14ac:dyDescent="0.25">
      <c r="D7046" s="66" t="s">
        <v>37384</v>
      </c>
      <c r="E7046" s="66" t="s">
        <v>10653</v>
      </c>
      <c r="F7046" s="72">
        <v>1</v>
      </c>
      <c r="G7046" s="72">
        <v>3</v>
      </c>
      <c r="H7046" s="72">
        <v>2</v>
      </c>
      <c r="I7046" s="72">
        <v>8</v>
      </c>
      <c r="J7046" s="72">
        <v>1</v>
      </c>
      <c r="K7046" s="72">
        <v>41</v>
      </c>
      <c r="L7046" s="72">
        <v>309</v>
      </c>
    </row>
    <row r="7047" spans="4:12" x14ac:dyDescent="0.25">
      <c r="D7047" s="66" t="s">
        <v>37385</v>
      </c>
      <c r="E7047" s="66" t="s">
        <v>2068</v>
      </c>
      <c r="F7047" s="72">
        <v>1</v>
      </c>
      <c r="G7047" s="72">
        <v>3</v>
      </c>
      <c r="H7047" s="72">
        <v>2</v>
      </c>
      <c r="I7047" s="72">
        <v>8</v>
      </c>
      <c r="J7047" s="72">
        <v>1</v>
      </c>
      <c r="K7047" s="72">
        <v>41</v>
      </c>
      <c r="L7047" s="72">
        <v>310</v>
      </c>
    </row>
    <row r="7048" spans="4:12" x14ac:dyDescent="0.25">
      <c r="D7048" s="66" t="s">
        <v>37386</v>
      </c>
      <c r="E7048" s="66" t="s">
        <v>10654</v>
      </c>
      <c r="F7048" s="72">
        <v>1</v>
      </c>
      <c r="G7048" s="72">
        <v>3</v>
      </c>
      <c r="H7048" s="72">
        <v>2</v>
      </c>
      <c r="I7048" s="72">
        <v>8</v>
      </c>
      <c r="J7048" s="72">
        <v>1</v>
      </c>
      <c r="K7048" s="72">
        <v>41</v>
      </c>
      <c r="L7048" s="72">
        <v>311</v>
      </c>
    </row>
    <row r="7049" spans="4:12" x14ac:dyDescent="0.25">
      <c r="D7049" s="66" t="s">
        <v>37387</v>
      </c>
      <c r="E7049" s="66" t="s">
        <v>2069</v>
      </c>
      <c r="F7049" s="72">
        <v>1</v>
      </c>
      <c r="G7049" s="72">
        <v>3</v>
      </c>
      <c r="H7049" s="72">
        <v>2</v>
      </c>
      <c r="I7049" s="72">
        <v>8</v>
      </c>
      <c r="J7049" s="72">
        <v>1</v>
      </c>
      <c r="K7049" s="72">
        <v>41</v>
      </c>
      <c r="L7049" s="72">
        <v>312</v>
      </c>
    </row>
    <row r="7050" spans="4:12" x14ac:dyDescent="0.25">
      <c r="D7050" s="66" t="s">
        <v>37388</v>
      </c>
      <c r="E7050" s="66" t="s">
        <v>10655</v>
      </c>
      <c r="F7050" s="72">
        <v>1</v>
      </c>
      <c r="G7050" s="72">
        <v>3</v>
      </c>
      <c r="H7050" s="72">
        <v>2</v>
      </c>
      <c r="I7050" s="72">
        <v>8</v>
      </c>
      <c r="J7050" s="72">
        <v>1</v>
      </c>
      <c r="K7050" s="72">
        <v>41</v>
      </c>
      <c r="L7050" s="72">
        <v>313</v>
      </c>
    </row>
    <row r="7051" spans="4:12" x14ac:dyDescent="0.25">
      <c r="D7051" s="66" t="s">
        <v>37389</v>
      </c>
      <c r="E7051" s="66" t="s">
        <v>2070</v>
      </c>
      <c r="F7051" s="72">
        <v>1</v>
      </c>
      <c r="G7051" s="72">
        <v>3</v>
      </c>
      <c r="H7051" s="72">
        <v>2</v>
      </c>
      <c r="I7051" s="72">
        <v>8</v>
      </c>
      <c r="J7051" s="72">
        <v>1</v>
      </c>
      <c r="K7051" s="72">
        <v>41</v>
      </c>
      <c r="L7051" s="72">
        <v>314</v>
      </c>
    </row>
    <row r="7052" spans="4:12" x14ac:dyDescent="0.25">
      <c r="D7052" s="66" t="s">
        <v>37390</v>
      </c>
      <c r="E7052" s="66" t="s">
        <v>2071</v>
      </c>
      <c r="F7052" s="72">
        <v>1</v>
      </c>
      <c r="G7052" s="72">
        <v>3</v>
      </c>
      <c r="H7052" s="72">
        <v>2</v>
      </c>
      <c r="I7052" s="72">
        <v>8</v>
      </c>
      <c r="J7052" s="72">
        <v>1</v>
      </c>
      <c r="K7052" s="72">
        <v>41</v>
      </c>
      <c r="L7052" s="72">
        <v>315</v>
      </c>
    </row>
    <row r="7053" spans="4:12" x14ac:dyDescent="0.25">
      <c r="D7053" s="66" t="s">
        <v>37391</v>
      </c>
      <c r="E7053" s="66" t="s">
        <v>10656</v>
      </c>
      <c r="F7053" s="72">
        <v>1</v>
      </c>
      <c r="G7053" s="72">
        <v>3</v>
      </c>
      <c r="H7053" s="72">
        <v>2</v>
      </c>
      <c r="I7053" s="72">
        <v>8</v>
      </c>
      <c r="J7053" s="72">
        <v>1</v>
      </c>
      <c r="K7053" s="72">
        <v>41</v>
      </c>
      <c r="L7053" s="72">
        <v>316</v>
      </c>
    </row>
    <row r="7054" spans="4:12" x14ac:dyDescent="0.25">
      <c r="D7054" s="66" t="s">
        <v>37392</v>
      </c>
      <c r="E7054" s="66" t="s">
        <v>10657</v>
      </c>
      <c r="F7054" s="72">
        <v>1</v>
      </c>
      <c r="G7054" s="72">
        <v>3</v>
      </c>
      <c r="H7054" s="72">
        <v>2</v>
      </c>
      <c r="I7054" s="72">
        <v>8</v>
      </c>
      <c r="J7054" s="72">
        <v>1</v>
      </c>
      <c r="K7054" s="72">
        <v>41</v>
      </c>
      <c r="L7054" s="72">
        <v>317</v>
      </c>
    </row>
    <row r="7055" spans="4:12" x14ac:dyDescent="0.25">
      <c r="D7055" s="66" t="s">
        <v>37393</v>
      </c>
      <c r="E7055" s="66" t="s">
        <v>2072</v>
      </c>
      <c r="F7055" s="72">
        <v>1</v>
      </c>
      <c r="G7055" s="72">
        <v>3</v>
      </c>
      <c r="H7055" s="72">
        <v>2</v>
      </c>
      <c r="I7055" s="72">
        <v>8</v>
      </c>
      <c r="J7055" s="72">
        <v>1</v>
      </c>
      <c r="K7055" s="72">
        <v>41</v>
      </c>
      <c r="L7055" s="72">
        <v>318</v>
      </c>
    </row>
    <row r="7056" spans="4:12" x14ac:dyDescent="0.25">
      <c r="D7056" s="66" t="s">
        <v>37394</v>
      </c>
      <c r="E7056" s="66" t="s">
        <v>2073</v>
      </c>
      <c r="F7056" s="72">
        <v>1</v>
      </c>
      <c r="G7056" s="72">
        <v>3</v>
      </c>
      <c r="H7056" s="72">
        <v>2</v>
      </c>
      <c r="I7056" s="72">
        <v>8</v>
      </c>
      <c r="J7056" s="72">
        <v>1</v>
      </c>
      <c r="K7056" s="72">
        <v>41</v>
      </c>
      <c r="L7056" s="72">
        <v>319</v>
      </c>
    </row>
    <row r="7057" spans="4:12" x14ac:dyDescent="0.25">
      <c r="D7057" s="66" t="s">
        <v>37395</v>
      </c>
      <c r="E7057" s="66" t="s">
        <v>2074</v>
      </c>
      <c r="F7057" s="72">
        <v>1</v>
      </c>
      <c r="G7057" s="72">
        <v>3</v>
      </c>
      <c r="H7057" s="72">
        <v>2</v>
      </c>
      <c r="I7057" s="72">
        <v>8</v>
      </c>
      <c r="J7057" s="72">
        <v>1</v>
      </c>
      <c r="K7057" s="72">
        <v>41</v>
      </c>
      <c r="L7057" s="72">
        <v>320</v>
      </c>
    </row>
    <row r="7058" spans="4:12" x14ac:dyDescent="0.25">
      <c r="D7058" s="66" t="s">
        <v>37396</v>
      </c>
      <c r="E7058" s="66" t="s">
        <v>2075</v>
      </c>
      <c r="F7058" s="72">
        <v>1</v>
      </c>
      <c r="G7058" s="72">
        <v>3</v>
      </c>
      <c r="H7058" s="72">
        <v>2</v>
      </c>
      <c r="I7058" s="72">
        <v>8</v>
      </c>
      <c r="J7058" s="72">
        <v>1</v>
      </c>
      <c r="K7058" s="72">
        <v>41</v>
      </c>
      <c r="L7058" s="72">
        <v>321</v>
      </c>
    </row>
    <row r="7059" spans="4:12" x14ac:dyDescent="0.25">
      <c r="D7059" s="66" t="s">
        <v>37397</v>
      </c>
      <c r="E7059" s="66" t="s">
        <v>10658</v>
      </c>
      <c r="F7059" s="72">
        <v>1</v>
      </c>
      <c r="G7059" s="72">
        <v>3</v>
      </c>
      <c r="H7059" s="72">
        <v>2</v>
      </c>
      <c r="I7059" s="72">
        <v>8</v>
      </c>
      <c r="J7059" s="72">
        <v>1</v>
      </c>
      <c r="K7059" s="72">
        <v>41</v>
      </c>
      <c r="L7059" s="72">
        <v>322</v>
      </c>
    </row>
    <row r="7060" spans="4:12" x14ac:dyDescent="0.25">
      <c r="D7060" s="66" t="s">
        <v>37398</v>
      </c>
      <c r="E7060" s="66" t="s">
        <v>10659</v>
      </c>
      <c r="F7060" s="72">
        <v>1</v>
      </c>
      <c r="G7060" s="72">
        <v>3</v>
      </c>
      <c r="H7060" s="72">
        <v>2</v>
      </c>
      <c r="I7060" s="72">
        <v>8</v>
      </c>
      <c r="J7060" s="72">
        <v>1</v>
      </c>
      <c r="K7060" s="72">
        <v>41</v>
      </c>
      <c r="L7060" s="72">
        <v>323</v>
      </c>
    </row>
    <row r="7061" spans="4:12" x14ac:dyDescent="0.25">
      <c r="D7061" s="66" t="s">
        <v>37399</v>
      </c>
      <c r="E7061" s="66" t="s">
        <v>10660</v>
      </c>
      <c r="F7061" s="72">
        <v>1</v>
      </c>
      <c r="G7061" s="72">
        <v>3</v>
      </c>
      <c r="H7061" s="72">
        <v>2</v>
      </c>
      <c r="I7061" s="72">
        <v>8</v>
      </c>
      <c r="J7061" s="72">
        <v>1</v>
      </c>
      <c r="K7061" s="72">
        <v>41</v>
      </c>
      <c r="L7061" s="72">
        <v>324</v>
      </c>
    </row>
    <row r="7062" spans="4:12" x14ac:dyDescent="0.25">
      <c r="D7062" s="66" t="s">
        <v>37400</v>
      </c>
      <c r="E7062" s="66" t="s">
        <v>10661</v>
      </c>
      <c r="F7062" s="72">
        <v>1</v>
      </c>
      <c r="G7062" s="72">
        <v>3</v>
      </c>
      <c r="H7062" s="72">
        <v>2</v>
      </c>
      <c r="I7062" s="72">
        <v>8</v>
      </c>
      <c r="J7062" s="72">
        <v>1</v>
      </c>
      <c r="K7062" s="72">
        <v>41</v>
      </c>
      <c r="L7062" s="72">
        <v>325</v>
      </c>
    </row>
    <row r="7063" spans="4:12" x14ac:dyDescent="0.25">
      <c r="D7063" s="66" t="s">
        <v>37401</v>
      </c>
      <c r="E7063" s="66" t="s">
        <v>10662</v>
      </c>
      <c r="F7063" s="72">
        <v>1</v>
      </c>
      <c r="G7063" s="72">
        <v>3</v>
      </c>
      <c r="H7063" s="72">
        <v>2</v>
      </c>
      <c r="I7063" s="72">
        <v>8</v>
      </c>
      <c r="J7063" s="72">
        <v>1</v>
      </c>
      <c r="K7063" s="72">
        <v>41</v>
      </c>
      <c r="L7063" s="72">
        <v>326</v>
      </c>
    </row>
    <row r="7064" spans="4:12" x14ac:dyDescent="0.25">
      <c r="D7064" s="66" t="s">
        <v>37402</v>
      </c>
      <c r="E7064" s="66" t="s">
        <v>10663</v>
      </c>
      <c r="F7064" s="72">
        <v>1</v>
      </c>
      <c r="G7064" s="72">
        <v>3</v>
      </c>
      <c r="H7064" s="72">
        <v>2</v>
      </c>
      <c r="I7064" s="72">
        <v>8</v>
      </c>
      <c r="J7064" s="72">
        <v>1</v>
      </c>
      <c r="K7064" s="72">
        <v>41</v>
      </c>
      <c r="L7064" s="72">
        <v>327</v>
      </c>
    </row>
    <row r="7065" spans="4:12" x14ac:dyDescent="0.25">
      <c r="D7065" s="66" t="s">
        <v>37403</v>
      </c>
      <c r="E7065" s="66" t="s">
        <v>10664</v>
      </c>
      <c r="F7065" s="72">
        <v>1</v>
      </c>
      <c r="G7065" s="72">
        <v>3</v>
      </c>
      <c r="H7065" s="72">
        <v>2</v>
      </c>
      <c r="I7065" s="72">
        <v>8</v>
      </c>
      <c r="J7065" s="72">
        <v>1</v>
      </c>
      <c r="K7065" s="72">
        <v>41</v>
      </c>
      <c r="L7065" s="72">
        <v>328</v>
      </c>
    </row>
    <row r="7066" spans="4:12" x14ac:dyDescent="0.25">
      <c r="D7066" s="66" t="s">
        <v>37404</v>
      </c>
      <c r="E7066" s="66" t="s">
        <v>10665</v>
      </c>
      <c r="F7066" s="72">
        <v>1</v>
      </c>
      <c r="G7066" s="72">
        <v>3</v>
      </c>
      <c r="H7066" s="72">
        <v>2</v>
      </c>
      <c r="I7066" s="72">
        <v>8</v>
      </c>
      <c r="J7066" s="72">
        <v>1</v>
      </c>
      <c r="K7066" s="72">
        <v>41</v>
      </c>
      <c r="L7066" s="72">
        <v>329</v>
      </c>
    </row>
    <row r="7067" spans="4:12" x14ac:dyDescent="0.25">
      <c r="D7067" s="66" t="s">
        <v>37405</v>
      </c>
      <c r="E7067" s="66" t="s">
        <v>10666</v>
      </c>
      <c r="F7067" s="72">
        <v>1</v>
      </c>
      <c r="G7067" s="72">
        <v>3</v>
      </c>
      <c r="H7067" s="72">
        <v>2</v>
      </c>
      <c r="I7067" s="72">
        <v>8</v>
      </c>
      <c r="J7067" s="72">
        <v>1</v>
      </c>
      <c r="K7067" s="72">
        <v>41</v>
      </c>
      <c r="L7067" s="72">
        <v>330</v>
      </c>
    </row>
    <row r="7068" spans="4:12" x14ac:dyDescent="0.25">
      <c r="D7068" s="66" t="s">
        <v>37406</v>
      </c>
      <c r="E7068" s="66" t="s">
        <v>10667</v>
      </c>
      <c r="F7068" s="72">
        <v>1</v>
      </c>
      <c r="G7068" s="72">
        <v>3</v>
      </c>
      <c r="H7068" s="72">
        <v>2</v>
      </c>
      <c r="I7068" s="72">
        <v>8</v>
      </c>
      <c r="J7068" s="72">
        <v>1</v>
      </c>
      <c r="K7068" s="72">
        <v>41</v>
      </c>
      <c r="L7068" s="72">
        <v>331</v>
      </c>
    </row>
    <row r="7069" spans="4:12" x14ac:dyDescent="0.25">
      <c r="D7069" s="66" t="s">
        <v>37407</v>
      </c>
      <c r="E7069" s="66" t="s">
        <v>10668</v>
      </c>
      <c r="F7069" s="72">
        <v>1</v>
      </c>
      <c r="G7069" s="72">
        <v>3</v>
      </c>
      <c r="H7069" s="72">
        <v>2</v>
      </c>
      <c r="I7069" s="72">
        <v>8</v>
      </c>
      <c r="J7069" s="72">
        <v>1</v>
      </c>
      <c r="K7069" s="72">
        <v>41</v>
      </c>
      <c r="L7069" s="72">
        <v>332</v>
      </c>
    </row>
    <row r="7070" spans="4:12" x14ac:dyDescent="0.25">
      <c r="D7070" s="66" t="s">
        <v>37408</v>
      </c>
      <c r="E7070" s="66" t="s">
        <v>10669</v>
      </c>
      <c r="F7070" s="72">
        <v>1</v>
      </c>
      <c r="G7070" s="72">
        <v>3</v>
      </c>
      <c r="H7070" s="72">
        <v>2</v>
      </c>
      <c r="I7070" s="72">
        <v>8</v>
      </c>
      <c r="J7070" s="72">
        <v>1</v>
      </c>
      <c r="K7070" s="72">
        <v>41</v>
      </c>
      <c r="L7070" s="72">
        <v>333</v>
      </c>
    </row>
    <row r="7071" spans="4:12" x14ac:dyDescent="0.25">
      <c r="D7071" s="66" t="s">
        <v>37409</v>
      </c>
      <c r="E7071" s="66" t="s">
        <v>10670</v>
      </c>
      <c r="F7071" s="72">
        <v>1</v>
      </c>
      <c r="G7071" s="72">
        <v>3</v>
      </c>
      <c r="H7071" s="72">
        <v>2</v>
      </c>
      <c r="I7071" s="72">
        <v>8</v>
      </c>
      <c r="J7071" s="72">
        <v>1</v>
      </c>
      <c r="K7071" s="72">
        <v>41</v>
      </c>
      <c r="L7071" s="72">
        <v>334</v>
      </c>
    </row>
    <row r="7072" spans="4:12" x14ac:dyDescent="0.25">
      <c r="D7072" s="66" t="s">
        <v>37410</v>
      </c>
      <c r="E7072" s="66" t="s">
        <v>10671</v>
      </c>
      <c r="F7072" s="72">
        <v>1</v>
      </c>
      <c r="G7072" s="72">
        <v>3</v>
      </c>
      <c r="H7072" s="72">
        <v>2</v>
      </c>
      <c r="I7072" s="72">
        <v>8</v>
      </c>
      <c r="J7072" s="72">
        <v>1</v>
      </c>
      <c r="K7072" s="72">
        <v>41</v>
      </c>
      <c r="L7072" s="72">
        <v>335</v>
      </c>
    </row>
    <row r="7073" spans="4:12" x14ac:dyDescent="0.25">
      <c r="D7073" s="66" t="s">
        <v>37411</v>
      </c>
      <c r="E7073" s="66" t="s">
        <v>10672</v>
      </c>
      <c r="F7073" s="72">
        <v>1</v>
      </c>
      <c r="G7073" s="72">
        <v>3</v>
      </c>
      <c r="H7073" s="72">
        <v>2</v>
      </c>
      <c r="I7073" s="72">
        <v>8</v>
      </c>
      <c r="J7073" s="72">
        <v>1</v>
      </c>
      <c r="K7073" s="72">
        <v>41</v>
      </c>
      <c r="L7073" s="72">
        <v>336</v>
      </c>
    </row>
    <row r="7074" spans="4:12" x14ac:dyDescent="0.25">
      <c r="D7074" s="66" t="s">
        <v>37412</v>
      </c>
      <c r="E7074" s="66" t="s">
        <v>10673</v>
      </c>
      <c r="F7074" s="72">
        <v>1</v>
      </c>
      <c r="G7074" s="72">
        <v>3</v>
      </c>
      <c r="H7074" s="72">
        <v>2</v>
      </c>
      <c r="I7074" s="72">
        <v>8</v>
      </c>
      <c r="J7074" s="72">
        <v>1</v>
      </c>
      <c r="K7074" s="72">
        <v>41</v>
      </c>
      <c r="L7074" s="72">
        <v>337</v>
      </c>
    </row>
    <row r="7075" spans="4:12" x14ac:dyDescent="0.25">
      <c r="D7075" s="66" t="s">
        <v>37413</v>
      </c>
      <c r="E7075" s="66" t="s">
        <v>10674</v>
      </c>
      <c r="F7075" s="72">
        <v>1</v>
      </c>
      <c r="G7075" s="72">
        <v>3</v>
      </c>
      <c r="H7075" s="72">
        <v>2</v>
      </c>
      <c r="I7075" s="72">
        <v>8</v>
      </c>
      <c r="J7075" s="72">
        <v>1</v>
      </c>
      <c r="K7075" s="72">
        <v>41</v>
      </c>
      <c r="L7075" s="72">
        <v>338</v>
      </c>
    </row>
    <row r="7076" spans="4:12" x14ac:dyDescent="0.25">
      <c r="D7076" s="66" t="s">
        <v>37414</v>
      </c>
      <c r="E7076" s="66" t="s">
        <v>10675</v>
      </c>
      <c r="F7076" s="72">
        <v>1</v>
      </c>
      <c r="G7076" s="72">
        <v>3</v>
      </c>
      <c r="H7076" s="72">
        <v>2</v>
      </c>
      <c r="I7076" s="72">
        <v>8</v>
      </c>
      <c r="J7076" s="72">
        <v>1</v>
      </c>
      <c r="K7076" s="72">
        <v>41</v>
      </c>
      <c r="L7076" s="72">
        <v>339</v>
      </c>
    </row>
    <row r="7077" spans="4:12" x14ac:dyDescent="0.25">
      <c r="D7077" s="66" t="s">
        <v>37415</v>
      </c>
      <c r="E7077" s="66" t="s">
        <v>10676</v>
      </c>
      <c r="F7077" s="72">
        <v>1</v>
      </c>
      <c r="G7077" s="72">
        <v>3</v>
      </c>
      <c r="H7077" s="72">
        <v>2</v>
      </c>
      <c r="I7077" s="72">
        <v>8</v>
      </c>
      <c r="J7077" s="72">
        <v>1</v>
      </c>
      <c r="K7077" s="72">
        <v>41</v>
      </c>
      <c r="L7077" s="72">
        <v>340</v>
      </c>
    </row>
    <row r="7078" spans="4:12" x14ac:dyDescent="0.25">
      <c r="D7078" s="66" t="s">
        <v>37416</v>
      </c>
      <c r="E7078" s="66" t="s">
        <v>10677</v>
      </c>
      <c r="F7078" s="72">
        <v>1</v>
      </c>
      <c r="G7078" s="72">
        <v>3</v>
      </c>
      <c r="H7078" s="72">
        <v>2</v>
      </c>
      <c r="I7078" s="72">
        <v>8</v>
      </c>
      <c r="J7078" s="72">
        <v>1</v>
      </c>
      <c r="K7078" s="72">
        <v>41</v>
      </c>
      <c r="L7078" s="72">
        <v>341</v>
      </c>
    </row>
    <row r="7079" spans="4:12" x14ac:dyDescent="0.25">
      <c r="D7079" s="66" t="s">
        <v>37417</v>
      </c>
      <c r="E7079" s="66" t="s">
        <v>10678</v>
      </c>
      <c r="F7079" s="72">
        <v>1</v>
      </c>
      <c r="G7079" s="72">
        <v>3</v>
      </c>
      <c r="H7079" s="72">
        <v>2</v>
      </c>
      <c r="I7079" s="72">
        <v>8</v>
      </c>
      <c r="J7079" s="72">
        <v>1</v>
      </c>
      <c r="K7079" s="72">
        <v>41</v>
      </c>
      <c r="L7079" s="72">
        <v>342</v>
      </c>
    </row>
    <row r="7080" spans="4:12" x14ac:dyDescent="0.25">
      <c r="D7080" s="66" t="s">
        <v>37418</v>
      </c>
      <c r="E7080" s="66" t="s">
        <v>10679</v>
      </c>
      <c r="F7080" s="72">
        <v>1</v>
      </c>
      <c r="G7080" s="72">
        <v>3</v>
      </c>
      <c r="H7080" s="72">
        <v>2</v>
      </c>
      <c r="I7080" s="72">
        <v>8</v>
      </c>
      <c r="J7080" s="72">
        <v>1</v>
      </c>
      <c r="K7080" s="72">
        <v>41</v>
      </c>
      <c r="L7080" s="72">
        <v>343</v>
      </c>
    </row>
    <row r="7081" spans="4:12" x14ac:dyDescent="0.25">
      <c r="D7081" s="66" t="s">
        <v>37419</v>
      </c>
      <c r="E7081" s="66" t="s">
        <v>10680</v>
      </c>
      <c r="F7081" s="72">
        <v>1</v>
      </c>
      <c r="G7081" s="72">
        <v>3</v>
      </c>
      <c r="H7081" s="72">
        <v>2</v>
      </c>
      <c r="I7081" s="72">
        <v>8</v>
      </c>
      <c r="J7081" s="72">
        <v>1</v>
      </c>
      <c r="K7081" s="72">
        <v>41</v>
      </c>
      <c r="L7081" s="72">
        <v>344</v>
      </c>
    </row>
    <row r="7082" spans="4:12" x14ac:dyDescent="0.25">
      <c r="D7082" s="66" t="s">
        <v>37420</v>
      </c>
      <c r="E7082" s="66" t="s">
        <v>10681</v>
      </c>
      <c r="F7082" s="72">
        <v>1</v>
      </c>
      <c r="G7082" s="72">
        <v>3</v>
      </c>
      <c r="H7082" s="72">
        <v>2</v>
      </c>
      <c r="I7082" s="72">
        <v>8</v>
      </c>
      <c r="J7082" s="72">
        <v>1</v>
      </c>
      <c r="K7082" s="72">
        <v>41</v>
      </c>
      <c r="L7082" s="72">
        <v>345</v>
      </c>
    </row>
    <row r="7083" spans="4:12" x14ac:dyDescent="0.25">
      <c r="D7083" s="66" t="s">
        <v>37421</v>
      </c>
      <c r="E7083" s="66" t="s">
        <v>10682</v>
      </c>
      <c r="F7083" s="72">
        <v>1</v>
      </c>
      <c r="G7083" s="72">
        <v>3</v>
      </c>
      <c r="H7083" s="72">
        <v>2</v>
      </c>
      <c r="I7083" s="72">
        <v>8</v>
      </c>
      <c r="J7083" s="72">
        <v>1</v>
      </c>
      <c r="K7083" s="72">
        <v>41</v>
      </c>
      <c r="L7083" s="72">
        <v>346</v>
      </c>
    </row>
    <row r="7084" spans="4:12" x14ac:dyDescent="0.25">
      <c r="D7084" s="66" t="s">
        <v>37422</v>
      </c>
      <c r="E7084" s="66" t="s">
        <v>10683</v>
      </c>
      <c r="F7084" s="72">
        <v>1</v>
      </c>
      <c r="G7084" s="72">
        <v>3</v>
      </c>
      <c r="H7084" s="72">
        <v>2</v>
      </c>
      <c r="I7084" s="72">
        <v>8</v>
      </c>
      <c r="J7084" s="72">
        <v>1</v>
      </c>
      <c r="K7084" s="72">
        <v>41</v>
      </c>
      <c r="L7084" s="72">
        <v>347</v>
      </c>
    </row>
    <row r="7085" spans="4:12" x14ac:dyDescent="0.25">
      <c r="D7085" s="66" t="s">
        <v>37423</v>
      </c>
      <c r="E7085" s="66" t="s">
        <v>10684</v>
      </c>
      <c r="F7085" s="72">
        <v>1</v>
      </c>
      <c r="G7085" s="72">
        <v>3</v>
      </c>
      <c r="H7085" s="72">
        <v>2</v>
      </c>
      <c r="I7085" s="72">
        <v>8</v>
      </c>
      <c r="J7085" s="72">
        <v>1</v>
      </c>
      <c r="K7085" s="72">
        <v>41</v>
      </c>
      <c r="L7085" s="72">
        <v>348</v>
      </c>
    </row>
    <row r="7086" spans="4:12" x14ac:dyDescent="0.25">
      <c r="D7086" s="66" t="s">
        <v>37424</v>
      </c>
      <c r="E7086" s="66" t="s">
        <v>10685</v>
      </c>
      <c r="F7086" s="72">
        <v>1</v>
      </c>
      <c r="G7086" s="72">
        <v>3</v>
      </c>
      <c r="H7086" s="72">
        <v>2</v>
      </c>
      <c r="I7086" s="72">
        <v>8</v>
      </c>
      <c r="J7086" s="72">
        <v>1</v>
      </c>
      <c r="K7086" s="72">
        <v>41</v>
      </c>
      <c r="L7086" s="72">
        <v>349</v>
      </c>
    </row>
    <row r="7087" spans="4:12" x14ac:dyDescent="0.25">
      <c r="D7087" s="66" t="s">
        <v>37425</v>
      </c>
      <c r="E7087" s="66" t="s">
        <v>10686</v>
      </c>
      <c r="F7087" s="72">
        <v>1</v>
      </c>
      <c r="G7087" s="72">
        <v>3</v>
      </c>
      <c r="H7087" s="72">
        <v>2</v>
      </c>
      <c r="I7087" s="72">
        <v>8</v>
      </c>
      <c r="J7087" s="72">
        <v>1</v>
      </c>
      <c r="K7087" s="72">
        <v>41</v>
      </c>
      <c r="L7087" s="72">
        <v>350</v>
      </c>
    </row>
    <row r="7088" spans="4:12" x14ac:dyDescent="0.25">
      <c r="D7088" s="66" t="s">
        <v>37426</v>
      </c>
      <c r="E7088" s="66" t="s">
        <v>10687</v>
      </c>
      <c r="F7088" s="72">
        <v>1</v>
      </c>
      <c r="G7088" s="72">
        <v>3</v>
      </c>
      <c r="H7088" s="72">
        <v>2</v>
      </c>
      <c r="I7088" s="72">
        <v>8</v>
      </c>
      <c r="J7088" s="72">
        <v>1</v>
      </c>
      <c r="K7088" s="72">
        <v>41</v>
      </c>
      <c r="L7088" s="72">
        <v>351</v>
      </c>
    </row>
    <row r="7089" spans="4:12" x14ac:dyDescent="0.25">
      <c r="D7089" s="66" t="s">
        <v>37427</v>
      </c>
      <c r="E7089" s="66" t="s">
        <v>10688</v>
      </c>
      <c r="F7089" s="72">
        <v>1</v>
      </c>
      <c r="G7089" s="72">
        <v>3</v>
      </c>
      <c r="H7089" s="72">
        <v>2</v>
      </c>
      <c r="I7089" s="72">
        <v>8</v>
      </c>
      <c r="J7089" s="72">
        <v>1</v>
      </c>
      <c r="K7089" s="72">
        <v>41</v>
      </c>
      <c r="L7089" s="72">
        <v>352</v>
      </c>
    </row>
    <row r="7090" spans="4:12" x14ac:dyDescent="0.25">
      <c r="D7090" s="66" t="s">
        <v>37428</v>
      </c>
      <c r="E7090" s="66" t="s">
        <v>10689</v>
      </c>
      <c r="F7090" s="72">
        <v>1</v>
      </c>
      <c r="G7090" s="72">
        <v>3</v>
      </c>
      <c r="H7090" s="72">
        <v>2</v>
      </c>
      <c r="I7090" s="72">
        <v>8</v>
      </c>
      <c r="J7090" s="72">
        <v>1</v>
      </c>
      <c r="K7090" s="72">
        <v>41</v>
      </c>
      <c r="L7090" s="72">
        <v>353</v>
      </c>
    </row>
    <row r="7091" spans="4:12" x14ac:dyDescent="0.25">
      <c r="D7091" s="66" t="s">
        <v>37429</v>
      </c>
      <c r="E7091" s="66" t="s">
        <v>10690</v>
      </c>
      <c r="F7091" s="72">
        <v>1</v>
      </c>
      <c r="G7091" s="72">
        <v>3</v>
      </c>
      <c r="H7091" s="72">
        <v>2</v>
      </c>
      <c r="I7091" s="72">
        <v>8</v>
      </c>
      <c r="J7091" s="72">
        <v>1</v>
      </c>
      <c r="K7091" s="72">
        <v>41</v>
      </c>
      <c r="L7091" s="72">
        <v>354</v>
      </c>
    </row>
    <row r="7092" spans="4:12" x14ac:dyDescent="0.25">
      <c r="D7092" s="66" t="s">
        <v>37430</v>
      </c>
      <c r="E7092" s="66" t="s">
        <v>10691</v>
      </c>
      <c r="F7092" s="72">
        <v>1</v>
      </c>
      <c r="G7092" s="72">
        <v>3</v>
      </c>
      <c r="H7092" s="72">
        <v>2</v>
      </c>
      <c r="I7092" s="72">
        <v>8</v>
      </c>
      <c r="J7092" s="72">
        <v>1</v>
      </c>
      <c r="K7092" s="72">
        <v>41</v>
      </c>
      <c r="L7092" s="72">
        <v>355</v>
      </c>
    </row>
    <row r="7093" spans="4:12" x14ac:dyDescent="0.25">
      <c r="D7093" s="66" t="s">
        <v>37431</v>
      </c>
      <c r="E7093" s="66" t="s">
        <v>10692</v>
      </c>
      <c r="F7093" s="72">
        <v>1</v>
      </c>
      <c r="G7093" s="72">
        <v>3</v>
      </c>
      <c r="H7093" s="72">
        <v>2</v>
      </c>
      <c r="I7093" s="72">
        <v>8</v>
      </c>
      <c r="J7093" s="72">
        <v>1</v>
      </c>
      <c r="K7093" s="72">
        <v>41</v>
      </c>
      <c r="L7093" s="72">
        <v>356</v>
      </c>
    </row>
    <row r="7094" spans="4:12" x14ac:dyDescent="0.25">
      <c r="D7094" s="66" t="s">
        <v>37432</v>
      </c>
      <c r="E7094" s="66" t="s">
        <v>10693</v>
      </c>
      <c r="F7094" s="72">
        <v>1</v>
      </c>
      <c r="G7094" s="72">
        <v>3</v>
      </c>
      <c r="H7094" s="72">
        <v>2</v>
      </c>
      <c r="I7094" s="72">
        <v>8</v>
      </c>
      <c r="J7094" s="72">
        <v>1</v>
      </c>
      <c r="K7094" s="72">
        <v>41</v>
      </c>
      <c r="L7094" s="72">
        <v>357</v>
      </c>
    </row>
    <row r="7095" spans="4:12" x14ac:dyDescent="0.25">
      <c r="D7095" s="66" t="s">
        <v>37433</v>
      </c>
      <c r="E7095" s="66" t="s">
        <v>10694</v>
      </c>
      <c r="F7095" s="72">
        <v>1</v>
      </c>
      <c r="G7095" s="72">
        <v>3</v>
      </c>
      <c r="H7095" s="72">
        <v>2</v>
      </c>
      <c r="I7095" s="72">
        <v>8</v>
      </c>
      <c r="J7095" s="72">
        <v>1</v>
      </c>
      <c r="K7095" s="72">
        <v>41</v>
      </c>
      <c r="L7095" s="72">
        <v>358</v>
      </c>
    </row>
    <row r="7096" spans="4:12" x14ac:dyDescent="0.25">
      <c r="D7096" s="66" t="s">
        <v>37434</v>
      </c>
      <c r="E7096" s="66" t="s">
        <v>10695</v>
      </c>
      <c r="F7096" s="72">
        <v>1</v>
      </c>
      <c r="G7096" s="72">
        <v>3</v>
      </c>
      <c r="H7096" s="72">
        <v>2</v>
      </c>
      <c r="I7096" s="72">
        <v>8</v>
      </c>
      <c r="J7096" s="72">
        <v>1</v>
      </c>
      <c r="K7096" s="72">
        <v>41</v>
      </c>
      <c r="L7096" s="72">
        <v>359</v>
      </c>
    </row>
    <row r="7097" spans="4:12" x14ac:dyDescent="0.25">
      <c r="D7097" s="66" t="s">
        <v>37435</v>
      </c>
      <c r="E7097" s="66" t="s">
        <v>10696</v>
      </c>
      <c r="F7097" s="72">
        <v>1</v>
      </c>
      <c r="G7097" s="72">
        <v>3</v>
      </c>
      <c r="H7097" s="72">
        <v>2</v>
      </c>
      <c r="I7097" s="72">
        <v>8</v>
      </c>
      <c r="J7097" s="72">
        <v>1</v>
      </c>
      <c r="K7097" s="72">
        <v>41</v>
      </c>
      <c r="L7097" s="72">
        <v>360</v>
      </c>
    </row>
    <row r="7098" spans="4:12" x14ac:dyDescent="0.25">
      <c r="D7098" s="66" t="s">
        <v>37436</v>
      </c>
      <c r="E7098" s="66" t="s">
        <v>10697</v>
      </c>
      <c r="F7098" s="72">
        <v>1</v>
      </c>
      <c r="G7098" s="72">
        <v>3</v>
      </c>
      <c r="H7098" s="72">
        <v>2</v>
      </c>
      <c r="I7098" s="72">
        <v>8</v>
      </c>
      <c r="J7098" s="72">
        <v>1</v>
      </c>
      <c r="K7098" s="72">
        <v>41</v>
      </c>
      <c r="L7098" s="72">
        <v>361</v>
      </c>
    </row>
    <row r="7099" spans="4:12" x14ac:dyDescent="0.25">
      <c r="D7099" s="66" t="s">
        <v>37437</v>
      </c>
      <c r="E7099" s="66" t="s">
        <v>10698</v>
      </c>
      <c r="F7099" s="72">
        <v>1</v>
      </c>
      <c r="G7099" s="72">
        <v>3</v>
      </c>
      <c r="H7099" s="72">
        <v>2</v>
      </c>
      <c r="I7099" s="72">
        <v>8</v>
      </c>
      <c r="J7099" s="72">
        <v>1</v>
      </c>
      <c r="K7099" s="72">
        <v>41</v>
      </c>
      <c r="L7099" s="72">
        <v>362</v>
      </c>
    </row>
    <row r="7100" spans="4:12" x14ac:dyDescent="0.25">
      <c r="D7100" s="66" t="s">
        <v>37438</v>
      </c>
      <c r="E7100" s="66" t="s">
        <v>10699</v>
      </c>
      <c r="F7100" s="72">
        <v>1</v>
      </c>
      <c r="G7100" s="72">
        <v>3</v>
      </c>
      <c r="H7100" s="72">
        <v>2</v>
      </c>
      <c r="I7100" s="72">
        <v>8</v>
      </c>
      <c r="J7100" s="72">
        <v>1</v>
      </c>
      <c r="K7100" s="72">
        <v>41</v>
      </c>
      <c r="L7100" s="72">
        <v>363</v>
      </c>
    </row>
    <row r="7101" spans="4:12" x14ac:dyDescent="0.25">
      <c r="D7101" s="66" t="s">
        <v>37439</v>
      </c>
      <c r="E7101" s="66" t="s">
        <v>10700</v>
      </c>
      <c r="F7101" s="72">
        <v>1</v>
      </c>
      <c r="G7101" s="72">
        <v>3</v>
      </c>
      <c r="H7101" s="72">
        <v>2</v>
      </c>
      <c r="I7101" s="72">
        <v>8</v>
      </c>
      <c r="J7101" s="72">
        <v>1</v>
      </c>
      <c r="K7101" s="72">
        <v>41</v>
      </c>
      <c r="L7101" s="72">
        <v>364</v>
      </c>
    </row>
    <row r="7102" spans="4:12" x14ac:dyDescent="0.25">
      <c r="D7102" s="66" t="s">
        <v>37440</v>
      </c>
      <c r="E7102" s="66" t="s">
        <v>10701</v>
      </c>
      <c r="F7102" s="72">
        <v>1</v>
      </c>
      <c r="G7102" s="72">
        <v>3</v>
      </c>
      <c r="H7102" s="72">
        <v>2</v>
      </c>
      <c r="I7102" s="72">
        <v>8</v>
      </c>
      <c r="J7102" s="72">
        <v>1</v>
      </c>
      <c r="K7102" s="72">
        <v>41</v>
      </c>
      <c r="L7102" s="72">
        <v>365</v>
      </c>
    </row>
    <row r="7103" spans="4:12" x14ac:dyDescent="0.25">
      <c r="D7103" s="66" t="s">
        <v>37441</v>
      </c>
      <c r="E7103" s="66" t="s">
        <v>10702</v>
      </c>
      <c r="F7103" s="72">
        <v>1</v>
      </c>
      <c r="G7103" s="72">
        <v>3</v>
      </c>
      <c r="H7103" s="72">
        <v>2</v>
      </c>
      <c r="I7103" s="72">
        <v>8</v>
      </c>
      <c r="J7103" s="72">
        <v>1</v>
      </c>
      <c r="K7103" s="72">
        <v>41</v>
      </c>
      <c r="L7103" s="72">
        <v>366</v>
      </c>
    </row>
    <row r="7104" spans="4:12" x14ac:dyDescent="0.25">
      <c r="D7104" s="66" t="s">
        <v>37442</v>
      </c>
      <c r="E7104" s="66" t="s">
        <v>10703</v>
      </c>
      <c r="F7104" s="72">
        <v>1</v>
      </c>
      <c r="G7104" s="72">
        <v>3</v>
      </c>
      <c r="H7104" s="72">
        <v>2</v>
      </c>
      <c r="I7104" s="72">
        <v>8</v>
      </c>
      <c r="J7104" s="72">
        <v>1</v>
      </c>
      <c r="K7104" s="72">
        <v>41</v>
      </c>
      <c r="L7104" s="72">
        <v>367</v>
      </c>
    </row>
    <row r="7105" spans="4:12" x14ac:dyDescent="0.25">
      <c r="D7105" s="66" t="s">
        <v>37443</v>
      </c>
      <c r="E7105" s="66" t="s">
        <v>10704</v>
      </c>
      <c r="F7105" s="72">
        <v>1</v>
      </c>
      <c r="G7105" s="72">
        <v>3</v>
      </c>
      <c r="H7105" s="72">
        <v>2</v>
      </c>
      <c r="I7105" s="72">
        <v>8</v>
      </c>
      <c r="J7105" s="72">
        <v>1</v>
      </c>
      <c r="K7105" s="72">
        <v>41</v>
      </c>
      <c r="L7105" s="72">
        <v>368</v>
      </c>
    </row>
    <row r="7106" spans="4:12" x14ac:dyDescent="0.25">
      <c r="D7106" s="66" t="s">
        <v>37444</v>
      </c>
      <c r="E7106" s="66" t="s">
        <v>10705</v>
      </c>
      <c r="F7106" s="72">
        <v>1</v>
      </c>
      <c r="G7106" s="72">
        <v>3</v>
      </c>
      <c r="H7106" s="72">
        <v>2</v>
      </c>
      <c r="I7106" s="72">
        <v>8</v>
      </c>
      <c r="J7106" s="72">
        <v>1</v>
      </c>
      <c r="K7106" s="72">
        <v>41</v>
      </c>
      <c r="L7106" s="72">
        <v>369</v>
      </c>
    </row>
    <row r="7107" spans="4:12" x14ac:dyDescent="0.25">
      <c r="D7107" s="66" t="s">
        <v>37445</v>
      </c>
      <c r="E7107" s="66" t="s">
        <v>10706</v>
      </c>
      <c r="F7107" s="72">
        <v>1</v>
      </c>
      <c r="G7107" s="72">
        <v>3</v>
      </c>
      <c r="H7107" s="72">
        <v>2</v>
      </c>
      <c r="I7107" s="72">
        <v>8</v>
      </c>
      <c r="J7107" s="72">
        <v>1</v>
      </c>
      <c r="K7107" s="72">
        <v>41</v>
      </c>
      <c r="L7107" s="72">
        <v>370</v>
      </c>
    </row>
    <row r="7108" spans="4:12" x14ac:dyDescent="0.25">
      <c r="D7108" s="66" t="s">
        <v>37446</v>
      </c>
      <c r="E7108" s="66" t="s">
        <v>10707</v>
      </c>
      <c r="F7108" s="72">
        <v>1</v>
      </c>
      <c r="G7108" s="72">
        <v>3</v>
      </c>
      <c r="H7108" s="72">
        <v>2</v>
      </c>
      <c r="I7108" s="72">
        <v>8</v>
      </c>
      <c r="J7108" s="72">
        <v>1</v>
      </c>
      <c r="K7108" s="72">
        <v>41</v>
      </c>
      <c r="L7108" s="72">
        <v>371</v>
      </c>
    </row>
    <row r="7109" spans="4:12" x14ac:dyDescent="0.25">
      <c r="D7109" s="66" t="s">
        <v>37447</v>
      </c>
      <c r="E7109" s="66" t="s">
        <v>10708</v>
      </c>
      <c r="F7109" s="72">
        <v>1</v>
      </c>
      <c r="G7109" s="72">
        <v>3</v>
      </c>
      <c r="H7109" s="72">
        <v>2</v>
      </c>
      <c r="I7109" s="72">
        <v>8</v>
      </c>
      <c r="J7109" s="72">
        <v>1</v>
      </c>
      <c r="K7109" s="72">
        <v>41</v>
      </c>
      <c r="L7109" s="72">
        <v>372</v>
      </c>
    </row>
    <row r="7110" spans="4:12" x14ac:dyDescent="0.25">
      <c r="D7110" s="66" t="s">
        <v>37448</v>
      </c>
      <c r="E7110" s="66" t="s">
        <v>10709</v>
      </c>
      <c r="F7110" s="72">
        <v>1</v>
      </c>
      <c r="G7110" s="72">
        <v>3</v>
      </c>
      <c r="H7110" s="72">
        <v>2</v>
      </c>
      <c r="I7110" s="72">
        <v>8</v>
      </c>
      <c r="J7110" s="72">
        <v>1</v>
      </c>
      <c r="K7110" s="72">
        <v>41</v>
      </c>
      <c r="L7110" s="72">
        <v>373</v>
      </c>
    </row>
    <row r="7111" spans="4:12" x14ac:dyDescent="0.25">
      <c r="D7111" s="66" t="s">
        <v>37449</v>
      </c>
      <c r="E7111" s="66" t="s">
        <v>10710</v>
      </c>
      <c r="F7111" s="72">
        <v>1</v>
      </c>
      <c r="G7111" s="72">
        <v>3</v>
      </c>
      <c r="H7111" s="72">
        <v>2</v>
      </c>
      <c r="I7111" s="72">
        <v>8</v>
      </c>
      <c r="J7111" s="72">
        <v>1</v>
      </c>
      <c r="K7111" s="72">
        <v>41</v>
      </c>
      <c r="L7111" s="72">
        <v>374</v>
      </c>
    </row>
    <row r="7112" spans="4:12" x14ac:dyDescent="0.25">
      <c r="D7112" s="66" t="s">
        <v>37450</v>
      </c>
      <c r="E7112" s="66" t="s">
        <v>10711</v>
      </c>
      <c r="F7112" s="72">
        <v>1</v>
      </c>
      <c r="G7112" s="72">
        <v>3</v>
      </c>
      <c r="H7112" s="72">
        <v>2</v>
      </c>
      <c r="I7112" s="72">
        <v>8</v>
      </c>
      <c r="J7112" s="72">
        <v>1</v>
      </c>
      <c r="K7112" s="72">
        <v>41</v>
      </c>
      <c r="L7112" s="72">
        <v>375</v>
      </c>
    </row>
    <row r="7113" spans="4:12" x14ac:dyDescent="0.25">
      <c r="D7113" s="66" t="s">
        <v>37451</v>
      </c>
      <c r="E7113" s="66" t="s">
        <v>10712</v>
      </c>
      <c r="F7113" s="72">
        <v>1</v>
      </c>
      <c r="G7113" s="72">
        <v>3</v>
      </c>
      <c r="H7113" s="72">
        <v>2</v>
      </c>
      <c r="I7113" s="72">
        <v>8</v>
      </c>
      <c r="J7113" s="72">
        <v>1</v>
      </c>
      <c r="K7113" s="72">
        <v>41</v>
      </c>
      <c r="L7113" s="72">
        <v>376</v>
      </c>
    </row>
    <row r="7114" spans="4:12" x14ac:dyDescent="0.25">
      <c r="D7114" s="66" t="s">
        <v>37452</v>
      </c>
      <c r="E7114" s="66" t="s">
        <v>10713</v>
      </c>
      <c r="F7114" s="72">
        <v>1</v>
      </c>
      <c r="G7114" s="72">
        <v>3</v>
      </c>
      <c r="H7114" s="72">
        <v>2</v>
      </c>
      <c r="I7114" s="72">
        <v>8</v>
      </c>
      <c r="J7114" s="72">
        <v>1</v>
      </c>
      <c r="K7114" s="72">
        <v>41</v>
      </c>
      <c r="L7114" s="72">
        <v>377</v>
      </c>
    </row>
    <row r="7115" spans="4:12" x14ac:dyDescent="0.25">
      <c r="D7115" s="66" t="s">
        <v>37453</v>
      </c>
      <c r="E7115" s="66" t="s">
        <v>10714</v>
      </c>
      <c r="F7115" s="72">
        <v>1</v>
      </c>
      <c r="G7115" s="72">
        <v>3</v>
      </c>
      <c r="H7115" s="72">
        <v>2</v>
      </c>
      <c r="I7115" s="72">
        <v>8</v>
      </c>
      <c r="J7115" s="72">
        <v>1</v>
      </c>
      <c r="K7115" s="72">
        <v>41</v>
      </c>
      <c r="L7115" s="72">
        <v>378</v>
      </c>
    </row>
    <row r="7116" spans="4:12" x14ac:dyDescent="0.25">
      <c r="D7116" s="66" t="s">
        <v>37454</v>
      </c>
      <c r="E7116" s="66" t="s">
        <v>10715</v>
      </c>
      <c r="F7116" s="72">
        <v>1</v>
      </c>
      <c r="G7116" s="72">
        <v>3</v>
      </c>
      <c r="H7116" s="72">
        <v>2</v>
      </c>
      <c r="I7116" s="72">
        <v>8</v>
      </c>
      <c r="J7116" s="72">
        <v>1</v>
      </c>
      <c r="K7116" s="72">
        <v>41</v>
      </c>
      <c r="L7116" s="72">
        <v>379</v>
      </c>
    </row>
    <row r="7117" spans="4:12" x14ac:dyDescent="0.25">
      <c r="D7117" s="66" t="s">
        <v>37455</v>
      </c>
      <c r="E7117" s="66" t="s">
        <v>10716</v>
      </c>
      <c r="F7117" s="72">
        <v>1</v>
      </c>
      <c r="G7117" s="72">
        <v>3</v>
      </c>
      <c r="H7117" s="72">
        <v>2</v>
      </c>
      <c r="I7117" s="72">
        <v>8</v>
      </c>
      <c r="J7117" s="72">
        <v>1</v>
      </c>
      <c r="K7117" s="72">
        <v>41</v>
      </c>
      <c r="L7117" s="72">
        <v>380</v>
      </c>
    </row>
    <row r="7118" spans="4:12" x14ac:dyDescent="0.25">
      <c r="D7118" s="66" t="s">
        <v>37456</v>
      </c>
      <c r="E7118" s="66" t="s">
        <v>10717</v>
      </c>
      <c r="F7118" s="72">
        <v>1</v>
      </c>
      <c r="G7118" s="72">
        <v>3</v>
      </c>
      <c r="H7118" s="72">
        <v>2</v>
      </c>
      <c r="I7118" s="72">
        <v>8</v>
      </c>
      <c r="J7118" s="72">
        <v>1</v>
      </c>
      <c r="K7118" s="72">
        <v>41</v>
      </c>
      <c r="L7118" s="72">
        <v>381</v>
      </c>
    </row>
    <row r="7119" spans="4:12" x14ac:dyDescent="0.25">
      <c r="D7119" s="66" t="s">
        <v>37457</v>
      </c>
      <c r="E7119" s="66" t="s">
        <v>10718</v>
      </c>
      <c r="F7119" s="72">
        <v>1</v>
      </c>
      <c r="G7119" s="72">
        <v>3</v>
      </c>
      <c r="H7119" s="72">
        <v>2</v>
      </c>
      <c r="I7119" s="72">
        <v>8</v>
      </c>
      <c r="J7119" s="72">
        <v>1</v>
      </c>
      <c r="K7119" s="72">
        <v>41</v>
      </c>
      <c r="L7119" s="72">
        <v>382</v>
      </c>
    </row>
    <row r="7120" spans="4:12" x14ac:dyDescent="0.25">
      <c r="D7120" s="66" t="s">
        <v>37458</v>
      </c>
      <c r="E7120" s="66" t="s">
        <v>10719</v>
      </c>
      <c r="F7120" s="72">
        <v>1</v>
      </c>
      <c r="G7120" s="72">
        <v>3</v>
      </c>
      <c r="H7120" s="72">
        <v>2</v>
      </c>
      <c r="I7120" s="72">
        <v>8</v>
      </c>
      <c r="J7120" s="72">
        <v>1</v>
      </c>
      <c r="K7120" s="72">
        <v>41</v>
      </c>
      <c r="L7120" s="72">
        <v>383</v>
      </c>
    </row>
    <row r="7121" spans="4:12" x14ac:dyDescent="0.25">
      <c r="D7121" s="66" t="s">
        <v>37459</v>
      </c>
      <c r="E7121" s="66" t="s">
        <v>10720</v>
      </c>
      <c r="F7121" s="72">
        <v>1</v>
      </c>
      <c r="G7121" s="72">
        <v>3</v>
      </c>
      <c r="H7121" s="72">
        <v>2</v>
      </c>
      <c r="I7121" s="72">
        <v>8</v>
      </c>
      <c r="J7121" s="72">
        <v>1</v>
      </c>
      <c r="K7121" s="72">
        <v>41</v>
      </c>
      <c r="L7121" s="72">
        <v>384</v>
      </c>
    </row>
    <row r="7122" spans="4:12" x14ac:dyDescent="0.25">
      <c r="D7122" s="66" t="s">
        <v>37460</v>
      </c>
      <c r="E7122" s="66" t="s">
        <v>10721</v>
      </c>
      <c r="F7122" s="72">
        <v>1</v>
      </c>
      <c r="G7122" s="72">
        <v>3</v>
      </c>
      <c r="H7122" s="72">
        <v>2</v>
      </c>
      <c r="I7122" s="72">
        <v>8</v>
      </c>
      <c r="J7122" s="72">
        <v>1</v>
      </c>
      <c r="K7122" s="72">
        <v>41</v>
      </c>
      <c r="L7122" s="72">
        <v>385</v>
      </c>
    </row>
    <row r="7123" spans="4:12" x14ac:dyDescent="0.25">
      <c r="D7123" s="66" t="s">
        <v>37461</v>
      </c>
      <c r="E7123" s="66" t="s">
        <v>10722</v>
      </c>
      <c r="F7123" s="72">
        <v>1</v>
      </c>
      <c r="G7123" s="72">
        <v>3</v>
      </c>
      <c r="H7123" s="72">
        <v>2</v>
      </c>
      <c r="I7123" s="72">
        <v>8</v>
      </c>
      <c r="J7123" s="72">
        <v>1</v>
      </c>
      <c r="K7123" s="72">
        <v>41</v>
      </c>
      <c r="L7123" s="72">
        <v>386</v>
      </c>
    </row>
    <row r="7124" spans="4:12" x14ac:dyDescent="0.25">
      <c r="D7124" s="66" t="s">
        <v>37462</v>
      </c>
      <c r="E7124" s="66" t="s">
        <v>10723</v>
      </c>
      <c r="F7124" s="72">
        <v>1</v>
      </c>
      <c r="G7124" s="72">
        <v>3</v>
      </c>
      <c r="H7124" s="72">
        <v>2</v>
      </c>
      <c r="I7124" s="72">
        <v>8</v>
      </c>
      <c r="J7124" s="72">
        <v>1</v>
      </c>
      <c r="K7124" s="72">
        <v>41</v>
      </c>
      <c r="L7124" s="72">
        <v>387</v>
      </c>
    </row>
    <row r="7125" spans="4:12" x14ac:dyDescent="0.25">
      <c r="D7125" s="66" t="s">
        <v>37463</v>
      </c>
      <c r="E7125" s="66" t="s">
        <v>10724</v>
      </c>
      <c r="F7125" s="72">
        <v>1</v>
      </c>
      <c r="G7125" s="72">
        <v>3</v>
      </c>
      <c r="H7125" s="72">
        <v>2</v>
      </c>
      <c r="I7125" s="72">
        <v>8</v>
      </c>
      <c r="J7125" s="72">
        <v>1</v>
      </c>
      <c r="K7125" s="72">
        <v>41</v>
      </c>
      <c r="L7125" s="72">
        <v>388</v>
      </c>
    </row>
    <row r="7126" spans="4:12" x14ac:dyDescent="0.25">
      <c r="D7126" s="66" t="s">
        <v>37464</v>
      </c>
      <c r="E7126" s="66" t="s">
        <v>10725</v>
      </c>
      <c r="F7126" s="72">
        <v>1</v>
      </c>
      <c r="G7126" s="72">
        <v>3</v>
      </c>
      <c r="H7126" s="72">
        <v>2</v>
      </c>
      <c r="I7126" s="72">
        <v>8</v>
      </c>
      <c r="J7126" s="72">
        <v>1</v>
      </c>
      <c r="K7126" s="72">
        <v>41</v>
      </c>
      <c r="L7126" s="72">
        <v>389</v>
      </c>
    </row>
    <row r="7127" spans="4:12" x14ac:dyDescent="0.25">
      <c r="D7127" s="66" t="s">
        <v>37465</v>
      </c>
      <c r="E7127" s="66" t="s">
        <v>10726</v>
      </c>
      <c r="F7127" s="72">
        <v>1</v>
      </c>
      <c r="G7127" s="72">
        <v>3</v>
      </c>
      <c r="H7127" s="72">
        <v>2</v>
      </c>
      <c r="I7127" s="72">
        <v>8</v>
      </c>
      <c r="J7127" s="72">
        <v>1</v>
      </c>
      <c r="K7127" s="72">
        <v>41</v>
      </c>
      <c r="L7127" s="72">
        <v>390</v>
      </c>
    </row>
    <row r="7128" spans="4:12" x14ac:dyDescent="0.25">
      <c r="D7128" s="66" t="s">
        <v>37466</v>
      </c>
      <c r="E7128" s="66" t="s">
        <v>613</v>
      </c>
      <c r="F7128" s="72">
        <v>1</v>
      </c>
      <c r="G7128" s="72">
        <v>3</v>
      </c>
      <c r="H7128" s="72">
        <v>2</v>
      </c>
      <c r="I7128" s="72">
        <v>8</v>
      </c>
      <c r="J7128" s="72">
        <v>1</v>
      </c>
      <c r="K7128" s="72">
        <v>41</v>
      </c>
      <c r="L7128" s="72">
        <v>391</v>
      </c>
    </row>
    <row r="7129" spans="4:12" x14ac:dyDescent="0.25">
      <c r="D7129" s="66" t="s">
        <v>37467</v>
      </c>
      <c r="E7129" s="66" t="s">
        <v>614</v>
      </c>
      <c r="F7129" s="72">
        <v>1</v>
      </c>
      <c r="G7129" s="72">
        <v>3</v>
      </c>
      <c r="H7129" s="72">
        <v>2</v>
      </c>
      <c r="I7129" s="72">
        <v>8</v>
      </c>
      <c r="J7129" s="72">
        <v>1</v>
      </c>
      <c r="K7129" s="72">
        <v>41</v>
      </c>
      <c r="L7129" s="72">
        <v>392</v>
      </c>
    </row>
    <row r="7130" spans="4:12" x14ac:dyDescent="0.25">
      <c r="D7130" s="66" t="s">
        <v>37468</v>
      </c>
      <c r="E7130" s="66" t="s">
        <v>7042</v>
      </c>
      <c r="F7130" s="72">
        <v>1</v>
      </c>
      <c r="G7130" s="72">
        <v>3</v>
      </c>
      <c r="H7130" s="72">
        <v>2</v>
      </c>
      <c r="I7130" s="72">
        <v>8</v>
      </c>
      <c r="J7130" s="72">
        <v>1</v>
      </c>
      <c r="K7130" s="72">
        <v>41</v>
      </c>
      <c r="L7130" s="72">
        <v>393</v>
      </c>
    </row>
    <row r="7131" spans="4:12" x14ac:dyDescent="0.25">
      <c r="D7131" s="66" t="s">
        <v>37469</v>
      </c>
      <c r="E7131" s="66" t="s">
        <v>615</v>
      </c>
      <c r="F7131" s="72">
        <v>1</v>
      </c>
      <c r="G7131" s="72">
        <v>3</v>
      </c>
      <c r="H7131" s="72">
        <v>2</v>
      </c>
      <c r="I7131" s="72">
        <v>8</v>
      </c>
      <c r="J7131" s="72">
        <v>1</v>
      </c>
      <c r="K7131" s="72">
        <v>41</v>
      </c>
      <c r="L7131" s="72">
        <v>394</v>
      </c>
    </row>
    <row r="7132" spans="4:12" x14ac:dyDescent="0.25">
      <c r="D7132" s="66" t="s">
        <v>37470</v>
      </c>
      <c r="E7132" s="66" t="s">
        <v>7043</v>
      </c>
      <c r="F7132" s="72">
        <v>1</v>
      </c>
      <c r="G7132" s="72">
        <v>3</v>
      </c>
      <c r="H7132" s="72">
        <v>2</v>
      </c>
      <c r="I7132" s="72">
        <v>8</v>
      </c>
      <c r="J7132" s="72">
        <v>1</v>
      </c>
      <c r="K7132" s="72">
        <v>41</v>
      </c>
      <c r="L7132" s="72">
        <v>395</v>
      </c>
    </row>
    <row r="7133" spans="4:12" x14ac:dyDescent="0.25">
      <c r="D7133" s="66" t="s">
        <v>37471</v>
      </c>
      <c r="E7133" s="66" t="s">
        <v>7044</v>
      </c>
      <c r="F7133" s="72">
        <v>1</v>
      </c>
      <c r="G7133" s="72">
        <v>3</v>
      </c>
      <c r="H7133" s="72">
        <v>2</v>
      </c>
      <c r="I7133" s="72">
        <v>8</v>
      </c>
      <c r="J7133" s="72">
        <v>1</v>
      </c>
      <c r="K7133" s="72">
        <v>41</v>
      </c>
      <c r="L7133" s="72">
        <v>396</v>
      </c>
    </row>
    <row r="7134" spans="4:12" x14ac:dyDescent="0.25">
      <c r="D7134" s="66" t="s">
        <v>37472</v>
      </c>
      <c r="E7134" s="66" t="s">
        <v>7045</v>
      </c>
      <c r="F7134" s="72">
        <v>1</v>
      </c>
      <c r="G7134" s="72">
        <v>3</v>
      </c>
      <c r="H7134" s="72">
        <v>2</v>
      </c>
      <c r="I7134" s="72">
        <v>8</v>
      </c>
      <c r="J7134" s="72">
        <v>1</v>
      </c>
      <c r="K7134" s="72">
        <v>41</v>
      </c>
      <c r="L7134" s="72">
        <v>397</v>
      </c>
    </row>
    <row r="7135" spans="4:12" x14ac:dyDescent="0.25">
      <c r="D7135" s="66" t="s">
        <v>37473</v>
      </c>
      <c r="E7135" s="66" t="s">
        <v>7046</v>
      </c>
      <c r="F7135" s="72">
        <v>1</v>
      </c>
      <c r="G7135" s="72">
        <v>3</v>
      </c>
      <c r="H7135" s="72">
        <v>2</v>
      </c>
      <c r="I7135" s="72">
        <v>8</v>
      </c>
      <c r="J7135" s="72">
        <v>1</v>
      </c>
      <c r="K7135" s="72">
        <v>41</v>
      </c>
      <c r="L7135" s="72">
        <v>398</v>
      </c>
    </row>
    <row r="7136" spans="4:12" x14ac:dyDescent="0.25">
      <c r="D7136" s="66" t="s">
        <v>37474</v>
      </c>
      <c r="E7136" s="66" t="s">
        <v>7047</v>
      </c>
      <c r="F7136" s="72">
        <v>1</v>
      </c>
      <c r="G7136" s="72">
        <v>3</v>
      </c>
      <c r="H7136" s="72">
        <v>2</v>
      </c>
      <c r="I7136" s="72">
        <v>8</v>
      </c>
      <c r="J7136" s="72">
        <v>1</v>
      </c>
      <c r="K7136" s="72">
        <v>41</v>
      </c>
      <c r="L7136" s="72">
        <v>399</v>
      </c>
    </row>
    <row r="7137" spans="4:12" x14ac:dyDescent="0.25">
      <c r="D7137" s="66" t="s">
        <v>37475</v>
      </c>
      <c r="E7137" s="66" t="s">
        <v>7048</v>
      </c>
      <c r="F7137" s="72">
        <v>1</v>
      </c>
      <c r="G7137" s="72">
        <v>3</v>
      </c>
      <c r="H7137" s="72">
        <v>2</v>
      </c>
      <c r="I7137" s="72">
        <v>8</v>
      </c>
      <c r="J7137" s="72">
        <v>1</v>
      </c>
      <c r="K7137" s="72">
        <v>41</v>
      </c>
      <c r="L7137" s="72">
        <v>400</v>
      </c>
    </row>
    <row r="7138" spans="4:12" x14ac:dyDescent="0.25">
      <c r="D7138" s="66" t="s">
        <v>37476</v>
      </c>
      <c r="E7138" s="66" t="s">
        <v>7049</v>
      </c>
      <c r="F7138" s="72">
        <v>1</v>
      </c>
      <c r="G7138" s="72">
        <v>3</v>
      </c>
      <c r="H7138" s="72">
        <v>2</v>
      </c>
      <c r="I7138" s="72">
        <v>8</v>
      </c>
      <c r="J7138" s="72">
        <v>1</v>
      </c>
      <c r="K7138" s="72">
        <v>41</v>
      </c>
      <c r="L7138" s="72">
        <v>401</v>
      </c>
    </row>
    <row r="7139" spans="4:12" x14ac:dyDescent="0.25">
      <c r="D7139" s="66" t="s">
        <v>37477</v>
      </c>
      <c r="E7139" s="66" t="s">
        <v>7050</v>
      </c>
      <c r="F7139" s="72">
        <v>1</v>
      </c>
      <c r="G7139" s="72">
        <v>3</v>
      </c>
      <c r="H7139" s="72">
        <v>2</v>
      </c>
      <c r="I7139" s="72">
        <v>8</v>
      </c>
      <c r="J7139" s="72">
        <v>1</v>
      </c>
      <c r="K7139" s="72">
        <v>41</v>
      </c>
      <c r="L7139" s="72">
        <v>402</v>
      </c>
    </row>
    <row r="7140" spans="4:12" x14ac:dyDescent="0.25">
      <c r="D7140" s="66" t="s">
        <v>37478</v>
      </c>
      <c r="E7140" s="66" t="s">
        <v>7051</v>
      </c>
      <c r="F7140" s="72">
        <v>1</v>
      </c>
      <c r="G7140" s="72">
        <v>3</v>
      </c>
      <c r="H7140" s="72">
        <v>2</v>
      </c>
      <c r="I7140" s="72">
        <v>8</v>
      </c>
      <c r="J7140" s="72">
        <v>1</v>
      </c>
      <c r="K7140" s="72">
        <v>41</v>
      </c>
      <c r="L7140" s="72">
        <v>403</v>
      </c>
    </row>
    <row r="7141" spans="4:12" x14ac:dyDescent="0.25">
      <c r="D7141" s="66" t="s">
        <v>37479</v>
      </c>
      <c r="E7141" s="66" t="s">
        <v>7052</v>
      </c>
      <c r="F7141" s="72">
        <v>1</v>
      </c>
      <c r="G7141" s="72">
        <v>3</v>
      </c>
      <c r="H7141" s="72">
        <v>2</v>
      </c>
      <c r="I7141" s="72">
        <v>8</v>
      </c>
      <c r="J7141" s="72">
        <v>1</v>
      </c>
      <c r="K7141" s="72">
        <v>41</v>
      </c>
      <c r="L7141" s="72">
        <v>404</v>
      </c>
    </row>
    <row r="7142" spans="4:12" x14ac:dyDescent="0.25">
      <c r="D7142" s="66" t="s">
        <v>37480</v>
      </c>
      <c r="E7142" s="66" t="s">
        <v>10727</v>
      </c>
      <c r="F7142" s="72">
        <v>1</v>
      </c>
      <c r="G7142" s="72">
        <v>3</v>
      </c>
      <c r="H7142" s="72">
        <v>2</v>
      </c>
      <c r="I7142" s="72">
        <v>8</v>
      </c>
      <c r="J7142" s="72">
        <v>1</v>
      </c>
      <c r="K7142" s="72">
        <v>41</v>
      </c>
      <c r="L7142" s="72">
        <v>405</v>
      </c>
    </row>
    <row r="7143" spans="4:12" x14ac:dyDescent="0.25">
      <c r="D7143" s="66" t="s">
        <v>37481</v>
      </c>
      <c r="E7143" s="66" t="s">
        <v>10728</v>
      </c>
      <c r="F7143" s="72">
        <v>1</v>
      </c>
      <c r="G7143" s="72">
        <v>3</v>
      </c>
      <c r="H7143" s="72">
        <v>2</v>
      </c>
      <c r="I7143" s="72">
        <v>8</v>
      </c>
      <c r="J7143" s="72">
        <v>1</v>
      </c>
      <c r="K7143" s="72">
        <v>41</v>
      </c>
      <c r="L7143" s="72">
        <v>406</v>
      </c>
    </row>
    <row r="7144" spans="4:12" x14ac:dyDescent="0.25">
      <c r="D7144" s="66" t="s">
        <v>37482</v>
      </c>
      <c r="E7144" s="66" t="s">
        <v>10729</v>
      </c>
      <c r="F7144" s="72">
        <v>1</v>
      </c>
      <c r="G7144" s="72">
        <v>3</v>
      </c>
      <c r="H7144" s="72">
        <v>2</v>
      </c>
      <c r="I7144" s="72">
        <v>8</v>
      </c>
      <c r="J7144" s="72">
        <v>1</v>
      </c>
      <c r="K7144" s="72">
        <v>41</v>
      </c>
      <c r="L7144" s="72">
        <v>407</v>
      </c>
    </row>
    <row r="7145" spans="4:12" x14ac:dyDescent="0.25">
      <c r="D7145" s="66" t="s">
        <v>37483</v>
      </c>
      <c r="E7145" s="66" t="s">
        <v>10730</v>
      </c>
      <c r="F7145" s="72">
        <v>1</v>
      </c>
      <c r="G7145" s="72">
        <v>3</v>
      </c>
      <c r="H7145" s="72">
        <v>2</v>
      </c>
      <c r="I7145" s="72">
        <v>8</v>
      </c>
      <c r="J7145" s="72">
        <v>1</v>
      </c>
      <c r="K7145" s="72">
        <v>41</v>
      </c>
      <c r="L7145" s="72">
        <v>408</v>
      </c>
    </row>
    <row r="7146" spans="4:12" x14ac:dyDescent="0.25">
      <c r="D7146" s="66" t="s">
        <v>37484</v>
      </c>
      <c r="E7146" s="66" t="s">
        <v>10731</v>
      </c>
      <c r="F7146" s="72">
        <v>1</v>
      </c>
      <c r="G7146" s="72">
        <v>3</v>
      </c>
      <c r="H7146" s="72">
        <v>2</v>
      </c>
      <c r="I7146" s="72">
        <v>8</v>
      </c>
      <c r="J7146" s="72">
        <v>1</v>
      </c>
      <c r="K7146" s="72">
        <v>41</v>
      </c>
      <c r="L7146" s="72">
        <v>409</v>
      </c>
    </row>
    <row r="7147" spans="4:12" x14ac:dyDescent="0.25">
      <c r="D7147" s="66" t="s">
        <v>37485</v>
      </c>
      <c r="E7147" s="66" t="s">
        <v>10732</v>
      </c>
      <c r="F7147" s="72">
        <v>1</v>
      </c>
      <c r="G7147" s="72">
        <v>3</v>
      </c>
      <c r="H7147" s="72">
        <v>2</v>
      </c>
      <c r="I7147" s="72">
        <v>8</v>
      </c>
      <c r="J7147" s="72">
        <v>1</v>
      </c>
      <c r="K7147" s="72">
        <v>41</v>
      </c>
      <c r="L7147" s="72">
        <v>410</v>
      </c>
    </row>
    <row r="7148" spans="4:12" x14ac:dyDescent="0.25">
      <c r="D7148" s="66" t="s">
        <v>37486</v>
      </c>
      <c r="E7148" s="66" t="s">
        <v>10733</v>
      </c>
      <c r="F7148" s="72">
        <v>1</v>
      </c>
      <c r="G7148" s="72">
        <v>3</v>
      </c>
      <c r="H7148" s="72">
        <v>2</v>
      </c>
      <c r="I7148" s="72">
        <v>8</v>
      </c>
      <c r="J7148" s="72">
        <v>1</v>
      </c>
      <c r="K7148" s="72">
        <v>41</v>
      </c>
      <c r="L7148" s="72">
        <v>411</v>
      </c>
    </row>
    <row r="7149" spans="4:12" x14ac:dyDescent="0.25">
      <c r="D7149" s="66" t="s">
        <v>37487</v>
      </c>
      <c r="E7149" s="66" t="s">
        <v>10734</v>
      </c>
      <c r="F7149" s="72">
        <v>1</v>
      </c>
      <c r="G7149" s="72">
        <v>3</v>
      </c>
      <c r="H7149" s="72">
        <v>2</v>
      </c>
      <c r="I7149" s="72">
        <v>8</v>
      </c>
      <c r="J7149" s="72">
        <v>1</v>
      </c>
      <c r="K7149" s="72">
        <v>41</v>
      </c>
      <c r="L7149" s="72">
        <v>412</v>
      </c>
    </row>
    <row r="7150" spans="4:12" x14ac:dyDescent="0.25">
      <c r="D7150" s="66" t="s">
        <v>37488</v>
      </c>
      <c r="E7150" s="66" t="s">
        <v>2076</v>
      </c>
      <c r="F7150" s="72">
        <v>1</v>
      </c>
      <c r="G7150" s="72">
        <v>3</v>
      </c>
      <c r="H7150" s="72">
        <v>2</v>
      </c>
      <c r="I7150" s="72">
        <v>8</v>
      </c>
      <c r="J7150" s="72">
        <v>1</v>
      </c>
      <c r="K7150" s="72">
        <v>42</v>
      </c>
      <c r="L7150" s="72">
        <v>1</v>
      </c>
    </row>
    <row r="7151" spans="4:12" x14ac:dyDescent="0.25">
      <c r="D7151" s="66" t="s">
        <v>37489</v>
      </c>
      <c r="E7151" s="66" t="s">
        <v>2077</v>
      </c>
      <c r="F7151" s="72">
        <v>1</v>
      </c>
      <c r="G7151" s="72">
        <v>3</v>
      </c>
      <c r="H7151" s="72">
        <v>2</v>
      </c>
      <c r="I7151" s="72">
        <v>8</v>
      </c>
      <c r="J7151" s="72">
        <v>1</v>
      </c>
      <c r="K7151" s="72">
        <v>42</v>
      </c>
      <c r="L7151" s="72">
        <v>2</v>
      </c>
    </row>
    <row r="7152" spans="4:12" x14ac:dyDescent="0.25">
      <c r="D7152" s="66" t="s">
        <v>37490</v>
      </c>
      <c r="E7152" s="66" t="s">
        <v>10735</v>
      </c>
      <c r="F7152" s="72">
        <v>1</v>
      </c>
      <c r="G7152" s="72">
        <v>3</v>
      </c>
      <c r="H7152" s="72">
        <v>2</v>
      </c>
      <c r="I7152" s="72">
        <v>8</v>
      </c>
      <c r="J7152" s="72">
        <v>1</v>
      </c>
      <c r="K7152" s="72">
        <v>42</v>
      </c>
      <c r="L7152" s="72">
        <v>3</v>
      </c>
    </row>
    <row r="7153" spans="4:12" x14ac:dyDescent="0.25">
      <c r="D7153" s="66" t="s">
        <v>37491</v>
      </c>
      <c r="E7153" s="66" t="s">
        <v>2078</v>
      </c>
      <c r="F7153" s="72">
        <v>1</v>
      </c>
      <c r="G7153" s="72">
        <v>3</v>
      </c>
      <c r="H7153" s="72">
        <v>2</v>
      </c>
      <c r="I7153" s="72">
        <v>8</v>
      </c>
      <c r="J7153" s="72">
        <v>1</v>
      </c>
      <c r="K7153" s="72">
        <v>43</v>
      </c>
      <c r="L7153" s="72">
        <v>1</v>
      </c>
    </row>
    <row r="7154" spans="4:12" x14ac:dyDescent="0.25">
      <c r="D7154" s="66" t="s">
        <v>37492</v>
      </c>
      <c r="E7154" s="66" t="s">
        <v>2079</v>
      </c>
      <c r="F7154" s="72">
        <v>1</v>
      </c>
      <c r="G7154" s="72">
        <v>3</v>
      </c>
      <c r="H7154" s="72">
        <v>2</v>
      </c>
      <c r="I7154" s="72">
        <v>8</v>
      </c>
      <c r="J7154" s="72">
        <v>1</v>
      </c>
      <c r="K7154" s="72">
        <v>43</v>
      </c>
      <c r="L7154" s="72">
        <v>2</v>
      </c>
    </row>
    <row r="7155" spans="4:12" x14ac:dyDescent="0.25">
      <c r="D7155" s="66" t="s">
        <v>37493</v>
      </c>
      <c r="E7155" s="66" t="s">
        <v>10736</v>
      </c>
      <c r="F7155" s="72">
        <v>1</v>
      </c>
      <c r="G7155" s="72">
        <v>3</v>
      </c>
      <c r="H7155" s="72">
        <v>2</v>
      </c>
      <c r="I7155" s="72">
        <v>8</v>
      </c>
      <c r="J7155" s="72">
        <v>1</v>
      </c>
      <c r="K7155" s="72">
        <v>43</v>
      </c>
      <c r="L7155" s="72">
        <v>3</v>
      </c>
    </row>
    <row r="7156" spans="4:12" x14ac:dyDescent="0.25">
      <c r="D7156" s="66" t="s">
        <v>37494</v>
      </c>
      <c r="E7156" s="66" t="s">
        <v>2080</v>
      </c>
      <c r="F7156" s="72">
        <v>1</v>
      </c>
      <c r="G7156" s="72">
        <v>3</v>
      </c>
      <c r="H7156" s="72">
        <v>2</v>
      </c>
      <c r="I7156" s="72">
        <v>8</v>
      </c>
      <c r="J7156" s="72">
        <v>1</v>
      </c>
      <c r="K7156" s="72">
        <v>44</v>
      </c>
      <c r="L7156" s="72">
        <v>1</v>
      </c>
    </row>
    <row r="7157" spans="4:12" x14ac:dyDescent="0.25">
      <c r="D7157" s="66" t="s">
        <v>37495</v>
      </c>
      <c r="E7157" s="66" t="s">
        <v>2081</v>
      </c>
      <c r="F7157" s="72">
        <v>1</v>
      </c>
      <c r="G7157" s="72">
        <v>3</v>
      </c>
      <c r="H7157" s="72">
        <v>2</v>
      </c>
      <c r="I7157" s="72">
        <v>8</v>
      </c>
      <c r="J7157" s="72">
        <v>1</v>
      </c>
      <c r="K7157" s="72">
        <v>44</v>
      </c>
      <c r="L7157" s="72">
        <v>2</v>
      </c>
    </row>
    <row r="7158" spans="4:12" x14ac:dyDescent="0.25">
      <c r="D7158" s="66" t="s">
        <v>37496</v>
      </c>
      <c r="E7158" s="66" t="s">
        <v>2082</v>
      </c>
      <c r="F7158" s="72">
        <v>1</v>
      </c>
      <c r="G7158" s="72">
        <v>3</v>
      </c>
      <c r="H7158" s="72">
        <v>2</v>
      </c>
      <c r="I7158" s="72">
        <v>8</v>
      </c>
      <c r="J7158" s="72">
        <v>1</v>
      </c>
      <c r="K7158" s="72">
        <v>44</v>
      </c>
      <c r="L7158" s="72">
        <v>3</v>
      </c>
    </row>
    <row r="7159" spans="4:12" x14ac:dyDescent="0.25">
      <c r="D7159" s="66" t="s">
        <v>37497</v>
      </c>
      <c r="E7159" s="66" t="s">
        <v>10737</v>
      </c>
      <c r="F7159" s="72">
        <v>1</v>
      </c>
      <c r="G7159" s="72">
        <v>3</v>
      </c>
      <c r="H7159" s="72">
        <v>2</v>
      </c>
      <c r="I7159" s="72">
        <v>8</v>
      </c>
      <c r="J7159" s="72">
        <v>1</v>
      </c>
      <c r="K7159" s="72">
        <v>44</v>
      </c>
      <c r="L7159" s="72">
        <v>4</v>
      </c>
    </row>
    <row r="7160" spans="4:12" x14ac:dyDescent="0.25">
      <c r="D7160" s="66" t="s">
        <v>37498</v>
      </c>
      <c r="E7160" s="66" t="s">
        <v>2084</v>
      </c>
      <c r="F7160" s="72">
        <v>1</v>
      </c>
      <c r="G7160" s="72">
        <v>3</v>
      </c>
      <c r="H7160" s="72">
        <v>2</v>
      </c>
      <c r="I7160" s="72">
        <v>8</v>
      </c>
      <c r="J7160" s="72">
        <v>1</v>
      </c>
      <c r="K7160" s="72">
        <v>45</v>
      </c>
      <c r="L7160" s="72">
        <v>1</v>
      </c>
    </row>
    <row r="7161" spans="4:12" x14ac:dyDescent="0.25">
      <c r="D7161" s="66" t="s">
        <v>37499</v>
      </c>
      <c r="E7161" s="66" t="s">
        <v>10738</v>
      </c>
      <c r="F7161" s="72">
        <v>1</v>
      </c>
      <c r="G7161" s="72">
        <v>3</v>
      </c>
      <c r="H7161" s="72">
        <v>2</v>
      </c>
      <c r="I7161" s="72">
        <v>8</v>
      </c>
      <c r="J7161" s="72">
        <v>1</v>
      </c>
      <c r="K7161" s="72">
        <v>45</v>
      </c>
      <c r="L7161" s="72">
        <v>2</v>
      </c>
    </row>
    <row r="7162" spans="4:12" x14ac:dyDescent="0.25">
      <c r="D7162" s="66" t="s">
        <v>37500</v>
      </c>
      <c r="E7162" s="66" t="s">
        <v>2085</v>
      </c>
      <c r="F7162" s="72">
        <v>1</v>
      </c>
      <c r="G7162" s="72">
        <v>3</v>
      </c>
      <c r="H7162" s="72">
        <v>2</v>
      </c>
      <c r="I7162" s="72">
        <v>8</v>
      </c>
      <c r="J7162" s="72">
        <v>1</v>
      </c>
      <c r="K7162" s="72">
        <v>45</v>
      </c>
      <c r="L7162" s="72">
        <v>3</v>
      </c>
    </row>
    <row r="7163" spans="4:12" x14ac:dyDescent="0.25">
      <c r="D7163" s="66" t="s">
        <v>37501</v>
      </c>
      <c r="E7163" s="66" t="s">
        <v>10739</v>
      </c>
      <c r="F7163" s="72">
        <v>1</v>
      </c>
      <c r="G7163" s="72">
        <v>3</v>
      </c>
      <c r="H7163" s="72">
        <v>2</v>
      </c>
      <c r="I7163" s="72">
        <v>8</v>
      </c>
      <c r="J7163" s="72">
        <v>1</v>
      </c>
      <c r="K7163" s="72">
        <v>45</v>
      </c>
      <c r="L7163" s="72">
        <v>4</v>
      </c>
    </row>
    <row r="7164" spans="4:12" x14ac:dyDescent="0.25">
      <c r="D7164" s="66" t="s">
        <v>37502</v>
      </c>
      <c r="E7164" s="66" t="s">
        <v>2086</v>
      </c>
      <c r="F7164" s="72">
        <v>1</v>
      </c>
      <c r="G7164" s="72">
        <v>3</v>
      </c>
      <c r="H7164" s="72">
        <v>2</v>
      </c>
      <c r="I7164" s="72">
        <v>8</v>
      </c>
      <c r="J7164" s="72">
        <v>1</v>
      </c>
      <c r="K7164" s="72">
        <v>45</v>
      </c>
      <c r="L7164" s="72">
        <v>5</v>
      </c>
    </row>
    <row r="7165" spans="4:12" x14ac:dyDescent="0.25">
      <c r="D7165" s="66" t="s">
        <v>37503</v>
      </c>
      <c r="E7165" s="66" t="s">
        <v>10740</v>
      </c>
      <c r="F7165" s="72">
        <v>1</v>
      </c>
      <c r="G7165" s="72">
        <v>3</v>
      </c>
      <c r="H7165" s="72">
        <v>2</v>
      </c>
      <c r="I7165" s="72">
        <v>8</v>
      </c>
      <c r="J7165" s="72">
        <v>1</v>
      </c>
      <c r="K7165" s="72">
        <v>45</v>
      </c>
      <c r="L7165" s="72">
        <v>6</v>
      </c>
    </row>
    <row r="7166" spans="4:12" x14ac:dyDescent="0.25">
      <c r="D7166" s="66" t="s">
        <v>37504</v>
      </c>
      <c r="E7166" s="66" t="s">
        <v>10741</v>
      </c>
      <c r="F7166" s="72">
        <v>1</v>
      </c>
      <c r="G7166" s="72">
        <v>3</v>
      </c>
      <c r="H7166" s="72">
        <v>2</v>
      </c>
      <c r="I7166" s="72">
        <v>8</v>
      </c>
      <c r="J7166" s="72">
        <v>1</v>
      </c>
      <c r="K7166" s="72">
        <v>45</v>
      </c>
      <c r="L7166" s="72">
        <v>7</v>
      </c>
    </row>
    <row r="7167" spans="4:12" x14ac:dyDescent="0.25">
      <c r="D7167" s="66" t="s">
        <v>37505</v>
      </c>
      <c r="E7167" s="66" t="s">
        <v>10742</v>
      </c>
      <c r="F7167" s="72">
        <v>1</v>
      </c>
      <c r="G7167" s="72">
        <v>3</v>
      </c>
      <c r="H7167" s="72">
        <v>2</v>
      </c>
      <c r="I7167" s="72">
        <v>8</v>
      </c>
      <c r="J7167" s="72">
        <v>1</v>
      </c>
      <c r="K7167" s="72">
        <v>45</v>
      </c>
      <c r="L7167" s="72">
        <v>8</v>
      </c>
    </row>
    <row r="7168" spans="4:12" x14ac:dyDescent="0.25">
      <c r="D7168" s="66" t="s">
        <v>37506</v>
      </c>
      <c r="E7168" s="66" t="s">
        <v>10743</v>
      </c>
      <c r="F7168" s="72">
        <v>1</v>
      </c>
      <c r="G7168" s="72">
        <v>3</v>
      </c>
      <c r="H7168" s="72">
        <v>2</v>
      </c>
      <c r="I7168" s="72">
        <v>8</v>
      </c>
      <c r="J7168" s="72">
        <v>1</v>
      </c>
      <c r="K7168" s="72">
        <v>45</v>
      </c>
      <c r="L7168" s="72">
        <v>9</v>
      </c>
    </row>
    <row r="7169" spans="4:12" x14ac:dyDescent="0.25">
      <c r="D7169" s="66" t="s">
        <v>37507</v>
      </c>
      <c r="E7169" s="66" t="s">
        <v>10744</v>
      </c>
      <c r="F7169" s="72">
        <v>1</v>
      </c>
      <c r="G7169" s="72">
        <v>3</v>
      </c>
      <c r="H7169" s="72">
        <v>2</v>
      </c>
      <c r="I7169" s="72">
        <v>8</v>
      </c>
      <c r="J7169" s="72">
        <v>1</v>
      </c>
      <c r="K7169" s="72">
        <v>45</v>
      </c>
      <c r="L7169" s="72">
        <v>10</v>
      </c>
    </row>
    <row r="7170" spans="4:12" x14ac:dyDescent="0.25">
      <c r="D7170" s="66" t="s">
        <v>37508</v>
      </c>
      <c r="E7170" s="66" t="s">
        <v>2087</v>
      </c>
      <c r="F7170" s="72">
        <v>1</v>
      </c>
      <c r="G7170" s="72">
        <v>3</v>
      </c>
      <c r="H7170" s="72">
        <v>2</v>
      </c>
      <c r="I7170" s="72">
        <v>8</v>
      </c>
      <c r="J7170" s="72">
        <v>1</v>
      </c>
      <c r="K7170" s="72">
        <v>45</v>
      </c>
      <c r="L7170" s="72">
        <v>11</v>
      </c>
    </row>
    <row r="7171" spans="4:12" x14ac:dyDescent="0.25">
      <c r="D7171" s="66" t="s">
        <v>37509</v>
      </c>
      <c r="E7171" s="66" t="s">
        <v>10745</v>
      </c>
      <c r="F7171" s="72">
        <v>1</v>
      </c>
      <c r="G7171" s="72">
        <v>3</v>
      </c>
      <c r="H7171" s="72">
        <v>2</v>
      </c>
      <c r="I7171" s="72">
        <v>8</v>
      </c>
      <c r="J7171" s="72">
        <v>1</v>
      </c>
      <c r="K7171" s="72">
        <v>45</v>
      </c>
      <c r="L7171" s="72">
        <v>12</v>
      </c>
    </row>
    <row r="7172" spans="4:12" x14ac:dyDescent="0.25">
      <c r="D7172" s="66" t="s">
        <v>37510</v>
      </c>
      <c r="E7172" s="66" t="s">
        <v>932</v>
      </c>
      <c r="F7172" s="72">
        <v>1</v>
      </c>
      <c r="G7172" s="72">
        <v>3</v>
      </c>
      <c r="H7172" s="72">
        <v>2</v>
      </c>
      <c r="I7172" s="72">
        <v>8</v>
      </c>
      <c r="J7172" s="72">
        <v>1</v>
      </c>
      <c r="K7172" s="72">
        <v>45</v>
      </c>
      <c r="L7172" s="72">
        <v>13</v>
      </c>
    </row>
    <row r="7173" spans="4:12" x14ac:dyDescent="0.25">
      <c r="D7173" s="66" t="s">
        <v>37511</v>
      </c>
      <c r="E7173" s="66" t="s">
        <v>10746</v>
      </c>
      <c r="F7173" s="72">
        <v>1</v>
      </c>
      <c r="G7173" s="72">
        <v>3</v>
      </c>
      <c r="H7173" s="72">
        <v>2</v>
      </c>
      <c r="I7173" s="72">
        <v>8</v>
      </c>
      <c r="J7173" s="72">
        <v>1</v>
      </c>
      <c r="K7173" s="72">
        <v>45</v>
      </c>
      <c r="L7173" s="72">
        <v>14</v>
      </c>
    </row>
    <row r="7174" spans="4:12" x14ac:dyDescent="0.25">
      <c r="D7174" s="66" t="s">
        <v>37512</v>
      </c>
      <c r="E7174" s="66" t="s">
        <v>2088</v>
      </c>
      <c r="F7174" s="72">
        <v>1</v>
      </c>
      <c r="G7174" s="72">
        <v>3</v>
      </c>
      <c r="H7174" s="72">
        <v>2</v>
      </c>
      <c r="I7174" s="72">
        <v>8</v>
      </c>
      <c r="J7174" s="72">
        <v>1</v>
      </c>
      <c r="K7174" s="72">
        <v>45</v>
      </c>
      <c r="L7174" s="72">
        <v>15</v>
      </c>
    </row>
    <row r="7175" spans="4:12" x14ac:dyDescent="0.25">
      <c r="D7175" s="66" t="s">
        <v>37513</v>
      </c>
      <c r="E7175" s="66" t="s">
        <v>2089</v>
      </c>
      <c r="F7175" s="72">
        <v>1</v>
      </c>
      <c r="G7175" s="72">
        <v>3</v>
      </c>
      <c r="H7175" s="72">
        <v>2</v>
      </c>
      <c r="I7175" s="72">
        <v>8</v>
      </c>
      <c r="J7175" s="72">
        <v>1</v>
      </c>
      <c r="K7175" s="72">
        <v>45</v>
      </c>
      <c r="L7175" s="72">
        <v>16</v>
      </c>
    </row>
    <row r="7176" spans="4:12" x14ac:dyDescent="0.25">
      <c r="D7176" s="66" t="s">
        <v>37514</v>
      </c>
      <c r="E7176" s="66" t="s">
        <v>2090</v>
      </c>
      <c r="F7176" s="72">
        <v>1</v>
      </c>
      <c r="G7176" s="72">
        <v>3</v>
      </c>
      <c r="H7176" s="72">
        <v>2</v>
      </c>
      <c r="I7176" s="72">
        <v>8</v>
      </c>
      <c r="J7176" s="72">
        <v>1</v>
      </c>
      <c r="K7176" s="72">
        <v>45</v>
      </c>
      <c r="L7176" s="72">
        <v>17</v>
      </c>
    </row>
    <row r="7177" spans="4:12" x14ac:dyDescent="0.25">
      <c r="D7177" s="66" t="s">
        <v>37515</v>
      </c>
      <c r="E7177" s="66" t="s">
        <v>10747</v>
      </c>
      <c r="F7177" s="72">
        <v>1</v>
      </c>
      <c r="G7177" s="72">
        <v>3</v>
      </c>
      <c r="H7177" s="72">
        <v>2</v>
      </c>
      <c r="I7177" s="72">
        <v>8</v>
      </c>
      <c r="J7177" s="72">
        <v>1</v>
      </c>
      <c r="K7177" s="72">
        <v>45</v>
      </c>
      <c r="L7177" s="72">
        <v>18</v>
      </c>
    </row>
    <row r="7178" spans="4:12" x14ac:dyDescent="0.25">
      <c r="D7178" s="66" t="s">
        <v>37516</v>
      </c>
      <c r="E7178" s="66" t="s">
        <v>2091</v>
      </c>
      <c r="F7178" s="72">
        <v>1</v>
      </c>
      <c r="G7178" s="72">
        <v>3</v>
      </c>
      <c r="H7178" s="72">
        <v>2</v>
      </c>
      <c r="I7178" s="72">
        <v>8</v>
      </c>
      <c r="J7178" s="72">
        <v>1</v>
      </c>
      <c r="K7178" s="72">
        <v>45</v>
      </c>
      <c r="L7178" s="72">
        <v>19</v>
      </c>
    </row>
    <row r="7179" spans="4:12" x14ac:dyDescent="0.25">
      <c r="D7179" s="66" t="s">
        <v>37517</v>
      </c>
      <c r="E7179" s="66" t="s">
        <v>2092</v>
      </c>
      <c r="F7179" s="72">
        <v>1</v>
      </c>
      <c r="G7179" s="72">
        <v>3</v>
      </c>
      <c r="H7179" s="72">
        <v>2</v>
      </c>
      <c r="I7179" s="72">
        <v>8</v>
      </c>
      <c r="J7179" s="72">
        <v>1</v>
      </c>
      <c r="K7179" s="72">
        <v>45</v>
      </c>
      <c r="L7179" s="72">
        <v>20</v>
      </c>
    </row>
    <row r="7180" spans="4:12" x14ac:dyDescent="0.25">
      <c r="D7180" s="66" t="s">
        <v>37518</v>
      </c>
      <c r="E7180" s="66" t="s">
        <v>10748</v>
      </c>
      <c r="F7180" s="72">
        <v>1</v>
      </c>
      <c r="G7180" s="72">
        <v>3</v>
      </c>
      <c r="H7180" s="72">
        <v>2</v>
      </c>
      <c r="I7180" s="72">
        <v>8</v>
      </c>
      <c r="J7180" s="72">
        <v>1</v>
      </c>
      <c r="K7180" s="72">
        <v>45</v>
      </c>
      <c r="L7180" s="72">
        <v>21</v>
      </c>
    </row>
    <row r="7181" spans="4:12" x14ac:dyDescent="0.25">
      <c r="D7181" s="66" t="s">
        <v>37519</v>
      </c>
      <c r="E7181" s="66" t="s">
        <v>2093</v>
      </c>
      <c r="F7181" s="72">
        <v>1</v>
      </c>
      <c r="G7181" s="72">
        <v>3</v>
      </c>
      <c r="H7181" s="72">
        <v>2</v>
      </c>
      <c r="I7181" s="72">
        <v>8</v>
      </c>
      <c r="J7181" s="72">
        <v>1</v>
      </c>
      <c r="K7181" s="72">
        <v>45</v>
      </c>
      <c r="L7181" s="72">
        <v>22</v>
      </c>
    </row>
    <row r="7182" spans="4:12" x14ac:dyDescent="0.25">
      <c r="D7182" s="66" t="s">
        <v>37520</v>
      </c>
      <c r="E7182" s="66" t="s">
        <v>10749</v>
      </c>
      <c r="F7182" s="72">
        <v>1</v>
      </c>
      <c r="G7182" s="72">
        <v>3</v>
      </c>
      <c r="H7182" s="72">
        <v>2</v>
      </c>
      <c r="I7182" s="72">
        <v>8</v>
      </c>
      <c r="J7182" s="72">
        <v>1</v>
      </c>
      <c r="K7182" s="72">
        <v>45</v>
      </c>
      <c r="L7182" s="72">
        <v>23</v>
      </c>
    </row>
    <row r="7183" spans="4:12" x14ac:dyDescent="0.25">
      <c r="D7183" s="66" t="s">
        <v>37521</v>
      </c>
      <c r="E7183" s="66" t="s">
        <v>1217</v>
      </c>
      <c r="F7183" s="72">
        <v>1</v>
      </c>
      <c r="G7183" s="72">
        <v>3</v>
      </c>
      <c r="H7183" s="72">
        <v>2</v>
      </c>
      <c r="I7183" s="72">
        <v>8</v>
      </c>
      <c r="J7183" s="72">
        <v>1</v>
      </c>
      <c r="K7183" s="72">
        <v>45</v>
      </c>
      <c r="L7183" s="72">
        <v>24</v>
      </c>
    </row>
    <row r="7184" spans="4:12" x14ac:dyDescent="0.25">
      <c r="D7184" s="66" t="s">
        <v>37522</v>
      </c>
      <c r="E7184" s="66" t="s">
        <v>2094</v>
      </c>
      <c r="F7184" s="72">
        <v>1</v>
      </c>
      <c r="G7184" s="72">
        <v>3</v>
      </c>
      <c r="H7184" s="72">
        <v>2</v>
      </c>
      <c r="I7184" s="72">
        <v>8</v>
      </c>
      <c r="J7184" s="72">
        <v>1</v>
      </c>
      <c r="K7184" s="72">
        <v>45</v>
      </c>
      <c r="L7184" s="72">
        <v>25</v>
      </c>
    </row>
    <row r="7185" spans="4:12" x14ac:dyDescent="0.25">
      <c r="D7185" s="66" t="s">
        <v>37523</v>
      </c>
      <c r="E7185" s="66" t="s">
        <v>10750</v>
      </c>
      <c r="F7185" s="72">
        <v>1</v>
      </c>
      <c r="G7185" s="72">
        <v>3</v>
      </c>
      <c r="H7185" s="72">
        <v>2</v>
      </c>
      <c r="I7185" s="72">
        <v>8</v>
      </c>
      <c r="J7185" s="72">
        <v>1</v>
      </c>
      <c r="K7185" s="72">
        <v>45</v>
      </c>
      <c r="L7185" s="72">
        <v>26</v>
      </c>
    </row>
    <row r="7186" spans="4:12" x14ac:dyDescent="0.25">
      <c r="D7186" s="66" t="s">
        <v>37524</v>
      </c>
      <c r="E7186" s="66" t="s">
        <v>2095</v>
      </c>
      <c r="F7186" s="72">
        <v>1</v>
      </c>
      <c r="G7186" s="72">
        <v>3</v>
      </c>
      <c r="H7186" s="72">
        <v>2</v>
      </c>
      <c r="I7186" s="72">
        <v>8</v>
      </c>
      <c r="J7186" s="72">
        <v>1</v>
      </c>
      <c r="K7186" s="72">
        <v>45</v>
      </c>
      <c r="L7186" s="72">
        <v>27</v>
      </c>
    </row>
    <row r="7187" spans="4:12" x14ac:dyDescent="0.25">
      <c r="D7187" s="66" t="s">
        <v>37525</v>
      </c>
      <c r="E7187" s="66" t="s">
        <v>10751</v>
      </c>
      <c r="F7187" s="72">
        <v>1</v>
      </c>
      <c r="G7187" s="72">
        <v>3</v>
      </c>
      <c r="H7187" s="72">
        <v>2</v>
      </c>
      <c r="I7187" s="72">
        <v>8</v>
      </c>
      <c r="J7187" s="72">
        <v>1</v>
      </c>
      <c r="K7187" s="72">
        <v>45</v>
      </c>
      <c r="L7187" s="72">
        <v>28</v>
      </c>
    </row>
    <row r="7188" spans="4:12" x14ac:dyDescent="0.25">
      <c r="D7188" s="66" t="s">
        <v>37526</v>
      </c>
      <c r="E7188" s="66" t="s">
        <v>2096</v>
      </c>
      <c r="F7188" s="72">
        <v>1</v>
      </c>
      <c r="G7188" s="72">
        <v>3</v>
      </c>
      <c r="H7188" s="72">
        <v>2</v>
      </c>
      <c r="I7188" s="72">
        <v>8</v>
      </c>
      <c r="J7188" s="72">
        <v>1</v>
      </c>
      <c r="K7188" s="72">
        <v>45</v>
      </c>
      <c r="L7188" s="72">
        <v>29</v>
      </c>
    </row>
    <row r="7189" spans="4:12" x14ac:dyDescent="0.25">
      <c r="D7189" s="66" t="s">
        <v>37527</v>
      </c>
      <c r="E7189" s="66" t="s">
        <v>2097</v>
      </c>
      <c r="F7189" s="72">
        <v>1</v>
      </c>
      <c r="G7189" s="72">
        <v>3</v>
      </c>
      <c r="H7189" s="72">
        <v>2</v>
      </c>
      <c r="I7189" s="72">
        <v>8</v>
      </c>
      <c r="J7189" s="72">
        <v>1</v>
      </c>
      <c r="K7189" s="72">
        <v>45</v>
      </c>
      <c r="L7189" s="72">
        <v>30</v>
      </c>
    </row>
    <row r="7190" spans="4:12" x14ac:dyDescent="0.25">
      <c r="D7190" s="66" t="s">
        <v>37528</v>
      </c>
      <c r="E7190" s="66" t="s">
        <v>2098</v>
      </c>
      <c r="F7190" s="72">
        <v>1</v>
      </c>
      <c r="G7190" s="72">
        <v>3</v>
      </c>
      <c r="H7190" s="72">
        <v>2</v>
      </c>
      <c r="I7190" s="72">
        <v>8</v>
      </c>
      <c r="J7190" s="72">
        <v>1</v>
      </c>
      <c r="K7190" s="72">
        <v>45</v>
      </c>
      <c r="L7190" s="72">
        <v>31</v>
      </c>
    </row>
    <row r="7191" spans="4:12" x14ac:dyDescent="0.25">
      <c r="D7191" s="66" t="s">
        <v>37529</v>
      </c>
      <c r="E7191" s="66" t="s">
        <v>10752</v>
      </c>
      <c r="F7191" s="72">
        <v>1</v>
      </c>
      <c r="G7191" s="72">
        <v>3</v>
      </c>
      <c r="H7191" s="72">
        <v>2</v>
      </c>
      <c r="I7191" s="72">
        <v>8</v>
      </c>
      <c r="J7191" s="72">
        <v>1</v>
      </c>
      <c r="K7191" s="72">
        <v>45</v>
      </c>
      <c r="L7191" s="72">
        <v>32</v>
      </c>
    </row>
    <row r="7192" spans="4:12" x14ac:dyDescent="0.25">
      <c r="D7192" s="66" t="s">
        <v>37530</v>
      </c>
      <c r="E7192" s="66" t="s">
        <v>2099</v>
      </c>
      <c r="F7192" s="72">
        <v>1</v>
      </c>
      <c r="G7192" s="72">
        <v>3</v>
      </c>
      <c r="H7192" s="72">
        <v>2</v>
      </c>
      <c r="I7192" s="72">
        <v>8</v>
      </c>
      <c r="J7192" s="72">
        <v>1</v>
      </c>
      <c r="K7192" s="72">
        <v>45</v>
      </c>
      <c r="L7192" s="72">
        <v>33</v>
      </c>
    </row>
    <row r="7193" spans="4:12" x14ac:dyDescent="0.25">
      <c r="D7193" s="66" t="s">
        <v>37531</v>
      </c>
      <c r="E7193" s="66" t="s">
        <v>10753</v>
      </c>
      <c r="F7193" s="72">
        <v>1</v>
      </c>
      <c r="G7193" s="72">
        <v>3</v>
      </c>
      <c r="H7193" s="72">
        <v>2</v>
      </c>
      <c r="I7193" s="72">
        <v>8</v>
      </c>
      <c r="J7193" s="72">
        <v>1</v>
      </c>
      <c r="K7193" s="72">
        <v>45</v>
      </c>
      <c r="L7193" s="72">
        <v>34</v>
      </c>
    </row>
    <row r="7194" spans="4:12" x14ac:dyDescent="0.25">
      <c r="D7194" s="66" t="s">
        <v>37532</v>
      </c>
      <c r="E7194" s="66" t="s">
        <v>10754</v>
      </c>
      <c r="F7194" s="72">
        <v>1</v>
      </c>
      <c r="G7194" s="72">
        <v>3</v>
      </c>
      <c r="H7194" s="72">
        <v>2</v>
      </c>
      <c r="I7194" s="72">
        <v>8</v>
      </c>
      <c r="J7194" s="72">
        <v>1</v>
      </c>
      <c r="K7194" s="72">
        <v>45</v>
      </c>
      <c r="L7194" s="72">
        <v>35</v>
      </c>
    </row>
    <row r="7195" spans="4:12" x14ac:dyDescent="0.25">
      <c r="D7195" s="66" t="s">
        <v>37533</v>
      </c>
      <c r="E7195" s="66" t="s">
        <v>10755</v>
      </c>
      <c r="F7195" s="72">
        <v>1</v>
      </c>
      <c r="G7195" s="72">
        <v>3</v>
      </c>
      <c r="H7195" s="72">
        <v>2</v>
      </c>
      <c r="I7195" s="72">
        <v>8</v>
      </c>
      <c r="J7195" s="72">
        <v>1</v>
      </c>
      <c r="K7195" s="72">
        <v>45</v>
      </c>
      <c r="L7195" s="72">
        <v>36</v>
      </c>
    </row>
    <row r="7196" spans="4:12" x14ac:dyDescent="0.25">
      <c r="D7196" s="66" t="s">
        <v>37534</v>
      </c>
      <c r="E7196" s="66" t="s">
        <v>2100</v>
      </c>
      <c r="F7196" s="72">
        <v>1</v>
      </c>
      <c r="G7196" s="72">
        <v>3</v>
      </c>
      <c r="H7196" s="72">
        <v>2</v>
      </c>
      <c r="I7196" s="72">
        <v>8</v>
      </c>
      <c r="J7196" s="72">
        <v>1</v>
      </c>
      <c r="K7196" s="72">
        <v>45</v>
      </c>
      <c r="L7196" s="72">
        <v>37</v>
      </c>
    </row>
    <row r="7197" spans="4:12" x14ac:dyDescent="0.25">
      <c r="D7197" s="66" t="s">
        <v>37535</v>
      </c>
      <c r="E7197" s="66" t="s">
        <v>10756</v>
      </c>
      <c r="F7197" s="72">
        <v>1</v>
      </c>
      <c r="G7197" s="72">
        <v>3</v>
      </c>
      <c r="H7197" s="72">
        <v>2</v>
      </c>
      <c r="I7197" s="72">
        <v>8</v>
      </c>
      <c r="J7197" s="72">
        <v>1</v>
      </c>
      <c r="K7197" s="72">
        <v>45</v>
      </c>
      <c r="L7197" s="72">
        <v>38</v>
      </c>
    </row>
    <row r="7198" spans="4:12" x14ac:dyDescent="0.25">
      <c r="D7198" s="66" t="s">
        <v>37536</v>
      </c>
      <c r="E7198" s="66" t="s">
        <v>10757</v>
      </c>
      <c r="F7198" s="72">
        <v>1</v>
      </c>
      <c r="G7198" s="72">
        <v>3</v>
      </c>
      <c r="H7198" s="72">
        <v>2</v>
      </c>
      <c r="I7198" s="72">
        <v>8</v>
      </c>
      <c r="J7198" s="72">
        <v>1</v>
      </c>
      <c r="K7198" s="72">
        <v>45</v>
      </c>
      <c r="L7198" s="72">
        <v>39</v>
      </c>
    </row>
    <row r="7199" spans="4:12" x14ac:dyDescent="0.25">
      <c r="D7199" s="66" t="s">
        <v>37537</v>
      </c>
      <c r="E7199" s="66" t="s">
        <v>2101</v>
      </c>
      <c r="F7199" s="72">
        <v>1</v>
      </c>
      <c r="G7199" s="72">
        <v>3</v>
      </c>
      <c r="H7199" s="72">
        <v>2</v>
      </c>
      <c r="I7199" s="72">
        <v>8</v>
      </c>
      <c r="J7199" s="72">
        <v>1</v>
      </c>
      <c r="K7199" s="72">
        <v>46</v>
      </c>
      <c r="L7199" s="72">
        <v>1</v>
      </c>
    </row>
    <row r="7200" spans="4:12" x14ac:dyDescent="0.25">
      <c r="D7200" s="66" t="s">
        <v>37538</v>
      </c>
      <c r="E7200" s="66" t="s">
        <v>2102</v>
      </c>
      <c r="F7200" s="72">
        <v>1</v>
      </c>
      <c r="G7200" s="72">
        <v>3</v>
      </c>
      <c r="H7200" s="72">
        <v>2</v>
      </c>
      <c r="I7200" s="72">
        <v>8</v>
      </c>
      <c r="J7200" s="72">
        <v>1</v>
      </c>
      <c r="K7200" s="72">
        <v>46</v>
      </c>
      <c r="L7200" s="72">
        <v>2</v>
      </c>
    </row>
    <row r="7201" spans="4:12" x14ac:dyDescent="0.25">
      <c r="D7201" s="66" t="s">
        <v>37539</v>
      </c>
      <c r="E7201" s="66" t="s">
        <v>2103</v>
      </c>
      <c r="F7201" s="72">
        <v>1</v>
      </c>
      <c r="G7201" s="72">
        <v>3</v>
      </c>
      <c r="H7201" s="72">
        <v>2</v>
      </c>
      <c r="I7201" s="72">
        <v>8</v>
      </c>
      <c r="J7201" s="72">
        <v>1</v>
      </c>
      <c r="K7201" s="72">
        <v>46</v>
      </c>
      <c r="L7201" s="72">
        <v>3</v>
      </c>
    </row>
    <row r="7202" spans="4:12" x14ac:dyDescent="0.25">
      <c r="D7202" s="66" t="s">
        <v>37540</v>
      </c>
      <c r="E7202" s="66" t="s">
        <v>10758</v>
      </c>
      <c r="F7202" s="72">
        <v>1</v>
      </c>
      <c r="G7202" s="72">
        <v>3</v>
      </c>
      <c r="H7202" s="72">
        <v>2</v>
      </c>
      <c r="I7202" s="72">
        <v>8</v>
      </c>
      <c r="J7202" s="72">
        <v>1</v>
      </c>
      <c r="K7202" s="72">
        <v>46</v>
      </c>
      <c r="L7202" s="72">
        <v>4</v>
      </c>
    </row>
    <row r="7203" spans="4:12" x14ac:dyDescent="0.25">
      <c r="D7203" s="66" t="s">
        <v>37541</v>
      </c>
      <c r="E7203" s="66" t="s">
        <v>10759</v>
      </c>
      <c r="F7203" s="72">
        <v>1</v>
      </c>
      <c r="G7203" s="72">
        <v>3</v>
      </c>
      <c r="H7203" s="72">
        <v>2</v>
      </c>
      <c r="I7203" s="72">
        <v>8</v>
      </c>
      <c r="J7203" s="72">
        <v>1</v>
      </c>
      <c r="K7203" s="72">
        <v>46</v>
      </c>
      <c r="L7203" s="72">
        <v>5</v>
      </c>
    </row>
    <row r="7204" spans="4:12" x14ac:dyDescent="0.25">
      <c r="D7204" s="66" t="s">
        <v>37542</v>
      </c>
      <c r="E7204" s="66" t="s">
        <v>10760</v>
      </c>
      <c r="F7204" s="72">
        <v>1</v>
      </c>
      <c r="G7204" s="72">
        <v>3</v>
      </c>
      <c r="H7204" s="72">
        <v>2</v>
      </c>
      <c r="I7204" s="72">
        <v>8</v>
      </c>
      <c r="J7204" s="72">
        <v>1</v>
      </c>
      <c r="K7204" s="72">
        <v>46</v>
      </c>
      <c r="L7204" s="72">
        <v>6</v>
      </c>
    </row>
    <row r="7205" spans="4:12" x14ac:dyDescent="0.25">
      <c r="D7205" s="66" t="s">
        <v>37543</v>
      </c>
      <c r="E7205" s="66" t="s">
        <v>2104</v>
      </c>
      <c r="F7205" s="72">
        <v>1</v>
      </c>
      <c r="G7205" s="72">
        <v>3</v>
      </c>
      <c r="H7205" s="72">
        <v>2</v>
      </c>
      <c r="I7205" s="72">
        <v>8</v>
      </c>
      <c r="J7205" s="72">
        <v>1</v>
      </c>
      <c r="K7205" s="72">
        <v>46</v>
      </c>
      <c r="L7205" s="72">
        <v>7</v>
      </c>
    </row>
    <row r="7206" spans="4:12" x14ac:dyDescent="0.25">
      <c r="D7206" s="66" t="s">
        <v>37544</v>
      </c>
      <c r="E7206" s="66" t="s">
        <v>2105</v>
      </c>
      <c r="F7206" s="72">
        <v>1</v>
      </c>
      <c r="G7206" s="72">
        <v>3</v>
      </c>
      <c r="H7206" s="72">
        <v>2</v>
      </c>
      <c r="I7206" s="72">
        <v>8</v>
      </c>
      <c r="J7206" s="72">
        <v>1</v>
      </c>
      <c r="K7206" s="72">
        <v>46</v>
      </c>
      <c r="L7206" s="72">
        <v>8</v>
      </c>
    </row>
    <row r="7207" spans="4:12" x14ac:dyDescent="0.25">
      <c r="D7207" s="66" t="s">
        <v>37545</v>
      </c>
      <c r="E7207" s="66" t="s">
        <v>10761</v>
      </c>
      <c r="F7207" s="72">
        <v>1</v>
      </c>
      <c r="G7207" s="72">
        <v>3</v>
      </c>
      <c r="H7207" s="72">
        <v>2</v>
      </c>
      <c r="I7207" s="72">
        <v>8</v>
      </c>
      <c r="J7207" s="72">
        <v>1</v>
      </c>
      <c r="K7207" s="72">
        <v>46</v>
      </c>
      <c r="L7207" s="72">
        <v>9</v>
      </c>
    </row>
    <row r="7208" spans="4:12" x14ac:dyDescent="0.25">
      <c r="D7208" s="66" t="s">
        <v>37546</v>
      </c>
      <c r="E7208" s="66" t="s">
        <v>10762</v>
      </c>
      <c r="F7208" s="72">
        <v>1</v>
      </c>
      <c r="G7208" s="72">
        <v>3</v>
      </c>
      <c r="H7208" s="72">
        <v>2</v>
      </c>
      <c r="I7208" s="72">
        <v>8</v>
      </c>
      <c r="J7208" s="72">
        <v>1</v>
      </c>
      <c r="K7208" s="72">
        <v>46</v>
      </c>
      <c r="L7208" s="72">
        <v>10</v>
      </c>
    </row>
    <row r="7209" spans="4:12" x14ac:dyDescent="0.25">
      <c r="D7209" s="66" t="s">
        <v>37547</v>
      </c>
      <c r="E7209" s="66" t="s">
        <v>10763</v>
      </c>
      <c r="F7209" s="72">
        <v>1</v>
      </c>
      <c r="G7209" s="72">
        <v>3</v>
      </c>
      <c r="H7209" s="72">
        <v>2</v>
      </c>
      <c r="I7209" s="72">
        <v>8</v>
      </c>
      <c r="J7209" s="72">
        <v>1</v>
      </c>
      <c r="K7209" s="72">
        <v>46</v>
      </c>
      <c r="L7209" s="72">
        <v>11</v>
      </c>
    </row>
    <row r="7210" spans="4:12" x14ac:dyDescent="0.25">
      <c r="D7210" s="66" t="s">
        <v>37548</v>
      </c>
      <c r="E7210" s="66" t="s">
        <v>10764</v>
      </c>
      <c r="F7210" s="72">
        <v>1</v>
      </c>
      <c r="G7210" s="72">
        <v>3</v>
      </c>
      <c r="H7210" s="72">
        <v>2</v>
      </c>
      <c r="I7210" s="72">
        <v>8</v>
      </c>
      <c r="J7210" s="72">
        <v>1</v>
      </c>
      <c r="K7210" s="72">
        <v>46</v>
      </c>
      <c r="L7210" s="72">
        <v>12</v>
      </c>
    </row>
    <row r="7211" spans="4:12" x14ac:dyDescent="0.25">
      <c r="D7211" s="66" t="s">
        <v>37549</v>
      </c>
      <c r="E7211" s="66" t="s">
        <v>10765</v>
      </c>
      <c r="F7211" s="72">
        <v>1</v>
      </c>
      <c r="G7211" s="72">
        <v>3</v>
      </c>
      <c r="H7211" s="72">
        <v>2</v>
      </c>
      <c r="I7211" s="72">
        <v>8</v>
      </c>
      <c r="J7211" s="72">
        <v>1</v>
      </c>
      <c r="K7211" s="72">
        <v>46</v>
      </c>
      <c r="L7211" s="72">
        <v>13</v>
      </c>
    </row>
    <row r="7212" spans="4:12" x14ac:dyDescent="0.25">
      <c r="D7212" s="66" t="s">
        <v>37550</v>
      </c>
      <c r="E7212" s="66" t="s">
        <v>10766</v>
      </c>
      <c r="F7212" s="72">
        <v>1</v>
      </c>
      <c r="G7212" s="72">
        <v>3</v>
      </c>
      <c r="H7212" s="72">
        <v>2</v>
      </c>
      <c r="I7212" s="72">
        <v>8</v>
      </c>
      <c r="J7212" s="72">
        <v>1</v>
      </c>
      <c r="K7212" s="72">
        <v>46</v>
      </c>
      <c r="L7212" s="72">
        <v>14</v>
      </c>
    </row>
    <row r="7213" spans="4:12" x14ac:dyDescent="0.25">
      <c r="D7213" s="66" t="s">
        <v>37551</v>
      </c>
      <c r="E7213" s="66" t="s">
        <v>10767</v>
      </c>
      <c r="F7213" s="72">
        <v>1</v>
      </c>
      <c r="G7213" s="72">
        <v>3</v>
      </c>
      <c r="H7213" s="72">
        <v>2</v>
      </c>
      <c r="I7213" s="72">
        <v>8</v>
      </c>
      <c r="J7213" s="72">
        <v>1</v>
      </c>
      <c r="K7213" s="72">
        <v>46</v>
      </c>
      <c r="L7213" s="72">
        <v>15</v>
      </c>
    </row>
    <row r="7214" spans="4:12" x14ac:dyDescent="0.25">
      <c r="D7214" s="66" t="s">
        <v>37552</v>
      </c>
      <c r="E7214" s="66" t="s">
        <v>10768</v>
      </c>
      <c r="F7214" s="72">
        <v>1</v>
      </c>
      <c r="G7214" s="72">
        <v>3</v>
      </c>
      <c r="H7214" s="72">
        <v>2</v>
      </c>
      <c r="I7214" s="72">
        <v>8</v>
      </c>
      <c r="J7214" s="72">
        <v>1</v>
      </c>
      <c r="K7214" s="72">
        <v>46</v>
      </c>
      <c r="L7214" s="72">
        <v>16</v>
      </c>
    </row>
    <row r="7215" spans="4:12" x14ac:dyDescent="0.25">
      <c r="D7215" s="66" t="s">
        <v>37553</v>
      </c>
      <c r="E7215" s="66" t="s">
        <v>10769</v>
      </c>
      <c r="F7215" s="72">
        <v>1</v>
      </c>
      <c r="G7215" s="72">
        <v>3</v>
      </c>
      <c r="H7215" s="72">
        <v>2</v>
      </c>
      <c r="I7215" s="72">
        <v>8</v>
      </c>
      <c r="J7215" s="72">
        <v>1</v>
      </c>
      <c r="K7215" s="72">
        <v>46</v>
      </c>
      <c r="L7215" s="72">
        <v>17</v>
      </c>
    </row>
    <row r="7216" spans="4:12" x14ac:dyDescent="0.25">
      <c r="D7216" s="66" t="s">
        <v>37554</v>
      </c>
      <c r="E7216" s="66" t="s">
        <v>2106</v>
      </c>
      <c r="F7216" s="72">
        <v>1</v>
      </c>
      <c r="G7216" s="72">
        <v>3</v>
      </c>
      <c r="H7216" s="72">
        <v>2</v>
      </c>
      <c r="I7216" s="72">
        <v>8</v>
      </c>
      <c r="J7216" s="72">
        <v>1</v>
      </c>
      <c r="K7216" s="72">
        <v>46</v>
      </c>
      <c r="L7216" s="72">
        <v>18</v>
      </c>
    </row>
    <row r="7217" spans="4:12" x14ac:dyDescent="0.25">
      <c r="D7217" s="66" t="s">
        <v>37555</v>
      </c>
      <c r="E7217" s="66" t="s">
        <v>2107</v>
      </c>
      <c r="F7217" s="72">
        <v>1</v>
      </c>
      <c r="G7217" s="72">
        <v>3</v>
      </c>
      <c r="H7217" s="72">
        <v>2</v>
      </c>
      <c r="I7217" s="72">
        <v>8</v>
      </c>
      <c r="J7217" s="72">
        <v>1</v>
      </c>
      <c r="K7217" s="72">
        <v>46</v>
      </c>
      <c r="L7217" s="72">
        <v>19</v>
      </c>
    </row>
    <row r="7218" spans="4:12" x14ac:dyDescent="0.25">
      <c r="D7218" s="66" t="s">
        <v>37556</v>
      </c>
      <c r="E7218" s="66" t="s">
        <v>2108</v>
      </c>
      <c r="F7218" s="72">
        <v>1</v>
      </c>
      <c r="G7218" s="72">
        <v>3</v>
      </c>
      <c r="H7218" s="72">
        <v>2</v>
      </c>
      <c r="I7218" s="72">
        <v>8</v>
      </c>
      <c r="J7218" s="72">
        <v>1</v>
      </c>
      <c r="K7218" s="72">
        <v>46</v>
      </c>
      <c r="L7218" s="72">
        <v>20</v>
      </c>
    </row>
    <row r="7219" spans="4:12" x14ac:dyDescent="0.25">
      <c r="D7219" s="66" t="s">
        <v>37557</v>
      </c>
      <c r="E7219" s="66" t="s">
        <v>2109</v>
      </c>
      <c r="F7219" s="72">
        <v>1</v>
      </c>
      <c r="G7219" s="72">
        <v>3</v>
      </c>
      <c r="H7219" s="72">
        <v>2</v>
      </c>
      <c r="I7219" s="72">
        <v>8</v>
      </c>
      <c r="J7219" s="72">
        <v>1</v>
      </c>
      <c r="K7219" s="72">
        <v>46</v>
      </c>
      <c r="L7219" s="72">
        <v>21</v>
      </c>
    </row>
    <row r="7220" spans="4:12" x14ac:dyDescent="0.25">
      <c r="D7220" s="66" t="s">
        <v>37558</v>
      </c>
      <c r="E7220" s="66" t="s">
        <v>2110</v>
      </c>
      <c r="F7220" s="72">
        <v>1</v>
      </c>
      <c r="G7220" s="72">
        <v>3</v>
      </c>
      <c r="H7220" s="72">
        <v>2</v>
      </c>
      <c r="I7220" s="72">
        <v>8</v>
      </c>
      <c r="J7220" s="72">
        <v>1</v>
      </c>
      <c r="K7220" s="72">
        <v>46</v>
      </c>
      <c r="L7220" s="72">
        <v>22</v>
      </c>
    </row>
    <row r="7221" spans="4:12" x14ac:dyDescent="0.25">
      <c r="D7221" s="66" t="s">
        <v>37559</v>
      </c>
      <c r="E7221" s="66" t="s">
        <v>2111</v>
      </c>
      <c r="F7221" s="72">
        <v>1</v>
      </c>
      <c r="G7221" s="72">
        <v>3</v>
      </c>
      <c r="H7221" s="72">
        <v>2</v>
      </c>
      <c r="I7221" s="72">
        <v>8</v>
      </c>
      <c r="J7221" s="72">
        <v>1</v>
      </c>
      <c r="K7221" s="72">
        <v>46</v>
      </c>
      <c r="L7221" s="72">
        <v>23</v>
      </c>
    </row>
    <row r="7222" spans="4:12" x14ac:dyDescent="0.25">
      <c r="D7222" s="66" t="s">
        <v>37560</v>
      </c>
      <c r="E7222" s="66" t="s">
        <v>2112</v>
      </c>
      <c r="F7222" s="72">
        <v>1</v>
      </c>
      <c r="G7222" s="72">
        <v>3</v>
      </c>
      <c r="H7222" s="72">
        <v>2</v>
      </c>
      <c r="I7222" s="72">
        <v>8</v>
      </c>
      <c r="J7222" s="72">
        <v>1</v>
      </c>
      <c r="K7222" s="72">
        <v>46</v>
      </c>
      <c r="L7222" s="72">
        <v>24</v>
      </c>
    </row>
    <row r="7223" spans="4:12" x14ac:dyDescent="0.25">
      <c r="D7223" s="66" t="s">
        <v>37561</v>
      </c>
      <c r="E7223" s="66" t="s">
        <v>2113</v>
      </c>
      <c r="F7223" s="72">
        <v>1</v>
      </c>
      <c r="G7223" s="72">
        <v>3</v>
      </c>
      <c r="H7223" s="72">
        <v>2</v>
      </c>
      <c r="I7223" s="72">
        <v>8</v>
      </c>
      <c r="J7223" s="72">
        <v>1</v>
      </c>
      <c r="K7223" s="72">
        <v>46</v>
      </c>
      <c r="L7223" s="72">
        <v>25</v>
      </c>
    </row>
    <row r="7224" spans="4:12" x14ac:dyDescent="0.25">
      <c r="D7224" s="66" t="s">
        <v>37562</v>
      </c>
      <c r="E7224" s="66" t="s">
        <v>10770</v>
      </c>
      <c r="F7224" s="72">
        <v>1</v>
      </c>
      <c r="G7224" s="72">
        <v>3</v>
      </c>
      <c r="H7224" s="72">
        <v>2</v>
      </c>
      <c r="I7224" s="72">
        <v>8</v>
      </c>
      <c r="J7224" s="72">
        <v>1</v>
      </c>
      <c r="K7224" s="72">
        <v>46</v>
      </c>
      <c r="L7224" s="72">
        <v>26</v>
      </c>
    </row>
    <row r="7225" spans="4:12" x14ac:dyDescent="0.25">
      <c r="D7225" s="66" t="s">
        <v>37563</v>
      </c>
      <c r="E7225" s="66" t="s">
        <v>10771</v>
      </c>
      <c r="F7225" s="72">
        <v>1</v>
      </c>
      <c r="G7225" s="72">
        <v>3</v>
      </c>
      <c r="H7225" s="72">
        <v>2</v>
      </c>
      <c r="I7225" s="72">
        <v>8</v>
      </c>
      <c r="J7225" s="72">
        <v>1</v>
      </c>
      <c r="K7225" s="72">
        <v>46</v>
      </c>
      <c r="L7225" s="72">
        <v>27</v>
      </c>
    </row>
    <row r="7226" spans="4:12" x14ac:dyDescent="0.25">
      <c r="D7226" s="66" t="s">
        <v>37564</v>
      </c>
      <c r="E7226" s="66" t="s">
        <v>2114</v>
      </c>
      <c r="F7226" s="72">
        <v>1</v>
      </c>
      <c r="G7226" s="72">
        <v>3</v>
      </c>
      <c r="H7226" s="72">
        <v>2</v>
      </c>
      <c r="I7226" s="72">
        <v>8</v>
      </c>
      <c r="J7226" s="72">
        <v>1</v>
      </c>
      <c r="K7226" s="72">
        <v>46</v>
      </c>
      <c r="L7226" s="72">
        <v>28</v>
      </c>
    </row>
    <row r="7227" spans="4:12" x14ac:dyDescent="0.25">
      <c r="D7227" s="66" t="s">
        <v>37565</v>
      </c>
      <c r="E7227" s="66" t="s">
        <v>10772</v>
      </c>
      <c r="F7227" s="72">
        <v>1</v>
      </c>
      <c r="G7227" s="72">
        <v>3</v>
      </c>
      <c r="H7227" s="72">
        <v>2</v>
      </c>
      <c r="I7227" s="72">
        <v>8</v>
      </c>
      <c r="J7227" s="72">
        <v>1</v>
      </c>
      <c r="K7227" s="72">
        <v>46</v>
      </c>
      <c r="L7227" s="72">
        <v>29</v>
      </c>
    </row>
    <row r="7228" spans="4:12" x14ac:dyDescent="0.25">
      <c r="D7228" s="66" t="s">
        <v>37566</v>
      </c>
      <c r="E7228" s="66" t="s">
        <v>2115</v>
      </c>
      <c r="F7228" s="72">
        <v>1</v>
      </c>
      <c r="G7228" s="72">
        <v>3</v>
      </c>
      <c r="H7228" s="72">
        <v>2</v>
      </c>
      <c r="I7228" s="72">
        <v>8</v>
      </c>
      <c r="J7228" s="72">
        <v>1</v>
      </c>
      <c r="K7228" s="72">
        <v>47</v>
      </c>
      <c r="L7228" s="72">
        <v>1</v>
      </c>
    </row>
    <row r="7229" spans="4:12" x14ac:dyDescent="0.25">
      <c r="D7229" s="66" t="s">
        <v>37567</v>
      </c>
      <c r="E7229" s="66" t="s">
        <v>2116</v>
      </c>
      <c r="F7229" s="72">
        <v>1</v>
      </c>
      <c r="G7229" s="72">
        <v>3</v>
      </c>
      <c r="H7229" s="72">
        <v>2</v>
      </c>
      <c r="I7229" s="72">
        <v>8</v>
      </c>
      <c r="J7229" s="72">
        <v>1</v>
      </c>
      <c r="K7229" s="72">
        <v>47</v>
      </c>
      <c r="L7229" s="72">
        <v>2</v>
      </c>
    </row>
    <row r="7230" spans="4:12" x14ac:dyDescent="0.25">
      <c r="D7230" s="66" t="s">
        <v>37568</v>
      </c>
      <c r="E7230" s="66" t="s">
        <v>2117</v>
      </c>
      <c r="F7230" s="72">
        <v>1</v>
      </c>
      <c r="G7230" s="72">
        <v>3</v>
      </c>
      <c r="H7230" s="72">
        <v>2</v>
      </c>
      <c r="I7230" s="72">
        <v>8</v>
      </c>
      <c r="J7230" s="72">
        <v>1</v>
      </c>
      <c r="K7230" s="72">
        <v>47</v>
      </c>
      <c r="L7230" s="72">
        <v>3</v>
      </c>
    </row>
    <row r="7231" spans="4:12" x14ac:dyDescent="0.25">
      <c r="D7231" s="66" t="s">
        <v>37569</v>
      </c>
      <c r="E7231" s="66" t="s">
        <v>2118</v>
      </c>
      <c r="F7231" s="72">
        <v>1</v>
      </c>
      <c r="G7231" s="72">
        <v>3</v>
      </c>
      <c r="H7231" s="72">
        <v>2</v>
      </c>
      <c r="I7231" s="72">
        <v>8</v>
      </c>
      <c r="J7231" s="72">
        <v>1</v>
      </c>
      <c r="K7231" s="72">
        <v>47</v>
      </c>
      <c r="L7231" s="72">
        <v>4</v>
      </c>
    </row>
    <row r="7232" spans="4:12" x14ac:dyDescent="0.25">
      <c r="D7232" s="66" t="s">
        <v>37570</v>
      </c>
      <c r="E7232" s="66" t="s">
        <v>10773</v>
      </c>
      <c r="F7232" s="72">
        <v>1</v>
      </c>
      <c r="G7232" s="72">
        <v>3</v>
      </c>
      <c r="H7232" s="72">
        <v>2</v>
      </c>
      <c r="I7232" s="72">
        <v>8</v>
      </c>
      <c r="J7232" s="72">
        <v>1</v>
      </c>
      <c r="K7232" s="72">
        <v>47</v>
      </c>
      <c r="L7232" s="72">
        <v>5</v>
      </c>
    </row>
    <row r="7233" spans="4:12" x14ac:dyDescent="0.25">
      <c r="D7233" s="66" t="s">
        <v>37571</v>
      </c>
      <c r="E7233" s="66" t="s">
        <v>10774</v>
      </c>
      <c r="F7233" s="72">
        <v>1</v>
      </c>
      <c r="G7233" s="72">
        <v>3</v>
      </c>
      <c r="H7233" s="72">
        <v>2</v>
      </c>
      <c r="I7233" s="72">
        <v>8</v>
      </c>
      <c r="J7233" s="72">
        <v>1</v>
      </c>
      <c r="K7233" s="72">
        <v>47</v>
      </c>
      <c r="L7233" s="72">
        <v>6</v>
      </c>
    </row>
    <row r="7234" spans="4:12" x14ac:dyDescent="0.25">
      <c r="D7234" s="66" t="s">
        <v>37572</v>
      </c>
      <c r="E7234" s="66" t="s">
        <v>2119</v>
      </c>
      <c r="F7234" s="72">
        <v>1</v>
      </c>
      <c r="G7234" s="72">
        <v>3</v>
      </c>
      <c r="H7234" s="72">
        <v>2</v>
      </c>
      <c r="I7234" s="72">
        <v>8</v>
      </c>
      <c r="J7234" s="72">
        <v>1</v>
      </c>
      <c r="K7234" s="72">
        <v>48</v>
      </c>
      <c r="L7234" s="72">
        <v>1</v>
      </c>
    </row>
    <row r="7235" spans="4:12" x14ac:dyDescent="0.25">
      <c r="D7235" s="66" t="s">
        <v>37573</v>
      </c>
      <c r="E7235" s="66" t="s">
        <v>2120</v>
      </c>
      <c r="F7235" s="72">
        <v>1</v>
      </c>
      <c r="G7235" s="72">
        <v>3</v>
      </c>
      <c r="H7235" s="72">
        <v>2</v>
      </c>
      <c r="I7235" s="72">
        <v>8</v>
      </c>
      <c r="J7235" s="72">
        <v>1</v>
      </c>
      <c r="K7235" s="72">
        <v>48</v>
      </c>
      <c r="L7235" s="72">
        <v>2</v>
      </c>
    </row>
    <row r="7236" spans="4:12" x14ac:dyDescent="0.25">
      <c r="D7236" s="66" t="s">
        <v>37574</v>
      </c>
      <c r="E7236" s="66" t="s">
        <v>2121</v>
      </c>
      <c r="F7236" s="72">
        <v>1</v>
      </c>
      <c r="G7236" s="72">
        <v>3</v>
      </c>
      <c r="H7236" s="72">
        <v>2</v>
      </c>
      <c r="I7236" s="72">
        <v>8</v>
      </c>
      <c r="J7236" s="72">
        <v>1</v>
      </c>
      <c r="K7236" s="72">
        <v>48</v>
      </c>
      <c r="L7236" s="72">
        <v>3</v>
      </c>
    </row>
    <row r="7237" spans="4:12" x14ac:dyDescent="0.25">
      <c r="D7237" s="66" t="s">
        <v>37575</v>
      </c>
      <c r="E7237" s="66" t="s">
        <v>10775</v>
      </c>
      <c r="F7237" s="72">
        <v>1</v>
      </c>
      <c r="G7237" s="72">
        <v>3</v>
      </c>
      <c r="H7237" s="72">
        <v>2</v>
      </c>
      <c r="I7237" s="72">
        <v>8</v>
      </c>
      <c r="J7237" s="72">
        <v>1</v>
      </c>
      <c r="K7237" s="72">
        <v>48</v>
      </c>
      <c r="L7237" s="72">
        <v>4</v>
      </c>
    </row>
    <row r="7238" spans="4:12" x14ac:dyDescent="0.25">
      <c r="D7238" s="66" t="s">
        <v>37576</v>
      </c>
      <c r="E7238" s="66" t="s">
        <v>2122</v>
      </c>
      <c r="F7238" s="72">
        <v>1</v>
      </c>
      <c r="G7238" s="72">
        <v>3</v>
      </c>
      <c r="H7238" s="72">
        <v>2</v>
      </c>
      <c r="I7238" s="72">
        <v>8</v>
      </c>
      <c r="J7238" s="72">
        <v>1</v>
      </c>
      <c r="K7238" s="72">
        <v>48</v>
      </c>
      <c r="L7238" s="72">
        <v>5</v>
      </c>
    </row>
    <row r="7239" spans="4:12" x14ac:dyDescent="0.25">
      <c r="D7239" s="66" t="s">
        <v>37577</v>
      </c>
      <c r="E7239" s="66" t="s">
        <v>10776</v>
      </c>
      <c r="F7239" s="72">
        <v>1</v>
      </c>
      <c r="G7239" s="72">
        <v>3</v>
      </c>
      <c r="H7239" s="72">
        <v>2</v>
      </c>
      <c r="I7239" s="72">
        <v>8</v>
      </c>
      <c r="J7239" s="72">
        <v>1</v>
      </c>
      <c r="K7239" s="72">
        <v>48</v>
      </c>
      <c r="L7239" s="72">
        <v>6</v>
      </c>
    </row>
    <row r="7240" spans="4:12" x14ac:dyDescent="0.25">
      <c r="D7240" s="66" t="s">
        <v>37578</v>
      </c>
      <c r="E7240" s="66" t="s">
        <v>2123</v>
      </c>
      <c r="F7240" s="72">
        <v>1</v>
      </c>
      <c r="G7240" s="72">
        <v>3</v>
      </c>
      <c r="H7240" s="72">
        <v>2</v>
      </c>
      <c r="I7240" s="72">
        <v>8</v>
      </c>
      <c r="J7240" s="72">
        <v>1</v>
      </c>
      <c r="K7240" s="72">
        <v>48</v>
      </c>
      <c r="L7240" s="72">
        <v>7</v>
      </c>
    </row>
    <row r="7241" spans="4:12" x14ac:dyDescent="0.25">
      <c r="D7241" s="66" t="s">
        <v>37579</v>
      </c>
      <c r="E7241" s="66" t="s">
        <v>10777</v>
      </c>
      <c r="F7241" s="72">
        <v>1</v>
      </c>
      <c r="G7241" s="72">
        <v>3</v>
      </c>
      <c r="H7241" s="72">
        <v>2</v>
      </c>
      <c r="I7241" s="72">
        <v>8</v>
      </c>
      <c r="J7241" s="72">
        <v>1</v>
      </c>
      <c r="K7241" s="72">
        <v>48</v>
      </c>
      <c r="L7241" s="72">
        <v>8</v>
      </c>
    </row>
    <row r="7242" spans="4:12" x14ac:dyDescent="0.25">
      <c r="D7242" s="66" t="s">
        <v>37580</v>
      </c>
      <c r="E7242" s="66" t="s">
        <v>2124</v>
      </c>
      <c r="F7242" s="72">
        <v>1</v>
      </c>
      <c r="G7242" s="72">
        <v>3</v>
      </c>
      <c r="H7242" s="72">
        <v>2</v>
      </c>
      <c r="I7242" s="72">
        <v>8</v>
      </c>
      <c r="J7242" s="72">
        <v>1</v>
      </c>
      <c r="K7242" s="72">
        <v>48</v>
      </c>
      <c r="L7242" s="72">
        <v>9</v>
      </c>
    </row>
    <row r="7243" spans="4:12" x14ac:dyDescent="0.25">
      <c r="D7243" s="66" t="s">
        <v>37581</v>
      </c>
      <c r="E7243" s="66" t="s">
        <v>2125</v>
      </c>
      <c r="F7243" s="72">
        <v>1</v>
      </c>
      <c r="G7243" s="72">
        <v>3</v>
      </c>
      <c r="H7243" s="72">
        <v>2</v>
      </c>
      <c r="I7243" s="72">
        <v>8</v>
      </c>
      <c r="J7243" s="72">
        <v>1</v>
      </c>
      <c r="K7243" s="72">
        <v>48</v>
      </c>
      <c r="L7243" s="72">
        <v>10</v>
      </c>
    </row>
    <row r="7244" spans="4:12" x14ac:dyDescent="0.25">
      <c r="D7244" s="66" t="s">
        <v>37582</v>
      </c>
      <c r="E7244" s="66" t="s">
        <v>2126</v>
      </c>
      <c r="F7244" s="72">
        <v>1</v>
      </c>
      <c r="G7244" s="72">
        <v>3</v>
      </c>
      <c r="H7244" s="72">
        <v>2</v>
      </c>
      <c r="I7244" s="72">
        <v>8</v>
      </c>
      <c r="J7244" s="72">
        <v>1</v>
      </c>
      <c r="K7244" s="72">
        <v>48</v>
      </c>
      <c r="L7244" s="72">
        <v>11</v>
      </c>
    </row>
    <row r="7245" spans="4:12" x14ac:dyDescent="0.25">
      <c r="D7245" s="66" t="s">
        <v>37583</v>
      </c>
      <c r="E7245" s="66" t="s">
        <v>2127</v>
      </c>
      <c r="F7245" s="72">
        <v>1</v>
      </c>
      <c r="G7245" s="72">
        <v>3</v>
      </c>
      <c r="H7245" s="72">
        <v>2</v>
      </c>
      <c r="I7245" s="72">
        <v>8</v>
      </c>
      <c r="J7245" s="72">
        <v>1</v>
      </c>
      <c r="K7245" s="72">
        <v>48</v>
      </c>
      <c r="L7245" s="72">
        <v>12</v>
      </c>
    </row>
    <row r="7246" spans="4:12" x14ac:dyDescent="0.25">
      <c r="D7246" s="66" t="s">
        <v>37584</v>
      </c>
      <c r="E7246" s="66" t="s">
        <v>2128</v>
      </c>
      <c r="F7246" s="72">
        <v>1</v>
      </c>
      <c r="G7246" s="72">
        <v>3</v>
      </c>
      <c r="H7246" s="72">
        <v>2</v>
      </c>
      <c r="I7246" s="72">
        <v>8</v>
      </c>
      <c r="J7246" s="72">
        <v>1</v>
      </c>
      <c r="K7246" s="72">
        <v>48</v>
      </c>
      <c r="L7246" s="72">
        <v>13</v>
      </c>
    </row>
    <row r="7247" spans="4:12" x14ac:dyDescent="0.25">
      <c r="D7247" s="66" t="s">
        <v>37585</v>
      </c>
      <c r="E7247" s="66" t="s">
        <v>10778</v>
      </c>
      <c r="F7247" s="72">
        <v>1</v>
      </c>
      <c r="G7247" s="72">
        <v>3</v>
      </c>
      <c r="H7247" s="72">
        <v>2</v>
      </c>
      <c r="I7247" s="72">
        <v>8</v>
      </c>
      <c r="J7247" s="72">
        <v>1</v>
      </c>
      <c r="K7247" s="72">
        <v>48</v>
      </c>
      <c r="L7247" s="72">
        <v>14</v>
      </c>
    </row>
    <row r="7248" spans="4:12" x14ac:dyDescent="0.25">
      <c r="D7248" s="66" t="s">
        <v>37586</v>
      </c>
      <c r="E7248" s="66" t="s">
        <v>2129</v>
      </c>
      <c r="F7248" s="72">
        <v>1</v>
      </c>
      <c r="G7248" s="72">
        <v>3</v>
      </c>
      <c r="H7248" s="72">
        <v>2</v>
      </c>
      <c r="I7248" s="72">
        <v>8</v>
      </c>
      <c r="J7248" s="72">
        <v>1</v>
      </c>
      <c r="K7248" s="72">
        <v>49</v>
      </c>
      <c r="L7248" s="72">
        <v>1</v>
      </c>
    </row>
    <row r="7249" spans="4:12" x14ac:dyDescent="0.25">
      <c r="D7249" s="66" t="s">
        <v>37587</v>
      </c>
      <c r="E7249" s="66" t="s">
        <v>2130</v>
      </c>
      <c r="F7249" s="72">
        <v>1</v>
      </c>
      <c r="G7249" s="72">
        <v>3</v>
      </c>
      <c r="H7249" s="72">
        <v>2</v>
      </c>
      <c r="I7249" s="72">
        <v>8</v>
      </c>
      <c r="J7249" s="72">
        <v>1</v>
      </c>
      <c r="K7249" s="72">
        <v>49</v>
      </c>
      <c r="L7249" s="72">
        <v>2</v>
      </c>
    </row>
    <row r="7250" spans="4:12" x14ac:dyDescent="0.25">
      <c r="D7250" s="66" t="s">
        <v>37588</v>
      </c>
      <c r="E7250" s="66" t="s">
        <v>10779</v>
      </c>
      <c r="F7250" s="72">
        <v>1</v>
      </c>
      <c r="G7250" s="72">
        <v>3</v>
      </c>
      <c r="H7250" s="72">
        <v>2</v>
      </c>
      <c r="I7250" s="72">
        <v>8</v>
      </c>
      <c r="J7250" s="72">
        <v>1</v>
      </c>
      <c r="K7250" s="72">
        <v>49</v>
      </c>
      <c r="L7250" s="72">
        <v>3</v>
      </c>
    </row>
    <row r="7251" spans="4:12" x14ac:dyDescent="0.25">
      <c r="D7251" s="66" t="s">
        <v>37589</v>
      </c>
      <c r="E7251" s="66" t="s">
        <v>2131</v>
      </c>
      <c r="F7251" s="72">
        <v>1</v>
      </c>
      <c r="G7251" s="72">
        <v>3</v>
      </c>
      <c r="H7251" s="72">
        <v>2</v>
      </c>
      <c r="I7251" s="72">
        <v>8</v>
      </c>
      <c r="J7251" s="72">
        <v>1</v>
      </c>
      <c r="K7251" s="72">
        <v>49</v>
      </c>
      <c r="L7251" s="72">
        <v>4</v>
      </c>
    </row>
    <row r="7252" spans="4:12" x14ac:dyDescent="0.25">
      <c r="D7252" s="66" t="s">
        <v>37590</v>
      </c>
      <c r="E7252" s="66" t="s">
        <v>2132</v>
      </c>
      <c r="F7252" s="72">
        <v>1</v>
      </c>
      <c r="G7252" s="72">
        <v>3</v>
      </c>
      <c r="H7252" s="72">
        <v>2</v>
      </c>
      <c r="I7252" s="72">
        <v>8</v>
      </c>
      <c r="J7252" s="72">
        <v>1</v>
      </c>
      <c r="K7252" s="72">
        <v>49</v>
      </c>
      <c r="L7252" s="72">
        <v>5</v>
      </c>
    </row>
    <row r="7253" spans="4:12" x14ac:dyDescent="0.25">
      <c r="D7253" s="66" t="s">
        <v>37591</v>
      </c>
      <c r="E7253" s="66" t="s">
        <v>2133</v>
      </c>
      <c r="F7253" s="72">
        <v>1</v>
      </c>
      <c r="G7253" s="72">
        <v>3</v>
      </c>
      <c r="H7253" s="72">
        <v>2</v>
      </c>
      <c r="I7253" s="72">
        <v>8</v>
      </c>
      <c r="J7253" s="72">
        <v>1</v>
      </c>
      <c r="K7253" s="72">
        <v>49</v>
      </c>
      <c r="L7253" s="72">
        <v>6</v>
      </c>
    </row>
    <row r="7254" spans="4:12" x14ac:dyDescent="0.25">
      <c r="D7254" s="66" t="s">
        <v>37592</v>
      </c>
      <c r="E7254" s="66" t="s">
        <v>2134</v>
      </c>
      <c r="F7254" s="72">
        <v>1</v>
      </c>
      <c r="G7254" s="72">
        <v>3</v>
      </c>
      <c r="H7254" s="72">
        <v>2</v>
      </c>
      <c r="I7254" s="72">
        <v>8</v>
      </c>
      <c r="J7254" s="72">
        <v>1</v>
      </c>
      <c r="K7254" s="72">
        <v>49</v>
      </c>
      <c r="L7254" s="72">
        <v>7</v>
      </c>
    </row>
    <row r="7255" spans="4:12" x14ac:dyDescent="0.25">
      <c r="D7255" s="66" t="s">
        <v>37593</v>
      </c>
      <c r="E7255" s="66" t="s">
        <v>10780</v>
      </c>
      <c r="F7255" s="72">
        <v>1</v>
      </c>
      <c r="G7255" s="72">
        <v>3</v>
      </c>
      <c r="H7255" s="72">
        <v>2</v>
      </c>
      <c r="I7255" s="72">
        <v>8</v>
      </c>
      <c r="J7255" s="72">
        <v>1</v>
      </c>
      <c r="K7255" s="72">
        <v>49</v>
      </c>
      <c r="L7255" s="72">
        <v>8</v>
      </c>
    </row>
    <row r="7256" spans="4:12" x14ac:dyDescent="0.25">
      <c r="D7256" s="66" t="s">
        <v>37594</v>
      </c>
      <c r="E7256" s="66" t="s">
        <v>2135</v>
      </c>
      <c r="F7256" s="72">
        <v>1</v>
      </c>
      <c r="G7256" s="72">
        <v>3</v>
      </c>
      <c r="H7256" s="72">
        <v>2</v>
      </c>
      <c r="I7256" s="72">
        <v>8</v>
      </c>
      <c r="J7256" s="72">
        <v>1</v>
      </c>
      <c r="K7256" s="72">
        <v>49</v>
      </c>
      <c r="L7256" s="72">
        <v>9</v>
      </c>
    </row>
    <row r="7257" spans="4:12" x14ac:dyDescent="0.25">
      <c r="D7257" s="66" t="s">
        <v>37595</v>
      </c>
      <c r="E7257" s="66" t="s">
        <v>2136</v>
      </c>
      <c r="F7257" s="72">
        <v>1</v>
      </c>
      <c r="G7257" s="72">
        <v>3</v>
      </c>
      <c r="H7257" s="72">
        <v>2</v>
      </c>
      <c r="I7257" s="72">
        <v>8</v>
      </c>
      <c r="J7257" s="72">
        <v>1</v>
      </c>
      <c r="K7257" s="72">
        <v>49</v>
      </c>
      <c r="L7257" s="72">
        <v>10</v>
      </c>
    </row>
    <row r="7258" spans="4:12" x14ac:dyDescent="0.25">
      <c r="D7258" s="66" t="s">
        <v>37596</v>
      </c>
      <c r="E7258" s="66" t="s">
        <v>2137</v>
      </c>
      <c r="F7258" s="72">
        <v>1</v>
      </c>
      <c r="G7258" s="72">
        <v>3</v>
      </c>
      <c r="H7258" s="72">
        <v>2</v>
      </c>
      <c r="I7258" s="72">
        <v>8</v>
      </c>
      <c r="J7258" s="72">
        <v>1</v>
      </c>
      <c r="K7258" s="72">
        <v>49</v>
      </c>
      <c r="L7258" s="72">
        <v>11</v>
      </c>
    </row>
    <row r="7259" spans="4:12" x14ac:dyDescent="0.25">
      <c r="D7259" s="66" t="s">
        <v>37597</v>
      </c>
      <c r="E7259" s="66" t="s">
        <v>10781</v>
      </c>
      <c r="F7259" s="72">
        <v>1</v>
      </c>
      <c r="G7259" s="72">
        <v>3</v>
      </c>
      <c r="H7259" s="72">
        <v>2</v>
      </c>
      <c r="I7259" s="72">
        <v>8</v>
      </c>
      <c r="J7259" s="72">
        <v>1</v>
      </c>
      <c r="K7259" s="72">
        <v>49</v>
      </c>
      <c r="L7259" s="72">
        <v>12</v>
      </c>
    </row>
    <row r="7260" spans="4:12" x14ac:dyDescent="0.25">
      <c r="D7260" s="66" t="s">
        <v>37598</v>
      </c>
      <c r="E7260" s="66" t="s">
        <v>2138</v>
      </c>
      <c r="F7260" s="72">
        <v>1</v>
      </c>
      <c r="G7260" s="72">
        <v>3</v>
      </c>
      <c r="H7260" s="72">
        <v>2</v>
      </c>
      <c r="I7260" s="72">
        <v>8</v>
      </c>
      <c r="J7260" s="72">
        <v>1</v>
      </c>
      <c r="K7260" s="72">
        <v>49</v>
      </c>
      <c r="L7260" s="72">
        <v>13</v>
      </c>
    </row>
    <row r="7261" spans="4:12" x14ac:dyDescent="0.25">
      <c r="D7261" s="66" t="s">
        <v>37599</v>
      </c>
      <c r="E7261" s="66" t="s">
        <v>2139</v>
      </c>
      <c r="F7261" s="72">
        <v>1</v>
      </c>
      <c r="G7261" s="72">
        <v>3</v>
      </c>
      <c r="H7261" s="72">
        <v>2</v>
      </c>
      <c r="I7261" s="72">
        <v>8</v>
      </c>
      <c r="J7261" s="72">
        <v>1</v>
      </c>
      <c r="K7261" s="72">
        <v>49</v>
      </c>
      <c r="L7261" s="72">
        <v>14</v>
      </c>
    </row>
    <row r="7262" spans="4:12" x14ac:dyDescent="0.25">
      <c r="D7262" s="66" t="s">
        <v>37600</v>
      </c>
      <c r="E7262" s="66" t="s">
        <v>2140</v>
      </c>
      <c r="F7262" s="72">
        <v>1</v>
      </c>
      <c r="G7262" s="72">
        <v>3</v>
      </c>
      <c r="H7262" s="72">
        <v>2</v>
      </c>
      <c r="I7262" s="72">
        <v>8</v>
      </c>
      <c r="J7262" s="72">
        <v>1</v>
      </c>
      <c r="K7262" s="72">
        <v>49</v>
      </c>
      <c r="L7262" s="72">
        <v>15</v>
      </c>
    </row>
    <row r="7263" spans="4:12" x14ac:dyDescent="0.25">
      <c r="D7263" s="66" t="s">
        <v>37601</v>
      </c>
      <c r="E7263" s="66" t="s">
        <v>2141</v>
      </c>
      <c r="F7263" s="72">
        <v>1</v>
      </c>
      <c r="G7263" s="72">
        <v>3</v>
      </c>
      <c r="H7263" s="72">
        <v>2</v>
      </c>
      <c r="I7263" s="72">
        <v>8</v>
      </c>
      <c r="J7263" s="72">
        <v>1</v>
      </c>
      <c r="K7263" s="72">
        <v>49</v>
      </c>
      <c r="L7263" s="72">
        <v>16</v>
      </c>
    </row>
    <row r="7264" spans="4:12" x14ac:dyDescent="0.25">
      <c r="D7264" s="66" t="s">
        <v>37602</v>
      </c>
      <c r="E7264" s="66" t="s">
        <v>10782</v>
      </c>
      <c r="F7264" s="72">
        <v>1</v>
      </c>
      <c r="G7264" s="72">
        <v>3</v>
      </c>
      <c r="H7264" s="72">
        <v>2</v>
      </c>
      <c r="I7264" s="72">
        <v>8</v>
      </c>
      <c r="J7264" s="72">
        <v>1</v>
      </c>
      <c r="K7264" s="72">
        <v>49</v>
      </c>
      <c r="L7264" s="72">
        <v>17</v>
      </c>
    </row>
    <row r="7265" spans="4:12" x14ac:dyDescent="0.25">
      <c r="D7265" s="66" t="s">
        <v>37603</v>
      </c>
      <c r="E7265" s="66" t="s">
        <v>10783</v>
      </c>
      <c r="F7265" s="72">
        <v>1</v>
      </c>
      <c r="G7265" s="72">
        <v>3</v>
      </c>
      <c r="H7265" s="72">
        <v>2</v>
      </c>
      <c r="I7265" s="72">
        <v>8</v>
      </c>
      <c r="J7265" s="72">
        <v>1</v>
      </c>
      <c r="K7265" s="72">
        <v>49</v>
      </c>
      <c r="L7265" s="72">
        <v>18</v>
      </c>
    </row>
    <row r="7266" spans="4:12" x14ac:dyDescent="0.25">
      <c r="D7266" s="66" t="s">
        <v>37604</v>
      </c>
      <c r="E7266" s="66" t="s">
        <v>2142</v>
      </c>
      <c r="F7266" s="72">
        <v>1</v>
      </c>
      <c r="G7266" s="72">
        <v>3</v>
      </c>
      <c r="H7266" s="72">
        <v>2</v>
      </c>
      <c r="I7266" s="72">
        <v>8</v>
      </c>
      <c r="J7266" s="72">
        <v>1</v>
      </c>
      <c r="K7266" s="72">
        <v>49</v>
      </c>
      <c r="L7266" s="72">
        <v>19</v>
      </c>
    </row>
    <row r="7267" spans="4:12" x14ac:dyDescent="0.25">
      <c r="D7267" s="66" t="s">
        <v>37605</v>
      </c>
      <c r="E7267" s="66" t="s">
        <v>2143</v>
      </c>
      <c r="F7267" s="72">
        <v>1</v>
      </c>
      <c r="G7267" s="72">
        <v>3</v>
      </c>
      <c r="H7267" s="72">
        <v>2</v>
      </c>
      <c r="I7267" s="72">
        <v>8</v>
      </c>
      <c r="J7267" s="72">
        <v>1</v>
      </c>
      <c r="K7267" s="72">
        <v>49</v>
      </c>
      <c r="L7267" s="72">
        <v>20</v>
      </c>
    </row>
    <row r="7268" spans="4:12" x14ac:dyDescent="0.25">
      <c r="D7268" s="66" t="s">
        <v>37606</v>
      </c>
      <c r="E7268" s="66" t="s">
        <v>10784</v>
      </c>
      <c r="F7268" s="72">
        <v>1</v>
      </c>
      <c r="G7268" s="72">
        <v>3</v>
      </c>
      <c r="H7268" s="72">
        <v>2</v>
      </c>
      <c r="I7268" s="72">
        <v>8</v>
      </c>
      <c r="J7268" s="72">
        <v>1</v>
      </c>
      <c r="K7268" s="72">
        <v>49</v>
      </c>
      <c r="L7268" s="72">
        <v>21</v>
      </c>
    </row>
    <row r="7269" spans="4:12" x14ac:dyDescent="0.25">
      <c r="D7269" s="66" t="s">
        <v>37607</v>
      </c>
      <c r="E7269" s="66" t="s">
        <v>2144</v>
      </c>
      <c r="F7269" s="72">
        <v>1</v>
      </c>
      <c r="G7269" s="72">
        <v>3</v>
      </c>
      <c r="H7269" s="72">
        <v>2</v>
      </c>
      <c r="I7269" s="72">
        <v>8</v>
      </c>
      <c r="J7269" s="72">
        <v>1</v>
      </c>
      <c r="K7269" s="72">
        <v>50</v>
      </c>
      <c r="L7269" s="72">
        <v>1</v>
      </c>
    </row>
    <row r="7270" spans="4:12" x14ac:dyDescent="0.25">
      <c r="D7270" s="66" t="s">
        <v>37608</v>
      </c>
      <c r="E7270" s="66" t="s">
        <v>2145</v>
      </c>
      <c r="F7270" s="72">
        <v>1</v>
      </c>
      <c r="G7270" s="72">
        <v>3</v>
      </c>
      <c r="H7270" s="72">
        <v>2</v>
      </c>
      <c r="I7270" s="72">
        <v>8</v>
      </c>
      <c r="J7270" s="72">
        <v>1</v>
      </c>
      <c r="K7270" s="72">
        <v>50</v>
      </c>
      <c r="L7270" s="72">
        <v>2</v>
      </c>
    </row>
    <row r="7271" spans="4:12" x14ac:dyDescent="0.25">
      <c r="D7271" s="66" t="s">
        <v>37609</v>
      </c>
      <c r="E7271" s="66" t="s">
        <v>2146</v>
      </c>
      <c r="F7271" s="72">
        <v>1</v>
      </c>
      <c r="G7271" s="72">
        <v>3</v>
      </c>
      <c r="H7271" s="72">
        <v>2</v>
      </c>
      <c r="I7271" s="72">
        <v>8</v>
      </c>
      <c r="J7271" s="72">
        <v>1</v>
      </c>
      <c r="K7271" s="72">
        <v>50</v>
      </c>
      <c r="L7271" s="72">
        <v>3</v>
      </c>
    </row>
    <row r="7272" spans="4:12" x14ac:dyDescent="0.25">
      <c r="D7272" s="66" t="s">
        <v>37610</v>
      </c>
      <c r="E7272" s="66" t="s">
        <v>2147</v>
      </c>
      <c r="F7272" s="72">
        <v>1</v>
      </c>
      <c r="G7272" s="72">
        <v>3</v>
      </c>
      <c r="H7272" s="72">
        <v>2</v>
      </c>
      <c r="I7272" s="72">
        <v>8</v>
      </c>
      <c r="J7272" s="72">
        <v>1</v>
      </c>
      <c r="K7272" s="72">
        <v>50</v>
      </c>
      <c r="L7272" s="72">
        <v>4</v>
      </c>
    </row>
    <row r="7273" spans="4:12" x14ac:dyDescent="0.25">
      <c r="D7273" s="66" t="s">
        <v>37611</v>
      </c>
      <c r="E7273" s="66" t="s">
        <v>2148</v>
      </c>
      <c r="F7273" s="72">
        <v>1</v>
      </c>
      <c r="G7273" s="72">
        <v>3</v>
      </c>
      <c r="H7273" s="72">
        <v>2</v>
      </c>
      <c r="I7273" s="72">
        <v>8</v>
      </c>
      <c r="J7273" s="72">
        <v>1</v>
      </c>
      <c r="K7273" s="72">
        <v>50</v>
      </c>
      <c r="L7273" s="72">
        <v>5</v>
      </c>
    </row>
    <row r="7274" spans="4:12" x14ac:dyDescent="0.25">
      <c r="D7274" s="66" t="s">
        <v>37612</v>
      </c>
      <c r="E7274" s="66" t="s">
        <v>2149</v>
      </c>
      <c r="F7274" s="72">
        <v>1</v>
      </c>
      <c r="G7274" s="72">
        <v>3</v>
      </c>
      <c r="H7274" s="72">
        <v>2</v>
      </c>
      <c r="I7274" s="72">
        <v>8</v>
      </c>
      <c r="J7274" s="72">
        <v>1</v>
      </c>
      <c r="K7274" s="72">
        <v>50</v>
      </c>
      <c r="L7274" s="72">
        <v>6</v>
      </c>
    </row>
    <row r="7275" spans="4:12" x14ac:dyDescent="0.25">
      <c r="D7275" s="66" t="s">
        <v>37613</v>
      </c>
      <c r="E7275" s="66" t="s">
        <v>2150</v>
      </c>
      <c r="F7275" s="72">
        <v>1</v>
      </c>
      <c r="G7275" s="72">
        <v>3</v>
      </c>
      <c r="H7275" s="72">
        <v>2</v>
      </c>
      <c r="I7275" s="72">
        <v>8</v>
      </c>
      <c r="J7275" s="72">
        <v>1</v>
      </c>
      <c r="K7275" s="72">
        <v>50</v>
      </c>
      <c r="L7275" s="72">
        <v>7</v>
      </c>
    </row>
    <row r="7276" spans="4:12" x14ac:dyDescent="0.25">
      <c r="D7276" s="66" t="s">
        <v>37614</v>
      </c>
      <c r="E7276" s="66" t="s">
        <v>2151</v>
      </c>
      <c r="F7276" s="72">
        <v>1</v>
      </c>
      <c r="G7276" s="72">
        <v>3</v>
      </c>
      <c r="H7276" s="72">
        <v>2</v>
      </c>
      <c r="I7276" s="72">
        <v>8</v>
      </c>
      <c r="J7276" s="72">
        <v>1</v>
      </c>
      <c r="K7276" s="72">
        <v>50</v>
      </c>
      <c r="L7276" s="72">
        <v>8</v>
      </c>
    </row>
    <row r="7277" spans="4:12" x14ac:dyDescent="0.25">
      <c r="D7277" s="66" t="s">
        <v>37615</v>
      </c>
      <c r="E7277" s="66" t="s">
        <v>2152</v>
      </c>
      <c r="F7277" s="72">
        <v>1</v>
      </c>
      <c r="G7277" s="72">
        <v>3</v>
      </c>
      <c r="H7277" s="72">
        <v>2</v>
      </c>
      <c r="I7277" s="72">
        <v>8</v>
      </c>
      <c r="J7277" s="72">
        <v>1</v>
      </c>
      <c r="K7277" s="72">
        <v>50</v>
      </c>
      <c r="L7277" s="72">
        <v>9</v>
      </c>
    </row>
    <row r="7278" spans="4:12" x14ac:dyDescent="0.25">
      <c r="D7278" s="66" t="s">
        <v>37616</v>
      </c>
      <c r="E7278" s="66" t="s">
        <v>2153</v>
      </c>
      <c r="F7278" s="72">
        <v>1</v>
      </c>
      <c r="G7278" s="72">
        <v>3</v>
      </c>
      <c r="H7278" s="72">
        <v>2</v>
      </c>
      <c r="I7278" s="72">
        <v>8</v>
      </c>
      <c r="J7278" s="72">
        <v>1</v>
      </c>
      <c r="K7278" s="72">
        <v>50</v>
      </c>
      <c r="L7278" s="72">
        <v>10</v>
      </c>
    </row>
    <row r="7279" spans="4:12" x14ac:dyDescent="0.25">
      <c r="D7279" s="66" t="s">
        <v>37617</v>
      </c>
      <c r="E7279" s="66" t="s">
        <v>10785</v>
      </c>
      <c r="F7279" s="72">
        <v>1</v>
      </c>
      <c r="G7279" s="72">
        <v>3</v>
      </c>
      <c r="H7279" s="72">
        <v>2</v>
      </c>
      <c r="I7279" s="72">
        <v>8</v>
      </c>
      <c r="J7279" s="72">
        <v>1</v>
      </c>
      <c r="K7279" s="72">
        <v>50</v>
      </c>
      <c r="L7279" s="72">
        <v>11</v>
      </c>
    </row>
    <row r="7280" spans="4:12" x14ac:dyDescent="0.25">
      <c r="D7280" s="66" t="s">
        <v>37618</v>
      </c>
      <c r="E7280" s="66" t="s">
        <v>2154</v>
      </c>
      <c r="F7280" s="72">
        <v>1</v>
      </c>
      <c r="G7280" s="72">
        <v>3</v>
      </c>
      <c r="H7280" s="72">
        <v>2</v>
      </c>
      <c r="I7280" s="72">
        <v>8</v>
      </c>
      <c r="J7280" s="72">
        <v>1</v>
      </c>
      <c r="K7280" s="72">
        <v>50</v>
      </c>
      <c r="L7280" s="72">
        <v>12</v>
      </c>
    </row>
    <row r="7281" spans="4:12" x14ac:dyDescent="0.25">
      <c r="D7281" s="66" t="s">
        <v>37619</v>
      </c>
      <c r="E7281" s="66" t="s">
        <v>2155</v>
      </c>
      <c r="F7281" s="72">
        <v>1</v>
      </c>
      <c r="G7281" s="72">
        <v>3</v>
      </c>
      <c r="H7281" s="72">
        <v>2</v>
      </c>
      <c r="I7281" s="72">
        <v>8</v>
      </c>
      <c r="J7281" s="72">
        <v>1</v>
      </c>
      <c r="K7281" s="72">
        <v>50</v>
      </c>
      <c r="L7281" s="72">
        <v>13</v>
      </c>
    </row>
    <row r="7282" spans="4:12" x14ac:dyDescent="0.25">
      <c r="D7282" s="66" t="s">
        <v>37620</v>
      </c>
      <c r="E7282" s="66" t="s">
        <v>2156</v>
      </c>
      <c r="F7282" s="72">
        <v>1</v>
      </c>
      <c r="G7282" s="72">
        <v>3</v>
      </c>
      <c r="H7282" s="72">
        <v>2</v>
      </c>
      <c r="I7282" s="72">
        <v>8</v>
      </c>
      <c r="J7282" s="72">
        <v>1</v>
      </c>
      <c r="K7282" s="72">
        <v>50</v>
      </c>
      <c r="L7282" s="72">
        <v>14</v>
      </c>
    </row>
    <row r="7283" spans="4:12" x14ac:dyDescent="0.25">
      <c r="D7283" s="66" t="s">
        <v>37621</v>
      </c>
      <c r="E7283" s="66" t="s">
        <v>10786</v>
      </c>
      <c r="F7283" s="72">
        <v>1</v>
      </c>
      <c r="G7283" s="72">
        <v>3</v>
      </c>
      <c r="H7283" s="72">
        <v>2</v>
      </c>
      <c r="I7283" s="72">
        <v>8</v>
      </c>
      <c r="J7283" s="72">
        <v>1</v>
      </c>
      <c r="K7283" s="72">
        <v>50</v>
      </c>
      <c r="L7283" s="72">
        <v>15</v>
      </c>
    </row>
    <row r="7284" spans="4:12" x14ac:dyDescent="0.25">
      <c r="D7284" s="66" t="s">
        <v>37622</v>
      </c>
      <c r="E7284" s="66" t="s">
        <v>2157</v>
      </c>
      <c r="F7284" s="72">
        <v>1</v>
      </c>
      <c r="G7284" s="72">
        <v>3</v>
      </c>
      <c r="H7284" s="72">
        <v>2</v>
      </c>
      <c r="I7284" s="72">
        <v>8</v>
      </c>
      <c r="J7284" s="72">
        <v>1</v>
      </c>
      <c r="K7284" s="72">
        <v>50</v>
      </c>
      <c r="L7284" s="72">
        <v>16</v>
      </c>
    </row>
    <row r="7285" spans="4:12" x14ac:dyDescent="0.25">
      <c r="D7285" s="66" t="s">
        <v>37623</v>
      </c>
      <c r="E7285" s="66" t="s">
        <v>10787</v>
      </c>
      <c r="F7285" s="72">
        <v>1</v>
      </c>
      <c r="G7285" s="72">
        <v>3</v>
      </c>
      <c r="H7285" s="72">
        <v>2</v>
      </c>
      <c r="I7285" s="72">
        <v>8</v>
      </c>
      <c r="J7285" s="72">
        <v>1</v>
      </c>
      <c r="K7285" s="72">
        <v>50</v>
      </c>
      <c r="L7285" s="72">
        <v>17</v>
      </c>
    </row>
    <row r="7286" spans="4:12" x14ac:dyDescent="0.25">
      <c r="D7286" s="66" t="s">
        <v>37624</v>
      </c>
      <c r="E7286" s="66" t="s">
        <v>2158</v>
      </c>
      <c r="F7286" s="72">
        <v>1</v>
      </c>
      <c r="G7286" s="72">
        <v>3</v>
      </c>
      <c r="H7286" s="72">
        <v>2</v>
      </c>
      <c r="I7286" s="72">
        <v>8</v>
      </c>
      <c r="J7286" s="72">
        <v>1</v>
      </c>
      <c r="K7286" s="72">
        <v>51</v>
      </c>
      <c r="L7286" s="72">
        <v>1</v>
      </c>
    </row>
    <row r="7287" spans="4:12" x14ac:dyDescent="0.25">
      <c r="D7287" s="66" t="s">
        <v>37625</v>
      </c>
      <c r="E7287" s="66" t="s">
        <v>10788</v>
      </c>
      <c r="F7287" s="72">
        <v>1</v>
      </c>
      <c r="G7287" s="72">
        <v>3</v>
      </c>
      <c r="H7287" s="72">
        <v>2</v>
      </c>
      <c r="I7287" s="72">
        <v>8</v>
      </c>
      <c r="J7287" s="72">
        <v>1</v>
      </c>
      <c r="K7287" s="72">
        <v>51</v>
      </c>
      <c r="L7287" s="72">
        <v>2</v>
      </c>
    </row>
    <row r="7288" spans="4:12" x14ac:dyDescent="0.25">
      <c r="D7288" s="66" t="s">
        <v>37626</v>
      </c>
      <c r="E7288" s="66" t="s">
        <v>2160</v>
      </c>
      <c r="F7288" s="72">
        <v>1</v>
      </c>
      <c r="G7288" s="72">
        <v>3</v>
      </c>
      <c r="H7288" s="72">
        <v>2</v>
      </c>
      <c r="I7288" s="72">
        <v>8</v>
      </c>
      <c r="J7288" s="72">
        <v>1</v>
      </c>
      <c r="K7288" s="72">
        <v>51</v>
      </c>
      <c r="L7288" s="72">
        <v>3</v>
      </c>
    </row>
    <row r="7289" spans="4:12" x14ac:dyDescent="0.25">
      <c r="D7289" s="66" t="s">
        <v>37627</v>
      </c>
      <c r="E7289" s="66" t="s">
        <v>2161</v>
      </c>
      <c r="F7289" s="72">
        <v>1</v>
      </c>
      <c r="G7289" s="72">
        <v>3</v>
      </c>
      <c r="H7289" s="72">
        <v>2</v>
      </c>
      <c r="I7289" s="72">
        <v>8</v>
      </c>
      <c r="J7289" s="72">
        <v>1</v>
      </c>
      <c r="K7289" s="72">
        <v>51</v>
      </c>
      <c r="L7289" s="72">
        <v>4</v>
      </c>
    </row>
    <row r="7290" spans="4:12" x14ac:dyDescent="0.25">
      <c r="D7290" s="66" t="s">
        <v>37628</v>
      </c>
      <c r="E7290" s="66" t="s">
        <v>1392</v>
      </c>
      <c r="F7290" s="72">
        <v>1</v>
      </c>
      <c r="G7290" s="72">
        <v>3</v>
      </c>
      <c r="H7290" s="72">
        <v>2</v>
      </c>
      <c r="I7290" s="72">
        <v>8</v>
      </c>
      <c r="J7290" s="72">
        <v>1</v>
      </c>
      <c r="K7290" s="72">
        <v>51</v>
      </c>
      <c r="L7290" s="72">
        <v>5</v>
      </c>
    </row>
    <row r="7291" spans="4:12" x14ac:dyDescent="0.25">
      <c r="D7291" s="66" t="s">
        <v>37629</v>
      </c>
      <c r="E7291" s="66" t="s">
        <v>2162</v>
      </c>
      <c r="F7291" s="72">
        <v>1</v>
      </c>
      <c r="G7291" s="72">
        <v>3</v>
      </c>
      <c r="H7291" s="72">
        <v>2</v>
      </c>
      <c r="I7291" s="72">
        <v>8</v>
      </c>
      <c r="J7291" s="72">
        <v>1</v>
      </c>
      <c r="K7291" s="72">
        <v>51</v>
      </c>
      <c r="L7291" s="72">
        <v>6</v>
      </c>
    </row>
    <row r="7292" spans="4:12" x14ac:dyDescent="0.25">
      <c r="D7292" s="66" t="s">
        <v>37630</v>
      </c>
      <c r="E7292" s="66" t="s">
        <v>2163</v>
      </c>
      <c r="F7292" s="72">
        <v>1</v>
      </c>
      <c r="G7292" s="72">
        <v>3</v>
      </c>
      <c r="H7292" s="72">
        <v>2</v>
      </c>
      <c r="I7292" s="72">
        <v>8</v>
      </c>
      <c r="J7292" s="72">
        <v>1</v>
      </c>
      <c r="K7292" s="72">
        <v>51</v>
      </c>
      <c r="L7292" s="72">
        <v>7</v>
      </c>
    </row>
    <row r="7293" spans="4:12" x14ac:dyDescent="0.25">
      <c r="D7293" s="66" t="s">
        <v>37631</v>
      </c>
      <c r="E7293" s="66" t="s">
        <v>10789</v>
      </c>
      <c r="F7293" s="72">
        <v>1</v>
      </c>
      <c r="G7293" s="72">
        <v>3</v>
      </c>
      <c r="H7293" s="72">
        <v>2</v>
      </c>
      <c r="I7293" s="72">
        <v>8</v>
      </c>
      <c r="J7293" s="72">
        <v>1</v>
      </c>
      <c r="K7293" s="72">
        <v>51</v>
      </c>
      <c r="L7293" s="72">
        <v>8</v>
      </c>
    </row>
    <row r="7294" spans="4:12" x14ac:dyDescent="0.25">
      <c r="D7294" s="66" t="s">
        <v>37632</v>
      </c>
      <c r="E7294" s="66" t="s">
        <v>2164</v>
      </c>
      <c r="F7294" s="72">
        <v>1</v>
      </c>
      <c r="G7294" s="72">
        <v>3</v>
      </c>
      <c r="H7294" s="72">
        <v>2</v>
      </c>
      <c r="I7294" s="72">
        <v>8</v>
      </c>
      <c r="J7294" s="72">
        <v>1</v>
      </c>
      <c r="K7294" s="72">
        <v>51</v>
      </c>
      <c r="L7294" s="72">
        <v>9</v>
      </c>
    </row>
    <row r="7295" spans="4:12" x14ac:dyDescent="0.25">
      <c r="D7295" s="66" t="s">
        <v>37633</v>
      </c>
      <c r="E7295" s="66" t="s">
        <v>2165</v>
      </c>
      <c r="F7295" s="72">
        <v>1</v>
      </c>
      <c r="G7295" s="72">
        <v>3</v>
      </c>
      <c r="H7295" s="72">
        <v>2</v>
      </c>
      <c r="I7295" s="72">
        <v>8</v>
      </c>
      <c r="J7295" s="72">
        <v>1</v>
      </c>
      <c r="K7295" s="72">
        <v>51</v>
      </c>
      <c r="L7295" s="72">
        <v>10</v>
      </c>
    </row>
    <row r="7296" spans="4:12" x14ac:dyDescent="0.25">
      <c r="D7296" s="66" t="s">
        <v>37634</v>
      </c>
      <c r="E7296" s="66" t="s">
        <v>2166</v>
      </c>
      <c r="F7296" s="72">
        <v>1</v>
      </c>
      <c r="G7296" s="72">
        <v>3</v>
      </c>
      <c r="H7296" s="72">
        <v>2</v>
      </c>
      <c r="I7296" s="72">
        <v>8</v>
      </c>
      <c r="J7296" s="72">
        <v>1</v>
      </c>
      <c r="K7296" s="72">
        <v>51</v>
      </c>
      <c r="L7296" s="72">
        <v>11</v>
      </c>
    </row>
    <row r="7297" spans="4:12" x14ac:dyDescent="0.25">
      <c r="D7297" s="66" t="s">
        <v>37635</v>
      </c>
      <c r="E7297" s="66" t="s">
        <v>2167</v>
      </c>
      <c r="F7297" s="72">
        <v>1</v>
      </c>
      <c r="G7297" s="72">
        <v>3</v>
      </c>
      <c r="H7297" s="72">
        <v>2</v>
      </c>
      <c r="I7297" s="72">
        <v>8</v>
      </c>
      <c r="J7297" s="72">
        <v>1</v>
      </c>
      <c r="K7297" s="72">
        <v>51</v>
      </c>
      <c r="L7297" s="72">
        <v>12</v>
      </c>
    </row>
    <row r="7298" spans="4:12" x14ac:dyDescent="0.25">
      <c r="D7298" s="66" t="s">
        <v>37636</v>
      </c>
      <c r="E7298" s="66" t="s">
        <v>2168</v>
      </c>
      <c r="F7298" s="72">
        <v>1</v>
      </c>
      <c r="G7298" s="72">
        <v>3</v>
      </c>
      <c r="H7298" s="72">
        <v>2</v>
      </c>
      <c r="I7298" s="72">
        <v>8</v>
      </c>
      <c r="J7298" s="72">
        <v>1</v>
      </c>
      <c r="K7298" s="72">
        <v>51</v>
      </c>
      <c r="L7298" s="72">
        <v>13</v>
      </c>
    </row>
    <row r="7299" spans="4:12" x14ac:dyDescent="0.25">
      <c r="D7299" s="66" t="s">
        <v>37637</v>
      </c>
      <c r="E7299" s="66" t="s">
        <v>2169</v>
      </c>
      <c r="F7299" s="72">
        <v>1</v>
      </c>
      <c r="G7299" s="72">
        <v>3</v>
      </c>
      <c r="H7299" s="72">
        <v>2</v>
      </c>
      <c r="I7299" s="72">
        <v>8</v>
      </c>
      <c r="J7299" s="72">
        <v>1</v>
      </c>
      <c r="K7299" s="72">
        <v>51</v>
      </c>
      <c r="L7299" s="72">
        <v>14</v>
      </c>
    </row>
    <row r="7300" spans="4:12" x14ac:dyDescent="0.25">
      <c r="D7300" s="66" t="s">
        <v>37638</v>
      </c>
      <c r="E7300" s="66" t="s">
        <v>2170</v>
      </c>
      <c r="F7300" s="72">
        <v>1</v>
      </c>
      <c r="G7300" s="72">
        <v>3</v>
      </c>
      <c r="H7300" s="72">
        <v>2</v>
      </c>
      <c r="I7300" s="72">
        <v>8</v>
      </c>
      <c r="J7300" s="72">
        <v>1</v>
      </c>
      <c r="K7300" s="72">
        <v>51</v>
      </c>
      <c r="L7300" s="72">
        <v>15</v>
      </c>
    </row>
    <row r="7301" spans="4:12" x14ac:dyDescent="0.25">
      <c r="D7301" s="66" t="s">
        <v>37639</v>
      </c>
      <c r="E7301" s="66" t="s">
        <v>10790</v>
      </c>
      <c r="F7301" s="72">
        <v>1</v>
      </c>
      <c r="G7301" s="72">
        <v>3</v>
      </c>
      <c r="H7301" s="72">
        <v>2</v>
      </c>
      <c r="I7301" s="72">
        <v>8</v>
      </c>
      <c r="J7301" s="72">
        <v>1</v>
      </c>
      <c r="K7301" s="72">
        <v>51</v>
      </c>
      <c r="L7301" s="72">
        <v>16</v>
      </c>
    </row>
    <row r="7302" spans="4:12" x14ac:dyDescent="0.25">
      <c r="D7302" s="66" t="s">
        <v>37640</v>
      </c>
      <c r="E7302" s="66" t="s">
        <v>2171</v>
      </c>
      <c r="F7302" s="72">
        <v>1</v>
      </c>
      <c r="G7302" s="72">
        <v>3</v>
      </c>
      <c r="H7302" s="72">
        <v>2</v>
      </c>
      <c r="I7302" s="72">
        <v>8</v>
      </c>
      <c r="J7302" s="72">
        <v>1</v>
      </c>
      <c r="K7302" s="72">
        <v>51</v>
      </c>
      <c r="L7302" s="72">
        <v>17</v>
      </c>
    </row>
    <row r="7303" spans="4:12" x14ac:dyDescent="0.25">
      <c r="D7303" s="66" t="s">
        <v>37641</v>
      </c>
      <c r="E7303" s="66" t="s">
        <v>2172</v>
      </c>
      <c r="F7303" s="72">
        <v>1</v>
      </c>
      <c r="G7303" s="72">
        <v>3</v>
      </c>
      <c r="H7303" s="72">
        <v>2</v>
      </c>
      <c r="I7303" s="72">
        <v>8</v>
      </c>
      <c r="J7303" s="72">
        <v>1</v>
      </c>
      <c r="K7303" s="72">
        <v>51</v>
      </c>
      <c r="L7303" s="72">
        <v>18</v>
      </c>
    </row>
    <row r="7304" spans="4:12" x14ac:dyDescent="0.25">
      <c r="D7304" s="66" t="s">
        <v>37642</v>
      </c>
      <c r="E7304" s="66" t="s">
        <v>2173</v>
      </c>
      <c r="F7304" s="72">
        <v>1</v>
      </c>
      <c r="G7304" s="72">
        <v>3</v>
      </c>
      <c r="H7304" s="72">
        <v>2</v>
      </c>
      <c r="I7304" s="72">
        <v>8</v>
      </c>
      <c r="J7304" s="72">
        <v>1</v>
      </c>
      <c r="K7304" s="72">
        <v>51</v>
      </c>
      <c r="L7304" s="72">
        <v>19</v>
      </c>
    </row>
    <row r="7305" spans="4:12" x14ac:dyDescent="0.25">
      <c r="D7305" s="66" t="s">
        <v>37643</v>
      </c>
      <c r="E7305" s="66" t="s">
        <v>10791</v>
      </c>
      <c r="F7305" s="72">
        <v>1</v>
      </c>
      <c r="G7305" s="72">
        <v>3</v>
      </c>
      <c r="H7305" s="72">
        <v>2</v>
      </c>
      <c r="I7305" s="72">
        <v>8</v>
      </c>
      <c r="J7305" s="72">
        <v>1</v>
      </c>
      <c r="K7305" s="72">
        <v>51</v>
      </c>
      <c r="L7305" s="72">
        <v>20</v>
      </c>
    </row>
    <row r="7306" spans="4:12" x14ac:dyDescent="0.25">
      <c r="D7306" s="66" t="s">
        <v>37644</v>
      </c>
      <c r="E7306" s="66" t="s">
        <v>10792</v>
      </c>
      <c r="F7306" s="72">
        <v>1</v>
      </c>
      <c r="G7306" s="72">
        <v>3</v>
      </c>
      <c r="H7306" s="72">
        <v>2</v>
      </c>
      <c r="I7306" s="72">
        <v>8</v>
      </c>
      <c r="J7306" s="72">
        <v>1</v>
      </c>
      <c r="K7306" s="72">
        <v>51</v>
      </c>
      <c r="L7306" s="72">
        <v>21</v>
      </c>
    </row>
    <row r="7307" spans="4:12" x14ac:dyDescent="0.25">
      <c r="D7307" s="66" t="s">
        <v>37645</v>
      </c>
      <c r="E7307" s="66" t="s">
        <v>2174</v>
      </c>
      <c r="F7307" s="72">
        <v>1</v>
      </c>
      <c r="G7307" s="72">
        <v>3</v>
      </c>
      <c r="H7307" s="72">
        <v>2</v>
      </c>
      <c r="I7307" s="72">
        <v>8</v>
      </c>
      <c r="J7307" s="72">
        <v>1</v>
      </c>
      <c r="K7307" s="72">
        <v>51</v>
      </c>
      <c r="L7307" s="72">
        <v>22</v>
      </c>
    </row>
    <row r="7308" spans="4:12" x14ac:dyDescent="0.25">
      <c r="D7308" s="66" t="s">
        <v>37646</v>
      </c>
      <c r="E7308" s="66" t="s">
        <v>2175</v>
      </c>
      <c r="F7308" s="72">
        <v>1</v>
      </c>
      <c r="G7308" s="72">
        <v>3</v>
      </c>
      <c r="H7308" s="72">
        <v>2</v>
      </c>
      <c r="I7308" s="72">
        <v>8</v>
      </c>
      <c r="J7308" s="72">
        <v>1</v>
      </c>
      <c r="K7308" s="72">
        <v>51</v>
      </c>
      <c r="L7308" s="72">
        <v>23</v>
      </c>
    </row>
    <row r="7309" spans="4:12" x14ac:dyDescent="0.25">
      <c r="D7309" s="66" t="s">
        <v>37647</v>
      </c>
      <c r="E7309" s="66" t="s">
        <v>2176</v>
      </c>
      <c r="F7309" s="72">
        <v>1</v>
      </c>
      <c r="G7309" s="72">
        <v>3</v>
      </c>
      <c r="H7309" s="72">
        <v>2</v>
      </c>
      <c r="I7309" s="72">
        <v>8</v>
      </c>
      <c r="J7309" s="72">
        <v>1</v>
      </c>
      <c r="K7309" s="72">
        <v>51</v>
      </c>
      <c r="L7309" s="72">
        <v>24</v>
      </c>
    </row>
    <row r="7310" spans="4:12" x14ac:dyDescent="0.25">
      <c r="D7310" s="66" t="s">
        <v>37648</v>
      </c>
      <c r="E7310" s="66" t="s">
        <v>10793</v>
      </c>
      <c r="F7310" s="72">
        <v>1</v>
      </c>
      <c r="G7310" s="72">
        <v>3</v>
      </c>
      <c r="H7310" s="72">
        <v>2</v>
      </c>
      <c r="I7310" s="72">
        <v>8</v>
      </c>
      <c r="J7310" s="72">
        <v>1</v>
      </c>
      <c r="K7310" s="72">
        <v>51</v>
      </c>
      <c r="L7310" s="72">
        <v>25</v>
      </c>
    </row>
    <row r="7311" spans="4:12" x14ac:dyDescent="0.25">
      <c r="D7311" s="66" t="s">
        <v>37649</v>
      </c>
      <c r="E7311" s="66" t="s">
        <v>10794</v>
      </c>
      <c r="F7311" s="72">
        <v>1</v>
      </c>
      <c r="G7311" s="72">
        <v>3</v>
      </c>
      <c r="H7311" s="72">
        <v>2</v>
      </c>
      <c r="I7311" s="72">
        <v>8</v>
      </c>
      <c r="J7311" s="72">
        <v>1</v>
      </c>
      <c r="K7311" s="72">
        <v>51</v>
      </c>
      <c r="L7311" s="72">
        <v>26</v>
      </c>
    </row>
    <row r="7312" spans="4:12" x14ac:dyDescent="0.25">
      <c r="D7312" s="66" t="s">
        <v>37650</v>
      </c>
      <c r="E7312" s="66" t="s">
        <v>10795</v>
      </c>
      <c r="F7312" s="72">
        <v>1</v>
      </c>
      <c r="G7312" s="72">
        <v>3</v>
      </c>
      <c r="H7312" s="72">
        <v>2</v>
      </c>
      <c r="I7312" s="72">
        <v>8</v>
      </c>
      <c r="J7312" s="72">
        <v>1</v>
      </c>
      <c r="K7312" s="72">
        <v>51</v>
      </c>
      <c r="L7312" s="72">
        <v>27</v>
      </c>
    </row>
    <row r="7313" spans="4:12" x14ac:dyDescent="0.25">
      <c r="D7313" s="66" t="s">
        <v>37651</v>
      </c>
      <c r="E7313" s="66" t="s">
        <v>10796</v>
      </c>
      <c r="F7313" s="72">
        <v>1</v>
      </c>
      <c r="G7313" s="72">
        <v>3</v>
      </c>
      <c r="H7313" s="72">
        <v>2</v>
      </c>
      <c r="I7313" s="72">
        <v>8</v>
      </c>
      <c r="J7313" s="72">
        <v>1</v>
      </c>
      <c r="K7313" s="72">
        <v>51</v>
      </c>
      <c r="L7313" s="72">
        <v>28</v>
      </c>
    </row>
    <row r="7314" spans="4:12" x14ac:dyDescent="0.25">
      <c r="D7314" s="66" t="s">
        <v>37652</v>
      </c>
      <c r="E7314" s="66" t="s">
        <v>2177</v>
      </c>
      <c r="F7314" s="72">
        <v>1</v>
      </c>
      <c r="G7314" s="72">
        <v>3</v>
      </c>
      <c r="H7314" s="72">
        <v>2</v>
      </c>
      <c r="I7314" s="72">
        <v>8</v>
      </c>
      <c r="J7314" s="72">
        <v>1</v>
      </c>
      <c r="K7314" s="72">
        <v>51</v>
      </c>
      <c r="L7314" s="72">
        <v>29</v>
      </c>
    </row>
    <row r="7315" spans="4:12" x14ac:dyDescent="0.25">
      <c r="D7315" s="66" t="s">
        <v>37653</v>
      </c>
      <c r="E7315" s="66" t="s">
        <v>10797</v>
      </c>
      <c r="F7315" s="72">
        <v>1</v>
      </c>
      <c r="G7315" s="72">
        <v>3</v>
      </c>
      <c r="H7315" s="72">
        <v>2</v>
      </c>
      <c r="I7315" s="72">
        <v>8</v>
      </c>
      <c r="J7315" s="72">
        <v>1</v>
      </c>
      <c r="K7315" s="72">
        <v>51</v>
      </c>
      <c r="L7315" s="72">
        <v>30</v>
      </c>
    </row>
    <row r="7316" spans="4:12" x14ac:dyDescent="0.25">
      <c r="D7316" s="66" t="s">
        <v>37654</v>
      </c>
      <c r="E7316" s="66" t="s">
        <v>10798</v>
      </c>
      <c r="F7316" s="72">
        <v>1</v>
      </c>
      <c r="G7316" s="72">
        <v>3</v>
      </c>
      <c r="H7316" s="72">
        <v>2</v>
      </c>
      <c r="I7316" s="72">
        <v>8</v>
      </c>
      <c r="J7316" s="72">
        <v>1</v>
      </c>
      <c r="K7316" s="72">
        <v>51</v>
      </c>
      <c r="L7316" s="72">
        <v>31</v>
      </c>
    </row>
    <row r="7317" spans="4:12" x14ac:dyDescent="0.25">
      <c r="D7317" s="66" t="s">
        <v>37655</v>
      </c>
      <c r="E7317" s="66" t="s">
        <v>10799</v>
      </c>
      <c r="F7317" s="72">
        <v>1</v>
      </c>
      <c r="G7317" s="72">
        <v>3</v>
      </c>
      <c r="H7317" s="72">
        <v>2</v>
      </c>
      <c r="I7317" s="72">
        <v>8</v>
      </c>
      <c r="J7317" s="72">
        <v>1</v>
      </c>
      <c r="K7317" s="72">
        <v>51</v>
      </c>
      <c r="L7317" s="72">
        <v>32</v>
      </c>
    </row>
    <row r="7318" spans="4:12" x14ac:dyDescent="0.25">
      <c r="D7318" s="66" t="s">
        <v>37656</v>
      </c>
      <c r="E7318" s="66" t="s">
        <v>2179</v>
      </c>
      <c r="F7318" s="72">
        <v>1</v>
      </c>
      <c r="G7318" s="72">
        <v>3</v>
      </c>
      <c r="H7318" s="72">
        <v>2</v>
      </c>
      <c r="I7318" s="72">
        <v>8</v>
      </c>
      <c r="J7318" s="72">
        <v>1</v>
      </c>
      <c r="K7318" s="72">
        <v>52</v>
      </c>
      <c r="L7318" s="72">
        <v>1</v>
      </c>
    </row>
    <row r="7319" spans="4:12" x14ac:dyDescent="0.25">
      <c r="D7319" s="66" t="s">
        <v>37657</v>
      </c>
      <c r="E7319" s="66" t="s">
        <v>2180</v>
      </c>
      <c r="F7319" s="72">
        <v>1</v>
      </c>
      <c r="G7319" s="72">
        <v>3</v>
      </c>
      <c r="H7319" s="72">
        <v>2</v>
      </c>
      <c r="I7319" s="72">
        <v>8</v>
      </c>
      <c r="J7319" s="72">
        <v>1</v>
      </c>
      <c r="K7319" s="72">
        <v>52</v>
      </c>
      <c r="L7319" s="72">
        <v>2</v>
      </c>
    </row>
    <row r="7320" spans="4:12" x14ac:dyDescent="0.25">
      <c r="D7320" s="66" t="s">
        <v>37658</v>
      </c>
      <c r="E7320" s="66" t="s">
        <v>2181</v>
      </c>
      <c r="F7320" s="72">
        <v>1</v>
      </c>
      <c r="G7320" s="72">
        <v>3</v>
      </c>
      <c r="H7320" s="72">
        <v>2</v>
      </c>
      <c r="I7320" s="72">
        <v>8</v>
      </c>
      <c r="J7320" s="72">
        <v>1</v>
      </c>
      <c r="K7320" s="72">
        <v>52</v>
      </c>
      <c r="L7320" s="72">
        <v>3</v>
      </c>
    </row>
    <row r="7321" spans="4:12" x14ac:dyDescent="0.25">
      <c r="D7321" s="66" t="s">
        <v>37659</v>
      </c>
      <c r="E7321" s="66" t="s">
        <v>2182</v>
      </c>
      <c r="F7321" s="72">
        <v>1</v>
      </c>
      <c r="G7321" s="72">
        <v>3</v>
      </c>
      <c r="H7321" s="72">
        <v>2</v>
      </c>
      <c r="I7321" s="72">
        <v>8</v>
      </c>
      <c r="J7321" s="72">
        <v>1</v>
      </c>
      <c r="K7321" s="72">
        <v>52</v>
      </c>
      <c r="L7321" s="72">
        <v>4</v>
      </c>
    </row>
    <row r="7322" spans="4:12" x14ac:dyDescent="0.25">
      <c r="D7322" s="66" t="s">
        <v>37660</v>
      </c>
      <c r="E7322" s="66" t="s">
        <v>2183</v>
      </c>
      <c r="F7322" s="72">
        <v>1</v>
      </c>
      <c r="G7322" s="72">
        <v>3</v>
      </c>
      <c r="H7322" s="72">
        <v>2</v>
      </c>
      <c r="I7322" s="72">
        <v>8</v>
      </c>
      <c r="J7322" s="72">
        <v>1</v>
      </c>
      <c r="K7322" s="72">
        <v>52</v>
      </c>
      <c r="L7322" s="72">
        <v>5</v>
      </c>
    </row>
    <row r="7323" spans="4:12" x14ac:dyDescent="0.25">
      <c r="D7323" s="66" t="s">
        <v>37661</v>
      </c>
      <c r="E7323" s="66" t="s">
        <v>10800</v>
      </c>
      <c r="F7323" s="72">
        <v>1</v>
      </c>
      <c r="G7323" s="72">
        <v>3</v>
      </c>
      <c r="H7323" s="72">
        <v>2</v>
      </c>
      <c r="I7323" s="72">
        <v>8</v>
      </c>
      <c r="J7323" s="72">
        <v>1</v>
      </c>
      <c r="K7323" s="72">
        <v>52</v>
      </c>
      <c r="L7323" s="72">
        <v>6</v>
      </c>
    </row>
    <row r="7324" spans="4:12" x14ac:dyDescent="0.25">
      <c r="D7324" s="66" t="s">
        <v>37662</v>
      </c>
      <c r="E7324" s="66" t="s">
        <v>2184</v>
      </c>
      <c r="F7324" s="72">
        <v>1</v>
      </c>
      <c r="G7324" s="72">
        <v>3</v>
      </c>
      <c r="H7324" s="72">
        <v>2</v>
      </c>
      <c r="I7324" s="72">
        <v>8</v>
      </c>
      <c r="J7324" s="72">
        <v>1</v>
      </c>
      <c r="K7324" s="72">
        <v>52</v>
      </c>
      <c r="L7324" s="72">
        <v>7</v>
      </c>
    </row>
    <row r="7325" spans="4:12" x14ac:dyDescent="0.25">
      <c r="D7325" s="66" t="s">
        <v>37663</v>
      </c>
      <c r="E7325" s="66" t="s">
        <v>2185</v>
      </c>
      <c r="F7325" s="72">
        <v>1</v>
      </c>
      <c r="G7325" s="72">
        <v>3</v>
      </c>
      <c r="H7325" s="72">
        <v>2</v>
      </c>
      <c r="I7325" s="72">
        <v>8</v>
      </c>
      <c r="J7325" s="72">
        <v>1</v>
      </c>
      <c r="K7325" s="72">
        <v>52</v>
      </c>
      <c r="L7325" s="72">
        <v>8</v>
      </c>
    </row>
    <row r="7326" spans="4:12" x14ac:dyDescent="0.25">
      <c r="D7326" s="66" t="s">
        <v>37664</v>
      </c>
      <c r="E7326" s="66" t="s">
        <v>2187</v>
      </c>
      <c r="F7326" s="72">
        <v>1</v>
      </c>
      <c r="G7326" s="72">
        <v>3</v>
      </c>
      <c r="H7326" s="72">
        <v>2</v>
      </c>
      <c r="I7326" s="72">
        <v>8</v>
      </c>
      <c r="J7326" s="72">
        <v>1</v>
      </c>
      <c r="K7326" s="72">
        <v>52</v>
      </c>
      <c r="L7326" s="72">
        <v>9</v>
      </c>
    </row>
    <row r="7327" spans="4:12" x14ac:dyDescent="0.25">
      <c r="D7327" s="66" t="s">
        <v>37665</v>
      </c>
      <c r="E7327" s="66" t="s">
        <v>10801</v>
      </c>
      <c r="F7327" s="72">
        <v>1</v>
      </c>
      <c r="G7327" s="72">
        <v>3</v>
      </c>
      <c r="H7327" s="72">
        <v>2</v>
      </c>
      <c r="I7327" s="72">
        <v>8</v>
      </c>
      <c r="J7327" s="72">
        <v>1</v>
      </c>
      <c r="K7327" s="72">
        <v>52</v>
      </c>
      <c r="L7327" s="72">
        <v>10</v>
      </c>
    </row>
    <row r="7328" spans="4:12" x14ac:dyDescent="0.25">
      <c r="D7328" s="66" t="s">
        <v>37666</v>
      </c>
      <c r="E7328" s="66" t="s">
        <v>10802</v>
      </c>
      <c r="F7328" s="72">
        <v>1</v>
      </c>
      <c r="G7328" s="72">
        <v>3</v>
      </c>
      <c r="H7328" s="72">
        <v>2</v>
      </c>
      <c r="I7328" s="72">
        <v>8</v>
      </c>
      <c r="J7328" s="72">
        <v>1</v>
      </c>
      <c r="K7328" s="72">
        <v>52</v>
      </c>
      <c r="L7328" s="72">
        <v>11</v>
      </c>
    </row>
    <row r="7329" spans="4:12" x14ac:dyDescent="0.25">
      <c r="D7329" s="66" t="s">
        <v>37667</v>
      </c>
      <c r="E7329" s="66" t="s">
        <v>10803</v>
      </c>
      <c r="F7329" s="72">
        <v>1</v>
      </c>
      <c r="G7329" s="72">
        <v>3</v>
      </c>
      <c r="H7329" s="72">
        <v>2</v>
      </c>
      <c r="I7329" s="72">
        <v>8</v>
      </c>
      <c r="J7329" s="72">
        <v>1</v>
      </c>
      <c r="K7329" s="72">
        <v>53</v>
      </c>
      <c r="L7329" s="72">
        <v>1</v>
      </c>
    </row>
    <row r="7330" spans="4:12" x14ac:dyDescent="0.25">
      <c r="D7330" s="66" t="s">
        <v>37668</v>
      </c>
      <c r="E7330" s="66" t="s">
        <v>10804</v>
      </c>
      <c r="F7330" s="72">
        <v>1</v>
      </c>
      <c r="G7330" s="72">
        <v>3</v>
      </c>
      <c r="H7330" s="72">
        <v>2</v>
      </c>
      <c r="I7330" s="72">
        <v>8</v>
      </c>
      <c r="J7330" s="72">
        <v>1</v>
      </c>
      <c r="K7330" s="72">
        <v>53</v>
      </c>
      <c r="L7330" s="72">
        <v>2</v>
      </c>
    </row>
    <row r="7331" spans="4:12" x14ac:dyDescent="0.25">
      <c r="D7331" s="66" t="s">
        <v>37669</v>
      </c>
      <c r="E7331" s="66" t="s">
        <v>10805</v>
      </c>
      <c r="F7331" s="72">
        <v>1</v>
      </c>
      <c r="G7331" s="72">
        <v>3</v>
      </c>
      <c r="H7331" s="72">
        <v>2</v>
      </c>
      <c r="I7331" s="72">
        <v>8</v>
      </c>
      <c r="J7331" s="72">
        <v>1</v>
      </c>
      <c r="K7331" s="72">
        <v>53</v>
      </c>
      <c r="L7331" s="72">
        <v>3</v>
      </c>
    </row>
    <row r="7332" spans="4:12" x14ac:dyDescent="0.25">
      <c r="D7332" s="66" t="s">
        <v>37670</v>
      </c>
      <c r="E7332" s="66" t="s">
        <v>10806</v>
      </c>
      <c r="F7332" s="72">
        <v>1</v>
      </c>
      <c r="G7332" s="72">
        <v>3</v>
      </c>
      <c r="H7332" s="72">
        <v>2</v>
      </c>
      <c r="I7332" s="72">
        <v>8</v>
      </c>
      <c r="J7332" s="72">
        <v>1</v>
      </c>
      <c r="K7332" s="72">
        <v>53</v>
      </c>
      <c r="L7332" s="72">
        <v>4</v>
      </c>
    </row>
    <row r="7333" spans="4:12" x14ac:dyDescent="0.25">
      <c r="D7333" s="66" t="s">
        <v>37671</v>
      </c>
      <c r="E7333" s="66" t="s">
        <v>10807</v>
      </c>
      <c r="F7333" s="72">
        <v>1</v>
      </c>
      <c r="G7333" s="72">
        <v>3</v>
      </c>
      <c r="H7333" s="72">
        <v>2</v>
      </c>
      <c r="I7333" s="72">
        <v>8</v>
      </c>
      <c r="J7333" s="72">
        <v>1</v>
      </c>
      <c r="K7333" s="72">
        <v>53</v>
      </c>
      <c r="L7333" s="72">
        <v>5</v>
      </c>
    </row>
    <row r="7334" spans="4:12" x14ac:dyDescent="0.25">
      <c r="D7334" s="66" t="s">
        <v>37672</v>
      </c>
      <c r="E7334" s="66" t="s">
        <v>10808</v>
      </c>
      <c r="F7334" s="72">
        <v>1</v>
      </c>
      <c r="G7334" s="72">
        <v>3</v>
      </c>
      <c r="H7334" s="72">
        <v>2</v>
      </c>
      <c r="I7334" s="72">
        <v>8</v>
      </c>
      <c r="J7334" s="72">
        <v>1</v>
      </c>
      <c r="K7334" s="72">
        <v>53</v>
      </c>
      <c r="L7334" s="72">
        <v>6</v>
      </c>
    </row>
    <row r="7335" spans="4:12" x14ac:dyDescent="0.25">
      <c r="D7335" s="66" t="s">
        <v>37673</v>
      </c>
      <c r="E7335" s="66" t="s">
        <v>10809</v>
      </c>
      <c r="F7335" s="72">
        <v>1</v>
      </c>
      <c r="G7335" s="72">
        <v>3</v>
      </c>
      <c r="H7335" s="72">
        <v>2</v>
      </c>
      <c r="I7335" s="72">
        <v>8</v>
      </c>
      <c r="J7335" s="72">
        <v>1</v>
      </c>
      <c r="K7335" s="72">
        <v>53</v>
      </c>
      <c r="L7335" s="72">
        <v>7</v>
      </c>
    </row>
    <row r="7336" spans="4:12" x14ac:dyDescent="0.25">
      <c r="D7336" s="66" t="s">
        <v>37674</v>
      </c>
      <c r="E7336" s="66" t="s">
        <v>10810</v>
      </c>
      <c r="F7336" s="72">
        <v>1</v>
      </c>
      <c r="G7336" s="72">
        <v>3</v>
      </c>
      <c r="H7336" s="72">
        <v>2</v>
      </c>
      <c r="I7336" s="72">
        <v>8</v>
      </c>
      <c r="J7336" s="72">
        <v>1</v>
      </c>
      <c r="K7336" s="72">
        <v>53</v>
      </c>
      <c r="L7336" s="72">
        <v>8</v>
      </c>
    </row>
    <row r="7337" spans="4:12" x14ac:dyDescent="0.25">
      <c r="D7337" s="66" t="s">
        <v>37675</v>
      </c>
      <c r="E7337" s="66" t="s">
        <v>10811</v>
      </c>
      <c r="F7337" s="72">
        <v>1</v>
      </c>
      <c r="G7337" s="72">
        <v>3</v>
      </c>
      <c r="H7337" s="72">
        <v>2</v>
      </c>
      <c r="I7337" s="72">
        <v>8</v>
      </c>
      <c r="J7337" s="72">
        <v>1</v>
      </c>
      <c r="K7337" s="72">
        <v>53</v>
      </c>
      <c r="L7337" s="72">
        <v>9</v>
      </c>
    </row>
    <row r="7338" spans="4:12" x14ac:dyDescent="0.25">
      <c r="D7338" s="66" t="s">
        <v>37676</v>
      </c>
      <c r="E7338" s="66" t="s">
        <v>10812</v>
      </c>
      <c r="F7338" s="72">
        <v>1</v>
      </c>
      <c r="G7338" s="72">
        <v>3</v>
      </c>
      <c r="H7338" s="72">
        <v>2</v>
      </c>
      <c r="I7338" s="72">
        <v>8</v>
      </c>
      <c r="J7338" s="72">
        <v>1</v>
      </c>
      <c r="K7338" s="72">
        <v>53</v>
      </c>
      <c r="L7338" s="72">
        <v>10</v>
      </c>
    </row>
    <row r="7339" spans="4:12" x14ac:dyDescent="0.25">
      <c r="D7339" s="66" t="s">
        <v>37677</v>
      </c>
      <c r="E7339" s="66" t="s">
        <v>10813</v>
      </c>
      <c r="F7339" s="72">
        <v>1</v>
      </c>
      <c r="G7339" s="72">
        <v>3</v>
      </c>
      <c r="H7339" s="72">
        <v>2</v>
      </c>
      <c r="I7339" s="72">
        <v>8</v>
      </c>
      <c r="J7339" s="72">
        <v>1</v>
      </c>
      <c r="K7339" s="72">
        <v>53</v>
      </c>
      <c r="L7339" s="72">
        <v>11</v>
      </c>
    </row>
    <row r="7340" spans="4:12" x14ac:dyDescent="0.25">
      <c r="D7340" s="66" t="s">
        <v>37678</v>
      </c>
      <c r="E7340" s="66" t="s">
        <v>10814</v>
      </c>
      <c r="F7340" s="72">
        <v>1</v>
      </c>
      <c r="G7340" s="72">
        <v>3</v>
      </c>
      <c r="H7340" s="72">
        <v>2</v>
      </c>
      <c r="I7340" s="72">
        <v>8</v>
      </c>
      <c r="J7340" s="72">
        <v>1</v>
      </c>
      <c r="K7340" s="72">
        <v>53</v>
      </c>
      <c r="L7340" s="72">
        <v>12</v>
      </c>
    </row>
    <row r="7341" spans="4:12" x14ac:dyDescent="0.25">
      <c r="D7341" s="66" t="s">
        <v>37679</v>
      </c>
      <c r="E7341" s="66" t="s">
        <v>10815</v>
      </c>
      <c r="F7341" s="72">
        <v>1</v>
      </c>
      <c r="G7341" s="72">
        <v>3</v>
      </c>
      <c r="H7341" s="72">
        <v>2</v>
      </c>
      <c r="I7341" s="72">
        <v>8</v>
      </c>
      <c r="J7341" s="72">
        <v>1</v>
      </c>
      <c r="K7341" s="72">
        <v>53</v>
      </c>
      <c r="L7341" s="72">
        <v>13</v>
      </c>
    </row>
    <row r="7342" spans="4:12" x14ac:dyDescent="0.25">
      <c r="D7342" s="66" t="s">
        <v>37680</v>
      </c>
      <c r="E7342" s="66" t="s">
        <v>10816</v>
      </c>
      <c r="F7342" s="72">
        <v>1</v>
      </c>
      <c r="G7342" s="72">
        <v>3</v>
      </c>
      <c r="H7342" s="72">
        <v>2</v>
      </c>
      <c r="I7342" s="72">
        <v>8</v>
      </c>
      <c r="J7342" s="72">
        <v>1</v>
      </c>
      <c r="K7342" s="72">
        <v>53</v>
      </c>
      <c r="L7342" s="72">
        <v>14</v>
      </c>
    </row>
    <row r="7343" spans="4:12" x14ac:dyDescent="0.25">
      <c r="D7343" s="66" t="s">
        <v>37681</v>
      </c>
      <c r="E7343" s="66" t="s">
        <v>10817</v>
      </c>
      <c r="F7343" s="72">
        <v>1</v>
      </c>
      <c r="G7343" s="72">
        <v>3</v>
      </c>
      <c r="H7343" s="72">
        <v>2</v>
      </c>
      <c r="I7343" s="72">
        <v>8</v>
      </c>
      <c r="J7343" s="72">
        <v>1</v>
      </c>
      <c r="K7343" s="72">
        <v>53</v>
      </c>
      <c r="L7343" s="72">
        <v>15</v>
      </c>
    </row>
    <row r="7344" spans="4:12" x14ac:dyDescent="0.25">
      <c r="D7344" s="66" t="s">
        <v>37682</v>
      </c>
      <c r="E7344" s="66" t="s">
        <v>10818</v>
      </c>
      <c r="F7344" s="72">
        <v>1</v>
      </c>
      <c r="G7344" s="72">
        <v>3</v>
      </c>
      <c r="H7344" s="72">
        <v>2</v>
      </c>
      <c r="I7344" s="72">
        <v>8</v>
      </c>
      <c r="J7344" s="72">
        <v>1</v>
      </c>
      <c r="K7344" s="72">
        <v>53</v>
      </c>
      <c r="L7344" s="72">
        <v>16</v>
      </c>
    </row>
    <row r="7345" spans="4:12" x14ac:dyDescent="0.25">
      <c r="D7345" s="66" t="s">
        <v>37683</v>
      </c>
      <c r="E7345" s="66" t="s">
        <v>10819</v>
      </c>
      <c r="F7345" s="72">
        <v>1</v>
      </c>
      <c r="G7345" s="72">
        <v>3</v>
      </c>
      <c r="H7345" s="72">
        <v>2</v>
      </c>
      <c r="I7345" s="72">
        <v>8</v>
      </c>
      <c r="J7345" s="72">
        <v>1</v>
      </c>
      <c r="K7345" s="72">
        <v>53</v>
      </c>
      <c r="L7345" s="72">
        <v>17</v>
      </c>
    </row>
    <row r="7346" spans="4:12" x14ac:dyDescent="0.25">
      <c r="D7346" s="66" t="s">
        <v>37684</v>
      </c>
      <c r="E7346" s="66" t="s">
        <v>10820</v>
      </c>
      <c r="F7346" s="72">
        <v>1</v>
      </c>
      <c r="G7346" s="72">
        <v>3</v>
      </c>
      <c r="H7346" s="72">
        <v>2</v>
      </c>
      <c r="I7346" s="72">
        <v>8</v>
      </c>
      <c r="J7346" s="72">
        <v>1</v>
      </c>
      <c r="K7346" s="72">
        <v>53</v>
      </c>
      <c r="L7346" s="72">
        <v>18</v>
      </c>
    </row>
    <row r="7347" spans="4:12" x14ac:dyDescent="0.25">
      <c r="D7347" s="66" t="s">
        <v>37685</v>
      </c>
      <c r="E7347" s="66" t="s">
        <v>10821</v>
      </c>
      <c r="F7347" s="72">
        <v>1</v>
      </c>
      <c r="G7347" s="72">
        <v>3</v>
      </c>
      <c r="H7347" s="72">
        <v>2</v>
      </c>
      <c r="I7347" s="72">
        <v>8</v>
      </c>
      <c r="J7347" s="72">
        <v>1</v>
      </c>
      <c r="K7347" s="72">
        <v>53</v>
      </c>
      <c r="L7347" s="72">
        <v>19</v>
      </c>
    </row>
    <row r="7348" spans="4:12" x14ac:dyDescent="0.25">
      <c r="D7348" s="66" t="s">
        <v>37686</v>
      </c>
      <c r="E7348" s="66" t="s">
        <v>10822</v>
      </c>
      <c r="F7348" s="72">
        <v>1</v>
      </c>
      <c r="G7348" s="72">
        <v>3</v>
      </c>
      <c r="H7348" s="72">
        <v>2</v>
      </c>
      <c r="I7348" s="72">
        <v>8</v>
      </c>
      <c r="J7348" s="72">
        <v>1</v>
      </c>
      <c r="K7348" s="72">
        <v>53</v>
      </c>
      <c r="L7348" s="72">
        <v>20</v>
      </c>
    </row>
    <row r="7349" spans="4:12" x14ac:dyDescent="0.25">
      <c r="D7349" s="66" t="s">
        <v>37687</v>
      </c>
      <c r="E7349" s="66" t="s">
        <v>10823</v>
      </c>
      <c r="F7349" s="72">
        <v>1</v>
      </c>
      <c r="G7349" s="72">
        <v>3</v>
      </c>
      <c r="H7349" s="72">
        <v>2</v>
      </c>
      <c r="I7349" s="72">
        <v>8</v>
      </c>
      <c r="J7349" s="72">
        <v>1</v>
      </c>
      <c r="K7349" s="72">
        <v>53</v>
      </c>
      <c r="L7349" s="72">
        <v>21</v>
      </c>
    </row>
    <row r="7350" spans="4:12" x14ac:dyDescent="0.25">
      <c r="D7350" s="66" t="s">
        <v>37688</v>
      </c>
      <c r="E7350" s="66" t="s">
        <v>10824</v>
      </c>
      <c r="F7350" s="72">
        <v>1</v>
      </c>
      <c r="G7350" s="72">
        <v>3</v>
      </c>
      <c r="H7350" s="72">
        <v>2</v>
      </c>
      <c r="I7350" s="72">
        <v>8</v>
      </c>
      <c r="J7350" s="72">
        <v>1</v>
      </c>
      <c r="K7350" s="72">
        <v>53</v>
      </c>
      <c r="L7350" s="72">
        <v>22</v>
      </c>
    </row>
    <row r="7351" spans="4:12" x14ac:dyDescent="0.25">
      <c r="D7351" s="66" t="s">
        <v>37689</v>
      </c>
      <c r="E7351" s="66" t="s">
        <v>10825</v>
      </c>
      <c r="F7351" s="72">
        <v>1</v>
      </c>
      <c r="G7351" s="72">
        <v>3</v>
      </c>
      <c r="H7351" s="72">
        <v>2</v>
      </c>
      <c r="I7351" s="72">
        <v>8</v>
      </c>
      <c r="J7351" s="72">
        <v>1</v>
      </c>
      <c r="K7351" s="72">
        <v>53</v>
      </c>
      <c r="L7351" s="72">
        <v>23</v>
      </c>
    </row>
    <row r="7352" spans="4:12" x14ac:dyDescent="0.25">
      <c r="D7352" s="66" t="s">
        <v>37690</v>
      </c>
      <c r="E7352" s="66" t="s">
        <v>10826</v>
      </c>
      <c r="F7352" s="72">
        <v>1</v>
      </c>
      <c r="G7352" s="72">
        <v>3</v>
      </c>
      <c r="H7352" s="72">
        <v>2</v>
      </c>
      <c r="I7352" s="72">
        <v>8</v>
      </c>
      <c r="J7352" s="72">
        <v>1</v>
      </c>
      <c r="K7352" s="72">
        <v>53</v>
      </c>
      <c r="L7352" s="72">
        <v>24</v>
      </c>
    </row>
    <row r="7353" spans="4:12" x14ac:dyDescent="0.25">
      <c r="D7353" s="66" t="s">
        <v>37691</v>
      </c>
      <c r="E7353" s="66" t="s">
        <v>10827</v>
      </c>
      <c r="F7353" s="72">
        <v>1</v>
      </c>
      <c r="G7353" s="72">
        <v>3</v>
      </c>
      <c r="H7353" s="72">
        <v>2</v>
      </c>
      <c r="I7353" s="72">
        <v>8</v>
      </c>
      <c r="J7353" s="72">
        <v>1</v>
      </c>
      <c r="K7353" s="72">
        <v>53</v>
      </c>
      <c r="L7353" s="72">
        <v>25</v>
      </c>
    </row>
    <row r="7354" spans="4:12" x14ac:dyDescent="0.25">
      <c r="D7354" s="66" t="s">
        <v>37692</v>
      </c>
      <c r="E7354" s="66" t="s">
        <v>10828</v>
      </c>
      <c r="F7354" s="72">
        <v>1</v>
      </c>
      <c r="G7354" s="72">
        <v>3</v>
      </c>
      <c r="H7354" s="72">
        <v>2</v>
      </c>
      <c r="I7354" s="72">
        <v>8</v>
      </c>
      <c r="J7354" s="72">
        <v>1</v>
      </c>
      <c r="K7354" s="72">
        <v>53</v>
      </c>
      <c r="L7354" s="72">
        <v>26</v>
      </c>
    </row>
    <row r="7355" spans="4:12" x14ac:dyDescent="0.25">
      <c r="D7355" s="66" t="s">
        <v>37693</v>
      </c>
      <c r="E7355" s="66" t="s">
        <v>10829</v>
      </c>
      <c r="F7355" s="72">
        <v>1</v>
      </c>
      <c r="G7355" s="72">
        <v>3</v>
      </c>
      <c r="H7355" s="72">
        <v>2</v>
      </c>
      <c r="I7355" s="72">
        <v>8</v>
      </c>
      <c r="J7355" s="72">
        <v>1</v>
      </c>
      <c r="K7355" s="72">
        <v>53</v>
      </c>
      <c r="L7355" s="72">
        <v>27</v>
      </c>
    </row>
    <row r="7356" spans="4:12" x14ac:dyDescent="0.25">
      <c r="D7356" s="66" t="s">
        <v>37694</v>
      </c>
      <c r="E7356" s="66" t="s">
        <v>10830</v>
      </c>
      <c r="F7356" s="72">
        <v>1</v>
      </c>
      <c r="G7356" s="72">
        <v>3</v>
      </c>
      <c r="H7356" s="72">
        <v>2</v>
      </c>
      <c r="I7356" s="72">
        <v>8</v>
      </c>
      <c r="J7356" s="72">
        <v>1</v>
      </c>
      <c r="K7356" s="72">
        <v>53</v>
      </c>
      <c r="L7356" s="72">
        <v>28</v>
      </c>
    </row>
    <row r="7357" spans="4:12" x14ac:dyDescent="0.25">
      <c r="D7357" s="66" t="s">
        <v>37695</v>
      </c>
      <c r="E7357" s="66" t="s">
        <v>10831</v>
      </c>
      <c r="F7357" s="72">
        <v>1</v>
      </c>
      <c r="G7357" s="72">
        <v>3</v>
      </c>
      <c r="H7357" s="72">
        <v>2</v>
      </c>
      <c r="I7357" s="72">
        <v>8</v>
      </c>
      <c r="J7357" s="72">
        <v>1</v>
      </c>
      <c r="K7357" s="72">
        <v>53</v>
      </c>
      <c r="L7357" s="72">
        <v>29</v>
      </c>
    </row>
    <row r="7358" spans="4:12" x14ac:dyDescent="0.25">
      <c r="D7358" s="66" t="s">
        <v>37696</v>
      </c>
      <c r="E7358" s="66" t="s">
        <v>10832</v>
      </c>
      <c r="F7358" s="72">
        <v>1</v>
      </c>
      <c r="G7358" s="72">
        <v>3</v>
      </c>
      <c r="H7358" s="72">
        <v>2</v>
      </c>
      <c r="I7358" s="72">
        <v>8</v>
      </c>
      <c r="J7358" s="72">
        <v>1</v>
      </c>
      <c r="K7358" s="72">
        <v>53</v>
      </c>
      <c r="L7358" s="72">
        <v>30</v>
      </c>
    </row>
    <row r="7359" spans="4:12" x14ac:dyDescent="0.25">
      <c r="D7359" s="66" t="s">
        <v>37697</v>
      </c>
      <c r="E7359" s="66" t="s">
        <v>10833</v>
      </c>
      <c r="F7359" s="72">
        <v>1</v>
      </c>
      <c r="G7359" s="72">
        <v>3</v>
      </c>
      <c r="H7359" s="72">
        <v>2</v>
      </c>
      <c r="I7359" s="72">
        <v>8</v>
      </c>
      <c r="J7359" s="72">
        <v>1</v>
      </c>
      <c r="K7359" s="72">
        <v>53</v>
      </c>
      <c r="L7359" s="72">
        <v>31</v>
      </c>
    </row>
    <row r="7360" spans="4:12" x14ac:dyDescent="0.25">
      <c r="D7360" s="66" t="s">
        <v>37698</v>
      </c>
      <c r="E7360" s="66" t="s">
        <v>10834</v>
      </c>
      <c r="F7360" s="72">
        <v>1</v>
      </c>
      <c r="G7360" s="72">
        <v>3</v>
      </c>
      <c r="H7360" s="72">
        <v>2</v>
      </c>
      <c r="I7360" s="72">
        <v>8</v>
      </c>
      <c r="J7360" s="72">
        <v>1</v>
      </c>
      <c r="K7360" s="72">
        <v>53</v>
      </c>
      <c r="L7360" s="72">
        <v>32</v>
      </c>
    </row>
    <row r="7361" spans="4:12" x14ac:dyDescent="0.25">
      <c r="D7361" s="66" t="s">
        <v>37699</v>
      </c>
      <c r="E7361" s="66" t="s">
        <v>10835</v>
      </c>
      <c r="F7361" s="72">
        <v>1</v>
      </c>
      <c r="G7361" s="72">
        <v>3</v>
      </c>
      <c r="H7361" s="72">
        <v>2</v>
      </c>
      <c r="I7361" s="72">
        <v>8</v>
      </c>
      <c r="J7361" s="72">
        <v>1</v>
      </c>
      <c r="K7361" s="72">
        <v>53</v>
      </c>
      <c r="L7361" s="72">
        <v>33</v>
      </c>
    </row>
    <row r="7362" spans="4:12" x14ac:dyDescent="0.25">
      <c r="D7362" s="66" t="s">
        <v>37700</v>
      </c>
      <c r="E7362" s="66" t="s">
        <v>10836</v>
      </c>
      <c r="F7362" s="72">
        <v>1</v>
      </c>
      <c r="G7362" s="72">
        <v>3</v>
      </c>
      <c r="H7362" s="72">
        <v>2</v>
      </c>
      <c r="I7362" s="72">
        <v>8</v>
      </c>
      <c r="J7362" s="72">
        <v>1</v>
      </c>
      <c r="K7362" s="72">
        <v>53</v>
      </c>
      <c r="L7362" s="72">
        <v>34</v>
      </c>
    </row>
    <row r="7363" spans="4:12" x14ac:dyDescent="0.25">
      <c r="D7363" s="66" t="s">
        <v>37701</v>
      </c>
      <c r="E7363" s="66" t="s">
        <v>10837</v>
      </c>
      <c r="F7363" s="72">
        <v>1</v>
      </c>
      <c r="G7363" s="72">
        <v>3</v>
      </c>
      <c r="H7363" s="72">
        <v>2</v>
      </c>
      <c r="I7363" s="72">
        <v>8</v>
      </c>
      <c r="J7363" s="72">
        <v>1</v>
      </c>
      <c r="K7363" s="72">
        <v>53</v>
      </c>
      <c r="L7363" s="72">
        <v>35</v>
      </c>
    </row>
    <row r="7364" spans="4:12" x14ac:dyDescent="0.25">
      <c r="D7364" s="66" t="s">
        <v>37702</v>
      </c>
      <c r="E7364" s="66" t="s">
        <v>10838</v>
      </c>
      <c r="F7364" s="72">
        <v>1</v>
      </c>
      <c r="G7364" s="72">
        <v>3</v>
      </c>
      <c r="H7364" s="72">
        <v>2</v>
      </c>
      <c r="I7364" s="72">
        <v>8</v>
      </c>
      <c r="J7364" s="72">
        <v>1</v>
      </c>
      <c r="K7364" s="72">
        <v>53</v>
      </c>
      <c r="L7364" s="72">
        <v>36</v>
      </c>
    </row>
    <row r="7365" spans="4:12" x14ac:dyDescent="0.25">
      <c r="D7365" s="66" t="s">
        <v>37703</v>
      </c>
      <c r="E7365" s="66" t="s">
        <v>10839</v>
      </c>
      <c r="F7365" s="72">
        <v>1</v>
      </c>
      <c r="G7365" s="72">
        <v>3</v>
      </c>
      <c r="H7365" s="72">
        <v>2</v>
      </c>
      <c r="I7365" s="72">
        <v>8</v>
      </c>
      <c r="J7365" s="72">
        <v>1</v>
      </c>
      <c r="K7365" s="72">
        <v>53</v>
      </c>
      <c r="L7365" s="72">
        <v>37</v>
      </c>
    </row>
    <row r="7366" spans="4:12" x14ac:dyDescent="0.25">
      <c r="D7366" s="66" t="s">
        <v>37704</v>
      </c>
      <c r="E7366" s="66" t="s">
        <v>2188</v>
      </c>
      <c r="F7366" s="72">
        <v>1</v>
      </c>
      <c r="G7366" s="72">
        <v>3</v>
      </c>
      <c r="H7366" s="72">
        <v>2</v>
      </c>
      <c r="I7366" s="72">
        <v>8</v>
      </c>
      <c r="J7366" s="72">
        <v>1</v>
      </c>
      <c r="K7366" s="72">
        <v>53</v>
      </c>
      <c r="L7366" s="72">
        <v>38</v>
      </c>
    </row>
    <row r="7367" spans="4:12" x14ac:dyDescent="0.25">
      <c r="D7367" s="66" t="s">
        <v>37705</v>
      </c>
      <c r="E7367" s="66" t="s">
        <v>10840</v>
      </c>
      <c r="F7367" s="72">
        <v>1</v>
      </c>
      <c r="G7367" s="72">
        <v>3</v>
      </c>
      <c r="H7367" s="72">
        <v>2</v>
      </c>
      <c r="I7367" s="72">
        <v>8</v>
      </c>
      <c r="J7367" s="72">
        <v>1</v>
      </c>
      <c r="K7367" s="72">
        <v>53</v>
      </c>
      <c r="L7367" s="72">
        <v>39</v>
      </c>
    </row>
    <row r="7368" spans="4:12" x14ac:dyDescent="0.25">
      <c r="D7368" s="66" t="s">
        <v>37706</v>
      </c>
      <c r="E7368" s="66" t="s">
        <v>2189</v>
      </c>
      <c r="F7368" s="72">
        <v>1</v>
      </c>
      <c r="G7368" s="72">
        <v>3</v>
      </c>
      <c r="H7368" s="72">
        <v>2</v>
      </c>
      <c r="I7368" s="72">
        <v>8</v>
      </c>
      <c r="J7368" s="72">
        <v>1</v>
      </c>
      <c r="K7368" s="72">
        <v>53</v>
      </c>
      <c r="L7368" s="72">
        <v>40</v>
      </c>
    </row>
    <row r="7369" spans="4:12" x14ac:dyDescent="0.25">
      <c r="D7369" s="66" t="s">
        <v>37707</v>
      </c>
      <c r="E7369" s="66" t="s">
        <v>10841</v>
      </c>
      <c r="F7369" s="72">
        <v>1</v>
      </c>
      <c r="G7369" s="72">
        <v>3</v>
      </c>
      <c r="H7369" s="72">
        <v>2</v>
      </c>
      <c r="I7369" s="72">
        <v>8</v>
      </c>
      <c r="J7369" s="72">
        <v>1</v>
      </c>
      <c r="K7369" s="72">
        <v>53</v>
      </c>
      <c r="L7369" s="72">
        <v>41</v>
      </c>
    </row>
    <row r="7370" spans="4:12" x14ac:dyDescent="0.25">
      <c r="D7370" s="66" t="s">
        <v>37708</v>
      </c>
      <c r="E7370" s="66" t="s">
        <v>10842</v>
      </c>
      <c r="F7370" s="72">
        <v>1</v>
      </c>
      <c r="G7370" s="72">
        <v>3</v>
      </c>
      <c r="H7370" s="72">
        <v>2</v>
      </c>
      <c r="I7370" s="72">
        <v>8</v>
      </c>
      <c r="J7370" s="72">
        <v>1</v>
      </c>
      <c r="K7370" s="72">
        <v>53</v>
      </c>
      <c r="L7370" s="72">
        <v>42</v>
      </c>
    </row>
    <row r="7371" spans="4:12" x14ac:dyDescent="0.25">
      <c r="D7371" s="66" t="s">
        <v>37709</v>
      </c>
      <c r="E7371" s="66" t="s">
        <v>10843</v>
      </c>
      <c r="F7371" s="72">
        <v>1</v>
      </c>
      <c r="G7371" s="72">
        <v>3</v>
      </c>
      <c r="H7371" s="72">
        <v>2</v>
      </c>
      <c r="I7371" s="72">
        <v>8</v>
      </c>
      <c r="J7371" s="72">
        <v>1</v>
      </c>
      <c r="K7371" s="72">
        <v>53</v>
      </c>
      <c r="L7371" s="72">
        <v>43</v>
      </c>
    </row>
    <row r="7372" spans="4:12" x14ac:dyDescent="0.25">
      <c r="D7372" s="66" t="s">
        <v>37710</v>
      </c>
      <c r="E7372" s="66" t="s">
        <v>10844</v>
      </c>
      <c r="F7372" s="72">
        <v>1</v>
      </c>
      <c r="G7372" s="72">
        <v>3</v>
      </c>
      <c r="H7372" s="72">
        <v>2</v>
      </c>
      <c r="I7372" s="72">
        <v>8</v>
      </c>
      <c r="J7372" s="72">
        <v>1</v>
      </c>
      <c r="K7372" s="72">
        <v>53</v>
      </c>
      <c r="L7372" s="72">
        <v>44</v>
      </c>
    </row>
    <row r="7373" spans="4:12" x14ac:dyDescent="0.25">
      <c r="D7373" s="66" t="s">
        <v>37711</v>
      </c>
      <c r="E7373" s="66" t="s">
        <v>10845</v>
      </c>
      <c r="F7373" s="72">
        <v>1</v>
      </c>
      <c r="G7373" s="72">
        <v>3</v>
      </c>
      <c r="H7373" s="72">
        <v>2</v>
      </c>
      <c r="I7373" s="72">
        <v>8</v>
      </c>
      <c r="J7373" s="72">
        <v>1</v>
      </c>
      <c r="K7373" s="72">
        <v>53</v>
      </c>
      <c r="L7373" s="72">
        <v>45</v>
      </c>
    </row>
    <row r="7374" spans="4:12" x14ac:dyDescent="0.25">
      <c r="D7374" s="66" t="s">
        <v>37712</v>
      </c>
      <c r="E7374" s="66" t="s">
        <v>10846</v>
      </c>
      <c r="F7374" s="72">
        <v>1</v>
      </c>
      <c r="G7374" s="72">
        <v>3</v>
      </c>
      <c r="H7374" s="72">
        <v>2</v>
      </c>
      <c r="I7374" s="72">
        <v>8</v>
      </c>
      <c r="J7374" s="72">
        <v>1</v>
      </c>
      <c r="K7374" s="72">
        <v>53</v>
      </c>
      <c r="L7374" s="72">
        <v>46</v>
      </c>
    </row>
    <row r="7375" spans="4:12" x14ac:dyDescent="0.25">
      <c r="D7375" s="66" t="s">
        <v>37713</v>
      </c>
      <c r="E7375" s="66" t="s">
        <v>10847</v>
      </c>
      <c r="F7375" s="72">
        <v>1</v>
      </c>
      <c r="G7375" s="72">
        <v>3</v>
      </c>
      <c r="H7375" s="72">
        <v>2</v>
      </c>
      <c r="I7375" s="72">
        <v>8</v>
      </c>
      <c r="J7375" s="72">
        <v>1</v>
      </c>
      <c r="K7375" s="72">
        <v>53</v>
      </c>
      <c r="L7375" s="72">
        <v>47</v>
      </c>
    </row>
    <row r="7376" spans="4:12" x14ac:dyDescent="0.25">
      <c r="D7376" s="66" t="s">
        <v>37714</v>
      </c>
      <c r="E7376" s="66" t="s">
        <v>2190</v>
      </c>
      <c r="F7376" s="72">
        <v>1</v>
      </c>
      <c r="G7376" s="72">
        <v>3</v>
      </c>
      <c r="H7376" s="72">
        <v>2</v>
      </c>
      <c r="I7376" s="72">
        <v>8</v>
      </c>
      <c r="J7376" s="72">
        <v>1</v>
      </c>
      <c r="K7376" s="72">
        <v>53</v>
      </c>
      <c r="L7376" s="72">
        <v>48</v>
      </c>
    </row>
    <row r="7377" spans="4:12" x14ac:dyDescent="0.25">
      <c r="D7377" s="66" t="s">
        <v>37715</v>
      </c>
      <c r="E7377" s="66" t="s">
        <v>10848</v>
      </c>
      <c r="F7377" s="72">
        <v>1</v>
      </c>
      <c r="G7377" s="72">
        <v>3</v>
      </c>
      <c r="H7377" s="72">
        <v>2</v>
      </c>
      <c r="I7377" s="72">
        <v>8</v>
      </c>
      <c r="J7377" s="72">
        <v>1</v>
      </c>
      <c r="K7377" s="72">
        <v>53</v>
      </c>
      <c r="L7377" s="72">
        <v>49</v>
      </c>
    </row>
    <row r="7378" spans="4:12" x14ac:dyDescent="0.25">
      <c r="D7378" s="66" t="s">
        <v>37716</v>
      </c>
      <c r="E7378" s="66" t="s">
        <v>10849</v>
      </c>
      <c r="F7378" s="72">
        <v>1</v>
      </c>
      <c r="G7378" s="72">
        <v>3</v>
      </c>
      <c r="H7378" s="72">
        <v>2</v>
      </c>
      <c r="I7378" s="72">
        <v>8</v>
      </c>
      <c r="J7378" s="72">
        <v>1</v>
      </c>
      <c r="K7378" s="72">
        <v>53</v>
      </c>
      <c r="L7378" s="72">
        <v>50</v>
      </c>
    </row>
    <row r="7379" spans="4:12" x14ac:dyDescent="0.25">
      <c r="D7379" s="66" t="s">
        <v>37717</v>
      </c>
      <c r="E7379" s="66" t="s">
        <v>10850</v>
      </c>
      <c r="F7379" s="72">
        <v>1</v>
      </c>
      <c r="G7379" s="72">
        <v>3</v>
      </c>
      <c r="H7379" s="72">
        <v>2</v>
      </c>
      <c r="I7379" s="72">
        <v>8</v>
      </c>
      <c r="J7379" s="72">
        <v>1</v>
      </c>
      <c r="K7379" s="72">
        <v>53</v>
      </c>
      <c r="L7379" s="72">
        <v>51</v>
      </c>
    </row>
    <row r="7380" spans="4:12" x14ac:dyDescent="0.25">
      <c r="D7380" s="66" t="s">
        <v>37718</v>
      </c>
      <c r="E7380" s="66" t="s">
        <v>10851</v>
      </c>
      <c r="F7380" s="72">
        <v>1</v>
      </c>
      <c r="G7380" s="72">
        <v>3</v>
      </c>
      <c r="H7380" s="72">
        <v>2</v>
      </c>
      <c r="I7380" s="72">
        <v>8</v>
      </c>
      <c r="J7380" s="72">
        <v>1</v>
      </c>
      <c r="K7380" s="72">
        <v>53</v>
      </c>
      <c r="L7380" s="72">
        <v>52</v>
      </c>
    </row>
    <row r="7381" spans="4:12" x14ac:dyDescent="0.25">
      <c r="D7381" s="66" t="s">
        <v>37719</v>
      </c>
      <c r="E7381" s="66" t="s">
        <v>10852</v>
      </c>
      <c r="F7381" s="72">
        <v>1</v>
      </c>
      <c r="G7381" s="72">
        <v>3</v>
      </c>
      <c r="H7381" s="72">
        <v>2</v>
      </c>
      <c r="I7381" s="72">
        <v>8</v>
      </c>
      <c r="J7381" s="72">
        <v>1</v>
      </c>
      <c r="K7381" s="72">
        <v>53</v>
      </c>
      <c r="L7381" s="72">
        <v>53</v>
      </c>
    </row>
    <row r="7382" spans="4:12" x14ac:dyDescent="0.25">
      <c r="D7382" s="66" t="s">
        <v>37720</v>
      </c>
      <c r="E7382" s="66" t="s">
        <v>10853</v>
      </c>
      <c r="F7382" s="72">
        <v>1</v>
      </c>
      <c r="G7382" s="72">
        <v>3</v>
      </c>
      <c r="H7382" s="72">
        <v>2</v>
      </c>
      <c r="I7382" s="72">
        <v>8</v>
      </c>
      <c r="J7382" s="72">
        <v>1</v>
      </c>
      <c r="K7382" s="72">
        <v>53</v>
      </c>
      <c r="L7382" s="72">
        <v>54</v>
      </c>
    </row>
    <row r="7383" spans="4:12" x14ac:dyDescent="0.25">
      <c r="D7383" s="66" t="s">
        <v>37721</v>
      </c>
      <c r="E7383" s="66" t="s">
        <v>10854</v>
      </c>
      <c r="F7383" s="72">
        <v>1</v>
      </c>
      <c r="G7383" s="72">
        <v>3</v>
      </c>
      <c r="H7383" s="72">
        <v>2</v>
      </c>
      <c r="I7383" s="72">
        <v>8</v>
      </c>
      <c r="J7383" s="72">
        <v>1</v>
      </c>
      <c r="K7383" s="72">
        <v>53</v>
      </c>
      <c r="L7383" s="72">
        <v>55</v>
      </c>
    </row>
    <row r="7384" spans="4:12" x14ac:dyDescent="0.25">
      <c r="D7384" s="66" t="s">
        <v>37722</v>
      </c>
      <c r="E7384" s="66" t="s">
        <v>10855</v>
      </c>
      <c r="F7384" s="72">
        <v>1</v>
      </c>
      <c r="G7384" s="72">
        <v>3</v>
      </c>
      <c r="H7384" s="72">
        <v>2</v>
      </c>
      <c r="I7384" s="72">
        <v>8</v>
      </c>
      <c r="J7384" s="72">
        <v>1</v>
      </c>
      <c r="K7384" s="72">
        <v>53</v>
      </c>
      <c r="L7384" s="72">
        <v>56</v>
      </c>
    </row>
    <row r="7385" spans="4:12" x14ac:dyDescent="0.25">
      <c r="D7385" s="66" t="s">
        <v>37723</v>
      </c>
      <c r="E7385" s="66" t="s">
        <v>10856</v>
      </c>
      <c r="F7385" s="72">
        <v>1</v>
      </c>
      <c r="G7385" s="72">
        <v>3</v>
      </c>
      <c r="H7385" s="72">
        <v>2</v>
      </c>
      <c r="I7385" s="72">
        <v>8</v>
      </c>
      <c r="J7385" s="72">
        <v>1</v>
      </c>
      <c r="K7385" s="72">
        <v>53</v>
      </c>
      <c r="L7385" s="72">
        <v>57</v>
      </c>
    </row>
    <row r="7386" spans="4:12" x14ac:dyDescent="0.25">
      <c r="D7386" s="66" t="s">
        <v>37724</v>
      </c>
      <c r="E7386" s="66" t="s">
        <v>10857</v>
      </c>
      <c r="F7386" s="72">
        <v>1</v>
      </c>
      <c r="G7386" s="72">
        <v>3</v>
      </c>
      <c r="H7386" s="72">
        <v>2</v>
      </c>
      <c r="I7386" s="72">
        <v>8</v>
      </c>
      <c r="J7386" s="72">
        <v>1</v>
      </c>
      <c r="K7386" s="72">
        <v>53</v>
      </c>
      <c r="L7386" s="72">
        <v>58</v>
      </c>
    </row>
    <row r="7387" spans="4:12" x14ac:dyDescent="0.25">
      <c r="D7387" s="66" t="s">
        <v>37725</v>
      </c>
      <c r="E7387" s="66" t="s">
        <v>2191</v>
      </c>
      <c r="F7387" s="72">
        <v>1</v>
      </c>
      <c r="G7387" s="72">
        <v>3</v>
      </c>
      <c r="H7387" s="72">
        <v>2</v>
      </c>
      <c r="I7387" s="72">
        <v>8</v>
      </c>
      <c r="J7387" s="72">
        <v>1</v>
      </c>
      <c r="K7387" s="72">
        <v>53</v>
      </c>
      <c r="L7387" s="72">
        <v>59</v>
      </c>
    </row>
    <row r="7388" spans="4:12" x14ac:dyDescent="0.25">
      <c r="D7388" s="66" t="s">
        <v>37726</v>
      </c>
      <c r="E7388" s="66" t="s">
        <v>2192</v>
      </c>
      <c r="F7388" s="72">
        <v>1</v>
      </c>
      <c r="G7388" s="72">
        <v>3</v>
      </c>
      <c r="H7388" s="72">
        <v>2</v>
      </c>
      <c r="I7388" s="72">
        <v>8</v>
      </c>
      <c r="J7388" s="72">
        <v>1</v>
      </c>
      <c r="K7388" s="72">
        <v>53</v>
      </c>
      <c r="L7388" s="72">
        <v>60</v>
      </c>
    </row>
    <row r="7389" spans="4:12" x14ac:dyDescent="0.25">
      <c r="D7389" s="66" t="s">
        <v>37727</v>
      </c>
      <c r="E7389" s="66" t="s">
        <v>10858</v>
      </c>
      <c r="F7389" s="72">
        <v>1</v>
      </c>
      <c r="G7389" s="72">
        <v>3</v>
      </c>
      <c r="H7389" s="72">
        <v>2</v>
      </c>
      <c r="I7389" s="72">
        <v>8</v>
      </c>
      <c r="J7389" s="72">
        <v>1</v>
      </c>
      <c r="K7389" s="72">
        <v>53</v>
      </c>
      <c r="L7389" s="72">
        <v>61</v>
      </c>
    </row>
    <row r="7390" spans="4:12" x14ac:dyDescent="0.25">
      <c r="D7390" s="66" t="s">
        <v>37728</v>
      </c>
      <c r="E7390" s="66" t="s">
        <v>10859</v>
      </c>
      <c r="F7390" s="72">
        <v>1</v>
      </c>
      <c r="G7390" s="72">
        <v>3</v>
      </c>
      <c r="H7390" s="72">
        <v>2</v>
      </c>
      <c r="I7390" s="72">
        <v>8</v>
      </c>
      <c r="J7390" s="72">
        <v>1</v>
      </c>
      <c r="K7390" s="72">
        <v>53</v>
      </c>
      <c r="L7390" s="72">
        <v>62</v>
      </c>
    </row>
    <row r="7391" spans="4:12" x14ac:dyDescent="0.25">
      <c r="D7391" s="66" t="s">
        <v>37729</v>
      </c>
      <c r="E7391" s="66" t="s">
        <v>2193</v>
      </c>
      <c r="F7391" s="72">
        <v>1</v>
      </c>
      <c r="G7391" s="72">
        <v>3</v>
      </c>
      <c r="H7391" s="72">
        <v>2</v>
      </c>
      <c r="I7391" s="72">
        <v>8</v>
      </c>
      <c r="J7391" s="72">
        <v>1</v>
      </c>
      <c r="K7391" s="72">
        <v>53</v>
      </c>
      <c r="L7391" s="72">
        <v>63</v>
      </c>
    </row>
    <row r="7392" spans="4:12" x14ac:dyDescent="0.25">
      <c r="D7392" s="66" t="s">
        <v>37730</v>
      </c>
      <c r="E7392" s="66" t="s">
        <v>10860</v>
      </c>
      <c r="F7392" s="72">
        <v>1</v>
      </c>
      <c r="G7392" s="72">
        <v>3</v>
      </c>
      <c r="H7392" s="72">
        <v>2</v>
      </c>
      <c r="I7392" s="72">
        <v>8</v>
      </c>
      <c r="J7392" s="72">
        <v>1</v>
      </c>
      <c r="K7392" s="72">
        <v>53</v>
      </c>
      <c r="L7392" s="72">
        <v>64</v>
      </c>
    </row>
    <row r="7393" spans="4:12" x14ac:dyDescent="0.25">
      <c r="D7393" s="66" t="s">
        <v>37731</v>
      </c>
      <c r="E7393" s="66" t="s">
        <v>10861</v>
      </c>
      <c r="F7393" s="72">
        <v>1</v>
      </c>
      <c r="G7393" s="72">
        <v>3</v>
      </c>
      <c r="H7393" s="72">
        <v>2</v>
      </c>
      <c r="I7393" s="72">
        <v>8</v>
      </c>
      <c r="J7393" s="72">
        <v>1</v>
      </c>
      <c r="K7393" s="72">
        <v>53</v>
      </c>
      <c r="L7393" s="72">
        <v>65</v>
      </c>
    </row>
    <row r="7394" spans="4:12" x14ac:dyDescent="0.25">
      <c r="D7394" s="66" t="s">
        <v>37732</v>
      </c>
      <c r="E7394" s="66" t="s">
        <v>2194</v>
      </c>
      <c r="F7394" s="72">
        <v>1</v>
      </c>
      <c r="G7394" s="72">
        <v>3</v>
      </c>
      <c r="H7394" s="72">
        <v>2</v>
      </c>
      <c r="I7394" s="72">
        <v>8</v>
      </c>
      <c r="J7394" s="72">
        <v>1</v>
      </c>
      <c r="K7394" s="72">
        <v>54</v>
      </c>
      <c r="L7394" s="72">
        <v>1</v>
      </c>
    </row>
    <row r="7395" spans="4:12" x14ac:dyDescent="0.25">
      <c r="D7395" s="66" t="s">
        <v>37733</v>
      </c>
      <c r="E7395" s="66" t="s">
        <v>10862</v>
      </c>
      <c r="F7395" s="72">
        <v>1</v>
      </c>
      <c r="G7395" s="72">
        <v>3</v>
      </c>
      <c r="H7395" s="72">
        <v>2</v>
      </c>
      <c r="I7395" s="72">
        <v>8</v>
      </c>
      <c r="J7395" s="72">
        <v>1</v>
      </c>
      <c r="K7395" s="72">
        <v>54</v>
      </c>
      <c r="L7395" s="72">
        <v>2</v>
      </c>
    </row>
    <row r="7396" spans="4:12" x14ac:dyDescent="0.25">
      <c r="D7396" s="66" t="s">
        <v>37734</v>
      </c>
      <c r="E7396" s="66" t="s">
        <v>10863</v>
      </c>
      <c r="F7396" s="72">
        <v>1</v>
      </c>
      <c r="G7396" s="72">
        <v>3</v>
      </c>
      <c r="H7396" s="72">
        <v>2</v>
      </c>
      <c r="I7396" s="72">
        <v>8</v>
      </c>
      <c r="J7396" s="72">
        <v>1</v>
      </c>
      <c r="K7396" s="72">
        <v>54</v>
      </c>
      <c r="L7396" s="72">
        <v>3</v>
      </c>
    </row>
    <row r="7397" spans="4:12" x14ac:dyDescent="0.25">
      <c r="D7397" s="66" t="s">
        <v>37735</v>
      </c>
      <c r="E7397" s="66" t="s">
        <v>2195</v>
      </c>
      <c r="F7397" s="72">
        <v>1</v>
      </c>
      <c r="G7397" s="72">
        <v>3</v>
      </c>
      <c r="H7397" s="72">
        <v>2</v>
      </c>
      <c r="I7397" s="72">
        <v>8</v>
      </c>
      <c r="J7397" s="72">
        <v>1</v>
      </c>
      <c r="K7397" s="72">
        <v>54</v>
      </c>
      <c r="L7397" s="72">
        <v>4</v>
      </c>
    </row>
    <row r="7398" spans="4:12" x14ac:dyDescent="0.25">
      <c r="D7398" s="66" t="s">
        <v>37736</v>
      </c>
      <c r="E7398" s="66" t="s">
        <v>2196</v>
      </c>
      <c r="F7398" s="72">
        <v>1</v>
      </c>
      <c r="G7398" s="72">
        <v>3</v>
      </c>
      <c r="H7398" s="72">
        <v>2</v>
      </c>
      <c r="I7398" s="72">
        <v>8</v>
      </c>
      <c r="J7398" s="72">
        <v>1</v>
      </c>
      <c r="K7398" s="72">
        <v>54</v>
      </c>
      <c r="L7398" s="72">
        <v>5</v>
      </c>
    </row>
    <row r="7399" spans="4:12" x14ac:dyDescent="0.25">
      <c r="D7399" s="66" t="s">
        <v>37737</v>
      </c>
      <c r="E7399" s="66" t="s">
        <v>2197</v>
      </c>
      <c r="F7399" s="72">
        <v>1</v>
      </c>
      <c r="G7399" s="72">
        <v>3</v>
      </c>
      <c r="H7399" s="72">
        <v>2</v>
      </c>
      <c r="I7399" s="72">
        <v>8</v>
      </c>
      <c r="J7399" s="72">
        <v>1</v>
      </c>
      <c r="K7399" s="72">
        <v>54</v>
      </c>
      <c r="L7399" s="72">
        <v>6</v>
      </c>
    </row>
    <row r="7400" spans="4:12" x14ac:dyDescent="0.25">
      <c r="D7400" s="66" t="s">
        <v>37738</v>
      </c>
      <c r="E7400" s="66" t="s">
        <v>2198</v>
      </c>
      <c r="F7400" s="72">
        <v>1</v>
      </c>
      <c r="G7400" s="72">
        <v>3</v>
      </c>
      <c r="H7400" s="72">
        <v>2</v>
      </c>
      <c r="I7400" s="72">
        <v>8</v>
      </c>
      <c r="J7400" s="72">
        <v>1</v>
      </c>
      <c r="K7400" s="72">
        <v>54</v>
      </c>
      <c r="L7400" s="72">
        <v>7</v>
      </c>
    </row>
    <row r="7401" spans="4:12" x14ac:dyDescent="0.25">
      <c r="D7401" s="66" t="s">
        <v>37739</v>
      </c>
      <c r="E7401" s="66" t="s">
        <v>2199</v>
      </c>
      <c r="F7401" s="72">
        <v>1</v>
      </c>
      <c r="G7401" s="72">
        <v>3</v>
      </c>
      <c r="H7401" s="72">
        <v>2</v>
      </c>
      <c r="I7401" s="72">
        <v>8</v>
      </c>
      <c r="J7401" s="72">
        <v>1</v>
      </c>
      <c r="K7401" s="72">
        <v>54</v>
      </c>
      <c r="L7401" s="72">
        <v>8</v>
      </c>
    </row>
    <row r="7402" spans="4:12" x14ac:dyDescent="0.25">
      <c r="D7402" s="66" t="s">
        <v>37740</v>
      </c>
      <c r="E7402" s="66" t="s">
        <v>2200</v>
      </c>
      <c r="F7402" s="72">
        <v>1</v>
      </c>
      <c r="G7402" s="72">
        <v>3</v>
      </c>
      <c r="H7402" s="72">
        <v>2</v>
      </c>
      <c r="I7402" s="72">
        <v>8</v>
      </c>
      <c r="J7402" s="72">
        <v>1</v>
      </c>
      <c r="K7402" s="72">
        <v>54</v>
      </c>
      <c r="L7402" s="72">
        <v>9</v>
      </c>
    </row>
    <row r="7403" spans="4:12" x14ac:dyDescent="0.25">
      <c r="D7403" s="66" t="s">
        <v>37741</v>
      </c>
      <c r="E7403" s="66" t="s">
        <v>2201</v>
      </c>
      <c r="F7403" s="72">
        <v>1</v>
      </c>
      <c r="G7403" s="72">
        <v>3</v>
      </c>
      <c r="H7403" s="72">
        <v>2</v>
      </c>
      <c r="I7403" s="72">
        <v>8</v>
      </c>
      <c r="J7403" s="72">
        <v>1</v>
      </c>
      <c r="K7403" s="72">
        <v>54</v>
      </c>
      <c r="L7403" s="72">
        <v>10</v>
      </c>
    </row>
    <row r="7404" spans="4:12" x14ac:dyDescent="0.25">
      <c r="D7404" s="66" t="s">
        <v>37742</v>
      </c>
      <c r="E7404" s="66" t="s">
        <v>2202</v>
      </c>
      <c r="F7404" s="72">
        <v>1</v>
      </c>
      <c r="G7404" s="72">
        <v>3</v>
      </c>
      <c r="H7404" s="72">
        <v>2</v>
      </c>
      <c r="I7404" s="72">
        <v>8</v>
      </c>
      <c r="J7404" s="72">
        <v>1</v>
      </c>
      <c r="K7404" s="72">
        <v>54</v>
      </c>
      <c r="L7404" s="72">
        <v>11</v>
      </c>
    </row>
    <row r="7405" spans="4:12" x14ac:dyDescent="0.25">
      <c r="D7405" s="66" t="s">
        <v>37743</v>
      </c>
      <c r="E7405" s="66" t="s">
        <v>2203</v>
      </c>
      <c r="F7405" s="72">
        <v>1</v>
      </c>
      <c r="G7405" s="72">
        <v>3</v>
      </c>
      <c r="H7405" s="72">
        <v>2</v>
      </c>
      <c r="I7405" s="72">
        <v>8</v>
      </c>
      <c r="J7405" s="72">
        <v>1</v>
      </c>
      <c r="K7405" s="72">
        <v>54</v>
      </c>
      <c r="L7405" s="72">
        <v>12</v>
      </c>
    </row>
    <row r="7406" spans="4:12" x14ac:dyDescent="0.25">
      <c r="D7406" s="66" t="s">
        <v>37744</v>
      </c>
      <c r="E7406" s="66" t="s">
        <v>2204</v>
      </c>
      <c r="F7406" s="72">
        <v>1</v>
      </c>
      <c r="G7406" s="72">
        <v>3</v>
      </c>
      <c r="H7406" s="72">
        <v>2</v>
      </c>
      <c r="I7406" s="72">
        <v>8</v>
      </c>
      <c r="J7406" s="72">
        <v>1</v>
      </c>
      <c r="K7406" s="72">
        <v>54</v>
      </c>
      <c r="L7406" s="72">
        <v>13</v>
      </c>
    </row>
    <row r="7407" spans="4:12" x14ac:dyDescent="0.25">
      <c r="D7407" s="66" t="s">
        <v>37745</v>
      </c>
      <c r="E7407" s="66" t="s">
        <v>2205</v>
      </c>
      <c r="F7407" s="72">
        <v>1</v>
      </c>
      <c r="G7407" s="72">
        <v>3</v>
      </c>
      <c r="H7407" s="72">
        <v>2</v>
      </c>
      <c r="I7407" s="72">
        <v>8</v>
      </c>
      <c r="J7407" s="72">
        <v>1</v>
      </c>
      <c r="K7407" s="72">
        <v>54</v>
      </c>
      <c r="L7407" s="72">
        <v>14</v>
      </c>
    </row>
    <row r="7408" spans="4:12" x14ac:dyDescent="0.25">
      <c r="D7408" s="66" t="s">
        <v>37746</v>
      </c>
      <c r="E7408" s="66" t="s">
        <v>2206</v>
      </c>
      <c r="F7408" s="72">
        <v>1</v>
      </c>
      <c r="G7408" s="72">
        <v>3</v>
      </c>
      <c r="H7408" s="72">
        <v>2</v>
      </c>
      <c r="I7408" s="72">
        <v>8</v>
      </c>
      <c r="J7408" s="72">
        <v>1</v>
      </c>
      <c r="K7408" s="72">
        <v>54</v>
      </c>
      <c r="L7408" s="72">
        <v>15</v>
      </c>
    </row>
    <row r="7409" spans="4:12" x14ac:dyDescent="0.25">
      <c r="D7409" s="66" t="s">
        <v>37747</v>
      </c>
      <c r="E7409" s="66" t="s">
        <v>2207</v>
      </c>
      <c r="F7409" s="72">
        <v>1</v>
      </c>
      <c r="G7409" s="72">
        <v>3</v>
      </c>
      <c r="H7409" s="72">
        <v>2</v>
      </c>
      <c r="I7409" s="72">
        <v>8</v>
      </c>
      <c r="J7409" s="72">
        <v>1</v>
      </c>
      <c r="K7409" s="72">
        <v>54</v>
      </c>
      <c r="L7409" s="72">
        <v>16</v>
      </c>
    </row>
    <row r="7410" spans="4:12" x14ac:dyDescent="0.25">
      <c r="D7410" s="66" t="s">
        <v>37748</v>
      </c>
      <c r="E7410" s="66" t="s">
        <v>10864</v>
      </c>
      <c r="F7410" s="72">
        <v>1</v>
      </c>
      <c r="G7410" s="72">
        <v>3</v>
      </c>
      <c r="H7410" s="72">
        <v>2</v>
      </c>
      <c r="I7410" s="72">
        <v>8</v>
      </c>
      <c r="J7410" s="72">
        <v>1</v>
      </c>
      <c r="K7410" s="72">
        <v>54</v>
      </c>
      <c r="L7410" s="72">
        <v>17</v>
      </c>
    </row>
    <row r="7411" spans="4:12" x14ac:dyDescent="0.25">
      <c r="D7411" s="66" t="s">
        <v>37749</v>
      </c>
      <c r="E7411" s="66" t="s">
        <v>462</v>
      </c>
      <c r="F7411" s="72">
        <v>1</v>
      </c>
      <c r="G7411" s="72">
        <v>3</v>
      </c>
      <c r="H7411" s="72">
        <v>2</v>
      </c>
      <c r="I7411" s="72">
        <v>8</v>
      </c>
      <c r="J7411" s="72">
        <v>1</v>
      </c>
      <c r="K7411" s="72">
        <v>54</v>
      </c>
      <c r="L7411" s="72">
        <v>18</v>
      </c>
    </row>
    <row r="7412" spans="4:12" x14ac:dyDescent="0.25">
      <c r="D7412" s="66" t="s">
        <v>37750</v>
      </c>
      <c r="E7412" s="66" t="s">
        <v>10865</v>
      </c>
      <c r="F7412" s="72">
        <v>1</v>
      </c>
      <c r="G7412" s="72">
        <v>3</v>
      </c>
      <c r="H7412" s="72">
        <v>2</v>
      </c>
      <c r="I7412" s="72">
        <v>8</v>
      </c>
      <c r="J7412" s="72">
        <v>1</v>
      </c>
      <c r="K7412" s="72">
        <v>54</v>
      </c>
      <c r="L7412" s="72">
        <v>19</v>
      </c>
    </row>
    <row r="7413" spans="4:12" x14ac:dyDescent="0.25">
      <c r="D7413" s="66" t="s">
        <v>37751</v>
      </c>
      <c r="E7413" s="66" t="s">
        <v>2208</v>
      </c>
      <c r="F7413" s="72">
        <v>1</v>
      </c>
      <c r="G7413" s="72">
        <v>3</v>
      </c>
      <c r="H7413" s="72">
        <v>2</v>
      </c>
      <c r="I7413" s="72">
        <v>8</v>
      </c>
      <c r="J7413" s="72">
        <v>1</v>
      </c>
      <c r="K7413" s="72">
        <v>54</v>
      </c>
      <c r="L7413" s="72">
        <v>20</v>
      </c>
    </row>
    <row r="7414" spans="4:12" x14ac:dyDescent="0.25">
      <c r="D7414" s="66" t="s">
        <v>37752</v>
      </c>
      <c r="E7414" s="66" t="s">
        <v>2209</v>
      </c>
      <c r="F7414" s="72">
        <v>1</v>
      </c>
      <c r="G7414" s="72">
        <v>3</v>
      </c>
      <c r="H7414" s="72">
        <v>2</v>
      </c>
      <c r="I7414" s="72">
        <v>8</v>
      </c>
      <c r="J7414" s="72">
        <v>1</v>
      </c>
      <c r="K7414" s="72">
        <v>54</v>
      </c>
      <c r="L7414" s="72">
        <v>21</v>
      </c>
    </row>
    <row r="7415" spans="4:12" x14ac:dyDescent="0.25">
      <c r="D7415" s="66" t="s">
        <v>37753</v>
      </c>
      <c r="E7415" s="66" t="s">
        <v>2210</v>
      </c>
      <c r="F7415" s="72">
        <v>1</v>
      </c>
      <c r="G7415" s="72">
        <v>3</v>
      </c>
      <c r="H7415" s="72">
        <v>2</v>
      </c>
      <c r="I7415" s="72">
        <v>8</v>
      </c>
      <c r="J7415" s="72">
        <v>1</v>
      </c>
      <c r="K7415" s="72">
        <v>54</v>
      </c>
      <c r="L7415" s="72">
        <v>22</v>
      </c>
    </row>
    <row r="7416" spans="4:12" x14ac:dyDescent="0.25">
      <c r="D7416" s="66" t="s">
        <v>37754</v>
      </c>
      <c r="E7416" s="66" t="s">
        <v>10866</v>
      </c>
      <c r="F7416" s="72">
        <v>1</v>
      </c>
      <c r="G7416" s="72">
        <v>3</v>
      </c>
      <c r="H7416" s="72">
        <v>2</v>
      </c>
      <c r="I7416" s="72">
        <v>8</v>
      </c>
      <c r="J7416" s="72">
        <v>1</v>
      </c>
      <c r="K7416" s="72">
        <v>54</v>
      </c>
      <c r="L7416" s="72">
        <v>23</v>
      </c>
    </row>
    <row r="7417" spans="4:12" x14ac:dyDescent="0.25">
      <c r="D7417" s="66" t="s">
        <v>37755</v>
      </c>
      <c r="E7417" s="66" t="s">
        <v>10867</v>
      </c>
      <c r="F7417" s="72">
        <v>1</v>
      </c>
      <c r="G7417" s="72">
        <v>3</v>
      </c>
      <c r="H7417" s="72">
        <v>2</v>
      </c>
      <c r="I7417" s="72">
        <v>8</v>
      </c>
      <c r="J7417" s="72">
        <v>1</v>
      </c>
      <c r="K7417" s="72">
        <v>54</v>
      </c>
      <c r="L7417" s="72">
        <v>24</v>
      </c>
    </row>
    <row r="7418" spans="4:12" x14ac:dyDescent="0.25">
      <c r="D7418" s="66" t="s">
        <v>37756</v>
      </c>
      <c r="E7418" s="66" t="s">
        <v>2211</v>
      </c>
      <c r="F7418" s="72">
        <v>1</v>
      </c>
      <c r="G7418" s="72">
        <v>3</v>
      </c>
      <c r="H7418" s="72">
        <v>2</v>
      </c>
      <c r="I7418" s="72">
        <v>8</v>
      </c>
      <c r="J7418" s="72">
        <v>1</v>
      </c>
      <c r="K7418" s="72">
        <v>55</v>
      </c>
      <c r="L7418" s="72">
        <v>1</v>
      </c>
    </row>
    <row r="7419" spans="4:12" x14ac:dyDescent="0.25">
      <c r="D7419" s="66" t="s">
        <v>37757</v>
      </c>
      <c r="E7419" s="66" t="s">
        <v>10868</v>
      </c>
      <c r="F7419" s="72">
        <v>1</v>
      </c>
      <c r="G7419" s="72">
        <v>3</v>
      </c>
      <c r="H7419" s="72">
        <v>2</v>
      </c>
      <c r="I7419" s="72">
        <v>8</v>
      </c>
      <c r="J7419" s="72">
        <v>1</v>
      </c>
      <c r="K7419" s="72">
        <v>55</v>
      </c>
      <c r="L7419" s="72">
        <v>2</v>
      </c>
    </row>
    <row r="7420" spans="4:12" x14ac:dyDescent="0.25">
      <c r="D7420" s="66" t="s">
        <v>37758</v>
      </c>
      <c r="E7420" s="66" t="s">
        <v>2212</v>
      </c>
      <c r="F7420" s="72">
        <v>1</v>
      </c>
      <c r="G7420" s="72">
        <v>3</v>
      </c>
      <c r="H7420" s="72">
        <v>2</v>
      </c>
      <c r="I7420" s="72">
        <v>8</v>
      </c>
      <c r="J7420" s="72">
        <v>1</v>
      </c>
      <c r="K7420" s="72">
        <v>55</v>
      </c>
      <c r="L7420" s="72">
        <v>3</v>
      </c>
    </row>
    <row r="7421" spans="4:12" x14ac:dyDescent="0.25">
      <c r="D7421" s="66" t="s">
        <v>37759</v>
      </c>
      <c r="E7421" s="66" t="s">
        <v>10869</v>
      </c>
      <c r="F7421" s="72">
        <v>1</v>
      </c>
      <c r="G7421" s="72">
        <v>3</v>
      </c>
      <c r="H7421" s="72">
        <v>2</v>
      </c>
      <c r="I7421" s="72">
        <v>8</v>
      </c>
      <c r="J7421" s="72">
        <v>1</v>
      </c>
      <c r="K7421" s="72">
        <v>55</v>
      </c>
      <c r="L7421" s="72">
        <v>4</v>
      </c>
    </row>
    <row r="7422" spans="4:12" x14ac:dyDescent="0.25">
      <c r="D7422" s="66" t="s">
        <v>37760</v>
      </c>
      <c r="E7422" s="66" t="s">
        <v>10870</v>
      </c>
      <c r="F7422" s="72">
        <v>1</v>
      </c>
      <c r="G7422" s="72">
        <v>3</v>
      </c>
      <c r="H7422" s="72">
        <v>2</v>
      </c>
      <c r="I7422" s="72">
        <v>8</v>
      </c>
      <c r="J7422" s="72">
        <v>1</v>
      </c>
      <c r="K7422" s="72">
        <v>55</v>
      </c>
      <c r="L7422" s="72">
        <v>5</v>
      </c>
    </row>
    <row r="7423" spans="4:12" x14ac:dyDescent="0.25">
      <c r="D7423" s="66" t="s">
        <v>37761</v>
      </c>
      <c r="E7423" s="66" t="s">
        <v>10871</v>
      </c>
      <c r="F7423" s="72">
        <v>1</v>
      </c>
      <c r="G7423" s="72">
        <v>3</v>
      </c>
      <c r="H7423" s="72">
        <v>2</v>
      </c>
      <c r="I7423" s="72">
        <v>8</v>
      </c>
      <c r="J7423" s="72">
        <v>1</v>
      </c>
      <c r="K7423" s="72">
        <v>55</v>
      </c>
      <c r="L7423" s="72">
        <v>6</v>
      </c>
    </row>
    <row r="7424" spans="4:12" x14ac:dyDescent="0.25">
      <c r="D7424" s="66" t="s">
        <v>37762</v>
      </c>
      <c r="E7424" s="66" t="s">
        <v>2213</v>
      </c>
      <c r="F7424" s="72">
        <v>1</v>
      </c>
      <c r="G7424" s="72">
        <v>3</v>
      </c>
      <c r="H7424" s="72">
        <v>2</v>
      </c>
      <c r="I7424" s="72">
        <v>8</v>
      </c>
      <c r="J7424" s="72">
        <v>1</v>
      </c>
      <c r="K7424" s="72">
        <v>55</v>
      </c>
      <c r="L7424" s="72">
        <v>7</v>
      </c>
    </row>
    <row r="7425" spans="4:12" x14ac:dyDescent="0.25">
      <c r="D7425" s="66" t="s">
        <v>37763</v>
      </c>
      <c r="E7425" s="66" t="s">
        <v>10872</v>
      </c>
      <c r="F7425" s="72">
        <v>1</v>
      </c>
      <c r="G7425" s="72">
        <v>3</v>
      </c>
      <c r="H7425" s="72">
        <v>2</v>
      </c>
      <c r="I7425" s="72">
        <v>8</v>
      </c>
      <c r="J7425" s="72">
        <v>1</v>
      </c>
      <c r="K7425" s="72">
        <v>55</v>
      </c>
      <c r="L7425" s="72">
        <v>8</v>
      </c>
    </row>
    <row r="7426" spans="4:12" x14ac:dyDescent="0.25">
      <c r="D7426" s="66" t="s">
        <v>37764</v>
      </c>
      <c r="E7426" s="66" t="s">
        <v>2214</v>
      </c>
      <c r="F7426" s="72">
        <v>1</v>
      </c>
      <c r="G7426" s="72">
        <v>3</v>
      </c>
      <c r="H7426" s="72">
        <v>2</v>
      </c>
      <c r="I7426" s="72">
        <v>8</v>
      </c>
      <c r="J7426" s="72">
        <v>1</v>
      </c>
      <c r="K7426" s="72">
        <v>55</v>
      </c>
      <c r="L7426" s="72">
        <v>9</v>
      </c>
    </row>
    <row r="7427" spans="4:12" x14ac:dyDescent="0.25">
      <c r="D7427" s="66" t="s">
        <v>37765</v>
      </c>
      <c r="E7427" s="66" t="s">
        <v>10873</v>
      </c>
      <c r="F7427" s="72">
        <v>1</v>
      </c>
      <c r="G7427" s="72">
        <v>3</v>
      </c>
      <c r="H7427" s="72">
        <v>2</v>
      </c>
      <c r="I7427" s="72">
        <v>8</v>
      </c>
      <c r="J7427" s="72">
        <v>1</v>
      </c>
      <c r="K7427" s="72">
        <v>55</v>
      </c>
      <c r="L7427" s="72">
        <v>10</v>
      </c>
    </row>
    <row r="7428" spans="4:12" x14ac:dyDescent="0.25">
      <c r="D7428" s="66" t="s">
        <v>37766</v>
      </c>
      <c r="E7428" s="66" t="s">
        <v>2215</v>
      </c>
      <c r="F7428" s="72">
        <v>1</v>
      </c>
      <c r="G7428" s="72">
        <v>3</v>
      </c>
      <c r="H7428" s="72">
        <v>2</v>
      </c>
      <c r="I7428" s="72">
        <v>8</v>
      </c>
      <c r="J7428" s="72">
        <v>1</v>
      </c>
      <c r="K7428" s="72">
        <v>55</v>
      </c>
      <c r="L7428" s="72">
        <v>11</v>
      </c>
    </row>
    <row r="7429" spans="4:12" x14ac:dyDescent="0.25">
      <c r="D7429" s="66" t="s">
        <v>37767</v>
      </c>
      <c r="E7429" s="66" t="s">
        <v>2216</v>
      </c>
      <c r="F7429" s="72">
        <v>1</v>
      </c>
      <c r="G7429" s="72">
        <v>3</v>
      </c>
      <c r="H7429" s="72">
        <v>2</v>
      </c>
      <c r="I7429" s="72">
        <v>8</v>
      </c>
      <c r="J7429" s="72">
        <v>1</v>
      </c>
      <c r="K7429" s="72">
        <v>55</v>
      </c>
      <c r="L7429" s="72">
        <v>12</v>
      </c>
    </row>
    <row r="7430" spans="4:12" x14ac:dyDescent="0.25">
      <c r="D7430" s="66" t="s">
        <v>37768</v>
      </c>
      <c r="E7430" s="66" t="s">
        <v>10874</v>
      </c>
      <c r="F7430" s="72">
        <v>1</v>
      </c>
      <c r="G7430" s="72">
        <v>3</v>
      </c>
      <c r="H7430" s="72">
        <v>2</v>
      </c>
      <c r="I7430" s="72">
        <v>8</v>
      </c>
      <c r="J7430" s="72">
        <v>1</v>
      </c>
      <c r="K7430" s="72">
        <v>55</v>
      </c>
      <c r="L7430" s="72">
        <v>13</v>
      </c>
    </row>
    <row r="7431" spans="4:12" x14ac:dyDescent="0.25">
      <c r="D7431" s="66" t="s">
        <v>37769</v>
      </c>
      <c r="E7431" s="66" t="s">
        <v>10875</v>
      </c>
      <c r="F7431" s="72">
        <v>1</v>
      </c>
      <c r="G7431" s="72">
        <v>3</v>
      </c>
      <c r="H7431" s="72">
        <v>2</v>
      </c>
      <c r="I7431" s="72">
        <v>8</v>
      </c>
      <c r="J7431" s="72">
        <v>1</v>
      </c>
      <c r="K7431" s="72">
        <v>55</v>
      </c>
      <c r="L7431" s="72">
        <v>14</v>
      </c>
    </row>
    <row r="7432" spans="4:12" x14ac:dyDescent="0.25">
      <c r="D7432" s="66" t="s">
        <v>37770</v>
      </c>
      <c r="E7432" s="66" t="s">
        <v>2217</v>
      </c>
      <c r="F7432" s="72">
        <v>1</v>
      </c>
      <c r="G7432" s="72">
        <v>3</v>
      </c>
      <c r="H7432" s="72">
        <v>2</v>
      </c>
      <c r="I7432" s="72">
        <v>8</v>
      </c>
      <c r="J7432" s="72">
        <v>1</v>
      </c>
      <c r="K7432" s="72">
        <v>55</v>
      </c>
      <c r="L7432" s="72">
        <v>15</v>
      </c>
    </row>
    <row r="7433" spans="4:12" x14ac:dyDescent="0.25">
      <c r="D7433" s="66" t="s">
        <v>37771</v>
      </c>
      <c r="E7433" s="66" t="s">
        <v>10876</v>
      </c>
      <c r="F7433" s="72">
        <v>1</v>
      </c>
      <c r="G7433" s="72">
        <v>3</v>
      </c>
      <c r="H7433" s="72">
        <v>2</v>
      </c>
      <c r="I7433" s="72">
        <v>8</v>
      </c>
      <c r="J7433" s="72">
        <v>1</v>
      </c>
      <c r="K7433" s="72">
        <v>55</v>
      </c>
      <c r="L7433" s="72">
        <v>16</v>
      </c>
    </row>
    <row r="7434" spans="4:12" x14ac:dyDescent="0.25">
      <c r="D7434" s="66" t="s">
        <v>37772</v>
      </c>
      <c r="E7434" s="66" t="s">
        <v>10877</v>
      </c>
      <c r="F7434" s="72">
        <v>1</v>
      </c>
      <c r="G7434" s="72">
        <v>3</v>
      </c>
      <c r="H7434" s="72">
        <v>2</v>
      </c>
      <c r="I7434" s="72">
        <v>8</v>
      </c>
      <c r="J7434" s="72">
        <v>1</v>
      </c>
      <c r="K7434" s="72">
        <v>55</v>
      </c>
      <c r="L7434" s="72">
        <v>17</v>
      </c>
    </row>
    <row r="7435" spans="4:12" x14ac:dyDescent="0.25">
      <c r="D7435" s="66" t="s">
        <v>37773</v>
      </c>
      <c r="E7435" s="66" t="s">
        <v>2267</v>
      </c>
      <c r="F7435" s="72">
        <v>1</v>
      </c>
      <c r="G7435" s="72">
        <v>3</v>
      </c>
      <c r="H7435" s="72">
        <v>2</v>
      </c>
      <c r="I7435" s="72">
        <v>8</v>
      </c>
      <c r="J7435" s="72">
        <v>1</v>
      </c>
      <c r="K7435" s="72">
        <v>55</v>
      </c>
      <c r="L7435" s="72">
        <v>18</v>
      </c>
    </row>
    <row r="7436" spans="4:12" x14ac:dyDescent="0.25">
      <c r="D7436" s="66" t="s">
        <v>37774</v>
      </c>
      <c r="E7436" s="66" t="s">
        <v>2000</v>
      </c>
      <c r="F7436" s="72">
        <v>1</v>
      </c>
      <c r="G7436" s="72">
        <v>3</v>
      </c>
      <c r="H7436" s="72">
        <v>2</v>
      </c>
      <c r="I7436" s="72">
        <v>8</v>
      </c>
      <c r="J7436" s="72">
        <v>1</v>
      </c>
      <c r="K7436" s="72">
        <v>55</v>
      </c>
      <c r="L7436" s="72">
        <v>19</v>
      </c>
    </row>
    <row r="7437" spans="4:12" x14ac:dyDescent="0.25">
      <c r="D7437" s="66" t="s">
        <v>37775</v>
      </c>
      <c r="E7437" s="66" t="s">
        <v>2269</v>
      </c>
      <c r="F7437" s="72">
        <v>1</v>
      </c>
      <c r="G7437" s="72">
        <v>3</v>
      </c>
      <c r="H7437" s="72">
        <v>2</v>
      </c>
      <c r="I7437" s="72">
        <v>8</v>
      </c>
      <c r="J7437" s="72">
        <v>1</v>
      </c>
      <c r="K7437" s="72">
        <v>55</v>
      </c>
      <c r="L7437" s="72">
        <v>20</v>
      </c>
    </row>
    <row r="7438" spans="4:12" x14ac:dyDescent="0.25">
      <c r="D7438" s="66" t="s">
        <v>37776</v>
      </c>
      <c r="E7438" s="66" t="s">
        <v>2270</v>
      </c>
      <c r="F7438" s="72">
        <v>1</v>
      </c>
      <c r="G7438" s="72">
        <v>3</v>
      </c>
      <c r="H7438" s="72">
        <v>2</v>
      </c>
      <c r="I7438" s="72">
        <v>8</v>
      </c>
      <c r="J7438" s="72">
        <v>1</v>
      </c>
      <c r="K7438" s="72">
        <v>55</v>
      </c>
      <c r="L7438" s="72">
        <v>21</v>
      </c>
    </row>
    <row r="7439" spans="4:12" x14ac:dyDescent="0.25">
      <c r="D7439" s="66" t="s">
        <v>37777</v>
      </c>
      <c r="E7439" s="66" t="s">
        <v>2271</v>
      </c>
      <c r="F7439" s="72">
        <v>1</v>
      </c>
      <c r="G7439" s="72">
        <v>3</v>
      </c>
      <c r="H7439" s="72">
        <v>2</v>
      </c>
      <c r="I7439" s="72">
        <v>8</v>
      </c>
      <c r="J7439" s="72">
        <v>1</v>
      </c>
      <c r="K7439" s="72">
        <v>55</v>
      </c>
      <c r="L7439" s="72">
        <v>22</v>
      </c>
    </row>
    <row r="7440" spans="4:12" x14ac:dyDescent="0.25">
      <c r="D7440" s="66" t="s">
        <v>37778</v>
      </c>
      <c r="E7440" s="66" t="s">
        <v>10878</v>
      </c>
      <c r="F7440" s="72">
        <v>1</v>
      </c>
      <c r="G7440" s="72">
        <v>3</v>
      </c>
      <c r="H7440" s="72">
        <v>2</v>
      </c>
      <c r="I7440" s="72">
        <v>8</v>
      </c>
      <c r="J7440" s="72">
        <v>1</v>
      </c>
      <c r="K7440" s="72">
        <v>55</v>
      </c>
      <c r="L7440" s="72">
        <v>23</v>
      </c>
    </row>
    <row r="7441" spans="4:12" x14ac:dyDescent="0.25">
      <c r="D7441" s="66" t="s">
        <v>37779</v>
      </c>
      <c r="E7441" s="66" t="s">
        <v>10879</v>
      </c>
      <c r="F7441" s="72">
        <v>1</v>
      </c>
      <c r="G7441" s="72">
        <v>3</v>
      </c>
      <c r="H7441" s="72">
        <v>2</v>
      </c>
      <c r="I7441" s="72">
        <v>8</v>
      </c>
      <c r="J7441" s="72">
        <v>1</v>
      </c>
      <c r="K7441" s="72">
        <v>55</v>
      </c>
      <c r="L7441" s="72">
        <v>24</v>
      </c>
    </row>
    <row r="7442" spans="4:12" x14ac:dyDescent="0.25">
      <c r="D7442" s="66" t="s">
        <v>37780</v>
      </c>
      <c r="E7442" s="66" t="s">
        <v>2273</v>
      </c>
      <c r="F7442" s="72">
        <v>1</v>
      </c>
      <c r="G7442" s="72">
        <v>3</v>
      </c>
      <c r="H7442" s="72">
        <v>2</v>
      </c>
      <c r="I7442" s="72">
        <v>8</v>
      </c>
      <c r="J7442" s="72">
        <v>1</v>
      </c>
      <c r="K7442" s="72">
        <v>55</v>
      </c>
      <c r="L7442" s="72">
        <v>25</v>
      </c>
    </row>
    <row r="7443" spans="4:12" x14ac:dyDescent="0.25">
      <c r="D7443" s="66" t="s">
        <v>37781</v>
      </c>
      <c r="E7443" s="66" t="s">
        <v>2274</v>
      </c>
      <c r="F7443" s="72">
        <v>1</v>
      </c>
      <c r="G7443" s="72">
        <v>3</v>
      </c>
      <c r="H7443" s="72">
        <v>2</v>
      </c>
      <c r="I7443" s="72">
        <v>8</v>
      </c>
      <c r="J7443" s="72">
        <v>1</v>
      </c>
      <c r="K7443" s="72">
        <v>55</v>
      </c>
      <c r="L7443" s="72">
        <v>26</v>
      </c>
    </row>
    <row r="7444" spans="4:12" x14ac:dyDescent="0.25">
      <c r="D7444" s="66" t="s">
        <v>37782</v>
      </c>
      <c r="E7444" s="66" t="s">
        <v>2275</v>
      </c>
      <c r="F7444" s="72">
        <v>1</v>
      </c>
      <c r="G7444" s="72">
        <v>3</v>
      </c>
      <c r="H7444" s="72">
        <v>2</v>
      </c>
      <c r="I7444" s="72">
        <v>8</v>
      </c>
      <c r="J7444" s="72">
        <v>1</v>
      </c>
      <c r="K7444" s="72">
        <v>55</v>
      </c>
      <c r="L7444" s="72">
        <v>27</v>
      </c>
    </row>
    <row r="7445" spans="4:12" x14ac:dyDescent="0.25">
      <c r="D7445" s="66" t="s">
        <v>37783</v>
      </c>
      <c r="E7445" s="66" t="s">
        <v>10880</v>
      </c>
      <c r="F7445" s="72">
        <v>1</v>
      </c>
      <c r="G7445" s="72">
        <v>3</v>
      </c>
      <c r="H7445" s="72">
        <v>2</v>
      </c>
      <c r="I7445" s="72">
        <v>8</v>
      </c>
      <c r="J7445" s="72">
        <v>1</v>
      </c>
      <c r="K7445" s="72">
        <v>55</v>
      </c>
      <c r="L7445" s="72">
        <v>28</v>
      </c>
    </row>
    <row r="7446" spans="4:12" x14ac:dyDescent="0.25">
      <c r="D7446" s="66" t="s">
        <v>37784</v>
      </c>
      <c r="E7446" s="66" t="s">
        <v>2276</v>
      </c>
      <c r="F7446" s="72">
        <v>1</v>
      </c>
      <c r="G7446" s="72">
        <v>3</v>
      </c>
      <c r="H7446" s="72">
        <v>2</v>
      </c>
      <c r="I7446" s="72">
        <v>8</v>
      </c>
      <c r="J7446" s="72">
        <v>1</v>
      </c>
      <c r="K7446" s="72">
        <v>55</v>
      </c>
      <c r="L7446" s="72">
        <v>29</v>
      </c>
    </row>
    <row r="7447" spans="4:12" x14ac:dyDescent="0.25">
      <c r="D7447" s="66" t="s">
        <v>37785</v>
      </c>
      <c r="E7447" s="66" t="s">
        <v>10881</v>
      </c>
      <c r="F7447" s="72">
        <v>1</v>
      </c>
      <c r="G7447" s="72">
        <v>3</v>
      </c>
      <c r="H7447" s="72">
        <v>2</v>
      </c>
      <c r="I7447" s="72">
        <v>8</v>
      </c>
      <c r="J7447" s="72">
        <v>1</v>
      </c>
      <c r="K7447" s="72">
        <v>55</v>
      </c>
      <c r="L7447" s="72">
        <v>30</v>
      </c>
    </row>
    <row r="7448" spans="4:12" x14ac:dyDescent="0.25">
      <c r="D7448" s="66" t="s">
        <v>37786</v>
      </c>
      <c r="E7448" s="66" t="s">
        <v>2278</v>
      </c>
      <c r="F7448" s="72">
        <v>1</v>
      </c>
      <c r="G7448" s="72">
        <v>3</v>
      </c>
      <c r="H7448" s="72">
        <v>2</v>
      </c>
      <c r="I7448" s="72">
        <v>8</v>
      </c>
      <c r="J7448" s="72">
        <v>1</v>
      </c>
      <c r="K7448" s="72">
        <v>55</v>
      </c>
      <c r="L7448" s="72">
        <v>31</v>
      </c>
    </row>
    <row r="7449" spans="4:12" x14ac:dyDescent="0.25">
      <c r="D7449" s="66" t="s">
        <v>37787</v>
      </c>
      <c r="E7449" s="66" t="s">
        <v>2279</v>
      </c>
      <c r="F7449" s="72">
        <v>1</v>
      </c>
      <c r="G7449" s="72">
        <v>3</v>
      </c>
      <c r="H7449" s="72">
        <v>2</v>
      </c>
      <c r="I7449" s="72">
        <v>8</v>
      </c>
      <c r="J7449" s="72">
        <v>1</v>
      </c>
      <c r="K7449" s="72">
        <v>55</v>
      </c>
      <c r="L7449" s="72">
        <v>32</v>
      </c>
    </row>
    <row r="7450" spans="4:12" x14ac:dyDescent="0.25">
      <c r="D7450" s="66" t="s">
        <v>37788</v>
      </c>
      <c r="E7450" s="66" t="s">
        <v>2280</v>
      </c>
      <c r="F7450" s="72">
        <v>1</v>
      </c>
      <c r="G7450" s="72">
        <v>3</v>
      </c>
      <c r="H7450" s="72">
        <v>2</v>
      </c>
      <c r="I7450" s="72">
        <v>8</v>
      </c>
      <c r="J7450" s="72">
        <v>1</v>
      </c>
      <c r="K7450" s="72">
        <v>55</v>
      </c>
      <c r="L7450" s="72">
        <v>33</v>
      </c>
    </row>
    <row r="7451" spans="4:12" x14ac:dyDescent="0.25">
      <c r="D7451" s="66" t="s">
        <v>37789</v>
      </c>
      <c r="E7451" s="66" t="s">
        <v>2494</v>
      </c>
      <c r="F7451" s="72">
        <v>1</v>
      </c>
      <c r="G7451" s="72">
        <v>3</v>
      </c>
      <c r="H7451" s="72">
        <v>2</v>
      </c>
      <c r="I7451" s="72">
        <v>8</v>
      </c>
      <c r="J7451" s="72">
        <v>1</v>
      </c>
      <c r="K7451" s="72">
        <v>55</v>
      </c>
      <c r="L7451" s="72">
        <v>34</v>
      </c>
    </row>
    <row r="7452" spans="4:12" x14ac:dyDescent="0.25">
      <c r="D7452" s="66" t="s">
        <v>37790</v>
      </c>
      <c r="E7452" s="66" t="s">
        <v>1360</v>
      </c>
      <c r="F7452" s="72">
        <v>1</v>
      </c>
      <c r="G7452" s="72">
        <v>3</v>
      </c>
      <c r="H7452" s="72">
        <v>2</v>
      </c>
      <c r="I7452" s="72">
        <v>8</v>
      </c>
      <c r="J7452" s="72">
        <v>1</v>
      </c>
      <c r="K7452" s="72">
        <v>55</v>
      </c>
      <c r="L7452" s="72">
        <v>35</v>
      </c>
    </row>
    <row r="7453" spans="4:12" x14ac:dyDescent="0.25">
      <c r="D7453" s="66" t="s">
        <v>37791</v>
      </c>
      <c r="E7453" s="66" t="s">
        <v>10882</v>
      </c>
      <c r="F7453" s="72">
        <v>1</v>
      </c>
      <c r="G7453" s="72">
        <v>3</v>
      </c>
      <c r="H7453" s="72">
        <v>2</v>
      </c>
      <c r="I7453" s="72">
        <v>8</v>
      </c>
      <c r="J7453" s="72">
        <v>1</v>
      </c>
      <c r="K7453" s="72">
        <v>55</v>
      </c>
      <c r="L7453" s="72">
        <v>36</v>
      </c>
    </row>
    <row r="7454" spans="4:12" x14ac:dyDescent="0.25">
      <c r="D7454" s="66" t="s">
        <v>37792</v>
      </c>
      <c r="E7454" s="66" t="s">
        <v>10883</v>
      </c>
      <c r="F7454" s="72">
        <v>1</v>
      </c>
      <c r="G7454" s="72">
        <v>3</v>
      </c>
      <c r="H7454" s="72">
        <v>2</v>
      </c>
      <c r="I7454" s="72">
        <v>8</v>
      </c>
      <c r="J7454" s="72">
        <v>1</v>
      </c>
      <c r="K7454" s="72">
        <v>55</v>
      </c>
      <c r="L7454" s="72">
        <v>37</v>
      </c>
    </row>
    <row r="7455" spans="4:12" x14ac:dyDescent="0.25">
      <c r="D7455" s="66" t="s">
        <v>37793</v>
      </c>
      <c r="E7455" s="66" t="s">
        <v>2282</v>
      </c>
      <c r="F7455" s="72">
        <v>1</v>
      </c>
      <c r="G7455" s="72">
        <v>3</v>
      </c>
      <c r="H7455" s="72">
        <v>2</v>
      </c>
      <c r="I7455" s="72">
        <v>8</v>
      </c>
      <c r="J7455" s="72">
        <v>1</v>
      </c>
      <c r="K7455" s="72">
        <v>55</v>
      </c>
      <c r="L7455" s="72">
        <v>38</v>
      </c>
    </row>
    <row r="7456" spans="4:12" x14ac:dyDescent="0.25">
      <c r="D7456" s="66" t="s">
        <v>37794</v>
      </c>
      <c r="E7456" s="66" t="s">
        <v>2283</v>
      </c>
      <c r="F7456" s="72">
        <v>1</v>
      </c>
      <c r="G7456" s="72">
        <v>3</v>
      </c>
      <c r="H7456" s="72">
        <v>2</v>
      </c>
      <c r="I7456" s="72">
        <v>8</v>
      </c>
      <c r="J7456" s="72">
        <v>1</v>
      </c>
      <c r="K7456" s="72">
        <v>55</v>
      </c>
      <c r="L7456" s="72">
        <v>39</v>
      </c>
    </row>
    <row r="7457" spans="4:12" x14ac:dyDescent="0.25">
      <c r="D7457" s="66" t="s">
        <v>37795</v>
      </c>
      <c r="E7457" s="66" t="s">
        <v>10884</v>
      </c>
      <c r="F7457" s="72">
        <v>1</v>
      </c>
      <c r="G7457" s="72">
        <v>3</v>
      </c>
      <c r="H7457" s="72">
        <v>2</v>
      </c>
      <c r="I7457" s="72">
        <v>8</v>
      </c>
      <c r="J7457" s="72">
        <v>1</v>
      </c>
      <c r="K7457" s="72">
        <v>55</v>
      </c>
      <c r="L7457" s="72">
        <v>41</v>
      </c>
    </row>
    <row r="7458" spans="4:12" x14ac:dyDescent="0.25">
      <c r="D7458" s="66" t="s">
        <v>37796</v>
      </c>
      <c r="E7458" s="66" t="s">
        <v>10885</v>
      </c>
      <c r="F7458" s="72">
        <v>1</v>
      </c>
      <c r="G7458" s="72">
        <v>3</v>
      </c>
      <c r="H7458" s="72">
        <v>2</v>
      </c>
      <c r="I7458" s="72">
        <v>8</v>
      </c>
      <c r="J7458" s="72">
        <v>1</v>
      </c>
      <c r="K7458" s="72">
        <v>56</v>
      </c>
      <c r="L7458" s="72">
        <v>1</v>
      </c>
    </row>
    <row r="7459" spans="4:12" x14ac:dyDescent="0.25">
      <c r="D7459" s="66" t="s">
        <v>37797</v>
      </c>
      <c r="E7459" s="66" t="s">
        <v>10886</v>
      </c>
      <c r="F7459" s="72">
        <v>1</v>
      </c>
      <c r="G7459" s="72">
        <v>3</v>
      </c>
      <c r="H7459" s="72">
        <v>2</v>
      </c>
      <c r="I7459" s="72">
        <v>8</v>
      </c>
      <c r="J7459" s="72">
        <v>1</v>
      </c>
      <c r="K7459" s="72">
        <v>56</v>
      </c>
      <c r="L7459" s="72">
        <v>2</v>
      </c>
    </row>
    <row r="7460" spans="4:12" x14ac:dyDescent="0.25">
      <c r="D7460" s="66" t="s">
        <v>37798</v>
      </c>
      <c r="E7460" s="66" t="s">
        <v>10887</v>
      </c>
      <c r="F7460" s="72">
        <v>1</v>
      </c>
      <c r="G7460" s="72">
        <v>3</v>
      </c>
      <c r="H7460" s="72">
        <v>2</v>
      </c>
      <c r="I7460" s="72">
        <v>8</v>
      </c>
      <c r="J7460" s="72">
        <v>1</v>
      </c>
      <c r="K7460" s="72">
        <v>56</v>
      </c>
      <c r="L7460" s="72">
        <v>3</v>
      </c>
    </row>
    <row r="7461" spans="4:12" x14ac:dyDescent="0.25">
      <c r="D7461" s="66" t="s">
        <v>37799</v>
      </c>
      <c r="E7461" s="66" t="s">
        <v>2218</v>
      </c>
      <c r="F7461" s="72">
        <v>1</v>
      </c>
      <c r="G7461" s="72">
        <v>3</v>
      </c>
      <c r="H7461" s="72">
        <v>2</v>
      </c>
      <c r="I7461" s="72">
        <v>8</v>
      </c>
      <c r="J7461" s="72">
        <v>1</v>
      </c>
      <c r="K7461" s="72">
        <v>56</v>
      </c>
      <c r="L7461" s="72">
        <v>4</v>
      </c>
    </row>
    <row r="7462" spans="4:12" x14ac:dyDescent="0.25">
      <c r="D7462" s="66" t="s">
        <v>37800</v>
      </c>
      <c r="E7462" s="66" t="s">
        <v>10888</v>
      </c>
      <c r="F7462" s="72">
        <v>1</v>
      </c>
      <c r="G7462" s="72">
        <v>3</v>
      </c>
      <c r="H7462" s="72">
        <v>2</v>
      </c>
      <c r="I7462" s="72">
        <v>8</v>
      </c>
      <c r="J7462" s="72">
        <v>1</v>
      </c>
      <c r="K7462" s="72">
        <v>56</v>
      </c>
      <c r="L7462" s="72">
        <v>5</v>
      </c>
    </row>
    <row r="7463" spans="4:12" x14ac:dyDescent="0.25">
      <c r="D7463" s="66" t="s">
        <v>37801</v>
      </c>
      <c r="E7463" s="66" t="s">
        <v>10889</v>
      </c>
      <c r="F7463" s="72">
        <v>1</v>
      </c>
      <c r="G7463" s="72">
        <v>3</v>
      </c>
      <c r="H7463" s="72">
        <v>2</v>
      </c>
      <c r="I7463" s="72">
        <v>8</v>
      </c>
      <c r="J7463" s="72">
        <v>1</v>
      </c>
      <c r="K7463" s="72">
        <v>56</v>
      </c>
      <c r="L7463" s="72">
        <v>6</v>
      </c>
    </row>
    <row r="7464" spans="4:12" x14ac:dyDescent="0.25">
      <c r="D7464" s="66" t="s">
        <v>37802</v>
      </c>
      <c r="E7464" s="66" t="s">
        <v>2219</v>
      </c>
      <c r="F7464" s="72">
        <v>1</v>
      </c>
      <c r="G7464" s="72">
        <v>3</v>
      </c>
      <c r="H7464" s="72">
        <v>2</v>
      </c>
      <c r="I7464" s="72">
        <v>8</v>
      </c>
      <c r="J7464" s="72">
        <v>1</v>
      </c>
      <c r="K7464" s="72">
        <v>56</v>
      </c>
      <c r="L7464" s="72">
        <v>7</v>
      </c>
    </row>
    <row r="7465" spans="4:12" x14ac:dyDescent="0.25">
      <c r="D7465" s="66" t="s">
        <v>37803</v>
      </c>
      <c r="E7465" s="66" t="s">
        <v>10890</v>
      </c>
      <c r="F7465" s="72">
        <v>1</v>
      </c>
      <c r="G7465" s="72">
        <v>3</v>
      </c>
      <c r="H7465" s="72">
        <v>2</v>
      </c>
      <c r="I7465" s="72">
        <v>8</v>
      </c>
      <c r="J7465" s="72">
        <v>1</v>
      </c>
      <c r="K7465" s="72">
        <v>56</v>
      </c>
      <c r="L7465" s="72">
        <v>8</v>
      </c>
    </row>
    <row r="7466" spans="4:12" x14ac:dyDescent="0.25">
      <c r="D7466" s="66" t="s">
        <v>37804</v>
      </c>
      <c r="E7466" s="66" t="s">
        <v>10891</v>
      </c>
      <c r="F7466" s="72">
        <v>1</v>
      </c>
      <c r="G7466" s="72">
        <v>3</v>
      </c>
      <c r="H7466" s="72">
        <v>2</v>
      </c>
      <c r="I7466" s="72">
        <v>8</v>
      </c>
      <c r="J7466" s="72">
        <v>1</v>
      </c>
      <c r="K7466" s="72">
        <v>56</v>
      </c>
      <c r="L7466" s="72">
        <v>9</v>
      </c>
    </row>
    <row r="7467" spans="4:12" x14ac:dyDescent="0.25">
      <c r="D7467" s="66" t="s">
        <v>37805</v>
      </c>
      <c r="E7467" s="66" t="s">
        <v>2220</v>
      </c>
      <c r="F7467" s="72">
        <v>1</v>
      </c>
      <c r="G7467" s="72">
        <v>3</v>
      </c>
      <c r="H7467" s="72">
        <v>2</v>
      </c>
      <c r="I7467" s="72">
        <v>8</v>
      </c>
      <c r="J7467" s="72">
        <v>1</v>
      </c>
      <c r="K7467" s="72">
        <v>56</v>
      </c>
      <c r="L7467" s="72">
        <v>10</v>
      </c>
    </row>
    <row r="7468" spans="4:12" x14ac:dyDescent="0.25">
      <c r="D7468" s="66" t="s">
        <v>37806</v>
      </c>
      <c r="E7468" s="66" t="s">
        <v>2221</v>
      </c>
      <c r="F7468" s="72">
        <v>1</v>
      </c>
      <c r="G7468" s="72">
        <v>3</v>
      </c>
      <c r="H7468" s="72">
        <v>2</v>
      </c>
      <c r="I7468" s="72">
        <v>8</v>
      </c>
      <c r="J7468" s="72">
        <v>1</v>
      </c>
      <c r="K7468" s="72">
        <v>56</v>
      </c>
      <c r="L7468" s="72">
        <v>11</v>
      </c>
    </row>
    <row r="7469" spans="4:12" x14ac:dyDescent="0.25">
      <c r="D7469" s="66" t="s">
        <v>37807</v>
      </c>
      <c r="E7469" s="66" t="s">
        <v>2222</v>
      </c>
      <c r="F7469" s="72">
        <v>1</v>
      </c>
      <c r="G7469" s="72">
        <v>3</v>
      </c>
      <c r="H7469" s="72">
        <v>2</v>
      </c>
      <c r="I7469" s="72">
        <v>8</v>
      </c>
      <c r="J7469" s="72">
        <v>1</v>
      </c>
      <c r="K7469" s="72">
        <v>56</v>
      </c>
      <c r="L7469" s="72">
        <v>12</v>
      </c>
    </row>
    <row r="7470" spans="4:12" x14ac:dyDescent="0.25">
      <c r="D7470" s="66" t="s">
        <v>37808</v>
      </c>
      <c r="E7470" s="66" t="s">
        <v>10892</v>
      </c>
      <c r="F7470" s="72">
        <v>1</v>
      </c>
      <c r="G7470" s="72">
        <v>3</v>
      </c>
      <c r="H7470" s="72">
        <v>2</v>
      </c>
      <c r="I7470" s="72">
        <v>8</v>
      </c>
      <c r="J7470" s="72">
        <v>1</v>
      </c>
      <c r="K7470" s="72">
        <v>56</v>
      </c>
      <c r="L7470" s="72">
        <v>13</v>
      </c>
    </row>
    <row r="7471" spans="4:12" x14ac:dyDescent="0.25">
      <c r="D7471" s="66" t="s">
        <v>37809</v>
      </c>
      <c r="E7471" s="66" t="s">
        <v>10893</v>
      </c>
      <c r="F7471" s="72">
        <v>1</v>
      </c>
      <c r="G7471" s="72">
        <v>3</v>
      </c>
      <c r="H7471" s="72">
        <v>2</v>
      </c>
      <c r="I7471" s="72">
        <v>8</v>
      </c>
      <c r="J7471" s="72">
        <v>1</v>
      </c>
      <c r="K7471" s="72">
        <v>56</v>
      </c>
      <c r="L7471" s="72">
        <v>14</v>
      </c>
    </row>
    <row r="7472" spans="4:12" x14ac:dyDescent="0.25">
      <c r="D7472" s="66" t="s">
        <v>37810</v>
      </c>
      <c r="E7472" s="66" t="s">
        <v>10894</v>
      </c>
      <c r="F7472" s="72">
        <v>1</v>
      </c>
      <c r="G7472" s="72">
        <v>3</v>
      </c>
      <c r="H7472" s="72">
        <v>2</v>
      </c>
      <c r="I7472" s="72">
        <v>8</v>
      </c>
      <c r="J7472" s="72">
        <v>1</v>
      </c>
      <c r="K7472" s="72">
        <v>56</v>
      </c>
      <c r="L7472" s="72">
        <v>15</v>
      </c>
    </row>
    <row r="7473" spans="4:12" x14ac:dyDescent="0.25">
      <c r="D7473" s="66" t="s">
        <v>37811</v>
      </c>
      <c r="E7473" s="66" t="s">
        <v>10895</v>
      </c>
      <c r="F7473" s="72">
        <v>1</v>
      </c>
      <c r="G7473" s="72">
        <v>3</v>
      </c>
      <c r="H7473" s="72">
        <v>2</v>
      </c>
      <c r="I7473" s="72">
        <v>8</v>
      </c>
      <c r="J7473" s="72">
        <v>1</v>
      </c>
      <c r="K7473" s="72">
        <v>56</v>
      </c>
      <c r="L7473" s="72">
        <v>16</v>
      </c>
    </row>
    <row r="7474" spans="4:12" x14ac:dyDescent="0.25">
      <c r="D7474" s="66" t="s">
        <v>37812</v>
      </c>
      <c r="E7474" s="66" t="s">
        <v>2223</v>
      </c>
      <c r="F7474" s="72">
        <v>1</v>
      </c>
      <c r="G7474" s="72">
        <v>3</v>
      </c>
      <c r="H7474" s="72">
        <v>2</v>
      </c>
      <c r="I7474" s="72">
        <v>8</v>
      </c>
      <c r="J7474" s="72">
        <v>1</v>
      </c>
      <c r="K7474" s="72">
        <v>56</v>
      </c>
      <c r="L7474" s="72">
        <v>17</v>
      </c>
    </row>
    <row r="7475" spans="4:12" x14ac:dyDescent="0.25">
      <c r="D7475" s="66" t="s">
        <v>37813</v>
      </c>
      <c r="E7475" s="66" t="s">
        <v>2224</v>
      </c>
      <c r="F7475" s="72">
        <v>1</v>
      </c>
      <c r="G7475" s="72">
        <v>3</v>
      </c>
      <c r="H7475" s="72">
        <v>2</v>
      </c>
      <c r="I7475" s="72">
        <v>8</v>
      </c>
      <c r="J7475" s="72">
        <v>1</v>
      </c>
      <c r="K7475" s="72">
        <v>56</v>
      </c>
      <c r="L7475" s="72">
        <v>18</v>
      </c>
    </row>
    <row r="7476" spans="4:12" x14ac:dyDescent="0.25">
      <c r="D7476" s="66" t="s">
        <v>37814</v>
      </c>
      <c r="E7476" s="66" t="s">
        <v>10896</v>
      </c>
      <c r="F7476" s="72">
        <v>1</v>
      </c>
      <c r="G7476" s="72">
        <v>3</v>
      </c>
      <c r="H7476" s="72">
        <v>2</v>
      </c>
      <c r="I7476" s="72">
        <v>8</v>
      </c>
      <c r="J7476" s="72">
        <v>1</v>
      </c>
      <c r="K7476" s="72">
        <v>56</v>
      </c>
      <c r="L7476" s="72">
        <v>19</v>
      </c>
    </row>
    <row r="7477" spans="4:12" x14ac:dyDescent="0.25">
      <c r="D7477" s="66" t="s">
        <v>37815</v>
      </c>
      <c r="E7477" s="66" t="s">
        <v>2225</v>
      </c>
      <c r="F7477" s="72">
        <v>1</v>
      </c>
      <c r="G7477" s="72">
        <v>3</v>
      </c>
      <c r="H7477" s="72">
        <v>2</v>
      </c>
      <c r="I7477" s="72">
        <v>8</v>
      </c>
      <c r="J7477" s="72">
        <v>1</v>
      </c>
      <c r="K7477" s="72">
        <v>56</v>
      </c>
      <c r="L7477" s="72">
        <v>20</v>
      </c>
    </row>
    <row r="7478" spans="4:12" x14ac:dyDescent="0.25">
      <c r="D7478" s="66" t="s">
        <v>37816</v>
      </c>
      <c r="E7478" s="66" t="s">
        <v>2226</v>
      </c>
      <c r="F7478" s="72">
        <v>1</v>
      </c>
      <c r="G7478" s="72">
        <v>3</v>
      </c>
      <c r="H7478" s="72">
        <v>2</v>
      </c>
      <c r="I7478" s="72">
        <v>8</v>
      </c>
      <c r="J7478" s="72">
        <v>1</v>
      </c>
      <c r="K7478" s="72">
        <v>56</v>
      </c>
      <c r="L7478" s="72">
        <v>21</v>
      </c>
    </row>
    <row r="7479" spans="4:12" x14ac:dyDescent="0.25">
      <c r="D7479" s="66" t="s">
        <v>37817</v>
      </c>
      <c r="E7479" s="66" t="s">
        <v>10897</v>
      </c>
      <c r="F7479" s="72">
        <v>1</v>
      </c>
      <c r="G7479" s="72">
        <v>3</v>
      </c>
      <c r="H7479" s="72">
        <v>2</v>
      </c>
      <c r="I7479" s="72">
        <v>8</v>
      </c>
      <c r="J7479" s="72">
        <v>1</v>
      </c>
      <c r="K7479" s="72">
        <v>56</v>
      </c>
      <c r="L7479" s="72">
        <v>22</v>
      </c>
    </row>
    <row r="7480" spans="4:12" x14ac:dyDescent="0.25">
      <c r="D7480" s="66" t="s">
        <v>37818</v>
      </c>
      <c r="E7480" s="66" t="s">
        <v>2227</v>
      </c>
      <c r="F7480" s="72">
        <v>1</v>
      </c>
      <c r="G7480" s="72">
        <v>3</v>
      </c>
      <c r="H7480" s="72">
        <v>2</v>
      </c>
      <c r="I7480" s="72">
        <v>8</v>
      </c>
      <c r="J7480" s="72">
        <v>1</v>
      </c>
      <c r="K7480" s="72">
        <v>56</v>
      </c>
      <c r="L7480" s="72">
        <v>23</v>
      </c>
    </row>
    <row r="7481" spans="4:12" x14ac:dyDescent="0.25">
      <c r="D7481" s="66" t="s">
        <v>37819</v>
      </c>
      <c r="E7481" s="66" t="s">
        <v>2228</v>
      </c>
      <c r="F7481" s="72">
        <v>1</v>
      </c>
      <c r="G7481" s="72">
        <v>3</v>
      </c>
      <c r="H7481" s="72">
        <v>2</v>
      </c>
      <c r="I7481" s="72">
        <v>8</v>
      </c>
      <c r="J7481" s="72">
        <v>1</v>
      </c>
      <c r="K7481" s="72">
        <v>56</v>
      </c>
      <c r="L7481" s="72">
        <v>24</v>
      </c>
    </row>
    <row r="7482" spans="4:12" x14ac:dyDescent="0.25">
      <c r="D7482" s="66" t="s">
        <v>37820</v>
      </c>
      <c r="E7482" s="66" t="s">
        <v>10898</v>
      </c>
      <c r="F7482" s="72">
        <v>1</v>
      </c>
      <c r="G7482" s="72">
        <v>3</v>
      </c>
      <c r="H7482" s="72">
        <v>2</v>
      </c>
      <c r="I7482" s="72">
        <v>8</v>
      </c>
      <c r="J7482" s="72">
        <v>1</v>
      </c>
      <c r="K7482" s="72">
        <v>56</v>
      </c>
      <c r="L7482" s="72">
        <v>25</v>
      </c>
    </row>
    <row r="7483" spans="4:12" x14ac:dyDescent="0.25">
      <c r="D7483" s="66" t="s">
        <v>37821</v>
      </c>
      <c r="E7483" s="66" t="s">
        <v>10899</v>
      </c>
      <c r="F7483" s="72">
        <v>1</v>
      </c>
      <c r="G7483" s="72">
        <v>3</v>
      </c>
      <c r="H7483" s="72">
        <v>2</v>
      </c>
      <c r="I7483" s="72">
        <v>8</v>
      </c>
      <c r="J7483" s="72">
        <v>1</v>
      </c>
      <c r="K7483" s="72">
        <v>56</v>
      </c>
      <c r="L7483" s="72">
        <v>26</v>
      </c>
    </row>
    <row r="7484" spans="4:12" x14ac:dyDescent="0.25">
      <c r="D7484" s="66" t="s">
        <v>37822</v>
      </c>
      <c r="E7484" s="66" t="s">
        <v>10900</v>
      </c>
      <c r="F7484" s="72">
        <v>1</v>
      </c>
      <c r="G7484" s="72">
        <v>3</v>
      </c>
      <c r="H7484" s="72">
        <v>2</v>
      </c>
      <c r="I7484" s="72">
        <v>8</v>
      </c>
      <c r="J7484" s="72">
        <v>1</v>
      </c>
      <c r="K7484" s="72">
        <v>56</v>
      </c>
      <c r="L7484" s="72">
        <v>27</v>
      </c>
    </row>
    <row r="7485" spans="4:12" x14ac:dyDescent="0.25">
      <c r="D7485" s="66" t="s">
        <v>37823</v>
      </c>
      <c r="E7485" s="66" t="s">
        <v>2229</v>
      </c>
      <c r="F7485" s="72">
        <v>1</v>
      </c>
      <c r="G7485" s="72">
        <v>3</v>
      </c>
      <c r="H7485" s="72">
        <v>2</v>
      </c>
      <c r="I7485" s="72">
        <v>8</v>
      </c>
      <c r="J7485" s="72">
        <v>1</v>
      </c>
      <c r="K7485" s="72">
        <v>56</v>
      </c>
      <c r="L7485" s="72">
        <v>28</v>
      </c>
    </row>
    <row r="7486" spans="4:12" x14ac:dyDescent="0.25">
      <c r="D7486" s="66" t="s">
        <v>37824</v>
      </c>
      <c r="E7486" s="66" t="s">
        <v>2230</v>
      </c>
      <c r="F7486" s="72">
        <v>1</v>
      </c>
      <c r="G7486" s="72">
        <v>3</v>
      </c>
      <c r="H7486" s="72">
        <v>2</v>
      </c>
      <c r="I7486" s="72">
        <v>8</v>
      </c>
      <c r="J7486" s="72">
        <v>1</v>
      </c>
      <c r="K7486" s="72">
        <v>56</v>
      </c>
      <c r="L7486" s="72">
        <v>29</v>
      </c>
    </row>
    <row r="7487" spans="4:12" x14ac:dyDescent="0.25">
      <c r="D7487" s="66" t="s">
        <v>37825</v>
      </c>
      <c r="E7487" s="66" t="s">
        <v>2231</v>
      </c>
      <c r="F7487" s="72">
        <v>1</v>
      </c>
      <c r="G7487" s="72">
        <v>3</v>
      </c>
      <c r="H7487" s="72">
        <v>2</v>
      </c>
      <c r="I7487" s="72">
        <v>8</v>
      </c>
      <c r="J7487" s="72">
        <v>1</v>
      </c>
      <c r="K7487" s="72">
        <v>56</v>
      </c>
      <c r="L7487" s="72">
        <v>30</v>
      </c>
    </row>
    <row r="7488" spans="4:12" x14ac:dyDescent="0.25">
      <c r="D7488" s="66" t="s">
        <v>37826</v>
      </c>
      <c r="E7488" s="66" t="s">
        <v>10901</v>
      </c>
      <c r="F7488" s="72">
        <v>1</v>
      </c>
      <c r="G7488" s="72">
        <v>3</v>
      </c>
      <c r="H7488" s="72">
        <v>2</v>
      </c>
      <c r="I7488" s="72">
        <v>8</v>
      </c>
      <c r="J7488" s="72">
        <v>1</v>
      </c>
      <c r="K7488" s="72">
        <v>56</v>
      </c>
      <c r="L7488" s="72">
        <v>31</v>
      </c>
    </row>
    <row r="7489" spans="4:12" x14ac:dyDescent="0.25">
      <c r="D7489" s="66" t="s">
        <v>37827</v>
      </c>
      <c r="E7489" s="66" t="s">
        <v>10902</v>
      </c>
      <c r="F7489" s="72">
        <v>1</v>
      </c>
      <c r="G7489" s="72">
        <v>3</v>
      </c>
      <c r="H7489" s="72">
        <v>2</v>
      </c>
      <c r="I7489" s="72">
        <v>8</v>
      </c>
      <c r="J7489" s="72">
        <v>1</v>
      </c>
      <c r="K7489" s="72">
        <v>56</v>
      </c>
      <c r="L7489" s="72">
        <v>32</v>
      </c>
    </row>
    <row r="7490" spans="4:12" x14ac:dyDescent="0.25">
      <c r="D7490" s="66" t="s">
        <v>37828</v>
      </c>
      <c r="E7490" s="66" t="s">
        <v>2232</v>
      </c>
      <c r="F7490" s="72">
        <v>1</v>
      </c>
      <c r="G7490" s="72">
        <v>3</v>
      </c>
      <c r="H7490" s="72">
        <v>2</v>
      </c>
      <c r="I7490" s="72">
        <v>8</v>
      </c>
      <c r="J7490" s="72">
        <v>1</v>
      </c>
      <c r="K7490" s="72">
        <v>56</v>
      </c>
      <c r="L7490" s="72">
        <v>33</v>
      </c>
    </row>
    <row r="7491" spans="4:12" x14ac:dyDescent="0.25">
      <c r="D7491" s="66" t="s">
        <v>37829</v>
      </c>
      <c r="E7491" s="66" t="s">
        <v>2233</v>
      </c>
      <c r="F7491" s="72">
        <v>1</v>
      </c>
      <c r="G7491" s="72">
        <v>3</v>
      </c>
      <c r="H7491" s="72">
        <v>2</v>
      </c>
      <c r="I7491" s="72">
        <v>8</v>
      </c>
      <c r="J7491" s="72">
        <v>1</v>
      </c>
      <c r="K7491" s="72">
        <v>56</v>
      </c>
      <c r="L7491" s="72">
        <v>34</v>
      </c>
    </row>
    <row r="7492" spans="4:12" x14ac:dyDescent="0.25">
      <c r="D7492" s="66" t="s">
        <v>37830</v>
      </c>
      <c r="E7492" s="66" t="s">
        <v>2234</v>
      </c>
      <c r="F7492" s="72">
        <v>1</v>
      </c>
      <c r="G7492" s="72">
        <v>3</v>
      </c>
      <c r="H7492" s="72">
        <v>2</v>
      </c>
      <c r="I7492" s="72">
        <v>8</v>
      </c>
      <c r="J7492" s="72">
        <v>1</v>
      </c>
      <c r="K7492" s="72">
        <v>56</v>
      </c>
      <c r="L7492" s="72">
        <v>35</v>
      </c>
    </row>
    <row r="7493" spans="4:12" x14ac:dyDescent="0.25">
      <c r="D7493" s="66" t="s">
        <v>37831</v>
      </c>
      <c r="E7493" s="66" t="s">
        <v>10903</v>
      </c>
      <c r="F7493" s="72">
        <v>1</v>
      </c>
      <c r="G7493" s="72">
        <v>3</v>
      </c>
      <c r="H7493" s="72">
        <v>2</v>
      </c>
      <c r="I7493" s="72">
        <v>8</v>
      </c>
      <c r="J7493" s="72">
        <v>1</v>
      </c>
      <c r="K7493" s="72">
        <v>56</v>
      </c>
      <c r="L7493" s="72">
        <v>36</v>
      </c>
    </row>
    <row r="7494" spans="4:12" x14ac:dyDescent="0.25">
      <c r="D7494" s="66" t="s">
        <v>37832</v>
      </c>
      <c r="E7494" s="66" t="s">
        <v>2235</v>
      </c>
      <c r="F7494" s="72">
        <v>1</v>
      </c>
      <c r="G7494" s="72">
        <v>3</v>
      </c>
      <c r="H7494" s="72">
        <v>2</v>
      </c>
      <c r="I7494" s="72">
        <v>8</v>
      </c>
      <c r="J7494" s="72">
        <v>1</v>
      </c>
      <c r="K7494" s="72">
        <v>56</v>
      </c>
      <c r="L7494" s="72">
        <v>37</v>
      </c>
    </row>
    <row r="7495" spans="4:12" x14ac:dyDescent="0.25">
      <c r="D7495" s="66" t="s">
        <v>37833</v>
      </c>
      <c r="E7495" s="66" t="s">
        <v>2236</v>
      </c>
      <c r="F7495" s="72">
        <v>1</v>
      </c>
      <c r="G7495" s="72">
        <v>3</v>
      </c>
      <c r="H7495" s="72">
        <v>2</v>
      </c>
      <c r="I7495" s="72">
        <v>8</v>
      </c>
      <c r="J7495" s="72">
        <v>1</v>
      </c>
      <c r="K7495" s="72">
        <v>56</v>
      </c>
      <c r="L7495" s="72">
        <v>38</v>
      </c>
    </row>
    <row r="7496" spans="4:12" x14ac:dyDescent="0.25">
      <c r="D7496" s="66" t="s">
        <v>37834</v>
      </c>
      <c r="E7496" s="66" t="s">
        <v>10904</v>
      </c>
      <c r="F7496" s="72">
        <v>1</v>
      </c>
      <c r="G7496" s="72">
        <v>3</v>
      </c>
      <c r="H7496" s="72">
        <v>2</v>
      </c>
      <c r="I7496" s="72">
        <v>8</v>
      </c>
      <c r="J7496" s="72">
        <v>1</v>
      </c>
      <c r="K7496" s="72">
        <v>56</v>
      </c>
      <c r="L7496" s="72">
        <v>39</v>
      </c>
    </row>
    <row r="7497" spans="4:12" x14ac:dyDescent="0.25">
      <c r="D7497" s="66" t="s">
        <v>37835</v>
      </c>
      <c r="E7497" s="66" t="s">
        <v>10905</v>
      </c>
      <c r="F7497" s="72">
        <v>1</v>
      </c>
      <c r="G7497" s="72">
        <v>3</v>
      </c>
      <c r="H7497" s="72">
        <v>2</v>
      </c>
      <c r="I7497" s="72">
        <v>8</v>
      </c>
      <c r="J7497" s="72">
        <v>1</v>
      </c>
      <c r="K7497" s="72">
        <v>56</v>
      </c>
      <c r="L7497" s="72">
        <v>40</v>
      </c>
    </row>
    <row r="7498" spans="4:12" x14ac:dyDescent="0.25">
      <c r="D7498" s="66" t="s">
        <v>37836</v>
      </c>
      <c r="E7498" s="66" t="s">
        <v>2237</v>
      </c>
      <c r="F7498" s="72">
        <v>1</v>
      </c>
      <c r="G7498" s="72">
        <v>3</v>
      </c>
      <c r="H7498" s="72">
        <v>2</v>
      </c>
      <c r="I7498" s="72">
        <v>8</v>
      </c>
      <c r="J7498" s="72">
        <v>1</v>
      </c>
      <c r="K7498" s="72">
        <v>56</v>
      </c>
      <c r="L7498" s="72">
        <v>41</v>
      </c>
    </row>
    <row r="7499" spans="4:12" x14ac:dyDescent="0.25">
      <c r="D7499" s="66" t="s">
        <v>37837</v>
      </c>
      <c r="E7499" s="66" t="s">
        <v>10906</v>
      </c>
      <c r="F7499" s="72">
        <v>1</v>
      </c>
      <c r="G7499" s="72">
        <v>3</v>
      </c>
      <c r="H7499" s="72">
        <v>2</v>
      </c>
      <c r="I7499" s="72">
        <v>8</v>
      </c>
      <c r="J7499" s="72">
        <v>1</v>
      </c>
      <c r="K7499" s="72">
        <v>56</v>
      </c>
      <c r="L7499" s="72">
        <v>42</v>
      </c>
    </row>
    <row r="7500" spans="4:12" x14ac:dyDescent="0.25">
      <c r="D7500" s="66" t="s">
        <v>37838</v>
      </c>
      <c r="E7500" s="66" t="s">
        <v>10907</v>
      </c>
      <c r="F7500" s="72">
        <v>1</v>
      </c>
      <c r="G7500" s="72">
        <v>3</v>
      </c>
      <c r="H7500" s="72">
        <v>2</v>
      </c>
      <c r="I7500" s="72">
        <v>8</v>
      </c>
      <c r="J7500" s="72">
        <v>1</v>
      </c>
      <c r="K7500" s="72">
        <v>56</v>
      </c>
      <c r="L7500" s="72">
        <v>43</v>
      </c>
    </row>
    <row r="7501" spans="4:12" x14ac:dyDescent="0.25">
      <c r="D7501" s="66" t="s">
        <v>37839</v>
      </c>
      <c r="E7501" s="66" t="s">
        <v>10908</v>
      </c>
      <c r="F7501" s="72">
        <v>1</v>
      </c>
      <c r="G7501" s="72">
        <v>3</v>
      </c>
      <c r="H7501" s="72">
        <v>2</v>
      </c>
      <c r="I7501" s="72">
        <v>8</v>
      </c>
      <c r="J7501" s="72">
        <v>1</v>
      </c>
      <c r="K7501" s="72">
        <v>56</v>
      </c>
      <c r="L7501" s="72">
        <v>44</v>
      </c>
    </row>
    <row r="7502" spans="4:12" x14ac:dyDescent="0.25">
      <c r="D7502" s="66" t="s">
        <v>37840</v>
      </c>
      <c r="E7502" s="66" t="s">
        <v>10909</v>
      </c>
      <c r="F7502" s="72">
        <v>1</v>
      </c>
      <c r="G7502" s="72">
        <v>3</v>
      </c>
      <c r="H7502" s="72">
        <v>2</v>
      </c>
      <c r="I7502" s="72">
        <v>8</v>
      </c>
      <c r="J7502" s="72">
        <v>1</v>
      </c>
      <c r="K7502" s="72">
        <v>56</v>
      </c>
      <c r="L7502" s="72">
        <v>45</v>
      </c>
    </row>
    <row r="7503" spans="4:12" x14ac:dyDescent="0.25">
      <c r="D7503" s="66" t="s">
        <v>37841</v>
      </c>
      <c r="E7503" s="66" t="s">
        <v>2238</v>
      </c>
      <c r="F7503" s="72">
        <v>1</v>
      </c>
      <c r="G7503" s="72">
        <v>3</v>
      </c>
      <c r="H7503" s="72">
        <v>2</v>
      </c>
      <c r="I7503" s="72">
        <v>8</v>
      </c>
      <c r="J7503" s="72">
        <v>1</v>
      </c>
      <c r="K7503" s="72">
        <v>56</v>
      </c>
      <c r="L7503" s="72">
        <v>46</v>
      </c>
    </row>
    <row r="7504" spans="4:12" x14ac:dyDescent="0.25">
      <c r="D7504" s="66" t="s">
        <v>37842</v>
      </c>
      <c r="E7504" s="66" t="s">
        <v>2239</v>
      </c>
      <c r="F7504" s="72">
        <v>1</v>
      </c>
      <c r="G7504" s="72">
        <v>3</v>
      </c>
      <c r="H7504" s="72">
        <v>2</v>
      </c>
      <c r="I7504" s="72">
        <v>8</v>
      </c>
      <c r="J7504" s="72">
        <v>1</v>
      </c>
      <c r="K7504" s="72">
        <v>56</v>
      </c>
      <c r="L7504" s="72">
        <v>47</v>
      </c>
    </row>
    <row r="7505" spans="4:12" x14ac:dyDescent="0.25">
      <c r="D7505" s="66" t="s">
        <v>37843</v>
      </c>
      <c r="E7505" s="66" t="s">
        <v>2240</v>
      </c>
      <c r="F7505" s="72">
        <v>1</v>
      </c>
      <c r="G7505" s="72">
        <v>3</v>
      </c>
      <c r="H7505" s="72">
        <v>2</v>
      </c>
      <c r="I7505" s="72">
        <v>8</v>
      </c>
      <c r="J7505" s="72">
        <v>1</v>
      </c>
      <c r="K7505" s="72">
        <v>56</v>
      </c>
      <c r="L7505" s="72">
        <v>48</v>
      </c>
    </row>
    <row r="7506" spans="4:12" x14ac:dyDescent="0.25">
      <c r="D7506" s="66" t="s">
        <v>37844</v>
      </c>
      <c r="E7506" s="66" t="s">
        <v>10910</v>
      </c>
      <c r="F7506" s="72">
        <v>1</v>
      </c>
      <c r="G7506" s="72">
        <v>3</v>
      </c>
      <c r="H7506" s="72">
        <v>2</v>
      </c>
      <c r="I7506" s="72">
        <v>8</v>
      </c>
      <c r="J7506" s="72">
        <v>1</v>
      </c>
      <c r="K7506" s="72">
        <v>56</v>
      </c>
      <c r="L7506" s="72">
        <v>49</v>
      </c>
    </row>
    <row r="7507" spans="4:12" x14ac:dyDescent="0.25">
      <c r="D7507" s="66" t="s">
        <v>37845</v>
      </c>
      <c r="E7507" s="66" t="s">
        <v>2241</v>
      </c>
      <c r="F7507" s="72">
        <v>1</v>
      </c>
      <c r="G7507" s="72">
        <v>3</v>
      </c>
      <c r="H7507" s="72">
        <v>2</v>
      </c>
      <c r="I7507" s="72">
        <v>8</v>
      </c>
      <c r="J7507" s="72">
        <v>1</v>
      </c>
      <c r="K7507" s="72">
        <v>56</v>
      </c>
      <c r="L7507" s="72">
        <v>50</v>
      </c>
    </row>
    <row r="7508" spans="4:12" x14ac:dyDescent="0.25">
      <c r="D7508" s="66" t="s">
        <v>37846</v>
      </c>
      <c r="E7508" s="66" t="s">
        <v>10911</v>
      </c>
      <c r="F7508" s="72">
        <v>1</v>
      </c>
      <c r="G7508" s="72">
        <v>3</v>
      </c>
      <c r="H7508" s="72">
        <v>2</v>
      </c>
      <c r="I7508" s="72">
        <v>8</v>
      </c>
      <c r="J7508" s="72">
        <v>1</v>
      </c>
      <c r="K7508" s="72">
        <v>56</v>
      </c>
      <c r="L7508" s="72">
        <v>51</v>
      </c>
    </row>
    <row r="7509" spans="4:12" x14ac:dyDescent="0.25">
      <c r="D7509" s="66" t="s">
        <v>37847</v>
      </c>
      <c r="E7509" s="66" t="s">
        <v>10912</v>
      </c>
      <c r="F7509" s="72">
        <v>1</v>
      </c>
      <c r="G7509" s="72">
        <v>3</v>
      </c>
      <c r="H7509" s="72">
        <v>2</v>
      </c>
      <c r="I7509" s="72">
        <v>8</v>
      </c>
      <c r="J7509" s="72">
        <v>1</v>
      </c>
      <c r="K7509" s="72">
        <v>56</v>
      </c>
      <c r="L7509" s="72">
        <v>52</v>
      </c>
    </row>
    <row r="7510" spans="4:12" x14ac:dyDescent="0.25">
      <c r="D7510" s="66" t="s">
        <v>37848</v>
      </c>
      <c r="E7510" s="66" t="s">
        <v>10913</v>
      </c>
      <c r="F7510" s="72">
        <v>1</v>
      </c>
      <c r="G7510" s="72">
        <v>3</v>
      </c>
      <c r="H7510" s="72">
        <v>2</v>
      </c>
      <c r="I7510" s="72">
        <v>8</v>
      </c>
      <c r="J7510" s="72">
        <v>1</v>
      </c>
      <c r="K7510" s="72">
        <v>56</v>
      </c>
      <c r="L7510" s="72">
        <v>53</v>
      </c>
    </row>
    <row r="7511" spans="4:12" x14ac:dyDescent="0.25">
      <c r="D7511" s="66" t="s">
        <v>37849</v>
      </c>
      <c r="E7511" s="66" t="s">
        <v>10914</v>
      </c>
      <c r="F7511" s="72">
        <v>1</v>
      </c>
      <c r="G7511" s="72">
        <v>3</v>
      </c>
      <c r="H7511" s="72">
        <v>2</v>
      </c>
      <c r="I7511" s="72">
        <v>8</v>
      </c>
      <c r="J7511" s="72">
        <v>1</v>
      </c>
      <c r="K7511" s="72">
        <v>56</v>
      </c>
      <c r="L7511" s="72">
        <v>54</v>
      </c>
    </row>
    <row r="7512" spans="4:12" x14ac:dyDescent="0.25">
      <c r="D7512" s="66" t="s">
        <v>37850</v>
      </c>
      <c r="E7512" s="66" t="s">
        <v>10915</v>
      </c>
      <c r="F7512" s="72">
        <v>1</v>
      </c>
      <c r="G7512" s="72">
        <v>3</v>
      </c>
      <c r="H7512" s="72">
        <v>2</v>
      </c>
      <c r="I7512" s="72">
        <v>8</v>
      </c>
      <c r="J7512" s="72">
        <v>1</v>
      </c>
      <c r="K7512" s="72">
        <v>56</v>
      </c>
      <c r="L7512" s="72">
        <v>55</v>
      </c>
    </row>
    <row r="7513" spans="4:12" x14ac:dyDescent="0.25">
      <c r="D7513" s="66" t="s">
        <v>37851</v>
      </c>
      <c r="E7513" s="66" t="s">
        <v>10916</v>
      </c>
      <c r="F7513" s="72">
        <v>1</v>
      </c>
      <c r="G7513" s="72">
        <v>3</v>
      </c>
      <c r="H7513" s="72">
        <v>2</v>
      </c>
      <c r="I7513" s="72">
        <v>8</v>
      </c>
      <c r="J7513" s="72">
        <v>1</v>
      </c>
      <c r="K7513" s="72">
        <v>56</v>
      </c>
      <c r="L7513" s="72">
        <v>56</v>
      </c>
    </row>
    <row r="7514" spans="4:12" x14ac:dyDescent="0.25">
      <c r="D7514" s="66" t="s">
        <v>37852</v>
      </c>
      <c r="E7514" s="66" t="s">
        <v>10917</v>
      </c>
      <c r="F7514" s="72">
        <v>1</v>
      </c>
      <c r="G7514" s="72">
        <v>3</v>
      </c>
      <c r="H7514" s="72">
        <v>2</v>
      </c>
      <c r="I7514" s="72">
        <v>8</v>
      </c>
      <c r="J7514" s="72">
        <v>1</v>
      </c>
      <c r="K7514" s="72">
        <v>56</v>
      </c>
      <c r="L7514" s="72">
        <v>57</v>
      </c>
    </row>
    <row r="7515" spans="4:12" x14ac:dyDescent="0.25">
      <c r="D7515" s="66" t="s">
        <v>37853</v>
      </c>
      <c r="E7515" s="66" t="s">
        <v>2242</v>
      </c>
      <c r="F7515" s="72">
        <v>1</v>
      </c>
      <c r="G7515" s="72">
        <v>3</v>
      </c>
      <c r="H7515" s="72">
        <v>2</v>
      </c>
      <c r="I7515" s="72">
        <v>8</v>
      </c>
      <c r="J7515" s="72">
        <v>1</v>
      </c>
      <c r="K7515" s="72">
        <v>56</v>
      </c>
      <c r="L7515" s="72">
        <v>58</v>
      </c>
    </row>
    <row r="7516" spans="4:12" x14ac:dyDescent="0.25">
      <c r="D7516" s="66" t="s">
        <v>37854</v>
      </c>
      <c r="E7516" s="66" t="s">
        <v>2243</v>
      </c>
      <c r="F7516" s="72">
        <v>1</v>
      </c>
      <c r="G7516" s="72">
        <v>3</v>
      </c>
      <c r="H7516" s="72">
        <v>2</v>
      </c>
      <c r="I7516" s="72">
        <v>8</v>
      </c>
      <c r="J7516" s="72">
        <v>1</v>
      </c>
      <c r="K7516" s="72">
        <v>56</v>
      </c>
      <c r="L7516" s="72">
        <v>59</v>
      </c>
    </row>
    <row r="7517" spans="4:12" x14ac:dyDescent="0.25">
      <c r="D7517" s="66" t="s">
        <v>37855</v>
      </c>
      <c r="E7517" s="66" t="s">
        <v>10918</v>
      </c>
      <c r="F7517" s="72">
        <v>1</v>
      </c>
      <c r="G7517" s="72">
        <v>3</v>
      </c>
      <c r="H7517" s="72">
        <v>2</v>
      </c>
      <c r="I7517" s="72">
        <v>8</v>
      </c>
      <c r="J7517" s="72">
        <v>1</v>
      </c>
      <c r="K7517" s="72">
        <v>56</v>
      </c>
      <c r="L7517" s="72">
        <v>60</v>
      </c>
    </row>
    <row r="7518" spans="4:12" x14ac:dyDescent="0.25">
      <c r="D7518" s="66" t="s">
        <v>37856</v>
      </c>
      <c r="E7518" s="66" t="s">
        <v>2244</v>
      </c>
      <c r="F7518" s="72">
        <v>1</v>
      </c>
      <c r="G7518" s="72">
        <v>3</v>
      </c>
      <c r="H7518" s="72">
        <v>2</v>
      </c>
      <c r="I7518" s="72">
        <v>8</v>
      </c>
      <c r="J7518" s="72">
        <v>1</v>
      </c>
      <c r="K7518" s="72">
        <v>56</v>
      </c>
      <c r="L7518" s="72">
        <v>61</v>
      </c>
    </row>
    <row r="7519" spans="4:12" x14ac:dyDescent="0.25">
      <c r="D7519" s="66" t="s">
        <v>37857</v>
      </c>
      <c r="E7519" s="66" t="s">
        <v>10919</v>
      </c>
      <c r="F7519" s="72">
        <v>1</v>
      </c>
      <c r="G7519" s="72">
        <v>3</v>
      </c>
      <c r="H7519" s="72">
        <v>2</v>
      </c>
      <c r="I7519" s="72">
        <v>8</v>
      </c>
      <c r="J7519" s="72">
        <v>1</v>
      </c>
      <c r="K7519" s="72">
        <v>56</v>
      </c>
      <c r="L7519" s="72">
        <v>62</v>
      </c>
    </row>
    <row r="7520" spans="4:12" x14ac:dyDescent="0.25">
      <c r="D7520" s="66" t="s">
        <v>37858</v>
      </c>
      <c r="E7520" s="66" t="s">
        <v>2245</v>
      </c>
      <c r="F7520" s="72">
        <v>1</v>
      </c>
      <c r="G7520" s="72">
        <v>3</v>
      </c>
      <c r="H7520" s="72">
        <v>2</v>
      </c>
      <c r="I7520" s="72">
        <v>8</v>
      </c>
      <c r="J7520" s="72">
        <v>1</v>
      </c>
      <c r="K7520" s="72">
        <v>56</v>
      </c>
      <c r="L7520" s="72">
        <v>63</v>
      </c>
    </row>
    <row r="7521" spans="4:12" x14ac:dyDescent="0.25">
      <c r="D7521" s="66" t="s">
        <v>37859</v>
      </c>
      <c r="E7521" s="66" t="s">
        <v>10920</v>
      </c>
      <c r="F7521" s="72">
        <v>1</v>
      </c>
      <c r="G7521" s="72">
        <v>3</v>
      </c>
      <c r="H7521" s="72">
        <v>2</v>
      </c>
      <c r="I7521" s="72">
        <v>8</v>
      </c>
      <c r="J7521" s="72">
        <v>1</v>
      </c>
      <c r="K7521" s="72">
        <v>56</v>
      </c>
      <c r="L7521" s="72">
        <v>64</v>
      </c>
    </row>
    <row r="7522" spans="4:12" x14ac:dyDescent="0.25">
      <c r="D7522" s="66" t="s">
        <v>37860</v>
      </c>
      <c r="E7522" s="66" t="s">
        <v>2246</v>
      </c>
      <c r="F7522" s="72">
        <v>1</v>
      </c>
      <c r="G7522" s="72">
        <v>3</v>
      </c>
      <c r="H7522" s="72">
        <v>2</v>
      </c>
      <c r="I7522" s="72">
        <v>8</v>
      </c>
      <c r="J7522" s="72">
        <v>1</v>
      </c>
      <c r="K7522" s="72">
        <v>56</v>
      </c>
      <c r="L7522" s="72">
        <v>65</v>
      </c>
    </row>
    <row r="7523" spans="4:12" x14ac:dyDescent="0.25">
      <c r="D7523" s="66" t="s">
        <v>37861</v>
      </c>
      <c r="E7523" s="66" t="s">
        <v>2247</v>
      </c>
      <c r="F7523" s="72">
        <v>1</v>
      </c>
      <c r="G7523" s="72">
        <v>3</v>
      </c>
      <c r="H7523" s="72">
        <v>2</v>
      </c>
      <c r="I7523" s="72">
        <v>8</v>
      </c>
      <c r="J7523" s="72">
        <v>1</v>
      </c>
      <c r="K7523" s="72">
        <v>56</v>
      </c>
      <c r="L7523" s="72">
        <v>66</v>
      </c>
    </row>
    <row r="7524" spans="4:12" x14ac:dyDescent="0.25">
      <c r="D7524" s="66" t="s">
        <v>37862</v>
      </c>
      <c r="E7524" s="66" t="s">
        <v>2248</v>
      </c>
      <c r="F7524" s="72">
        <v>1</v>
      </c>
      <c r="G7524" s="72">
        <v>3</v>
      </c>
      <c r="H7524" s="72">
        <v>2</v>
      </c>
      <c r="I7524" s="72">
        <v>8</v>
      </c>
      <c r="J7524" s="72">
        <v>1</v>
      </c>
      <c r="K7524" s="72">
        <v>56</v>
      </c>
      <c r="L7524" s="72">
        <v>67</v>
      </c>
    </row>
    <row r="7525" spans="4:12" x14ac:dyDescent="0.25">
      <c r="D7525" s="66" t="s">
        <v>37863</v>
      </c>
      <c r="E7525" s="66" t="s">
        <v>2249</v>
      </c>
      <c r="F7525" s="72">
        <v>1</v>
      </c>
      <c r="G7525" s="72">
        <v>3</v>
      </c>
      <c r="H7525" s="72">
        <v>2</v>
      </c>
      <c r="I7525" s="72">
        <v>8</v>
      </c>
      <c r="J7525" s="72">
        <v>1</v>
      </c>
      <c r="K7525" s="72">
        <v>56</v>
      </c>
      <c r="L7525" s="72">
        <v>68</v>
      </c>
    </row>
    <row r="7526" spans="4:12" x14ac:dyDescent="0.25">
      <c r="D7526" s="66" t="s">
        <v>37864</v>
      </c>
      <c r="E7526" s="66" t="s">
        <v>10921</v>
      </c>
      <c r="F7526" s="72">
        <v>1</v>
      </c>
      <c r="G7526" s="72">
        <v>3</v>
      </c>
      <c r="H7526" s="72">
        <v>2</v>
      </c>
      <c r="I7526" s="72">
        <v>8</v>
      </c>
      <c r="J7526" s="72">
        <v>1</v>
      </c>
      <c r="K7526" s="72">
        <v>56</v>
      </c>
      <c r="L7526" s="72">
        <v>69</v>
      </c>
    </row>
    <row r="7527" spans="4:12" x14ac:dyDescent="0.25">
      <c r="D7527" s="66" t="s">
        <v>37865</v>
      </c>
      <c r="E7527" s="66" t="s">
        <v>2250</v>
      </c>
      <c r="F7527" s="72">
        <v>1</v>
      </c>
      <c r="G7527" s="72">
        <v>3</v>
      </c>
      <c r="H7527" s="72">
        <v>2</v>
      </c>
      <c r="I7527" s="72">
        <v>8</v>
      </c>
      <c r="J7527" s="72">
        <v>1</v>
      </c>
      <c r="K7527" s="72">
        <v>56</v>
      </c>
      <c r="L7527" s="72">
        <v>70</v>
      </c>
    </row>
    <row r="7528" spans="4:12" x14ac:dyDescent="0.25">
      <c r="D7528" s="66" t="s">
        <v>37866</v>
      </c>
      <c r="E7528" s="66" t="s">
        <v>2251</v>
      </c>
      <c r="F7528" s="72">
        <v>1</v>
      </c>
      <c r="G7528" s="72">
        <v>3</v>
      </c>
      <c r="H7528" s="72">
        <v>2</v>
      </c>
      <c r="I7528" s="72">
        <v>8</v>
      </c>
      <c r="J7528" s="72">
        <v>1</v>
      </c>
      <c r="K7528" s="72">
        <v>56</v>
      </c>
      <c r="L7528" s="72">
        <v>71</v>
      </c>
    </row>
    <row r="7529" spans="4:12" x14ac:dyDescent="0.25">
      <c r="D7529" s="66" t="s">
        <v>37867</v>
      </c>
      <c r="E7529" s="66" t="s">
        <v>2252</v>
      </c>
      <c r="F7529" s="72">
        <v>1</v>
      </c>
      <c r="G7529" s="72">
        <v>3</v>
      </c>
      <c r="H7529" s="72">
        <v>2</v>
      </c>
      <c r="I7529" s="72">
        <v>8</v>
      </c>
      <c r="J7529" s="72">
        <v>1</v>
      </c>
      <c r="K7529" s="72">
        <v>56</v>
      </c>
      <c r="L7529" s="72">
        <v>72</v>
      </c>
    </row>
    <row r="7530" spans="4:12" x14ac:dyDescent="0.25">
      <c r="D7530" s="66" t="s">
        <v>37868</v>
      </c>
      <c r="E7530" s="66" t="s">
        <v>2253</v>
      </c>
      <c r="F7530" s="72">
        <v>1</v>
      </c>
      <c r="G7530" s="72">
        <v>3</v>
      </c>
      <c r="H7530" s="72">
        <v>2</v>
      </c>
      <c r="I7530" s="72">
        <v>8</v>
      </c>
      <c r="J7530" s="72">
        <v>1</v>
      </c>
      <c r="K7530" s="72">
        <v>56</v>
      </c>
      <c r="L7530" s="72">
        <v>73</v>
      </c>
    </row>
    <row r="7531" spans="4:12" x14ac:dyDescent="0.25">
      <c r="D7531" s="66" t="s">
        <v>37869</v>
      </c>
      <c r="E7531" s="66" t="s">
        <v>10922</v>
      </c>
      <c r="F7531" s="72">
        <v>1</v>
      </c>
      <c r="G7531" s="72">
        <v>3</v>
      </c>
      <c r="H7531" s="72">
        <v>2</v>
      </c>
      <c r="I7531" s="72">
        <v>8</v>
      </c>
      <c r="J7531" s="72">
        <v>1</v>
      </c>
      <c r="K7531" s="72">
        <v>56</v>
      </c>
      <c r="L7531" s="72">
        <v>74</v>
      </c>
    </row>
    <row r="7532" spans="4:12" x14ac:dyDescent="0.25">
      <c r="D7532" s="66" t="s">
        <v>37870</v>
      </c>
      <c r="E7532" s="66" t="s">
        <v>10923</v>
      </c>
      <c r="F7532" s="72">
        <v>1</v>
      </c>
      <c r="G7532" s="72">
        <v>3</v>
      </c>
      <c r="H7532" s="72">
        <v>2</v>
      </c>
      <c r="I7532" s="72">
        <v>8</v>
      </c>
      <c r="J7532" s="72">
        <v>1</v>
      </c>
      <c r="K7532" s="72">
        <v>56</v>
      </c>
      <c r="L7532" s="72">
        <v>75</v>
      </c>
    </row>
    <row r="7533" spans="4:12" x14ac:dyDescent="0.25">
      <c r="D7533" s="66" t="s">
        <v>37871</v>
      </c>
      <c r="E7533" s="66" t="s">
        <v>10924</v>
      </c>
      <c r="F7533" s="72">
        <v>1</v>
      </c>
      <c r="G7533" s="72">
        <v>3</v>
      </c>
      <c r="H7533" s="72">
        <v>2</v>
      </c>
      <c r="I7533" s="72">
        <v>8</v>
      </c>
      <c r="J7533" s="72">
        <v>1</v>
      </c>
      <c r="K7533" s="72">
        <v>56</v>
      </c>
      <c r="L7533" s="72">
        <v>76</v>
      </c>
    </row>
    <row r="7534" spans="4:12" x14ac:dyDescent="0.25">
      <c r="D7534" s="66" t="s">
        <v>37872</v>
      </c>
      <c r="E7534" s="66" t="s">
        <v>2254</v>
      </c>
      <c r="F7534" s="72">
        <v>1</v>
      </c>
      <c r="G7534" s="72">
        <v>3</v>
      </c>
      <c r="H7534" s="72">
        <v>2</v>
      </c>
      <c r="I7534" s="72">
        <v>8</v>
      </c>
      <c r="J7534" s="72">
        <v>1</v>
      </c>
      <c r="K7534" s="72">
        <v>56</v>
      </c>
      <c r="L7534" s="72">
        <v>77</v>
      </c>
    </row>
    <row r="7535" spans="4:12" x14ac:dyDescent="0.25">
      <c r="D7535" s="66" t="s">
        <v>37873</v>
      </c>
      <c r="E7535" s="66" t="s">
        <v>2255</v>
      </c>
      <c r="F7535" s="72">
        <v>1</v>
      </c>
      <c r="G7535" s="72">
        <v>3</v>
      </c>
      <c r="H7535" s="72">
        <v>2</v>
      </c>
      <c r="I7535" s="72">
        <v>8</v>
      </c>
      <c r="J7535" s="72">
        <v>1</v>
      </c>
      <c r="K7535" s="72">
        <v>56</v>
      </c>
      <c r="L7535" s="72">
        <v>78</v>
      </c>
    </row>
    <row r="7536" spans="4:12" x14ac:dyDescent="0.25">
      <c r="D7536" s="66" t="s">
        <v>37874</v>
      </c>
      <c r="E7536" s="66" t="s">
        <v>10925</v>
      </c>
      <c r="F7536" s="72">
        <v>1</v>
      </c>
      <c r="G7536" s="72">
        <v>3</v>
      </c>
      <c r="H7536" s="72">
        <v>2</v>
      </c>
      <c r="I7536" s="72">
        <v>8</v>
      </c>
      <c r="J7536" s="72">
        <v>1</v>
      </c>
      <c r="K7536" s="72">
        <v>56</v>
      </c>
      <c r="L7536" s="72">
        <v>79</v>
      </c>
    </row>
    <row r="7537" spans="4:12" x14ac:dyDescent="0.25">
      <c r="D7537" s="66" t="s">
        <v>37875</v>
      </c>
      <c r="E7537" s="66" t="s">
        <v>10926</v>
      </c>
      <c r="F7537" s="72">
        <v>1</v>
      </c>
      <c r="G7537" s="72">
        <v>3</v>
      </c>
      <c r="H7537" s="72">
        <v>2</v>
      </c>
      <c r="I7537" s="72">
        <v>8</v>
      </c>
      <c r="J7537" s="72">
        <v>1</v>
      </c>
      <c r="K7537" s="72">
        <v>56</v>
      </c>
      <c r="L7537" s="72">
        <v>80</v>
      </c>
    </row>
    <row r="7538" spans="4:12" x14ac:dyDescent="0.25">
      <c r="D7538" s="66" t="s">
        <v>37876</v>
      </c>
      <c r="E7538" s="66" t="s">
        <v>2256</v>
      </c>
      <c r="F7538" s="72">
        <v>1</v>
      </c>
      <c r="G7538" s="72">
        <v>3</v>
      </c>
      <c r="H7538" s="72">
        <v>2</v>
      </c>
      <c r="I7538" s="72">
        <v>8</v>
      </c>
      <c r="J7538" s="72">
        <v>1</v>
      </c>
      <c r="K7538" s="72">
        <v>56</v>
      </c>
      <c r="L7538" s="72">
        <v>81</v>
      </c>
    </row>
    <row r="7539" spans="4:12" x14ac:dyDescent="0.25">
      <c r="D7539" s="66" t="s">
        <v>37877</v>
      </c>
      <c r="E7539" s="66" t="s">
        <v>2257</v>
      </c>
      <c r="F7539" s="72">
        <v>1</v>
      </c>
      <c r="G7539" s="72">
        <v>3</v>
      </c>
      <c r="H7539" s="72">
        <v>2</v>
      </c>
      <c r="I7539" s="72">
        <v>8</v>
      </c>
      <c r="J7539" s="72">
        <v>1</v>
      </c>
      <c r="K7539" s="72">
        <v>56</v>
      </c>
      <c r="L7539" s="72">
        <v>82</v>
      </c>
    </row>
    <row r="7540" spans="4:12" x14ac:dyDescent="0.25">
      <c r="D7540" s="66" t="s">
        <v>37878</v>
      </c>
      <c r="E7540" s="66" t="s">
        <v>10927</v>
      </c>
      <c r="F7540" s="72">
        <v>1</v>
      </c>
      <c r="G7540" s="72">
        <v>3</v>
      </c>
      <c r="H7540" s="72">
        <v>2</v>
      </c>
      <c r="I7540" s="72">
        <v>8</v>
      </c>
      <c r="J7540" s="72">
        <v>1</v>
      </c>
      <c r="K7540" s="72">
        <v>56</v>
      </c>
      <c r="L7540" s="72">
        <v>83</v>
      </c>
    </row>
    <row r="7541" spans="4:12" x14ac:dyDescent="0.25">
      <c r="D7541" s="66" t="s">
        <v>37879</v>
      </c>
      <c r="E7541" s="66" t="s">
        <v>2258</v>
      </c>
      <c r="F7541" s="72">
        <v>1</v>
      </c>
      <c r="G7541" s="72">
        <v>3</v>
      </c>
      <c r="H7541" s="72">
        <v>2</v>
      </c>
      <c r="I7541" s="72">
        <v>8</v>
      </c>
      <c r="J7541" s="72">
        <v>1</v>
      </c>
      <c r="K7541" s="72">
        <v>56</v>
      </c>
      <c r="L7541" s="72">
        <v>84</v>
      </c>
    </row>
    <row r="7542" spans="4:12" x14ac:dyDescent="0.25">
      <c r="D7542" s="66" t="s">
        <v>37880</v>
      </c>
      <c r="E7542" s="66" t="s">
        <v>2259</v>
      </c>
      <c r="F7542" s="72">
        <v>1</v>
      </c>
      <c r="G7542" s="72">
        <v>3</v>
      </c>
      <c r="H7542" s="72">
        <v>2</v>
      </c>
      <c r="I7542" s="72">
        <v>8</v>
      </c>
      <c r="J7542" s="72">
        <v>1</v>
      </c>
      <c r="K7542" s="72">
        <v>56</v>
      </c>
      <c r="L7542" s="72">
        <v>85</v>
      </c>
    </row>
    <row r="7543" spans="4:12" x14ac:dyDescent="0.25">
      <c r="D7543" s="66" t="s">
        <v>37881</v>
      </c>
      <c r="E7543" s="66" t="s">
        <v>10928</v>
      </c>
      <c r="F7543" s="72">
        <v>1</v>
      </c>
      <c r="G7543" s="72">
        <v>3</v>
      </c>
      <c r="H7543" s="72">
        <v>2</v>
      </c>
      <c r="I7543" s="72">
        <v>8</v>
      </c>
      <c r="J7543" s="72">
        <v>1</v>
      </c>
      <c r="K7543" s="72">
        <v>56</v>
      </c>
      <c r="L7543" s="72">
        <v>86</v>
      </c>
    </row>
    <row r="7544" spans="4:12" x14ac:dyDescent="0.25">
      <c r="D7544" s="66" t="s">
        <v>37882</v>
      </c>
      <c r="E7544" s="66" t="s">
        <v>2260</v>
      </c>
      <c r="F7544" s="72">
        <v>1</v>
      </c>
      <c r="G7544" s="72">
        <v>3</v>
      </c>
      <c r="H7544" s="72">
        <v>2</v>
      </c>
      <c r="I7544" s="72">
        <v>8</v>
      </c>
      <c r="J7544" s="72">
        <v>1</v>
      </c>
      <c r="K7544" s="72">
        <v>56</v>
      </c>
      <c r="L7544" s="72">
        <v>87</v>
      </c>
    </row>
    <row r="7545" spans="4:12" x14ac:dyDescent="0.25">
      <c r="D7545" s="66" t="s">
        <v>37883</v>
      </c>
      <c r="E7545" s="66" t="s">
        <v>2261</v>
      </c>
      <c r="F7545" s="72">
        <v>1</v>
      </c>
      <c r="G7545" s="72">
        <v>3</v>
      </c>
      <c r="H7545" s="72">
        <v>2</v>
      </c>
      <c r="I7545" s="72">
        <v>8</v>
      </c>
      <c r="J7545" s="72">
        <v>1</v>
      </c>
      <c r="K7545" s="72">
        <v>56</v>
      </c>
      <c r="L7545" s="72">
        <v>88</v>
      </c>
    </row>
    <row r="7546" spans="4:12" x14ac:dyDescent="0.25">
      <c r="D7546" s="66" t="s">
        <v>37884</v>
      </c>
      <c r="E7546" s="66" t="s">
        <v>2262</v>
      </c>
      <c r="F7546" s="72">
        <v>1</v>
      </c>
      <c r="G7546" s="72">
        <v>3</v>
      </c>
      <c r="H7546" s="72">
        <v>2</v>
      </c>
      <c r="I7546" s="72">
        <v>8</v>
      </c>
      <c r="J7546" s="72">
        <v>1</v>
      </c>
      <c r="K7546" s="72">
        <v>56</v>
      </c>
      <c r="L7546" s="72">
        <v>89</v>
      </c>
    </row>
    <row r="7547" spans="4:12" x14ac:dyDescent="0.25">
      <c r="D7547" s="66" t="s">
        <v>37885</v>
      </c>
      <c r="E7547" s="66" t="s">
        <v>2263</v>
      </c>
      <c r="F7547" s="72">
        <v>1</v>
      </c>
      <c r="G7547" s="72">
        <v>3</v>
      </c>
      <c r="H7547" s="72">
        <v>2</v>
      </c>
      <c r="I7547" s="72">
        <v>8</v>
      </c>
      <c r="J7547" s="72">
        <v>1</v>
      </c>
      <c r="K7547" s="72">
        <v>56</v>
      </c>
      <c r="L7547" s="72">
        <v>90</v>
      </c>
    </row>
    <row r="7548" spans="4:12" x14ac:dyDescent="0.25">
      <c r="D7548" s="66" t="s">
        <v>37886</v>
      </c>
      <c r="E7548" s="66" t="s">
        <v>10929</v>
      </c>
      <c r="F7548" s="72">
        <v>1</v>
      </c>
      <c r="G7548" s="72">
        <v>3</v>
      </c>
      <c r="H7548" s="72">
        <v>2</v>
      </c>
      <c r="I7548" s="72">
        <v>8</v>
      </c>
      <c r="J7548" s="72">
        <v>1</v>
      </c>
      <c r="K7548" s="72">
        <v>56</v>
      </c>
      <c r="L7548" s="72">
        <v>91</v>
      </c>
    </row>
    <row r="7549" spans="4:12" x14ac:dyDescent="0.25">
      <c r="D7549" s="66" t="s">
        <v>37887</v>
      </c>
      <c r="E7549" s="66" t="s">
        <v>2264</v>
      </c>
      <c r="F7549" s="72">
        <v>1</v>
      </c>
      <c r="G7549" s="72">
        <v>3</v>
      </c>
      <c r="H7549" s="72">
        <v>2</v>
      </c>
      <c r="I7549" s="72">
        <v>8</v>
      </c>
      <c r="J7549" s="72">
        <v>1</v>
      </c>
      <c r="K7549" s="72">
        <v>56</v>
      </c>
      <c r="L7549" s="72">
        <v>92</v>
      </c>
    </row>
    <row r="7550" spans="4:12" x14ac:dyDescent="0.25">
      <c r="D7550" s="66" t="s">
        <v>37888</v>
      </c>
      <c r="E7550" s="66" t="s">
        <v>2265</v>
      </c>
      <c r="F7550" s="72">
        <v>1</v>
      </c>
      <c r="G7550" s="72">
        <v>3</v>
      </c>
      <c r="H7550" s="72">
        <v>2</v>
      </c>
      <c r="I7550" s="72">
        <v>8</v>
      </c>
      <c r="J7550" s="72">
        <v>1</v>
      </c>
      <c r="K7550" s="72">
        <v>56</v>
      </c>
      <c r="L7550" s="72">
        <v>93</v>
      </c>
    </row>
    <row r="7551" spans="4:12" x14ac:dyDescent="0.25">
      <c r="D7551" s="66" t="s">
        <v>37889</v>
      </c>
      <c r="E7551" s="66" t="s">
        <v>10930</v>
      </c>
      <c r="F7551" s="72">
        <v>1</v>
      </c>
      <c r="G7551" s="72">
        <v>3</v>
      </c>
      <c r="H7551" s="72">
        <v>2</v>
      </c>
      <c r="I7551" s="72">
        <v>8</v>
      </c>
      <c r="J7551" s="72">
        <v>1</v>
      </c>
      <c r="K7551" s="72">
        <v>56</v>
      </c>
      <c r="L7551" s="72">
        <v>94</v>
      </c>
    </row>
    <row r="7552" spans="4:12" x14ac:dyDescent="0.25">
      <c r="D7552" s="66" t="s">
        <v>37890</v>
      </c>
      <c r="E7552" s="66" t="s">
        <v>10931</v>
      </c>
      <c r="F7552" s="72">
        <v>1</v>
      </c>
      <c r="G7552" s="72">
        <v>3</v>
      </c>
      <c r="H7552" s="72">
        <v>2</v>
      </c>
      <c r="I7552" s="72">
        <v>8</v>
      </c>
      <c r="J7552" s="72">
        <v>1</v>
      </c>
      <c r="K7552" s="72">
        <v>56</v>
      </c>
      <c r="L7552" s="72">
        <v>95</v>
      </c>
    </row>
    <row r="7553" spans="4:12" x14ac:dyDescent="0.25">
      <c r="D7553" s="66" t="s">
        <v>37891</v>
      </c>
      <c r="E7553" s="66" t="s">
        <v>2266</v>
      </c>
      <c r="F7553" s="72">
        <v>1</v>
      </c>
      <c r="G7553" s="72">
        <v>3</v>
      </c>
      <c r="H7553" s="72">
        <v>2</v>
      </c>
      <c r="I7553" s="72">
        <v>8</v>
      </c>
      <c r="J7553" s="72">
        <v>1</v>
      </c>
      <c r="K7553" s="72">
        <v>56</v>
      </c>
      <c r="L7553" s="72">
        <v>96</v>
      </c>
    </row>
    <row r="7554" spans="4:12" x14ac:dyDescent="0.25">
      <c r="D7554" s="66" t="s">
        <v>37892</v>
      </c>
      <c r="E7554" s="66" t="s">
        <v>10932</v>
      </c>
      <c r="F7554" s="72">
        <v>1</v>
      </c>
      <c r="G7554" s="72">
        <v>3</v>
      </c>
      <c r="H7554" s="72">
        <v>2</v>
      </c>
      <c r="I7554" s="72">
        <v>8</v>
      </c>
      <c r="J7554" s="72">
        <v>1</v>
      </c>
      <c r="K7554" s="72">
        <v>56</v>
      </c>
      <c r="L7554" s="72">
        <v>97</v>
      </c>
    </row>
    <row r="7555" spans="4:12" x14ac:dyDescent="0.25">
      <c r="D7555" s="66" t="s">
        <v>37893</v>
      </c>
      <c r="E7555" s="66" t="s">
        <v>2267</v>
      </c>
      <c r="F7555" s="72">
        <v>1</v>
      </c>
      <c r="G7555" s="72">
        <v>3</v>
      </c>
      <c r="H7555" s="72">
        <v>2</v>
      </c>
      <c r="I7555" s="72">
        <v>8</v>
      </c>
      <c r="J7555" s="72">
        <v>1</v>
      </c>
      <c r="K7555" s="72">
        <v>56</v>
      </c>
      <c r="L7555" s="72">
        <v>98</v>
      </c>
    </row>
    <row r="7556" spans="4:12" x14ac:dyDescent="0.25">
      <c r="D7556" s="66" t="s">
        <v>37894</v>
      </c>
      <c r="E7556" s="66" t="s">
        <v>2268</v>
      </c>
      <c r="F7556" s="72">
        <v>1</v>
      </c>
      <c r="G7556" s="72">
        <v>3</v>
      </c>
      <c r="H7556" s="72">
        <v>2</v>
      </c>
      <c r="I7556" s="72">
        <v>8</v>
      </c>
      <c r="J7556" s="72">
        <v>1</v>
      </c>
      <c r="K7556" s="72">
        <v>56</v>
      </c>
      <c r="L7556" s="72">
        <v>99</v>
      </c>
    </row>
    <row r="7557" spans="4:12" x14ac:dyDescent="0.25">
      <c r="D7557" s="66" t="s">
        <v>37895</v>
      </c>
      <c r="E7557" s="66" t="s">
        <v>2269</v>
      </c>
      <c r="F7557" s="72">
        <v>1</v>
      </c>
      <c r="G7557" s="72">
        <v>3</v>
      </c>
      <c r="H7557" s="72">
        <v>2</v>
      </c>
      <c r="I7557" s="72">
        <v>8</v>
      </c>
      <c r="J7557" s="72">
        <v>1</v>
      </c>
      <c r="K7557" s="72">
        <v>56</v>
      </c>
      <c r="L7557" s="72">
        <v>100</v>
      </c>
    </row>
    <row r="7558" spans="4:12" x14ac:dyDescent="0.25">
      <c r="D7558" s="66" t="s">
        <v>37896</v>
      </c>
      <c r="E7558" s="66" t="s">
        <v>2270</v>
      </c>
      <c r="F7558" s="72">
        <v>1</v>
      </c>
      <c r="G7558" s="72">
        <v>3</v>
      </c>
      <c r="H7558" s="72">
        <v>2</v>
      </c>
      <c r="I7558" s="72">
        <v>8</v>
      </c>
      <c r="J7558" s="72">
        <v>1</v>
      </c>
      <c r="K7558" s="72">
        <v>56</v>
      </c>
      <c r="L7558" s="72">
        <v>101</v>
      </c>
    </row>
    <row r="7559" spans="4:12" x14ac:dyDescent="0.25">
      <c r="D7559" s="66" t="s">
        <v>37897</v>
      </c>
      <c r="E7559" s="66" t="s">
        <v>2271</v>
      </c>
      <c r="F7559" s="72">
        <v>1</v>
      </c>
      <c r="G7559" s="72">
        <v>3</v>
      </c>
      <c r="H7559" s="72">
        <v>2</v>
      </c>
      <c r="I7559" s="72">
        <v>8</v>
      </c>
      <c r="J7559" s="72">
        <v>1</v>
      </c>
      <c r="K7559" s="72">
        <v>56</v>
      </c>
      <c r="L7559" s="72">
        <v>102</v>
      </c>
    </row>
    <row r="7560" spans="4:12" x14ac:dyDescent="0.25">
      <c r="D7560" s="66" t="s">
        <v>37898</v>
      </c>
      <c r="E7560" s="66" t="s">
        <v>10878</v>
      </c>
      <c r="F7560" s="72">
        <v>1</v>
      </c>
      <c r="G7560" s="72">
        <v>3</v>
      </c>
      <c r="H7560" s="72">
        <v>2</v>
      </c>
      <c r="I7560" s="72">
        <v>8</v>
      </c>
      <c r="J7560" s="72">
        <v>1</v>
      </c>
      <c r="K7560" s="72">
        <v>56</v>
      </c>
      <c r="L7560" s="72">
        <v>103</v>
      </c>
    </row>
    <row r="7561" spans="4:12" x14ac:dyDescent="0.25">
      <c r="D7561" s="66" t="s">
        <v>37899</v>
      </c>
      <c r="E7561" s="66" t="s">
        <v>2272</v>
      </c>
      <c r="F7561" s="72">
        <v>1</v>
      </c>
      <c r="G7561" s="72">
        <v>3</v>
      </c>
      <c r="H7561" s="72">
        <v>2</v>
      </c>
      <c r="I7561" s="72">
        <v>8</v>
      </c>
      <c r="J7561" s="72">
        <v>1</v>
      </c>
      <c r="K7561" s="72">
        <v>56</v>
      </c>
      <c r="L7561" s="72">
        <v>104</v>
      </c>
    </row>
    <row r="7562" spans="4:12" x14ac:dyDescent="0.25">
      <c r="D7562" s="66" t="s">
        <v>37900</v>
      </c>
      <c r="E7562" s="66" t="s">
        <v>2273</v>
      </c>
      <c r="F7562" s="72">
        <v>1</v>
      </c>
      <c r="G7562" s="72">
        <v>3</v>
      </c>
      <c r="H7562" s="72">
        <v>2</v>
      </c>
      <c r="I7562" s="72">
        <v>8</v>
      </c>
      <c r="J7562" s="72">
        <v>1</v>
      </c>
      <c r="K7562" s="72">
        <v>56</v>
      </c>
      <c r="L7562" s="72">
        <v>105</v>
      </c>
    </row>
    <row r="7563" spans="4:12" x14ac:dyDescent="0.25">
      <c r="D7563" s="66" t="s">
        <v>37901</v>
      </c>
      <c r="E7563" s="66" t="s">
        <v>2274</v>
      </c>
      <c r="F7563" s="72">
        <v>1</v>
      </c>
      <c r="G7563" s="72">
        <v>3</v>
      </c>
      <c r="H7563" s="72">
        <v>2</v>
      </c>
      <c r="I7563" s="72">
        <v>8</v>
      </c>
      <c r="J7563" s="72">
        <v>1</v>
      </c>
      <c r="K7563" s="72">
        <v>56</v>
      </c>
      <c r="L7563" s="72">
        <v>106</v>
      </c>
    </row>
    <row r="7564" spans="4:12" x14ac:dyDescent="0.25">
      <c r="D7564" s="66" t="s">
        <v>37902</v>
      </c>
      <c r="E7564" s="66" t="s">
        <v>2275</v>
      </c>
      <c r="F7564" s="72">
        <v>1</v>
      </c>
      <c r="G7564" s="72">
        <v>3</v>
      </c>
      <c r="H7564" s="72">
        <v>2</v>
      </c>
      <c r="I7564" s="72">
        <v>8</v>
      </c>
      <c r="J7564" s="72">
        <v>1</v>
      </c>
      <c r="K7564" s="72">
        <v>56</v>
      </c>
      <c r="L7564" s="72">
        <v>107</v>
      </c>
    </row>
    <row r="7565" spans="4:12" x14ac:dyDescent="0.25">
      <c r="D7565" s="66" t="s">
        <v>37903</v>
      </c>
      <c r="E7565" s="66" t="s">
        <v>10880</v>
      </c>
      <c r="F7565" s="72">
        <v>1</v>
      </c>
      <c r="G7565" s="72">
        <v>3</v>
      </c>
      <c r="H7565" s="72">
        <v>2</v>
      </c>
      <c r="I7565" s="72">
        <v>8</v>
      </c>
      <c r="J7565" s="72">
        <v>1</v>
      </c>
      <c r="K7565" s="72">
        <v>56</v>
      </c>
      <c r="L7565" s="72">
        <v>108</v>
      </c>
    </row>
    <row r="7566" spans="4:12" x14ac:dyDescent="0.25">
      <c r="D7566" s="66" t="s">
        <v>37904</v>
      </c>
      <c r="E7566" s="66" t="s">
        <v>2276</v>
      </c>
      <c r="F7566" s="72">
        <v>1</v>
      </c>
      <c r="G7566" s="72">
        <v>3</v>
      </c>
      <c r="H7566" s="72">
        <v>2</v>
      </c>
      <c r="I7566" s="72">
        <v>8</v>
      </c>
      <c r="J7566" s="72">
        <v>1</v>
      </c>
      <c r="K7566" s="72">
        <v>56</v>
      </c>
      <c r="L7566" s="72">
        <v>109</v>
      </c>
    </row>
    <row r="7567" spans="4:12" x14ac:dyDescent="0.25">
      <c r="D7567" s="66" t="s">
        <v>37905</v>
      </c>
      <c r="E7567" s="66" t="s">
        <v>2277</v>
      </c>
      <c r="F7567" s="72">
        <v>1</v>
      </c>
      <c r="G7567" s="72">
        <v>3</v>
      </c>
      <c r="H7567" s="72">
        <v>2</v>
      </c>
      <c r="I7567" s="72">
        <v>8</v>
      </c>
      <c r="J7567" s="72">
        <v>1</v>
      </c>
      <c r="K7567" s="72">
        <v>56</v>
      </c>
      <c r="L7567" s="72">
        <v>110</v>
      </c>
    </row>
    <row r="7568" spans="4:12" x14ac:dyDescent="0.25">
      <c r="D7568" s="66" t="s">
        <v>37906</v>
      </c>
      <c r="E7568" s="66" t="s">
        <v>10933</v>
      </c>
      <c r="F7568" s="72">
        <v>1</v>
      </c>
      <c r="G7568" s="72">
        <v>3</v>
      </c>
      <c r="H7568" s="72">
        <v>2</v>
      </c>
      <c r="I7568" s="72">
        <v>8</v>
      </c>
      <c r="J7568" s="72">
        <v>1</v>
      </c>
      <c r="K7568" s="72">
        <v>56</v>
      </c>
      <c r="L7568" s="72">
        <v>111</v>
      </c>
    </row>
    <row r="7569" spans="4:12" x14ac:dyDescent="0.25">
      <c r="D7569" s="66" t="s">
        <v>37907</v>
      </c>
      <c r="E7569" s="66" t="s">
        <v>2279</v>
      </c>
      <c r="F7569" s="72">
        <v>1</v>
      </c>
      <c r="G7569" s="72">
        <v>3</v>
      </c>
      <c r="H7569" s="72">
        <v>2</v>
      </c>
      <c r="I7569" s="72">
        <v>8</v>
      </c>
      <c r="J7569" s="72">
        <v>1</v>
      </c>
      <c r="K7569" s="72">
        <v>56</v>
      </c>
      <c r="L7569" s="72">
        <v>112</v>
      </c>
    </row>
    <row r="7570" spans="4:12" x14ac:dyDescent="0.25">
      <c r="D7570" s="66" t="s">
        <v>37908</v>
      </c>
      <c r="E7570" s="66" t="s">
        <v>10934</v>
      </c>
      <c r="F7570" s="72">
        <v>1</v>
      </c>
      <c r="G7570" s="72">
        <v>3</v>
      </c>
      <c r="H7570" s="72">
        <v>2</v>
      </c>
      <c r="I7570" s="72">
        <v>8</v>
      </c>
      <c r="J7570" s="72">
        <v>1</v>
      </c>
      <c r="K7570" s="72">
        <v>56</v>
      </c>
      <c r="L7570" s="72">
        <v>113</v>
      </c>
    </row>
    <row r="7571" spans="4:12" x14ac:dyDescent="0.25">
      <c r="D7571" s="66" t="s">
        <v>37909</v>
      </c>
      <c r="E7571" s="66" t="s">
        <v>10935</v>
      </c>
      <c r="F7571" s="72">
        <v>1</v>
      </c>
      <c r="G7571" s="72">
        <v>3</v>
      </c>
      <c r="H7571" s="72">
        <v>2</v>
      </c>
      <c r="I7571" s="72">
        <v>8</v>
      </c>
      <c r="J7571" s="72">
        <v>1</v>
      </c>
      <c r="K7571" s="72">
        <v>56</v>
      </c>
      <c r="L7571" s="72">
        <v>114</v>
      </c>
    </row>
    <row r="7572" spans="4:12" x14ac:dyDescent="0.25">
      <c r="D7572" s="66" t="s">
        <v>37910</v>
      </c>
      <c r="E7572" s="66" t="s">
        <v>1360</v>
      </c>
      <c r="F7572" s="72">
        <v>1</v>
      </c>
      <c r="G7572" s="72">
        <v>3</v>
      </c>
      <c r="H7572" s="72">
        <v>2</v>
      </c>
      <c r="I7572" s="72">
        <v>8</v>
      </c>
      <c r="J7572" s="72">
        <v>1</v>
      </c>
      <c r="K7572" s="72">
        <v>56</v>
      </c>
      <c r="L7572" s="72">
        <v>115</v>
      </c>
    </row>
    <row r="7573" spans="4:12" x14ac:dyDescent="0.25">
      <c r="D7573" s="66" t="s">
        <v>37911</v>
      </c>
      <c r="E7573" s="66" t="s">
        <v>2281</v>
      </c>
      <c r="F7573" s="72">
        <v>1</v>
      </c>
      <c r="G7573" s="72">
        <v>3</v>
      </c>
      <c r="H7573" s="72">
        <v>2</v>
      </c>
      <c r="I7573" s="72">
        <v>8</v>
      </c>
      <c r="J7573" s="72">
        <v>1</v>
      </c>
      <c r="K7573" s="72">
        <v>56</v>
      </c>
      <c r="L7573" s="72">
        <v>116</v>
      </c>
    </row>
    <row r="7574" spans="4:12" x14ac:dyDescent="0.25">
      <c r="D7574" s="66" t="s">
        <v>37912</v>
      </c>
      <c r="E7574" s="66" t="s">
        <v>10883</v>
      </c>
      <c r="F7574" s="72">
        <v>1</v>
      </c>
      <c r="G7574" s="72">
        <v>3</v>
      </c>
      <c r="H7574" s="72">
        <v>2</v>
      </c>
      <c r="I7574" s="72">
        <v>8</v>
      </c>
      <c r="J7574" s="72">
        <v>1</v>
      </c>
      <c r="K7574" s="72">
        <v>56</v>
      </c>
      <c r="L7574" s="72">
        <v>117</v>
      </c>
    </row>
    <row r="7575" spans="4:12" x14ac:dyDescent="0.25">
      <c r="D7575" s="66" t="s">
        <v>37913</v>
      </c>
      <c r="E7575" s="66" t="s">
        <v>2282</v>
      </c>
      <c r="F7575" s="72">
        <v>1</v>
      </c>
      <c r="G7575" s="72">
        <v>3</v>
      </c>
      <c r="H7575" s="72">
        <v>2</v>
      </c>
      <c r="I7575" s="72">
        <v>8</v>
      </c>
      <c r="J7575" s="72">
        <v>1</v>
      </c>
      <c r="K7575" s="72">
        <v>56</v>
      </c>
      <c r="L7575" s="72">
        <v>118</v>
      </c>
    </row>
    <row r="7576" spans="4:12" x14ac:dyDescent="0.25">
      <c r="D7576" s="66" t="s">
        <v>37914</v>
      </c>
      <c r="E7576" s="66" t="s">
        <v>2283</v>
      </c>
      <c r="F7576" s="72">
        <v>1</v>
      </c>
      <c r="G7576" s="72">
        <v>3</v>
      </c>
      <c r="H7576" s="72">
        <v>2</v>
      </c>
      <c r="I7576" s="72">
        <v>8</v>
      </c>
      <c r="J7576" s="72">
        <v>1</v>
      </c>
      <c r="K7576" s="72">
        <v>56</v>
      </c>
      <c r="L7576" s="72">
        <v>119</v>
      </c>
    </row>
    <row r="7577" spans="4:12" x14ac:dyDescent="0.25">
      <c r="D7577" s="66" t="s">
        <v>37915</v>
      </c>
      <c r="E7577" s="66" t="s">
        <v>10936</v>
      </c>
      <c r="F7577" s="72">
        <v>1</v>
      </c>
      <c r="G7577" s="72">
        <v>3</v>
      </c>
      <c r="H7577" s="72">
        <v>2</v>
      </c>
      <c r="I7577" s="72">
        <v>8</v>
      </c>
      <c r="J7577" s="72">
        <v>1</v>
      </c>
      <c r="K7577" s="72">
        <v>56</v>
      </c>
      <c r="L7577" s="72">
        <v>120</v>
      </c>
    </row>
    <row r="7578" spans="4:12" x14ac:dyDescent="0.25">
      <c r="D7578" s="66" t="s">
        <v>37916</v>
      </c>
      <c r="E7578" s="66" t="s">
        <v>10937</v>
      </c>
      <c r="F7578" s="72">
        <v>1</v>
      </c>
      <c r="G7578" s="72">
        <v>3</v>
      </c>
      <c r="H7578" s="72">
        <v>2</v>
      </c>
      <c r="I7578" s="72">
        <v>8</v>
      </c>
      <c r="J7578" s="72">
        <v>1</v>
      </c>
      <c r="K7578" s="72">
        <v>56</v>
      </c>
      <c r="L7578" s="72">
        <v>121</v>
      </c>
    </row>
    <row r="7579" spans="4:12" x14ac:dyDescent="0.25">
      <c r="D7579" s="66" t="s">
        <v>37917</v>
      </c>
      <c r="E7579" s="66" t="s">
        <v>10938</v>
      </c>
      <c r="F7579" s="72">
        <v>1</v>
      </c>
      <c r="G7579" s="72">
        <v>3</v>
      </c>
      <c r="H7579" s="72">
        <v>2</v>
      </c>
      <c r="I7579" s="72">
        <v>8</v>
      </c>
      <c r="J7579" s="72">
        <v>1</v>
      </c>
      <c r="K7579" s="72">
        <v>56</v>
      </c>
      <c r="L7579" s="72">
        <v>122</v>
      </c>
    </row>
    <row r="7580" spans="4:12" x14ac:dyDescent="0.25">
      <c r="D7580" s="66" t="s">
        <v>37918</v>
      </c>
      <c r="E7580" s="66" t="s">
        <v>10939</v>
      </c>
      <c r="F7580" s="72">
        <v>1</v>
      </c>
      <c r="G7580" s="72">
        <v>3</v>
      </c>
      <c r="H7580" s="72">
        <v>2</v>
      </c>
      <c r="I7580" s="72">
        <v>8</v>
      </c>
      <c r="J7580" s="72">
        <v>1</v>
      </c>
      <c r="K7580" s="72">
        <v>56</v>
      </c>
      <c r="L7580" s="72">
        <v>123</v>
      </c>
    </row>
    <row r="7581" spans="4:12" x14ac:dyDescent="0.25">
      <c r="D7581" s="66" t="s">
        <v>37919</v>
      </c>
      <c r="E7581" s="66" t="s">
        <v>10940</v>
      </c>
      <c r="F7581" s="72">
        <v>1</v>
      </c>
      <c r="G7581" s="72">
        <v>3</v>
      </c>
      <c r="H7581" s="72">
        <v>2</v>
      </c>
      <c r="I7581" s="72">
        <v>8</v>
      </c>
      <c r="J7581" s="72">
        <v>1</v>
      </c>
      <c r="K7581" s="72">
        <v>56</v>
      </c>
      <c r="L7581" s="72">
        <v>124</v>
      </c>
    </row>
    <row r="7582" spans="4:12" x14ac:dyDescent="0.25">
      <c r="D7582" s="66" t="s">
        <v>37920</v>
      </c>
      <c r="E7582" s="66" t="s">
        <v>10941</v>
      </c>
      <c r="F7582" s="72">
        <v>1</v>
      </c>
      <c r="G7582" s="72">
        <v>3</v>
      </c>
      <c r="H7582" s="72">
        <v>2</v>
      </c>
      <c r="I7582" s="72">
        <v>8</v>
      </c>
      <c r="J7582" s="72">
        <v>1</v>
      </c>
      <c r="K7582" s="72">
        <v>56</v>
      </c>
      <c r="L7582" s="72">
        <v>125</v>
      </c>
    </row>
    <row r="7583" spans="4:12" x14ac:dyDescent="0.25">
      <c r="D7583" s="66" t="s">
        <v>37921</v>
      </c>
      <c r="E7583" s="66" t="s">
        <v>10942</v>
      </c>
      <c r="F7583" s="72">
        <v>1</v>
      </c>
      <c r="G7583" s="72">
        <v>3</v>
      </c>
      <c r="H7583" s="72">
        <v>2</v>
      </c>
      <c r="I7583" s="72">
        <v>8</v>
      </c>
      <c r="J7583" s="72">
        <v>1</v>
      </c>
      <c r="K7583" s="72">
        <v>56</v>
      </c>
      <c r="L7583" s="72">
        <v>126</v>
      </c>
    </row>
    <row r="7584" spans="4:12" x14ac:dyDescent="0.25">
      <c r="D7584" s="66" t="s">
        <v>37922</v>
      </c>
      <c r="E7584" s="66" t="s">
        <v>10943</v>
      </c>
      <c r="F7584" s="72">
        <v>1</v>
      </c>
      <c r="G7584" s="72">
        <v>3</v>
      </c>
      <c r="H7584" s="72">
        <v>2</v>
      </c>
      <c r="I7584" s="72">
        <v>8</v>
      </c>
      <c r="J7584" s="72">
        <v>1</v>
      </c>
      <c r="K7584" s="72">
        <v>56</v>
      </c>
      <c r="L7584" s="72">
        <v>127</v>
      </c>
    </row>
    <row r="7585" spans="4:12" x14ac:dyDescent="0.25">
      <c r="D7585" s="66" t="s">
        <v>37923</v>
      </c>
      <c r="E7585" s="66" t="s">
        <v>10944</v>
      </c>
      <c r="F7585" s="72">
        <v>1</v>
      </c>
      <c r="G7585" s="72">
        <v>3</v>
      </c>
      <c r="H7585" s="72">
        <v>2</v>
      </c>
      <c r="I7585" s="72">
        <v>8</v>
      </c>
      <c r="J7585" s="72">
        <v>1</v>
      </c>
      <c r="K7585" s="72">
        <v>57</v>
      </c>
      <c r="L7585" s="72">
        <v>1</v>
      </c>
    </row>
    <row r="7586" spans="4:12" x14ac:dyDescent="0.25">
      <c r="D7586" s="66" t="s">
        <v>37924</v>
      </c>
      <c r="E7586" s="66" t="s">
        <v>10945</v>
      </c>
      <c r="F7586" s="72">
        <v>1</v>
      </c>
      <c r="G7586" s="72">
        <v>3</v>
      </c>
      <c r="H7586" s="72">
        <v>2</v>
      </c>
      <c r="I7586" s="72">
        <v>8</v>
      </c>
      <c r="J7586" s="72">
        <v>1</v>
      </c>
      <c r="K7586" s="72">
        <v>57</v>
      </c>
      <c r="L7586" s="72">
        <v>2</v>
      </c>
    </row>
    <row r="7587" spans="4:12" x14ac:dyDescent="0.25">
      <c r="D7587" s="66" t="s">
        <v>37925</v>
      </c>
      <c r="E7587" s="66" t="s">
        <v>10946</v>
      </c>
      <c r="F7587" s="72">
        <v>1</v>
      </c>
      <c r="G7587" s="72">
        <v>3</v>
      </c>
      <c r="H7587" s="72">
        <v>2</v>
      </c>
      <c r="I7587" s="72">
        <v>8</v>
      </c>
      <c r="J7587" s="72">
        <v>1</v>
      </c>
      <c r="K7587" s="72">
        <v>57</v>
      </c>
      <c r="L7587" s="72">
        <v>3</v>
      </c>
    </row>
    <row r="7588" spans="4:12" x14ac:dyDescent="0.25">
      <c r="D7588" s="66" t="s">
        <v>37926</v>
      </c>
      <c r="E7588" s="66" t="s">
        <v>10947</v>
      </c>
      <c r="F7588" s="72">
        <v>1</v>
      </c>
      <c r="G7588" s="72">
        <v>3</v>
      </c>
      <c r="H7588" s="72">
        <v>2</v>
      </c>
      <c r="I7588" s="72">
        <v>8</v>
      </c>
      <c r="J7588" s="72">
        <v>1</v>
      </c>
      <c r="K7588" s="72">
        <v>57</v>
      </c>
      <c r="L7588" s="72">
        <v>4</v>
      </c>
    </row>
    <row r="7589" spans="4:12" x14ac:dyDescent="0.25">
      <c r="D7589" s="66" t="s">
        <v>37927</v>
      </c>
      <c r="E7589" s="66" t="s">
        <v>10948</v>
      </c>
      <c r="F7589" s="72">
        <v>1</v>
      </c>
      <c r="G7589" s="72">
        <v>3</v>
      </c>
      <c r="H7589" s="72">
        <v>2</v>
      </c>
      <c r="I7589" s="72">
        <v>8</v>
      </c>
      <c r="J7589" s="72">
        <v>1</v>
      </c>
      <c r="K7589" s="72">
        <v>57</v>
      </c>
      <c r="L7589" s="72">
        <v>5</v>
      </c>
    </row>
    <row r="7590" spans="4:12" x14ac:dyDescent="0.25">
      <c r="D7590" s="66" t="s">
        <v>37928</v>
      </c>
      <c r="E7590" s="66" t="s">
        <v>10949</v>
      </c>
      <c r="F7590" s="72">
        <v>1</v>
      </c>
      <c r="G7590" s="72">
        <v>3</v>
      </c>
      <c r="H7590" s="72">
        <v>2</v>
      </c>
      <c r="I7590" s="72">
        <v>8</v>
      </c>
      <c r="J7590" s="72">
        <v>1</v>
      </c>
      <c r="K7590" s="72">
        <v>57</v>
      </c>
      <c r="L7590" s="72">
        <v>6</v>
      </c>
    </row>
    <row r="7591" spans="4:12" x14ac:dyDescent="0.25">
      <c r="D7591" s="66" t="s">
        <v>37929</v>
      </c>
      <c r="E7591" s="66" t="s">
        <v>10950</v>
      </c>
      <c r="F7591" s="72">
        <v>1</v>
      </c>
      <c r="G7591" s="72">
        <v>3</v>
      </c>
      <c r="H7591" s="72">
        <v>2</v>
      </c>
      <c r="I7591" s="72">
        <v>8</v>
      </c>
      <c r="J7591" s="72">
        <v>1</v>
      </c>
      <c r="K7591" s="72">
        <v>57</v>
      </c>
      <c r="L7591" s="72">
        <v>7</v>
      </c>
    </row>
    <row r="7592" spans="4:12" x14ac:dyDescent="0.25">
      <c r="D7592" s="66" t="s">
        <v>37930</v>
      </c>
      <c r="E7592" s="66" t="s">
        <v>10951</v>
      </c>
      <c r="F7592" s="72">
        <v>1</v>
      </c>
      <c r="G7592" s="72">
        <v>3</v>
      </c>
      <c r="H7592" s="72">
        <v>2</v>
      </c>
      <c r="I7592" s="72">
        <v>8</v>
      </c>
      <c r="J7592" s="72">
        <v>1</v>
      </c>
      <c r="K7592" s="72">
        <v>58</v>
      </c>
      <c r="L7592" s="72">
        <v>1</v>
      </c>
    </row>
    <row r="7593" spans="4:12" x14ac:dyDescent="0.25">
      <c r="D7593" s="66" t="s">
        <v>37931</v>
      </c>
      <c r="E7593" s="66" t="s">
        <v>10952</v>
      </c>
      <c r="F7593" s="72">
        <v>1</v>
      </c>
      <c r="G7593" s="72">
        <v>3</v>
      </c>
      <c r="H7593" s="72">
        <v>2</v>
      </c>
      <c r="I7593" s="72">
        <v>8</v>
      </c>
      <c r="J7593" s="72">
        <v>1</v>
      </c>
      <c r="K7593" s="72">
        <v>58</v>
      </c>
      <c r="L7593" s="72">
        <v>2</v>
      </c>
    </row>
    <row r="7594" spans="4:12" x14ac:dyDescent="0.25">
      <c r="D7594" s="66" t="s">
        <v>37932</v>
      </c>
      <c r="E7594" s="66" t="s">
        <v>10953</v>
      </c>
      <c r="F7594" s="72">
        <v>1</v>
      </c>
      <c r="G7594" s="72">
        <v>3</v>
      </c>
      <c r="H7594" s="72">
        <v>2</v>
      </c>
      <c r="I7594" s="72">
        <v>8</v>
      </c>
      <c r="J7594" s="72">
        <v>1</v>
      </c>
      <c r="K7594" s="72">
        <v>58</v>
      </c>
      <c r="L7594" s="72">
        <v>3</v>
      </c>
    </row>
    <row r="7595" spans="4:12" x14ac:dyDescent="0.25">
      <c r="D7595" s="66" t="s">
        <v>37933</v>
      </c>
      <c r="E7595" s="66" t="s">
        <v>10954</v>
      </c>
      <c r="F7595" s="72">
        <v>1</v>
      </c>
      <c r="G7595" s="72">
        <v>3</v>
      </c>
      <c r="H7595" s="72">
        <v>2</v>
      </c>
      <c r="I7595" s="72">
        <v>8</v>
      </c>
      <c r="J7595" s="72">
        <v>1</v>
      </c>
      <c r="K7595" s="72">
        <v>58</v>
      </c>
      <c r="L7595" s="72">
        <v>4</v>
      </c>
    </row>
    <row r="7596" spans="4:12" x14ac:dyDescent="0.25">
      <c r="D7596" s="66" t="s">
        <v>37934</v>
      </c>
      <c r="E7596" s="66" t="s">
        <v>10955</v>
      </c>
      <c r="F7596" s="72">
        <v>1</v>
      </c>
      <c r="G7596" s="72">
        <v>3</v>
      </c>
      <c r="H7596" s="72">
        <v>2</v>
      </c>
      <c r="I7596" s="72">
        <v>8</v>
      </c>
      <c r="J7596" s="72">
        <v>1</v>
      </c>
      <c r="K7596" s="72">
        <v>58</v>
      </c>
      <c r="L7596" s="72">
        <v>5</v>
      </c>
    </row>
    <row r="7597" spans="4:12" x14ac:dyDescent="0.25">
      <c r="D7597" s="66" t="s">
        <v>37935</v>
      </c>
      <c r="E7597" s="66" t="s">
        <v>10956</v>
      </c>
      <c r="F7597" s="72">
        <v>1</v>
      </c>
      <c r="G7597" s="72">
        <v>3</v>
      </c>
      <c r="H7597" s="72">
        <v>2</v>
      </c>
      <c r="I7597" s="72">
        <v>8</v>
      </c>
      <c r="J7597" s="72">
        <v>1</v>
      </c>
      <c r="K7597" s="72">
        <v>58</v>
      </c>
      <c r="L7597" s="72">
        <v>6</v>
      </c>
    </row>
    <row r="7598" spans="4:12" x14ac:dyDescent="0.25">
      <c r="D7598" s="66" t="s">
        <v>37936</v>
      </c>
      <c r="E7598" s="66" t="s">
        <v>10957</v>
      </c>
      <c r="F7598" s="72">
        <v>1</v>
      </c>
      <c r="G7598" s="72">
        <v>3</v>
      </c>
      <c r="H7598" s="72">
        <v>2</v>
      </c>
      <c r="I7598" s="72">
        <v>8</v>
      </c>
      <c r="J7598" s="72">
        <v>1</v>
      </c>
      <c r="K7598" s="72">
        <v>58</v>
      </c>
      <c r="L7598" s="72">
        <v>7</v>
      </c>
    </row>
    <row r="7599" spans="4:12" x14ac:dyDescent="0.25">
      <c r="D7599" s="66" t="s">
        <v>37937</v>
      </c>
      <c r="E7599" s="66" t="s">
        <v>10958</v>
      </c>
      <c r="F7599" s="72">
        <v>1</v>
      </c>
      <c r="G7599" s="72">
        <v>3</v>
      </c>
      <c r="H7599" s="72">
        <v>2</v>
      </c>
      <c r="I7599" s="72">
        <v>8</v>
      </c>
      <c r="J7599" s="72">
        <v>1</v>
      </c>
      <c r="K7599" s="72">
        <v>58</v>
      </c>
      <c r="L7599" s="72">
        <v>8</v>
      </c>
    </row>
    <row r="7600" spans="4:12" x14ac:dyDescent="0.25">
      <c r="D7600" s="66" t="s">
        <v>37938</v>
      </c>
      <c r="E7600" s="66" t="s">
        <v>10959</v>
      </c>
      <c r="F7600" s="72">
        <v>1</v>
      </c>
      <c r="G7600" s="72">
        <v>3</v>
      </c>
      <c r="H7600" s="72">
        <v>2</v>
      </c>
      <c r="I7600" s="72">
        <v>8</v>
      </c>
      <c r="J7600" s="72">
        <v>1</v>
      </c>
      <c r="K7600" s="72">
        <v>58</v>
      </c>
      <c r="L7600" s="72">
        <v>9</v>
      </c>
    </row>
    <row r="7601" spans="4:12" x14ac:dyDescent="0.25">
      <c r="D7601" s="66" t="s">
        <v>37939</v>
      </c>
      <c r="E7601" s="66" t="s">
        <v>10960</v>
      </c>
      <c r="F7601" s="72">
        <v>1</v>
      </c>
      <c r="G7601" s="72">
        <v>3</v>
      </c>
      <c r="H7601" s="72">
        <v>2</v>
      </c>
      <c r="I7601" s="72">
        <v>8</v>
      </c>
      <c r="J7601" s="72">
        <v>1</v>
      </c>
      <c r="K7601" s="72">
        <v>58</v>
      </c>
      <c r="L7601" s="72">
        <v>10</v>
      </c>
    </row>
    <row r="7602" spans="4:12" x14ac:dyDescent="0.25">
      <c r="D7602" s="66" t="s">
        <v>37940</v>
      </c>
      <c r="E7602" s="66" t="s">
        <v>10961</v>
      </c>
      <c r="F7602" s="72">
        <v>1</v>
      </c>
      <c r="G7602" s="72">
        <v>3</v>
      </c>
      <c r="H7602" s="72">
        <v>2</v>
      </c>
      <c r="I7602" s="72">
        <v>8</v>
      </c>
      <c r="J7602" s="72">
        <v>1</v>
      </c>
      <c r="K7602" s="72">
        <v>58</v>
      </c>
      <c r="L7602" s="72">
        <v>11</v>
      </c>
    </row>
    <row r="7603" spans="4:12" x14ac:dyDescent="0.25">
      <c r="D7603" s="66" t="s">
        <v>37941</v>
      </c>
      <c r="E7603" s="66" t="s">
        <v>10962</v>
      </c>
      <c r="F7603" s="72">
        <v>1</v>
      </c>
      <c r="G7603" s="72">
        <v>3</v>
      </c>
      <c r="H7603" s="72">
        <v>2</v>
      </c>
      <c r="I7603" s="72">
        <v>8</v>
      </c>
      <c r="J7603" s="72">
        <v>1</v>
      </c>
      <c r="K7603" s="72">
        <v>58</v>
      </c>
      <c r="L7603" s="72">
        <v>12</v>
      </c>
    </row>
    <row r="7604" spans="4:12" x14ac:dyDescent="0.25">
      <c r="D7604" s="66" t="s">
        <v>37942</v>
      </c>
      <c r="E7604" s="66" t="s">
        <v>10963</v>
      </c>
      <c r="F7604" s="72">
        <v>1</v>
      </c>
      <c r="G7604" s="72">
        <v>3</v>
      </c>
      <c r="H7604" s="72">
        <v>2</v>
      </c>
      <c r="I7604" s="72">
        <v>8</v>
      </c>
      <c r="J7604" s="72">
        <v>1</v>
      </c>
      <c r="K7604" s="72">
        <v>58</v>
      </c>
      <c r="L7604" s="72">
        <v>13</v>
      </c>
    </row>
    <row r="7605" spans="4:12" x14ac:dyDescent="0.25">
      <c r="D7605" s="66" t="s">
        <v>37943</v>
      </c>
      <c r="E7605" s="66" t="s">
        <v>10964</v>
      </c>
      <c r="F7605" s="72">
        <v>1</v>
      </c>
      <c r="G7605" s="72">
        <v>3</v>
      </c>
      <c r="H7605" s="72">
        <v>2</v>
      </c>
      <c r="I7605" s="72">
        <v>8</v>
      </c>
      <c r="J7605" s="72">
        <v>1</v>
      </c>
      <c r="K7605" s="72">
        <v>58</v>
      </c>
      <c r="L7605" s="72">
        <v>14</v>
      </c>
    </row>
    <row r="7606" spans="4:12" x14ac:dyDescent="0.25">
      <c r="D7606" s="66" t="s">
        <v>37944</v>
      </c>
      <c r="E7606" s="66" t="s">
        <v>10965</v>
      </c>
      <c r="F7606" s="72">
        <v>1</v>
      </c>
      <c r="G7606" s="72">
        <v>3</v>
      </c>
      <c r="H7606" s="72">
        <v>2</v>
      </c>
      <c r="I7606" s="72">
        <v>8</v>
      </c>
      <c r="J7606" s="72">
        <v>1</v>
      </c>
      <c r="K7606" s="72">
        <v>58</v>
      </c>
      <c r="L7606" s="72">
        <v>15</v>
      </c>
    </row>
    <row r="7607" spans="4:12" x14ac:dyDescent="0.25">
      <c r="D7607" s="66" t="s">
        <v>37945</v>
      </c>
      <c r="E7607" s="66" t="s">
        <v>10966</v>
      </c>
      <c r="F7607" s="72">
        <v>1</v>
      </c>
      <c r="G7607" s="72">
        <v>3</v>
      </c>
      <c r="H7607" s="72">
        <v>2</v>
      </c>
      <c r="I7607" s="72">
        <v>8</v>
      </c>
      <c r="J7607" s="72">
        <v>1</v>
      </c>
      <c r="K7607" s="72">
        <v>58</v>
      </c>
      <c r="L7607" s="72">
        <v>16</v>
      </c>
    </row>
    <row r="7608" spans="4:12" x14ac:dyDescent="0.25">
      <c r="D7608" s="66" t="s">
        <v>37946</v>
      </c>
      <c r="E7608" s="66" t="s">
        <v>10967</v>
      </c>
      <c r="F7608" s="72">
        <v>1</v>
      </c>
      <c r="G7608" s="72">
        <v>3</v>
      </c>
      <c r="H7608" s="72">
        <v>2</v>
      </c>
      <c r="I7608" s="72">
        <v>8</v>
      </c>
      <c r="J7608" s="72">
        <v>1</v>
      </c>
      <c r="K7608" s="72">
        <v>58</v>
      </c>
      <c r="L7608" s="72">
        <v>17</v>
      </c>
    </row>
    <row r="7609" spans="4:12" x14ac:dyDescent="0.25">
      <c r="D7609" s="66" t="s">
        <v>37947</v>
      </c>
      <c r="E7609" s="66" t="s">
        <v>10968</v>
      </c>
      <c r="F7609" s="72">
        <v>1</v>
      </c>
      <c r="G7609" s="72">
        <v>3</v>
      </c>
      <c r="H7609" s="72">
        <v>2</v>
      </c>
      <c r="I7609" s="72">
        <v>8</v>
      </c>
      <c r="J7609" s="72">
        <v>1</v>
      </c>
      <c r="K7609" s="72">
        <v>58</v>
      </c>
      <c r="L7609" s="72">
        <v>18</v>
      </c>
    </row>
    <row r="7610" spans="4:12" x14ac:dyDescent="0.25">
      <c r="D7610" s="66" t="s">
        <v>37948</v>
      </c>
      <c r="E7610" s="66" t="s">
        <v>10969</v>
      </c>
      <c r="F7610" s="72">
        <v>1</v>
      </c>
      <c r="G7610" s="72">
        <v>3</v>
      </c>
      <c r="H7610" s="72">
        <v>2</v>
      </c>
      <c r="I7610" s="72">
        <v>8</v>
      </c>
      <c r="J7610" s="72">
        <v>1</v>
      </c>
      <c r="K7610" s="72">
        <v>58</v>
      </c>
      <c r="L7610" s="72">
        <v>19</v>
      </c>
    </row>
    <row r="7611" spans="4:12" x14ac:dyDescent="0.25">
      <c r="D7611" s="66" t="s">
        <v>37949</v>
      </c>
      <c r="E7611" s="66" t="s">
        <v>10970</v>
      </c>
      <c r="F7611" s="72">
        <v>1</v>
      </c>
      <c r="G7611" s="72">
        <v>3</v>
      </c>
      <c r="H7611" s="72">
        <v>2</v>
      </c>
      <c r="I7611" s="72">
        <v>8</v>
      </c>
      <c r="J7611" s="72">
        <v>1</v>
      </c>
      <c r="K7611" s="72">
        <v>58</v>
      </c>
      <c r="L7611" s="72">
        <v>20</v>
      </c>
    </row>
    <row r="7612" spans="4:12" x14ac:dyDescent="0.25">
      <c r="D7612" s="66" t="s">
        <v>37950</v>
      </c>
      <c r="E7612" s="66" t="s">
        <v>10971</v>
      </c>
      <c r="F7612" s="72">
        <v>1</v>
      </c>
      <c r="G7612" s="72">
        <v>3</v>
      </c>
      <c r="H7612" s="72">
        <v>2</v>
      </c>
      <c r="I7612" s="72">
        <v>8</v>
      </c>
      <c r="J7612" s="72">
        <v>1</v>
      </c>
      <c r="K7612" s="72">
        <v>58</v>
      </c>
      <c r="L7612" s="72">
        <v>21</v>
      </c>
    </row>
    <row r="7613" spans="4:12" x14ac:dyDescent="0.25">
      <c r="D7613" s="66" t="s">
        <v>37951</v>
      </c>
      <c r="E7613" s="66" t="s">
        <v>10972</v>
      </c>
      <c r="F7613" s="72">
        <v>1</v>
      </c>
      <c r="G7613" s="72">
        <v>3</v>
      </c>
      <c r="H7613" s="72">
        <v>2</v>
      </c>
      <c r="I7613" s="72">
        <v>8</v>
      </c>
      <c r="J7613" s="72">
        <v>1</v>
      </c>
      <c r="K7613" s="72">
        <v>58</v>
      </c>
      <c r="L7613" s="72">
        <v>22</v>
      </c>
    </row>
    <row r="7614" spans="4:12" x14ac:dyDescent="0.25">
      <c r="D7614" s="66" t="s">
        <v>37952</v>
      </c>
      <c r="E7614" s="66" t="s">
        <v>10973</v>
      </c>
      <c r="F7614" s="72">
        <v>1</v>
      </c>
      <c r="G7614" s="72">
        <v>3</v>
      </c>
      <c r="H7614" s="72">
        <v>2</v>
      </c>
      <c r="I7614" s="72">
        <v>8</v>
      </c>
      <c r="J7614" s="72">
        <v>1</v>
      </c>
      <c r="K7614" s="72">
        <v>58</v>
      </c>
      <c r="L7614" s="72">
        <v>23</v>
      </c>
    </row>
    <row r="7615" spans="4:12" x14ac:dyDescent="0.25">
      <c r="D7615" s="66" t="s">
        <v>37953</v>
      </c>
      <c r="E7615" s="66" t="s">
        <v>10974</v>
      </c>
      <c r="F7615" s="72">
        <v>1</v>
      </c>
      <c r="G7615" s="72">
        <v>3</v>
      </c>
      <c r="H7615" s="72">
        <v>2</v>
      </c>
      <c r="I7615" s="72">
        <v>8</v>
      </c>
      <c r="J7615" s="72">
        <v>1</v>
      </c>
      <c r="K7615" s="72">
        <v>58</v>
      </c>
      <c r="L7615" s="72">
        <v>24</v>
      </c>
    </row>
    <row r="7616" spans="4:12" x14ac:dyDescent="0.25">
      <c r="D7616" s="66" t="s">
        <v>37954</v>
      </c>
      <c r="E7616" s="66" t="s">
        <v>10975</v>
      </c>
      <c r="F7616" s="72">
        <v>1</v>
      </c>
      <c r="G7616" s="72">
        <v>3</v>
      </c>
      <c r="H7616" s="72">
        <v>2</v>
      </c>
      <c r="I7616" s="72">
        <v>8</v>
      </c>
      <c r="J7616" s="72">
        <v>1</v>
      </c>
      <c r="K7616" s="72">
        <v>58</v>
      </c>
      <c r="L7616" s="72">
        <v>25</v>
      </c>
    </row>
    <row r="7617" spans="4:12" x14ac:dyDescent="0.25">
      <c r="D7617" s="66" t="s">
        <v>37955</v>
      </c>
      <c r="E7617" s="66" t="s">
        <v>10976</v>
      </c>
      <c r="F7617" s="72">
        <v>1</v>
      </c>
      <c r="G7617" s="72">
        <v>3</v>
      </c>
      <c r="H7617" s="72">
        <v>2</v>
      </c>
      <c r="I7617" s="72">
        <v>8</v>
      </c>
      <c r="J7617" s="72">
        <v>1</v>
      </c>
      <c r="K7617" s="72">
        <v>58</v>
      </c>
      <c r="L7617" s="72">
        <v>26</v>
      </c>
    </row>
    <row r="7618" spans="4:12" x14ac:dyDescent="0.25">
      <c r="D7618" s="66" t="s">
        <v>37956</v>
      </c>
      <c r="E7618" s="66" t="s">
        <v>10977</v>
      </c>
      <c r="F7618" s="72">
        <v>1</v>
      </c>
      <c r="G7618" s="72">
        <v>3</v>
      </c>
      <c r="H7618" s="72">
        <v>2</v>
      </c>
      <c r="I7618" s="72">
        <v>8</v>
      </c>
      <c r="J7618" s="72">
        <v>1</v>
      </c>
      <c r="K7618" s="72">
        <v>58</v>
      </c>
      <c r="L7618" s="72">
        <v>27</v>
      </c>
    </row>
    <row r="7619" spans="4:12" x14ac:dyDescent="0.25">
      <c r="D7619" s="66" t="s">
        <v>37957</v>
      </c>
      <c r="E7619" s="66" t="s">
        <v>10978</v>
      </c>
      <c r="F7619" s="72">
        <v>1</v>
      </c>
      <c r="G7619" s="72">
        <v>3</v>
      </c>
      <c r="H7619" s="72">
        <v>2</v>
      </c>
      <c r="I7619" s="72">
        <v>8</v>
      </c>
      <c r="J7619" s="72">
        <v>1</v>
      </c>
      <c r="K7619" s="72">
        <v>58</v>
      </c>
      <c r="L7619" s="72">
        <v>28</v>
      </c>
    </row>
    <row r="7620" spans="4:12" x14ac:dyDescent="0.25">
      <c r="D7620" s="66" t="s">
        <v>37958</v>
      </c>
      <c r="E7620" s="66" t="s">
        <v>10979</v>
      </c>
      <c r="F7620" s="72">
        <v>1</v>
      </c>
      <c r="G7620" s="72">
        <v>3</v>
      </c>
      <c r="H7620" s="72">
        <v>2</v>
      </c>
      <c r="I7620" s="72">
        <v>8</v>
      </c>
      <c r="J7620" s="72">
        <v>1</v>
      </c>
      <c r="K7620" s="72">
        <v>58</v>
      </c>
      <c r="L7620" s="72">
        <v>29</v>
      </c>
    </row>
    <row r="7621" spans="4:12" x14ac:dyDescent="0.25">
      <c r="D7621" s="66" t="s">
        <v>37959</v>
      </c>
      <c r="E7621" s="66" t="s">
        <v>10980</v>
      </c>
      <c r="F7621" s="72">
        <v>1</v>
      </c>
      <c r="G7621" s="72">
        <v>3</v>
      </c>
      <c r="H7621" s="72">
        <v>2</v>
      </c>
      <c r="I7621" s="72">
        <v>8</v>
      </c>
      <c r="J7621" s="72">
        <v>1</v>
      </c>
      <c r="K7621" s="72">
        <v>58</v>
      </c>
      <c r="L7621" s="72">
        <v>30</v>
      </c>
    </row>
    <row r="7622" spans="4:12" x14ac:dyDescent="0.25">
      <c r="D7622" s="66" t="s">
        <v>37960</v>
      </c>
      <c r="E7622" s="66" t="s">
        <v>10981</v>
      </c>
      <c r="F7622" s="72">
        <v>1</v>
      </c>
      <c r="G7622" s="72">
        <v>3</v>
      </c>
      <c r="H7622" s="72">
        <v>2</v>
      </c>
      <c r="I7622" s="72">
        <v>8</v>
      </c>
      <c r="J7622" s="72">
        <v>1</v>
      </c>
      <c r="K7622" s="72">
        <v>58</v>
      </c>
      <c r="L7622" s="72">
        <v>31</v>
      </c>
    </row>
    <row r="7623" spans="4:12" x14ac:dyDescent="0.25">
      <c r="D7623" s="66" t="s">
        <v>37961</v>
      </c>
      <c r="E7623" s="66" t="s">
        <v>10982</v>
      </c>
      <c r="F7623" s="72">
        <v>1</v>
      </c>
      <c r="G7623" s="72">
        <v>3</v>
      </c>
      <c r="H7623" s="72">
        <v>2</v>
      </c>
      <c r="I7623" s="72">
        <v>8</v>
      </c>
      <c r="J7623" s="72">
        <v>1</v>
      </c>
      <c r="K7623" s="72">
        <v>58</v>
      </c>
      <c r="L7623" s="72">
        <v>32</v>
      </c>
    </row>
    <row r="7624" spans="4:12" x14ac:dyDescent="0.25">
      <c r="D7624" s="66" t="s">
        <v>37962</v>
      </c>
      <c r="E7624" s="66" t="s">
        <v>10983</v>
      </c>
      <c r="F7624" s="72">
        <v>1</v>
      </c>
      <c r="G7624" s="72">
        <v>3</v>
      </c>
      <c r="H7624" s="72">
        <v>2</v>
      </c>
      <c r="I7624" s="72">
        <v>8</v>
      </c>
      <c r="J7624" s="72">
        <v>1</v>
      </c>
      <c r="K7624" s="72">
        <v>58</v>
      </c>
      <c r="L7624" s="72">
        <v>33</v>
      </c>
    </row>
    <row r="7625" spans="4:12" x14ac:dyDescent="0.25">
      <c r="D7625" s="66" t="s">
        <v>37963</v>
      </c>
      <c r="E7625" s="66" t="s">
        <v>10984</v>
      </c>
      <c r="F7625" s="72">
        <v>1</v>
      </c>
      <c r="G7625" s="72">
        <v>3</v>
      </c>
      <c r="H7625" s="72">
        <v>2</v>
      </c>
      <c r="I7625" s="72">
        <v>8</v>
      </c>
      <c r="J7625" s="72">
        <v>1</v>
      </c>
      <c r="K7625" s="72">
        <v>58</v>
      </c>
      <c r="L7625" s="72">
        <v>34</v>
      </c>
    </row>
    <row r="7626" spans="4:12" x14ac:dyDescent="0.25">
      <c r="D7626" s="66" t="s">
        <v>37964</v>
      </c>
      <c r="E7626" s="66" t="s">
        <v>10985</v>
      </c>
      <c r="F7626" s="72">
        <v>1</v>
      </c>
      <c r="G7626" s="72">
        <v>3</v>
      </c>
      <c r="H7626" s="72">
        <v>2</v>
      </c>
      <c r="I7626" s="72">
        <v>8</v>
      </c>
      <c r="J7626" s="72">
        <v>1</v>
      </c>
      <c r="K7626" s="72">
        <v>58</v>
      </c>
      <c r="L7626" s="72">
        <v>35</v>
      </c>
    </row>
    <row r="7627" spans="4:12" x14ac:dyDescent="0.25">
      <c r="D7627" s="66" t="s">
        <v>37965</v>
      </c>
      <c r="E7627" s="66" t="s">
        <v>10986</v>
      </c>
      <c r="F7627" s="72">
        <v>1</v>
      </c>
      <c r="G7627" s="72">
        <v>3</v>
      </c>
      <c r="H7627" s="72">
        <v>2</v>
      </c>
      <c r="I7627" s="72">
        <v>8</v>
      </c>
      <c r="J7627" s="72">
        <v>1</v>
      </c>
      <c r="K7627" s="72">
        <v>58</v>
      </c>
      <c r="L7627" s="72">
        <v>36</v>
      </c>
    </row>
    <row r="7628" spans="4:12" x14ac:dyDescent="0.25">
      <c r="D7628" s="66" t="s">
        <v>37966</v>
      </c>
      <c r="E7628" s="66" t="s">
        <v>10987</v>
      </c>
      <c r="F7628" s="72">
        <v>1</v>
      </c>
      <c r="G7628" s="72">
        <v>3</v>
      </c>
      <c r="H7628" s="72">
        <v>2</v>
      </c>
      <c r="I7628" s="72">
        <v>8</v>
      </c>
      <c r="J7628" s="72">
        <v>1</v>
      </c>
      <c r="K7628" s="72">
        <v>58</v>
      </c>
      <c r="L7628" s="72">
        <v>37</v>
      </c>
    </row>
    <row r="7629" spans="4:12" x14ac:dyDescent="0.25">
      <c r="D7629" s="66" t="s">
        <v>37967</v>
      </c>
      <c r="E7629" s="66" t="s">
        <v>10988</v>
      </c>
      <c r="F7629" s="72">
        <v>1</v>
      </c>
      <c r="G7629" s="72">
        <v>3</v>
      </c>
      <c r="H7629" s="72">
        <v>2</v>
      </c>
      <c r="I7629" s="72">
        <v>8</v>
      </c>
      <c r="J7629" s="72">
        <v>1</v>
      </c>
      <c r="K7629" s="72">
        <v>58</v>
      </c>
      <c r="L7629" s="72">
        <v>38</v>
      </c>
    </row>
    <row r="7630" spans="4:12" x14ac:dyDescent="0.25">
      <c r="D7630" s="66" t="s">
        <v>37968</v>
      </c>
      <c r="E7630" s="66" t="s">
        <v>10989</v>
      </c>
      <c r="F7630" s="72">
        <v>1</v>
      </c>
      <c r="G7630" s="72">
        <v>3</v>
      </c>
      <c r="H7630" s="72">
        <v>2</v>
      </c>
      <c r="I7630" s="72">
        <v>8</v>
      </c>
      <c r="J7630" s="72">
        <v>1</v>
      </c>
      <c r="K7630" s="72">
        <v>58</v>
      </c>
      <c r="L7630" s="72">
        <v>39</v>
      </c>
    </row>
    <row r="7631" spans="4:12" x14ac:dyDescent="0.25">
      <c r="D7631" s="66" t="s">
        <v>37969</v>
      </c>
      <c r="E7631" s="66" t="s">
        <v>10990</v>
      </c>
      <c r="F7631" s="72">
        <v>1</v>
      </c>
      <c r="G7631" s="72">
        <v>3</v>
      </c>
      <c r="H7631" s="72">
        <v>2</v>
      </c>
      <c r="I7631" s="72">
        <v>8</v>
      </c>
      <c r="J7631" s="72">
        <v>1</v>
      </c>
      <c r="K7631" s="72">
        <v>58</v>
      </c>
      <c r="L7631" s="72">
        <v>40</v>
      </c>
    </row>
    <row r="7632" spans="4:12" x14ac:dyDescent="0.25">
      <c r="D7632" s="66" t="s">
        <v>37970</v>
      </c>
      <c r="E7632" s="66" t="s">
        <v>10991</v>
      </c>
      <c r="F7632" s="72">
        <v>1</v>
      </c>
      <c r="G7632" s="72">
        <v>3</v>
      </c>
      <c r="H7632" s="72">
        <v>2</v>
      </c>
      <c r="I7632" s="72">
        <v>8</v>
      </c>
      <c r="J7632" s="72">
        <v>1</v>
      </c>
      <c r="K7632" s="72">
        <v>58</v>
      </c>
      <c r="L7632" s="72">
        <v>41</v>
      </c>
    </row>
    <row r="7633" spans="4:12" x14ac:dyDescent="0.25">
      <c r="D7633" s="66" t="s">
        <v>37971</v>
      </c>
      <c r="E7633" s="66" t="s">
        <v>10992</v>
      </c>
      <c r="F7633" s="72">
        <v>1</v>
      </c>
      <c r="G7633" s="72">
        <v>3</v>
      </c>
      <c r="H7633" s="72">
        <v>2</v>
      </c>
      <c r="I7633" s="72">
        <v>8</v>
      </c>
      <c r="J7633" s="72">
        <v>1</v>
      </c>
      <c r="K7633" s="72">
        <v>58</v>
      </c>
      <c r="L7633" s="72">
        <v>42</v>
      </c>
    </row>
    <row r="7634" spans="4:12" x14ac:dyDescent="0.25">
      <c r="D7634" s="66" t="s">
        <v>37972</v>
      </c>
      <c r="E7634" s="66" t="s">
        <v>10993</v>
      </c>
      <c r="F7634" s="72">
        <v>1</v>
      </c>
      <c r="G7634" s="72">
        <v>3</v>
      </c>
      <c r="H7634" s="72">
        <v>2</v>
      </c>
      <c r="I7634" s="72">
        <v>8</v>
      </c>
      <c r="J7634" s="72">
        <v>1</v>
      </c>
      <c r="K7634" s="72">
        <v>58</v>
      </c>
      <c r="L7634" s="72">
        <v>43</v>
      </c>
    </row>
    <row r="7635" spans="4:12" x14ac:dyDescent="0.25">
      <c r="D7635" s="66" t="s">
        <v>37973</v>
      </c>
      <c r="E7635" s="66" t="s">
        <v>10994</v>
      </c>
      <c r="F7635" s="72">
        <v>1</v>
      </c>
      <c r="G7635" s="72">
        <v>3</v>
      </c>
      <c r="H7635" s="72">
        <v>2</v>
      </c>
      <c r="I7635" s="72">
        <v>8</v>
      </c>
      <c r="J7635" s="72">
        <v>1</v>
      </c>
      <c r="K7635" s="72">
        <v>58</v>
      </c>
      <c r="L7635" s="72">
        <v>44</v>
      </c>
    </row>
    <row r="7636" spans="4:12" x14ac:dyDescent="0.25">
      <c r="D7636" s="66" t="s">
        <v>37974</v>
      </c>
      <c r="E7636" s="66" t="s">
        <v>10995</v>
      </c>
      <c r="F7636" s="72">
        <v>1</v>
      </c>
      <c r="G7636" s="72">
        <v>3</v>
      </c>
      <c r="H7636" s="72">
        <v>2</v>
      </c>
      <c r="I7636" s="72">
        <v>8</v>
      </c>
      <c r="J7636" s="72">
        <v>1</v>
      </c>
      <c r="K7636" s="72">
        <v>58</v>
      </c>
      <c r="L7636" s="72">
        <v>45</v>
      </c>
    </row>
    <row r="7637" spans="4:12" x14ac:dyDescent="0.25">
      <c r="D7637" s="66" t="s">
        <v>37975</v>
      </c>
      <c r="E7637" s="66" t="s">
        <v>10996</v>
      </c>
      <c r="F7637" s="72">
        <v>1</v>
      </c>
      <c r="G7637" s="72">
        <v>3</v>
      </c>
      <c r="H7637" s="72">
        <v>2</v>
      </c>
      <c r="I7637" s="72">
        <v>8</v>
      </c>
      <c r="J7637" s="72">
        <v>1</v>
      </c>
      <c r="K7637" s="72">
        <v>58</v>
      </c>
      <c r="L7637" s="72">
        <v>46</v>
      </c>
    </row>
    <row r="7638" spans="4:12" x14ac:dyDescent="0.25">
      <c r="D7638" s="66" t="s">
        <v>37976</v>
      </c>
      <c r="E7638" s="66" t="s">
        <v>10997</v>
      </c>
      <c r="F7638" s="72">
        <v>1</v>
      </c>
      <c r="G7638" s="72">
        <v>3</v>
      </c>
      <c r="H7638" s="72">
        <v>2</v>
      </c>
      <c r="I7638" s="72">
        <v>8</v>
      </c>
      <c r="J7638" s="72">
        <v>1</v>
      </c>
      <c r="K7638" s="72">
        <v>58</v>
      </c>
      <c r="L7638" s="72">
        <v>47</v>
      </c>
    </row>
    <row r="7639" spans="4:12" x14ac:dyDescent="0.25">
      <c r="D7639" s="66" t="s">
        <v>37977</v>
      </c>
      <c r="E7639" s="66" t="s">
        <v>10998</v>
      </c>
      <c r="F7639" s="72">
        <v>1</v>
      </c>
      <c r="G7639" s="72">
        <v>3</v>
      </c>
      <c r="H7639" s="72">
        <v>2</v>
      </c>
      <c r="I7639" s="72">
        <v>8</v>
      </c>
      <c r="J7639" s="72">
        <v>1</v>
      </c>
      <c r="K7639" s="72">
        <v>58</v>
      </c>
      <c r="L7639" s="72">
        <v>48</v>
      </c>
    </row>
    <row r="7640" spans="4:12" x14ac:dyDescent="0.25">
      <c r="D7640" s="66" t="s">
        <v>37978</v>
      </c>
      <c r="E7640" s="66" t="s">
        <v>10999</v>
      </c>
      <c r="F7640" s="72">
        <v>1</v>
      </c>
      <c r="G7640" s="72">
        <v>3</v>
      </c>
      <c r="H7640" s="72">
        <v>2</v>
      </c>
      <c r="I7640" s="72">
        <v>8</v>
      </c>
      <c r="J7640" s="72">
        <v>1</v>
      </c>
      <c r="K7640" s="72">
        <v>58</v>
      </c>
      <c r="L7640" s="72">
        <v>49</v>
      </c>
    </row>
    <row r="7641" spans="4:12" x14ac:dyDescent="0.25">
      <c r="D7641" s="66" t="s">
        <v>37979</v>
      </c>
      <c r="E7641" s="66" t="s">
        <v>11000</v>
      </c>
      <c r="F7641" s="72">
        <v>1</v>
      </c>
      <c r="G7641" s="72">
        <v>3</v>
      </c>
      <c r="H7641" s="72">
        <v>2</v>
      </c>
      <c r="I7641" s="72">
        <v>8</v>
      </c>
      <c r="J7641" s="72">
        <v>1</v>
      </c>
      <c r="K7641" s="72">
        <v>58</v>
      </c>
      <c r="L7641" s="72">
        <v>50</v>
      </c>
    </row>
    <row r="7642" spans="4:12" x14ac:dyDescent="0.25">
      <c r="D7642" s="66" t="s">
        <v>37980</v>
      </c>
      <c r="E7642" s="66" t="s">
        <v>11001</v>
      </c>
      <c r="F7642" s="72">
        <v>1</v>
      </c>
      <c r="G7642" s="72">
        <v>3</v>
      </c>
      <c r="H7642" s="72">
        <v>2</v>
      </c>
      <c r="I7642" s="72">
        <v>8</v>
      </c>
      <c r="J7642" s="72">
        <v>1</v>
      </c>
      <c r="K7642" s="72">
        <v>58</v>
      </c>
      <c r="L7642" s="72">
        <v>51</v>
      </c>
    </row>
    <row r="7643" spans="4:12" x14ac:dyDescent="0.25">
      <c r="D7643" s="66" t="s">
        <v>37981</v>
      </c>
      <c r="E7643" s="66" t="s">
        <v>11002</v>
      </c>
      <c r="F7643" s="72">
        <v>1</v>
      </c>
      <c r="G7643" s="72">
        <v>3</v>
      </c>
      <c r="H7643" s="72">
        <v>2</v>
      </c>
      <c r="I7643" s="72">
        <v>8</v>
      </c>
      <c r="J7643" s="72">
        <v>1</v>
      </c>
      <c r="K7643" s="72">
        <v>58</v>
      </c>
      <c r="L7643" s="72">
        <v>52</v>
      </c>
    </row>
    <row r="7644" spans="4:12" x14ac:dyDescent="0.25">
      <c r="D7644" s="66" t="s">
        <v>37982</v>
      </c>
      <c r="E7644" s="66" t="s">
        <v>11003</v>
      </c>
      <c r="F7644" s="72">
        <v>1</v>
      </c>
      <c r="G7644" s="72">
        <v>3</v>
      </c>
      <c r="H7644" s="72">
        <v>2</v>
      </c>
      <c r="I7644" s="72">
        <v>8</v>
      </c>
      <c r="J7644" s="72">
        <v>1</v>
      </c>
      <c r="K7644" s="72">
        <v>58</v>
      </c>
      <c r="L7644" s="72">
        <v>53</v>
      </c>
    </row>
    <row r="7645" spans="4:12" x14ac:dyDescent="0.25">
      <c r="D7645" s="66" t="s">
        <v>37983</v>
      </c>
      <c r="E7645" s="66" t="s">
        <v>11004</v>
      </c>
      <c r="F7645" s="72">
        <v>1</v>
      </c>
      <c r="G7645" s="72">
        <v>3</v>
      </c>
      <c r="H7645" s="72">
        <v>2</v>
      </c>
      <c r="I7645" s="72">
        <v>8</v>
      </c>
      <c r="J7645" s="72">
        <v>1</v>
      </c>
      <c r="K7645" s="72">
        <v>58</v>
      </c>
      <c r="L7645" s="72">
        <v>54</v>
      </c>
    </row>
    <row r="7646" spans="4:12" x14ac:dyDescent="0.25">
      <c r="D7646" s="66" t="s">
        <v>37984</v>
      </c>
      <c r="E7646" s="66" t="s">
        <v>11005</v>
      </c>
      <c r="F7646" s="72">
        <v>1</v>
      </c>
      <c r="G7646" s="72">
        <v>3</v>
      </c>
      <c r="H7646" s="72">
        <v>2</v>
      </c>
      <c r="I7646" s="72">
        <v>8</v>
      </c>
      <c r="J7646" s="72">
        <v>1</v>
      </c>
      <c r="K7646" s="72">
        <v>58</v>
      </c>
      <c r="L7646" s="72">
        <v>55</v>
      </c>
    </row>
    <row r="7647" spans="4:12" x14ac:dyDescent="0.25">
      <c r="D7647" s="66" t="s">
        <v>37985</v>
      </c>
      <c r="E7647" s="66" t="s">
        <v>11006</v>
      </c>
      <c r="F7647" s="72">
        <v>1</v>
      </c>
      <c r="G7647" s="72">
        <v>3</v>
      </c>
      <c r="H7647" s="72">
        <v>2</v>
      </c>
      <c r="I7647" s="72">
        <v>8</v>
      </c>
      <c r="J7647" s="72">
        <v>1</v>
      </c>
      <c r="K7647" s="72">
        <v>58</v>
      </c>
      <c r="L7647" s="72">
        <v>56</v>
      </c>
    </row>
    <row r="7648" spans="4:12" x14ac:dyDescent="0.25">
      <c r="D7648" s="66" t="s">
        <v>37986</v>
      </c>
      <c r="E7648" s="66" t="s">
        <v>11007</v>
      </c>
      <c r="F7648" s="72">
        <v>1</v>
      </c>
      <c r="G7648" s="72">
        <v>3</v>
      </c>
      <c r="H7648" s="72">
        <v>2</v>
      </c>
      <c r="I7648" s="72">
        <v>8</v>
      </c>
      <c r="J7648" s="72">
        <v>1</v>
      </c>
      <c r="K7648" s="72">
        <v>58</v>
      </c>
      <c r="L7648" s="72">
        <v>57</v>
      </c>
    </row>
    <row r="7649" spans="4:12" x14ac:dyDescent="0.25">
      <c r="D7649" s="66" t="s">
        <v>37987</v>
      </c>
      <c r="E7649" s="66" t="s">
        <v>11008</v>
      </c>
      <c r="F7649" s="72">
        <v>1</v>
      </c>
      <c r="G7649" s="72">
        <v>3</v>
      </c>
      <c r="H7649" s="72">
        <v>2</v>
      </c>
      <c r="I7649" s="72">
        <v>8</v>
      </c>
      <c r="J7649" s="72">
        <v>1</v>
      </c>
      <c r="K7649" s="72">
        <v>58</v>
      </c>
      <c r="L7649" s="72">
        <v>58</v>
      </c>
    </row>
    <row r="7650" spans="4:12" x14ac:dyDescent="0.25">
      <c r="D7650" s="66" t="s">
        <v>37988</v>
      </c>
      <c r="E7650" s="66" t="s">
        <v>11009</v>
      </c>
      <c r="F7650" s="72">
        <v>1</v>
      </c>
      <c r="G7650" s="72">
        <v>3</v>
      </c>
      <c r="H7650" s="72">
        <v>2</v>
      </c>
      <c r="I7650" s="72">
        <v>8</v>
      </c>
      <c r="J7650" s="72">
        <v>1</v>
      </c>
      <c r="K7650" s="72">
        <v>58</v>
      </c>
      <c r="L7650" s="72">
        <v>59</v>
      </c>
    </row>
    <row r="7651" spans="4:12" x14ac:dyDescent="0.25">
      <c r="D7651" s="66" t="s">
        <v>37989</v>
      </c>
      <c r="E7651" s="66" t="s">
        <v>11010</v>
      </c>
      <c r="F7651" s="72">
        <v>1</v>
      </c>
      <c r="G7651" s="72">
        <v>3</v>
      </c>
      <c r="H7651" s="72">
        <v>2</v>
      </c>
      <c r="I7651" s="72">
        <v>8</v>
      </c>
      <c r="J7651" s="72">
        <v>1</v>
      </c>
      <c r="K7651" s="72">
        <v>58</v>
      </c>
      <c r="L7651" s="72">
        <v>60</v>
      </c>
    </row>
    <row r="7652" spans="4:12" x14ac:dyDescent="0.25">
      <c r="D7652" s="66" t="s">
        <v>37990</v>
      </c>
      <c r="E7652" s="66" t="s">
        <v>11011</v>
      </c>
      <c r="F7652" s="72">
        <v>1</v>
      </c>
      <c r="G7652" s="72">
        <v>3</v>
      </c>
      <c r="H7652" s="72">
        <v>2</v>
      </c>
      <c r="I7652" s="72">
        <v>8</v>
      </c>
      <c r="J7652" s="72">
        <v>1</v>
      </c>
      <c r="K7652" s="72">
        <v>58</v>
      </c>
      <c r="L7652" s="72">
        <v>61</v>
      </c>
    </row>
    <row r="7653" spans="4:12" x14ac:dyDescent="0.25">
      <c r="D7653" s="66" t="s">
        <v>37991</v>
      </c>
      <c r="E7653" s="66" t="s">
        <v>11012</v>
      </c>
      <c r="F7653" s="72">
        <v>1</v>
      </c>
      <c r="G7653" s="72">
        <v>3</v>
      </c>
      <c r="H7653" s="72">
        <v>2</v>
      </c>
      <c r="I7653" s="72">
        <v>8</v>
      </c>
      <c r="J7653" s="72">
        <v>1</v>
      </c>
      <c r="K7653" s="72">
        <v>58</v>
      </c>
      <c r="L7653" s="72">
        <v>62</v>
      </c>
    </row>
    <row r="7654" spans="4:12" x14ac:dyDescent="0.25">
      <c r="D7654" s="66" t="s">
        <v>37992</v>
      </c>
      <c r="E7654" s="66" t="s">
        <v>11013</v>
      </c>
      <c r="F7654" s="72">
        <v>1</v>
      </c>
      <c r="G7654" s="72">
        <v>3</v>
      </c>
      <c r="H7654" s="72">
        <v>2</v>
      </c>
      <c r="I7654" s="72">
        <v>8</v>
      </c>
      <c r="J7654" s="72">
        <v>1</v>
      </c>
      <c r="K7654" s="72">
        <v>58</v>
      </c>
      <c r="L7654" s="72">
        <v>63</v>
      </c>
    </row>
    <row r="7655" spans="4:12" x14ac:dyDescent="0.25">
      <c r="D7655" s="66" t="s">
        <v>37993</v>
      </c>
      <c r="E7655" s="66" t="s">
        <v>11014</v>
      </c>
      <c r="F7655" s="72">
        <v>1</v>
      </c>
      <c r="G7655" s="72">
        <v>3</v>
      </c>
      <c r="H7655" s="72">
        <v>2</v>
      </c>
      <c r="I7655" s="72">
        <v>8</v>
      </c>
      <c r="J7655" s="72">
        <v>1</v>
      </c>
      <c r="K7655" s="72">
        <v>58</v>
      </c>
      <c r="L7655" s="72">
        <v>64</v>
      </c>
    </row>
    <row r="7656" spans="4:12" x14ac:dyDescent="0.25">
      <c r="D7656" s="66" t="s">
        <v>37994</v>
      </c>
      <c r="E7656" s="66" t="s">
        <v>11015</v>
      </c>
      <c r="F7656" s="72">
        <v>1</v>
      </c>
      <c r="G7656" s="72">
        <v>3</v>
      </c>
      <c r="H7656" s="72">
        <v>2</v>
      </c>
      <c r="I7656" s="72">
        <v>8</v>
      </c>
      <c r="J7656" s="72">
        <v>1</v>
      </c>
      <c r="K7656" s="72">
        <v>58</v>
      </c>
      <c r="L7656" s="72">
        <v>65</v>
      </c>
    </row>
    <row r="7657" spans="4:12" x14ac:dyDescent="0.25">
      <c r="D7657" s="66" t="s">
        <v>37995</v>
      </c>
      <c r="E7657" s="66" t="s">
        <v>11016</v>
      </c>
      <c r="F7657" s="72">
        <v>1</v>
      </c>
      <c r="G7657" s="72">
        <v>3</v>
      </c>
      <c r="H7657" s="72">
        <v>2</v>
      </c>
      <c r="I7657" s="72">
        <v>8</v>
      </c>
      <c r="J7657" s="72">
        <v>1</v>
      </c>
      <c r="K7657" s="72">
        <v>58</v>
      </c>
      <c r="L7657" s="72">
        <v>66</v>
      </c>
    </row>
    <row r="7658" spans="4:12" x14ac:dyDescent="0.25">
      <c r="D7658" s="66" t="s">
        <v>37996</v>
      </c>
      <c r="E7658" s="66" t="s">
        <v>11017</v>
      </c>
      <c r="F7658" s="72">
        <v>1</v>
      </c>
      <c r="G7658" s="72">
        <v>3</v>
      </c>
      <c r="H7658" s="72">
        <v>2</v>
      </c>
      <c r="I7658" s="72">
        <v>8</v>
      </c>
      <c r="J7658" s="72">
        <v>1</v>
      </c>
      <c r="K7658" s="72">
        <v>58</v>
      </c>
      <c r="L7658" s="72">
        <v>67</v>
      </c>
    </row>
    <row r="7659" spans="4:12" x14ac:dyDescent="0.25">
      <c r="D7659" s="66" t="s">
        <v>37997</v>
      </c>
      <c r="E7659" s="66" t="s">
        <v>11018</v>
      </c>
      <c r="F7659" s="72">
        <v>1</v>
      </c>
      <c r="G7659" s="72">
        <v>3</v>
      </c>
      <c r="H7659" s="72">
        <v>2</v>
      </c>
      <c r="I7659" s="72">
        <v>8</v>
      </c>
      <c r="J7659" s="72">
        <v>1</v>
      </c>
      <c r="K7659" s="72">
        <v>58</v>
      </c>
      <c r="L7659" s="72">
        <v>68</v>
      </c>
    </row>
    <row r="7660" spans="4:12" x14ac:dyDescent="0.25">
      <c r="D7660" s="66" t="s">
        <v>37998</v>
      </c>
      <c r="E7660" s="66" t="s">
        <v>11019</v>
      </c>
      <c r="F7660" s="72">
        <v>1</v>
      </c>
      <c r="G7660" s="72">
        <v>3</v>
      </c>
      <c r="H7660" s="72">
        <v>2</v>
      </c>
      <c r="I7660" s="72">
        <v>8</v>
      </c>
      <c r="J7660" s="72">
        <v>1</v>
      </c>
      <c r="K7660" s="72">
        <v>58</v>
      </c>
      <c r="L7660" s="72">
        <v>69</v>
      </c>
    </row>
    <row r="7661" spans="4:12" x14ac:dyDescent="0.25">
      <c r="D7661" s="66" t="s">
        <v>37999</v>
      </c>
      <c r="E7661" s="66" t="s">
        <v>11020</v>
      </c>
      <c r="F7661" s="72">
        <v>1</v>
      </c>
      <c r="G7661" s="72">
        <v>3</v>
      </c>
      <c r="H7661" s="72">
        <v>2</v>
      </c>
      <c r="I7661" s="72">
        <v>8</v>
      </c>
      <c r="J7661" s="72">
        <v>1</v>
      </c>
      <c r="K7661" s="72">
        <v>58</v>
      </c>
      <c r="L7661" s="72">
        <v>70</v>
      </c>
    </row>
    <row r="7662" spans="4:12" x14ac:dyDescent="0.25">
      <c r="D7662" s="66" t="s">
        <v>38000</v>
      </c>
      <c r="E7662" s="66" t="s">
        <v>11021</v>
      </c>
      <c r="F7662" s="72">
        <v>1</v>
      </c>
      <c r="G7662" s="72">
        <v>3</v>
      </c>
      <c r="H7662" s="72">
        <v>2</v>
      </c>
      <c r="I7662" s="72">
        <v>8</v>
      </c>
      <c r="J7662" s="72">
        <v>1</v>
      </c>
      <c r="K7662" s="72">
        <v>58</v>
      </c>
      <c r="L7662" s="72">
        <v>71</v>
      </c>
    </row>
    <row r="7663" spans="4:12" x14ac:dyDescent="0.25">
      <c r="D7663" s="66" t="s">
        <v>38001</v>
      </c>
      <c r="E7663" s="66" t="s">
        <v>11022</v>
      </c>
      <c r="F7663" s="72">
        <v>1</v>
      </c>
      <c r="G7663" s="72">
        <v>3</v>
      </c>
      <c r="H7663" s="72">
        <v>2</v>
      </c>
      <c r="I7663" s="72">
        <v>8</v>
      </c>
      <c r="J7663" s="72">
        <v>1</v>
      </c>
      <c r="K7663" s="72">
        <v>58</v>
      </c>
      <c r="L7663" s="72">
        <v>72</v>
      </c>
    </row>
    <row r="7664" spans="4:12" x14ac:dyDescent="0.25">
      <c r="D7664" s="66" t="s">
        <v>38002</v>
      </c>
      <c r="E7664" s="66" t="s">
        <v>11023</v>
      </c>
      <c r="F7664" s="72">
        <v>1</v>
      </c>
      <c r="G7664" s="72">
        <v>3</v>
      </c>
      <c r="H7664" s="72">
        <v>2</v>
      </c>
      <c r="I7664" s="72">
        <v>8</v>
      </c>
      <c r="J7664" s="72">
        <v>1</v>
      </c>
      <c r="K7664" s="72">
        <v>58</v>
      </c>
      <c r="L7664" s="72">
        <v>73</v>
      </c>
    </row>
    <row r="7665" spans="4:12" x14ac:dyDescent="0.25">
      <c r="D7665" s="66" t="s">
        <v>38003</v>
      </c>
      <c r="E7665" s="66" t="s">
        <v>11024</v>
      </c>
      <c r="F7665" s="72">
        <v>1</v>
      </c>
      <c r="G7665" s="72">
        <v>3</v>
      </c>
      <c r="H7665" s="72">
        <v>2</v>
      </c>
      <c r="I7665" s="72">
        <v>8</v>
      </c>
      <c r="J7665" s="72">
        <v>1</v>
      </c>
      <c r="K7665" s="72">
        <v>58</v>
      </c>
      <c r="L7665" s="72">
        <v>74</v>
      </c>
    </row>
    <row r="7666" spans="4:12" x14ac:dyDescent="0.25">
      <c r="D7666" s="66" t="s">
        <v>38004</v>
      </c>
      <c r="E7666" s="66" t="s">
        <v>11025</v>
      </c>
      <c r="F7666" s="72">
        <v>1</v>
      </c>
      <c r="G7666" s="72">
        <v>3</v>
      </c>
      <c r="H7666" s="72">
        <v>2</v>
      </c>
      <c r="I7666" s="72">
        <v>8</v>
      </c>
      <c r="J7666" s="72">
        <v>1</v>
      </c>
      <c r="K7666" s="72">
        <v>58</v>
      </c>
      <c r="L7666" s="72">
        <v>75</v>
      </c>
    </row>
    <row r="7667" spans="4:12" x14ac:dyDescent="0.25">
      <c r="D7667" s="66" t="s">
        <v>38005</v>
      </c>
      <c r="E7667" s="66" t="s">
        <v>11026</v>
      </c>
      <c r="F7667" s="72">
        <v>1</v>
      </c>
      <c r="G7667" s="72">
        <v>3</v>
      </c>
      <c r="H7667" s="72">
        <v>2</v>
      </c>
      <c r="I7667" s="72">
        <v>8</v>
      </c>
      <c r="J7667" s="72">
        <v>1</v>
      </c>
      <c r="K7667" s="72">
        <v>58</v>
      </c>
      <c r="L7667" s="72">
        <v>76</v>
      </c>
    </row>
    <row r="7668" spans="4:12" x14ac:dyDescent="0.25">
      <c r="D7668" s="66" t="s">
        <v>38006</v>
      </c>
      <c r="E7668" s="66" t="s">
        <v>11027</v>
      </c>
      <c r="F7668" s="72">
        <v>1</v>
      </c>
      <c r="G7668" s="72">
        <v>3</v>
      </c>
      <c r="H7668" s="72">
        <v>2</v>
      </c>
      <c r="I7668" s="72">
        <v>8</v>
      </c>
      <c r="J7668" s="72">
        <v>1</v>
      </c>
      <c r="K7668" s="72">
        <v>58</v>
      </c>
      <c r="L7668" s="72">
        <v>77</v>
      </c>
    </row>
    <row r="7669" spans="4:12" x14ac:dyDescent="0.25">
      <c r="D7669" s="66" t="s">
        <v>38007</v>
      </c>
      <c r="E7669" s="66" t="s">
        <v>11028</v>
      </c>
      <c r="F7669" s="72">
        <v>1</v>
      </c>
      <c r="G7669" s="72">
        <v>3</v>
      </c>
      <c r="H7669" s="72">
        <v>2</v>
      </c>
      <c r="I7669" s="72">
        <v>8</v>
      </c>
      <c r="J7669" s="72">
        <v>1</v>
      </c>
      <c r="K7669" s="72">
        <v>58</v>
      </c>
      <c r="L7669" s="72">
        <v>78</v>
      </c>
    </row>
    <row r="7670" spans="4:12" x14ac:dyDescent="0.25">
      <c r="D7670" s="66" t="s">
        <v>38008</v>
      </c>
      <c r="E7670" s="66" t="s">
        <v>11029</v>
      </c>
      <c r="F7670" s="72">
        <v>1</v>
      </c>
      <c r="G7670" s="72">
        <v>3</v>
      </c>
      <c r="H7670" s="72">
        <v>2</v>
      </c>
      <c r="I7670" s="72">
        <v>8</v>
      </c>
      <c r="J7670" s="72">
        <v>1</v>
      </c>
      <c r="K7670" s="72">
        <v>58</v>
      </c>
      <c r="L7670" s="72">
        <v>79</v>
      </c>
    </row>
    <row r="7671" spans="4:12" x14ac:dyDescent="0.25">
      <c r="D7671" s="66" t="s">
        <v>38009</v>
      </c>
      <c r="E7671" s="66" t="s">
        <v>11030</v>
      </c>
      <c r="F7671" s="72">
        <v>1</v>
      </c>
      <c r="G7671" s="72">
        <v>3</v>
      </c>
      <c r="H7671" s="72">
        <v>2</v>
      </c>
      <c r="I7671" s="72">
        <v>8</v>
      </c>
      <c r="J7671" s="72">
        <v>1</v>
      </c>
      <c r="K7671" s="72">
        <v>59</v>
      </c>
      <c r="L7671" s="72">
        <v>1</v>
      </c>
    </row>
    <row r="7672" spans="4:12" x14ac:dyDescent="0.25">
      <c r="D7672" s="66" t="s">
        <v>38010</v>
      </c>
      <c r="E7672" s="66" t="s">
        <v>11031</v>
      </c>
      <c r="F7672" s="72">
        <v>1</v>
      </c>
      <c r="G7672" s="72">
        <v>3</v>
      </c>
      <c r="H7672" s="72">
        <v>2</v>
      </c>
      <c r="I7672" s="72">
        <v>8</v>
      </c>
      <c r="J7672" s="72">
        <v>1</v>
      </c>
      <c r="K7672" s="72">
        <v>59</v>
      </c>
      <c r="L7672" s="72">
        <v>2</v>
      </c>
    </row>
    <row r="7673" spans="4:12" x14ac:dyDescent="0.25">
      <c r="D7673" s="66" t="s">
        <v>38011</v>
      </c>
      <c r="E7673" s="66" t="s">
        <v>11032</v>
      </c>
      <c r="F7673" s="72">
        <v>1</v>
      </c>
      <c r="G7673" s="72">
        <v>3</v>
      </c>
      <c r="H7673" s="72">
        <v>2</v>
      </c>
      <c r="I7673" s="72">
        <v>8</v>
      </c>
      <c r="J7673" s="72">
        <v>1</v>
      </c>
      <c r="K7673" s="72">
        <v>59</v>
      </c>
      <c r="L7673" s="72">
        <v>3</v>
      </c>
    </row>
    <row r="7674" spans="4:12" x14ac:dyDescent="0.25">
      <c r="D7674" s="66" t="s">
        <v>38012</v>
      </c>
      <c r="E7674" s="66" t="s">
        <v>11033</v>
      </c>
      <c r="F7674" s="72">
        <v>1</v>
      </c>
      <c r="G7674" s="72">
        <v>3</v>
      </c>
      <c r="H7674" s="72">
        <v>2</v>
      </c>
      <c r="I7674" s="72">
        <v>8</v>
      </c>
      <c r="J7674" s="72">
        <v>1</v>
      </c>
      <c r="K7674" s="72">
        <v>59</v>
      </c>
      <c r="L7674" s="72">
        <v>4</v>
      </c>
    </row>
    <row r="7675" spans="4:12" x14ac:dyDescent="0.25">
      <c r="D7675" s="66" t="s">
        <v>38013</v>
      </c>
      <c r="E7675" s="66" t="s">
        <v>11034</v>
      </c>
      <c r="F7675" s="72">
        <v>1</v>
      </c>
      <c r="G7675" s="72">
        <v>3</v>
      </c>
      <c r="H7675" s="72">
        <v>2</v>
      </c>
      <c r="I7675" s="72">
        <v>8</v>
      </c>
      <c r="J7675" s="72">
        <v>1</v>
      </c>
      <c r="K7675" s="72">
        <v>59</v>
      </c>
      <c r="L7675" s="72">
        <v>5</v>
      </c>
    </row>
    <row r="7676" spans="4:12" x14ac:dyDescent="0.25">
      <c r="D7676" s="66" t="s">
        <v>38014</v>
      </c>
      <c r="E7676" s="66" t="s">
        <v>11035</v>
      </c>
      <c r="F7676" s="72">
        <v>1</v>
      </c>
      <c r="G7676" s="72">
        <v>3</v>
      </c>
      <c r="H7676" s="72">
        <v>2</v>
      </c>
      <c r="I7676" s="72">
        <v>8</v>
      </c>
      <c r="J7676" s="72">
        <v>1</v>
      </c>
      <c r="K7676" s="72">
        <v>59</v>
      </c>
      <c r="L7676" s="72">
        <v>6</v>
      </c>
    </row>
    <row r="7677" spans="4:12" x14ac:dyDescent="0.25">
      <c r="D7677" s="66" t="s">
        <v>38015</v>
      </c>
      <c r="E7677" s="66" t="s">
        <v>11036</v>
      </c>
      <c r="F7677" s="72">
        <v>1</v>
      </c>
      <c r="G7677" s="72">
        <v>3</v>
      </c>
      <c r="H7677" s="72">
        <v>2</v>
      </c>
      <c r="I7677" s="72">
        <v>8</v>
      </c>
      <c r="J7677" s="72">
        <v>1</v>
      </c>
      <c r="K7677" s="72">
        <v>59</v>
      </c>
      <c r="L7677" s="72">
        <v>7</v>
      </c>
    </row>
    <row r="7678" spans="4:12" x14ac:dyDescent="0.25">
      <c r="D7678" s="66" t="s">
        <v>38016</v>
      </c>
      <c r="E7678" s="66" t="s">
        <v>1331</v>
      </c>
      <c r="F7678" s="72">
        <v>1</v>
      </c>
      <c r="G7678" s="72">
        <v>3</v>
      </c>
      <c r="H7678" s="72">
        <v>2</v>
      </c>
      <c r="I7678" s="72">
        <v>8</v>
      </c>
      <c r="J7678" s="72">
        <v>1</v>
      </c>
      <c r="K7678" s="72">
        <v>59</v>
      </c>
      <c r="L7678" s="72">
        <v>8</v>
      </c>
    </row>
    <row r="7679" spans="4:12" x14ac:dyDescent="0.25">
      <c r="D7679" s="66" t="s">
        <v>38017</v>
      </c>
      <c r="E7679" s="66" t="s">
        <v>11037</v>
      </c>
      <c r="F7679" s="72">
        <v>1</v>
      </c>
      <c r="G7679" s="72">
        <v>3</v>
      </c>
      <c r="H7679" s="72">
        <v>2</v>
      </c>
      <c r="I7679" s="72">
        <v>8</v>
      </c>
      <c r="J7679" s="72">
        <v>1</v>
      </c>
      <c r="K7679" s="72">
        <v>59</v>
      </c>
      <c r="L7679" s="72">
        <v>9</v>
      </c>
    </row>
    <row r="7680" spans="4:12" x14ac:dyDescent="0.25">
      <c r="D7680" s="66" t="s">
        <v>38018</v>
      </c>
      <c r="E7680" s="66" t="s">
        <v>11038</v>
      </c>
      <c r="F7680" s="72">
        <v>1</v>
      </c>
      <c r="G7680" s="72">
        <v>3</v>
      </c>
      <c r="H7680" s="72">
        <v>2</v>
      </c>
      <c r="I7680" s="72">
        <v>8</v>
      </c>
      <c r="J7680" s="72">
        <v>1</v>
      </c>
      <c r="K7680" s="72">
        <v>59</v>
      </c>
      <c r="L7680" s="72">
        <v>10</v>
      </c>
    </row>
    <row r="7681" spans="4:12" x14ac:dyDescent="0.25">
      <c r="D7681" s="66" t="s">
        <v>38019</v>
      </c>
      <c r="E7681" s="66" t="s">
        <v>11039</v>
      </c>
      <c r="F7681" s="72">
        <v>1</v>
      </c>
      <c r="G7681" s="72">
        <v>3</v>
      </c>
      <c r="H7681" s="72">
        <v>2</v>
      </c>
      <c r="I7681" s="72">
        <v>8</v>
      </c>
      <c r="J7681" s="72">
        <v>1</v>
      </c>
      <c r="K7681" s="72">
        <v>59</v>
      </c>
      <c r="L7681" s="72">
        <v>11</v>
      </c>
    </row>
    <row r="7682" spans="4:12" x14ac:dyDescent="0.25">
      <c r="D7682" s="66" t="s">
        <v>38020</v>
      </c>
      <c r="E7682" s="66" t="s">
        <v>11040</v>
      </c>
      <c r="F7682" s="72">
        <v>1</v>
      </c>
      <c r="G7682" s="72">
        <v>3</v>
      </c>
      <c r="H7682" s="72">
        <v>2</v>
      </c>
      <c r="I7682" s="72">
        <v>8</v>
      </c>
      <c r="J7682" s="72">
        <v>1</v>
      </c>
      <c r="K7682" s="72">
        <v>59</v>
      </c>
      <c r="L7682" s="72">
        <v>12</v>
      </c>
    </row>
    <row r="7683" spans="4:12" x14ac:dyDescent="0.25">
      <c r="D7683" s="66" t="s">
        <v>38021</v>
      </c>
      <c r="E7683" s="66" t="s">
        <v>11041</v>
      </c>
      <c r="F7683" s="72">
        <v>1</v>
      </c>
      <c r="G7683" s="72">
        <v>3</v>
      </c>
      <c r="H7683" s="72">
        <v>2</v>
      </c>
      <c r="I7683" s="72">
        <v>8</v>
      </c>
      <c r="J7683" s="72">
        <v>1</v>
      </c>
      <c r="K7683" s="72">
        <v>59</v>
      </c>
      <c r="L7683" s="72">
        <v>13</v>
      </c>
    </row>
    <row r="7684" spans="4:12" x14ac:dyDescent="0.25">
      <c r="D7684" s="66" t="s">
        <v>38022</v>
      </c>
      <c r="E7684" s="66" t="s">
        <v>11042</v>
      </c>
      <c r="F7684" s="72">
        <v>1</v>
      </c>
      <c r="G7684" s="72">
        <v>3</v>
      </c>
      <c r="H7684" s="72">
        <v>2</v>
      </c>
      <c r="I7684" s="72">
        <v>8</v>
      </c>
      <c r="J7684" s="72">
        <v>1</v>
      </c>
      <c r="K7684" s="72">
        <v>59</v>
      </c>
      <c r="L7684" s="72">
        <v>14</v>
      </c>
    </row>
    <row r="7685" spans="4:12" x14ac:dyDescent="0.25">
      <c r="D7685" s="66" t="s">
        <v>38023</v>
      </c>
      <c r="E7685" s="66" t="s">
        <v>11043</v>
      </c>
      <c r="F7685" s="72">
        <v>1</v>
      </c>
      <c r="G7685" s="72">
        <v>3</v>
      </c>
      <c r="H7685" s="72">
        <v>2</v>
      </c>
      <c r="I7685" s="72">
        <v>8</v>
      </c>
      <c r="J7685" s="72">
        <v>1</v>
      </c>
      <c r="K7685" s="72">
        <v>59</v>
      </c>
      <c r="L7685" s="72">
        <v>15</v>
      </c>
    </row>
    <row r="7686" spans="4:12" x14ac:dyDescent="0.25">
      <c r="D7686" s="66" t="s">
        <v>38024</v>
      </c>
      <c r="E7686" s="66" t="s">
        <v>11044</v>
      </c>
      <c r="F7686" s="72">
        <v>1</v>
      </c>
      <c r="G7686" s="72">
        <v>3</v>
      </c>
      <c r="H7686" s="72">
        <v>2</v>
      </c>
      <c r="I7686" s="72">
        <v>8</v>
      </c>
      <c r="J7686" s="72">
        <v>1</v>
      </c>
      <c r="K7686" s="72">
        <v>60</v>
      </c>
      <c r="L7686" s="72">
        <v>1</v>
      </c>
    </row>
    <row r="7687" spans="4:12" x14ac:dyDescent="0.25">
      <c r="D7687" s="66" t="s">
        <v>38025</v>
      </c>
      <c r="E7687" s="66" t="s">
        <v>11045</v>
      </c>
      <c r="F7687" s="72">
        <v>1</v>
      </c>
      <c r="G7687" s="72">
        <v>3</v>
      </c>
      <c r="H7687" s="72">
        <v>2</v>
      </c>
      <c r="I7687" s="72">
        <v>8</v>
      </c>
      <c r="J7687" s="72">
        <v>1</v>
      </c>
      <c r="K7687" s="72">
        <v>60</v>
      </c>
      <c r="L7687" s="72">
        <v>2</v>
      </c>
    </row>
    <row r="7688" spans="4:12" x14ac:dyDescent="0.25">
      <c r="D7688" s="66" t="s">
        <v>38026</v>
      </c>
      <c r="E7688" s="66" t="s">
        <v>11046</v>
      </c>
      <c r="F7688" s="72">
        <v>1</v>
      </c>
      <c r="G7688" s="72">
        <v>3</v>
      </c>
      <c r="H7688" s="72">
        <v>2</v>
      </c>
      <c r="I7688" s="72">
        <v>8</v>
      </c>
      <c r="J7688" s="72">
        <v>1</v>
      </c>
      <c r="K7688" s="72">
        <v>60</v>
      </c>
      <c r="L7688" s="72">
        <v>3</v>
      </c>
    </row>
    <row r="7689" spans="4:12" x14ac:dyDescent="0.25">
      <c r="D7689" s="66" t="s">
        <v>38027</v>
      </c>
      <c r="E7689" s="66" t="s">
        <v>11047</v>
      </c>
      <c r="F7689" s="72">
        <v>1</v>
      </c>
      <c r="G7689" s="72">
        <v>3</v>
      </c>
      <c r="H7689" s="72">
        <v>2</v>
      </c>
      <c r="I7689" s="72">
        <v>8</v>
      </c>
      <c r="J7689" s="72">
        <v>1</v>
      </c>
      <c r="K7689" s="72">
        <v>60</v>
      </c>
      <c r="L7689" s="72">
        <v>4</v>
      </c>
    </row>
    <row r="7690" spans="4:12" x14ac:dyDescent="0.25">
      <c r="D7690" s="66" t="s">
        <v>38028</v>
      </c>
      <c r="E7690" s="66" t="s">
        <v>11048</v>
      </c>
      <c r="F7690" s="72">
        <v>1</v>
      </c>
      <c r="G7690" s="72">
        <v>3</v>
      </c>
      <c r="H7690" s="72">
        <v>2</v>
      </c>
      <c r="I7690" s="72">
        <v>8</v>
      </c>
      <c r="J7690" s="72">
        <v>1</v>
      </c>
      <c r="K7690" s="72">
        <v>60</v>
      </c>
      <c r="L7690" s="72">
        <v>5</v>
      </c>
    </row>
    <row r="7691" spans="4:12" x14ac:dyDescent="0.25">
      <c r="D7691" s="66" t="s">
        <v>38029</v>
      </c>
      <c r="E7691" s="66" t="s">
        <v>11049</v>
      </c>
      <c r="F7691" s="72">
        <v>1</v>
      </c>
      <c r="G7691" s="72">
        <v>3</v>
      </c>
      <c r="H7691" s="72">
        <v>2</v>
      </c>
      <c r="I7691" s="72">
        <v>8</v>
      </c>
      <c r="J7691" s="72">
        <v>1</v>
      </c>
      <c r="K7691" s="72">
        <v>60</v>
      </c>
      <c r="L7691" s="72">
        <v>6</v>
      </c>
    </row>
    <row r="7692" spans="4:12" x14ac:dyDescent="0.25">
      <c r="D7692" s="66" t="s">
        <v>38030</v>
      </c>
      <c r="E7692" s="66" t="s">
        <v>11050</v>
      </c>
      <c r="F7692" s="72">
        <v>1</v>
      </c>
      <c r="G7692" s="72">
        <v>3</v>
      </c>
      <c r="H7692" s="72">
        <v>2</v>
      </c>
      <c r="I7692" s="72">
        <v>8</v>
      </c>
      <c r="J7692" s="72">
        <v>1</v>
      </c>
      <c r="K7692" s="72">
        <v>60</v>
      </c>
      <c r="L7692" s="72">
        <v>7</v>
      </c>
    </row>
    <row r="7693" spans="4:12" x14ac:dyDescent="0.25">
      <c r="D7693" s="66" t="s">
        <v>38031</v>
      </c>
      <c r="E7693" s="66" t="s">
        <v>11051</v>
      </c>
      <c r="F7693" s="72">
        <v>1</v>
      </c>
      <c r="G7693" s="72">
        <v>3</v>
      </c>
      <c r="H7693" s="72">
        <v>2</v>
      </c>
      <c r="I7693" s="72">
        <v>8</v>
      </c>
      <c r="J7693" s="72">
        <v>1</v>
      </c>
      <c r="K7693" s="72">
        <v>60</v>
      </c>
      <c r="L7693" s="72">
        <v>8</v>
      </c>
    </row>
    <row r="7694" spans="4:12" x14ac:dyDescent="0.25">
      <c r="D7694" s="66" t="s">
        <v>38032</v>
      </c>
      <c r="E7694" s="66" t="s">
        <v>11052</v>
      </c>
      <c r="F7694" s="72">
        <v>1</v>
      </c>
      <c r="G7694" s="72">
        <v>3</v>
      </c>
      <c r="H7694" s="72">
        <v>2</v>
      </c>
      <c r="I7694" s="72">
        <v>8</v>
      </c>
      <c r="J7694" s="72">
        <v>1</v>
      </c>
      <c r="K7694" s="72">
        <v>60</v>
      </c>
      <c r="L7694" s="72">
        <v>9</v>
      </c>
    </row>
    <row r="7695" spans="4:12" x14ac:dyDescent="0.25">
      <c r="D7695" s="66" t="s">
        <v>38033</v>
      </c>
      <c r="E7695" s="66" t="s">
        <v>11053</v>
      </c>
      <c r="F7695" s="72">
        <v>1</v>
      </c>
      <c r="G7695" s="72">
        <v>3</v>
      </c>
      <c r="H7695" s="72">
        <v>2</v>
      </c>
      <c r="I7695" s="72">
        <v>8</v>
      </c>
      <c r="J7695" s="72">
        <v>1</v>
      </c>
      <c r="K7695" s="72">
        <v>60</v>
      </c>
      <c r="L7695" s="72">
        <v>10</v>
      </c>
    </row>
    <row r="7696" spans="4:12" x14ac:dyDescent="0.25">
      <c r="D7696" s="66" t="s">
        <v>38034</v>
      </c>
      <c r="E7696" s="66" t="s">
        <v>11054</v>
      </c>
      <c r="F7696" s="72">
        <v>1</v>
      </c>
      <c r="G7696" s="72">
        <v>3</v>
      </c>
      <c r="H7696" s="72">
        <v>2</v>
      </c>
      <c r="I7696" s="72">
        <v>8</v>
      </c>
      <c r="J7696" s="72">
        <v>1</v>
      </c>
      <c r="K7696" s="72">
        <v>61</v>
      </c>
      <c r="L7696" s="72">
        <v>1</v>
      </c>
    </row>
    <row r="7697" spans="4:12" x14ac:dyDescent="0.25">
      <c r="D7697" s="66" t="s">
        <v>38035</v>
      </c>
      <c r="E7697" s="66" t="s">
        <v>11055</v>
      </c>
      <c r="F7697" s="72">
        <v>1</v>
      </c>
      <c r="G7697" s="72">
        <v>3</v>
      </c>
      <c r="H7697" s="72">
        <v>2</v>
      </c>
      <c r="I7697" s="72">
        <v>8</v>
      </c>
      <c r="J7697" s="72">
        <v>1</v>
      </c>
      <c r="K7697" s="72">
        <v>61</v>
      </c>
      <c r="L7697" s="72">
        <v>2</v>
      </c>
    </row>
    <row r="7698" spans="4:12" x14ac:dyDescent="0.25">
      <c r="D7698" s="66" t="s">
        <v>38036</v>
      </c>
      <c r="E7698" s="66" t="s">
        <v>11056</v>
      </c>
      <c r="F7698" s="72">
        <v>1</v>
      </c>
      <c r="G7698" s="72">
        <v>3</v>
      </c>
      <c r="H7698" s="72">
        <v>2</v>
      </c>
      <c r="I7698" s="72">
        <v>8</v>
      </c>
      <c r="J7698" s="72">
        <v>1</v>
      </c>
      <c r="K7698" s="72">
        <v>61</v>
      </c>
      <c r="L7698" s="72">
        <v>3</v>
      </c>
    </row>
    <row r="7699" spans="4:12" x14ac:dyDescent="0.25">
      <c r="D7699" s="66" t="s">
        <v>38037</v>
      </c>
      <c r="E7699" s="66" t="s">
        <v>11057</v>
      </c>
      <c r="F7699" s="72">
        <v>1</v>
      </c>
      <c r="G7699" s="72">
        <v>3</v>
      </c>
      <c r="H7699" s="72">
        <v>2</v>
      </c>
      <c r="I7699" s="72">
        <v>8</v>
      </c>
      <c r="J7699" s="72">
        <v>1</v>
      </c>
      <c r="K7699" s="72">
        <v>61</v>
      </c>
      <c r="L7699" s="72">
        <v>4</v>
      </c>
    </row>
    <row r="7700" spans="4:12" x14ac:dyDescent="0.25">
      <c r="D7700" s="66" t="s">
        <v>38038</v>
      </c>
      <c r="E7700" s="66" t="s">
        <v>11058</v>
      </c>
      <c r="F7700" s="72">
        <v>1</v>
      </c>
      <c r="G7700" s="72">
        <v>3</v>
      </c>
      <c r="H7700" s="72">
        <v>2</v>
      </c>
      <c r="I7700" s="72">
        <v>8</v>
      </c>
      <c r="J7700" s="72">
        <v>1</v>
      </c>
      <c r="K7700" s="72">
        <v>61</v>
      </c>
      <c r="L7700" s="72">
        <v>5</v>
      </c>
    </row>
    <row r="7701" spans="4:12" x14ac:dyDescent="0.25">
      <c r="D7701" s="66" t="s">
        <v>38039</v>
      </c>
      <c r="E7701" s="66" t="s">
        <v>11059</v>
      </c>
      <c r="F7701" s="72">
        <v>1</v>
      </c>
      <c r="G7701" s="72">
        <v>3</v>
      </c>
      <c r="H7701" s="72">
        <v>2</v>
      </c>
      <c r="I7701" s="72">
        <v>8</v>
      </c>
      <c r="J7701" s="72">
        <v>1</v>
      </c>
      <c r="K7701" s="72">
        <v>61</v>
      </c>
      <c r="L7701" s="72">
        <v>6</v>
      </c>
    </row>
    <row r="7702" spans="4:12" x14ac:dyDescent="0.25">
      <c r="D7702" s="66" t="s">
        <v>38040</v>
      </c>
      <c r="E7702" s="66" t="s">
        <v>11060</v>
      </c>
      <c r="F7702" s="72">
        <v>1</v>
      </c>
      <c r="G7702" s="72">
        <v>3</v>
      </c>
      <c r="H7702" s="72">
        <v>2</v>
      </c>
      <c r="I7702" s="72">
        <v>8</v>
      </c>
      <c r="J7702" s="72">
        <v>1</v>
      </c>
      <c r="K7702" s="72">
        <v>61</v>
      </c>
      <c r="L7702" s="72">
        <v>7</v>
      </c>
    </row>
    <row r="7703" spans="4:12" x14ac:dyDescent="0.25">
      <c r="D7703" s="66" t="s">
        <v>38041</v>
      </c>
      <c r="E7703" s="66" t="s">
        <v>11061</v>
      </c>
      <c r="F7703" s="72">
        <v>1</v>
      </c>
      <c r="G7703" s="72">
        <v>3</v>
      </c>
      <c r="H7703" s="72">
        <v>2</v>
      </c>
      <c r="I7703" s="72">
        <v>8</v>
      </c>
      <c r="J7703" s="72">
        <v>1</v>
      </c>
      <c r="K7703" s="72">
        <v>61</v>
      </c>
      <c r="L7703" s="72">
        <v>8</v>
      </c>
    </row>
    <row r="7704" spans="4:12" x14ac:dyDescent="0.25">
      <c r="D7704" s="66" t="s">
        <v>38042</v>
      </c>
      <c r="E7704" s="66" t="s">
        <v>11062</v>
      </c>
      <c r="F7704" s="72">
        <v>1</v>
      </c>
      <c r="G7704" s="72">
        <v>3</v>
      </c>
      <c r="H7704" s="72">
        <v>2</v>
      </c>
      <c r="I7704" s="72">
        <v>8</v>
      </c>
      <c r="J7704" s="72">
        <v>1</v>
      </c>
      <c r="K7704" s="72">
        <v>61</v>
      </c>
      <c r="L7704" s="72">
        <v>9</v>
      </c>
    </row>
    <row r="7705" spans="4:12" x14ac:dyDescent="0.25">
      <c r="D7705" s="66" t="s">
        <v>38043</v>
      </c>
      <c r="E7705" s="66" t="s">
        <v>11063</v>
      </c>
      <c r="F7705" s="72">
        <v>1</v>
      </c>
      <c r="G7705" s="72">
        <v>3</v>
      </c>
      <c r="H7705" s="72">
        <v>2</v>
      </c>
      <c r="I7705" s="72">
        <v>8</v>
      </c>
      <c r="J7705" s="72">
        <v>1</v>
      </c>
      <c r="K7705" s="72">
        <v>61</v>
      </c>
      <c r="L7705" s="72">
        <v>10</v>
      </c>
    </row>
    <row r="7706" spans="4:12" x14ac:dyDescent="0.25">
      <c r="D7706" s="66" t="s">
        <v>38044</v>
      </c>
      <c r="E7706" s="66" t="s">
        <v>11064</v>
      </c>
      <c r="F7706" s="72">
        <v>1</v>
      </c>
      <c r="G7706" s="72">
        <v>3</v>
      </c>
      <c r="H7706" s="72">
        <v>2</v>
      </c>
      <c r="I7706" s="72">
        <v>8</v>
      </c>
      <c r="J7706" s="72">
        <v>1</v>
      </c>
      <c r="K7706" s="72">
        <v>61</v>
      </c>
      <c r="L7706" s="72">
        <v>11</v>
      </c>
    </row>
    <row r="7707" spans="4:12" x14ac:dyDescent="0.25">
      <c r="D7707" s="66" t="s">
        <v>38045</v>
      </c>
      <c r="E7707" s="66" t="s">
        <v>11065</v>
      </c>
      <c r="F7707" s="72">
        <v>1</v>
      </c>
      <c r="G7707" s="72">
        <v>3</v>
      </c>
      <c r="H7707" s="72">
        <v>2</v>
      </c>
      <c r="I7707" s="72">
        <v>8</v>
      </c>
      <c r="J7707" s="72">
        <v>1</v>
      </c>
      <c r="K7707" s="72">
        <v>61</v>
      </c>
      <c r="L7707" s="72">
        <v>12</v>
      </c>
    </row>
    <row r="7708" spans="4:12" x14ac:dyDescent="0.25">
      <c r="D7708" s="66" t="s">
        <v>38046</v>
      </c>
      <c r="E7708" s="66" t="s">
        <v>11066</v>
      </c>
      <c r="F7708" s="72">
        <v>1</v>
      </c>
      <c r="G7708" s="72">
        <v>3</v>
      </c>
      <c r="H7708" s="72">
        <v>2</v>
      </c>
      <c r="I7708" s="72">
        <v>8</v>
      </c>
      <c r="J7708" s="72">
        <v>1</v>
      </c>
      <c r="K7708" s="72">
        <v>61</v>
      </c>
      <c r="L7708" s="72">
        <v>13</v>
      </c>
    </row>
    <row r="7709" spans="4:12" x14ac:dyDescent="0.25">
      <c r="D7709" s="66" t="s">
        <v>38047</v>
      </c>
      <c r="E7709" s="66" t="s">
        <v>11067</v>
      </c>
      <c r="F7709" s="72">
        <v>1</v>
      </c>
      <c r="G7709" s="72">
        <v>3</v>
      </c>
      <c r="H7709" s="72">
        <v>2</v>
      </c>
      <c r="I7709" s="72">
        <v>8</v>
      </c>
      <c r="J7709" s="72">
        <v>1</v>
      </c>
      <c r="K7709" s="72">
        <v>62</v>
      </c>
      <c r="L7709" s="72">
        <v>1</v>
      </c>
    </row>
    <row r="7710" spans="4:12" x14ac:dyDescent="0.25">
      <c r="D7710" s="66" t="s">
        <v>38048</v>
      </c>
      <c r="E7710" s="66" t="s">
        <v>11068</v>
      </c>
      <c r="F7710" s="72">
        <v>1</v>
      </c>
      <c r="G7710" s="72">
        <v>3</v>
      </c>
      <c r="H7710" s="72">
        <v>2</v>
      </c>
      <c r="I7710" s="72">
        <v>8</v>
      </c>
      <c r="J7710" s="72">
        <v>1</v>
      </c>
      <c r="K7710" s="72">
        <v>62</v>
      </c>
      <c r="L7710" s="72">
        <v>2</v>
      </c>
    </row>
    <row r="7711" spans="4:12" x14ac:dyDescent="0.25">
      <c r="D7711" s="66" t="s">
        <v>38049</v>
      </c>
      <c r="E7711" s="66" t="s">
        <v>11069</v>
      </c>
      <c r="F7711" s="72">
        <v>1</v>
      </c>
      <c r="G7711" s="72">
        <v>3</v>
      </c>
      <c r="H7711" s="72">
        <v>2</v>
      </c>
      <c r="I7711" s="72">
        <v>8</v>
      </c>
      <c r="J7711" s="72">
        <v>1</v>
      </c>
      <c r="K7711" s="72">
        <v>62</v>
      </c>
      <c r="L7711" s="72">
        <v>3</v>
      </c>
    </row>
    <row r="7712" spans="4:12" x14ac:dyDescent="0.25">
      <c r="D7712" s="66" t="s">
        <v>38050</v>
      </c>
      <c r="E7712" s="66" t="s">
        <v>11070</v>
      </c>
      <c r="F7712" s="72">
        <v>1</v>
      </c>
      <c r="G7712" s="72">
        <v>3</v>
      </c>
      <c r="H7712" s="72">
        <v>2</v>
      </c>
      <c r="I7712" s="72">
        <v>8</v>
      </c>
      <c r="J7712" s="72">
        <v>1</v>
      </c>
      <c r="K7712" s="72">
        <v>62</v>
      </c>
      <c r="L7712" s="72">
        <v>4</v>
      </c>
    </row>
    <row r="7713" spans="4:12" x14ac:dyDescent="0.25">
      <c r="D7713" s="66" t="s">
        <v>38051</v>
      </c>
      <c r="E7713" s="66" t="s">
        <v>11071</v>
      </c>
      <c r="F7713" s="72">
        <v>1</v>
      </c>
      <c r="G7713" s="72">
        <v>3</v>
      </c>
      <c r="H7713" s="72">
        <v>2</v>
      </c>
      <c r="I7713" s="72">
        <v>8</v>
      </c>
      <c r="J7713" s="72">
        <v>1</v>
      </c>
      <c r="K7713" s="72">
        <v>62</v>
      </c>
      <c r="L7713" s="72">
        <v>5</v>
      </c>
    </row>
    <row r="7714" spans="4:12" x14ac:dyDescent="0.25">
      <c r="D7714" s="66" t="s">
        <v>38052</v>
      </c>
      <c r="E7714" s="66" t="s">
        <v>11072</v>
      </c>
      <c r="F7714" s="72">
        <v>1</v>
      </c>
      <c r="G7714" s="72">
        <v>3</v>
      </c>
      <c r="H7714" s="72">
        <v>2</v>
      </c>
      <c r="I7714" s="72">
        <v>8</v>
      </c>
      <c r="J7714" s="72">
        <v>1</v>
      </c>
      <c r="K7714" s="72">
        <v>62</v>
      </c>
      <c r="L7714" s="72">
        <v>6</v>
      </c>
    </row>
    <row r="7715" spans="4:12" x14ac:dyDescent="0.25">
      <c r="D7715" s="66" t="s">
        <v>38053</v>
      </c>
      <c r="E7715" s="66" t="s">
        <v>11073</v>
      </c>
      <c r="F7715" s="72">
        <v>1</v>
      </c>
      <c r="G7715" s="72">
        <v>3</v>
      </c>
      <c r="H7715" s="72">
        <v>2</v>
      </c>
      <c r="I7715" s="72">
        <v>8</v>
      </c>
      <c r="J7715" s="72">
        <v>1</v>
      </c>
      <c r="K7715" s="72">
        <v>62</v>
      </c>
      <c r="L7715" s="72">
        <v>7</v>
      </c>
    </row>
    <row r="7716" spans="4:12" x14ac:dyDescent="0.25">
      <c r="D7716" s="66" t="s">
        <v>38054</v>
      </c>
      <c r="E7716" s="66" t="s">
        <v>11074</v>
      </c>
      <c r="F7716" s="72">
        <v>1</v>
      </c>
      <c r="G7716" s="72">
        <v>3</v>
      </c>
      <c r="H7716" s="72">
        <v>2</v>
      </c>
      <c r="I7716" s="72">
        <v>8</v>
      </c>
      <c r="J7716" s="72">
        <v>1</v>
      </c>
      <c r="K7716" s="72">
        <v>63</v>
      </c>
      <c r="L7716" s="72">
        <v>1</v>
      </c>
    </row>
    <row r="7717" spans="4:12" x14ac:dyDescent="0.25">
      <c r="D7717" s="66" t="s">
        <v>38055</v>
      </c>
      <c r="E7717" s="66" t="s">
        <v>11075</v>
      </c>
      <c r="F7717" s="72">
        <v>1</v>
      </c>
      <c r="G7717" s="72">
        <v>3</v>
      </c>
      <c r="H7717" s="72">
        <v>2</v>
      </c>
      <c r="I7717" s="72">
        <v>8</v>
      </c>
      <c r="J7717" s="72">
        <v>1</v>
      </c>
      <c r="K7717" s="72">
        <v>63</v>
      </c>
      <c r="L7717" s="72">
        <v>2</v>
      </c>
    </row>
    <row r="7718" spans="4:12" x14ac:dyDescent="0.25">
      <c r="D7718" s="66" t="s">
        <v>38056</v>
      </c>
      <c r="E7718" s="66" t="s">
        <v>11076</v>
      </c>
      <c r="F7718" s="72">
        <v>1</v>
      </c>
      <c r="G7718" s="72">
        <v>3</v>
      </c>
      <c r="H7718" s="72">
        <v>2</v>
      </c>
      <c r="I7718" s="72">
        <v>8</v>
      </c>
      <c r="J7718" s="72">
        <v>1</v>
      </c>
      <c r="K7718" s="72">
        <v>63</v>
      </c>
      <c r="L7718" s="72">
        <v>3</v>
      </c>
    </row>
    <row r="7719" spans="4:12" x14ac:dyDescent="0.25">
      <c r="D7719" s="66" t="s">
        <v>38057</v>
      </c>
      <c r="E7719" s="66" t="s">
        <v>11077</v>
      </c>
      <c r="F7719" s="72">
        <v>1</v>
      </c>
      <c r="G7719" s="72">
        <v>3</v>
      </c>
      <c r="H7719" s="72">
        <v>2</v>
      </c>
      <c r="I7719" s="72">
        <v>8</v>
      </c>
      <c r="J7719" s="72">
        <v>1</v>
      </c>
      <c r="K7719" s="72">
        <v>63</v>
      </c>
      <c r="L7719" s="72">
        <v>4</v>
      </c>
    </row>
    <row r="7720" spans="4:12" x14ac:dyDescent="0.25">
      <c r="D7720" s="66" t="s">
        <v>38058</v>
      </c>
      <c r="E7720" s="66" t="s">
        <v>11078</v>
      </c>
      <c r="F7720" s="72">
        <v>1</v>
      </c>
      <c r="G7720" s="72">
        <v>3</v>
      </c>
      <c r="H7720" s="72">
        <v>2</v>
      </c>
      <c r="I7720" s="72">
        <v>8</v>
      </c>
      <c r="J7720" s="72">
        <v>1</v>
      </c>
      <c r="K7720" s="72">
        <v>64</v>
      </c>
      <c r="L7720" s="72">
        <v>1</v>
      </c>
    </row>
    <row r="7721" spans="4:12" x14ac:dyDescent="0.25">
      <c r="D7721" s="66" t="s">
        <v>38059</v>
      </c>
      <c r="E7721" s="66" t="s">
        <v>2427</v>
      </c>
      <c r="F7721" s="72">
        <v>1</v>
      </c>
      <c r="G7721" s="72">
        <v>3</v>
      </c>
      <c r="H7721" s="72">
        <v>2</v>
      </c>
      <c r="I7721" s="72">
        <v>8</v>
      </c>
      <c r="J7721" s="72">
        <v>2</v>
      </c>
      <c r="K7721" s="72">
        <v>1</v>
      </c>
      <c r="L7721" s="72">
        <v>1</v>
      </c>
    </row>
    <row r="7722" spans="4:12" x14ac:dyDescent="0.25">
      <c r="D7722" s="66" t="s">
        <v>38060</v>
      </c>
      <c r="E7722" s="66" t="s">
        <v>2428</v>
      </c>
      <c r="F7722" s="72">
        <v>1</v>
      </c>
      <c r="G7722" s="72">
        <v>3</v>
      </c>
      <c r="H7722" s="72">
        <v>2</v>
      </c>
      <c r="I7722" s="72">
        <v>8</v>
      </c>
      <c r="J7722" s="72">
        <v>2</v>
      </c>
      <c r="K7722" s="72">
        <v>1</v>
      </c>
      <c r="L7722" s="72">
        <v>2</v>
      </c>
    </row>
    <row r="7723" spans="4:12" x14ac:dyDescent="0.25">
      <c r="D7723" s="66" t="s">
        <v>38061</v>
      </c>
      <c r="E7723" s="66" t="s">
        <v>2429</v>
      </c>
      <c r="F7723" s="72">
        <v>1</v>
      </c>
      <c r="G7723" s="72">
        <v>3</v>
      </c>
      <c r="H7723" s="72">
        <v>2</v>
      </c>
      <c r="I7723" s="72">
        <v>8</v>
      </c>
      <c r="J7723" s="72">
        <v>2</v>
      </c>
      <c r="K7723" s="72">
        <v>1</v>
      </c>
      <c r="L7723" s="72">
        <v>3</v>
      </c>
    </row>
    <row r="7724" spans="4:12" x14ac:dyDescent="0.25">
      <c r="D7724" s="66" t="s">
        <v>38062</v>
      </c>
      <c r="E7724" s="66" t="s">
        <v>2430</v>
      </c>
      <c r="F7724" s="72">
        <v>1</v>
      </c>
      <c r="G7724" s="72">
        <v>3</v>
      </c>
      <c r="H7724" s="72">
        <v>2</v>
      </c>
      <c r="I7724" s="72">
        <v>8</v>
      </c>
      <c r="J7724" s="72">
        <v>2</v>
      </c>
      <c r="K7724" s="72">
        <v>1</v>
      </c>
      <c r="L7724" s="72">
        <v>4</v>
      </c>
    </row>
    <row r="7725" spans="4:12" x14ac:dyDescent="0.25">
      <c r="D7725" s="66" t="s">
        <v>38063</v>
      </c>
      <c r="E7725" s="66" t="s">
        <v>2431</v>
      </c>
      <c r="F7725" s="72">
        <v>1</v>
      </c>
      <c r="G7725" s="72">
        <v>3</v>
      </c>
      <c r="H7725" s="72">
        <v>2</v>
      </c>
      <c r="I7725" s="72">
        <v>8</v>
      </c>
      <c r="J7725" s="72">
        <v>2</v>
      </c>
      <c r="K7725" s="72">
        <v>1</v>
      </c>
      <c r="L7725" s="72">
        <v>5</v>
      </c>
    </row>
    <row r="7726" spans="4:12" x14ac:dyDescent="0.25">
      <c r="D7726" s="66" t="s">
        <v>38064</v>
      </c>
      <c r="E7726" s="66" t="s">
        <v>11079</v>
      </c>
      <c r="F7726" s="72">
        <v>1</v>
      </c>
      <c r="G7726" s="72">
        <v>3</v>
      </c>
      <c r="H7726" s="72">
        <v>2</v>
      </c>
      <c r="I7726" s="72">
        <v>8</v>
      </c>
      <c r="J7726" s="72">
        <v>2</v>
      </c>
      <c r="K7726" s="72">
        <v>1</v>
      </c>
      <c r="L7726" s="72">
        <v>6</v>
      </c>
    </row>
    <row r="7727" spans="4:12" x14ac:dyDescent="0.25">
      <c r="D7727" s="66" t="s">
        <v>38065</v>
      </c>
      <c r="E7727" s="66" t="s">
        <v>2432</v>
      </c>
      <c r="F7727" s="72">
        <v>1</v>
      </c>
      <c r="G7727" s="72">
        <v>3</v>
      </c>
      <c r="H7727" s="72">
        <v>2</v>
      </c>
      <c r="I7727" s="72">
        <v>8</v>
      </c>
      <c r="J7727" s="72">
        <v>2</v>
      </c>
      <c r="K7727" s="72">
        <v>1</v>
      </c>
      <c r="L7727" s="72">
        <v>7</v>
      </c>
    </row>
    <row r="7728" spans="4:12" x14ac:dyDescent="0.25">
      <c r="D7728" s="66" t="s">
        <v>38066</v>
      </c>
      <c r="E7728" s="66" t="s">
        <v>2433</v>
      </c>
      <c r="F7728" s="72">
        <v>1</v>
      </c>
      <c r="G7728" s="72">
        <v>3</v>
      </c>
      <c r="H7728" s="72">
        <v>2</v>
      </c>
      <c r="I7728" s="72">
        <v>8</v>
      </c>
      <c r="J7728" s="72">
        <v>2</v>
      </c>
      <c r="K7728" s="72">
        <v>1</v>
      </c>
      <c r="L7728" s="72">
        <v>8</v>
      </c>
    </row>
    <row r="7729" spans="4:12" x14ac:dyDescent="0.25">
      <c r="D7729" s="66" t="s">
        <v>38067</v>
      </c>
      <c r="E7729" s="66" t="s">
        <v>11080</v>
      </c>
      <c r="F7729" s="72">
        <v>1</v>
      </c>
      <c r="G7729" s="72">
        <v>3</v>
      </c>
      <c r="H7729" s="72">
        <v>2</v>
      </c>
      <c r="I7729" s="72">
        <v>8</v>
      </c>
      <c r="J7729" s="72">
        <v>2</v>
      </c>
      <c r="K7729" s="72">
        <v>1</v>
      </c>
      <c r="L7729" s="72">
        <v>9</v>
      </c>
    </row>
    <row r="7730" spans="4:12" x14ac:dyDescent="0.25">
      <c r="D7730" s="66" t="s">
        <v>38068</v>
      </c>
      <c r="E7730" s="66" t="s">
        <v>2434</v>
      </c>
      <c r="F7730" s="72">
        <v>1</v>
      </c>
      <c r="G7730" s="72">
        <v>3</v>
      </c>
      <c r="H7730" s="72">
        <v>2</v>
      </c>
      <c r="I7730" s="72">
        <v>8</v>
      </c>
      <c r="J7730" s="72">
        <v>2</v>
      </c>
      <c r="K7730" s="72">
        <v>1</v>
      </c>
      <c r="L7730" s="72">
        <v>10</v>
      </c>
    </row>
    <row r="7731" spans="4:12" x14ac:dyDescent="0.25">
      <c r="D7731" s="66" t="s">
        <v>38069</v>
      </c>
      <c r="E7731" s="66" t="s">
        <v>11081</v>
      </c>
      <c r="F7731" s="72">
        <v>1</v>
      </c>
      <c r="G7731" s="72">
        <v>3</v>
      </c>
      <c r="H7731" s="72">
        <v>2</v>
      </c>
      <c r="I7731" s="72">
        <v>8</v>
      </c>
      <c r="J7731" s="72">
        <v>2</v>
      </c>
      <c r="K7731" s="72">
        <v>1</v>
      </c>
      <c r="L7731" s="72">
        <v>11</v>
      </c>
    </row>
    <row r="7732" spans="4:12" x14ac:dyDescent="0.25">
      <c r="D7732" s="66" t="s">
        <v>38070</v>
      </c>
      <c r="E7732" s="66" t="s">
        <v>11082</v>
      </c>
      <c r="F7732" s="72">
        <v>1</v>
      </c>
      <c r="G7732" s="72">
        <v>3</v>
      </c>
      <c r="H7732" s="72">
        <v>2</v>
      </c>
      <c r="I7732" s="72">
        <v>8</v>
      </c>
      <c r="J7732" s="72">
        <v>2</v>
      </c>
      <c r="K7732" s="72">
        <v>1</v>
      </c>
      <c r="L7732" s="72">
        <v>12</v>
      </c>
    </row>
    <row r="7733" spans="4:12" x14ac:dyDescent="0.25">
      <c r="D7733" s="66" t="s">
        <v>38071</v>
      </c>
      <c r="E7733" s="66" t="s">
        <v>11083</v>
      </c>
      <c r="F7733" s="72">
        <v>1</v>
      </c>
      <c r="G7733" s="72">
        <v>3</v>
      </c>
      <c r="H7733" s="72">
        <v>2</v>
      </c>
      <c r="I7733" s="72">
        <v>8</v>
      </c>
      <c r="J7733" s="72">
        <v>2</v>
      </c>
      <c r="K7733" s="72">
        <v>1</v>
      </c>
      <c r="L7733" s="72">
        <v>13</v>
      </c>
    </row>
    <row r="7734" spans="4:12" x14ac:dyDescent="0.25">
      <c r="D7734" s="66" t="s">
        <v>38072</v>
      </c>
      <c r="E7734" s="66" t="s">
        <v>11084</v>
      </c>
      <c r="F7734" s="72">
        <v>1</v>
      </c>
      <c r="G7734" s="72">
        <v>3</v>
      </c>
      <c r="H7734" s="72">
        <v>2</v>
      </c>
      <c r="I7734" s="72">
        <v>8</v>
      </c>
      <c r="J7734" s="72">
        <v>2</v>
      </c>
      <c r="K7734" s="72">
        <v>1</v>
      </c>
      <c r="L7734" s="72">
        <v>14</v>
      </c>
    </row>
    <row r="7735" spans="4:12" x14ac:dyDescent="0.25">
      <c r="D7735" s="66" t="s">
        <v>38073</v>
      </c>
      <c r="E7735" s="66" t="s">
        <v>11085</v>
      </c>
      <c r="F7735" s="72">
        <v>1</v>
      </c>
      <c r="G7735" s="72">
        <v>3</v>
      </c>
      <c r="H7735" s="72">
        <v>2</v>
      </c>
      <c r="I7735" s="72">
        <v>8</v>
      </c>
      <c r="J7735" s="72">
        <v>2</v>
      </c>
      <c r="K7735" s="72">
        <v>1</v>
      </c>
      <c r="L7735" s="72">
        <v>15</v>
      </c>
    </row>
    <row r="7736" spans="4:12" x14ac:dyDescent="0.25">
      <c r="D7736" s="66" t="s">
        <v>38074</v>
      </c>
      <c r="E7736" s="66" t="s">
        <v>11086</v>
      </c>
      <c r="F7736" s="72">
        <v>1</v>
      </c>
      <c r="G7736" s="72">
        <v>3</v>
      </c>
      <c r="H7736" s="72">
        <v>2</v>
      </c>
      <c r="I7736" s="72">
        <v>8</v>
      </c>
      <c r="J7736" s="72">
        <v>2</v>
      </c>
      <c r="K7736" s="72">
        <v>1</v>
      </c>
      <c r="L7736" s="72">
        <v>16</v>
      </c>
    </row>
    <row r="7737" spans="4:12" x14ac:dyDescent="0.25">
      <c r="D7737" s="66" t="s">
        <v>38075</v>
      </c>
      <c r="E7737" s="66" t="s">
        <v>11087</v>
      </c>
      <c r="F7737" s="72">
        <v>1</v>
      </c>
      <c r="G7737" s="72">
        <v>3</v>
      </c>
      <c r="H7737" s="72">
        <v>2</v>
      </c>
      <c r="I7737" s="72">
        <v>8</v>
      </c>
      <c r="J7737" s="72">
        <v>2</v>
      </c>
      <c r="K7737" s="72">
        <v>1</v>
      </c>
      <c r="L7737" s="72">
        <v>17</v>
      </c>
    </row>
    <row r="7738" spans="4:12" x14ac:dyDescent="0.25">
      <c r="D7738" s="66" t="s">
        <v>38076</v>
      </c>
      <c r="E7738" s="66" t="s">
        <v>11088</v>
      </c>
      <c r="F7738" s="72">
        <v>1</v>
      </c>
      <c r="G7738" s="72">
        <v>3</v>
      </c>
      <c r="H7738" s="72">
        <v>2</v>
      </c>
      <c r="I7738" s="72">
        <v>8</v>
      </c>
      <c r="J7738" s="72">
        <v>2</v>
      </c>
      <c r="K7738" s="72">
        <v>1</v>
      </c>
      <c r="L7738" s="72">
        <v>18</v>
      </c>
    </row>
    <row r="7739" spans="4:12" x14ac:dyDescent="0.25">
      <c r="D7739" s="66" t="s">
        <v>38077</v>
      </c>
      <c r="E7739" s="66" t="s">
        <v>11089</v>
      </c>
      <c r="F7739" s="72">
        <v>1</v>
      </c>
      <c r="G7739" s="72">
        <v>3</v>
      </c>
      <c r="H7739" s="72">
        <v>2</v>
      </c>
      <c r="I7739" s="72">
        <v>8</v>
      </c>
      <c r="J7739" s="72">
        <v>2</v>
      </c>
      <c r="K7739" s="72">
        <v>1</v>
      </c>
      <c r="L7739" s="72">
        <v>19</v>
      </c>
    </row>
    <row r="7740" spans="4:12" x14ac:dyDescent="0.25">
      <c r="D7740" s="66" t="s">
        <v>38078</v>
      </c>
      <c r="E7740" s="66" t="s">
        <v>11090</v>
      </c>
      <c r="F7740" s="72">
        <v>1</v>
      </c>
      <c r="G7740" s="72">
        <v>3</v>
      </c>
      <c r="H7740" s="72">
        <v>2</v>
      </c>
      <c r="I7740" s="72">
        <v>8</v>
      </c>
      <c r="J7740" s="72">
        <v>2</v>
      </c>
      <c r="K7740" s="72">
        <v>1</v>
      </c>
      <c r="L7740" s="72">
        <v>20</v>
      </c>
    </row>
    <row r="7741" spans="4:12" x14ac:dyDescent="0.25">
      <c r="D7741" s="66" t="s">
        <v>38079</v>
      </c>
      <c r="E7741" s="66" t="s">
        <v>11091</v>
      </c>
      <c r="F7741" s="72">
        <v>1</v>
      </c>
      <c r="G7741" s="72">
        <v>3</v>
      </c>
      <c r="H7741" s="72">
        <v>2</v>
      </c>
      <c r="I7741" s="72">
        <v>8</v>
      </c>
      <c r="J7741" s="72">
        <v>2</v>
      </c>
      <c r="K7741" s="72">
        <v>1</v>
      </c>
      <c r="L7741" s="72">
        <v>21</v>
      </c>
    </row>
    <row r="7742" spans="4:12" x14ac:dyDescent="0.25">
      <c r="D7742" s="66" t="s">
        <v>38080</v>
      </c>
      <c r="E7742" s="66" t="s">
        <v>11092</v>
      </c>
      <c r="F7742" s="72">
        <v>1</v>
      </c>
      <c r="G7742" s="72">
        <v>3</v>
      </c>
      <c r="H7742" s="72">
        <v>2</v>
      </c>
      <c r="I7742" s="72">
        <v>8</v>
      </c>
      <c r="J7742" s="72">
        <v>2</v>
      </c>
      <c r="K7742" s="72">
        <v>1</v>
      </c>
      <c r="L7742" s="72">
        <v>22</v>
      </c>
    </row>
    <row r="7743" spans="4:12" x14ac:dyDescent="0.25">
      <c r="D7743" s="66" t="s">
        <v>38081</v>
      </c>
      <c r="E7743" s="66" t="s">
        <v>11093</v>
      </c>
      <c r="F7743" s="72">
        <v>1</v>
      </c>
      <c r="G7743" s="72">
        <v>3</v>
      </c>
      <c r="H7743" s="72">
        <v>2</v>
      </c>
      <c r="I7743" s="72">
        <v>8</v>
      </c>
      <c r="J7743" s="72">
        <v>2</v>
      </c>
      <c r="K7743" s="72">
        <v>1</v>
      </c>
      <c r="L7743" s="72">
        <v>23</v>
      </c>
    </row>
    <row r="7744" spans="4:12" x14ac:dyDescent="0.25">
      <c r="D7744" s="66" t="s">
        <v>38082</v>
      </c>
      <c r="E7744" s="66" t="s">
        <v>2435</v>
      </c>
      <c r="F7744" s="72">
        <v>1</v>
      </c>
      <c r="G7744" s="72">
        <v>3</v>
      </c>
      <c r="H7744" s="72">
        <v>2</v>
      </c>
      <c r="I7744" s="72">
        <v>8</v>
      </c>
      <c r="J7744" s="72">
        <v>2</v>
      </c>
      <c r="K7744" s="72">
        <v>1</v>
      </c>
      <c r="L7744" s="72">
        <v>24</v>
      </c>
    </row>
    <row r="7745" spans="4:12" x14ac:dyDescent="0.25">
      <c r="D7745" s="66" t="s">
        <v>38083</v>
      </c>
      <c r="E7745" s="66" t="s">
        <v>11094</v>
      </c>
      <c r="F7745" s="72">
        <v>1</v>
      </c>
      <c r="G7745" s="72">
        <v>3</v>
      </c>
      <c r="H7745" s="72">
        <v>2</v>
      </c>
      <c r="I7745" s="72">
        <v>8</v>
      </c>
      <c r="J7745" s="72">
        <v>2</v>
      </c>
      <c r="K7745" s="72">
        <v>1</v>
      </c>
      <c r="L7745" s="72">
        <v>25</v>
      </c>
    </row>
    <row r="7746" spans="4:12" x14ac:dyDescent="0.25">
      <c r="D7746" s="66" t="s">
        <v>38084</v>
      </c>
      <c r="E7746" s="66" t="s">
        <v>2436</v>
      </c>
      <c r="F7746" s="72">
        <v>1</v>
      </c>
      <c r="G7746" s="72">
        <v>3</v>
      </c>
      <c r="H7746" s="72">
        <v>2</v>
      </c>
      <c r="I7746" s="72">
        <v>8</v>
      </c>
      <c r="J7746" s="72">
        <v>2</v>
      </c>
      <c r="K7746" s="72">
        <v>1</v>
      </c>
      <c r="L7746" s="72">
        <v>26</v>
      </c>
    </row>
    <row r="7747" spans="4:12" x14ac:dyDescent="0.25">
      <c r="D7747" s="66" t="s">
        <v>38085</v>
      </c>
      <c r="E7747" s="66" t="s">
        <v>2437</v>
      </c>
      <c r="F7747" s="72">
        <v>1</v>
      </c>
      <c r="G7747" s="72">
        <v>3</v>
      </c>
      <c r="H7747" s="72">
        <v>2</v>
      </c>
      <c r="I7747" s="72">
        <v>8</v>
      </c>
      <c r="J7747" s="72">
        <v>2</v>
      </c>
      <c r="K7747" s="72">
        <v>1</v>
      </c>
      <c r="L7747" s="72">
        <v>27</v>
      </c>
    </row>
    <row r="7748" spans="4:12" x14ac:dyDescent="0.25">
      <c r="D7748" s="66" t="s">
        <v>38086</v>
      </c>
      <c r="E7748" s="66" t="s">
        <v>11095</v>
      </c>
      <c r="F7748" s="72">
        <v>1</v>
      </c>
      <c r="G7748" s="72">
        <v>3</v>
      </c>
      <c r="H7748" s="72">
        <v>2</v>
      </c>
      <c r="I7748" s="72">
        <v>8</v>
      </c>
      <c r="J7748" s="72">
        <v>2</v>
      </c>
      <c r="K7748" s="72">
        <v>1</v>
      </c>
      <c r="L7748" s="72">
        <v>28</v>
      </c>
    </row>
    <row r="7749" spans="4:12" x14ac:dyDescent="0.25">
      <c r="D7749" s="66" t="s">
        <v>38087</v>
      </c>
      <c r="E7749" s="66" t="s">
        <v>2438</v>
      </c>
      <c r="F7749" s="72">
        <v>1</v>
      </c>
      <c r="G7749" s="72">
        <v>3</v>
      </c>
      <c r="H7749" s="72">
        <v>2</v>
      </c>
      <c r="I7749" s="72">
        <v>8</v>
      </c>
      <c r="J7749" s="72">
        <v>2</v>
      </c>
      <c r="K7749" s="72">
        <v>1</v>
      </c>
      <c r="L7749" s="72">
        <v>29</v>
      </c>
    </row>
    <row r="7750" spans="4:12" x14ac:dyDescent="0.25">
      <c r="D7750" s="66" t="s">
        <v>38088</v>
      </c>
      <c r="E7750" s="66" t="s">
        <v>2439</v>
      </c>
      <c r="F7750" s="72">
        <v>1</v>
      </c>
      <c r="G7750" s="72">
        <v>3</v>
      </c>
      <c r="H7750" s="72">
        <v>2</v>
      </c>
      <c r="I7750" s="72">
        <v>8</v>
      </c>
      <c r="J7750" s="72">
        <v>2</v>
      </c>
      <c r="K7750" s="72">
        <v>1</v>
      </c>
      <c r="L7750" s="72">
        <v>30</v>
      </c>
    </row>
    <row r="7751" spans="4:12" x14ac:dyDescent="0.25">
      <c r="D7751" s="66" t="s">
        <v>38089</v>
      </c>
      <c r="E7751" s="66" t="s">
        <v>2440</v>
      </c>
      <c r="F7751" s="72">
        <v>1</v>
      </c>
      <c r="G7751" s="72">
        <v>3</v>
      </c>
      <c r="H7751" s="72">
        <v>2</v>
      </c>
      <c r="I7751" s="72">
        <v>8</v>
      </c>
      <c r="J7751" s="72">
        <v>2</v>
      </c>
      <c r="K7751" s="72">
        <v>1</v>
      </c>
      <c r="L7751" s="72">
        <v>31</v>
      </c>
    </row>
    <row r="7752" spans="4:12" x14ac:dyDescent="0.25">
      <c r="D7752" s="66" t="s">
        <v>38090</v>
      </c>
      <c r="E7752" s="66" t="s">
        <v>11096</v>
      </c>
      <c r="F7752" s="72">
        <v>1</v>
      </c>
      <c r="G7752" s="72">
        <v>3</v>
      </c>
      <c r="H7752" s="72">
        <v>2</v>
      </c>
      <c r="I7752" s="72">
        <v>8</v>
      </c>
      <c r="J7752" s="72">
        <v>2</v>
      </c>
      <c r="K7752" s="72">
        <v>1</v>
      </c>
      <c r="L7752" s="72">
        <v>32</v>
      </c>
    </row>
    <row r="7753" spans="4:12" x14ac:dyDescent="0.25">
      <c r="D7753" s="66" t="s">
        <v>38091</v>
      </c>
      <c r="E7753" s="66" t="s">
        <v>11097</v>
      </c>
      <c r="F7753" s="72">
        <v>1</v>
      </c>
      <c r="G7753" s="72">
        <v>3</v>
      </c>
      <c r="H7753" s="72">
        <v>2</v>
      </c>
      <c r="I7753" s="72">
        <v>8</v>
      </c>
      <c r="J7753" s="72">
        <v>2</v>
      </c>
      <c r="K7753" s="72">
        <v>1</v>
      </c>
      <c r="L7753" s="72">
        <v>33</v>
      </c>
    </row>
    <row r="7754" spans="4:12" x14ac:dyDescent="0.25">
      <c r="D7754" s="66" t="s">
        <v>38092</v>
      </c>
      <c r="E7754" s="66" t="s">
        <v>11098</v>
      </c>
      <c r="F7754" s="72">
        <v>1</v>
      </c>
      <c r="G7754" s="72">
        <v>3</v>
      </c>
      <c r="H7754" s="72">
        <v>2</v>
      </c>
      <c r="I7754" s="72">
        <v>8</v>
      </c>
      <c r="J7754" s="72">
        <v>2</v>
      </c>
      <c r="K7754" s="72">
        <v>1</v>
      </c>
      <c r="L7754" s="72">
        <v>34</v>
      </c>
    </row>
    <row r="7755" spans="4:12" x14ac:dyDescent="0.25">
      <c r="D7755" s="66" t="s">
        <v>38093</v>
      </c>
      <c r="E7755" s="66" t="s">
        <v>2442</v>
      </c>
      <c r="F7755" s="72">
        <v>1</v>
      </c>
      <c r="G7755" s="72">
        <v>3</v>
      </c>
      <c r="H7755" s="72">
        <v>2</v>
      </c>
      <c r="I7755" s="72">
        <v>8</v>
      </c>
      <c r="J7755" s="72">
        <v>2</v>
      </c>
      <c r="K7755" s="72">
        <v>1</v>
      </c>
      <c r="L7755" s="72">
        <v>35</v>
      </c>
    </row>
    <row r="7756" spans="4:12" x14ac:dyDescent="0.25">
      <c r="D7756" s="66" t="s">
        <v>38094</v>
      </c>
      <c r="E7756" s="66" t="s">
        <v>11099</v>
      </c>
      <c r="F7756" s="72">
        <v>1</v>
      </c>
      <c r="G7756" s="72">
        <v>3</v>
      </c>
      <c r="H7756" s="72">
        <v>2</v>
      </c>
      <c r="I7756" s="72">
        <v>8</v>
      </c>
      <c r="J7756" s="72">
        <v>2</v>
      </c>
      <c r="K7756" s="72">
        <v>1</v>
      </c>
      <c r="L7756" s="72">
        <v>36</v>
      </c>
    </row>
    <row r="7757" spans="4:12" x14ac:dyDescent="0.25">
      <c r="D7757" s="66" t="s">
        <v>38095</v>
      </c>
      <c r="E7757" s="66" t="s">
        <v>2443</v>
      </c>
      <c r="F7757" s="72">
        <v>1</v>
      </c>
      <c r="G7757" s="72">
        <v>3</v>
      </c>
      <c r="H7757" s="72">
        <v>2</v>
      </c>
      <c r="I7757" s="72">
        <v>8</v>
      </c>
      <c r="J7757" s="72">
        <v>2</v>
      </c>
      <c r="K7757" s="72">
        <v>1</v>
      </c>
      <c r="L7757" s="72">
        <v>37</v>
      </c>
    </row>
    <row r="7758" spans="4:12" x14ac:dyDescent="0.25">
      <c r="D7758" s="66" t="s">
        <v>38096</v>
      </c>
      <c r="E7758" s="66" t="s">
        <v>11100</v>
      </c>
      <c r="F7758" s="72">
        <v>1</v>
      </c>
      <c r="G7758" s="72">
        <v>3</v>
      </c>
      <c r="H7758" s="72">
        <v>2</v>
      </c>
      <c r="I7758" s="72">
        <v>8</v>
      </c>
      <c r="J7758" s="72">
        <v>2</v>
      </c>
      <c r="K7758" s="72">
        <v>1</v>
      </c>
      <c r="L7758" s="72">
        <v>38</v>
      </c>
    </row>
    <row r="7759" spans="4:12" x14ac:dyDescent="0.25">
      <c r="D7759" s="66" t="s">
        <v>38097</v>
      </c>
      <c r="E7759" s="66" t="s">
        <v>11101</v>
      </c>
      <c r="F7759" s="72">
        <v>1</v>
      </c>
      <c r="G7759" s="72">
        <v>3</v>
      </c>
      <c r="H7759" s="72">
        <v>2</v>
      </c>
      <c r="I7759" s="72">
        <v>8</v>
      </c>
      <c r="J7759" s="72">
        <v>2</v>
      </c>
      <c r="K7759" s="72">
        <v>1</v>
      </c>
      <c r="L7759" s="72">
        <v>39</v>
      </c>
    </row>
    <row r="7760" spans="4:12" x14ac:dyDescent="0.25">
      <c r="D7760" s="66" t="s">
        <v>38098</v>
      </c>
      <c r="E7760" s="66" t="s">
        <v>2444</v>
      </c>
      <c r="F7760" s="72">
        <v>1</v>
      </c>
      <c r="G7760" s="72">
        <v>3</v>
      </c>
      <c r="H7760" s="72">
        <v>2</v>
      </c>
      <c r="I7760" s="72">
        <v>8</v>
      </c>
      <c r="J7760" s="72">
        <v>2</v>
      </c>
      <c r="K7760" s="72">
        <v>1</v>
      </c>
      <c r="L7760" s="72">
        <v>40</v>
      </c>
    </row>
    <row r="7761" spans="4:12" x14ac:dyDescent="0.25">
      <c r="D7761" s="66" t="s">
        <v>38099</v>
      </c>
      <c r="E7761" s="66" t="s">
        <v>11102</v>
      </c>
      <c r="F7761" s="72">
        <v>1</v>
      </c>
      <c r="G7761" s="72">
        <v>3</v>
      </c>
      <c r="H7761" s="72">
        <v>2</v>
      </c>
      <c r="I7761" s="72">
        <v>8</v>
      </c>
      <c r="J7761" s="72">
        <v>2</v>
      </c>
      <c r="K7761" s="72">
        <v>1</v>
      </c>
      <c r="L7761" s="72">
        <v>41</v>
      </c>
    </row>
    <row r="7762" spans="4:12" x14ac:dyDescent="0.25">
      <c r="D7762" s="66" t="s">
        <v>38100</v>
      </c>
      <c r="E7762" s="66" t="s">
        <v>11103</v>
      </c>
      <c r="F7762" s="72">
        <v>1</v>
      </c>
      <c r="G7762" s="72">
        <v>3</v>
      </c>
      <c r="H7762" s="72">
        <v>2</v>
      </c>
      <c r="I7762" s="72">
        <v>8</v>
      </c>
      <c r="J7762" s="72">
        <v>2</v>
      </c>
      <c r="K7762" s="72">
        <v>1</v>
      </c>
      <c r="L7762" s="72">
        <v>42</v>
      </c>
    </row>
    <row r="7763" spans="4:12" x14ac:dyDescent="0.25">
      <c r="D7763" s="66" t="s">
        <v>38101</v>
      </c>
      <c r="E7763" s="66" t="s">
        <v>11104</v>
      </c>
      <c r="F7763" s="72">
        <v>1</v>
      </c>
      <c r="G7763" s="72">
        <v>3</v>
      </c>
      <c r="H7763" s="72">
        <v>2</v>
      </c>
      <c r="I7763" s="72">
        <v>8</v>
      </c>
      <c r="J7763" s="72">
        <v>2</v>
      </c>
      <c r="K7763" s="72">
        <v>1</v>
      </c>
      <c r="L7763" s="72">
        <v>43</v>
      </c>
    </row>
    <row r="7764" spans="4:12" x14ac:dyDescent="0.25">
      <c r="D7764" s="66" t="s">
        <v>38102</v>
      </c>
      <c r="E7764" s="66" t="s">
        <v>11105</v>
      </c>
      <c r="F7764" s="72">
        <v>1</v>
      </c>
      <c r="G7764" s="72">
        <v>3</v>
      </c>
      <c r="H7764" s="72">
        <v>2</v>
      </c>
      <c r="I7764" s="72">
        <v>8</v>
      </c>
      <c r="J7764" s="72">
        <v>2</v>
      </c>
      <c r="K7764" s="72">
        <v>1</v>
      </c>
      <c r="L7764" s="72">
        <v>44</v>
      </c>
    </row>
    <row r="7765" spans="4:12" x14ac:dyDescent="0.25">
      <c r="D7765" s="66" t="s">
        <v>38103</v>
      </c>
      <c r="E7765" s="66" t="s">
        <v>11106</v>
      </c>
      <c r="F7765" s="72">
        <v>1</v>
      </c>
      <c r="G7765" s="72">
        <v>3</v>
      </c>
      <c r="H7765" s="72">
        <v>2</v>
      </c>
      <c r="I7765" s="72">
        <v>8</v>
      </c>
      <c r="J7765" s="72">
        <v>2</v>
      </c>
      <c r="K7765" s="72">
        <v>1</v>
      </c>
      <c r="L7765" s="72">
        <v>45</v>
      </c>
    </row>
    <row r="7766" spans="4:12" x14ac:dyDescent="0.25">
      <c r="D7766" s="66" t="s">
        <v>38104</v>
      </c>
      <c r="E7766" s="66" t="s">
        <v>11107</v>
      </c>
      <c r="F7766" s="72">
        <v>1</v>
      </c>
      <c r="G7766" s="72">
        <v>3</v>
      </c>
      <c r="H7766" s="72">
        <v>2</v>
      </c>
      <c r="I7766" s="72">
        <v>8</v>
      </c>
      <c r="J7766" s="72">
        <v>2</v>
      </c>
      <c r="K7766" s="72">
        <v>1</v>
      </c>
      <c r="L7766" s="72">
        <v>46</v>
      </c>
    </row>
    <row r="7767" spans="4:12" x14ac:dyDescent="0.25">
      <c r="D7767" s="66" t="s">
        <v>38105</v>
      </c>
      <c r="E7767" s="66" t="s">
        <v>11108</v>
      </c>
      <c r="F7767" s="72">
        <v>1</v>
      </c>
      <c r="G7767" s="72">
        <v>3</v>
      </c>
      <c r="H7767" s="72">
        <v>2</v>
      </c>
      <c r="I7767" s="72">
        <v>8</v>
      </c>
      <c r="J7767" s="72">
        <v>2</v>
      </c>
      <c r="K7767" s="72">
        <v>1</v>
      </c>
      <c r="L7767" s="72">
        <v>47</v>
      </c>
    </row>
    <row r="7768" spans="4:12" x14ac:dyDescent="0.25">
      <c r="D7768" s="66" t="s">
        <v>38106</v>
      </c>
      <c r="E7768" s="66" t="s">
        <v>11109</v>
      </c>
      <c r="F7768" s="72">
        <v>1</v>
      </c>
      <c r="G7768" s="72">
        <v>3</v>
      </c>
      <c r="H7768" s="72">
        <v>2</v>
      </c>
      <c r="I7768" s="72">
        <v>8</v>
      </c>
      <c r="J7768" s="72">
        <v>2</v>
      </c>
      <c r="K7768" s="72">
        <v>1</v>
      </c>
      <c r="L7768" s="72">
        <v>48</v>
      </c>
    </row>
    <row r="7769" spans="4:12" x14ac:dyDescent="0.25">
      <c r="D7769" s="66" t="s">
        <v>38107</v>
      </c>
      <c r="E7769" s="66" t="s">
        <v>11110</v>
      </c>
      <c r="F7769" s="72">
        <v>1</v>
      </c>
      <c r="G7769" s="72">
        <v>3</v>
      </c>
      <c r="H7769" s="72">
        <v>2</v>
      </c>
      <c r="I7769" s="72">
        <v>8</v>
      </c>
      <c r="J7769" s="72">
        <v>2</v>
      </c>
      <c r="K7769" s="72">
        <v>1</v>
      </c>
      <c r="L7769" s="72">
        <v>49</v>
      </c>
    </row>
    <row r="7770" spans="4:12" x14ac:dyDescent="0.25">
      <c r="D7770" s="66" t="s">
        <v>38108</v>
      </c>
      <c r="E7770" s="66" t="s">
        <v>11111</v>
      </c>
      <c r="F7770" s="72">
        <v>1</v>
      </c>
      <c r="G7770" s="72">
        <v>3</v>
      </c>
      <c r="H7770" s="72">
        <v>2</v>
      </c>
      <c r="I7770" s="72">
        <v>8</v>
      </c>
      <c r="J7770" s="72">
        <v>2</v>
      </c>
      <c r="K7770" s="72">
        <v>1</v>
      </c>
      <c r="L7770" s="72">
        <v>50</v>
      </c>
    </row>
    <row r="7771" spans="4:12" x14ac:dyDescent="0.25">
      <c r="D7771" s="66" t="s">
        <v>38109</v>
      </c>
      <c r="E7771" s="66" t="s">
        <v>11112</v>
      </c>
      <c r="F7771" s="72">
        <v>1</v>
      </c>
      <c r="G7771" s="72">
        <v>3</v>
      </c>
      <c r="H7771" s="72">
        <v>2</v>
      </c>
      <c r="I7771" s="72">
        <v>8</v>
      </c>
      <c r="J7771" s="72">
        <v>2</v>
      </c>
      <c r="K7771" s="72">
        <v>1</v>
      </c>
      <c r="L7771" s="72">
        <v>51</v>
      </c>
    </row>
    <row r="7772" spans="4:12" x14ac:dyDescent="0.25">
      <c r="D7772" s="66" t="s">
        <v>38110</v>
      </c>
      <c r="E7772" s="66" t="s">
        <v>11113</v>
      </c>
      <c r="F7772" s="72">
        <v>1</v>
      </c>
      <c r="G7772" s="72">
        <v>3</v>
      </c>
      <c r="H7772" s="72">
        <v>2</v>
      </c>
      <c r="I7772" s="72">
        <v>8</v>
      </c>
      <c r="J7772" s="72">
        <v>2</v>
      </c>
      <c r="K7772" s="72">
        <v>1</v>
      </c>
      <c r="L7772" s="72">
        <v>52</v>
      </c>
    </row>
    <row r="7773" spans="4:12" x14ac:dyDescent="0.25">
      <c r="D7773" s="66" t="s">
        <v>38111</v>
      </c>
      <c r="E7773" s="66" t="s">
        <v>11114</v>
      </c>
      <c r="F7773" s="72">
        <v>1</v>
      </c>
      <c r="G7773" s="72">
        <v>3</v>
      </c>
      <c r="H7773" s="72">
        <v>2</v>
      </c>
      <c r="I7773" s="72">
        <v>8</v>
      </c>
      <c r="J7773" s="72">
        <v>2</v>
      </c>
      <c r="K7773" s="72">
        <v>1</v>
      </c>
      <c r="L7773" s="72">
        <v>53</v>
      </c>
    </row>
    <row r="7774" spans="4:12" x14ac:dyDescent="0.25">
      <c r="D7774" s="66" t="s">
        <v>38112</v>
      </c>
      <c r="E7774" s="66" t="s">
        <v>11115</v>
      </c>
      <c r="F7774" s="72">
        <v>1</v>
      </c>
      <c r="G7774" s="72">
        <v>3</v>
      </c>
      <c r="H7774" s="72">
        <v>2</v>
      </c>
      <c r="I7774" s="72">
        <v>8</v>
      </c>
      <c r="J7774" s="72">
        <v>2</v>
      </c>
      <c r="K7774" s="72">
        <v>1</v>
      </c>
      <c r="L7774" s="72">
        <v>54</v>
      </c>
    </row>
    <row r="7775" spans="4:12" x14ac:dyDescent="0.25">
      <c r="D7775" s="66" t="s">
        <v>38113</v>
      </c>
      <c r="E7775" s="66" t="s">
        <v>11116</v>
      </c>
      <c r="F7775" s="72">
        <v>1</v>
      </c>
      <c r="G7775" s="72">
        <v>3</v>
      </c>
      <c r="H7775" s="72">
        <v>2</v>
      </c>
      <c r="I7775" s="72">
        <v>8</v>
      </c>
      <c r="J7775" s="72">
        <v>2</v>
      </c>
      <c r="K7775" s="72">
        <v>1</v>
      </c>
      <c r="L7775" s="72">
        <v>55</v>
      </c>
    </row>
    <row r="7776" spans="4:12" x14ac:dyDescent="0.25">
      <c r="D7776" s="66" t="s">
        <v>38114</v>
      </c>
      <c r="E7776" s="66" t="s">
        <v>11117</v>
      </c>
      <c r="F7776" s="72">
        <v>1</v>
      </c>
      <c r="G7776" s="72">
        <v>3</v>
      </c>
      <c r="H7776" s="72">
        <v>2</v>
      </c>
      <c r="I7776" s="72">
        <v>8</v>
      </c>
      <c r="J7776" s="72">
        <v>2</v>
      </c>
      <c r="K7776" s="72">
        <v>1</v>
      </c>
      <c r="L7776" s="72">
        <v>56</v>
      </c>
    </row>
    <row r="7777" spans="4:12" x14ac:dyDescent="0.25">
      <c r="D7777" s="66" t="s">
        <v>38115</v>
      </c>
      <c r="E7777" s="66" t="s">
        <v>11118</v>
      </c>
      <c r="F7777" s="72">
        <v>1</v>
      </c>
      <c r="G7777" s="72">
        <v>3</v>
      </c>
      <c r="H7777" s="72">
        <v>2</v>
      </c>
      <c r="I7777" s="72">
        <v>8</v>
      </c>
      <c r="J7777" s="72">
        <v>2</v>
      </c>
      <c r="K7777" s="72">
        <v>1</v>
      </c>
      <c r="L7777" s="72">
        <v>57</v>
      </c>
    </row>
    <row r="7778" spans="4:12" x14ac:dyDescent="0.25">
      <c r="D7778" s="66" t="s">
        <v>38116</v>
      </c>
      <c r="E7778" s="66" t="s">
        <v>11119</v>
      </c>
      <c r="F7778" s="72">
        <v>1</v>
      </c>
      <c r="G7778" s="72">
        <v>3</v>
      </c>
      <c r="H7778" s="72">
        <v>2</v>
      </c>
      <c r="I7778" s="72">
        <v>8</v>
      </c>
      <c r="J7778" s="72">
        <v>2</v>
      </c>
      <c r="K7778" s="72">
        <v>1</v>
      </c>
      <c r="L7778" s="72">
        <v>58</v>
      </c>
    </row>
    <row r="7779" spans="4:12" x14ac:dyDescent="0.25">
      <c r="D7779" s="66" t="s">
        <v>38117</v>
      </c>
      <c r="E7779" s="66" t="s">
        <v>11120</v>
      </c>
      <c r="F7779" s="72">
        <v>1</v>
      </c>
      <c r="G7779" s="72">
        <v>3</v>
      </c>
      <c r="H7779" s="72">
        <v>2</v>
      </c>
      <c r="I7779" s="72">
        <v>8</v>
      </c>
      <c r="J7779" s="72">
        <v>2</v>
      </c>
      <c r="K7779" s="72">
        <v>1</v>
      </c>
      <c r="L7779" s="72">
        <v>59</v>
      </c>
    </row>
    <row r="7780" spans="4:12" x14ac:dyDescent="0.25">
      <c r="D7780" s="66" t="s">
        <v>38118</v>
      </c>
      <c r="E7780" s="66" t="s">
        <v>11121</v>
      </c>
      <c r="F7780" s="72">
        <v>1</v>
      </c>
      <c r="G7780" s="72">
        <v>3</v>
      </c>
      <c r="H7780" s="72">
        <v>2</v>
      </c>
      <c r="I7780" s="72">
        <v>8</v>
      </c>
      <c r="J7780" s="72">
        <v>2</v>
      </c>
      <c r="K7780" s="72">
        <v>1</v>
      </c>
      <c r="L7780" s="72">
        <v>60</v>
      </c>
    </row>
    <row r="7781" spans="4:12" x14ac:dyDescent="0.25">
      <c r="D7781" s="66" t="s">
        <v>38119</v>
      </c>
      <c r="E7781" s="66" t="s">
        <v>11122</v>
      </c>
      <c r="F7781" s="72">
        <v>1</v>
      </c>
      <c r="G7781" s="72">
        <v>3</v>
      </c>
      <c r="H7781" s="72">
        <v>2</v>
      </c>
      <c r="I7781" s="72">
        <v>8</v>
      </c>
      <c r="J7781" s="72">
        <v>2</v>
      </c>
      <c r="K7781" s="72">
        <v>1</v>
      </c>
      <c r="L7781" s="72">
        <v>61</v>
      </c>
    </row>
    <row r="7782" spans="4:12" x14ac:dyDescent="0.25">
      <c r="D7782" s="66" t="s">
        <v>38120</v>
      </c>
      <c r="E7782" s="66" t="s">
        <v>11123</v>
      </c>
      <c r="F7782" s="72">
        <v>1</v>
      </c>
      <c r="G7782" s="72">
        <v>3</v>
      </c>
      <c r="H7782" s="72">
        <v>2</v>
      </c>
      <c r="I7782" s="72">
        <v>8</v>
      </c>
      <c r="J7782" s="72">
        <v>2</v>
      </c>
      <c r="K7782" s="72">
        <v>1</v>
      </c>
      <c r="L7782" s="72">
        <v>62</v>
      </c>
    </row>
    <row r="7783" spans="4:12" x14ac:dyDescent="0.25">
      <c r="D7783" s="66" t="s">
        <v>38121</v>
      </c>
      <c r="E7783" s="66" t="s">
        <v>11124</v>
      </c>
      <c r="F7783" s="72">
        <v>1</v>
      </c>
      <c r="G7783" s="72">
        <v>3</v>
      </c>
      <c r="H7783" s="72">
        <v>2</v>
      </c>
      <c r="I7783" s="72">
        <v>8</v>
      </c>
      <c r="J7783" s="72">
        <v>2</v>
      </c>
      <c r="K7783" s="72">
        <v>1</v>
      </c>
      <c r="L7783" s="72">
        <v>63</v>
      </c>
    </row>
    <row r="7784" spans="4:12" x14ac:dyDescent="0.25">
      <c r="D7784" s="66" t="s">
        <v>38122</v>
      </c>
      <c r="E7784" s="66" t="s">
        <v>11125</v>
      </c>
      <c r="F7784" s="72">
        <v>1</v>
      </c>
      <c r="G7784" s="72">
        <v>3</v>
      </c>
      <c r="H7784" s="72">
        <v>2</v>
      </c>
      <c r="I7784" s="72">
        <v>8</v>
      </c>
      <c r="J7784" s="72">
        <v>2</v>
      </c>
      <c r="K7784" s="72">
        <v>1</v>
      </c>
      <c r="L7784" s="72">
        <v>64</v>
      </c>
    </row>
    <row r="7785" spans="4:12" x14ac:dyDescent="0.25">
      <c r="D7785" s="66" t="s">
        <v>38123</v>
      </c>
      <c r="E7785" s="66" t="s">
        <v>11126</v>
      </c>
      <c r="F7785" s="72">
        <v>1</v>
      </c>
      <c r="G7785" s="72">
        <v>3</v>
      </c>
      <c r="H7785" s="72">
        <v>2</v>
      </c>
      <c r="I7785" s="72">
        <v>8</v>
      </c>
      <c r="J7785" s="72">
        <v>2</v>
      </c>
      <c r="K7785" s="72">
        <v>1</v>
      </c>
      <c r="L7785" s="72">
        <v>65</v>
      </c>
    </row>
    <row r="7786" spans="4:12" x14ac:dyDescent="0.25">
      <c r="D7786" s="66" t="s">
        <v>38124</v>
      </c>
      <c r="E7786" s="66" t="s">
        <v>11127</v>
      </c>
      <c r="F7786" s="72">
        <v>1</v>
      </c>
      <c r="G7786" s="72">
        <v>3</v>
      </c>
      <c r="H7786" s="72">
        <v>2</v>
      </c>
      <c r="I7786" s="72">
        <v>8</v>
      </c>
      <c r="J7786" s="72">
        <v>2</v>
      </c>
      <c r="K7786" s="72">
        <v>2</v>
      </c>
      <c r="L7786" s="72">
        <v>1</v>
      </c>
    </row>
    <row r="7787" spans="4:12" x14ac:dyDescent="0.25">
      <c r="D7787" s="66" t="s">
        <v>38125</v>
      </c>
      <c r="E7787" s="66" t="s">
        <v>2445</v>
      </c>
      <c r="F7787" s="72">
        <v>1</v>
      </c>
      <c r="G7787" s="72">
        <v>3</v>
      </c>
      <c r="H7787" s="72">
        <v>2</v>
      </c>
      <c r="I7787" s="72">
        <v>8</v>
      </c>
      <c r="J7787" s="72">
        <v>2</v>
      </c>
      <c r="K7787" s="72">
        <v>2</v>
      </c>
      <c r="L7787" s="72">
        <v>2</v>
      </c>
    </row>
    <row r="7788" spans="4:12" x14ac:dyDescent="0.25">
      <c r="D7788" s="66" t="s">
        <v>38126</v>
      </c>
      <c r="E7788" s="66" t="s">
        <v>2446</v>
      </c>
      <c r="F7788" s="72">
        <v>1</v>
      </c>
      <c r="G7788" s="72">
        <v>3</v>
      </c>
      <c r="H7788" s="72">
        <v>2</v>
      </c>
      <c r="I7788" s="72">
        <v>8</v>
      </c>
      <c r="J7788" s="72">
        <v>2</v>
      </c>
      <c r="K7788" s="72">
        <v>2</v>
      </c>
      <c r="L7788" s="72">
        <v>3</v>
      </c>
    </row>
    <row r="7789" spans="4:12" x14ac:dyDescent="0.25">
      <c r="D7789" s="66" t="s">
        <v>38127</v>
      </c>
      <c r="E7789" s="66" t="s">
        <v>11128</v>
      </c>
      <c r="F7789" s="72">
        <v>1</v>
      </c>
      <c r="G7789" s="72">
        <v>3</v>
      </c>
      <c r="H7789" s="72">
        <v>2</v>
      </c>
      <c r="I7789" s="72">
        <v>8</v>
      </c>
      <c r="J7789" s="72">
        <v>2</v>
      </c>
      <c r="K7789" s="72">
        <v>2</v>
      </c>
      <c r="L7789" s="72">
        <v>4</v>
      </c>
    </row>
    <row r="7790" spans="4:12" x14ac:dyDescent="0.25">
      <c r="D7790" s="66" t="s">
        <v>38128</v>
      </c>
      <c r="E7790" s="66" t="s">
        <v>11129</v>
      </c>
      <c r="F7790" s="72">
        <v>1</v>
      </c>
      <c r="G7790" s="72">
        <v>3</v>
      </c>
      <c r="H7790" s="72">
        <v>2</v>
      </c>
      <c r="I7790" s="72">
        <v>8</v>
      </c>
      <c r="J7790" s="72">
        <v>2</v>
      </c>
      <c r="K7790" s="72">
        <v>2</v>
      </c>
      <c r="L7790" s="72">
        <v>5</v>
      </c>
    </row>
    <row r="7791" spans="4:12" x14ac:dyDescent="0.25">
      <c r="D7791" s="66" t="s">
        <v>38129</v>
      </c>
      <c r="E7791" s="66" t="s">
        <v>2447</v>
      </c>
      <c r="F7791" s="72">
        <v>1</v>
      </c>
      <c r="G7791" s="72">
        <v>3</v>
      </c>
      <c r="H7791" s="72">
        <v>2</v>
      </c>
      <c r="I7791" s="72">
        <v>8</v>
      </c>
      <c r="J7791" s="72">
        <v>2</v>
      </c>
      <c r="K7791" s="72">
        <v>2</v>
      </c>
      <c r="L7791" s="72">
        <v>6</v>
      </c>
    </row>
    <row r="7792" spans="4:12" x14ac:dyDescent="0.25">
      <c r="D7792" s="66" t="s">
        <v>38130</v>
      </c>
      <c r="E7792" s="66" t="s">
        <v>2448</v>
      </c>
      <c r="F7792" s="72">
        <v>1</v>
      </c>
      <c r="G7792" s="72">
        <v>3</v>
      </c>
      <c r="H7792" s="72">
        <v>2</v>
      </c>
      <c r="I7792" s="72">
        <v>8</v>
      </c>
      <c r="J7792" s="72">
        <v>2</v>
      </c>
      <c r="K7792" s="72">
        <v>2</v>
      </c>
      <c r="L7792" s="72">
        <v>7</v>
      </c>
    </row>
    <row r="7793" spans="4:12" x14ac:dyDescent="0.25">
      <c r="D7793" s="66" t="s">
        <v>38131</v>
      </c>
      <c r="E7793" s="66" t="s">
        <v>2449</v>
      </c>
      <c r="F7793" s="72">
        <v>1</v>
      </c>
      <c r="G7793" s="72">
        <v>3</v>
      </c>
      <c r="H7793" s="72">
        <v>2</v>
      </c>
      <c r="I7793" s="72">
        <v>8</v>
      </c>
      <c r="J7793" s="72">
        <v>2</v>
      </c>
      <c r="K7793" s="72">
        <v>2</v>
      </c>
      <c r="L7793" s="72">
        <v>8</v>
      </c>
    </row>
    <row r="7794" spans="4:12" x14ac:dyDescent="0.25">
      <c r="D7794" s="66" t="s">
        <v>38132</v>
      </c>
      <c r="E7794" s="66" t="s">
        <v>11130</v>
      </c>
      <c r="F7794" s="72">
        <v>1</v>
      </c>
      <c r="G7794" s="72">
        <v>3</v>
      </c>
      <c r="H7794" s="72">
        <v>2</v>
      </c>
      <c r="I7794" s="72">
        <v>8</v>
      </c>
      <c r="J7794" s="72">
        <v>2</v>
      </c>
      <c r="K7794" s="72">
        <v>2</v>
      </c>
      <c r="L7794" s="72">
        <v>9</v>
      </c>
    </row>
    <row r="7795" spans="4:12" x14ac:dyDescent="0.25">
      <c r="D7795" s="66" t="s">
        <v>38133</v>
      </c>
      <c r="E7795" s="66" t="s">
        <v>2451</v>
      </c>
      <c r="F7795" s="72">
        <v>1</v>
      </c>
      <c r="G7795" s="72">
        <v>3</v>
      </c>
      <c r="H7795" s="72">
        <v>2</v>
      </c>
      <c r="I7795" s="72">
        <v>8</v>
      </c>
      <c r="J7795" s="72">
        <v>2</v>
      </c>
      <c r="K7795" s="72">
        <v>2</v>
      </c>
      <c r="L7795" s="72">
        <v>10</v>
      </c>
    </row>
    <row r="7796" spans="4:12" x14ac:dyDescent="0.25">
      <c r="D7796" s="66" t="s">
        <v>38134</v>
      </c>
      <c r="E7796" s="66" t="s">
        <v>2452</v>
      </c>
      <c r="F7796" s="72">
        <v>1</v>
      </c>
      <c r="G7796" s="72">
        <v>3</v>
      </c>
      <c r="H7796" s="72">
        <v>2</v>
      </c>
      <c r="I7796" s="72">
        <v>8</v>
      </c>
      <c r="J7796" s="72">
        <v>2</v>
      </c>
      <c r="K7796" s="72">
        <v>2</v>
      </c>
      <c r="L7796" s="72">
        <v>11</v>
      </c>
    </row>
    <row r="7797" spans="4:12" x14ac:dyDescent="0.25">
      <c r="D7797" s="66" t="s">
        <v>38135</v>
      </c>
      <c r="E7797" s="66" t="s">
        <v>11131</v>
      </c>
      <c r="F7797" s="72">
        <v>1</v>
      </c>
      <c r="G7797" s="72">
        <v>3</v>
      </c>
      <c r="H7797" s="72">
        <v>2</v>
      </c>
      <c r="I7797" s="72">
        <v>8</v>
      </c>
      <c r="J7797" s="72">
        <v>2</v>
      </c>
      <c r="K7797" s="72">
        <v>2</v>
      </c>
      <c r="L7797" s="72">
        <v>12</v>
      </c>
    </row>
    <row r="7798" spans="4:12" x14ac:dyDescent="0.25">
      <c r="D7798" s="66" t="s">
        <v>38136</v>
      </c>
      <c r="E7798" s="66" t="s">
        <v>11132</v>
      </c>
      <c r="F7798" s="72">
        <v>1</v>
      </c>
      <c r="G7798" s="72">
        <v>3</v>
      </c>
      <c r="H7798" s="72">
        <v>2</v>
      </c>
      <c r="I7798" s="72">
        <v>8</v>
      </c>
      <c r="J7798" s="72">
        <v>2</v>
      </c>
      <c r="K7798" s="72">
        <v>2</v>
      </c>
      <c r="L7798" s="72">
        <v>13</v>
      </c>
    </row>
    <row r="7799" spans="4:12" x14ac:dyDescent="0.25">
      <c r="D7799" s="66" t="s">
        <v>38137</v>
      </c>
      <c r="E7799" s="66" t="s">
        <v>11133</v>
      </c>
      <c r="F7799" s="72">
        <v>1</v>
      </c>
      <c r="G7799" s="72">
        <v>3</v>
      </c>
      <c r="H7799" s="72">
        <v>2</v>
      </c>
      <c r="I7799" s="72">
        <v>8</v>
      </c>
      <c r="J7799" s="72">
        <v>2</v>
      </c>
      <c r="K7799" s="72">
        <v>2</v>
      </c>
      <c r="L7799" s="72">
        <v>14</v>
      </c>
    </row>
    <row r="7800" spans="4:12" x14ac:dyDescent="0.25">
      <c r="D7800" s="66" t="s">
        <v>38138</v>
      </c>
      <c r="E7800" s="66" t="s">
        <v>11134</v>
      </c>
      <c r="F7800" s="72">
        <v>1</v>
      </c>
      <c r="G7800" s="72">
        <v>3</v>
      </c>
      <c r="H7800" s="72">
        <v>2</v>
      </c>
      <c r="I7800" s="72">
        <v>8</v>
      </c>
      <c r="J7800" s="72">
        <v>2</v>
      </c>
      <c r="K7800" s="72">
        <v>2</v>
      </c>
      <c r="L7800" s="72">
        <v>15</v>
      </c>
    </row>
    <row r="7801" spans="4:12" x14ac:dyDescent="0.25">
      <c r="D7801" s="66" t="s">
        <v>38139</v>
      </c>
      <c r="E7801" s="66" t="s">
        <v>11135</v>
      </c>
      <c r="F7801" s="72">
        <v>1</v>
      </c>
      <c r="G7801" s="72">
        <v>3</v>
      </c>
      <c r="H7801" s="72">
        <v>2</v>
      </c>
      <c r="I7801" s="72">
        <v>8</v>
      </c>
      <c r="J7801" s="72">
        <v>2</v>
      </c>
      <c r="K7801" s="72">
        <v>2</v>
      </c>
      <c r="L7801" s="72">
        <v>16</v>
      </c>
    </row>
    <row r="7802" spans="4:12" x14ac:dyDescent="0.25">
      <c r="D7802" s="66" t="s">
        <v>38140</v>
      </c>
      <c r="E7802" s="66" t="s">
        <v>11136</v>
      </c>
      <c r="F7802" s="72">
        <v>1</v>
      </c>
      <c r="G7802" s="72">
        <v>3</v>
      </c>
      <c r="H7802" s="72">
        <v>2</v>
      </c>
      <c r="I7802" s="72">
        <v>8</v>
      </c>
      <c r="J7802" s="72">
        <v>2</v>
      </c>
      <c r="K7802" s="72">
        <v>2</v>
      </c>
      <c r="L7802" s="72">
        <v>17</v>
      </c>
    </row>
    <row r="7803" spans="4:12" x14ac:dyDescent="0.25">
      <c r="D7803" s="66" t="s">
        <v>38141</v>
      </c>
      <c r="E7803" s="66" t="s">
        <v>2453</v>
      </c>
      <c r="F7803" s="72">
        <v>1</v>
      </c>
      <c r="G7803" s="72">
        <v>3</v>
      </c>
      <c r="H7803" s="72">
        <v>2</v>
      </c>
      <c r="I7803" s="72">
        <v>8</v>
      </c>
      <c r="J7803" s="72">
        <v>2</v>
      </c>
      <c r="K7803" s="72">
        <v>2</v>
      </c>
      <c r="L7803" s="72">
        <v>18</v>
      </c>
    </row>
    <row r="7804" spans="4:12" x14ac:dyDescent="0.25">
      <c r="D7804" s="66" t="s">
        <v>38142</v>
      </c>
      <c r="E7804" s="66" t="s">
        <v>11137</v>
      </c>
      <c r="F7804" s="72">
        <v>1</v>
      </c>
      <c r="G7804" s="72">
        <v>3</v>
      </c>
      <c r="H7804" s="72">
        <v>2</v>
      </c>
      <c r="I7804" s="72">
        <v>8</v>
      </c>
      <c r="J7804" s="72">
        <v>2</v>
      </c>
      <c r="K7804" s="72">
        <v>2</v>
      </c>
      <c r="L7804" s="72">
        <v>19</v>
      </c>
    </row>
    <row r="7805" spans="4:12" x14ac:dyDescent="0.25">
      <c r="D7805" s="66" t="s">
        <v>38143</v>
      </c>
      <c r="E7805" s="66" t="s">
        <v>11138</v>
      </c>
      <c r="F7805" s="72">
        <v>1</v>
      </c>
      <c r="G7805" s="72">
        <v>3</v>
      </c>
      <c r="H7805" s="72">
        <v>2</v>
      </c>
      <c r="I7805" s="72">
        <v>8</v>
      </c>
      <c r="J7805" s="72">
        <v>2</v>
      </c>
      <c r="K7805" s="72">
        <v>2</v>
      </c>
      <c r="L7805" s="72">
        <v>20</v>
      </c>
    </row>
    <row r="7806" spans="4:12" x14ac:dyDescent="0.25">
      <c r="D7806" s="66" t="s">
        <v>38144</v>
      </c>
      <c r="E7806" s="66" t="s">
        <v>11139</v>
      </c>
      <c r="F7806" s="72">
        <v>1</v>
      </c>
      <c r="G7806" s="72">
        <v>3</v>
      </c>
      <c r="H7806" s="72">
        <v>2</v>
      </c>
      <c r="I7806" s="72">
        <v>8</v>
      </c>
      <c r="J7806" s="72">
        <v>2</v>
      </c>
      <c r="K7806" s="72">
        <v>2</v>
      </c>
      <c r="L7806" s="72">
        <v>21</v>
      </c>
    </row>
    <row r="7807" spans="4:12" x14ac:dyDescent="0.25">
      <c r="D7807" s="66" t="s">
        <v>38145</v>
      </c>
      <c r="E7807" s="66" t="s">
        <v>11140</v>
      </c>
      <c r="F7807" s="72">
        <v>1</v>
      </c>
      <c r="G7807" s="72">
        <v>3</v>
      </c>
      <c r="H7807" s="72">
        <v>2</v>
      </c>
      <c r="I7807" s="72">
        <v>8</v>
      </c>
      <c r="J7807" s="72">
        <v>2</v>
      </c>
      <c r="K7807" s="72">
        <v>2</v>
      </c>
      <c r="L7807" s="72">
        <v>22</v>
      </c>
    </row>
    <row r="7808" spans="4:12" x14ac:dyDescent="0.25">
      <c r="D7808" s="66" t="s">
        <v>38146</v>
      </c>
      <c r="E7808" s="66" t="s">
        <v>11141</v>
      </c>
      <c r="F7808" s="72">
        <v>1</v>
      </c>
      <c r="G7808" s="72">
        <v>3</v>
      </c>
      <c r="H7808" s="72">
        <v>2</v>
      </c>
      <c r="I7808" s="72">
        <v>8</v>
      </c>
      <c r="J7808" s="72">
        <v>2</v>
      </c>
      <c r="K7808" s="72">
        <v>2</v>
      </c>
      <c r="L7808" s="72">
        <v>23</v>
      </c>
    </row>
    <row r="7809" spans="4:12" x14ac:dyDescent="0.25">
      <c r="D7809" s="66" t="s">
        <v>38147</v>
      </c>
      <c r="E7809" s="66" t="s">
        <v>11142</v>
      </c>
      <c r="F7809" s="72">
        <v>1</v>
      </c>
      <c r="G7809" s="72">
        <v>3</v>
      </c>
      <c r="H7809" s="72">
        <v>2</v>
      </c>
      <c r="I7809" s="72">
        <v>8</v>
      </c>
      <c r="J7809" s="72">
        <v>2</v>
      </c>
      <c r="K7809" s="72">
        <v>2</v>
      </c>
      <c r="L7809" s="72">
        <v>24</v>
      </c>
    </row>
    <row r="7810" spans="4:12" x14ac:dyDescent="0.25">
      <c r="D7810" s="66" t="s">
        <v>38148</v>
      </c>
      <c r="E7810" s="66" t="s">
        <v>2454</v>
      </c>
      <c r="F7810" s="72">
        <v>1</v>
      </c>
      <c r="G7810" s="72">
        <v>3</v>
      </c>
      <c r="H7810" s="72">
        <v>2</v>
      </c>
      <c r="I7810" s="72">
        <v>8</v>
      </c>
      <c r="J7810" s="72">
        <v>2</v>
      </c>
      <c r="K7810" s="72">
        <v>2</v>
      </c>
      <c r="L7810" s="72">
        <v>25</v>
      </c>
    </row>
    <row r="7811" spans="4:12" x14ac:dyDescent="0.25">
      <c r="D7811" s="66" t="s">
        <v>38149</v>
      </c>
      <c r="E7811" s="66" t="s">
        <v>11143</v>
      </c>
      <c r="F7811" s="72">
        <v>1</v>
      </c>
      <c r="G7811" s="72">
        <v>3</v>
      </c>
      <c r="H7811" s="72">
        <v>2</v>
      </c>
      <c r="I7811" s="72">
        <v>8</v>
      </c>
      <c r="J7811" s="72">
        <v>2</v>
      </c>
      <c r="K7811" s="72">
        <v>2</v>
      </c>
      <c r="L7811" s="72">
        <v>26</v>
      </c>
    </row>
    <row r="7812" spans="4:12" x14ac:dyDescent="0.25">
      <c r="D7812" s="66" t="s">
        <v>38150</v>
      </c>
      <c r="E7812" s="66" t="s">
        <v>11144</v>
      </c>
      <c r="F7812" s="72">
        <v>1</v>
      </c>
      <c r="G7812" s="72">
        <v>3</v>
      </c>
      <c r="H7812" s="72">
        <v>2</v>
      </c>
      <c r="I7812" s="72">
        <v>8</v>
      </c>
      <c r="J7812" s="72">
        <v>2</v>
      </c>
      <c r="K7812" s="72">
        <v>2</v>
      </c>
      <c r="L7812" s="72">
        <v>27</v>
      </c>
    </row>
    <row r="7813" spans="4:12" x14ac:dyDescent="0.25">
      <c r="D7813" s="66" t="s">
        <v>38151</v>
      </c>
      <c r="E7813" s="66" t="s">
        <v>11145</v>
      </c>
      <c r="F7813" s="72">
        <v>1</v>
      </c>
      <c r="G7813" s="72">
        <v>3</v>
      </c>
      <c r="H7813" s="72">
        <v>2</v>
      </c>
      <c r="I7813" s="72">
        <v>8</v>
      </c>
      <c r="J7813" s="72">
        <v>2</v>
      </c>
      <c r="K7813" s="72">
        <v>2</v>
      </c>
      <c r="L7813" s="72">
        <v>28</v>
      </c>
    </row>
    <row r="7814" spans="4:12" x14ac:dyDescent="0.25">
      <c r="D7814" s="66" t="s">
        <v>38152</v>
      </c>
      <c r="E7814" s="66" t="s">
        <v>11146</v>
      </c>
      <c r="F7814" s="72">
        <v>1</v>
      </c>
      <c r="G7814" s="72">
        <v>3</v>
      </c>
      <c r="H7814" s="72">
        <v>2</v>
      </c>
      <c r="I7814" s="72">
        <v>8</v>
      </c>
      <c r="J7814" s="72">
        <v>2</v>
      </c>
      <c r="K7814" s="72">
        <v>2</v>
      </c>
      <c r="L7814" s="72">
        <v>29</v>
      </c>
    </row>
    <row r="7815" spans="4:12" x14ac:dyDescent="0.25">
      <c r="D7815" s="66" t="s">
        <v>38153</v>
      </c>
      <c r="E7815" s="66" t="s">
        <v>11147</v>
      </c>
      <c r="F7815" s="72">
        <v>1</v>
      </c>
      <c r="G7815" s="72">
        <v>3</v>
      </c>
      <c r="H7815" s="72">
        <v>2</v>
      </c>
      <c r="I7815" s="72">
        <v>8</v>
      </c>
      <c r="J7815" s="72">
        <v>2</v>
      </c>
      <c r="K7815" s="72">
        <v>2</v>
      </c>
      <c r="L7815" s="72">
        <v>30</v>
      </c>
    </row>
    <row r="7816" spans="4:12" x14ac:dyDescent="0.25">
      <c r="D7816" s="66" t="s">
        <v>38154</v>
      </c>
      <c r="E7816" s="66" t="s">
        <v>2455</v>
      </c>
      <c r="F7816" s="72">
        <v>1</v>
      </c>
      <c r="G7816" s="72">
        <v>3</v>
      </c>
      <c r="H7816" s="72">
        <v>2</v>
      </c>
      <c r="I7816" s="72">
        <v>8</v>
      </c>
      <c r="J7816" s="72">
        <v>2</v>
      </c>
      <c r="K7816" s="72">
        <v>2</v>
      </c>
      <c r="L7816" s="72">
        <v>31</v>
      </c>
    </row>
    <row r="7817" spans="4:12" x14ac:dyDescent="0.25">
      <c r="D7817" s="66" t="s">
        <v>38155</v>
      </c>
      <c r="E7817" s="66" t="s">
        <v>11148</v>
      </c>
      <c r="F7817" s="72">
        <v>1</v>
      </c>
      <c r="G7817" s="72">
        <v>3</v>
      </c>
      <c r="H7817" s="72">
        <v>2</v>
      </c>
      <c r="I7817" s="72">
        <v>8</v>
      </c>
      <c r="J7817" s="72">
        <v>2</v>
      </c>
      <c r="K7817" s="72">
        <v>2</v>
      </c>
      <c r="L7817" s="72">
        <v>32</v>
      </c>
    </row>
    <row r="7818" spans="4:12" x14ac:dyDescent="0.25">
      <c r="D7818" s="66" t="s">
        <v>38156</v>
      </c>
      <c r="E7818" s="66" t="s">
        <v>11149</v>
      </c>
      <c r="F7818" s="72">
        <v>1</v>
      </c>
      <c r="G7818" s="72">
        <v>3</v>
      </c>
      <c r="H7818" s="72">
        <v>2</v>
      </c>
      <c r="I7818" s="72">
        <v>8</v>
      </c>
      <c r="J7818" s="72">
        <v>2</v>
      </c>
      <c r="K7818" s="72">
        <v>2</v>
      </c>
      <c r="L7818" s="72">
        <v>33</v>
      </c>
    </row>
    <row r="7819" spans="4:12" x14ac:dyDescent="0.25">
      <c r="D7819" s="66" t="s">
        <v>38157</v>
      </c>
      <c r="E7819" s="66" t="s">
        <v>2456</v>
      </c>
      <c r="F7819" s="72">
        <v>1</v>
      </c>
      <c r="G7819" s="72">
        <v>3</v>
      </c>
      <c r="H7819" s="72">
        <v>2</v>
      </c>
      <c r="I7819" s="72">
        <v>8</v>
      </c>
      <c r="J7819" s="72">
        <v>2</v>
      </c>
      <c r="K7819" s="72">
        <v>2</v>
      </c>
      <c r="L7819" s="72">
        <v>34</v>
      </c>
    </row>
    <row r="7820" spans="4:12" x14ac:dyDescent="0.25">
      <c r="D7820" s="66" t="s">
        <v>38158</v>
      </c>
      <c r="E7820" s="66" t="s">
        <v>2457</v>
      </c>
      <c r="F7820" s="72">
        <v>1</v>
      </c>
      <c r="G7820" s="72">
        <v>3</v>
      </c>
      <c r="H7820" s="72">
        <v>2</v>
      </c>
      <c r="I7820" s="72">
        <v>8</v>
      </c>
      <c r="J7820" s="72">
        <v>2</v>
      </c>
      <c r="K7820" s="72">
        <v>2</v>
      </c>
      <c r="L7820" s="72">
        <v>35</v>
      </c>
    </row>
    <row r="7821" spans="4:12" x14ac:dyDescent="0.25">
      <c r="D7821" s="66" t="s">
        <v>38159</v>
      </c>
      <c r="E7821" s="66" t="s">
        <v>2458</v>
      </c>
      <c r="F7821" s="72">
        <v>1</v>
      </c>
      <c r="G7821" s="72">
        <v>3</v>
      </c>
      <c r="H7821" s="72">
        <v>2</v>
      </c>
      <c r="I7821" s="72">
        <v>8</v>
      </c>
      <c r="J7821" s="72">
        <v>2</v>
      </c>
      <c r="K7821" s="72">
        <v>2</v>
      </c>
      <c r="L7821" s="72">
        <v>36</v>
      </c>
    </row>
    <row r="7822" spans="4:12" x14ac:dyDescent="0.25">
      <c r="D7822" s="66" t="s">
        <v>38160</v>
      </c>
      <c r="E7822" s="66" t="s">
        <v>2459</v>
      </c>
      <c r="F7822" s="72">
        <v>1</v>
      </c>
      <c r="G7822" s="72">
        <v>3</v>
      </c>
      <c r="H7822" s="72">
        <v>2</v>
      </c>
      <c r="I7822" s="72">
        <v>8</v>
      </c>
      <c r="J7822" s="72">
        <v>2</v>
      </c>
      <c r="K7822" s="72">
        <v>2</v>
      </c>
      <c r="L7822" s="72">
        <v>37</v>
      </c>
    </row>
    <row r="7823" spans="4:12" x14ac:dyDescent="0.25">
      <c r="D7823" s="66" t="s">
        <v>38161</v>
      </c>
      <c r="E7823" s="66" t="s">
        <v>11150</v>
      </c>
      <c r="F7823" s="72">
        <v>1</v>
      </c>
      <c r="G7823" s="72">
        <v>3</v>
      </c>
      <c r="H7823" s="72">
        <v>2</v>
      </c>
      <c r="I7823" s="72">
        <v>8</v>
      </c>
      <c r="J7823" s="72">
        <v>2</v>
      </c>
      <c r="K7823" s="72">
        <v>2</v>
      </c>
      <c r="L7823" s="72">
        <v>38</v>
      </c>
    </row>
    <row r="7824" spans="4:12" x14ac:dyDescent="0.25">
      <c r="D7824" s="66" t="s">
        <v>38162</v>
      </c>
      <c r="E7824" s="66" t="s">
        <v>11151</v>
      </c>
      <c r="F7824" s="72">
        <v>1</v>
      </c>
      <c r="G7824" s="72">
        <v>3</v>
      </c>
      <c r="H7824" s="72">
        <v>2</v>
      </c>
      <c r="I7824" s="72">
        <v>8</v>
      </c>
      <c r="J7824" s="72">
        <v>2</v>
      </c>
      <c r="K7824" s="72">
        <v>2</v>
      </c>
      <c r="L7824" s="72">
        <v>39</v>
      </c>
    </row>
    <row r="7825" spans="4:12" x14ac:dyDescent="0.25">
      <c r="D7825" s="66" t="s">
        <v>38163</v>
      </c>
      <c r="E7825" s="66" t="s">
        <v>11152</v>
      </c>
      <c r="F7825" s="72">
        <v>1</v>
      </c>
      <c r="G7825" s="72">
        <v>3</v>
      </c>
      <c r="H7825" s="72">
        <v>2</v>
      </c>
      <c r="I7825" s="72">
        <v>8</v>
      </c>
      <c r="J7825" s="72">
        <v>2</v>
      </c>
      <c r="K7825" s="72">
        <v>2</v>
      </c>
      <c r="L7825" s="72">
        <v>40</v>
      </c>
    </row>
    <row r="7826" spans="4:12" x14ac:dyDescent="0.25">
      <c r="D7826" s="66" t="s">
        <v>38164</v>
      </c>
      <c r="E7826" s="66" t="s">
        <v>11153</v>
      </c>
      <c r="F7826" s="72">
        <v>1</v>
      </c>
      <c r="G7826" s="72">
        <v>3</v>
      </c>
      <c r="H7826" s="72">
        <v>2</v>
      </c>
      <c r="I7826" s="72">
        <v>8</v>
      </c>
      <c r="J7826" s="72">
        <v>2</v>
      </c>
      <c r="K7826" s="72">
        <v>2</v>
      </c>
      <c r="L7826" s="72">
        <v>41</v>
      </c>
    </row>
    <row r="7827" spans="4:12" x14ac:dyDescent="0.25">
      <c r="D7827" s="66" t="s">
        <v>38165</v>
      </c>
      <c r="E7827" s="66" t="s">
        <v>11154</v>
      </c>
      <c r="F7827" s="72">
        <v>1</v>
      </c>
      <c r="G7827" s="72">
        <v>3</v>
      </c>
      <c r="H7827" s="72">
        <v>2</v>
      </c>
      <c r="I7827" s="72">
        <v>8</v>
      </c>
      <c r="J7827" s="72">
        <v>2</v>
      </c>
      <c r="K7827" s="72">
        <v>2</v>
      </c>
      <c r="L7827" s="72">
        <v>42</v>
      </c>
    </row>
    <row r="7828" spans="4:12" x14ac:dyDescent="0.25">
      <c r="D7828" s="66" t="s">
        <v>38166</v>
      </c>
      <c r="E7828" s="66" t="s">
        <v>11155</v>
      </c>
      <c r="F7828" s="72">
        <v>1</v>
      </c>
      <c r="G7828" s="72">
        <v>3</v>
      </c>
      <c r="H7828" s="72">
        <v>2</v>
      </c>
      <c r="I7828" s="72">
        <v>8</v>
      </c>
      <c r="J7828" s="72">
        <v>2</v>
      </c>
      <c r="K7828" s="72">
        <v>2</v>
      </c>
      <c r="L7828" s="72">
        <v>43</v>
      </c>
    </row>
    <row r="7829" spans="4:12" x14ac:dyDescent="0.25">
      <c r="D7829" s="66" t="s">
        <v>38167</v>
      </c>
      <c r="E7829" s="66" t="s">
        <v>2460</v>
      </c>
      <c r="F7829" s="72">
        <v>1</v>
      </c>
      <c r="G7829" s="72">
        <v>3</v>
      </c>
      <c r="H7829" s="72">
        <v>2</v>
      </c>
      <c r="I7829" s="72">
        <v>8</v>
      </c>
      <c r="J7829" s="72">
        <v>2</v>
      </c>
      <c r="K7829" s="72">
        <v>2</v>
      </c>
      <c r="L7829" s="72">
        <v>44</v>
      </c>
    </row>
    <row r="7830" spans="4:12" x14ac:dyDescent="0.25">
      <c r="D7830" s="66" t="s">
        <v>38168</v>
      </c>
      <c r="E7830" s="66" t="s">
        <v>2461</v>
      </c>
      <c r="F7830" s="72">
        <v>1</v>
      </c>
      <c r="G7830" s="72">
        <v>3</v>
      </c>
      <c r="H7830" s="72">
        <v>2</v>
      </c>
      <c r="I7830" s="72">
        <v>8</v>
      </c>
      <c r="J7830" s="72">
        <v>2</v>
      </c>
      <c r="K7830" s="72">
        <v>2</v>
      </c>
      <c r="L7830" s="72">
        <v>45</v>
      </c>
    </row>
    <row r="7831" spans="4:12" x14ac:dyDescent="0.25">
      <c r="D7831" s="66" t="s">
        <v>38169</v>
      </c>
      <c r="E7831" s="66" t="s">
        <v>2462</v>
      </c>
      <c r="F7831" s="72">
        <v>1</v>
      </c>
      <c r="G7831" s="72">
        <v>3</v>
      </c>
      <c r="H7831" s="72">
        <v>2</v>
      </c>
      <c r="I7831" s="72">
        <v>8</v>
      </c>
      <c r="J7831" s="72">
        <v>2</v>
      </c>
      <c r="K7831" s="72">
        <v>2</v>
      </c>
      <c r="L7831" s="72">
        <v>46</v>
      </c>
    </row>
    <row r="7832" spans="4:12" x14ac:dyDescent="0.25">
      <c r="D7832" s="66" t="s">
        <v>38170</v>
      </c>
      <c r="E7832" s="66" t="s">
        <v>2463</v>
      </c>
      <c r="F7832" s="72">
        <v>1</v>
      </c>
      <c r="G7832" s="72">
        <v>3</v>
      </c>
      <c r="H7832" s="72">
        <v>2</v>
      </c>
      <c r="I7832" s="72">
        <v>8</v>
      </c>
      <c r="J7832" s="72">
        <v>2</v>
      </c>
      <c r="K7832" s="72">
        <v>2</v>
      </c>
      <c r="L7832" s="72">
        <v>47</v>
      </c>
    </row>
    <row r="7833" spans="4:12" x14ac:dyDescent="0.25">
      <c r="D7833" s="66" t="s">
        <v>38171</v>
      </c>
      <c r="E7833" s="66" t="s">
        <v>2464</v>
      </c>
      <c r="F7833" s="72">
        <v>1</v>
      </c>
      <c r="G7833" s="72">
        <v>3</v>
      </c>
      <c r="H7833" s="72">
        <v>2</v>
      </c>
      <c r="I7833" s="72">
        <v>8</v>
      </c>
      <c r="J7833" s="72">
        <v>2</v>
      </c>
      <c r="K7833" s="72">
        <v>2</v>
      </c>
      <c r="L7833" s="72">
        <v>48</v>
      </c>
    </row>
    <row r="7834" spans="4:12" x14ac:dyDescent="0.25">
      <c r="D7834" s="66" t="s">
        <v>38172</v>
      </c>
      <c r="E7834" s="66" t="s">
        <v>11156</v>
      </c>
      <c r="F7834" s="72">
        <v>1</v>
      </c>
      <c r="G7834" s="72">
        <v>3</v>
      </c>
      <c r="H7834" s="72">
        <v>2</v>
      </c>
      <c r="I7834" s="72">
        <v>8</v>
      </c>
      <c r="J7834" s="72">
        <v>2</v>
      </c>
      <c r="K7834" s="72">
        <v>2</v>
      </c>
      <c r="L7834" s="72">
        <v>49</v>
      </c>
    </row>
    <row r="7835" spans="4:12" x14ac:dyDescent="0.25">
      <c r="D7835" s="66" t="s">
        <v>38173</v>
      </c>
      <c r="E7835" s="66" t="s">
        <v>2465</v>
      </c>
      <c r="F7835" s="72">
        <v>1</v>
      </c>
      <c r="G7835" s="72">
        <v>3</v>
      </c>
      <c r="H7835" s="72">
        <v>2</v>
      </c>
      <c r="I7835" s="72">
        <v>8</v>
      </c>
      <c r="J7835" s="72">
        <v>2</v>
      </c>
      <c r="K7835" s="72">
        <v>2</v>
      </c>
      <c r="L7835" s="72">
        <v>50</v>
      </c>
    </row>
    <row r="7836" spans="4:12" x14ac:dyDescent="0.25">
      <c r="D7836" s="66" t="s">
        <v>38174</v>
      </c>
      <c r="E7836" s="66" t="s">
        <v>2466</v>
      </c>
      <c r="F7836" s="72">
        <v>1</v>
      </c>
      <c r="G7836" s="72">
        <v>3</v>
      </c>
      <c r="H7836" s="72">
        <v>2</v>
      </c>
      <c r="I7836" s="72">
        <v>8</v>
      </c>
      <c r="J7836" s="72">
        <v>2</v>
      </c>
      <c r="K7836" s="72">
        <v>2</v>
      </c>
      <c r="L7836" s="72">
        <v>51</v>
      </c>
    </row>
    <row r="7837" spans="4:12" x14ac:dyDescent="0.25">
      <c r="D7837" s="66" t="s">
        <v>38175</v>
      </c>
      <c r="E7837" s="66" t="s">
        <v>11157</v>
      </c>
      <c r="F7837" s="72">
        <v>1</v>
      </c>
      <c r="G7837" s="72">
        <v>3</v>
      </c>
      <c r="H7837" s="72">
        <v>2</v>
      </c>
      <c r="I7837" s="72">
        <v>8</v>
      </c>
      <c r="J7837" s="72">
        <v>2</v>
      </c>
      <c r="K7837" s="72">
        <v>2</v>
      </c>
      <c r="L7837" s="72">
        <v>52</v>
      </c>
    </row>
    <row r="7838" spans="4:12" x14ac:dyDescent="0.25">
      <c r="D7838" s="66" t="s">
        <v>38176</v>
      </c>
      <c r="E7838" s="66" t="s">
        <v>11158</v>
      </c>
      <c r="F7838" s="72">
        <v>1</v>
      </c>
      <c r="G7838" s="72">
        <v>3</v>
      </c>
      <c r="H7838" s="72">
        <v>2</v>
      </c>
      <c r="I7838" s="72">
        <v>8</v>
      </c>
      <c r="J7838" s="72">
        <v>2</v>
      </c>
      <c r="K7838" s="72">
        <v>2</v>
      </c>
      <c r="L7838" s="72">
        <v>53</v>
      </c>
    </row>
    <row r="7839" spans="4:12" x14ac:dyDescent="0.25">
      <c r="D7839" s="66" t="s">
        <v>38177</v>
      </c>
      <c r="E7839" s="66" t="s">
        <v>11159</v>
      </c>
      <c r="F7839" s="72">
        <v>1</v>
      </c>
      <c r="G7839" s="72">
        <v>3</v>
      </c>
      <c r="H7839" s="72">
        <v>2</v>
      </c>
      <c r="I7839" s="72">
        <v>8</v>
      </c>
      <c r="J7839" s="72">
        <v>2</v>
      </c>
      <c r="K7839" s="72">
        <v>2</v>
      </c>
      <c r="L7839" s="72">
        <v>54</v>
      </c>
    </row>
    <row r="7840" spans="4:12" x14ac:dyDescent="0.25">
      <c r="D7840" s="66" t="s">
        <v>38178</v>
      </c>
      <c r="E7840" s="66" t="s">
        <v>11160</v>
      </c>
      <c r="F7840" s="72">
        <v>1</v>
      </c>
      <c r="G7840" s="72">
        <v>3</v>
      </c>
      <c r="H7840" s="72">
        <v>2</v>
      </c>
      <c r="I7840" s="72">
        <v>8</v>
      </c>
      <c r="J7840" s="72">
        <v>2</v>
      </c>
      <c r="K7840" s="72">
        <v>2</v>
      </c>
      <c r="L7840" s="72">
        <v>55</v>
      </c>
    </row>
    <row r="7841" spans="4:12" x14ac:dyDescent="0.25">
      <c r="D7841" s="66" t="s">
        <v>38179</v>
      </c>
      <c r="E7841" s="66" t="s">
        <v>2467</v>
      </c>
      <c r="F7841" s="72">
        <v>1</v>
      </c>
      <c r="G7841" s="72">
        <v>3</v>
      </c>
      <c r="H7841" s="72">
        <v>2</v>
      </c>
      <c r="I7841" s="72">
        <v>8</v>
      </c>
      <c r="J7841" s="72">
        <v>2</v>
      </c>
      <c r="K7841" s="72">
        <v>2</v>
      </c>
      <c r="L7841" s="72">
        <v>56</v>
      </c>
    </row>
    <row r="7842" spans="4:12" x14ac:dyDescent="0.25">
      <c r="D7842" s="66" t="s">
        <v>38180</v>
      </c>
      <c r="E7842" s="66" t="s">
        <v>11161</v>
      </c>
      <c r="F7842" s="72">
        <v>1</v>
      </c>
      <c r="G7842" s="72">
        <v>3</v>
      </c>
      <c r="H7842" s="72">
        <v>2</v>
      </c>
      <c r="I7842" s="72">
        <v>8</v>
      </c>
      <c r="J7842" s="72">
        <v>2</v>
      </c>
      <c r="K7842" s="72">
        <v>2</v>
      </c>
      <c r="L7842" s="72">
        <v>57</v>
      </c>
    </row>
    <row r="7843" spans="4:12" x14ac:dyDescent="0.25">
      <c r="D7843" s="66" t="s">
        <v>38181</v>
      </c>
      <c r="E7843" s="66" t="s">
        <v>11162</v>
      </c>
      <c r="F7843" s="72">
        <v>1</v>
      </c>
      <c r="G7843" s="72">
        <v>3</v>
      </c>
      <c r="H7843" s="72">
        <v>2</v>
      </c>
      <c r="I7843" s="72">
        <v>8</v>
      </c>
      <c r="J7843" s="72">
        <v>2</v>
      </c>
      <c r="K7843" s="72">
        <v>3</v>
      </c>
      <c r="L7843" s="72">
        <v>1</v>
      </c>
    </row>
    <row r="7844" spans="4:12" x14ac:dyDescent="0.25">
      <c r="D7844" s="66" t="s">
        <v>38182</v>
      </c>
      <c r="E7844" s="66" t="s">
        <v>11163</v>
      </c>
      <c r="F7844" s="72">
        <v>1</v>
      </c>
      <c r="G7844" s="72">
        <v>3</v>
      </c>
      <c r="H7844" s="72">
        <v>2</v>
      </c>
      <c r="I7844" s="72">
        <v>8</v>
      </c>
      <c r="J7844" s="72">
        <v>2</v>
      </c>
      <c r="K7844" s="72">
        <v>3</v>
      </c>
      <c r="L7844" s="72">
        <v>2</v>
      </c>
    </row>
    <row r="7845" spans="4:12" x14ac:dyDescent="0.25">
      <c r="D7845" s="66" t="s">
        <v>38183</v>
      </c>
      <c r="E7845" s="66" t="s">
        <v>11164</v>
      </c>
      <c r="F7845" s="72">
        <v>1</v>
      </c>
      <c r="G7845" s="72">
        <v>3</v>
      </c>
      <c r="H7845" s="72">
        <v>2</v>
      </c>
      <c r="I7845" s="72">
        <v>8</v>
      </c>
      <c r="J7845" s="72">
        <v>2</v>
      </c>
      <c r="K7845" s="72">
        <v>3</v>
      </c>
      <c r="L7845" s="72">
        <v>3</v>
      </c>
    </row>
    <row r="7846" spans="4:12" x14ac:dyDescent="0.25">
      <c r="D7846" s="66" t="s">
        <v>38184</v>
      </c>
      <c r="E7846" s="66" t="s">
        <v>2468</v>
      </c>
      <c r="F7846" s="72">
        <v>1</v>
      </c>
      <c r="G7846" s="72">
        <v>3</v>
      </c>
      <c r="H7846" s="72">
        <v>2</v>
      </c>
      <c r="I7846" s="72">
        <v>8</v>
      </c>
      <c r="J7846" s="72">
        <v>2</v>
      </c>
      <c r="K7846" s="72">
        <v>3</v>
      </c>
      <c r="L7846" s="72">
        <v>4</v>
      </c>
    </row>
    <row r="7847" spans="4:12" x14ac:dyDescent="0.25">
      <c r="D7847" s="66" t="s">
        <v>38185</v>
      </c>
      <c r="E7847" s="66" t="s">
        <v>2469</v>
      </c>
      <c r="F7847" s="72">
        <v>1</v>
      </c>
      <c r="G7847" s="72">
        <v>3</v>
      </c>
      <c r="H7847" s="72">
        <v>2</v>
      </c>
      <c r="I7847" s="72">
        <v>8</v>
      </c>
      <c r="J7847" s="72">
        <v>2</v>
      </c>
      <c r="K7847" s="72">
        <v>3</v>
      </c>
      <c r="L7847" s="72">
        <v>5</v>
      </c>
    </row>
    <row r="7848" spans="4:12" x14ac:dyDescent="0.25">
      <c r="D7848" s="66" t="s">
        <v>38186</v>
      </c>
      <c r="E7848" s="66" t="s">
        <v>2470</v>
      </c>
      <c r="F7848" s="72">
        <v>1</v>
      </c>
      <c r="G7848" s="72">
        <v>3</v>
      </c>
      <c r="H7848" s="72">
        <v>2</v>
      </c>
      <c r="I7848" s="72">
        <v>8</v>
      </c>
      <c r="J7848" s="72">
        <v>2</v>
      </c>
      <c r="K7848" s="72">
        <v>3</v>
      </c>
      <c r="L7848" s="72">
        <v>6</v>
      </c>
    </row>
    <row r="7849" spans="4:12" x14ac:dyDescent="0.25">
      <c r="D7849" s="66" t="s">
        <v>38187</v>
      </c>
      <c r="E7849" s="66" t="s">
        <v>11165</v>
      </c>
      <c r="F7849" s="72">
        <v>1</v>
      </c>
      <c r="G7849" s="72">
        <v>3</v>
      </c>
      <c r="H7849" s="72">
        <v>2</v>
      </c>
      <c r="I7849" s="72">
        <v>8</v>
      </c>
      <c r="J7849" s="72">
        <v>2</v>
      </c>
      <c r="K7849" s="72">
        <v>3</v>
      </c>
      <c r="L7849" s="72">
        <v>7</v>
      </c>
    </row>
    <row r="7850" spans="4:12" x14ac:dyDescent="0.25">
      <c r="D7850" s="66" t="s">
        <v>38188</v>
      </c>
      <c r="E7850" s="66" t="s">
        <v>2471</v>
      </c>
      <c r="F7850" s="72">
        <v>1</v>
      </c>
      <c r="G7850" s="72">
        <v>3</v>
      </c>
      <c r="H7850" s="72">
        <v>2</v>
      </c>
      <c r="I7850" s="72">
        <v>8</v>
      </c>
      <c r="J7850" s="72">
        <v>2</v>
      </c>
      <c r="K7850" s="72">
        <v>3</v>
      </c>
      <c r="L7850" s="72">
        <v>8</v>
      </c>
    </row>
    <row r="7851" spans="4:12" x14ac:dyDescent="0.25">
      <c r="D7851" s="66" t="s">
        <v>38189</v>
      </c>
      <c r="E7851" s="66" t="s">
        <v>2472</v>
      </c>
      <c r="F7851" s="72">
        <v>1</v>
      </c>
      <c r="G7851" s="72">
        <v>3</v>
      </c>
      <c r="H7851" s="72">
        <v>2</v>
      </c>
      <c r="I7851" s="72">
        <v>8</v>
      </c>
      <c r="J7851" s="72">
        <v>2</v>
      </c>
      <c r="K7851" s="72">
        <v>3</v>
      </c>
      <c r="L7851" s="72">
        <v>9</v>
      </c>
    </row>
    <row r="7852" spans="4:12" x14ac:dyDescent="0.25">
      <c r="D7852" s="66" t="s">
        <v>38190</v>
      </c>
      <c r="E7852" s="66" t="s">
        <v>11166</v>
      </c>
      <c r="F7852" s="72">
        <v>1</v>
      </c>
      <c r="G7852" s="72">
        <v>3</v>
      </c>
      <c r="H7852" s="72">
        <v>2</v>
      </c>
      <c r="I7852" s="72">
        <v>8</v>
      </c>
      <c r="J7852" s="72">
        <v>2</v>
      </c>
      <c r="K7852" s="72">
        <v>3</v>
      </c>
      <c r="L7852" s="72">
        <v>10</v>
      </c>
    </row>
    <row r="7853" spans="4:12" x14ac:dyDescent="0.25">
      <c r="D7853" s="66" t="s">
        <v>38191</v>
      </c>
      <c r="E7853" s="66" t="s">
        <v>11167</v>
      </c>
      <c r="F7853" s="72">
        <v>1</v>
      </c>
      <c r="G7853" s="72">
        <v>3</v>
      </c>
      <c r="H7853" s="72">
        <v>2</v>
      </c>
      <c r="I7853" s="72">
        <v>8</v>
      </c>
      <c r="J7853" s="72">
        <v>2</v>
      </c>
      <c r="K7853" s="72">
        <v>3</v>
      </c>
      <c r="L7853" s="72">
        <v>11</v>
      </c>
    </row>
    <row r="7854" spans="4:12" x14ac:dyDescent="0.25">
      <c r="D7854" s="66" t="s">
        <v>38192</v>
      </c>
      <c r="E7854" s="66" t="s">
        <v>2473</v>
      </c>
      <c r="F7854" s="72">
        <v>1</v>
      </c>
      <c r="G7854" s="72">
        <v>3</v>
      </c>
      <c r="H7854" s="72">
        <v>2</v>
      </c>
      <c r="I7854" s="72">
        <v>8</v>
      </c>
      <c r="J7854" s="72">
        <v>2</v>
      </c>
      <c r="K7854" s="72">
        <v>3</v>
      </c>
      <c r="L7854" s="72">
        <v>12</v>
      </c>
    </row>
    <row r="7855" spans="4:12" x14ac:dyDescent="0.25">
      <c r="D7855" s="66" t="s">
        <v>38193</v>
      </c>
      <c r="E7855" s="66" t="s">
        <v>11168</v>
      </c>
      <c r="F7855" s="72">
        <v>1</v>
      </c>
      <c r="G7855" s="72">
        <v>3</v>
      </c>
      <c r="H7855" s="72">
        <v>2</v>
      </c>
      <c r="I7855" s="72">
        <v>8</v>
      </c>
      <c r="J7855" s="72">
        <v>2</v>
      </c>
      <c r="K7855" s="72">
        <v>3</v>
      </c>
      <c r="L7855" s="72">
        <v>13</v>
      </c>
    </row>
    <row r="7856" spans="4:12" x14ac:dyDescent="0.25">
      <c r="D7856" s="66" t="s">
        <v>38194</v>
      </c>
      <c r="E7856" s="66" t="s">
        <v>2186</v>
      </c>
      <c r="F7856" s="72">
        <v>1</v>
      </c>
      <c r="G7856" s="72">
        <v>3</v>
      </c>
      <c r="H7856" s="72">
        <v>2</v>
      </c>
      <c r="I7856" s="72">
        <v>8</v>
      </c>
      <c r="J7856" s="72">
        <v>2</v>
      </c>
      <c r="K7856" s="72">
        <v>3</v>
      </c>
      <c r="L7856" s="72">
        <v>14</v>
      </c>
    </row>
    <row r="7857" spans="4:12" x14ac:dyDescent="0.25">
      <c r="D7857" s="66" t="s">
        <v>38195</v>
      </c>
      <c r="E7857" s="66" t="s">
        <v>11169</v>
      </c>
      <c r="F7857" s="72">
        <v>1</v>
      </c>
      <c r="G7857" s="72">
        <v>3</v>
      </c>
      <c r="H7857" s="72">
        <v>2</v>
      </c>
      <c r="I7857" s="72">
        <v>8</v>
      </c>
      <c r="J7857" s="72">
        <v>2</v>
      </c>
      <c r="K7857" s="72">
        <v>3</v>
      </c>
      <c r="L7857" s="72">
        <v>15</v>
      </c>
    </row>
    <row r="7858" spans="4:12" x14ac:dyDescent="0.25">
      <c r="D7858" s="66" t="s">
        <v>38196</v>
      </c>
      <c r="E7858" s="66" t="s">
        <v>2474</v>
      </c>
      <c r="F7858" s="72">
        <v>1</v>
      </c>
      <c r="G7858" s="72">
        <v>3</v>
      </c>
      <c r="H7858" s="72">
        <v>2</v>
      </c>
      <c r="I7858" s="72">
        <v>8</v>
      </c>
      <c r="J7858" s="72">
        <v>2</v>
      </c>
      <c r="K7858" s="72">
        <v>3</v>
      </c>
      <c r="L7858" s="72">
        <v>16</v>
      </c>
    </row>
    <row r="7859" spans="4:12" x14ac:dyDescent="0.25">
      <c r="D7859" s="66" t="s">
        <v>38197</v>
      </c>
      <c r="E7859" s="66" t="s">
        <v>1008</v>
      </c>
      <c r="F7859" s="72">
        <v>1</v>
      </c>
      <c r="G7859" s="72">
        <v>3</v>
      </c>
      <c r="H7859" s="72">
        <v>2</v>
      </c>
      <c r="I7859" s="72">
        <v>8</v>
      </c>
      <c r="J7859" s="72">
        <v>2</v>
      </c>
      <c r="K7859" s="72">
        <v>3</v>
      </c>
      <c r="L7859" s="72">
        <v>17</v>
      </c>
    </row>
    <row r="7860" spans="4:12" x14ac:dyDescent="0.25">
      <c r="D7860" s="66" t="s">
        <v>38198</v>
      </c>
      <c r="E7860" s="66" t="s">
        <v>2475</v>
      </c>
      <c r="F7860" s="72">
        <v>1</v>
      </c>
      <c r="G7860" s="72">
        <v>3</v>
      </c>
      <c r="H7860" s="72">
        <v>2</v>
      </c>
      <c r="I7860" s="72">
        <v>8</v>
      </c>
      <c r="J7860" s="72">
        <v>2</v>
      </c>
      <c r="K7860" s="72">
        <v>3</v>
      </c>
      <c r="L7860" s="72">
        <v>18</v>
      </c>
    </row>
    <row r="7861" spans="4:12" x14ac:dyDescent="0.25">
      <c r="D7861" s="66" t="s">
        <v>38199</v>
      </c>
      <c r="E7861" s="66" t="s">
        <v>11170</v>
      </c>
      <c r="F7861" s="72">
        <v>1</v>
      </c>
      <c r="G7861" s="72">
        <v>3</v>
      </c>
      <c r="H7861" s="72">
        <v>2</v>
      </c>
      <c r="I7861" s="72">
        <v>8</v>
      </c>
      <c r="J7861" s="72">
        <v>2</v>
      </c>
      <c r="K7861" s="72">
        <v>3</v>
      </c>
      <c r="L7861" s="72">
        <v>19</v>
      </c>
    </row>
    <row r="7862" spans="4:12" x14ac:dyDescent="0.25">
      <c r="D7862" s="66" t="s">
        <v>38200</v>
      </c>
      <c r="E7862" s="66" t="s">
        <v>2476</v>
      </c>
      <c r="F7862" s="72">
        <v>1</v>
      </c>
      <c r="G7862" s="72">
        <v>3</v>
      </c>
      <c r="H7862" s="72">
        <v>2</v>
      </c>
      <c r="I7862" s="72">
        <v>8</v>
      </c>
      <c r="J7862" s="72">
        <v>2</v>
      </c>
      <c r="K7862" s="72">
        <v>3</v>
      </c>
      <c r="L7862" s="72">
        <v>20</v>
      </c>
    </row>
    <row r="7863" spans="4:12" x14ac:dyDescent="0.25">
      <c r="D7863" s="66" t="s">
        <v>38201</v>
      </c>
      <c r="E7863" s="66" t="s">
        <v>11171</v>
      </c>
      <c r="F7863" s="72">
        <v>1</v>
      </c>
      <c r="G7863" s="72">
        <v>3</v>
      </c>
      <c r="H7863" s="72">
        <v>2</v>
      </c>
      <c r="I7863" s="72">
        <v>8</v>
      </c>
      <c r="J7863" s="72">
        <v>2</v>
      </c>
      <c r="K7863" s="72">
        <v>3</v>
      </c>
      <c r="L7863" s="72">
        <v>21</v>
      </c>
    </row>
    <row r="7864" spans="4:12" x14ac:dyDescent="0.25">
      <c r="D7864" s="66" t="s">
        <v>38202</v>
      </c>
      <c r="E7864" s="66" t="s">
        <v>11172</v>
      </c>
      <c r="F7864" s="72">
        <v>1</v>
      </c>
      <c r="G7864" s="72">
        <v>3</v>
      </c>
      <c r="H7864" s="72">
        <v>2</v>
      </c>
      <c r="I7864" s="72">
        <v>8</v>
      </c>
      <c r="J7864" s="72">
        <v>2</v>
      </c>
      <c r="K7864" s="72">
        <v>3</v>
      </c>
      <c r="L7864" s="72">
        <v>22</v>
      </c>
    </row>
    <row r="7865" spans="4:12" x14ac:dyDescent="0.25">
      <c r="D7865" s="66" t="s">
        <v>38203</v>
      </c>
      <c r="E7865" s="66" t="s">
        <v>2477</v>
      </c>
      <c r="F7865" s="72">
        <v>1</v>
      </c>
      <c r="G7865" s="72">
        <v>3</v>
      </c>
      <c r="H7865" s="72">
        <v>2</v>
      </c>
      <c r="I7865" s="72">
        <v>8</v>
      </c>
      <c r="J7865" s="72">
        <v>2</v>
      </c>
      <c r="K7865" s="72">
        <v>3</v>
      </c>
      <c r="L7865" s="72">
        <v>23</v>
      </c>
    </row>
    <row r="7866" spans="4:12" x14ac:dyDescent="0.25">
      <c r="D7866" s="66" t="s">
        <v>38204</v>
      </c>
      <c r="E7866" s="66" t="s">
        <v>2478</v>
      </c>
      <c r="F7866" s="72">
        <v>1</v>
      </c>
      <c r="G7866" s="72">
        <v>3</v>
      </c>
      <c r="H7866" s="72">
        <v>2</v>
      </c>
      <c r="I7866" s="72">
        <v>8</v>
      </c>
      <c r="J7866" s="72">
        <v>2</v>
      </c>
      <c r="K7866" s="72">
        <v>3</v>
      </c>
      <c r="L7866" s="72">
        <v>24</v>
      </c>
    </row>
    <row r="7867" spans="4:12" x14ac:dyDescent="0.25">
      <c r="D7867" s="66" t="s">
        <v>38205</v>
      </c>
      <c r="E7867" s="66" t="s">
        <v>2479</v>
      </c>
      <c r="F7867" s="72">
        <v>1</v>
      </c>
      <c r="G7867" s="72">
        <v>3</v>
      </c>
      <c r="H7867" s="72">
        <v>2</v>
      </c>
      <c r="I7867" s="72">
        <v>8</v>
      </c>
      <c r="J7867" s="72">
        <v>2</v>
      </c>
      <c r="K7867" s="72">
        <v>3</v>
      </c>
      <c r="L7867" s="72">
        <v>25</v>
      </c>
    </row>
    <row r="7868" spans="4:12" x14ac:dyDescent="0.25">
      <c r="D7868" s="66" t="s">
        <v>38206</v>
      </c>
      <c r="E7868" s="66" t="s">
        <v>11173</v>
      </c>
      <c r="F7868" s="72">
        <v>1</v>
      </c>
      <c r="G7868" s="72">
        <v>3</v>
      </c>
      <c r="H7868" s="72">
        <v>2</v>
      </c>
      <c r="I7868" s="72">
        <v>8</v>
      </c>
      <c r="J7868" s="72">
        <v>2</v>
      </c>
      <c r="K7868" s="72">
        <v>3</v>
      </c>
      <c r="L7868" s="72">
        <v>26</v>
      </c>
    </row>
    <row r="7869" spans="4:12" x14ac:dyDescent="0.25">
      <c r="D7869" s="66" t="s">
        <v>38207</v>
      </c>
      <c r="E7869" s="66" t="s">
        <v>11174</v>
      </c>
      <c r="F7869" s="72">
        <v>1</v>
      </c>
      <c r="G7869" s="72">
        <v>3</v>
      </c>
      <c r="H7869" s="72">
        <v>2</v>
      </c>
      <c r="I7869" s="72">
        <v>8</v>
      </c>
      <c r="J7869" s="72">
        <v>2</v>
      </c>
      <c r="K7869" s="72">
        <v>3</v>
      </c>
      <c r="L7869" s="72">
        <v>27</v>
      </c>
    </row>
    <row r="7870" spans="4:12" x14ac:dyDescent="0.25">
      <c r="D7870" s="66" t="s">
        <v>38208</v>
      </c>
      <c r="E7870" s="66" t="s">
        <v>2480</v>
      </c>
      <c r="F7870" s="72">
        <v>1</v>
      </c>
      <c r="G7870" s="72">
        <v>3</v>
      </c>
      <c r="H7870" s="72">
        <v>2</v>
      </c>
      <c r="I7870" s="72">
        <v>8</v>
      </c>
      <c r="J7870" s="72">
        <v>2</v>
      </c>
      <c r="K7870" s="72">
        <v>3</v>
      </c>
      <c r="L7870" s="72">
        <v>28</v>
      </c>
    </row>
    <row r="7871" spans="4:12" x14ac:dyDescent="0.25">
      <c r="D7871" s="66" t="s">
        <v>38209</v>
      </c>
      <c r="E7871" s="66" t="s">
        <v>2481</v>
      </c>
      <c r="F7871" s="72">
        <v>1</v>
      </c>
      <c r="G7871" s="72">
        <v>3</v>
      </c>
      <c r="H7871" s="72">
        <v>2</v>
      </c>
      <c r="I7871" s="72">
        <v>8</v>
      </c>
      <c r="J7871" s="72">
        <v>2</v>
      </c>
      <c r="K7871" s="72">
        <v>3</v>
      </c>
      <c r="L7871" s="72">
        <v>29</v>
      </c>
    </row>
    <row r="7872" spans="4:12" x14ac:dyDescent="0.25">
      <c r="D7872" s="66" t="s">
        <v>38210</v>
      </c>
      <c r="E7872" s="66" t="s">
        <v>2482</v>
      </c>
      <c r="F7872" s="72">
        <v>1</v>
      </c>
      <c r="G7872" s="72">
        <v>3</v>
      </c>
      <c r="H7872" s="72">
        <v>2</v>
      </c>
      <c r="I7872" s="72">
        <v>8</v>
      </c>
      <c r="J7872" s="72">
        <v>2</v>
      </c>
      <c r="K7872" s="72">
        <v>3</v>
      </c>
      <c r="L7872" s="72">
        <v>30</v>
      </c>
    </row>
    <row r="7873" spans="4:12" x14ac:dyDescent="0.25">
      <c r="D7873" s="66" t="s">
        <v>38211</v>
      </c>
      <c r="E7873" s="66" t="s">
        <v>2483</v>
      </c>
      <c r="F7873" s="72">
        <v>1</v>
      </c>
      <c r="G7873" s="72">
        <v>3</v>
      </c>
      <c r="H7873" s="72">
        <v>2</v>
      </c>
      <c r="I7873" s="72">
        <v>8</v>
      </c>
      <c r="J7873" s="72">
        <v>2</v>
      </c>
      <c r="K7873" s="72">
        <v>3</v>
      </c>
      <c r="L7873" s="72">
        <v>31</v>
      </c>
    </row>
    <row r="7874" spans="4:12" x14ac:dyDescent="0.25">
      <c r="D7874" s="66" t="s">
        <v>38212</v>
      </c>
      <c r="E7874" s="66" t="s">
        <v>11175</v>
      </c>
      <c r="F7874" s="72">
        <v>1</v>
      </c>
      <c r="G7874" s="72">
        <v>3</v>
      </c>
      <c r="H7874" s="72">
        <v>2</v>
      </c>
      <c r="I7874" s="72">
        <v>8</v>
      </c>
      <c r="J7874" s="72">
        <v>2</v>
      </c>
      <c r="K7874" s="72">
        <v>3</v>
      </c>
      <c r="L7874" s="72">
        <v>32</v>
      </c>
    </row>
    <row r="7875" spans="4:12" x14ac:dyDescent="0.25">
      <c r="D7875" s="66" t="s">
        <v>38213</v>
      </c>
      <c r="E7875" s="66" t="s">
        <v>2484</v>
      </c>
      <c r="F7875" s="72">
        <v>1</v>
      </c>
      <c r="G7875" s="72">
        <v>3</v>
      </c>
      <c r="H7875" s="72">
        <v>2</v>
      </c>
      <c r="I7875" s="72">
        <v>8</v>
      </c>
      <c r="J7875" s="72">
        <v>2</v>
      </c>
      <c r="K7875" s="72">
        <v>3</v>
      </c>
      <c r="L7875" s="72">
        <v>33</v>
      </c>
    </row>
    <row r="7876" spans="4:12" x14ac:dyDescent="0.25">
      <c r="D7876" s="66" t="s">
        <v>38214</v>
      </c>
      <c r="E7876" s="66" t="s">
        <v>2485</v>
      </c>
      <c r="F7876" s="72">
        <v>1</v>
      </c>
      <c r="G7876" s="72">
        <v>3</v>
      </c>
      <c r="H7876" s="72">
        <v>2</v>
      </c>
      <c r="I7876" s="72">
        <v>8</v>
      </c>
      <c r="J7876" s="72">
        <v>2</v>
      </c>
      <c r="K7876" s="72">
        <v>3</v>
      </c>
      <c r="L7876" s="72">
        <v>34</v>
      </c>
    </row>
    <row r="7877" spans="4:12" x14ac:dyDescent="0.25">
      <c r="D7877" s="66" t="s">
        <v>38215</v>
      </c>
      <c r="E7877" s="66" t="s">
        <v>11176</v>
      </c>
      <c r="F7877" s="72">
        <v>1</v>
      </c>
      <c r="G7877" s="72">
        <v>3</v>
      </c>
      <c r="H7877" s="72">
        <v>2</v>
      </c>
      <c r="I7877" s="72">
        <v>8</v>
      </c>
      <c r="J7877" s="72">
        <v>2</v>
      </c>
      <c r="K7877" s="72">
        <v>3</v>
      </c>
      <c r="L7877" s="72">
        <v>35</v>
      </c>
    </row>
    <row r="7878" spans="4:12" x14ac:dyDescent="0.25">
      <c r="D7878" s="66" t="s">
        <v>38216</v>
      </c>
      <c r="E7878" s="66" t="s">
        <v>11177</v>
      </c>
      <c r="F7878" s="72">
        <v>1</v>
      </c>
      <c r="G7878" s="72">
        <v>3</v>
      </c>
      <c r="H7878" s="72">
        <v>2</v>
      </c>
      <c r="I7878" s="72">
        <v>8</v>
      </c>
      <c r="J7878" s="72">
        <v>2</v>
      </c>
      <c r="K7878" s="72">
        <v>3</v>
      </c>
      <c r="L7878" s="72">
        <v>36</v>
      </c>
    </row>
    <row r="7879" spans="4:12" x14ac:dyDescent="0.25">
      <c r="D7879" s="66" t="s">
        <v>38217</v>
      </c>
      <c r="E7879" s="66" t="s">
        <v>11178</v>
      </c>
      <c r="F7879" s="72">
        <v>1</v>
      </c>
      <c r="G7879" s="72">
        <v>3</v>
      </c>
      <c r="H7879" s="72">
        <v>2</v>
      </c>
      <c r="I7879" s="72">
        <v>8</v>
      </c>
      <c r="J7879" s="72">
        <v>2</v>
      </c>
      <c r="K7879" s="72">
        <v>3</v>
      </c>
      <c r="L7879" s="72">
        <v>37</v>
      </c>
    </row>
    <row r="7880" spans="4:12" x14ac:dyDescent="0.25">
      <c r="D7880" s="66" t="s">
        <v>38218</v>
      </c>
      <c r="E7880" s="66" t="s">
        <v>2486</v>
      </c>
      <c r="F7880" s="72">
        <v>1</v>
      </c>
      <c r="G7880" s="72">
        <v>3</v>
      </c>
      <c r="H7880" s="72">
        <v>2</v>
      </c>
      <c r="I7880" s="72">
        <v>8</v>
      </c>
      <c r="J7880" s="72">
        <v>2</v>
      </c>
      <c r="K7880" s="72">
        <v>3</v>
      </c>
      <c r="L7880" s="72">
        <v>38</v>
      </c>
    </row>
    <row r="7881" spans="4:12" x14ac:dyDescent="0.25">
      <c r="D7881" s="66" t="s">
        <v>38219</v>
      </c>
      <c r="E7881" s="66" t="s">
        <v>2487</v>
      </c>
      <c r="F7881" s="72">
        <v>1</v>
      </c>
      <c r="G7881" s="72">
        <v>3</v>
      </c>
      <c r="H7881" s="72">
        <v>2</v>
      </c>
      <c r="I7881" s="72">
        <v>8</v>
      </c>
      <c r="J7881" s="72">
        <v>2</v>
      </c>
      <c r="K7881" s="72">
        <v>3</v>
      </c>
      <c r="L7881" s="72">
        <v>39</v>
      </c>
    </row>
    <row r="7882" spans="4:12" x14ac:dyDescent="0.25">
      <c r="D7882" s="66" t="s">
        <v>38220</v>
      </c>
      <c r="E7882" s="66" t="s">
        <v>2488</v>
      </c>
      <c r="F7882" s="72">
        <v>1</v>
      </c>
      <c r="G7882" s="72">
        <v>3</v>
      </c>
      <c r="H7882" s="72">
        <v>2</v>
      </c>
      <c r="I7882" s="72">
        <v>8</v>
      </c>
      <c r="J7882" s="72">
        <v>2</v>
      </c>
      <c r="K7882" s="72">
        <v>3</v>
      </c>
      <c r="L7882" s="72">
        <v>40</v>
      </c>
    </row>
    <row r="7883" spans="4:12" x14ac:dyDescent="0.25">
      <c r="D7883" s="66" t="s">
        <v>38221</v>
      </c>
      <c r="E7883" s="66" t="s">
        <v>11179</v>
      </c>
      <c r="F7883" s="72">
        <v>1</v>
      </c>
      <c r="G7883" s="72">
        <v>3</v>
      </c>
      <c r="H7883" s="72">
        <v>2</v>
      </c>
      <c r="I7883" s="72">
        <v>8</v>
      </c>
      <c r="J7883" s="72">
        <v>2</v>
      </c>
      <c r="K7883" s="72">
        <v>3</v>
      </c>
      <c r="L7883" s="72">
        <v>41</v>
      </c>
    </row>
    <row r="7884" spans="4:12" x14ac:dyDescent="0.25">
      <c r="D7884" s="66" t="s">
        <v>38222</v>
      </c>
      <c r="E7884" s="66" t="s">
        <v>2489</v>
      </c>
      <c r="F7884" s="72">
        <v>1</v>
      </c>
      <c r="G7884" s="72">
        <v>3</v>
      </c>
      <c r="H7884" s="72">
        <v>2</v>
      </c>
      <c r="I7884" s="72">
        <v>8</v>
      </c>
      <c r="J7884" s="72">
        <v>2</v>
      </c>
      <c r="K7884" s="72">
        <v>3</v>
      </c>
      <c r="L7884" s="72">
        <v>42</v>
      </c>
    </row>
    <row r="7885" spans="4:12" x14ac:dyDescent="0.25">
      <c r="D7885" s="66" t="s">
        <v>38223</v>
      </c>
      <c r="E7885" s="66" t="s">
        <v>2490</v>
      </c>
      <c r="F7885" s="72">
        <v>1</v>
      </c>
      <c r="G7885" s="72">
        <v>3</v>
      </c>
      <c r="H7885" s="72">
        <v>2</v>
      </c>
      <c r="I7885" s="72">
        <v>8</v>
      </c>
      <c r="J7885" s="72">
        <v>2</v>
      </c>
      <c r="K7885" s="72">
        <v>3</v>
      </c>
      <c r="L7885" s="72">
        <v>43</v>
      </c>
    </row>
    <row r="7886" spans="4:12" x14ac:dyDescent="0.25">
      <c r="D7886" s="66" t="s">
        <v>38224</v>
      </c>
      <c r="E7886" s="66" t="s">
        <v>2491</v>
      </c>
      <c r="F7886" s="72">
        <v>1</v>
      </c>
      <c r="G7886" s="72">
        <v>3</v>
      </c>
      <c r="H7886" s="72">
        <v>2</v>
      </c>
      <c r="I7886" s="72">
        <v>8</v>
      </c>
      <c r="J7886" s="72">
        <v>2</v>
      </c>
      <c r="K7886" s="72">
        <v>3</v>
      </c>
      <c r="L7886" s="72">
        <v>44</v>
      </c>
    </row>
    <row r="7887" spans="4:12" x14ac:dyDescent="0.25">
      <c r="D7887" s="66" t="s">
        <v>38225</v>
      </c>
      <c r="E7887" s="66" t="s">
        <v>11180</v>
      </c>
      <c r="F7887" s="72">
        <v>1</v>
      </c>
      <c r="G7887" s="72">
        <v>3</v>
      </c>
      <c r="H7887" s="72">
        <v>2</v>
      </c>
      <c r="I7887" s="72">
        <v>8</v>
      </c>
      <c r="J7887" s="72">
        <v>2</v>
      </c>
      <c r="K7887" s="72">
        <v>3</v>
      </c>
      <c r="L7887" s="72">
        <v>45</v>
      </c>
    </row>
    <row r="7888" spans="4:12" x14ac:dyDescent="0.25">
      <c r="D7888" s="66" t="s">
        <v>38226</v>
      </c>
      <c r="E7888" s="66" t="s">
        <v>2492</v>
      </c>
      <c r="F7888" s="72">
        <v>1</v>
      </c>
      <c r="G7888" s="72">
        <v>3</v>
      </c>
      <c r="H7888" s="72">
        <v>2</v>
      </c>
      <c r="I7888" s="72">
        <v>8</v>
      </c>
      <c r="J7888" s="72">
        <v>2</v>
      </c>
      <c r="K7888" s="72">
        <v>3</v>
      </c>
      <c r="L7888" s="72">
        <v>46</v>
      </c>
    </row>
    <row r="7889" spans="4:12" x14ac:dyDescent="0.25">
      <c r="D7889" s="66" t="s">
        <v>38227</v>
      </c>
      <c r="E7889" s="66" t="s">
        <v>11181</v>
      </c>
      <c r="F7889" s="72">
        <v>1</v>
      </c>
      <c r="G7889" s="72">
        <v>3</v>
      </c>
      <c r="H7889" s="72">
        <v>2</v>
      </c>
      <c r="I7889" s="72">
        <v>8</v>
      </c>
      <c r="J7889" s="72">
        <v>2</v>
      </c>
      <c r="K7889" s="72">
        <v>3</v>
      </c>
      <c r="L7889" s="72">
        <v>47</v>
      </c>
    </row>
    <row r="7890" spans="4:12" x14ac:dyDescent="0.25">
      <c r="D7890" s="66" t="s">
        <v>38228</v>
      </c>
      <c r="E7890" s="66" t="s">
        <v>11182</v>
      </c>
      <c r="F7890" s="72">
        <v>1</v>
      </c>
      <c r="G7890" s="72">
        <v>3</v>
      </c>
      <c r="H7890" s="72">
        <v>2</v>
      </c>
      <c r="I7890" s="72">
        <v>8</v>
      </c>
      <c r="J7890" s="72">
        <v>2</v>
      </c>
      <c r="K7890" s="72">
        <v>3</v>
      </c>
      <c r="L7890" s="72">
        <v>48</v>
      </c>
    </row>
    <row r="7891" spans="4:12" x14ac:dyDescent="0.25">
      <c r="D7891" s="66" t="s">
        <v>38229</v>
      </c>
      <c r="E7891" s="66" t="s">
        <v>11183</v>
      </c>
      <c r="F7891" s="72">
        <v>1</v>
      </c>
      <c r="G7891" s="72">
        <v>3</v>
      </c>
      <c r="H7891" s="72">
        <v>2</v>
      </c>
      <c r="I7891" s="72">
        <v>8</v>
      </c>
      <c r="J7891" s="72">
        <v>2</v>
      </c>
      <c r="K7891" s="72">
        <v>3</v>
      </c>
      <c r="L7891" s="72">
        <v>49</v>
      </c>
    </row>
    <row r="7892" spans="4:12" x14ac:dyDescent="0.25">
      <c r="D7892" s="66" t="s">
        <v>38230</v>
      </c>
      <c r="E7892" s="66" t="s">
        <v>11184</v>
      </c>
      <c r="F7892" s="72">
        <v>1</v>
      </c>
      <c r="G7892" s="72">
        <v>3</v>
      </c>
      <c r="H7892" s="72">
        <v>2</v>
      </c>
      <c r="I7892" s="72">
        <v>8</v>
      </c>
      <c r="J7892" s="72">
        <v>2</v>
      </c>
      <c r="K7892" s="72">
        <v>3</v>
      </c>
      <c r="L7892" s="72">
        <v>50</v>
      </c>
    </row>
    <row r="7893" spans="4:12" x14ac:dyDescent="0.25">
      <c r="D7893" s="66" t="s">
        <v>38231</v>
      </c>
      <c r="E7893" s="66" t="s">
        <v>11185</v>
      </c>
      <c r="F7893" s="72">
        <v>1</v>
      </c>
      <c r="G7893" s="72">
        <v>3</v>
      </c>
      <c r="H7893" s="72">
        <v>2</v>
      </c>
      <c r="I7893" s="72">
        <v>8</v>
      </c>
      <c r="J7893" s="72">
        <v>2</v>
      </c>
      <c r="K7893" s="72">
        <v>3</v>
      </c>
      <c r="L7893" s="72">
        <v>51</v>
      </c>
    </row>
    <row r="7894" spans="4:12" x14ac:dyDescent="0.25">
      <c r="D7894" s="66" t="s">
        <v>38232</v>
      </c>
      <c r="E7894" s="66" t="s">
        <v>11186</v>
      </c>
      <c r="F7894" s="72">
        <v>1</v>
      </c>
      <c r="G7894" s="72">
        <v>3</v>
      </c>
      <c r="H7894" s="72">
        <v>2</v>
      </c>
      <c r="I7894" s="72">
        <v>8</v>
      </c>
      <c r="J7894" s="72">
        <v>2</v>
      </c>
      <c r="K7894" s="72">
        <v>3</v>
      </c>
      <c r="L7894" s="72">
        <v>52</v>
      </c>
    </row>
    <row r="7895" spans="4:12" x14ac:dyDescent="0.25">
      <c r="D7895" s="66" t="s">
        <v>38233</v>
      </c>
      <c r="E7895" s="66" t="s">
        <v>2493</v>
      </c>
      <c r="F7895" s="72">
        <v>1</v>
      </c>
      <c r="G7895" s="72">
        <v>3</v>
      </c>
      <c r="H7895" s="72">
        <v>2</v>
      </c>
      <c r="I7895" s="72">
        <v>8</v>
      </c>
      <c r="J7895" s="72">
        <v>2</v>
      </c>
      <c r="K7895" s="72">
        <v>3</v>
      </c>
      <c r="L7895" s="72">
        <v>53</v>
      </c>
    </row>
    <row r="7896" spans="4:12" x14ac:dyDescent="0.25">
      <c r="D7896" s="66" t="s">
        <v>38234</v>
      </c>
      <c r="E7896" s="66" t="s">
        <v>11187</v>
      </c>
      <c r="F7896" s="72">
        <v>1</v>
      </c>
      <c r="G7896" s="72">
        <v>3</v>
      </c>
      <c r="H7896" s="72">
        <v>2</v>
      </c>
      <c r="I7896" s="72">
        <v>8</v>
      </c>
      <c r="J7896" s="72">
        <v>2</v>
      </c>
      <c r="K7896" s="72">
        <v>3</v>
      </c>
      <c r="L7896" s="72">
        <v>54</v>
      </c>
    </row>
    <row r="7897" spans="4:12" x14ac:dyDescent="0.25">
      <c r="D7897" s="66" t="s">
        <v>38235</v>
      </c>
      <c r="E7897" s="66" t="s">
        <v>11188</v>
      </c>
      <c r="F7897" s="72">
        <v>1</v>
      </c>
      <c r="G7897" s="72">
        <v>3</v>
      </c>
      <c r="H7897" s="72">
        <v>2</v>
      </c>
      <c r="I7897" s="72">
        <v>8</v>
      </c>
      <c r="J7897" s="72">
        <v>2</v>
      </c>
      <c r="K7897" s="72">
        <v>3</v>
      </c>
      <c r="L7897" s="72">
        <v>55</v>
      </c>
    </row>
    <row r="7898" spans="4:12" x14ac:dyDescent="0.25">
      <c r="D7898" s="66" t="s">
        <v>38236</v>
      </c>
      <c r="E7898" s="66" t="s">
        <v>11189</v>
      </c>
      <c r="F7898" s="72">
        <v>1</v>
      </c>
      <c r="G7898" s="72">
        <v>3</v>
      </c>
      <c r="H7898" s="72">
        <v>2</v>
      </c>
      <c r="I7898" s="72">
        <v>8</v>
      </c>
      <c r="J7898" s="72">
        <v>2</v>
      </c>
      <c r="K7898" s="72">
        <v>3</v>
      </c>
      <c r="L7898" s="72">
        <v>56</v>
      </c>
    </row>
    <row r="7899" spans="4:12" x14ac:dyDescent="0.25">
      <c r="D7899" s="66" t="s">
        <v>38237</v>
      </c>
      <c r="E7899" s="66" t="s">
        <v>2495</v>
      </c>
      <c r="F7899" s="72">
        <v>1</v>
      </c>
      <c r="G7899" s="72">
        <v>3</v>
      </c>
      <c r="H7899" s="72">
        <v>2</v>
      </c>
      <c r="I7899" s="72">
        <v>8</v>
      </c>
      <c r="J7899" s="72">
        <v>2</v>
      </c>
      <c r="K7899" s="72">
        <v>3</v>
      </c>
      <c r="L7899" s="72">
        <v>57</v>
      </c>
    </row>
    <row r="7900" spans="4:12" x14ac:dyDescent="0.25">
      <c r="D7900" s="66" t="s">
        <v>38238</v>
      </c>
      <c r="E7900" s="66" t="s">
        <v>11190</v>
      </c>
      <c r="F7900" s="72">
        <v>1</v>
      </c>
      <c r="G7900" s="72">
        <v>3</v>
      </c>
      <c r="H7900" s="72">
        <v>2</v>
      </c>
      <c r="I7900" s="72">
        <v>8</v>
      </c>
      <c r="J7900" s="72">
        <v>2</v>
      </c>
      <c r="K7900" s="72">
        <v>3</v>
      </c>
      <c r="L7900" s="72">
        <v>58</v>
      </c>
    </row>
    <row r="7901" spans="4:12" x14ac:dyDescent="0.25">
      <c r="D7901" s="66" t="s">
        <v>38239</v>
      </c>
      <c r="E7901" s="66" t="s">
        <v>2496</v>
      </c>
      <c r="F7901" s="72">
        <v>1</v>
      </c>
      <c r="G7901" s="72">
        <v>3</v>
      </c>
      <c r="H7901" s="72">
        <v>2</v>
      </c>
      <c r="I7901" s="72">
        <v>8</v>
      </c>
      <c r="J7901" s="72">
        <v>2</v>
      </c>
      <c r="K7901" s="72">
        <v>3</v>
      </c>
      <c r="L7901" s="72">
        <v>59</v>
      </c>
    </row>
    <row r="7902" spans="4:12" x14ac:dyDescent="0.25">
      <c r="D7902" s="66" t="s">
        <v>38240</v>
      </c>
      <c r="E7902" s="66" t="s">
        <v>11191</v>
      </c>
      <c r="F7902" s="72">
        <v>1</v>
      </c>
      <c r="G7902" s="72">
        <v>3</v>
      </c>
      <c r="H7902" s="72">
        <v>2</v>
      </c>
      <c r="I7902" s="72">
        <v>8</v>
      </c>
      <c r="J7902" s="72">
        <v>2</v>
      </c>
      <c r="K7902" s="72">
        <v>3</v>
      </c>
      <c r="L7902" s="72">
        <v>60</v>
      </c>
    </row>
    <row r="7903" spans="4:12" x14ac:dyDescent="0.25">
      <c r="D7903" s="66" t="s">
        <v>38241</v>
      </c>
      <c r="E7903" s="66" t="s">
        <v>11192</v>
      </c>
      <c r="F7903" s="72">
        <v>1</v>
      </c>
      <c r="G7903" s="72">
        <v>3</v>
      </c>
      <c r="H7903" s="72">
        <v>2</v>
      </c>
      <c r="I7903" s="72">
        <v>8</v>
      </c>
      <c r="J7903" s="72">
        <v>2</v>
      </c>
      <c r="K7903" s="72">
        <v>3</v>
      </c>
      <c r="L7903" s="72">
        <v>61</v>
      </c>
    </row>
    <row r="7904" spans="4:12" x14ac:dyDescent="0.25">
      <c r="D7904" s="66" t="s">
        <v>38242</v>
      </c>
      <c r="E7904" s="66" t="s">
        <v>11193</v>
      </c>
      <c r="F7904" s="72">
        <v>1</v>
      </c>
      <c r="G7904" s="72">
        <v>3</v>
      </c>
      <c r="H7904" s="72">
        <v>2</v>
      </c>
      <c r="I7904" s="72">
        <v>8</v>
      </c>
      <c r="J7904" s="72">
        <v>2</v>
      </c>
      <c r="K7904" s="72">
        <v>3</v>
      </c>
      <c r="L7904" s="72">
        <v>62</v>
      </c>
    </row>
    <row r="7905" spans="4:12" x14ac:dyDescent="0.25">
      <c r="D7905" s="66" t="s">
        <v>38243</v>
      </c>
      <c r="E7905" s="66" t="s">
        <v>11194</v>
      </c>
      <c r="F7905" s="72">
        <v>1</v>
      </c>
      <c r="G7905" s="72">
        <v>3</v>
      </c>
      <c r="H7905" s="72">
        <v>2</v>
      </c>
      <c r="I7905" s="72">
        <v>8</v>
      </c>
      <c r="J7905" s="72">
        <v>2</v>
      </c>
      <c r="K7905" s="72">
        <v>3</v>
      </c>
      <c r="L7905" s="72">
        <v>63</v>
      </c>
    </row>
    <row r="7906" spans="4:12" x14ac:dyDescent="0.25">
      <c r="D7906" s="66" t="s">
        <v>38244</v>
      </c>
      <c r="E7906" s="66" t="s">
        <v>2497</v>
      </c>
      <c r="F7906" s="72">
        <v>1</v>
      </c>
      <c r="G7906" s="72">
        <v>3</v>
      </c>
      <c r="H7906" s="72">
        <v>2</v>
      </c>
      <c r="I7906" s="72">
        <v>8</v>
      </c>
      <c r="J7906" s="72">
        <v>2</v>
      </c>
      <c r="K7906" s="72">
        <v>3</v>
      </c>
      <c r="L7906" s="72">
        <v>64</v>
      </c>
    </row>
    <row r="7907" spans="4:12" x14ac:dyDescent="0.25">
      <c r="D7907" s="66" t="s">
        <v>38245</v>
      </c>
      <c r="E7907" s="66" t="s">
        <v>2498</v>
      </c>
      <c r="F7907" s="72">
        <v>1</v>
      </c>
      <c r="G7907" s="72">
        <v>3</v>
      </c>
      <c r="H7907" s="72">
        <v>2</v>
      </c>
      <c r="I7907" s="72">
        <v>8</v>
      </c>
      <c r="J7907" s="72">
        <v>2</v>
      </c>
      <c r="K7907" s="72">
        <v>3</v>
      </c>
      <c r="L7907" s="72">
        <v>65</v>
      </c>
    </row>
    <row r="7908" spans="4:12" x14ac:dyDescent="0.25">
      <c r="D7908" s="66" t="s">
        <v>38246</v>
      </c>
      <c r="E7908" s="66" t="s">
        <v>2499</v>
      </c>
      <c r="F7908" s="72">
        <v>1</v>
      </c>
      <c r="G7908" s="72">
        <v>3</v>
      </c>
      <c r="H7908" s="72">
        <v>2</v>
      </c>
      <c r="I7908" s="72">
        <v>8</v>
      </c>
      <c r="J7908" s="72">
        <v>2</v>
      </c>
      <c r="K7908" s="72">
        <v>3</v>
      </c>
      <c r="L7908" s="72">
        <v>66</v>
      </c>
    </row>
    <row r="7909" spans="4:12" x14ac:dyDescent="0.25">
      <c r="D7909" s="66" t="s">
        <v>38247</v>
      </c>
      <c r="E7909" s="66" t="s">
        <v>2500</v>
      </c>
      <c r="F7909" s="72">
        <v>1</v>
      </c>
      <c r="G7909" s="72">
        <v>3</v>
      </c>
      <c r="H7909" s="72">
        <v>2</v>
      </c>
      <c r="I7909" s="72">
        <v>8</v>
      </c>
      <c r="J7909" s="72">
        <v>2</v>
      </c>
      <c r="K7909" s="72">
        <v>3</v>
      </c>
      <c r="L7909" s="72">
        <v>67</v>
      </c>
    </row>
    <row r="7910" spans="4:12" x14ac:dyDescent="0.25">
      <c r="D7910" s="66" t="s">
        <v>38248</v>
      </c>
      <c r="E7910" s="66" t="s">
        <v>11195</v>
      </c>
      <c r="F7910" s="72">
        <v>1</v>
      </c>
      <c r="G7910" s="72">
        <v>3</v>
      </c>
      <c r="H7910" s="72">
        <v>2</v>
      </c>
      <c r="I7910" s="72">
        <v>8</v>
      </c>
      <c r="J7910" s="72">
        <v>2</v>
      </c>
      <c r="K7910" s="72">
        <v>3</v>
      </c>
      <c r="L7910" s="72">
        <v>68</v>
      </c>
    </row>
    <row r="7911" spans="4:12" x14ac:dyDescent="0.25">
      <c r="D7911" s="66" t="s">
        <v>38249</v>
      </c>
      <c r="E7911" s="66" t="s">
        <v>11196</v>
      </c>
      <c r="F7911" s="72">
        <v>1</v>
      </c>
      <c r="G7911" s="72">
        <v>3</v>
      </c>
      <c r="H7911" s="72">
        <v>2</v>
      </c>
      <c r="I7911" s="72">
        <v>8</v>
      </c>
      <c r="J7911" s="72">
        <v>2</v>
      </c>
      <c r="K7911" s="72">
        <v>3</v>
      </c>
      <c r="L7911" s="72">
        <v>69</v>
      </c>
    </row>
    <row r="7912" spans="4:12" x14ac:dyDescent="0.25">
      <c r="D7912" s="66" t="s">
        <v>38250</v>
      </c>
      <c r="E7912" s="66" t="s">
        <v>2501</v>
      </c>
      <c r="F7912" s="72">
        <v>1</v>
      </c>
      <c r="G7912" s="72">
        <v>3</v>
      </c>
      <c r="H7912" s="72">
        <v>2</v>
      </c>
      <c r="I7912" s="72">
        <v>8</v>
      </c>
      <c r="J7912" s="72">
        <v>2</v>
      </c>
      <c r="K7912" s="72">
        <v>3</v>
      </c>
      <c r="L7912" s="72">
        <v>70</v>
      </c>
    </row>
    <row r="7913" spans="4:12" x14ac:dyDescent="0.25">
      <c r="D7913" s="66" t="s">
        <v>38251</v>
      </c>
      <c r="E7913" s="66" t="s">
        <v>2502</v>
      </c>
      <c r="F7913" s="72">
        <v>1</v>
      </c>
      <c r="G7913" s="72">
        <v>3</v>
      </c>
      <c r="H7913" s="72">
        <v>2</v>
      </c>
      <c r="I7913" s="72">
        <v>8</v>
      </c>
      <c r="J7913" s="72">
        <v>2</v>
      </c>
      <c r="K7913" s="72">
        <v>3</v>
      </c>
      <c r="L7913" s="72">
        <v>71</v>
      </c>
    </row>
    <row r="7914" spans="4:12" x14ac:dyDescent="0.25">
      <c r="D7914" s="66" t="s">
        <v>38252</v>
      </c>
      <c r="E7914" s="66" t="s">
        <v>2503</v>
      </c>
      <c r="F7914" s="72">
        <v>1</v>
      </c>
      <c r="G7914" s="72">
        <v>3</v>
      </c>
      <c r="H7914" s="72">
        <v>2</v>
      </c>
      <c r="I7914" s="72">
        <v>8</v>
      </c>
      <c r="J7914" s="72">
        <v>2</v>
      </c>
      <c r="K7914" s="72">
        <v>3</v>
      </c>
      <c r="L7914" s="72">
        <v>72</v>
      </c>
    </row>
    <row r="7915" spans="4:12" x14ac:dyDescent="0.25">
      <c r="D7915" s="66" t="s">
        <v>38253</v>
      </c>
      <c r="E7915" s="66" t="s">
        <v>2504</v>
      </c>
      <c r="F7915" s="72">
        <v>1</v>
      </c>
      <c r="G7915" s="72">
        <v>3</v>
      </c>
      <c r="H7915" s="72">
        <v>2</v>
      </c>
      <c r="I7915" s="72">
        <v>8</v>
      </c>
      <c r="J7915" s="72">
        <v>2</v>
      </c>
      <c r="K7915" s="72">
        <v>3</v>
      </c>
      <c r="L7915" s="72">
        <v>73</v>
      </c>
    </row>
    <row r="7916" spans="4:12" x14ac:dyDescent="0.25">
      <c r="D7916" s="66" t="s">
        <v>38254</v>
      </c>
      <c r="E7916" s="66" t="s">
        <v>2505</v>
      </c>
      <c r="F7916" s="72">
        <v>1</v>
      </c>
      <c r="G7916" s="72">
        <v>3</v>
      </c>
      <c r="H7916" s="72">
        <v>2</v>
      </c>
      <c r="I7916" s="72">
        <v>8</v>
      </c>
      <c r="J7916" s="72">
        <v>2</v>
      </c>
      <c r="K7916" s="72">
        <v>3</v>
      </c>
      <c r="L7916" s="72">
        <v>74</v>
      </c>
    </row>
    <row r="7917" spans="4:12" x14ac:dyDescent="0.25">
      <c r="D7917" s="66" t="s">
        <v>38255</v>
      </c>
      <c r="E7917" s="66" t="s">
        <v>11197</v>
      </c>
      <c r="F7917" s="72">
        <v>1</v>
      </c>
      <c r="G7917" s="72">
        <v>3</v>
      </c>
      <c r="H7917" s="72">
        <v>2</v>
      </c>
      <c r="I7917" s="72">
        <v>8</v>
      </c>
      <c r="J7917" s="72">
        <v>2</v>
      </c>
      <c r="K7917" s="72">
        <v>3</v>
      </c>
      <c r="L7917" s="72">
        <v>75</v>
      </c>
    </row>
    <row r="7918" spans="4:12" x14ac:dyDescent="0.25">
      <c r="D7918" s="66" t="s">
        <v>38256</v>
      </c>
      <c r="E7918" s="66" t="s">
        <v>11198</v>
      </c>
      <c r="F7918" s="72">
        <v>1</v>
      </c>
      <c r="G7918" s="72">
        <v>3</v>
      </c>
      <c r="H7918" s="72">
        <v>2</v>
      </c>
      <c r="I7918" s="72">
        <v>8</v>
      </c>
      <c r="J7918" s="72">
        <v>2</v>
      </c>
      <c r="K7918" s="72">
        <v>3</v>
      </c>
      <c r="L7918" s="72">
        <v>76</v>
      </c>
    </row>
    <row r="7919" spans="4:12" x14ac:dyDescent="0.25">
      <c r="D7919" s="66" t="s">
        <v>38257</v>
      </c>
      <c r="E7919" s="66" t="s">
        <v>11199</v>
      </c>
      <c r="F7919" s="72">
        <v>1</v>
      </c>
      <c r="G7919" s="72">
        <v>3</v>
      </c>
      <c r="H7919" s="72">
        <v>2</v>
      </c>
      <c r="I7919" s="72">
        <v>8</v>
      </c>
      <c r="J7919" s="72">
        <v>2</v>
      </c>
      <c r="K7919" s="72">
        <v>3</v>
      </c>
      <c r="L7919" s="72">
        <v>77</v>
      </c>
    </row>
    <row r="7920" spans="4:12" x14ac:dyDescent="0.25">
      <c r="D7920" s="66" t="s">
        <v>38258</v>
      </c>
      <c r="E7920" s="66" t="s">
        <v>2506</v>
      </c>
      <c r="F7920" s="72">
        <v>1</v>
      </c>
      <c r="G7920" s="72">
        <v>3</v>
      </c>
      <c r="H7920" s="72">
        <v>2</v>
      </c>
      <c r="I7920" s="72">
        <v>8</v>
      </c>
      <c r="J7920" s="72">
        <v>2</v>
      </c>
      <c r="K7920" s="72">
        <v>3</v>
      </c>
      <c r="L7920" s="72">
        <v>78</v>
      </c>
    </row>
    <row r="7921" spans="4:12" x14ac:dyDescent="0.25">
      <c r="D7921" s="66" t="s">
        <v>38259</v>
      </c>
      <c r="E7921" s="66" t="s">
        <v>2507</v>
      </c>
      <c r="F7921" s="72">
        <v>1</v>
      </c>
      <c r="G7921" s="72">
        <v>3</v>
      </c>
      <c r="H7921" s="72">
        <v>2</v>
      </c>
      <c r="I7921" s="72">
        <v>8</v>
      </c>
      <c r="J7921" s="72">
        <v>2</v>
      </c>
      <c r="K7921" s="72">
        <v>3</v>
      </c>
      <c r="L7921" s="72">
        <v>79</v>
      </c>
    </row>
    <row r="7922" spans="4:12" x14ac:dyDescent="0.25">
      <c r="D7922" s="66" t="s">
        <v>38260</v>
      </c>
      <c r="E7922" s="66" t="s">
        <v>11200</v>
      </c>
      <c r="F7922" s="72">
        <v>1</v>
      </c>
      <c r="G7922" s="72">
        <v>3</v>
      </c>
      <c r="H7922" s="72">
        <v>2</v>
      </c>
      <c r="I7922" s="72">
        <v>8</v>
      </c>
      <c r="J7922" s="72">
        <v>2</v>
      </c>
      <c r="K7922" s="72">
        <v>3</v>
      </c>
      <c r="L7922" s="72">
        <v>80</v>
      </c>
    </row>
    <row r="7923" spans="4:12" x14ac:dyDescent="0.25">
      <c r="D7923" s="66" t="s">
        <v>38261</v>
      </c>
      <c r="E7923" s="66" t="s">
        <v>11201</v>
      </c>
      <c r="F7923" s="72">
        <v>1</v>
      </c>
      <c r="G7923" s="72">
        <v>3</v>
      </c>
      <c r="H7923" s="72">
        <v>2</v>
      </c>
      <c r="I7923" s="72">
        <v>8</v>
      </c>
      <c r="J7923" s="72">
        <v>2</v>
      </c>
      <c r="K7923" s="72">
        <v>3</v>
      </c>
      <c r="L7923" s="72">
        <v>81</v>
      </c>
    </row>
    <row r="7924" spans="4:12" x14ac:dyDescent="0.25">
      <c r="D7924" s="66" t="s">
        <v>38262</v>
      </c>
      <c r="E7924" s="66" t="s">
        <v>2508</v>
      </c>
      <c r="F7924" s="72">
        <v>1</v>
      </c>
      <c r="G7924" s="72">
        <v>3</v>
      </c>
      <c r="H7924" s="72">
        <v>2</v>
      </c>
      <c r="I7924" s="72">
        <v>8</v>
      </c>
      <c r="J7924" s="72">
        <v>2</v>
      </c>
      <c r="K7924" s="72">
        <v>3</v>
      </c>
      <c r="L7924" s="72">
        <v>82</v>
      </c>
    </row>
    <row r="7925" spans="4:12" x14ac:dyDescent="0.25">
      <c r="D7925" s="66" t="s">
        <v>38263</v>
      </c>
      <c r="E7925" s="66" t="s">
        <v>11202</v>
      </c>
      <c r="F7925" s="72">
        <v>1</v>
      </c>
      <c r="G7925" s="72">
        <v>3</v>
      </c>
      <c r="H7925" s="72">
        <v>2</v>
      </c>
      <c r="I7925" s="72">
        <v>8</v>
      </c>
      <c r="J7925" s="72">
        <v>2</v>
      </c>
      <c r="K7925" s="72">
        <v>3</v>
      </c>
      <c r="L7925" s="72">
        <v>83</v>
      </c>
    </row>
    <row r="7926" spans="4:12" x14ac:dyDescent="0.25">
      <c r="D7926" s="66" t="s">
        <v>38264</v>
      </c>
      <c r="E7926" s="66" t="s">
        <v>11203</v>
      </c>
      <c r="F7926" s="72">
        <v>1</v>
      </c>
      <c r="G7926" s="72">
        <v>3</v>
      </c>
      <c r="H7926" s="72">
        <v>2</v>
      </c>
      <c r="I7926" s="72">
        <v>8</v>
      </c>
      <c r="J7926" s="72">
        <v>2</v>
      </c>
      <c r="K7926" s="72">
        <v>3</v>
      </c>
      <c r="L7926" s="72">
        <v>84</v>
      </c>
    </row>
    <row r="7927" spans="4:12" x14ac:dyDescent="0.25">
      <c r="D7927" s="66" t="s">
        <v>38265</v>
      </c>
      <c r="E7927" s="66" t="s">
        <v>11204</v>
      </c>
      <c r="F7927" s="72">
        <v>1</v>
      </c>
      <c r="G7927" s="72">
        <v>3</v>
      </c>
      <c r="H7927" s="72">
        <v>2</v>
      </c>
      <c r="I7927" s="72">
        <v>8</v>
      </c>
      <c r="J7927" s="72">
        <v>2</v>
      </c>
      <c r="K7927" s="72">
        <v>3</v>
      </c>
      <c r="L7927" s="72">
        <v>85</v>
      </c>
    </row>
    <row r="7928" spans="4:12" x14ac:dyDescent="0.25">
      <c r="D7928" s="66" t="s">
        <v>38266</v>
      </c>
      <c r="E7928" s="66" t="s">
        <v>11205</v>
      </c>
      <c r="F7928" s="72">
        <v>1</v>
      </c>
      <c r="G7928" s="72">
        <v>3</v>
      </c>
      <c r="H7928" s="72">
        <v>2</v>
      </c>
      <c r="I7928" s="72">
        <v>8</v>
      </c>
      <c r="J7928" s="72">
        <v>2</v>
      </c>
      <c r="K7928" s="72">
        <v>3</v>
      </c>
      <c r="L7928" s="72">
        <v>86</v>
      </c>
    </row>
    <row r="7929" spans="4:12" x14ac:dyDescent="0.25">
      <c r="D7929" s="66" t="s">
        <v>38267</v>
      </c>
      <c r="E7929" s="66" t="s">
        <v>11206</v>
      </c>
      <c r="F7929" s="72">
        <v>1</v>
      </c>
      <c r="G7929" s="72">
        <v>3</v>
      </c>
      <c r="H7929" s="72">
        <v>2</v>
      </c>
      <c r="I7929" s="72">
        <v>8</v>
      </c>
      <c r="J7929" s="72">
        <v>2</v>
      </c>
      <c r="K7929" s="72">
        <v>3</v>
      </c>
      <c r="L7929" s="72">
        <v>87</v>
      </c>
    </row>
    <row r="7930" spans="4:12" x14ac:dyDescent="0.25">
      <c r="D7930" s="66" t="s">
        <v>38268</v>
      </c>
      <c r="E7930" s="66" t="s">
        <v>2509</v>
      </c>
      <c r="F7930" s="72">
        <v>1</v>
      </c>
      <c r="G7930" s="72">
        <v>3</v>
      </c>
      <c r="H7930" s="72">
        <v>2</v>
      </c>
      <c r="I7930" s="72">
        <v>8</v>
      </c>
      <c r="J7930" s="72">
        <v>2</v>
      </c>
      <c r="K7930" s="72">
        <v>3</v>
      </c>
      <c r="L7930" s="72">
        <v>88</v>
      </c>
    </row>
    <row r="7931" spans="4:12" x14ac:dyDescent="0.25">
      <c r="D7931" s="66" t="s">
        <v>38269</v>
      </c>
      <c r="E7931" s="66" t="s">
        <v>11207</v>
      </c>
      <c r="F7931" s="72">
        <v>1</v>
      </c>
      <c r="G7931" s="72">
        <v>3</v>
      </c>
      <c r="H7931" s="72">
        <v>2</v>
      </c>
      <c r="I7931" s="72">
        <v>8</v>
      </c>
      <c r="J7931" s="72">
        <v>2</v>
      </c>
      <c r="K7931" s="72">
        <v>3</v>
      </c>
      <c r="L7931" s="72">
        <v>89</v>
      </c>
    </row>
    <row r="7932" spans="4:12" x14ac:dyDescent="0.25">
      <c r="D7932" s="66" t="s">
        <v>38270</v>
      </c>
      <c r="E7932" s="66" t="s">
        <v>11208</v>
      </c>
      <c r="F7932" s="72">
        <v>1</v>
      </c>
      <c r="G7932" s="72">
        <v>3</v>
      </c>
      <c r="H7932" s="72">
        <v>2</v>
      </c>
      <c r="I7932" s="72">
        <v>8</v>
      </c>
      <c r="J7932" s="72">
        <v>2</v>
      </c>
      <c r="K7932" s="72">
        <v>3</v>
      </c>
      <c r="L7932" s="72">
        <v>90</v>
      </c>
    </row>
    <row r="7933" spans="4:12" x14ac:dyDescent="0.25">
      <c r="D7933" s="66" t="s">
        <v>38271</v>
      </c>
      <c r="E7933" s="66" t="s">
        <v>11209</v>
      </c>
      <c r="F7933" s="72">
        <v>1</v>
      </c>
      <c r="G7933" s="72">
        <v>3</v>
      </c>
      <c r="H7933" s="72">
        <v>2</v>
      </c>
      <c r="I7933" s="72">
        <v>8</v>
      </c>
      <c r="J7933" s="72">
        <v>2</v>
      </c>
      <c r="K7933" s="72">
        <v>3</v>
      </c>
      <c r="L7933" s="72">
        <v>91</v>
      </c>
    </row>
    <row r="7934" spans="4:12" x14ac:dyDescent="0.25">
      <c r="D7934" s="66" t="s">
        <v>38272</v>
      </c>
      <c r="E7934" s="66" t="s">
        <v>2510</v>
      </c>
      <c r="F7934" s="72">
        <v>1</v>
      </c>
      <c r="G7934" s="72">
        <v>3</v>
      </c>
      <c r="H7934" s="72">
        <v>2</v>
      </c>
      <c r="I7934" s="72">
        <v>8</v>
      </c>
      <c r="J7934" s="72">
        <v>2</v>
      </c>
      <c r="K7934" s="72">
        <v>3</v>
      </c>
      <c r="L7934" s="72">
        <v>92</v>
      </c>
    </row>
    <row r="7935" spans="4:12" x14ac:dyDescent="0.25">
      <c r="D7935" s="66" t="s">
        <v>38273</v>
      </c>
      <c r="E7935" s="66" t="s">
        <v>11210</v>
      </c>
      <c r="F7935" s="72">
        <v>1</v>
      </c>
      <c r="G7935" s="72">
        <v>3</v>
      </c>
      <c r="H7935" s="72">
        <v>2</v>
      </c>
      <c r="I7935" s="72">
        <v>8</v>
      </c>
      <c r="J7935" s="72">
        <v>2</v>
      </c>
      <c r="K7935" s="72">
        <v>3</v>
      </c>
      <c r="L7935" s="72">
        <v>93</v>
      </c>
    </row>
    <row r="7936" spans="4:12" x14ac:dyDescent="0.25">
      <c r="D7936" s="66" t="s">
        <v>38274</v>
      </c>
      <c r="E7936" s="66" t="s">
        <v>11211</v>
      </c>
      <c r="F7936" s="72">
        <v>1</v>
      </c>
      <c r="G7936" s="72">
        <v>3</v>
      </c>
      <c r="H7936" s="72">
        <v>2</v>
      </c>
      <c r="I7936" s="72">
        <v>8</v>
      </c>
      <c r="J7936" s="72">
        <v>2</v>
      </c>
      <c r="K7936" s="72">
        <v>3</v>
      </c>
      <c r="L7936" s="72">
        <v>94</v>
      </c>
    </row>
    <row r="7937" spans="4:12" x14ac:dyDescent="0.25">
      <c r="D7937" s="66" t="s">
        <v>38275</v>
      </c>
      <c r="E7937" s="66" t="s">
        <v>11212</v>
      </c>
      <c r="F7937" s="72">
        <v>1</v>
      </c>
      <c r="G7937" s="72">
        <v>3</v>
      </c>
      <c r="H7937" s="72">
        <v>2</v>
      </c>
      <c r="I7937" s="72">
        <v>8</v>
      </c>
      <c r="J7937" s="72">
        <v>2</v>
      </c>
      <c r="K7937" s="72">
        <v>3</v>
      </c>
      <c r="L7937" s="72">
        <v>95</v>
      </c>
    </row>
    <row r="7938" spans="4:12" x14ac:dyDescent="0.25">
      <c r="D7938" s="66" t="s">
        <v>38276</v>
      </c>
      <c r="E7938" s="66" t="s">
        <v>2511</v>
      </c>
      <c r="F7938" s="72">
        <v>1</v>
      </c>
      <c r="G7938" s="72">
        <v>3</v>
      </c>
      <c r="H7938" s="72">
        <v>2</v>
      </c>
      <c r="I7938" s="72">
        <v>8</v>
      </c>
      <c r="J7938" s="72">
        <v>2</v>
      </c>
      <c r="K7938" s="72">
        <v>3</v>
      </c>
      <c r="L7938" s="72">
        <v>96</v>
      </c>
    </row>
    <row r="7939" spans="4:12" x14ac:dyDescent="0.25">
      <c r="D7939" s="66" t="s">
        <v>38277</v>
      </c>
      <c r="E7939" s="66" t="s">
        <v>11213</v>
      </c>
      <c r="F7939" s="72">
        <v>1</v>
      </c>
      <c r="G7939" s="72">
        <v>3</v>
      </c>
      <c r="H7939" s="72">
        <v>2</v>
      </c>
      <c r="I7939" s="72">
        <v>8</v>
      </c>
      <c r="J7939" s="72">
        <v>2</v>
      </c>
      <c r="K7939" s="72">
        <v>3</v>
      </c>
      <c r="L7939" s="72">
        <v>97</v>
      </c>
    </row>
    <row r="7940" spans="4:12" x14ac:dyDescent="0.25">
      <c r="D7940" s="66" t="s">
        <v>38278</v>
      </c>
      <c r="E7940" s="66" t="s">
        <v>11214</v>
      </c>
      <c r="F7940" s="72">
        <v>1</v>
      </c>
      <c r="G7940" s="72">
        <v>3</v>
      </c>
      <c r="H7940" s="72">
        <v>2</v>
      </c>
      <c r="I7940" s="72">
        <v>8</v>
      </c>
      <c r="J7940" s="72">
        <v>2</v>
      </c>
      <c r="K7940" s="72">
        <v>3</v>
      </c>
      <c r="L7940" s="72">
        <v>98</v>
      </c>
    </row>
    <row r="7941" spans="4:12" x14ac:dyDescent="0.25">
      <c r="D7941" s="66" t="s">
        <v>38279</v>
      </c>
      <c r="E7941" s="66" t="s">
        <v>2512</v>
      </c>
      <c r="F7941" s="72">
        <v>1</v>
      </c>
      <c r="G7941" s="72">
        <v>3</v>
      </c>
      <c r="H7941" s="72">
        <v>2</v>
      </c>
      <c r="I7941" s="72">
        <v>8</v>
      </c>
      <c r="J7941" s="72">
        <v>2</v>
      </c>
      <c r="K7941" s="72">
        <v>3</v>
      </c>
      <c r="L7941" s="72">
        <v>99</v>
      </c>
    </row>
    <row r="7942" spans="4:12" x14ac:dyDescent="0.25">
      <c r="D7942" s="66" t="s">
        <v>38280</v>
      </c>
      <c r="E7942" s="66" t="s">
        <v>11215</v>
      </c>
      <c r="F7942" s="72">
        <v>1</v>
      </c>
      <c r="G7942" s="72">
        <v>3</v>
      </c>
      <c r="H7942" s="72">
        <v>2</v>
      </c>
      <c r="I7942" s="72">
        <v>8</v>
      </c>
      <c r="J7942" s="72">
        <v>2</v>
      </c>
      <c r="K7942" s="72">
        <v>3</v>
      </c>
      <c r="L7942" s="72">
        <v>100</v>
      </c>
    </row>
    <row r="7943" spans="4:12" x14ac:dyDescent="0.25">
      <c r="D7943" s="66" t="s">
        <v>38281</v>
      </c>
      <c r="E7943" s="66" t="s">
        <v>2513</v>
      </c>
      <c r="F7943" s="72">
        <v>1</v>
      </c>
      <c r="G7943" s="72">
        <v>3</v>
      </c>
      <c r="H7943" s="72">
        <v>2</v>
      </c>
      <c r="I7943" s="72">
        <v>8</v>
      </c>
      <c r="J7943" s="72">
        <v>2</v>
      </c>
      <c r="K7943" s="72">
        <v>3</v>
      </c>
      <c r="L7943" s="72">
        <v>101</v>
      </c>
    </row>
    <row r="7944" spans="4:12" x14ac:dyDescent="0.25">
      <c r="D7944" s="66" t="s">
        <v>38282</v>
      </c>
      <c r="E7944" s="66" t="s">
        <v>2514</v>
      </c>
      <c r="F7944" s="72">
        <v>1</v>
      </c>
      <c r="G7944" s="72">
        <v>3</v>
      </c>
      <c r="H7944" s="72">
        <v>2</v>
      </c>
      <c r="I7944" s="72">
        <v>8</v>
      </c>
      <c r="J7944" s="72">
        <v>2</v>
      </c>
      <c r="K7944" s="72">
        <v>3</v>
      </c>
      <c r="L7944" s="72">
        <v>102</v>
      </c>
    </row>
    <row r="7945" spans="4:12" x14ac:dyDescent="0.25">
      <c r="D7945" s="66" t="s">
        <v>38283</v>
      </c>
      <c r="E7945" s="66" t="s">
        <v>2515</v>
      </c>
      <c r="F7945" s="72">
        <v>1</v>
      </c>
      <c r="G7945" s="72">
        <v>3</v>
      </c>
      <c r="H7945" s="72">
        <v>2</v>
      </c>
      <c r="I7945" s="72">
        <v>8</v>
      </c>
      <c r="J7945" s="72">
        <v>2</v>
      </c>
      <c r="K7945" s="72">
        <v>3</v>
      </c>
      <c r="L7945" s="72">
        <v>103</v>
      </c>
    </row>
    <row r="7946" spans="4:12" x14ac:dyDescent="0.25">
      <c r="D7946" s="66" t="s">
        <v>38284</v>
      </c>
      <c r="E7946" s="66" t="s">
        <v>2516</v>
      </c>
      <c r="F7946" s="72">
        <v>1</v>
      </c>
      <c r="G7946" s="72">
        <v>3</v>
      </c>
      <c r="H7946" s="72">
        <v>2</v>
      </c>
      <c r="I7946" s="72">
        <v>8</v>
      </c>
      <c r="J7946" s="72">
        <v>2</v>
      </c>
      <c r="K7946" s="72">
        <v>3</v>
      </c>
      <c r="L7946" s="72">
        <v>104</v>
      </c>
    </row>
    <row r="7947" spans="4:12" x14ac:dyDescent="0.25">
      <c r="D7947" s="66" t="s">
        <v>38285</v>
      </c>
      <c r="E7947" s="66" t="s">
        <v>2517</v>
      </c>
      <c r="F7947" s="72">
        <v>1</v>
      </c>
      <c r="G7947" s="72">
        <v>3</v>
      </c>
      <c r="H7947" s="72">
        <v>2</v>
      </c>
      <c r="I7947" s="72">
        <v>8</v>
      </c>
      <c r="J7947" s="72">
        <v>2</v>
      </c>
      <c r="K7947" s="72">
        <v>3</v>
      </c>
      <c r="L7947" s="72">
        <v>105</v>
      </c>
    </row>
    <row r="7948" spans="4:12" x14ac:dyDescent="0.25">
      <c r="D7948" s="66" t="s">
        <v>38286</v>
      </c>
      <c r="E7948" s="66" t="s">
        <v>11216</v>
      </c>
      <c r="F7948" s="72">
        <v>1</v>
      </c>
      <c r="G7948" s="72">
        <v>3</v>
      </c>
      <c r="H7948" s="72">
        <v>2</v>
      </c>
      <c r="I7948" s="72">
        <v>8</v>
      </c>
      <c r="J7948" s="72">
        <v>2</v>
      </c>
      <c r="K7948" s="72">
        <v>3</v>
      </c>
      <c r="L7948" s="72">
        <v>106</v>
      </c>
    </row>
    <row r="7949" spans="4:12" x14ac:dyDescent="0.25">
      <c r="D7949" s="66" t="s">
        <v>38287</v>
      </c>
      <c r="E7949" s="66" t="s">
        <v>11217</v>
      </c>
      <c r="F7949" s="72">
        <v>1</v>
      </c>
      <c r="G7949" s="72">
        <v>3</v>
      </c>
      <c r="H7949" s="72">
        <v>2</v>
      </c>
      <c r="I7949" s="72">
        <v>8</v>
      </c>
      <c r="J7949" s="72">
        <v>2</v>
      </c>
      <c r="K7949" s="72">
        <v>3</v>
      </c>
      <c r="L7949" s="72">
        <v>107</v>
      </c>
    </row>
    <row r="7950" spans="4:12" x14ac:dyDescent="0.25">
      <c r="D7950" s="66" t="s">
        <v>38288</v>
      </c>
      <c r="E7950" s="66" t="s">
        <v>11218</v>
      </c>
      <c r="F7950" s="72">
        <v>1</v>
      </c>
      <c r="G7950" s="72">
        <v>3</v>
      </c>
      <c r="H7950" s="72">
        <v>2</v>
      </c>
      <c r="I7950" s="72">
        <v>8</v>
      </c>
      <c r="J7950" s="72">
        <v>2</v>
      </c>
      <c r="K7950" s="72">
        <v>3</v>
      </c>
      <c r="L7950" s="72">
        <v>108</v>
      </c>
    </row>
    <row r="7951" spans="4:12" x14ac:dyDescent="0.25">
      <c r="D7951" s="66" t="s">
        <v>38289</v>
      </c>
      <c r="E7951" s="66" t="s">
        <v>11219</v>
      </c>
      <c r="F7951" s="72">
        <v>1</v>
      </c>
      <c r="G7951" s="72">
        <v>3</v>
      </c>
      <c r="H7951" s="72">
        <v>2</v>
      </c>
      <c r="I7951" s="72">
        <v>8</v>
      </c>
      <c r="J7951" s="72">
        <v>2</v>
      </c>
      <c r="K7951" s="72">
        <v>3</v>
      </c>
      <c r="L7951" s="72">
        <v>109</v>
      </c>
    </row>
    <row r="7952" spans="4:12" x14ac:dyDescent="0.25">
      <c r="D7952" s="66" t="s">
        <v>38290</v>
      </c>
      <c r="E7952" s="66" t="s">
        <v>11220</v>
      </c>
      <c r="F7952" s="72">
        <v>1</v>
      </c>
      <c r="G7952" s="72">
        <v>3</v>
      </c>
      <c r="H7952" s="72">
        <v>2</v>
      </c>
      <c r="I7952" s="72">
        <v>8</v>
      </c>
      <c r="J7952" s="72">
        <v>2</v>
      </c>
      <c r="K7952" s="72">
        <v>3</v>
      </c>
      <c r="L7952" s="72">
        <v>110</v>
      </c>
    </row>
    <row r="7953" spans="4:12" x14ac:dyDescent="0.25">
      <c r="D7953" s="66" t="s">
        <v>38291</v>
      </c>
      <c r="E7953" s="66" t="s">
        <v>11221</v>
      </c>
      <c r="F7953" s="72">
        <v>1</v>
      </c>
      <c r="G7953" s="72">
        <v>3</v>
      </c>
      <c r="H7953" s="72">
        <v>2</v>
      </c>
      <c r="I7953" s="72">
        <v>8</v>
      </c>
      <c r="J7953" s="72">
        <v>2</v>
      </c>
      <c r="K7953" s="72">
        <v>3</v>
      </c>
      <c r="L7953" s="72">
        <v>111</v>
      </c>
    </row>
    <row r="7954" spans="4:12" x14ac:dyDescent="0.25">
      <c r="D7954" s="66" t="s">
        <v>38292</v>
      </c>
      <c r="E7954" s="66" t="s">
        <v>11222</v>
      </c>
      <c r="F7954" s="72">
        <v>1</v>
      </c>
      <c r="G7954" s="72">
        <v>3</v>
      </c>
      <c r="H7954" s="72">
        <v>2</v>
      </c>
      <c r="I7954" s="72">
        <v>8</v>
      </c>
      <c r="J7954" s="72">
        <v>2</v>
      </c>
      <c r="K7954" s="72">
        <v>3</v>
      </c>
      <c r="L7954" s="72">
        <v>112</v>
      </c>
    </row>
    <row r="7955" spans="4:12" x14ac:dyDescent="0.25">
      <c r="D7955" s="66" t="s">
        <v>38293</v>
      </c>
      <c r="E7955" s="66" t="s">
        <v>11223</v>
      </c>
      <c r="F7955" s="72">
        <v>1</v>
      </c>
      <c r="G7955" s="72">
        <v>3</v>
      </c>
      <c r="H7955" s="72">
        <v>2</v>
      </c>
      <c r="I7955" s="72">
        <v>8</v>
      </c>
      <c r="J7955" s="72">
        <v>2</v>
      </c>
      <c r="K7955" s="72">
        <v>3</v>
      </c>
      <c r="L7955" s="72">
        <v>113</v>
      </c>
    </row>
    <row r="7956" spans="4:12" x14ac:dyDescent="0.25">
      <c r="D7956" s="66" t="s">
        <v>38294</v>
      </c>
      <c r="E7956" s="66" t="s">
        <v>11224</v>
      </c>
      <c r="F7956" s="72">
        <v>1</v>
      </c>
      <c r="G7956" s="72">
        <v>3</v>
      </c>
      <c r="H7956" s="72">
        <v>2</v>
      </c>
      <c r="I7956" s="72">
        <v>8</v>
      </c>
      <c r="J7956" s="72">
        <v>2</v>
      </c>
      <c r="K7956" s="72">
        <v>3</v>
      </c>
      <c r="L7956" s="72">
        <v>114</v>
      </c>
    </row>
    <row r="7957" spans="4:12" x14ac:dyDescent="0.25">
      <c r="D7957" s="66" t="s">
        <v>38295</v>
      </c>
      <c r="E7957" s="66" t="s">
        <v>11225</v>
      </c>
      <c r="F7957" s="72">
        <v>1</v>
      </c>
      <c r="G7957" s="72">
        <v>3</v>
      </c>
      <c r="H7957" s="72">
        <v>2</v>
      </c>
      <c r="I7957" s="72">
        <v>8</v>
      </c>
      <c r="J7957" s="72">
        <v>2</v>
      </c>
      <c r="K7957" s="72">
        <v>3</v>
      </c>
      <c r="L7957" s="72">
        <v>115</v>
      </c>
    </row>
    <row r="7958" spans="4:12" x14ac:dyDescent="0.25">
      <c r="D7958" s="66" t="s">
        <v>38296</v>
      </c>
      <c r="E7958" s="66" t="s">
        <v>11226</v>
      </c>
      <c r="F7958" s="72">
        <v>1</v>
      </c>
      <c r="G7958" s="72">
        <v>3</v>
      </c>
      <c r="H7958" s="72">
        <v>2</v>
      </c>
      <c r="I7958" s="72">
        <v>8</v>
      </c>
      <c r="J7958" s="72">
        <v>2</v>
      </c>
      <c r="K7958" s="72">
        <v>3</v>
      </c>
      <c r="L7958" s="72">
        <v>116</v>
      </c>
    </row>
    <row r="7959" spans="4:12" x14ac:dyDescent="0.25">
      <c r="D7959" s="66" t="s">
        <v>38297</v>
      </c>
      <c r="E7959" s="66" t="s">
        <v>11227</v>
      </c>
      <c r="F7959" s="72">
        <v>1</v>
      </c>
      <c r="G7959" s="72">
        <v>3</v>
      </c>
      <c r="H7959" s="72">
        <v>2</v>
      </c>
      <c r="I7959" s="72">
        <v>8</v>
      </c>
      <c r="J7959" s="72">
        <v>2</v>
      </c>
      <c r="K7959" s="72">
        <v>3</v>
      </c>
      <c r="L7959" s="72">
        <v>117</v>
      </c>
    </row>
    <row r="7960" spans="4:12" x14ac:dyDescent="0.25">
      <c r="D7960" s="66" t="s">
        <v>38298</v>
      </c>
      <c r="E7960" s="66" t="s">
        <v>11228</v>
      </c>
      <c r="F7960" s="72">
        <v>1</v>
      </c>
      <c r="G7960" s="72">
        <v>3</v>
      </c>
      <c r="H7960" s="72">
        <v>2</v>
      </c>
      <c r="I7960" s="72">
        <v>8</v>
      </c>
      <c r="J7960" s="72">
        <v>2</v>
      </c>
      <c r="K7960" s="72">
        <v>3</v>
      </c>
      <c r="L7960" s="72">
        <v>118</v>
      </c>
    </row>
    <row r="7961" spans="4:12" x14ac:dyDescent="0.25">
      <c r="D7961" s="66" t="s">
        <v>38299</v>
      </c>
      <c r="E7961" s="66" t="s">
        <v>11229</v>
      </c>
      <c r="F7961" s="72">
        <v>1</v>
      </c>
      <c r="G7961" s="72">
        <v>3</v>
      </c>
      <c r="H7961" s="72">
        <v>2</v>
      </c>
      <c r="I7961" s="72">
        <v>8</v>
      </c>
      <c r="J7961" s="72">
        <v>2</v>
      </c>
      <c r="K7961" s="72">
        <v>3</v>
      </c>
      <c r="L7961" s="72">
        <v>119</v>
      </c>
    </row>
    <row r="7962" spans="4:12" x14ac:dyDescent="0.25">
      <c r="D7962" s="66" t="s">
        <v>38300</v>
      </c>
      <c r="E7962" s="66" t="s">
        <v>11230</v>
      </c>
      <c r="F7962" s="72">
        <v>1</v>
      </c>
      <c r="G7962" s="72">
        <v>3</v>
      </c>
      <c r="H7962" s="72">
        <v>2</v>
      </c>
      <c r="I7962" s="72">
        <v>8</v>
      </c>
      <c r="J7962" s="72">
        <v>2</v>
      </c>
      <c r="K7962" s="72">
        <v>3</v>
      </c>
      <c r="L7962" s="72">
        <v>120</v>
      </c>
    </row>
    <row r="7963" spans="4:12" x14ac:dyDescent="0.25">
      <c r="D7963" s="66" t="s">
        <v>38301</v>
      </c>
      <c r="E7963" s="66" t="s">
        <v>11231</v>
      </c>
      <c r="F7963" s="72">
        <v>1</v>
      </c>
      <c r="G7963" s="72">
        <v>3</v>
      </c>
      <c r="H7963" s="72">
        <v>2</v>
      </c>
      <c r="I7963" s="72">
        <v>8</v>
      </c>
      <c r="J7963" s="72">
        <v>2</v>
      </c>
      <c r="K7963" s="72">
        <v>3</v>
      </c>
      <c r="L7963" s="72">
        <v>121</v>
      </c>
    </row>
    <row r="7964" spans="4:12" x14ac:dyDescent="0.25">
      <c r="D7964" s="66" t="s">
        <v>38302</v>
      </c>
      <c r="E7964" s="66" t="s">
        <v>1351</v>
      </c>
      <c r="F7964" s="72">
        <v>1</v>
      </c>
      <c r="G7964" s="72">
        <v>3</v>
      </c>
      <c r="H7964" s="72">
        <v>2</v>
      </c>
      <c r="I7964" s="72">
        <v>8</v>
      </c>
      <c r="J7964" s="72">
        <v>2</v>
      </c>
      <c r="K7964" s="72">
        <v>4</v>
      </c>
      <c r="L7964" s="72">
        <v>1</v>
      </c>
    </row>
    <row r="7965" spans="4:12" x14ac:dyDescent="0.25">
      <c r="D7965" s="66" t="s">
        <v>38303</v>
      </c>
      <c r="E7965" s="66" t="s">
        <v>11232</v>
      </c>
      <c r="F7965" s="72">
        <v>1</v>
      </c>
      <c r="G7965" s="72">
        <v>3</v>
      </c>
      <c r="H7965" s="72">
        <v>2</v>
      </c>
      <c r="I7965" s="72">
        <v>8</v>
      </c>
      <c r="J7965" s="72">
        <v>2</v>
      </c>
      <c r="K7965" s="72">
        <v>4</v>
      </c>
      <c r="L7965" s="72">
        <v>2</v>
      </c>
    </row>
    <row r="7966" spans="4:12" x14ac:dyDescent="0.25">
      <c r="D7966" s="66" t="s">
        <v>38304</v>
      </c>
      <c r="E7966" s="66" t="s">
        <v>2518</v>
      </c>
      <c r="F7966" s="72">
        <v>1</v>
      </c>
      <c r="G7966" s="72">
        <v>3</v>
      </c>
      <c r="H7966" s="72">
        <v>2</v>
      </c>
      <c r="I7966" s="72">
        <v>8</v>
      </c>
      <c r="J7966" s="72">
        <v>2</v>
      </c>
      <c r="K7966" s="72">
        <v>4</v>
      </c>
      <c r="L7966" s="72">
        <v>3</v>
      </c>
    </row>
    <row r="7967" spans="4:12" x14ac:dyDescent="0.25">
      <c r="D7967" s="66" t="s">
        <v>38305</v>
      </c>
      <c r="E7967" s="66" t="s">
        <v>11233</v>
      </c>
      <c r="F7967" s="72">
        <v>1</v>
      </c>
      <c r="G7967" s="72">
        <v>3</v>
      </c>
      <c r="H7967" s="72">
        <v>2</v>
      </c>
      <c r="I7967" s="72">
        <v>8</v>
      </c>
      <c r="J7967" s="72">
        <v>2</v>
      </c>
      <c r="K7967" s="72">
        <v>4</v>
      </c>
      <c r="L7967" s="72">
        <v>4</v>
      </c>
    </row>
    <row r="7968" spans="4:12" x14ac:dyDescent="0.25">
      <c r="D7968" s="66" t="s">
        <v>38306</v>
      </c>
      <c r="E7968" s="66" t="s">
        <v>11234</v>
      </c>
      <c r="F7968" s="72">
        <v>1</v>
      </c>
      <c r="G7968" s="72">
        <v>3</v>
      </c>
      <c r="H7968" s="72">
        <v>2</v>
      </c>
      <c r="I7968" s="72">
        <v>8</v>
      </c>
      <c r="J7968" s="72">
        <v>2</v>
      </c>
      <c r="K7968" s="72">
        <v>4</v>
      </c>
      <c r="L7968" s="72">
        <v>5</v>
      </c>
    </row>
    <row r="7969" spans="4:12" x14ac:dyDescent="0.25">
      <c r="D7969" s="66" t="s">
        <v>38307</v>
      </c>
      <c r="E7969" s="66" t="s">
        <v>2519</v>
      </c>
      <c r="F7969" s="72">
        <v>1</v>
      </c>
      <c r="G7969" s="72">
        <v>3</v>
      </c>
      <c r="H7969" s="72">
        <v>2</v>
      </c>
      <c r="I7969" s="72">
        <v>8</v>
      </c>
      <c r="J7969" s="72">
        <v>2</v>
      </c>
      <c r="K7969" s="72">
        <v>4</v>
      </c>
      <c r="L7969" s="72">
        <v>6</v>
      </c>
    </row>
    <row r="7970" spans="4:12" x14ac:dyDescent="0.25">
      <c r="D7970" s="66" t="s">
        <v>38308</v>
      </c>
      <c r="E7970" s="66" t="s">
        <v>2520</v>
      </c>
      <c r="F7970" s="72">
        <v>1</v>
      </c>
      <c r="G7970" s="72">
        <v>3</v>
      </c>
      <c r="H7970" s="72">
        <v>2</v>
      </c>
      <c r="I7970" s="72">
        <v>8</v>
      </c>
      <c r="J7970" s="72">
        <v>2</v>
      </c>
      <c r="K7970" s="72">
        <v>4</v>
      </c>
      <c r="L7970" s="72">
        <v>7</v>
      </c>
    </row>
    <row r="7971" spans="4:12" x14ac:dyDescent="0.25">
      <c r="D7971" s="66" t="s">
        <v>38309</v>
      </c>
      <c r="E7971" s="66" t="s">
        <v>11235</v>
      </c>
      <c r="F7971" s="72">
        <v>1</v>
      </c>
      <c r="G7971" s="72">
        <v>3</v>
      </c>
      <c r="H7971" s="72">
        <v>2</v>
      </c>
      <c r="I7971" s="72">
        <v>8</v>
      </c>
      <c r="J7971" s="72">
        <v>2</v>
      </c>
      <c r="K7971" s="72">
        <v>4</v>
      </c>
      <c r="L7971" s="72">
        <v>8</v>
      </c>
    </row>
    <row r="7972" spans="4:12" x14ac:dyDescent="0.25">
      <c r="D7972" s="66" t="s">
        <v>38310</v>
      </c>
      <c r="E7972" s="66" t="s">
        <v>2521</v>
      </c>
      <c r="F7972" s="72">
        <v>1</v>
      </c>
      <c r="G7972" s="72">
        <v>3</v>
      </c>
      <c r="H7972" s="72">
        <v>2</v>
      </c>
      <c r="I7972" s="72">
        <v>8</v>
      </c>
      <c r="J7972" s="72">
        <v>2</v>
      </c>
      <c r="K7972" s="72">
        <v>4</v>
      </c>
      <c r="L7972" s="72">
        <v>9</v>
      </c>
    </row>
    <row r="7973" spans="4:12" x14ac:dyDescent="0.25">
      <c r="D7973" s="66" t="s">
        <v>38311</v>
      </c>
      <c r="E7973" s="66" t="s">
        <v>11236</v>
      </c>
      <c r="F7973" s="72">
        <v>1</v>
      </c>
      <c r="G7973" s="72">
        <v>3</v>
      </c>
      <c r="H7973" s="72">
        <v>2</v>
      </c>
      <c r="I7973" s="72">
        <v>8</v>
      </c>
      <c r="J7973" s="72">
        <v>2</v>
      </c>
      <c r="K7973" s="72">
        <v>4</v>
      </c>
      <c r="L7973" s="72">
        <v>10</v>
      </c>
    </row>
    <row r="7974" spans="4:12" x14ac:dyDescent="0.25">
      <c r="D7974" s="66" t="s">
        <v>38312</v>
      </c>
      <c r="E7974" s="66" t="s">
        <v>11237</v>
      </c>
      <c r="F7974" s="72">
        <v>1</v>
      </c>
      <c r="G7974" s="72">
        <v>3</v>
      </c>
      <c r="H7974" s="72">
        <v>2</v>
      </c>
      <c r="I7974" s="72">
        <v>8</v>
      </c>
      <c r="J7974" s="72">
        <v>2</v>
      </c>
      <c r="K7974" s="72">
        <v>4</v>
      </c>
      <c r="L7974" s="72">
        <v>11</v>
      </c>
    </row>
    <row r="7975" spans="4:12" x14ac:dyDescent="0.25">
      <c r="D7975" s="66" t="s">
        <v>38313</v>
      </c>
      <c r="E7975" s="66" t="s">
        <v>11238</v>
      </c>
      <c r="F7975" s="72">
        <v>1</v>
      </c>
      <c r="G7975" s="72">
        <v>3</v>
      </c>
      <c r="H7975" s="72">
        <v>2</v>
      </c>
      <c r="I7975" s="72">
        <v>8</v>
      </c>
      <c r="J7975" s="72">
        <v>2</v>
      </c>
      <c r="K7975" s="72">
        <v>4</v>
      </c>
      <c r="L7975" s="72">
        <v>12</v>
      </c>
    </row>
    <row r="7976" spans="4:12" x14ac:dyDescent="0.25">
      <c r="D7976" s="66" t="s">
        <v>38314</v>
      </c>
      <c r="E7976" s="66" t="s">
        <v>11239</v>
      </c>
      <c r="F7976" s="72">
        <v>1</v>
      </c>
      <c r="G7976" s="72">
        <v>3</v>
      </c>
      <c r="H7976" s="72">
        <v>2</v>
      </c>
      <c r="I7976" s="72">
        <v>8</v>
      </c>
      <c r="J7976" s="72">
        <v>2</v>
      </c>
      <c r="K7976" s="72">
        <v>4</v>
      </c>
      <c r="L7976" s="72">
        <v>13</v>
      </c>
    </row>
    <row r="7977" spans="4:12" x14ac:dyDescent="0.25">
      <c r="D7977" s="66" t="s">
        <v>38315</v>
      </c>
      <c r="E7977" s="66" t="s">
        <v>2522</v>
      </c>
      <c r="F7977" s="72">
        <v>1</v>
      </c>
      <c r="G7977" s="72">
        <v>3</v>
      </c>
      <c r="H7977" s="72">
        <v>2</v>
      </c>
      <c r="I7977" s="72">
        <v>8</v>
      </c>
      <c r="J7977" s="72">
        <v>2</v>
      </c>
      <c r="K7977" s="72">
        <v>4</v>
      </c>
      <c r="L7977" s="72">
        <v>14</v>
      </c>
    </row>
    <row r="7978" spans="4:12" x14ac:dyDescent="0.25">
      <c r="D7978" s="66" t="s">
        <v>38316</v>
      </c>
      <c r="E7978" s="66" t="s">
        <v>1370</v>
      </c>
      <c r="F7978" s="72">
        <v>1</v>
      </c>
      <c r="G7978" s="72">
        <v>3</v>
      </c>
      <c r="H7978" s="72">
        <v>2</v>
      </c>
      <c r="I7978" s="72">
        <v>8</v>
      </c>
      <c r="J7978" s="72">
        <v>2</v>
      </c>
      <c r="K7978" s="72">
        <v>4</v>
      </c>
      <c r="L7978" s="72">
        <v>15</v>
      </c>
    </row>
    <row r="7979" spans="4:12" x14ac:dyDescent="0.25">
      <c r="D7979" s="66" t="s">
        <v>38317</v>
      </c>
      <c r="E7979" s="66" t="s">
        <v>2523</v>
      </c>
      <c r="F7979" s="72">
        <v>1</v>
      </c>
      <c r="G7979" s="72">
        <v>3</v>
      </c>
      <c r="H7979" s="72">
        <v>2</v>
      </c>
      <c r="I7979" s="72">
        <v>8</v>
      </c>
      <c r="J7979" s="72">
        <v>2</v>
      </c>
      <c r="K7979" s="72">
        <v>4</v>
      </c>
      <c r="L7979" s="72">
        <v>16</v>
      </c>
    </row>
    <row r="7980" spans="4:12" x14ac:dyDescent="0.25">
      <c r="D7980" s="66" t="s">
        <v>38318</v>
      </c>
      <c r="E7980" s="66" t="s">
        <v>11240</v>
      </c>
      <c r="F7980" s="72">
        <v>1</v>
      </c>
      <c r="G7980" s="72">
        <v>3</v>
      </c>
      <c r="H7980" s="72">
        <v>2</v>
      </c>
      <c r="I7980" s="72">
        <v>8</v>
      </c>
      <c r="J7980" s="72">
        <v>2</v>
      </c>
      <c r="K7980" s="72">
        <v>4</v>
      </c>
      <c r="L7980" s="72">
        <v>17</v>
      </c>
    </row>
    <row r="7981" spans="4:12" x14ac:dyDescent="0.25">
      <c r="D7981" s="66" t="s">
        <v>38319</v>
      </c>
      <c r="E7981" s="66" t="s">
        <v>2524</v>
      </c>
      <c r="F7981" s="72">
        <v>1</v>
      </c>
      <c r="G7981" s="72">
        <v>3</v>
      </c>
      <c r="H7981" s="72">
        <v>2</v>
      </c>
      <c r="I7981" s="72">
        <v>8</v>
      </c>
      <c r="J7981" s="72">
        <v>2</v>
      </c>
      <c r="K7981" s="72">
        <v>4</v>
      </c>
      <c r="L7981" s="72">
        <v>18</v>
      </c>
    </row>
    <row r="7982" spans="4:12" x14ac:dyDescent="0.25">
      <c r="D7982" s="66" t="s">
        <v>38320</v>
      </c>
      <c r="E7982" s="66" t="s">
        <v>2525</v>
      </c>
      <c r="F7982" s="72">
        <v>1</v>
      </c>
      <c r="G7982" s="72">
        <v>3</v>
      </c>
      <c r="H7982" s="72">
        <v>2</v>
      </c>
      <c r="I7982" s="72">
        <v>8</v>
      </c>
      <c r="J7982" s="72">
        <v>2</v>
      </c>
      <c r="K7982" s="72">
        <v>4</v>
      </c>
      <c r="L7982" s="72">
        <v>19</v>
      </c>
    </row>
    <row r="7983" spans="4:12" x14ac:dyDescent="0.25">
      <c r="D7983" s="66" t="s">
        <v>38321</v>
      </c>
      <c r="E7983" s="66" t="s">
        <v>2526</v>
      </c>
      <c r="F7983" s="72">
        <v>1</v>
      </c>
      <c r="G7983" s="72">
        <v>3</v>
      </c>
      <c r="H7983" s="72">
        <v>2</v>
      </c>
      <c r="I7983" s="72">
        <v>8</v>
      </c>
      <c r="J7983" s="72">
        <v>2</v>
      </c>
      <c r="K7983" s="72">
        <v>4</v>
      </c>
      <c r="L7983" s="72">
        <v>20</v>
      </c>
    </row>
    <row r="7984" spans="4:12" x14ac:dyDescent="0.25">
      <c r="D7984" s="66" t="s">
        <v>38322</v>
      </c>
      <c r="E7984" s="66" t="s">
        <v>2527</v>
      </c>
      <c r="F7984" s="72">
        <v>1</v>
      </c>
      <c r="G7984" s="72">
        <v>3</v>
      </c>
      <c r="H7984" s="72">
        <v>2</v>
      </c>
      <c r="I7984" s="72">
        <v>8</v>
      </c>
      <c r="J7984" s="72">
        <v>2</v>
      </c>
      <c r="K7984" s="72">
        <v>4</v>
      </c>
      <c r="L7984" s="72">
        <v>21</v>
      </c>
    </row>
    <row r="7985" spans="4:12" x14ac:dyDescent="0.25">
      <c r="D7985" s="66" t="s">
        <v>38323</v>
      </c>
      <c r="E7985" s="66" t="s">
        <v>2528</v>
      </c>
      <c r="F7985" s="72">
        <v>1</v>
      </c>
      <c r="G7985" s="72">
        <v>3</v>
      </c>
      <c r="H7985" s="72">
        <v>2</v>
      </c>
      <c r="I7985" s="72">
        <v>8</v>
      </c>
      <c r="J7985" s="72">
        <v>2</v>
      </c>
      <c r="K7985" s="72">
        <v>4</v>
      </c>
      <c r="L7985" s="72">
        <v>22</v>
      </c>
    </row>
    <row r="7986" spans="4:12" x14ac:dyDescent="0.25">
      <c r="D7986" s="66" t="s">
        <v>38324</v>
      </c>
      <c r="E7986" s="66" t="s">
        <v>11241</v>
      </c>
      <c r="F7986" s="72">
        <v>1</v>
      </c>
      <c r="G7986" s="72">
        <v>3</v>
      </c>
      <c r="H7986" s="72">
        <v>2</v>
      </c>
      <c r="I7986" s="72">
        <v>8</v>
      </c>
      <c r="J7986" s="72">
        <v>2</v>
      </c>
      <c r="K7986" s="72">
        <v>4</v>
      </c>
      <c r="L7986" s="72">
        <v>23</v>
      </c>
    </row>
    <row r="7987" spans="4:12" x14ac:dyDescent="0.25">
      <c r="D7987" s="66" t="s">
        <v>38325</v>
      </c>
      <c r="E7987" s="66" t="s">
        <v>11242</v>
      </c>
      <c r="F7987" s="72">
        <v>1</v>
      </c>
      <c r="G7987" s="72">
        <v>3</v>
      </c>
      <c r="H7987" s="72">
        <v>2</v>
      </c>
      <c r="I7987" s="72">
        <v>8</v>
      </c>
      <c r="J7987" s="72">
        <v>2</v>
      </c>
      <c r="K7987" s="72">
        <v>4</v>
      </c>
      <c r="L7987" s="72">
        <v>24</v>
      </c>
    </row>
    <row r="7988" spans="4:12" x14ac:dyDescent="0.25">
      <c r="D7988" s="66" t="s">
        <v>38326</v>
      </c>
      <c r="E7988" s="66" t="s">
        <v>11243</v>
      </c>
      <c r="F7988" s="72">
        <v>1</v>
      </c>
      <c r="G7988" s="72">
        <v>3</v>
      </c>
      <c r="H7988" s="72">
        <v>2</v>
      </c>
      <c r="I7988" s="72">
        <v>8</v>
      </c>
      <c r="J7988" s="72">
        <v>2</v>
      </c>
      <c r="K7988" s="72">
        <v>4</v>
      </c>
      <c r="L7988" s="72">
        <v>25</v>
      </c>
    </row>
    <row r="7989" spans="4:12" x14ac:dyDescent="0.25">
      <c r="D7989" s="66" t="s">
        <v>38327</v>
      </c>
      <c r="E7989" s="66" t="s">
        <v>11244</v>
      </c>
      <c r="F7989" s="72">
        <v>1</v>
      </c>
      <c r="G7989" s="72">
        <v>3</v>
      </c>
      <c r="H7989" s="72">
        <v>2</v>
      </c>
      <c r="I7989" s="72">
        <v>8</v>
      </c>
      <c r="J7989" s="72">
        <v>2</v>
      </c>
      <c r="K7989" s="72">
        <v>4</v>
      </c>
      <c r="L7989" s="72">
        <v>26</v>
      </c>
    </row>
    <row r="7990" spans="4:12" x14ac:dyDescent="0.25">
      <c r="D7990" s="66" t="s">
        <v>38328</v>
      </c>
      <c r="E7990" s="66" t="s">
        <v>11245</v>
      </c>
      <c r="F7990" s="72">
        <v>1</v>
      </c>
      <c r="G7990" s="72">
        <v>3</v>
      </c>
      <c r="H7990" s="72">
        <v>2</v>
      </c>
      <c r="I7990" s="72">
        <v>8</v>
      </c>
      <c r="J7990" s="72">
        <v>2</v>
      </c>
      <c r="K7990" s="72">
        <v>4</v>
      </c>
      <c r="L7990" s="72">
        <v>27</v>
      </c>
    </row>
    <row r="7991" spans="4:12" x14ac:dyDescent="0.25">
      <c r="D7991" s="66" t="s">
        <v>38329</v>
      </c>
      <c r="E7991" s="66" t="s">
        <v>2529</v>
      </c>
      <c r="F7991" s="72">
        <v>1</v>
      </c>
      <c r="G7991" s="72">
        <v>3</v>
      </c>
      <c r="H7991" s="72">
        <v>2</v>
      </c>
      <c r="I7991" s="72">
        <v>8</v>
      </c>
      <c r="J7991" s="72">
        <v>2</v>
      </c>
      <c r="K7991" s="72">
        <v>5</v>
      </c>
      <c r="L7991" s="72">
        <v>1</v>
      </c>
    </row>
    <row r="7992" spans="4:12" x14ac:dyDescent="0.25">
      <c r="D7992" s="66" t="s">
        <v>38330</v>
      </c>
      <c r="E7992" s="66" t="s">
        <v>2530</v>
      </c>
      <c r="F7992" s="72">
        <v>1</v>
      </c>
      <c r="G7992" s="72">
        <v>3</v>
      </c>
      <c r="H7992" s="72">
        <v>2</v>
      </c>
      <c r="I7992" s="72">
        <v>8</v>
      </c>
      <c r="J7992" s="72">
        <v>2</v>
      </c>
      <c r="K7992" s="72">
        <v>5</v>
      </c>
      <c r="L7992" s="72">
        <v>2</v>
      </c>
    </row>
    <row r="7993" spans="4:12" x14ac:dyDescent="0.25">
      <c r="D7993" s="66" t="s">
        <v>38331</v>
      </c>
      <c r="E7993" s="66" t="s">
        <v>2531</v>
      </c>
      <c r="F7993" s="72">
        <v>1</v>
      </c>
      <c r="G7993" s="72">
        <v>3</v>
      </c>
      <c r="H7993" s="72">
        <v>2</v>
      </c>
      <c r="I7993" s="72">
        <v>8</v>
      </c>
      <c r="J7993" s="72">
        <v>2</v>
      </c>
      <c r="K7993" s="72">
        <v>5</v>
      </c>
      <c r="L7993" s="72">
        <v>3</v>
      </c>
    </row>
    <row r="7994" spans="4:12" x14ac:dyDescent="0.25">
      <c r="D7994" s="66" t="s">
        <v>38332</v>
      </c>
      <c r="E7994" s="66" t="s">
        <v>11246</v>
      </c>
      <c r="F7994" s="72">
        <v>1</v>
      </c>
      <c r="G7994" s="72">
        <v>3</v>
      </c>
      <c r="H7994" s="72">
        <v>2</v>
      </c>
      <c r="I7994" s="72">
        <v>8</v>
      </c>
      <c r="J7994" s="72">
        <v>2</v>
      </c>
      <c r="K7994" s="72">
        <v>5</v>
      </c>
      <c r="L7994" s="72">
        <v>4</v>
      </c>
    </row>
    <row r="7995" spans="4:12" x14ac:dyDescent="0.25">
      <c r="D7995" s="66" t="s">
        <v>38333</v>
      </c>
      <c r="E7995" s="66" t="s">
        <v>11247</v>
      </c>
      <c r="F7995" s="72">
        <v>1</v>
      </c>
      <c r="G7995" s="72">
        <v>3</v>
      </c>
      <c r="H7995" s="72">
        <v>2</v>
      </c>
      <c r="I7995" s="72">
        <v>8</v>
      </c>
      <c r="J7995" s="72">
        <v>2</v>
      </c>
      <c r="K7995" s="72">
        <v>5</v>
      </c>
      <c r="L7995" s="72">
        <v>5</v>
      </c>
    </row>
    <row r="7996" spans="4:12" x14ac:dyDescent="0.25">
      <c r="D7996" s="66" t="s">
        <v>38334</v>
      </c>
      <c r="E7996" s="66" t="s">
        <v>2532</v>
      </c>
      <c r="F7996" s="72">
        <v>1</v>
      </c>
      <c r="G7996" s="72">
        <v>3</v>
      </c>
      <c r="H7996" s="72">
        <v>2</v>
      </c>
      <c r="I7996" s="72">
        <v>8</v>
      </c>
      <c r="J7996" s="72">
        <v>2</v>
      </c>
      <c r="K7996" s="72">
        <v>5</v>
      </c>
      <c r="L7996" s="72">
        <v>6</v>
      </c>
    </row>
    <row r="7997" spans="4:12" x14ac:dyDescent="0.25">
      <c r="D7997" s="66" t="s">
        <v>38335</v>
      </c>
      <c r="E7997" s="66" t="s">
        <v>2533</v>
      </c>
      <c r="F7997" s="72">
        <v>1</v>
      </c>
      <c r="G7997" s="72">
        <v>3</v>
      </c>
      <c r="H7997" s="72">
        <v>2</v>
      </c>
      <c r="I7997" s="72">
        <v>8</v>
      </c>
      <c r="J7997" s="72">
        <v>2</v>
      </c>
      <c r="K7997" s="72">
        <v>5</v>
      </c>
      <c r="L7997" s="72">
        <v>7</v>
      </c>
    </row>
    <row r="7998" spans="4:12" x14ac:dyDescent="0.25">
      <c r="D7998" s="66" t="s">
        <v>38336</v>
      </c>
      <c r="E7998" s="66" t="s">
        <v>11248</v>
      </c>
      <c r="F7998" s="72">
        <v>1</v>
      </c>
      <c r="G7998" s="72">
        <v>3</v>
      </c>
      <c r="H7998" s="72">
        <v>2</v>
      </c>
      <c r="I7998" s="72">
        <v>8</v>
      </c>
      <c r="J7998" s="72">
        <v>2</v>
      </c>
      <c r="K7998" s="72">
        <v>5</v>
      </c>
      <c r="L7998" s="72">
        <v>8</v>
      </c>
    </row>
    <row r="7999" spans="4:12" x14ac:dyDescent="0.25">
      <c r="D7999" s="66" t="s">
        <v>38337</v>
      </c>
      <c r="E7999" s="66" t="s">
        <v>11249</v>
      </c>
      <c r="F7999" s="72">
        <v>1</v>
      </c>
      <c r="G7999" s="72">
        <v>3</v>
      </c>
      <c r="H7999" s="72">
        <v>2</v>
      </c>
      <c r="I7999" s="72">
        <v>8</v>
      </c>
      <c r="J7999" s="72">
        <v>2</v>
      </c>
      <c r="K7999" s="72">
        <v>5</v>
      </c>
      <c r="L7999" s="72">
        <v>9</v>
      </c>
    </row>
    <row r="8000" spans="4:12" x14ac:dyDescent="0.25">
      <c r="D8000" s="66" t="s">
        <v>38338</v>
      </c>
      <c r="E8000" s="66" t="s">
        <v>11250</v>
      </c>
      <c r="F8000" s="72">
        <v>1</v>
      </c>
      <c r="G8000" s="72">
        <v>3</v>
      </c>
      <c r="H8000" s="72">
        <v>2</v>
      </c>
      <c r="I8000" s="72">
        <v>8</v>
      </c>
      <c r="J8000" s="72">
        <v>2</v>
      </c>
      <c r="K8000" s="72">
        <v>5</v>
      </c>
      <c r="L8000" s="72">
        <v>10</v>
      </c>
    </row>
    <row r="8001" spans="4:12" x14ac:dyDescent="0.25">
      <c r="D8001" s="66" t="s">
        <v>38339</v>
      </c>
      <c r="E8001" s="66" t="s">
        <v>2534</v>
      </c>
      <c r="F8001" s="72">
        <v>1</v>
      </c>
      <c r="G8001" s="72">
        <v>3</v>
      </c>
      <c r="H8001" s="72">
        <v>2</v>
      </c>
      <c r="I8001" s="72">
        <v>8</v>
      </c>
      <c r="J8001" s="72">
        <v>2</v>
      </c>
      <c r="K8001" s="72">
        <v>5</v>
      </c>
      <c r="L8001" s="72">
        <v>11</v>
      </c>
    </row>
    <row r="8002" spans="4:12" x14ac:dyDescent="0.25">
      <c r="D8002" s="66" t="s">
        <v>38340</v>
      </c>
      <c r="E8002" s="66" t="s">
        <v>2535</v>
      </c>
      <c r="F8002" s="72">
        <v>1</v>
      </c>
      <c r="G8002" s="72">
        <v>3</v>
      </c>
      <c r="H8002" s="72">
        <v>2</v>
      </c>
      <c r="I8002" s="72">
        <v>8</v>
      </c>
      <c r="J8002" s="72">
        <v>2</v>
      </c>
      <c r="K8002" s="72">
        <v>5</v>
      </c>
      <c r="L8002" s="72">
        <v>12</v>
      </c>
    </row>
    <row r="8003" spans="4:12" x14ac:dyDescent="0.25">
      <c r="D8003" s="66" t="s">
        <v>38341</v>
      </c>
      <c r="E8003" s="66" t="s">
        <v>11251</v>
      </c>
      <c r="F8003" s="72">
        <v>1</v>
      </c>
      <c r="G8003" s="72">
        <v>3</v>
      </c>
      <c r="H8003" s="72">
        <v>2</v>
      </c>
      <c r="I8003" s="72">
        <v>8</v>
      </c>
      <c r="J8003" s="72">
        <v>2</v>
      </c>
      <c r="K8003" s="72">
        <v>5</v>
      </c>
      <c r="L8003" s="72">
        <v>13</v>
      </c>
    </row>
    <row r="8004" spans="4:12" x14ac:dyDescent="0.25">
      <c r="D8004" s="66" t="s">
        <v>38342</v>
      </c>
      <c r="E8004" s="66" t="s">
        <v>2536</v>
      </c>
      <c r="F8004" s="72">
        <v>1</v>
      </c>
      <c r="G8004" s="72">
        <v>3</v>
      </c>
      <c r="H8004" s="72">
        <v>2</v>
      </c>
      <c r="I8004" s="72">
        <v>8</v>
      </c>
      <c r="J8004" s="72">
        <v>2</v>
      </c>
      <c r="K8004" s="72">
        <v>5</v>
      </c>
      <c r="L8004" s="72">
        <v>14</v>
      </c>
    </row>
    <row r="8005" spans="4:12" x14ac:dyDescent="0.25">
      <c r="D8005" s="66" t="s">
        <v>38343</v>
      </c>
      <c r="E8005" s="66" t="s">
        <v>11252</v>
      </c>
      <c r="F8005" s="72">
        <v>1</v>
      </c>
      <c r="G8005" s="72">
        <v>3</v>
      </c>
      <c r="H8005" s="72">
        <v>2</v>
      </c>
      <c r="I8005" s="72">
        <v>8</v>
      </c>
      <c r="J8005" s="72">
        <v>2</v>
      </c>
      <c r="K8005" s="72">
        <v>5</v>
      </c>
      <c r="L8005" s="72">
        <v>15</v>
      </c>
    </row>
    <row r="8006" spans="4:12" x14ac:dyDescent="0.25">
      <c r="D8006" s="66" t="s">
        <v>38344</v>
      </c>
      <c r="E8006" s="66" t="s">
        <v>2537</v>
      </c>
      <c r="F8006" s="72">
        <v>1</v>
      </c>
      <c r="G8006" s="72">
        <v>3</v>
      </c>
      <c r="H8006" s="72">
        <v>2</v>
      </c>
      <c r="I8006" s="72">
        <v>8</v>
      </c>
      <c r="J8006" s="72">
        <v>2</v>
      </c>
      <c r="K8006" s="72">
        <v>5</v>
      </c>
      <c r="L8006" s="72">
        <v>16</v>
      </c>
    </row>
    <row r="8007" spans="4:12" x14ac:dyDescent="0.25">
      <c r="D8007" s="66" t="s">
        <v>38345</v>
      </c>
      <c r="E8007" s="66" t="s">
        <v>11253</v>
      </c>
      <c r="F8007" s="72">
        <v>1</v>
      </c>
      <c r="G8007" s="72">
        <v>3</v>
      </c>
      <c r="H8007" s="72">
        <v>2</v>
      </c>
      <c r="I8007" s="72">
        <v>8</v>
      </c>
      <c r="J8007" s="72">
        <v>2</v>
      </c>
      <c r="K8007" s="72">
        <v>5</v>
      </c>
      <c r="L8007" s="72">
        <v>17</v>
      </c>
    </row>
    <row r="8008" spans="4:12" x14ac:dyDescent="0.25">
      <c r="D8008" s="66" t="s">
        <v>38346</v>
      </c>
      <c r="E8008" s="66" t="s">
        <v>11254</v>
      </c>
      <c r="F8008" s="72">
        <v>1</v>
      </c>
      <c r="G8008" s="72">
        <v>3</v>
      </c>
      <c r="H8008" s="72">
        <v>2</v>
      </c>
      <c r="I8008" s="72">
        <v>8</v>
      </c>
      <c r="J8008" s="72">
        <v>2</v>
      </c>
      <c r="K8008" s="72">
        <v>5</v>
      </c>
      <c r="L8008" s="72">
        <v>18</v>
      </c>
    </row>
    <row r="8009" spans="4:12" x14ac:dyDescent="0.25">
      <c r="D8009" s="66" t="s">
        <v>38347</v>
      </c>
      <c r="E8009" s="66" t="s">
        <v>11255</v>
      </c>
      <c r="F8009" s="72">
        <v>1</v>
      </c>
      <c r="G8009" s="72">
        <v>3</v>
      </c>
      <c r="H8009" s="72">
        <v>2</v>
      </c>
      <c r="I8009" s="72">
        <v>8</v>
      </c>
      <c r="J8009" s="72">
        <v>2</v>
      </c>
      <c r="K8009" s="72">
        <v>5</v>
      </c>
      <c r="L8009" s="72">
        <v>19</v>
      </c>
    </row>
    <row r="8010" spans="4:12" x14ac:dyDescent="0.25">
      <c r="D8010" s="66" t="s">
        <v>38348</v>
      </c>
      <c r="E8010" s="66" t="s">
        <v>2538</v>
      </c>
      <c r="F8010" s="72">
        <v>1</v>
      </c>
      <c r="G8010" s="72">
        <v>3</v>
      </c>
      <c r="H8010" s="72">
        <v>2</v>
      </c>
      <c r="I8010" s="72">
        <v>8</v>
      </c>
      <c r="J8010" s="72">
        <v>2</v>
      </c>
      <c r="K8010" s="72">
        <v>5</v>
      </c>
      <c r="L8010" s="72">
        <v>20</v>
      </c>
    </row>
    <row r="8011" spans="4:12" x14ac:dyDescent="0.25">
      <c r="D8011" s="66" t="s">
        <v>38349</v>
      </c>
      <c r="E8011" s="66" t="s">
        <v>11256</v>
      </c>
      <c r="F8011" s="72">
        <v>1</v>
      </c>
      <c r="G8011" s="72">
        <v>3</v>
      </c>
      <c r="H8011" s="72">
        <v>2</v>
      </c>
      <c r="I8011" s="72">
        <v>8</v>
      </c>
      <c r="J8011" s="72">
        <v>2</v>
      </c>
      <c r="K8011" s="72">
        <v>5</v>
      </c>
      <c r="L8011" s="72">
        <v>21</v>
      </c>
    </row>
    <row r="8012" spans="4:12" x14ac:dyDescent="0.25">
      <c r="D8012" s="66" t="s">
        <v>38350</v>
      </c>
      <c r="E8012" s="66" t="s">
        <v>11257</v>
      </c>
      <c r="F8012" s="72">
        <v>1</v>
      </c>
      <c r="G8012" s="72">
        <v>3</v>
      </c>
      <c r="H8012" s="72">
        <v>2</v>
      </c>
      <c r="I8012" s="72">
        <v>8</v>
      </c>
      <c r="J8012" s="72">
        <v>2</v>
      </c>
      <c r="K8012" s="72">
        <v>5</v>
      </c>
      <c r="L8012" s="72">
        <v>22</v>
      </c>
    </row>
    <row r="8013" spans="4:12" x14ac:dyDescent="0.25">
      <c r="D8013" s="66" t="s">
        <v>38351</v>
      </c>
      <c r="E8013" s="66" t="s">
        <v>11258</v>
      </c>
      <c r="F8013" s="72">
        <v>1</v>
      </c>
      <c r="G8013" s="72">
        <v>3</v>
      </c>
      <c r="H8013" s="72">
        <v>2</v>
      </c>
      <c r="I8013" s="72">
        <v>8</v>
      </c>
      <c r="J8013" s="72">
        <v>2</v>
      </c>
      <c r="K8013" s="72">
        <v>5</v>
      </c>
      <c r="L8013" s="72">
        <v>23</v>
      </c>
    </row>
    <row r="8014" spans="4:12" x14ac:dyDescent="0.25">
      <c r="D8014" s="66" t="s">
        <v>38352</v>
      </c>
      <c r="E8014" s="66" t="s">
        <v>11259</v>
      </c>
      <c r="F8014" s="72">
        <v>1</v>
      </c>
      <c r="G8014" s="72">
        <v>3</v>
      </c>
      <c r="H8014" s="72">
        <v>2</v>
      </c>
      <c r="I8014" s="72">
        <v>8</v>
      </c>
      <c r="J8014" s="72">
        <v>2</v>
      </c>
      <c r="K8014" s="72">
        <v>5</v>
      </c>
      <c r="L8014" s="72">
        <v>24</v>
      </c>
    </row>
    <row r="8015" spans="4:12" x14ac:dyDescent="0.25">
      <c r="D8015" s="66" t="s">
        <v>38353</v>
      </c>
      <c r="E8015" s="66" t="s">
        <v>11260</v>
      </c>
      <c r="F8015" s="72">
        <v>1</v>
      </c>
      <c r="G8015" s="72">
        <v>3</v>
      </c>
      <c r="H8015" s="72">
        <v>2</v>
      </c>
      <c r="I8015" s="72">
        <v>8</v>
      </c>
      <c r="J8015" s="72">
        <v>2</v>
      </c>
      <c r="K8015" s="72">
        <v>5</v>
      </c>
      <c r="L8015" s="72">
        <v>25</v>
      </c>
    </row>
    <row r="8016" spans="4:12" x14ac:dyDescent="0.25">
      <c r="D8016" s="66" t="s">
        <v>38354</v>
      </c>
      <c r="E8016" s="66" t="s">
        <v>2539</v>
      </c>
      <c r="F8016" s="72">
        <v>1</v>
      </c>
      <c r="G8016" s="72">
        <v>3</v>
      </c>
      <c r="H8016" s="72">
        <v>2</v>
      </c>
      <c r="I8016" s="72">
        <v>8</v>
      </c>
      <c r="J8016" s="72">
        <v>2</v>
      </c>
      <c r="K8016" s="72">
        <v>5</v>
      </c>
      <c r="L8016" s="72">
        <v>26</v>
      </c>
    </row>
    <row r="8017" spans="4:12" x14ac:dyDescent="0.25">
      <c r="D8017" s="66" t="s">
        <v>38355</v>
      </c>
      <c r="E8017" s="66" t="s">
        <v>11261</v>
      </c>
      <c r="F8017" s="72">
        <v>1</v>
      </c>
      <c r="G8017" s="72">
        <v>3</v>
      </c>
      <c r="H8017" s="72">
        <v>2</v>
      </c>
      <c r="I8017" s="72">
        <v>8</v>
      </c>
      <c r="J8017" s="72">
        <v>2</v>
      </c>
      <c r="K8017" s="72">
        <v>5</v>
      </c>
      <c r="L8017" s="72">
        <v>27</v>
      </c>
    </row>
    <row r="8018" spans="4:12" x14ac:dyDescent="0.25">
      <c r="D8018" s="66" t="s">
        <v>38356</v>
      </c>
      <c r="E8018" s="66" t="s">
        <v>11262</v>
      </c>
      <c r="F8018" s="72">
        <v>1</v>
      </c>
      <c r="G8018" s="72">
        <v>3</v>
      </c>
      <c r="H8018" s="72">
        <v>2</v>
      </c>
      <c r="I8018" s="72">
        <v>8</v>
      </c>
      <c r="J8018" s="72">
        <v>2</v>
      </c>
      <c r="K8018" s="72">
        <v>6</v>
      </c>
      <c r="L8018" s="72">
        <v>1</v>
      </c>
    </row>
    <row r="8019" spans="4:12" x14ac:dyDescent="0.25">
      <c r="D8019" s="66" t="s">
        <v>38357</v>
      </c>
      <c r="E8019" s="66" t="s">
        <v>11263</v>
      </c>
      <c r="F8019" s="72">
        <v>1</v>
      </c>
      <c r="G8019" s="72">
        <v>3</v>
      </c>
      <c r="H8019" s="72">
        <v>2</v>
      </c>
      <c r="I8019" s="72">
        <v>8</v>
      </c>
      <c r="J8019" s="72">
        <v>3</v>
      </c>
      <c r="K8019" s="72">
        <v>1</v>
      </c>
      <c r="L8019" s="72">
        <v>1</v>
      </c>
    </row>
    <row r="8020" spans="4:12" x14ac:dyDescent="0.25">
      <c r="D8020" s="66" t="s">
        <v>38358</v>
      </c>
      <c r="E8020" s="66" t="s">
        <v>11264</v>
      </c>
      <c r="F8020" s="72">
        <v>1</v>
      </c>
      <c r="G8020" s="72">
        <v>3</v>
      </c>
      <c r="H8020" s="72">
        <v>2</v>
      </c>
      <c r="I8020" s="72">
        <v>8</v>
      </c>
      <c r="J8020" s="72">
        <v>3</v>
      </c>
      <c r="K8020" s="72">
        <v>1</v>
      </c>
      <c r="L8020" s="72">
        <v>2</v>
      </c>
    </row>
    <row r="8021" spans="4:12" x14ac:dyDescent="0.25">
      <c r="D8021" s="66" t="s">
        <v>38359</v>
      </c>
      <c r="E8021" s="66" t="s">
        <v>11265</v>
      </c>
      <c r="F8021" s="72">
        <v>1</v>
      </c>
      <c r="G8021" s="72">
        <v>3</v>
      </c>
      <c r="H8021" s="72">
        <v>2</v>
      </c>
      <c r="I8021" s="72">
        <v>8</v>
      </c>
      <c r="J8021" s="72">
        <v>3</v>
      </c>
      <c r="K8021" s="72">
        <v>1</v>
      </c>
      <c r="L8021" s="72">
        <v>3</v>
      </c>
    </row>
    <row r="8022" spans="4:12" x14ac:dyDescent="0.25">
      <c r="D8022" s="66" t="s">
        <v>38360</v>
      </c>
      <c r="E8022" s="66" t="s">
        <v>11266</v>
      </c>
      <c r="F8022" s="72">
        <v>1</v>
      </c>
      <c r="G8022" s="72">
        <v>3</v>
      </c>
      <c r="H8022" s="72">
        <v>2</v>
      </c>
      <c r="I8022" s="72">
        <v>8</v>
      </c>
      <c r="J8022" s="72">
        <v>3</v>
      </c>
      <c r="K8022" s="72">
        <v>1</v>
      </c>
      <c r="L8022" s="72">
        <v>4</v>
      </c>
    </row>
    <row r="8023" spans="4:12" x14ac:dyDescent="0.25">
      <c r="D8023" s="66" t="s">
        <v>38361</v>
      </c>
      <c r="E8023" s="66" t="s">
        <v>11267</v>
      </c>
      <c r="F8023" s="72">
        <v>1</v>
      </c>
      <c r="G8023" s="72">
        <v>3</v>
      </c>
      <c r="H8023" s="72">
        <v>2</v>
      </c>
      <c r="I8023" s="72">
        <v>8</v>
      </c>
      <c r="J8023" s="72">
        <v>3</v>
      </c>
      <c r="K8023" s="72">
        <v>1</v>
      </c>
      <c r="L8023" s="72">
        <v>5</v>
      </c>
    </row>
    <row r="8024" spans="4:12" x14ac:dyDescent="0.25">
      <c r="D8024" s="66" t="s">
        <v>38362</v>
      </c>
      <c r="E8024" s="66" t="s">
        <v>2284</v>
      </c>
      <c r="F8024" s="72">
        <v>1</v>
      </c>
      <c r="G8024" s="72">
        <v>3</v>
      </c>
      <c r="H8024" s="72">
        <v>2</v>
      </c>
      <c r="I8024" s="72">
        <v>8</v>
      </c>
      <c r="J8024" s="72">
        <v>3</v>
      </c>
      <c r="K8024" s="72">
        <v>1</v>
      </c>
      <c r="L8024" s="72">
        <v>6</v>
      </c>
    </row>
    <row r="8025" spans="4:12" x14ac:dyDescent="0.25">
      <c r="D8025" s="66" t="s">
        <v>38363</v>
      </c>
      <c r="E8025" s="66" t="s">
        <v>11268</v>
      </c>
      <c r="F8025" s="72">
        <v>1</v>
      </c>
      <c r="G8025" s="72">
        <v>3</v>
      </c>
      <c r="H8025" s="72">
        <v>2</v>
      </c>
      <c r="I8025" s="72">
        <v>8</v>
      </c>
      <c r="J8025" s="72">
        <v>3</v>
      </c>
      <c r="K8025" s="72">
        <v>1</v>
      </c>
      <c r="L8025" s="72">
        <v>7</v>
      </c>
    </row>
    <row r="8026" spans="4:12" x14ac:dyDescent="0.25">
      <c r="D8026" s="66" t="s">
        <v>38364</v>
      </c>
      <c r="E8026" s="66" t="s">
        <v>11269</v>
      </c>
      <c r="F8026" s="72">
        <v>1</v>
      </c>
      <c r="G8026" s="72">
        <v>3</v>
      </c>
      <c r="H8026" s="72">
        <v>2</v>
      </c>
      <c r="I8026" s="72">
        <v>8</v>
      </c>
      <c r="J8026" s="72">
        <v>3</v>
      </c>
      <c r="K8026" s="72">
        <v>1</v>
      </c>
      <c r="L8026" s="72">
        <v>8</v>
      </c>
    </row>
    <row r="8027" spans="4:12" x14ac:dyDescent="0.25">
      <c r="D8027" s="66" t="s">
        <v>38365</v>
      </c>
      <c r="E8027" s="66" t="s">
        <v>2285</v>
      </c>
      <c r="F8027" s="72">
        <v>1</v>
      </c>
      <c r="G8027" s="72">
        <v>3</v>
      </c>
      <c r="H8027" s="72">
        <v>2</v>
      </c>
      <c r="I8027" s="72">
        <v>8</v>
      </c>
      <c r="J8027" s="72">
        <v>3</v>
      </c>
      <c r="K8027" s="72">
        <v>1</v>
      </c>
      <c r="L8027" s="72">
        <v>9</v>
      </c>
    </row>
    <row r="8028" spans="4:12" x14ac:dyDescent="0.25">
      <c r="D8028" s="66" t="s">
        <v>38366</v>
      </c>
      <c r="E8028" s="66" t="s">
        <v>11270</v>
      </c>
      <c r="F8028" s="72">
        <v>1</v>
      </c>
      <c r="G8028" s="72">
        <v>3</v>
      </c>
      <c r="H8028" s="72">
        <v>2</v>
      </c>
      <c r="I8028" s="72">
        <v>8</v>
      </c>
      <c r="J8028" s="72">
        <v>3</v>
      </c>
      <c r="K8028" s="72">
        <v>1</v>
      </c>
      <c r="L8028" s="72">
        <v>10</v>
      </c>
    </row>
    <row r="8029" spans="4:12" x14ac:dyDescent="0.25">
      <c r="D8029" s="66" t="s">
        <v>38367</v>
      </c>
      <c r="E8029" s="66" t="s">
        <v>11271</v>
      </c>
      <c r="F8029" s="72">
        <v>1</v>
      </c>
      <c r="G8029" s="72">
        <v>3</v>
      </c>
      <c r="H8029" s="72">
        <v>2</v>
      </c>
      <c r="I8029" s="72">
        <v>8</v>
      </c>
      <c r="J8029" s="72">
        <v>3</v>
      </c>
      <c r="K8029" s="72">
        <v>1</v>
      </c>
      <c r="L8029" s="72">
        <v>11</v>
      </c>
    </row>
    <row r="8030" spans="4:12" x14ac:dyDescent="0.25">
      <c r="D8030" s="66" t="s">
        <v>38368</v>
      </c>
      <c r="E8030" s="66" t="s">
        <v>11272</v>
      </c>
      <c r="F8030" s="72">
        <v>1</v>
      </c>
      <c r="G8030" s="72">
        <v>3</v>
      </c>
      <c r="H8030" s="72">
        <v>2</v>
      </c>
      <c r="I8030" s="72">
        <v>8</v>
      </c>
      <c r="J8030" s="72">
        <v>3</v>
      </c>
      <c r="K8030" s="72">
        <v>1</v>
      </c>
      <c r="L8030" s="72">
        <v>12</v>
      </c>
    </row>
    <row r="8031" spans="4:12" x14ac:dyDescent="0.25">
      <c r="D8031" s="66" t="s">
        <v>38369</v>
      </c>
      <c r="E8031" s="66" t="s">
        <v>11273</v>
      </c>
      <c r="F8031" s="72">
        <v>1</v>
      </c>
      <c r="G8031" s="72">
        <v>3</v>
      </c>
      <c r="H8031" s="72">
        <v>2</v>
      </c>
      <c r="I8031" s="72">
        <v>8</v>
      </c>
      <c r="J8031" s="72">
        <v>3</v>
      </c>
      <c r="K8031" s="72">
        <v>1</v>
      </c>
      <c r="L8031" s="72">
        <v>13</v>
      </c>
    </row>
    <row r="8032" spans="4:12" x14ac:dyDescent="0.25">
      <c r="D8032" s="66" t="s">
        <v>38370</v>
      </c>
      <c r="E8032" s="66" t="s">
        <v>11274</v>
      </c>
      <c r="F8032" s="72">
        <v>1</v>
      </c>
      <c r="G8032" s="72">
        <v>3</v>
      </c>
      <c r="H8032" s="72">
        <v>2</v>
      </c>
      <c r="I8032" s="72">
        <v>8</v>
      </c>
      <c r="J8032" s="72">
        <v>3</v>
      </c>
      <c r="K8032" s="72">
        <v>1</v>
      </c>
      <c r="L8032" s="72">
        <v>14</v>
      </c>
    </row>
    <row r="8033" spans="4:12" x14ac:dyDescent="0.25">
      <c r="D8033" s="66" t="s">
        <v>38371</v>
      </c>
      <c r="E8033" s="66" t="s">
        <v>2286</v>
      </c>
      <c r="F8033" s="72">
        <v>1</v>
      </c>
      <c r="G8033" s="72">
        <v>3</v>
      </c>
      <c r="H8033" s="72">
        <v>2</v>
      </c>
      <c r="I8033" s="72">
        <v>8</v>
      </c>
      <c r="J8033" s="72">
        <v>3</v>
      </c>
      <c r="K8033" s="72">
        <v>1</v>
      </c>
      <c r="L8033" s="72">
        <v>15</v>
      </c>
    </row>
    <row r="8034" spans="4:12" x14ac:dyDescent="0.25">
      <c r="D8034" s="66" t="s">
        <v>38372</v>
      </c>
      <c r="E8034" s="66" t="s">
        <v>2287</v>
      </c>
      <c r="F8034" s="72">
        <v>1</v>
      </c>
      <c r="G8034" s="72">
        <v>3</v>
      </c>
      <c r="H8034" s="72">
        <v>2</v>
      </c>
      <c r="I8034" s="72">
        <v>8</v>
      </c>
      <c r="J8034" s="72">
        <v>3</v>
      </c>
      <c r="K8034" s="72">
        <v>1</v>
      </c>
      <c r="L8034" s="72">
        <v>16</v>
      </c>
    </row>
    <row r="8035" spans="4:12" x14ac:dyDescent="0.25">
      <c r="D8035" s="66" t="s">
        <v>38373</v>
      </c>
      <c r="E8035" s="66" t="s">
        <v>11275</v>
      </c>
      <c r="F8035" s="72">
        <v>1</v>
      </c>
      <c r="G8035" s="72">
        <v>3</v>
      </c>
      <c r="H8035" s="72">
        <v>2</v>
      </c>
      <c r="I8035" s="72">
        <v>8</v>
      </c>
      <c r="J8035" s="72">
        <v>3</v>
      </c>
      <c r="K8035" s="72">
        <v>1</v>
      </c>
      <c r="L8035" s="72">
        <v>17</v>
      </c>
    </row>
    <row r="8036" spans="4:12" x14ac:dyDescent="0.25">
      <c r="D8036" s="66" t="s">
        <v>38374</v>
      </c>
      <c r="E8036" s="66" t="s">
        <v>2288</v>
      </c>
      <c r="F8036" s="72">
        <v>1</v>
      </c>
      <c r="G8036" s="72">
        <v>3</v>
      </c>
      <c r="H8036" s="72">
        <v>2</v>
      </c>
      <c r="I8036" s="72">
        <v>8</v>
      </c>
      <c r="J8036" s="72">
        <v>3</v>
      </c>
      <c r="K8036" s="72">
        <v>2</v>
      </c>
      <c r="L8036" s="72">
        <v>1</v>
      </c>
    </row>
    <row r="8037" spans="4:12" x14ac:dyDescent="0.25">
      <c r="D8037" s="66" t="s">
        <v>38375</v>
      </c>
      <c r="E8037" s="66" t="s">
        <v>2289</v>
      </c>
      <c r="F8037" s="72">
        <v>1</v>
      </c>
      <c r="G8037" s="72">
        <v>3</v>
      </c>
      <c r="H8037" s="72">
        <v>2</v>
      </c>
      <c r="I8037" s="72">
        <v>8</v>
      </c>
      <c r="J8037" s="72">
        <v>3</v>
      </c>
      <c r="K8037" s="72">
        <v>2</v>
      </c>
      <c r="L8037" s="72">
        <v>2</v>
      </c>
    </row>
    <row r="8038" spans="4:12" x14ac:dyDescent="0.25">
      <c r="D8038" s="66" t="s">
        <v>38376</v>
      </c>
      <c r="E8038" s="66" t="s">
        <v>2290</v>
      </c>
      <c r="F8038" s="72">
        <v>1</v>
      </c>
      <c r="G8038" s="72">
        <v>3</v>
      </c>
      <c r="H8038" s="72">
        <v>2</v>
      </c>
      <c r="I8038" s="72">
        <v>8</v>
      </c>
      <c r="J8038" s="72">
        <v>3</v>
      </c>
      <c r="K8038" s="72">
        <v>2</v>
      </c>
      <c r="L8038" s="72">
        <v>3</v>
      </c>
    </row>
    <row r="8039" spans="4:12" x14ac:dyDescent="0.25">
      <c r="D8039" s="66" t="s">
        <v>38377</v>
      </c>
      <c r="E8039" s="66" t="s">
        <v>2291</v>
      </c>
      <c r="F8039" s="72">
        <v>1</v>
      </c>
      <c r="G8039" s="72">
        <v>3</v>
      </c>
      <c r="H8039" s="72">
        <v>2</v>
      </c>
      <c r="I8039" s="72">
        <v>8</v>
      </c>
      <c r="J8039" s="72">
        <v>3</v>
      </c>
      <c r="K8039" s="72">
        <v>2</v>
      </c>
      <c r="L8039" s="72">
        <v>4</v>
      </c>
    </row>
    <row r="8040" spans="4:12" x14ac:dyDescent="0.25">
      <c r="D8040" s="66" t="s">
        <v>38378</v>
      </c>
      <c r="E8040" s="66" t="s">
        <v>2292</v>
      </c>
      <c r="F8040" s="72">
        <v>1</v>
      </c>
      <c r="G8040" s="72">
        <v>3</v>
      </c>
      <c r="H8040" s="72">
        <v>2</v>
      </c>
      <c r="I8040" s="72">
        <v>8</v>
      </c>
      <c r="J8040" s="72">
        <v>3</v>
      </c>
      <c r="K8040" s="72">
        <v>2</v>
      </c>
      <c r="L8040" s="72">
        <v>5</v>
      </c>
    </row>
    <row r="8041" spans="4:12" x14ac:dyDescent="0.25">
      <c r="D8041" s="66" t="s">
        <v>38379</v>
      </c>
      <c r="E8041" s="66" t="s">
        <v>2293</v>
      </c>
      <c r="F8041" s="72">
        <v>1</v>
      </c>
      <c r="G8041" s="72">
        <v>3</v>
      </c>
      <c r="H8041" s="72">
        <v>2</v>
      </c>
      <c r="I8041" s="72">
        <v>8</v>
      </c>
      <c r="J8041" s="72">
        <v>3</v>
      </c>
      <c r="K8041" s="72">
        <v>2</v>
      </c>
      <c r="L8041" s="72">
        <v>6</v>
      </c>
    </row>
    <row r="8042" spans="4:12" x14ac:dyDescent="0.25">
      <c r="D8042" s="66" t="s">
        <v>38380</v>
      </c>
      <c r="E8042" s="66" t="s">
        <v>11276</v>
      </c>
      <c r="F8042" s="72">
        <v>1</v>
      </c>
      <c r="G8042" s="72">
        <v>3</v>
      </c>
      <c r="H8042" s="72">
        <v>2</v>
      </c>
      <c r="I8042" s="72">
        <v>8</v>
      </c>
      <c r="J8042" s="72">
        <v>3</v>
      </c>
      <c r="K8042" s="72">
        <v>2</v>
      </c>
      <c r="L8042" s="72">
        <v>7</v>
      </c>
    </row>
    <row r="8043" spans="4:12" x14ac:dyDescent="0.25">
      <c r="D8043" s="66" t="s">
        <v>38381</v>
      </c>
      <c r="E8043" s="66" t="s">
        <v>2294</v>
      </c>
      <c r="F8043" s="72">
        <v>1</v>
      </c>
      <c r="G8043" s="72">
        <v>3</v>
      </c>
      <c r="H8043" s="72">
        <v>2</v>
      </c>
      <c r="I8043" s="72">
        <v>8</v>
      </c>
      <c r="J8043" s="72">
        <v>3</v>
      </c>
      <c r="K8043" s="72">
        <v>2</v>
      </c>
      <c r="L8043" s="72">
        <v>8</v>
      </c>
    </row>
    <row r="8044" spans="4:12" x14ac:dyDescent="0.25">
      <c r="D8044" s="66" t="s">
        <v>38382</v>
      </c>
      <c r="E8044" s="66" t="s">
        <v>2295</v>
      </c>
      <c r="F8044" s="72">
        <v>1</v>
      </c>
      <c r="G8044" s="72">
        <v>3</v>
      </c>
      <c r="H8044" s="72">
        <v>2</v>
      </c>
      <c r="I8044" s="72">
        <v>8</v>
      </c>
      <c r="J8044" s="72">
        <v>3</v>
      </c>
      <c r="K8044" s="72">
        <v>2</v>
      </c>
      <c r="L8044" s="72">
        <v>9</v>
      </c>
    </row>
    <row r="8045" spans="4:12" x14ac:dyDescent="0.25">
      <c r="D8045" s="66" t="s">
        <v>38383</v>
      </c>
      <c r="E8045" s="66" t="s">
        <v>11277</v>
      </c>
      <c r="F8045" s="72">
        <v>1</v>
      </c>
      <c r="G8045" s="72">
        <v>3</v>
      </c>
      <c r="H8045" s="72">
        <v>2</v>
      </c>
      <c r="I8045" s="72">
        <v>8</v>
      </c>
      <c r="J8045" s="72">
        <v>3</v>
      </c>
      <c r="K8045" s="72">
        <v>2</v>
      </c>
      <c r="L8045" s="72">
        <v>10</v>
      </c>
    </row>
    <row r="8046" spans="4:12" x14ac:dyDescent="0.25">
      <c r="D8046" s="66" t="s">
        <v>38384</v>
      </c>
      <c r="E8046" s="66" t="s">
        <v>11278</v>
      </c>
      <c r="F8046" s="72">
        <v>1</v>
      </c>
      <c r="G8046" s="72">
        <v>3</v>
      </c>
      <c r="H8046" s="72">
        <v>2</v>
      </c>
      <c r="I8046" s="72">
        <v>8</v>
      </c>
      <c r="J8046" s="72">
        <v>3</v>
      </c>
      <c r="K8046" s="72">
        <v>2</v>
      </c>
      <c r="L8046" s="72">
        <v>11</v>
      </c>
    </row>
    <row r="8047" spans="4:12" x14ac:dyDescent="0.25">
      <c r="D8047" s="66" t="s">
        <v>38385</v>
      </c>
      <c r="E8047" s="66" t="s">
        <v>2296</v>
      </c>
      <c r="F8047" s="72">
        <v>1</v>
      </c>
      <c r="G8047" s="72">
        <v>3</v>
      </c>
      <c r="H8047" s="72">
        <v>2</v>
      </c>
      <c r="I8047" s="72">
        <v>8</v>
      </c>
      <c r="J8047" s="72">
        <v>3</v>
      </c>
      <c r="K8047" s="72">
        <v>2</v>
      </c>
      <c r="L8047" s="72">
        <v>12</v>
      </c>
    </row>
    <row r="8048" spans="4:12" x14ac:dyDescent="0.25">
      <c r="D8048" s="66" t="s">
        <v>38386</v>
      </c>
      <c r="E8048" s="66" t="s">
        <v>2297</v>
      </c>
      <c r="F8048" s="72">
        <v>1</v>
      </c>
      <c r="G8048" s="72">
        <v>3</v>
      </c>
      <c r="H8048" s="72">
        <v>2</v>
      </c>
      <c r="I8048" s="72">
        <v>8</v>
      </c>
      <c r="J8048" s="72">
        <v>3</v>
      </c>
      <c r="K8048" s="72">
        <v>2</v>
      </c>
      <c r="L8048" s="72">
        <v>13</v>
      </c>
    </row>
    <row r="8049" spans="4:12" x14ac:dyDescent="0.25">
      <c r="D8049" s="66" t="s">
        <v>38387</v>
      </c>
      <c r="E8049" s="66" t="s">
        <v>11279</v>
      </c>
      <c r="F8049" s="72">
        <v>1</v>
      </c>
      <c r="G8049" s="72">
        <v>3</v>
      </c>
      <c r="H8049" s="72">
        <v>2</v>
      </c>
      <c r="I8049" s="72">
        <v>8</v>
      </c>
      <c r="J8049" s="72">
        <v>3</v>
      </c>
      <c r="K8049" s="72">
        <v>2</v>
      </c>
      <c r="L8049" s="72">
        <v>14</v>
      </c>
    </row>
    <row r="8050" spans="4:12" x14ac:dyDescent="0.25">
      <c r="D8050" s="66" t="s">
        <v>38388</v>
      </c>
      <c r="E8050" s="66" t="s">
        <v>2298</v>
      </c>
      <c r="F8050" s="72">
        <v>1</v>
      </c>
      <c r="G8050" s="72">
        <v>3</v>
      </c>
      <c r="H8050" s="72">
        <v>2</v>
      </c>
      <c r="I8050" s="72">
        <v>8</v>
      </c>
      <c r="J8050" s="72">
        <v>3</v>
      </c>
      <c r="K8050" s="72">
        <v>2</v>
      </c>
      <c r="L8050" s="72">
        <v>15</v>
      </c>
    </row>
    <row r="8051" spans="4:12" x14ac:dyDescent="0.25">
      <c r="D8051" s="66" t="s">
        <v>38389</v>
      </c>
      <c r="E8051" s="66" t="s">
        <v>11280</v>
      </c>
      <c r="F8051" s="72">
        <v>1</v>
      </c>
      <c r="G8051" s="72">
        <v>3</v>
      </c>
      <c r="H8051" s="72">
        <v>2</v>
      </c>
      <c r="I8051" s="72">
        <v>8</v>
      </c>
      <c r="J8051" s="72">
        <v>3</v>
      </c>
      <c r="K8051" s="72">
        <v>2</v>
      </c>
      <c r="L8051" s="72">
        <v>16</v>
      </c>
    </row>
    <row r="8052" spans="4:12" x14ac:dyDescent="0.25">
      <c r="D8052" s="66" t="s">
        <v>38390</v>
      </c>
      <c r="E8052" s="66" t="s">
        <v>2299</v>
      </c>
      <c r="F8052" s="72">
        <v>1</v>
      </c>
      <c r="G8052" s="72">
        <v>3</v>
      </c>
      <c r="H8052" s="72">
        <v>2</v>
      </c>
      <c r="I8052" s="72">
        <v>8</v>
      </c>
      <c r="J8052" s="72">
        <v>3</v>
      </c>
      <c r="K8052" s="72">
        <v>2</v>
      </c>
      <c r="L8052" s="72">
        <v>17</v>
      </c>
    </row>
    <row r="8053" spans="4:12" x14ac:dyDescent="0.25">
      <c r="D8053" s="66" t="s">
        <v>38391</v>
      </c>
      <c r="E8053" s="66" t="s">
        <v>11281</v>
      </c>
      <c r="F8053" s="72">
        <v>1</v>
      </c>
      <c r="G8053" s="72">
        <v>3</v>
      </c>
      <c r="H8053" s="72">
        <v>2</v>
      </c>
      <c r="I8053" s="72">
        <v>8</v>
      </c>
      <c r="J8053" s="72">
        <v>3</v>
      </c>
      <c r="K8053" s="72">
        <v>2</v>
      </c>
      <c r="L8053" s="72">
        <v>18</v>
      </c>
    </row>
    <row r="8054" spans="4:12" x14ac:dyDescent="0.25">
      <c r="D8054" s="66" t="s">
        <v>38392</v>
      </c>
      <c r="E8054" s="66" t="s">
        <v>2300</v>
      </c>
      <c r="F8054" s="72">
        <v>1</v>
      </c>
      <c r="G8054" s="72">
        <v>3</v>
      </c>
      <c r="H8054" s="72">
        <v>2</v>
      </c>
      <c r="I8054" s="72">
        <v>8</v>
      </c>
      <c r="J8054" s="72">
        <v>3</v>
      </c>
      <c r="K8054" s="72">
        <v>2</v>
      </c>
      <c r="L8054" s="72">
        <v>19</v>
      </c>
    </row>
    <row r="8055" spans="4:12" x14ac:dyDescent="0.25">
      <c r="D8055" s="66" t="s">
        <v>38393</v>
      </c>
      <c r="E8055" s="66" t="s">
        <v>2302</v>
      </c>
      <c r="F8055" s="72">
        <v>1</v>
      </c>
      <c r="G8055" s="72">
        <v>3</v>
      </c>
      <c r="H8055" s="72">
        <v>2</v>
      </c>
      <c r="I8055" s="72">
        <v>8</v>
      </c>
      <c r="J8055" s="72">
        <v>3</v>
      </c>
      <c r="K8055" s="72">
        <v>2</v>
      </c>
      <c r="L8055" s="72">
        <v>20</v>
      </c>
    </row>
    <row r="8056" spans="4:12" x14ac:dyDescent="0.25">
      <c r="D8056" s="66" t="s">
        <v>38394</v>
      </c>
      <c r="E8056" s="66" t="s">
        <v>11282</v>
      </c>
      <c r="F8056" s="72">
        <v>1</v>
      </c>
      <c r="G8056" s="72">
        <v>3</v>
      </c>
      <c r="H8056" s="72">
        <v>2</v>
      </c>
      <c r="I8056" s="72">
        <v>8</v>
      </c>
      <c r="J8056" s="72">
        <v>3</v>
      </c>
      <c r="K8056" s="72">
        <v>2</v>
      </c>
      <c r="L8056" s="72">
        <v>21</v>
      </c>
    </row>
    <row r="8057" spans="4:12" x14ac:dyDescent="0.25">
      <c r="D8057" s="66" t="s">
        <v>38395</v>
      </c>
      <c r="E8057" s="66" t="s">
        <v>2303</v>
      </c>
      <c r="F8057" s="72">
        <v>1</v>
      </c>
      <c r="G8057" s="72">
        <v>3</v>
      </c>
      <c r="H8057" s="72">
        <v>2</v>
      </c>
      <c r="I8057" s="72">
        <v>8</v>
      </c>
      <c r="J8057" s="72">
        <v>3</v>
      </c>
      <c r="K8057" s="72">
        <v>2</v>
      </c>
      <c r="L8057" s="72">
        <v>22</v>
      </c>
    </row>
    <row r="8058" spans="4:12" x14ac:dyDescent="0.25">
      <c r="D8058" s="66" t="s">
        <v>38396</v>
      </c>
      <c r="E8058" s="66" t="s">
        <v>11283</v>
      </c>
      <c r="F8058" s="72">
        <v>1</v>
      </c>
      <c r="G8058" s="72">
        <v>3</v>
      </c>
      <c r="H8058" s="72">
        <v>2</v>
      </c>
      <c r="I8058" s="72">
        <v>8</v>
      </c>
      <c r="J8058" s="72">
        <v>3</v>
      </c>
      <c r="K8058" s="72">
        <v>2</v>
      </c>
      <c r="L8058" s="72">
        <v>23</v>
      </c>
    </row>
    <row r="8059" spans="4:12" x14ac:dyDescent="0.25">
      <c r="D8059" s="66" t="s">
        <v>38397</v>
      </c>
      <c r="E8059" s="66" t="s">
        <v>11284</v>
      </c>
      <c r="F8059" s="72">
        <v>1</v>
      </c>
      <c r="G8059" s="72">
        <v>3</v>
      </c>
      <c r="H8059" s="72">
        <v>2</v>
      </c>
      <c r="I8059" s="72">
        <v>8</v>
      </c>
      <c r="J8059" s="72">
        <v>3</v>
      </c>
      <c r="K8059" s="72">
        <v>2</v>
      </c>
      <c r="L8059" s="72">
        <v>24</v>
      </c>
    </row>
    <row r="8060" spans="4:12" x14ac:dyDescent="0.25">
      <c r="D8060" s="66" t="s">
        <v>38398</v>
      </c>
      <c r="E8060" s="66" t="s">
        <v>11285</v>
      </c>
      <c r="F8060" s="72">
        <v>1</v>
      </c>
      <c r="G8060" s="72">
        <v>3</v>
      </c>
      <c r="H8060" s="72">
        <v>2</v>
      </c>
      <c r="I8060" s="72">
        <v>8</v>
      </c>
      <c r="J8060" s="72">
        <v>3</v>
      </c>
      <c r="K8060" s="72">
        <v>2</v>
      </c>
      <c r="L8060" s="72">
        <v>25</v>
      </c>
    </row>
    <row r="8061" spans="4:12" x14ac:dyDescent="0.25">
      <c r="D8061" s="66" t="s">
        <v>38399</v>
      </c>
      <c r="E8061" s="66" t="s">
        <v>2304</v>
      </c>
      <c r="F8061" s="72">
        <v>1</v>
      </c>
      <c r="G8061" s="72">
        <v>3</v>
      </c>
      <c r="H8061" s="72">
        <v>2</v>
      </c>
      <c r="I8061" s="72">
        <v>8</v>
      </c>
      <c r="J8061" s="72">
        <v>3</v>
      </c>
      <c r="K8061" s="72">
        <v>2</v>
      </c>
      <c r="L8061" s="72">
        <v>26</v>
      </c>
    </row>
    <row r="8062" spans="4:12" x14ac:dyDescent="0.25">
      <c r="D8062" s="66" t="s">
        <v>38400</v>
      </c>
      <c r="E8062" s="66" t="s">
        <v>11286</v>
      </c>
      <c r="F8062" s="72">
        <v>1</v>
      </c>
      <c r="G8062" s="72">
        <v>3</v>
      </c>
      <c r="H8062" s="72">
        <v>2</v>
      </c>
      <c r="I8062" s="72">
        <v>8</v>
      </c>
      <c r="J8062" s="72">
        <v>3</v>
      </c>
      <c r="K8062" s="72">
        <v>2</v>
      </c>
      <c r="L8062" s="72">
        <v>27</v>
      </c>
    </row>
    <row r="8063" spans="4:12" x14ac:dyDescent="0.25">
      <c r="D8063" s="66" t="s">
        <v>38401</v>
      </c>
      <c r="E8063" s="66" t="s">
        <v>11287</v>
      </c>
      <c r="F8063" s="72">
        <v>1</v>
      </c>
      <c r="G8063" s="72">
        <v>3</v>
      </c>
      <c r="H8063" s="72">
        <v>2</v>
      </c>
      <c r="I8063" s="72">
        <v>8</v>
      </c>
      <c r="J8063" s="72">
        <v>3</v>
      </c>
      <c r="K8063" s="72">
        <v>2</v>
      </c>
      <c r="L8063" s="72">
        <v>28</v>
      </c>
    </row>
    <row r="8064" spans="4:12" x14ac:dyDescent="0.25">
      <c r="D8064" s="66" t="s">
        <v>38402</v>
      </c>
      <c r="E8064" s="66" t="s">
        <v>11288</v>
      </c>
      <c r="F8064" s="72">
        <v>1</v>
      </c>
      <c r="G8064" s="72">
        <v>3</v>
      </c>
      <c r="H8064" s="72">
        <v>2</v>
      </c>
      <c r="I8064" s="72">
        <v>8</v>
      </c>
      <c r="J8064" s="72">
        <v>3</v>
      </c>
      <c r="K8064" s="72">
        <v>2</v>
      </c>
      <c r="L8064" s="72">
        <v>29</v>
      </c>
    </row>
    <row r="8065" spans="4:12" x14ac:dyDescent="0.25">
      <c r="D8065" s="66" t="s">
        <v>38403</v>
      </c>
      <c r="E8065" s="66" t="s">
        <v>11289</v>
      </c>
      <c r="F8065" s="72">
        <v>1</v>
      </c>
      <c r="G8065" s="72">
        <v>3</v>
      </c>
      <c r="H8065" s="72">
        <v>2</v>
      </c>
      <c r="I8065" s="72">
        <v>8</v>
      </c>
      <c r="J8065" s="72">
        <v>3</v>
      </c>
      <c r="K8065" s="72">
        <v>2</v>
      </c>
      <c r="L8065" s="72">
        <v>30</v>
      </c>
    </row>
    <row r="8066" spans="4:12" x14ac:dyDescent="0.25">
      <c r="D8066" s="66" t="s">
        <v>38404</v>
      </c>
      <c r="E8066" s="66" t="s">
        <v>11290</v>
      </c>
      <c r="F8066" s="72">
        <v>1</v>
      </c>
      <c r="G8066" s="72">
        <v>3</v>
      </c>
      <c r="H8066" s="72">
        <v>2</v>
      </c>
      <c r="I8066" s="72">
        <v>8</v>
      </c>
      <c r="J8066" s="72">
        <v>3</v>
      </c>
      <c r="K8066" s="72">
        <v>2</v>
      </c>
      <c r="L8066" s="72">
        <v>31</v>
      </c>
    </row>
    <row r="8067" spans="4:12" x14ac:dyDescent="0.25">
      <c r="D8067" s="66" t="s">
        <v>38405</v>
      </c>
      <c r="E8067" s="66" t="s">
        <v>2306</v>
      </c>
      <c r="F8067" s="72">
        <v>1</v>
      </c>
      <c r="G8067" s="72">
        <v>3</v>
      </c>
      <c r="H8067" s="72">
        <v>2</v>
      </c>
      <c r="I8067" s="72">
        <v>8</v>
      </c>
      <c r="J8067" s="72">
        <v>3</v>
      </c>
      <c r="K8067" s="72">
        <v>2</v>
      </c>
      <c r="L8067" s="72">
        <v>32</v>
      </c>
    </row>
    <row r="8068" spans="4:12" x14ac:dyDescent="0.25">
      <c r="D8068" s="66" t="s">
        <v>38406</v>
      </c>
      <c r="E8068" s="66" t="s">
        <v>2307</v>
      </c>
      <c r="F8068" s="72">
        <v>1</v>
      </c>
      <c r="G8068" s="72">
        <v>3</v>
      </c>
      <c r="H8068" s="72">
        <v>2</v>
      </c>
      <c r="I8068" s="72">
        <v>8</v>
      </c>
      <c r="J8068" s="72">
        <v>3</v>
      </c>
      <c r="K8068" s="72">
        <v>2</v>
      </c>
      <c r="L8068" s="72">
        <v>33</v>
      </c>
    </row>
    <row r="8069" spans="4:12" x14ac:dyDescent="0.25">
      <c r="D8069" s="66" t="s">
        <v>38407</v>
      </c>
      <c r="E8069" s="66" t="s">
        <v>11291</v>
      </c>
      <c r="F8069" s="72">
        <v>1</v>
      </c>
      <c r="G8069" s="72">
        <v>3</v>
      </c>
      <c r="H8069" s="72">
        <v>2</v>
      </c>
      <c r="I8069" s="72">
        <v>8</v>
      </c>
      <c r="J8069" s="72">
        <v>3</v>
      </c>
      <c r="K8069" s="72">
        <v>2</v>
      </c>
      <c r="L8069" s="72">
        <v>34</v>
      </c>
    </row>
    <row r="8070" spans="4:12" x14ac:dyDescent="0.25">
      <c r="D8070" s="66" t="s">
        <v>38408</v>
      </c>
      <c r="E8070" s="66" t="s">
        <v>11292</v>
      </c>
      <c r="F8070" s="72">
        <v>1</v>
      </c>
      <c r="G8070" s="72">
        <v>3</v>
      </c>
      <c r="H8070" s="72">
        <v>2</v>
      </c>
      <c r="I8070" s="72">
        <v>8</v>
      </c>
      <c r="J8070" s="72">
        <v>3</v>
      </c>
      <c r="K8070" s="72">
        <v>2</v>
      </c>
      <c r="L8070" s="72">
        <v>35</v>
      </c>
    </row>
    <row r="8071" spans="4:12" x14ac:dyDescent="0.25">
      <c r="D8071" s="66" t="s">
        <v>38409</v>
      </c>
      <c r="E8071" s="66" t="s">
        <v>2308</v>
      </c>
      <c r="F8071" s="72">
        <v>1</v>
      </c>
      <c r="G8071" s="72">
        <v>3</v>
      </c>
      <c r="H8071" s="72">
        <v>2</v>
      </c>
      <c r="I8071" s="72">
        <v>8</v>
      </c>
      <c r="J8071" s="72">
        <v>3</v>
      </c>
      <c r="K8071" s="72">
        <v>2</v>
      </c>
      <c r="L8071" s="72">
        <v>36</v>
      </c>
    </row>
    <row r="8072" spans="4:12" x14ac:dyDescent="0.25">
      <c r="D8072" s="66" t="s">
        <v>38410</v>
      </c>
      <c r="E8072" s="66" t="s">
        <v>11293</v>
      </c>
      <c r="F8072" s="72">
        <v>1</v>
      </c>
      <c r="G8072" s="72">
        <v>3</v>
      </c>
      <c r="H8072" s="72">
        <v>2</v>
      </c>
      <c r="I8072" s="72">
        <v>8</v>
      </c>
      <c r="J8072" s="72">
        <v>3</v>
      </c>
      <c r="K8072" s="72">
        <v>2</v>
      </c>
      <c r="L8072" s="72">
        <v>37</v>
      </c>
    </row>
    <row r="8073" spans="4:12" x14ac:dyDescent="0.25">
      <c r="D8073" s="66" t="s">
        <v>38411</v>
      </c>
      <c r="E8073" s="66" t="s">
        <v>11294</v>
      </c>
      <c r="F8073" s="72">
        <v>1</v>
      </c>
      <c r="G8073" s="72">
        <v>3</v>
      </c>
      <c r="H8073" s="72">
        <v>2</v>
      </c>
      <c r="I8073" s="72">
        <v>8</v>
      </c>
      <c r="J8073" s="72">
        <v>3</v>
      </c>
      <c r="K8073" s="72">
        <v>2</v>
      </c>
      <c r="L8073" s="72">
        <v>38</v>
      </c>
    </row>
    <row r="8074" spans="4:12" x14ac:dyDescent="0.25">
      <c r="D8074" s="66" t="s">
        <v>38412</v>
      </c>
      <c r="E8074" s="66" t="s">
        <v>11295</v>
      </c>
      <c r="F8074" s="72">
        <v>1</v>
      </c>
      <c r="G8074" s="72">
        <v>3</v>
      </c>
      <c r="H8074" s="72">
        <v>2</v>
      </c>
      <c r="I8074" s="72">
        <v>8</v>
      </c>
      <c r="J8074" s="72">
        <v>3</v>
      </c>
      <c r="K8074" s="72">
        <v>2</v>
      </c>
      <c r="L8074" s="72">
        <v>39</v>
      </c>
    </row>
    <row r="8075" spans="4:12" x14ac:dyDescent="0.25">
      <c r="D8075" s="66" t="s">
        <v>38413</v>
      </c>
      <c r="E8075" s="66" t="s">
        <v>2309</v>
      </c>
      <c r="F8075" s="72">
        <v>1</v>
      </c>
      <c r="G8075" s="72">
        <v>3</v>
      </c>
      <c r="H8075" s="72">
        <v>2</v>
      </c>
      <c r="I8075" s="72">
        <v>8</v>
      </c>
      <c r="J8075" s="72">
        <v>3</v>
      </c>
      <c r="K8075" s="72">
        <v>2</v>
      </c>
      <c r="L8075" s="72">
        <v>40</v>
      </c>
    </row>
    <row r="8076" spans="4:12" x14ac:dyDescent="0.25">
      <c r="D8076" s="66" t="s">
        <v>38414</v>
      </c>
      <c r="E8076" s="66" t="s">
        <v>2310</v>
      </c>
      <c r="F8076" s="72">
        <v>1</v>
      </c>
      <c r="G8076" s="72">
        <v>3</v>
      </c>
      <c r="H8076" s="72">
        <v>2</v>
      </c>
      <c r="I8076" s="72">
        <v>8</v>
      </c>
      <c r="J8076" s="72">
        <v>3</v>
      </c>
      <c r="K8076" s="72">
        <v>2</v>
      </c>
      <c r="L8076" s="72">
        <v>41</v>
      </c>
    </row>
    <row r="8077" spans="4:12" x14ac:dyDescent="0.25">
      <c r="D8077" s="66" t="s">
        <v>38415</v>
      </c>
      <c r="E8077" s="66" t="s">
        <v>2311</v>
      </c>
      <c r="F8077" s="72">
        <v>1</v>
      </c>
      <c r="G8077" s="72">
        <v>3</v>
      </c>
      <c r="H8077" s="72">
        <v>2</v>
      </c>
      <c r="I8077" s="72">
        <v>8</v>
      </c>
      <c r="J8077" s="72">
        <v>3</v>
      </c>
      <c r="K8077" s="72">
        <v>2</v>
      </c>
      <c r="L8077" s="72">
        <v>42</v>
      </c>
    </row>
    <row r="8078" spans="4:12" x14ac:dyDescent="0.25">
      <c r="D8078" s="66" t="s">
        <v>38416</v>
      </c>
      <c r="E8078" s="66" t="s">
        <v>11296</v>
      </c>
      <c r="F8078" s="72">
        <v>1</v>
      </c>
      <c r="G8078" s="72">
        <v>3</v>
      </c>
      <c r="H8078" s="72">
        <v>2</v>
      </c>
      <c r="I8078" s="72">
        <v>8</v>
      </c>
      <c r="J8078" s="72">
        <v>3</v>
      </c>
      <c r="K8078" s="72">
        <v>2</v>
      </c>
      <c r="L8078" s="72">
        <v>43</v>
      </c>
    </row>
    <row r="8079" spans="4:12" x14ac:dyDescent="0.25">
      <c r="D8079" s="66" t="s">
        <v>38417</v>
      </c>
      <c r="E8079" s="66" t="s">
        <v>2312</v>
      </c>
      <c r="F8079" s="72">
        <v>1</v>
      </c>
      <c r="G8079" s="72">
        <v>3</v>
      </c>
      <c r="H8079" s="72">
        <v>2</v>
      </c>
      <c r="I8079" s="72">
        <v>8</v>
      </c>
      <c r="J8079" s="72">
        <v>3</v>
      </c>
      <c r="K8079" s="72">
        <v>2</v>
      </c>
      <c r="L8079" s="72">
        <v>44</v>
      </c>
    </row>
    <row r="8080" spans="4:12" x14ac:dyDescent="0.25">
      <c r="D8080" s="66" t="s">
        <v>38418</v>
      </c>
      <c r="E8080" s="66" t="s">
        <v>2313</v>
      </c>
      <c r="F8080" s="72">
        <v>1</v>
      </c>
      <c r="G8080" s="72">
        <v>3</v>
      </c>
      <c r="H8080" s="72">
        <v>2</v>
      </c>
      <c r="I8080" s="72">
        <v>8</v>
      </c>
      <c r="J8080" s="72">
        <v>3</v>
      </c>
      <c r="K8080" s="72">
        <v>2</v>
      </c>
      <c r="L8080" s="72">
        <v>45</v>
      </c>
    </row>
    <row r="8081" spans="4:12" x14ac:dyDescent="0.25">
      <c r="D8081" s="66" t="s">
        <v>38419</v>
      </c>
      <c r="E8081" s="66" t="s">
        <v>11297</v>
      </c>
      <c r="F8081" s="72">
        <v>1</v>
      </c>
      <c r="G8081" s="72">
        <v>3</v>
      </c>
      <c r="H8081" s="72">
        <v>2</v>
      </c>
      <c r="I8081" s="72">
        <v>8</v>
      </c>
      <c r="J8081" s="72">
        <v>3</v>
      </c>
      <c r="K8081" s="72">
        <v>2</v>
      </c>
      <c r="L8081" s="72">
        <v>46</v>
      </c>
    </row>
    <row r="8082" spans="4:12" x14ac:dyDescent="0.25">
      <c r="D8082" s="66" t="s">
        <v>38420</v>
      </c>
      <c r="E8082" s="66" t="s">
        <v>2314</v>
      </c>
      <c r="F8082" s="72">
        <v>1</v>
      </c>
      <c r="G8082" s="72">
        <v>3</v>
      </c>
      <c r="H8082" s="72">
        <v>2</v>
      </c>
      <c r="I8082" s="72">
        <v>8</v>
      </c>
      <c r="J8082" s="72">
        <v>3</v>
      </c>
      <c r="K8082" s="72">
        <v>2</v>
      </c>
      <c r="L8082" s="72">
        <v>47</v>
      </c>
    </row>
    <row r="8083" spans="4:12" x14ac:dyDescent="0.25">
      <c r="D8083" s="66" t="s">
        <v>38421</v>
      </c>
      <c r="E8083" s="66" t="s">
        <v>2315</v>
      </c>
      <c r="F8083" s="72">
        <v>1</v>
      </c>
      <c r="G8083" s="72">
        <v>3</v>
      </c>
      <c r="H8083" s="72">
        <v>2</v>
      </c>
      <c r="I8083" s="72">
        <v>8</v>
      </c>
      <c r="J8083" s="72">
        <v>3</v>
      </c>
      <c r="K8083" s="72">
        <v>2</v>
      </c>
      <c r="L8083" s="72">
        <v>48</v>
      </c>
    </row>
    <row r="8084" spans="4:12" x14ac:dyDescent="0.25">
      <c r="D8084" s="66" t="s">
        <v>38422</v>
      </c>
      <c r="E8084" s="66" t="s">
        <v>2316</v>
      </c>
      <c r="F8084" s="72">
        <v>1</v>
      </c>
      <c r="G8084" s="72">
        <v>3</v>
      </c>
      <c r="H8084" s="72">
        <v>2</v>
      </c>
      <c r="I8084" s="72">
        <v>8</v>
      </c>
      <c r="J8084" s="72">
        <v>3</v>
      </c>
      <c r="K8084" s="72">
        <v>2</v>
      </c>
      <c r="L8084" s="72">
        <v>49</v>
      </c>
    </row>
    <row r="8085" spans="4:12" x14ac:dyDescent="0.25">
      <c r="D8085" s="66" t="s">
        <v>38423</v>
      </c>
      <c r="E8085" s="66" t="s">
        <v>11298</v>
      </c>
      <c r="F8085" s="72">
        <v>1</v>
      </c>
      <c r="G8085" s="72">
        <v>3</v>
      </c>
      <c r="H8085" s="72">
        <v>2</v>
      </c>
      <c r="I8085" s="72">
        <v>8</v>
      </c>
      <c r="J8085" s="72">
        <v>3</v>
      </c>
      <c r="K8085" s="72">
        <v>2</v>
      </c>
      <c r="L8085" s="72">
        <v>50</v>
      </c>
    </row>
    <row r="8086" spans="4:12" x14ac:dyDescent="0.25">
      <c r="D8086" s="66" t="s">
        <v>38424</v>
      </c>
      <c r="E8086" s="66" t="s">
        <v>2317</v>
      </c>
      <c r="F8086" s="72">
        <v>1</v>
      </c>
      <c r="G8086" s="72">
        <v>3</v>
      </c>
      <c r="H8086" s="72">
        <v>2</v>
      </c>
      <c r="I8086" s="72">
        <v>8</v>
      </c>
      <c r="J8086" s="72">
        <v>3</v>
      </c>
      <c r="K8086" s="72">
        <v>3</v>
      </c>
      <c r="L8086" s="72">
        <v>1</v>
      </c>
    </row>
    <row r="8087" spans="4:12" x14ac:dyDescent="0.25">
      <c r="D8087" s="66" t="s">
        <v>38425</v>
      </c>
      <c r="E8087" s="66" t="s">
        <v>2318</v>
      </c>
      <c r="F8087" s="72">
        <v>1</v>
      </c>
      <c r="G8087" s="72">
        <v>3</v>
      </c>
      <c r="H8087" s="72">
        <v>2</v>
      </c>
      <c r="I8087" s="72">
        <v>8</v>
      </c>
      <c r="J8087" s="72">
        <v>3</v>
      </c>
      <c r="K8087" s="72">
        <v>3</v>
      </c>
      <c r="L8087" s="72">
        <v>2</v>
      </c>
    </row>
    <row r="8088" spans="4:12" x14ac:dyDescent="0.25">
      <c r="D8088" s="66" t="s">
        <v>38426</v>
      </c>
      <c r="E8088" s="66" t="s">
        <v>2319</v>
      </c>
      <c r="F8088" s="72">
        <v>1</v>
      </c>
      <c r="G8088" s="72">
        <v>3</v>
      </c>
      <c r="H8088" s="72">
        <v>2</v>
      </c>
      <c r="I8088" s="72">
        <v>8</v>
      </c>
      <c r="J8088" s="72">
        <v>3</v>
      </c>
      <c r="K8088" s="72">
        <v>3</v>
      </c>
      <c r="L8088" s="72">
        <v>3</v>
      </c>
    </row>
    <row r="8089" spans="4:12" x14ac:dyDescent="0.25">
      <c r="D8089" s="66" t="s">
        <v>38427</v>
      </c>
      <c r="E8089" s="66" t="s">
        <v>2320</v>
      </c>
      <c r="F8089" s="72">
        <v>1</v>
      </c>
      <c r="G8089" s="72">
        <v>3</v>
      </c>
      <c r="H8089" s="72">
        <v>2</v>
      </c>
      <c r="I8089" s="72">
        <v>8</v>
      </c>
      <c r="J8089" s="72">
        <v>3</v>
      </c>
      <c r="K8089" s="72">
        <v>3</v>
      </c>
      <c r="L8089" s="72">
        <v>4</v>
      </c>
    </row>
    <row r="8090" spans="4:12" x14ac:dyDescent="0.25">
      <c r="D8090" s="66" t="s">
        <v>38428</v>
      </c>
      <c r="E8090" s="66" t="s">
        <v>11299</v>
      </c>
      <c r="F8090" s="72">
        <v>1</v>
      </c>
      <c r="G8090" s="72">
        <v>3</v>
      </c>
      <c r="H8090" s="72">
        <v>2</v>
      </c>
      <c r="I8090" s="72">
        <v>8</v>
      </c>
      <c r="J8090" s="72">
        <v>3</v>
      </c>
      <c r="K8090" s="72">
        <v>3</v>
      </c>
      <c r="L8090" s="72">
        <v>5</v>
      </c>
    </row>
    <row r="8091" spans="4:12" x14ac:dyDescent="0.25">
      <c r="D8091" s="66" t="s">
        <v>38429</v>
      </c>
      <c r="E8091" s="66" t="s">
        <v>11300</v>
      </c>
      <c r="F8091" s="72">
        <v>1</v>
      </c>
      <c r="G8091" s="72">
        <v>3</v>
      </c>
      <c r="H8091" s="72">
        <v>2</v>
      </c>
      <c r="I8091" s="72">
        <v>8</v>
      </c>
      <c r="J8091" s="72">
        <v>3</v>
      </c>
      <c r="K8091" s="72">
        <v>3</v>
      </c>
      <c r="L8091" s="72">
        <v>6</v>
      </c>
    </row>
    <row r="8092" spans="4:12" x14ac:dyDescent="0.25">
      <c r="D8092" s="66" t="s">
        <v>38430</v>
      </c>
      <c r="E8092" s="66" t="s">
        <v>2321</v>
      </c>
      <c r="F8092" s="72">
        <v>1</v>
      </c>
      <c r="G8092" s="72">
        <v>3</v>
      </c>
      <c r="H8092" s="72">
        <v>2</v>
      </c>
      <c r="I8092" s="72">
        <v>8</v>
      </c>
      <c r="J8092" s="72">
        <v>3</v>
      </c>
      <c r="K8092" s="72">
        <v>3</v>
      </c>
      <c r="L8092" s="72">
        <v>7</v>
      </c>
    </row>
    <row r="8093" spans="4:12" x14ac:dyDescent="0.25">
      <c r="D8093" s="66" t="s">
        <v>38431</v>
      </c>
      <c r="E8093" s="66" t="s">
        <v>2322</v>
      </c>
      <c r="F8093" s="72">
        <v>1</v>
      </c>
      <c r="G8093" s="72">
        <v>3</v>
      </c>
      <c r="H8093" s="72">
        <v>2</v>
      </c>
      <c r="I8093" s="72">
        <v>8</v>
      </c>
      <c r="J8093" s="72">
        <v>3</v>
      </c>
      <c r="K8093" s="72">
        <v>3</v>
      </c>
      <c r="L8093" s="72">
        <v>8</v>
      </c>
    </row>
    <row r="8094" spans="4:12" x14ac:dyDescent="0.25">
      <c r="D8094" s="66" t="s">
        <v>38432</v>
      </c>
      <c r="E8094" s="66" t="s">
        <v>2323</v>
      </c>
      <c r="F8094" s="72">
        <v>1</v>
      </c>
      <c r="G8094" s="72">
        <v>3</v>
      </c>
      <c r="H8094" s="72">
        <v>2</v>
      </c>
      <c r="I8094" s="72">
        <v>8</v>
      </c>
      <c r="J8094" s="72">
        <v>3</v>
      </c>
      <c r="K8094" s="72">
        <v>3</v>
      </c>
      <c r="L8094" s="72">
        <v>9</v>
      </c>
    </row>
    <row r="8095" spans="4:12" x14ac:dyDescent="0.25">
      <c r="D8095" s="66" t="s">
        <v>38433</v>
      </c>
      <c r="E8095" s="66" t="s">
        <v>2324</v>
      </c>
      <c r="F8095" s="72">
        <v>1</v>
      </c>
      <c r="G8095" s="72">
        <v>3</v>
      </c>
      <c r="H8095" s="72">
        <v>2</v>
      </c>
      <c r="I8095" s="72">
        <v>8</v>
      </c>
      <c r="J8095" s="72">
        <v>3</v>
      </c>
      <c r="K8095" s="72">
        <v>3</v>
      </c>
      <c r="L8095" s="72">
        <v>10</v>
      </c>
    </row>
    <row r="8096" spans="4:12" x14ac:dyDescent="0.25">
      <c r="D8096" s="66" t="s">
        <v>38434</v>
      </c>
      <c r="E8096" s="66" t="s">
        <v>2325</v>
      </c>
      <c r="F8096" s="72">
        <v>1</v>
      </c>
      <c r="G8096" s="72">
        <v>3</v>
      </c>
      <c r="H8096" s="72">
        <v>2</v>
      </c>
      <c r="I8096" s="72">
        <v>8</v>
      </c>
      <c r="J8096" s="72">
        <v>3</v>
      </c>
      <c r="K8096" s="72">
        <v>3</v>
      </c>
      <c r="L8096" s="72">
        <v>11</v>
      </c>
    </row>
    <row r="8097" spans="4:12" x14ac:dyDescent="0.25">
      <c r="D8097" s="66" t="s">
        <v>38435</v>
      </c>
      <c r="E8097" s="66" t="s">
        <v>2326</v>
      </c>
      <c r="F8097" s="72">
        <v>1</v>
      </c>
      <c r="G8097" s="72">
        <v>3</v>
      </c>
      <c r="H8097" s="72">
        <v>2</v>
      </c>
      <c r="I8097" s="72">
        <v>8</v>
      </c>
      <c r="J8097" s="72">
        <v>3</v>
      </c>
      <c r="K8097" s="72">
        <v>3</v>
      </c>
      <c r="L8097" s="72">
        <v>12</v>
      </c>
    </row>
    <row r="8098" spans="4:12" x14ac:dyDescent="0.25">
      <c r="D8098" s="66" t="s">
        <v>38436</v>
      </c>
      <c r="E8098" s="66" t="s">
        <v>11301</v>
      </c>
      <c r="F8098" s="72">
        <v>1</v>
      </c>
      <c r="G8098" s="72">
        <v>3</v>
      </c>
      <c r="H8098" s="72">
        <v>2</v>
      </c>
      <c r="I8098" s="72">
        <v>8</v>
      </c>
      <c r="J8098" s="72">
        <v>3</v>
      </c>
      <c r="K8098" s="72">
        <v>3</v>
      </c>
      <c r="L8098" s="72">
        <v>13</v>
      </c>
    </row>
    <row r="8099" spans="4:12" x14ac:dyDescent="0.25">
      <c r="D8099" s="66" t="s">
        <v>38437</v>
      </c>
      <c r="E8099" s="66" t="s">
        <v>11302</v>
      </c>
      <c r="F8099" s="72">
        <v>1</v>
      </c>
      <c r="G8099" s="72">
        <v>3</v>
      </c>
      <c r="H8099" s="72">
        <v>2</v>
      </c>
      <c r="I8099" s="72">
        <v>8</v>
      </c>
      <c r="J8099" s="72">
        <v>3</v>
      </c>
      <c r="K8099" s="72">
        <v>3</v>
      </c>
      <c r="L8099" s="72">
        <v>14</v>
      </c>
    </row>
    <row r="8100" spans="4:12" x14ac:dyDescent="0.25">
      <c r="D8100" s="66" t="s">
        <v>38438</v>
      </c>
      <c r="E8100" s="66" t="s">
        <v>11303</v>
      </c>
      <c r="F8100" s="72">
        <v>1</v>
      </c>
      <c r="G8100" s="72">
        <v>3</v>
      </c>
      <c r="H8100" s="72">
        <v>2</v>
      </c>
      <c r="I8100" s="72">
        <v>8</v>
      </c>
      <c r="J8100" s="72">
        <v>3</v>
      </c>
      <c r="K8100" s="72">
        <v>3</v>
      </c>
      <c r="L8100" s="72">
        <v>15</v>
      </c>
    </row>
    <row r="8101" spans="4:12" x14ac:dyDescent="0.25">
      <c r="D8101" s="66" t="s">
        <v>38439</v>
      </c>
      <c r="E8101" s="66" t="s">
        <v>2328</v>
      </c>
      <c r="F8101" s="72">
        <v>1</v>
      </c>
      <c r="G8101" s="72">
        <v>3</v>
      </c>
      <c r="H8101" s="72">
        <v>2</v>
      </c>
      <c r="I8101" s="72">
        <v>8</v>
      </c>
      <c r="J8101" s="72">
        <v>3</v>
      </c>
      <c r="K8101" s="72">
        <v>3</v>
      </c>
      <c r="L8101" s="72">
        <v>16</v>
      </c>
    </row>
    <row r="8102" spans="4:12" x14ac:dyDescent="0.25">
      <c r="D8102" s="66" t="s">
        <v>38440</v>
      </c>
      <c r="E8102" s="66" t="s">
        <v>2329</v>
      </c>
      <c r="F8102" s="72">
        <v>1</v>
      </c>
      <c r="G8102" s="72">
        <v>3</v>
      </c>
      <c r="H8102" s="72">
        <v>2</v>
      </c>
      <c r="I8102" s="72">
        <v>8</v>
      </c>
      <c r="J8102" s="72">
        <v>3</v>
      </c>
      <c r="K8102" s="72">
        <v>3</v>
      </c>
      <c r="L8102" s="72">
        <v>17</v>
      </c>
    </row>
    <row r="8103" spans="4:12" x14ac:dyDescent="0.25">
      <c r="D8103" s="66" t="s">
        <v>38441</v>
      </c>
      <c r="E8103" s="66" t="s">
        <v>2330</v>
      </c>
      <c r="F8103" s="72">
        <v>1</v>
      </c>
      <c r="G8103" s="72">
        <v>3</v>
      </c>
      <c r="H8103" s="72">
        <v>2</v>
      </c>
      <c r="I8103" s="72">
        <v>8</v>
      </c>
      <c r="J8103" s="72">
        <v>3</v>
      </c>
      <c r="K8103" s="72">
        <v>3</v>
      </c>
      <c r="L8103" s="72">
        <v>18</v>
      </c>
    </row>
    <row r="8104" spans="4:12" x14ac:dyDescent="0.25">
      <c r="D8104" s="66" t="s">
        <v>38442</v>
      </c>
      <c r="E8104" s="66" t="s">
        <v>1350</v>
      </c>
      <c r="F8104" s="72">
        <v>1</v>
      </c>
      <c r="G8104" s="72">
        <v>3</v>
      </c>
      <c r="H8104" s="72">
        <v>2</v>
      </c>
      <c r="I8104" s="72">
        <v>8</v>
      </c>
      <c r="J8104" s="72">
        <v>3</v>
      </c>
      <c r="K8104" s="72">
        <v>3</v>
      </c>
      <c r="L8104" s="72">
        <v>19</v>
      </c>
    </row>
    <row r="8105" spans="4:12" x14ac:dyDescent="0.25">
      <c r="D8105" s="66" t="s">
        <v>38443</v>
      </c>
      <c r="E8105" s="66" t="s">
        <v>2331</v>
      </c>
      <c r="F8105" s="72">
        <v>1</v>
      </c>
      <c r="G8105" s="72">
        <v>3</v>
      </c>
      <c r="H8105" s="72">
        <v>2</v>
      </c>
      <c r="I8105" s="72">
        <v>8</v>
      </c>
      <c r="J8105" s="72">
        <v>3</v>
      </c>
      <c r="K8105" s="72">
        <v>3</v>
      </c>
      <c r="L8105" s="72">
        <v>20</v>
      </c>
    </row>
    <row r="8106" spans="4:12" x14ac:dyDescent="0.25">
      <c r="D8106" s="66" t="s">
        <v>38444</v>
      </c>
      <c r="E8106" s="66" t="s">
        <v>11304</v>
      </c>
      <c r="F8106" s="72">
        <v>1</v>
      </c>
      <c r="G8106" s="72">
        <v>3</v>
      </c>
      <c r="H8106" s="72">
        <v>2</v>
      </c>
      <c r="I8106" s="72">
        <v>8</v>
      </c>
      <c r="J8106" s="72">
        <v>3</v>
      </c>
      <c r="K8106" s="72">
        <v>3</v>
      </c>
      <c r="L8106" s="72">
        <v>21</v>
      </c>
    </row>
    <row r="8107" spans="4:12" x14ac:dyDescent="0.25">
      <c r="D8107" s="66" t="s">
        <v>38445</v>
      </c>
      <c r="E8107" s="66" t="s">
        <v>11305</v>
      </c>
      <c r="F8107" s="72">
        <v>1</v>
      </c>
      <c r="G8107" s="72">
        <v>3</v>
      </c>
      <c r="H8107" s="72">
        <v>2</v>
      </c>
      <c r="I8107" s="72">
        <v>8</v>
      </c>
      <c r="J8107" s="72">
        <v>3</v>
      </c>
      <c r="K8107" s="72">
        <v>3</v>
      </c>
      <c r="L8107" s="72">
        <v>22</v>
      </c>
    </row>
    <row r="8108" spans="4:12" x14ac:dyDescent="0.25">
      <c r="D8108" s="66" t="s">
        <v>38446</v>
      </c>
      <c r="E8108" s="66" t="s">
        <v>11306</v>
      </c>
      <c r="F8108" s="72">
        <v>1</v>
      </c>
      <c r="G8108" s="72">
        <v>3</v>
      </c>
      <c r="H8108" s="72">
        <v>2</v>
      </c>
      <c r="I8108" s="72">
        <v>8</v>
      </c>
      <c r="J8108" s="72">
        <v>3</v>
      </c>
      <c r="K8108" s="72">
        <v>3</v>
      </c>
      <c r="L8108" s="72">
        <v>23</v>
      </c>
    </row>
    <row r="8109" spans="4:12" x14ac:dyDescent="0.25">
      <c r="D8109" s="66" t="s">
        <v>38447</v>
      </c>
      <c r="E8109" s="66" t="s">
        <v>11307</v>
      </c>
      <c r="F8109" s="72">
        <v>1</v>
      </c>
      <c r="G8109" s="72">
        <v>3</v>
      </c>
      <c r="H8109" s="72">
        <v>2</v>
      </c>
      <c r="I8109" s="72">
        <v>8</v>
      </c>
      <c r="J8109" s="72">
        <v>3</v>
      </c>
      <c r="K8109" s="72">
        <v>3</v>
      </c>
      <c r="L8109" s="72">
        <v>24</v>
      </c>
    </row>
    <row r="8110" spans="4:12" x14ac:dyDescent="0.25">
      <c r="D8110" s="66" t="s">
        <v>38448</v>
      </c>
      <c r="E8110" s="66" t="s">
        <v>11308</v>
      </c>
      <c r="F8110" s="72">
        <v>1</v>
      </c>
      <c r="G8110" s="72">
        <v>3</v>
      </c>
      <c r="H8110" s="72">
        <v>2</v>
      </c>
      <c r="I8110" s="72">
        <v>8</v>
      </c>
      <c r="J8110" s="72">
        <v>3</v>
      </c>
      <c r="K8110" s="72">
        <v>3</v>
      </c>
      <c r="L8110" s="72">
        <v>25</v>
      </c>
    </row>
    <row r="8111" spans="4:12" x14ac:dyDescent="0.25">
      <c r="D8111" s="66" t="s">
        <v>38449</v>
      </c>
      <c r="E8111" s="66" t="s">
        <v>11309</v>
      </c>
      <c r="F8111" s="72">
        <v>1</v>
      </c>
      <c r="G8111" s="72">
        <v>3</v>
      </c>
      <c r="H8111" s="72">
        <v>2</v>
      </c>
      <c r="I8111" s="72">
        <v>8</v>
      </c>
      <c r="J8111" s="72">
        <v>3</v>
      </c>
      <c r="K8111" s="72">
        <v>3</v>
      </c>
      <c r="L8111" s="72">
        <v>26</v>
      </c>
    </row>
    <row r="8112" spans="4:12" x14ac:dyDescent="0.25">
      <c r="D8112" s="66" t="s">
        <v>38450</v>
      </c>
      <c r="E8112" s="66" t="s">
        <v>11310</v>
      </c>
      <c r="F8112" s="72">
        <v>1</v>
      </c>
      <c r="G8112" s="72">
        <v>3</v>
      </c>
      <c r="H8112" s="72">
        <v>2</v>
      </c>
      <c r="I8112" s="72">
        <v>8</v>
      </c>
      <c r="J8112" s="72">
        <v>3</v>
      </c>
      <c r="K8112" s="72">
        <v>3</v>
      </c>
      <c r="L8112" s="72">
        <v>27</v>
      </c>
    </row>
    <row r="8113" spans="4:12" x14ac:dyDescent="0.25">
      <c r="D8113" s="66" t="s">
        <v>38451</v>
      </c>
      <c r="E8113" s="66" t="s">
        <v>11311</v>
      </c>
      <c r="F8113" s="72">
        <v>1</v>
      </c>
      <c r="G8113" s="72">
        <v>3</v>
      </c>
      <c r="H8113" s="72">
        <v>2</v>
      </c>
      <c r="I8113" s="72">
        <v>8</v>
      </c>
      <c r="J8113" s="72">
        <v>3</v>
      </c>
      <c r="K8113" s="72">
        <v>3</v>
      </c>
      <c r="L8113" s="72">
        <v>28</v>
      </c>
    </row>
    <row r="8114" spans="4:12" x14ac:dyDescent="0.25">
      <c r="D8114" s="66" t="s">
        <v>38452</v>
      </c>
      <c r="E8114" s="66" t="s">
        <v>2332</v>
      </c>
      <c r="F8114" s="72">
        <v>1</v>
      </c>
      <c r="G8114" s="72">
        <v>3</v>
      </c>
      <c r="H8114" s="72">
        <v>2</v>
      </c>
      <c r="I8114" s="72">
        <v>8</v>
      </c>
      <c r="J8114" s="72">
        <v>3</v>
      </c>
      <c r="K8114" s="72">
        <v>3</v>
      </c>
      <c r="L8114" s="72">
        <v>29</v>
      </c>
    </row>
    <row r="8115" spans="4:12" x14ac:dyDescent="0.25">
      <c r="D8115" s="66" t="s">
        <v>38453</v>
      </c>
      <c r="E8115" s="66" t="s">
        <v>11312</v>
      </c>
      <c r="F8115" s="72">
        <v>1</v>
      </c>
      <c r="G8115" s="72">
        <v>3</v>
      </c>
      <c r="H8115" s="72">
        <v>2</v>
      </c>
      <c r="I8115" s="72">
        <v>8</v>
      </c>
      <c r="J8115" s="72">
        <v>3</v>
      </c>
      <c r="K8115" s="72">
        <v>3</v>
      </c>
      <c r="L8115" s="72">
        <v>30</v>
      </c>
    </row>
    <row r="8116" spans="4:12" x14ac:dyDescent="0.25">
      <c r="D8116" s="66" t="s">
        <v>38454</v>
      </c>
      <c r="E8116" s="66" t="s">
        <v>2333</v>
      </c>
      <c r="F8116" s="72">
        <v>1</v>
      </c>
      <c r="G8116" s="72">
        <v>3</v>
      </c>
      <c r="H8116" s="72">
        <v>2</v>
      </c>
      <c r="I8116" s="72">
        <v>8</v>
      </c>
      <c r="J8116" s="72">
        <v>3</v>
      </c>
      <c r="K8116" s="72">
        <v>3</v>
      </c>
      <c r="L8116" s="72">
        <v>31</v>
      </c>
    </row>
    <row r="8117" spans="4:12" x14ac:dyDescent="0.25">
      <c r="D8117" s="66" t="s">
        <v>38455</v>
      </c>
      <c r="E8117" s="66" t="s">
        <v>2334</v>
      </c>
      <c r="F8117" s="72">
        <v>1</v>
      </c>
      <c r="G8117" s="72">
        <v>3</v>
      </c>
      <c r="H8117" s="72">
        <v>2</v>
      </c>
      <c r="I8117" s="72">
        <v>8</v>
      </c>
      <c r="J8117" s="72">
        <v>3</v>
      </c>
      <c r="K8117" s="72">
        <v>3</v>
      </c>
      <c r="L8117" s="72">
        <v>32</v>
      </c>
    </row>
    <row r="8118" spans="4:12" x14ac:dyDescent="0.25">
      <c r="D8118" s="66" t="s">
        <v>38456</v>
      </c>
      <c r="E8118" s="66" t="s">
        <v>11313</v>
      </c>
      <c r="F8118" s="72">
        <v>1</v>
      </c>
      <c r="G8118" s="72">
        <v>3</v>
      </c>
      <c r="H8118" s="72">
        <v>2</v>
      </c>
      <c r="I8118" s="72">
        <v>8</v>
      </c>
      <c r="J8118" s="72">
        <v>3</v>
      </c>
      <c r="K8118" s="72">
        <v>3</v>
      </c>
      <c r="L8118" s="72">
        <v>33</v>
      </c>
    </row>
    <row r="8119" spans="4:12" x14ac:dyDescent="0.25">
      <c r="D8119" s="66" t="s">
        <v>38457</v>
      </c>
      <c r="E8119" s="66" t="s">
        <v>2335</v>
      </c>
      <c r="F8119" s="72">
        <v>1</v>
      </c>
      <c r="G8119" s="72">
        <v>3</v>
      </c>
      <c r="H8119" s="72">
        <v>2</v>
      </c>
      <c r="I8119" s="72">
        <v>8</v>
      </c>
      <c r="J8119" s="72">
        <v>3</v>
      </c>
      <c r="K8119" s="72">
        <v>4</v>
      </c>
      <c r="L8119" s="72">
        <v>1</v>
      </c>
    </row>
    <row r="8120" spans="4:12" x14ac:dyDescent="0.25">
      <c r="D8120" s="66" t="s">
        <v>38458</v>
      </c>
      <c r="E8120" s="66" t="s">
        <v>11314</v>
      </c>
      <c r="F8120" s="72">
        <v>1</v>
      </c>
      <c r="G8120" s="72">
        <v>3</v>
      </c>
      <c r="H8120" s="72">
        <v>2</v>
      </c>
      <c r="I8120" s="72">
        <v>8</v>
      </c>
      <c r="J8120" s="72">
        <v>3</v>
      </c>
      <c r="K8120" s="72">
        <v>4</v>
      </c>
      <c r="L8120" s="72">
        <v>2</v>
      </c>
    </row>
    <row r="8121" spans="4:12" x14ac:dyDescent="0.25">
      <c r="D8121" s="66" t="s">
        <v>38459</v>
      </c>
      <c r="E8121" s="66" t="s">
        <v>11315</v>
      </c>
      <c r="F8121" s="72">
        <v>1</v>
      </c>
      <c r="G8121" s="72">
        <v>3</v>
      </c>
      <c r="H8121" s="72">
        <v>2</v>
      </c>
      <c r="I8121" s="72">
        <v>8</v>
      </c>
      <c r="J8121" s="72">
        <v>3</v>
      </c>
      <c r="K8121" s="72">
        <v>4</v>
      </c>
      <c r="L8121" s="72">
        <v>3</v>
      </c>
    </row>
    <row r="8122" spans="4:12" x14ac:dyDescent="0.25">
      <c r="D8122" s="66" t="s">
        <v>38460</v>
      </c>
      <c r="E8122" s="66" t="s">
        <v>11316</v>
      </c>
      <c r="F8122" s="72">
        <v>1</v>
      </c>
      <c r="G8122" s="72">
        <v>3</v>
      </c>
      <c r="H8122" s="72">
        <v>2</v>
      </c>
      <c r="I8122" s="72">
        <v>8</v>
      </c>
      <c r="J8122" s="72">
        <v>3</v>
      </c>
      <c r="K8122" s="72">
        <v>4</v>
      </c>
      <c r="L8122" s="72">
        <v>4</v>
      </c>
    </row>
    <row r="8123" spans="4:12" x14ac:dyDescent="0.25">
      <c r="D8123" s="66" t="s">
        <v>38461</v>
      </c>
      <c r="E8123" s="66" t="s">
        <v>2336</v>
      </c>
      <c r="F8123" s="72">
        <v>1</v>
      </c>
      <c r="G8123" s="72">
        <v>3</v>
      </c>
      <c r="H8123" s="72">
        <v>2</v>
      </c>
      <c r="I8123" s="72">
        <v>8</v>
      </c>
      <c r="J8123" s="72">
        <v>3</v>
      </c>
      <c r="K8123" s="72">
        <v>4</v>
      </c>
      <c r="L8123" s="72">
        <v>5</v>
      </c>
    </row>
    <row r="8124" spans="4:12" x14ac:dyDescent="0.25">
      <c r="D8124" s="66" t="s">
        <v>38462</v>
      </c>
      <c r="E8124" s="66" t="s">
        <v>2337</v>
      </c>
      <c r="F8124" s="72">
        <v>1</v>
      </c>
      <c r="G8124" s="72">
        <v>3</v>
      </c>
      <c r="H8124" s="72">
        <v>2</v>
      </c>
      <c r="I8124" s="72">
        <v>8</v>
      </c>
      <c r="J8124" s="72">
        <v>3</v>
      </c>
      <c r="K8124" s="72">
        <v>4</v>
      </c>
      <c r="L8124" s="72">
        <v>6</v>
      </c>
    </row>
    <row r="8125" spans="4:12" x14ac:dyDescent="0.25">
      <c r="D8125" s="66" t="s">
        <v>38463</v>
      </c>
      <c r="E8125" s="66" t="s">
        <v>11317</v>
      </c>
      <c r="F8125" s="72">
        <v>1</v>
      </c>
      <c r="G8125" s="72">
        <v>3</v>
      </c>
      <c r="H8125" s="72">
        <v>2</v>
      </c>
      <c r="I8125" s="72">
        <v>8</v>
      </c>
      <c r="J8125" s="72">
        <v>3</v>
      </c>
      <c r="K8125" s="72">
        <v>4</v>
      </c>
      <c r="L8125" s="72">
        <v>7</v>
      </c>
    </row>
    <row r="8126" spans="4:12" x14ac:dyDescent="0.25">
      <c r="D8126" s="66" t="s">
        <v>38464</v>
      </c>
      <c r="E8126" s="66" t="s">
        <v>11318</v>
      </c>
      <c r="F8126" s="72">
        <v>1</v>
      </c>
      <c r="G8126" s="72">
        <v>3</v>
      </c>
      <c r="H8126" s="72">
        <v>2</v>
      </c>
      <c r="I8126" s="72">
        <v>8</v>
      </c>
      <c r="J8126" s="72">
        <v>3</v>
      </c>
      <c r="K8126" s="72">
        <v>4</v>
      </c>
      <c r="L8126" s="72">
        <v>8</v>
      </c>
    </row>
    <row r="8127" spans="4:12" x14ac:dyDescent="0.25">
      <c r="D8127" s="66" t="s">
        <v>38465</v>
      </c>
      <c r="E8127" s="66" t="s">
        <v>2339</v>
      </c>
      <c r="F8127" s="72">
        <v>1</v>
      </c>
      <c r="G8127" s="72">
        <v>3</v>
      </c>
      <c r="H8127" s="72">
        <v>2</v>
      </c>
      <c r="I8127" s="72">
        <v>8</v>
      </c>
      <c r="J8127" s="72">
        <v>3</v>
      </c>
      <c r="K8127" s="72">
        <v>4</v>
      </c>
      <c r="L8127" s="72">
        <v>9</v>
      </c>
    </row>
    <row r="8128" spans="4:12" x14ac:dyDescent="0.25">
      <c r="D8128" s="66" t="s">
        <v>38466</v>
      </c>
      <c r="E8128" s="66" t="s">
        <v>2340</v>
      </c>
      <c r="F8128" s="72">
        <v>1</v>
      </c>
      <c r="G8128" s="72">
        <v>3</v>
      </c>
      <c r="H8128" s="72">
        <v>2</v>
      </c>
      <c r="I8128" s="72">
        <v>8</v>
      </c>
      <c r="J8128" s="72">
        <v>3</v>
      </c>
      <c r="K8128" s="72">
        <v>4</v>
      </c>
      <c r="L8128" s="72">
        <v>10</v>
      </c>
    </row>
    <row r="8129" spans="4:12" x14ac:dyDescent="0.25">
      <c r="D8129" s="66" t="s">
        <v>38467</v>
      </c>
      <c r="E8129" s="66" t="s">
        <v>2341</v>
      </c>
      <c r="F8129" s="72">
        <v>1</v>
      </c>
      <c r="G8129" s="72">
        <v>3</v>
      </c>
      <c r="H8129" s="72">
        <v>2</v>
      </c>
      <c r="I8129" s="72">
        <v>8</v>
      </c>
      <c r="J8129" s="72">
        <v>3</v>
      </c>
      <c r="K8129" s="72">
        <v>4</v>
      </c>
      <c r="L8129" s="72">
        <v>11</v>
      </c>
    </row>
    <row r="8130" spans="4:12" x14ac:dyDescent="0.25">
      <c r="D8130" s="66" t="s">
        <v>38468</v>
      </c>
      <c r="E8130" s="66" t="s">
        <v>2342</v>
      </c>
      <c r="F8130" s="72">
        <v>1</v>
      </c>
      <c r="G8130" s="72">
        <v>3</v>
      </c>
      <c r="H8130" s="72">
        <v>2</v>
      </c>
      <c r="I8130" s="72">
        <v>8</v>
      </c>
      <c r="J8130" s="72">
        <v>3</v>
      </c>
      <c r="K8130" s="72">
        <v>4</v>
      </c>
      <c r="L8130" s="72">
        <v>12</v>
      </c>
    </row>
    <row r="8131" spans="4:12" x14ac:dyDescent="0.25">
      <c r="D8131" s="66" t="s">
        <v>38469</v>
      </c>
      <c r="E8131" s="66" t="s">
        <v>2343</v>
      </c>
      <c r="F8131" s="72">
        <v>1</v>
      </c>
      <c r="G8131" s="72">
        <v>3</v>
      </c>
      <c r="H8131" s="72">
        <v>2</v>
      </c>
      <c r="I8131" s="72">
        <v>8</v>
      </c>
      <c r="J8131" s="72">
        <v>3</v>
      </c>
      <c r="K8131" s="72">
        <v>4</v>
      </c>
      <c r="L8131" s="72">
        <v>13</v>
      </c>
    </row>
    <row r="8132" spans="4:12" x14ac:dyDescent="0.25">
      <c r="D8132" s="66" t="s">
        <v>38470</v>
      </c>
      <c r="E8132" s="66" t="s">
        <v>2344</v>
      </c>
      <c r="F8132" s="72">
        <v>1</v>
      </c>
      <c r="G8132" s="72">
        <v>3</v>
      </c>
      <c r="H8132" s="72">
        <v>2</v>
      </c>
      <c r="I8132" s="72">
        <v>8</v>
      </c>
      <c r="J8132" s="72">
        <v>3</v>
      </c>
      <c r="K8132" s="72">
        <v>4</v>
      </c>
      <c r="L8132" s="72">
        <v>14</v>
      </c>
    </row>
    <row r="8133" spans="4:12" x14ac:dyDescent="0.25">
      <c r="D8133" s="66" t="s">
        <v>38471</v>
      </c>
      <c r="E8133" s="66" t="s">
        <v>2345</v>
      </c>
      <c r="F8133" s="72">
        <v>1</v>
      </c>
      <c r="G8133" s="72">
        <v>3</v>
      </c>
      <c r="H8133" s="72">
        <v>2</v>
      </c>
      <c r="I8133" s="72">
        <v>8</v>
      </c>
      <c r="J8133" s="72">
        <v>3</v>
      </c>
      <c r="K8133" s="72">
        <v>4</v>
      </c>
      <c r="L8133" s="72">
        <v>15</v>
      </c>
    </row>
    <row r="8134" spans="4:12" x14ac:dyDescent="0.25">
      <c r="D8134" s="66" t="s">
        <v>38472</v>
      </c>
      <c r="E8134" s="66" t="s">
        <v>1358</v>
      </c>
      <c r="F8134" s="72">
        <v>1</v>
      </c>
      <c r="G8134" s="72">
        <v>3</v>
      </c>
      <c r="H8134" s="72">
        <v>2</v>
      </c>
      <c r="I8134" s="72">
        <v>8</v>
      </c>
      <c r="J8134" s="72">
        <v>3</v>
      </c>
      <c r="K8134" s="72">
        <v>4</v>
      </c>
      <c r="L8134" s="72">
        <v>16</v>
      </c>
    </row>
    <row r="8135" spans="4:12" x14ac:dyDescent="0.25">
      <c r="D8135" s="66" t="s">
        <v>38473</v>
      </c>
      <c r="E8135" s="66" t="s">
        <v>2301</v>
      </c>
      <c r="F8135" s="72">
        <v>1</v>
      </c>
      <c r="G8135" s="72">
        <v>3</v>
      </c>
      <c r="H8135" s="72">
        <v>2</v>
      </c>
      <c r="I8135" s="72">
        <v>8</v>
      </c>
      <c r="J8135" s="72">
        <v>3</v>
      </c>
      <c r="K8135" s="72">
        <v>4</v>
      </c>
      <c r="L8135" s="72">
        <v>17</v>
      </c>
    </row>
    <row r="8136" spans="4:12" x14ac:dyDescent="0.25">
      <c r="D8136" s="66" t="s">
        <v>38474</v>
      </c>
      <c r="E8136" s="66" t="s">
        <v>435</v>
      </c>
      <c r="F8136" s="72">
        <v>1</v>
      </c>
      <c r="G8136" s="72">
        <v>3</v>
      </c>
      <c r="H8136" s="72">
        <v>2</v>
      </c>
      <c r="I8136" s="72">
        <v>8</v>
      </c>
      <c r="J8136" s="72">
        <v>3</v>
      </c>
      <c r="K8136" s="72">
        <v>4</v>
      </c>
      <c r="L8136" s="72">
        <v>18</v>
      </c>
    </row>
    <row r="8137" spans="4:12" x14ac:dyDescent="0.25">
      <c r="D8137" s="66" t="s">
        <v>38475</v>
      </c>
      <c r="E8137" s="66" t="s">
        <v>11319</v>
      </c>
      <c r="F8137" s="72">
        <v>1</v>
      </c>
      <c r="G8137" s="72">
        <v>3</v>
      </c>
      <c r="H8137" s="72">
        <v>2</v>
      </c>
      <c r="I8137" s="72">
        <v>8</v>
      </c>
      <c r="J8137" s="72">
        <v>3</v>
      </c>
      <c r="K8137" s="72">
        <v>4</v>
      </c>
      <c r="L8137" s="72">
        <v>19</v>
      </c>
    </row>
    <row r="8138" spans="4:12" x14ac:dyDescent="0.25">
      <c r="D8138" s="66" t="s">
        <v>38476</v>
      </c>
      <c r="E8138" s="66" t="s">
        <v>11320</v>
      </c>
      <c r="F8138" s="72">
        <v>1</v>
      </c>
      <c r="G8138" s="72">
        <v>3</v>
      </c>
      <c r="H8138" s="72">
        <v>2</v>
      </c>
      <c r="I8138" s="72">
        <v>8</v>
      </c>
      <c r="J8138" s="72">
        <v>3</v>
      </c>
      <c r="K8138" s="72">
        <v>4</v>
      </c>
      <c r="L8138" s="72">
        <v>20</v>
      </c>
    </row>
    <row r="8139" spans="4:12" x14ac:dyDescent="0.25">
      <c r="D8139" s="66" t="s">
        <v>38477</v>
      </c>
      <c r="E8139" s="66" t="s">
        <v>11321</v>
      </c>
      <c r="F8139" s="72">
        <v>1</v>
      </c>
      <c r="G8139" s="72">
        <v>3</v>
      </c>
      <c r="H8139" s="72">
        <v>2</v>
      </c>
      <c r="I8139" s="72">
        <v>8</v>
      </c>
      <c r="J8139" s="72">
        <v>3</v>
      </c>
      <c r="K8139" s="72">
        <v>4</v>
      </c>
      <c r="L8139" s="72">
        <v>21</v>
      </c>
    </row>
    <row r="8140" spans="4:12" x14ac:dyDescent="0.25">
      <c r="D8140" s="66" t="s">
        <v>38478</v>
      </c>
      <c r="E8140" s="66" t="s">
        <v>2346</v>
      </c>
      <c r="F8140" s="72">
        <v>1</v>
      </c>
      <c r="G8140" s="72">
        <v>3</v>
      </c>
      <c r="H8140" s="72">
        <v>2</v>
      </c>
      <c r="I8140" s="72">
        <v>8</v>
      </c>
      <c r="J8140" s="72">
        <v>3</v>
      </c>
      <c r="K8140" s="72">
        <v>4</v>
      </c>
      <c r="L8140" s="72">
        <v>22</v>
      </c>
    </row>
    <row r="8141" spans="4:12" x14ac:dyDescent="0.25">
      <c r="D8141" s="66" t="s">
        <v>38479</v>
      </c>
      <c r="E8141" s="66" t="s">
        <v>11322</v>
      </c>
      <c r="F8141" s="72">
        <v>1</v>
      </c>
      <c r="G8141" s="72">
        <v>3</v>
      </c>
      <c r="H8141" s="72">
        <v>2</v>
      </c>
      <c r="I8141" s="72">
        <v>8</v>
      </c>
      <c r="J8141" s="72">
        <v>3</v>
      </c>
      <c r="K8141" s="72">
        <v>4</v>
      </c>
      <c r="L8141" s="72">
        <v>23</v>
      </c>
    </row>
    <row r="8142" spans="4:12" x14ac:dyDescent="0.25">
      <c r="D8142" s="66" t="s">
        <v>38480</v>
      </c>
      <c r="E8142" s="66" t="s">
        <v>2347</v>
      </c>
      <c r="F8142" s="72">
        <v>1</v>
      </c>
      <c r="G8142" s="72">
        <v>3</v>
      </c>
      <c r="H8142" s="72">
        <v>2</v>
      </c>
      <c r="I8142" s="72">
        <v>8</v>
      </c>
      <c r="J8142" s="72">
        <v>3</v>
      </c>
      <c r="K8142" s="72">
        <v>4</v>
      </c>
      <c r="L8142" s="72">
        <v>24</v>
      </c>
    </row>
    <row r="8143" spans="4:12" x14ac:dyDescent="0.25">
      <c r="D8143" s="66" t="s">
        <v>38481</v>
      </c>
      <c r="E8143" s="66" t="s">
        <v>2348</v>
      </c>
      <c r="F8143" s="72">
        <v>1</v>
      </c>
      <c r="G8143" s="72">
        <v>3</v>
      </c>
      <c r="H8143" s="72">
        <v>2</v>
      </c>
      <c r="I8143" s="72">
        <v>8</v>
      </c>
      <c r="J8143" s="72">
        <v>3</v>
      </c>
      <c r="K8143" s="72">
        <v>4</v>
      </c>
      <c r="L8143" s="72">
        <v>25</v>
      </c>
    </row>
    <row r="8144" spans="4:12" x14ac:dyDescent="0.25">
      <c r="D8144" s="66" t="s">
        <v>38482</v>
      </c>
      <c r="E8144" s="66" t="s">
        <v>2349</v>
      </c>
      <c r="F8144" s="72">
        <v>1</v>
      </c>
      <c r="G8144" s="72">
        <v>3</v>
      </c>
      <c r="H8144" s="72">
        <v>2</v>
      </c>
      <c r="I8144" s="72">
        <v>8</v>
      </c>
      <c r="J8144" s="72">
        <v>3</v>
      </c>
      <c r="K8144" s="72">
        <v>4</v>
      </c>
      <c r="L8144" s="72">
        <v>26</v>
      </c>
    </row>
    <row r="8145" spans="4:12" x14ac:dyDescent="0.25">
      <c r="D8145" s="66" t="s">
        <v>38483</v>
      </c>
      <c r="E8145" s="66" t="s">
        <v>2350</v>
      </c>
      <c r="F8145" s="72">
        <v>1</v>
      </c>
      <c r="G8145" s="72">
        <v>3</v>
      </c>
      <c r="H8145" s="72">
        <v>2</v>
      </c>
      <c r="I8145" s="72">
        <v>8</v>
      </c>
      <c r="J8145" s="72">
        <v>3</v>
      </c>
      <c r="K8145" s="72">
        <v>4</v>
      </c>
      <c r="L8145" s="72">
        <v>27</v>
      </c>
    </row>
    <row r="8146" spans="4:12" x14ac:dyDescent="0.25">
      <c r="D8146" s="66" t="s">
        <v>38484</v>
      </c>
      <c r="E8146" s="66" t="s">
        <v>2351</v>
      </c>
      <c r="F8146" s="72">
        <v>1</v>
      </c>
      <c r="G8146" s="72">
        <v>3</v>
      </c>
      <c r="H8146" s="72">
        <v>2</v>
      </c>
      <c r="I8146" s="72">
        <v>8</v>
      </c>
      <c r="J8146" s="72">
        <v>3</v>
      </c>
      <c r="K8146" s="72">
        <v>4</v>
      </c>
      <c r="L8146" s="72">
        <v>28</v>
      </c>
    </row>
    <row r="8147" spans="4:12" x14ac:dyDescent="0.25">
      <c r="D8147" s="66" t="s">
        <v>38485</v>
      </c>
      <c r="E8147" s="66" t="s">
        <v>2352</v>
      </c>
      <c r="F8147" s="72">
        <v>1</v>
      </c>
      <c r="G8147" s="72">
        <v>3</v>
      </c>
      <c r="H8147" s="72">
        <v>2</v>
      </c>
      <c r="I8147" s="72">
        <v>8</v>
      </c>
      <c r="J8147" s="72">
        <v>3</v>
      </c>
      <c r="K8147" s="72">
        <v>4</v>
      </c>
      <c r="L8147" s="72">
        <v>29</v>
      </c>
    </row>
    <row r="8148" spans="4:12" x14ac:dyDescent="0.25">
      <c r="D8148" s="66" t="s">
        <v>38486</v>
      </c>
      <c r="E8148" s="66" t="s">
        <v>2200</v>
      </c>
      <c r="F8148" s="72">
        <v>1</v>
      </c>
      <c r="G8148" s="72">
        <v>3</v>
      </c>
      <c r="H8148" s="72">
        <v>2</v>
      </c>
      <c r="I8148" s="72">
        <v>8</v>
      </c>
      <c r="J8148" s="72">
        <v>3</v>
      </c>
      <c r="K8148" s="72">
        <v>4</v>
      </c>
      <c r="L8148" s="72">
        <v>30</v>
      </c>
    </row>
    <row r="8149" spans="4:12" x14ac:dyDescent="0.25">
      <c r="D8149" s="66" t="s">
        <v>38487</v>
      </c>
      <c r="E8149" s="66" t="s">
        <v>11323</v>
      </c>
      <c r="F8149" s="72">
        <v>1</v>
      </c>
      <c r="G8149" s="72">
        <v>3</v>
      </c>
      <c r="H8149" s="72">
        <v>2</v>
      </c>
      <c r="I8149" s="72">
        <v>8</v>
      </c>
      <c r="J8149" s="72">
        <v>3</v>
      </c>
      <c r="K8149" s="72">
        <v>4</v>
      </c>
      <c r="L8149" s="72">
        <v>31</v>
      </c>
    </row>
    <row r="8150" spans="4:12" x14ac:dyDescent="0.25">
      <c r="D8150" s="66" t="s">
        <v>38488</v>
      </c>
      <c r="E8150" s="66" t="s">
        <v>11324</v>
      </c>
      <c r="F8150" s="72">
        <v>1</v>
      </c>
      <c r="G8150" s="72">
        <v>3</v>
      </c>
      <c r="H8150" s="72">
        <v>2</v>
      </c>
      <c r="I8150" s="72">
        <v>8</v>
      </c>
      <c r="J8150" s="72">
        <v>3</v>
      </c>
      <c r="K8150" s="72">
        <v>4</v>
      </c>
      <c r="L8150" s="72">
        <v>32</v>
      </c>
    </row>
    <row r="8151" spans="4:12" x14ac:dyDescent="0.25">
      <c r="D8151" s="66" t="s">
        <v>38489</v>
      </c>
      <c r="E8151" s="66" t="s">
        <v>2353</v>
      </c>
      <c r="F8151" s="72">
        <v>1</v>
      </c>
      <c r="G8151" s="72">
        <v>3</v>
      </c>
      <c r="H8151" s="72">
        <v>2</v>
      </c>
      <c r="I8151" s="72">
        <v>8</v>
      </c>
      <c r="J8151" s="72">
        <v>3</v>
      </c>
      <c r="K8151" s="72">
        <v>4</v>
      </c>
      <c r="L8151" s="72">
        <v>33</v>
      </c>
    </row>
    <row r="8152" spans="4:12" x14ac:dyDescent="0.25">
      <c r="D8152" s="66" t="s">
        <v>38490</v>
      </c>
      <c r="E8152" s="66" t="s">
        <v>11325</v>
      </c>
      <c r="F8152" s="72">
        <v>1</v>
      </c>
      <c r="G8152" s="72">
        <v>3</v>
      </c>
      <c r="H8152" s="72">
        <v>2</v>
      </c>
      <c r="I8152" s="72">
        <v>8</v>
      </c>
      <c r="J8152" s="72">
        <v>3</v>
      </c>
      <c r="K8152" s="72">
        <v>4</v>
      </c>
      <c r="L8152" s="72">
        <v>34</v>
      </c>
    </row>
    <row r="8153" spans="4:12" x14ac:dyDescent="0.25">
      <c r="D8153" s="66" t="s">
        <v>38491</v>
      </c>
      <c r="E8153" s="66" t="s">
        <v>1401</v>
      </c>
      <c r="F8153" s="72">
        <v>1</v>
      </c>
      <c r="G8153" s="72">
        <v>3</v>
      </c>
      <c r="H8153" s="72">
        <v>2</v>
      </c>
      <c r="I8153" s="72">
        <v>8</v>
      </c>
      <c r="J8153" s="72">
        <v>3</v>
      </c>
      <c r="K8153" s="72">
        <v>4</v>
      </c>
      <c r="L8153" s="72">
        <v>35</v>
      </c>
    </row>
    <row r="8154" spans="4:12" x14ac:dyDescent="0.25">
      <c r="D8154" s="66" t="s">
        <v>38492</v>
      </c>
      <c r="E8154" s="66" t="s">
        <v>2354</v>
      </c>
      <c r="F8154" s="72">
        <v>1</v>
      </c>
      <c r="G8154" s="72">
        <v>3</v>
      </c>
      <c r="H8154" s="72">
        <v>2</v>
      </c>
      <c r="I8154" s="72">
        <v>8</v>
      </c>
      <c r="J8154" s="72">
        <v>3</v>
      </c>
      <c r="K8154" s="72">
        <v>4</v>
      </c>
      <c r="L8154" s="72">
        <v>36</v>
      </c>
    </row>
    <row r="8155" spans="4:12" x14ac:dyDescent="0.25">
      <c r="D8155" s="66" t="s">
        <v>38493</v>
      </c>
      <c r="E8155" s="66" t="s">
        <v>2355</v>
      </c>
      <c r="F8155" s="72">
        <v>1</v>
      </c>
      <c r="G8155" s="72">
        <v>3</v>
      </c>
      <c r="H8155" s="72">
        <v>2</v>
      </c>
      <c r="I8155" s="72">
        <v>8</v>
      </c>
      <c r="J8155" s="72">
        <v>3</v>
      </c>
      <c r="K8155" s="72">
        <v>4</v>
      </c>
      <c r="L8155" s="72">
        <v>37</v>
      </c>
    </row>
    <row r="8156" spans="4:12" x14ac:dyDescent="0.25">
      <c r="D8156" s="66" t="s">
        <v>38494</v>
      </c>
      <c r="E8156" s="66" t="s">
        <v>11326</v>
      </c>
      <c r="F8156" s="72">
        <v>1</v>
      </c>
      <c r="G8156" s="72">
        <v>3</v>
      </c>
      <c r="H8156" s="72">
        <v>2</v>
      </c>
      <c r="I8156" s="72">
        <v>8</v>
      </c>
      <c r="J8156" s="72">
        <v>3</v>
      </c>
      <c r="K8156" s="72">
        <v>4</v>
      </c>
      <c r="L8156" s="72">
        <v>38</v>
      </c>
    </row>
    <row r="8157" spans="4:12" x14ac:dyDescent="0.25">
      <c r="D8157" s="66" t="s">
        <v>38495</v>
      </c>
      <c r="E8157" s="66" t="s">
        <v>2356</v>
      </c>
      <c r="F8157" s="72">
        <v>1</v>
      </c>
      <c r="G8157" s="72">
        <v>3</v>
      </c>
      <c r="H8157" s="72">
        <v>2</v>
      </c>
      <c r="I8157" s="72">
        <v>8</v>
      </c>
      <c r="J8157" s="72">
        <v>3</v>
      </c>
      <c r="K8157" s="72">
        <v>4</v>
      </c>
      <c r="L8157" s="72">
        <v>39</v>
      </c>
    </row>
    <row r="8158" spans="4:12" x14ac:dyDescent="0.25">
      <c r="D8158" s="66" t="s">
        <v>38496</v>
      </c>
      <c r="E8158" s="66" t="s">
        <v>2357</v>
      </c>
      <c r="F8158" s="72">
        <v>1</v>
      </c>
      <c r="G8158" s="72">
        <v>3</v>
      </c>
      <c r="H8158" s="72">
        <v>2</v>
      </c>
      <c r="I8158" s="72">
        <v>8</v>
      </c>
      <c r="J8158" s="72">
        <v>3</v>
      </c>
      <c r="K8158" s="72">
        <v>4</v>
      </c>
      <c r="L8158" s="72">
        <v>40</v>
      </c>
    </row>
    <row r="8159" spans="4:12" x14ac:dyDescent="0.25">
      <c r="D8159" s="66" t="s">
        <v>38497</v>
      </c>
      <c r="E8159" s="66" t="s">
        <v>2358</v>
      </c>
      <c r="F8159" s="72">
        <v>1</v>
      </c>
      <c r="G8159" s="72">
        <v>3</v>
      </c>
      <c r="H8159" s="72">
        <v>2</v>
      </c>
      <c r="I8159" s="72">
        <v>8</v>
      </c>
      <c r="J8159" s="72">
        <v>3</v>
      </c>
      <c r="K8159" s="72">
        <v>4</v>
      </c>
      <c r="L8159" s="72">
        <v>41</v>
      </c>
    </row>
    <row r="8160" spans="4:12" x14ac:dyDescent="0.25">
      <c r="D8160" s="66" t="s">
        <v>38498</v>
      </c>
      <c r="E8160" s="66" t="s">
        <v>11327</v>
      </c>
      <c r="F8160" s="72">
        <v>1</v>
      </c>
      <c r="G8160" s="72">
        <v>3</v>
      </c>
      <c r="H8160" s="72">
        <v>2</v>
      </c>
      <c r="I8160" s="72">
        <v>8</v>
      </c>
      <c r="J8160" s="72">
        <v>3</v>
      </c>
      <c r="K8160" s="72">
        <v>4</v>
      </c>
      <c r="L8160" s="72">
        <v>42</v>
      </c>
    </row>
    <row r="8161" spans="4:12" x14ac:dyDescent="0.25">
      <c r="D8161" s="66" t="s">
        <v>38499</v>
      </c>
      <c r="E8161" s="66" t="s">
        <v>2359</v>
      </c>
      <c r="F8161" s="72">
        <v>1</v>
      </c>
      <c r="G8161" s="72">
        <v>3</v>
      </c>
      <c r="H8161" s="72">
        <v>2</v>
      </c>
      <c r="I8161" s="72">
        <v>8</v>
      </c>
      <c r="J8161" s="72">
        <v>3</v>
      </c>
      <c r="K8161" s="72">
        <v>4</v>
      </c>
      <c r="L8161" s="72">
        <v>43</v>
      </c>
    </row>
    <row r="8162" spans="4:12" x14ac:dyDescent="0.25">
      <c r="D8162" s="66" t="s">
        <v>38500</v>
      </c>
      <c r="E8162" s="66" t="s">
        <v>2360</v>
      </c>
      <c r="F8162" s="72">
        <v>1</v>
      </c>
      <c r="G8162" s="72">
        <v>3</v>
      </c>
      <c r="H8162" s="72">
        <v>2</v>
      </c>
      <c r="I8162" s="72">
        <v>8</v>
      </c>
      <c r="J8162" s="72">
        <v>3</v>
      </c>
      <c r="K8162" s="72">
        <v>4</v>
      </c>
      <c r="L8162" s="72">
        <v>44</v>
      </c>
    </row>
    <row r="8163" spans="4:12" x14ac:dyDescent="0.25">
      <c r="D8163" s="66" t="s">
        <v>38501</v>
      </c>
      <c r="E8163" s="66" t="s">
        <v>11328</v>
      </c>
      <c r="F8163" s="72">
        <v>1</v>
      </c>
      <c r="G8163" s="72">
        <v>3</v>
      </c>
      <c r="H8163" s="72">
        <v>2</v>
      </c>
      <c r="I8163" s="72">
        <v>8</v>
      </c>
      <c r="J8163" s="72">
        <v>3</v>
      </c>
      <c r="K8163" s="72">
        <v>4</v>
      </c>
      <c r="L8163" s="72">
        <v>45</v>
      </c>
    </row>
    <row r="8164" spans="4:12" x14ac:dyDescent="0.25">
      <c r="D8164" s="66" t="s">
        <v>38502</v>
      </c>
      <c r="E8164" s="66" t="s">
        <v>1350</v>
      </c>
      <c r="F8164" s="72">
        <v>1</v>
      </c>
      <c r="G8164" s="72">
        <v>3</v>
      </c>
      <c r="H8164" s="72">
        <v>2</v>
      </c>
      <c r="I8164" s="72">
        <v>8</v>
      </c>
      <c r="J8164" s="72">
        <v>3</v>
      </c>
      <c r="K8164" s="72">
        <v>4</v>
      </c>
      <c r="L8164" s="72">
        <v>46</v>
      </c>
    </row>
    <row r="8165" spans="4:12" x14ac:dyDescent="0.25">
      <c r="D8165" s="66" t="s">
        <v>38503</v>
      </c>
      <c r="E8165" s="66" t="s">
        <v>937</v>
      </c>
      <c r="F8165" s="72">
        <v>1</v>
      </c>
      <c r="G8165" s="72">
        <v>3</v>
      </c>
      <c r="H8165" s="72">
        <v>2</v>
      </c>
      <c r="I8165" s="72">
        <v>8</v>
      </c>
      <c r="J8165" s="72">
        <v>3</v>
      </c>
      <c r="K8165" s="72">
        <v>4</v>
      </c>
      <c r="L8165" s="72">
        <v>47</v>
      </c>
    </row>
    <row r="8166" spans="4:12" x14ac:dyDescent="0.25">
      <c r="D8166" s="66" t="s">
        <v>38504</v>
      </c>
      <c r="E8166" s="66" t="s">
        <v>2361</v>
      </c>
      <c r="F8166" s="72">
        <v>1</v>
      </c>
      <c r="G8166" s="72">
        <v>3</v>
      </c>
      <c r="H8166" s="72">
        <v>2</v>
      </c>
      <c r="I8166" s="72">
        <v>8</v>
      </c>
      <c r="J8166" s="72">
        <v>3</v>
      </c>
      <c r="K8166" s="72">
        <v>4</v>
      </c>
      <c r="L8166" s="72">
        <v>48</v>
      </c>
    </row>
    <row r="8167" spans="4:12" x14ac:dyDescent="0.25">
      <c r="D8167" s="66" t="s">
        <v>38505</v>
      </c>
      <c r="E8167" s="66" t="s">
        <v>2362</v>
      </c>
      <c r="F8167" s="72">
        <v>1</v>
      </c>
      <c r="G8167" s="72">
        <v>3</v>
      </c>
      <c r="H8167" s="72">
        <v>2</v>
      </c>
      <c r="I8167" s="72">
        <v>8</v>
      </c>
      <c r="J8167" s="72">
        <v>3</v>
      </c>
      <c r="K8167" s="72">
        <v>4</v>
      </c>
      <c r="L8167" s="72">
        <v>49</v>
      </c>
    </row>
    <row r="8168" spans="4:12" x14ac:dyDescent="0.25">
      <c r="D8168" s="66" t="s">
        <v>38506</v>
      </c>
      <c r="E8168" s="66" t="s">
        <v>11329</v>
      </c>
      <c r="F8168" s="72">
        <v>1</v>
      </c>
      <c r="G8168" s="72">
        <v>3</v>
      </c>
      <c r="H8168" s="72">
        <v>2</v>
      </c>
      <c r="I8168" s="72">
        <v>8</v>
      </c>
      <c r="J8168" s="72">
        <v>3</v>
      </c>
      <c r="K8168" s="72">
        <v>4</v>
      </c>
      <c r="L8168" s="72">
        <v>50</v>
      </c>
    </row>
    <row r="8169" spans="4:12" x14ac:dyDescent="0.25">
      <c r="D8169" s="66" t="s">
        <v>38507</v>
      </c>
      <c r="E8169" s="66" t="s">
        <v>11330</v>
      </c>
      <c r="F8169" s="72">
        <v>1</v>
      </c>
      <c r="G8169" s="72">
        <v>3</v>
      </c>
      <c r="H8169" s="72">
        <v>2</v>
      </c>
      <c r="I8169" s="72">
        <v>8</v>
      </c>
      <c r="J8169" s="72">
        <v>3</v>
      </c>
      <c r="K8169" s="72">
        <v>4</v>
      </c>
      <c r="L8169" s="72">
        <v>51</v>
      </c>
    </row>
    <row r="8170" spans="4:12" x14ac:dyDescent="0.25">
      <c r="D8170" s="66" t="s">
        <v>38508</v>
      </c>
      <c r="E8170" s="66" t="s">
        <v>11331</v>
      </c>
      <c r="F8170" s="72">
        <v>1</v>
      </c>
      <c r="G8170" s="72">
        <v>3</v>
      </c>
      <c r="H8170" s="72">
        <v>2</v>
      </c>
      <c r="I8170" s="72">
        <v>8</v>
      </c>
      <c r="J8170" s="72">
        <v>3</v>
      </c>
      <c r="K8170" s="72">
        <v>4</v>
      </c>
      <c r="L8170" s="72">
        <v>52</v>
      </c>
    </row>
    <row r="8171" spans="4:12" x14ac:dyDescent="0.25">
      <c r="D8171" s="66" t="s">
        <v>38509</v>
      </c>
      <c r="E8171" s="66" t="s">
        <v>2363</v>
      </c>
      <c r="F8171" s="72">
        <v>1</v>
      </c>
      <c r="G8171" s="72">
        <v>3</v>
      </c>
      <c r="H8171" s="72">
        <v>2</v>
      </c>
      <c r="I8171" s="72">
        <v>8</v>
      </c>
      <c r="J8171" s="72">
        <v>3</v>
      </c>
      <c r="K8171" s="72">
        <v>4</v>
      </c>
      <c r="L8171" s="72">
        <v>53</v>
      </c>
    </row>
    <row r="8172" spans="4:12" x14ac:dyDescent="0.25">
      <c r="D8172" s="66" t="s">
        <v>38510</v>
      </c>
      <c r="E8172" s="66" t="s">
        <v>11332</v>
      </c>
      <c r="F8172" s="72">
        <v>1</v>
      </c>
      <c r="G8172" s="72">
        <v>3</v>
      </c>
      <c r="H8172" s="72">
        <v>2</v>
      </c>
      <c r="I8172" s="72">
        <v>8</v>
      </c>
      <c r="J8172" s="72">
        <v>3</v>
      </c>
      <c r="K8172" s="72">
        <v>4</v>
      </c>
      <c r="L8172" s="72">
        <v>54</v>
      </c>
    </row>
    <row r="8173" spans="4:12" x14ac:dyDescent="0.25">
      <c r="D8173" s="66" t="s">
        <v>38511</v>
      </c>
      <c r="E8173" s="66" t="s">
        <v>2364</v>
      </c>
      <c r="F8173" s="72">
        <v>1</v>
      </c>
      <c r="G8173" s="72">
        <v>3</v>
      </c>
      <c r="H8173" s="72">
        <v>2</v>
      </c>
      <c r="I8173" s="72">
        <v>8</v>
      </c>
      <c r="J8173" s="72">
        <v>3</v>
      </c>
      <c r="K8173" s="72">
        <v>4</v>
      </c>
      <c r="L8173" s="72">
        <v>55</v>
      </c>
    </row>
    <row r="8174" spans="4:12" x14ac:dyDescent="0.25">
      <c r="D8174" s="66" t="s">
        <v>38512</v>
      </c>
      <c r="E8174" s="66" t="s">
        <v>2365</v>
      </c>
      <c r="F8174" s="72">
        <v>1</v>
      </c>
      <c r="G8174" s="72">
        <v>3</v>
      </c>
      <c r="H8174" s="72">
        <v>2</v>
      </c>
      <c r="I8174" s="72">
        <v>8</v>
      </c>
      <c r="J8174" s="72">
        <v>3</v>
      </c>
      <c r="K8174" s="72">
        <v>4</v>
      </c>
      <c r="L8174" s="72">
        <v>56</v>
      </c>
    </row>
    <row r="8175" spans="4:12" x14ac:dyDescent="0.25">
      <c r="D8175" s="66" t="s">
        <v>38513</v>
      </c>
      <c r="E8175" s="66" t="s">
        <v>2366</v>
      </c>
      <c r="F8175" s="72">
        <v>1</v>
      </c>
      <c r="G8175" s="72">
        <v>3</v>
      </c>
      <c r="H8175" s="72">
        <v>2</v>
      </c>
      <c r="I8175" s="72">
        <v>8</v>
      </c>
      <c r="J8175" s="72">
        <v>3</v>
      </c>
      <c r="K8175" s="72">
        <v>4</v>
      </c>
      <c r="L8175" s="72">
        <v>57</v>
      </c>
    </row>
    <row r="8176" spans="4:12" x14ac:dyDescent="0.25">
      <c r="D8176" s="66" t="s">
        <v>38514</v>
      </c>
      <c r="E8176" s="66" t="s">
        <v>2367</v>
      </c>
      <c r="F8176" s="72">
        <v>1</v>
      </c>
      <c r="G8176" s="72">
        <v>3</v>
      </c>
      <c r="H8176" s="72">
        <v>2</v>
      </c>
      <c r="I8176" s="72">
        <v>8</v>
      </c>
      <c r="J8176" s="72">
        <v>3</v>
      </c>
      <c r="K8176" s="72">
        <v>4</v>
      </c>
      <c r="L8176" s="72">
        <v>58</v>
      </c>
    </row>
    <row r="8177" spans="4:12" x14ac:dyDescent="0.25">
      <c r="D8177" s="66" t="s">
        <v>38515</v>
      </c>
      <c r="E8177" s="66" t="s">
        <v>11333</v>
      </c>
      <c r="F8177" s="72">
        <v>1</v>
      </c>
      <c r="G8177" s="72">
        <v>3</v>
      </c>
      <c r="H8177" s="72">
        <v>2</v>
      </c>
      <c r="I8177" s="72">
        <v>8</v>
      </c>
      <c r="J8177" s="72">
        <v>3</v>
      </c>
      <c r="K8177" s="72">
        <v>4</v>
      </c>
      <c r="L8177" s="72">
        <v>59</v>
      </c>
    </row>
    <row r="8178" spans="4:12" x14ac:dyDescent="0.25">
      <c r="D8178" s="66" t="s">
        <v>38516</v>
      </c>
      <c r="E8178" s="66" t="s">
        <v>2368</v>
      </c>
      <c r="F8178" s="72">
        <v>1</v>
      </c>
      <c r="G8178" s="72">
        <v>3</v>
      </c>
      <c r="H8178" s="72">
        <v>2</v>
      </c>
      <c r="I8178" s="72">
        <v>8</v>
      </c>
      <c r="J8178" s="72">
        <v>3</v>
      </c>
      <c r="K8178" s="72">
        <v>4</v>
      </c>
      <c r="L8178" s="72">
        <v>60</v>
      </c>
    </row>
    <row r="8179" spans="4:12" x14ac:dyDescent="0.25">
      <c r="D8179" s="66" t="s">
        <v>38517</v>
      </c>
      <c r="E8179" s="66" t="s">
        <v>2369</v>
      </c>
      <c r="F8179" s="72">
        <v>1</v>
      </c>
      <c r="G8179" s="72">
        <v>3</v>
      </c>
      <c r="H8179" s="72">
        <v>2</v>
      </c>
      <c r="I8179" s="72">
        <v>8</v>
      </c>
      <c r="J8179" s="72">
        <v>3</v>
      </c>
      <c r="K8179" s="72">
        <v>4</v>
      </c>
      <c r="L8179" s="72">
        <v>61</v>
      </c>
    </row>
    <row r="8180" spans="4:12" x14ac:dyDescent="0.25">
      <c r="D8180" s="66" t="s">
        <v>38518</v>
      </c>
      <c r="E8180" s="66" t="s">
        <v>11334</v>
      </c>
      <c r="F8180" s="72">
        <v>1</v>
      </c>
      <c r="G8180" s="72">
        <v>3</v>
      </c>
      <c r="H8180" s="72">
        <v>2</v>
      </c>
      <c r="I8180" s="72">
        <v>8</v>
      </c>
      <c r="J8180" s="72">
        <v>3</v>
      </c>
      <c r="K8180" s="72">
        <v>4</v>
      </c>
      <c r="L8180" s="72">
        <v>62</v>
      </c>
    </row>
    <row r="8181" spans="4:12" x14ac:dyDescent="0.25">
      <c r="D8181" s="66" t="s">
        <v>38519</v>
      </c>
      <c r="E8181" s="66" t="s">
        <v>2370</v>
      </c>
      <c r="F8181" s="72">
        <v>1</v>
      </c>
      <c r="G8181" s="72">
        <v>3</v>
      </c>
      <c r="H8181" s="72">
        <v>2</v>
      </c>
      <c r="I8181" s="72">
        <v>8</v>
      </c>
      <c r="J8181" s="72">
        <v>3</v>
      </c>
      <c r="K8181" s="72">
        <v>4</v>
      </c>
      <c r="L8181" s="72">
        <v>63</v>
      </c>
    </row>
    <row r="8182" spans="4:12" x14ac:dyDescent="0.25">
      <c r="D8182" s="66" t="s">
        <v>38520</v>
      </c>
      <c r="E8182" s="66" t="s">
        <v>11335</v>
      </c>
      <c r="F8182" s="72">
        <v>1</v>
      </c>
      <c r="G8182" s="72">
        <v>3</v>
      </c>
      <c r="H8182" s="72">
        <v>2</v>
      </c>
      <c r="I8182" s="72">
        <v>8</v>
      </c>
      <c r="J8182" s="72">
        <v>3</v>
      </c>
      <c r="K8182" s="72">
        <v>4</v>
      </c>
      <c r="L8182" s="72">
        <v>64</v>
      </c>
    </row>
    <row r="8183" spans="4:12" x14ac:dyDescent="0.25">
      <c r="D8183" s="66" t="s">
        <v>38521</v>
      </c>
      <c r="E8183" s="66" t="s">
        <v>2371</v>
      </c>
      <c r="F8183" s="72">
        <v>1</v>
      </c>
      <c r="G8183" s="72">
        <v>3</v>
      </c>
      <c r="H8183" s="72">
        <v>2</v>
      </c>
      <c r="I8183" s="72">
        <v>8</v>
      </c>
      <c r="J8183" s="72">
        <v>3</v>
      </c>
      <c r="K8183" s="72">
        <v>4</v>
      </c>
      <c r="L8183" s="72">
        <v>65</v>
      </c>
    </row>
    <row r="8184" spans="4:12" x14ac:dyDescent="0.25">
      <c r="D8184" s="66" t="s">
        <v>38522</v>
      </c>
      <c r="E8184" s="66" t="s">
        <v>11336</v>
      </c>
      <c r="F8184" s="72">
        <v>1</v>
      </c>
      <c r="G8184" s="72">
        <v>3</v>
      </c>
      <c r="H8184" s="72">
        <v>2</v>
      </c>
      <c r="I8184" s="72">
        <v>8</v>
      </c>
      <c r="J8184" s="72">
        <v>3</v>
      </c>
      <c r="K8184" s="72">
        <v>4</v>
      </c>
      <c r="L8184" s="72">
        <v>66</v>
      </c>
    </row>
    <row r="8185" spans="4:12" x14ac:dyDescent="0.25">
      <c r="D8185" s="66" t="s">
        <v>38523</v>
      </c>
      <c r="E8185" s="66" t="s">
        <v>2372</v>
      </c>
      <c r="F8185" s="72">
        <v>1</v>
      </c>
      <c r="G8185" s="72">
        <v>3</v>
      </c>
      <c r="H8185" s="72">
        <v>2</v>
      </c>
      <c r="I8185" s="72">
        <v>8</v>
      </c>
      <c r="J8185" s="72">
        <v>3</v>
      </c>
      <c r="K8185" s="72">
        <v>5</v>
      </c>
      <c r="L8185" s="72">
        <v>1</v>
      </c>
    </row>
    <row r="8186" spans="4:12" x14ac:dyDescent="0.25">
      <c r="D8186" s="66" t="s">
        <v>38524</v>
      </c>
      <c r="E8186" s="66" t="s">
        <v>11337</v>
      </c>
      <c r="F8186" s="72">
        <v>1</v>
      </c>
      <c r="G8186" s="72">
        <v>3</v>
      </c>
      <c r="H8186" s="72">
        <v>2</v>
      </c>
      <c r="I8186" s="72">
        <v>8</v>
      </c>
      <c r="J8186" s="72">
        <v>3</v>
      </c>
      <c r="K8186" s="72">
        <v>5</v>
      </c>
      <c r="L8186" s="72">
        <v>2</v>
      </c>
    </row>
    <row r="8187" spans="4:12" x14ac:dyDescent="0.25">
      <c r="D8187" s="66" t="s">
        <v>38525</v>
      </c>
      <c r="E8187" s="66" t="s">
        <v>11338</v>
      </c>
      <c r="F8187" s="72">
        <v>1</v>
      </c>
      <c r="G8187" s="72">
        <v>3</v>
      </c>
      <c r="H8187" s="72">
        <v>2</v>
      </c>
      <c r="I8187" s="72">
        <v>8</v>
      </c>
      <c r="J8187" s="72">
        <v>3</v>
      </c>
      <c r="K8187" s="72">
        <v>5</v>
      </c>
      <c r="L8187" s="72">
        <v>3</v>
      </c>
    </row>
    <row r="8188" spans="4:12" x14ac:dyDescent="0.25">
      <c r="D8188" s="66" t="s">
        <v>38526</v>
      </c>
      <c r="E8188" s="66" t="s">
        <v>2373</v>
      </c>
      <c r="F8188" s="72">
        <v>1</v>
      </c>
      <c r="G8188" s="72">
        <v>3</v>
      </c>
      <c r="H8188" s="72">
        <v>2</v>
      </c>
      <c r="I8188" s="72">
        <v>8</v>
      </c>
      <c r="J8188" s="72">
        <v>3</v>
      </c>
      <c r="K8188" s="72">
        <v>5</v>
      </c>
      <c r="L8188" s="72">
        <v>4</v>
      </c>
    </row>
    <row r="8189" spans="4:12" x14ac:dyDescent="0.25">
      <c r="D8189" s="66" t="s">
        <v>38527</v>
      </c>
      <c r="E8189" s="66" t="s">
        <v>2374</v>
      </c>
      <c r="F8189" s="72">
        <v>1</v>
      </c>
      <c r="G8189" s="72">
        <v>3</v>
      </c>
      <c r="H8189" s="72">
        <v>2</v>
      </c>
      <c r="I8189" s="72">
        <v>8</v>
      </c>
      <c r="J8189" s="72">
        <v>3</v>
      </c>
      <c r="K8189" s="72">
        <v>5</v>
      </c>
      <c r="L8189" s="72">
        <v>5</v>
      </c>
    </row>
    <row r="8190" spans="4:12" x14ac:dyDescent="0.25">
      <c r="D8190" s="66" t="s">
        <v>38528</v>
      </c>
      <c r="E8190" s="66" t="s">
        <v>2375</v>
      </c>
      <c r="F8190" s="72">
        <v>1</v>
      </c>
      <c r="G8190" s="72">
        <v>3</v>
      </c>
      <c r="H8190" s="72">
        <v>2</v>
      </c>
      <c r="I8190" s="72">
        <v>8</v>
      </c>
      <c r="J8190" s="72">
        <v>3</v>
      </c>
      <c r="K8190" s="72">
        <v>5</v>
      </c>
      <c r="L8190" s="72">
        <v>6</v>
      </c>
    </row>
    <row r="8191" spans="4:12" x14ac:dyDescent="0.25">
      <c r="D8191" s="66" t="s">
        <v>38529</v>
      </c>
      <c r="E8191" s="66" t="s">
        <v>2376</v>
      </c>
      <c r="F8191" s="72">
        <v>1</v>
      </c>
      <c r="G8191" s="72">
        <v>3</v>
      </c>
      <c r="H8191" s="72">
        <v>2</v>
      </c>
      <c r="I8191" s="72">
        <v>8</v>
      </c>
      <c r="J8191" s="72">
        <v>3</v>
      </c>
      <c r="K8191" s="72">
        <v>5</v>
      </c>
      <c r="L8191" s="72">
        <v>7</v>
      </c>
    </row>
    <row r="8192" spans="4:12" x14ac:dyDescent="0.25">
      <c r="D8192" s="66" t="s">
        <v>38530</v>
      </c>
      <c r="E8192" s="66" t="s">
        <v>11339</v>
      </c>
      <c r="F8192" s="72">
        <v>1</v>
      </c>
      <c r="G8192" s="72">
        <v>3</v>
      </c>
      <c r="H8192" s="72">
        <v>2</v>
      </c>
      <c r="I8192" s="72">
        <v>8</v>
      </c>
      <c r="J8192" s="72">
        <v>3</v>
      </c>
      <c r="K8192" s="72">
        <v>5</v>
      </c>
      <c r="L8192" s="72">
        <v>8</v>
      </c>
    </row>
    <row r="8193" spans="4:12" x14ac:dyDescent="0.25">
      <c r="D8193" s="66" t="s">
        <v>38531</v>
      </c>
      <c r="E8193" s="66" t="s">
        <v>11340</v>
      </c>
      <c r="F8193" s="72">
        <v>1</v>
      </c>
      <c r="G8193" s="72">
        <v>3</v>
      </c>
      <c r="H8193" s="72">
        <v>2</v>
      </c>
      <c r="I8193" s="72">
        <v>8</v>
      </c>
      <c r="J8193" s="72">
        <v>3</v>
      </c>
      <c r="K8193" s="72">
        <v>5</v>
      </c>
      <c r="L8193" s="72">
        <v>9</v>
      </c>
    </row>
    <row r="8194" spans="4:12" x14ac:dyDescent="0.25">
      <c r="D8194" s="66" t="s">
        <v>38532</v>
      </c>
      <c r="E8194" s="66" t="s">
        <v>11341</v>
      </c>
      <c r="F8194" s="72">
        <v>1</v>
      </c>
      <c r="G8194" s="72">
        <v>3</v>
      </c>
      <c r="H8194" s="72">
        <v>2</v>
      </c>
      <c r="I8194" s="72">
        <v>8</v>
      </c>
      <c r="J8194" s="72">
        <v>3</v>
      </c>
      <c r="K8194" s="72">
        <v>5</v>
      </c>
      <c r="L8194" s="72">
        <v>10</v>
      </c>
    </row>
    <row r="8195" spans="4:12" x14ac:dyDescent="0.25">
      <c r="D8195" s="66" t="s">
        <v>38533</v>
      </c>
      <c r="E8195" s="66" t="s">
        <v>11342</v>
      </c>
      <c r="F8195" s="72">
        <v>1</v>
      </c>
      <c r="G8195" s="72">
        <v>3</v>
      </c>
      <c r="H8195" s="72">
        <v>2</v>
      </c>
      <c r="I8195" s="72">
        <v>8</v>
      </c>
      <c r="J8195" s="72">
        <v>3</v>
      </c>
      <c r="K8195" s="72">
        <v>5</v>
      </c>
      <c r="L8195" s="72">
        <v>11</v>
      </c>
    </row>
    <row r="8196" spans="4:12" x14ac:dyDescent="0.25">
      <c r="D8196" s="66" t="s">
        <v>38534</v>
      </c>
      <c r="E8196" s="66" t="s">
        <v>2377</v>
      </c>
      <c r="F8196" s="72">
        <v>1</v>
      </c>
      <c r="G8196" s="72">
        <v>3</v>
      </c>
      <c r="H8196" s="72">
        <v>2</v>
      </c>
      <c r="I8196" s="72">
        <v>8</v>
      </c>
      <c r="J8196" s="72">
        <v>3</v>
      </c>
      <c r="K8196" s="72">
        <v>5</v>
      </c>
      <c r="L8196" s="72">
        <v>12</v>
      </c>
    </row>
    <row r="8197" spans="4:12" x14ac:dyDescent="0.25">
      <c r="D8197" s="66" t="s">
        <v>38535</v>
      </c>
      <c r="E8197" s="66" t="s">
        <v>2378</v>
      </c>
      <c r="F8197" s="72">
        <v>1</v>
      </c>
      <c r="G8197" s="72">
        <v>3</v>
      </c>
      <c r="H8197" s="72">
        <v>2</v>
      </c>
      <c r="I8197" s="72">
        <v>8</v>
      </c>
      <c r="J8197" s="72">
        <v>3</v>
      </c>
      <c r="K8197" s="72">
        <v>5</v>
      </c>
      <c r="L8197" s="72">
        <v>13</v>
      </c>
    </row>
    <row r="8198" spans="4:12" x14ac:dyDescent="0.25">
      <c r="D8198" s="66" t="s">
        <v>38536</v>
      </c>
      <c r="E8198" s="66" t="s">
        <v>11343</v>
      </c>
      <c r="F8198" s="72">
        <v>1</v>
      </c>
      <c r="G8198" s="72">
        <v>3</v>
      </c>
      <c r="H8198" s="72">
        <v>2</v>
      </c>
      <c r="I8198" s="72">
        <v>8</v>
      </c>
      <c r="J8198" s="72">
        <v>3</v>
      </c>
      <c r="K8198" s="72">
        <v>5</v>
      </c>
      <c r="L8198" s="72">
        <v>14</v>
      </c>
    </row>
    <row r="8199" spans="4:12" x14ac:dyDescent="0.25">
      <c r="D8199" s="66" t="s">
        <v>38537</v>
      </c>
      <c r="E8199" s="66" t="s">
        <v>11344</v>
      </c>
      <c r="F8199" s="72">
        <v>1</v>
      </c>
      <c r="G8199" s="72">
        <v>3</v>
      </c>
      <c r="H8199" s="72">
        <v>2</v>
      </c>
      <c r="I8199" s="72">
        <v>8</v>
      </c>
      <c r="J8199" s="72">
        <v>3</v>
      </c>
      <c r="K8199" s="72">
        <v>5</v>
      </c>
      <c r="L8199" s="72">
        <v>15</v>
      </c>
    </row>
    <row r="8200" spans="4:12" x14ac:dyDescent="0.25">
      <c r="D8200" s="66" t="s">
        <v>38538</v>
      </c>
      <c r="E8200" s="66" t="s">
        <v>11345</v>
      </c>
      <c r="F8200" s="72">
        <v>1</v>
      </c>
      <c r="G8200" s="72">
        <v>3</v>
      </c>
      <c r="H8200" s="72">
        <v>2</v>
      </c>
      <c r="I8200" s="72">
        <v>8</v>
      </c>
      <c r="J8200" s="72">
        <v>3</v>
      </c>
      <c r="K8200" s="72">
        <v>5</v>
      </c>
      <c r="L8200" s="72">
        <v>16</v>
      </c>
    </row>
    <row r="8201" spans="4:12" x14ac:dyDescent="0.25">
      <c r="D8201" s="66" t="s">
        <v>38539</v>
      </c>
      <c r="E8201" s="66" t="s">
        <v>2379</v>
      </c>
      <c r="F8201" s="72">
        <v>1</v>
      </c>
      <c r="G8201" s="72">
        <v>3</v>
      </c>
      <c r="H8201" s="72">
        <v>2</v>
      </c>
      <c r="I8201" s="72">
        <v>8</v>
      </c>
      <c r="J8201" s="72">
        <v>3</v>
      </c>
      <c r="K8201" s="72">
        <v>5</v>
      </c>
      <c r="L8201" s="72">
        <v>17</v>
      </c>
    </row>
    <row r="8202" spans="4:12" x14ac:dyDescent="0.25">
      <c r="D8202" s="66" t="s">
        <v>38540</v>
      </c>
      <c r="E8202" s="66" t="s">
        <v>2380</v>
      </c>
      <c r="F8202" s="72">
        <v>1</v>
      </c>
      <c r="G8202" s="72">
        <v>3</v>
      </c>
      <c r="H8202" s="72">
        <v>2</v>
      </c>
      <c r="I8202" s="72">
        <v>8</v>
      </c>
      <c r="J8202" s="72">
        <v>3</v>
      </c>
      <c r="K8202" s="72">
        <v>5</v>
      </c>
      <c r="L8202" s="72">
        <v>18</v>
      </c>
    </row>
    <row r="8203" spans="4:12" x14ac:dyDescent="0.25">
      <c r="D8203" s="66" t="s">
        <v>38541</v>
      </c>
      <c r="E8203" s="66" t="s">
        <v>11346</v>
      </c>
      <c r="F8203" s="72">
        <v>1</v>
      </c>
      <c r="G8203" s="72">
        <v>3</v>
      </c>
      <c r="H8203" s="72">
        <v>2</v>
      </c>
      <c r="I8203" s="72">
        <v>8</v>
      </c>
      <c r="J8203" s="72">
        <v>3</v>
      </c>
      <c r="K8203" s="72">
        <v>5</v>
      </c>
      <c r="L8203" s="72">
        <v>19</v>
      </c>
    </row>
    <row r="8204" spans="4:12" x14ac:dyDescent="0.25">
      <c r="D8204" s="66" t="s">
        <v>38542</v>
      </c>
      <c r="E8204" s="66" t="s">
        <v>11347</v>
      </c>
      <c r="F8204" s="72">
        <v>1</v>
      </c>
      <c r="G8204" s="72">
        <v>3</v>
      </c>
      <c r="H8204" s="72">
        <v>2</v>
      </c>
      <c r="I8204" s="72">
        <v>8</v>
      </c>
      <c r="J8204" s="72">
        <v>3</v>
      </c>
      <c r="K8204" s="72">
        <v>5</v>
      </c>
      <c r="L8204" s="72">
        <v>20</v>
      </c>
    </row>
    <row r="8205" spans="4:12" x14ac:dyDescent="0.25">
      <c r="D8205" s="66" t="s">
        <v>38543</v>
      </c>
      <c r="E8205" s="66" t="s">
        <v>2381</v>
      </c>
      <c r="F8205" s="72">
        <v>1</v>
      </c>
      <c r="G8205" s="72">
        <v>3</v>
      </c>
      <c r="H8205" s="72">
        <v>2</v>
      </c>
      <c r="I8205" s="72">
        <v>8</v>
      </c>
      <c r="J8205" s="72">
        <v>3</v>
      </c>
      <c r="K8205" s="72">
        <v>5</v>
      </c>
      <c r="L8205" s="72">
        <v>21</v>
      </c>
    </row>
    <row r="8206" spans="4:12" x14ac:dyDescent="0.25">
      <c r="D8206" s="66" t="s">
        <v>38544</v>
      </c>
      <c r="E8206" s="66" t="s">
        <v>11348</v>
      </c>
      <c r="F8206" s="72">
        <v>1</v>
      </c>
      <c r="G8206" s="72">
        <v>3</v>
      </c>
      <c r="H8206" s="72">
        <v>2</v>
      </c>
      <c r="I8206" s="72">
        <v>8</v>
      </c>
      <c r="J8206" s="72">
        <v>3</v>
      </c>
      <c r="K8206" s="72">
        <v>5</v>
      </c>
      <c r="L8206" s="72">
        <v>22</v>
      </c>
    </row>
    <row r="8207" spans="4:12" x14ac:dyDescent="0.25">
      <c r="D8207" s="66" t="s">
        <v>38545</v>
      </c>
      <c r="E8207" s="66" t="s">
        <v>2382</v>
      </c>
      <c r="F8207" s="72">
        <v>1</v>
      </c>
      <c r="G8207" s="72">
        <v>3</v>
      </c>
      <c r="H8207" s="72">
        <v>2</v>
      </c>
      <c r="I8207" s="72">
        <v>8</v>
      </c>
      <c r="J8207" s="72">
        <v>3</v>
      </c>
      <c r="K8207" s="72">
        <v>5</v>
      </c>
      <c r="L8207" s="72">
        <v>23</v>
      </c>
    </row>
    <row r="8208" spans="4:12" x14ac:dyDescent="0.25">
      <c r="D8208" s="66" t="s">
        <v>38546</v>
      </c>
      <c r="E8208" s="66" t="s">
        <v>2383</v>
      </c>
      <c r="F8208" s="72">
        <v>1</v>
      </c>
      <c r="G8208" s="72">
        <v>3</v>
      </c>
      <c r="H8208" s="72">
        <v>2</v>
      </c>
      <c r="I8208" s="72">
        <v>8</v>
      </c>
      <c r="J8208" s="72">
        <v>3</v>
      </c>
      <c r="K8208" s="72">
        <v>5</v>
      </c>
      <c r="L8208" s="72">
        <v>24</v>
      </c>
    </row>
    <row r="8209" spans="4:12" x14ac:dyDescent="0.25">
      <c r="D8209" s="66" t="s">
        <v>38547</v>
      </c>
      <c r="E8209" s="66" t="s">
        <v>11349</v>
      </c>
      <c r="F8209" s="72">
        <v>1</v>
      </c>
      <c r="G8209" s="72">
        <v>3</v>
      </c>
      <c r="H8209" s="72">
        <v>2</v>
      </c>
      <c r="I8209" s="72">
        <v>8</v>
      </c>
      <c r="J8209" s="72">
        <v>3</v>
      </c>
      <c r="K8209" s="72">
        <v>5</v>
      </c>
      <c r="L8209" s="72">
        <v>25</v>
      </c>
    </row>
    <row r="8210" spans="4:12" x14ac:dyDescent="0.25">
      <c r="D8210" s="66" t="s">
        <v>38548</v>
      </c>
      <c r="E8210" s="66" t="s">
        <v>2359</v>
      </c>
      <c r="F8210" s="72">
        <v>1</v>
      </c>
      <c r="G8210" s="72">
        <v>3</v>
      </c>
      <c r="H8210" s="72">
        <v>2</v>
      </c>
      <c r="I8210" s="72">
        <v>8</v>
      </c>
      <c r="J8210" s="72">
        <v>3</v>
      </c>
      <c r="K8210" s="72">
        <v>5</v>
      </c>
      <c r="L8210" s="72">
        <v>26</v>
      </c>
    </row>
    <row r="8211" spans="4:12" x14ac:dyDescent="0.25">
      <c r="D8211" s="66" t="s">
        <v>38549</v>
      </c>
      <c r="E8211" s="66" t="s">
        <v>11350</v>
      </c>
      <c r="F8211" s="72">
        <v>1</v>
      </c>
      <c r="G8211" s="72">
        <v>3</v>
      </c>
      <c r="H8211" s="72">
        <v>2</v>
      </c>
      <c r="I8211" s="72">
        <v>8</v>
      </c>
      <c r="J8211" s="72">
        <v>3</v>
      </c>
      <c r="K8211" s="72">
        <v>5</v>
      </c>
      <c r="L8211" s="72">
        <v>27</v>
      </c>
    </row>
    <row r="8212" spans="4:12" x14ac:dyDescent="0.25">
      <c r="D8212" s="66" t="s">
        <v>38550</v>
      </c>
      <c r="E8212" s="66" t="s">
        <v>2384</v>
      </c>
      <c r="F8212" s="72">
        <v>1</v>
      </c>
      <c r="G8212" s="72">
        <v>3</v>
      </c>
      <c r="H8212" s="72">
        <v>2</v>
      </c>
      <c r="I8212" s="72">
        <v>8</v>
      </c>
      <c r="J8212" s="72">
        <v>3</v>
      </c>
      <c r="K8212" s="72">
        <v>5</v>
      </c>
      <c r="L8212" s="72">
        <v>28</v>
      </c>
    </row>
    <row r="8213" spans="4:12" x14ac:dyDescent="0.25">
      <c r="D8213" s="66" t="s">
        <v>38551</v>
      </c>
      <c r="E8213" s="66" t="s">
        <v>11351</v>
      </c>
      <c r="F8213" s="72">
        <v>1</v>
      </c>
      <c r="G8213" s="72">
        <v>3</v>
      </c>
      <c r="H8213" s="72">
        <v>2</v>
      </c>
      <c r="I8213" s="72">
        <v>8</v>
      </c>
      <c r="J8213" s="72">
        <v>3</v>
      </c>
      <c r="K8213" s="72">
        <v>5</v>
      </c>
      <c r="L8213" s="72">
        <v>29</v>
      </c>
    </row>
    <row r="8214" spans="4:12" x14ac:dyDescent="0.25">
      <c r="D8214" s="66" t="s">
        <v>38552</v>
      </c>
      <c r="E8214" s="66" t="s">
        <v>11352</v>
      </c>
      <c r="F8214" s="72">
        <v>1</v>
      </c>
      <c r="G8214" s="72">
        <v>3</v>
      </c>
      <c r="H8214" s="72">
        <v>2</v>
      </c>
      <c r="I8214" s="72">
        <v>8</v>
      </c>
      <c r="J8214" s="72">
        <v>3</v>
      </c>
      <c r="K8214" s="72">
        <v>5</v>
      </c>
      <c r="L8214" s="72">
        <v>30</v>
      </c>
    </row>
    <row r="8215" spans="4:12" x14ac:dyDescent="0.25">
      <c r="D8215" s="66" t="s">
        <v>38553</v>
      </c>
      <c r="E8215" s="66" t="s">
        <v>11353</v>
      </c>
      <c r="F8215" s="72">
        <v>1</v>
      </c>
      <c r="G8215" s="72">
        <v>3</v>
      </c>
      <c r="H8215" s="72">
        <v>2</v>
      </c>
      <c r="I8215" s="72">
        <v>8</v>
      </c>
      <c r="J8215" s="72">
        <v>3</v>
      </c>
      <c r="K8215" s="72">
        <v>5</v>
      </c>
      <c r="L8215" s="72">
        <v>31</v>
      </c>
    </row>
    <row r="8216" spans="4:12" x14ac:dyDescent="0.25">
      <c r="D8216" s="66" t="s">
        <v>38554</v>
      </c>
      <c r="E8216" s="66" t="s">
        <v>2385</v>
      </c>
      <c r="F8216" s="72">
        <v>1</v>
      </c>
      <c r="G8216" s="72">
        <v>3</v>
      </c>
      <c r="H8216" s="72">
        <v>2</v>
      </c>
      <c r="I8216" s="72">
        <v>8</v>
      </c>
      <c r="J8216" s="72">
        <v>3</v>
      </c>
      <c r="K8216" s="72">
        <v>5</v>
      </c>
      <c r="L8216" s="72">
        <v>32</v>
      </c>
    </row>
    <row r="8217" spans="4:12" x14ac:dyDescent="0.25">
      <c r="D8217" s="66" t="s">
        <v>38555</v>
      </c>
      <c r="E8217" s="66" t="s">
        <v>11354</v>
      </c>
      <c r="F8217" s="72">
        <v>1</v>
      </c>
      <c r="G8217" s="72">
        <v>3</v>
      </c>
      <c r="H8217" s="72">
        <v>2</v>
      </c>
      <c r="I8217" s="72">
        <v>8</v>
      </c>
      <c r="J8217" s="72">
        <v>3</v>
      </c>
      <c r="K8217" s="72">
        <v>5</v>
      </c>
      <c r="L8217" s="72">
        <v>33</v>
      </c>
    </row>
    <row r="8218" spans="4:12" x14ac:dyDescent="0.25">
      <c r="D8218" s="66" t="s">
        <v>38556</v>
      </c>
      <c r="E8218" s="66" t="s">
        <v>11355</v>
      </c>
      <c r="F8218" s="72">
        <v>1</v>
      </c>
      <c r="G8218" s="72">
        <v>3</v>
      </c>
      <c r="H8218" s="72">
        <v>2</v>
      </c>
      <c r="I8218" s="72">
        <v>8</v>
      </c>
      <c r="J8218" s="72">
        <v>3</v>
      </c>
      <c r="K8218" s="72">
        <v>5</v>
      </c>
      <c r="L8218" s="72">
        <v>34</v>
      </c>
    </row>
    <row r="8219" spans="4:12" x14ac:dyDescent="0.25">
      <c r="D8219" s="66" t="s">
        <v>38557</v>
      </c>
      <c r="E8219" s="66" t="s">
        <v>11356</v>
      </c>
      <c r="F8219" s="72">
        <v>1</v>
      </c>
      <c r="G8219" s="72">
        <v>3</v>
      </c>
      <c r="H8219" s="72">
        <v>2</v>
      </c>
      <c r="I8219" s="72">
        <v>8</v>
      </c>
      <c r="J8219" s="72">
        <v>3</v>
      </c>
      <c r="K8219" s="72">
        <v>5</v>
      </c>
      <c r="L8219" s="72">
        <v>35</v>
      </c>
    </row>
    <row r="8220" spans="4:12" x14ac:dyDescent="0.25">
      <c r="D8220" s="66" t="s">
        <v>38558</v>
      </c>
      <c r="E8220" s="66" t="s">
        <v>11357</v>
      </c>
      <c r="F8220" s="72">
        <v>1</v>
      </c>
      <c r="G8220" s="72">
        <v>3</v>
      </c>
      <c r="H8220" s="72">
        <v>2</v>
      </c>
      <c r="I8220" s="72">
        <v>8</v>
      </c>
      <c r="J8220" s="72">
        <v>3</v>
      </c>
      <c r="K8220" s="72">
        <v>5</v>
      </c>
      <c r="L8220" s="72">
        <v>36</v>
      </c>
    </row>
    <row r="8221" spans="4:12" x14ac:dyDescent="0.25">
      <c r="D8221" s="66" t="s">
        <v>38559</v>
      </c>
      <c r="E8221" s="66" t="s">
        <v>11358</v>
      </c>
      <c r="F8221" s="72">
        <v>1</v>
      </c>
      <c r="G8221" s="72">
        <v>3</v>
      </c>
      <c r="H8221" s="72">
        <v>2</v>
      </c>
      <c r="I8221" s="72">
        <v>8</v>
      </c>
      <c r="J8221" s="72">
        <v>3</v>
      </c>
      <c r="K8221" s="72">
        <v>5</v>
      </c>
      <c r="L8221" s="72">
        <v>37</v>
      </c>
    </row>
    <row r="8222" spans="4:12" x14ac:dyDescent="0.25">
      <c r="D8222" s="66" t="s">
        <v>38560</v>
      </c>
      <c r="E8222" s="66" t="s">
        <v>11359</v>
      </c>
      <c r="F8222" s="72">
        <v>1</v>
      </c>
      <c r="G8222" s="72">
        <v>3</v>
      </c>
      <c r="H8222" s="72">
        <v>2</v>
      </c>
      <c r="I8222" s="72">
        <v>8</v>
      </c>
      <c r="J8222" s="72">
        <v>3</v>
      </c>
      <c r="K8222" s="72">
        <v>5</v>
      </c>
      <c r="L8222" s="72">
        <v>38</v>
      </c>
    </row>
    <row r="8223" spans="4:12" x14ac:dyDescent="0.25">
      <c r="D8223" s="66" t="s">
        <v>38561</v>
      </c>
      <c r="E8223" s="66" t="s">
        <v>11356</v>
      </c>
      <c r="F8223" s="72">
        <v>1</v>
      </c>
      <c r="G8223" s="72">
        <v>3</v>
      </c>
      <c r="H8223" s="72">
        <v>2</v>
      </c>
      <c r="I8223" s="72">
        <v>8</v>
      </c>
      <c r="J8223" s="72">
        <v>3</v>
      </c>
      <c r="K8223" s="72">
        <v>5</v>
      </c>
      <c r="L8223" s="72">
        <v>39</v>
      </c>
    </row>
    <row r="8224" spans="4:12" x14ac:dyDescent="0.25">
      <c r="D8224" s="66" t="s">
        <v>38562</v>
      </c>
      <c r="E8224" s="66" t="s">
        <v>11360</v>
      </c>
      <c r="F8224" s="72">
        <v>1</v>
      </c>
      <c r="G8224" s="72">
        <v>3</v>
      </c>
      <c r="H8224" s="72">
        <v>2</v>
      </c>
      <c r="I8224" s="72">
        <v>8</v>
      </c>
      <c r="J8224" s="72">
        <v>3</v>
      </c>
      <c r="K8224" s="72">
        <v>5</v>
      </c>
      <c r="L8224" s="72">
        <v>40</v>
      </c>
    </row>
    <row r="8225" spans="4:12" x14ac:dyDescent="0.25">
      <c r="D8225" s="66" t="s">
        <v>38563</v>
      </c>
      <c r="E8225" s="66" t="s">
        <v>11361</v>
      </c>
      <c r="F8225" s="72">
        <v>1</v>
      </c>
      <c r="G8225" s="72">
        <v>3</v>
      </c>
      <c r="H8225" s="72">
        <v>2</v>
      </c>
      <c r="I8225" s="72">
        <v>8</v>
      </c>
      <c r="J8225" s="72">
        <v>3</v>
      </c>
      <c r="K8225" s="72">
        <v>5</v>
      </c>
      <c r="L8225" s="72">
        <v>41</v>
      </c>
    </row>
    <row r="8226" spans="4:12" x14ac:dyDescent="0.25">
      <c r="D8226" s="66" t="s">
        <v>38564</v>
      </c>
      <c r="E8226" s="66" t="s">
        <v>11362</v>
      </c>
      <c r="F8226" s="72">
        <v>1</v>
      </c>
      <c r="G8226" s="72">
        <v>3</v>
      </c>
      <c r="H8226" s="72">
        <v>2</v>
      </c>
      <c r="I8226" s="72">
        <v>8</v>
      </c>
      <c r="J8226" s="72">
        <v>3</v>
      </c>
      <c r="K8226" s="72">
        <v>5</v>
      </c>
      <c r="L8226" s="72">
        <v>42</v>
      </c>
    </row>
    <row r="8227" spans="4:12" x14ac:dyDescent="0.25">
      <c r="D8227" s="66" t="s">
        <v>38565</v>
      </c>
      <c r="E8227" s="66" t="s">
        <v>11363</v>
      </c>
      <c r="F8227" s="72">
        <v>1</v>
      </c>
      <c r="G8227" s="72">
        <v>3</v>
      </c>
      <c r="H8227" s="72">
        <v>2</v>
      </c>
      <c r="I8227" s="72">
        <v>8</v>
      </c>
      <c r="J8227" s="72">
        <v>3</v>
      </c>
      <c r="K8227" s="72">
        <v>5</v>
      </c>
      <c r="L8227" s="72">
        <v>43</v>
      </c>
    </row>
    <row r="8228" spans="4:12" x14ac:dyDescent="0.25">
      <c r="D8228" s="66" t="s">
        <v>38566</v>
      </c>
      <c r="E8228" s="66" t="s">
        <v>11364</v>
      </c>
      <c r="F8228" s="72">
        <v>1</v>
      </c>
      <c r="G8228" s="72">
        <v>3</v>
      </c>
      <c r="H8228" s="72">
        <v>2</v>
      </c>
      <c r="I8228" s="72">
        <v>8</v>
      </c>
      <c r="J8228" s="72">
        <v>3</v>
      </c>
      <c r="K8228" s="72">
        <v>5</v>
      </c>
      <c r="L8228" s="72">
        <v>44</v>
      </c>
    </row>
    <row r="8229" spans="4:12" x14ac:dyDescent="0.25">
      <c r="D8229" s="66" t="s">
        <v>38567</v>
      </c>
      <c r="E8229" s="66" t="s">
        <v>2386</v>
      </c>
      <c r="F8229" s="72">
        <v>1</v>
      </c>
      <c r="G8229" s="72">
        <v>3</v>
      </c>
      <c r="H8229" s="72">
        <v>2</v>
      </c>
      <c r="I8229" s="72">
        <v>8</v>
      </c>
      <c r="J8229" s="72">
        <v>3</v>
      </c>
      <c r="K8229" s="72">
        <v>5</v>
      </c>
      <c r="L8229" s="72">
        <v>45</v>
      </c>
    </row>
    <row r="8230" spans="4:12" x14ac:dyDescent="0.25">
      <c r="D8230" s="66" t="s">
        <v>38568</v>
      </c>
      <c r="E8230" s="66" t="s">
        <v>11365</v>
      </c>
      <c r="F8230" s="72">
        <v>1</v>
      </c>
      <c r="G8230" s="72">
        <v>3</v>
      </c>
      <c r="H8230" s="72">
        <v>2</v>
      </c>
      <c r="I8230" s="72">
        <v>8</v>
      </c>
      <c r="J8230" s="72">
        <v>3</v>
      </c>
      <c r="K8230" s="72">
        <v>5</v>
      </c>
      <c r="L8230" s="72">
        <v>46</v>
      </c>
    </row>
    <row r="8231" spans="4:12" x14ac:dyDescent="0.25">
      <c r="D8231" s="66" t="s">
        <v>38569</v>
      </c>
      <c r="E8231" s="66" t="s">
        <v>11366</v>
      </c>
      <c r="F8231" s="72">
        <v>1</v>
      </c>
      <c r="G8231" s="72">
        <v>3</v>
      </c>
      <c r="H8231" s="72">
        <v>2</v>
      </c>
      <c r="I8231" s="72">
        <v>8</v>
      </c>
      <c r="J8231" s="72">
        <v>3</v>
      </c>
      <c r="K8231" s="72">
        <v>5</v>
      </c>
      <c r="L8231" s="72">
        <v>47</v>
      </c>
    </row>
    <row r="8232" spans="4:12" x14ac:dyDescent="0.25">
      <c r="D8232" s="66" t="s">
        <v>38570</v>
      </c>
      <c r="E8232" s="66" t="s">
        <v>1525</v>
      </c>
      <c r="F8232" s="72">
        <v>1</v>
      </c>
      <c r="G8232" s="72">
        <v>3</v>
      </c>
      <c r="H8232" s="72">
        <v>2</v>
      </c>
      <c r="I8232" s="72">
        <v>8</v>
      </c>
      <c r="J8232" s="72">
        <v>3</v>
      </c>
      <c r="K8232" s="72">
        <v>5</v>
      </c>
      <c r="L8232" s="72">
        <v>48</v>
      </c>
    </row>
    <row r="8233" spans="4:12" x14ac:dyDescent="0.25">
      <c r="D8233" s="66" t="s">
        <v>38571</v>
      </c>
      <c r="E8233" s="66" t="s">
        <v>11367</v>
      </c>
      <c r="F8233" s="72">
        <v>1</v>
      </c>
      <c r="G8233" s="72">
        <v>3</v>
      </c>
      <c r="H8233" s="72">
        <v>2</v>
      </c>
      <c r="I8233" s="72">
        <v>8</v>
      </c>
      <c r="J8233" s="72">
        <v>3</v>
      </c>
      <c r="K8233" s="72">
        <v>5</v>
      </c>
      <c r="L8233" s="72">
        <v>49</v>
      </c>
    </row>
    <row r="8234" spans="4:12" x14ac:dyDescent="0.25">
      <c r="D8234" s="66" t="s">
        <v>38572</v>
      </c>
      <c r="E8234" s="66" t="s">
        <v>2387</v>
      </c>
      <c r="F8234" s="72">
        <v>1</v>
      </c>
      <c r="G8234" s="72">
        <v>3</v>
      </c>
      <c r="H8234" s="72">
        <v>2</v>
      </c>
      <c r="I8234" s="72">
        <v>8</v>
      </c>
      <c r="J8234" s="72">
        <v>3</v>
      </c>
      <c r="K8234" s="72">
        <v>5</v>
      </c>
      <c r="L8234" s="72">
        <v>50</v>
      </c>
    </row>
    <row r="8235" spans="4:12" x14ac:dyDescent="0.25">
      <c r="D8235" s="66" t="s">
        <v>38573</v>
      </c>
      <c r="E8235" s="66" t="s">
        <v>11368</v>
      </c>
      <c r="F8235" s="72">
        <v>1</v>
      </c>
      <c r="G8235" s="72">
        <v>3</v>
      </c>
      <c r="H8235" s="72">
        <v>2</v>
      </c>
      <c r="I8235" s="72">
        <v>8</v>
      </c>
      <c r="J8235" s="72">
        <v>3</v>
      </c>
      <c r="K8235" s="72">
        <v>5</v>
      </c>
      <c r="L8235" s="72">
        <v>51</v>
      </c>
    </row>
    <row r="8236" spans="4:12" x14ac:dyDescent="0.25">
      <c r="D8236" s="66" t="s">
        <v>38574</v>
      </c>
      <c r="E8236" s="66" t="s">
        <v>2388</v>
      </c>
      <c r="F8236" s="72">
        <v>1</v>
      </c>
      <c r="G8236" s="72">
        <v>3</v>
      </c>
      <c r="H8236" s="72">
        <v>2</v>
      </c>
      <c r="I8236" s="72">
        <v>8</v>
      </c>
      <c r="J8236" s="72">
        <v>3</v>
      </c>
      <c r="K8236" s="72">
        <v>5</v>
      </c>
      <c r="L8236" s="72">
        <v>52</v>
      </c>
    </row>
    <row r="8237" spans="4:12" x14ac:dyDescent="0.25">
      <c r="D8237" s="66" t="s">
        <v>38575</v>
      </c>
      <c r="E8237" s="66" t="s">
        <v>2389</v>
      </c>
      <c r="F8237" s="72">
        <v>1</v>
      </c>
      <c r="G8237" s="72">
        <v>3</v>
      </c>
      <c r="H8237" s="72">
        <v>2</v>
      </c>
      <c r="I8237" s="72">
        <v>8</v>
      </c>
      <c r="J8237" s="72">
        <v>3</v>
      </c>
      <c r="K8237" s="72">
        <v>5</v>
      </c>
      <c r="L8237" s="72">
        <v>53</v>
      </c>
    </row>
    <row r="8238" spans="4:12" x14ac:dyDescent="0.25">
      <c r="D8238" s="66" t="s">
        <v>38576</v>
      </c>
      <c r="E8238" s="66" t="s">
        <v>2390</v>
      </c>
      <c r="F8238" s="72">
        <v>1</v>
      </c>
      <c r="G8238" s="72">
        <v>3</v>
      </c>
      <c r="H8238" s="72">
        <v>2</v>
      </c>
      <c r="I8238" s="72">
        <v>8</v>
      </c>
      <c r="J8238" s="72">
        <v>3</v>
      </c>
      <c r="K8238" s="72">
        <v>5</v>
      </c>
      <c r="L8238" s="72">
        <v>54</v>
      </c>
    </row>
    <row r="8239" spans="4:12" x14ac:dyDescent="0.25">
      <c r="D8239" s="66" t="s">
        <v>38577</v>
      </c>
      <c r="E8239" s="66" t="s">
        <v>2391</v>
      </c>
      <c r="F8239" s="72">
        <v>1</v>
      </c>
      <c r="G8239" s="72">
        <v>3</v>
      </c>
      <c r="H8239" s="72">
        <v>2</v>
      </c>
      <c r="I8239" s="72">
        <v>8</v>
      </c>
      <c r="J8239" s="72">
        <v>3</v>
      </c>
      <c r="K8239" s="72">
        <v>5</v>
      </c>
      <c r="L8239" s="72">
        <v>55</v>
      </c>
    </row>
    <row r="8240" spans="4:12" x14ac:dyDescent="0.25">
      <c r="D8240" s="66" t="s">
        <v>38578</v>
      </c>
      <c r="E8240" s="66" t="s">
        <v>11369</v>
      </c>
      <c r="F8240" s="72">
        <v>1</v>
      </c>
      <c r="G8240" s="72">
        <v>3</v>
      </c>
      <c r="H8240" s="72">
        <v>2</v>
      </c>
      <c r="I8240" s="72">
        <v>8</v>
      </c>
      <c r="J8240" s="72">
        <v>3</v>
      </c>
      <c r="K8240" s="72">
        <v>5</v>
      </c>
      <c r="L8240" s="72">
        <v>56</v>
      </c>
    </row>
    <row r="8241" spans="4:12" x14ac:dyDescent="0.25">
      <c r="D8241" s="66" t="s">
        <v>38579</v>
      </c>
      <c r="E8241" s="66" t="s">
        <v>2392</v>
      </c>
      <c r="F8241" s="72">
        <v>1</v>
      </c>
      <c r="G8241" s="72">
        <v>3</v>
      </c>
      <c r="H8241" s="72">
        <v>2</v>
      </c>
      <c r="I8241" s="72">
        <v>8</v>
      </c>
      <c r="J8241" s="72">
        <v>3</v>
      </c>
      <c r="K8241" s="72">
        <v>5</v>
      </c>
      <c r="L8241" s="72">
        <v>57</v>
      </c>
    </row>
    <row r="8242" spans="4:12" x14ac:dyDescent="0.25">
      <c r="D8242" s="66" t="s">
        <v>38580</v>
      </c>
      <c r="E8242" s="66" t="s">
        <v>11370</v>
      </c>
      <c r="F8242" s="72">
        <v>1</v>
      </c>
      <c r="G8242" s="72">
        <v>3</v>
      </c>
      <c r="H8242" s="72">
        <v>2</v>
      </c>
      <c r="I8242" s="72">
        <v>8</v>
      </c>
      <c r="J8242" s="72">
        <v>3</v>
      </c>
      <c r="K8242" s="72">
        <v>5</v>
      </c>
      <c r="L8242" s="72">
        <v>58</v>
      </c>
    </row>
    <row r="8243" spans="4:12" x14ac:dyDescent="0.25">
      <c r="D8243" s="66" t="s">
        <v>38581</v>
      </c>
      <c r="E8243" s="66" t="s">
        <v>2393</v>
      </c>
      <c r="F8243" s="72">
        <v>1</v>
      </c>
      <c r="G8243" s="72">
        <v>3</v>
      </c>
      <c r="H8243" s="72">
        <v>2</v>
      </c>
      <c r="I8243" s="72">
        <v>8</v>
      </c>
      <c r="J8243" s="72">
        <v>3</v>
      </c>
      <c r="K8243" s="72">
        <v>5</v>
      </c>
      <c r="L8243" s="72">
        <v>59</v>
      </c>
    </row>
    <row r="8244" spans="4:12" x14ac:dyDescent="0.25">
      <c r="D8244" s="66" t="s">
        <v>38582</v>
      </c>
      <c r="E8244" s="66" t="s">
        <v>2394</v>
      </c>
      <c r="F8244" s="72">
        <v>1</v>
      </c>
      <c r="G8244" s="72">
        <v>3</v>
      </c>
      <c r="H8244" s="72">
        <v>2</v>
      </c>
      <c r="I8244" s="72">
        <v>8</v>
      </c>
      <c r="J8244" s="72">
        <v>3</v>
      </c>
      <c r="K8244" s="72">
        <v>5</v>
      </c>
      <c r="L8244" s="72">
        <v>60</v>
      </c>
    </row>
    <row r="8245" spans="4:12" x14ac:dyDescent="0.25">
      <c r="D8245" s="66" t="s">
        <v>38583</v>
      </c>
      <c r="E8245" s="66" t="s">
        <v>11371</v>
      </c>
      <c r="F8245" s="72">
        <v>1</v>
      </c>
      <c r="G8245" s="72">
        <v>3</v>
      </c>
      <c r="H8245" s="72">
        <v>2</v>
      </c>
      <c r="I8245" s="72">
        <v>8</v>
      </c>
      <c r="J8245" s="72">
        <v>3</v>
      </c>
      <c r="K8245" s="72">
        <v>5</v>
      </c>
      <c r="L8245" s="72">
        <v>61</v>
      </c>
    </row>
    <row r="8246" spans="4:12" x14ac:dyDescent="0.25">
      <c r="D8246" s="66" t="s">
        <v>38584</v>
      </c>
      <c r="E8246" s="66" t="s">
        <v>11372</v>
      </c>
      <c r="F8246" s="72">
        <v>1</v>
      </c>
      <c r="G8246" s="72">
        <v>3</v>
      </c>
      <c r="H8246" s="72">
        <v>2</v>
      </c>
      <c r="I8246" s="72">
        <v>8</v>
      </c>
      <c r="J8246" s="72">
        <v>3</v>
      </c>
      <c r="K8246" s="72">
        <v>5</v>
      </c>
      <c r="L8246" s="72">
        <v>62</v>
      </c>
    </row>
    <row r="8247" spans="4:12" x14ac:dyDescent="0.25">
      <c r="D8247" s="66" t="s">
        <v>38585</v>
      </c>
      <c r="E8247" s="66" t="s">
        <v>2395</v>
      </c>
      <c r="F8247" s="72">
        <v>1</v>
      </c>
      <c r="G8247" s="72">
        <v>3</v>
      </c>
      <c r="H8247" s="72">
        <v>2</v>
      </c>
      <c r="I8247" s="72">
        <v>8</v>
      </c>
      <c r="J8247" s="72">
        <v>3</v>
      </c>
      <c r="K8247" s="72">
        <v>5</v>
      </c>
      <c r="L8247" s="72">
        <v>63</v>
      </c>
    </row>
    <row r="8248" spans="4:12" x14ac:dyDescent="0.25">
      <c r="D8248" s="66" t="s">
        <v>38586</v>
      </c>
      <c r="E8248" s="66" t="s">
        <v>11373</v>
      </c>
      <c r="F8248" s="72">
        <v>1</v>
      </c>
      <c r="G8248" s="72">
        <v>3</v>
      </c>
      <c r="H8248" s="72">
        <v>2</v>
      </c>
      <c r="I8248" s="72">
        <v>8</v>
      </c>
      <c r="J8248" s="72">
        <v>3</v>
      </c>
      <c r="K8248" s="72">
        <v>5</v>
      </c>
      <c r="L8248" s="72">
        <v>64</v>
      </c>
    </row>
    <row r="8249" spans="4:12" x14ac:dyDescent="0.25">
      <c r="D8249" s="66" t="s">
        <v>38587</v>
      </c>
      <c r="E8249" s="66" t="s">
        <v>11374</v>
      </c>
      <c r="F8249" s="72">
        <v>1</v>
      </c>
      <c r="G8249" s="72">
        <v>3</v>
      </c>
      <c r="H8249" s="72">
        <v>2</v>
      </c>
      <c r="I8249" s="72">
        <v>8</v>
      </c>
      <c r="J8249" s="72">
        <v>3</v>
      </c>
      <c r="K8249" s="72">
        <v>5</v>
      </c>
      <c r="L8249" s="72">
        <v>65</v>
      </c>
    </row>
    <row r="8250" spans="4:12" x14ac:dyDescent="0.25">
      <c r="D8250" s="66" t="s">
        <v>38588</v>
      </c>
      <c r="E8250" s="66" t="s">
        <v>2396</v>
      </c>
      <c r="F8250" s="72">
        <v>1</v>
      </c>
      <c r="G8250" s="72">
        <v>3</v>
      </c>
      <c r="H8250" s="72">
        <v>2</v>
      </c>
      <c r="I8250" s="72">
        <v>8</v>
      </c>
      <c r="J8250" s="72">
        <v>3</v>
      </c>
      <c r="K8250" s="72">
        <v>5</v>
      </c>
      <c r="L8250" s="72">
        <v>66</v>
      </c>
    </row>
    <row r="8251" spans="4:12" x14ac:dyDescent="0.25">
      <c r="D8251" s="66" t="s">
        <v>38589</v>
      </c>
      <c r="E8251" s="66" t="s">
        <v>2397</v>
      </c>
      <c r="F8251" s="72">
        <v>1</v>
      </c>
      <c r="G8251" s="72">
        <v>3</v>
      </c>
      <c r="H8251" s="72">
        <v>2</v>
      </c>
      <c r="I8251" s="72">
        <v>8</v>
      </c>
      <c r="J8251" s="72">
        <v>3</v>
      </c>
      <c r="K8251" s="72">
        <v>5</v>
      </c>
      <c r="L8251" s="72">
        <v>67</v>
      </c>
    </row>
    <row r="8252" spans="4:12" x14ac:dyDescent="0.25">
      <c r="D8252" s="66" t="s">
        <v>38590</v>
      </c>
      <c r="E8252" s="66" t="s">
        <v>11375</v>
      </c>
      <c r="F8252" s="72">
        <v>1</v>
      </c>
      <c r="G8252" s="72">
        <v>3</v>
      </c>
      <c r="H8252" s="72">
        <v>2</v>
      </c>
      <c r="I8252" s="72">
        <v>8</v>
      </c>
      <c r="J8252" s="72">
        <v>3</v>
      </c>
      <c r="K8252" s="72">
        <v>5</v>
      </c>
      <c r="L8252" s="72">
        <v>68</v>
      </c>
    </row>
    <row r="8253" spans="4:12" x14ac:dyDescent="0.25">
      <c r="D8253" s="66" t="s">
        <v>38591</v>
      </c>
      <c r="E8253" s="66" t="s">
        <v>11376</v>
      </c>
      <c r="F8253" s="72">
        <v>1</v>
      </c>
      <c r="G8253" s="72">
        <v>3</v>
      </c>
      <c r="H8253" s="72">
        <v>2</v>
      </c>
      <c r="I8253" s="72">
        <v>8</v>
      </c>
      <c r="J8253" s="72">
        <v>3</v>
      </c>
      <c r="K8253" s="72">
        <v>6</v>
      </c>
      <c r="L8253" s="72">
        <v>1</v>
      </c>
    </row>
    <row r="8254" spans="4:12" x14ac:dyDescent="0.25">
      <c r="D8254" s="66" t="s">
        <v>38592</v>
      </c>
      <c r="E8254" s="66" t="s">
        <v>2398</v>
      </c>
      <c r="F8254" s="72">
        <v>1</v>
      </c>
      <c r="G8254" s="72">
        <v>3</v>
      </c>
      <c r="H8254" s="72">
        <v>2</v>
      </c>
      <c r="I8254" s="72">
        <v>8</v>
      </c>
      <c r="J8254" s="72">
        <v>3</v>
      </c>
      <c r="K8254" s="72">
        <v>6</v>
      </c>
      <c r="L8254" s="72">
        <v>2</v>
      </c>
    </row>
    <row r="8255" spans="4:12" x14ac:dyDescent="0.25">
      <c r="D8255" s="66" t="s">
        <v>38593</v>
      </c>
      <c r="E8255" s="66" t="s">
        <v>2338</v>
      </c>
      <c r="F8255" s="72">
        <v>1</v>
      </c>
      <c r="G8255" s="72">
        <v>3</v>
      </c>
      <c r="H8255" s="72">
        <v>2</v>
      </c>
      <c r="I8255" s="72">
        <v>8</v>
      </c>
      <c r="J8255" s="72">
        <v>3</v>
      </c>
      <c r="K8255" s="72">
        <v>6</v>
      </c>
      <c r="L8255" s="72">
        <v>3</v>
      </c>
    </row>
    <row r="8256" spans="4:12" x14ac:dyDescent="0.25">
      <c r="D8256" s="66" t="s">
        <v>38594</v>
      </c>
      <c r="E8256" s="66" t="s">
        <v>2399</v>
      </c>
      <c r="F8256" s="72">
        <v>1</v>
      </c>
      <c r="G8256" s="72">
        <v>3</v>
      </c>
      <c r="H8256" s="72">
        <v>2</v>
      </c>
      <c r="I8256" s="72">
        <v>8</v>
      </c>
      <c r="J8256" s="72">
        <v>3</v>
      </c>
      <c r="K8256" s="72">
        <v>6</v>
      </c>
      <c r="L8256" s="72">
        <v>4</v>
      </c>
    </row>
    <row r="8257" spans="4:12" x14ac:dyDescent="0.25">
      <c r="D8257" s="66" t="s">
        <v>38595</v>
      </c>
      <c r="E8257" s="66" t="s">
        <v>11377</v>
      </c>
      <c r="F8257" s="72">
        <v>1</v>
      </c>
      <c r="G8257" s="72">
        <v>3</v>
      </c>
      <c r="H8257" s="72">
        <v>2</v>
      </c>
      <c r="I8257" s="72">
        <v>8</v>
      </c>
      <c r="J8257" s="72">
        <v>3</v>
      </c>
      <c r="K8257" s="72">
        <v>6</v>
      </c>
      <c r="L8257" s="72">
        <v>5</v>
      </c>
    </row>
    <row r="8258" spans="4:12" x14ac:dyDescent="0.25">
      <c r="D8258" s="66" t="s">
        <v>38596</v>
      </c>
      <c r="E8258" s="66" t="s">
        <v>2400</v>
      </c>
      <c r="F8258" s="72">
        <v>1</v>
      </c>
      <c r="G8258" s="72">
        <v>3</v>
      </c>
      <c r="H8258" s="72">
        <v>2</v>
      </c>
      <c r="I8258" s="72">
        <v>8</v>
      </c>
      <c r="J8258" s="72">
        <v>3</v>
      </c>
      <c r="K8258" s="72">
        <v>6</v>
      </c>
      <c r="L8258" s="72">
        <v>6</v>
      </c>
    </row>
    <row r="8259" spans="4:12" x14ac:dyDescent="0.25">
      <c r="D8259" s="66" t="s">
        <v>38597</v>
      </c>
      <c r="E8259" s="66" t="s">
        <v>2401</v>
      </c>
      <c r="F8259" s="72">
        <v>1</v>
      </c>
      <c r="G8259" s="72">
        <v>3</v>
      </c>
      <c r="H8259" s="72">
        <v>2</v>
      </c>
      <c r="I8259" s="72">
        <v>8</v>
      </c>
      <c r="J8259" s="72">
        <v>3</v>
      </c>
      <c r="K8259" s="72">
        <v>6</v>
      </c>
      <c r="L8259" s="72">
        <v>7</v>
      </c>
    </row>
    <row r="8260" spans="4:12" x14ac:dyDescent="0.25">
      <c r="D8260" s="66" t="s">
        <v>38598</v>
      </c>
      <c r="E8260" s="66" t="s">
        <v>2402</v>
      </c>
      <c r="F8260" s="72">
        <v>1</v>
      </c>
      <c r="G8260" s="72">
        <v>3</v>
      </c>
      <c r="H8260" s="72">
        <v>2</v>
      </c>
      <c r="I8260" s="72">
        <v>8</v>
      </c>
      <c r="J8260" s="72">
        <v>3</v>
      </c>
      <c r="K8260" s="72">
        <v>6</v>
      </c>
      <c r="L8260" s="72">
        <v>8</v>
      </c>
    </row>
    <row r="8261" spans="4:12" x14ac:dyDescent="0.25">
      <c r="D8261" s="66" t="s">
        <v>38599</v>
      </c>
      <c r="E8261" s="66" t="s">
        <v>11378</v>
      </c>
      <c r="F8261" s="72">
        <v>1</v>
      </c>
      <c r="G8261" s="72">
        <v>3</v>
      </c>
      <c r="H8261" s="72">
        <v>2</v>
      </c>
      <c r="I8261" s="72">
        <v>8</v>
      </c>
      <c r="J8261" s="72">
        <v>3</v>
      </c>
      <c r="K8261" s="72">
        <v>6</v>
      </c>
      <c r="L8261" s="72">
        <v>9</v>
      </c>
    </row>
    <row r="8262" spans="4:12" x14ac:dyDescent="0.25">
      <c r="D8262" s="66" t="s">
        <v>38600</v>
      </c>
      <c r="E8262" s="66" t="s">
        <v>11379</v>
      </c>
      <c r="F8262" s="72">
        <v>1</v>
      </c>
      <c r="G8262" s="72">
        <v>3</v>
      </c>
      <c r="H8262" s="72">
        <v>2</v>
      </c>
      <c r="I8262" s="72">
        <v>8</v>
      </c>
      <c r="J8262" s="72">
        <v>3</v>
      </c>
      <c r="K8262" s="72">
        <v>6</v>
      </c>
      <c r="L8262" s="72">
        <v>10</v>
      </c>
    </row>
    <row r="8263" spans="4:12" x14ac:dyDescent="0.25">
      <c r="D8263" s="66" t="s">
        <v>38601</v>
      </c>
      <c r="E8263" s="66" t="s">
        <v>2362</v>
      </c>
      <c r="F8263" s="72">
        <v>1</v>
      </c>
      <c r="G8263" s="72">
        <v>3</v>
      </c>
      <c r="H8263" s="72">
        <v>2</v>
      </c>
      <c r="I8263" s="72">
        <v>8</v>
      </c>
      <c r="J8263" s="72">
        <v>3</v>
      </c>
      <c r="K8263" s="72">
        <v>6</v>
      </c>
      <c r="L8263" s="72">
        <v>11</v>
      </c>
    </row>
    <row r="8264" spans="4:12" x14ac:dyDescent="0.25">
      <c r="D8264" s="66" t="s">
        <v>38602</v>
      </c>
      <c r="E8264" s="66" t="s">
        <v>11380</v>
      </c>
      <c r="F8264" s="72">
        <v>1</v>
      </c>
      <c r="G8264" s="72">
        <v>3</v>
      </c>
      <c r="H8264" s="72">
        <v>2</v>
      </c>
      <c r="I8264" s="72">
        <v>8</v>
      </c>
      <c r="J8264" s="72">
        <v>3</v>
      </c>
      <c r="K8264" s="72">
        <v>6</v>
      </c>
      <c r="L8264" s="72">
        <v>12</v>
      </c>
    </row>
    <row r="8265" spans="4:12" x14ac:dyDescent="0.25">
      <c r="D8265" s="66" t="s">
        <v>38603</v>
      </c>
      <c r="E8265" s="66" t="s">
        <v>2403</v>
      </c>
      <c r="F8265" s="72">
        <v>1</v>
      </c>
      <c r="G8265" s="72">
        <v>3</v>
      </c>
      <c r="H8265" s="72">
        <v>2</v>
      </c>
      <c r="I8265" s="72">
        <v>8</v>
      </c>
      <c r="J8265" s="72">
        <v>3</v>
      </c>
      <c r="K8265" s="72">
        <v>6</v>
      </c>
      <c r="L8265" s="72">
        <v>13</v>
      </c>
    </row>
    <row r="8266" spans="4:12" x14ac:dyDescent="0.25">
      <c r="D8266" s="66" t="s">
        <v>38604</v>
      </c>
      <c r="E8266" s="66" t="s">
        <v>11381</v>
      </c>
      <c r="F8266" s="72">
        <v>1</v>
      </c>
      <c r="G8266" s="72">
        <v>3</v>
      </c>
      <c r="H8266" s="72">
        <v>2</v>
      </c>
      <c r="I8266" s="72">
        <v>8</v>
      </c>
      <c r="J8266" s="72">
        <v>3</v>
      </c>
      <c r="K8266" s="72">
        <v>6</v>
      </c>
      <c r="L8266" s="72">
        <v>14</v>
      </c>
    </row>
    <row r="8267" spans="4:12" x14ac:dyDescent="0.25">
      <c r="D8267" s="66" t="s">
        <v>38605</v>
      </c>
      <c r="E8267" s="66" t="s">
        <v>2404</v>
      </c>
      <c r="F8267" s="72">
        <v>1</v>
      </c>
      <c r="G8267" s="72">
        <v>3</v>
      </c>
      <c r="H8267" s="72">
        <v>2</v>
      </c>
      <c r="I8267" s="72">
        <v>8</v>
      </c>
      <c r="J8267" s="72">
        <v>3</v>
      </c>
      <c r="K8267" s="72">
        <v>6</v>
      </c>
      <c r="L8267" s="72">
        <v>15</v>
      </c>
    </row>
    <row r="8268" spans="4:12" x14ac:dyDescent="0.25">
      <c r="D8268" s="66" t="s">
        <v>38606</v>
      </c>
      <c r="E8268" s="66" t="s">
        <v>2405</v>
      </c>
      <c r="F8268" s="72">
        <v>1</v>
      </c>
      <c r="G8268" s="72">
        <v>3</v>
      </c>
      <c r="H8268" s="72">
        <v>2</v>
      </c>
      <c r="I8268" s="72">
        <v>8</v>
      </c>
      <c r="J8268" s="72">
        <v>3</v>
      </c>
      <c r="K8268" s="72">
        <v>6</v>
      </c>
      <c r="L8268" s="72">
        <v>16</v>
      </c>
    </row>
    <row r="8269" spans="4:12" x14ac:dyDescent="0.25">
      <c r="D8269" s="66" t="s">
        <v>38607</v>
      </c>
      <c r="E8269" s="66" t="s">
        <v>2406</v>
      </c>
      <c r="F8269" s="72">
        <v>1</v>
      </c>
      <c r="G8269" s="72">
        <v>3</v>
      </c>
      <c r="H8269" s="72">
        <v>2</v>
      </c>
      <c r="I8269" s="72">
        <v>8</v>
      </c>
      <c r="J8269" s="72">
        <v>3</v>
      </c>
      <c r="K8269" s="72">
        <v>6</v>
      </c>
      <c r="L8269" s="72">
        <v>17</v>
      </c>
    </row>
    <row r="8270" spans="4:12" x14ac:dyDescent="0.25">
      <c r="D8270" s="66" t="s">
        <v>38608</v>
      </c>
      <c r="E8270" s="66" t="s">
        <v>2327</v>
      </c>
      <c r="F8270" s="72">
        <v>1</v>
      </c>
      <c r="G8270" s="72">
        <v>3</v>
      </c>
      <c r="H8270" s="72">
        <v>2</v>
      </c>
      <c r="I8270" s="72">
        <v>8</v>
      </c>
      <c r="J8270" s="72">
        <v>3</v>
      </c>
      <c r="K8270" s="72">
        <v>6</v>
      </c>
      <c r="L8270" s="72">
        <v>18</v>
      </c>
    </row>
    <row r="8271" spans="4:12" x14ac:dyDescent="0.25">
      <c r="D8271" s="66" t="s">
        <v>38609</v>
      </c>
      <c r="E8271" s="66" t="s">
        <v>11382</v>
      </c>
      <c r="F8271" s="72">
        <v>1</v>
      </c>
      <c r="G8271" s="72">
        <v>3</v>
      </c>
      <c r="H8271" s="72">
        <v>2</v>
      </c>
      <c r="I8271" s="72">
        <v>8</v>
      </c>
      <c r="J8271" s="72">
        <v>3</v>
      </c>
      <c r="K8271" s="72">
        <v>6</v>
      </c>
      <c r="L8271" s="72">
        <v>19</v>
      </c>
    </row>
    <row r="8272" spans="4:12" x14ac:dyDescent="0.25">
      <c r="D8272" s="66" t="s">
        <v>38610</v>
      </c>
      <c r="E8272" s="66" t="s">
        <v>11383</v>
      </c>
      <c r="F8272" s="72">
        <v>1</v>
      </c>
      <c r="G8272" s="72">
        <v>3</v>
      </c>
      <c r="H8272" s="72">
        <v>2</v>
      </c>
      <c r="I8272" s="72">
        <v>8</v>
      </c>
      <c r="J8272" s="72">
        <v>3</v>
      </c>
      <c r="K8272" s="72">
        <v>6</v>
      </c>
      <c r="L8272" s="72">
        <v>20</v>
      </c>
    </row>
    <row r="8273" spans="4:12" x14ac:dyDescent="0.25">
      <c r="D8273" s="66" t="s">
        <v>38611</v>
      </c>
      <c r="E8273" s="66" t="s">
        <v>11384</v>
      </c>
      <c r="F8273" s="72">
        <v>1</v>
      </c>
      <c r="G8273" s="72">
        <v>3</v>
      </c>
      <c r="H8273" s="72">
        <v>2</v>
      </c>
      <c r="I8273" s="72">
        <v>8</v>
      </c>
      <c r="J8273" s="72">
        <v>3</v>
      </c>
      <c r="K8273" s="72">
        <v>6</v>
      </c>
      <c r="L8273" s="72">
        <v>21</v>
      </c>
    </row>
    <row r="8274" spans="4:12" x14ac:dyDescent="0.25">
      <c r="D8274" s="66" t="s">
        <v>38612</v>
      </c>
      <c r="E8274" s="66" t="s">
        <v>11385</v>
      </c>
      <c r="F8274" s="72">
        <v>1</v>
      </c>
      <c r="G8274" s="72">
        <v>3</v>
      </c>
      <c r="H8274" s="72">
        <v>2</v>
      </c>
      <c r="I8274" s="72">
        <v>8</v>
      </c>
      <c r="J8274" s="72">
        <v>3</v>
      </c>
      <c r="K8274" s="72">
        <v>6</v>
      </c>
      <c r="L8274" s="72">
        <v>22</v>
      </c>
    </row>
    <row r="8275" spans="4:12" x14ac:dyDescent="0.25">
      <c r="D8275" s="66" t="s">
        <v>38613</v>
      </c>
      <c r="E8275" s="66" t="s">
        <v>2407</v>
      </c>
      <c r="F8275" s="72">
        <v>1</v>
      </c>
      <c r="G8275" s="72">
        <v>3</v>
      </c>
      <c r="H8275" s="72">
        <v>2</v>
      </c>
      <c r="I8275" s="72">
        <v>8</v>
      </c>
      <c r="J8275" s="72">
        <v>3</v>
      </c>
      <c r="K8275" s="72">
        <v>6</v>
      </c>
      <c r="L8275" s="72">
        <v>23</v>
      </c>
    </row>
    <row r="8276" spans="4:12" x14ac:dyDescent="0.25">
      <c r="D8276" s="66" t="s">
        <v>38614</v>
      </c>
      <c r="E8276" s="66" t="s">
        <v>2408</v>
      </c>
      <c r="F8276" s="72">
        <v>1</v>
      </c>
      <c r="G8276" s="72">
        <v>3</v>
      </c>
      <c r="H8276" s="72">
        <v>2</v>
      </c>
      <c r="I8276" s="72">
        <v>8</v>
      </c>
      <c r="J8276" s="72">
        <v>3</v>
      </c>
      <c r="K8276" s="72">
        <v>6</v>
      </c>
      <c r="L8276" s="72">
        <v>24</v>
      </c>
    </row>
    <row r="8277" spans="4:12" x14ac:dyDescent="0.25">
      <c r="D8277" s="66" t="s">
        <v>38615</v>
      </c>
      <c r="E8277" s="66" t="s">
        <v>11386</v>
      </c>
      <c r="F8277" s="72">
        <v>1</v>
      </c>
      <c r="G8277" s="72">
        <v>3</v>
      </c>
      <c r="H8277" s="72">
        <v>2</v>
      </c>
      <c r="I8277" s="72">
        <v>8</v>
      </c>
      <c r="J8277" s="72">
        <v>3</v>
      </c>
      <c r="K8277" s="72">
        <v>6</v>
      </c>
      <c r="L8277" s="72">
        <v>25</v>
      </c>
    </row>
    <row r="8278" spans="4:12" x14ac:dyDescent="0.25">
      <c r="D8278" s="66" t="s">
        <v>38616</v>
      </c>
      <c r="E8278" s="66" t="s">
        <v>2409</v>
      </c>
      <c r="F8278" s="72">
        <v>1</v>
      </c>
      <c r="G8278" s="72">
        <v>3</v>
      </c>
      <c r="H8278" s="72">
        <v>2</v>
      </c>
      <c r="I8278" s="72">
        <v>8</v>
      </c>
      <c r="J8278" s="72">
        <v>3</v>
      </c>
      <c r="K8278" s="72">
        <v>6</v>
      </c>
      <c r="L8278" s="72">
        <v>26</v>
      </c>
    </row>
    <row r="8279" spans="4:12" x14ac:dyDescent="0.25">
      <c r="D8279" s="66" t="s">
        <v>38617</v>
      </c>
      <c r="E8279" s="66" t="s">
        <v>1401</v>
      </c>
      <c r="F8279" s="72">
        <v>1</v>
      </c>
      <c r="G8279" s="72">
        <v>3</v>
      </c>
      <c r="H8279" s="72">
        <v>2</v>
      </c>
      <c r="I8279" s="72">
        <v>8</v>
      </c>
      <c r="J8279" s="72">
        <v>3</v>
      </c>
      <c r="K8279" s="72">
        <v>6</v>
      </c>
      <c r="L8279" s="72">
        <v>27</v>
      </c>
    </row>
    <row r="8280" spans="4:12" x14ac:dyDescent="0.25">
      <c r="D8280" s="66" t="s">
        <v>38618</v>
      </c>
      <c r="E8280" s="66" t="s">
        <v>11387</v>
      </c>
      <c r="F8280" s="72">
        <v>1</v>
      </c>
      <c r="G8280" s="72">
        <v>3</v>
      </c>
      <c r="H8280" s="72">
        <v>2</v>
      </c>
      <c r="I8280" s="72">
        <v>8</v>
      </c>
      <c r="J8280" s="72">
        <v>3</v>
      </c>
      <c r="K8280" s="72">
        <v>6</v>
      </c>
      <c r="L8280" s="72">
        <v>28</v>
      </c>
    </row>
    <row r="8281" spans="4:12" x14ac:dyDescent="0.25">
      <c r="D8281" s="66" t="s">
        <v>38619</v>
      </c>
      <c r="E8281" s="66" t="s">
        <v>2410</v>
      </c>
      <c r="F8281" s="72">
        <v>1</v>
      </c>
      <c r="G8281" s="72">
        <v>3</v>
      </c>
      <c r="H8281" s="72">
        <v>2</v>
      </c>
      <c r="I8281" s="72">
        <v>8</v>
      </c>
      <c r="J8281" s="72">
        <v>3</v>
      </c>
      <c r="K8281" s="72">
        <v>6</v>
      </c>
      <c r="L8281" s="72">
        <v>29</v>
      </c>
    </row>
    <row r="8282" spans="4:12" x14ac:dyDescent="0.25">
      <c r="D8282" s="66" t="s">
        <v>38620</v>
      </c>
      <c r="E8282" s="66" t="s">
        <v>2411</v>
      </c>
      <c r="F8282" s="72">
        <v>1</v>
      </c>
      <c r="G8282" s="72">
        <v>3</v>
      </c>
      <c r="H8282" s="72">
        <v>2</v>
      </c>
      <c r="I8282" s="72">
        <v>8</v>
      </c>
      <c r="J8282" s="72">
        <v>3</v>
      </c>
      <c r="K8282" s="72">
        <v>6</v>
      </c>
      <c r="L8282" s="72">
        <v>30</v>
      </c>
    </row>
    <row r="8283" spans="4:12" x14ac:dyDescent="0.25">
      <c r="D8283" s="66" t="s">
        <v>38621</v>
      </c>
      <c r="E8283" s="66" t="s">
        <v>11388</v>
      </c>
      <c r="F8283" s="72">
        <v>1</v>
      </c>
      <c r="G8283" s="72">
        <v>3</v>
      </c>
      <c r="H8283" s="72">
        <v>2</v>
      </c>
      <c r="I8283" s="72">
        <v>8</v>
      </c>
      <c r="J8283" s="72">
        <v>3</v>
      </c>
      <c r="K8283" s="72">
        <v>6</v>
      </c>
      <c r="L8283" s="72">
        <v>31</v>
      </c>
    </row>
    <row r="8284" spans="4:12" x14ac:dyDescent="0.25">
      <c r="D8284" s="66" t="s">
        <v>38622</v>
      </c>
      <c r="E8284" s="66" t="s">
        <v>11389</v>
      </c>
      <c r="F8284" s="72">
        <v>1</v>
      </c>
      <c r="G8284" s="72">
        <v>3</v>
      </c>
      <c r="H8284" s="72">
        <v>2</v>
      </c>
      <c r="I8284" s="72">
        <v>8</v>
      </c>
      <c r="J8284" s="72">
        <v>3</v>
      </c>
      <c r="K8284" s="72">
        <v>6</v>
      </c>
      <c r="L8284" s="72">
        <v>32</v>
      </c>
    </row>
    <row r="8285" spans="4:12" x14ac:dyDescent="0.25">
      <c r="D8285" s="66" t="s">
        <v>38623</v>
      </c>
      <c r="E8285" s="66" t="s">
        <v>2412</v>
      </c>
      <c r="F8285" s="72">
        <v>1</v>
      </c>
      <c r="G8285" s="72">
        <v>3</v>
      </c>
      <c r="H8285" s="72">
        <v>2</v>
      </c>
      <c r="I8285" s="72">
        <v>8</v>
      </c>
      <c r="J8285" s="72">
        <v>3</v>
      </c>
      <c r="K8285" s="72">
        <v>6</v>
      </c>
      <c r="L8285" s="72">
        <v>33</v>
      </c>
    </row>
    <row r="8286" spans="4:12" x14ac:dyDescent="0.25">
      <c r="D8286" s="66" t="s">
        <v>38624</v>
      </c>
      <c r="E8286" s="66" t="s">
        <v>11390</v>
      </c>
      <c r="F8286" s="72">
        <v>1</v>
      </c>
      <c r="G8286" s="72">
        <v>3</v>
      </c>
      <c r="H8286" s="72">
        <v>2</v>
      </c>
      <c r="I8286" s="72">
        <v>8</v>
      </c>
      <c r="J8286" s="72">
        <v>3</v>
      </c>
      <c r="K8286" s="72">
        <v>6</v>
      </c>
      <c r="L8286" s="72">
        <v>34</v>
      </c>
    </row>
    <row r="8287" spans="4:12" x14ac:dyDescent="0.25">
      <c r="D8287" s="66" t="s">
        <v>38625</v>
      </c>
      <c r="E8287" s="66" t="s">
        <v>11391</v>
      </c>
      <c r="F8287" s="72">
        <v>1</v>
      </c>
      <c r="G8287" s="72">
        <v>3</v>
      </c>
      <c r="H8287" s="72">
        <v>2</v>
      </c>
      <c r="I8287" s="72">
        <v>8</v>
      </c>
      <c r="J8287" s="72">
        <v>3</v>
      </c>
      <c r="K8287" s="72">
        <v>6</v>
      </c>
      <c r="L8287" s="72">
        <v>35</v>
      </c>
    </row>
    <row r="8288" spans="4:12" x14ac:dyDescent="0.25">
      <c r="D8288" s="66" t="s">
        <v>38626</v>
      </c>
      <c r="E8288" s="66" t="s">
        <v>11392</v>
      </c>
      <c r="F8288" s="72">
        <v>1</v>
      </c>
      <c r="G8288" s="72">
        <v>3</v>
      </c>
      <c r="H8288" s="72">
        <v>2</v>
      </c>
      <c r="I8288" s="72">
        <v>8</v>
      </c>
      <c r="J8288" s="72">
        <v>3</v>
      </c>
      <c r="K8288" s="72">
        <v>6</v>
      </c>
      <c r="L8288" s="72">
        <v>36</v>
      </c>
    </row>
    <row r="8289" spans="4:12" x14ac:dyDescent="0.25">
      <c r="D8289" s="66" t="s">
        <v>38627</v>
      </c>
      <c r="E8289" s="66" t="s">
        <v>11393</v>
      </c>
      <c r="F8289" s="72">
        <v>1</v>
      </c>
      <c r="G8289" s="72">
        <v>3</v>
      </c>
      <c r="H8289" s="72">
        <v>2</v>
      </c>
      <c r="I8289" s="72">
        <v>8</v>
      </c>
      <c r="J8289" s="72">
        <v>3</v>
      </c>
      <c r="K8289" s="72">
        <v>6</v>
      </c>
      <c r="L8289" s="72">
        <v>37</v>
      </c>
    </row>
    <row r="8290" spans="4:12" x14ac:dyDescent="0.25">
      <c r="D8290" s="66" t="s">
        <v>38628</v>
      </c>
      <c r="E8290" s="66" t="s">
        <v>2336</v>
      </c>
      <c r="F8290" s="72">
        <v>1</v>
      </c>
      <c r="G8290" s="72">
        <v>3</v>
      </c>
      <c r="H8290" s="72">
        <v>2</v>
      </c>
      <c r="I8290" s="72">
        <v>8</v>
      </c>
      <c r="J8290" s="72">
        <v>3</v>
      </c>
      <c r="K8290" s="72">
        <v>6</v>
      </c>
      <c r="L8290" s="72">
        <v>38</v>
      </c>
    </row>
    <row r="8291" spans="4:12" x14ac:dyDescent="0.25">
      <c r="D8291" s="66" t="s">
        <v>38629</v>
      </c>
      <c r="E8291" s="66" t="s">
        <v>11394</v>
      </c>
      <c r="F8291" s="72">
        <v>1</v>
      </c>
      <c r="G8291" s="72">
        <v>3</v>
      </c>
      <c r="H8291" s="72">
        <v>2</v>
      </c>
      <c r="I8291" s="72">
        <v>8</v>
      </c>
      <c r="J8291" s="72">
        <v>3</v>
      </c>
      <c r="K8291" s="72">
        <v>6</v>
      </c>
      <c r="L8291" s="72">
        <v>39</v>
      </c>
    </row>
    <row r="8292" spans="4:12" x14ac:dyDescent="0.25">
      <c r="D8292" s="66" t="s">
        <v>38630</v>
      </c>
      <c r="E8292" s="66" t="s">
        <v>11395</v>
      </c>
      <c r="F8292" s="72">
        <v>1</v>
      </c>
      <c r="G8292" s="72">
        <v>3</v>
      </c>
      <c r="H8292" s="72">
        <v>2</v>
      </c>
      <c r="I8292" s="72">
        <v>8</v>
      </c>
      <c r="J8292" s="72">
        <v>3</v>
      </c>
      <c r="K8292" s="72">
        <v>7</v>
      </c>
      <c r="L8292" s="72">
        <v>1</v>
      </c>
    </row>
    <row r="8293" spans="4:12" x14ac:dyDescent="0.25">
      <c r="D8293" s="66" t="s">
        <v>38631</v>
      </c>
      <c r="E8293" s="66" t="s">
        <v>11396</v>
      </c>
      <c r="F8293" s="72">
        <v>1</v>
      </c>
      <c r="G8293" s="72">
        <v>3</v>
      </c>
      <c r="H8293" s="72">
        <v>2</v>
      </c>
      <c r="I8293" s="72">
        <v>8</v>
      </c>
      <c r="J8293" s="72">
        <v>3</v>
      </c>
      <c r="K8293" s="72">
        <v>7</v>
      </c>
      <c r="L8293" s="72">
        <v>2</v>
      </c>
    </row>
    <row r="8294" spans="4:12" x14ac:dyDescent="0.25">
      <c r="D8294" s="66" t="s">
        <v>38632</v>
      </c>
      <c r="E8294" s="66" t="s">
        <v>11397</v>
      </c>
      <c r="F8294" s="72">
        <v>1</v>
      </c>
      <c r="G8294" s="72">
        <v>3</v>
      </c>
      <c r="H8294" s="72">
        <v>2</v>
      </c>
      <c r="I8294" s="72">
        <v>8</v>
      </c>
      <c r="J8294" s="72">
        <v>3</v>
      </c>
      <c r="K8294" s="72">
        <v>8</v>
      </c>
      <c r="L8294" s="72">
        <v>1</v>
      </c>
    </row>
    <row r="8295" spans="4:12" x14ac:dyDescent="0.25">
      <c r="D8295" s="66" t="s">
        <v>38633</v>
      </c>
      <c r="E8295" s="66" t="s">
        <v>2413</v>
      </c>
      <c r="F8295" s="72">
        <v>1</v>
      </c>
      <c r="G8295" s="72">
        <v>3</v>
      </c>
      <c r="H8295" s="72">
        <v>2</v>
      </c>
      <c r="I8295" s="72">
        <v>8</v>
      </c>
      <c r="J8295" s="72">
        <v>3</v>
      </c>
      <c r="K8295" s="72">
        <v>8</v>
      </c>
      <c r="L8295" s="72">
        <v>2</v>
      </c>
    </row>
    <row r="8296" spans="4:12" x14ac:dyDescent="0.25">
      <c r="D8296" s="66" t="s">
        <v>38634</v>
      </c>
      <c r="E8296" s="66" t="s">
        <v>11398</v>
      </c>
      <c r="F8296" s="72">
        <v>1</v>
      </c>
      <c r="G8296" s="72">
        <v>3</v>
      </c>
      <c r="H8296" s="72">
        <v>2</v>
      </c>
      <c r="I8296" s="72">
        <v>8</v>
      </c>
      <c r="J8296" s="72">
        <v>3</v>
      </c>
      <c r="K8296" s="72">
        <v>8</v>
      </c>
      <c r="L8296" s="72">
        <v>3</v>
      </c>
    </row>
    <row r="8297" spans="4:12" x14ac:dyDescent="0.25">
      <c r="D8297" s="66" t="s">
        <v>38635</v>
      </c>
      <c r="E8297" s="66" t="s">
        <v>2414</v>
      </c>
      <c r="F8297" s="72">
        <v>1</v>
      </c>
      <c r="G8297" s="72">
        <v>3</v>
      </c>
      <c r="H8297" s="72">
        <v>2</v>
      </c>
      <c r="I8297" s="72">
        <v>8</v>
      </c>
      <c r="J8297" s="72">
        <v>3</v>
      </c>
      <c r="K8297" s="72">
        <v>9</v>
      </c>
      <c r="L8297" s="72">
        <v>1</v>
      </c>
    </row>
    <row r="8298" spans="4:12" x14ac:dyDescent="0.25">
      <c r="D8298" s="66" t="s">
        <v>38636</v>
      </c>
      <c r="E8298" s="66" t="s">
        <v>2415</v>
      </c>
      <c r="F8298" s="72">
        <v>1</v>
      </c>
      <c r="G8298" s="72">
        <v>3</v>
      </c>
      <c r="H8298" s="72">
        <v>2</v>
      </c>
      <c r="I8298" s="72">
        <v>8</v>
      </c>
      <c r="J8298" s="72">
        <v>3</v>
      </c>
      <c r="K8298" s="72">
        <v>9</v>
      </c>
      <c r="L8298" s="72">
        <v>2</v>
      </c>
    </row>
    <row r="8299" spans="4:12" x14ac:dyDescent="0.25">
      <c r="D8299" s="66" t="s">
        <v>38637</v>
      </c>
      <c r="E8299" s="66" t="s">
        <v>11399</v>
      </c>
      <c r="F8299" s="72">
        <v>1</v>
      </c>
      <c r="G8299" s="72">
        <v>3</v>
      </c>
      <c r="H8299" s="72">
        <v>2</v>
      </c>
      <c r="I8299" s="72">
        <v>8</v>
      </c>
      <c r="J8299" s="72">
        <v>3</v>
      </c>
      <c r="K8299" s="72">
        <v>9</v>
      </c>
      <c r="L8299" s="72">
        <v>3</v>
      </c>
    </row>
    <row r="8300" spans="4:12" x14ac:dyDescent="0.25">
      <c r="D8300" s="66" t="s">
        <v>38638</v>
      </c>
      <c r="E8300" s="66" t="s">
        <v>11400</v>
      </c>
      <c r="F8300" s="72">
        <v>1</v>
      </c>
      <c r="G8300" s="72">
        <v>3</v>
      </c>
      <c r="H8300" s="72">
        <v>2</v>
      </c>
      <c r="I8300" s="72">
        <v>8</v>
      </c>
      <c r="J8300" s="72">
        <v>3</v>
      </c>
      <c r="K8300" s="72">
        <v>9</v>
      </c>
      <c r="L8300" s="72">
        <v>4</v>
      </c>
    </row>
    <row r="8301" spans="4:12" x14ac:dyDescent="0.25">
      <c r="D8301" s="66" t="s">
        <v>38639</v>
      </c>
      <c r="E8301" s="66" t="s">
        <v>11401</v>
      </c>
      <c r="F8301" s="72">
        <v>1</v>
      </c>
      <c r="G8301" s="72">
        <v>3</v>
      </c>
      <c r="H8301" s="72">
        <v>2</v>
      </c>
      <c r="I8301" s="72">
        <v>8</v>
      </c>
      <c r="J8301" s="72">
        <v>3</v>
      </c>
      <c r="K8301" s="72">
        <v>10</v>
      </c>
      <c r="L8301" s="72">
        <v>1</v>
      </c>
    </row>
    <row r="8302" spans="4:12" x14ac:dyDescent="0.25">
      <c r="D8302" s="66" t="s">
        <v>38640</v>
      </c>
      <c r="E8302" s="66" t="s">
        <v>11402</v>
      </c>
      <c r="F8302" s="72">
        <v>1</v>
      </c>
      <c r="G8302" s="72">
        <v>3</v>
      </c>
      <c r="H8302" s="72">
        <v>2</v>
      </c>
      <c r="I8302" s="72">
        <v>8</v>
      </c>
      <c r="J8302" s="72">
        <v>3</v>
      </c>
      <c r="K8302" s="72">
        <v>10</v>
      </c>
      <c r="L8302" s="72">
        <v>2</v>
      </c>
    </row>
    <row r="8303" spans="4:12" x14ac:dyDescent="0.25">
      <c r="D8303" s="66" t="s">
        <v>38641</v>
      </c>
      <c r="E8303" s="66" t="s">
        <v>2416</v>
      </c>
      <c r="F8303" s="72">
        <v>1</v>
      </c>
      <c r="G8303" s="72">
        <v>3</v>
      </c>
      <c r="H8303" s="72">
        <v>2</v>
      </c>
      <c r="I8303" s="72">
        <v>8</v>
      </c>
      <c r="J8303" s="72">
        <v>3</v>
      </c>
      <c r="K8303" s="72">
        <v>10</v>
      </c>
      <c r="L8303" s="72">
        <v>3</v>
      </c>
    </row>
    <row r="8304" spans="4:12" x14ac:dyDescent="0.25">
      <c r="D8304" s="66" t="s">
        <v>38642</v>
      </c>
      <c r="E8304" s="66" t="s">
        <v>11403</v>
      </c>
      <c r="F8304" s="72">
        <v>1</v>
      </c>
      <c r="G8304" s="72">
        <v>3</v>
      </c>
      <c r="H8304" s="72">
        <v>2</v>
      </c>
      <c r="I8304" s="72">
        <v>8</v>
      </c>
      <c r="J8304" s="72">
        <v>3</v>
      </c>
      <c r="K8304" s="72">
        <v>10</v>
      </c>
      <c r="L8304" s="72">
        <v>4</v>
      </c>
    </row>
    <row r="8305" spans="4:12" x14ac:dyDescent="0.25">
      <c r="D8305" s="66" t="s">
        <v>38643</v>
      </c>
      <c r="E8305" s="66" t="s">
        <v>2186</v>
      </c>
      <c r="F8305" s="72">
        <v>1</v>
      </c>
      <c r="G8305" s="72">
        <v>3</v>
      </c>
      <c r="H8305" s="72">
        <v>2</v>
      </c>
      <c r="I8305" s="72">
        <v>8</v>
      </c>
      <c r="J8305" s="72">
        <v>3</v>
      </c>
      <c r="K8305" s="72">
        <v>10</v>
      </c>
      <c r="L8305" s="72">
        <v>5</v>
      </c>
    </row>
    <row r="8306" spans="4:12" x14ac:dyDescent="0.25">
      <c r="D8306" s="66" t="s">
        <v>38644</v>
      </c>
      <c r="E8306" s="66" t="s">
        <v>11404</v>
      </c>
      <c r="F8306" s="72">
        <v>1</v>
      </c>
      <c r="G8306" s="72">
        <v>3</v>
      </c>
      <c r="H8306" s="72">
        <v>2</v>
      </c>
      <c r="I8306" s="72">
        <v>8</v>
      </c>
      <c r="J8306" s="72">
        <v>3</v>
      </c>
      <c r="K8306" s="72">
        <v>10</v>
      </c>
      <c r="L8306" s="72">
        <v>6</v>
      </c>
    </row>
    <row r="8307" spans="4:12" x14ac:dyDescent="0.25">
      <c r="D8307" s="66" t="s">
        <v>38645</v>
      </c>
      <c r="E8307" s="66" t="s">
        <v>11405</v>
      </c>
      <c r="F8307" s="72">
        <v>1</v>
      </c>
      <c r="G8307" s="72">
        <v>3</v>
      </c>
      <c r="H8307" s="72">
        <v>2</v>
      </c>
      <c r="I8307" s="72">
        <v>8</v>
      </c>
      <c r="J8307" s="72">
        <v>3</v>
      </c>
      <c r="K8307" s="72">
        <v>10</v>
      </c>
      <c r="L8307" s="72">
        <v>7</v>
      </c>
    </row>
    <row r="8308" spans="4:12" x14ac:dyDescent="0.25">
      <c r="D8308" s="66" t="s">
        <v>38646</v>
      </c>
      <c r="E8308" s="66" t="s">
        <v>2417</v>
      </c>
      <c r="F8308" s="72">
        <v>1</v>
      </c>
      <c r="G8308" s="72">
        <v>3</v>
      </c>
      <c r="H8308" s="72">
        <v>2</v>
      </c>
      <c r="I8308" s="72">
        <v>8</v>
      </c>
      <c r="J8308" s="72">
        <v>3</v>
      </c>
      <c r="K8308" s="72">
        <v>10</v>
      </c>
      <c r="L8308" s="72">
        <v>8</v>
      </c>
    </row>
    <row r="8309" spans="4:12" x14ac:dyDescent="0.25">
      <c r="D8309" s="66" t="s">
        <v>38647</v>
      </c>
      <c r="E8309" s="66" t="s">
        <v>2418</v>
      </c>
      <c r="F8309" s="72">
        <v>1</v>
      </c>
      <c r="G8309" s="72">
        <v>3</v>
      </c>
      <c r="H8309" s="72">
        <v>2</v>
      </c>
      <c r="I8309" s="72">
        <v>8</v>
      </c>
      <c r="J8309" s="72">
        <v>3</v>
      </c>
      <c r="K8309" s="72">
        <v>10</v>
      </c>
      <c r="L8309" s="72">
        <v>9</v>
      </c>
    </row>
    <row r="8310" spans="4:12" x14ac:dyDescent="0.25">
      <c r="D8310" s="66" t="s">
        <v>38648</v>
      </c>
      <c r="E8310" s="66" t="s">
        <v>2419</v>
      </c>
      <c r="F8310" s="72">
        <v>1</v>
      </c>
      <c r="G8310" s="72">
        <v>3</v>
      </c>
      <c r="H8310" s="72">
        <v>2</v>
      </c>
      <c r="I8310" s="72">
        <v>8</v>
      </c>
      <c r="J8310" s="72">
        <v>3</v>
      </c>
      <c r="K8310" s="72">
        <v>10</v>
      </c>
      <c r="L8310" s="72">
        <v>10</v>
      </c>
    </row>
    <row r="8311" spans="4:12" x14ac:dyDescent="0.25">
      <c r="D8311" s="66" t="s">
        <v>38649</v>
      </c>
      <c r="E8311" s="66" t="s">
        <v>2420</v>
      </c>
      <c r="F8311" s="72">
        <v>1</v>
      </c>
      <c r="G8311" s="72">
        <v>3</v>
      </c>
      <c r="H8311" s="72">
        <v>2</v>
      </c>
      <c r="I8311" s="72">
        <v>8</v>
      </c>
      <c r="J8311" s="72">
        <v>3</v>
      </c>
      <c r="K8311" s="72">
        <v>10</v>
      </c>
      <c r="L8311" s="72">
        <v>11</v>
      </c>
    </row>
    <row r="8312" spans="4:12" x14ac:dyDescent="0.25">
      <c r="D8312" s="66" t="s">
        <v>38650</v>
      </c>
      <c r="E8312" s="66" t="s">
        <v>11406</v>
      </c>
      <c r="F8312" s="72">
        <v>1</v>
      </c>
      <c r="G8312" s="72">
        <v>3</v>
      </c>
      <c r="H8312" s="72">
        <v>2</v>
      </c>
      <c r="I8312" s="72">
        <v>8</v>
      </c>
      <c r="J8312" s="72">
        <v>3</v>
      </c>
      <c r="K8312" s="72">
        <v>10</v>
      </c>
      <c r="L8312" s="72">
        <v>12</v>
      </c>
    </row>
    <row r="8313" spans="4:12" x14ac:dyDescent="0.25">
      <c r="D8313" s="66" t="s">
        <v>38651</v>
      </c>
      <c r="E8313" s="66" t="s">
        <v>2421</v>
      </c>
      <c r="F8313" s="72">
        <v>1</v>
      </c>
      <c r="G8313" s="72">
        <v>3</v>
      </c>
      <c r="H8313" s="72">
        <v>2</v>
      </c>
      <c r="I8313" s="72">
        <v>8</v>
      </c>
      <c r="J8313" s="72">
        <v>3</v>
      </c>
      <c r="K8313" s="72">
        <v>10</v>
      </c>
      <c r="L8313" s="72">
        <v>13</v>
      </c>
    </row>
    <row r="8314" spans="4:12" x14ac:dyDescent="0.25">
      <c r="D8314" s="66" t="s">
        <v>38652</v>
      </c>
      <c r="E8314" s="66" t="s">
        <v>2422</v>
      </c>
      <c r="F8314" s="72">
        <v>1</v>
      </c>
      <c r="G8314" s="72">
        <v>3</v>
      </c>
      <c r="H8314" s="72">
        <v>2</v>
      </c>
      <c r="I8314" s="72">
        <v>8</v>
      </c>
      <c r="J8314" s="72">
        <v>3</v>
      </c>
      <c r="K8314" s="72">
        <v>10</v>
      </c>
      <c r="L8314" s="72">
        <v>14</v>
      </c>
    </row>
    <row r="8315" spans="4:12" x14ac:dyDescent="0.25">
      <c r="D8315" s="66" t="s">
        <v>38653</v>
      </c>
      <c r="E8315" s="66" t="s">
        <v>1586</v>
      </c>
      <c r="F8315" s="72">
        <v>1</v>
      </c>
      <c r="G8315" s="72">
        <v>3</v>
      </c>
      <c r="H8315" s="72">
        <v>2</v>
      </c>
      <c r="I8315" s="72">
        <v>8</v>
      </c>
      <c r="J8315" s="72">
        <v>3</v>
      </c>
      <c r="K8315" s="72">
        <v>10</v>
      </c>
      <c r="L8315" s="72">
        <v>15</v>
      </c>
    </row>
    <row r="8316" spans="4:12" x14ac:dyDescent="0.25">
      <c r="D8316" s="66" t="s">
        <v>38654</v>
      </c>
      <c r="E8316" s="66" t="s">
        <v>2423</v>
      </c>
      <c r="F8316" s="72">
        <v>1</v>
      </c>
      <c r="G8316" s="72">
        <v>3</v>
      </c>
      <c r="H8316" s="72">
        <v>2</v>
      </c>
      <c r="I8316" s="72">
        <v>8</v>
      </c>
      <c r="J8316" s="72">
        <v>3</v>
      </c>
      <c r="K8316" s="72">
        <v>10</v>
      </c>
      <c r="L8316" s="72">
        <v>16</v>
      </c>
    </row>
    <row r="8317" spans="4:12" x14ac:dyDescent="0.25">
      <c r="D8317" s="66" t="s">
        <v>38655</v>
      </c>
      <c r="E8317" s="66" t="s">
        <v>11407</v>
      </c>
      <c r="F8317" s="72">
        <v>1</v>
      </c>
      <c r="G8317" s="72">
        <v>3</v>
      </c>
      <c r="H8317" s="72">
        <v>2</v>
      </c>
      <c r="I8317" s="72">
        <v>8</v>
      </c>
      <c r="J8317" s="72">
        <v>3</v>
      </c>
      <c r="K8317" s="72">
        <v>10</v>
      </c>
      <c r="L8317" s="72">
        <v>17</v>
      </c>
    </row>
    <row r="8318" spans="4:12" x14ac:dyDescent="0.25">
      <c r="D8318" s="66" t="s">
        <v>38656</v>
      </c>
      <c r="E8318" s="66" t="s">
        <v>2424</v>
      </c>
      <c r="F8318" s="72">
        <v>1</v>
      </c>
      <c r="G8318" s="72">
        <v>3</v>
      </c>
      <c r="H8318" s="72">
        <v>2</v>
      </c>
      <c r="I8318" s="72">
        <v>8</v>
      </c>
      <c r="J8318" s="72">
        <v>3</v>
      </c>
      <c r="K8318" s="72">
        <v>11</v>
      </c>
      <c r="L8318" s="72">
        <v>1</v>
      </c>
    </row>
    <row r="8319" spans="4:12" x14ac:dyDescent="0.25">
      <c r="D8319" s="66" t="s">
        <v>38657</v>
      </c>
      <c r="E8319" s="66" t="s">
        <v>2425</v>
      </c>
      <c r="F8319" s="72">
        <v>1</v>
      </c>
      <c r="G8319" s="72">
        <v>3</v>
      </c>
      <c r="H8319" s="72">
        <v>2</v>
      </c>
      <c r="I8319" s="72">
        <v>8</v>
      </c>
      <c r="J8319" s="72">
        <v>3</v>
      </c>
      <c r="K8319" s="72">
        <v>11</v>
      </c>
      <c r="L8319" s="72">
        <v>2</v>
      </c>
    </row>
    <row r="8320" spans="4:12" x14ac:dyDescent="0.25">
      <c r="D8320" s="66" t="s">
        <v>38658</v>
      </c>
      <c r="E8320" s="66" t="s">
        <v>11408</v>
      </c>
      <c r="F8320" s="72">
        <v>1</v>
      </c>
      <c r="G8320" s="72">
        <v>3</v>
      </c>
      <c r="H8320" s="72">
        <v>2</v>
      </c>
      <c r="I8320" s="72">
        <v>8</v>
      </c>
      <c r="J8320" s="72">
        <v>3</v>
      </c>
      <c r="K8320" s="72">
        <v>11</v>
      </c>
      <c r="L8320" s="72">
        <v>3</v>
      </c>
    </row>
    <row r="8321" spans="4:12" x14ac:dyDescent="0.25">
      <c r="D8321" s="66" t="s">
        <v>38659</v>
      </c>
      <c r="E8321" s="66" t="s">
        <v>11409</v>
      </c>
      <c r="F8321" s="72">
        <v>1</v>
      </c>
      <c r="G8321" s="72">
        <v>3</v>
      </c>
      <c r="H8321" s="72">
        <v>2</v>
      </c>
      <c r="I8321" s="72">
        <v>8</v>
      </c>
      <c r="J8321" s="72">
        <v>3</v>
      </c>
      <c r="K8321" s="72">
        <v>11</v>
      </c>
      <c r="L8321" s="72">
        <v>4</v>
      </c>
    </row>
    <row r="8322" spans="4:12" x14ac:dyDescent="0.25">
      <c r="D8322" s="66" t="s">
        <v>38660</v>
      </c>
      <c r="E8322" s="66" t="s">
        <v>11410</v>
      </c>
      <c r="F8322" s="72">
        <v>1</v>
      </c>
      <c r="G8322" s="72">
        <v>3</v>
      </c>
      <c r="H8322" s="72">
        <v>2</v>
      </c>
      <c r="I8322" s="72">
        <v>8</v>
      </c>
      <c r="J8322" s="72">
        <v>3</v>
      </c>
      <c r="K8322" s="72">
        <v>12</v>
      </c>
      <c r="L8322" s="72">
        <v>1</v>
      </c>
    </row>
    <row r="8323" spans="4:12" x14ac:dyDescent="0.25">
      <c r="D8323" s="66" t="s">
        <v>38661</v>
      </c>
      <c r="E8323" s="66" t="s">
        <v>2426</v>
      </c>
      <c r="F8323" s="72">
        <v>1</v>
      </c>
      <c r="G8323" s="72">
        <v>3</v>
      </c>
      <c r="H8323" s="72">
        <v>2</v>
      </c>
      <c r="I8323" s="72">
        <v>8</v>
      </c>
      <c r="J8323" s="72">
        <v>3</v>
      </c>
      <c r="K8323" s="72">
        <v>12</v>
      </c>
      <c r="L8323" s="72">
        <v>2</v>
      </c>
    </row>
    <row r="8324" spans="4:12" x14ac:dyDescent="0.25">
      <c r="D8324" s="66" t="s">
        <v>38662</v>
      </c>
      <c r="E8324" s="66" t="s">
        <v>11411</v>
      </c>
      <c r="F8324" s="72">
        <v>1</v>
      </c>
      <c r="G8324" s="72">
        <v>3</v>
      </c>
      <c r="H8324" s="72">
        <v>2</v>
      </c>
      <c r="I8324" s="72">
        <v>8</v>
      </c>
      <c r="J8324" s="72">
        <v>3</v>
      </c>
      <c r="K8324" s="72">
        <v>12</v>
      </c>
      <c r="L8324" s="72">
        <v>3</v>
      </c>
    </row>
    <row r="8325" spans="4:12" x14ac:dyDescent="0.25">
      <c r="D8325" s="66" t="s">
        <v>38663</v>
      </c>
      <c r="E8325" s="66" t="s">
        <v>11412</v>
      </c>
      <c r="F8325" s="72">
        <v>1</v>
      </c>
      <c r="G8325" s="72">
        <v>3</v>
      </c>
      <c r="H8325" s="72">
        <v>2</v>
      </c>
      <c r="I8325" s="72">
        <v>8</v>
      </c>
      <c r="J8325" s="72">
        <v>3</v>
      </c>
      <c r="K8325" s="72">
        <v>12</v>
      </c>
      <c r="L8325" s="72">
        <v>4</v>
      </c>
    </row>
    <row r="8326" spans="4:12" x14ac:dyDescent="0.25">
      <c r="D8326" s="66" t="s">
        <v>38664</v>
      </c>
      <c r="E8326" s="66" t="s">
        <v>11413</v>
      </c>
      <c r="F8326" s="72">
        <v>1</v>
      </c>
      <c r="G8326" s="72">
        <v>3</v>
      </c>
      <c r="H8326" s="72">
        <v>2</v>
      </c>
      <c r="I8326" s="72">
        <v>8</v>
      </c>
      <c r="J8326" s="72">
        <v>3</v>
      </c>
      <c r="K8326" s="72">
        <v>12</v>
      </c>
      <c r="L8326" s="72">
        <v>5</v>
      </c>
    </row>
    <row r="8327" spans="4:12" x14ac:dyDescent="0.25">
      <c r="D8327" s="66" t="s">
        <v>38665</v>
      </c>
      <c r="E8327" s="66" t="s">
        <v>11412</v>
      </c>
      <c r="F8327" s="72">
        <v>1</v>
      </c>
      <c r="G8327" s="72">
        <v>3</v>
      </c>
      <c r="H8327" s="72">
        <v>2</v>
      </c>
      <c r="I8327" s="72">
        <v>8</v>
      </c>
      <c r="J8327" s="72">
        <v>3</v>
      </c>
      <c r="K8327" s="72">
        <v>12</v>
      </c>
      <c r="L8327" s="72">
        <v>6</v>
      </c>
    </row>
    <row r="8328" spans="4:12" x14ac:dyDescent="0.25">
      <c r="D8328" s="66" t="s">
        <v>38666</v>
      </c>
      <c r="E8328" s="66" t="s">
        <v>11414</v>
      </c>
      <c r="F8328" s="72">
        <v>1</v>
      </c>
      <c r="G8328" s="72">
        <v>3</v>
      </c>
      <c r="H8328" s="72">
        <v>2</v>
      </c>
      <c r="I8328" s="72">
        <v>8</v>
      </c>
      <c r="J8328" s="72">
        <v>3</v>
      </c>
      <c r="K8328" s="72">
        <v>13</v>
      </c>
      <c r="L8328" s="72">
        <v>1</v>
      </c>
    </row>
    <row r="8329" spans="4:12" x14ac:dyDescent="0.25">
      <c r="D8329" s="66" t="s">
        <v>38667</v>
      </c>
      <c r="E8329" s="66" t="s">
        <v>11415</v>
      </c>
      <c r="F8329" s="72">
        <v>1</v>
      </c>
      <c r="G8329" s="72">
        <v>3</v>
      </c>
      <c r="H8329" s="72">
        <v>2</v>
      </c>
      <c r="I8329" s="72">
        <v>8</v>
      </c>
      <c r="J8329" s="72">
        <v>3</v>
      </c>
      <c r="K8329" s="72">
        <v>13</v>
      </c>
      <c r="L8329" s="72">
        <v>2</v>
      </c>
    </row>
    <row r="8330" spans="4:12" x14ac:dyDescent="0.25">
      <c r="D8330" s="66" t="s">
        <v>38668</v>
      </c>
      <c r="E8330" s="66" t="s">
        <v>11416</v>
      </c>
      <c r="F8330" s="72">
        <v>1</v>
      </c>
      <c r="G8330" s="72">
        <v>3</v>
      </c>
      <c r="H8330" s="72">
        <v>2</v>
      </c>
      <c r="I8330" s="72">
        <v>8</v>
      </c>
      <c r="J8330" s="72">
        <v>3</v>
      </c>
      <c r="K8330" s="72">
        <v>13</v>
      </c>
      <c r="L8330" s="72">
        <v>3</v>
      </c>
    </row>
    <row r="8331" spans="4:12" x14ac:dyDescent="0.25">
      <c r="D8331" s="66" t="s">
        <v>38669</v>
      </c>
      <c r="E8331" s="66" t="s">
        <v>11417</v>
      </c>
      <c r="F8331" s="72">
        <v>1</v>
      </c>
      <c r="G8331" s="72">
        <v>3</v>
      </c>
      <c r="H8331" s="72">
        <v>2</v>
      </c>
      <c r="I8331" s="72">
        <v>8</v>
      </c>
      <c r="J8331" s="72">
        <v>3</v>
      </c>
      <c r="K8331" s="72">
        <v>13</v>
      </c>
      <c r="L8331" s="72">
        <v>4</v>
      </c>
    </row>
    <row r="8332" spans="4:12" x14ac:dyDescent="0.25">
      <c r="D8332" s="66" t="s">
        <v>38670</v>
      </c>
      <c r="E8332" s="66" t="s">
        <v>11418</v>
      </c>
      <c r="F8332" s="72">
        <v>1</v>
      </c>
      <c r="G8332" s="72">
        <v>3</v>
      </c>
      <c r="H8332" s="72">
        <v>2</v>
      </c>
      <c r="I8332" s="72">
        <v>8</v>
      </c>
      <c r="J8332" s="72">
        <v>3</v>
      </c>
      <c r="K8332" s="72">
        <v>13</v>
      </c>
      <c r="L8332" s="72">
        <v>5</v>
      </c>
    </row>
    <row r="8333" spans="4:12" x14ac:dyDescent="0.25">
      <c r="D8333" s="66" t="s">
        <v>38671</v>
      </c>
      <c r="E8333" s="66" t="s">
        <v>11419</v>
      </c>
      <c r="F8333" s="72">
        <v>1</v>
      </c>
      <c r="G8333" s="72">
        <v>3</v>
      </c>
      <c r="H8333" s="72">
        <v>2</v>
      </c>
      <c r="I8333" s="72">
        <v>8</v>
      </c>
      <c r="J8333" s="72">
        <v>3</v>
      </c>
      <c r="K8333" s="72">
        <v>13</v>
      </c>
      <c r="L8333" s="72">
        <v>6</v>
      </c>
    </row>
    <row r="8334" spans="4:12" x14ac:dyDescent="0.25">
      <c r="D8334" s="66" t="s">
        <v>38672</v>
      </c>
      <c r="E8334" s="66" t="s">
        <v>11420</v>
      </c>
      <c r="F8334" s="72">
        <v>1</v>
      </c>
      <c r="G8334" s="72">
        <v>3</v>
      </c>
      <c r="H8334" s="72">
        <v>2</v>
      </c>
      <c r="I8334" s="72">
        <v>8</v>
      </c>
      <c r="J8334" s="72">
        <v>3</v>
      </c>
      <c r="K8334" s="72">
        <v>13</v>
      </c>
      <c r="L8334" s="72">
        <v>7</v>
      </c>
    </row>
    <row r="8335" spans="4:12" x14ac:dyDescent="0.25">
      <c r="D8335" s="66" t="s">
        <v>38673</v>
      </c>
      <c r="E8335" s="66" t="s">
        <v>11421</v>
      </c>
      <c r="F8335" s="72">
        <v>1</v>
      </c>
      <c r="G8335" s="72">
        <v>3</v>
      </c>
      <c r="H8335" s="72">
        <v>2</v>
      </c>
      <c r="I8335" s="72">
        <v>8</v>
      </c>
      <c r="J8335" s="72">
        <v>3</v>
      </c>
      <c r="K8335" s="72">
        <v>13</v>
      </c>
      <c r="L8335" s="72">
        <v>8</v>
      </c>
    </row>
    <row r="8336" spans="4:12" x14ac:dyDescent="0.25">
      <c r="D8336" s="66" t="s">
        <v>38674</v>
      </c>
      <c r="E8336" s="66" t="s">
        <v>11422</v>
      </c>
      <c r="F8336" s="72">
        <v>1</v>
      </c>
      <c r="G8336" s="72">
        <v>3</v>
      </c>
      <c r="H8336" s="72">
        <v>2</v>
      </c>
      <c r="I8336" s="72">
        <v>8</v>
      </c>
      <c r="J8336" s="72">
        <v>3</v>
      </c>
      <c r="K8336" s="72">
        <v>13</v>
      </c>
      <c r="L8336" s="72">
        <v>9</v>
      </c>
    </row>
    <row r="8337" spans="4:12" x14ac:dyDescent="0.25">
      <c r="D8337" s="66" t="s">
        <v>38675</v>
      </c>
      <c r="E8337" s="66" t="s">
        <v>11423</v>
      </c>
      <c r="F8337" s="72">
        <v>1</v>
      </c>
      <c r="G8337" s="72">
        <v>3</v>
      </c>
      <c r="H8337" s="72">
        <v>2</v>
      </c>
      <c r="I8337" s="72">
        <v>8</v>
      </c>
      <c r="J8337" s="72">
        <v>3</v>
      </c>
      <c r="K8337" s="72">
        <v>14</v>
      </c>
      <c r="L8337" s="72">
        <v>1</v>
      </c>
    </row>
    <row r="8338" spans="4:12" x14ac:dyDescent="0.25">
      <c r="D8338" s="66" t="s">
        <v>38676</v>
      </c>
      <c r="E8338" s="66" t="s">
        <v>11424</v>
      </c>
      <c r="F8338" s="72">
        <v>1</v>
      </c>
      <c r="G8338" s="72">
        <v>3</v>
      </c>
      <c r="H8338" s="72">
        <v>2</v>
      </c>
      <c r="I8338" s="72">
        <v>8</v>
      </c>
      <c r="J8338" s="72">
        <v>3</v>
      </c>
      <c r="K8338" s="72">
        <v>14</v>
      </c>
      <c r="L8338" s="72">
        <v>2</v>
      </c>
    </row>
    <row r="8339" spans="4:12" x14ac:dyDescent="0.25">
      <c r="D8339" s="66" t="s">
        <v>38677</v>
      </c>
      <c r="E8339" s="66" t="s">
        <v>11425</v>
      </c>
      <c r="F8339" s="72">
        <v>1</v>
      </c>
      <c r="G8339" s="72">
        <v>3</v>
      </c>
      <c r="H8339" s="72">
        <v>2</v>
      </c>
      <c r="I8339" s="72">
        <v>8</v>
      </c>
      <c r="J8339" s="72">
        <v>3</v>
      </c>
      <c r="K8339" s="72">
        <v>14</v>
      </c>
      <c r="L8339" s="72">
        <v>3</v>
      </c>
    </row>
    <row r="8340" spans="4:12" x14ac:dyDescent="0.25">
      <c r="D8340" s="66" t="s">
        <v>38678</v>
      </c>
      <c r="E8340" s="66" t="s">
        <v>11426</v>
      </c>
      <c r="F8340" s="72">
        <v>1</v>
      </c>
      <c r="G8340" s="72">
        <v>3</v>
      </c>
      <c r="H8340" s="72">
        <v>2</v>
      </c>
      <c r="I8340" s="72">
        <v>8</v>
      </c>
      <c r="J8340" s="72">
        <v>3</v>
      </c>
      <c r="K8340" s="72">
        <v>14</v>
      </c>
      <c r="L8340" s="72">
        <v>4</v>
      </c>
    </row>
    <row r="8341" spans="4:12" x14ac:dyDescent="0.25">
      <c r="D8341" s="66" t="s">
        <v>38679</v>
      </c>
      <c r="E8341" s="66" t="s">
        <v>11427</v>
      </c>
      <c r="F8341" s="72">
        <v>1</v>
      </c>
      <c r="G8341" s="72">
        <v>3</v>
      </c>
      <c r="H8341" s="72">
        <v>2</v>
      </c>
      <c r="I8341" s="72">
        <v>8</v>
      </c>
      <c r="J8341" s="72">
        <v>3</v>
      </c>
      <c r="K8341" s="72">
        <v>14</v>
      </c>
      <c r="L8341" s="72">
        <v>5</v>
      </c>
    </row>
    <row r="8342" spans="4:12" x14ac:dyDescent="0.25">
      <c r="D8342" s="66" t="s">
        <v>38680</v>
      </c>
      <c r="E8342" s="66" t="s">
        <v>11428</v>
      </c>
      <c r="F8342" s="72">
        <v>1</v>
      </c>
      <c r="G8342" s="72">
        <v>3</v>
      </c>
      <c r="H8342" s="72">
        <v>2</v>
      </c>
      <c r="I8342" s="72">
        <v>8</v>
      </c>
      <c r="J8342" s="72">
        <v>3</v>
      </c>
      <c r="K8342" s="72">
        <v>15</v>
      </c>
      <c r="L8342" s="72">
        <v>1</v>
      </c>
    </row>
    <row r="8343" spans="4:12" x14ac:dyDescent="0.25">
      <c r="D8343" s="66" t="s">
        <v>38681</v>
      </c>
      <c r="E8343" s="66" t="s">
        <v>11429</v>
      </c>
      <c r="F8343" s="72">
        <v>1</v>
      </c>
      <c r="G8343" s="72">
        <v>3</v>
      </c>
      <c r="H8343" s="72">
        <v>2</v>
      </c>
      <c r="I8343" s="72">
        <v>8</v>
      </c>
      <c r="J8343" s="72">
        <v>3</v>
      </c>
      <c r="K8343" s="72">
        <v>15</v>
      </c>
      <c r="L8343" s="72">
        <v>2</v>
      </c>
    </row>
    <row r="8344" spans="4:12" x14ac:dyDescent="0.25">
      <c r="D8344" s="66" t="s">
        <v>38682</v>
      </c>
      <c r="E8344" s="66" t="s">
        <v>11430</v>
      </c>
      <c r="F8344" s="72">
        <v>1</v>
      </c>
      <c r="G8344" s="72">
        <v>3</v>
      </c>
      <c r="H8344" s="72">
        <v>2</v>
      </c>
      <c r="I8344" s="72">
        <v>8</v>
      </c>
      <c r="J8344" s="72">
        <v>3</v>
      </c>
      <c r="K8344" s="72">
        <v>15</v>
      </c>
      <c r="L8344" s="72">
        <v>3</v>
      </c>
    </row>
    <row r="8345" spans="4:12" x14ac:dyDescent="0.25">
      <c r="D8345" s="66" t="s">
        <v>38683</v>
      </c>
      <c r="E8345" s="66" t="s">
        <v>11431</v>
      </c>
      <c r="F8345" s="72">
        <v>1</v>
      </c>
      <c r="G8345" s="72">
        <v>3</v>
      </c>
      <c r="H8345" s="72">
        <v>2</v>
      </c>
      <c r="I8345" s="72">
        <v>8</v>
      </c>
      <c r="J8345" s="72">
        <v>3</v>
      </c>
      <c r="K8345" s="72">
        <v>15</v>
      </c>
      <c r="L8345" s="72">
        <v>4</v>
      </c>
    </row>
    <row r="8346" spans="4:12" x14ac:dyDescent="0.25">
      <c r="D8346" s="66" t="s">
        <v>38684</v>
      </c>
      <c r="E8346" s="66" t="s">
        <v>11432</v>
      </c>
      <c r="F8346" s="72">
        <v>1</v>
      </c>
      <c r="G8346" s="72">
        <v>3</v>
      </c>
      <c r="H8346" s="72">
        <v>2</v>
      </c>
      <c r="I8346" s="72">
        <v>8</v>
      </c>
      <c r="J8346" s="72">
        <v>3</v>
      </c>
      <c r="K8346" s="72">
        <v>15</v>
      </c>
      <c r="L8346" s="72">
        <v>5</v>
      </c>
    </row>
    <row r="8347" spans="4:12" x14ac:dyDescent="0.25">
      <c r="D8347" s="66" t="s">
        <v>38685</v>
      </c>
      <c r="E8347" s="66" t="s">
        <v>11433</v>
      </c>
      <c r="F8347" s="72">
        <v>1</v>
      </c>
      <c r="G8347" s="72">
        <v>3</v>
      </c>
      <c r="H8347" s="72">
        <v>2</v>
      </c>
      <c r="I8347" s="72">
        <v>8</v>
      </c>
      <c r="J8347" s="72">
        <v>3</v>
      </c>
      <c r="K8347" s="72">
        <v>16</v>
      </c>
      <c r="L8347" s="72">
        <v>1</v>
      </c>
    </row>
    <row r="8348" spans="4:12" x14ac:dyDescent="0.25">
      <c r="D8348" s="66" t="s">
        <v>38686</v>
      </c>
      <c r="E8348" s="66" t="s">
        <v>11434</v>
      </c>
      <c r="F8348" s="72">
        <v>1</v>
      </c>
      <c r="G8348" s="72">
        <v>3</v>
      </c>
      <c r="H8348" s="72">
        <v>2</v>
      </c>
      <c r="I8348" s="72">
        <v>8</v>
      </c>
      <c r="J8348" s="72">
        <v>4</v>
      </c>
      <c r="K8348" s="72">
        <v>1</v>
      </c>
      <c r="L8348" s="72">
        <v>1</v>
      </c>
    </row>
    <row r="8349" spans="4:12" x14ac:dyDescent="0.25">
      <c r="D8349" s="66" t="s">
        <v>38687</v>
      </c>
      <c r="E8349" s="66" t="s">
        <v>11435</v>
      </c>
      <c r="F8349" s="72">
        <v>1</v>
      </c>
      <c r="G8349" s="72">
        <v>3</v>
      </c>
      <c r="H8349" s="72">
        <v>2</v>
      </c>
      <c r="I8349" s="72">
        <v>8</v>
      </c>
      <c r="J8349" s="72">
        <v>4</v>
      </c>
      <c r="K8349" s="72">
        <v>1</v>
      </c>
      <c r="L8349" s="72">
        <v>2</v>
      </c>
    </row>
    <row r="8350" spans="4:12" x14ac:dyDescent="0.25">
      <c r="D8350" s="66" t="s">
        <v>38688</v>
      </c>
      <c r="E8350" s="66" t="s">
        <v>11436</v>
      </c>
      <c r="F8350" s="72">
        <v>1</v>
      </c>
      <c r="G8350" s="72">
        <v>3</v>
      </c>
      <c r="H8350" s="72">
        <v>2</v>
      </c>
      <c r="I8350" s="72">
        <v>8</v>
      </c>
      <c r="J8350" s="72">
        <v>4</v>
      </c>
      <c r="K8350" s="72">
        <v>1</v>
      </c>
      <c r="L8350" s="72">
        <v>3</v>
      </c>
    </row>
    <row r="8351" spans="4:12" x14ac:dyDescent="0.25">
      <c r="D8351" s="66" t="s">
        <v>38689</v>
      </c>
      <c r="E8351" s="66" t="s">
        <v>11437</v>
      </c>
      <c r="F8351" s="72">
        <v>1</v>
      </c>
      <c r="G8351" s="72">
        <v>3</v>
      </c>
      <c r="H8351" s="72">
        <v>2</v>
      </c>
      <c r="I8351" s="72">
        <v>8</v>
      </c>
      <c r="J8351" s="72">
        <v>4</v>
      </c>
      <c r="K8351" s="72">
        <v>1</v>
      </c>
      <c r="L8351" s="72">
        <v>4</v>
      </c>
    </row>
    <row r="8352" spans="4:12" x14ac:dyDescent="0.25">
      <c r="D8352" s="66" t="s">
        <v>38690</v>
      </c>
      <c r="E8352" s="66" t="s">
        <v>2540</v>
      </c>
      <c r="F8352" s="72">
        <v>1</v>
      </c>
      <c r="G8352" s="72">
        <v>3</v>
      </c>
      <c r="H8352" s="72">
        <v>2</v>
      </c>
      <c r="I8352" s="72">
        <v>8</v>
      </c>
      <c r="J8352" s="72">
        <v>4</v>
      </c>
      <c r="K8352" s="72">
        <v>1</v>
      </c>
      <c r="L8352" s="72">
        <v>5</v>
      </c>
    </row>
    <row r="8353" spans="4:12" x14ac:dyDescent="0.25">
      <c r="D8353" s="66" t="s">
        <v>38691</v>
      </c>
      <c r="E8353" s="66" t="s">
        <v>11438</v>
      </c>
      <c r="F8353" s="72">
        <v>1</v>
      </c>
      <c r="G8353" s="72">
        <v>3</v>
      </c>
      <c r="H8353" s="72">
        <v>2</v>
      </c>
      <c r="I8353" s="72">
        <v>8</v>
      </c>
      <c r="J8353" s="72">
        <v>4</v>
      </c>
      <c r="K8353" s="72">
        <v>1</v>
      </c>
      <c r="L8353" s="72">
        <v>6</v>
      </c>
    </row>
    <row r="8354" spans="4:12" x14ac:dyDescent="0.25">
      <c r="D8354" s="66" t="s">
        <v>38692</v>
      </c>
      <c r="E8354" s="66" t="s">
        <v>11439</v>
      </c>
      <c r="F8354" s="72">
        <v>1</v>
      </c>
      <c r="G8354" s="72">
        <v>3</v>
      </c>
      <c r="H8354" s="72">
        <v>2</v>
      </c>
      <c r="I8354" s="72">
        <v>8</v>
      </c>
      <c r="J8354" s="72">
        <v>4</v>
      </c>
      <c r="K8354" s="72">
        <v>1</v>
      </c>
      <c r="L8354" s="72">
        <v>7</v>
      </c>
    </row>
    <row r="8355" spans="4:12" x14ac:dyDescent="0.25">
      <c r="D8355" s="66" t="s">
        <v>38693</v>
      </c>
      <c r="E8355" s="66" t="s">
        <v>11440</v>
      </c>
      <c r="F8355" s="72">
        <v>1</v>
      </c>
      <c r="G8355" s="72">
        <v>3</v>
      </c>
      <c r="H8355" s="72">
        <v>2</v>
      </c>
      <c r="I8355" s="72">
        <v>8</v>
      </c>
      <c r="J8355" s="72">
        <v>4</v>
      </c>
      <c r="K8355" s="72">
        <v>1</v>
      </c>
      <c r="L8355" s="72">
        <v>8</v>
      </c>
    </row>
    <row r="8356" spans="4:12" x14ac:dyDescent="0.25">
      <c r="D8356" s="66" t="s">
        <v>38694</v>
      </c>
      <c r="E8356" s="66" t="s">
        <v>11441</v>
      </c>
      <c r="F8356" s="72">
        <v>1</v>
      </c>
      <c r="G8356" s="72">
        <v>3</v>
      </c>
      <c r="H8356" s="72">
        <v>2</v>
      </c>
      <c r="I8356" s="72">
        <v>8</v>
      </c>
      <c r="J8356" s="72">
        <v>4</v>
      </c>
      <c r="K8356" s="72">
        <v>1</v>
      </c>
      <c r="L8356" s="72">
        <v>9</v>
      </c>
    </row>
    <row r="8357" spans="4:12" x14ac:dyDescent="0.25">
      <c r="D8357" s="66" t="s">
        <v>38695</v>
      </c>
      <c r="E8357" s="66" t="s">
        <v>2541</v>
      </c>
      <c r="F8357" s="72">
        <v>1</v>
      </c>
      <c r="G8357" s="72">
        <v>3</v>
      </c>
      <c r="H8357" s="72">
        <v>2</v>
      </c>
      <c r="I8357" s="72">
        <v>8</v>
      </c>
      <c r="J8357" s="72">
        <v>4</v>
      </c>
      <c r="K8357" s="72">
        <v>1</v>
      </c>
      <c r="L8357" s="72">
        <v>10</v>
      </c>
    </row>
    <row r="8358" spans="4:12" x14ac:dyDescent="0.25">
      <c r="D8358" s="66" t="s">
        <v>38696</v>
      </c>
      <c r="E8358" s="66" t="s">
        <v>11442</v>
      </c>
      <c r="F8358" s="72">
        <v>1</v>
      </c>
      <c r="G8358" s="72">
        <v>3</v>
      </c>
      <c r="H8358" s="72">
        <v>2</v>
      </c>
      <c r="I8358" s="72">
        <v>8</v>
      </c>
      <c r="J8358" s="72">
        <v>4</v>
      </c>
      <c r="K8358" s="72">
        <v>1</v>
      </c>
      <c r="L8358" s="72">
        <v>11</v>
      </c>
    </row>
    <row r="8359" spans="4:12" x14ac:dyDescent="0.25">
      <c r="D8359" s="66" t="s">
        <v>38697</v>
      </c>
      <c r="E8359" s="66" t="s">
        <v>2542</v>
      </c>
      <c r="F8359" s="72">
        <v>1</v>
      </c>
      <c r="G8359" s="72">
        <v>3</v>
      </c>
      <c r="H8359" s="72">
        <v>2</v>
      </c>
      <c r="I8359" s="72">
        <v>8</v>
      </c>
      <c r="J8359" s="72">
        <v>4</v>
      </c>
      <c r="K8359" s="72">
        <v>1</v>
      </c>
      <c r="L8359" s="72">
        <v>12</v>
      </c>
    </row>
    <row r="8360" spans="4:12" x14ac:dyDescent="0.25">
      <c r="D8360" s="66" t="s">
        <v>38698</v>
      </c>
      <c r="E8360" s="66" t="s">
        <v>11443</v>
      </c>
      <c r="F8360" s="72">
        <v>1</v>
      </c>
      <c r="G8360" s="72">
        <v>3</v>
      </c>
      <c r="H8360" s="72">
        <v>2</v>
      </c>
      <c r="I8360" s="72">
        <v>8</v>
      </c>
      <c r="J8360" s="72">
        <v>4</v>
      </c>
      <c r="K8360" s="72">
        <v>1</v>
      </c>
      <c r="L8360" s="72">
        <v>13</v>
      </c>
    </row>
    <row r="8361" spans="4:12" x14ac:dyDescent="0.25">
      <c r="D8361" s="66" t="s">
        <v>38699</v>
      </c>
      <c r="E8361" s="66" t="s">
        <v>11444</v>
      </c>
      <c r="F8361" s="72">
        <v>1</v>
      </c>
      <c r="G8361" s="72">
        <v>3</v>
      </c>
      <c r="H8361" s="72">
        <v>2</v>
      </c>
      <c r="I8361" s="72">
        <v>8</v>
      </c>
      <c r="J8361" s="72">
        <v>4</v>
      </c>
      <c r="K8361" s="72">
        <v>1</v>
      </c>
      <c r="L8361" s="72">
        <v>14</v>
      </c>
    </row>
    <row r="8362" spans="4:12" x14ac:dyDescent="0.25">
      <c r="D8362" s="66" t="s">
        <v>38700</v>
      </c>
      <c r="E8362" s="66" t="s">
        <v>11445</v>
      </c>
      <c r="F8362" s="72">
        <v>1</v>
      </c>
      <c r="G8362" s="72">
        <v>3</v>
      </c>
      <c r="H8362" s="72">
        <v>2</v>
      </c>
      <c r="I8362" s="72">
        <v>8</v>
      </c>
      <c r="J8362" s="72">
        <v>4</v>
      </c>
      <c r="K8362" s="72">
        <v>1</v>
      </c>
      <c r="L8362" s="72">
        <v>15</v>
      </c>
    </row>
    <row r="8363" spans="4:12" x14ac:dyDescent="0.25">
      <c r="D8363" s="66" t="s">
        <v>38701</v>
      </c>
      <c r="E8363" s="66" t="s">
        <v>11446</v>
      </c>
      <c r="F8363" s="72">
        <v>1</v>
      </c>
      <c r="G8363" s="72">
        <v>3</v>
      </c>
      <c r="H8363" s="72">
        <v>2</v>
      </c>
      <c r="I8363" s="72">
        <v>8</v>
      </c>
      <c r="J8363" s="72">
        <v>4</v>
      </c>
      <c r="K8363" s="72">
        <v>1</v>
      </c>
      <c r="L8363" s="72">
        <v>16</v>
      </c>
    </row>
    <row r="8364" spans="4:12" x14ac:dyDescent="0.25">
      <c r="D8364" s="66" t="s">
        <v>38702</v>
      </c>
      <c r="E8364" s="66" t="s">
        <v>11447</v>
      </c>
      <c r="F8364" s="72">
        <v>1</v>
      </c>
      <c r="G8364" s="72">
        <v>3</v>
      </c>
      <c r="H8364" s="72">
        <v>2</v>
      </c>
      <c r="I8364" s="72">
        <v>8</v>
      </c>
      <c r="J8364" s="72">
        <v>4</v>
      </c>
      <c r="K8364" s="72">
        <v>1</v>
      </c>
      <c r="L8364" s="72">
        <v>17</v>
      </c>
    </row>
    <row r="8365" spans="4:12" x14ac:dyDescent="0.25">
      <c r="D8365" s="66" t="s">
        <v>38703</v>
      </c>
      <c r="E8365" s="66" t="s">
        <v>11448</v>
      </c>
      <c r="F8365" s="72">
        <v>1</v>
      </c>
      <c r="G8365" s="72">
        <v>3</v>
      </c>
      <c r="H8365" s="72">
        <v>2</v>
      </c>
      <c r="I8365" s="72">
        <v>8</v>
      </c>
      <c r="J8365" s="72">
        <v>4</v>
      </c>
      <c r="K8365" s="72">
        <v>1</v>
      </c>
      <c r="L8365" s="72">
        <v>18</v>
      </c>
    </row>
    <row r="8366" spans="4:12" x14ac:dyDescent="0.25">
      <c r="D8366" s="66" t="s">
        <v>38704</v>
      </c>
      <c r="E8366" s="66" t="s">
        <v>11449</v>
      </c>
      <c r="F8366" s="72">
        <v>1</v>
      </c>
      <c r="G8366" s="72">
        <v>3</v>
      </c>
      <c r="H8366" s="72">
        <v>2</v>
      </c>
      <c r="I8366" s="72">
        <v>8</v>
      </c>
      <c r="J8366" s="72">
        <v>4</v>
      </c>
      <c r="K8366" s="72">
        <v>1</v>
      </c>
      <c r="L8366" s="72">
        <v>19</v>
      </c>
    </row>
    <row r="8367" spans="4:12" x14ac:dyDescent="0.25">
      <c r="D8367" s="66" t="s">
        <v>38705</v>
      </c>
      <c r="E8367" s="66" t="s">
        <v>11450</v>
      </c>
      <c r="F8367" s="72">
        <v>1</v>
      </c>
      <c r="G8367" s="72">
        <v>3</v>
      </c>
      <c r="H8367" s="72">
        <v>2</v>
      </c>
      <c r="I8367" s="72">
        <v>8</v>
      </c>
      <c r="J8367" s="72">
        <v>4</v>
      </c>
      <c r="K8367" s="72">
        <v>1</v>
      </c>
      <c r="L8367" s="72">
        <v>20</v>
      </c>
    </row>
    <row r="8368" spans="4:12" x14ac:dyDescent="0.25">
      <c r="D8368" s="66" t="s">
        <v>38706</v>
      </c>
      <c r="E8368" s="66" t="s">
        <v>11451</v>
      </c>
      <c r="F8368" s="72">
        <v>1</v>
      </c>
      <c r="G8368" s="72">
        <v>3</v>
      </c>
      <c r="H8368" s="72">
        <v>2</v>
      </c>
      <c r="I8368" s="72">
        <v>8</v>
      </c>
      <c r="J8368" s="72">
        <v>4</v>
      </c>
      <c r="K8368" s="72">
        <v>1</v>
      </c>
      <c r="L8368" s="72">
        <v>21</v>
      </c>
    </row>
    <row r="8369" spans="4:12" x14ac:dyDescent="0.25">
      <c r="D8369" s="66" t="s">
        <v>38707</v>
      </c>
      <c r="E8369" s="66" t="s">
        <v>11452</v>
      </c>
      <c r="F8369" s="72">
        <v>1</v>
      </c>
      <c r="G8369" s="72">
        <v>3</v>
      </c>
      <c r="H8369" s="72">
        <v>2</v>
      </c>
      <c r="I8369" s="72">
        <v>8</v>
      </c>
      <c r="J8369" s="72">
        <v>4</v>
      </c>
      <c r="K8369" s="72">
        <v>1</v>
      </c>
      <c r="L8369" s="72">
        <v>22</v>
      </c>
    </row>
    <row r="8370" spans="4:12" x14ac:dyDescent="0.25">
      <c r="D8370" s="66" t="s">
        <v>38708</v>
      </c>
      <c r="E8370" s="66" t="s">
        <v>11453</v>
      </c>
      <c r="F8370" s="72">
        <v>1</v>
      </c>
      <c r="G8370" s="72">
        <v>3</v>
      </c>
      <c r="H8370" s="72">
        <v>2</v>
      </c>
      <c r="I8370" s="72">
        <v>8</v>
      </c>
      <c r="J8370" s="72">
        <v>4</v>
      </c>
      <c r="K8370" s="72">
        <v>1</v>
      </c>
      <c r="L8370" s="72">
        <v>23</v>
      </c>
    </row>
    <row r="8371" spans="4:12" x14ac:dyDescent="0.25">
      <c r="D8371" s="66" t="s">
        <v>38709</v>
      </c>
      <c r="E8371" s="66" t="s">
        <v>11454</v>
      </c>
      <c r="F8371" s="72">
        <v>1</v>
      </c>
      <c r="G8371" s="72">
        <v>3</v>
      </c>
      <c r="H8371" s="72">
        <v>2</v>
      </c>
      <c r="I8371" s="72">
        <v>8</v>
      </c>
      <c r="J8371" s="72">
        <v>4</v>
      </c>
      <c r="K8371" s="72">
        <v>1</v>
      </c>
      <c r="L8371" s="72">
        <v>24</v>
      </c>
    </row>
    <row r="8372" spans="4:12" x14ac:dyDescent="0.25">
      <c r="D8372" s="66" t="s">
        <v>38710</v>
      </c>
      <c r="E8372" s="66" t="s">
        <v>11455</v>
      </c>
      <c r="F8372" s="72">
        <v>1</v>
      </c>
      <c r="G8372" s="72">
        <v>3</v>
      </c>
      <c r="H8372" s="72">
        <v>2</v>
      </c>
      <c r="I8372" s="72">
        <v>8</v>
      </c>
      <c r="J8372" s="72">
        <v>4</v>
      </c>
      <c r="K8372" s="72">
        <v>1</v>
      </c>
      <c r="L8372" s="72">
        <v>25</v>
      </c>
    </row>
    <row r="8373" spans="4:12" x14ac:dyDescent="0.25">
      <c r="D8373" s="66" t="s">
        <v>38711</v>
      </c>
      <c r="E8373" s="66" t="s">
        <v>11456</v>
      </c>
      <c r="F8373" s="72">
        <v>1</v>
      </c>
      <c r="G8373" s="72">
        <v>3</v>
      </c>
      <c r="H8373" s="72">
        <v>2</v>
      </c>
      <c r="I8373" s="72">
        <v>8</v>
      </c>
      <c r="J8373" s="72">
        <v>4</v>
      </c>
      <c r="K8373" s="72">
        <v>1</v>
      </c>
      <c r="L8373" s="72">
        <v>26</v>
      </c>
    </row>
    <row r="8374" spans="4:12" x14ac:dyDescent="0.25">
      <c r="D8374" s="66" t="s">
        <v>38712</v>
      </c>
      <c r="E8374" s="66" t="s">
        <v>11457</v>
      </c>
      <c r="F8374" s="72">
        <v>1</v>
      </c>
      <c r="G8374" s="72">
        <v>3</v>
      </c>
      <c r="H8374" s="72">
        <v>2</v>
      </c>
      <c r="I8374" s="72">
        <v>8</v>
      </c>
      <c r="J8374" s="72">
        <v>4</v>
      </c>
      <c r="K8374" s="72">
        <v>1</v>
      </c>
      <c r="L8374" s="72">
        <v>27</v>
      </c>
    </row>
    <row r="8375" spans="4:12" x14ac:dyDescent="0.25">
      <c r="D8375" s="66" t="s">
        <v>38713</v>
      </c>
      <c r="E8375" s="66" t="s">
        <v>11458</v>
      </c>
      <c r="F8375" s="72">
        <v>1</v>
      </c>
      <c r="G8375" s="72">
        <v>3</v>
      </c>
      <c r="H8375" s="72">
        <v>2</v>
      </c>
      <c r="I8375" s="72">
        <v>8</v>
      </c>
      <c r="J8375" s="72">
        <v>4</v>
      </c>
      <c r="K8375" s="72">
        <v>1</v>
      </c>
      <c r="L8375" s="72">
        <v>28</v>
      </c>
    </row>
    <row r="8376" spans="4:12" x14ac:dyDescent="0.25">
      <c r="D8376" s="66" t="s">
        <v>38714</v>
      </c>
      <c r="E8376" s="66" t="s">
        <v>2714</v>
      </c>
      <c r="F8376" s="72">
        <v>1</v>
      </c>
      <c r="G8376" s="72">
        <v>3</v>
      </c>
      <c r="H8376" s="72">
        <v>2</v>
      </c>
      <c r="I8376" s="72">
        <v>8</v>
      </c>
      <c r="J8376" s="72">
        <v>4</v>
      </c>
      <c r="K8376" s="72">
        <v>1</v>
      </c>
      <c r="L8376" s="72">
        <v>29</v>
      </c>
    </row>
    <row r="8377" spans="4:12" x14ac:dyDescent="0.25">
      <c r="D8377" s="66" t="s">
        <v>38715</v>
      </c>
      <c r="E8377" s="66" t="s">
        <v>11459</v>
      </c>
      <c r="F8377" s="72">
        <v>1</v>
      </c>
      <c r="G8377" s="72">
        <v>3</v>
      </c>
      <c r="H8377" s="72">
        <v>2</v>
      </c>
      <c r="I8377" s="72">
        <v>8</v>
      </c>
      <c r="J8377" s="72">
        <v>4</v>
      </c>
      <c r="K8377" s="72">
        <v>1</v>
      </c>
      <c r="L8377" s="72">
        <v>30</v>
      </c>
    </row>
    <row r="8378" spans="4:12" x14ac:dyDescent="0.25">
      <c r="D8378" s="66" t="s">
        <v>38716</v>
      </c>
      <c r="E8378" s="66" t="s">
        <v>11460</v>
      </c>
      <c r="F8378" s="72">
        <v>1</v>
      </c>
      <c r="G8378" s="72">
        <v>3</v>
      </c>
      <c r="H8378" s="72">
        <v>2</v>
      </c>
      <c r="I8378" s="72">
        <v>8</v>
      </c>
      <c r="J8378" s="72">
        <v>4</v>
      </c>
      <c r="K8378" s="72">
        <v>1</v>
      </c>
      <c r="L8378" s="72">
        <v>31</v>
      </c>
    </row>
    <row r="8379" spans="4:12" x14ac:dyDescent="0.25">
      <c r="D8379" s="66" t="s">
        <v>38717</v>
      </c>
      <c r="E8379" s="66" t="s">
        <v>11461</v>
      </c>
      <c r="F8379" s="72">
        <v>1</v>
      </c>
      <c r="G8379" s="72">
        <v>3</v>
      </c>
      <c r="H8379" s="72">
        <v>2</v>
      </c>
      <c r="I8379" s="72">
        <v>8</v>
      </c>
      <c r="J8379" s="72">
        <v>4</v>
      </c>
      <c r="K8379" s="72">
        <v>1</v>
      </c>
      <c r="L8379" s="72">
        <v>32</v>
      </c>
    </row>
    <row r="8380" spans="4:12" x14ac:dyDescent="0.25">
      <c r="D8380" s="66" t="s">
        <v>38718</v>
      </c>
      <c r="E8380" s="66" t="s">
        <v>11462</v>
      </c>
      <c r="F8380" s="72">
        <v>1</v>
      </c>
      <c r="G8380" s="72">
        <v>3</v>
      </c>
      <c r="H8380" s="72">
        <v>2</v>
      </c>
      <c r="I8380" s="72">
        <v>8</v>
      </c>
      <c r="J8380" s="72">
        <v>4</v>
      </c>
      <c r="K8380" s="72">
        <v>2</v>
      </c>
      <c r="L8380" s="72">
        <v>1</v>
      </c>
    </row>
    <row r="8381" spans="4:12" x14ac:dyDescent="0.25">
      <c r="D8381" s="66" t="s">
        <v>38719</v>
      </c>
      <c r="E8381" s="66" t="s">
        <v>11463</v>
      </c>
      <c r="F8381" s="72">
        <v>1</v>
      </c>
      <c r="G8381" s="72">
        <v>3</v>
      </c>
      <c r="H8381" s="72">
        <v>2</v>
      </c>
      <c r="I8381" s="72">
        <v>8</v>
      </c>
      <c r="J8381" s="72">
        <v>4</v>
      </c>
      <c r="K8381" s="72">
        <v>2</v>
      </c>
      <c r="L8381" s="72">
        <v>2</v>
      </c>
    </row>
    <row r="8382" spans="4:12" x14ac:dyDescent="0.25">
      <c r="D8382" s="66" t="s">
        <v>38720</v>
      </c>
      <c r="E8382" s="66" t="s">
        <v>11464</v>
      </c>
      <c r="F8382" s="72">
        <v>1</v>
      </c>
      <c r="G8382" s="72">
        <v>3</v>
      </c>
      <c r="H8382" s="72">
        <v>2</v>
      </c>
      <c r="I8382" s="72">
        <v>8</v>
      </c>
      <c r="J8382" s="72">
        <v>4</v>
      </c>
      <c r="K8382" s="72">
        <v>2</v>
      </c>
      <c r="L8382" s="72">
        <v>3</v>
      </c>
    </row>
    <row r="8383" spans="4:12" x14ac:dyDescent="0.25">
      <c r="D8383" s="66" t="s">
        <v>38721</v>
      </c>
      <c r="E8383" s="66" t="s">
        <v>11465</v>
      </c>
      <c r="F8383" s="72">
        <v>1</v>
      </c>
      <c r="G8383" s="72">
        <v>3</v>
      </c>
      <c r="H8383" s="72">
        <v>2</v>
      </c>
      <c r="I8383" s="72">
        <v>8</v>
      </c>
      <c r="J8383" s="72">
        <v>4</v>
      </c>
      <c r="K8383" s="72">
        <v>2</v>
      </c>
      <c r="L8383" s="72">
        <v>4</v>
      </c>
    </row>
    <row r="8384" spans="4:12" x14ac:dyDescent="0.25">
      <c r="D8384" s="66" t="s">
        <v>38722</v>
      </c>
      <c r="E8384" s="66" t="s">
        <v>11466</v>
      </c>
      <c r="F8384" s="72">
        <v>1</v>
      </c>
      <c r="G8384" s="72">
        <v>3</v>
      </c>
      <c r="H8384" s="72">
        <v>2</v>
      </c>
      <c r="I8384" s="72">
        <v>8</v>
      </c>
      <c r="J8384" s="72">
        <v>4</v>
      </c>
      <c r="K8384" s="72">
        <v>2</v>
      </c>
      <c r="L8384" s="72">
        <v>5</v>
      </c>
    </row>
    <row r="8385" spans="4:12" x14ac:dyDescent="0.25">
      <c r="D8385" s="66" t="s">
        <v>38723</v>
      </c>
      <c r="E8385" s="66" t="s">
        <v>11467</v>
      </c>
      <c r="F8385" s="72">
        <v>1</v>
      </c>
      <c r="G8385" s="72">
        <v>3</v>
      </c>
      <c r="H8385" s="72">
        <v>2</v>
      </c>
      <c r="I8385" s="72">
        <v>8</v>
      </c>
      <c r="J8385" s="72">
        <v>4</v>
      </c>
      <c r="K8385" s="72">
        <v>2</v>
      </c>
      <c r="L8385" s="72">
        <v>6</v>
      </c>
    </row>
    <row r="8386" spans="4:12" x14ac:dyDescent="0.25">
      <c r="D8386" s="66" t="s">
        <v>38724</v>
      </c>
      <c r="E8386" s="66" t="s">
        <v>11468</v>
      </c>
      <c r="F8386" s="72">
        <v>1</v>
      </c>
      <c r="G8386" s="72">
        <v>3</v>
      </c>
      <c r="H8386" s="72">
        <v>2</v>
      </c>
      <c r="I8386" s="72">
        <v>8</v>
      </c>
      <c r="J8386" s="72">
        <v>4</v>
      </c>
      <c r="K8386" s="72">
        <v>2</v>
      </c>
      <c r="L8386" s="72">
        <v>7</v>
      </c>
    </row>
    <row r="8387" spans="4:12" x14ac:dyDescent="0.25">
      <c r="D8387" s="66" t="s">
        <v>38725</v>
      </c>
      <c r="E8387" s="66" t="s">
        <v>11469</v>
      </c>
      <c r="F8387" s="72">
        <v>1</v>
      </c>
      <c r="G8387" s="72">
        <v>3</v>
      </c>
      <c r="H8387" s="72">
        <v>2</v>
      </c>
      <c r="I8387" s="72">
        <v>8</v>
      </c>
      <c r="J8387" s="72">
        <v>4</v>
      </c>
      <c r="K8387" s="72">
        <v>2</v>
      </c>
      <c r="L8387" s="72">
        <v>8</v>
      </c>
    </row>
    <row r="8388" spans="4:12" x14ac:dyDescent="0.25">
      <c r="D8388" s="66" t="s">
        <v>38726</v>
      </c>
      <c r="E8388" s="66" t="s">
        <v>2543</v>
      </c>
      <c r="F8388" s="72">
        <v>1</v>
      </c>
      <c r="G8388" s="72">
        <v>3</v>
      </c>
      <c r="H8388" s="72">
        <v>2</v>
      </c>
      <c r="I8388" s="72">
        <v>8</v>
      </c>
      <c r="J8388" s="72">
        <v>4</v>
      </c>
      <c r="K8388" s="72">
        <v>2</v>
      </c>
      <c r="L8388" s="72">
        <v>9</v>
      </c>
    </row>
    <row r="8389" spans="4:12" x14ac:dyDescent="0.25">
      <c r="D8389" s="66" t="s">
        <v>38727</v>
      </c>
      <c r="E8389" s="66" t="s">
        <v>2544</v>
      </c>
      <c r="F8389" s="72">
        <v>1</v>
      </c>
      <c r="G8389" s="72">
        <v>3</v>
      </c>
      <c r="H8389" s="72">
        <v>2</v>
      </c>
      <c r="I8389" s="72">
        <v>8</v>
      </c>
      <c r="J8389" s="72">
        <v>4</v>
      </c>
      <c r="K8389" s="72">
        <v>2</v>
      </c>
      <c r="L8389" s="72">
        <v>10</v>
      </c>
    </row>
    <row r="8390" spans="4:12" x14ac:dyDescent="0.25">
      <c r="D8390" s="66" t="s">
        <v>38728</v>
      </c>
      <c r="E8390" s="66" t="s">
        <v>11470</v>
      </c>
      <c r="F8390" s="72">
        <v>1</v>
      </c>
      <c r="G8390" s="72">
        <v>3</v>
      </c>
      <c r="H8390" s="72">
        <v>2</v>
      </c>
      <c r="I8390" s="72">
        <v>8</v>
      </c>
      <c r="J8390" s="72">
        <v>4</v>
      </c>
      <c r="K8390" s="72">
        <v>2</v>
      </c>
      <c r="L8390" s="72">
        <v>11</v>
      </c>
    </row>
    <row r="8391" spans="4:12" x14ac:dyDescent="0.25">
      <c r="D8391" s="66" t="s">
        <v>38729</v>
      </c>
      <c r="E8391" s="66" t="s">
        <v>2545</v>
      </c>
      <c r="F8391" s="72">
        <v>1</v>
      </c>
      <c r="G8391" s="72">
        <v>3</v>
      </c>
      <c r="H8391" s="72">
        <v>2</v>
      </c>
      <c r="I8391" s="72">
        <v>8</v>
      </c>
      <c r="J8391" s="72">
        <v>4</v>
      </c>
      <c r="K8391" s="72">
        <v>2</v>
      </c>
      <c r="L8391" s="72">
        <v>12</v>
      </c>
    </row>
    <row r="8392" spans="4:12" x14ac:dyDescent="0.25">
      <c r="D8392" s="66" t="s">
        <v>38730</v>
      </c>
      <c r="E8392" s="66" t="s">
        <v>2546</v>
      </c>
      <c r="F8392" s="72">
        <v>1</v>
      </c>
      <c r="G8392" s="72">
        <v>3</v>
      </c>
      <c r="H8392" s="72">
        <v>2</v>
      </c>
      <c r="I8392" s="72">
        <v>8</v>
      </c>
      <c r="J8392" s="72">
        <v>4</v>
      </c>
      <c r="K8392" s="72">
        <v>2</v>
      </c>
      <c r="L8392" s="72">
        <v>13</v>
      </c>
    </row>
    <row r="8393" spans="4:12" x14ac:dyDescent="0.25">
      <c r="D8393" s="66" t="s">
        <v>38731</v>
      </c>
      <c r="E8393" s="66" t="s">
        <v>11471</v>
      </c>
      <c r="F8393" s="72">
        <v>1</v>
      </c>
      <c r="G8393" s="72">
        <v>3</v>
      </c>
      <c r="H8393" s="72">
        <v>2</v>
      </c>
      <c r="I8393" s="72">
        <v>8</v>
      </c>
      <c r="J8393" s="72">
        <v>4</v>
      </c>
      <c r="K8393" s="72">
        <v>2</v>
      </c>
      <c r="L8393" s="72">
        <v>14</v>
      </c>
    </row>
    <row r="8394" spans="4:12" x14ac:dyDescent="0.25">
      <c r="D8394" s="66" t="s">
        <v>38732</v>
      </c>
      <c r="E8394" s="66" t="s">
        <v>11472</v>
      </c>
      <c r="F8394" s="72">
        <v>1</v>
      </c>
      <c r="G8394" s="72">
        <v>3</v>
      </c>
      <c r="H8394" s="72">
        <v>2</v>
      </c>
      <c r="I8394" s="72">
        <v>8</v>
      </c>
      <c r="J8394" s="72">
        <v>4</v>
      </c>
      <c r="K8394" s="72">
        <v>2</v>
      </c>
      <c r="L8394" s="72">
        <v>15</v>
      </c>
    </row>
    <row r="8395" spans="4:12" x14ac:dyDescent="0.25">
      <c r="D8395" s="66" t="s">
        <v>38733</v>
      </c>
      <c r="E8395" s="66" t="s">
        <v>2547</v>
      </c>
      <c r="F8395" s="72">
        <v>1</v>
      </c>
      <c r="G8395" s="72">
        <v>3</v>
      </c>
      <c r="H8395" s="72">
        <v>2</v>
      </c>
      <c r="I8395" s="72">
        <v>8</v>
      </c>
      <c r="J8395" s="72">
        <v>4</v>
      </c>
      <c r="K8395" s="72">
        <v>2</v>
      </c>
      <c r="L8395" s="72">
        <v>16</v>
      </c>
    </row>
    <row r="8396" spans="4:12" x14ac:dyDescent="0.25">
      <c r="D8396" s="66" t="s">
        <v>38734</v>
      </c>
      <c r="E8396" s="66" t="s">
        <v>2548</v>
      </c>
      <c r="F8396" s="72">
        <v>1</v>
      </c>
      <c r="G8396" s="72">
        <v>3</v>
      </c>
      <c r="H8396" s="72">
        <v>2</v>
      </c>
      <c r="I8396" s="72">
        <v>8</v>
      </c>
      <c r="J8396" s="72">
        <v>4</v>
      </c>
      <c r="K8396" s="72">
        <v>2</v>
      </c>
      <c r="L8396" s="72">
        <v>17</v>
      </c>
    </row>
    <row r="8397" spans="4:12" x14ac:dyDescent="0.25">
      <c r="D8397" s="66" t="s">
        <v>38735</v>
      </c>
      <c r="E8397" s="66" t="s">
        <v>2549</v>
      </c>
      <c r="F8397" s="72">
        <v>1</v>
      </c>
      <c r="G8397" s="72">
        <v>3</v>
      </c>
      <c r="H8397" s="72">
        <v>2</v>
      </c>
      <c r="I8397" s="72">
        <v>8</v>
      </c>
      <c r="J8397" s="72">
        <v>4</v>
      </c>
      <c r="K8397" s="72">
        <v>2</v>
      </c>
      <c r="L8397" s="72">
        <v>18</v>
      </c>
    </row>
    <row r="8398" spans="4:12" x14ac:dyDescent="0.25">
      <c r="D8398" s="66" t="s">
        <v>38736</v>
      </c>
      <c r="E8398" s="66" t="s">
        <v>2550</v>
      </c>
      <c r="F8398" s="72">
        <v>1</v>
      </c>
      <c r="G8398" s="72">
        <v>3</v>
      </c>
      <c r="H8398" s="72">
        <v>2</v>
      </c>
      <c r="I8398" s="72">
        <v>8</v>
      </c>
      <c r="J8398" s="72">
        <v>4</v>
      </c>
      <c r="K8398" s="72">
        <v>2</v>
      </c>
      <c r="L8398" s="72">
        <v>19</v>
      </c>
    </row>
    <row r="8399" spans="4:12" x14ac:dyDescent="0.25">
      <c r="D8399" s="66" t="s">
        <v>38737</v>
      </c>
      <c r="E8399" s="66" t="s">
        <v>11473</v>
      </c>
      <c r="F8399" s="72">
        <v>1</v>
      </c>
      <c r="G8399" s="72">
        <v>3</v>
      </c>
      <c r="H8399" s="72">
        <v>2</v>
      </c>
      <c r="I8399" s="72">
        <v>8</v>
      </c>
      <c r="J8399" s="72">
        <v>4</v>
      </c>
      <c r="K8399" s="72">
        <v>2</v>
      </c>
      <c r="L8399" s="72">
        <v>20</v>
      </c>
    </row>
    <row r="8400" spans="4:12" x14ac:dyDescent="0.25">
      <c r="D8400" s="66" t="s">
        <v>38738</v>
      </c>
      <c r="E8400" s="66" t="s">
        <v>11474</v>
      </c>
      <c r="F8400" s="72">
        <v>1</v>
      </c>
      <c r="G8400" s="72">
        <v>3</v>
      </c>
      <c r="H8400" s="72">
        <v>2</v>
      </c>
      <c r="I8400" s="72">
        <v>8</v>
      </c>
      <c r="J8400" s="72">
        <v>4</v>
      </c>
      <c r="K8400" s="72">
        <v>2</v>
      </c>
      <c r="L8400" s="72">
        <v>21</v>
      </c>
    </row>
    <row r="8401" spans="4:12" x14ac:dyDescent="0.25">
      <c r="D8401" s="66" t="s">
        <v>38739</v>
      </c>
      <c r="E8401" s="66" t="s">
        <v>2551</v>
      </c>
      <c r="F8401" s="72">
        <v>1</v>
      </c>
      <c r="G8401" s="72">
        <v>3</v>
      </c>
      <c r="H8401" s="72">
        <v>2</v>
      </c>
      <c r="I8401" s="72">
        <v>8</v>
      </c>
      <c r="J8401" s="72">
        <v>4</v>
      </c>
      <c r="K8401" s="72">
        <v>2</v>
      </c>
      <c r="L8401" s="72">
        <v>22</v>
      </c>
    </row>
    <row r="8402" spans="4:12" x14ac:dyDescent="0.25">
      <c r="D8402" s="66" t="s">
        <v>38740</v>
      </c>
      <c r="E8402" s="66" t="s">
        <v>2552</v>
      </c>
      <c r="F8402" s="72">
        <v>1</v>
      </c>
      <c r="G8402" s="72">
        <v>3</v>
      </c>
      <c r="H8402" s="72">
        <v>2</v>
      </c>
      <c r="I8402" s="72">
        <v>8</v>
      </c>
      <c r="J8402" s="72">
        <v>4</v>
      </c>
      <c r="K8402" s="72">
        <v>2</v>
      </c>
      <c r="L8402" s="72">
        <v>23</v>
      </c>
    </row>
    <row r="8403" spans="4:12" x14ac:dyDescent="0.25">
      <c r="D8403" s="66" t="s">
        <v>38741</v>
      </c>
      <c r="E8403" s="66" t="s">
        <v>11475</v>
      </c>
      <c r="F8403" s="72">
        <v>1</v>
      </c>
      <c r="G8403" s="72">
        <v>3</v>
      </c>
      <c r="H8403" s="72">
        <v>2</v>
      </c>
      <c r="I8403" s="72">
        <v>8</v>
      </c>
      <c r="J8403" s="72">
        <v>4</v>
      </c>
      <c r="K8403" s="72">
        <v>2</v>
      </c>
      <c r="L8403" s="72">
        <v>24</v>
      </c>
    </row>
    <row r="8404" spans="4:12" x14ac:dyDescent="0.25">
      <c r="D8404" s="66" t="s">
        <v>38742</v>
      </c>
      <c r="E8404" s="66" t="s">
        <v>11476</v>
      </c>
      <c r="F8404" s="72">
        <v>1</v>
      </c>
      <c r="G8404" s="72">
        <v>3</v>
      </c>
      <c r="H8404" s="72">
        <v>2</v>
      </c>
      <c r="I8404" s="72">
        <v>8</v>
      </c>
      <c r="J8404" s="72">
        <v>4</v>
      </c>
      <c r="K8404" s="72">
        <v>2</v>
      </c>
      <c r="L8404" s="72">
        <v>25</v>
      </c>
    </row>
    <row r="8405" spans="4:12" x14ac:dyDescent="0.25">
      <c r="D8405" s="66" t="s">
        <v>38743</v>
      </c>
      <c r="E8405" s="66" t="s">
        <v>11477</v>
      </c>
      <c r="F8405" s="72">
        <v>1</v>
      </c>
      <c r="G8405" s="72">
        <v>3</v>
      </c>
      <c r="H8405" s="72">
        <v>2</v>
      </c>
      <c r="I8405" s="72">
        <v>8</v>
      </c>
      <c r="J8405" s="72">
        <v>4</v>
      </c>
      <c r="K8405" s="72">
        <v>2</v>
      </c>
      <c r="L8405" s="72">
        <v>26</v>
      </c>
    </row>
    <row r="8406" spans="4:12" x14ac:dyDescent="0.25">
      <c r="D8406" s="66" t="s">
        <v>38744</v>
      </c>
      <c r="E8406" s="66" t="s">
        <v>2553</v>
      </c>
      <c r="F8406" s="72">
        <v>1</v>
      </c>
      <c r="G8406" s="72">
        <v>3</v>
      </c>
      <c r="H8406" s="72">
        <v>2</v>
      </c>
      <c r="I8406" s="72">
        <v>8</v>
      </c>
      <c r="J8406" s="72">
        <v>4</v>
      </c>
      <c r="K8406" s="72">
        <v>2</v>
      </c>
      <c r="L8406" s="72">
        <v>27</v>
      </c>
    </row>
    <row r="8407" spans="4:12" x14ac:dyDescent="0.25">
      <c r="D8407" s="66" t="s">
        <v>38745</v>
      </c>
      <c r="E8407" s="66" t="s">
        <v>11478</v>
      </c>
      <c r="F8407" s="72">
        <v>1</v>
      </c>
      <c r="G8407" s="72">
        <v>3</v>
      </c>
      <c r="H8407" s="72">
        <v>2</v>
      </c>
      <c r="I8407" s="72">
        <v>8</v>
      </c>
      <c r="J8407" s="72">
        <v>4</v>
      </c>
      <c r="K8407" s="72">
        <v>2</v>
      </c>
      <c r="L8407" s="72">
        <v>28</v>
      </c>
    </row>
    <row r="8408" spans="4:12" x14ac:dyDescent="0.25">
      <c r="D8408" s="66" t="s">
        <v>38746</v>
      </c>
      <c r="E8408" s="66" t="s">
        <v>2554</v>
      </c>
      <c r="F8408" s="72">
        <v>1</v>
      </c>
      <c r="G8408" s="72">
        <v>3</v>
      </c>
      <c r="H8408" s="72">
        <v>2</v>
      </c>
      <c r="I8408" s="72">
        <v>8</v>
      </c>
      <c r="J8408" s="72">
        <v>4</v>
      </c>
      <c r="K8408" s="72">
        <v>2</v>
      </c>
      <c r="L8408" s="72">
        <v>29</v>
      </c>
    </row>
    <row r="8409" spans="4:12" x14ac:dyDescent="0.25">
      <c r="D8409" s="66" t="s">
        <v>38747</v>
      </c>
      <c r="E8409" s="66" t="s">
        <v>11479</v>
      </c>
      <c r="F8409" s="72">
        <v>1</v>
      </c>
      <c r="G8409" s="72">
        <v>3</v>
      </c>
      <c r="H8409" s="72">
        <v>2</v>
      </c>
      <c r="I8409" s="72">
        <v>8</v>
      </c>
      <c r="J8409" s="72">
        <v>4</v>
      </c>
      <c r="K8409" s="72">
        <v>2</v>
      </c>
      <c r="L8409" s="72">
        <v>30</v>
      </c>
    </row>
    <row r="8410" spans="4:12" x14ac:dyDescent="0.25">
      <c r="D8410" s="66" t="s">
        <v>38748</v>
      </c>
      <c r="E8410" s="66" t="s">
        <v>2555</v>
      </c>
      <c r="F8410" s="72">
        <v>1</v>
      </c>
      <c r="G8410" s="72">
        <v>3</v>
      </c>
      <c r="H8410" s="72">
        <v>2</v>
      </c>
      <c r="I8410" s="72">
        <v>8</v>
      </c>
      <c r="J8410" s="72">
        <v>4</v>
      </c>
      <c r="K8410" s="72">
        <v>2</v>
      </c>
      <c r="L8410" s="72">
        <v>31</v>
      </c>
    </row>
    <row r="8411" spans="4:12" x14ac:dyDescent="0.25">
      <c r="D8411" s="66" t="s">
        <v>38749</v>
      </c>
      <c r="E8411" s="66" t="s">
        <v>2556</v>
      </c>
      <c r="F8411" s="72">
        <v>1</v>
      </c>
      <c r="G8411" s="72">
        <v>3</v>
      </c>
      <c r="H8411" s="72">
        <v>2</v>
      </c>
      <c r="I8411" s="72">
        <v>8</v>
      </c>
      <c r="J8411" s="72">
        <v>4</v>
      </c>
      <c r="K8411" s="72">
        <v>2</v>
      </c>
      <c r="L8411" s="72">
        <v>32</v>
      </c>
    </row>
    <row r="8412" spans="4:12" x14ac:dyDescent="0.25">
      <c r="D8412" s="66" t="s">
        <v>38750</v>
      </c>
      <c r="E8412" s="66" t="s">
        <v>11480</v>
      </c>
      <c r="F8412" s="72">
        <v>1</v>
      </c>
      <c r="G8412" s="72">
        <v>3</v>
      </c>
      <c r="H8412" s="72">
        <v>2</v>
      </c>
      <c r="I8412" s="72">
        <v>8</v>
      </c>
      <c r="J8412" s="72">
        <v>4</v>
      </c>
      <c r="K8412" s="72">
        <v>2</v>
      </c>
      <c r="L8412" s="72">
        <v>33</v>
      </c>
    </row>
    <row r="8413" spans="4:12" x14ac:dyDescent="0.25">
      <c r="D8413" s="66" t="s">
        <v>38751</v>
      </c>
      <c r="E8413" s="66" t="s">
        <v>11481</v>
      </c>
      <c r="F8413" s="72">
        <v>1</v>
      </c>
      <c r="G8413" s="72">
        <v>3</v>
      </c>
      <c r="H8413" s="72">
        <v>2</v>
      </c>
      <c r="I8413" s="72">
        <v>8</v>
      </c>
      <c r="J8413" s="72">
        <v>4</v>
      </c>
      <c r="K8413" s="72">
        <v>2</v>
      </c>
      <c r="L8413" s="72">
        <v>34</v>
      </c>
    </row>
    <row r="8414" spans="4:12" x14ac:dyDescent="0.25">
      <c r="D8414" s="66" t="s">
        <v>38752</v>
      </c>
      <c r="E8414" s="66" t="s">
        <v>2557</v>
      </c>
      <c r="F8414" s="72">
        <v>1</v>
      </c>
      <c r="G8414" s="72">
        <v>3</v>
      </c>
      <c r="H8414" s="72">
        <v>2</v>
      </c>
      <c r="I8414" s="72">
        <v>8</v>
      </c>
      <c r="J8414" s="72">
        <v>4</v>
      </c>
      <c r="K8414" s="72">
        <v>2</v>
      </c>
      <c r="L8414" s="72">
        <v>35</v>
      </c>
    </row>
    <row r="8415" spans="4:12" x14ac:dyDescent="0.25">
      <c r="D8415" s="66" t="s">
        <v>38753</v>
      </c>
      <c r="E8415" s="66" t="s">
        <v>2558</v>
      </c>
      <c r="F8415" s="72">
        <v>1</v>
      </c>
      <c r="G8415" s="72">
        <v>3</v>
      </c>
      <c r="H8415" s="72">
        <v>2</v>
      </c>
      <c r="I8415" s="72">
        <v>8</v>
      </c>
      <c r="J8415" s="72">
        <v>4</v>
      </c>
      <c r="K8415" s="72">
        <v>2</v>
      </c>
      <c r="L8415" s="72">
        <v>36</v>
      </c>
    </row>
    <row r="8416" spans="4:12" x14ac:dyDescent="0.25">
      <c r="D8416" s="66" t="s">
        <v>38754</v>
      </c>
      <c r="E8416" s="66" t="s">
        <v>11482</v>
      </c>
      <c r="F8416" s="72">
        <v>1</v>
      </c>
      <c r="G8416" s="72">
        <v>3</v>
      </c>
      <c r="H8416" s="72">
        <v>2</v>
      </c>
      <c r="I8416" s="72">
        <v>8</v>
      </c>
      <c r="J8416" s="72">
        <v>4</v>
      </c>
      <c r="K8416" s="72">
        <v>2</v>
      </c>
      <c r="L8416" s="72">
        <v>37</v>
      </c>
    </row>
    <row r="8417" spans="4:12" x14ac:dyDescent="0.25">
      <c r="D8417" s="66" t="s">
        <v>38755</v>
      </c>
      <c r="E8417" s="66" t="s">
        <v>11483</v>
      </c>
      <c r="F8417" s="72">
        <v>1</v>
      </c>
      <c r="G8417" s="72">
        <v>3</v>
      </c>
      <c r="H8417" s="72">
        <v>2</v>
      </c>
      <c r="I8417" s="72">
        <v>8</v>
      </c>
      <c r="J8417" s="72">
        <v>4</v>
      </c>
      <c r="K8417" s="72">
        <v>2</v>
      </c>
      <c r="L8417" s="72">
        <v>38</v>
      </c>
    </row>
    <row r="8418" spans="4:12" x14ac:dyDescent="0.25">
      <c r="D8418" s="66" t="s">
        <v>38756</v>
      </c>
      <c r="E8418" s="66" t="s">
        <v>2559</v>
      </c>
      <c r="F8418" s="72">
        <v>1</v>
      </c>
      <c r="G8418" s="72">
        <v>3</v>
      </c>
      <c r="H8418" s="72">
        <v>2</v>
      </c>
      <c r="I8418" s="72">
        <v>8</v>
      </c>
      <c r="J8418" s="72">
        <v>4</v>
      </c>
      <c r="K8418" s="72">
        <v>2</v>
      </c>
      <c r="L8418" s="72">
        <v>39</v>
      </c>
    </row>
    <row r="8419" spans="4:12" x14ac:dyDescent="0.25">
      <c r="D8419" s="66" t="s">
        <v>38757</v>
      </c>
      <c r="E8419" s="66" t="s">
        <v>2560</v>
      </c>
      <c r="F8419" s="72">
        <v>1</v>
      </c>
      <c r="G8419" s="72">
        <v>3</v>
      </c>
      <c r="H8419" s="72">
        <v>2</v>
      </c>
      <c r="I8419" s="72">
        <v>8</v>
      </c>
      <c r="J8419" s="72">
        <v>4</v>
      </c>
      <c r="K8419" s="72">
        <v>2</v>
      </c>
      <c r="L8419" s="72">
        <v>40</v>
      </c>
    </row>
    <row r="8420" spans="4:12" x14ac:dyDescent="0.25">
      <c r="D8420" s="66" t="s">
        <v>38758</v>
      </c>
      <c r="E8420" s="66" t="s">
        <v>2561</v>
      </c>
      <c r="F8420" s="72">
        <v>1</v>
      </c>
      <c r="G8420" s="72">
        <v>3</v>
      </c>
      <c r="H8420" s="72">
        <v>2</v>
      </c>
      <c r="I8420" s="72">
        <v>8</v>
      </c>
      <c r="J8420" s="72">
        <v>4</v>
      </c>
      <c r="K8420" s="72">
        <v>2</v>
      </c>
      <c r="L8420" s="72">
        <v>41</v>
      </c>
    </row>
    <row r="8421" spans="4:12" x14ac:dyDescent="0.25">
      <c r="D8421" s="66" t="s">
        <v>38759</v>
      </c>
      <c r="E8421" s="66" t="s">
        <v>11484</v>
      </c>
      <c r="F8421" s="72">
        <v>1</v>
      </c>
      <c r="G8421" s="72">
        <v>3</v>
      </c>
      <c r="H8421" s="72">
        <v>2</v>
      </c>
      <c r="I8421" s="72">
        <v>8</v>
      </c>
      <c r="J8421" s="72">
        <v>4</v>
      </c>
      <c r="K8421" s="72">
        <v>2</v>
      </c>
      <c r="L8421" s="72">
        <v>42</v>
      </c>
    </row>
    <row r="8422" spans="4:12" x14ac:dyDescent="0.25">
      <c r="D8422" s="66" t="s">
        <v>38760</v>
      </c>
      <c r="E8422" s="66" t="s">
        <v>11485</v>
      </c>
      <c r="F8422" s="72">
        <v>1</v>
      </c>
      <c r="G8422" s="72">
        <v>3</v>
      </c>
      <c r="H8422" s="72">
        <v>2</v>
      </c>
      <c r="I8422" s="72">
        <v>8</v>
      </c>
      <c r="J8422" s="72">
        <v>4</v>
      </c>
      <c r="K8422" s="72">
        <v>2</v>
      </c>
      <c r="L8422" s="72">
        <v>43</v>
      </c>
    </row>
    <row r="8423" spans="4:12" x14ac:dyDescent="0.25">
      <c r="D8423" s="66" t="s">
        <v>38761</v>
      </c>
      <c r="E8423" s="66" t="s">
        <v>11486</v>
      </c>
      <c r="F8423" s="72">
        <v>1</v>
      </c>
      <c r="G8423" s="72">
        <v>3</v>
      </c>
      <c r="H8423" s="72">
        <v>2</v>
      </c>
      <c r="I8423" s="72">
        <v>8</v>
      </c>
      <c r="J8423" s="72">
        <v>4</v>
      </c>
      <c r="K8423" s="72">
        <v>2</v>
      </c>
      <c r="L8423" s="72">
        <v>44</v>
      </c>
    </row>
    <row r="8424" spans="4:12" x14ac:dyDescent="0.25">
      <c r="D8424" s="66" t="s">
        <v>38762</v>
      </c>
      <c r="E8424" s="66" t="s">
        <v>2562</v>
      </c>
      <c r="F8424" s="72">
        <v>1</v>
      </c>
      <c r="G8424" s="72">
        <v>3</v>
      </c>
      <c r="H8424" s="72">
        <v>2</v>
      </c>
      <c r="I8424" s="72">
        <v>8</v>
      </c>
      <c r="J8424" s="72">
        <v>4</v>
      </c>
      <c r="K8424" s="72">
        <v>2</v>
      </c>
      <c r="L8424" s="72">
        <v>45</v>
      </c>
    </row>
    <row r="8425" spans="4:12" x14ac:dyDescent="0.25">
      <c r="D8425" s="66" t="s">
        <v>38763</v>
      </c>
      <c r="E8425" s="66" t="s">
        <v>2563</v>
      </c>
      <c r="F8425" s="72">
        <v>1</v>
      </c>
      <c r="G8425" s="72">
        <v>3</v>
      </c>
      <c r="H8425" s="72">
        <v>2</v>
      </c>
      <c r="I8425" s="72">
        <v>8</v>
      </c>
      <c r="J8425" s="72">
        <v>4</v>
      </c>
      <c r="K8425" s="72">
        <v>2</v>
      </c>
      <c r="L8425" s="72">
        <v>46</v>
      </c>
    </row>
    <row r="8426" spans="4:12" x14ac:dyDescent="0.25">
      <c r="D8426" s="66" t="s">
        <v>38764</v>
      </c>
      <c r="E8426" s="66" t="s">
        <v>11487</v>
      </c>
      <c r="F8426" s="72">
        <v>1</v>
      </c>
      <c r="G8426" s="72">
        <v>3</v>
      </c>
      <c r="H8426" s="72">
        <v>2</v>
      </c>
      <c r="I8426" s="72">
        <v>8</v>
      </c>
      <c r="J8426" s="72">
        <v>4</v>
      </c>
      <c r="K8426" s="72">
        <v>2</v>
      </c>
      <c r="L8426" s="72">
        <v>47</v>
      </c>
    </row>
    <row r="8427" spans="4:12" x14ac:dyDescent="0.25">
      <c r="D8427" s="66" t="s">
        <v>38765</v>
      </c>
      <c r="E8427" s="66" t="s">
        <v>2564</v>
      </c>
      <c r="F8427" s="72">
        <v>1</v>
      </c>
      <c r="G8427" s="72">
        <v>3</v>
      </c>
      <c r="H8427" s="72">
        <v>2</v>
      </c>
      <c r="I8427" s="72">
        <v>8</v>
      </c>
      <c r="J8427" s="72">
        <v>4</v>
      </c>
      <c r="K8427" s="72">
        <v>2</v>
      </c>
      <c r="L8427" s="72">
        <v>48</v>
      </c>
    </row>
    <row r="8428" spans="4:12" x14ac:dyDescent="0.25">
      <c r="D8428" s="66" t="s">
        <v>38766</v>
      </c>
      <c r="E8428" s="66" t="s">
        <v>11488</v>
      </c>
      <c r="F8428" s="72">
        <v>1</v>
      </c>
      <c r="G8428" s="72">
        <v>3</v>
      </c>
      <c r="H8428" s="72">
        <v>2</v>
      </c>
      <c r="I8428" s="72">
        <v>8</v>
      </c>
      <c r="J8428" s="72">
        <v>4</v>
      </c>
      <c r="K8428" s="72">
        <v>2</v>
      </c>
      <c r="L8428" s="72">
        <v>49</v>
      </c>
    </row>
    <row r="8429" spans="4:12" x14ac:dyDescent="0.25">
      <c r="D8429" s="66" t="s">
        <v>38767</v>
      </c>
      <c r="E8429" s="66" t="s">
        <v>11489</v>
      </c>
      <c r="F8429" s="72">
        <v>1</v>
      </c>
      <c r="G8429" s="72">
        <v>3</v>
      </c>
      <c r="H8429" s="72">
        <v>2</v>
      </c>
      <c r="I8429" s="72">
        <v>8</v>
      </c>
      <c r="J8429" s="72">
        <v>4</v>
      </c>
      <c r="K8429" s="72">
        <v>2</v>
      </c>
      <c r="L8429" s="72">
        <v>50</v>
      </c>
    </row>
    <row r="8430" spans="4:12" x14ac:dyDescent="0.25">
      <c r="D8430" s="66" t="s">
        <v>38768</v>
      </c>
      <c r="E8430" s="66" t="s">
        <v>11490</v>
      </c>
      <c r="F8430" s="72">
        <v>1</v>
      </c>
      <c r="G8430" s="72">
        <v>3</v>
      </c>
      <c r="H8430" s="72">
        <v>2</v>
      </c>
      <c r="I8430" s="72">
        <v>8</v>
      </c>
      <c r="J8430" s="72">
        <v>4</v>
      </c>
      <c r="K8430" s="72">
        <v>2</v>
      </c>
      <c r="L8430" s="72">
        <v>51</v>
      </c>
    </row>
    <row r="8431" spans="4:12" x14ac:dyDescent="0.25">
      <c r="D8431" s="66" t="s">
        <v>38769</v>
      </c>
      <c r="E8431" s="66" t="s">
        <v>11491</v>
      </c>
      <c r="F8431" s="72">
        <v>1</v>
      </c>
      <c r="G8431" s="72">
        <v>3</v>
      </c>
      <c r="H8431" s="72">
        <v>2</v>
      </c>
      <c r="I8431" s="72">
        <v>8</v>
      </c>
      <c r="J8431" s="72">
        <v>4</v>
      </c>
      <c r="K8431" s="72">
        <v>2</v>
      </c>
      <c r="L8431" s="72">
        <v>52</v>
      </c>
    </row>
    <row r="8432" spans="4:12" x14ac:dyDescent="0.25">
      <c r="D8432" s="66" t="s">
        <v>38770</v>
      </c>
      <c r="E8432" s="66" t="s">
        <v>11492</v>
      </c>
      <c r="F8432" s="72">
        <v>1</v>
      </c>
      <c r="G8432" s="72">
        <v>3</v>
      </c>
      <c r="H8432" s="72">
        <v>2</v>
      </c>
      <c r="I8432" s="72">
        <v>8</v>
      </c>
      <c r="J8432" s="72">
        <v>4</v>
      </c>
      <c r="K8432" s="72">
        <v>2</v>
      </c>
      <c r="L8432" s="72">
        <v>53</v>
      </c>
    </row>
    <row r="8433" spans="4:12" x14ac:dyDescent="0.25">
      <c r="D8433" s="66" t="s">
        <v>38771</v>
      </c>
      <c r="E8433" s="66" t="s">
        <v>2565</v>
      </c>
      <c r="F8433" s="72">
        <v>1</v>
      </c>
      <c r="G8433" s="72">
        <v>3</v>
      </c>
      <c r="H8433" s="72">
        <v>2</v>
      </c>
      <c r="I8433" s="72">
        <v>8</v>
      </c>
      <c r="J8433" s="72">
        <v>4</v>
      </c>
      <c r="K8433" s="72">
        <v>2</v>
      </c>
      <c r="L8433" s="72">
        <v>54</v>
      </c>
    </row>
    <row r="8434" spans="4:12" x14ac:dyDescent="0.25">
      <c r="D8434" s="66" t="s">
        <v>38772</v>
      </c>
      <c r="E8434" s="66" t="s">
        <v>11493</v>
      </c>
      <c r="F8434" s="72">
        <v>1</v>
      </c>
      <c r="G8434" s="72">
        <v>3</v>
      </c>
      <c r="H8434" s="72">
        <v>2</v>
      </c>
      <c r="I8434" s="72">
        <v>8</v>
      </c>
      <c r="J8434" s="72">
        <v>4</v>
      </c>
      <c r="K8434" s="72">
        <v>2</v>
      </c>
      <c r="L8434" s="72">
        <v>55</v>
      </c>
    </row>
    <row r="8435" spans="4:12" x14ac:dyDescent="0.25">
      <c r="D8435" s="66" t="s">
        <v>38773</v>
      </c>
      <c r="E8435" s="66" t="s">
        <v>2566</v>
      </c>
      <c r="F8435" s="72">
        <v>1</v>
      </c>
      <c r="G8435" s="72">
        <v>3</v>
      </c>
      <c r="H8435" s="72">
        <v>2</v>
      </c>
      <c r="I8435" s="72">
        <v>8</v>
      </c>
      <c r="J8435" s="72">
        <v>4</v>
      </c>
      <c r="K8435" s="72">
        <v>2</v>
      </c>
      <c r="L8435" s="72">
        <v>56</v>
      </c>
    </row>
    <row r="8436" spans="4:12" x14ac:dyDescent="0.25">
      <c r="D8436" s="66" t="s">
        <v>38774</v>
      </c>
      <c r="E8436" s="66" t="s">
        <v>11494</v>
      </c>
      <c r="F8436" s="72">
        <v>1</v>
      </c>
      <c r="G8436" s="72">
        <v>3</v>
      </c>
      <c r="H8436" s="72">
        <v>2</v>
      </c>
      <c r="I8436" s="72">
        <v>8</v>
      </c>
      <c r="J8436" s="72">
        <v>4</v>
      </c>
      <c r="K8436" s="72">
        <v>2</v>
      </c>
      <c r="L8436" s="72">
        <v>57</v>
      </c>
    </row>
    <row r="8437" spans="4:12" x14ac:dyDescent="0.25">
      <c r="D8437" s="66" t="s">
        <v>38775</v>
      </c>
      <c r="E8437" s="66" t="s">
        <v>11495</v>
      </c>
      <c r="F8437" s="72">
        <v>1</v>
      </c>
      <c r="G8437" s="72">
        <v>3</v>
      </c>
      <c r="H8437" s="72">
        <v>2</v>
      </c>
      <c r="I8437" s="72">
        <v>8</v>
      </c>
      <c r="J8437" s="72">
        <v>4</v>
      </c>
      <c r="K8437" s="72">
        <v>2</v>
      </c>
      <c r="L8437" s="72">
        <v>58</v>
      </c>
    </row>
    <row r="8438" spans="4:12" x14ac:dyDescent="0.25">
      <c r="D8438" s="66" t="s">
        <v>38776</v>
      </c>
      <c r="E8438" s="66" t="s">
        <v>11496</v>
      </c>
      <c r="F8438" s="72">
        <v>1</v>
      </c>
      <c r="G8438" s="72">
        <v>3</v>
      </c>
      <c r="H8438" s="72">
        <v>2</v>
      </c>
      <c r="I8438" s="72">
        <v>8</v>
      </c>
      <c r="J8438" s="72">
        <v>4</v>
      </c>
      <c r="K8438" s="72">
        <v>3</v>
      </c>
      <c r="L8438" s="72">
        <v>1</v>
      </c>
    </row>
    <row r="8439" spans="4:12" x14ac:dyDescent="0.25">
      <c r="D8439" s="66" t="s">
        <v>38777</v>
      </c>
      <c r="E8439" s="66" t="s">
        <v>11497</v>
      </c>
      <c r="F8439" s="72">
        <v>1</v>
      </c>
      <c r="G8439" s="72">
        <v>3</v>
      </c>
      <c r="H8439" s="72">
        <v>2</v>
      </c>
      <c r="I8439" s="72">
        <v>8</v>
      </c>
      <c r="J8439" s="72">
        <v>4</v>
      </c>
      <c r="K8439" s="72">
        <v>3</v>
      </c>
      <c r="L8439" s="72">
        <v>2</v>
      </c>
    </row>
    <row r="8440" spans="4:12" x14ac:dyDescent="0.25">
      <c r="D8440" s="66" t="s">
        <v>38778</v>
      </c>
      <c r="E8440" s="66" t="s">
        <v>2567</v>
      </c>
      <c r="F8440" s="72">
        <v>1</v>
      </c>
      <c r="G8440" s="72">
        <v>3</v>
      </c>
      <c r="H8440" s="72">
        <v>2</v>
      </c>
      <c r="I8440" s="72">
        <v>8</v>
      </c>
      <c r="J8440" s="72">
        <v>4</v>
      </c>
      <c r="K8440" s="72">
        <v>3</v>
      </c>
      <c r="L8440" s="72">
        <v>3</v>
      </c>
    </row>
    <row r="8441" spans="4:12" x14ac:dyDescent="0.25">
      <c r="D8441" s="66" t="s">
        <v>38779</v>
      </c>
      <c r="E8441" s="66" t="s">
        <v>11498</v>
      </c>
      <c r="F8441" s="72">
        <v>1</v>
      </c>
      <c r="G8441" s="72">
        <v>3</v>
      </c>
      <c r="H8441" s="72">
        <v>2</v>
      </c>
      <c r="I8441" s="72">
        <v>8</v>
      </c>
      <c r="J8441" s="72">
        <v>4</v>
      </c>
      <c r="K8441" s="72">
        <v>3</v>
      </c>
      <c r="L8441" s="72">
        <v>4</v>
      </c>
    </row>
    <row r="8442" spans="4:12" x14ac:dyDescent="0.25">
      <c r="D8442" s="66" t="s">
        <v>38780</v>
      </c>
      <c r="E8442" s="66" t="s">
        <v>11499</v>
      </c>
      <c r="F8442" s="72">
        <v>1</v>
      </c>
      <c r="G8442" s="72">
        <v>3</v>
      </c>
      <c r="H8442" s="72">
        <v>2</v>
      </c>
      <c r="I8442" s="72">
        <v>8</v>
      </c>
      <c r="J8442" s="72">
        <v>4</v>
      </c>
      <c r="K8442" s="72">
        <v>3</v>
      </c>
      <c r="L8442" s="72">
        <v>5</v>
      </c>
    </row>
    <row r="8443" spans="4:12" x14ac:dyDescent="0.25">
      <c r="D8443" s="66" t="s">
        <v>38781</v>
      </c>
      <c r="E8443" s="66" t="s">
        <v>11500</v>
      </c>
      <c r="F8443" s="72">
        <v>1</v>
      </c>
      <c r="G8443" s="72">
        <v>3</v>
      </c>
      <c r="H8443" s="72">
        <v>2</v>
      </c>
      <c r="I8443" s="72">
        <v>8</v>
      </c>
      <c r="J8443" s="72">
        <v>4</v>
      </c>
      <c r="K8443" s="72">
        <v>3</v>
      </c>
      <c r="L8443" s="72">
        <v>6</v>
      </c>
    </row>
    <row r="8444" spans="4:12" x14ac:dyDescent="0.25">
      <c r="D8444" s="66" t="s">
        <v>38782</v>
      </c>
      <c r="E8444" s="66" t="s">
        <v>2568</v>
      </c>
      <c r="F8444" s="72">
        <v>1</v>
      </c>
      <c r="G8444" s="72">
        <v>3</v>
      </c>
      <c r="H8444" s="72">
        <v>2</v>
      </c>
      <c r="I8444" s="72">
        <v>8</v>
      </c>
      <c r="J8444" s="72">
        <v>4</v>
      </c>
      <c r="K8444" s="72">
        <v>3</v>
      </c>
      <c r="L8444" s="72">
        <v>7</v>
      </c>
    </row>
    <row r="8445" spans="4:12" x14ac:dyDescent="0.25">
      <c r="D8445" s="66" t="s">
        <v>38783</v>
      </c>
      <c r="E8445" s="66" t="s">
        <v>11501</v>
      </c>
      <c r="F8445" s="72">
        <v>1</v>
      </c>
      <c r="G8445" s="72">
        <v>3</v>
      </c>
      <c r="H8445" s="72">
        <v>2</v>
      </c>
      <c r="I8445" s="72">
        <v>8</v>
      </c>
      <c r="J8445" s="72">
        <v>4</v>
      </c>
      <c r="K8445" s="72">
        <v>3</v>
      </c>
      <c r="L8445" s="72">
        <v>8</v>
      </c>
    </row>
    <row r="8446" spans="4:12" x14ac:dyDescent="0.25">
      <c r="D8446" s="66" t="s">
        <v>38784</v>
      </c>
      <c r="E8446" s="66" t="s">
        <v>11502</v>
      </c>
      <c r="F8446" s="72">
        <v>1</v>
      </c>
      <c r="G8446" s="72">
        <v>3</v>
      </c>
      <c r="H8446" s="72">
        <v>2</v>
      </c>
      <c r="I8446" s="72">
        <v>8</v>
      </c>
      <c r="J8446" s="72">
        <v>4</v>
      </c>
      <c r="K8446" s="72">
        <v>3</v>
      </c>
      <c r="L8446" s="72">
        <v>9</v>
      </c>
    </row>
    <row r="8447" spans="4:12" x14ac:dyDescent="0.25">
      <c r="D8447" s="66" t="s">
        <v>38785</v>
      </c>
      <c r="E8447" s="66" t="s">
        <v>2569</v>
      </c>
      <c r="F8447" s="72">
        <v>1</v>
      </c>
      <c r="G8447" s="72">
        <v>3</v>
      </c>
      <c r="H8447" s="72">
        <v>2</v>
      </c>
      <c r="I8447" s="72">
        <v>8</v>
      </c>
      <c r="J8447" s="72">
        <v>4</v>
      </c>
      <c r="K8447" s="72">
        <v>3</v>
      </c>
      <c r="L8447" s="72">
        <v>10</v>
      </c>
    </row>
    <row r="8448" spans="4:12" x14ac:dyDescent="0.25">
      <c r="D8448" s="66" t="s">
        <v>38786</v>
      </c>
      <c r="E8448" s="66" t="s">
        <v>11503</v>
      </c>
      <c r="F8448" s="72">
        <v>1</v>
      </c>
      <c r="G8448" s="72">
        <v>3</v>
      </c>
      <c r="H8448" s="72">
        <v>2</v>
      </c>
      <c r="I8448" s="72">
        <v>8</v>
      </c>
      <c r="J8448" s="72">
        <v>4</v>
      </c>
      <c r="K8448" s="72">
        <v>3</v>
      </c>
      <c r="L8448" s="72">
        <v>11</v>
      </c>
    </row>
    <row r="8449" spans="4:12" x14ac:dyDescent="0.25">
      <c r="D8449" s="66" t="s">
        <v>38787</v>
      </c>
      <c r="E8449" s="66" t="s">
        <v>2570</v>
      </c>
      <c r="F8449" s="72">
        <v>1</v>
      </c>
      <c r="G8449" s="72">
        <v>3</v>
      </c>
      <c r="H8449" s="72">
        <v>2</v>
      </c>
      <c r="I8449" s="72">
        <v>8</v>
      </c>
      <c r="J8449" s="72">
        <v>4</v>
      </c>
      <c r="K8449" s="72">
        <v>3</v>
      </c>
      <c r="L8449" s="72">
        <v>12</v>
      </c>
    </row>
    <row r="8450" spans="4:12" x14ac:dyDescent="0.25">
      <c r="D8450" s="66" t="s">
        <v>38788</v>
      </c>
      <c r="E8450" s="66" t="s">
        <v>2571</v>
      </c>
      <c r="F8450" s="72">
        <v>1</v>
      </c>
      <c r="G8450" s="72">
        <v>3</v>
      </c>
      <c r="H8450" s="72">
        <v>2</v>
      </c>
      <c r="I8450" s="72">
        <v>8</v>
      </c>
      <c r="J8450" s="72">
        <v>4</v>
      </c>
      <c r="K8450" s="72">
        <v>3</v>
      </c>
      <c r="L8450" s="72">
        <v>13</v>
      </c>
    </row>
    <row r="8451" spans="4:12" x14ac:dyDescent="0.25">
      <c r="D8451" s="66" t="s">
        <v>38789</v>
      </c>
      <c r="E8451" s="66" t="s">
        <v>2572</v>
      </c>
      <c r="F8451" s="72">
        <v>1</v>
      </c>
      <c r="G8451" s="72">
        <v>3</v>
      </c>
      <c r="H8451" s="72">
        <v>2</v>
      </c>
      <c r="I8451" s="72">
        <v>8</v>
      </c>
      <c r="J8451" s="72">
        <v>4</v>
      </c>
      <c r="K8451" s="72">
        <v>3</v>
      </c>
      <c r="L8451" s="72">
        <v>14</v>
      </c>
    </row>
    <row r="8452" spans="4:12" x14ac:dyDescent="0.25">
      <c r="D8452" s="66" t="s">
        <v>38790</v>
      </c>
      <c r="E8452" s="66" t="s">
        <v>11504</v>
      </c>
      <c r="F8452" s="72">
        <v>1</v>
      </c>
      <c r="G8452" s="72">
        <v>3</v>
      </c>
      <c r="H8452" s="72">
        <v>2</v>
      </c>
      <c r="I8452" s="72">
        <v>8</v>
      </c>
      <c r="J8452" s="72">
        <v>4</v>
      </c>
      <c r="K8452" s="72">
        <v>3</v>
      </c>
      <c r="L8452" s="72">
        <v>15</v>
      </c>
    </row>
    <row r="8453" spans="4:12" x14ac:dyDescent="0.25">
      <c r="D8453" s="66" t="s">
        <v>38791</v>
      </c>
      <c r="E8453" s="66" t="s">
        <v>11505</v>
      </c>
      <c r="F8453" s="72">
        <v>1</v>
      </c>
      <c r="G8453" s="72">
        <v>3</v>
      </c>
      <c r="H8453" s="72">
        <v>2</v>
      </c>
      <c r="I8453" s="72">
        <v>8</v>
      </c>
      <c r="J8453" s="72">
        <v>4</v>
      </c>
      <c r="K8453" s="72">
        <v>3</v>
      </c>
      <c r="L8453" s="72">
        <v>16</v>
      </c>
    </row>
    <row r="8454" spans="4:12" x14ac:dyDescent="0.25">
      <c r="D8454" s="66" t="s">
        <v>38792</v>
      </c>
      <c r="E8454" s="66" t="s">
        <v>2573</v>
      </c>
      <c r="F8454" s="72">
        <v>1</v>
      </c>
      <c r="G8454" s="72">
        <v>3</v>
      </c>
      <c r="H8454" s="72">
        <v>2</v>
      </c>
      <c r="I8454" s="72">
        <v>8</v>
      </c>
      <c r="J8454" s="72">
        <v>4</v>
      </c>
      <c r="K8454" s="72">
        <v>4</v>
      </c>
      <c r="L8454" s="72">
        <v>1</v>
      </c>
    </row>
    <row r="8455" spans="4:12" x14ac:dyDescent="0.25">
      <c r="D8455" s="66" t="s">
        <v>38793</v>
      </c>
      <c r="E8455" s="66" t="s">
        <v>2574</v>
      </c>
      <c r="F8455" s="72">
        <v>1</v>
      </c>
      <c r="G8455" s="72">
        <v>3</v>
      </c>
      <c r="H8455" s="72">
        <v>2</v>
      </c>
      <c r="I8455" s="72">
        <v>8</v>
      </c>
      <c r="J8455" s="72">
        <v>4</v>
      </c>
      <c r="K8455" s="72">
        <v>4</v>
      </c>
      <c r="L8455" s="72">
        <v>2</v>
      </c>
    </row>
    <row r="8456" spans="4:12" x14ac:dyDescent="0.25">
      <c r="D8456" s="66" t="s">
        <v>38794</v>
      </c>
      <c r="E8456" s="66" t="s">
        <v>11506</v>
      </c>
      <c r="F8456" s="72">
        <v>1</v>
      </c>
      <c r="G8456" s="72">
        <v>3</v>
      </c>
      <c r="H8456" s="72">
        <v>2</v>
      </c>
      <c r="I8456" s="72">
        <v>8</v>
      </c>
      <c r="J8456" s="72">
        <v>4</v>
      </c>
      <c r="K8456" s="72">
        <v>4</v>
      </c>
      <c r="L8456" s="72">
        <v>3</v>
      </c>
    </row>
    <row r="8457" spans="4:12" x14ac:dyDescent="0.25">
      <c r="D8457" s="66" t="s">
        <v>38795</v>
      </c>
      <c r="E8457" s="66" t="s">
        <v>11507</v>
      </c>
      <c r="F8457" s="72">
        <v>1</v>
      </c>
      <c r="G8457" s="72">
        <v>3</v>
      </c>
      <c r="H8457" s="72">
        <v>2</v>
      </c>
      <c r="I8457" s="72">
        <v>8</v>
      </c>
      <c r="J8457" s="72">
        <v>4</v>
      </c>
      <c r="K8457" s="72">
        <v>4</v>
      </c>
      <c r="L8457" s="72">
        <v>4</v>
      </c>
    </row>
    <row r="8458" spans="4:12" x14ac:dyDescent="0.25">
      <c r="D8458" s="66" t="s">
        <v>38796</v>
      </c>
      <c r="E8458" s="66" t="s">
        <v>2575</v>
      </c>
      <c r="F8458" s="72">
        <v>1</v>
      </c>
      <c r="G8458" s="72">
        <v>3</v>
      </c>
      <c r="H8458" s="72">
        <v>2</v>
      </c>
      <c r="I8458" s="72">
        <v>8</v>
      </c>
      <c r="J8458" s="72">
        <v>4</v>
      </c>
      <c r="K8458" s="72">
        <v>4</v>
      </c>
      <c r="L8458" s="72">
        <v>5</v>
      </c>
    </row>
    <row r="8459" spans="4:12" x14ac:dyDescent="0.25">
      <c r="D8459" s="66" t="s">
        <v>38797</v>
      </c>
      <c r="E8459" s="66" t="s">
        <v>11508</v>
      </c>
      <c r="F8459" s="72">
        <v>1</v>
      </c>
      <c r="G8459" s="72">
        <v>3</v>
      </c>
      <c r="H8459" s="72">
        <v>2</v>
      </c>
      <c r="I8459" s="72">
        <v>8</v>
      </c>
      <c r="J8459" s="72">
        <v>4</v>
      </c>
      <c r="K8459" s="72">
        <v>4</v>
      </c>
      <c r="L8459" s="72">
        <v>6</v>
      </c>
    </row>
    <row r="8460" spans="4:12" x14ac:dyDescent="0.25">
      <c r="D8460" s="66" t="s">
        <v>38798</v>
      </c>
      <c r="E8460" s="66" t="s">
        <v>2576</v>
      </c>
      <c r="F8460" s="72">
        <v>1</v>
      </c>
      <c r="G8460" s="72">
        <v>3</v>
      </c>
      <c r="H8460" s="72">
        <v>2</v>
      </c>
      <c r="I8460" s="72">
        <v>8</v>
      </c>
      <c r="J8460" s="72">
        <v>4</v>
      </c>
      <c r="K8460" s="72">
        <v>4</v>
      </c>
      <c r="L8460" s="72">
        <v>7</v>
      </c>
    </row>
    <row r="8461" spans="4:12" x14ac:dyDescent="0.25">
      <c r="D8461" s="66" t="s">
        <v>38799</v>
      </c>
      <c r="E8461" s="66" t="s">
        <v>11509</v>
      </c>
      <c r="F8461" s="72">
        <v>1</v>
      </c>
      <c r="G8461" s="72">
        <v>3</v>
      </c>
      <c r="H8461" s="72">
        <v>2</v>
      </c>
      <c r="I8461" s="72">
        <v>8</v>
      </c>
      <c r="J8461" s="72">
        <v>4</v>
      </c>
      <c r="K8461" s="72">
        <v>4</v>
      </c>
      <c r="L8461" s="72">
        <v>8</v>
      </c>
    </row>
    <row r="8462" spans="4:12" x14ac:dyDescent="0.25">
      <c r="D8462" s="66" t="s">
        <v>38800</v>
      </c>
      <c r="E8462" s="66" t="s">
        <v>11510</v>
      </c>
      <c r="F8462" s="72">
        <v>1</v>
      </c>
      <c r="G8462" s="72">
        <v>3</v>
      </c>
      <c r="H8462" s="72">
        <v>2</v>
      </c>
      <c r="I8462" s="72">
        <v>8</v>
      </c>
      <c r="J8462" s="72">
        <v>4</v>
      </c>
      <c r="K8462" s="72">
        <v>5</v>
      </c>
      <c r="L8462" s="72">
        <v>1</v>
      </c>
    </row>
    <row r="8463" spans="4:12" x14ac:dyDescent="0.25">
      <c r="D8463" s="66" t="s">
        <v>38801</v>
      </c>
      <c r="E8463" s="66" t="s">
        <v>11511</v>
      </c>
      <c r="F8463" s="72">
        <v>1</v>
      </c>
      <c r="G8463" s="72">
        <v>3</v>
      </c>
      <c r="H8463" s="72">
        <v>2</v>
      </c>
      <c r="I8463" s="72">
        <v>8</v>
      </c>
      <c r="J8463" s="72">
        <v>4</v>
      </c>
      <c r="K8463" s="72">
        <v>5</v>
      </c>
      <c r="L8463" s="72">
        <v>2</v>
      </c>
    </row>
    <row r="8464" spans="4:12" x14ac:dyDescent="0.25">
      <c r="D8464" s="66" t="s">
        <v>38802</v>
      </c>
      <c r="E8464" s="66" t="s">
        <v>11512</v>
      </c>
      <c r="F8464" s="72">
        <v>1</v>
      </c>
      <c r="G8464" s="72">
        <v>3</v>
      </c>
      <c r="H8464" s="72">
        <v>2</v>
      </c>
      <c r="I8464" s="72">
        <v>8</v>
      </c>
      <c r="J8464" s="72">
        <v>4</v>
      </c>
      <c r="K8464" s="72">
        <v>5</v>
      </c>
      <c r="L8464" s="72">
        <v>3</v>
      </c>
    </row>
    <row r="8465" spans="4:12" x14ac:dyDescent="0.25">
      <c r="D8465" s="66" t="s">
        <v>38803</v>
      </c>
      <c r="E8465" s="66" t="s">
        <v>11513</v>
      </c>
      <c r="F8465" s="72">
        <v>1</v>
      </c>
      <c r="G8465" s="72">
        <v>3</v>
      </c>
      <c r="H8465" s="72">
        <v>2</v>
      </c>
      <c r="I8465" s="72">
        <v>8</v>
      </c>
      <c r="J8465" s="72">
        <v>4</v>
      </c>
      <c r="K8465" s="72">
        <v>5</v>
      </c>
      <c r="L8465" s="72">
        <v>4</v>
      </c>
    </row>
    <row r="8466" spans="4:12" x14ac:dyDescent="0.25">
      <c r="D8466" s="66" t="s">
        <v>38804</v>
      </c>
      <c r="E8466" s="66" t="s">
        <v>11514</v>
      </c>
      <c r="F8466" s="72">
        <v>1</v>
      </c>
      <c r="G8466" s="72">
        <v>3</v>
      </c>
      <c r="H8466" s="72">
        <v>2</v>
      </c>
      <c r="I8466" s="72">
        <v>8</v>
      </c>
      <c r="J8466" s="72">
        <v>4</v>
      </c>
      <c r="K8466" s="72">
        <v>5</v>
      </c>
      <c r="L8466" s="72">
        <v>5</v>
      </c>
    </row>
    <row r="8467" spans="4:12" x14ac:dyDescent="0.25">
      <c r="D8467" s="66" t="s">
        <v>38805</v>
      </c>
      <c r="E8467" s="66" t="s">
        <v>2577</v>
      </c>
      <c r="F8467" s="72">
        <v>1</v>
      </c>
      <c r="G8467" s="72">
        <v>3</v>
      </c>
      <c r="H8467" s="72">
        <v>2</v>
      </c>
      <c r="I8467" s="72">
        <v>8</v>
      </c>
      <c r="J8467" s="72">
        <v>4</v>
      </c>
      <c r="K8467" s="72">
        <v>5</v>
      </c>
      <c r="L8467" s="72">
        <v>6</v>
      </c>
    </row>
    <row r="8468" spans="4:12" x14ac:dyDescent="0.25">
      <c r="D8468" s="66" t="s">
        <v>38806</v>
      </c>
      <c r="E8468" s="66" t="s">
        <v>2578</v>
      </c>
      <c r="F8468" s="72">
        <v>1</v>
      </c>
      <c r="G8468" s="72">
        <v>3</v>
      </c>
      <c r="H8468" s="72">
        <v>2</v>
      </c>
      <c r="I8468" s="72">
        <v>8</v>
      </c>
      <c r="J8468" s="72">
        <v>4</v>
      </c>
      <c r="K8468" s="72">
        <v>5</v>
      </c>
      <c r="L8468" s="72">
        <v>7</v>
      </c>
    </row>
    <row r="8469" spans="4:12" x14ac:dyDescent="0.25">
      <c r="D8469" s="66" t="s">
        <v>38807</v>
      </c>
      <c r="E8469" s="66" t="s">
        <v>2579</v>
      </c>
      <c r="F8469" s="72">
        <v>1</v>
      </c>
      <c r="G8469" s="72">
        <v>3</v>
      </c>
      <c r="H8469" s="72">
        <v>2</v>
      </c>
      <c r="I8469" s="72">
        <v>8</v>
      </c>
      <c r="J8469" s="72">
        <v>4</v>
      </c>
      <c r="K8469" s="72">
        <v>5</v>
      </c>
      <c r="L8469" s="72">
        <v>8</v>
      </c>
    </row>
    <row r="8470" spans="4:12" x14ac:dyDescent="0.25">
      <c r="D8470" s="66" t="s">
        <v>38808</v>
      </c>
      <c r="E8470" s="66" t="s">
        <v>2580</v>
      </c>
      <c r="F8470" s="72">
        <v>1</v>
      </c>
      <c r="G8470" s="72">
        <v>3</v>
      </c>
      <c r="H8470" s="72">
        <v>2</v>
      </c>
      <c r="I8470" s="72">
        <v>8</v>
      </c>
      <c r="J8470" s="72">
        <v>4</v>
      </c>
      <c r="K8470" s="72">
        <v>5</v>
      </c>
      <c r="L8470" s="72">
        <v>9</v>
      </c>
    </row>
    <row r="8471" spans="4:12" x14ac:dyDescent="0.25">
      <c r="D8471" s="66" t="s">
        <v>38809</v>
      </c>
      <c r="E8471" s="66" t="s">
        <v>11515</v>
      </c>
      <c r="F8471" s="72">
        <v>1</v>
      </c>
      <c r="G8471" s="72">
        <v>3</v>
      </c>
      <c r="H8471" s="72">
        <v>2</v>
      </c>
      <c r="I8471" s="72">
        <v>8</v>
      </c>
      <c r="J8471" s="72">
        <v>4</v>
      </c>
      <c r="K8471" s="72">
        <v>5</v>
      </c>
      <c r="L8471" s="72">
        <v>10</v>
      </c>
    </row>
    <row r="8472" spans="4:12" x14ac:dyDescent="0.25">
      <c r="D8472" s="66" t="s">
        <v>38810</v>
      </c>
      <c r="E8472" s="66" t="s">
        <v>2582</v>
      </c>
      <c r="F8472" s="72">
        <v>1</v>
      </c>
      <c r="G8472" s="72">
        <v>3</v>
      </c>
      <c r="H8472" s="72">
        <v>2</v>
      </c>
      <c r="I8472" s="72">
        <v>8</v>
      </c>
      <c r="J8472" s="72">
        <v>4</v>
      </c>
      <c r="K8472" s="72">
        <v>5</v>
      </c>
      <c r="L8472" s="72">
        <v>11</v>
      </c>
    </row>
    <row r="8473" spans="4:12" x14ac:dyDescent="0.25">
      <c r="D8473" s="66" t="s">
        <v>38811</v>
      </c>
      <c r="E8473" s="66" t="s">
        <v>2583</v>
      </c>
      <c r="F8473" s="72">
        <v>1</v>
      </c>
      <c r="G8473" s="72">
        <v>3</v>
      </c>
      <c r="H8473" s="72">
        <v>2</v>
      </c>
      <c r="I8473" s="72">
        <v>8</v>
      </c>
      <c r="J8473" s="72">
        <v>4</v>
      </c>
      <c r="K8473" s="72">
        <v>5</v>
      </c>
      <c r="L8473" s="72">
        <v>12</v>
      </c>
    </row>
    <row r="8474" spans="4:12" x14ac:dyDescent="0.25">
      <c r="D8474" s="66" t="s">
        <v>38812</v>
      </c>
      <c r="E8474" s="66" t="s">
        <v>11516</v>
      </c>
      <c r="F8474" s="72">
        <v>1</v>
      </c>
      <c r="G8474" s="72">
        <v>3</v>
      </c>
      <c r="H8474" s="72">
        <v>2</v>
      </c>
      <c r="I8474" s="72">
        <v>8</v>
      </c>
      <c r="J8474" s="72">
        <v>4</v>
      </c>
      <c r="K8474" s="72">
        <v>5</v>
      </c>
      <c r="L8474" s="72">
        <v>13</v>
      </c>
    </row>
    <row r="8475" spans="4:12" x14ac:dyDescent="0.25">
      <c r="D8475" s="66" t="s">
        <v>38813</v>
      </c>
      <c r="E8475" s="66" t="s">
        <v>2584</v>
      </c>
      <c r="F8475" s="72">
        <v>1</v>
      </c>
      <c r="G8475" s="72">
        <v>3</v>
      </c>
      <c r="H8475" s="72">
        <v>2</v>
      </c>
      <c r="I8475" s="72">
        <v>8</v>
      </c>
      <c r="J8475" s="72">
        <v>4</v>
      </c>
      <c r="K8475" s="72">
        <v>5</v>
      </c>
      <c r="L8475" s="72">
        <v>14</v>
      </c>
    </row>
    <row r="8476" spans="4:12" x14ac:dyDescent="0.25">
      <c r="D8476" s="66" t="s">
        <v>38814</v>
      </c>
      <c r="E8476" s="66" t="s">
        <v>2585</v>
      </c>
      <c r="F8476" s="72">
        <v>1</v>
      </c>
      <c r="G8476" s="72">
        <v>3</v>
      </c>
      <c r="H8476" s="72">
        <v>2</v>
      </c>
      <c r="I8476" s="72">
        <v>8</v>
      </c>
      <c r="J8476" s="72">
        <v>4</v>
      </c>
      <c r="K8476" s="72">
        <v>5</v>
      </c>
      <c r="L8476" s="72">
        <v>15</v>
      </c>
    </row>
    <row r="8477" spans="4:12" x14ac:dyDescent="0.25">
      <c r="D8477" s="66" t="s">
        <v>38815</v>
      </c>
      <c r="E8477" s="66" t="s">
        <v>11517</v>
      </c>
      <c r="F8477" s="72">
        <v>1</v>
      </c>
      <c r="G8477" s="72">
        <v>3</v>
      </c>
      <c r="H8477" s="72">
        <v>2</v>
      </c>
      <c r="I8477" s="72">
        <v>8</v>
      </c>
      <c r="J8477" s="72">
        <v>4</v>
      </c>
      <c r="K8477" s="72">
        <v>5</v>
      </c>
      <c r="L8477" s="72">
        <v>16</v>
      </c>
    </row>
    <row r="8478" spans="4:12" x14ac:dyDescent="0.25">
      <c r="D8478" s="66" t="s">
        <v>38816</v>
      </c>
      <c r="E8478" s="66" t="s">
        <v>11518</v>
      </c>
      <c r="F8478" s="72">
        <v>1</v>
      </c>
      <c r="G8478" s="72">
        <v>3</v>
      </c>
      <c r="H8478" s="72">
        <v>2</v>
      </c>
      <c r="I8478" s="72">
        <v>8</v>
      </c>
      <c r="J8478" s="72">
        <v>4</v>
      </c>
      <c r="K8478" s="72">
        <v>5</v>
      </c>
      <c r="L8478" s="72">
        <v>17</v>
      </c>
    </row>
    <row r="8479" spans="4:12" x14ac:dyDescent="0.25">
      <c r="D8479" s="66" t="s">
        <v>38817</v>
      </c>
      <c r="E8479" s="66" t="s">
        <v>11519</v>
      </c>
      <c r="F8479" s="72">
        <v>1</v>
      </c>
      <c r="G8479" s="72">
        <v>3</v>
      </c>
      <c r="H8479" s="72">
        <v>2</v>
      </c>
      <c r="I8479" s="72">
        <v>8</v>
      </c>
      <c r="J8479" s="72">
        <v>4</v>
      </c>
      <c r="K8479" s="72">
        <v>5</v>
      </c>
      <c r="L8479" s="72">
        <v>18</v>
      </c>
    </row>
    <row r="8480" spans="4:12" x14ac:dyDescent="0.25">
      <c r="D8480" s="66" t="s">
        <v>38818</v>
      </c>
      <c r="E8480" s="66" t="s">
        <v>11520</v>
      </c>
      <c r="F8480" s="72">
        <v>1</v>
      </c>
      <c r="G8480" s="72">
        <v>3</v>
      </c>
      <c r="H8480" s="72">
        <v>2</v>
      </c>
      <c r="I8480" s="72">
        <v>8</v>
      </c>
      <c r="J8480" s="72">
        <v>4</v>
      </c>
      <c r="K8480" s="72">
        <v>5</v>
      </c>
      <c r="L8480" s="72">
        <v>19</v>
      </c>
    </row>
    <row r="8481" spans="4:12" x14ac:dyDescent="0.25">
      <c r="D8481" s="66" t="s">
        <v>38819</v>
      </c>
      <c r="E8481" s="66" t="s">
        <v>11521</v>
      </c>
      <c r="F8481" s="72">
        <v>1</v>
      </c>
      <c r="G8481" s="72">
        <v>3</v>
      </c>
      <c r="H8481" s="72">
        <v>2</v>
      </c>
      <c r="I8481" s="72">
        <v>8</v>
      </c>
      <c r="J8481" s="72">
        <v>4</v>
      </c>
      <c r="K8481" s="72">
        <v>5</v>
      </c>
      <c r="L8481" s="72">
        <v>20</v>
      </c>
    </row>
    <row r="8482" spans="4:12" x14ac:dyDescent="0.25">
      <c r="D8482" s="66" t="s">
        <v>38820</v>
      </c>
      <c r="E8482" s="66" t="s">
        <v>11522</v>
      </c>
      <c r="F8482" s="72">
        <v>1</v>
      </c>
      <c r="G8482" s="72">
        <v>3</v>
      </c>
      <c r="H8482" s="72">
        <v>2</v>
      </c>
      <c r="I8482" s="72">
        <v>8</v>
      </c>
      <c r="J8482" s="72">
        <v>4</v>
      </c>
      <c r="K8482" s="72">
        <v>5</v>
      </c>
      <c r="L8482" s="72">
        <v>21</v>
      </c>
    </row>
    <row r="8483" spans="4:12" x14ac:dyDescent="0.25">
      <c r="D8483" s="66" t="s">
        <v>38821</v>
      </c>
      <c r="E8483" s="66" t="s">
        <v>11523</v>
      </c>
      <c r="F8483" s="72">
        <v>1</v>
      </c>
      <c r="G8483" s="72">
        <v>3</v>
      </c>
      <c r="H8483" s="72">
        <v>2</v>
      </c>
      <c r="I8483" s="72">
        <v>8</v>
      </c>
      <c r="J8483" s="72">
        <v>4</v>
      </c>
      <c r="K8483" s="72">
        <v>6</v>
      </c>
      <c r="L8483" s="72">
        <v>1</v>
      </c>
    </row>
    <row r="8484" spans="4:12" x14ac:dyDescent="0.25">
      <c r="D8484" s="66" t="s">
        <v>38822</v>
      </c>
      <c r="E8484" s="66" t="s">
        <v>11524</v>
      </c>
      <c r="F8484" s="72">
        <v>1</v>
      </c>
      <c r="G8484" s="72">
        <v>3</v>
      </c>
      <c r="H8484" s="72">
        <v>2</v>
      </c>
      <c r="I8484" s="72">
        <v>8</v>
      </c>
      <c r="J8484" s="72">
        <v>4</v>
      </c>
      <c r="K8484" s="72">
        <v>6</v>
      </c>
      <c r="L8484" s="72">
        <v>2</v>
      </c>
    </row>
    <row r="8485" spans="4:12" x14ac:dyDescent="0.25">
      <c r="D8485" s="66" t="s">
        <v>38823</v>
      </c>
      <c r="E8485" s="66" t="s">
        <v>2586</v>
      </c>
      <c r="F8485" s="72">
        <v>1</v>
      </c>
      <c r="G8485" s="72">
        <v>3</v>
      </c>
      <c r="H8485" s="72">
        <v>2</v>
      </c>
      <c r="I8485" s="72">
        <v>8</v>
      </c>
      <c r="J8485" s="72">
        <v>4</v>
      </c>
      <c r="K8485" s="72">
        <v>6</v>
      </c>
      <c r="L8485" s="72">
        <v>3</v>
      </c>
    </row>
    <row r="8486" spans="4:12" x14ac:dyDescent="0.25">
      <c r="D8486" s="66" t="s">
        <v>38824</v>
      </c>
      <c r="E8486" s="66" t="s">
        <v>2587</v>
      </c>
      <c r="F8486" s="72">
        <v>1</v>
      </c>
      <c r="G8486" s="72">
        <v>3</v>
      </c>
      <c r="H8486" s="72">
        <v>2</v>
      </c>
      <c r="I8486" s="72">
        <v>8</v>
      </c>
      <c r="J8486" s="72">
        <v>4</v>
      </c>
      <c r="K8486" s="72">
        <v>6</v>
      </c>
      <c r="L8486" s="72">
        <v>4</v>
      </c>
    </row>
    <row r="8487" spans="4:12" x14ac:dyDescent="0.25">
      <c r="D8487" s="66" t="s">
        <v>38825</v>
      </c>
      <c r="E8487" s="66" t="s">
        <v>2588</v>
      </c>
      <c r="F8487" s="72">
        <v>1</v>
      </c>
      <c r="G8487" s="72">
        <v>3</v>
      </c>
      <c r="H8487" s="72">
        <v>2</v>
      </c>
      <c r="I8487" s="72">
        <v>8</v>
      </c>
      <c r="J8487" s="72">
        <v>4</v>
      </c>
      <c r="K8487" s="72">
        <v>6</v>
      </c>
      <c r="L8487" s="72">
        <v>5</v>
      </c>
    </row>
    <row r="8488" spans="4:12" x14ac:dyDescent="0.25">
      <c r="D8488" s="66" t="s">
        <v>38826</v>
      </c>
      <c r="E8488" s="66" t="s">
        <v>11525</v>
      </c>
      <c r="F8488" s="72">
        <v>1</v>
      </c>
      <c r="G8488" s="72">
        <v>3</v>
      </c>
      <c r="H8488" s="72">
        <v>2</v>
      </c>
      <c r="I8488" s="72">
        <v>8</v>
      </c>
      <c r="J8488" s="72">
        <v>4</v>
      </c>
      <c r="K8488" s="72">
        <v>6</v>
      </c>
      <c r="L8488" s="72">
        <v>6</v>
      </c>
    </row>
    <row r="8489" spans="4:12" x14ac:dyDescent="0.25">
      <c r="D8489" s="66" t="s">
        <v>38827</v>
      </c>
      <c r="E8489" s="66" t="s">
        <v>11526</v>
      </c>
      <c r="F8489" s="72">
        <v>1</v>
      </c>
      <c r="G8489" s="72">
        <v>3</v>
      </c>
      <c r="H8489" s="72">
        <v>2</v>
      </c>
      <c r="I8489" s="72">
        <v>8</v>
      </c>
      <c r="J8489" s="72">
        <v>4</v>
      </c>
      <c r="K8489" s="72">
        <v>6</v>
      </c>
      <c r="L8489" s="72">
        <v>7</v>
      </c>
    </row>
    <row r="8490" spans="4:12" x14ac:dyDescent="0.25">
      <c r="D8490" s="66" t="s">
        <v>38828</v>
      </c>
      <c r="E8490" s="66" t="s">
        <v>11527</v>
      </c>
      <c r="F8490" s="72">
        <v>1</v>
      </c>
      <c r="G8490" s="72">
        <v>3</v>
      </c>
      <c r="H8490" s="72">
        <v>2</v>
      </c>
      <c r="I8490" s="72">
        <v>8</v>
      </c>
      <c r="J8490" s="72">
        <v>4</v>
      </c>
      <c r="K8490" s="72">
        <v>6</v>
      </c>
      <c r="L8490" s="72">
        <v>8</v>
      </c>
    </row>
    <row r="8491" spans="4:12" x14ac:dyDescent="0.25">
      <c r="D8491" s="66" t="s">
        <v>38829</v>
      </c>
      <c r="E8491" s="66" t="s">
        <v>11528</v>
      </c>
      <c r="F8491" s="72">
        <v>1</v>
      </c>
      <c r="G8491" s="72">
        <v>3</v>
      </c>
      <c r="H8491" s="72">
        <v>2</v>
      </c>
      <c r="I8491" s="72">
        <v>8</v>
      </c>
      <c r="J8491" s="72">
        <v>4</v>
      </c>
      <c r="K8491" s="72">
        <v>6</v>
      </c>
      <c r="L8491" s="72">
        <v>9</v>
      </c>
    </row>
    <row r="8492" spans="4:12" x14ac:dyDescent="0.25">
      <c r="D8492" s="66" t="s">
        <v>38830</v>
      </c>
      <c r="E8492" s="66" t="s">
        <v>2589</v>
      </c>
      <c r="F8492" s="72">
        <v>1</v>
      </c>
      <c r="G8492" s="72">
        <v>3</v>
      </c>
      <c r="H8492" s="72">
        <v>2</v>
      </c>
      <c r="I8492" s="72">
        <v>8</v>
      </c>
      <c r="J8492" s="72">
        <v>4</v>
      </c>
      <c r="K8492" s="72">
        <v>6</v>
      </c>
      <c r="L8492" s="72">
        <v>10</v>
      </c>
    </row>
    <row r="8493" spans="4:12" x14ac:dyDescent="0.25">
      <c r="D8493" s="66" t="s">
        <v>38831</v>
      </c>
      <c r="E8493" s="66" t="s">
        <v>11529</v>
      </c>
      <c r="F8493" s="72">
        <v>1</v>
      </c>
      <c r="G8493" s="72">
        <v>3</v>
      </c>
      <c r="H8493" s="72">
        <v>2</v>
      </c>
      <c r="I8493" s="72">
        <v>8</v>
      </c>
      <c r="J8493" s="72">
        <v>4</v>
      </c>
      <c r="K8493" s="72">
        <v>6</v>
      </c>
      <c r="L8493" s="72">
        <v>11</v>
      </c>
    </row>
    <row r="8494" spans="4:12" x14ac:dyDescent="0.25">
      <c r="D8494" s="66" t="s">
        <v>38832</v>
      </c>
      <c r="E8494" s="66" t="s">
        <v>11530</v>
      </c>
      <c r="F8494" s="72">
        <v>1</v>
      </c>
      <c r="G8494" s="72">
        <v>3</v>
      </c>
      <c r="H8494" s="72">
        <v>2</v>
      </c>
      <c r="I8494" s="72">
        <v>8</v>
      </c>
      <c r="J8494" s="72">
        <v>4</v>
      </c>
      <c r="K8494" s="72">
        <v>6</v>
      </c>
      <c r="L8494" s="72">
        <v>12</v>
      </c>
    </row>
    <row r="8495" spans="4:12" x14ac:dyDescent="0.25">
      <c r="D8495" s="66" t="s">
        <v>38833</v>
      </c>
      <c r="E8495" s="66" t="s">
        <v>11531</v>
      </c>
      <c r="F8495" s="72">
        <v>1</v>
      </c>
      <c r="G8495" s="72">
        <v>3</v>
      </c>
      <c r="H8495" s="72">
        <v>2</v>
      </c>
      <c r="I8495" s="72">
        <v>8</v>
      </c>
      <c r="J8495" s="72">
        <v>4</v>
      </c>
      <c r="K8495" s="72">
        <v>6</v>
      </c>
      <c r="L8495" s="72">
        <v>13</v>
      </c>
    </row>
    <row r="8496" spans="4:12" x14ac:dyDescent="0.25">
      <c r="D8496" s="66" t="s">
        <v>38834</v>
      </c>
      <c r="E8496" s="66" t="s">
        <v>2590</v>
      </c>
      <c r="F8496" s="72">
        <v>1</v>
      </c>
      <c r="G8496" s="72">
        <v>3</v>
      </c>
      <c r="H8496" s="72">
        <v>2</v>
      </c>
      <c r="I8496" s="72">
        <v>8</v>
      </c>
      <c r="J8496" s="72">
        <v>4</v>
      </c>
      <c r="K8496" s="72">
        <v>6</v>
      </c>
      <c r="L8496" s="72">
        <v>14</v>
      </c>
    </row>
    <row r="8497" spans="4:12" x14ac:dyDescent="0.25">
      <c r="D8497" s="66" t="s">
        <v>38835</v>
      </c>
      <c r="E8497" s="66" t="s">
        <v>11532</v>
      </c>
      <c r="F8497" s="72">
        <v>1</v>
      </c>
      <c r="G8497" s="72">
        <v>3</v>
      </c>
      <c r="H8497" s="72">
        <v>2</v>
      </c>
      <c r="I8497" s="72">
        <v>8</v>
      </c>
      <c r="J8497" s="72">
        <v>4</v>
      </c>
      <c r="K8497" s="72">
        <v>6</v>
      </c>
      <c r="L8497" s="72">
        <v>15</v>
      </c>
    </row>
    <row r="8498" spans="4:12" x14ac:dyDescent="0.25">
      <c r="D8498" s="66" t="s">
        <v>38836</v>
      </c>
      <c r="E8498" s="66" t="s">
        <v>11533</v>
      </c>
      <c r="F8498" s="72">
        <v>1</v>
      </c>
      <c r="G8498" s="72">
        <v>3</v>
      </c>
      <c r="H8498" s="72">
        <v>2</v>
      </c>
      <c r="I8498" s="72">
        <v>8</v>
      </c>
      <c r="J8498" s="72">
        <v>4</v>
      </c>
      <c r="K8498" s="72">
        <v>6</v>
      </c>
      <c r="L8498" s="72">
        <v>16</v>
      </c>
    </row>
    <row r="8499" spans="4:12" x14ac:dyDescent="0.25">
      <c r="D8499" s="66" t="s">
        <v>38837</v>
      </c>
      <c r="E8499" s="66" t="s">
        <v>2591</v>
      </c>
      <c r="F8499" s="72">
        <v>1</v>
      </c>
      <c r="G8499" s="72">
        <v>3</v>
      </c>
      <c r="H8499" s="72">
        <v>2</v>
      </c>
      <c r="I8499" s="72">
        <v>8</v>
      </c>
      <c r="J8499" s="72">
        <v>4</v>
      </c>
      <c r="K8499" s="72">
        <v>6</v>
      </c>
      <c r="L8499" s="72">
        <v>17</v>
      </c>
    </row>
    <row r="8500" spans="4:12" x14ac:dyDescent="0.25">
      <c r="D8500" s="66" t="s">
        <v>38838</v>
      </c>
      <c r="E8500" s="66" t="s">
        <v>11534</v>
      </c>
      <c r="F8500" s="72">
        <v>1</v>
      </c>
      <c r="G8500" s="72">
        <v>3</v>
      </c>
      <c r="H8500" s="72">
        <v>2</v>
      </c>
      <c r="I8500" s="72">
        <v>8</v>
      </c>
      <c r="J8500" s="72">
        <v>4</v>
      </c>
      <c r="K8500" s="72">
        <v>6</v>
      </c>
      <c r="L8500" s="72">
        <v>18</v>
      </c>
    </row>
    <row r="8501" spans="4:12" x14ac:dyDescent="0.25">
      <c r="D8501" s="66" t="s">
        <v>38839</v>
      </c>
      <c r="E8501" s="66" t="s">
        <v>11535</v>
      </c>
      <c r="F8501" s="72">
        <v>1</v>
      </c>
      <c r="G8501" s="72">
        <v>3</v>
      </c>
      <c r="H8501" s="72">
        <v>2</v>
      </c>
      <c r="I8501" s="72">
        <v>8</v>
      </c>
      <c r="J8501" s="72">
        <v>4</v>
      </c>
      <c r="K8501" s="72">
        <v>6</v>
      </c>
      <c r="L8501" s="72">
        <v>19</v>
      </c>
    </row>
    <row r="8502" spans="4:12" x14ac:dyDescent="0.25">
      <c r="D8502" s="66" t="s">
        <v>38840</v>
      </c>
      <c r="E8502" s="66" t="s">
        <v>11536</v>
      </c>
      <c r="F8502" s="72">
        <v>1</v>
      </c>
      <c r="G8502" s="72">
        <v>3</v>
      </c>
      <c r="H8502" s="72">
        <v>2</v>
      </c>
      <c r="I8502" s="72">
        <v>8</v>
      </c>
      <c r="J8502" s="72">
        <v>4</v>
      </c>
      <c r="K8502" s="72">
        <v>6</v>
      </c>
      <c r="L8502" s="72">
        <v>20</v>
      </c>
    </row>
    <row r="8503" spans="4:12" x14ac:dyDescent="0.25">
      <c r="D8503" s="66" t="s">
        <v>38841</v>
      </c>
      <c r="E8503" s="66" t="s">
        <v>11537</v>
      </c>
      <c r="F8503" s="72">
        <v>1</v>
      </c>
      <c r="G8503" s="72">
        <v>3</v>
      </c>
      <c r="H8503" s="72">
        <v>2</v>
      </c>
      <c r="I8503" s="72">
        <v>8</v>
      </c>
      <c r="J8503" s="72">
        <v>4</v>
      </c>
      <c r="K8503" s="72">
        <v>6</v>
      </c>
      <c r="L8503" s="72">
        <v>21</v>
      </c>
    </row>
    <row r="8504" spans="4:12" x14ac:dyDescent="0.25">
      <c r="D8504" s="66" t="s">
        <v>38842</v>
      </c>
      <c r="E8504" s="66" t="s">
        <v>2592</v>
      </c>
      <c r="F8504" s="72">
        <v>1</v>
      </c>
      <c r="G8504" s="72">
        <v>3</v>
      </c>
      <c r="H8504" s="72">
        <v>2</v>
      </c>
      <c r="I8504" s="72">
        <v>8</v>
      </c>
      <c r="J8504" s="72">
        <v>4</v>
      </c>
      <c r="K8504" s="72">
        <v>6</v>
      </c>
      <c r="L8504" s="72">
        <v>22</v>
      </c>
    </row>
    <row r="8505" spans="4:12" x14ac:dyDescent="0.25">
      <c r="D8505" s="66" t="s">
        <v>38843</v>
      </c>
      <c r="E8505" s="66" t="s">
        <v>2593</v>
      </c>
      <c r="F8505" s="72">
        <v>1</v>
      </c>
      <c r="G8505" s="72">
        <v>3</v>
      </c>
      <c r="H8505" s="72">
        <v>2</v>
      </c>
      <c r="I8505" s="72">
        <v>8</v>
      </c>
      <c r="J8505" s="72">
        <v>4</v>
      </c>
      <c r="K8505" s="72">
        <v>6</v>
      </c>
      <c r="L8505" s="72">
        <v>23</v>
      </c>
    </row>
    <row r="8506" spans="4:12" x14ac:dyDescent="0.25">
      <c r="D8506" s="66" t="s">
        <v>38844</v>
      </c>
      <c r="E8506" s="66" t="s">
        <v>11538</v>
      </c>
      <c r="F8506" s="72">
        <v>1</v>
      </c>
      <c r="G8506" s="72">
        <v>3</v>
      </c>
      <c r="H8506" s="72">
        <v>2</v>
      </c>
      <c r="I8506" s="72">
        <v>8</v>
      </c>
      <c r="J8506" s="72">
        <v>4</v>
      </c>
      <c r="K8506" s="72">
        <v>6</v>
      </c>
      <c r="L8506" s="72">
        <v>24</v>
      </c>
    </row>
    <row r="8507" spans="4:12" x14ac:dyDescent="0.25">
      <c r="D8507" s="66" t="s">
        <v>38845</v>
      </c>
      <c r="E8507" s="66" t="s">
        <v>2594</v>
      </c>
      <c r="F8507" s="72">
        <v>1</v>
      </c>
      <c r="G8507" s="72">
        <v>3</v>
      </c>
      <c r="H8507" s="72">
        <v>2</v>
      </c>
      <c r="I8507" s="72">
        <v>8</v>
      </c>
      <c r="J8507" s="72">
        <v>4</v>
      </c>
      <c r="K8507" s="72">
        <v>6</v>
      </c>
      <c r="L8507" s="72">
        <v>25</v>
      </c>
    </row>
    <row r="8508" spans="4:12" x14ac:dyDescent="0.25">
      <c r="D8508" s="66" t="s">
        <v>38846</v>
      </c>
      <c r="E8508" s="66" t="s">
        <v>2595</v>
      </c>
      <c r="F8508" s="72">
        <v>1</v>
      </c>
      <c r="G8508" s="72">
        <v>3</v>
      </c>
      <c r="H8508" s="72">
        <v>2</v>
      </c>
      <c r="I8508" s="72">
        <v>8</v>
      </c>
      <c r="J8508" s="72">
        <v>4</v>
      </c>
      <c r="K8508" s="72">
        <v>6</v>
      </c>
      <c r="L8508" s="72">
        <v>26</v>
      </c>
    </row>
    <row r="8509" spans="4:12" x14ac:dyDescent="0.25">
      <c r="D8509" s="66" t="s">
        <v>38847</v>
      </c>
      <c r="E8509" s="66" t="s">
        <v>2596</v>
      </c>
      <c r="F8509" s="72">
        <v>1</v>
      </c>
      <c r="G8509" s="72">
        <v>3</v>
      </c>
      <c r="H8509" s="72">
        <v>2</v>
      </c>
      <c r="I8509" s="72">
        <v>8</v>
      </c>
      <c r="J8509" s="72">
        <v>4</v>
      </c>
      <c r="K8509" s="72">
        <v>6</v>
      </c>
      <c r="L8509" s="72">
        <v>27</v>
      </c>
    </row>
    <row r="8510" spans="4:12" x14ac:dyDescent="0.25">
      <c r="D8510" s="66" t="s">
        <v>38848</v>
      </c>
      <c r="E8510" s="66" t="s">
        <v>2597</v>
      </c>
      <c r="F8510" s="72">
        <v>1</v>
      </c>
      <c r="G8510" s="72">
        <v>3</v>
      </c>
      <c r="H8510" s="72">
        <v>2</v>
      </c>
      <c r="I8510" s="72">
        <v>8</v>
      </c>
      <c r="J8510" s="72">
        <v>4</v>
      </c>
      <c r="K8510" s="72">
        <v>6</v>
      </c>
      <c r="L8510" s="72">
        <v>28</v>
      </c>
    </row>
    <row r="8511" spans="4:12" x14ac:dyDescent="0.25">
      <c r="D8511" s="66" t="s">
        <v>38849</v>
      </c>
      <c r="E8511" s="66" t="s">
        <v>2598</v>
      </c>
      <c r="F8511" s="72">
        <v>1</v>
      </c>
      <c r="G8511" s="72">
        <v>3</v>
      </c>
      <c r="H8511" s="72">
        <v>2</v>
      </c>
      <c r="I8511" s="72">
        <v>8</v>
      </c>
      <c r="J8511" s="72">
        <v>4</v>
      </c>
      <c r="K8511" s="72">
        <v>6</v>
      </c>
      <c r="L8511" s="72">
        <v>29</v>
      </c>
    </row>
    <row r="8512" spans="4:12" x14ac:dyDescent="0.25">
      <c r="D8512" s="66" t="s">
        <v>38850</v>
      </c>
      <c r="E8512" s="66" t="s">
        <v>2599</v>
      </c>
      <c r="F8512" s="72">
        <v>1</v>
      </c>
      <c r="G8512" s="72">
        <v>3</v>
      </c>
      <c r="H8512" s="72">
        <v>2</v>
      </c>
      <c r="I8512" s="72">
        <v>8</v>
      </c>
      <c r="J8512" s="72">
        <v>4</v>
      </c>
      <c r="K8512" s="72">
        <v>6</v>
      </c>
      <c r="L8512" s="72">
        <v>30</v>
      </c>
    </row>
    <row r="8513" spans="4:12" x14ac:dyDescent="0.25">
      <c r="D8513" s="66" t="s">
        <v>38851</v>
      </c>
      <c r="E8513" s="66" t="s">
        <v>11539</v>
      </c>
      <c r="F8513" s="72">
        <v>1</v>
      </c>
      <c r="G8513" s="72">
        <v>3</v>
      </c>
      <c r="H8513" s="72">
        <v>2</v>
      </c>
      <c r="I8513" s="72">
        <v>8</v>
      </c>
      <c r="J8513" s="72">
        <v>4</v>
      </c>
      <c r="K8513" s="72">
        <v>6</v>
      </c>
      <c r="L8513" s="72">
        <v>31</v>
      </c>
    </row>
    <row r="8514" spans="4:12" x14ac:dyDescent="0.25">
      <c r="D8514" s="66" t="s">
        <v>38852</v>
      </c>
      <c r="E8514" s="66" t="s">
        <v>11540</v>
      </c>
      <c r="F8514" s="72">
        <v>1</v>
      </c>
      <c r="G8514" s="72">
        <v>3</v>
      </c>
      <c r="H8514" s="72">
        <v>2</v>
      </c>
      <c r="I8514" s="72">
        <v>8</v>
      </c>
      <c r="J8514" s="72">
        <v>4</v>
      </c>
      <c r="K8514" s="72">
        <v>6</v>
      </c>
      <c r="L8514" s="72">
        <v>32</v>
      </c>
    </row>
    <row r="8515" spans="4:12" x14ac:dyDescent="0.25">
      <c r="D8515" s="66" t="s">
        <v>38853</v>
      </c>
      <c r="E8515" s="66" t="s">
        <v>11541</v>
      </c>
      <c r="F8515" s="72">
        <v>1</v>
      </c>
      <c r="G8515" s="72">
        <v>3</v>
      </c>
      <c r="H8515" s="72">
        <v>2</v>
      </c>
      <c r="I8515" s="72">
        <v>8</v>
      </c>
      <c r="J8515" s="72">
        <v>4</v>
      </c>
      <c r="K8515" s="72">
        <v>6</v>
      </c>
      <c r="L8515" s="72">
        <v>33</v>
      </c>
    </row>
    <row r="8516" spans="4:12" x14ac:dyDescent="0.25">
      <c r="D8516" s="66" t="s">
        <v>38854</v>
      </c>
      <c r="E8516" s="66" t="s">
        <v>11542</v>
      </c>
      <c r="F8516" s="72">
        <v>1</v>
      </c>
      <c r="G8516" s="72">
        <v>3</v>
      </c>
      <c r="H8516" s="72">
        <v>2</v>
      </c>
      <c r="I8516" s="72">
        <v>8</v>
      </c>
      <c r="J8516" s="72">
        <v>4</v>
      </c>
      <c r="K8516" s="72">
        <v>6</v>
      </c>
      <c r="L8516" s="72">
        <v>34</v>
      </c>
    </row>
    <row r="8517" spans="4:12" x14ac:dyDescent="0.25">
      <c r="D8517" s="66" t="s">
        <v>38855</v>
      </c>
      <c r="E8517" s="66" t="s">
        <v>2600</v>
      </c>
      <c r="F8517" s="72">
        <v>1</v>
      </c>
      <c r="G8517" s="72">
        <v>3</v>
      </c>
      <c r="H8517" s="72">
        <v>2</v>
      </c>
      <c r="I8517" s="72">
        <v>8</v>
      </c>
      <c r="J8517" s="72">
        <v>4</v>
      </c>
      <c r="K8517" s="72">
        <v>6</v>
      </c>
      <c r="L8517" s="72">
        <v>35</v>
      </c>
    </row>
    <row r="8518" spans="4:12" x14ac:dyDescent="0.25">
      <c r="D8518" s="66" t="s">
        <v>38856</v>
      </c>
      <c r="E8518" s="66" t="s">
        <v>2601</v>
      </c>
      <c r="F8518" s="72">
        <v>1</v>
      </c>
      <c r="G8518" s="72">
        <v>3</v>
      </c>
      <c r="H8518" s="72">
        <v>2</v>
      </c>
      <c r="I8518" s="72">
        <v>8</v>
      </c>
      <c r="J8518" s="72">
        <v>4</v>
      </c>
      <c r="K8518" s="72">
        <v>6</v>
      </c>
      <c r="L8518" s="72">
        <v>36</v>
      </c>
    </row>
    <row r="8519" spans="4:12" x14ac:dyDescent="0.25">
      <c r="D8519" s="66" t="s">
        <v>38857</v>
      </c>
      <c r="E8519" s="66" t="s">
        <v>2602</v>
      </c>
      <c r="F8519" s="72">
        <v>1</v>
      </c>
      <c r="G8519" s="72">
        <v>3</v>
      </c>
      <c r="H8519" s="72">
        <v>2</v>
      </c>
      <c r="I8519" s="72">
        <v>8</v>
      </c>
      <c r="J8519" s="72">
        <v>4</v>
      </c>
      <c r="K8519" s="72">
        <v>6</v>
      </c>
      <c r="L8519" s="72">
        <v>37</v>
      </c>
    </row>
    <row r="8520" spans="4:12" x14ac:dyDescent="0.25">
      <c r="D8520" s="66" t="s">
        <v>38858</v>
      </c>
      <c r="E8520" s="66" t="s">
        <v>11543</v>
      </c>
      <c r="F8520" s="72">
        <v>1</v>
      </c>
      <c r="G8520" s="72">
        <v>3</v>
      </c>
      <c r="H8520" s="72">
        <v>2</v>
      </c>
      <c r="I8520" s="72">
        <v>8</v>
      </c>
      <c r="J8520" s="72">
        <v>4</v>
      </c>
      <c r="K8520" s="72">
        <v>6</v>
      </c>
      <c r="L8520" s="72">
        <v>38</v>
      </c>
    </row>
    <row r="8521" spans="4:12" x14ac:dyDescent="0.25">
      <c r="D8521" s="66" t="s">
        <v>38859</v>
      </c>
      <c r="E8521" s="66" t="s">
        <v>11544</v>
      </c>
      <c r="F8521" s="72">
        <v>1</v>
      </c>
      <c r="G8521" s="72">
        <v>3</v>
      </c>
      <c r="H8521" s="72">
        <v>2</v>
      </c>
      <c r="I8521" s="72">
        <v>8</v>
      </c>
      <c r="J8521" s="72">
        <v>4</v>
      </c>
      <c r="K8521" s="72">
        <v>6</v>
      </c>
      <c r="L8521" s="72">
        <v>39</v>
      </c>
    </row>
    <row r="8522" spans="4:12" x14ac:dyDescent="0.25">
      <c r="D8522" s="66" t="s">
        <v>38860</v>
      </c>
      <c r="E8522" s="66" t="s">
        <v>11545</v>
      </c>
      <c r="F8522" s="72">
        <v>1</v>
      </c>
      <c r="G8522" s="72">
        <v>3</v>
      </c>
      <c r="H8522" s="72">
        <v>2</v>
      </c>
      <c r="I8522" s="72">
        <v>8</v>
      </c>
      <c r="J8522" s="72">
        <v>4</v>
      </c>
      <c r="K8522" s="72">
        <v>6</v>
      </c>
      <c r="L8522" s="72">
        <v>40</v>
      </c>
    </row>
    <row r="8523" spans="4:12" x14ac:dyDescent="0.25">
      <c r="D8523" s="66" t="s">
        <v>38861</v>
      </c>
      <c r="E8523" s="66" t="s">
        <v>11546</v>
      </c>
      <c r="F8523" s="72">
        <v>1</v>
      </c>
      <c r="G8523" s="72">
        <v>3</v>
      </c>
      <c r="H8523" s="72">
        <v>2</v>
      </c>
      <c r="I8523" s="72">
        <v>8</v>
      </c>
      <c r="J8523" s="72">
        <v>4</v>
      </c>
      <c r="K8523" s="72">
        <v>6</v>
      </c>
      <c r="L8523" s="72">
        <v>41</v>
      </c>
    </row>
    <row r="8524" spans="4:12" x14ac:dyDescent="0.25">
      <c r="D8524" s="66" t="s">
        <v>38862</v>
      </c>
      <c r="E8524" s="66" t="s">
        <v>11547</v>
      </c>
      <c r="F8524" s="72">
        <v>1</v>
      </c>
      <c r="G8524" s="72">
        <v>3</v>
      </c>
      <c r="H8524" s="72">
        <v>2</v>
      </c>
      <c r="I8524" s="72">
        <v>8</v>
      </c>
      <c r="J8524" s="72">
        <v>4</v>
      </c>
      <c r="K8524" s="72">
        <v>6</v>
      </c>
      <c r="L8524" s="72">
        <v>42</v>
      </c>
    </row>
    <row r="8525" spans="4:12" x14ac:dyDescent="0.25">
      <c r="D8525" s="66" t="s">
        <v>38863</v>
      </c>
      <c r="E8525" s="66" t="s">
        <v>11548</v>
      </c>
      <c r="F8525" s="72">
        <v>1</v>
      </c>
      <c r="G8525" s="72">
        <v>3</v>
      </c>
      <c r="H8525" s="72">
        <v>2</v>
      </c>
      <c r="I8525" s="72">
        <v>8</v>
      </c>
      <c r="J8525" s="72">
        <v>4</v>
      </c>
      <c r="K8525" s="72">
        <v>6</v>
      </c>
      <c r="L8525" s="72">
        <v>43</v>
      </c>
    </row>
    <row r="8526" spans="4:12" x14ac:dyDescent="0.25">
      <c r="D8526" s="66" t="s">
        <v>38864</v>
      </c>
      <c r="E8526" s="66" t="s">
        <v>11549</v>
      </c>
      <c r="F8526" s="72">
        <v>1</v>
      </c>
      <c r="G8526" s="72">
        <v>3</v>
      </c>
      <c r="H8526" s="72">
        <v>2</v>
      </c>
      <c r="I8526" s="72">
        <v>8</v>
      </c>
      <c r="J8526" s="72">
        <v>4</v>
      </c>
      <c r="K8526" s="72">
        <v>6</v>
      </c>
      <c r="L8526" s="72">
        <v>44</v>
      </c>
    </row>
    <row r="8527" spans="4:12" x14ac:dyDescent="0.25">
      <c r="D8527" s="66" t="s">
        <v>38865</v>
      </c>
      <c r="E8527" s="66" t="s">
        <v>11550</v>
      </c>
      <c r="F8527" s="72">
        <v>1</v>
      </c>
      <c r="G8527" s="72">
        <v>3</v>
      </c>
      <c r="H8527" s="72">
        <v>2</v>
      </c>
      <c r="I8527" s="72">
        <v>8</v>
      </c>
      <c r="J8527" s="72">
        <v>4</v>
      </c>
      <c r="K8527" s="72">
        <v>6</v>
      </c>
      <c r="L8527" s="72">
        <v>45</v>
      </c>
    </row>
    <row r="8528" spans="4:12" x14ac:dyDescent="0.25">
      <c r="D8528" s="66" t="s">
        <v>38866</v>
      </c>
      <c r="E8528" s="66" t="s">
        <v>11551</v>
      </c>
      <c r="F8528" s="72">
        <v>1</v>
      </c>
      <c r="G8528" s="72">
        <v>3</v>
      </c>
      <c r="H8528" s="72">
        <v>2</v>
      </c>
      <c r="I8528" s="72">
        <v>8</v>
      </c>
      <c r="J8528" s="72">
        <v>4</v>
      </c>
      <c r="K8528" s="72">
        <v>6</v>
      </c>
      <c r="L8528" s="72">
        <v>46</v>
      </c>
    </row>
    <row r="8529" spans="4:12" x14ac:dyDescent="0.25">
      <c r="D8529" s="66" t="s">
        <v>38867</v>
      </c>
      <c r="E8529" s="66" t="s">
        <v>11552</v>
      </c>
      <c r="F8529" s="72">
        <v>1</v>
      </c>
      <c r="G8529" s="72">
        <v>3</v>
      </c>
      <c r="H8529" s="72">
        <v>2</v>
      </c>
      <c r="I8529" s="72">
        <v>8</v>
      </c>
      <c r="J8529" s="72">
        <v>4</v>
      </c>
      <c r="K8529" s="72">
        <v>6</v>
      </c>
      <c r="L8529" s="72">
        <v>47</v>
      </c>
    </row>
    <row r="8530" spans="4:12" x14ac:dyDescent="0.25">
      <c r="D8530" s="66" t="s">
        <v>38868</v>
      </c>
      <c r="E8530" s="66" t="s">
        <v>11553</v>
      </c>
      <c r="F8530" s="72">
        <v>1</v>
      </c>
      <c r="G8530" s="72">
        <v>3</v>
      </c>
      <c r="H8530" s="72">
        <v>2</v>
      </c>
      <c r="I8530" s="72">
        <v>8</v>
      </c>
      <c r="J8530" s="72">
        <v>4</v>
      </c>
      <c r="K8530" s="72">
        <v>6</v>
      </c>
      <c r="L8530" s="72">
        <v>48</v>
      </c>
    </row>
    <row r="8531" spans="4:12" x14ac:dyDescent="0.25">
      <c r="D8531" s="66" t="s">
        <v>38869</v>
      </c>
      <c r="E8531" s="66" t="s">
        <v>11554</v>
      </c>
      <c r="F8531" s="72">
        <v>1</v>
      </c>
      <c r="G8531" s="72">
        <v>3</v>
      </c>
      <c r="H8531" s="72">
        <v>2</v>
      </c>
      <c r="I8531" s="72">
        <v>8</v>
      </c>
      <c r="J8531" s="72">
        <v>4</v>
      </c>
      <c r="K8531" s="72">
        <v>6</v>
      </c>
      <c r="L8531" s="72">
        <v>49</v>
      </c>
    </row>
    <row r="8532" spans="4:12" x14ac:dyDescent="0.25">
      <c r="D8532" s="66" t="s">
        <v>38870</v>
      </c>
      <c r="E8532" s="66" t="s">
        <v>11555</v>
      </c>
      <c r="F8532" s="72">
        <v>1</v>
      </c>
      <c r="G8532" s="72">
        <v>3</v>
      </c>
      <c r="H8532" s="72">
        <v>2</v>
      </c>
      <c r="I8532" s="72">
        <v>8</v>
      </c>
      <c r="J8532" s="72">
        <v>4</v>
      </c>
      <c r="K8532" s="72">
        <v>6</v>
      </c>
      <c r="L8532" s="72">
        <v>50</v>
      </c>
    </row>
    <row r="8533" spans="4:12" x14ac:dyDescent="0.25">
      <c r="D8533" s="66" t="s">
        <v>38871</v>
      </c>
      <c r="E8533" s="66" t="s">
        <v>967</v>
      </c>
      <c r="F8533" s="72">
        <v>1</v>
      </c>
      <c r="G8533" s="72">
        <v>3</v>
      </c>
      <c r="H8533" s="72">
        <v>2</v>
      </c>
      <c r="I8533" s="72">
        <v>8</v>
      </c>
      <c r="J8533" s="72">
        <v>4</v>
      </c>
      <c r="K8533" s="72">
        <v>6</v>
      </c>
      <c r="L8533" s="72">
        <v>51</v>
      </c>
    </row>
    <row r="8534" spans="4:12" x14ac:dyDescent="0.25">
      <c r="D8534" s="66" t="s">
        <v>38872</v>
      </c>
      <c r="E8534" s="66" t="s">
        <v>11556</v>
      </c>
      <c r="F8534" s="72">
        <v>1</v>
      </c>
      <c r="G8534" s="72">
        <v>3</v>
      </c>
      <c r="H8534" s="72">
        <v>2</v>
      </c>
      <c r="I8534" s="72">
        <v>8</v>
      </c>
      <c r="J8534" s="72">
        <v>4</v>
      </c>
      <c r="K8534" s="72">
        <v>6</v>
      </c>
      <c r="L8534" s="72">
        <v>52</v>
      </c>
    </row>
    <row r="8535" spans="4:12" x14ac:dyDescent="0.25">
      <c r="D8535" s="66" t="s">
        <v>38873</v>
      </c>
      <c r="E8535" s="66" t="s">
        <v>11557</v>
      </c>
      <c r="F8535" s="72">
        <v>1</v>
      </c>
      <c r="G8535" s="72">
        <v>3</v>
      </c>
      <c r="H8535" s="72">
        <v>2</v>
      </c>
      <c r="I8535" s="72">
        <v>8</v>
      </c>
      <c r="J8535" s="72">
        <v>4</v>
      </c>
      <c r="K8535" s="72">
        <v>6</v>
      </c>
      <c r="L8535" s="72">
        <v>53</v>
      </c>
    </row>
    <row r="8536" spans="4:12" x14ac:dyDescent="0.25">
      <c r="D8536" s="66" t="s">
        <v>38874</v>
      </c>
      <c r="E8536" s="66" t="s">
        <v>11558</v>
      </c>
      <c r="F8536" s="72">
        <v>1</v>
      </c>
      <c r="G8536" s="72">
        <v>3</v>
      </c>
      <c r="H8536" s="72">
        <v>2</v>
      </c>
      <c r="I8536" s="72">
        <v>8</v>
      </c>
      <c r="J8536" s="72">
        <v>4</v>
      </c>
      <c r="K8536" s="72">
        <v>7</v>
      </c>
      <c r="L8536" s="72">
        <v>1</v>
      </c>
    </row>
    <row r="8537" spans="4:12" x14ac:dyDescent="0.25">
      <c r="D8537" s="66" t="s">
        <v>38875</v>
      </c>
      <c r="E8537" s="66" t="s">
        <v>11559</v>
      </c>
      <c r="F8537" s="72">
        <v>1</v>
      </c>
      <c r="G8537" s="72">
        <v>3</v>
      </c>
      <c r="H8537" s="72">
        <v>2</v>
      </c>
      <c r="I8537" s="72">
        <v>8</v>
      </c>
      <c r="J8537" s="72">
        <v>4</v>
      </c>
      <c r="K8537" s="72">
        <v>7</v>
      </c>
      <c r="L8537" s="72">
        <v>2</v>
      </c>
    </row>
    <row r="8538" spans="4:12" x14ac:dyDescent="0.25">
      <c r="D8538" s="66" t="s">
        <v>38876</v>
      </c>
      <c r="E8538" s="66" t="s">
        <v>11560</v>
      </c>
      <c r="F8538" s="72">
        <v>1</v>
      </c>
      <c r="G8538" s="72">
        <v>3</v>
      </c>
      <c r="H8538" s="72">
        <v>2</v>
      </c>
      <c r="I8538" s="72">
        <v>8</v>
      </c>
      <c r="J8538" s="72">
        <v>4</v>
      </c>
      <c r="K8538" s="72">
        <v>7</v>
      </c>
      <c r="L8538" s="72">
        <v>3</v>
      </c>
    </row>
    <row r="8539" spans="4:12" x14ac:dyDescent="0.25">
      <c r="D8539" s="66" t="s">
        <v>38877</v>
      </c>
      <c r="E8539" s="66" t="s">
        <v>11561</v>
      </c>
      <c r="F8539" s="72">
        <v>1</v>
      </c>
      <c r="G8539" s="72">
        <v>3</v>
      </c>
      <c r="H8539" s="72">
        <v>2</v>
      </c>
      <c r="I8539" s="72">
        <v>8</v>
      </c>
      <c r="J8539" s="72">
        <v>4</v>
      </c>
      <c r="K8539" s="72">
        <v>7</v>
      </c>
      <c r="L8539" s="72">
        <v>4</v>
      </c>
    </row>
    <row r="8540" spans="4:12" x14ac:dyDescent="0.25">
      <c r="D8540" s="66" t="s">
        <v>38878</v>
      </c>
      <c r="E8540" s="66" t="s">
        <v>2603</v>
      </c>
      <c r="F8540" s="72">
        <v>1</v>
      </c>
      <c r="G8540" s="72">
        <v>3</v>
      </c>
      <c r="H8540" s="72">
        <v>2</v>
      </c>
      <c r="I8540" s="72">
        <v>8</v>
      </c>
      <c r="J8540" s="72">
        <v>4</v>
      </c>
      <c r="K8540" s="72">
        <v>7</v>
      </c>
      <c r="L8540" s="72">
        <v>5</v>
      </c>
    </row>
    <row r="8541" spans="4:12" x14ac:dyDescent="0.25">
      <c r="D8541" s="66" t="s">
        <v>38879</v>
      </c>
      <c r="E8541" s="66" t="s">
        <v>2604</v>
      </c>
      <c r="F8541" s="72">
        <v>1</v>
      </c>
      <c r="G8541" s="72">
        <v>3</v>
      </c>
      <c r="H8541" s="72">
        <v>2</v>
      </c>
      <c r="I8541" s="72">
        <v>8</v>
      </c>
      <c r="J8541" s="72">
        <v>4</v>
      </c>
      <c r="K8541" s="72">
        <v>7</v>
      </c>
      <c r="L8541" s="72">
        <v>6</v>
      </c>
    </row>
    <row r="8542" spans="4:12" x14ac:dyDescent="0.25">
      <c r="D8542" s="66" t="s">
        <v>38880</v>
      </c>
      <c r="E8542" s="66" t="s">
        <v>2605</v>
      </c>
      <c r="F8542" s="72">
        <v>1</v>
      </c>
      <c r="G8542" s="72">
        <v>3</v>
      </c>
      <c r="H8542" s="72">
        <v>2</v>
      </c>
      <c r="I8542" s="72">
        <v>8</v>
      </c>
      <c r="J8542" s="72">
        <v>4</v>
      </c>
      <c r="K8542" s="72">
        <v>7</v>
      </c>
      <c r="L8542" s="72">
        <v>7</v>
      </c>
    </row>
    <row r="8543" spans="4:12" x14ac:dyDescent="0.25">
      <c r="D8543" s="66" t="s">
        <v>38881</v>
      </c>
      <c r="E8543" s="66" t="s">
        <v>11562</v>
      </c>
      <c r="F8543" s="72">
        <v>1</v>
      </c>
      <c r="G8543" s="72">
        <v>3</v>
      </c>
      <c r="H8543" s="72">
        <v>2</v>
      </c>
      <c r="I8543" s="72">
        <v>8</v>
      </c>
      <c r="J8543" s="72">
        <v>4</v>
      </c>
      <c r="K8543" s="72">
        <v>7</v>
      </c>
      <c r="L8543" s="72">
        <v>8</v>
      </c>
    </row>
    <row r="8544" spans="4:12" x14ac:dyDescent="0.25">
      <c r="D8544" s="66" t="s">
        <v>38882</v>
      </c>
      <c r="E8544" s="66" t="s">
        <v>2606</v>
      </c>
      <c r="F8544" s="72">
        <v>1</v>
      </c>
      <c r="G8544" s="72">
        <v>3</v>
      </c>
      <c r="H8544" s="72">
        <v>2</v>
      </c>
      <c r="I8544" s="72">
        <v>8</v>
      </c>
      <c r="J8544" s="72">
        <v>4</v>
      </c>
      <c r="K8544" s="72">
        <v>7</v>
      </c>
      <c r="L8544" s="72">
        <v>9</v>
      </c>
    </row>
    <row r="8545" spans="4:12" x14ac:dyDescent="0.25">
      <c r="D8545" s="66" t="s">
        <v>38883</v>
      </c>
      <c r="E8545" s="66" t="s">
        <v>11563</v>
      </c>
      <c r="F8545" s="72">
        <v>1</v>
      </c>
      <c r="G8545" s="72">
        <v>3</v>
      </c>
      <c r="H8545" s="72">
        <v>2</v>
      </c>
      <c r="I8545" s="72">
        <v>8</v>
      </c>
      <c r="J8545" s="72">
        <v>4</v>
      </c>
      <c r="K8545" s="72">
        <v>7</v>
      </c>
      <c r="L8545" s="72">
        <v>10</v>
      </c>
    </row>
    <row r="8546" spans="4:12" x14ac:dyDescent="0.25">
      <c r="D8546" s="66" t="s">
        <v>38884</v>
      </c>
      <c r="E8546" s="66" t="s">
        <v>2607</v>
      </c>
      <c r="F8546" s="72">
        <v>1</v>
      </c>
      <c r="G8546" s="72">
        <v>3</v>
      </c>
      <c r="H8546" s="72">
        <v>2</v>
      </c>
      <c r="I8546" s="72">
        <v>8</v>
      </c>
      <c r="J8546" s="72">
        <v>4</v>
      </c>
      <c r="K8546" s="72">
        <v>7</v>
      </c>
      <c r="L8546" s="72">
        <v>11</v>
      </c>
    </row>
    <row r="8547" spans="4:12" x14ac:dyDescent="0.25">
      <c r="D8547" s="66" t="s">
        <v>38885</v>
      </c>
      <c r="E8547" s="66" t="s">
        <v>11564</v>
      </c>
      <c r="F8547" s="72">
        <v>1</v>
      </c>
      <c r="G8547" s="72">
        <v>3</v>
      </c>
      <c r="H8547" s="72">
        <v>2</v>
      </c>
      <c r="I8547" s="72">
        <v>8</v>
      </c>
      <c r="J8547" s="72">
        <v>4</v>
      </c>
      <c r="K8547" s="72">
        <v>7</v>
      </c>
      <c r="L8547" s="72">
        <v>12</v>
      </c>
    </row>
    <row r="8548" spans="4:12" x14ac:dyDescent="0.25">
      <c r="D8548" s="66" t="s">
        <v>38886</v>
      </c>
      <c r="E8548" s="66" t="s">
        <v>11565</v>
      </c>
      <c r="F8548" s="72">
        <v>1</v>
      </c>
      <c r="G8548" s="72">
        <v>3</v>
      </c>
      <c r="H8548" s="72">
        <v>2</v>
      </c>
      <c r="I8548" s="72">
        <v>8</v>
      </c>
      <c r="J8548" s="72">
        <v>4</v>
      </c>
      <c r="K8548" s="72">
        <v>7</v>
      </c>
      <c r="L8548" s="72">
        <v>13</v>
      </c>
    </row>
    <row r="8549" spans="4:12" x14ac:dyDescent="0.25">
      <c r="D8549" s="66" t="s">
        <v>38887</v>
      </c>
      <c r="E8549" s="66" t="s">
        <v>2608</v>
      </c>
      <c r="F8549" s="72">
        <v>1</v>
      </c>
      <c r="G8549" s="72">
        <v>3</v>
      </c>
      <c r="H8549" s="72">
        <v>2</v>
      </c>
      <c r="I8549" s="72">
        <v>8</v>
      </c>
      <c r="J8549" s="72">
        <v>4</v>
      </c>
      <c r="K8549" s="72">
        <v>8</v>
      </c>
      <c r="L8549" s="72">
        <v>1</v>
      </c>
    </row>
    <row r="8550" spans="4:12" x14ac:dyDescent="0.25">
      <c r="D8550" s="66" t="s">
        <v>38888</v>
      </c>
      <c r="E8550" s="66" t="s">
        <v>11566</v>
      </c>
      <c r="F8550" s="72">
        <v>1</v>
      </c>
      <c r="G8550" s="72">
        <v>3</v>
      </c>
      <c r="H8550" s="72">
        <v>2</v>
      </c>
      <c r="I8550" s="72">
        <v>8</v>
      </c>
      <c r="J8550" s="72">
        <v>4</v>
      </c>
      <c r="K8550" s="72">
        <v>8</v>
      </c>
      <c r="L8550" s="72">
        <v>2</v>
      </c>
    </row>
    <row r="8551" spans="4:12" x14ac:dyDescent="0.25">
      <c r="D8551" s="66" t="s">
        <v>38889</v>
      </c>
      <c r="E8551" s="66" t="s">
        <v>2609</v>
      </c>
      <c r="F8551" s="72">
        <v>1</v>
      </c>
      <c r="G8551" s="72">
        <v>3</v>
      </c>
      <c r="H8551" s="72">
        <v>2</v>
      </c>
      <c r="I8551" s="72">
        <v>8</v>
      </c>
      <c r="J8551" s="72">
        <v>4</v>
      </c>
      <c r="K8551" s="72">
        <v>8</v>
      </c>
      <c r="L8551" s="72">
        <v>3</v>
      </c>
    </row>
    <row r="8552" spans="4:12" x14ac:dyDescent="0.25">
      <c r="D8552" s="66" t="s">
        <v>38890</v>
      </c>
      <c r="E8552" s="66" t="s">
        <v>11567</v>
      </c>
      <c r="F8552" s="72">
        <v>1</v>
      </c>
      <c r="G8552" s="72">
        <v>3</v>
      </c>
      <c r="H8552" s="72">
        <v>2</v>
      </c>
      <c r="I8552" s="72">
        <v>8</v>
      </c>
      <c r="J8552" s="72">
        <v>4</v>
      </c>
      <c r="K8552" s="72">
        <v>8</v>
      </c>
      <c r="L8552" s="72">
        <v>4</v>
      </c>
    </row>
    <row r="8553" spans="4:12" x14ac:dyDescent="0.25">
      <c r="D8553" s="66" t="s">
        <v>38891</v>
      </c>
      <c r="E8553" s="66" t="s">
        <v>11568</v>
      </c>
      <c r="F8553" s="72">
        <v>1</v>
      </c>
      <c r="G8553" s="72">
        <v>3</v>
      </c>
      <c r="H8553" s="72">
        <v>2</v>
      </c>
      <c r="I8553" s="72">
        <v>8</v>
      </c>
      <c r="J8553" s="72">
        <v>4</v>
      </c>
      <c r="K8553" s="72">
        <v>8</v>
      </c>
      <c r="L8553" s="72">
        <v>5</v>
      </c>
    </row>
    <row r="8554" spans="4:12" x14ac:dyDescent="0.25">
      <c r="D8554" s="66" t="s">
        <v>38892</v>
      </c>
      <c r="E8554" s="66" t="s">
        <v>2610</v>
      </c>
      <c r="F8554" s="72">
        <v>1</v>
      </c>
      <c r="G8554" s="72">
        <v>3</v>
      </c>
      <c r="H8554" s="72">
        <v>2</v>
      </c>
      <c r="I8554" s="72">
        <v>8</v>
      </c>
      <c r="J8554" s="72">
        <v>4</v>
      </c>
      <c r="K8554" s="72">
        <v>8</v>
      </c>
      <c r="L8554" s="72">
        <v>6</v>
      </c>
    </row>
    <row r="8555" spans="4:12" x14ac:dyDescent="0.25">
      <c r="D8555" s="66" t="s">
        <v>38893</v>
      </c>
      <c r="E8555" s="66" t="s">
        <v>2611</v>
      </c>
      <c r="F8555" s="72">
        <v>1</v>
      </c>
      <c r="G8555" s="72">
        <v>3</v>
      </c>
      <c r="H8555" s="72">
        <v>2</v>
      </c>
      <c r="I8555" s="72">
        <v>8</v>
      </c>
      <c r="J8555" s="72">
        <v>4</v>
      </c>
      <c r="K8555" s="72">
        <v>8</v>
      </c>
      <c r="L8555" s="72">
        <v>7</v>
      </c>
    </row>
    <row r="8556" spans="4:12" x14ac:dyDescent="0.25">
      <c r="D8556" s="66" t="s">
        <v>38894</v>
      </c>
      <c r="E8556" s="66" t="s">
        <v>11569</v>
      </c>
      <c r="F8556" s="72">
        <v>1</v>
      </c>
      <c r="G8556" s="72">
        <v>3</v>
      </c>
      <c r="H8556" s="72">
        <v>2</v>
      </c>
      <c r="I8556" s="72">
        <v>8</v>
      </c>
      <c r="J8556" s="72">
        <v>4</v>
      </c>
      <c r="K8556" s="72">
        <v>8</v>
      </c>
      <c r="L8556" s="72">
        <v>8</v>
      </c>
    </row>
    <row r="8557" spans="4:12" x14ac:dyDescent="0.25">
      <c r="D8557" s="66" t="s">
        <v>38895</v>
      </c>
      <c r="E8557" s="66" t="s">
        <v>11570</v>
      </c>
      <c r="F8557" s="72">
        <v>1</v>
      </c>
      <c r="G8557" s="72">
        <v>3</v>
      </c>
      <c r="H8557" s="72">
        <v>2</v>
      </c>
      <c r="I8557" s="72">
        <v>8</v>
      </c>
      <c r="J8557" s="72">
        <v>4</v>
      </c>
      <c r="K8557" s="72">
        <v>8</v>
      </c>
      <c r="L8557" s="72">
        <v>9</v>
      </c>
    </row>
    <row r="8558" spans="4:12" x14ac:dyDescent="0.25">
      <c r="D8558" s="66" t="s">
        <v>38896</v>
      </c>
      <c r="E8558" s="66" t="s">
        <v>11571</v>
      </c>
      <c r="F8558" s="72">
        <v>1</v>
      </c>
      <c r="G8558" s="72">
        <v>3</v>
      </c>
      <c r="H8558" s="72">
        <v>2</v>
      </c>
      <c r="I8558" s="72">
        <v>8</v>
      </c>
      <c r="J8558" s="72">
        <v>4</v>
      </c>
      <c r="K8558" s="72">
        <v>8</v>
      </c>
      <c r="L8558" s="72">
        <v>10</v>
      </c>
    </row>
    <row r="8559" spans="4:12" x14ac:dyDescent="0.25">
      <c r="D8559" s="66" t="s">
        <v>38897</v>
      </c>
      <c r="E8559" s="66" t="s">
        <v>11572</v>
      </c>
      <c r="F8559" s="72">
        <v>1</v>
      </c>
      <c r="G8559" s="72">
        <v>3</v>
      </c>
      <c r="H8559" s="72">
        <v>2</v>
      </c>
      <c r="I8559" s="72">
        <v>8</v>
      </c>
      <c r="J8559" s="72">
        <v>4</v>
      </c>
      <c r="K8559" s="72">
        <v>8</v>
      </c>
      <c r="L8559" s="72">
        <v>11</v>
      </c>
    </row>
    <row r="8560" spans="4:12" x14ac:dyDescent="0.25">
      <c r="D8560" s="66" t="s">
        <v>38898</v>
      </c>
      <c r="E8560" s="66" t="s">
        <v>11573</v>
      </c>
      <c r="F8560" s="72">
        <v>1</v>
      </c>
      <c r="G8560" s="72">
        <v>3</v>
      </c>
      <c r="H8560" s="72">
        <v>2</v>
      </c>
      <c r="I8560" s="72">
        <v>8</v>
      </c>
      <c r="J8560" s="72">
        <v>4</v>
      </c>
      <c r="K8560" s="72">
        <v>9</v>
      </c>
      <c r="L8560" s="72">
        <v>1</v>
      </c>
    </row>
    <row r="8561" spans="4:12" x14ac:dyDescent="0.25">
      <c r="D8561" s="66" t="s">
        <v>38899</v>
      </c>
      <c r="E8561" s="66" t="s">
        <v>11574</v>
      </c>
      <c r="F8561" s="72">
        <v>1</v>
      </c>
      <c r="G8561" s="72">
        <v>3</v>
      </c>
      <c r="H8561" s="72">
        <v>2</v>
      </c>
      <c r="I8561" s="72">
        <v>8</v>
      </c>
      <c r="J8561" s="72">
        <v>4</v>
      </c>
      <c r="K8561" s="72">
        <v>9</v>
      </c>
      <c r="L8561" s="72">
        <v>2</v>
      </c>
    </row>
    <row r="8562" spans="4:12" x14ac:dyDescent="0.25">
      <c r="D8562" s="66" t="s">
        <v>38900</v>
      </c>
      <c r="E8562" s="66" t="s">
        <v>11575</v>
      </c>
      <c r="F8562" s="72">
        <v>1</v>
      </c>
      <c r="G8562" s="72">
        <v>3</v>
      </c>
      <c r="H8562" s="72">
        <v>2</v>
      </c>
      <c r="I8562" s="72">
        <v>8</v>
      </c>
      <c r="J8562" s="72">
        <v>4</v>
      </c>
      <c r="K8562" s="72">
        <v>9</v>
      </c>
      <c r="L8562" s="72">
        <v>3</v>
      </c>
    </row>
    <row r="8563" spans="4:12" x14ac:dyDescent="0.25">
      <c r="D8563" s="66" t="s">
        <v>38901</v>
      </c>
      <c r="E8563" s="66" t="s">
        <v>2612</v>
      </c>
      <c r="F8563" s="72">
        <v>1</v>
      </c>
      <c r="G8563" s="72">
        <v>3</v>
      </c>
      <c r="H8563" s="72">
        <v>2</v>
      </c>
      <c r="I8563" s="72">
        <v>8</v>
      </c>
      <c r="J8563" s="72">
        <v>4</v>
      </c>
      <c r="K8563" s="72">
        <v>9</v>
      </c>
      <c r="L8563" s="72">
        <v>4</v>
      </c>
    </row>
    <row r="8564" spans="4:12" x14ac:dyDescent="0.25">
      <c r="D8564" s="66" t="s">
        <v>38902</v>
      </c>
      <c r="E8564" s="66" t="s">
        <v>11576</v>
      </c>
      <c r="F8564" s="72">
        <v>1</v>
      </c>
      <c r="G8564" s="72">
        <v>3</v>
      </c>
      <c r="H8564" s="72">
        <v>2</v>
      </c>
      <c r="I8564" s="72">
        <v>8</v>
      </c>
      <c r="J8564" s="72">
        <v>4</v>
      </c>
      <c r="K8564" s="72">
        <v>9</v>
      </c>
      <c r="L8564" s="72">
        <v>5</v>
      </c>
    </row>
    <row r="8565" spans="4:12" x14ac:dyDescent="0.25">
      <c r="D8565" s="66" t="s">
        <v>38903</v>
      </c>
      <c r="E8565" s="66" t="s">
        <v>11577</v>
      </c>
      <c r="F8565" s="72">
        <v>1</v>
      </c>
      <c r="G8565" s="72">
        <v>3</v>
      </c>
      <c r="H8565" s="72">
        <v>2</v>
      </c>
      <c r="I8565" s="72">
        <v>8</v>
      </c>
      <c r="J8565" s="72">
        <v>4</v>
      </c>
      <c r="K8565" s="72">
        <v>9</v>
      </c>
      <c r="L8565" s="72">
        <v>6</v>
      </c>
    </row>
    <row r="8566" spans="4:12" x14ac:dyDescent="0.25">
      <c r="D8566" s="66" t="s">
        <v>38904</v>
      </c>
      <c r="E8566" s="66" t="s">
        <v>2613</v>
      </c>
      <c r="F8566" s="72">
        <v>1</v>
      </c>
      <c r="G8566" s="72">
        <v>3</v>
      </c>
      <c r="H8566" s="72">
        <v>2</v>
      </c>
      <c r="I8566" s="72">
        <v>8</v>
      </c>
      <c r="J8566" s="72">
        <v>4</v>
      </c>
      <c r="K8566" s="72">
        <v>9</v>
      </c>
      <c r="L8566" s="72">
        <v>7</v>
      </c>
    </row>
    <row r="8567" spans="4:12" x14ac:dyDescent="0.25">
      <c r="D8567" s="66" t="s">
        <v>38905</v>
      </c>
      <c r="E8567" s="66" t="s">
        <v>2614</v>
      </c>
      <c r="F8567" s="72">
        <v>1</v>
      </c>
      <c r="G8567" s="72">
        <v>3</v>
      </c>
      <c r="H8567" s="72">
        <v>2</v>
      </c>
      <c r="I8567" s="72">
        <v>8</v>
      </c>
      <c r="J8567" s="72">
        <v>4</v>
      </c>
      <c r="K8567" s="72">
        <v>9</v>
      </c>
      <c r="L8567" s="72">
        <v>8</v>
      </c>
    </row>
    <row r="8568" spans="4:12" x14ac:dyDescent="0.25">
      <c r="D8568" s="66" t="s">
        <v>38906</v>
      </c>
      <c r="E8568" s="66" t="s">
        <v>11578</v>
      </c>
      <c r="F8568" s="72">
        <v>1</v>
      </c>
      <c r="G8568" s="72">
        <v>3</v>
      </c>
      <c r="H8568" s="72">
        <v>2</v>
      </c>
      <c r="I8568" s="72">
        <v>8</v>
      </c>
      <c r="J8568" s="72">
        <v>4</v>
      </c>
      <c r="K8568" s="72">
        <v>9</v>
      </c>
      <c r="L8568" s="72">
        <v>9</v>
      </c>
    </row>
    <row r="8569" spans="4:12" x14ac:dyDescent="0.25">
      <c r="D8569" s="66" t="s">
        <v>38907</v>
      </c>
      <c r="E8569" s="66" t="s">
        <v>11579</v>
      </c>
      <c r="F8569" s="72">
        <v>1</v>
      </c>
      <c r="G8569" s="72">
        <v>3</v>
      </c>
      <c r="H8569" s="72">
        <v>2</v>
      </c>
      <c r="I8569" s="72">
        <v>8</v>
      </c>
      <c r="J8569" s="72">
        <v>4</v>
      </c>
      <c r="K8569" s="72">
        <v>9</v>
      </c>
      <c r="L8569" s="72">
        <v>10</v>
      </c>
    </row>
    <row r="8570" spans="4:12" x14ac:dyDescent="0.25">
      <c r="D8570" s="66" t="s">
        <v>38908</v>
      </c>
      <c r="E8570" s="66" t="s">
        <v>11580</v>
      </c>
      <c r="F8570" s="72">
        <v>1</v>
      </c>
      <c r="G8570" s="72">
        <v>3</v>
      </c>
      <c r="H8570" s="72">
        <v>2</v>
      </c>
      <c r="I8570" s="72">
        <v>8</v>
      </c>
      <c r="J8570" s="72">
        <v>4</v>
      </c>
      <c r="K8570" s="72">
        <v>9</v>
      </c>
      <c r="L8570" s="72">
        <v>11</v>
      </c>
    </row>
    <row r="8571" spans="4:12" x14ac:dyDescent="0.25">
      <c r="D8571" s="66" t="s">
        <v>38909</v>
      </c>
      <c r="E8571" s="66" t="s">
        <v>11581</v>
      </c>
      <c r="F8571" s="72">
        <v>1</v>
      </c>
      <c r="G8571" s="72">
        <v>3</v>
      </c>
      <c r="H8571" s="72">
        <v>2</v>
      </c>
      <c r="I8571" s="72">
        <v>8</v>
      </c>
      <c r="J8571" s="72">
        <v>4</v>
      </c>
      <c r="K8571" s="72">
        <v>9</v>
      </c>
      <c r="L8571" s="72">
        <v>12</v>
      </c>
    </row>
    <row r="8572" spans="4:12" x14ac:dyDescent="0.25">
      <c r="D8572" s="66" t="s">
        <v>38910</v>
      </c>
      <c r="E8572" s="66" t="s">
        <v>11582</v>
      </c>
      <c r="F8572" s="72">
        <v>1</v>
      </c>
      <c r="G8572" s="72">
        <v>3</v>
      </c>
      <c r="H8572" s="72">
        <v>2</v>
      </c>
      <c r="I8572" s="72">
        <v>8</v>
      </c>
      <c r="J8572" s="72">
        <v>4</v>
      </c>
      <c r="K8572" s="72">
        <v>10</v>
      </c>
      <c r="L8572" s="72">
        <v>1</v>
      </c>
    </row>
    <row r="8573" spans="4:12" x14ac:dyDescent="0.25">
      <c r="D8573" s="66" t="s">
        <v>38911</v>
      </c>
      <c r="E8573" s="66" t="s">
        <v>11583</v>
      </c>
      <c r="F8573" s="72">
        <v>1</v>
      </c>
      <c r="G8573" s="72">
        <v>3</v>
      </c>
      <c r="H8573" s="72">
        <v>2</v>
      </c>
      <c r="I8573" s="72">
        <v>8</v>
      </c>
      <c r="J8573" s="72">
        <v>4</v>
      </c>
      <c r="K8573" s="72">
        <v>10</v>
      </c>
      <c r="L8573" s="72">
        <v>2</v>
      </c>
    </row>
    <row r="8574" spans="4:12" x14ac:dyDescent="0.25">
      <c r="D8574" s="66" t="s">
        <v>38912</v>
      </c>
      <c r="E8574" s="66" t="s">
        <v>11584</v>
      </c>
      <c r="F8574" s="72">
        <v>1</v>
      </c>
      <c r="G8574" s="72">
        <v>3</v>
      </c>
      <c r="H8574" s="72">
        <v>2</v>
      </c>
      <c r="I8574" s="72">
        <v>8</v>
      </c>
      <c r="J8574" s="72">
        <v>4</v>
      </c>
      <c r="K8574" s="72">
        <v>10</v>
      </c>
      <c r="L8574" s="72">
        <v>3</v>
      </c>
    </row>
    <row r="8575" spans="4:12" x14ac:dyDescent="0.25">
      <c r="D8575" s="66" t="s">
        <v>38913</v>
      </c>
      <c r="E8575" s="66" t="s">
        <v>11585</v>
      </c>
      <c r="F8575" s="72">
        <v>1</v>
      </c>
      <c r="G8575" s="72">
        <v>3</v>
      </c>
      <c r="H8575" s="72">
        <v>2</v>
      </c>
      <c r="I8575" s="72">
        <v>8</v>
      </c>
      <c r="J8575" s="72">
        <v>4</v>
      </c>
      <c r="K8575" s="72">
        <v>10</v>
      </c>
      <c r="L8575" s="72">
        <v>4</v>
      </c>
    </row>
    <row r="8576" spans="4:12" x14ac:dyDescent="0.25">
      <c r="D8576" s="66" t="s">
        <v>38914</v>
      </c>
      <c r="E8576" s="66" t="s">
        <v>11586</v>
      </c>
      <c r="F8576" s="72">
        <v>1</v>
      </c>
      <c r="G8576" s="72">
        <v>3</v>
      </c>
      <c r="H8576" s="72">
        <v>2</v>
      </c>
      <c r="I8576" s="72">
        <v>8</v>
      </c>
      <c r="J8576" s="72">
        <v>4</v>
      </c>
      <c r="K8576" s="72">
        <v>10</v>
      </c>
      <c r="L8576" s="72">
        <v>5</v>
      </c>
    </row>
    <row r="8577" spans="4:12" x14ac:dyDescent="0.25">
      <c r="D8577" s="66" t="s">
        <v>38915</v>
      </c>
      <c r="E8577" s="66" t="s">
        <v>2615</v>
      </c>
      <c r="F8577" s="72">
        <v>1</v>
      </c>
      <c r="G8577" s="72">
        <v>3</v>
      </c>
      <c r="H8577" s="72">
        <v>2</v>
      </c>
      <c r="I8577" s="72">
        <v>8</v>
      </c>
      <c r="J8577" s="72">
        <v>5</v>
      </c>
      <c r="K8577" s="72">
        <v>1</v>
      </c>
      <c r="L8577" s="72">
        <v>1</v>
      </c>
    </row>
    <row r="8578" spans="4:12" x14ac:dyDescent="0.25">
      <c r="D8578" s="66" t="s">
        <v>38916</v>
      </c>
      <c r="E8578" s="66" t="s">
        <v>2616</v>
      </c>
      <c r="F8578" s="72">
        <v>1</v>
      </c>
      <c r="G8578" s="72">
        <v>3</v>
      </c>
      <c r="H8578" s="72">
        <v>2</v>
      </c>
      <c r="I8578" s="72">
        <v>8</v>
      </c>
      <c r="J8578" s="72">
        <v>5</v>
      </c>
      <c r="K8578" s="72">
        <v>1</v>
      </c>
      <c r="L8578" s="72">
        <v>2</v>
      </c>
    </row>
    <row r="8579" spans="4:12" x14ac:dyDescent="0.25">
      <c r="D8579" s="66" t="s">
        <v>38917</v>
      </c>
      <c r="E8579" s="66" t="s">
        <v>2617</v>
      </c>
      <c r="F8579" s="72">
        <v>1</v>
      </c>
      <c r="G8579" s="72">
        <v>3</v>
      </c>
      <c r="H8579" s="72">
        <v>2</v>
      </c>
      <c r="I8579" s="72">
        <v>8</v>
      </c>
      <c r="J8579" s="72">
        <v>5</v>
      </c>
      <c r="K8579" s="72">
        <v>1</v>
      </c>
      <c r="L8579" s="72">
        <v>3</v>
      </c>
    </row>
    <row r="8580" spans="4:12" x14ac:dyDescent="0.25">
      <c r="D8580" s="66" t="s">
        <v>38918</v>
      </c>
      <c r="E8580" s="66" t="s">
        <v>2618</v>
      </c>
      <c r="F8580" s="72">
        <v>1</v>
      </c>
      <c r="G8580" s="72">
        <v>3</v>
      </c>
      <c r="H8580" s="72">
        <v>2</v>
      </c>
      <c r="I8580" s="72">
        <v>8</v>
      </c>
      <c r="J8580" s="72">
        <v>5</v>
      </c>
      <c r="K8580" s="72">
        <v>1</v>
      </c>
      <c r="L8580" s="72">
        <v>4</v>
      </c>
    </row>
    <row r="8581" spans="4:12" x14ac:dyDescent="0.25">
      <c r="D8581" s="66" t="s">
        <v>38919</v>
      </c>
      <c r="E8581" s="66" t="s">
        <v>2619</v>
      </c>
      <c r="F8581" s="72">
        <v>1</v>
      </c>
      <c r="G8581" s="72">
        <v>3</v>
      </c>
      <c r="H8581" s="72">
        <v>2</v>
      </c>
      <c r="I8581" s="72">
        <v>8</v>
      </c>
      <c r="J8581" s="72">
        <v>5</v>
      </c>
      <c r="K8581" s="72">
        <v>1</v>
      </c>
      <c r="L8581" s="72">
        <v>5</v>
      </c>
    </row>
    <row r="8582" spans="4:12" x14ac:dyDescent="0.25">
      <c r="D8582" s="66" t="s">
        <v>38920</v>
      </c>
      <c r="E8582" s="66" t="s">
        <v>11587</v>
      </c>
      <c r="F8582" s="72">
        <v>1</v>
      </c>
      <c r="G8582" s="72">
        <v>3</v>
      </c>
      <c r="H8582" s="72">
        <v>2</v>
      </c>
      <c r="I8582" s="72">
        <v>8</v>
      </c>
      <c r="J8582" s="72">
        <v>5</v>
      </c>
      <c r="K8582" s="72">
        <v>1</v>
      </c>
      <c r="L8582" s="72">
        <v>6</v>
      </c>
    </row>
    <row r="8583" spans="4:12" x14ac:dyDescent="0.25">
      <c r="D8583" s="66" t="s">
        <v>38921</v>
      </c>
      <c r="E8583" s="66" t="s">
        <v>11588</v>
      </c>
      <c r="F8583" s="72">
        <v>1</v>
      </c>
      <c r="G8583" s="72">
        <v>3</v>
      </c>
      <c r="H8583" s="72">
        <v>2</v>
      </c>
      <c r="I8583" s="72">
        <v>8</v>
      </c>
      <c r="J8583" s="72">
        <v>5</v>
      </c>
      <c r="K8583" s="72">
        <v>1</v>
      </c>
      <c r="L8583" s="72">
        <v>7</v>
      </c>
    </row>
    <row r="8584" spans="4:12" x14ac:dyDescent="0.25">
      <c r="D8584" s="66" t="s">
        <v>38922</v>
      </c>
      <c r="E8584" s="66" t="s">
        <v>2620</v>
      </c>
      <c r="F8584" s="72">
        <v>1</v>
      </c>
      <c r="G8584" s="72">
        <v>3</v>
      </c>
      <c r="H8584" s="72">
        <v>2</v>
      </c>
      <c r="I8584" s="72">
        <v>8</v>
      </c>
      <c r="J8584" s="72">
        <v>5</v>
      </c>
      <c r="K8584" s="72">
        <v>1</v>
      </c>
      <c r="L8584" s="72">
        <v>8</v>
      </c>
    </row>
    <row r="8585" spans="4:12" x14ac:dyDescent="0.25">
      <c r="D8585" s="66" t="s">
        <v>38923</v>
      </c>
      <c r="E8585" s="66" t="s">
        <v>2621</v>
      </c>
      <c r="F8585" s="72">
        <v>1</v>
      </c>
      <c r="G8585" s="72">
        <v>3</v>
      </c>
      <c r="H8585" s="72">
        <v>2</v>
      </c>
      <c r="I8585" s="72">
        <v>8</v>
      </c>
      <c r="J8585" s="72">
        <v>5</v>
      </c>
      <c r="K8585" s="72">
        <v>1</v>
      </c>
      <c r="L8585" s="72">
        <v>9</v>
      </c>
    </row>
    <row r="8586" spans="4:12" x14ac:dyDescent="0.25">
      <c r="D8586" s="66" t="s">
        <v>38924</v>
      </c>
      <c r="E8586" s="66" t="s">
        <v>2622</v>
      </c>
      <c r="F8586" s="72">
        <v>1</v>
      </c>
      <c r="G8586" s="72">
        <v>3</v>
      </c>
      <c r="H8586" s="72">
        <v>2</v>
      </c>
      <c r="I8586" s="72">
        <v>8</v>
      </c>
      <c r="J8586" s="72">
        <v>5</v>
      </c>
      <c r="K8586" s="72">
        <v>1</v>
      </c>
      <c r="L8586" s="72">
        <v>10</v>
      </c>
    </row>
    <row r="8587" spans="4:12" x14ac:dyDescent="0.25">
      <c r="D8587" s="66" t="s">
        <v>38925</v>
      </c>
      <c r="E8587" s="66" t="s">
        <v>11589</v>
      </c>
      <c r="F8587" s="72">
        <v>1</v>
      </c>
      <c r="G8587" s="72">
        <v>3</v>
      </c>
      <c r="H8587" s="72">
        <v>2</v>
      </c>
      <c r="I8587" s="72">
        <v>8</v>
      </c>
      <c r="J8587" s="72">
        <v>5</v>
      </c>
      <c r="K8587" s="72">
        <v>1</v>
      </c>
      <c r="L8587" s="72">
        <v>11</v>
      </c>
    </row>
    <row r="8588" spans="4:12" x14ac:dyDescent="0.25">
      <c r="D8588" s="66" t="s">
        <v>38926</v>
      </c>
      <c r="E8588" s="66" t="s">
        <v>11590</v>
      </c>
      <c r="F8588" s="72">
        <v>1</v>
      </c>
      <c r="G8588" s="72">
        <v>3</v>
      </c>
      <c r="H8588" s="72">
        <v>2</v>
      </c>
      <c r="I8588" s="72">
        <v>8</v>
      </c>
      <c r="J8588" s="72">
        <v>5</v>
      </c>
      <c r="K8588" s="72">
        <v>1</v>
      </c>
      <c r="L8588" s="72">
        <v>12</v>
      </c>
    </row>
    <row r="8589" spans="4:12" x14ac:dyDescent="0.25">
      <c r="D8589" s="66" t="s">
        <v>38927</v>
      </c>
      <c r="E8589" s="66" t="s">
        <v>2623</v>
      </c>
      <c r="F8589" s="72">
        <v>1</v>
      </c>
      <c r="G8589" s="72">
        <v>3</v>
      </c>
      <c r="H8589" s="72">
        <v>2</v>
      </c>
      <c r="I8589" s="72">
        <v>8</v>
      </c>
      <c r="J8589" s="72">
        <v>5</v>
      </c>
      <c r="K8589" s="72">
        <v>1</v>
      </c>
      <c r="L8589" s="72">
        <v>13</v>
      </c>
    </row>
    <row r="8590" spans="4:12" x14ac:dyDescent="0.25">
      <c r="D8590" s="66" t="s">
        <v>38928</v>
      </c>
      <c r="E8590" s="66" t="s">
        <v>11591</v>
      </c>
      <c r="F8590" s="72">
        <v>1</v>
      </c>
      <c r="G8590" s="72">
        <v>3</v>
      </c>
      <c r="H8590" s="72">
        <v>2</v>
      </c>
      <c r="I8590" s="72">
        <v>8</v>
      </c>
      <c r="J8590" s="72">
        <v>5</v>
      </c>
      <c r="K8590" s="72">
        <v>1</v>
      </c>
      <c r="L8590" s="72">
        <v>14</v>
      </c>
    </row>
    <row r="8591" spans="4:12" x14ac:dyDescent="0.25">
      <c r="D8591" s="66" t="s">
        <v>38929</v>
      </c>
      <c r="E8591" s="66" t="s">
        <v>2624</v>
      </c>
      <c r="F8591" s="72">
        <v>1</v>
      </c>
      <c r="G8591" s="72">
        <v>3</v>
      </c>
      <c r="H8591" s="72">
        <v>2</v>
      </c>
      <c r="I8591" s="72">
        <v>8</v>
      </c>
      <c r="J8591" s="72">
        <v>5</v>
      </c>
      <c r="K8591" s="72">
        <v>1</v>
      </c>
      <c r="L8591" s="72">
        <v>15</v>
      </c>
    </row>
    <row r="8592" spans="4:12" x14ac:dyDescent="0.25">
      <c r="D8592" s="66" t="s">
        <v>38930</v>
      </c>
      <c r="E8592" s="66" t="s">
        <v>2625</v>
      </c>
      <c r="F8592" s="72">
        <v>1</v>
      </c>
      <c r="G8592" s="72">
        <v>3</v>
      </c>
      <c r="H8592" s="72">
        <v>2</v>
      </c>
      <c r="I8592" s="72">
        <v>8</v>
      </c>
      <c r="J8592" s="72">
        <v>5</v>
      </c>
      <c r="K8592" s="72">
        <v>1</v>
      </c>
      <c r="L8592" s="72">
        <v>16</v>
      </c>
    </row>
    <row r="8593" spans="4:12" x14ac:dyDescent="0.25">
      <c r="D8593" s="66" t="s">
        <v>38931</v>
      </c>
      <c r="E8593" s="66" t="s">
        <v>2626</v>
      </c>
      <c r="F8593" s="72">
        <v>1</v>
      </c>
      <c r="G8593" s="72">
        <v>3</v>
      </c>
      <c r="H8593" s="72">
        <v>2</v>
      </c>
      <c r="I8593" s="72">
        <v>8</v>
      </c>
      <c r="J8593" s="72">
        <v>5</v>
      </c>
      <c r="K8593" s="72">
        <v>1</v>
      </c>
      <c r="L8593" s="72">
        <v>17</v>
      </c>
    </row>
    <row r="8594" spans="4:12" x14ac:dyDescent="0.25">
      <c r="D8594" s="66" t="s">
        <v>38932</v>
      </c>
      <c r="E8594" s="66" t="s">
        <v>2627</v>
      </c>
      <c r="F8594" s="72">
        <v>1</v>
      </c>
      <c r="G8594" s="72">
        <v>3</v>
      </c>
      <c r="H8594" s="72">
        <v>2</v>
      </c>
      <c r="I8594" s="72">
        <v>8</v>
      </c>
      <c r="J8594" s="72">
        <v>5</v>
      </c>
      <c r="K8594" s="72">
        <v>1</v>
      </c>
      <c r="L8594" s="72">
        <v>18</v>
      </c>
    </row>
    <row r="8595" spans="4:12" x14ac:dyDescent="0.25">
      <c r="D8595" s="66" t="s">
        <v>38933</v>
      </c>
      <c r="E8595" s="66" t="s">
        <v>2628</v>
      </c>
      <c r="F8595" s="72">
        <v>1</v>
      </c>
      <c r="G8595" s="72">
        <v>3</v>
      </c>
      <c r="H8595" s="72">
        <v>2</v>
      </c>
      <c r="I8595" s="72">
        <v>8</v>
      </c>
      <c r="J8595" s="72">
        <v>5</v>
      </c>
      <c r="K8595" s="72">
        <v>1</v>
      </c>
      <c r="L8595" s="72">
        <v>19</v>
      </c>
    </row>
    <row r="8596" spans="4:12" x14ac:dyDescent="0.25">
      <c r="D8596" s="66" t="s">
        <v>38934</v>
      </c>
      <c r="E8596" s="66" t="s">
        <v>2629</v>
      </c>
      <c r="F8596" s="72">
        <v>1</v>
      </c>
      <c r="G8596" s="72">
        <v>3</v>
      </c>
      <c r="H8596" s="72">
        <v>2</v>
      </c>
      <c r="I8596" s="72">
        <v>8</v>
      </c>
      <c r="J8596" s="72">
        <v>5</v>
      </c>
      <c r="K8596" s="72">
        <v>1</v>
      </c>
      <c r="L8596" s="72">
        <v>20</v>
      </c>
    </row>
    <row r="8597" spans="4:12" x14ac:dyDescent="0.25">
      <c r="D8597" s="66" t="s">
        <v>38935</v>
      </c>
      <c r="E8597" s="66" t="s">
        <v>11592</v>
      </c>
      <c r="F8597" s="72">
        <v>1</v>
      </c>
      <c r="G8597" s="72">
        <v>3</v>
      </c>
      <c r="H8597" s="72">
        <v>2</v>
      </c>
      <c r="I8597" s="72">
        <v>8</v>
      </c>
      <c r="J8597" s="72">
        <v>5</v>
      </c>
      <c r="K8597" s="72">
        <v>1</v>
      </c>
      <c r="L8597" s="72">
        <v>21</v>
      </c>
    </row>
    <row r="8598" spans="4:12" x14ac:dyDescent="0.25">
      <c r="D8598" s="66" t="s">
        <v>38936</v>
      </c>
      <c r="E8598" s="66" t="s">
        <v>11593</v>
      </c>
      <c r="F8598" s="72">
        <v>1</v>
      </c>
      <c r="G8598" s="72">
        <v>3</v>
      </c>
      <c r="H8598" s="72">
        <v>2</v>
      </c>
      <c r="I8598" s="72">
        <v>8</v>
      </c>
      <c r="J8598" s="72">
        <v>5</v>
      </c>
      <c r="K8598" s="72">
        <v>1</v>
      </c>
      <c r="L8598" s="72">
        <v>22</v>
      </c>
    </row>
    <row r="8599" spans="4:12" x14ac:dyDescent="0.25">
      <c r="D8599" s="66" t="s">
        <v>38937</v>
      </c>
      <c r="E8599" s="66" t="s">
        <v>11594</v>
      </c>
      <c r="F8599" s="72">
        <v>1</v>
      </c>
      <c r="G8599" s="72">
        <v>3</v>
      </c>
      <c r="H8599" s="72">
        <v>2</v>
      </c>
      <c r="I8599" s="72">
        <v>8</v>
      </c>
      <c r="J8599" s="72">
        <v>5</v>
      </c>
      <c r="K8599" s="72">
        <v>1</v>
      </c>
      <c r="L8599" s="72">
        <v>23</v>
      </c>
    </row>
    <row r="8600" spans="4:12" x14ac:dyDescent="0.25">
      <c r="D8600" s="66" t="s">
        <v>38938</v>
      </c>
      <c r="E8600" s="66" t="s">
        <v>11595</v>
      </c>
      <c r="F8600" s="72">
        <v>1</v>
      </c>
      <c r="G8600" s="72">
        <v>3</v>
      </c>
      <c r="H8600" s="72">
        <v>2</v>
      </c>
      <c r="I8600" s="72">
        <v>8</v>
      </c>
      <c r="J8600" s="72">
        <v>5</v>
      </c>
      <c r="K8600" s="72">
        <v>1</v>
      </c>
      <c r="L8600" s="72">
        <v>24</v>
      </c>
    </row>
    <row r="8601" spans="4:12" x14ac:dyDescent="0.25">
      <c r="D8601" s="66" t="s">
        <v>38939</v>
      </c>
      <c r="E8601" s="66" t="s">
        <v>2630</v>
      </c>
      <c r="F8601" s="72">
        <v>1</v>
      </c>
      <c r="G8601" s="72">
        <v>3</v>
      </c>
      <c r="H8601" s="72">
        <v>2</v>
      </c>
      <c r="I8601" s="72">
        <v>8</v>
      </c>
      <c r="J8601" s="72">
        <v>5</v>
      </c>
      <c r="K8601" s="72">
        <v>2</v>
      </c>
      <c r="L8601" s="72">
        <v>1</v>
      </c>
    </row>
    <row r="8602" spans="4:12" x14ac:dyDescent="0.25">
      <c r="D8602" s="66" t="s">
        <v>38940</v>
      </c>
      <c r="E8602" s="66" t="s">
        <v>2631</v>
      </c>
      <c r="F8602" s="72">
        <v>1</v>
      </c>
      <c r="G8602" s="72">
        <v>3</v>
      </c>
      <c r="H8602" s="72">
        <v>2</v>
      </c>
      <c r="I8602" s="72">
        <v>8</v>
      </c>
      <c r="J8602" s="72">
        <v>5</v>
      </c>
      <c r="K8602" s="72">
        <v>2</v>
      </c>
      <c r="L8602" s="72">
        <v>2</v>
      </c>
    </row>
    <row r="8603" spans="4:12" x14ac:dyDescent="0.25">
      <c r="D8603" s="66" t="s">
        <v>38941</v>
      </c>
      <c r="E8603" s="66" t="s">
        <v>2632</v>
      </c>
      <c r="F8603" s="72">
        <v>1</v>
      </c>
      <c r="G8603" s="72">
        <v>3</v>
      </c>
      <c r="H8603" s="72">
        <v>2</v>
      </c>
      <c r="I8603" s="72">
        <v>8</v>
      </c>
      <c r="J8603" s="72">
        <v>5</v>
      </c>
      <c r="K8603" s="72">
        <v>2</v>
      </c>
      <c r="L8603" s="72">
        <v>3</v>
      </c>
    </row>
    <row r="8604" spans="4:12" x14ac:dyDescent="0.25">
      <c r="D8604" s="66" t="s">
        <v>38942</v>
      </c>
      <c r="E8604" s="66" t="s">
        <v>11596</v>
      </c>
      <c r="F8604" s="72">
        <v>1</v>
      </c>
      <c r="G8604" s="72">
        <v>3</v>
      </c>
      <c r="H8604" s="72">
        <v>2</v>
      </c>
      <c r="I8604" s="72">
        <v>8</v>
      </c>
      <c r="J8604" s="72">
        <v>5</v>
      </c>
      <c r="K8604" s="72">
        <v>2</v>
      </c>
      <c r="L8604" s="72">
        <v>4</v>
      </c>
    </row>
    <row r="8605" spans="4:12" x14ac:dyDescent="0.25">
      <c r="D8605" s="66" t="s">
        <v>38943</v>
      </c>
      <c r="E8605" s="66" t="s">
        <v>2633</v>
      </c>
      <c r="F8605" s="72">
        <v>1</v>
      </c>
      <c r="G8605" s="72">
        <v>3</v>
      </c>
      <c r="H8605" s="72">
        <v>2</v>
      </c>
      <c r="I8605" s="72">
        <v>8</v>
      </c>
      <c r="J8605" s="72">
        <v>5</v>
      </c>
      <c r="K8605" s="72">
        <v>2</v>
      </c>
      <c r="L8605" s="72">
        <v>5</v>
      </c>
    </row>
    <row r="8606" spans="4:12" x14ac:dyDescent="0.25">
      <c r="D8606" s="66" t="s">
        <v>38944</v>
      </c>
      <c r="E8606" s="66" t="s">
        <v>2634</v>
      </c>
      <c r="F8606" s="72">
        <v>1</v>
      </c>
      <c r="G8606" s="72">
        <v>3</v>
      </c>
      <c r="H8606" s="72">
        <v>2</v>
      </c>
      <c r="I8606" s="72">
        <v>8</v>
      </c>
      <c r="J8606" s="72">
        <v>5</v>
      </c>
      <c r="K8606" s="72">
        <v>2</v>
      </c>
      <c r="L8606" s="72">
        <v>6</v>
      </c>
    </row>
    <row r="8607" spans="4:12" x14ac:dyDescent="0.25">
      <c r="D8607" s="66" t="s">
        <v>38945</v>
      </c>
      <c r="E8607" s="66" t="s">
        <v>2635</v>
      </c>
      <c r="F8607" s="72">
        <v>1</v>
      </c>
      <c r="G8607" s="72">
        <v>3</v>
      </c>
      <c r="H8607" s="72">
        <v>2</v>
      </c>
      <c r="I8607" s="72">
        <v>8</v>
      </c>
      <c r="J8607" s="72">
        <v>5</v>
      </c>
      <c r="K8607" s="72">
        <v>2</v>
      </c>
      <c r="L8607" s="72">
        <v>7</v>
      </c>
    </row>
    <row r="8608" spans="4:12" x14ac:dyDescent="0.25">
      <c r="D8608" s="66" t="s">
        <v>38946</v>
      </c>
      <c r="E8608" s="66" t="s">
        <v>2636</v>
      </c>
      <c r="F8608" s="72">
        <v>1</v>
      </c>
      <c r="G8608" s="72">
        <v>3</v>
      </c>
      <c r="H8608" s="72">
        <v>2</v>
      </c>
      <c r="I8608" s="72">
        <v>8</v>
      </c>
      <c r="J8608" s="72">
        <v>5</v>
      </c>
      <c r="K8608" s="72">
        <v>2</v>
      </c>
      <c r="L8608" s="72">
        <v>8</v>
      </c>
    </row>
    <row r="8609" spans="4:12" x14ac:dyDescent="0.25">
      <c r="D8609" s="66" t="s">
        <v>38947</v>
      </c>
      <c r="E8609" s="66" t="s">
        <v>11597</v>
      </c>
      <c r="F8609" s="72">
        <v>1</v>
      </c>
      <c r="G8609" s="72">
        <v>3</v>
      </c>
      <c r="H8609" s="72">
        <v>2</v>
      </c>
      <c r="I8609" s="72">
        <v>8</v>
      </c>
      <c r="J8609" s="72">
        <v>5</v>
      </c>
      <c r="K8609" s="72">
        <v>2</v>
      </c>
      <c r="L8609" s="72">
        <v>9</v>
      </c>
    </row>
    <row r="8610" spans="4:12" x14ac:dyDescent="0.25">
      <c r="D8610" s="66" t="s">
        <v>38948</v>
      </c>
      <c r="E8610" s="66" t="s">
        <v>11598</v>
      </c>
      <c r="F8610" s="72">
        <v>1</v>
      </c>
      <c r="G8610" s="72">
        <v>3</v>
      </c>
      <c r="H8610" s="72">
        <v>2</v>
      </c>
      <c r="I8610" s="72">
        <v>8</v>
      </c>
      <c r="J8610" s="72">
        <v>5</v>
      </c>
      <c r="K8610" s="72">
        <v>2</v>
      </c>
      <c r="L8610" s="72">
        <v>10</v>
      </c>
    </row>
    <row r="8611" spans="4:12" x14ac:dyDescent="0.25">
      <c r="D8611" s="66" t="s">
        <v>38949</v>
      </c>
      <c r="E8611" s="66" t="s">
        <v>2637</v>
      </c>
      <c r="F8611" s="72">
        <v>1</v>
      </c>
      <c r="G8611" s="72">
        <v>3</v>
      </c>
      <c r="H8611" s="72">
        <v>2</v>
      </c>
      <c r="I8611" s="72">
        <v>8</v>
      </c>
      <c r="J8611" s="72">
        <v>5</v>
      </c>
      <c r="K8611" s="72">
        <v>2</v>
      </c>
      <c r="L8611" s="72">
        <v>11</v>
      </c>
    </row>
    <row r="8612" spans="4:12" x14ac:dyDescent="0.25">
      <c r="D8612" s="66" t="s">
        <v>38950</v>
      </c>
      <c r="E8612" s="66" t="s">
        <v>2638</v>
      </c>
      <c r="F8612" s="72">
        <v>1</v>
      </c>
      <c r="G8612" s="72">
        <v>3</v>
      </c>
      <c r="H8612" s="72">
        <v>2</v>
      </c>
      <c r="I8612" s="72">
        <v>8</v>
      </c>
      <c r="J8612" s="72">
        <v>5</v>
      </c>
      <c r="K8612" s="72">
        <v>2</v>
      </c>
      <c r="L8612" s="72">
        <v>12</v>
      </c>
    </row>
    <row r="8613" spans="4:12" x14ac:dyDescent="0.25">
      <c r="D8613" s="66" t="s">
        <v>38951</v>
      </c>
      <c r="E8613" s="66" t="s">
        <v>2639</v>
      </c>
      <c r="F8613" s="72">
        <v>1</v>
      </c>
      <c r="G8613" s="72">
        <v>3</v>
      </c>
      <c r="H8613" s="72">
        <v>2</v>
      </c>
      <c r="I8613" s="72">
        <v>8</v>
      </c>
      <c r="J8613" s="72">
        <v>5</v>
      </c>
      <c r="K8613" s="72">
        <v>2</v>
      </c>
      <c r="L8613" s="72">
        <v>13</v>
      </c>
    </row>
    <row r="8614" spans="4:12" x14ac:dyDescent="0.25">
      <c r="D8614" s="66" t="s">
        <v>38952</v>
      </c>
      <c r="E8614" s="66" t="s">
        <v>2640</v>
      </c>
      <c r="F8614" s="72">
        <v>1</v>
      </c>
      <c r="G8614" s="72">
        <v>3</v>
      </c>
      <c r="H8614" s="72">
        <v>2</v>
      </c>
      <c r="I8614" s="72">
        <v>8</v>
      </c>
      <c r="J8614" s="72">
        <v>5</v>
      </c>
      <c r="K8614" s="72">
        <v>2</v>
      </c>
      <c r="L8614" s="72">
        <v>14</v>
      </c>
    </row>
    <row r="8615" spans="4:12" x14ac:dyDescent="0.25">
      <c r="D8615" s="66" t="s">
        <v>38953</v>
      </c>
      <c r="E8615" s="66" t="s">
        <v>11599</v>
      </c>
      <c r="F8615" s="72">
        <v>1</v>
      </c>
      <c r="G8615" s="72">
        <v>3</v>
      </c>
      <c r="H8615" s="72">
        <v>2</v>
      </c>
      <c r="I8615" s="72">
        <v>8</v>
      </c>
      <c r="J8615" s="72">
        <v>5</v>
      </c>
      <c r="K8615" s="72">
        <v>2</v>
      </c>
      <c r="L8615" s="72">
        <v>15</v>
      </c>
    </row>
    <row r="8616" spans="4:12" x14ac:dyDescent="0.25">
      <c r="D8616" s="66" t="s">
        <v>38954</v>
      </c>
      <c r="E8616" s="66" t="s">
        <v>2641</v>
      </c>
      <c r="F8616" s="72">
        <v>1</v>
      </c>
      <c r="G8616" s="72">
        <v>3</v>
      </c>
      <c r="H8616" s="72">
        <v>2</v>
      </c>
      <c r="I8616" s="72">
        <v>8</v>
      </c>
      <c r="J8616" s="72">
        <v>5</v>
      </c>
      <c r="K8616" s="72">
        <v>2</v>
      </c>
      <c r="L8616" s="72">
        <v>16</v>
      </c>
    </row>
    <row r="8617" spans="4:12" x14ac:dyDescent="0.25">
      <c r="D8617" s="66" t="s">
        <v>38955</v>
      </c>
      <c r="E8617" s="66" t="s">
        <v>11600</v>
      </c>
      <c r="F8617" s="72">
        <v>1</v>
      </c>
      <c r="G8617" s="72">
        <v>3</v>
      </c>
      <c r="H8617" s="72">
        <v>2</v>
      </c>
      <c r="I8617" s="72">
        <v>8</v>
      </c>
      <c r="J8617" s="72">
        <v>5</v>
      </c>
      <c r="K8617" s="72">
        <v>2</v>
      </c>
      <c r="L8617" s="72">
        <v>17</v>
      </c>
    </row>
    <row r="8618" spans="4:12" x14ac:dyDescent="0.25">
      <c r="D8618" s="66" t="s">
        <v>38956</v>
      </c>
      <c r="E8618" s="66" t="s">
        <v>11601</v>
      </c>
      <c r="F8618" s="72">
        <v>1</v>
      </c>
      <c r="G8618" s="72">
        <v>3</v>
      </c>
      <c r="H8618" s="72">
        <v>2</v>
      </c>
      <c r="I8618" s="72">
        <v>8</v>
      </c>
      <c r="J8618" s="72">
        <v>5</v>
      </c>
      <c r="K8618" s="72">
        <v>2</v>
      </c>
      <c r="L8618" s="72">
        <v>18</v>
      </c>
    </row>
    <row r="8619" spans="4:12" x14ac:dyDescent="0.25">
      <c r="D8619" s="66" t="s">
        <v>38957</v>
      </c>
      <c r="E8619" s="66" t="s">
        <v>11602</v>
      </c>
      <c r="F8619" s="72">
        <v>1</v>
      </c>
      <c r="G8619" s="72">
        <v>3</v>
      </c>
      <c r="H8619" s="72">
        <v>2</v>
      </c>
      <c r="I8619" s="72">
        <v>8</v>
      </c>
      <c r="J8619" s="72">
        <v>5</v>
      </c>
      <c r="K8619" s="72">
        <v>2</v>
      </c>
      <c r="L8619" s="72">
        <v>19</v>
      </c>
    </row>
    <row r="8620" spans="4:12" x14ac:dyDescent="0.25">
      <c r="D8620" s="66" t="s">
        <v>38958</v>
      </c>
      <c r="E8620" s="66" t="s">
        <v>11603</v>
      </c>
      <c r="F8620" s="72">
        <v>1</v>
      </c>
      <c r="G8620" s="72">
        <v>3</v>
      </c>
      <c r="H8620" s="72">
        <v>2</v>
      </c>
      <c r="I8620" s="72">
        <v>8</v>
      </c>
      <c r="J8620" s="72">
        <v>5</v>
      </c>
      <c r="K8620" s="72">
        <v>2</v>
      </c>
      <c r="L8620" s="72">
        <v>20</v>
      </c>
    </row>
    <row r="8621" spans="4:12" x14ac:dyDescent="0.25">
      <c r="D8621" s="66" t="s">
        <v>38959</v>
      </c>
      <c r="E8621" s="66" t="s">
        <v>2642</v>
      </c>
      <c r="F8621" s="72">
        <v>1</v>
      </c>
      <c r="G8621" s="72">
        <v>3</v>
      </c>
      <c r="H8621" s="72">
        <v>2</v>
      </c>
      <c r="I8621" s="72">
        <v>8</v>
      </c>
      <c r="J8621" s="72">
        <v>5</v>
      </c>
      <c r="K8621" s="72">
        <v>2</v>
      </c>
      <c r="L8621" s="72">
        <v>21</v>
      </c>
    </row>
    <row r="8622" spans="4:12" x14ac:dyDescent="0.25">
      <c r="D8622" s="66" t="s">
        <v>38960</v>
      </c>
      <c r="E8622" s="66" t="s">
        <v>2643</v>
      </c>
      <c r="F8622" s="72">
        <v>1</v>
      </c>
      <c r="G8622" s="72">
        <v>3</v>
      </c>
      <c r="H8622" s="72">
        <v>2</v>
      </c>
      <c r="I8622" s="72">
        <v>8</v>
      </c>
      <c r="J8622" s="72">
        <v>5</v>
      </c>
      <c r="K8622" s="72">
        <v>2</v>
      </c>
      <c r="L8622" s="72">
        <v>22</v>
      </c>
    </row>
    <row r="8623" spans="4:12" x14ac:dyDescent="0.25">
      <c r="D8623" s="66" t="s">
        <v>38961</v>
      </c>
      <c r="E8623" s="66" t="s">
        <v>2644</v>
      </c>
      <c r="F8623" s="72">
        <v>1</v>
      </c>
      <c r="G8623" s="72">
        <v>3</v>
      </c>
      <c r="H8623" s="72">
        <v>2</v>
      </c>
      <c r="I8623" s="72">
        <v>8</v>
      </c>
      <c r="J8623" s="72">
        <v>5</v>
      </c>
      <c r="K8623" s="72">
        <v>2</v>
      </c>
      <c r="L8623" s="72">
        <v>23</v>
      </c>
    </row>
    <row r="8624" spans="4:12" x14ac:dyDescent="0.25">
      <c r="D8624" s="66" t="s">
        <v>38962</v>
      </c>
      <c r="E8624" s="66" t="s">
        <v>2645</v>
      </c>
      <c r="F8624" s="72">
        <v>1</v>
      </c>
      <c r="G8624" s="72">
        <v>3</v>
      </c>
      <c r="H8624" s="72">
        <v>2</v>
      </c>
      <c r="I8624" s="72">
        <v>8</v>
      </c>
      <c r="J8624" s="72">
        <v>5</v>
      </c>
      <c r="K8624" s="72">
        <v>2</v>
      </c>
      <c r="L8624" s="72">
        <v>24</v>
      </c>
    </row>
    <row r="8625" spans="4:12" x14ac:dyDescent="0.25">
      <c r="D8625" s="66" t="s">
        <v>38963</v>
      </c>
      <c r="E8625" s="66" t="s">
        <v>2646</v>
      </c>
      <c r="F8625" s="72">
        <v>1</v>
      </c>
      <c r="G8625" s="72">
        <v>3</v>
      </c>
      <c r="H8625" s="72">
        <v>2</v>
      </c>
      <c r="I8625" s="72">
        <v>8</v>
      </c>
      <c r="J8625" s="72">
        <v>5</v>
      </c>
      <c r="K8625" s="72">
        <v>2</v>
      </c>
      <c r="L8625" s="72">
        <v>25</v>
      </c>
    </row>
    <row r="8626" spans="4:12" x14ac:dyDescent="0.25">
      <c r="D8626" s="66" t="s">
        <v>38964</v>
      </c>
      <c r="E8626" s="66" t="s">
        <v>11604</v>
      </c>
      <c r="F8626" s="72">
        <v>1</v>
      </c>
      <c r="G8626" s="72">
        <v>3</v>
      </c>
      <c r="H8626" s="72">
        <v>2</v>
      </c>
      <c r="I8626" s="72">
        <v>8</v>
      </c>
      <c r="J8626" s="72">
        <v>5</v>
      </c>
      <c r="K8626" s="72">
        <v>2</v>
      </c>
      <c r="L8626" s="72">
        <v>26</v>
      </c>
    </row>
    <row r="8627" spans="4:12" x14ac:dyDescent="0.25">
      <c r="D8627" s="66" t="s">
        <v>38965</v>
      </c>
      <c r="E8627" s="66" t="s">
        <v>11605</v>
      </c>
      <c r="F8627" s="72">
        <v>1</v>
      </c>
      <c r="G8627" s="72">
        <v>3</v>
      </c>
      <c r="H8627" s="72">
        <v>2</v>
      </c>
      <c r="I8627" s="72">
        <v>8</v>
      </c>
      <c r="J8627" s="72">
        <v>5</v>
      </c>
      <c r="K8627" s="72">
        <v>2</v>
      </c>
      <c r="L8627" s="72">
        <v>27</v>
      </c>
    </row>
    <row r="8628" spans="4:12" x14ac:dyDescent="0.25">
      <c r="D8628" s="66" t="s">
        <v>38966</v>
      </c>
      <c r="E8628" s="66" t="s">
        <v>2647</v>
      </c>
      <c r="F8628" s="72">
        <v>1</v>
      </c>
      <c r="G8628" s="72">
        <v>3</v>
      </c>
      <c r="H8628" s="72">
        <v>2</v>
      </c>
      <c r="I8628" s="72">
        <v>8</v>
      </c>
      <c r="J8628" s="72">
        <v>5</v>
      </c>
      <c r="K8628" s="72">
        <v>2</v>
      </c>
      <c r="L8628" s="72">
        <v>28</v>
      </c>
    </row>
    <row r="8629" spans="4:12" x14ac:dyDescent="0.25">
      <c r="D8629" s="66" t="s">
        <v>38967</v>
      </c>
      <c r="E8629" s="66" t="s">
        <v>11606</v>
      </c>
      <c r="F8629" s="72">
        <v>1</v>
      </c>
      <c r="G8629" s="72">
        <v>3</v>
      </c>
      <c r="H8629" s="72">
        <v>2</v>
      </c>
      <c r="I8629" s="72">
        <v>8</v>
      </c>
      <c r="J8629" s="72">
        <v>5</v>
      </c>
      <c r="K8629" s="72">
        <v>2</v>
      </c>
      <c r="L8629" s="72">
        <v>29</v>
      </c>
    </row>
    <row r="8630" spans="4:12" x14ac:dyDescent="0.25">
      <c r="D8630" s="66" t="s">
        <v>38968</v>
      </c>
      <c r="E8630" s="66" t="s">
        <v>2648</v>
      </c>
      <c r="F8630" s="72">
        <v>1</v>
      </c>
      <c r="G8630" s="72">
        <v>3</v>
      </c>
      <c r="H8630" s="72">
        <v>2</v>
      </c>
      <c r="I8630" s="72">
        <v>8</v>
      </c>
      <c r="J8630" s="72">
        <v>5</v>
      </c>
      <c r="K8630" s="72">
        <v>3</v>
      </c>
      <c r="L8630" s="72">
        <v>1</v>
      </c>
    </row>
    <row r="8631" spans="4:12" x14ac:dyDescent="0.25">
      <c r="D8631" s="66" t="s">
        <v>38969</v>
      </c>
      <c r="E8631" s="66" t="s">
        <v>11607</v>
      </c>
      <c r="F8631" s="72">
        <v>1</v>
      </c>
      <c r="G8631" s="72">
        <v>3</v>
      </c>
      <c r="H8631" s="72">
        <v>2</v>
      </c>
      <c r="I8631" s="72">
        <v>8</v>
      </c>
      <c r="J8631" s="72">
        <v>5</v>
      </c>
      <c r="K8631" s="72">
        <v>3</v>
      </c>
      <c r="L8631" s="72">
        <v>2</v>
      </c>
    </row>
    <row r="8632" spans="4:12" x14ac:dyDescent="0.25">
      <c r="D8632" s="66" t="s">
        <v>38970</v>
      </c>
      <c r="E8632" s="66" t="s">
        <v>11608</v>
      </c>
      <c r="F8632" s="72">
        <v>1</v>
      </c>
      <c r="G8632" s="72">
        <v>3</v>
      </c>
      <c r="H8632" s="72">
        <v>2</v>
      </c>
      <c r="I8632" s="72">
        <v>8</v>
      </c>
      <c r="J8632" s="72">
        <v>5</v>
      </c>
      <c r="K8632" s="72">
        <v>3</v>
      </c>
      <c r="L8632" s="72">
        <v>3</v>
      </c>
    </row>
    <row r="8633" spans="4:12" x14ac:dyDescent="0.25">
      <c r="D8633" s="66" t="s">
        <v>38971</v>
      </c>
      <c r="E8633" s="66" t="s">
        <v>2650</v>
      </c>
      <c r="F8633" s="72">
        <v>1</v>
      </c>
      <c r="G8633" s="72">
        <v>3</v>
      </c>
      <c r="H8633" s="72">
        <v>2</v>
      </c>
      <c r="I8633" s="72">
        <v>8</v>
      </c>
      <c r="J8633" s="72">
        <v>5</v>
      </c>
      <c r="K8633" s="72">
        <v>3</v>
      </c>
      <c r="L8633" s="72">
        <v>4</v>
      </c>
    </row>
    <row r="8634" spans="4:12" x14ac:dyDescent="0.25">
      <c r="D8634" s="66" t="s">
        <v>38972</v>
      </c>
      <c r="E8634" s="66" t="s">
        <v>11609</v>
      </c>
      <c r="F8634" s="72">
        <v>1</v>
      </c>
      <c r="G8634" s="72">
        <v>3</v>
      </c>
      <c r="H8634" s="72">
        <v>2</v>
      </c>
      <c r="I8634" s="72">
        <v>8</v>
      </c>
      <c r="J8634" s="72">
        <v>5</v>
      </c>
      <c r="K8634" s="72">
        <v>3</v>
      </c>
      <c r="L8634" s="72">
        <v>5</v>
      </c>
    </row>
    <row r="8635" spans="4:12" x14ac:dyDescent="0.25">
      <c r="D8635" s="66" t="s">
        <v>38973</v>
      </c>
      <c r="E8635" s="66" t="s">
        <v>11610</v>
      </c>
      <c r="F8635" s="72">
        <v>1</v>
      </c>
      <c r="G8635" s="72">
        <v>3</v>
      </c>
      <c r="H8635" s="72">
        <v>2</v>
      </c>
      <c r="I8635" s="72">
        <v>8</v>
      </c>
      <c r="J8635" s="72">
        <v>5</v>
      </c>
      <c r="K8635" s="72">
        <v>4</v>
      </c>
      <c r="L8635" s="72">
        <v>1</v>
      </c>
    </row>
    <row r="8636" spans="4:12" x14ac:dyDescent="0.25">
      <c r="D8636" s="66" t="s">
        <v>38974</v>
      </c>
      <c r="E8636" s="66" t="s">
        <v>11611</v>
      </c>
      <c r="F8636" s="72">
        <v>1</v>
      </c>
      <c r="G8636" s="72">
        <v>3</v>
      </c>
      <c r="H8636" s="72">
        <v>2</v>
      </c>
      <c r="I8636" s="72">
        <v>8</v>
      </c>
      <c r="J8636" s="72">
        <v>5</v>
      </c>
      <c r="K8636" s="72">
        <v>4</v>
      </c>
      <c r="L8636" s="72">
        <v>2</v>
      </c>
    </row>
    <row r="8637" spans="4:12" x14ac:dyDescent="0.25">
      <c r="D8637" s="66" t="s">
        <v>38975</v>
      </c>
      <c r="E8637" s="66" t="s">
        <v>11612</v>
      </c>
      <c r="F8637" s="72">
        <v>1</v>
      </c>
      <c r="G8637" s="72">
        <v>3</v>
      </c>
      <c r="H8637" s="72">
        <v>2</v>
      </c>
      <c r="I8637" s="72">
        <v>8</v>
      </c>
      <c r="J8637" s="72">
        <v>5</v>
      </c>
      <c r="K8637" s="72">
        <v>4</v>
      </c>
      <c r="L8637" s="72">
        <v>3</v>
      </c>
    </row>
    <row r="8638" spans="4:12" x14ac:dyDescent="0.25">
      <c r="D8638" s="66" t="s">
        <v>38976</v>
      </c>
      <c r="E8638" s="66" t="s">
        <v>11613</v>
      </c>
      <c r="F8638" s="72">
        <v>1</v>
      </c>
      <c r="G8638" s="72">
        <v>3</v>
      </c>
      <c r="H8638" s="72">
        <v>2</v>
      </c>
      <c r="I8638" s="72">
        <v>8</v>
      </c>
      <c r="J8638" s="72">
        <v>5</v>
      </c>
      <c r="K8638" s="72">
        <v>4</v>
      </c>
      <c r="L8638" s="72">
        <v>4</v>
      </c>
    </row>
    <row r="8639" spans="4:12" x14ac:dyDescent="0.25">
      <c r="D8639" s="66" t="s">
        <v>38977</v>
      </c>
      <c r="E8639" s="66" t="s">
        <v>11614</v>
      </c>
      <c r="F8639" s="72">
        <v>1</v>
      </c>
      <c r="G8639" s="72">
        <v>3</v>
      </c>
      <c r="H8639" s="72">
        <v>2</v>
      </c>
      <c r="I8639" s="72">
        <v>8</v>
      </c>
      <c r="J8639" s="72">
        <v>5</v>
      </c>
      <c r="K8639" s="72">
        <v>4</v>
      </c>
      <c r="L8639" s="72">
        <v>5</v>
      </c>
    </row>
    <row r="8640" spans="4:12" x14ac:dyDescent="0.25">
      <c r="D8640" s="66" t="s">
        <v>38978</v>
      </c>
      <c r="E8640" s="66" t="s">
        <v>11615</v>
      </c>
      <c r="F8640" s="72">
        <v>1</v>
      </c>
      <c r="G8640" s="72">
        <v>3</v>
      </c>
      <c r="H8640" s="72">
        <v>2</v>
      </c>
      <c r="I8640" s="72">
        <v>8</v>
      </c>
      <c r="J8640" s="72">
        <v>5</v>
      </c>
      <c r="K8640" s="72">
        <v>4</v>
      </c>
      <c r="L8640" s="72">
        <v>6</v>
      </c>
    </row>
    <row r="8641" spans="4:12" x14ac:dyDescent="0.25">
      <c r="D8641" s="66" t="s">
        <v>38979</v>
      </c>
      <c r="E8641" s="66" t="s">
        <v>11616</v>
      </c>
      <c r="F8641" s="72">
        <v>1</v>
      </c>
      <c r="G8641" s="72">
        <v>3</v>
      </c>
      <c r="H8641" s="72">
        <v>2</v>
      </c>
      <c r="I8641" s="72">
        <v>8</v>
      </c>
      <c r="J8641" s="72">
        <v>5</v>
      </c>
      <c r="K8641" s="72">
        <v>4</v>
      </c>
      <c r="L8641" s="72">
        <v>7</v>
      </c>
    </row>
    <row r="8642" spans="4:12" x14ac:dyDescent="0.25">
      <c r="D8642" s="66" t="s">
        <v>38980</v>
      </c>
      <c r="E8642" s="66" t="s">
        <v>2651</v>
      </c>
      <c r="F8642" s="72">
        <v>1</v>
      </c>
      <c r="G8642" s="72">
        <v>3</v>
      </c>
      <c r="H8642" s="72">
        <v>2</v>
      </c>
      <c r="I8642" s="72">
        <v>8</v>
      </c>
      <c r="J8642" s="72">
        <v>5</v>
      </c>
      <c r="K8642" s="72">
        <v>4</v>
      </c>
      <c r="L8642" s="72">
        <v>8</v>
      </c>
    </row>
    <row r="8643" spans="4:12" x14ac:dyDescent="0.25">
      <c r="D8643" s="66" t="s">
        <v>38981</v>
      </c>
      <c r="E8643" s="66" t="s">
        <v>2652</v>
      </c>
      <c r="F8643" s="72">
        <v>1</v>
      </c>
      <c r="G8643" s="72">
        <v>3</v>
      </c>
      <c r="H8643" s="72">
        <v>2</v>
      </c>
      <c r="I8643" s="72">
        <v>8</v>
      </c>
      <c r="J8643" s="72">
        <v>5</v>
      </c>
      <c r="K8643" s="72">
        <v>4</v>
      </c>
      <c r="L8643" s="72">
        <v>9</v>
      </c>
    </row>
    <row r="8644" spans="4:12" x14ac:dyDescent="0.25">
      <c r="D8644" s="66" t="s">
        <v>38982</v>
      </c>
      <c r="E8644" s="66" t="s">
        <v>2653</v>
      </c>
      <c r="F8644" s="72">
        <v>1</v>
      </c>
      <c r="G8644" s="72">
        <v>3</v>
      </c>
      <c r="H8644" s="72">
        <v>2</v>
      </c>
      <c r="I8644" s="72">
        <v>8</v>
      </c>
      <c r="J8644" s="72">
        <v>5</v>
      </c>
      <c r="K8644" s="72">
        <v>4</v>
      </c>
      <c r="L8644" s="72">
        <v>10</v>
      </c>
    </row>
    <row r="8645" spans="4:12" x14ac:dyDescent="0.25">
      <c r="D8645" s="66" t="s">
        <v>38983</v>
      </c>
      <c r="E8645" s="66" t="s">
        <v>2654</v>
      </c>
      <c r="F8645" s="72">
        <v>1</v>
      </c>
      <c r="G8645" s="72">
        <v>3</v>
      </c>
      <c r="H8645" s="72">
        <v>2</v>
      </c>
      <c r="I8645" s="72">
        <v>8</v>
      </c>
      <c r="J8645" s="72">
        <v>5</v>
      </c>
      <c r="K8645" s="72">
        <v>4</v>
      </c>
      <c r="L8645" s="72">
        <v>11</v>
      </c>
    </row>
    <row r="8646" spans="4:12" x14ac:dyDescent="0.25">
      <c r="D8646" s="66" t="s">
        <v>38984</v>
      </c>
      <c r="E8646" s="66" t="s">
        <v>11617</v>
      </c>
      <c r="F8646" s="72">
        <v>1</v>
      </c>
      <c r="G8646" s="72">
        <v>3</v>
      </c>
      <c r="H8646" s="72">
        <v>2</v>
      </c>
      <c r="I8646" s="72">
        <v>8</v>
      </c>
      <c r="J8646" s="72">
        <v>5</v>
      </c>
      <c r="K8646" s="72">
        <v>4</v>
      </c>
      <c r="L8646" s="72">
        <v>12</v>
      </c>
    </row>
    <row r="8647" spans="4:12" x14ac:dyDescent="0.25">
      <c r="D8647" s="66" t="s">
        <v>38985</v>
      </c>
      <c r="E8647" s="66" t="s">
        <v>11618</v>
      </c>
      <c r="F8647" s="72">
        <v>1</v>
      </c>
      <c r="G8647" s="72">
        <v>3</v>
      </c>
      <c r="H8647" s="72">
        <v>2</v>
      </c>
      <c r="I8647" s="72">
        <v>8</v>
      </c>
      <c r="J8647" s="72">
        <v>5</v>
      </c>
      <c r="K8647" s="72">
        <v>4</v>
      </c>
      <c r="L8647" s="72">
        <v>13</v>
      </c>
    </row>
    <row r="8648" spans="4:12" x14ac:dyDescent="0.25">
      <c r="D8648" s="66" t="s">
        <v>38986</v>
      </c>
      <c r="E8648" s="66" t="s">
        <v>2655</v>
      </c>
      <c r="F8648" s="72">
        <v>1</v>
      </c>
      <c r="G8648" s="72">
        <v>3</v>
      </c>
      <c r="H8648" s="72">
        <v>2</v>
      </c>
      <c r="I8648" s="72">
        <v>8</v>
      </c>
      <c r="J8648" s="72">
        <v>5</v>
      </c>
      <c r="K8648" s="72">
        <v>4</v>
      </c>
      <c r="L8648" s="72">
        <v>14</v>
      </c>
    </row>
    <row r="8649" spans="4:12" x14ac:dyDescent="0.25">
      <c r="D8649" s="66" t="s">
        <v>38987</v>
      </c>
      <c r="E8649" s="66" t="s">
        <v>2656</v>
      </c>
      <c r="F8649" s="72">
        <v>1</v>
      </c>
      <c r="G8649" s="72">
        <v>3</v>
      </c>
      <c r="H8649" s="72">
        <v>2</v>
      </c>
      <c r="I8649" s="72">
        <v>8</v>
      </c>
      <c r="J8649" s="72">
        <v>5</v>
      </c>
      <c r="K8649" s="72">
        <v>4</v>
      </c>
      <c r="L8649" s="72">
        <v>15</v>
      </c>
    </row>
    <row r="8650" spans="4:12" x14ac:dyDescent="0.25">
      <c r="D8650" s="66" t="s">
        <v>38988</v>
      </c>
      <c r="E8650" s="66" t="s">
        <v>2657</v>
      </c>
      <c r="F8650" s="72">
        <v>1</v>
      </c>
      <c r="G8650" s="72">
        <v>3</v>
      </c>
      <c r="H8650" s="72">
        <v>2</v>
      </c>
      <c r="I8650" s="72">
        <v>8</v>
      </c>
      <c r="J8650" s="72">
        <v>5</v>
      </c>
      <c r="K8650" s="72">
        <v>4</v>
      </c>
      <c r="L8650" s="72">
        <v>16</v>
      </c>
    </row>
    <row r="8651" spans="4:12" x14ac:dyDescent="0.25">
      <c r="D8651" s="66" t="s">
        <v>38989</v>
      </c>
      <c r="E8651" s="66" t="s">
        <v>11619</v>
      </c>
      <c r="F8651" s="72">
        <v>1</v>
      </c>
      <c r="G8651" s="72">
        <v>3</v>
      </c>
      <c r="H8651" s="72">
        <v>2</v>
      </c>
      <c r="I8651" s="72">
        <v>8</v>
      </c>
      <c r="J8651" s="72">
        <v>5</v>
      </c>
      <c r="K8651" s="72">
        <v>4</v>
      </c>
      <c r="L8651" s="72">
        <v>17</v>
      </c>
    </row>
    <row r="8652" spans="4:12" x14ac:dyDescent="0.25">
      <c r="D8652" s="66" t="s">
        <v>38990</v>
      </c>
      <c r="E8652" s="66" t="s">
        <v>2658</v>
      </c>
      <c r="F8652" s="72">
        <v>1</v>
      </c>
      <c r="G8652" s="72">
        <v>3</v>
      </c>
      <c r="H8652" s="72">
        <v>2</v>
      </c>
      <c r="I8652" s="72">
        <v>8</v>
      </c>
      <c r="J8652" s="72">
        <v>5</v>
      </c>
      <c r="K8652" s="72">
        <v>4</v>
      </c>
      <c r="L8652" s="72">
        <v>18</v>
      </c>
    </row>
    <row r="8653" spans="4:12" x14ac:dyDescent="0.25">
      <c r="D8653" s="66" t="s">
        <v>38991</v>
      </c>
      <c r="E8653" s="66" t="s">
        <v>11620</v>
      </c>
      <c r="F8653" s="72">
        <v>1</v>
      </c>
      <c r="G8653" s="72">
        <v>3</v>
      </c>
      <c r="H8653" s="72">
        <v>2</v>
      </c>
      <c r="I8653" s="72">
        <v>8</v>
      </c>
      <c r="J8653" s="72">
        <v>5</v>
      </c>
      <c r="K8653" s="72">
        <v>4</v>
      </c>
      <c r="L8653" s="72">
        <v>19</v>
      </c>
    </row>
    <row r="8654" spans="4:12" x14ac:dyDescent="0.25">
      <c r="D8654" s="66" t="s">
        <v>38992</v>
      </c>
      <c r="E8654" s="66" t="s">
        <v>2659</v>
      </c>
      <c r="F8654" s="72">
        <v>1</v>
      </c>
      <c r="G8654" s="72">
        <v>3</v>
      </c>
      <c r="H8654" s="72">
        <v>2</v>
      </c>
      <c r="I8654" s="72">
        <v>8</v>
      </c>
      <c r="J8654" s="72">
        <v>5</v>
      </c>
      <c r="K8654" s="72">
        <v>4</v>
      </c>
      <c r="L8654" s="72">
        <v>20</v>
      </c>
    </row>
    <row r="8655" spans="4:12" x14ac:dyDescent="0.25">
      <c r="D8655" s="66" t="s">
        <v>38993</v>
      </c>
      <c r="E8655" s="66" t="s">
        <v>11621</v>
      </c>
      <c r="F8655" s="72">
        <v>1</v>
      </c>
      <c r="G8655" s="72">
        <v>3</v>
      </c>
      <c r="H8655" s="72">
        <v>2</v>
      </c>
      <c r="I8655" s="72">
        <v>8</v>
      </c>
      <c r="J8655" s="72">
        <v>5</v>
      </c>
      <c r="K8655" s="72">
        <v>4</v>
      </c>
      <c r="L8655" s="72">
        <v>21</v>
      </c>
    </row>
    <row r="8656" spans="4:12" x14ac:dyDescent="0.25">
      <c r="D8656" s="66" t="s">
        <v>38994</v>
      </c>
      <c r="E8656" s="66" t="s">
        <v>2660</v>
      </c>
      <c r="F8656" s="72">
        <v>1</v>
      </c>
      <c r="G8656" s="72">
        <v>3</v>
      </c>
      <c r="H8656" s="72">
        <v>2</v>
      </c>
      <c r="I8656" s="72">
        <v>8</v>
      </c>
      <c r="J8656" s="72">
        <v>5</v>
      </c>
      <c r="K8656" s="72">
        <v>4</v>
      </c>
      <c r="L8656" s="72">
        <v>22</v>
      </c>
    </row>
    <row r="8657" spans="4:12" x14ac:dyDescent="0.25">
      <c r="D8657" s="66" t="s">
        <v>38995</v>
      </c>
      <c r="E8657" s="66" t="s">
        <v>2661</v>
      </c>
      <c r="F8657" s="72">
        <v>1</v>
      </c>
      <c r="G8657" s="72">
        <v>3</v>
      </c>
      <c r="H8657" s="72">
        <v>2</v>
      </c>
      <c r="I8657" s="72">
        <v>8</v>
      </c>
      <c r="J8657" s="72">
        <v>5</v>
      </c>
      <c r="K8657" s="72">
        <v>4</v>
      </c>
      <c r="L8657" s="72">
        <v>23</v>
      </c>
    </row>
    <row r="8658" spans="4:12" x14ac:dyDescent="0.25">
      <c r="D8658" s="66" t="s">
        <v>38996</v>
      </c>
      <c r="E8658" s="66" t="s">
        <v>2662</v>
      </c>
      <c r="F8658" s="72">
        <v>1</v>
      </c>
      <c r="G8658" s="72">
        <v>3</v>
      </c>
      <c r="H8658" s="72">
        <v>2</v>
      </c>
      <c r="I8658" s="72">
        <v>8</v>
      </c>
      <c r="J8658" s="72">
        <v>5</v>
      </c>
      <c r="K8658" s="72">
        <v>4</v>
      </c>
      <c r="L8658" s="72">
        <v>24</v>
      </c>
    </row>
    <row r="8659" spans="4:12" x14ac:dyDescent="0.25">
      <c r="D8659" s="66" t="s">
        <v>38997</v>
      </c>
      <c r="E8659" s="66" t="s">
        <v>2663</v>
      </c>
      <c r="F8659" s="72">
        <v>1</v>
      </c>
      <c r="G8659" s="72">
        <v>3</v>
      </c>
      <c r="H8659" s="72">
        <v>2</v>
      </c>
      <c r="I8659" s="72">
        <v>8</v>
      </c>
      <c r="J8659" s="72">
        <v>5</v>
      </c>
      <c r="K8659" s="72">
        <v>4</v>
      </c>
      <c r="L8659" s="72">
        <v>25</v>
      </c>
    </row>
    <row r="8660" spans="4:12" x14ac:dyDescent="0.25">
      <c r="D8660" s="66" t="s">
        <v>38998</v>
      </c>
      <c r="E8660" s="66" t="s">
        <v>2664</v>
      </c>
      <c r="F8660" s="72">
        <v>1</v>
      </c>
      <c r="G8660" s="72">
        <v>3</v>
      </c>
      <c r="H8660" s="72">
        <v>2</v>
      </c>
      <c r="I8660" s="72">
        <v>8</v>
      </c>
      <c r="J8660" s="72">
        <v>5</v>
      </c>
      <c r="K8660" s="72">
        <v>4</v>
      </c>
      <c r="L8660" s="72">
        <v>26</v>
      </c>
    </row>
    <row r="8661" spans="4:12" x14ac:dyDescent="0.25">
      <c r="D8661" s="66" t="s">
        <v>38999</v>
      </c>
      <c r="E8661" s="66" t="s">
        <v>11622</v>
      </c>
      <c r="F8661" s="72">
        <v>1</v>
      </c>
      <c r="G8661" s="72">
        <v>3</v>
      </c>
      <c r="H8661" s="72">
        <v>2</v>
      </c>
      <c r="I8661" s="72">
        <v>8</v>
      </c>
      <c r="J8661" s="72">
        <v>5</v>
      </c>
      <c r="K8661" s="72">
        <v>4</v>
      </c>
      <c r="L8661" s="72">
        <v>27</v>
      </c>
    </row>
    <row r="8662" spans="4:12" x14ac:dyDescent="0.25">
      <c r="D8662" s="66" t="s">
        <v>39000</v>
      </c>
      <c r="E8662" s="66" t="s">
        <v>11623</v>
      </c>
      <c r="F8662" s="72">
        <v>1</v>
      </c>
      <c r="G8662" s="72">
        <v>3</v>
      </c>
      <c r="H8662" s="72">
        <v>2</v>
      </c>
      <c r="I8662" s="72">
        <v>8</v>
      </c>
      <c r="J8662" s="72">
        <v>5</v>
      </c>
      <c r="K8662" s="72">
        <v>4</v>
      </c>
      <c r="L8662" s="72">
        <v>28</v>
      </c>
    </row>
    <row r="8663" spans="4:12" x14ac:dyDescent="0.25">
      <c r="D8663" s="66" t="s">
        <v>39001</v>
      </c>
      <c r="E8663" s="66" t="s">
        <v>11624</v>
      </c>
      <c r="F8663" s="72">
        <v>1</v>
      </c>
      <c r="G8663" s="72">
        <v>3</v>
      </c>
      <c r="H8663" s="72">
        <v>2</v>
      </c>
      <c r="I8663" s="72">
        <v>8</v>
      </c>
      <c r="J8663" s="72">
        <v>5</v>
      </c>
      <c r="K8663" s="72">
        <v>4</v>
      </c>
      <c r="L8663" s="72">
        <v>29</v>
      </c>
    </row>
    <row r="8664" spans="4:12" x14ac:dyDescent="0.25">
      <c r="D8664" s="66" t="s">
        <v>39002</v>
      </c>
      <c r="E8664" s="66" t="s">
        <v>11625</v>
      </c>
      <c r="F8664" s="72">
        <v>1</v>
      </c>
      <c r="G8664" s="72">
        <v>3</v>
      </c>
      <c r="H8664" s="72">
        <v>2</v>
      </c>
      <c r="I8664" s="72">
        <v>8</v>
      </c>
      <c r="J8664" s="72">
        <v>5</v>
      </c>
      <c r="K8664" s="72">
        <v>4</v>
      </c>
      <c r="L8664" s="72">
        <v>30</v>
      </c>
    </row>
    <row r="8665" spans="4:12" x14ac:dyDescent="0.25">
      <c r="D8665" s="66" t="s">
        <v>39003</v>
      </c>
      <c r="E8665" s="66" t="s">
        <v>11626</v>
      </c>
      <c r="F8665" s="72">
        <v>1</v>
      </c>
      <c r="G8665" s="72">
        <v>3</v>
      </c>
      <c r="H8665" s="72">
        <v>2</v>
      </c>
      <c r="I8665" s="72">
        <v>8</v>
      </c>
      <c r="J8665" s="72">
        <v>5</v>
      </c>
      <c r="K8665" s="72">
        <v>5</v>
      </c>
      <c r="L8665" s="72">
        <v>1</v>
      </c>
    </row>
    <row r="8666" spans="4:12" x14ac:dyDescent="0.25">
      <c r="D8666" s="66" t="s">
        <v>39004</v>
      </c>
      <c r="E8666" s="66" t="s">
        <v>11627</v>
      </c>
      <c r="F8666" s="72">
        <v>1</v>
      </c>
      <c r="G8666" s="72">
        <v>3</v>
      </c>
      <c r="H8666" s="72">
        <v>2</v>
      </c>
      <c r="I8666" s="72">
        <v>8</v>
      </c>
      <c r="J8666" s="72">
        <v>5</v>
      </c>
      <c r="K8666" s="72">
        <v>5</v>
      </c>
      <c r="L8666" s="72">
        <v>2</v>
      </c>
    </row>
    <row r="8667" spans="4:12" x14ac:dyDescent="0.25">
      <c r="D8667" s="66" t="s">
        <v>39005</v>
      </c>
      <c r="E8667" s="66" t="s">
        <v>11628</v>
      </c>
      <c r="F8667" s="72">
        <v>1</v>
      </c>
      <c r="G8667" s="72">
        <v>3</v>
      </c>
      <c r="H8667" s="72">
        <v>2</v>
      </c>
      <c r="I8667" s="72">
        <v>8</v>
      </c>
      <c r="J8667" s="72">
        <v>5</v>
      </c>
      <c r="K8667" s="72">
        <v>5</v>
      </c>
      <c r="L8667" s="72">
        <v>3</v>
      </c>
    </row>
    <row r="8668" spans="4:12" x14ac:dyDescent="0.25">
      <c r="D8668" s="66" t="s">
        <v>39006</v>
      </c>
      <c r="E8668" s="66" t="s">
        <v>11629</v>
      </c>
      <c r="F8668" s="72">
        <v>1</v>
      </c>
      <c r="G8668" s="72">
        <v>3</v>
      </c>
      <c r="H8668" s="72">
        <v>2</v>
      </c>
      <c r="I8668" s="72">
        <v>8</v>
      </c>
      <c r="J8668" s="72">
        <v>5</v>
      </c>
      <c r="K8668" s="72">
        <v>5</v>
      </c>
      <c r="L8668" s="72">
        <v>4</v>
      </c>
    </row>
    <row r="8669" spans="4:12" x14ac:dyDescent="0.25">
      <c r="D8669" s="66" t="s">
        <v>39007</v>
      </c>
      <c r="E8669" s="66" t="s">
        <v>11630</v>
      </c>
      <c r="F8669" s="72">
        <v>1</v>
      </c>
      <c r="G8669" s="72">
        <v>3</v>
      </c>
      <c r="H8669" s="72">
        <v>2</v>
      </c>
      <c r="I8669" s="72">
        <v>8</v>
      </c>
      <c r="J8669" s="72">
        <v>5</v>
      </c>
      <c r="K8669" s="72">
        <v>5</v>
      </c>
      <c r="L8669" s="72">
        <v>5</v>
      </c>
    </row>
    <row r="8670" spans="4:12" x14ac:dyDescent="0.25">
      <c r="D8670" s="66" t="s">
        <v>39008</v>
      </c>
      <c r="E8670" s="66" t="s">
        <v>11631</v>
      </c>
      <c r="F8670" s="72">
        <v>1</v>
      </c>
      <c r="G8670" s="72">
        <v>3</v>
      </c>
      <c r="H8670" s="72">
        <v>2</v>
      </c>
      <c r="I8670" s="72">
        <v>8</v>
      </c>
      <c r="J8670" s="72">
        <v>5</v>
      </c>
      <c r="K8670" s="72">
        <v>5</v>
      </c>
      <c r="L8670" s="72">
        <v>6</v>
      </c>
    </row>
    <row r="8671" spans="4:12" x14ac:dyDescent="0.25">
      <c r="D8671" s="66" t="s">
        <v>39009</v>
      </c>
      <c r="E8671" s="66" t="s">
        <v>11632</v>
      </c>
      <c r="F8671" s="72">
        <v>1</v>
      </c>
      <c r="G8671" s="72">
        <v>3</v>
      </c>
      <c r="H8671" s="72">
        <v>2</v>
      </c>
      <c r="I8671" s="72">
        <v>8</v>
      </c>
      <c r="J8671" s="72">
        <v>5</v>
      </c>
      <c r="K8671" s="72">
        <v>5</v>
      </c>
      <c r="L8671" s="72">
        <v>7</v>
      </c>
    </row>
    <row r="8672" spans="4:12" x14ac:dyDescent="0.25">
      <c r="D8672" s="66" t="s">
        <v>39010</v>
      </c>
      <c r="E8672" s="66" t="s">
        <v>11633</v>
      </c>
      <c r="F8672" s="72">
        <v>1</v>
      </c>
      <c r="G8672" s="72">
        <v>3</v>
      </c>
      <c r="H8672" s="72">
        <v>2</v>
      </c>
      <c r="I8672" s="72">
        <v>8</v>
      </c>
      <c r="J8672" s="72">
        <v>5</v>
      </c>
      <c r="K8672" s="72">
        <v>6</v>
      </c>
      <c r="L8672" s="72">
        <v>1</v>
      </c>
    </row>
    <row r="8673" spans="4:12" x14ac:dyDescent="0.25">
      <c r="D8673" s="66" t="s">
        <v>39011</v>
      </c>
      <c r="E8673" s="66" t="s">
        <v>2665</v>
      </c>
      <c r="F8673" s="72">
        <v>1</v>
      </c>
      <c r="G8673" s="72">
        <v>3</v>
      </c>
      <c r="H8673" s="72">
        <v>2</v>
      </c>
      <c r="I8673" s="72">
        <v>8</v>
      </c>
      <c r="J8673" s="72">
        <v>6</v>
      </c>
      <c r="K8673" s="72">
        <v>1</v>
      </c>
      <c r="L8673" s="72">
        <v>1</v>
      </c>
    </row>
    <row r="8674" spans="4:12" x14ac:dyDescent="0.25">
      <c r="D8674" s="66" t="s">
        <v>39012</v>
      </c>
      <c r="E8674" s="66" t="s">
        <v>2666</v>
      </c>
      <c r="F8674" s="72">
        <v>1</v>
      </c>
      <c r="G8674" s="72">
        <v>3</v>
      </c>
      <c r="H8674" s="72">
        <v>2</v>
      </c>
      <c r="I8674" s="72">
        <v>8</v>
      </c>
      <c r="J8674" s="72">
        <v>6</v>
      </c>
      <c r="K8674" s="72">
        <v>1</v>
      </c>
      <c r="L8674" s="72">
        <v>2</v>
      </c>
    </row>
    <row r="8675" spans="4:12" x14ac:dyDescent="0.25">
      <c r="D8675" s="66" t="s">
        <v>39013</v>
      </c>
      <c r="E8675" s="66" t="s">
        <v>11634</v>
      </c>
      <c r="F8675" s="72">
        <v>1</v>
      </c>
      <c r="G8675" s="72">
        <v>3</v>
      </c>
      <c r="H8675" s="72">
        <v>2</v>
      </c>
      <c r="I8675" s="72">
        <v>8</v>
      </c>
      <c r="J8675" s="72">
        <v>6</v>
      </c>
      <c r="K8675" s="72">
        <v>1</v>
      </c>
      <c r="L8675" s="72">
        <v>3</v>
      </c>
    </row>
    <row r="8676" spans="4:12" x14ac:dyDescent="0.25">
      <c r="D8676" s="66" t="s">
        <v>39014</v>
      </c>
      <c r="E8676" s="66" t="s">
        <v>2667</v>
      </c>
      <c r="F8676" s="72">
        <v>1</v>
      </c>
      <c r="G8676" s="72">
        <v>3</v>
      </c>
      <c r="H8676" s="72">
        <v>2</v>
      </c>
      <c r="I8676" s="72">
        <v>8</v>
      </c>
      <c r="J8676" s="72">
        <v>6</v>
      </c>
      <c r="K8676" s="72">
        <v>1</v>
      </c>
      <c r="L8676" s="72">
        <v>4</v>
      </c>
    </row>
    <row r="8677" spans="4:12" x14ac:dyDescent="0.25">
      <c r="D8677" s="66" t="s">
        <v>39015</v>
      </c>
      <c r="E8677" s="66" t="s">
        <v>2668</v>
      </c>
      <c r="F8677" s="72">
        <v>1</v>
      </c>
      <c r="G8677" s="72">
        <v>3</v>
      </c>
      <c r="H8677" s="72">
        <v>2</v>
      </c>
      <c r="I8677" s="72">
        <v>8</v>
      </c>
      <c r="J8677" s="72">
        <v>6</v>
      </c>
      <c r="K8677" s="72">
        <v>1</v>
      </c>
      <c r="L8677" s="72">
        <v>5</v>
      </c>
    </row>
    <row r="8678" spans="4:12" x14ac:dyDescent="0.25">
      <c r="D8678" s="66" t="s">
        <v>39016</v>
      </c>
      <c r="E8678" s="66" t="s">
        <v>11635</v>
      </c>
      <c r="F8678" s="72">
        <v>1</v>
      </c>
      <c r="G8678" s="72">
        <v>3</v>
      </c>
      <c r="H8678" s="72">
        <v>2</v>
      </c>
      <c r="I8678" s="72">
        <v>8</v>
      </c>
      <c r="J8678" s="72">
        <v>6</v>
      </c>
      <c r="K8678" s="72">
        <v>1</v>
      </c>
      <c r="L8678" s="72">
        <v>6</v>
      </c>
    </row>
    <row r="8679" spans="4:12" x14ac:dyDescent="0.25">
      <c r="D8679" s="66" t="s">
        <v>39017</v>
      </c>
      <c r="E8679" s="66" t="s">
        <v>2669</v>
      </c>
      <c r="F8679" s="72">
        <v>1</v>
      </c>
      <c r="G8679" s="72">
        <v>3</v>
      </c>
      <c r="H8679" s="72">
        <v>2</v>
      </c>
      <c r="I8679" s="72">
        <v>8</v>
      </c>
      <c r="J8679" s="72">
        <v>6</v>
      </c>
      <c r="K8679" s="72">
        <v>1</v>
      </c>
      <c r="L8679" s="72">
        <v>7</v>
      </c>
    </row>
    <row r="8680" spans="4:12" x14ac:dyDescent="0.25">
      <c r="D8680" s="66" t="s">
        <v>39018</v>
      </c>
      <c r="E8680" s="66" t="s">
        <v>11636</v>
      </c>
      <c r="F8680" s="72">
        <v>1</v>
      </c>
      <c r="G8680" s="72">
        <v>3</v>
      </c>
      <c r="H8680" s="72">
        <v>2</v>
      </c>
      <c r="I8680" s="72">
        <v>8</v>
      </c>
      <c r="J8680" s="72">
        <v>6</v>
      </c>
      <c r="K8680" s="72">
        <v>1</v>
      </c>
      <c r="L8680" s="72">
        <v>8</v>
      </c>
    </row>
    <row r="8681" spans="4:12" x14ac:dyDescent="0.25">
      <c r="D8681" s="66" t="s">
        <v>39019</v>
      </c>
      <c r="E8681" s="66" t="s">
        <v>11637</v>
      </c>
      <c r="F8681" s="72">
        <v>1</v>
      </c>
      <c r="G8681" s="72">
        <v>3</v>
      </c>
      <c r="H8681" s="72">
        <v>2</v>
      </c>
      <c r="I8681" s="72">
        <v>8</v>
      </c>
      <c r="J8681" s="72">
        <v>6</v>
      </c>
      <c r="K8681" s="72">
        <v>1</v>
      </c>
      <c r="L8681" s="72">
        <v>9</v>
      </c>
    </row>
    <row r="8682" spans="4:12" x14ac:dyDescent="0.25">
      <c r="D8682" s="66" t="s">
        <v>39020</v>
      </c>
      <c r="E8682" s="66" t="s">
        <v>11638</v>
      </c>
      <c r="F8682" s="72">
        <v>1</v>
      </c>
      <c r="G8682" s="72">
        <v>3</v>
      </c>
      <c r="H8682" s="72">
        <v>2</v>
      </c>
      <c r="I8682" s="72">
        <v>8</v>
      </c>
      <c r="J8682" s="72">
        <v>6</v>
      </c>
      <c r="K8682" s="72">
        <v>1</v>
      </c>
      <c r="L8682" s="72">
        <v>10</v>
      </c>
    </row>
    <row r="8683" spans="4:12" x14ac:dyDescent="0.25">
      <c r="D8683" s="66" t="s">
        <v>39021</v>
      </c>
      <c r="E8683" s="66" t="s">
        <v>11639</v>
      </c>
      <c r="F8683" s="72">
        <v>1</v>
      </c>
      <c r="G8683" s="72">
        <v>3</v>
      </c>
      <c r="H8683" s="72">
        <v>2</v>
      </c>
      <c r="I8683" s="72">
        <v>8</v>
      </c>
      <c r="J8683" s="72">
        <v>6</v>
      </c>
      <c r="K8683" s="72">
        <v>1</v>
      </c>
      <c r="L8683" s="72">
        <v>11</v>
      </c>
    </row>
    <row r="8684" spans="4:12" x14ac:dyDescent="0.25">
      <c r="D8684" s="66" t="s">
        <v>39022</v>
      </c>
      <c r="E8684" s="66" t="s">
        <v>11640</v>
      </c>
      <c r="F8684" s="72">
        <v>1</v>
      </c>
      <c r="G8684" s="72">
        <v>3</v>
      </c>
      <c r="H8684" s="72">
        <v>2</v>
      </c>
      <c r="I8684" s="72">
        <v>8</v>
      </c>
      <c r="J8684" s="72">
        <v>6</v>
      </c>
      <c r="K8684" s="72">
        <v>1</v>
      </c>
      <c r="L8684" s="72">
        <v>12</v>
      </c>
    </row>
    <row r="8685" spans="4:12" x14ac:dyDescent="0.25">
      <c r="D8685" s="66" t="s">
        <v>39023</v>
      </c>
      <c r="E8685" s="66" t="s">
        <v>2670</v>
      </c>
      <c r="F8685" s="72">
        <v>1</v>
      </c>
      <c r="G8685" s="72">
        <v>3</v>
      </c>
      <c r="H8685" s="72">
        <v>2</v>
      </c>
      <c r="I8685" s="72">
        <v>8</v>
      </c>
      <c r="J8685" s="72">
        <v>6</v>
      </c>
      <c r="K8685" s="72">
        <v>2</v>
      </c>
      <c r="L8685" s="72">
        <v>1</v>
      </c>
    </row>
    <row r="8686" spans="4:12" x14ac:dyDescent="0.25">
      <c r="D8686" s="66" t="s">
        <v>39024</v>
      </c>
      <c r="E8686" s="66" t="s">
        <v>2671</v>
      </c>
      <c r="F8686" s="72">
        <v>1</v>
      </c>
      <c r="G8686" s="72">
        <v>3</v>
      </c>
      <c r="H8686" s="72">
        <v>2</v>
      </c>
      <c r="I8686" s="72">
        <v>8</v>
      </c>
      <c r="J8686" s="72">
        <v>6</v>
      </c>
      <c r="K8686" s="72">
        <v>2</v>
      </c>
      <c r="L8686" s="72">
        <v>2</v>
      </c>
    </row>
    <row r="8687" spans="4:12" x14ac:dyDescent="0.25">
      <c r="D8687" s="66" t="s">
        <v>39025</v>
      </c>
      <c r="E8687" s="66" t="s">
        <v>11641</v>
      </c>
      <c r="F8687" s="72">
        <v>1</v>
      </c>
      <c r="G8687" s="72">
        <v>3</v>
      </c>
      <c r="H8687" s="72">
        <v>2</v>
      </c>
      <c r="I8687" s="72">
        <v>8</v>
      </c>
      <c r="J8687" s="72">
        <v>6</v>
      </c>
      <c r="K8687" s="72">
        <v>2</v>
      </c>
      <c r="L8687" s="72">
        <v>3</v>
      </c>
    </row>
    <row r="8688" spans="4:12" x14ac:dyDescent="0.25">
      <c r="D8688" s="66" t="s">
        <v>39026</v>
      </c>
      <c r="E8688" s="66" t="s">
        <v>2672</v>
      </c>
      <c r="F8688" s="72">
        <v>1</v>
      </c>
      <c r="G8688" s="72">
        <v>3</v>
      </c>
      <c r="H8688" s="72">
        <v>2</v>
      </c>
      <c r="I8688" s="72">
        <v>8</v>
      </c>
      <c r="J8688" s="72">
        <v>6</v>
      </c>
      <c r="K8688" s="72">
        <v>2</v>
      </c>
      <c r="L8688" s="72">
        <v>4</v>
      </c>
    </row>
    <row r="8689" spans="4:12" x14ac:dyDescent="0.25">
      <c r="D8689" s="66" t="s">
        <v>39027</v>
      </c>
      <c r="E8689" s="66" t="s">
        <v>2673</v>
      </c>
      <c r="F8689" s="72">
        <v>1</v>
      </c>
      <c r="G8689" s="72">
        <v>3</v>
      </c>
      <c r="H8689" s="72">
        <v>2</v>
      </c>
      <c r="I8689" s="72">
        <v>8</v>
      </c>
      <c r="J8689" s="72">
        <v>6</v>
      </c>
      <c r="K8689" s="72">
        <v>2</v>
      </c>
      <c r="L8689" s="72">
        <v>5</v>
      </c>
    </row>
    <row r="8690" spans="4:12" x14ac:dyDescent="0.25">
      <c r="D8690" s="66" t="s">
        <v>39028</v>
      </c>
      <c r="E8690" s="66" t="s">
        <v>11642</v>
      </c>
      <c r="F8690" s="72">
        <v>1</v>
      </c>
      <c r="G8690" s="72">
        <v>3</v>
      </c>
      <c r="H8690" s="72">
        <v>2</v>
      </c>
      <c r="I8690" s="72">
        <v>8</v>
      </c>
      <c r="J8690" s="72">
        <v>6</v>
      </c>
      <c r="K8690" s="72">
        <v>2</v>
      </c>
      <c r="L8690" s="72">
        <v>6</v>
      </c>
    </row>
    <row r="8691" spans="4:12" x14ac:dyDescent="0.25">
      <c r="D8691" s="66" t="s">
        <v>39029</v>
      </c>
      <c r="E8691" s="66" t="s">
        <v>11643</v>
      </c>
      <c r="F8691" s="72">
        <v>1</v>
      </c>
      <c r="G8691" s="72">
        <v>3</v>
      </c>
      <c r="H8691" s="72">
        <v>2</v>
      </c>
      <c r="I8691" s="72">
        <v>8</v>
      </c>
      <c r="J8691" s="72">
        <v>6</v>
      </c>
      <c r="K8691" s="72">
        <v>2</v>
      </c>
      <c r="L8691" s="72">
        <v>7</v>
      </c>
    </row>
    <row r="8692" spans="4:12" x14ac:dyDescent="0.25">
      <c r="D8692" s="66" t="s">
        <v>39030</v>
      </c>
      <c r="E8692" s="66" t="s">
        <v>2674</v>
      </c>
      <c r="F8692" s="72">
        <v>1</v>
      </c>
      <c r="G8692" s="72">
        <v>3</v>
      </c>
      <c r="H8692" s="72">
        <v>2</v>
      </c>
      <c r="I8692" s="72">
        <v>8</v>
      </c>
      <c r="J8692" s="72">
        <v>6</v>
      </c>
      <c r="K8692" s="72">
        <v>2</v>
      </c>
      <c r="L8692" s="72">
        <v>8</v>
      </c>
    </row>
    <row r="8693" spans="4:12" x14ac:dyDescent="0.25">
      <c r="D8693" s="66" t="s">
        <v>39031</v>
      </c>
      <c r="E8693" s="66" t="s">
        <v>11644</v>
      </c>
      <c r="F8693" s="72">
        <v>1</v>
      </c>
      <c r="G8693" s="72">
        <v>3</v>
      </c>
      <c r="H8693" s="72">
        <v>2</v>
      </c>
      <c r="I8693" s="72">
        <v>8</v>
      </c>
      <c r="J8693" s="72">
        <v>6</v>
      </c>
      <c r="K8693" s="72">
        <v>2</v>
      </c>
      <c r="L8693" s="72">
        <v>9</v>
      </c>
    </row>
    <row r="8694" spans="4:12" x14ac:dyDescent="0.25">
      <c r="D8694" s="66" t="s">
        <v>39032</v>
      </c>
      <c r="E8694" s="66" t="s">
        <v>11645</v>
      </c>
      <c r="F8694" s="72">
        <v>1</v>
      </c>
      <c r="G8694" s="72">
        <v>3</v>
      </c>
      <c r="H8694" s="72">
        <v>2</v>
      </c>
      <c r="I8694" s="72">
        <v>8</v>
      </c>
      <c r="J8694" s="72">
        <v>6</v>
      </c>
      <c r="K8694" s="72">
        <v>2</v>
      </c>
      <c r="L8694" s="72">
        <v>10</v>
      </c>
    </row>
    <row r="8695" spans="4:12" x14ac:dyDescent="0.25">
      <c r="D8695" s="66" t="s">
        <v>39033</v>
      </c>
      <c r="E8695" s="66" t="s">
        <v>11646</v>
      </c>
      <c r="F8695" s="72">
        <v>1</v>
      </c>
      <c r="G8695" s="72">
        <v>3</v>
      </c>
      <c r="H8695" s="72">
        <v>2</v>
      </c>
      <c r="I8695" s="72">
        <v>8</v>
      </c>
      <c r="J8695" s="72">
        <v>6</v>
      </c>
      <c r="K8695" s="72">
        <v>2</v>
      </c>
      <c r="L8695" s="72">
        <v>11</v>
      </c>
    </row>
    <row r="8696" spans="4:12" x14ac:dyDescent="0.25">
      <c r="D8696" s="66" t="s">
        <v>39034</v>
      </c>
      <c r="E8696" s="66" t="s">
        <v>11647</v>
      </c>
      <c r="F8696" s="72">
        <v>1</v>
      </c>
      <c r="G8696" s="72">
        <v>3</v>
      </c>
      <c r="H8696" s="72">
        <v>2</v>
      </c>
      <c r="I8696" s="72">
        <v>8</v>
      </c>
      <c r="J8696" s="72">
        <v>6</v>
      </c>
      <c r="K8696" s="72">
        <v>2</v>
      </c>
      <c r="L8696" s="72">
        <v>12</v>
      </c>
    </row>
    <row r="8697" spans="4:12" x14ac:dyDescent="0.25">
      <c r="D8697" s="66" t="s">
        <v>39035</v>
      </c>
      <c r="E8697" s="66" t="s">
        <v>11648</v>
      </c>
      <c r="F8697" s="72">
        <v>1</v>
      </c>
      <c r="G8697" s="72">
        <v>3</v>
      </c>
      <c r="H8697" s="72">
        <v>2</v>
      </c>
      <c r="I8697" s="72">
        <v>8</v>
      </c>
      <c r="J8697" s="72">
        <v>6</v>
      </c>
      <c r="K8697" s="72">
        <v>2</v>
      </c>
      <c r="L8697" s="72">
        <v>13</v>
      </c>
    </row>
    <row r="8698" spans="4:12" x14ac:dyDescent="0.25">
      <c r="D8698" s="66" t="s">
        <v>39036</v>
      </c>
      <c r="E8698" s="66" t="s">
        <v>2676</v>
      </c>
      <c r="F8698" s="72">
        <v>1</v>
      </c>
      <c r="G8698" s="72">
        <v>3</v>
      </c>
      <c r="H8698" s="72">
        <v>2</v>
      </c>
      <c r="I8698" s="72">
        <v>8</v>
      </c>
      <c r="J8698" s="72">
        <v>6</v>
      </c>
      <c r="K8698" s="72">
        <v>2</v>
      </c>
      <c r="L8698" s="72">
        <v>14</v>
      </c>
    </row>
    <row r="8699" spans="4:12" x14ac:dyDescent="0.25">
      <c r="D8699" s="66" t="s">
        <v>39037</v>
      </c>
      <c r="E8699" s="66" t="s">
        <v>11649</v>
      </c>
      <c r="F8699" s="72">
        <v>1</v>
      </c>
      <c r="G8699" s="72">
        <v>3</v>
      </c>
      <c r="H8699" s="72">
        <v>2</v>
      </c>
      <c r="I8699" s="72">
        <v>8</v>
      </c>
      <c r="J8699" s="72">
        <v>6</v>
      </c>
      <c r="K8699" s="72">
        <v>2</v>
      </c>
      <c r="L8699" s="72">
        <v>15</v>
      </c>
    </row>
    <row r="8700" spans="4:12" x14ac:dyDescent="0.25">
      <c r="D8700" s="66" t="s">
        <v>39038</v>
      </c>
      <c r="E8700" s="66" t="s">
        <v>11650</v>
      </c>
      <c r="F8700" s="72">
        <v>1</v>
      </c>
      <c r="G8700" s="72">
        <v>3</v>
      </c>
      <c r="H8700" s="72">
        <v>2</v>
      </c>
      <c r="I8700" s="72">
        <v>8</v>
      </c>
      <c r="J8700" s="72">
        <v>6</v>
      </c>
      <c r="K8700" s="72">
        <v>2</v>
      </c>
      <c r="L8700" s="72">
        <v>16</v>
      </c>
    </row>
    <row r="8701" spans="4:12" x14ac:dyDescent="0.25">
      <c r="D8701" s="66" t="s">
        <v>39039</v>
      </c>
      <c r="E8701" s="66" t="s">
        <v>2677</v>
      </c>
      <c r="F8701" s="72">
        <v>1</v>
      </c>
      <c r="G8701" s="72">
        <v>3</v>
      </c>
      <c r="H8701" s="72">
        <v>2</v>
      </c>
      <c r="I8701" s="72">
        <v>8</v>
      </c>
      <c r="J8701" s="72">
        <v>6</v>
      </c>
      <c r="K8701" s="72">
        <v>2</v>
      </c>
      <c r="L8701" s="72">
        <v>17</v>
      </c>
    </row>
    <row r="8702" spans="4:12" x14ac:dyDescent="0.25">
      <c r="D8702" s="66" t="s">
        <v>39040</v>
      </c>
      <c r="E8702" s="66" t="s">
        <v>11651</v>
      </c>
      <c r="F8702" s="72">
        <v>1</v>
      </c>
      <c r="G8702" s="72">
        <v>3</v>
      </c>
      <c r="H8702" s="72">
        <v>2</v>
      </c>
      <c r="I8702" s="72">
        <v>8</v>
      </c>
      <c r="J8702" s="72">
        <v>6</v>
      </c>
      <c r="K8702" s="72">
        <v>2</v>
      </c>
      <c r="L8702" s="72">
        <v>18</v>
      </c>
    </row>
    <row r="8703" spans="4:12" x14ac:dyDescent="0.25">
      <c r="D8703" s="66" t="s">
        <v>39041</v>
      </c>
      <c r="E8703" s="66" t="s">
        <v>11652</v>
      </c>
      <c r="F8703" s="72">
        <v>1</v>
      </c>
      <c r="G8703" s="72">
        <v>3</v>
      </c>
      <c r="H8703" s="72">
        <v>2</v>
      </c>
      <c r="I8703" s="72">
        <v>8</v>
      </c>
      <c r="J8703" s="72">
        <v>6</v>
      </c>
      <c r="K8703" s="72">
        <v>2</v>
      </c>
      <c r="L8703" s="72">
        <v>19</v>
      </c>
    </row>
    <row r="8704" spans="4:12" x14ac:dyDescent="0.25">
      <c r="D8704" s="66" t="s">
        <v>39042</v>
      </c>
      <c r="E8704" s="66" t="s">
        <v>11653</v>
      </c>
      <c r="F8704" s="72">
        <v>1</v>
      </c>
      <c r="G8704" s="72">
        <v>3</v>
      </c>
      <c r="H8704" s="72">
        <v>2</v>
      </c>
      <c r="I8704" s="72">
        <v>8</v>
      </c>
      <c r="J8704" s="72">
        <v>6</v>
      </c>
      <c r="K8704" s="72">
        <v>2</v>
      </c>
      <c r="L8704" s="72">
        <v>20</v>
      </c>
    </row>
    <row r="8705" spans="4:12" x14ac:dyDescent="0.25">
      <c r="D8705" s="66" t="s">
        <v>39043</v>
      </c>
      <c r="E8705" s="66" t="s">
        <v>11654</v>
      </c>
      <c r="F8705" s="72">
        <v>1</v>
      </c>
      <c r="G8705" s="72">
        <v>3</v>
      </c>
      <c r="H8705" s="72">
        <v>2</v>
      </c>
      <c r="I8705" s="72">
        <v>8</v>
      </c>
      <c r="J8705" s="72">
        <v>6</v>
      </c>
      <c r="K8705" s="72">
        <v>3</v>
      </c>
      <c r="L8705" s="72">
        <v>1</v>
      </c>
    </row>
    <row r="8706" spans="4:12" x14ac:dyDescent="0.25">
      <c r="D8706" s="66" t="s">
        <v>39044</v>
      </c>
      <c r="E8706" s="66" t="s">
        <v>11655</v>
      </c>
      <c r="F8706" s="72">
        <v>1</v>
      </c>
      <c r="G8706" s="72">
        <v>3</v>
      </c>
      <c r="H8706" s="72">
        <v>2</v>
      </c>
      <c r="I8706" s="72">
        <v>8</v>
      </c>
      <c r="J8706" s="72">
        <v>6</v>
      </c>
      <c r="K8706" s="72">
        <v>3</v>
      </c>
      <c r="L8706" s="72">
        <v>2</v>
      </c>
    </row>
    <row r="8707" spans="4:12" x14ac:dyDescent="0.25">
      <c r="D8707" s="66" t="s">
        <v>39045</v>
      </c>
      <c r="E8707" s="66" t="s">
        <v>2692</v>
      </c>
      <c r="F8707" s="72">
        <v>1</v>
      </c>
      <c r="G8707" s="72">
        <v>3</v>
      </c>
      <c r="H8707" s="72">
        <v>2</v>
      </c>
      <c r="I8707" s="72">
        <v>8</v>
      </c>
      <c r="J8707" s="72">
        <v>6</v>
      </c>
      <c r="K8707" s="72">
        <v>3</v>
      </c>
      <c r="L8707" s="72">
        <v>3</v>
      </c>
    </row>
    <row r="8708" spans="4:12" x14ac:dyDescent="0.25">
      <c r="D8708" s="66" t="s">
        <v>39046</v>
      </c>
      <c r="E8708" s="66" t="s">
        <v>11656</v>
      </c>
      <c r="F8708" s="72">
        <v>1</v>
      </c>
      <c r="G8708" s="72">
        <v>3</v>
      </c>
      <c r="H8708" s="72">
        <v>2</v>
      </c>
      <c r="I8708" s="72">
        <v>8</v>
      </c>
      <c r="J8708" s="72">
        <v>6</v>
      </c>
      <c r="K8708" s="72">
        <v>3</v>
      </c>
      <c r="L8708" s="72">
        <v>4</v>
      </c>
    </row>
    <row r="8709" spans="4:12" x14ac:dyDescent="0.25">
      <c r="D8709" s="66" t="s">
        <v>39047</v>
      </c>
      <c r="E8709" s="66" t="s">
        <v>11657</v>
      </c>
      <c r="F8709" s="72">
        <v>1</v>
      </c>
      <c r="G8709" s="72">
        <v>3</v>
      </c>
      <c r="H8709" s="72">
        <v>2</v>
      </c>
      <c r="I8709" s="72">
        <v>8</v>
      </c>
      <c r="J8709" s="72">
        <v>6</v>
      </c>
      <c r="K8709" s="72">
        <v>3</v>
      </c>
      <c r="L8709" s="72">
        <v>5</v>
      </c>
    </row>
    <row r="8710" spans="4:12" x14ac:dyDescent="0.25">
      <c r="D8710" s="66" t="s">
        <v>39048</v>
      </c>
      <c r="E8710" s="66" t="s">
        <v>11658</v>
      </c>
      <c r="F8710" s="72">
        <v>1</v>
      </c>
      <c r="G8710" s="72">
        <v>3</v>
      </c>
      <c r="H8710" s="72">
        <v>2</v>
      </c>
      <c r="I8710" s="72">
        <v>8</v>
      </c>
      <c r="J8710" s="72">
        <v>6</v>
      </c>
      <c r="K8710" s="72">
        <v>3</v>
      </c>
      <c r="L8710" s="72">
        <v>6</v>
      </c>
    </row>
    <row r="8711" spans="4:12" x14ac:dyDescent="0.25">
      <c r="D8711" s="66" t="s">
        <v>39049</v>
      </c>
      <c r="E8711" s="66" t="s">
        <v>11659</v>
      </c>
      <c r="F8711" s="72">
        <v>1</v>
      </c>
      <c r="G8711" s="72">
        <v>3</v>
      </c>
      <c r="H8711" s="72">
        <v>2</v>
      </c>
      <c r="I8711" s="72">
        <v>8</v>
      </c>
      <c r="J8711" s="72">
        <v>6</v>
      </c>
      <c r="K8711" s="72">
        <v>3</v>
      </c>
      <c r="L8711" s="72">
        <v>7</v>
      </c>
    </row>
    <row r="8712" spans="4:12" x14ac:dyDescent="0.25">
      <c r="D8712" s="66" t="s">
        <v>39050</v>
      </c>
      <c r="E8712" s="66" t="s">
        <v>11660</v>
      </c>
      <c r="F8712" s="72">
        <v>1</v>
      </c>
      <c r="G8712" s="72">
        <v>3</v>
      </c>
      <c r="H8712" s="72">
        <v>2</v>
      </c>
      <c r="I8712" s="72">
        <v>8</v>
      </c>
      <c r="J8712" s="72">
        <v>6</v>
      </c>
      <c r="K8712" s="72">
        <v>3</v>
      </c>
      <c r="L8712" s="72">
        <v>8</v>
      </c>
    </row>
    <row r="8713" spans="4:12" x14ac:dyDescent="0.25">
      <c r="D8713" s="66" t="s">
        <v>39051</v>
      </c>
      <c r="E8713" s="66" t="s">
        <v>11661</v>
      </c>
      <c r="F8713" s="72">
        <v>1</v>
      </c>
      <c r="G8713" s="72">
        <v>3</v>
      </c>
      <c r="H8713" s="72">
        <v>2</v>
      </c>
      <c r="I8713" s="72">
        <v>8</v>
      </c>
      <c r="J8713" s="72">
        <v>6</v>
      </c>
      <c r="K8713" s="72">
        <v>3</v>
      </c>
      <c r="L8713" s="72">
        <v>9</v>
      </c>
    </row>
    <row r="8714" spans="4:12" x14ac:dyDescent="0.25">
      <c r="D8714" s="66" t="s">
        <v>39052</v>
      </c>
      <c r="E8714" s="66" t="s">
        <v>2693</v>
      </c>
      <c r="F8714" s="72">
        <v>1</v>
      </c>
      <c r="G8714" s="72">
        <v>3</v>
      </c>
      <c r="H8714" s="72">
        <v>2</v>
      </c>
      <c r="I8714" s="72">
        <v>8</v>
      </c>
      <c r="J8714" s="72">
        <v>6</v>
      </c>
      <c r="K8714" s="72">
        <v>3</v>
      </c>
      <c r="L8714" s="72">
        <v>10</v>
      </c>
    </row>
    <row r="8715" spans="4:12" x14ac:dyDescent="0.25">
      <c r="D8715" s="66" t="s">
        <v>39053</v>
      </c>
      <c r="E8715" s="66" t="s">
        <v>2694</v>
      </c>
      <c r="F8715" s="72">
        <v>1</v>
      </c>
      <c r="G8715" s="72">
        <v>3</v>
      </c>
      <c r="H8715" s="72">
        <v>2</v>
      </c>
      <c r="I8715" s="72">
        <v>8</v>
      </c>
      <c r="J8715" s="72">
        <v>6</v>
      </c>
      <c r="K8715" s="72">
        <v>3</v>
      </c>
      <c r="L8715" s="72">
        <v>11</v>
      </c>
    </row>
    <row r="8716" spans="4:12" x14ac:dyDescent="0.25">
      <c r="D8716" s="66" t="s">
        <v>39054</v>
      </c>
      <c r="E8716" s="66" t="s">
        <v>2695</v>
      </c>
      <c r="F8716" s="72">
        <v>1</v>
      </c>
      <c r="G8716" s="72">
        <v>3</v>
      </c>
      <c r="H8716" s="72">
        <v>2</v>
      </c>
      <c r="I8716" s="72">
        <v>8</v>
      </c>
      <c r="J8716" s="72">
        <v>6</v>
      </c>
      <c r="K8716" s="72">
        <v>3</v>
      </c>
      <c r="L8716" s="72">
        <v>12</v>
      </c>
    </row>
    <row r="8717" spans="4:12" x14ac:dyDescent="0.25">
      <c r="D8717" s="66" t="s">
        <v>39055</v>
      </c>
      <c r="E8717" s="66" t="s">
        <v>11662</v>
      </c>
      <c r="F8717" s="72">
        <v>1</v>
      </c>
      <c r="G8717" s="72">
        <v>3</v>
      </c>
      <c r="H8717" s="72">
        <v>2</v>
      </c>
      <c r="I8717" s="72">
        <v>8</v>
      </c>
      <c r="J8717" s="72">
        <v>6</v>
      </c>
      <c r="K8717" s="72">
        <v>3</v>
      </c>
      <c r="L8717" s="72">
        <v>13</v>
      </c>
    </row>
    <row r="8718" spans="4:12" x14ac:dyDescent="0.25">
      <c r="D8718" s="66" t="s">
        <v>39056</v>
      </c>
      <c r="E8718" s="66" t="s">
        <v>11663</v>
      </c>
      <c r="F8718" s="72">
        <v>1</v>
      </c>
      <c r="G8718" s="72">
        <v>3</v>
      </c>
      <c r="H8718" s="72">
        <v>2</v>
      </c>
      <c r="I8718" s="72">
        <v>8</v>
      </c>
      <c r="J8718" s="72">
        <v>6</v>
      </c>
      <c r="K8718" s="72">
        <v>3</v>
      </c>
      <c r="L8718" s="72">
        <v>14</v>
      </c>
    </row>
    <row r="8719" spans="4:12" x14ac:dyDescent="0.25">
      <c r="D8719" s="66" t="s">
        <v>39057</v>
      </c>
      <c r="E8719" s="66" t="s">
        <v>11664</v>
      </c>
      <c r="F8719" s="72">
        <v>1</v>
      </c>
      <c r="G8719" s="72">
        <v>3</v>
      </c>
      <c r="H8719" s="72">
        <v>2</v>
      </c>
      <c r="I8719" s="72">
        <v>8</v>
      </c>
      <c r="J8719" s="72">
        <v>6</v>
      </c>
      <c r="K8719" s="72">
        <v>3</v>
      </c>
      <c r="L8719" s="72">
        <v>15</v>
      </c>
    </row>
    <row r="8720" spans="4:12" x14ac:dyDescent="0.25">
      <c r="D8720" s="66" t="s">
        <v>39058</v>
      </c>
      <c r="E8720" s="66" t="s">
        <v>2696</v>
      </c>
      <c r="F8720" s="72">
        <v>1</v>
      </c>
      <c r="G8720" s="72">
        <v>3</v>
      </c>
      <c r="H8720" s="72">
        <v>2</v>
      </c>
      <c r="I8720" s="72">
        <v>8</v>
      </c>
      <c r="J8720" s="72">
        <v>6</v>
      </c>
      <c r="K8720" s="72">
        <v>3</v>
      </c>
      <c r="L8720" s="72">
        <v>16</v>
      </c>
    </row>
    <row r="8721" spans="4:12" x14ac:dyDescent="0.25">
      <c r="D8721" s="66" t="s">
        <v>39059</v>
      </c>
      <c r="E8721" s="66" t="s">
        <v>2697</v>
      </c>
      <c r="F8721" s="72">
        <v>1</v>
      </c>
      <c r="G8721" s="72">
        <v>3</v>
      </c>
      <c r="H8721" s="72">
        <v>2</v>
      </c>
      <c r="I8721" s="72">
        <v>8</v>
      </c>
      <c r="J8721" s="72">
        <v>6</v>
      </c>
      <c r="K8721" s="72">
        <v>3</v>
      </c>
      <c r="L8721" s="72">
        <v>17</v>
      </c>
    </row>
    <row r="8722" spans="4:12" x14ac:dyDescent="0.25">
      <c r="D8722" s="66" t="s">
        <v>39060</v>
      </c>
      <c r="E8722" s="66" t="s">
        <v>11665</v>
      </c>
      <c r="F8722" s="72">
        <v>1</v>
      </c>
      <c r="G8722" s="72">
        <v>3</v>
      </c>
      <c r="H8722" s="72">
        <v>2</v>
      </c>
      <c r="I8722" s="72">
        <v>8</v>
      </c>
      <c r="J8722" s="72">
        <v>6</v>
      </c>
      <c r="K8722" s="72">
        <v>3</v>
      </c>
      <c r="L8722" s="72">
        <v>18</v>
      </c>
    </row>
    <row r="8723" spans="4:12" x14ac:dyDescent="0.25">
      <c r="D8723" s="66" t="s">
        <v>39061</v>
      </c>
      <c r="E8723" s="66" t="s">
        <v>2698</v>
      </c>
      <c r="F8723" s="72">
        <v>1</v>
      </c>
      <c r="G8723" s="72">
        <v>3</v>
      </c>
      <c r="H8723" s="72">
        <v>2</v>
      </c>
      <c r="I8723" s="72">
        <v>8</v>
      </c>
      <c r="J8723" s="72">
        <v>6</v>
      </c>
      <c r="K8723" s="72">
        <v>3</v>
      </c>
      <c r="L8723" s="72">
        <v>19</v>
      </c>
    </row>
    <row r="8724" spans="4:12" x14ac:dyDescent="0.25">
      <c r="D8724" s="66" t="s">
        <v>39062</v>
      </c>
      <c r="E8724" s="66" t="s">
        <v>11666</v>
      </c>
      <c r="F8724" s="72">
        <v>1</v>
      </c>
      <c r="G8724" s="72">
        <v>3</v>
      </c>
      <c r="H8724" s="72">
        <v>2</v>
      </c>
      <c r="I8724" s="72">
        <v>8</v>
      </c>
      <c r="J8724" s="72">
        <v>6</v>
      </c>
      <c r="K8724" s="72">
        <v>3</v>
      </c>
      <c r="L8724" s="72">
        <v>20</v>
      </c>
    </row>
    <row r="8725" spans="4:12" x14ac:dyDescent="0.25">
      <c r="D8725" s="66" t="s">
        <v>39063</v>
      </c>
      <c r="E8725" s="66" t="s">
        <v>2699</v>
      </c>
      <c r="F8725" s="72">
        <v>1</v>
      </c>
      <c r="G8725" s="72">
        <v>3</v>
      </c>
      <c r="H8725" s="72">
        <v>2</v>
      </c>
      <c r="I8725" s="72">
        <v>8</v>
      </c>
      <c r="J8725" s="72">
        <v>6</v>
      </c>
      <c r="K8725" s="72">
        <v>3</v>
      </c>
      <c r="L8725" s="72">
        <v>21</v>
      </c>
    </row>
    <row r="8726" spans="4:12" x14ac:dyDescent="0.25">
      <c r="D8726" s="66" t="s">
        <v>39064</v>
      </c>
      <c r="E8726" s="66" t="s">
        <v>11667</v>
      </c>
      <c r="F8726" s="72">
        <v>1</v>
      </c>
      <c r="G8726" s="72">
        <v>3</v>
      </c>
      <c r="H8726" s="72">
        <v>2</v>
      </c>
      <c r="I8726" s="72">
        <v>8</v>
      </c>
      <c r="J8726" s="72">
        <v>6</v>
      </c>
      <c r="K8726" s="72">
        <v>3</v>
      </c>
      <c r="L8726" s="72">
        <v>22</v>
      </c>
    </row>
    <row r="8727" spans="4:12" x14ac:dyDescent="0.25">
      <c r="D8727" s="66" t="s">
        <v>39065</v>
      </c>
      <c r="E8727" s="66" t="s">
        <v>11668</v>
      </c>
      <c r="F8727" s="72">
        <v>1</v>
      </c>
      <c r="G8727" s="72">
        <v>3</v>
      </c>
      <c r="H8727" s="72">
        <v>2</v>
      </c>
      <c r="I8727" s="72">
        <v>8</v>
      </c>
      <c r="J8727" s="72">
        <v>6</v>
      </c>
      <c r="K8727" s="72">
        <v>3</v>
      </c>
      <c r="L8727" s="72">
        <v>23</v>
      </c>
    </row>
    <row r="8728" spans="4:12" x14ac:dyDescent="0.25">
      <c r="D8728" s="66" t="s">
        <v>39066</v>
      </c>
      <c r="E8728" s="66" t="s">
        <v>11669</v>
      </c>
      <c r="F8728" s="72">
        <v>1</v>
      </c>
      <c r="G8728" s="72">
        <v>3</v>
      </c>
      <c r="H8728" s="72">
        <v>2</v>
      </c>
      <c r="I8728" s="72">
        <v>8</v>
      </c>
      <c r="J8728" s="72">
        <v>6</v>
      </c>
      <c r="K8728" s="72">
        <v>3</v>
      </c>
      <c r="L8728" s="72">
        <v>24</v>
      </c>
    </row>
    <row r="8729" spans="4:12" x14ac:dyDescent="0.25">
      <c r="D8729" s="66" t="s">
        <v>39067</v>
      </c>
      <c r="E8729" s="66" t="s">
        <v>11670</v>
      </c>
      <c r="F8729" s="72">
        <v>1</v>
      </c>
      <c r="G8729" s="72">
        <v>3</v>
      </c>
      <c r="H8729" s="72">
        <v>2</v>
      </c>
      <c r="I8729" s="72">
        <v>8</v>
      </c>
      <c r="J8729" s="72">
        <v>6</v>
      </c>
      <c r="K8729" s="72">
        <v>3</v>
      </c>
      <c r="L8729" s="72">
        <v>25</v>
      </c>
    </row>
    <row r="8730" spans="4:12" x14ac:dyDescent="0.25">
      <c r="D8730" s="66" t="s">
        <v>39068</v>
      </c>
      <c r="E8730" s="66" t="s">
        <v>11671</v>
      </c>
      <c r="F8730" s="72">
        <v>1</v>
      </c>
      <c r="G8730" s="72">
        <v>3</v>
      </c>
      <c r="H8730" s="72">
        <v>2</v>
      </c>
      <c r="I8730" s="72">
        <v>8</v>
      </c>
      <c r="J8730" s="72">
        <v>6</v>
      </c>
      <c r="K8730" s="72">
        <v>3</v>
      </c>
      <c r="L8730" s="72">
        <v>26</v>
      </c>
    </row>
    <row r="8731" spans="4:12" x14ac:dyDescent="0.25">
      <c r="D8731" s="66" t="s">
        <v>39069</v>
      </c>
      <c r="E8731" s="66" t="s">
        <v>11672</v>
      </c>
      <c r="F8731" s="72">
        <v>1</v>
      </c>
      <c r="G8731" s="72">
        <v>3</v>
      </c>
      <c r="H8731" s="72">
        <v>2</v>
      </c>
      <c r="I8731" s="72">
        <v>8</v>
      </c>
      <c r="J8731" s="72">
        <v>6</v>
      </c>
      <c r="K8731" s="72">
        <v>3</v>
      </c>
      <c r="L8731" s="72">
        <v>27</v>
      </c>
    </row>
    <row r="8732" spans="4:12" x14ac:dyDescent="0.25">
      <c r="D8732" s="66" t="s">
        <v>39070</v>
      </c>
      <c r="E8732" s="66" t="s">
        <v>11673</v>
      </c>
      <c r="F8732" s="72">
        <v>1</v>
      </c>
      <c r="G8732" s="72">
        <v>3</v>
      </c>
      <c r="H8732" s="72">
        <v>2</v>
      </c>
      <c r="I8732" s="72">
        <v>8</v>
      </c>
      <c r="J8732" s="72">
        <v>6</v>
      </c>
      <c r="K8732" s="72">
        <v>3</v>
      </c>
      <c r="L8732" s="72">
        <v>28</v>
      </c>
    </row>
    <row r="8733" spans="4:12" x14ac:dyDescent="0.25">
      <c r="D8733" s="66" t="s">
        <v>39071</v>
      </c>
      <c r="E8733" s="66" t="s">
        <v>11674</v>
      </c>
      <c r="F8733" s="72">
        <v>1</v>
      </c>
      <c r="G8733" s="72">
        <v>3</v>
      </c>
      <c r="H8733" s="72">
        <v>2</v>
      </c>
      <c r="I8733" s="72">
        <v>8</v>
      </c>
      <c r="J8733" s="72">
        <v>6</v>
      </c>
      <c r="K8733" s="72">
        <v>3</v>
      </c>
      <c r="L8733" s="72">
        <v>29</v>
      </c>
    </row>
    <row r="8734" spans="4:12" x14ac:dyDescent="0.25">
      <c r="D8734" s="66" t="s">
        <v>39072</v>
      </c>
      <c r="E8734" s="66" t="s">
        <v>1214</v>
      </c>
      <c r="F8734" s="72">
        <v>1</v>
      </c>
      <c r="G8734" s="72">
        <v>3</v>
      </c>
      <c r="H8734" s="72">
        <v>2</v>
      </c>
      <c r="I8734" s="72">
        <v>8</v>
      </c>
      <c r="J8734" s="72">
        <v>6</v>
      </c>
      <c r="K8734" s="72">
        <v>3</v>
      </c>
      <c r="L8734" s="72">
        <v>30</v>
      </c>
    </row>
    <row r="8735" spans="4:12" x14ac:dyDescent="0.25">
      <c r="D8735" s="66" t="s">
        <v>39073</v>
      </c>
      <c r="E8735" s="66" t="s">
        <v>2701</v>
      </c>
      <c r="F8735" s="72">
        <v>1</v>
      </c>
      <c r="G8735" s="72">
        <v>3</v>
      </c>
      <c r="H8735" s="72">
        <v>2</v>
      </c>
      <c r="I8735" s="72">
        <v>8</v>
      </c>
      <c r="J8735" s="72">
        <v>6</v>
      </c>
      <c r="K8735" s="72">
        <v>3</v>
      </c>
      <c r="L8735" s="72">
        <v>31</v>
      </c>
    </row>
    <row r="8736" spans="4:12" x14ac:dyDescent="0.25">
      <c r="D8736" s="66" t="s">
        <v>39074</v>
      </c>
      <c r="E8736" s="66" t="s">
        <v>11675</v>
      </c>
      <c r="F8736" s="72">
        <v>1</v>
      </c>
      <c r="G8736" s="72">
        <v>3</v>
      </c>
      <c r="H8736" s="72">
        <v>2</v>
      </c>
      <c r="I8736" s="72">
        <v>8</v>
      </c>
      <c r="J8736" s="72">
        <v>6</v>
      </c>
      <c r="K8736" s="72">
        <v>3</v>
      </c>
      <c r="L8736" s="72">
        <v>32</v>
      </c>
    </row>
    <row r="8737" spans="4:12" x14ac:dyDescent="0.25">
      <c r="D8737" s="66" t="s">
        <v>39075</v>
      </c>
      <c r="E8737" s="66" t="s">
        <v>11676</v>
      </c>
      <c r="F8737" s="72">
        <v>1</v>
      </c>
      <c r="G8737" s="72">
        <v>3</v>
      </c>
      <c r="H8737" s="72">
        <v>2</v>
      </c>
      <c r="I8737" s="72">
        <v>8</v>
      </c>
      <c r="J8737" s="72">
        <v>6</v>
      </c>
      <c r="K8737" s="72">
        <v>4</v>
      </c>
      <c r="L8737" s="72">
        <v>1</v>
      </c>
    </row>
    <row r="8738" spans="4:12" x14ac:dyDescent="0.25">
      <c r="D8738" s="66" t="s">
        <v>39076</v>
      </c>
      <c r="E8738" s="66" t="s">
        <v>11677</v>
      </c>
      <c r="F8738" s="72">
        <v>1</v>
      </c>
      <c r="G8738" s="72">
        <v>3</v>
      </c>
      <c r="H8738" s="72">
        <v>2</v>
      </c>
      <c r="I8738" s="72">
        <v>8</v>
      </c>
      <c r="J8738" s="72">
        <v>7</v>
      </c>
      <c r="K8738" s="72">
        <v>1</v>
      </c>
      <c r="L8738" s="72">
        <v>1</v>
      </c>
    </row>
    <row r="8739" spans="4:12" x14ac:dyDescent="0.25">
      <c r="D8739" s="66" t="s">
        <v>39077</v>
      </c>
      <c r="E8739" s="66" t="s">
        <v>11678</v>
      </c>
      <c r="F8739" s="72">
        <v>1</v>
      </c>
      <c r="G8739" s="72">
        <v>3</v>
      </c>
      <c r="H8739" s="72">
        <v>2</v>
      </c>
      <c r="I8739" s="72">
        <v>8</v>
      </c>
      <c r="J8739" s="72">
        <v>7</v>
      </c>
      <c r="K8739" s="72">
        <v>1</v>
      </c>
      <c r="L8739" s="72">
        <v>2</v>
      </c>
    </row>
    <row r="8740" spans="4:12" x14ac:dyDescent="0.25">
      <c r="D8740" s="66" t="s">
        <v>39078</v>
      </c>
      <c r="E8740" s="66" t="s">
        <v>2702</v>
      </c>
      <c r="F8740" s="72">
        <v>1</v>
      </c>
      <c r="G8740" s="72">
        <v>3</v>
      </c>
      <c r="H8740" s="72">
        <v>2</v>
      </c>
      <c r="I8740" s="72">
        <v>8</v>
      </c>
      <c r="J8740" s="72">
        <v>7</v>
      </c>
      <c r="K8740" s="72">
        <v>1</v>
      </c>
      <c r="L8740" s="72">
        <v>3</v>
      </c>
    </row>
    <row r="8741" spans="4:12" x14ac:dyDescent="0.25">
      <c r="D8741" s="66" t="s">
        <v>39079</v>
      </c>
      <c r="E8741" s="66" t="s">
        <v>11679</v>
      </c>
      <c r="F8741" s="72">
        <v>1</v>
      </c>
      <c r="G8741" s="72">
        <v>3</v>
      </c>
      <c r="H8741" s="72">
        <v>2</v>
      </c>
      <c r="I8741" s="72">
        <v>8</v>
      </c>
      <c r="J8741" s="72">
        <v>7</v>
      </c>
      <c r="K8741" s="72">
        <v>1</v>
      </c>
      <c r="L8741" s="72">
        <v>4</v>
      </c>
    </row>
    <row r="8742" spans="4:12" x14ac:dyDescent="0.25">
      <c r="D8742" s="66" t="s">
        <v>39080</v>
      </c>
      <c r="E8742" s="66" t="s">
        <v>2703</v>
      </c>
      <c r="F8742" s="72">
        <v>1</v>
      </c>
      <c r="G8742" s="72">
        <v>3</v>
      </c>
      <c r="H8742" s="72">
        <v>2</v>
      </c>
      <c r="I8742" s="72">
        <v>8</v>
      </c>
      <c r="J8742" s="72">
        <v>7</v>
      </c>
      <c r="K8742" s="72">
        <v>1</v>
      </c>
      <c r="L8742" s="72">
        <v>5</v>
      </c>
    </row>
    <row r="8743" spans="4:12" x14ac:dyDescent="0.25">
      <c r="D8743" s="66" t="s">
        <v>39081</v>
      </c>
      <c r="E8743" s="66" t="s">
        <v>2704</v>
      </c>
      <c r="F8743" s="72">
        <v>1</v>
      </c>
      <c r="G8743" s="72">
        <v>3</v>
      </c>
      <c r="H8743" s="72">
        <v>2</v>
      </c>
      <c r="I8743" s="72">
        <v>8</v>
      </c>
      <c r="J8743" s="72">
        <v>7</v>
      </c>
      <c r="K8743" s="72">
        <v>1</v>
      </c>
      <c r="L8743" s="72">
        <v>6</v>
      </c>
    </row>
    <row r="8744" spans="4:12" x14ac:dyDescent="0.25">
      <c r="D8744" s="66" t="s">
        <v>39082</v>
      </c>
      <c r="E8744" s="66" t="s">
        <v>11680</v>
      </c>
      <c r="F8744" s="72">
        <v>1</v>
      </c>
      <c r="G8744" s="72">
        <v>3</v>
      </c>
      <c r="H8744" s="72">
        <v>2</v>
      </c>
      <c r="I8744" s="72">
        <v>8</v>
      </c>
      <c r="J8744" s="72">
        <v>7</v>
      </c>
      <c r="K8744" s="72">
        <v>1</v>
      </c>
      <c r="L8744" s="72">
        <v>7</v>
      </c>
    </row>
    <row r="8745" spans="4:12" x14ac:dyDescent="0.25">
      <c r="D8745" s="66" t="s">
        <v>39083</v>
      </c>
      <c r="E8745" s="66" t="s">
        <v>11681</v>
      </c>
      <c r="F8745" s="72">
        <v>1</v>
      </c>
      <c r="G8745" s="72">
        <v>3</v>
      </c>
      <c r="H8745" s="72">
        <v>2</v>
      </c>
      <c r="I8745" s="72">
        <v>8</v>
      </c>
      <c r="J8745" s="72">
        <v>7</v>
      </c>
      <c r="K8745" s="72">
        <v>1</v>
      </c>
      <c r="L8745" s="72">
        <v>8</v>
      </c>
    </row>
    <row r="8746" spans="4:12" x14ac:dyDescent="0.25">
      <c r="D8746" s="66" t="s">
        <v>39084</v>
      </c>
      <c r="E8746" s="66" t="s">
        <v>2705</v>
      </c>
      <c r="F8746" s="72">
        <v>1</v>
      </c>
      <c r="G8746" s="72">
        <v>3</v>
      </c>
      <c r="H8746" s="72">
        <v>2</v>
      </c>
      <c r="I8746" s="72">
        <v>8</v>
      </c>
      <c r="J8746" s="72">
        <v>7</v>
      </c>
      <c r="K8746" s="72">
        <v>1</v>
      </c>
      <c r="L8746" s="72">
        <v>9</v>
      </c>
    </row>
    <row r="8747" spans="4:12" x14ac:dyDescent="0.25">
      <c r="D8747" s="66" t="s">
        <v>39085</v>
      </c>
      <c r="E8747" s="66" t="s">
        <v>2706</v>
      </c>
      <c r="F8747" s="72">
        <v>1</v>
      </c>
      <c r="G8747" s="72">
        <v>3</v>
      </c>
      <c r="H8747" s="72">
        <v>2</v>
      </c>
      <c r="I8747" s="72">
        <v>8</v>
      </c>
      <c r="J8747" s="72">
        <v>7</v>
      </c>
      <c r="K8747" s="72">
        <v>1</v>
      </c>
      <c r="L8747" s="72">
        <v>10</v>
      </c>
    </row>
    <row r="8748" spans="4:12" x14ac:dyDescent="0.25">
      <c r="D8748" s="66" t="s">
        <v>39086</v>
      </c>
      <c r="E8748" s="66" t="s">
        <v>11682</v>
      </c>
      <c r="F8748" s="72">
        <v>1</v>
      </c>
      <c r="G8748" s="72">
        <v>3</v>
      </c>
      <c r="H8748" s="72">
        <v>2</v>
      </c>
      <c r="I8748" s="72">
        <v>8</v>
      </c>
      <c r="J8748" s="72">
        <v>7</v>
      </c>
      <c r="K8748" s="72">
        <v>1</v>
      </c>
      <c r="L8748" s="72">
        <v>11</v>
      </c>
    </row>
    <row r="8749" spans="4:12" x14ac:dyDescent="0.25">
      <c r="D8749" s="66" t="s">
        <v>39087</v>
      </c>
      <c r="E8749" s="66" t="s">
        <v>2707</v>
      </c>
      <c r="F8749" s="72">
        <v>1</v>
      </c>
      <c r="G8749" s="72">
        <v>3</v>
      </c>
      <c r="H8749" s="72">
        <v>2</v>
      </c>
      <c r="I8749" s="72">
        <v>8</v>
      </c>
      <c r="J8749" s="72">
        <v>7</v>
      </c>
      <c r="K8749" s="72">
        <v>1</v>
      </c>
      <c r="L8749" s="72">
        <v>12</v>
      </c>
    </row>
    <row r="8750" spans="4:12" x14ac:dyDescent="0.25">
      <c r="D8750" s="66" t="s">
        <v>39088</v>
      </c>
      <c r="E8750" s="66" t="s">
        <v>11683</v>
      </c>
      <c r="F8750" s="72">
        <v>1</v>
      </c>
      <c r="G8750" s="72">
        <v>3</v>
      </c>
      <c r="H8750" s="72">
        <v>2</v>
      </c>
      <c r="I8750" s="72">
        <v>8</v>
      </c>
      <c r="J8750" s="72">
        <v>7</v>
      </c>
      <c r="K8750" s="72">
        <v>1</v>
      </c>
      <c r="L8750" s="72">
        <v>13</v>
      </c>
    </row>
    <row r="8751" spans="4:12" x14ac:dyDescent="0.25">
      <c r="D8751" s="66" t="s">
        <v>39089</v>
      </c>
      <c r="E8751" s="66" t="s">
        <v>2708</v>
      </c>
      <c r="F8751" s="72">
        <v>1</v>
      </c>
      <c r="G8751" s="72">
        <v>3</v>
      </c>
      <c r="H8751" s="72">
        <v>2</v>
      </c>
      <c r="I8751" s="72">
        <v>8</v>
      </c>
      <c r="J8751" s="72">
        <v>7</v>
      </c>
      <c r="K8751" s="72">
        <v>1</v>
      </c>
      <c r="L8751" s="72">
        <v>14</v>
      </c>
    </row>
    <row r="8752" spans="4:12" x14ac:dyDescent="0.25">
      <c r="D8752" s="66" t="s">
        <v>39090</v>
      </c>
      <c r="E8752" s="66" t="s">
        <v>11684</v>
      </c>
      <c r="F8752" s="72">
        <v>1</v>
      </c>
      <c r="G8752" s="72">
        <v>3</v>
      </c>
      <c r="H8752" s="72">
        <v>2</v>
      </c>
      <c r="I8752" s="72">
        <v>8</v>
      </c>
      <c r="J8752" s="72">
        <v>7</v>
      </c>
      <c r="K8752" s="72">
        <v>1</v>
      </c>
      <c r="L8752" s="72">
        <v>15</v>
      </c>
    </row>
    <row r="8753" spans="4:12" x14ac:dyDescent="0.25">
      <c r="D8753" s="66" t="s">
        <v>39091</v>
      </c>
      <c r="E8753" s="66" t="s">
        <v>2709</v>
      </c>
      <c r="F8753" s="72">
        <v>1</v>
      </c>
      <c r="G8753" s="72">
        <v>3</v>
      </c>
      <c r="H8753" s="72">
        <v>2</v>
      </c>
      <c r="I8753" s="72">
        <v>8</v>
      </c>
      <c r="J8753" s="72">
        <v>7</v>
      </c>
      <c r="K8753" s="72">
        <v>1</v>
      </c>
      <c r="L8753" s="72">
        <v>16</v>
      </c>
    </row>
    <row r="8754" spans="4:12" x14ac:dyDescent="0.25">
      <c r="D8754" s="66" t="s">
        <v>39092</v>
      </c>
      <c r="E8754" s="66" t="s">
        <v>11685</v>
      </c>
      <c r="F8754" s="72">
        <v>1</v>
      </c>
      <c r="G8754" s="72">
        <v>3</v>
      </c>
      <c r="H8754" s="72">
        <v>2</v>
      </c>
      <c r="I8754" s="72">
        <v>8</v>
      </c>
      <c r="J8754" s="72">
        <v>7</v>
      </c>
      <c r="K8754" s="72">
        <v>1</v>
      </c>
      <c r="L8754" s="72">
        <v>17</v>
      </c>
    </row>
    <row r="8755" spans="4:12" x14ac:dyDescent="0.25">
      <c r="D8755" s="66" t="s">
        <v>39093</v>
      </c>
      <c r="E8755" s="66" t="s">
        <v>11686</v>
      </c>
      <c r="F8755" s="72">
        <v>1</v>
      </c>
      <c r="G8755" s="72">
        <v>3</v>
      </c>
      <c r="H8755" s="72">
        <v>2</v>
      </c>
      <c r="I8755" s="72">
        <v>8</v>
      </c>
      <c r="J8755" s="72">
        <v>7</v>
      </c>
      <c r="K8755" s="72">
        <v>1</v>
      </c>
      <c r="L8755" s="72">
        <v>18</v>
      </c>
    </row>
    <row r="8756" spans="4:12" x14ac:dyDescent="0.25">
      <c r="D8756" s="66" t="s">
        <v>39094</v>
      </c>
      <c r="E8756" s="66" t="s">
        <v>2710</v>
      </c>
      <c r="F8756" s="72">
        <v>1</v>
      </c>
      <c r="G8756" s="72">
        <v>3</v>
      </c>
      <c r="H8756" s="72">
        <v>2</v>
      </c>
      <c r="I8756" s="72">
        <v>8</v>
      </c>
      <c r="J8756" s="72">
        <v>7</v>
      </c>
      <c r="K8756" s="72">
        <v>1</v>
      </c>
      <c r="L8756" s="72">
        <v>19</v>
      </c>
    </row>
    <row r="8757" spans="4:12" x14ac:dyDescent="0.25">
      <c r="D8757" s="66" t="s">
        <v>39095</v>
      </c>
      <c r="E8757" s="66" t="s">
        <v>11687</v>
      </c>
      <c r="F8757" s="72">
        <v>1</v>
      </c>
      <c r="G8757" s="72">
        <v>3</v>
      </c>
      <c r="H8757" s="72">
        <v>2</v>
      </c>
      <c r="I8757" s="72">
        <v>8</v>
      </c>
      <c r="J8757" s="72">
        <v>7</v>
      </c>
      <c r="K8757" s="72">
        <v>1</v>
      </c>
      <c r="L8757" s="72">
        <v>20</v>
      </c>
    </row>
    <row r="8758" spans="4:12" x14ac:dyDescent="0.25">
      <c r="D8758" s="66" t="s">
        <v>39096</v>
      </c>
      <c r="E8758" s="66" t="s">
        <v>11688</v>
      </c>
      <c r="F8758" s="72">
        <v>1</v>
      </c>
      <c r="G8758" s="72">
        <v>3</v>
      </c>
      <c r="H8758" s="72">
        <v>2</v>
      </c>
      <c r="I8758" s="72">
        <v>8</v>
      </c>
      <c r="J8758" s="72">
        <v>7</v>
      </c>
      <c r="K8758" s="72">
        <v>1</v>
      </c>
      <c r="L8758" s="72">
        <v>21</v>
      </c>
    </row>
    <row r="8759" spans="4:12" x14ac:dyDescent="0.25">
      <c r="D8759" s="66" t="s">
        <v>39097</v>
      </c>
      <c r="E8759" s="66" t="s">
        <v>11689</v>
      </c>
      <c r="F8759" s="72">
        <v>1</v>
      </c>
      <c r="G8759" s="72">
        <v>3</v>
      </c>
      <c r="H8759" s="72">
        <v>2</v>
      </c>
      <c r="I8759" s="72">
        <v>8</v>
      </c>
      <c r="J8759" s="72">
        <v>7</v>
      </c>
      <c r="K8759" s="72">
        <v>1</v>
      </c>
      <c r="L8759" s="72">
        <v>22</v>
      </c>
    </row>
    <row r="8760" spans="4:12" x14ac:dyDescent="0.25">
      <c r="D8760" s="66" t="s">
        <v>39098</v>
      </c>
      <c r="E8760" s="66" t="s">
        <v>11690</v>
      </c>
      <c r="F8760" s="72">
        <v>1</v>
      </c>
      <c r="G8760" s="72">
        <v>3</v>
      </c>
      <c r="H8760" s="72">
        <v>2</v>
      </c>
      <c r="I8760" s="72">
        <v>8</v>
      </c>
      <c r="J8760" s="72">
        <v>7</v>
      </c>
      <c r="K8760" s="72">
        <v>2</v>
      </c>
      <c r="L8760" s="72">
        <v>1</v>
      </c>
    </row>
    <row r="8761" spans="4:12" x14ac:dyDescent="0.25">
      <c r="D8761" s="66" t="s">
        <v>39099</v>
      </c>
      <c r="E8761" s="66" t="s">
        <v>11691</v>
      </c>
      <c r="F8761" s="72">
        <v>1</v>
      </c>
      <c r="G8761" s="72">
        <v>3</v>
      </c>
      <c r="H8761" s="72">
        <v>2</v>
      </c>
      <c r="I8761" s="72">
        <v>8</v>
      </c>
      <c r="J8761" s="72">
        <v>7</v>
      </c>
      <c r="K8761" s="72">
        <v>2</v>
      </c>
      <c r="L8761" s="72">
        <v>2</v>
      </c>
    </row>
    <row r="8762" spans="4:12" x14ac:dyDescent="0.25">
      <c r="D8762" s="66" t="s">
        <v>39100</v>
      </c>
      <c r="E8762" s="66" t="s">
        <v>11692</v>
      </c>
      <c r="F8762" s="72">
        <v>1</v>
      </c>
      <c r="G8762" s="72">
        <v>3</v>
      </c>
      <c r="H8762" s="72">
        <v>2</v>
      </c>
      <c r="I8762" s="72">
        <v>8</v>
      </c>
      <c r="J8762" s="72">
        <v>7</v>
      </c>
      <c r="K8762" s="72">
        <v>2</v>
      </c>
      <c r="L8762" s="72">
        <v>3</v>
      </c>
    </row>
    <row r="8763" spans="4:12" x14ac:dyDescent="0.25">
      <c r="D8763" s="66" t="s">
        <v>39101</v>
      </c>
      <c r="E8763" s="66" t="s">
        <v>11693</v>
      </c>
      <c r="F8763" s="72">
        <v>1</v>
      </c>
      <c r="G8763" s="72">
        <v>3</v>
      </c>
      <c r="H8763" s="72">
        <v>2</v>
      </c>
      <c r="I8763" s="72">
        <v>8</v>
      </c>
      <c r="J8763" s="72">
        <v>7</v>
      </c>
      <c r="K8763" s="72">
        <v>2</v>
      </c>
      <c r="L8763" s="72">
        <v>4</v>
      </c>
    </row>
    <row r="8764" spans="4:12" x14ac:dyDescent="0.25">
      <c r="D8764" s="66" t="s">
        <v>39102</v>
      </c>
      <c r="E8764" s="66" t="s">
        <v>602</v>
      </c>
      <c r="F8764" s="72">
        <v>1</v>
      </c>
      <c r="G8764" s="72">
        <v>3</v>
      </c>
      <c r="H8764" s="72">
        <v>2</v>
      </c>
      <c r="I8764" s="72">
        <v>8</v>
      </c>
      <c r="J8764" s="72">
        <v>7</v>
      </c>
      <c r="K8764" s="72">
        <v>2</v>
      </c>
      <c r="L8764" s="72">
        <v>5</v>
      </c>
    </row>
    <row r="8765" spans="4:12" x14ac:dyDescent="0.25">
      <c r="D8765" s="66" t="s">
        <v>39103</v>
      </c>
      <c r="E8765" s="66" t="s">
        <v>11694</v>
      </c>
      <c r="F8765" s="72">
        <v>1</v>
      </c>
      <c r="G8765" s="72">
        <v>3</v>
      </c>
      <c r="H8765" s="72">
        <v>2</v>
      </c>
      <c r="I8765" s="72">
        <v>8</v>
      </c>
      <c r="J8765" s="72">
        <v>7</v>
      </c>
      <c r="K8765" s="72">
        <v>2</v>
      </c>
      <c r="L8765" s="72">
        <v>6</v>
      </c>
    </row>
    <row r="8766" spans="4:12" x14ac:dyDescent="0.25">
      <c r="D8766" s="66" t="s">
        <v>39104</v>
      </c>
      <c r="E8766" s="66" t="s">
        <v>11695</v>
      </c>
      <c r="F8766" s="72">
        <v>1</v>
      </c>
      <c r="G8766" s="72">
        <v>3</v>
      </c>
      <c r="H8766" s="72">
        <v>2</v>
      </c>
      <c r="I8766" s="72">
        <v>8</v>
      </c>
      <c r="J8766" s="72">
        <v>7</v>
      </c>
      <c r="K8766" s="72">
        <v>2</v>
      </c>
      <c r="L8766" s="72">
        <v>7</v>
      </c>
    </row>
    <row r="8767" spans="4:12" x14ac:dyDescent="0.25">
      <c r="D8767" s="66" t="s">
        <v>39105</v>
      </c>
      <c r="E8767" s="66" t="s">
        <v>11696</v>
      </c>
      <c r="F8767" s="72">
        <v>1</v>
      </c>
      <c r="G8767" s="72">
        <v>3</v>
      </c>
      <c r="H8767" s="72">
        <v>2</v>
      </c>
      <c r="I8767" s="72">
        <v>8</v>
      </c>
      <c r="J8767" s="72">
        <v>7</v>
      </c>
      <c r="K8767" s="72">
        <v>2</v>
      </c>
      <c r="L8767" s="72">
        <v>8</v>
      </c>
    </row>
    <row r="8768" spans="4:12" x14ac:dyDescent="0.25">
      <c r="D8768" s="66" t="s">
        <v>39106</v>
      </c>
      <c r="E8768" s="66" t="s">
        <v>11697</v>
      </c>
      <c r="F8768" s="72">
        <v>1</v>
      </c>
      <c r="G8768" s="72">
        <v>3</v>
      </c>
      <c r="H8768" s="72">
        <v>2</v>
      </c>
      <c r="I8768" s="72">
        <v>8</v>
      </c>
      <c r="J8768" s="72">
        <v>7</v>
      </c>
      <c r="K8768" s="72">
        <v>2</v>
      </c>
      <c r="L8768" s="72">
        <v>9</v>
      </c>
    </row>
    <row r="8769" spans="4:12" x14ac:dyDescent="0.25">
      <c r="D8769" s="66" t="s">
        <v>39107</v>
      </c>
      <c r="E8769" s="66" t="s">
        <v>11698</v>
      </c>
      <c r="F8769" s="72">
        <v>1</v>
      </c>
      <c r="G8769" s="72">
        <v>3</v>
      </c>
      <c r="H8769" s="72">
        <v>2</v>
      </c>
      <c r="I8769" s="72">
        <v>8</v>
      </c>
      <c r="J8769" s="72">
        <v>7</v>
      </c>
      <c r="K8769" s="72">
        <v>2</v>
      </c>
      <c r="L8769" s="72">
        <v>10</v>
      </c>
    </row>
    <row r="8770" spans="4:12" x14ac:dyDescent="0.25">
      <c r="D8770" s="66" t="s">
        <v>39108</v>
      </c>
      <c r="E8770" s="66" t="s">
        <v>11699</v>
      </c>
      <c r="F8770" s="72">
        <v>1</v>
      </c>
      <c r="G8770" s="72">
        <v>3</v>
      </c>
      <c r="H8770" s="72">
        <v>2</v>
      </c>
      <c r="I8770" s="72">
        <v>8</v>
      </c>
      <c r="J8770" s="72">
        <v>7</v>
      </c>
      <c r="K8770" s="72">
        <v>2</v>
      </c>
      <c r="L8770" s="72">
        <v>11</v>
      </c>
    </row>
    <row r="8771" spans="4:12" x14ac:dyDescent="0.25">
      <c r="D8771" s="66" t="s">
        <v>39109</v>
      </c>
      <c r="E8771" s="66" t="s">
        <v>2711</v>
      </c>
      <c r="F8771" s="72">
        <v>1</v>
      </c>
      <c r="G8771" s="72">
        <v>3</v>
      </c>
      <c r="H8771" s="72">
        <v>2</v>
      </c>
      <c r="I8771" s="72">
        <v>8</v>
      </c>
      <c r="J8771" s="72">
        <v>7</v>
      </c>
      <c r="K8771" s="72">
        <v>2</v>
      </c>
      <c r="L8771" s="72">
        <v>12</v>
      </c>
    </row>
    <row r="8772" spans="4:12" x14ac:dyDescent="0.25">
      <c r="D8772" s="66" t="s">
        <v>39110</v>
      </c>
      <c r="E8772" s="66" t="s">
        <v>11700</v>
      </c>
      <c r="F8772" s="72">
        <v>1</v>
      </c>
      <c r="G8772" s="72">
        <v>3</v>
      </c>
      <c r="H8772" s="72">
        <v>2</v>
      </c>
      <c r="I8772" s="72">
        <v>8</v>
      </c>
      <c r="J8772" s="72">
        <v>7</v>
      </c>
      <c r="K8772" s="72">
        <v>2</v>
      </c>
      <c r="L8772" s="72">
        <v>13</v>
      </c>
    </row>
    <row r="8773" spans="4:12" x14ac:dyDescent="0.25">
      <c r="D8773" s="66" t="s">
        <v>39111</v>
      </c>
      <c r="E8773" s="66" t="s">
        <v>2712</v>
      </c>
      <c r="F8773" s="72">
        <v>1</v>
      </c>
      <c r="G8773" s="72">
        <v>3</v>
      </c>
      <c r="H8773" s="72">
        <v>2</v>
      </c>
      <c r="I8773" s="72">
        <v>8</v>
      </c>
      <c r="J8773" s="72">
        <v>7</v>
      </c>
      <c r="K8773" s="72">
        <v>2</v>
      </c>
      <c r="L8773" s="72">
        <v>14</v>
      </c>
    </row>
    <row r="8774" spans="4:12" x14ac:dyDescent="0.25">
      <c r="D8774" s="66" t="s">
        <v>39112</v>
      </c>
      <c r="E8774" s="66" t="s">
        <v>2713</v>
      </c>
      <c r="F8774" s="72">
        <v>1</v>
      </c>
      <c r="G8774" s="72">
        <v>3</v>
      </c>
      <c r="H8774" s="72">
        <v>2</v>
      </c>
      <c r="I8774" s="72">
        <v>8</v>
      </c>
      <c r="J8774" s="72">
        <v>7</v>
      </c>
      <c r="K8774" s="72">
        <v>2</v>
      </c>
      <c r="L8774" s="72">
        <v>15</v>
      </c>
    </row>
    <row r="8775" spans="4:12" x14ac:dyDescent="0.25">
      <c r="D8775" s="66" t="s">
        <v>39113</v>
      </c>
      <c r="E8775" s="66" t="s">
        <v>11701</v>
      </c>
      <c r="F8775" s="72">
        <v>1</v>
      </c>
      <c r="G8775" s="72">
        <v>3</v>
      </c>
      <c r="H8775" s="72">
        <v>2</v>
      </c>
      <c r="I8775" s="72">
        <v>8</v>
      </c>
      <c r="J8775" s="72">
        <v>7</v>
      </c>
      <c r="K8775" s="72">
        <v>2</v>
      </c>
      <c r="L8775" s="72">
        <v>16</v>
      </c>
    </row>
    <row r="8776" spans="4:12" x14ac:dyDescent="0.25">
      <c r="D8776" s="66" t="s">
        <v>39114</v>
      </c>
      <c r="E8776" s="66" t="s">
        <v>11702</v>
      </c>
      <c r="F8776" s="72">
        <v>1</v>
      </c>
      <c r="G8776" s="72">
        <v>3</v>
      </c>
      <c r="H8776" s="72">
        <v>2</v>
      </c>
      <c r="I8776" s="72">
        <v>8</v>
      </c>
      <c r="J8776" s="72">
        <v>7</v>
      </c>
      <c r="K8776" s="72">
        <v>2</v>
      </c>
      <c r="L8776" s="72">
        <v>17</v>
      </c>
    </row>
    <row r="8777" spans="4:12" x14ac:dyDescent="0.25">
      <c r="D8777" s="66" t="s">
        <v>39115</v>
      </c>
      <c r="E8777" s="66" t="s">
        <v>11703</v>
      </c>
      <c r="F8777" s="72">
        <v>1</v>
      </c>
      <c r="G8777" s="72">
        <v>3</v>
      </c>
      <c r="H8777" s="72">
        <v>2</v>
      </c>
      <c r="I8777" s="72">
        <v>8</v>
      </c>
      <c r="J8777" s="72">
        <v>7</v>
      </c>
      <c r="K8777" s="72">
        <v>2</v>
      </c>
      <c r="L8777" s="72">
        <v>18</v>
      </c>
    </row>
    <row r="8778" spans="4:12" x14ac:dyDescent="0.25">
      <c r="D8778" s="66" t="s">
        <v>39116</v>
      </c>
      <c r="E8778" s="66" t="s">
        <v>11704</v>
      </c>
      <c r="F8778" s="72">
        <v>1</v>
      </c>
      <c r="G8778" s="72">
        <v>3</v>
      </c>
      <c r="H8778" s="72">
        <v>2</v>
      </c>
      <c r="I8778" s="72">
        <v>8</v>
      </c>
      <c r="J8778" s="72">
        <v>7</v>
      </c>
      <c r="K8778" s="72">
        <v>2</v>
      </c>
      <c r="L8778" s="72">
        <v>19</v>
      </c>
    </row>
    <row r="8779" spans="4:12" x14ac:dyDescent="0.25">
      <c r="D8779" s="66" t="s">
        <v>39117</v>
      </c>
      <c r="E8779" s="66" t="s">
        <v>11705</v>
      </c>
      <c r="F8779" s="72">
        <v>1</v>
      </c>
      <c r="G8779" s="72">
        <v>3</v>
      </c>
      <c r="H8779" s="72">
        <v>2</v>
      </c>
      <c r="I8779" s="72">
        <v>8</v>
      </c>
      <c r="J8779" s="72">
        <v>7</v>
      </c>
      <c r="K8779" s="72">
        <v>2</v>
      </c>
      <c r="L8779" s="72">
        <v>20</v>
      </c>
    </row>
    <row r="8780" spans="4:12" x14ac:dyDescent="0.25">
      <c r="D8780" s="66" t="s">
        <v>39118</v>
      </c>
      <c r="E8780" s="66" t="s">
        <v>11706</v>
      </c>
      <c r="F8780" s="72">
        <v>1</v>
      </c>
      <c r="G8780" s="72">
        <v>3</v>
      </c>
      <c r="H8780" s="72">
        <v>2</v>
      </c>
      <c r="I8780" s="72">
        <v>8</v>
      </c>
      <c r="J8780" s="72">
        <v>7</v>
      </c>
      <c r="K8780" s="72">
        <v>2</v>
      </c>
      <c r="L8780" s="72">
        <v>21</v>
      </c>
    </row>
    <row r="8781" spans="4:12" x14ac:dyDescent="0.25">
      <c r="D8781" s="66" t="s">
        <v>39119</v>
      </c>
      <c r="E8781" s="66" t="s">
        <v>11707</v>
      </c>
      <c r="F8781" s="72">
        <v>1</v>
      </c>
      <c r="G8781" s="72">
        <v>3</v>
      </c>
      <c r="H8781" s="72">
        <v>2</v>
      </c>
      <c r="I8781" s="72">
        <v>8</v>
      </c>
      <c r="J8781" s="72">
        <v>7</v>
      </c>
      <c r="K8781" s="72">
        <v>2</v>
      </c>
      <c r="L8781" s="72">
        <v>22</v>
      </c>
    </row>
    <row r="8782" spans="4:12" x14ac:dyDescent="0.25">
      <c r="D8782" s="66" t="s">
        <v>39120</v>
      </c>
      <c r="E8782" s="66" t="s">
        <v>2715</v>
      </c>
      <c r="F8782" s="72">
        <v>1</v>
      </c>
      <c r="G8782" s="72">
        <v>3</v>
      </c>
      <c r="H8782" s="72">
        <v>2</v>
      </c>
      <c r="I8782" s="72">
        <v>8</v>
      </c>
      <c r="J8782" s="72">
        <v>7</v>
      </c>
      <c r="K8782" s="72">
        <v>2</v>
      </c>
      <c r="L8782" s="72">
        <v>23</v>
      </c>
    </row>
    <row r="8783" spans="4:12" x14ac:dyDescent="0.25">
      <c r="D8783" s="66" t="s">
        <v>39121</v>
      </c>
      <c r="E8783" s="66" t="s">
        <v>2716</v>
      </c>
      <c r="F8783" s="72">
        <v>1</v>
      </c>
      <c r="G8783" s="72">
        <v>3</v>
      </c>
      <c r="H8783" s="72">
        <v>2</v>
      </c>
      <c r="I8783" s="72">
        <v>8</v>
      </c>
      <c r="J8783" s="72">
        <v>7</v>
      </c>
      <c r="K8783" s="72">
        <v>2</v>
      </c>
      <c r="L8783" s="72">
        <v>24</v>
      </c>
    </row>
    <row r="8784" spans="4:12" x14ac:dyDescent="0.25">
      <c r="D8784" s="66" t="s">
        <v>39122</v>
      </c>
      <c r="E8784" s="66" t="s">
        <v>2717</v>
      </c>
      <c r="F8784" s="72">
        <v>1</v>
      </c>
      <c r="G8784" s="72">
        <v>3</v>
      </c>
      <c r="H8784" s="72">
        <v>2</v>
      </c>
      <c r="I8784" s="72">
        <v>8</v>
      </c>
      <c r="J8784" s="72">
        <v>7</v>
      </c>
      <c r="K8784" s="72">
        <v>2</v>
      </c>
      <c r="L8784" s="72">
        <v>25</v>
      </c>
    </row>
    <row r="8785" spans="4:12" x14ac:dyDescent="0.25">
      <c r="D8785" s="66" t="s">
        <v>39123</v>
      </c>
      <c r="E8785" s="66" t="s">
        <v>2718</v>
      </c>
      <c r="F8785" s="72">
        <v>1</v>
      </c>
      <c r="G8785" s="72">
        <v>3</v>
      </c>
      <c r="H8785" s="72">
        <v>2</v>
      </c>
      <c r="I8785" s="72">
        <v>8</v>
      </c>
      <c r="J8785" s="72">
        <v>7</v>
      </c>
      <c r="K8785" s="72">
        <v>2</v>
      </c>
      <c r="L8785" s="72">
        <v>26</v>
      </c>
    </row>
    <row r="8786" spans="4:12" x14ac:dyDescent="0.25">
      <c r="D8786" s="66" t="s">
        <v>39124</v>
      </c>
      <c r="E8786" s="66" t="s">
        <v>11708</v>
      </c>
      <c r="F8786" s="72">
        <v>1</v>
      </c>
      <c r="G8786" s="72">
        <v>3</v>
      </c>
      <c r="H8786" s="72">
        <v>2</v>
      </c>
      <c r="I8786" s="72">
        <v>8</v>
      </c>
      <c r="J8786" s="72">
        <v>7</v>
      </c>
      <c r="K8786" s="72">
        <v>2</v>
      </c>
      <c r="L8786" s="72">
        <v>27</v>
      </c>
    </row>
    <row r="8787" spans="4:12" x14ac:dyDescent="0.25">
      <c r="D8787" s="66" t="s">
        <v>39125</v>
      </c>
      <c r="E8787" s="66" t="s">
        <v>2719</v>
      </c>
      <c r="F8787" s="72">
        <v>1</v>
      </c>
      <c r="G8787" s="72">
        <v>3</v>
      </c>
      <c r="H8787" s="72">
        <v>2</v>
      </c>
      <c r="I8787" s="72">
        <v>8</v>
      </c>
      <c r="J8787" s="72">
        <v>7</v>
      </c>
      <c r="K8787" s="72">
        <v>2</v>
      </c>
      <c r="L8787" s="72">
        <v>28</v>
      </c>
    </row>
    <row r="8788" spans="4:12" x14ac:dyDescent="0.25">
      <c r="D8788" s="66" t="s">
        <v>39126</v>
      </c>
      <c r="E8788" s="66" t="s">
        <v>2720</v>
      </c>
      <c r="F8788" s="72">
        <v>1</v>
      </c>
      <c r="G8788" s="72">
        <v>3</v>
      </c>
      <c r="H8788" s="72">
        <v>2</v>
      </c>
      <c r="I8788" s="72">
        <v>8</v>
      </c>
      <c r="J8788" s="72">
        <v>7</v>
      </c>
      <c r="K8788" s="72">
        <v>2</v>
      </c>
      <c r="L8788" s="72">
        <v>29</v>
      </c>
    </row>
    <row r="8789" spans="4:12" x14ac:dyDescent="0.25">
      <c r="D8789" s="66" t="s">
        <v>39127</v>
      </c>
      <c r="E8789" s="66" t="s">
        <v>11709</v>
      </c>
      <c r="F8789" s="72">
        <v>1</v>
      </c>
      <c r="G8789" s="72">
        <v>3</v>
      </c>
      <c r="H8789" s="72">
        <v>2</v>
      </c>
      <c r="I8789" s="72">
        <v>8</v>
      </c>
      <c r="J8789" s="72">
        <v>7</v>
      </c>
      <c r="K8789" s="72">
        <v>2</v>
      </c>
      <c r="L8789" s="72">
        <v>30</v>
      </c>
    </row>
    <row r="8790" spans="4:12" x14ac:dyDescent="0.25">
      <c r="D8790" s="66" t="s">
        <v>39128</v>
      </c>
      <c r="E8790" s="66" t="s">
        <v>2721</v>
      </c>
      <c r="F8790" s="72">
        <v>1</v>
      </c>
      <c r="G8790" s="72">
        <v>3</v>
      </c>
      <c r="H8790" s="72">
        <v>2</v>
      </c>
      <c r="I8790" s="72">
        <v>8</v>
      </c>
      <c r="J8790" s="72">
        <v>7</v>
      </c>
      <c r="K8790" s="72">
        <v>2</v>
      </c>
      <c r="L8790" s="72">
        <v>31</v>
      </c>
    </row>
    <row r="8791" spans="4:12" x14ac:dyDescent="0.25">
      <c r="D8791" s="66" t="s">
        <v>39129</v>
      </c>
      <c r="E8791" s="66" t="s">
        <v>2722</v>
      </c>
      <c r="F8791" s="72">
        <v>1</v>
      </c>
      <c r="G8791" s="72">
        <v>3</v>
      </c>
      <c r="H8791" s="72">
        <v>2</v>
      </c>
      <c r="I8791" s="72">
        <v>8</v>
      </c>
      <c r="J8791" s="72">
        <v>7</v>
      </c>
      <c r="K8791" s="72">
        <v>2</v>
      </c>
      <c r="L8791" s="72">
        <v>32</v>
      </c>
    </row>
    <row r="8792" spans="4:12" x14ac:dyDescent="0.25">
      <c r="D8792" s="66" t="s">
        <v>39130</v>
      </c>
      <c r="E8792" s="66" t="s">
        <v>11710</v>
      </c>
      <c r="F8792" s="72">
        <v>1</v>
      </c>
      <c r="G8792" s="72">
        <v>3</v>
      </c>
      <c r="H8792" s="72">
        <v>2</v>
      </c>
      <c r="I8792" s="72">
        <v>8</v>
      </c>
      <c r="J8792" s="72">
        <v>7</v>
      </c>
      <c r="K8792" s="72">
        <v>2</v>
      </c>
      <c r="L8792" s="72">
        <v>33</v>
      </c>
    </row>
    <row r="8793" spans="4:12" x14ac:dyDescent="0.25">
      <c r="D8793" s="66" t="s">
        <v>39131</v>
      </c>
      <c r="E8793" s="66" t="s">
        <v>2723</v>
      </c>
      <c r="F8793" s="72">
        <v>1</v>
      </c>
      <c r="G8793" s="72">
        <v>3</v>
      </c>
      <c r="H8793" s="72">
        <v>2</v>
      </c>
      <c r="I8793" s="72">
        <v>8</v>
      </c>
      <c r="J8793" s="72">
        <v>7</v>
      </c>
      <c r="K8793" s="72">
        <v>2</v>
      </c>
      <c r="L8793" s="72">
        <v>34</v>
      </c>
    </row>
    <row r="8794" spans="4:12" x14ac:dyDescent="0.25">
      <c r="D8794" s="66" t="s">
        <v>39132</v>
      </c>
      <c r="E8794" s="66" t="s">
        <v>11711</v>
      </c>
      <c r="F8794" s="72">
        <v>1</v>
      </c>
      <c r="G8794" s="72">
        <v>3</v>
      </c>
      <c r="H8794" s="72">
        <v>2</v>
      </c>
      <c r="I8794" s="72">
        <v>8</v>
      </c>
      <c r="J8794" s="72">
        <v>7</v>
      </c>
      <c r="K8794" s="72">
        <v>2</v>
      </c>
      <c r="L8794" s="72">
        <v>35</v>
      </c>
    </row>
    <row r="8795" spans="4:12" x14ac:dyDescent="0.25">
      <c r="D8795" s="66" t="s">
        <v>39133</v>
      </c>
      <c r="E8795" s="66" t="s">
        <v>11712</v>
      </c>
      <c r="F8795" s="72">
        <v>1</v>
      </c>
      <c r="G8795" s="72">
        <v>3</v>
      </c>
      <c r="H8795" s="72">
        <v>2</v>
      </c>
      <c r="I8795" s="72">
        <v>8</v>
      </c>
      <c r="J8795" s="72">
        <v>7</v>
      </c>
      <c r="K8795" s="72">
        <v>2</v>
      </c>
      <c r="L8795" s="72">
        <v>36</v>
      </c>
    </row>
    <row r="8796" spans="4:12" x14ac:dyDescent="0.25">
      <c r="D8796" s="66" t="s">
        <v>39134</v>
      </c>
      <c r="E8796" s="66" t="s">
        <v>2724</v>
      </c>
      <c r="F8796" s="72">
        <v>1</v>
      </c>
      <c r="G8796" s="72">
        <v>3</v>
      </c>
      <c r="H8796" s="72">
        <v>2</v>
      </c>
      <c r="I8796" s="72">
        <v>8</v>
      </c>
      <c r="J8796" s="72">
        <v>7</v>
      </c>
      <c r="K8796" s="72">
        <v>2</v>
      </c>
      <c r="L8796" s="72">
        <v>37</v>
      </c>
    </row>
    <row r="8797" spans="4:12" x14ac:dyDescent="0.25">
      <c r="D8797" s="66" t="s">
        <v>39135</v>
      </c>
      <c r="E8797" s="66" t="s">
        <v>2725</v>
      </c>
      <c r="F8797" s="72">
        <v>1</v>
      </c>
      <c r="G8797" s="72">
        <v>3</v>
      </c>
      <c r="H8797" s="72">
        <v>2</v>
      </c>
      <c r="I8797" s="72">
        <v>8</v>
      </c>
      <c r="J8797" s="72">
        <v>7</v>
      </c>
      <c r="K8797" s="72">
        <v>2</v>
      </c>
      <c r="L8797" s="72">
        <v>38</v>
      </c>
    </row>
    <row r="8798" spans="4:12" x14ac:dyDescent="0.25">
      <c r="D8798" s="66" t="s">
        <v>39136</v>
      </c>
      <c r="E8798" s="66" t="s">
        <v>11713</v>
      </c>
      <c r="F8798" s="72">
        <v>1</v>
      </c>
      <c r="G8798" s="72">
        <v>3</v>
      </c>
      <c r="H8798" s="72">
        <v>2</v>
      </c>
      <c r="I8798" s="72">
        <v>8</v>
      </c>
      <c r="J8798" s="72">
        <v>7</v>
      </c>
      <c r="K8798" s="72">
        <v>2</v>
      </c>
      <c r="L8798" s="72">
        <v>39</v>
      </c>
    </row>
    <row r="8799" spans="4:12" x14ac:dyDescent="0.25">
      <c r="D8799" s="66" t="s">
        <v>39137</v>
      </c>
      <c r="E8799" s="66" t="s">
        <v>2726</v>
      </c>
      <c r="F8799" s="72">
        <v>1</v>
      </c>
      <c r="G8799" s="72">
        <v>3</v>
      </c>
      <c r="H8799" s="72">
        <v>2</v>
      </c>
      <c r="I8799" s="72">
        <v>8</v>
      </c>
      <c r="J8799" s="72">
        <v>7</v>
      </c>
      <c r="K8799" s="72">
        <v>2</v>
      </c>
      <c r="L8799" s="72">
        <v>40</v>
      </c>
    </row>
    <row r="8800" spans="4:12" x14ac:dyDescent="0.25">
      <c r="D8800" s="66" t="s">
        <v>39138</v>
      </c>
      <c r="E8800" s="66" t="s">
        <v>2727</v>
      </c>
      <c r="F8800" s="72">
        <v>1</v>
      </c>
      <c r="G8800" s="72">
        <v>3</v>
      </c>
      <c r="H8800" s="72">
        <v>2</v>
      </c>
      <c r="I8800" s="72">
        <v>8</v>
      </c>
      <c r="J8800" s="72">
        <v>7</v>
      </c>
      <c r="K8800" s="72">
        <v>2</v>
      </c>
      <c r="L8800" s="72">
        <v>41</v>
      </c>
    </row>
    <row r="8801" spans="4:12" x14ac:dyDescent="0.25">
      <c r="D8801" s="66" t="s">
        <v>39139</v>
      </c>
      <c r="E8801" s="66" t="s">
        <v>11714</v>
      </c>
      <c r="F8801" s="72">
        <v>1</v>
      </c>
      <c r="G8801" s="72">
        <v>3</v>
      </c>
      <c r="H8801" s="72">
        <v>2</v>
      </c>
      <c r="I8801" s="72">
        <v>8</v>
      </c>
      <c r="J8801" s="72">
        <v>7</v>
      </c>
      <c r="K8801" s="72">
        <v>2</v>
      </c>
      <c r="L8801" s="72">
        <v>42</v>
      </c>
    </row>
    <row r="8802" spans="4:12" x14ac:dyDescent="0.25">
      <c r="D8802" s="66" t="s">
        <v>39140</v>
      </c>
      <c r="E8802" s="66" t="s">
        <v>11715</v>
      </c>
      <c r="F8802" s="72">
        <v>1</v>
      </c>
      <c r="G8802" s="72">
        <v>3</v>
      </c>
      <c r="H8802" s="72">
        <v>2</v>
      </c>
      <c r="I8802" s="72">
        <v>8</v>
      </c>
      <c r="J8802" s="72">
        <v>7</v>
      </c>
      <c r="K8802" s="72">
        <v>2</v>
      </c>
      <c r="L8802" s="72">
        <v>43</v>
      </c>
    </row>
    <row r="8803" spans="4:12" x14ac:dyDescent="0.25">
      <c r="D8803" s="66" t="s">
        <v>39141</v>
      </c>
      <c r="E8803" s="66" t="s">
        <v>2728</v>
      </c>
      <c r="F8803" s="72">
        <v>1</v>
      </c>
      <c r="G8803" s="72">
        <v>3</v>
      </c>
      <c r="H8803" s="72">
        <v>2</v>
      </c>
      <c r="I8803" s="72">
        <v>8</v>
      </c>
      <c r="J8803" s="72">
        <v>7</v>
      </c>
      <c r="K8803" s="72">
        <v>2</v>
      </c>
      <c r="L8803" s="72">
        <v>44</v>
      </c>
    </row>
    <row r="8804" spans="4:12" x14ac:dyDescent="0.25">
      <c r="D8804" s="66" t="s">
        <v>39142</v>
      </c>
      <c r="E8804" s="66" t="s">
        <v>2729</v>
      </c>
      <c r="F8804" s="72">
        <v>1</v>
      </c>
      <c r="G8804" s="72">
        <v>3</v>
      </c>
      <c r="H8804" s="72">
        <v>2</v>
      </c>
      <c r="I8804" s="72">
        <v>8</v>
      </c>
      <c r="J8804" s="72">
        <v>7</v>
      </c>
      <c r="K8804" s="72">
        <v>2</v>
      </c>
      <c r="L8804" s="72">
        <v>45</v>
      </c>
    </row>
    <row r="8805" spans="4:12" x14ac:dyDescent="0.25">
      <c r="D8805" s="66" t="s">
        <v>39143</v>
      </c>
      <c r="E8805" s="66" t="s">
        <v>11716</v>
      </c>
      <c r="F8805" s="72">
        <v>1</v>
      </c>
      <c r="G8805" s="72">
        <v>3</v>
      </c>
      <c r="H8805" s="72">
        <v>2</v>
      </c>
      <c r="I8805" s="72">
        <v>8</v>
      </c>
      <c r="J8805" s="72">
        <v>7</v>
      </c>
      <c r="K8805" s="72">
        <v>2</v>
      </c>
      <c r="L8805" s="72">
        <v>46</v>
      </c>
    </row>
    <row r="8806" spans="4:12" x14ac:dyDescent="0.25">
      <c r="D8806" s="66" t="s">
        <v>39144</v>
      </c>
      <c r="E8806" s="66" t="s">
        <v>11717</v>
      </c>
      <c r="F8806" s="72">
        <v>1</v>
      </c>
      <c r="G8806" s="72">
        <v>3</v>
      </c>
      <c r="H8806" s="72">
        <v>2</v>
      </c>
      <c r="I8806" s="72">
        <v>8</v>
      </c>
      <c r="J8806" s="72">
        <v>7</v>
      </c>
      <c r="K8806" s="72">
        <v>2</v>
      </c>
      <c r="L8806" s="72">
        <v>47</v>
      </c>
    </row>
    <row r="8807" spans="4:12" x14ac:dyDescent="0.25">
      <c r="D8807" s="66" t="s">
        <v>39145</v>
      </c>
      <c r="E8807" s="66" t="s">
        <v>11718</v>
      </c>
      <c r="F8807" s="72">
        <v>1</v>
      </c>
      <c r="G8807" s="72">
        <v>3</v>
      </c>
      <c r="H8807" s="72">
        <v>2</v>
      </c>
      <c r="I8807" s="72">
        <v>8</v>
      </c>
      <c r="J8807" s="72">
        <v>7</v>
      </c>
      <c r="K8807" s="72">
        <v>2</v>
      </c>
      <c r="L8807" s="72">
        <v>48</v>
      </c>
    </row>
    <row r="8808" spans="4:12" x14ac:dyDescent="0.25">
      <c r="D8808" s="66" t="s">
        <v>39146</v>
      </c>
      <c r="E8808" s="66" t="s">
        <v>11719</v>
      </c>
      <c r="F8808" s="72">
        <v>1</v>
      </c>
      <c r="G8808" s="72">
        <v>3</v>
      </c>
      <c r="H8808" s="72">
        <v>2</v>
      </c>
      <c r="I8808" s="72">
        <v>8</v>
      </c>
      <c r="J8808" s="72">
        <v>7</v>
      </c>
      <c r="K8808" s="72">
        <v>2</v>
      </c>
      <c r="L8808" s="72">
        <v>49</v>
      </c>
    </row>
    <row r="8809" spans="4:12" x14ac:dyDescent="0.25">
      <c r="D8809" s="66" t="s">
        <v>39147</v>
      </c>
      <c r="E8809" s="66" t="s">
        <v>11720</v>
      </c>
      <c r="F8809" s="72">
        <v>1</v>
      </c>
      <c r="G8809" s="72">
        <v>3</v>
      </c>
      <c r="H8809" s="72">
        <v>2</v>
      </c>
      <c r="I8809" s="72">
        <v>8</v>
      </c>
      <c r="J8809" s="72">
        <v>7</v>
      </c>
      <c r="K8809" s="72">
        <v>2</v>
      </c>
      <c r="L8809" s="72">
        <v>50</v>
      </c>
    </row>
    <row r="8810" spans="4:12" x14ac:dyDescent="0.25">
      <c r="D8810" s="66" t="s">
        <v>39148</v>
      </c>
      <c r="E8810" s="66" t="s">
        <v>11721</v>
      </c>
      <c r="F8810" s="72">
        <v>1</v>
      </c>
      <c r="G8810" s="72">
        <v>3</v>
      </c>
      <c r="H8810" s="72">
        <v>2</v>
      </c>
      <c r="I8810" s="72">
        <v>8</v>
      </c>
      <c r="J8810" s="72">
        <v>7</v>
      </c>
      <c r="K8810" s="72">
        <v>2</v>
      </c>
      <c r="L8810" s="72">
        <v>51</v>
      </c>
    </row>
    <row r="8811" spans="4:12" x14ac:dyDescent="0.25">
      <c r="D8811" s="66" t="s">
        <v>39149</v>
      </c>
      <c r="E8811" s="66" t="s">
        <v>11722</v>
      </c>
      <c r="F8811" s="72">
        <v>1</v>
      </c>
      <c r="G8811" s="72">
        <v>3</v>
      </c>
      <c r="H8811" s="72">
        <v>2</v>
      </c>
      <c r="I8811" s="72">
        <v>8</v>
      </c>
      <c r="J8811" s="72">
        <v>7</v>
      </c>
      <c r="K8811" s="72">
        <v>2</v>
      </c>
      <c r="L8811" s="72">
        <v>52</v>
      </c>
    </row>
    <row r="8812" spans="4:12" x14ac:dyDescent="0.25">
      <c r="D8812" s="66" t="s">
        <v>39150</v>
      </c>
      <c r="E8812" s="66" t="s">
        <v>1463</v>
      </c>
      <c r="F8812" s="72">
        <v>1</v>
      </c>
      <c r="G8812" s="72">
        <v>3</v>
      </c>
      <c r="H8812" s="72">
        <v>2</v>
      </c>
      <c r="I8812" s="72">
        <v>8</v>
      </c>
      <c r="J8812" s="72">
        <v>7</v>
      </c>
      <c r="K8812" s="72">
        <v>2</v>
      </c>
      <c r="L8812" s="72">
        <v>53</v>
      </c>
    </row>
    <row r="8813" spans="4:12" x14ac:dyDescent="0.25">
      <c r="D8813" s="66" t="s">
        <v>39151</v>
      </c>
      <c r="E8813" s="66" t="s">
        <v>11723</v>
      </c>
      <c r="F8813" s="72">
        <v>1</v>
      </c>
      <c r="G8813" s="72">
        <v>3</v>
      </c>
      <c r="H8813" s="72">
        <v>2</v>
      </c>
      <c r="I8813" s="72">
        <v>8</v>
      </c>
      <c r="J8813" s="72">
        <v>7</v>
      </c>
      <c r="K8813" s="72">
        <v>2</v>
      </c>
      <c r="L8813" s="72">
        <v>54</v>
      </c>
    </row>
    <row r="8814" spans="4:12" x14ac:dyDescent="0.25">
      <c r="D8814" s="66" t="s">
        <v>39152</v>
      </c>
      <c r="E8814" s="66" t="s">
        <v>11724</v>
      </c>
      <c r="F8814" s="72">
        <v>1</v>
      </c>
      <c r="G8814" s="72">
        <v>3</v>
      </c>
      <c r="H8814" s="72">
        <v>2</v>
      </c>
      <c r="I8814" s="72">
        <v>8</v>
      </c>
      <c r="J8814" s="72">
        <v>7</v>
      </c>
      <c r="K8814" s="72">
        <v>2</v>
      </c>
      <c r="L8814" s="72">
        <v>55</v>
      </c>
    </row>
    <row r="8815" spans="4:12" x14ac:dyDescent="0.25">
      <c r="D8815" s="66" t="s">
        <v>39153</v>
      </c>
      <c r="E8815" s="66" t="s">
        <v>11725</v>
      </c>
      <c r="F8815" s="72">
        <v>1</v>
      </c>
      <c r="G8815" s="72">
        <v>3</v>
      </c>
      <c r="H8815" s="72">
        <v>2</v>
      </c>
      <c r="I8815" s="72">
        <v>8</v>
      </c>
      <c r="J8815" s="72">
        <v>7</v>
      </c>
      <c r="K8815" s="72">
        <v>2</v>
      </c>
      <c r="L8815" s="72">
        <v>56</v>
      </c>
    </row>
    <row r="8816" spans="4:12" x14ac:dyDescent="0.25">
      <c r="D8816" s="66" t="s">
        <v>39154</v>
      </c>
      <c r="E8816" s="66" t="s">
        <v>11726</v>
      </c>
      <c r="F8816" s="72">
        <v>1</v>
      </c>
      <c r="G8816" s="72">
        <v>3</v>
      </c>
      <c r="H8816" s="72">
        <v>2</v>
      </c>
      <c r="I8816" s="72">
        <v>8</v>
      </c>
      <c r="J8816" s="72">
        <v>7</v>
      </c>
      <c r="K8816" s="72">
        <v>3</v>
      </c>
      <c r="L8816" s="72">
        <v>1</v>
      </c>
    </row>
    <row r="8817" spans="4:12" x14ac:dyDescent="0.25">
      <c r="D8817" s="66" t="s">
        <v>39155</v>
      </c>
      <c r="E8817" s="66" t="s">
        <v>11727</v>
      </c>
      <c r="F8817" s="72">
        <v>1</v>
      </c>
      <c r="G8817" s="72">
        <v>3</v>
      </c>
      <c r="H8817" s="72">
        <v>2</v>
      </c>
      <c r="I8817" s="72">
        <v>8</v>
      </c>
      <c r="J8817" s="72">
        <v>7</v>
      </c>
      <c r="K8817" s="72">
        <v>3</v>
      </c>
      <c r="L8817" s="72">
        <v>2</v>
      </c>
    </row>
    <row r="8818" spans="4:12" x14ac:dyDescent="0.25">
      <c r="D8818" s="66" t="s">
        <v>39156</v>
      </c>
      <c r="E8818" s="66" t="s">
        <v>2730</v>
      </c>
      <c r="F8818" s="72">
        <v>1</v>
      </c>
      <c r="G8818" s="72">
        <v>3</v>
      </c>
      <c r="H8818" s="72">
        <v>2</v>
      </c>
      <c r="I8818" s="72">
        <v>8</v>
      </c>
      <c r="J8818" s="72">
        <v>7</v>
      </c>
      <c r="K8818" s="72">
        <v>3</v>
      </c>
      <c r="L8818" s="72">
        <v>3</v>
      </c>
    </row>
    <row r="8819" spans="4:12" x14ac:dyDescent="0.25">
      <c r="D8819" s="66" t="s">
        <v>39157</v>
      </c>
      <c r="E8819" s="66" t="s">
        <v>2731</v>
      </c>
      <c r="F8819" s="72">
        <v>1</v>
      </c>
      <c r="G8819" s="72">
        <v>3</v>
      </c>
      <c r="H8819" s="72">
        <v>2</v>
      </c>
      <c r="I8819" s="72">
        <v>8</v>
      </c>
      <c r="J8819" s="72">
        <v>7</v>
      </c>
      <c r="K8819" s="72">
        <v>3</v>
      </c>
      <c r="L8819" s="72">
        <v>4</v>
      </c>
    </row>
    <row r="8820" spans="4:12" x14ac:dyDescent="0.25">
      <c r="D8820" s="66" t="s">
        <v>39158</v>
      </c>
      <c r="E8820" s="66" t="s">
        <v>11728</v>
      </c>
      <c r="F8820" s="72">
        <v>1</v>
      </c>
      <c r="G8820" s="72">
        <v>3</v>
      </c>
      <c r="H8820" s="72">
        <v>2</v>
      </c>
      <c r="I8820" s="72">
        <v>8</v>
      </c>
      <c r="J8820" s="72">
        <v>7</v>
      </c>
      <c r="K8820" s="72">
        <v>3</v>
      </c>
      <c r="L8820" s="72">
        <v>5</v>
      </c>
    </row>
    <row r="8821" spans="4:12" x14ac:dyDescent="0.25">
      <c r="D8821" s="66" t="s">
        <v>39159</v>
      </c>
      <c r="E8821" s="66" t="s">
        <v>2732</v>
      </c>
      <c r="F8821" s="72">
        <v>1</v>
      </c>
      <c r="G8821" s="72">
        <v>3</v>
      </c>
      <c r="H8821" s="72">
        <v>2</v>
      </c>
      <c r="I8821" s="72">
        <v>8</v>
      </c>
      <c r="J8821" s="72">
        <v>7</v>
      </c>
      <c r="K8821" s="72">
        <v>3</v>
      </c>
      <c r="L8821" s="72">
        <v>6</v>
      </c>
    </row>
    <row r="8822" spans="4:12" x14ac:dyDescent="0.25">
      <c r="D8822" s="66" t="s">
        <v>39160</v>
      </c>
      <c r="E8822" s="66" t="s">
        <v>2733</v>
      </c>
      <c r="F8822" s="72">
        <v>1</v>
      </c>
      <c r="G8822" s="72">
        <v>3</v>
      </c>
      <c r="H8822" s="72">
        <v>2</v>
      </c>
      <c r="I8822" s="72">
        <v>8</v>
      </c>
      <c r="J8822" s="72">
        <v>7</v>
      </c>
      <c r="K8822" s="72">
        <v>3</v>
      </c>
      <c r="L8822" s="72">
        <v>7</v>
      </c>
    </row>
    <row r="8823" spans="4:12" x14ac:dyDescent="0.25">
      <c r="D8823" s="66" t="s">
        <v>39161</v>
      </c>
      <c r="E8823" s="66" t="s">
        <v>2734</v>
      </c>
      <c r="F8823" s="72">
        <v>1</v>
      </c>
      <c r="G8823" s="72">
        <v>3</v>
      </c>
      <c r="H8823" s="72">
        <v>2</v>
      </c>
      <c r="I8823" s="72">
        <v>8</v>
      </c>
      <c r="J8823" s="72">
        <v>7</v>
      </c>
      <c r="K8823" s="72">
        <v>3</v>
      </c>
      <c r="L8823" s="72">
        <v>8</v>
      </c>
    </row>
    <row r="8824" spans="4:12" x14ac:dyDescent="0.25">
      <c r="D8824" s="66" t="s">
        <v>39162</v>
      </c>
      <c r="E8824" s="66" t="s">
        <v>11729</v>
      </c>
      <c r="F8824" s="72">
        <v>1</v>
      </c>
      <c r="G8824" s="72">
        <v>3</v>
      </c>
      <c r="H8824" s="72">
        <v>2</v>
      </c>
      <c r="I8824" s="72">
        <v>8</v>
      </c>
      <c r="J8824" s="72">
        <v>7</v>
      </c>
      <c r="K8824" s="72">
        <v>3</v>
      </c>
      <c r="L8824" s="72">
        <v>9</v>
      </c>
    </row>
    <row r="8825" spans="4:12" x14ac:dyDescent="0.25">
      <c r="D8825" s="66" t="s">
        <v>39163</v>
      </c>
      <c r="E8825" s="66" t="s">
        <v>11730</v>
      </c>
      <c r="F8825" s="72">
        <v>1</v>
      </c>
      <c r="G8825" s="72">
        <v>3</v>
      </c>
      <c r="H8825" s="72">
        <v>2</v>
      </c>
      <c r="I8825" s="72">
        <v>8</v>
      </c>
      <c r="J8825" s="72">
        <v>7</v>
      </c>
      <c r="K8825" s="72">
        <v>3</v>
      </c>
      <c r="L8825" s="72">
        <v>10</v>
      </c>
    </row>
    <row r="8826" spans="4:12" x14ac:dyDescent="0.25">
      <c r="D8826" s="66" t="s">
        <v>39164</v>
      </c>
      <c r="E8826" s="66" t="s">
        <v>11731</v>
      </c>
      <c r="F8826" s="72">
        <v>1</v>
      </c>
      <c r="G8826" s="72">
        <v>3</v>
      </c>
      <c r="H8826" s="72">
        <v>2</v>
      </c>
      <c r="I8826" s="72">
        <v>8</v>
      </c>
      <c r="J8826" s="72">
        <v>7</v>
      </c>
      <c r="K8826" s="72">
        <v>3</v>
      </c>
      <c r="L8826" s="72">
        <v>11</v>
      </c>
    </row>
    <row r="8827" spans="4:12" x14ac:dyDescent="0.25">
      <c r="D8827" s="66" t="s">
        <v>39165</v>
      </c>
      <c r="E8827" s="66" t="s">
        <v>2735</v>
      </c>
      <c r="F8827" s="72">
        <v>1</v>
      </c>
      <c r="G8827" s="72">
        <v>3</v>
      </c>
      <c r="H8827" s="72">
        <v>2</v>
      </c>
      <c r="I8827" s="72">
        <v>8</v>
      </c>
      <c r="J8827" s="72">
        <v>7</v>
      </c>
      <c r="K8827" s="72">
        <v>3</v>
      </c>
      <c r="L8827" s="72">
        <v>12</v>
      </c>
    </row>
    <row r="8828" spans="4:12" x14ac:dyDescent="0.25">
      <c r="D8828" s="66" t="s">
        <v>39166</v>
      </c>
      <c r="E8828" s="66" t="s">
        <v>11732</v>
      </c>
      <c r="F8828" s="72">
        <v>1</v>
      </c>
      <c r="G8828" s="72">
        <v>3</v>
      </c>
      <c r="H8828" s="72">
        <v>2</v>
      </c>
      <c r="I8828" s="72">
        <v>8</v>
      </c>
      <c r="J8828" s="72">
        <v>7</v>
      </c>
      <c r="K8828" s="72">
        <v>3</v>
      </c>
      <c r="L8828" s="72">
        <v>13</v>
      </c>
    </row>
    <row r="8829" spans="4:12" x14ac:dyDescent="0.25">
      <c r="D8829" s="66" t="s">
        <v>39167</v>
      </c>
      <c r="E8829" s="66" t="s">
        <v>11733</v>
      </c>
      <c r="F8829" s="72">
        <v>1</v>
      </c>
      <c r="G8829" s="72">
        <v>3</v>
      </c>
      <c r="H8829" s="72">
        <v>2</v>
      </c>
      <c r="I8829" s="72">
        <v>8</v>
      </c>
      <c r="J8829" s="72">
        <v>7</v>
      </c>
      <c r="K8829" s="72">
        <v>3</v>
      </c>
      <c r="L8829" s="72">
        <v>14</v>
      </c>
    </row>
    <row r="8830" spans="4:12" x14ac:dyDescent="0.25">
      <c r="D8830" s="66" t="s">
        <v>39168</v>
      </c>
      <c r="E8830" s="66" t="s">
        <v>11734</v>
      </c>
      <c r="F8830" s="72">
        <v>1</v>
      </c>
      <c r="G8830" s="72">
        <v>3</v>
      </c>
      <c r="H8830" s="72">
        <v>2</v>
      </c>
      <c r="I8830" s="72">
        <v>8</v>
      </c>
      <c r="J8830" s="72">
        <v>7</v>
      </c>
      <c r="K8830" s="72">
        <v>3</v>
      </c>
      <c r="L8830" s="72">
        <v>15</v>
      </c>
    </row>
    <row r="8831" spans="4:12" x14ac:dyDescent="0.25">
      <c r="D8831" s="66" t="s">
        <v>39169</v>
      </c>
      <c r="E8831" s="66" t="s">
        <v>11735</v>
      </c>
      <c r="F8831" s="72">
        <v>1</v>
      </c>
      <c r="G8831" s="72">
        <v>3</v>
      </c>
      <c r="H8831" s="72">
        <v>2</v>
      </c>
      <c r="I8831" s="72">
        <v>8</v>
      </c>
      <c r="J8831" s="72">
        <v>7</v>
      </c>
      <c r="K8831" s="72">
        <v>3</v>
      </c>
      <c r="L8831" s="72">
        <v>16</v>
      </c>
    </row>
    <row r="8832" spans="4:12" x14ac:dyDescent="0.25">
      <c r="D8832" s="66" t="s">
        <v>39170</v>
      </c>
      <c r="E8832" s="66" t="s">
        <v>11736</v>
      </c>
      <c r="F8832" s="72">
        <v>1</v>
      </c>
      <c r="G8832" s="72">
        <v>3</v>
      </c>
      <c r="H8832" s="72">
        <v>2</v>
      </c>
      <c r="I8832" s="72">
        <v>8</v>
      </c>
      <c r="J8832" s="72">
        <v>7</v>
      </c>
      <c r="K8832" s="72">
        <v>3</v>
      </c>
      <c r="L8832" s="72">
        <v>17</v>
      </c>
    </row>
    <row r="8833" spans="4:12" x14ac:dyDescent="0.25">
      <c r="D8833" s="66" t="s">
        <v>39171</v>
      </c>
      <c r="E8833" s="66" t="s">
        <v>11737</v>
      </c>
      <c r="F8833" s="72">
        <v>1</v>
      </c>
      <c r="G8833" s="72">
        <v>3</v>
      </c>
      <c r="H8833" s="72">
        <v>2</v>
      </c>
      <c r="I8833" s="72">
        <v>8</v>
      </c>
      <c r="J8833" s="72">
        <v>7</v>
      </c>
      <c r="K8833" s="72">
        <v>3</v>
      </c>
      <c r="L8833" s="72">
        <v>18</v>
      </c>
    </row>
    <row r="8834" spans="4:12" x14ac:dyDescent="0.25">
      <c r="D8834" s="66" t="s">
        <v>39172</v>
      </c>
      <c r="E8834" s="66" t="s">
        <v>11738</v>
      </c>
      <c r="F8834" s="72">
        <v>1</v>
      </c>
      <c r="G8834" s="72">
        <v>3</v>
      </c>
      <c r="H8834" s="72">
        <v>2</v>
      </c>
      <c r="I8834" s="72">
        <v>8</v>
      </c>
      <c r="J8834" s="72">
        <v>7</v>
      </c>
      <c r="K8834" s="72">
        <v>3</v>
      </c>
      <c r="L8834" s="72">
        <v>19</v>
      </c>
    </row>
    <row r="8835" spans="4:12" x14ac:dyDescent="0.25">
      <c r="D8835" s="66" t="s">
        <v>39173</v>
      </c>
      <c r="E8835" s="66" t="s">
        <v>11739</v>
      </c>
      <c r="F8835" s="72">
        <v>1</v>
      </c>
      <c r="G8835" s="72">
        <v>3</v>
      </c>
      <c r="H8835" s="72">
        <v>2</v>
      </c>
      <c r="I8835" s="72">
        <v>8</v>
      </c>
      <c r="J8835" s="72">
        <v>7</v>
      </c>
      <c r="K8835" s="72">
        <v>3</v>
      </c>
      <c r="L8835" s="72">
        <v>20</v>
      </c>
    </row>
    <row r="8836" spans="4:12" x14ac:dyDescent="0.25">
      <c r="D8836" s="66" t="s">
        <v>39174</v>
      </c>
      <c r="E8836" s="66" t="s">
        <v>11740</v>
      </c>
      <c r="F8836" s="72">
        <v>1</v>
      </c>
      <c r="G8836" s="72">
        <v>3</v>
      </c>
      <c r="H8836" s="72">
        <v>2</v>
      </c>
      <c r="I8836" s="72">
        <v>8</v>
      </c>
      <c r="J8836" s="72">
        <v>7</v>
      </c>
      <c r="K8836" s="72">
        <v>3</v>
      </c>
      <c r="L8836" s="72">
        <v>21</v>
      </c>
    </row>
    <row r="8837" spans="4:12" x14ac:dyDescent="0.25">
      <c r="D8837" s="66" t="s">
        <v>39175</v>
      </c>
      <c r="E8837" s="66" t="s">
        <v>11741</v>
      </c>
      <c r="F8837" s="72">
        <v>1</v>
      </c>
      <c r="G8837" s="72">
        <v>3</v>
      </c>
      <c r="H8837" s="72">
        <v>2</v>
      </c>
      <c r="I8837" s="72">
        <v>8</v>
      </c>
      <c r="J8837" s="72">
        <v>7</v>
      </c>
      <c r="K8837" s="72">
        <v>4</v>
      </c>
      <c r="L8837" s="72">
        <v>1</v>
      </c>
    </row>
    <row r="8838" spans="4:12" x14ac:dyDescent="0.25">
      <c r="D8838" s="66" t="s">
        <v>39176</v>
      </c>
      <c r="E8838" s="66" t="s">
        <v>11742</v>
      </c>
      <c r="F8838" s="72">
        <v>1</v>
      </c>
      <c r="G8838" s="72">
        <v>3</v>
      </c>
      <c r="H8838" s="72">
        <v>2</v>
      </c>
      <c r="I8838" s="72">
        <v>8</v>
      </c>
      <c r="J8838" s="72">
        <v>7</v>
      </c>
      <c r="K8838" s="72">
        <v>4</v>
      </c>
      <c r="L8838" s="72">
        <v>2</v>
      </c>
    </row>
    <row r="8839" spans="4:12" x14ac:dyDescent="0.25">
      <c r="D8839" s="66" t="s">
        <v>39177</v>
      </c>
      <c r="E8839" s="66" t="s">
        <v>2736</v>
      </c>
      <c r="F8839" s="72">
        <v>1</v>
      </c>
      <c r="G8839" s="72">
        <v>3</v>
      </c>
      <c r="H8839" s="72">
        <v>2</v>
      </c>
      <c r="I8839" s="72">
        <v>8</v>
      </c>
      <c r="J8839" s="72">
        <v>7</v>
      </c>
      <c r="K8839" s="72">
        <v>4</v>
      </c>
      <c r="L8839" s="72">
        <v>3</v>
      </c>
    </row>
    <row r="8840" spans="4:12" x14ac:dyDescent="0.25">
      <c r="D8840" s="66" t="s">
        <v>39178</v>
      </c>
      <c r="E8840" s="66" t="s">
        <v>11743</v>
      </c>
      <c r="F8840" s="72">
        <v>1</v>
      </c>
      <c r="G8840" s="72">
        <v>3</v>
      </c>
      <c r="H8840" s="72">
        <v>2</v>
      </c>
      <c r="I8840" s="72">
        <v>8</v>
      </c>
      <c r="J8840" s="72">
        <v>7</v>
      </c>
      <c r="K8840" s="72">
        <v>4</v>
      </c>
      <c r="L8840" s="72">
        <v>4</v>
      </c>
    </row>
    <row r="8841" spans="4:12" x14ac:dyDescent="0.25">
      <c r="D8841" s="66" t="s">
        <v>39179</v>
      </c>
      <c r="E8841" s="66" t="s">
        <v>2737</v>
      </c>
      <c r="F8841" s="72">
        <v>1</v>
      </c>
      <c r="G8841" s="72">
        <v>3</v>
      </c>
      <c r="H8841" s="72">
        <v>2</v>
      </c>
      <c r="I8841" s="72">
        <v>8</v>
      </c>
      <c r="J8841" s="72">
        <v>7</v>
      </c>
      <c r="K8841" s="72">
        <v>4</v>
      </c>
      <c r="L8841" s="72">
        <v>5</v>
      </c>
    </row>
    <row r="8842" spans="4:12" x14ac:dyDescent="0.25">
      <c r="D8842" s="66" t="s">
        <v>39180</v>
      </c>
      <c r="E8842" s="66" t="s">
        <v>11744</v>
      </c>
      <c r="F8842" s="72">
        <v>1</v>
      </c>
      <c r="G8842" s="72">
        <v>3</v>
      </c>
      <c r="H8842" s="72">
        <v>2</v>
      </c>
      <c r="I8842" s="72">
        <v>8</v>
      </c>
      <c r="J8842" s="72">
        <v>7</v>
      </c>
      <c r="K8842" s="72">
        <v>4</v>
      </c>
      <c r="L8842" s="72">
        <v>6</v>
      </c>
    </row>
    <row r="8843" spans="4:12" x14ac:dyDescent="0.25">
      <c r="D8843" s="66" t="s">
        <v>39181</v>
      </c>
      <c r="E8843" s="66" t="s">
        <v>2738</v>
      </c>
      <c r="F8843" s="72">
        <v>1</v>
      </c>
      <c r="G8843" s="72">
        <v>3</v>
      </c>
      <c r="H8843" s="72">
        <v>2</v>
      </c>
      <c r="I8843" s="72">
        <v>8</v>
      </c>
      <c r="J8843" s="72">
        <v>7</v>
      </c>
      <c r="K8843" s="72">
        <v>4</v>
      </c>
      <c r="L8843" s="72">
        <v>7</v>
      </c>
    </row>
    <row r="8844" spans="4:12" x14ac:dyDescent="0.25">
      <c r="D8844" s="66" t="s">
        <v>39182</v>
      </c>
      <c r="E8844" s="66" t="s">
        <v>11745</v>
      </c>
      <c r="F8844" s="72">
        <v>1</v>
      </c>
      <c r="G8844" s="72">
        <v>3</v>
      </c>
      <c r="H8844" s="72">
        <v>2</v>
      </c>
      <c r="I8844" s="72">
        <v>8</v>
      </c>
      <c r="J8844" s="72">
        <v>7</v>
      </c>
      <c r="K8844" s="72">
        <v>4</v>
      </c>
      <c r="L8844" s="72">
        <v>8</v>
      </c>
    </row>
    <row r="8845" spans="4:12" x14ac:dyDescent="0.25">
      <c r="D8845" s="66" t="s">
        <v>39183</v>
      </c>
      <c r="E8845" s="66" t="s">
        <v>11746</v>
      </c>
      <c r="F8845" s="72">
        <v>1</v>
      </c>
      <c r="G8845" s="72">
        <v>3</v>
      </c>
      <c r="H8845" s="72">
        <v>2</v>
      </c>
      <c r="I8845" s="72">
        <v>8</v>
      </c>
      <c r="J8845" s="72">
        <v>7</v>
      </c>
      <c r="K8845" s="72">
        <v>4</v>
      </c>
      <c r="L8845" s="72">
        <v>9</v>
      </c>
    </row>
    <row r="8846" spans="4:12" x14ac:dyDescent="0.25">
      <c r="D8846" s="66" t="s">
        <v>39184</v>
      </c>
      <c r="E8846" s="66" t="s">
        <v>11747</v>
      </c>
      <c r="F8846" s="72">
        <v>1</v>
      </c>
      <c r="G8846" s="72">
        <v>3</v>
      </c>
      <c r="H8846" s="72">
        <v>2</v>
      </c>
      <c r="I8846" s="72">
        <v>8</v>
      </c>
      <c r="J8846" s="72">
        <v>7</v>
      </c>
      <c r="K8846" s="72">
        <v>4</v>
      </c>
      <c r="L8846" s="72">
        <v>10</v>
      </c>
    </row>
    <row r="8847" spans="4:12" x14ac:dyDescent="0.25">
      <c r="D8847" s="66" t="s">
        <v>39185</v>
      </c>
      <c r="E8847" s="66" t="s">
        <v>11748</v>
      </c>
      <c r="F8847" s="72">
        <v>1</v>
      </c>
      <c r="G8847" s="72">
        <v>3</v>
      </c>
      <c r="H8847" s="72">
        <v>2</v>
      </c>
      <c r="I8847" s="72">
        <v>8</v>
      </c>
      <c r="J8847" s="72">
        <v>7</v>
      </c>
      <c r="K8847" s="72">
        <v>4</v>
      </c>
      <c r="L8847" s="72">
        <v>11</v>
      </c>
    </row>
    <row r="8848" spans="4:12" x14ac:dyDescent="0.25">
      <c r="D8848" s="66" t="s">
        <v>39186</v>
      </c>
      <c r="E8848" s="66" t="s">
        <v>11749</v>
      </c>
      <c r="F8848" s="72">
        <v>1</v>
      </c>
      <c r="G8848" s="72">
        <v>3</v>
      </c>
      <c r="H8848" s="72">
        <v>2</v>
      </c>
      <c r="I8848" s="72">
        <v>8</v>
      </c>
      <c r="J8848" s="72">
        <v>7</v>
      </c>
      <c r="K8848" s="72">
        <v>4</v>
      </c>
      <c r="L8848" s="72">
        <v>12</v>
      </c>
    </row>
    <row r="8849" spans="4:12" x14ac:dyDescent="0.25">
      <c r="D8849" s="66" t="s">
        <v>39187</v>
      </c>
      <c r="E8849" s="66" t="s">
        <v>11750</v>
      </c>
      <c r="F8849" s="72">
        <v>1</v>
      </c>
      <c r="G8849" s="72">
        <v>3</v>
      </c>
      <c r="H8849" s="72">
        <v>2</v>
      </c>
      <c r="I8849" s="72">
        <v>8</v>
      </c>
      <c r="J8849" s="72">
        <v>7</v>
      </c>
      <c r="K8849" s="72">
        <v>4</v>
      </c>
      <c r="L8849" s="72">
        <v>13</v>
      </c>
    </row>
    <row r="8850" spans="4:12" x14ac:dyDescent="0.25">
      <c r="D8850" s="66" t="s">
        <v>39188</v>
      </c>
      <c r="E8850" s="66" t="s">
        <v>11751</v>
      </c>
      <c r="F8850" s="72">
        <v>1</v>
      </c>
      <c r="G8850" s="72">
        <v>3</v>
      </c>
      <c r="H8850" s="72">
        <v>2</v>
      </c>
      <c r="I8850" s="72">
        <v>8</v>
      </c>
      <c r="J8850" s="72">
        <v>7</v>
      </c>
      <c r="K8850" s="72">
        <v>4</v>
      </c>
      <c r="L8850" s="72">
        <v>14</v>
      </c>
    </row>
    <row r="8851" spans="4:12" x14ac:dyDescent="0.25">
      <c r="D8851" s="66" t="s">
        <v>39189</v>
      </c>
      <c r="E8851" s="66" t="s">
        <v>2739</v>
      </c>
      <c r="F8851" s="72">
        <v>1</v>
      </c>
      <c r="G8851" s="72">
        <v>3</v>
      </c>
      <c r="H8851" s="72">
        <v>2</v>
      </c>
      <c r="I8851" s="72">
        <v>8</v>
      </c>
      <c r="J8851" s="72">
        <v>7</v>
      </c>
      <c r="K8851" s="72">
        <v>5</v>
      </c>
      <c r="L8851" s="72">
        <v>1</v>
      </c>
    </row>
    <row r="8852" spans="4:12" x14ac:dyDescent="0.25">
      <c r="D8852" s="66" t="s">
        <v>39190</v>
      </c>
      <c r="E8852" s="66" t="s">
        <v>11752</v>
      </c>
      <c r="F8852" s="72">
        <v>1</v>
      </c>
      <c r="G8852" s="72">
        <v>3</v>
      </c>
      <c r="H8852" s="72">
        <v>2</v>
      </c>
      <c r="I8852" s="72">
        <v>8</v>
      </c>
      <c r="J8852" s="72">
        <v>7</v>
      </c>
      <c r="K8852" s="72">
        <v>5</v>
      </c>
      <c r="L8852" s="72">
        <v>2</v>
      </c>
    </row>
    <row r="8853" spans="4:12" x14ac:dyDescent="0.25">
      <c r="D8853" s="66" t="s">
        <v>39191</v>
      </c>
      <c r="E8853" s="66" t="s">
        <v>11753</v>
      </c>
      <c r="F8853" s="72">
        <v>1</v>
      </c>
      <c r="G8853" s="72">
        <v>3</v>
      </c>
      <c r="H8853" s="72">
        <v>2</v>
      </c>
      <c r="I8853" s="72">
        <v>8</v>
      </c>
      <c r="J8853" s="72">
        <v>7</v>
      </c>
      <c r="K8853" s="72">
        <v>5</v>
      </c>
      <c r="L8853" s="72">
        <v>3</v>
      </c>
    </row>
    <row r="8854" spans="4:12" x14ac:dyDescent="0.25">
      <c r="D8854" s="66" t="s">
        <v>39192</v>
      </c>
      <c r="E8854" s="66" t="s">
        <v>2178</v>
      </c>
      <c r="F8854" s="72">
        <v>1</v>
      </c>
      <c r="G8854" s="72">
        <v>3</v>
      </c>
      <c r="H8854" s="72">
        <v>2</v>
      </c>
      <c r="I8854" s="72">
        <v>8</v>
      </c>
      <c r="J8854" s="72">
        <v>7</v>
      </c>
      <c r="K8854" s="72">
        <v>5</v>
      </c>
      <c r="L8854" s="72">
        <v>4</v>
      </c>
    </row>
    <row r="8855" spans="4:12" x14ac:dyDescent="0.25">
      <c r="D8855" s="66" t="s">
        <v>39193</v>
      </c>
      <c r="E8855" s="66" t="s">
        <v>11754</v>
      </c>
      <c r="F8855" s="72">
        <v>1</v>
      </c>
      <c r="G8855" s="72">
        <v>3</v>
      </c>
      <c r="H8855" s="72">
        <v>2</v>
      </c>
      <c r="I8855" s="72">
        <v>8</v>
      </c>
      <c r="J8855" s="72">
        <v>7</v>
      </c>
      <c r="K8855" s="72">
        <v>5</v>
      </c>
      <c r="L8855" s="72">
        <v>5</v>
      </c>
    </row>
    <row r="8856" spans="4:12" x14ac:dyDescent="0.25">
      <c r="D8856" s="66" t="s">
        <v>39194</v>
      </c>
      <c r="E8856" s="66" t="s">
        <v>11755</v>
      </c>
      <c r="F8856" s="72">
        <v>1</v>
      </c>
      <c r="G8856" s="72">
        <v>3</v>
      </c>
      <c r="H8856" s="72">
        <v>2</v>
      </c>
      <c r="I8856" s="72">
        <v>8</v>
      </c>
      <c r="J8856" s="72">
        <v>7</v>
      </c>
      <c r="K8856" s="72">
        <v>5</v>
      </c>
      <c r="L8856" s="72">
        <v>6</v>
      </c>
    </row>
    <row r="8857" spans="4:12" x14ac:dyDescent="0.25">
      <c r="D8857" s="66" t="s">
        <v>39195</v>
      </c>
      <c r="E8857" s="66" t="s">
        <v>11756</v>
      </c>
      <c r="F8857" s="72">
        <v>1</v>
      </c>
      <c r="G8857" s="72">
        <v>3</v>
      </c>
      <c r="H8857" s="72">
        <v>2</v>
      </c>
      <c r="I8857" s="72">
        <v>8</v>
      </c>
      <c r="J8857" s="72">
        <v>7</v>
      </c>
      <c r="K8857" s="72">
        <v>5</v>
      </c>
      <c r="L8857" s="72">
        <v>7</v>
      </c>
    </row>
    <row r="8858" spans="4:12" x14ac:dyDescent="0.25">
      <c r="D8858" s="66" t="s">
        <v>39196</v>
      </c>
      <c r="E8858" s="66" t="s">
        <v>11757</v>
      </c>
      <c r="F8858" s="72">
        <v>1</v>
      </c>
      <c r="G8858" s="72">
        <v>3</v>
      </c>
      <c r="H8858" s="72">
        <v>2</v>
      </c>
      <c r="I8858" s="72">
        <v>8</v>
      </c>
      <c r="J8858" s="72">
        <v>7</v>
      </c>
      <c r="K8858" s="72">
        <v>5</v>
      </c>
      <c r="L8858" s="72">
        <v>8</v>
      </c>
    </row>
    <row r="8859" spans="4:12" x14ac:dyDescent="0.25">
      <c r="D8859" s="66" t="s">
        <v>39197</v>
      </c>
      <c r="E8859" s="66" t="s">
        <v>11758</v>
      </c>
      <c r="F8859" s="72">
        <v>1</v>
      </c>
      <c r="G8859" s="72">
        <v>3</v>
      </c>
      <c r="H8859" s="72">
        <v>2</v>
      </c>
      <c r="I8859" s="72">
        <v>8</v>
      </c>
      <c r="J8859" s="72">
        <v>7</v>
      </c>
      <c r="K8859" s="72">
        <v>5</v>
      </c>
      <c r="L8859" s="72">
        <v>9</v>
      </c>
    </row>
    <row r="8860" spans="4:12" x14ac:dyDescent="0.25">
      <c r="D8860" s="66" t="s">
        <v>39198</v>
      </c>
      <c r="E8860" s="66" t="s">
        <v>11759</v>
      </c>
      <c r="F8860" s="72">
        <v>1</v>
      </c>
      <c r="G8860" s="72">
        <v>3</v>
      </c>
      <c r="H8860" s="72">
        <v>2</v>
      </c>
      <c r="I8860" s="72">
        <v>8</v>
      </c>
      <c r="J8860" s="72">
        <v>7</v>
      </c>
      <c r="K8860" s="72">
        <v>5</v>
      </c>
      <c r="L8860" s="72">
        <v>10</v>
      </c>
    </row>
    <row r="8861" spans="4:12" x14ac:dyDescent="0.25">
      <c r="D8861" s="66" t="s">
        <v>39199</v>
      </c>
      <c r="E8861" s="66" t="s">
        <v>11760</v>
      </c>
      <c r="F8861" s="72">
        <v>1</v>
      </c>
      <c r="G8861" s="72">
        <v>3</v>
      </c>
      <c r="H8861" s="72">
        <v>2</v>
      </c>
      <c r="I8861" s="72">
        <v>8</v>
      </c>
      <c r="J8861" s="72">
        <v>7</v>
      </c>
      <c r="K8861" s="72">
        <v>5</v>
      </c>
      <c r="L8861" s="72">
        <v>11</v>
      </c>
    </row>
    <row r="8862" spans="4:12" x14ac:dyDescent="0.25">
      <c r="D8862" s="66" t="s">
        <v>39200</v>
      </c>
      <c r="E8862" s="66" t="s">
        <v>2740</v>
      </c>
      <c r="F8862" s="72">
        <v>1</v>
      </c>
      <c r="G8862" s="72">
        <v>3</v>
      </c>
      <c r="H8862" s="72">
        <v>2</v>
      </c>
      <c r="I8862" s="72">
        <v>8</v>
      </c>
      <c r="J8862" s="72">
        <v>7</v>
      </c>
      <c r="K8862" s="72">
        <v>5</v>
      </c>
      <c r="L8862" s="72">
        <v>12</v>
      </c>
    </row>
    <row r="8863" spans="4:12" x14ac:dyDescent="0.25">
      <c r="D8863" s="66" t="s">
        <v>39201</v>
      </c>
      <c r="E8863" s="66" t="s">
        <v>11761</v>
      </c>
      <c r="F8863" s="72">
        <v>1</v>
      </c>
      <c r="G8863" s="72">
        <v>3</v>
      </c>
      <c r="H8863" s="72">
        <v>2</v>
      </c>
      <c r="I8863" s="72">
        <v>8</v>
      </c>
      <c r="J8863" s="72">
        <v>7</v>
      </c>
      <c r="K8863" s="72">
        <v>5</v>
      </c>
      <c r="L8863" s="72">
        <v>13</v>
      </c>
    </row>
    <row r="8864" spans="4:12" x14ac:dyDescent="0.25">
      <c r="D8864" s="66" t="s">
        <v>39202</v>
      </c>
      <c r="E8864" s="66" t="s">
        <v>11762</v>
      </c>
      <c r="F8864" s="72">
        <v>1</v>
      </c>
      <c r="G8864" s="72">
        <v>3</v>
      </c>
      <c r="H8864" s="72">
        <v>2</v>
      </c>
      <c r="I8864" s="72">
        <v>8</v>
      </c>
      <c r="J8864" s="72">
        <v>7</v>
      </c>
      <c r="K8864" s="72">
        <v>5</v>
      </c>
      <c r="L8864" s="72">
        <v>14</v>
      </c>
    </row>
    <row r="8865" spans="4:12" x14ac:dyDescent="0.25">
      <c r="D8865" s="66" t="s">
        <v>39203</v>
      </c>
      <c r="E8865" s="66" t="s">
        <v>2741</v>
      </c>
      <c r="F8865" s="72">
        <v>1</v>
      </c>
      <c r="G8865" s="72">
        <v>3</v>
      </c>
      <c r="H8865" s="72">
        <v>2</v>
      </c>
      <c r="I8865" s="72">
        <v>8</v>
      </c>
      <c r="J8865" s="72">
        <v>7</v>
      </c>
      <c r="K8865" s="72">
        <v>5</v>
      </c>
      <c r="L8865" s="72">
        <v>15</v>
      </c>
    </row>
    <row r="8866" spans="4:12" x14ac:dyDescent="0.25">
      <c r="D8866" s="66" t="s">
        <v>39204</v>
      </c>
      <c r="E8866" s="66" t="s">
        <v>11763</v>
      </c>
      <c r="F8866" s="72">
        <v>1</v>
      </c>
      <c r="G8866" s="72">
        <v>3</v>
      </c>
      <c r="H8866" s="72">
        <v>2</v>
      </c>
      <c r="I8866" s="72">
        <v>8</v>
      </c>
      <c r="J8866" s="72">
        <v>7</v>
      </c>
      <c r="K8866" s="72">
        <v>5</v>
      </c>
      <c r="L8866" s="72">
        <v>16</v>
      </c>
    </row>
    <row r="8867" spans="4:12" x14ac:dyDescent="0.25">
      <c r="D8867" s="66" t="s">
        <v>39205</v>
      </c>
      <c r="E8867" s="66" t="s">
        <v>1017</v>
      </c>
      <c r="F8867" s="72">
        <v>1</v>
      </c>
      <c r="G8867" s="72">
        <v>3</v>
      </c>
      <c r="H8867" s="72">
        <v>2</v>
      </c>
      <c r="I8867" s="72">
        <v>8</v>
      </c>
      <c r="J8867" s="72">
        <v>7</v>
      </c>
      <c r="K8867" s="72">
        <v>5</v>
      </c>
      <c r="L8867" s="72">
        <v>17</v>
      </c>
    </row>
    <row r="8868" spans="4:12" x14ac:dyDescent="0.25">
      <c r="D8868" s="66" t="s">
        <v>39206</v>
      </c>
      <c r="E8868" s="66" t="s">
        <v>2742</v>
      </c>
      <c r="F8868" s="72">
        <v>1</v>
      </c>
      <c r="G8868" s="72">
        <v>3</v>
      </c>
      <c r="H8868" s="72">
        <v>2</v>
      </c>
      <c r="I8868" s="72">
        <v>8</v>
      </c>
      <c r="J8868" s="72">
        <v>7</v>
      </c>
      <c r="K8868" s="72">
        <v>5</v>
      </c>
      <c r="L8868" s="72">
        <v>18</v>
      </c>
    </row>
    <row r="8869" spans="4:12" x14ac:dyDescent="0.25">
      <c r="D8869" s="66" t="s">
        <v>39207</v>
      </c>
      <c r="E8869" s="66" t="s">
        <v>11764</v>
      </c>
      <c r="F8869" s="72">
        <v>1</v>
      </c>
      <c r="G8869" s="72">
        <v>3</v>
      </c>
      <c r="H8869" s="72">
        <v>2</v>
      </c>
      <c r="I8869" s="72">
        <v>8</v>
      </c>
      <c r="J8869" s="72">
        <v>7</v>
      </c>
      <c r="K8869" s="72">
        <v>5</v>
      </c>
      <c r="L8869" s="72">
        <v>19</v>
      </c>
    </row>
    <row r="8870" spans="4:12" x14ac:dyDescent="0.25">
      <c r="D8870" s="66" t="s">
        <v>39208</v>
      </c>
      <c r="E8870" s="66" t="s">
        <v>11765</v>
      </c>
      <c r="F8870" s="72">
        <v>1</v>
      </c>
      <c r="G8870" s="72">
        <v>3</v>
      </c>
      <c r="H8870" s="72">
        <v>2</v>
      </c>
      <c r="I8870" s="72">
        <v>8</v>
      </c>
      <c r="J8870" s="72">
        <v>7</v>
      </c>
      <c r="K8870" s="72">
        <v>5</v>
      </c>
      <c r="L8870" s="72">
        <v>20</v>
      </c>
    </row>
    <row r="8871" spans="4:12" x14ac:dyDescent="0.25">
      <c r="D8871" s="66" t="s">
        <v>39209</v>
      </c>
      <c r="E8871" s="66" t="s">
        <v>2743</v>
      </c>
      <c r="F8871" s="72">
        <v>1</v>
      </c>
      <c r="G8871" s="72">
        <v>3</v>
      </c>
      <c r="H8871" s="72">
        <v>2</v>
      </c>
      <c r="I8871" s="72">
        <v>8</v>
      </c>
      <c r="J8871" s="72">
        <v>7</v>
      </c>
      <c r="K8871" s="72">
        <v>5</v>
      </c>
      <c r="L8871" s="72">
        <v>21</v>
      </c>
    </row>
    <row r="8872" spans="4:12" x14ac:dyDescent="0.25">
      <c r="D8872" s="66" t="s">
        <v>39210</v>
      </c>
      <c r="E8872" s="66" t="s">
        <v>11766</v>
      </c>
      <c r="F8872" s="72">
        <v>1</v>
      </c>
      <c r="G8872" s="72">
        <v>3</v>
      </c>
      <c r="H8872" s="72">
        <v>2</v>
      </c>
      <c r="I8872" s="72">
        <v>8</v>
      </c>
      <c r="J8872" s="72">
        <v>7</v>
      </c>
      <c r="K8872" s="72">
        <v>5</v>
      </c>
      <c r="L8872" s="72">
        <v>22</v>
      </c>
    </row>
    <row r="8873" spans="4:12" x14ac:dyDescent="0.25">
      <c r="D8873" s="66" t="s">
        <v>39211</v>
      </c>
      <c r="E8873" s="66" t="s">
        <v>2744</v>
      </c>
      <c r="F8873" s="72">
        <v>1</v>
      </c>
      <c r="G8873" s="72">
        <v>3</v>
      </c>
      <c r="H8873" s="72">
        <v>2</v>
      </c>
      <c r="I8873" s="72">
        <v>8</v>
      </c>
      <c r="J8873" s="72">
        <v>7</v>
      </c>
      <c r="K8873" s="72">
        <v>5</v>
      </c>
      <c r="L8873" s="72">
        <v>23</v>
      </c>
    </row>
    <row r="8874" spans="4:12" x14ac:dyDescent="0.25">
      <c r="D8874" s="66" t="s">
        <v>39212</v>
      </c>
      <c r="E8874" s="66" t="s">
        <v>426</v>
      </c>
      <c r="F8874" s="72">
        <v>1</v>
      </c>
      <c r="G8874" s="72">
        <v>3</v>
      </c>
      <c r="H8874" s="72">
        <v>2</v>
      </c>
      <c r="I8874" s="72">
        <v>8</v>
      </c>
      <c r="J8874" s="72">
        <v>7</v>
      </c>
      <c r="K8874" s="72">
        <v>5</v>
      </c>
      <c r="L8874" s="72">
        <v>24</v>
      </c>
    </row>
    <row r="8875" spans="4:12" x14ac:dyDescent="0.25">
      <c r="D8875" s="66" t="s">
        <v>39213</v>
      </c>
      <c r="E8875" s="66" t="s">
        <v>2745</v>
      </c>
      <c r="F8875" s="72">
        <v>1</v>
      </c>
      <c r="G8875" s="72">
        <v>3</v>
      </c>
      <c r="H8875" s="72">
        <v>2</v>
      </c>
      <c r="I8875" s="72">
        <v>8</v>
      </c>
      <c r="J8875" s="72">
        <v>7</v>
      </c>
      <c r="K8875" s="72">
        <v>5</v>
      </c>
      <c r="L8875" s="72">
        <v>25</v>
      </c>
    </row>
    <row r="8876" spans="4:12" x14ac:dyDescent="0.25">
      <c r="D8876" s="66" t="s">
        <v>39214</v>
      </c>
      <c r="E8876" s="66" t="s">
        <v>2746</v>
      </c>
      <c r="F8876" s="72">
        <v>1</v>
      </c>
      <c r="G8876" s="72">
        <v>3</v>
      </c>
      <c r="H8876" s="72">
        <v>2</v>
      </c>
      <c r="I8876" s="72">
        <v>8</v>
      </c>
      <c r="J8876" s="72">
        <v>7</v>
      </c>
      <c r="K8876" s="72">
        <v>5</v>
      </c>
      <c r="L8876" s="72">
        <v>26</v>
      </c>
    </row>
    <row r="8877" spans="4:12" x14ac:dyDescent="0.25">
      <c r="D8877" s="66" t="s">
        <v>39215</v>
      </c>
      <c r="E8877" s="66" t="s">
        <v>2747</v>
      </c>
      <c r="F8877" s="72">
        <v>1</v>
      </c>
      <c r="G8877" s="72">
        <v>3</v>
      </c>
      <c r="H8877" s="72">
        <v>2</v>
      </c>
      <c r="I8877" s="72">
        <v>8</v>
      </c>
      <c r="J8877" s="72">
        <v>7</v>
      </c>
      <c r="K8877" s="72">
        <v>5</v>
      </c>
      <c r="L8877" s="72">
        <v>27</v>
      </c>
    </row>
    <row r="8878" spans="4:12" x14ac:dyDescent="0.25">
      <c r="D8878" s="66" t="s">
        <v>39216</v>
      </c>
      <c r="E8878" s="66" t="s">
        <v>2748</v>
      </c>
      <c r="F8878" s="72">
        <v>1</v>
      </c>
      <c r="G8878" s="72">
        <v>3</v>
      </c>
      <c r="H8878" s="72">
        <v>2</v>
      </c>
      <c r="I8878" s="72">
        <v>8</v>
      </c>
      <c r="J8878" s="72">
        <v>7</v>
      </c>
      <c r="K8878" s="72">
        <v>5</v>
      </c>
      <c r="L8878" s="72">
        <v>28</v>
      </c>
    </row>
    <row r="8879" spans="4:12" x14ac:dyDescent="0.25">
      <c r="D8879" s="66" t="s">
        <v>39217</v>
      </c>
      <c r="E8879" s="66" t="s">
        <v>2749</v>
      </c>
      <c r="F8879" s="72">
        <v>1</v>
      </c>
      <c r="G8879" s="72">
        <v>3</v>
      </c>
      <c r="H8879" s="72">
        <v>2</v>
      </c>
      <c r="I8879" s="72">
        <v>8</v>
      </c>
      <c r="J8879" s="72">
        <v>7</v>
      </c>
      <c r="K8879" s="72">
        <v>5</v>
      </c>
      <c r="L8879" s="72">
        <v>29</v>
      </c>
    </row>
    <row r="8880" spans="4:12" x14ac:dyDescent="0.25">
      <c r="D8880" s="66" t="s">
        <v>39218</v>
      </c>
      <c r="E8880" s="66" t="s">
        <v>11767</v>
      </c>
      <c r="F8880" s="72">
        <v>1</v>
      </c>
      <c r="G8880" s="72">
        <v>3</v>
      </c>
      <c r="H8880" s="72">
        <v>2</v>
      </c>
      <c r="I8880" s="72">
        <v>8</v>
      </c>
      <c r="J8880" s="72">
        <v>7</v>
      </c>
      <c r="K8880" s="72">
        <v>5</v>
      </c>
      <c r="L8880" s="72">
        <v>30</v>
      </c>
    </row>
    <row r="8881" spans="4:12" x14ac:dyDescent="0.25">
      <c r="D8881" s="66" t="s">
        <v>39219</v>
      </c>
      <c r="E8881" s="66" t="s">
        <v>2750</v>
      </c>
      <c r="F8881" s="72">
        <v>1</v>
      </c>
      <c r="G8881" s="72">
        <v>3</v>
      </c>
      <c r="H8881" s="72">
        <v>2</v>
      </c>
      <c r="I8881" s="72">
        <v>8</v>
      </c>
      <c r="J8881" s="72">
        <v>7</v>
      </c>
      <c r="K8881" s="72">
        <v>5</v>
      </c>
      <c r="L8881" s="72">
        <v>31</v>
      </c>
    </row>
    <row r="8882" spans="4:12" x14ac:dyDescent="0.25">
      <c r="D8882" s="66" t="s">
        <v>39220</v>
      </c>
      <c r="E8882" s="66" t="s">
        <v>11768</v>
      </c>
      <c r="F8882" s="72">
        <v>1</v>
      </c>
      <c r="G8882" s="72">
        <v>3</v>
      </c>
      <c r="H8882" s="72">
        <v>2</v>
      </c>
      <c r="I8882" s="72">
        <v>8</v>
      </c>
      <c r="J8882" s="72">
        <v>7</v>
      </c>
      <c r="K8882" s="72">
        <v>5</v>
      </c>
      <c r="L8882" s="72">
        <v>32</v>
      </c>
    </row>
    <row r="8883" spans="4:12" x14ac:dyDescent="0.25">
      <c r="D8883" s="66" t="s">
        <v>39221</v>
      </c>
      <c r="E8883" s="66" t="s">
        <v>2751</v>
      </c>
      <c r="F8883" s="72">
        <v>1</v>
      </c>
      <c r="G8883" s="72">
        <v>3</v>
      </c>
      <c r="H8883" s="72">
        <v>2</v>
      </c>
      <c r="I8883" s="72">
        <v>8</v>
      </c>
      <c r="J8883" s="72">
        <v>7</v>
      </c>
      <c r="K8883" s="72">
        <v>5</v>
      </c>
      <c r="L8883" s="72">
        <v>33</v>
      </c>
    </row>
    <row r="8884" spans="4:12" x14ac:dyDescent="0.25">
      <c r="D8884" s="66" t="s">
        <v>39222</v>
      </c>
      <c r="E8884" s="66" t="s">
        <v>2752</v>
      </c>
      <c r="F8884" s="72">
        <v>1</v>
      </c>
      <c r="G8884" s="72">
        <v>3</v>
      </c>
      <c r="H8884" s="72">
        <v>2</v>
      </c>
      <c r="I8884" s="72">
        <v>8</v>
      </c>
      <c r="J8884" s="72">
        <v>7</v>
      </c>
      <c r="K8884" s="72">
        <v>5</v>
      </c>
      <c r="L8884" s="72">
        <v>34</v>
      </c>
    </row>
    <row r="8885" spans="4:12" x14ac:dyDescent="0.25">
      <c r="D8885" s="66" t="s">
        <v>39223</v>
      </c>
      <c r="E8885" s="66" t="s">
        <v>2753</v>
      </c>
      <c r="F8885" s="72">
        <v>1</v>
      </c>
      <c r="G8885" s="72">
        <v>3</v>
      </c>
      <c r="H8885" s="72">
        <v>2</v>
      </c>
      <c r="I8885" s="72">
        <v>8</v>
      </c>
      <c r="J8885" s="72">
        <v>7</v>
      </c>
      <c r="K8885" s="72">
        <v>5</v>
      </c>
      <c r="L8885" s="72">
        <v>35</v>
      </c>
    </row>
    <row r="8886" spans="4:12" x14ac:dyDescent="0.25">
      <c r="D8886" s="66" t="s">
        <v>39224</v>
      </c>
      <c r="E8886" s="66" t="s">
        <v>11769</v>
      </c>
      <c r="F8886" s="72">
        <v>1</v>
      </c>
      <c r="G8886" s="72">
        <v>3</v>
      </c>
      <c r="H8886" s="72">
        <v>2</v>
      </c>
      <c r="I8886" s="72">
        <v>8</v>
      </c>
      <c r="J8886" s="72">
        <v>7</v>
      </c>
      <c r="K8886" s="72">
        <v>5</v>
      </c>
      <c r="L8886" s="72">
        <v>36</v>
      </c>
    </row>
    <row r="8887" spans="4:12" x14ac:dyDescent="0.25">
      <c r="D8887" s="66" t="s">
        <v>39225</v>
      </c>
      <c r="E8887" s="66" t="s">
        <v>11770</v>
      </c>
      <c r="F8887" s="72">
        <v>1</v>
      </c>
      <c r="G8887" s="72">
        <v>3</v>
      </c>
      <c r="H8887" s="72">
        <v>2</v>
      </c>
      <c r="I8887" s="72">
        <v>8</v>
      </c>
      <c r="J8887" s="72">
        <v>7</v>
      </c>
      <c r="K8887" s="72">
        <v>5</v>
      </c>
      <c r="L8887" s="72">
        <v>37</v>
      </c>
    </row>
    <row r="8888" spans="4:12" x14ac:dyDescent="0.25">
      <c r="D8888" s="66" t="s">
        <v>39226</v>
      </c>
      <c r="E8888" s="66" t="s">
        <v>11771</v>
      </c>
      <c r="F8888" s="72">
        <v>1</v>
      </c>
      <c r="G8888" s="72">
        <v>3</v>
      </c>
      <c r="H8888" s="72">
        <v>2</v>
      </c>
      <c r="I8888" s="72">
        <v>8</v>
      </c>
      <c r="J8888" s="72">
        <v>7</v>
      </c>
      <c r="K8888" s="72">
        <v>5</v>
      </c>
      <c r="L8888" s="72">
        <v>38</v>
      </c>
    </row>
    <row r="8889" spans="4:12" x14ac:dyDescent="0.25">
      <c r="D8889" s="66" t="s">
        <v>39227</v>
      </c>
      <c r="E8889" s="66" t="s">
        <v>11772</v>
      </c>
      <c r="F8889" s="72">
        <v>1</v>
      </c>
      <c r="G8889" s="72">
        <v>3</v>
      </c>
      <c r="H8889" s="72">
        <v>2</v>
      </c>
      <c r="I8889" s="72">
        <v>8</v>
      </c>
      <c r="J8889" s="72">
        <v>7</v>
      </c>
      <c r="K8889" s="72">
        <v>5</v>
      </c>
      <c r="L8889" s="72">
        <v>39</v>
      </c>
    </row>
    <row r="8890" spans="4:12" x14ac:dyDescent="0.25">
      <c r="D8890" s="66" t="s">
        <v>39228</v>
      </c>
      <c r="E8890" s="66" t="s">
        <v>11773</v>
      </c>
      <c r="F8890" s="72">
        <v>1</v>
      </c>
      <c r="G8890" s="72">
        <v>3</v>
      </c>
      <c r="H8890" s="72">
        <v>2</v>
      </c>
      <c r="I8890" s="72">
        <v>8</v>
      </c>
      <c r="J8890" s="72">
        <v>7</v>
      </c>
      <c r="K8890" s="72">
        <v>5</v>
      </c>
      <c r="L8890" s="72">
        <v>40</v>
      </c>
    </row>
    <row r="8891" spans="4:12" x14ac:dyDescent="0.25">
      <c r="D8891" s="66" t="s">
        <v>39229</v>
      </c>
      <c r="E8891" s="66" t="s">
        <v>11774</v>
      </c>
      <c r="F8891" s="72">
        <v>1</v>
      </c>
      <c r="G8891" s="72">
        <v>3</v>
      </c>
      <c r="H8891" s="72">
        <v>2</v>
      </c>
      <c r="I8891" s="72">
        <v>8</v>
      </c>
      <c r="J8891" s="72">
        <v>7</v>
      </c>
      <c r="K8891" s="72">
        <v>5</v>
      </c>
      <c r="L8891" s="72">
        <v>41</v>
      </c>
    </row>
    <row r="8892" spans="4:12" x14ac:dyDescent="0.25">
      <c r="D8892" s="66" t="s">
        <v>39230</v>
      </c>
      <c r="E8892" s="66" t="s">
        <v>11775</v>
      </c>
      <c r="F8892" s="72">
        <v>1</v>
      </c>
      <c r="G8892" s="72">
        <v>3</v>
      </c>
      <c r="H8892" s="72">
        <v>2</v>
      </c>
      <c r="I8892" s="72">
        <v>8</v>
      </c>
      <c r="J8892" s="72">
        <v>7</v>
      </c>
      <c r="K8892" s="72">
        <v>5</v>
      </c>
      <c r="L8892" s="72">
        <v>42</v>
      </c>
    </row>
    <row r="8893" spans="4:12" x14ac:dyDescent="0.25">
      <c r="D8893" s="66" t="s">
        <v>39231</v>
      </c>
      <c r="E8893" s="66" t="s">
        <v>11776</v>
      </c>
      <c r="F8893" s="72">
        <v>1</v>
      </c>
      <c r="G8893" s="72">
        <v>3</v>
      </c>
      <c r="H8893" s="72">
        <v>2</v>
      </c>
      <c r="I8893" s="72">
        <v>8</v>
      </c>
      <c r="J8893" s="72">
        <v>7</v>
      </c>
      <c r="K8893" s="72">
        <v>5</v>
      </c>
      <c r="L8893" s="72">
        <v>43</v>
      </c>
    </row>
    <row r="8894" spans="4:12" x14ac:dyDescent="0.25">
      <c r="D8894" s="66" t="s">
        <v>39232</v>
      </c>
      <c r="E8894" s="66" t="s">
        <v>11777</v>
      </c>
      <c r="F8894" s="72">
        <v>1</v>
      </c>
      <c r="G8894" s="72">
        <v>3</v>
      </c>
      <c r="H8894" s="72">
        <v>2</v>
      </c>
      <c r="I8894" s="72">
        <v>8</v>
      </c>
      <c r="J8894" s="72">
        <v>7</v>
      </c>
      <c r="K8894" s="72">
        <v>6</v>
      </c>
      <c r="L8894" s="72">
        <v>1</v>
      </c>
    </row>
    <row r="8895" spans="4:12" x14ac:dyDescent="0.25">
      <c r="D8895" s="66" t="s">
        <v>39233</v>
      </c>
      <c r="E8895" s="66" t="s">
        <v>2754</v>
      </c>
      <c r="F8895" s="72">
        <v>1</v>
      </c>
      <c r="G8895" s="72">
        <v>3</v>
      </c>
      <c r="H8895" s="72">
        <v>2</v>
      </c>
      <c r="I8895" s="72">
        <v>8</v>
      </c>
      <c r="J8895" s="72">
        <v>8</v>
      </c>
      <c r="K8895" s="72">
        <v>1</v>
      </c>
      <c r="L8895" s="72">
        <v>1</v>
      </c>
    </row>
    <row r="8896" spans="4:12" x14ac:dyDescent="0.25">
      <c r="D8896" s="66" t="s">
        <v>39234</v>
      </c>
      <c r="E8896" s="66" t="s">
        <v>2755</v>
      </c>
      <c r="F8896" s="72">
        <v>1</v>
      </c>
      <c r="G8896" s="72">
        <v>3</v>
      </c>
      <c r="H8896" s="72">
        <v>2</v>
      </c>
      <c r="I8896" s="72">
        <v>8</v>
      </c>
      <c r="J8896" s="72">
        <v>8</v>
      </c>
      <c r="K8896" s="72">
        <v>1</v>
      </c>
      <c r="L8896" s="72">
        <v>2</v>
      </c>
    </row>
    <row r="8897" spans="4:12" x14ac:dyDescent="0.25">
      <c r="D8897" s="66" t="s">
        <v>39235</v>
      </c>
      <c r="E8897" s="66" t="s">
        <v>2756</v>
      </c>
      <c r="F8897" s="72">
        <v>1</v>
      </c>
      <c r="G8897" s="72">
        <v>3</v>
      </c>
      <c r="H8897" s="72">
        <v>2</v>
      </c>
      <c r="I8897" s="72">
        <v>8</v>
      </c>
      <c r="J8897" s="72">
        <v>8</v>
      </c>
      <c r="K8897" s="72">
        <v>1</v>
      </c>
      <c r="L8897" s="72">
        <v>3</v>
      </c>
    </row>
    <row r="8898" spans="4:12" x14ac:dyDescent="0.25">
      <c r="D8898" s="66" t="s">
        <v>39236</v>
      </c>
      <c r="E8898" s="66" t="s">
        <v>11778</v>
      </c>
      <c r="F8898" s="72">
        <v>1</v>
      </c>
      <c r="G8898" s="72">
        <v>3</v>
      </c>
      <c r="H8898" s="72">
        <v>2</v>
      </c>
      <c r="I8898" s="72">
        <v>8</v>
      </c>
      <c r="J8898" s="72">
        <v>8</v>
      </c>
      <c r="K8898" s="72">
        <v>1</v>
      </c>
      <c r="L8898" s="72">
        <v>4</v>
      </c>
    </row>
    <row r="8899" spans="4:12" x14ac:dyDescent="0.25">
      <c r="D8899" s="66" t="s">
        <v>39237</v>
      </c>
      <c r="E8899" s="66" t="s">
        <v>2757</v>
      </c>
      <c r="F8899" s="72">
        <v>1</v>
      </c>
      <c r="G8899" s="72">
        <v>3</v>
      </c>
      <c r="H8899" s="72">
        <v>2</v>
      </c>
      <c r="I8899" s="72">
        <v>8</v>
      </c>
      <c r="J8899" s="72">
        <v>8</v>
      </c>
      <c r="K8899" s="72">
        <v>2</v>
      </c>
      <c r="L8899" s="72">
        <v>1</v>
      </c>
    </row>
    <row r="8900" spans="4:12" x14ac:dyDescent="0.25">
      <c r="D8900" s="66" t="s">
        <v>39238</v>
      </c>
      <c r="E8900" s="66" t="s">
        <v>2758</v>
      </c>
      <c r="F8900" s="72">
        <v>1</v>
      </c>
      <c r="G8900" s="72">
        <v>3</v>
      </c>
      <c r="H8900" s="72">
        <v>2</v>
      </c>
      <c r="I8900" s="72">
        <v>8</v>
      </c>
      <c r="J8900" s="72">
        <v>8</v>
      </c>
      <c r="K8900" s="72">
        <v>2</v>
      </c>
      <c r="L8900" s="72">
        <v>2</v>
      </c>
    </row>
    <row r="8901" spans="4:12" x14ac:dyDescent="0.25">
      <c r="D8901" s="66" t="s">
        <v>39239</v>
      </c>
      <c r="E8901" s="66" t="s">
        <v>11779</v>
      </c>
      <c r="F8901" s="72">
        <v>1</v>
      </c>
      <c r="G8901" s="72">
        <v>3</v>
      </c>
      <c r="H8901" s="72">
        <v>2</v>
      </c>
      <c r="I8901" s="72">
        <v>8</v>
      </c>
      <c r="J8901" s="72">
        <v>8</v>
      </c>
      <c r="K8901" s="72">
        <v>2</v>
      </c>
      <c r="L8901" s="72">
        <v>3</v>
      </c>
    </row>
    <row r="8902" spans="4:12" x14ac:dyDescent="0.25">
      <c r="D8902" s="66" t="s">
        <v>39240</v>
      </c>
      <c r="E8902" s="66" t="s">
        <v>11780</v>
      </c>
      <c r="F8902" s="72">
        <v>1</v>
      </c>
      <c r="G8902" s="72">
        <v>3</v>
      </c>
      <c r="H8902" s="72">
        <v>2</v>
      </c>
      <c r="I8902" s="72">
        <v>8</v>
      </c>
      <c r="J8902" s="72">
        <v>8</v>
      </c>
      <c r="K8902" s="72">
        <v>2</v>
      </c>
      <c r="L8902" s="72">
        <v>4</v>
      </c>
    </row>
    <row r="8903" spans="4:12" x14ac:dyDescent="0.25">
      <c r="D8903" s="66" t="s">
        <v>39241</v>
      </c>
      <c r="E8903" s="66" t="s">
        <v>11781</v>
      </c>
      <c r="F8903" s="72">
        <v>1</v>
      </c>
      <c r="G8903" s="72">
        <v>3</v>
      </c>
      <c r="H8903" s="72">
        <v>2</v>
      </c>
      <c r="I8903" s="72">
        <v>8</v>
      </c>
      <c r="J8903" s="72">
        <v>8</v>
      </c>
      <c r="K8903" s="72">
        <v>2</v>
      </c>
      <c r="L8903" s="72">
        <v>5</v>
      </c>
    </row>
    <row r="8904" spans="4:12" x14ac:dyDescent="0.25">
      <c r="D8904" s="66" t="s">
        <v>39242</v>
      </c>
      <c r="E8904" s="66" t="s">
        <v>11782</v>
      </c>
      <c r="F8904" s="72">
        <v>1</v>
      </c>
      <c r="G8904" s="72">
        <v>3</v>
      </c>
      <c r="H8904" s="72">
        <v>2</v>
      </c>
      <c r="I8904" s="72">
        <v>8</v>
      </c>
      <c r="J8904" s="72">
        <v>8</v>
      </c>
      <c r="K8904" s="72">
        <v>2</v>
      </c>
      <c r="L8904" s="72">
        <v>6</v>
      </c>
    </row>
    <row r="8905" spans="4:12" x14ac:dyDescent="0.25">
      <c r="D8905" s="66" t="s">
        <v>39243</v>
      </c>
      <c r="E8905" s="66" t="s">
        <v>11783</v>
      </c>
      <c r="F8905" s="72">
        <v>1</v>
      </c>
      <c r="G8905" s="72">
        <v>3</v>
      </c>
      <c r="H8905" s="72">
        <v>2</v>
      </c>
      <c r="I8905" s="72">
        <v>8</v>
      </c>
      <c r="J8905" s="72">
        <v>8</v>
      </c>
      <c r="K8905" s="72">
        <v>2</v>
      </c>
      <c r="L8905" s="72">
        <v>7</v>
      </c>
    </row>
    <row r="8906" spans="4:12" x14ac:dyDescent="0.25">
      <c r="D8906" s="66" t="s">
        <v>39244</v>
      </c>
      <c r="E8906" s="66" t="s">
        <v>2759</v>
      </c>
      <c r="F8906" s="72">
        <v>1</v>
      </c>
      <c r="G8906" s="72">
        <v>3</v>
      </c>
      <c r="H8906" s="72">
        <v>2</v>
      </c>
      <c r="I8906" s="72">
        <v>8</v>
      </c>
      <c r="J8906" s="72">
        <v>8</v>
      </c>
      <c r="K8906" s="72">
        <v>2</v>
      </c>
      <c r="L8906" s="72">
        <v>8</v>
      </c>
    </row>
    <row r="8907" spans="4:12" x14ac:dyDescent="0.25">
      <c r="D8907" s="66" t="s">
        <v>39245</v>
      </c>
      <c r="E8907" s="66" t="s">
        <v>11784</v>
      </c>
      <c r="F8907" s="72">
        <v>1</v>
      </c>
      <c r="G8907" s="72">
        <v>3</v>
      </c>
      <c r="H8907" s="72">
        <v>2</v>
      </c>
      <c r="I8907" s="72">
        <v>8</v>
      </c>
      <c r="J8907" s="72">
        <v>8</v>
      </c>
      <c r="K8907" s="72">
        <v>2</v>
      </c>
      <c r="L8907" s="72">
        <v>9</v>
      </c>
    </row>
    <row r="8908" spans="4:12" x14ac:dyDescent="0.25">
      <c r="D8908" s="66" t="s">
        <v>39246</v>
      </c>
      <c r="E8908" s="66" t="s">
        <v>11785</v>
      </c>
      <c r="F8908" s="72">
        <v>1</v>
      </c>
      <c r="G8908" s="72">
        <v>3</v>
      </c>
      <c r="H8908" s="72">
        <v>2</v>
      </c>
      <c r="I8908" s="72">
        <v>8</v>
      </c>
      <c r="J8908" s="72">
        <v>8</v>
      </c>
      <c r="K8908" s="72">
        <v>2</v>
      </c>
      <c r="L8908" s="72">
        <v>10</v>
      </c>
    </row>
    <row r="8909" spans="4:12" x14ac:dyDescent="0.25">
      <c r="D8909" s="66" t="s">
        <v>39247</v>
      </c>
      <c r="E8909" s="66" t="s">
        <v>11786</v>
      </c>
      <c r="F8909" s="72">
        <v>1</v>
      </c>
      <c r="G8909" s="72">
        <v>3</v>
      </c>
      <c r="H8909" s="72">
        <v>2</v>
      </c>
      <c r="I8909" s="72">
        <v>8</v>
      </c>
      <c r="J8909" s="72">
        <v>8</v>
      </c>
      <c r="K8909" s="72">
        <v>2</v>
      </c>
      <c r="L8909" s="72">
        <v>11</v>
      </c>
    </row>
    <row r="8910" spans="4:12" x14ac:dyDescent="0.25">
      <c r="D8910" s="66" t="s">
        <v>39248</v>
      </c>
      <c r="E8910" s="66" t="s">
        <v>11787</v>
      </c>
      <c r="F8910" s="72">
        <v>1</v>
      </c>
      <c r="G8910" s="72">
        <v>3</v>
      </c>
      <c r="H8910" s="72">
        <v>2</v>
      </c>
      <c r="I8910" s="72">
        <v>8</v>
      </c>
      <c r="J8910" s="72">
        <v>8</v>
      </c>
      <c r="K8910" s="72">
        <v>2</v>
      </c>
      <c r="L8910" s="72">
        <v>12</v>
      </c>
    </row>
    <row r="8911" spans="4:12" x14ac:dyDescent="0.25">
      <c r="D8911" s="66" t="s">
        <v>39249</v>
      </c>
      <c r="E8911" s="66" t="s">
        <v>11788</v>
      </c>
      <c r="F8911" s="72">
        <v>1</v>
      </c>
      <c r="G8911" s="72">
        <v>3</v>
      </c>
      <c r="H8911" s="72">
        <v>2</v>
      </c>
      <c r="I8911" s="72">
        <v>8</v>
      </c>
      <c r="J8911" s="72">
        <v>8</v>
      </c>
      <c r="K8911" s="72">
        <v>2</v>
      </c>
      <c r="L8911" s="72">
        <v>13</v>
      </c>
    </row>
    <row r="8912" spans="4:12" x14ac:dyDescent="0.25">
      <c r="D8912" s="66" t="s">
        <v>39250</v>
      </c>
      <c r="E8912" s="66" t="s">
        <v>11789</v>
      </c>
      <c r="F8912" s="72">
        <v>1</v>
      </c>
      <c r="G8912" s="72">
        <v>3</v>
      </c>
      <c r="H8912" s="72">
        <v>2</v>
      </c>
      <c r="I8912" s="72">
        <v>8</v>
      </c>
      <c r="J8912" s="72">
        <v>8</v>
      </c>
      <c r="K8912" s="72">
        <v>2</v>
      </c>
      <c r="L8912" s="72">
        <v>14</v>
      </c>
    </row>
    <row r="8913" spans="4:12" x14ac:dyDescent="0.25">
      <c r="D8913" s="66" t="s">
        <v>39251</v>
      </c>
      <c r="E8913" s="66" t="s">
        <v>11790</v>
      </c>
      <c r="F8913" s="72">
        <v>1</v>
      </c>
      <c r="G8913" s="72">
        <v>3</v>
      </c>
      <c r="H8913" s="72">
        <v>2</v>
      </c>
      <c r="I8913" s="72">
        <v>8</v>
      </c>
      <c r="J8913" s="72">
        <v>8</v>
      </c>
      <c r="K8913" s="72">
        <v>2</v>
      </c>
      <c r="L8913" s="72">
        <v>15</v>
      </c>
    </row>
    <row r="8914" spans="4:12" x14ac:dyDescent="0.25">
      <c r="D8914" s="66" t="s">
        <v>39252</v>
      </c>
      <c r="E8914" s="66" t="s">
        <v>11791</v>
      </c>
      <c r="F8914" s="72">
        <v>1</v>
      </c>
      <c r="G8914" s="72">
        <v>3</v>
      </c>
      <c r="H8914" s="72">
        <v>2</v>
      </c>
      <c r="I8914" s="72">
        <v>8</v>
      </c>
      <c r="J8914" s="72">
        <v>8</v>
      </c>
      <c r="K8914" s="72">
        <v>2</v>
      </c>
      <c r="L8914" s="72">
        <v>16</v>
      </c>
    </row>
    <row r="8915" spans="4:12" x14ac:dyDescent="0.25">
      <c r="D8915" s="66" t="s">
        <v>39253</v>
      </c>
      <c r="E8915" s="66" t="s">
        <v>11792</v>
      </c>
      <c r="F8915" s="72">
        <v>1</v>
      </c>
      <c r="G8915" s="72">
        <v>3</v>
      </c>
      <c r="H8915" s="72">
        <v>2</v>
      </c>
      <c r="I8915" s="72">
        <v>8</v>
      </c>
      <c r="J8915" s="72">
        <v>8</v>
      </c>
      <c r="K8915" s="72">
        <v>2</v>
      </c>
      <c r="L8915" s="72">
        <v>17</v>
      </c>
    </row>
    <row r="8916" spans="4:12" x14ac:dyDescent="0.25">
      <c r="D8916" s="66" t="s">
        <v>39254</v>
      </c>
      <c r="E8916" s="66" t="s">
        <v>11793</v>
      </c>
      <c r="F8916" s="72">
        <v>1</v>
      </c>
      <c r="G8916" s="72">
        <v>3</v>
      </c>
      <c r="H8916" s="72">
        <v>2</v>
      </c>
      <c r="I8916" s="72">
        <v>8</v>
      </c>
      <c r="J8916" s="72">
        <v>8</v>
      </c>
      <c r="K8916" s="72">
        <v>2</v>
      </c>
      <c r="L8916" s="72">
        <v>18</v>
      </c>
    </row>
    <row r="8917" spans="4:12" x14ac:dyDescent="0.25">
      <c r="D8917" s="66" t="s">
        <v>39255</v>
      </c>
      <c r="E8917" s="66" t="s">
        <v>11794</v>
      </c>
      <c r="F8917" s="72">
        <v>1</v>
      </c>
      <c r="G8917" s="72">
        <v>3</v>
      </c>
      <c r="H8917" s="72">
        <v>2</v>
      </c>
      <c r="I8917" s="72">
        <v>8</v>
      </c>
      <c r="J8917" s="72">
        <v>8</v>
      </c>
      <c r="K8917" s="72">
        <v>3</v>
      </c>
      <c r="L8917" s="72">
        <v>1</v>
      </c>
    </row>
    <row r="8918" spans="4:12" x14ac:dyDescent="0.25">
      <c r="D8918" s="66" t="s">
        <v>39256</v>
      </c>
      <c r="E8918" s="66" t="s">
        <v>11795</v>
      </c>
      <c r="F8918" s="72">
        <v>1</v>
      </c>
      <c r="G8918" s="72">
        <v>3</v>
      </c>
      <c r="H8918" s="72">
        <v>2</v>
      </c>
      <c r="I8918" s="72">
        <v>8</v>
      </c>
      <c r="J8918" s="72">
        <v>8</v>
      </c>
      <c r="K8918" s="72">
        <v>3</v>
      </c>
      <c r="L8918" s="72">
        <v>2</v>
      </c>
    </row>
    <row r="8919" spans="4:12" x14ac:dyDescent="0.25">
      <c r="D8919" s="66" t="s">
        <v>39257</v>
      </c>
      <c r="E8919" s="66" t="s">
        <v>11796</v>
      </c>
      <c r="F8919" s="72">
        <v>1</v>
      </c>
      <c r="G8919" s="72">
        <v>3</v>
      </c>
      <c r="H8919" s="72">
        <v>2</v>
      </c>
      <c r="I8919" s="72">
        <v>8</v>
      </c>
      <c r="J8919" s="72">
        <v>8</v>
      </c>
      <c r="K8919" s="72">
        <v>3</v>
      </c>
      <c r="L8919" s="72">
        <v>3</v>
      </c>
    </row>
    <row r="8920" spans="4:12" x14ac:dyDescent="0.25">
      <c r="D8920" s="66" t="s">
        <v>39258</v>
      </c>
      <c r="E8920" s="66" t="s">
        <v>11797</v>
      </c>
      <c r="F8920" s="72">
        <v>1</v>
      </c>
      <c r="G8920" s="72">
        <v>3</v>
      </c>
      <c r="H8920" s="72">
        <v>2</v>
      </c>
      <c r="I8920" s="72">
        <v>8</v>
      </c>
      <c r="J8920" s="72">
        <v>8</v>
      </c>
      <c r="K8920" s="72">
        <v>3</v>
      </c>
      <c r="L8920" s="72">
        <v>4</v>
      </c>
    </row>
    <row r="8921" spans="4:12" x14ac:dyDescent="0.25">
      <c r="D8921" s="66" t="s">
        <v>39259</v>
      </c>
      <c r="E8921" s="66" t="s">
        <v>11798</v>
      </c>
      <c r="F8921" s="72">
        <v>1</v>
      </c>
      <c r="G8921" s="72">
        <v>3</v>
      </c>
      <c r="H8921" s="72">
        <v>2</v>
      </c>
      <c r="I8921" s="72">
        <v>8</v>
      </c>
      <c r="J8921" s="72">
        <v>8</v>
      </c>
      <c r="K8921" s="72">
        <v>3</v>
      </c>
      <c r="L8921" s="72">
        <v>5</v>
      </c>
    </row>
    <row r="8922" spans="4:12" x14ac:dyDescent="0.25">
      <c r="D8922" s="66" t="s">
        <v>39260</v>
      </c>
      <c r="E8922" s="66" t="s">
        <v>11799</v>
      </c>
      <c r="F8922" s="72">
        <v>1</v>
      </c>
      <c r="G8922" s="72">
        <v>3</v>
      </c>
      <c r="H8922" s="72">
        <v>2</v>
      </c>
      <c r="I8922" s="72">
        <v>8</v>
      </c>
      <c r="J8922" s="72">
        <v>8</v>
      </c>
      <c r="K8922" s="72">
        <v>3</v>
      </c>
      <c r="L8922" s="72">
        <v>6</v>
      </c>
    </row>
    <row r="8923" spans="4:12" x14ac:dyDescent="0.25">
      <c r="D8923" s="66" t="s">
        <v>39261</v>
      </c>
      <c r="E8923" s="66" t="s">
        <v>11800</v>
      </c>
      <c r="F8923" s="72">
        <v>1</v>
      </c>
      <c r="G8923" s="72">
        <v>3</v>
      </c>
      <c r="H8923" s="72">
        <v>2</v>
      </c>
      <c r="I8923" s="72">
        <v>8</v>
      </c>
      <c r="J8923" s="72">
        <v>8</v>
      </c>
      <c r="K8923" s="72">
        <v>3</v>
      </c>
      <c r="L8923" s="72">
        <v>7</v>
      </c>
    </row>
    <row r="8924" spans="4:12" x14ac:dyDescent="0.25">
      <c r="D8924" s="66" t="s">
        <v>39262</v>
      </c>
      <c r="E8924" s="66" t="s">
        <v>11801</v>
      </c>
      <c r="F8924" s="72">
        <v>1</v>
      </c>
      <c r="G8924" s="72">
        <v>3</v>
      </c>
      <c r="H8924" s="72">
        <v>2</v>
      </c>
      <c r="I8924" s="72">
        <v>8</v>
      </c>
      <c r="J8924" s="72">
        <v>8</v>
      </c>
      <c r="K8924" s="72">
        <v>3</v>
      </c>
      <c r="L8924" s="72">
        <v>8</v>
      </c>
    </row>
    <row r="8925" spans="4:12" x14ac:dyDescent="0.25">
      <c r="D8925" s="66" t="s">
        <v>39263</v>
      </c>
      <c r="E8925" s="66" t="s">
        <v>11802</v>
      </c>
      <c r="F8925" s="72">
        <v>1</v>
      </c>
      <c r="G8925" s="72">
        <v>3</v>
      </c>
      <c r="H8925" s="72">
        <v>2</v>
      </c>
      <c r="I8925" s="72">
        <v>8</v>
      </c>
      <c r="J8925" s="72">
        <v>8</v>
      </c>
      <c r="K8925" s="72">
        <v>3</v>
      </c>
      <c r="L8925" s="72">
        <v>9</v>
      </c>
    </row>
    <row r="8926" spans="4:12" x14ac:dyDescent="0.25">
      <c r="D8926" s="66" t="s">
        <v>39264</v>
      </c>
      <c r="E8926" s="66" t="s">
        <v>2760</v>
      </c>
      <c r="F8926" s="72">
        <v>1</v>
      </c>
      <c r="G8926" s="72">
        <v>3</v>
      </c>
      <c r="H8926" s="72">
        <v>2</v>
      </c>
      <c r="I8926" s="72">
        <v>8</v>
      </c>
      <c r="J8926" s="72">
        <v>8</v>
      </c>
      <c r="K8926" s="72">
        <v>4</v>
      </c>
      <c r="L8926" s="72">
        <v>1</v>
      </c>
    </row>
    <row r="8927" spans="4:12" x14ac:dyDescent="0.25">
      <c r="D8927" s="66" t="s">
        <v>39265</v>
      </c>
      <c r="E8927" s="66" t="s">
        <v>2761</v>
      </c>
      <c r="F8927" s="72">
        <v>1</v>
      </c>
      <c r="G8927" s="72">
        <v>3</v>
      </c>
      <c r="H8927" s="72">
        <v>2</v>
      </c>
      <c r="I8927" s="72">
        <v>8</v>
      </c>
      <c r="J8927" s="72">
        <v>8</v>
      </c>
      <c r="K8927" s="72">
        <v>4</v>
      </c>
      <c r="L8927" s="72">
        <v>2</v>
      </c>
    </row>
    <row r="8928" spans="4:12" x14ac:dyDescent="0.25">
      <c r="D8928" s="66" t="s">
        <v>39266</v>
      </c>
      <c r="E8928" s="66" t="s">
        <v>2762</v>
      </c>
      <c r="F8928" s="72">
        <v>1</v>
      </c>
      <c r="G8928" s="72">
        <v>3</v>
      </c>
      <c r="H8928" s="72">
        <v>2</v>
      </c>
      <c r="I8928" s="72">
        <v>8</v>
      </c>
      <c r="J8928" s="72">
        <v>8</v>
      </c>
      <c r="K8928" s="72">
        <v>4</v>
      </c>
      <c r="L8928" s="72">
        <v>3</v>
      </c>
    </row>
    <row r="8929" spans="4:12" x14ac:dyDescent="0.25">
      <c r="D8929" s="66" t="s">
        <v>39267</v>
      </c>
      <c r="E8929" s="66" t="s">
        <v>11803</v>
      </c>
      <c r="F8929" s="72">
        <v>1</v>
      </c>
      <c r="G8929" s="72">
        <v>3</v>
      </c>
      <c r="H8929" s="72">
        <v>2</v>
      </c>
      <c r="I8929" s="72">
        <v>8</v>
      </c>
      <c r="J8929" s="72">
        <v>8</v>
      </c>
      <c r="K8929" s="72">
        <v>4</v>
      </c>
      <c r="L8929" s="72">
        <v>4</v>
      </c>
    </row>
    <row r="8930" spans="4:12" x14ac:dyDescent="0.25">
      <c r="D8930" s="66" t="s">
        <v>39268</v>
      </c>
      <c r="E8930" s="66" t="s">
        <v>11804</v>
      </c>
      <c r="F8930" s="72">
        <v>1</v>
      </c>
      <c r="G8930" s="72">
        <v>3</v>
      </c>
      <c r="H8930" s="72">
        <v>2</v>
      </c>
      <c r="I8930" s="72">
        <v>8</v>
      </c>
      <c r="J8930" s="72">
        <v>8</v>
      </c>
      <c r="K8930" s="72">
        <v>4</v>
      </c>
      <c r="L8930" s="72">
        <v>5</v>
      </c>
    </row>
    <row r="8931" spans="4:12" x14ac:dyDescent="0.25">
      <c r="D8931" s="66" t="s">
        <v>39269</v>
      </c>
      <c r="E8931" s="66" t="s">
        <v>2763</v>
      </c>
      <c r="F8931" s="72">
        <v>1</v>
      </c>
      <c r="G8931" s="72">
        <v>3</v>
      </c>
      <c r="H8931" s="72">
        <v>2</v>
      </c>
      <c r="I8931" s="72">
        <v>8</v>
      </c>
      <c r="J8931" s="72">
        <v>8</v>
      </c>
      <c r="K8931" s="72">
        <v>4</v>
      </c>
      <c r="L8931" s="72">
        <v>6</v>
      </c>
    </row>
    <row r="8932" spans="4:12" x14ac:dyDescent="0.25">
      <c r="D8932" s="66" t="s">
        <v>39270</v>
      </c>
      <c r="E8932" s="66" t="s">
        <v>2764</v>
      </c>
      <c r="F8932" s="72">
        <v>1</v>
      </c>
      <c r="G8932" s="72">
        <v>3</v>
      </c>
      <c r="H8932" s="72">
        <v>2</v>
      </c>
      <c r="I8932" s="72">
        <v>8</v>
      </c>
      <c r="J8932" s="72">
        <v>8</v>
      </c>
      <c r="K8932" s="72">
        <v>4</v>
      </c>
      <c r="L8932" s="72">
        <v>7</v>
      </c>
    </row>
    <row r="8933" spans="4:12" x14ac:dyDescent="0.25">
      <c r="D8933" s="66" t="s">
        <v>39271</v>
      </c>
      <c r="E8933" s="66" t="s">
        <v>11805</v>
      </c>
      <c r="F8933" s="72">
        <v>1</v>
      </c>
      <c r="G8933" s="72">
        <v>3</v>
      </c>
      <c r="H8933" s="72">
        <v>2</v>
      </c>
      <c r="I8933" s="72">
        <v>8</v>
      </c>
      <c r="J8933" s="72">
        <v>8</v>
      </c>
      <c r="K8933" s="72">
        <v>4</v>
      </c>
      <c r="L8933" s="72">
        <v>8</v>
      </c>
    </row>
    <row r="8934" spans="4:12" x14ac:dyDescent="0.25">
      <c r="D8934" s="66" t="s">
        <v>39272</v>
      </c>
      <c r="E8934" s="66" t="s">
        <v>11806</v>
      </c>
      <c r="F8934" s="72">
        <v>1</v>
      </c>
      <c r="G8934" s="72">
        <v>3</v>
      </c>
      <c r="H8934" s="72">
        <v>2</v>
      </c>
      <c r="I8934" s="72">
        <v>8</v>
      </c>
      <c r="J8934" s="72">
        <v>8</v>
      </c>
      <c r="K8934" s="72">
        <v>4</v>
      </c>
      <c r="L8934" s="72">
        <v>9</v>
      </c>
    </row>
    <row r="8935" spans="4:12" x14ac:dyDescent="0.25">
      <c r="D8935" s="66" t="s">
        <v>39273</v>
      </c>
      <c r="E8935" s="66" t="s">
        <v>11807</v>
      </c>
      <c r="F8935" s="72">
        <v>1</v>
      </c>
      <c r="G8935" s="72">
        <v>3</v>
      </c>
      <c r="H8935" s="72">
        <v>2</v>
      </c>
      <c r="I8935" s="72">
        <v>8</v>
      </c>
      <c r="J8935" s="72">
        <v>8</v>
      </c>
      <c r="K8935" s="72">
        <v>4</v>
      </c>
      <c r="L8935" s="72">
        <v>10</v>
      </c>
    </row>
    <row r="8936" spans="4:12" x14ac:dyDescent="0.25">
      <c r="D8936" s="66" t="s">
        <v>39274</v>
      </c>
      <c r="E8936" s="66" t="s">
        <v>11808</v>
      </c>
      <c r="F8936" s="72">
        <v>1</v>
      </c>
      <c r="G8936" s="72">
        <v>3</v>
      </c>
      <c r="H8936" s="72">
        <v>2</v>
      </c>
      <c r="I8936" s="72">
        <v>8</v>
      </c>
      <c r="J8936" s="72">
        <v>8</v>
      </c>
      <c r="K8936" s="72">
        <v>4</v>
      </c>
      <c r="L8936" s="72">
        <v>11</v>
      </c>
    </row>
    <row r="8937" spans="4:12" x14ac:dyDescent="0.25">
      <c r="D8937" s="66" t="s">
        <v>39275</v>
      </c>
      <c r="E8937" s="66" t="s">
        <v>11809</v>
      </c>
      <c r="F8937" s="72">
        <v>1</v>
      </c>
      <c r="G8937" s="72">
        <v>3</v>
      </c>
      <c r="H8937" s="72">
        <v>2</v>
      </c>
      <c r="I8937" s="72">
        <v>8</v>
      </c>
      <c r="J8937" s="72">
        <v>8</v>
      </c>
      <c r="K8937" s="72">
        <v>4</v>
      </c>
      <c r="L8937" s="72">
        <v>12</v>
      </c>
    </row>
    <row r="8938" spans="4:12" x14ac:dyDescent="0.25">
      <c r="D8938" s="66" t="s">
        <v>39276</v>
      </c>
      <c r="E8938" s="66" t="s">
        <v>2765</v>
      </c>
      <c r="F8938" s="72">
        <v>1</v>
      </c>
      <c r="G8938" s="72">
        <v>3</v>
      </c>
      <c r="H8938" s="72">
        <v>2</v>
      </c>
      <c r="I8938" s="72">
        <v>8</v>
      </c>
      <c r="J8938" s="72">
        <v>8</v>
      </c>
      <c r="K8938" s="72">
        <v>4</v>
      </c>
      <c r="L8938" s="72">
        <v>13</v>
      </c>
    </row>
    <row r="8939" spans="4:12" x14ac:dyDescent="0.25">
      <c r="D8939" s="66" t="s">
        <v>39277</v>
      </c>
      <c r="E8939" s="66" t="s">
        <v>11810</v>
      </c>
      <c r="F8939" s="72">
        <v>1</v>
      </c>
      <c r="G8939" s="72">
        <v>3</v>
      </c>
      <c r="H8939" s="72">
        <v>2</v>
      </c>
      <c r="I8939" s="72">
        <v>8</v>
      </c>
      <c r="J8939" s="72">
        <v>8</v>
      </c>
      <c r="K8939" s="72">
        <v>4</v>
      </c>
      <c r="L8939" s="72">
        <v>14</v>
      </c>
    </row>
    <row r="8940" spans="4:12" x14ac:dyDescent="0.25">
      <c r="D8940" s="66" t="s">
        <v>39278</v>
      </c>
      <c r="E8940" s="66" t="s">
        <v>2766</v>
      </c>
      <c r="F8940" s="72">
        <v>1</v>
      </c>
      <c r="G8940" s="72">
        <v>3</v>
      </c>
      <c r="H8940" s="72">
        <v>2</v>
      </c>
      <c r="I8940" s="72">
        <v>8</v>
      </c>
      <c r="J8940" s="72">
        <v>8</v>
      </c>
      <c r="K8940" s="72">
        <v>5</v>
      </c>
      <c r="L8940" s="72">
        <v>1</v>
      </c>
    </row>
    <row r="8941" spans="4:12" x14ac:dyDescent="0.25">
      <c r="D8941" s="66" t="s">
        <v>39279</v>
      </c>
      <c r="E8941" s="66" t="s">
        <v>2767</v>
      </c>
      <c r="F8941" s="72">
        <v>1</v>
      </c>
      <c r="G8941" s="72">
        <v>3</v>
      </c>
      <c r="H8941" s="72">
        <v>2</v>
      </c>
      <c r="I8941" s="72">
        <v>8</v>
      </c>
      <c r="J8941" s="72">
        <v>8</v>
      </c>
      <c r="K8941" s="72">
        <v>5</v>
      </c>
      <c r="L8941" s="72">
        <v>2</v>
      </c>
    </row>
    <row r="8942" spans="4:12" x14ac:dyDescent="0.25">
      <c r="D8942" s="66" t="s">
        <v>39280</v>
      </c>
      <c r="E8942" s="66" t="s">
        <v>2768</v>
      </c>
      <c r="F8942" s="72">
        <v>1</v>
      </c>
      <c r="G8942" s="72">
        <v>3</v>
      </c>
      <c r="H8942" s="72">
        <v>2</v>
      </c>
      <c r="I8942" s="72">
        <v>8</v>
      </c>
      <c r="J8942" s="72">
        <v>8</v>
      </c>
      <c r="K8942" s="72">
        <v>5</v>
      </c>
      <c r="L8942" s="72">
        <v>3</v>
      </c>
    </row>
    <row r="8943" spans="4:12" x14ac:dyDescent="0.25">
      <c r="D8943" s="66" t="s">
        <v>39281</v>
      </c>
      <c r="E8943" s="66" t="s">
        <v>11811</v>
      </c>
      <c r="F8943" s="72">
        <v>1</v>
      </c>
      <c r="G8943" s="72">
        <v>3</v>
      </c>
      <c r="H8943" s="72">
        <v>2</v>
      </c>
      <c r="I8943" s="72">
        <v>8</v>
      </c>
      <c r="J8943" s="72">
        <v>8</v>
      </c>
      <c r="K8943" s="72">
        <v>5</v>
      </c>
      <c r="L8943" s="72">
        <v>4</v>
      </c>
    </row>
    <row r="8944" spans="4:12" x14ac:dyDescent="0.25">
      <c r="D8944" s="66" t="s">
        <v>39282</v>
      </c>
      <c r="E8944" s="66" t="s">
        <v>11812</v>
      </c>
      <c r="F8944" s="72">
        <v>1</v>
      </c>
      <c r="G8944" s="72">
        <v>3</v>
      </c>
      <c r="H8944" s="72">
        <v>2</v>
      </c>
      <c r="I8944" s="72">
        <v>8</v>
      </c>
      <c r="J8944" s="72">
        <v>8</v>
      </c>
      <c r="K8944" s="72">
        <v>5</v>
      </c>
      <c r="L8944" s="72">
        <v>5</v>
      </c>
    </row>
    <row r="8945" spans="4:12" x14ac:dyDescent="0.25">
      <c r="D8945" s="66" t="s">
        <v>39283</v>
      </c>
      <c r="E8945" s="66" t="s">
        <v>11813</v>
      </c>
      <c r="F8945" s="72">
        <v>1</v>
      </c>
      <c r="G8945" s="72">
        <v>3</v>
      </c>
      <c r="H8945" s="72">
        <v>2</v>
      </c>
      <c r="I8945" s="72">
        <v>8</v>
      </c>
      <c r="J8945" s="72">
        <v>8</v>
      </c>
      <c r="K8945" s="72">
        <v>5</v>
      </c>
      <c r="L8945" s="72">
        <v>6</v>
      </c>
    </row>
    <row r="8946" spans="4:12" x14ac:dyDescent="0.25">
      <c r="D8946" s="66" t="s">
        <v>39284</v>
      </c>
      <c r="E8946" s="66" t="s">
        <v>11814</v>
      </c>
      <c r="F8946" s="72">
        <v>1</v>
      </c>
      <c r="G8946" s="72">
        <v>3</v>
      </c>
      <c r="H8946" s="72">
        <v>2</v>
      </c>
      <c r="I8946" s="72">
        <v>8</v>
      </c>
      <c r="J8946" s="72">
        <v>8</v>
      </c>
      <c r="K8946" s="72">
        <v>5</v>
      </c>
      <c r="L8946" s="72">
        <v>7</v>
      </c>
    </row>
    <row r="8947" spans="4:12" x14ac:dyDescent="0.25">
      <c r="D8947" s="66" t="s">
        <v>39285</v>
      </c>
      <c r="E8947" s="66" t="s">
        <v>11815</v>
      </c>
      <c r="F8947" s="72">
        <v>1</v>
      </c>
      <c r="G8947" s="72">
        <v>3</v>
      </c>
      <c r="H8947" s="72">
        <v>2</v>
      </c>
      <c r="I8947" s="72">
        <v>8</v>
      </c>
      <c r="J8947" s="72">
        <v>8</v>
      </c>
      <c r="K8947" s="72">
        <v>6</v>
      </c>
      <c r="L8947" s="72">
        <v>1</v>
      </c>
    </row>
    <row r="8948" spans="4:12" x14ac:dyDescent="0.25">
      <c r="D8948" s="66" t="s">
        <v>39286</v>
      </c>
      <c r="E8948" s="66" t="s">
        <v>11816</v>
      </c>
      <c r="F8948" s="72">
        <v>1</v>
      </c>
      <c r="G8948" s="72">
        <v>3</v>
      </c>
      <c r="H8948" s="72">
        <v>2</v>
      </c>
      <c r="I8948" s="72">
        <v>8</v>
      </c>
      <c r="J8948" s="72">
        <v>8</v>
      </c>
      <c r="K8948" s="72">
        <v>6</v>
      </c>
      <c r="L8948" s="72">
        <v>2</v>
      </c>
    </row>
    <row r="8949" spans="4:12" x14ac:dyDescent="0.25">
      <c r="D8949" s="66" t="s">
        <v>39287</v>
      </c>
      <c r="E8949" s="66" t="s">
        <v>11817</v>
      </c>
      <c r="F8949" s="72">
        <v>1</v>
      </c>
      <c r="G8949" s="72">
        <v>3</v>
      </c>
      <c r="H8949" s="72">
        <v>2</v>
      </c>
      <c r="I8949" s="72">
        <v>8</v>
      </c>
      <c r="J8949" s="72">
        <v>8</v>
      </c>
      <c r="K8949" s="72">
        <v>6</v>
      </c>
      <c r="L8949" s="72">
        <v>3</v>
      </c>
    </row>
    <row r="8950" spans="4:12" x14ac:dyDescent="0.25">
      <c r="D8950" s="66" t="s">
        <v>39288</v>
      </c>
      <c r="E8950" s="66" t="s">
        <v>2769</v>
      </c>
      <c r="F8950" s="72">
        <v>1</v>
      </c>
      <c r="G8950" s="72">
        <v>3</v>
      </c>
      <c r="H8950" s="72">
        <v>2</v>
      </c>
      <c r="I8950" s="72">
        <v>8</v>
      </c>
      <c r="J8950" s="72">
        <v>8</v>
      </c>
      <c r="K8950" s="72">
        <v>6</v>
      </c>
      <c r="L8950" s="72">
        <v>4</v>
      </c>
    </row>
    <row r="8951" spans="4:12" x14ac:dyDescent="0.25">
      <c r="D8951" s="66" t="s">
        <v>39289</v>
      </c>
      <c r="E8951" s="66" t="s">
        <v>985</v>
      </c>
      <c r="F8951" s="72">
        <v>1</v>
      </c>
      <c r="G8951" s="72">
        <v>3</v>
      </c>
      <c r="H8951" s="72">
        <v>2</v>
      </c>
      <c r="I8951" s="72">
        <v>8</v>
      </c>
      <c r="J8951" s="72">
        <v>8</v>
      </c>
      <c r="K8951" s="72">
        <v>6</v>
      </c>
      <c r="L8951" s="72">
        <v>5</v>
      </c>
    </row>
    <row r="8952" spans="4:12" x14ac:dyDescent="0.25">
      <c r="D8952" s="66" t="s">
        <v>39290</v>
      </c>
      <c r="E8952" s="66" t="s">
        <v>11818</v>
      </c>
      <c r="F8952" s="72">
        <v>1</v>
      </c>
      <c r="G8952" s="72">
        <v>3</v>
      </c>
      <c r="H8952" s="72">
        <v>2</v>
      </c>
      <c r="I8952" s="72">
        <v>8</v>
      </c>
      <c r="J8952" s="72">
        <v>8</v>
      </c>
      <c r="K8952" s="72">
        <v>6</v>
      </c>
      <c r="L8952" s="72">
        <v>6</v>
      </c>
    </row>
    <row r="8953" spans="4:12" x14ac:dyDescent="0.25">
      <c r="D8953" s="66" t="s">
        <v>39291</v>
      </c>
      <c r="E8953" s="66" t="s">
        <v>11819</v>
      </c>
      <c r="F8953" s="72">
        <v>1</v>
      </c>
      <c r="G8953" s="72">
        <v>3</v>
      </c>
      <c r="H8953" s="72">
        <v>2</v>
      </c>
      <c r="I8953" s="72">
        <v>8</v>
      </c>
      <c r="J8953" s="72">
        <v>8</v>
      </c>
      <c r="K8953" s="72">
        <v>7</v>
      </c>
      <c r="L8953" s="72">
        <v>1</v>
      </c>
    </row>
    <row r="8954" spans="4:12" x14ac:dyDescent="0.25">
      <c r="D8954" s="66" t="s">
        <v>39292</v>
      </c>
      <c r="E8954" s="66" t="s">
        <v>11820</v>
      </c>
      <c r="F8954" s="72">
        <v>1</v>
      </c>
      <c r="G8954" s="72">
        <v>3</v>
      </c>
      <c r="H8954" s="72">
        <v>2</v>
      </c>
      <c r="I8954" s="72">
        <v>8</v>
      </c>
      <c r="J8954" s="72">
        <v>8</v>
      </c>
      <c r="K8954" s="72">
        <v>7</v>
      </c>
      <c r="L8954" s="72">
        <v>2</v>
      </c>
    </row>
    <row r="8955" spans="4:12" x14ac:dyDescent="0.25">
      <c r="D8955" s="66" t="s">
        <v>39293</v>
      </c>
      <c r="E8955" s="66" t="s">
        <v>11821</v>
      </c>
      <c r="F8955" s="72">
        <v>1</v>
      </c>
      <c r="G8955" s="72">
        <v>3</v>
      </c>
      <c r="H8955" s="72">
        <v>2</v>
      </c>
      <c r="I8955" s="72">
        <v>8</v>
      </c>
      <c r="J8955" s="72">
        <v>8</v>
      </c>
      <c r="K8955" s="72">
        <v>7</v>
      </c>
      <c r="L8955" s="72">
        <v>3</v>
      </c>
    </row>
    <row r="8956" spans="4:12" x14ac:dyDescent="0.25">
      <c r="D8956" s="66" t="s">
        <v>39294</v>
      </c>
      <c r="E8956" s="66" t="s">
        <v>11822</v>
      </c>
      <c r="F8956" s="72">
        <v>1</v>
      </c>
      <c r="G8956" s="72">
        <v>3</v>
      </c>
      <c r="H8956" s="72">
        <v>2</v>
      </c>
      <c r="I8956" s="72">
        <v>8</v>
      </c>
      <c r="J8956" s="72">
        <v>8</v>
      </c>
      <c r="K8956" s="72">
        <v>7</v>
      </c>
      <c r="L8956" s="72">
        <v>4</v>
      </c>
    </row>
    <row r="8957" spans="4:12" x14ac:dyDescent="0.25">
      <c r="D8957" s="66" t="s">
        <v>39295</v>
      </c>
      <c r="E8957" s="66" t="s">
        <v>2770</v>
      </c>
      <c r="F8957" s="72">
        <v>1</v>
      </c>
      <c r="G8957" s="72">
        <v>3</v>
      </c>
      <c r="H8957" s="72">
        <v>2</v>
      </c>
      <c r="I8957" s="72">
        <v>8</v>
      </c>
      <c r="J8957" s="72">
        <v>8</v>
      </c>
      <c r="K8957" s="72">
        <v>7</v>
      </c>
      <c r="L8957" s="72">
        <v>5</v>
      </c>
    </row>
    <row r="8958" spans="4:12" x14ac:dyDescent="0.25">
      <c r="D8958" s="66" t="s">
        <v>39296</v>
      </c>
      <c r="E8958" s="66" t="s">
        <v>2771</v>
      </c>
      <c r="F8958" s="72">
        <v>1</v>
      </c>
      <c r="G8958" s="72">
        <v>3</v>
      </c>
      <c r="H8958" s="72">
        <v>2</v>
      </c>
      <c r="I8958" s="72">
        <v>8</v>
      </c>
      <c r="J8958" s="72">
        <v>8</v>
      </c>
      <c r="K8958" s="72">
        <v>7</v>
      </c>
      <c r="L8958" s="72">
        <v>6</v>
      </c>
    </row>
    <row r="8959" spans="4:12" x14ac:dyDescent="0.25">
      <c r="D8959" s="66" t="s">
        <v>39297</v>
      </c>
      <c r="E8959" s="66" t="s">
        <v>11823</v>
      </c>
      <c r="F8959" s="72">
        <v>1</v>
      </c>
      <c r="G8959" s="72">
        <v>3</v>
      </c>
      <c r="H8959" s="72">
        <v>2</v>
      </c>
      <c r="I8959" s="72">
        <v>8</v>
      </c>
      <c r="J8959" s="72">
        <v>8</v>
      </c>
      <c r="K8959" s="72">
        <v>7</v>
      </c>
      <c r="L8959" s="72">
        <v>7</v>
      </c>
    </row>
    <row r="8960" spans="4:12" x14ac:dyDescent="0.25">
      <c r="D8960" s="66" t="s">
        <v>39298</v>
      </c>
      <c r="E8960" s="66" t="s">
        <v>2772</v>
      </c>
      <c r="F8960" s="72">
        <v>1</v>
      </c>
      <c r="G8960" s="72">
        <v>3</v>
      </c>
      <c r="H8960" s="72">
        <v>2</v>
      </c>
      <c r="I8960" s="72">
        <v>8</v>
      </c>
      <c r="J8960" s="72">
        <v>8</v>
      </c>
      <c r="K8960" s="72">
        <v>7</v>
      </c>
      <c r="L8960" s="72">
        <v>8</v>
      </c>
    </row>
    <row r="8961" spans="4:12" x14ac:dyDescent="0.25">
      <c r="D8961" s="66" t="s">
        <v>39299</v>
      </c>
      <c r="E8961" s="66" t="s">
        <v>2773</v>
      </c>
      <c r="F8961" s="72">
        <v>1</v>
      </c>
      <c r="G8961" s="72">
        <v>3</v>
      </c>
      <c r="H8961" s="72">
        <v>2</v>
      </c>
      <c r="I8961" s="72">
        <v>8</v>
      </c>
      <c r="J8961" s="72">
        <v>8</v>
      </c>
      <c r="K8961" s="72">
        <v>7</v>
      </c>
      <c r="L8961" s="72">
        <v>9</v>
      </c>
    </row>
    <row r="8962" spans="4:12" x14ac:dyDescent="0.25">
      <c r="D8962" s="66" t="s">
        <v>39300</v>
      </c>
      <c r="E8962" s="66" t="s">
        <v>11824</v>
      </c>
      <c r="F8962" s="72">
        <v>1</v>
      </c>
      <c r="G8962" s="72">
        <v>3</v>
      </c>
      <c r="H8962" s="72">
        <v>2</v>
      </c>
      <c r="I8962" s="72">
        <v>8</v>
      </c>
      <c r="J8962" s="72">
        <v>8</v>
      </c>
      <c r="K8962" s="72">
        <v>7</v>
      </c>
      <c r="L8962" s="72">
        <v>10</v>
      </c>
    </row>
    <row r="8963" spans="4:12" x14ac:dyDescent="0.25">
      <c r="D8963" s="66" t="s">
        <v>39301</v>
      </c>
      <c r="E8963" s="66" t="s">
        <v>11825</v>
      </c>
      <c r="F8963" s="72">
        <v>1</v>
      </c>
      <c r="G8963" s="72">
        <v>3</v>
      </c>
      <c r="H8963" s="72">
        <v>2</v>
      </c>
      <c r="I8963" s="72">
        <v>8</v>
      </c>
      <c r="J8963" s="72">
        <v>8</v>
      </c>
      <c r="K8963" s="72">
        <v>7</v>
      </c>
      <c r="L8963" s="72">
        <v>11</v>
      </c>
    </row>
    <row r="8964" spans="4:12" x14ac:dyDescent="0.25">
      <c r="D8964" s="66" t="s">
        <v>39302</v>
      </c>
      <c r="E8964" s="66" t="s">
        <v>2774</v>
      </c>
      <c r="F8964" s="72">
        <v>1</v>
      </c>
      <c r="G8964" s="72">
        <v>3</v>
      </c>
      <c r="H8964" s="72">
        <v>2</v>
      </c>
      <c r="I8964" s="72">
        <v>8</v>
      </c>
      <c r="J8964" s="72">
        <v>8</v>
      </c>
      <c r="K8964" s="72">
        <v>7</v>
      </c>
      <c r="L8964" s="72">
        <v>12</v>
      </c>
    </row>
    <row r="8965" spans="4:12" x14ac:dyDescent="0.25">
      <c r="D8965" s="66" t="s">
        <v>39303</v>
      </c>
      <c r="E8965" s="66" t="s">
        <v>11826</v>
      </c>
      <c r="F8965" s="72">
        <v>1</v>
      </c>
      <c r="G8965" s="72">
        <v>3</v>
      </c>
      <c r="H8965" s="72">
        <v>2</v>
      </c>
      <c r="I8965" s="72">
        <v>8</v>
      </c>
      <c r="J8965" s="72">
        <v>8</v>
      </c>
      <c r="K8965" s="72">
        <v>7</v>
      </c>
      <c r="L8965" s="72">
        <v>13</v>
      </c>
    </row>
    <row r="8966" spans="4:12" x14ac:dyDescent="0.25">
      <c r="D8966" s="66" t="s">
        <v>39304</v>
      </c>
      <c r="E8966" s="66" t="s">
        <v>2775</v>
      </c>
      <c r="F8966" s="72">
        <v>1</v>
      </c>
      <c r="G8966" s="72">
        <v>3</v>
      </c>
      <c r="H8966" s="72">
        <v>2</v>
      </c>
      <c r="I8966" s="72">
        <v>8</v>
      </c>
      <c r="J8966" s="72">
        <v>8</v>
      </c>
      <c r="K8966" s="72">
        <v>7</v>
      </c>
      <c r="L8966" s="72">
        <v>14</v>
      </c>
    </row>
    <row r="8967" spans="4:12" x14ac:dyDescent="0.25">
      <c r="D8967" s="66" t="s">
        <v>39305</v>
      </c>
      <c r="E8967" s="66" t="s">
        <v>11827</v>
      </c>
      <c r="F8967" s="72">
        <v>1</v>
      </c>
      <c r="G8967" s="72">
        <v>3</v>
      </c>
      <c r="H8967" s="72">
        <v>2</v>
      </c>
      <c r="I8967" s="72">
        <v>8</v>
      </c>
      <c r="J8967" s="72">
        <v>8</v>
      </c>
      <c r="K8967" s="72">
        <v>7</v>
      </c>
      <c r="L8967" s="72">
        <v>15</v>
      </c>
    </row>
    <row r="8968" spans="4:12" x14ac:dyDescent="0.25">
      <c r="D8968" s="66" t="s">
        <v>39306</v>
      </c>
      <c r="E8968" s="66" t="s">
        <v>11828</v>
      </c>
      <c r="F8968" s="72">
        <v>1</v>
      </c>
      <c r="G8968" s="72">
        <v>3</v>
      </c>
      <c r="H8968" s="72">
        <v>2</v>
      </c>
      <c r="I8968" s="72">
        <v>8</v>
      </c>
      <c r="J8968" s="72">
        <v>8</v>
      </c>
      <c r="K8968" s="72">
        <v>7</v>
      </c>
      <c r="L8968" s="72">
        <v>16</v>
      </c>
    </row>
    <row r="8969" spans="4:12" x14ac:dyDescent="0.25">
      <c r="D8969" s="66" t="s">
        <v>39307</v>
      </c>
      <c r="E8969" s="66" t="s">
        <v>11829</v>
      </c>
      <c r="F8969" s="72">
        <v>1</v>
      </c>
      <c r="G8969" s="72">
        <v>3</v>
      </c>
      <c r="H8969" s="72">
        <v>2</v>
      </c>
      <c r="I8969" s="72">
        <v>8</v>
      </c>
      <c r="J8969" s="72">
        <v>8</v>
      </c>
      <c r="K8969" s="72">
        <v>7</v>
      </c>
      <c r="L8969" s="72">
        <v>17</v>
      </c>
    </row>
    <row r="8970" spans="4:12" x14ac:dyDescent="0.25">
      <c r="D8970" s="66" t="s">
        <v>39308</v>
      </c>
      <c r="E8970" s="66" t="s">
        <v>11830</v>
      </c>
      <c r="F8970" s="72">
        <v>1</v>
      </c>
      <c r="G8970" s="72">
        <v>3</v>
      </c>
      <c r="H8970" s="72">
        <v>2</v>
      </c>
      <c r="I8970" s="72">
        <v>8</v>
      </c>
      <c r="J8970" s="72">
        <v>8</v>
      </c>
      <c r="K8970" s="72">
        <v>7</v>
      </c>
      <c r="L8970" s="72">
        <v>18</v>
      </c>
    </row>
    <row r="8971" spans="4:12" x14ac:dyDescent="0.25">
      <c r="D8971" s="66" t="s">
        <v>39309</v>
      </c>
      <c r="E8971" s="66" t="s">
        <v>2776</v>
      </c>
      <c r="F8971" s="72">
        <v>1</v>
      </c>
      <c r="G8971" s="72">
        <v>3</v>
      </c>
      <c r="H8971" s="72">
        <v>2</v>
      </c>
      <c r="I8971" s="72">
        <v>8</v>
      </c>
      <c r="J8971" s="72">
        <v>8</v>
      </c>
      <c r="K8971" s="72">
        <v>7</v>
      </c>
      <c r="L8971" s="72">
        <v>19</v>
      </c>
    </row>
    <row r="8972" spans="4:12" x14ac:dyDescent="0.25">
      <c r="D8972" s="66" t="s">
        <v>39310</v>
      </c>
      <c r="E8972" s="66" t="s">
        <v>11831</v>
      </c>
      <c r="F8972" s="72">
        <v>1</v>
      </c>
      <c r="G8972" s="72">
        <v>3</v>
      </c>
      <c r="H8972" s="72">
        <v>2</v>
      </c>
      <c r="I8972" s="72">
        <v>8</v>
      </c>
      <c r="J8972" s="72">
        <v>8</v>
      </c>
      <c r="K8972" s="72">
        <v>7</v>
      </c>
      <c r="L8972" s="72">
        <v>20</v>
      </c>
    </row>
    <row r="8973" spans="4:12" x14ac:dyDescent="0.25">
      <c r="D8973" s="66" t="s">
        <v>39311</v>
      </c>
      <c r="E8973" s="66" t="s">
        <v>2777</v>
      </c>
      <c r="F8973" s="72">
        <v>1</v>
      </c>
      <c r="G8973" s="72">
        <v>3</v>
      </c>
      <c r="H8973" s="72">
        <v>2</v>
      </c>
      <c r="I8973" s="72">
        <v>8</v>
      </c>
      <c r="J8973" s="72">
        <v>8</v>
      </c>
      <c r="K8973" s="72">
        <v>8</v>
      </c>
      <c r="L8973" s="72">
        <v>1</v>
      </c>
    </row>
    <row r="8974" spans="4:12" x14ac:dyDescent="0.25">
      <c r="D8974" s="66" t="s">
        <v>39312</v>
      </c>
      <c r="E8974" s="66" t="s">
        <v>11832</v>
      </c>
      <c r="F8974" s="72">
        <v>1</v>
      </c>
      <c r="G8974" s="72">
        <v>3</v>
      </c>
      <c r="H8974" s="72">
        <v>2</v>
      </c>
      <c r="I8974" s="72">
        <v>8</v>
      </c>
      <c r="J8974" s="72">
        <v>8</v>
      </c>
      <c r="K8974" s="72">
        <v>8</v>
      </c>
      <c r="L8974" s="72">
        <v>2</v>
      </c>
    </row>
    <row r="8975" spans="4:12" x14ac:dyDescent="0.25">
      <c r="D8975" s="66" t="s">
        <v>39313</v>
      </c>
      <c r="E8975" s="66" t="s">
        <v>2778</v>
      </c>
      <c r="F8975" s="72">
        <v>1</v>
      </c>
      <c r="G8975" s="72">
        <v>3</v>
      </c>
      <c r="H8975" s="72">
        <v>2</v>
      </c>
      <c r="I8975" s="72">
        <v>8</v>
      </c>
      <c r="J8975" s="72">
        <v>8</v>
      </c>
      <c r="K8975" s="72">
        <v>8</v>
      </c>
      <c r="L8975" s="72">
        <v>3</v>
      </c>
    </row>
    <row r="8976" spans="4:12" x14ac:dyDescent="0.25">
      <c r="D8976" s="66" t="s">
        <v>39314</v>
      </c>
      <c r="E8976" s="66" t="s">
        <v>11833</v>
      </c>
      <c r="F8976" s="72">
        <v>1</v>
      </c>
      <c r="G8976" s="72">
        <v>3</v>
      </c>
      <c r="H8976" s="72">
        <v>2</v>
      </c>
      <c r="I8976" s="72">
        <v>8</v>
      </c>
      <c r="J8976" s="72">
        <v>8</v>
      </c>
      <c r="K8976" s="72">
        <v>8</v>
      </c>
      <c r="L8976" s="72">
        <v>4</v>
      </c>
    </row>
    <row r="8977" spans="4:12" x14ac:dyDescent="0.25">
      <c r="D8977" s="66" t="s">
        <v>39315</v>
      </c>
      <c r="E8977" s="66" t="s">
        <v>11834</v>
      </c>
      <c r="F8977" s="72">
        <v>1</v>
      </c>
      <c r="G8977" s="72">
        <v>3</v>
      </c>
      <c r="H8977" s="72">
        <v>2</v>
      </c>
      <c r="I8977" s="72">
        <v>8</v>
      </c>
      <c r="J8977" s="72">
        <v>8</v>
      </c>
      <c r="K8977" s="72">
        <v>8</v>
      </c>
      <c r="L8977" s="72">
        <v>5</v>
      </c>
    </row>
    <row r="8978" spans="4:12" x14ac:dyDescent="0.25">
      <c r="D8978" s="66" t="s">
        <v>39316</v>
      </c>
      <c r="E8978" s="66" t="s">
        <v>11835</v>
      </c>
      <c r="F8978" s="72">
        <v>1</v>
      </c>
      <c r="G8978" s="72">
        <v>3</v>
      </c>
      <c r="H8978" s="72">
        <v>2</v>
      </c>
      <c r="I8978" s="72">
        <v>8</v>
      </c>
      <c r="J8978" s="72">
        <v>8</v>
      </c>
      <c r="K8978" s="72">
        <v>8</v>
      </c>
      <c r="L8978" s="72">
        <v>6</v>
      </c>
    </row>
    <row r="8979" spans="4:12" x14ac:dyDescent="0.25">
      <c r="D8979" s="66" t="s">
        <v>39317</v>
      </c>
      <c r="E8979" s="66" t="s">
        <v>11836</v>
      </c>
      <c r="F8979" s="72">
        <v>1</v>
      </c>
      <c r="G8979" s="72">
        <v>3</v>
      </c>
      <c r="H8979" s="72">
        <v>2</v>
      </c>
      <c r="I8979" s="72">
        <v>8</v>
      </c>
      <c r="J8979" s="72">
        <v>8</v>
      </c>
      <c r="K8979" s="72">
        <v>8</v>
      </c>
      <c r="L8979" s="72">
        <v>7</v>
      </c>
    </row>
    <row r="8980" spans="4:12" x14ac:dyDescent="0.25">
      <c r="D8980" s="66" t="s">
        <v>39318</v>
      </c>
      <c r="E8980" s="66" t="s">
        <v>11837</v>
      </c>
      <c r="F8980" s="72">
        <v>1</v>
      </c>
      <c r="G8980" s="72">
        <v>3</v>
      </c>
      <c r="H8980" s="72">
        <v>2</v>
      </c>
      <c r="I8980" s="72">
        <v>8</v>
      </c>
      <c r="J8980" s="72">
        <v>8</v>
      </c>
      <c r="K8980" s="72">
        <v>8</v>
      </c>
      <c r="L8980" s="72">
        <v>8</v>
      </c>
    </row>
    <row r="8981" spans="4:12" x14ac:dyDescent="0.25">
      <c r="D8981" s="66" t="s">
        <v>39319</v>
      </c>
      <c r="E8981" s="66" t="s">
        <v>11838</v>
      </c>
      <c r="F8981" s="72">
        <v>1</v>
      </c>
      <c r="G8981" s="72">
        <v>3</v>
      </c>
      <c r="H8981" s="72">
        <v>2</v>
      </c>
      <c r="I8981" s="72">
        <v>8</v>
      </c>
      <c r="J8981" s="72">
        <v>8</v>
      </c>
      <c r="K8981" s="72">
        <v>8</v>
      </c>
      <c r="L8981" s="72">
        <v>9</v>
      </c>
    </row>
    <row r="8982" spans="4:12" x14ac:dyDescent="0.25">
      <c r="D8982" s="66" t="s">
        <v>39320</v>
      </c>
      <c r="E8982" s="66" t="s">
        <v>11839</v>
      </c>
      <c r="F8982" s="72">
        <v>1</v>
      </c>
      <c r="G8982" s="72">
        <v>3</v>
      </c>
      <c r="H8982" s="72">
        <v>2</v>
      </c>
      <c r="I8982" s="72">
        <v>8</v>
      </c>
      <c r="J8982" s="72">
        <v>8</v>
      </c>
      <c r="K8982" s="72">
        <v>9</v>
      </c>
      <c r="L8982" s="72">
        <v>1</v>
      </c>
    </row>
    <row r="8983" spans="4:12" x14ac:dyDescent="0.25">
      <c r="D8983" s="66" t="s">
        <v>39321</v>
      </c>
      <c r="E8983" s="66" t="s">
        <v>11840</v>
      </c>
      <c r="F8983" s="72">
        <v>1</v>
      </c>
      <c r="G8983" s="72">
        <v>3</v>
      </c>
      <c r="H8983" s="72">
        <v>2</v>
      </c>
      <c r="I8983" s="72">
        <v>8</v>
      </c>
      <c r="J8983" s="72">
        <v>8</v>
      </c>
      <c r="K8983" s="72">
        <v>9</v>
      </c>
      <c r="L8983" s="72">
        <v>2</v>
      </c>
    </row>
    <row r="8984" spans="4:12" x14ac:dyDescent="0.25">
      <c r="D8984" s="66" t="s">
        <v>39322</v>
      </c>
      <c r="E8984" s="66" t="s">
        <v>11841</v>
      </c>
      <c r="F8984" s="72">
        <v>1</v>
      </c>
      <c r="G8984" s="72">
        <v>3</v>
      </c>
      <c r="H8984" s="72">
        <v>2</v>
      </c>
      <c r="I8984" s="72">
        <v>8</v>
      </c>
      <c r="J8984" s="72">
        <v>8</v>
      </c>
      <c r="K8984" s="72">
        <v>9</v>
      </c>
      <c r="L8984" s="72">
        <v>3</v>
      </c>
    </row>
    <row r="8985" spans="4:12" x14ac:dyDescent="0.25">
      <c r="D8985" s="66" t="s">
        <v>39323</v>
      </c>
      <c r="E8985" s="66" t="s">
        <v>2779</v>
      </c>
      <c r="F8985" s="72">
        <v>1</v>
      </c>
      <c r="G8985" s="72">
        <v>3</v>
      </c>
      <c r="H8985" s="72">
        <v>2</v>
      </c>
      <c r="I8985" s="72">
        <v>8</v>
      </c>
      <c r="J8985" s="72">
        <v>8</v>
      </c>
      <c r="K8985" s="72">
        <v>9</v>
      </c>
      <c r="L8985" s="72">
        <v>4</v>
      </c>
    </row>
    <row r="8986" spans="4:12" x14ac:dyDescent="0.25">
      <c r="D8986" s="66" t="s">
        <v>39324</v>
      </c>
      <c r="E8986" s="66" t="s">
        <v>11842</v>
      </c>
      <c r="F8986" s="72">
        <v>1</v>
      </c>
      <c r="G8986" s="72">
        <v>3</v>
      </c>
      <c r="H8986" s="72">
        <v>2</v>
      </c>
      <c r="I8986" s="72">
        <v>8</v>
      </c>
      <c r="J8986" s="72">
        <v>8</v>
      </c>
      <c r="K8986" s="72">
        <v>9</v>
      </c>
      <c r="L8986" s="72">
        <v>5</v>
      </c>
    </row>
    <row r="8987" spans="4:12" x14ac:dyDescent="0.25">
      <c r="D8987" s="66" t="s">
        <v>39325</v>
      </c>
      <c r="E8987" s="66" t="s">
        <v>11843</v>
      </c>
      <c r="F8987" s="72">
        <v>1</v>
      </c>
      <c r="G8987" s="72">
        <v>3</v>
      </c>
      <c r="H8987" s="72">
        <v>2</v>
      </c>
      <c r="I8987" s="72">
        <v>8</v>
      </c>
      <c r="J8987" s="72">
        <v>8</v>
      </c>
      <c r="K8987" s="72">
        <v>9</v>
      </c>
      <c r="L8987" s="72">
        <v>6</v>
      </c>
    </row>
    <row r="8988" spans="4:12" x14ac:dyDescent="0.25">
      <c r="D8988" s="66" t="s">
        <v>39326</v>
      </c>
      <c r="E8988" s="66" t="s">
        <v>11844</v>
      </c>
      <c r="F8988" s="72">
        <v>1</v>
      </c>
      <c r="G8988" s="72">
        <v>3</v>
      </c>
      <c r="H8988" s="72">
        <v>2</v>
      </c>
      <c r="I8988" s="72">
        <v>8</v>
      </c>
      <c r="J8988" s="72">
        <v>8</v>
      </c>
      <c r="K8988" s="72">
        <v>9</v>
      </c>
      <c r="L8988" s="72">
        <v>7</v>
      </c>
    </row>
    <row r="8989" spans="4:12" x14ac:dyDescent="0.25">
      <c r="D8989" s="66" t="s">
        <v>39327</v>
      </c>
      <c r="E8989" s="66" t="s">
        <v>11845</v>
      </c>
      <c r="F8989" s="72">
        <v>1</v>
      </c>
      <c r="G8989" s="72">
        <v>3</v>
      </c>
      <c r="H8989" s="72">
        <v>2</v>
      </c>
      <c r="I8989" s="72">
        <v>8</v>
      </c>
      <c r="J8989" s="72">
        <v>8</v>
      </c>
      <c r="K8989" s="72">
        <v>9</v>
      </c>
      <c r="L8989" s="72">
        <v>8</v>
      </c>
    </row>
    <row r="8990" spans="4:12" x14ac:dyDescent="0.25">
      <c r="D8990" s="66" t="s">
        <v>39328</v>
      </c>
      <c r="E8990" s="66" t="s">
        <v>2780</v>
      </c>
      <c r="F8990" s="72">
        <v>1</v>
      </c>
      <c r="G8990" s="72">
        <v>3</v>
      </c>
      <c r="H8990" s="72">
        <v>2</v>
      </c>
      <c r="I8990" s="72">
        <v>8</v>
      </c>
      <c r="J8990" s="72">
        <v>8</v>
      </c>
      <c r="K8990" s="72">
        <v>9</v>
      </c>
      <c r="L8990" s="72">
        <v>9</v>
      </c>
    </row>
    <row r="8991" spans="4:12" x14ac:dyDescent="0.25">
      <c r="D8991" s="66" t="s">
        <v>39329</v>
      </c>
      <c r="E8991" s="66" t="s">
        <v>2781</v>
      </c>
      <c r="F8991" s="72">
        <v>1</v>
      </c>
      <c r="G8991" s="72">
        <v>3</v>
      </c>
      <c r="H8991" s="72">
        <v>2</v>
      </c>
      <c r="I8991" s="72">
        <v>8</v>
      </c>
      <c r="J8991" s="72">
        <v>8</v>
      </c>
      <c r="K8991" s="72">
        <v>9</v>
      </c>
      <c r="L8991" s="72">
        <v>10</v>
      </c>
    </row>
    <row r="8992" spans="4:12" x14ac:dyDescent="0.25">
      <c r="D8992" s="66" t="s">
        <v>39330</v>
      </c>
      <c r="E8992" s="66" t="s">
        <v>2782</v>
      </c>
      <c r="F8992" s="72">
        <v>1</v>
      </c>
      <c r="G8992" s="72">
        <v>3</v>
      </c>
      <c r="H8992" s="72">
        <v>2</v>
      </c>
      <c r="I8992" s="72">
        <v>8</v>
      </c>
      <c r="J8992" s="72">
        <v>8</v>
      </c>
      <c r="K8992" s="72">
        <v>9</v>
      </c>
      <c r="L8992" s="72">
        <v>11</v>
      </c>
    </row>
    <row r="8993" spans="4:12" x14ac:dyDescent="0.25">
      <c r="D8993" s="66" t="s">
        <v>39331</v>
      </c>
      <c r="E8993" s="66" t="s">
        <v>11846</v>
      </c>
      <c r="F8993" s="72">
        <v>1</v>
      </c>
      <c r="G8993" s="72">
        <v>3</v>
      </c>
      <c r="H8993" s="72">
        <v>2</v>
      </c>
      <c r="I8993" s="72">
        <v>8</v>
      </c>
      <c r="J8993" s="72">
        <v>8</v>
      </c>
      <c r="K8993" s="72">
        <v>9</v>
      </c>
      <c r="L8993" s="72">
        <v>12</v>
      </c>
    </row>
    <row r="8994" spans="4:12" x14ac:dyDescent="0.25">
      <c r="D8994" s="66" t="s">
        <v>39332</v>
      </c>
      <c r="E8994" s="66" t="s">
        <v>11847</v>
      </c>
      <c r="F8994" s="72">
        <v>1</v>
      </c>
      <c r="G8994" s="72">
        <v>3</v>
      </c>
      <c r="H8994" s="72">
        <v>2</v>
      </c>
      <c r="I8994" s="72">
        <v>8</v>
      </c>
      <c r="J8994" s="72">
        <v>8</v>
      </c>
      <c r="K8994" s="72">
        <v>9</v>
      </c>
      <c r="L8994" s="72">
        <v>13</v>
      </c>
    </row>
    <row r="8995" spans="4:12" x14ac:dyDescent="0.25">
      <c r="D8995" s="66" t="s">
        <v>39333</v>
      </c>
      <c r="E8995" s="66" t="s">
        <v>11848</v>
      </c>
      <c r="F8995" s="72">
        <v>1</v>
      </c>
      <c r="G8995" s="72">
        <v>3</v>
      </c>
      <c r="H8995" s="72">
        <v>2</v>
      </c>
      <c r="I8995" s="72">
        <v>8</v>
      </c>
      <c r="J8995" s="72">
        <v>8</v>
      </c>
      <c r="K8995" s="72">
        <v>9</v>
      </c>
      <c r="L8995" s="72">
        <v>14</v>
      </c>
    </row>
    <row r="8996" spans="4:12" x14ac:dyDescent="0.25">
      <c r="D8996" s="66" t="s">
        <v>39334</v>
      </c>
      <c r="E8996" s="66" t="s">
        <v>2783</v>
      </c>
      <c r="F8996" s="72">
        <v>1</v>
      </c>
      <c r="G8996" s="72">
        <v>3</v>
      </c>
      <c r="H8996" s="72">
        <v>2</v>
      </c>
      <c r="I8996" s="72">
        <v>8</v>
      </c>
      <c r="J8996" s="72">
        <v>8</v>
      </c>
      <c r="K8996" s="72">
        <v>9</v>
      </c>
      <c r="L8996" s="72">
        <v>15</v>
      </c>
    </row>
    <row r="8997" spans="4:12" x14ac:dyDescent="0.25">
      <c r="D8997" s="66" t="s">
        <v>39335</v>
      </c>
      <c r="E8997" s="66" t="s">
        <v>2784</v>
      </c>
      <c r="F8997" s="72">
        <v>1</v>
      </c>
      <c r="G8997" s="72">
        <v>3</v>
      </c>
      <c r="H8997" s="72">
        <v>2</v>
      </c>
      <c r="I8997" s="72">
        <v>8</v>
      </c>
      <c r="J8997" s="72">
        <v>8</v>
      </c>
      <c r="K8997" s="72">
        <v>9</v>
      </c>
      <c r="L8997" s="72">
        <v>16</v>
      </c>
    </row>
    <row r="8998" spans="4:12" x14ac:dyDescent="0.25">
      <c r="D8998" s="66" t="s">
        <v>39336</v>
      </c>
      <c r="E8998" s="66" t="s">
        <v>11849</v>
      </c>
      <c r="F8998" s="72">
        <v>1</v>
      </c>
      <c r="G8998" s="72">
        <v>3</v>
      </c>
      <c r="H8998" s="72">
        <v>2</v>
      </c>
      <c r="I8998" s="72">
        <v>8</v>
      </c>
      <c r="J8998" s="72">
        <v>8</v>
      </c>
      <c r="K8998" s="72">
        <v>9</v>
      </c>
      <c r="L8998" s="72">
        <v>17</v>
      </c>
    </row>
    <row r="8999" spans="4:12" x14ac:dyDescent="0.25">
      <c r="D8999" s="66" t="s">
        <v>39337</v>
      </c>
      <c r="E8999" s="66" t="s">
        <v>11850</v>
      </c>
      <c r="F8999" s="72">
        <v>1</v>
      </c>
      <c r="G8999" s="72">
        <v>3</v>
      </c>
      <c r="H8999" s="72">
        <v>2</v>
      </c>
      <c r="I8999" s="72">
        <v>8</v>
      </c>
      <c r="J8999" s="72">
        <v>8</v>
      </c>
      <c r="K8999" s="72">
        <v>9</v>
      </c>
      <c r="L8999" s="72">
        <v>18</v>
      </c>
    </row>
    <row r="9000" spans="4:12" x14ac:dyDescent="0.25">
      <c r="D9000" s="66" t="s">
        <v>39338</v>
      </c>
      <c r="E9000" s="66" t="s">
        <v>11851</v>
      </c>
      <c r="F9000" s="72">
        <v>1</v>
      </c>
      <c r="G9000" s="72">
        <v>3</v>
      </c>
      <c r="H9000" s="72">
        <v>2</v>
      </c>
      <c r="I9000" s="72">
        <v>8</v>
      </c>
      <c r="J9000" s="72">
        <v>8</v>
      </c>
      <c r="K9000" s="72">
        <v>9</v>
      </c>
      <c r="L9000" s="72">
        <v>19</v>
      </c>
    </row>
    <row r="9001" spans="4:12" x14ac:dyDescent="0.25">
      <c r="D9001" s="66" t="s">
        <v>39339</v>
      </c>
      <c r="E9001" s="66" t="s">
        <v>11852</v>
      </c>
      <c r="F9001" s="72">
        <v>1</v>
      </c>
      <c r="G9001" s="72">
        <v>3</v>
      </c>
      <c r="H9001" s="72">
        <v>2</v>
      </c>
      <c r="I9001" s="72">
        <v>8</v>
      </c>
      <c r="J9001" s="72">
        <v>8</v>
      </c>
      <c r="K9001" s="72">
        <v>9</v>
      </c>
      <c r="L9001" s="72">
        <v>20</v>
      </c>
    </row>
    <row r="9002" spans="4:12" x14ac:dyDescent="0.25">
      <c r="D9002" s="66" t="s">
        <v>39340</v>
      </c>
      <c r="E9002" s="66" t="s">
        <v>11853</v>
      </c>
      <c r="F9002" s="72">
        <v>1</v>
      </c>
      <c r="G9002" s="72">
        <v>3</v>
      </c>
      <c r="H9002" s="72">
        <v>2</v>
      </c>
      <c r="I9002" s="72">
        <v>8</v>
      </c>
      <c r="J9002" s="72">
        <v>8</v>
      </c>
      <c r="K9002" s="72">
        <v>10</v>
      </c>
      <c r="L9002" s="72">
        <v>1</v>
      </c>
    </row>
    <row r="9003" spans="4:12" x14ac:dyDescent="0.25">
      <c r="D9003" s="66" t="s">
        <v>39341</v>
      </c>
      <c r="E9003" s="66" t="s">
        <v>11854</v>
      </c>
      <c r="F9003" s="72">
        <v>1</v>
      </c>
      <c r="G9003" s="72">
        <v>3</v>
      </c>
      <c r="H9003" s="72">
        <v>2</v>
      </c>
      <c r="I9003" s="72">
        <v>8</v>
      </c>
      <c r="J9003" s="72">
        <v>8</v>
      </c>
      <c r="K9003" s="72">
        <v>10</v>
      </c>
      <c r="L9003" s="72">
        <v>2</v>
      </c>
    </row>
    <row r="9004" spans="4:12" x14ac:dyDescent="0.25">
      <c r="D9004" s="66" t="s">
        <v>39342</v>
      </c>
      <c r="E9004" s="66" t="s">
        <v>11855</v>
      </c>
      <c r="F9004" s="72">
        <v>1</v>
      </c>
      <c r="G9004" s="72">
        <v>3</v>
      </c>
      <c r="H9004" s="72">
        <v>2</v>
      </c>
      <c r="I9004" s="72">
        <v>8</v>
      </c>
      <c r="J9004" s="72">
        <v>8</v>
      </c>
      <c r="K9004" s="72">
        <v>10</v>
      </c>
      <c r="L9004" s="72">
        <v>3</v>
      </c>
    </row>
    <row r="9005" spans="4:12" x14ac:dyDescent="0.25">
      <c r="D9005" s="66" t="s">
        <v>39343</v>
      </c>
      <c r="E9005" s="66" t="s">
        <v>11856</v>
      </c>
      <c r="F9005" s="72">
        <v>1</v>
      </c>
      <c r="G9005" s="72">
        <v>3</v>
      </c>
      <c r="H9005" s="72">
        <v>2</v>
      </c>
      <c r="I9005" s="72">
        <v>8</v>
      </c>
      <c r="J9005" s="72">
        <v>8</v>
      </c>
      <c r="K9005" s="72">
        <v>10</v>
      </c>
      <c r="L9005" s="72">
        <v>4</v>
      </c>
    </row>
    <row r="9006" spans="4:12" x14ac:dyDescent="0.25">
      <c r="D9006" s="66" t="s">
        <v>39344</v>
      </c>
      <c r="E9006" s="66" t="s">
        <v>11857</v>
      </c>
      <c r="F9006" s="72">
        <v>1</v>
      </c>
      <c r="G9006" s="72">
        <v>3</v>
      </c>
      <c r="H9006" s="72">
        <v>2</v>
      </c>
      <c r="I9006" s="72">
        <v>8</v>
      </c>
      <c r="J9006" s="72">
        <v>8</v>
      </c>
      <c r="K9006" s="72">
        <v>10</v>
      </c>
      <c r="L9006" s="72">
        <v>5</v>
      </c>
    </row>
    <row r="9007" spans="4:12" x14ac:dyDescent="0.25">
      <c r="D9007" s="66" t="s">
        <v>39345</v>
      </c>
      <c r="E9007" s="66" t="s">
        <v>11858</v>
      </c>
      <c r="F9007" s="72">
        <v>1</v>
      </c>
      <c r="G9007" s="72">
        <v>3</v>
      </c>
      <c r="H9007" s="72">
        <v>2</v>
      </c>
      <c r="I9007" s="72">
        <v>8</v>
      </c>
      <c r="J9007" s="72">
        <v>8</v>
      </c>
      <c r="K9007" s="72">
        <v>11</v>
      </c>
      <c r="L9007" s="72">
        <v>1</v>
      </c>
    </row>
    <row r="9008" spans="4:12" x14ac:dyDescent="0.25">
      <c r="D9008" s="66" t="s">
        <v>39346</v>
      </c>
      <c r="E9008" s="66" t="s">
        <v>11859</v>
      </c>
      <c r="F9008" s="72">
        <v>1</v>
      </c>
      <c r="G9008" s="72">
        <v>3</v>
      </c>
      <c r="H9008" s="72">
        <v>2</v>
      </c>
      <c r="I9008" s="72">
        <v>8</v>
      </c>
      <c r="J9008" s="72">
        <v>8</v>
      </c>
      <c r="K9008" s="72">
        <v>11</v>
      </c>
      <c r="L9008" s="72">
        <v>2</v>
      </c>
    </row>
    <row r="9009" spans="4:12" x14ac:dyDescent="0.25">
      <c r="D9009" s="66" t="s">
        <v>39347</v>
      </c>
      <c r="E9009" s="66" t="s">
        <v>11860</v>
      </c>
      <c r="F9009" s="72">
        <v>1</v>
      </c>
      <c r="G9009" s="72">
        <v>3</v>
      </c>
      <c r="H9009" s="72">
        <v>2</v>
      </c>
      <c r="I9009" s="72">
        <v>8</v>
      </c>
      <c r="J9009" s="72">
        <v>8</v>
      </c>
      <c r="K9009" s="72">
        <v>11</v>
      </c>
      <c r="L9009" s="72">
        <v>3</v>
      </c>
    </row>
    <row r="9010" spans="4:12" x14ac:dyDescent="0.25">
      <c r="D9010" s="66" t="s">
        <v>39348</v>
      </c>
      <c r="E9010" s="66" t="s">
        <v>2785</v>
      </c>
      <c r="F9010" s="72">
        <v>1</v>
      </c>
      <c r="G9010" s="72">
        <v>3</v>
      </c>
      <c r="H9010" s="72">
        <v>2</v>
      </c>
      <c r="I9010" s="72">
        <v>8</v>
      </c>
      <c r="J9010" s="72">
        <v>8</v>
      </c>
      <c r="K9010" s="72">
        <v>12</v>
      </c>
      <c r="L9010" s="72">
        <v>1</v>
      </c>
    </row>
    <row r="9011" spans="4:12" x14ac:dyDescent="0.25">
      <c r="D9011" s="66" t="s">
        <v>39349</v>
      </c>
      <c r="E9011" s="66" t="s">
        <v>2786</v>
      </c>
      <c r="F9011" s="72">
        <v>1</v>
      </c>
      <c r="G9011" s="72">
        <v>3</v>
      </c>
      <c r="H9011" s="72">
        <v>2</v>
      </c>
      <c r="I9011" s="72">
        <v>8</v>
      </c>
      <c r="J9011" s="72">
        <v>8</v>
      </c>
      <c r="K9011" s="72">
        <v>12</v>
      </c>
      <c r="L9011" s="72">
        <v>2</v>
      </c>
    </row>
    <row r="9012" spans="4:12" x14ac:dyDescent="0.25">
      <c r="D9012" s="66" t="s">
        <v>39350</v>
      </c>
      <c r="E9012" s="66" t="s">
        <v>2787</v>
      </c>
      <c r="F9012" s="72">
        <v>1</v>
      </c>
      <c r="G9012" s="72">
        <v>3</v>
      </c>
      <c r="H9012" s="72">
        <v>2</v>
      </c>
      <c r="I9012" s="72">
        <v>8</v>
      </c>
      <c r="J9012" s="72">
        <v>8</v>
      </c>
      <c r="K9012" s="72">
        <v>12</v>
      </c>
      <c r="L9012" s="72">
        <v>3</v>
      </c>
    </row>
    <row r="9013" spans="4:12" x14ac:dyDescent="0.25">
      <c r="D9013" s="66" t="s">
        <v>39351</v>
      </c>
      <c r="E9013" s="66" t="s">
        <v>11861</v>
      </c>
      <c r="F9013" s="72">
        <v>1</v>
      </c>
      <c r="G9013" s="72">
        <v>3</v>
      </c>
      <c r="H9013" s="72">
        <v>2</v>
      </c>
      <c r="I9013" s="72">
        <v>8</v>
      </c>
      <c r="J9013" s="72">
        <v>8</v>
      </c>
      <c r="K9013" s="72">
        <v>12</v>
      </c>
      <c r="L9013" s="72">
        <v>4</v>
      </c>
    </row>
    <row r="9014" spans="4:12" x14ac:dyDescent="0.25">
      <c r="D9014" s="66" t="s">
        <v>39352</v>
      </c>
      <c r="E9014" s="66" t="s">
        <v>2788</v>
      </c>
      <c r="F9014" s="72">
        <v>1</v>
      </c>
      <c r="G9014" s="72">
        <v>3</v>
      </c>
      <c r="H9014" s="72">
        <v>2</v>
      </c>
      <c r="I9014" s="72">
        <v>8</v>
      </c>
      <c r="J9014" s="72">
        <v>8</v>
      </c>
      <c r="K9014" s="72">
        <v>13</v>
      </c>
      <c r="L9014" s="72">
        <v>1</v>
      </c>
    </row>
    <row r="9015" spans="4:12" x14ac:dyDescent="0.25">
      <c r="D9015" s="66" t="s">
        <v>39353</v>
      </c>
      <c r="E9015" s="66" t="s">
        <v>11862</v>
      </c>
      <c r="F9015" s="72">
        <v>1</v>
      </c>
      <c r="G9015" s="72">
        <v>3</v>
      </c>
      <c r="H9015" s="72">
        <v>2</v>
      </c>
      <c r="I9015" s="72">
        <v>8</v>
      </c>
      <c r="J9015" s="72">
        <v>8</v>
      </c>
      <c r="K9015" s="72">
        <v>13</v>
      </c>
      <c r="L9015" s="72">
        <v>2</v>
      </c>
    </row>
    <row r="9016" spans="4:12" x14ac:dyDescent="0.25">
      <c r="D9016" s="66" t="s">
        <v>39354</v>
      </c>
      <c r="E9016" s="66" t="s">
        <v>11863</v>
      </c>
      <c r="F9016" s="72">
        <v>1</v>
      </c>
      <c r="G9016" s="72">
        <v>3</v>
      </c>
      <c r="H9016" s="72">
        <v>2</v>
      </c>
      <c r="I9016" s="72">
        <v>8</v>
      </c>
      <c r="J9016" s="72">
        <v>8</v>
      </c>
      <c r="K9016" s="72">
        <v>13</v>
      </c>
      <c r="L9016" s="72">
        <v>3</v>
      </c>
    </row>
    <row r="9017" spans="4:12" x14ac:dyDescent="0.25">
      <c r="D9017" s="66" t="s">
        <v>39355</v>
      </c>
      <c r="E9017" s="66" t="s">
        <v>11864</v>
      </c>
      <c r="F9017" s="72">
        <v>1</v>
      </c>
      <c r="G9017" s="72">
        <v>3</v>
      </c>
      <c r="H9017" s="72">
        <v>2</v>
      </c>
      <c r="I9017" s="72">
        <v>8</v>
      </c>
      <c r="J9017" s="72">
        <v>8</v>
      </c>
      <c r="K9017" s="72">
        <v>13</v>
      </c>
      <c r="L9017" s="72">
        <v>4</v>
      </c>
    </row>
    <row r="9018" spans="4:12" x14ac:dyDescent="0.25">
      <c r="D9018" s="66" t="s">
        <v>39356</v>
      </c>
      <c r="E9018" s="66" t="s">
        <v>11865</v>
      </c>
      <c r="F9018" s="72">
        <v>1</v>
      </c>
      <c r="G9018" s="72">
        <v>3</v>
      </c>
      <c r="H9018" s="72">
        <v>2</v>
      </c>
      <c r="I9018" s="72">
        <v>8</v>
      </c>
      <c r="J9018" s="72">
        <v>8</v>
      </c>
      <c r="K9018" s="72">
        <v>13</v>
      </c>
      <c r="L9018" s="72">
        <v>5</v>
      </c>
    </row>
    <row r="9019" spans="4:12" x14ac:dyDescent="0.25">
      <c r="D9019" s="66" t="s">
        <v>39357</v>
      </c>
      <c r="E9019" s="66" t="s">
        <v>11866</v>
      </c>
      <c r="F9019" s="72">
        <v>1</v>
      </c>
      <c r="G9019" s="72">
        <v>3</v>
      </c>
      <c r="H9019" s="72">
        <v>2</v>
      </c>
      <c r="I9019" s="72">
        <v>8</v>
      </c>
      <c r="J9019" s="72">
        <v>8</v>
      </c>
      <c r="K9019" s="72">
        <v>13</v>
      </c>
      <c r="L9019" s="72">
        <v>6</v>
      </c>
    </row>
    <row r="9020" spans="4:12" x14ac:dyDescent="0.25">
      <c r="D9020" s="66" t="s">
        <v>39358</v>
      </c>
      <c r="E9020" s="66" t="s">
        <v>2789</v>
      </c>
      <c r="F9020" s="72">
        <v>1</v>
      </c>
      <c r="G9020" s="72">
        <v>3</v>
      </c>
      <c r="H9020" s="72">
        <v>2</v>
      </c>
      <c r="I9020" s="72">
        <v>8</v>
      </c>
      <c r="J9020" s="72">
        <v>8</v>
      </c>
      <c r="K9020" s="72">
        <v>14</v>
      </c>
      <c r="L9020" s="72">
        <v>1</v>
      </c>
    </row>
    <row r="9021" spans="4:12" x14ac:dyDescent="0.25">
      <c r="D9021" s="66" t="s">
        <v>39359</v>
      </c>
      <c r="E9021" s="66" t="s">
        <v>11867</v>
      </c>
      <c r="F9021" s="72">
        <v>1</v>
      </c>
      <c r="G9021" s="72">
        <v>3</v>
      </c>
      <c r="H9021" s="72">
        <v>2</v>
      </c>
      <c r="I9021" s="72">
        <v>8</v>
      </c>
      <c r="J9021" s="72">
        <v>8</v>
      </c>
      <c r="K9021" s="72">
        <v>14</v>
      </c>
      <c r="L9021" s="72">
        <v>2</v>
      </c>
    </row>
    <row r="9022" spans="4:12" x14ac:dyDescent="0.25">
      <c r="D9022" s="66" t="s">
        <v>39360</v>
      </c>
      <c r="E9022" s="66" t="s">
        <v>2790</v>
      </c>
      <c r="F9022" s="72">
        <v>1</v>
      </c>
      <c r="G9022" s="72">
        <v>3</v>
      </c>
      <c r="H9022" s="72">
        <v>2</v>
      </c>
      <c r="I9022" s="72">
        <v>8</v>
      </c>
      <c r="J9022" s="72">
        <v>8</v>
      </c>
      <c r="K9022" s="72">
        <v>14</v>
      </c>
      <c r="L9022" s="72">
        <v>3</v>
      </c>
    </row>
    <row r="9023" spans="4:12" x14ac:dyDescent="0.25">
      <c r="D9023" s="66" t="s">
        <v>39361</v>
      </c>
      <c r="E9023" s="66" t="s">
        <v>2791</v>
      </c>
      <c r="F9023" s="72">
        <v>1</v>
      </c>
      <c r="G9023" s="72">
        <v>3</v>
      </c>
      <c r="H9023" s="72">
        <v>2</v>
      </c>
      <c r="I9023" s="72">
        <v>8</v>
      </c>
      <c r="J9023" s="72">
        <v>8</v>
      </c>
      <c r="K9023" s="72">
        <v>14</v>
      </c>
      <c r="L9023" s="72">
        <v>4</v>
      </c>
    </row>
    <row r="9024" spans="4:12" x14ac:dyDescent="0.25">
      <c r="D9024" s="66" t="s">
        <v>39362</v>
      </c>
      <c r="E9024" s="66" t="s">
        <v>2792</v>
      </c>
      <c r="F9024" s="72">
        <v>1</v>
      </c>
      <c r="G9024" s="72">
        <v>3</v>
      </c>
      <c r="H9024" s="72">
        <v>2</v>
      </c>
      <c r="I9024" s="72">
        <v>8</v>
      </c>
      <c r="J9024" s="72">
        <v>8</v>
      </c>
      <c r="K9024" s="72">
        <v>14</v>
      </c>
      <c r="L9024" s="72">
        <v>5</v>
      </c>
    </row>
    <row r="9025" spans="4:12" x14ac:dyDescent="0.25">
      <c r="D9025" s="66" t="s">
        <v>39363</v>
      </c>
      <c r="E9025" s="66" t="s">
        <v>11868</v>
      </c>
      <c r="F9025" s="72">
        <v>1</v>
      </c>
      <c r="G9025" s="72">
        <v>3</v>
      </c>
      <c r="H9025" s="72">
        <v>2</v>
      </c>
      <c r="I9025" s="72">
        <v>8</v>
      </c>
      <c r="J9025" s="72">
        <v>8</v>
      </c>
      <c r="K9025" s="72">
        <v>14</v>
      </c>
      <c r="L9025" s="72">
        <v>6</v>
      </c>
    </row>
    <row r="9026" spans="4:12" x14ac:dyDescent="0.25">
      <c r="D9026" s="66" t="s">
        <v>39364</v>
      </c>
      <c r="E9026" s="66" t="s">
        <v>11869</v>
      </c>
      <c r="F9026" s="72">
        <v>1</v>
      </c>
      <c r="G9026" s="72">
        <v>3</v>
      </c>
      <c r="H9026" s="72">
        <v>2</v>
      </c>
      <c r="I9026" s="72">
        <v>8</v>
      </c>
      <c r="J9026" s="72">
        <v>8</v>
      </c>
      <c r="K9026" s="72">
        <v>14</v>
      </c>
      <c r="L9026" s="72">
        <v>7</v>
      </c>
    </row>
    <row r="9027" spans="4:12" x14ac:dyDescent="0.25">
      <c r="D9027" s="66" t="s">
        <v>39365</v>
      </c>
      <c r="E9027" s="66" t="s">
        <v>11870</v>
      </c>
      <c r="F9027" s="72">
        <v>1</v>
      </c>
      <c r="G9027" s="72">
        <v>3</v>
      </c>
      <c r="H9027" s="72">
        <v>2</v>
      </c>
      <c r="I9027" s="72">
        <v>8</v>
      </c>
      <c r="J9027" s="72">
        <v>8</v>
      </c>
      <c r="K9027" s="72">
        <v>14</v>
      </c>
      <c r="L9027" s="72">
        <v>8</v>
      </c>
    </row>
    <row r="9028" spans="4:12" x14ac:dyDescent="0.25">
      <c r="D9028" s="66" t="s">
        <v>39366</v>
      </c>
      <c r="E9028" s="66" t="s">
        <v>2793</v>
      </c>
      <c r="F9028" s="72">
        <v>1</v>
      </c>
      <c r="G9028" s="72">
        <v>3</v>
      </c>
      <c r="H9028" s="72">
        <v>2</v>
      </c>
      <c r="I9028" s="72">
        <v>8</v>
      </c>
      <c r="J9028" s="72">
        <v>8</v>
      </c>
      <c r="K9028" s="72">
        <v>14</v>
      </c>
      <c r="L9028" s="72">
        <v>9</v>
      </c>
    </row>
    <row r="9029" spans="4:12" x14ac:dyDescent="0.25">
      <c r="D9029" s="66" t="s">
        <v>39367</v>
      </c>
      <c r="E9029" s="66" t="s">
        <v>2794</v>
      </c>
      <c r="F9029" s="72">
        <v>1</v>
      </c>
      <c r="G9029" s="72">
        <v>3</v>
      </c>
      <c r="H9029" s="72">
        <v>2</v>
      </c>
      <c r="I9029" s="72">
        <v>8</v>
      </c>
      <c r="J9029" s="72">
        <v>8</v>
      </c>
      <c r="K9029" s="72">
        <v>14</v>
      </c>
      <c r="L9029" s="72">
        <v>10</v>
      </c>
    </row>
    <row r="9030" spans="4:12" x14ac:dyDescent="0.25">
      <c r="D9030" s="66" t="s">
        <v>39368</v>
      </c>
      <c r="E9030" s="66" t="s">
        <v>2795</v>
      </c>
      <c r="F9030" s="72">
        <v>1</v>
      </c>
      <c r="G9030" s="72">
        <v>3</v>
      </c>
      <c r="H9030" s="72">
        <v>2</v>
      </c>
      <c r="I9030" s="72">
        <v>8</v>
      </c>
      <c r="J9030" s="72">
        <v>8</v>
      </c>
      <c r="K9030" s="72">
        <v>14</v>
      </c>
      <c r="L9030" s="72">
        <v>11</v>
      </c>
    </row>
    <row r="9031" spans="4:12" x14ac:dyDescent="0.25">
      <c r="D9031" s="66" t="s">
        <v>39369</v>
      </c>
      <c r="E9031" s="66" t="s">
        <v>11871</v>
      </c>
      <c r="F9031" s="72">
        <v>1</v>
      </c>
      <c r="G9031" s="72">
        <v>3</v>
      </c>
      <c r="H9031" s="72">
        <v>2</v>
      </c>
      <c r="I9031" s="72">
        <v>8</v>
      </c>
      <c r="J9031" s="72">
        <v>8</v>
      </c>
      <c r="K9031" s="72">
        <v>14</v>
      </c>
      <c r="L9031" s="72">
        <v>12</v>
      </c>
    </row>
    <row r="9032" spans="4:12" x14ac:dyDescent="0.25">
      <c r="D9032" s="66" t="s">
        <v>39370</v>
      </c>
      <c r="E9032" s="66" t="s">
        <v>11872</v>
      </c>
      <c r="F9032" s="72">
        <v>1</v>
      </c>
      <c r="G9032" s="72">
        <v>3</v>
      </c>
      <c r="H9032" s="72">
        <v>2</v>
      </c>
      <c r="I9032" s="72">
        <v>8</v>
      </c>
      <c r="J9032" s="72">
        <v>8</v>
      </c>
      <c r="K9032" s="72">
        <v>14</v>
      </c>
      <c r="L9032" s="72">
        <v>13</v>
      </c>
    </row>
    <row r="9033" spans="4:12" x14ac:dyDescent="0.25">
      <c r="D9033" s="66" t="s">
        <v>39371</v>
      </c>
      <c r="E9033" s="66" t="s">
        <v>2797</v>
      </c>
      <c r="F9033" s="72">
        <v>1</v>
      </c>
      <c r="G9033" s="72">
        <v>3</v>
      </c>
      <c r="H9033" s="72">
        <v>2</v>
      </c>
      <c r="I9033" s="72">
        <v>8</v>
      </c>
      <c r="J9033" s="72">
        <v>8</v>
      </c>
      <c r="K9033" s="72">
        <v>15</v>
      </c>
      <c r="L9033" s="72">
        <v>1</v>
      </c>
    </row>
    <row r="9034" spans="4:12" x14ac:dyDescent="0.25">
      <c r="D9034" s="66" t="s">
        <v>39372</v>
      </c>
      <c r="E9034" s="66" t="s">
        <v>2798</v>
      </c>
      <c r="F9034" s="72">
        <v>1</v>
      </c>
      <c r="G9034" s="72">
        <v>3</v>
      </c>
      <c r="H9034" s="72">
        <v>2</v>
      </c>
      <c r="I9034" s="72">
        <v>8</v>
      </c>
      <c r="J9034" s="72">
        <v>8</v>
      </c>
      <c r="K9034" s="72">
        <v>15</v>
      </c>
      <c r="L9034" s="72">
        <v>2</v>
      </c>
    </row>
    <row r="9035" spans="4:12" x14ac:dyDescent="0.25">
      <c r="D9035" s="66" t="s">
        <v>39373</v>
      </c>
      <c r="E9035" s="66" t="s">
        <v>2799</v>
      </c>
      <c r="F9035" s="72">
        <v>1</v>
      </c>
      <c r="G9035" s="72">
        <v>3</v>
      </c>
      <c r="H9035" s="72">
        <v>2</v>
      </c>
      <c r="I9035" s="72">
        <v>8</v>
      </c>
      <c r="J9035" s="72">
        <v>8</v>
      </c>
      <c r="K9035" s="72">
        <v>15</v>
      </c>
      <c r="L9035" s="72">
        <v>3</v>
      </c>
    </row>
    <row r="9036" spans="4:12" x14ac:dyDescent="0.25">
      <c r="D9036" s="66" t="s">
        <v>39374</v>
      </c>
      <c r="E9036" s="66" t="s">
        <v>11873</v>
      </c>
      <c r="F9036" s="72">
        <v>1</v>
      </c>
      <c r="G9036" s="72">
        <v>3</v>
      </c>
      <c r="H9036" s="72">
        <v>2</v>
      </c>
      <c r="I9036" s="72">
        <v>8</v>
      </c>
      <c r="J9036" s="72">
        <v>8</v>
      </c>
      <c r="K9036" s="72">
        <v>15</v>
      </c>
      <c r="L9036" s="72">
        <v>4</v>
      </c>
    </row>
    <row r="9037" spans="4:12" x14ac:dyDescent="0.25">
      <c r="D9037" s="66" t="s">
        <v>39375</v>
      </c>
      <c r="E9037" s="66" t="s">
        <v>2800</v>
      </c>
      <c r="F9037" s="72">
        <v>1</v>
      </c>
      <c r="G9037" s="72">
        <v>3</v>
      </c>
      <c r="H9037" s="72">
        <v>2</v>
      </c>
      <c r="I9037" s="72">
        <v>8</v>
      </c>
      <c r="J9037" s="72">
        <v>8</v>
      </c>
      <c r="K9037" s="72">
        <v>15</v>
      </c>
      <c r="L9037" s="72">
        <v>5</v>
      </c>
    </row>
    <row r="9038" spans="4:12" x14ac:dyDescent="0.25">
      <c r="D9038" s="66" t="s">
        <v>39376</v>
      </c>
      <c r="E9038" s="66" t="s">
        <v>11874</v>
      </c>
      <c r="F9038" s="72">
        <v>1</v>
      </c>
      <c r="G9038" s="72">
        <v>3</v>
      </c>
      <c r="H9038" s="72">
        <v>2</v>
      </c>
      <c r="I9038" s="72">
        <v>8</v>
      </c>
      <c r="J9038" s="72">
        <v>8</v>
      </c>
      <c r="K9038" s="72">
        <v>15</v>
      </c>
      <c r="L9038" s="72">
        <v>6</v>
      </c>
    </row>
    <row r="9039" spans="4:12" x14ac:dyDescent="0.25">
      <c r="D9039" s="66" t="s">
        <v>39377</v>
      </c>
      <c r="E9039" s="66" t="s">
        <v>11875</v>
      </c>
      <c r="F9039" s="72">
        <v>1</v>
      </c>
      <c r="G9039" s="72">
        <v>3</v>
      </c>
      <c r="H9039" s="72">
        <v>2</v>
      </c>
      <c r="I9039" s="72">
        <v>8</v>
      </c>
      <c r="J9039" s="72">
        <v>8</v>
      </c>
      <c r="K9039" s="72">
        <v>16</v>
      </c>
      <c r="L9039" s="72">
        <v>1</v>
      </c>
    </row>
    <row r="9040" spans="4:12" x14ac:dyDescent="0.25">
      <c r="D9040" s="66" t="s">
        <v>39378</v>
      </c>
      <c r="E9040" s="66" t="s">
        <v>11876</v>
      </c>
      <c r="F9040" s="72">
        <v>1</v>
      </c>
      <c r="G9040" s="72">
        <v>3</v>
      </c>
      <c r="H9040" s="72">
        <v>2</v>
      </c>
      <c r="I9040" s="72">
        <v>8</v>
      </c>
      <c r="J9040" s="72">
        <v>9</v>
      </c>
      <c r="K9040" s="72">
        <v>1</v>
      </c>
      <c r="L9040" s="72">
        <v>1</v>
      </c>
    </row>
    <row r="9041" spans="4:12" x14ac:dyDescent="0.25">
      <c r="D9041" s="66" t="s">
        <v>39379</v>
      </c>
      <c r="E9041" s="66" t="s">
        <v>11877</v>
      </c>
      <c r="F9041" s="72">
        <v>1</v>
      </c>
      <c r="G9041" s="72">
        <v>3</v>
      </c>
      <c r="H9041" s="72">
        <v>2</v>
      </c>
      <c r="I9041" s="72">
        <v>8</v>
      </c>
      <c r="J9041" s="72">
        <v>9</v>
      </c>
      <c r="K9041" s="72">
        <v>1</v>
      </c>
      <c r="L9041" s="72">
        <v>2</v>
      </c>
    </row>
    <row r="9042" spans="4:12" x14ac:dyDescent="0.25">
      <c r="D9042" s="66" t="s">
        <v>39380</v>
      </c>
      <c r="E9042" s="66" t="s">
        <v>11878</v>
      </c>
      <c r="F9042" s="72">
        <v>1</v>
      </c>
      <c r="G9042" s="72">
        <v>3</v>
      </c>
      <c r="H9042" s="72">
        <v>2</v>
      </c>
      <c r="I9042" s="72">
        <v>8</v>
      </c>
      <c r="J9042" s="72">
        <v>9</v>
      </c>
      <c r="K9042" s="72">
        <v>1</v>
      </c>
      <c r="L9042" s="72">
        <v>3</v>
      </c>
    </row>
    <row r="9043" spans="4:12" x14ac:dyDescent="0.25">
      <c r="D9043" s="66" t="s">
        <v>39381</v>
      </c>
      <c r="E9043" s="66" t="s">
        <v>11879</v>
      </c>
      <c r="F9043" s="72">
        <v>1</v>
      </c>
      <c r="G9043" s="72">
        <v>3</v>
      </c>
      <c r="H9043" s="72">
        <v>2</v>
      </c>
      <c r="I9043" s="72">
        <v>8</v>
      </c>
      <c r="J9043" s="72">
        <v>9</v>
      </c>
      <c r="K9043" s="72">
        <v>1</v>
      </c>
      <c r="L9043" s="72">
        <v>4</v>
      </c>
    </row>
    <row r="9044" spans="4:12" x14ac:dyDescent="0.25">
      <c r="D9044" s="66" t="s">
        <v>39382</v>
      </c>
      <c r="E9044" s="66" t="s">
        <v>11880</v>
      </c>
      <c r="F9044" s="72">
        <v>1</v>
      </c>
      <c r="G9044" s="72">
        <v>3</v>
      </c>
      <c r="H9044" s="72">
        <v>2</v>
      </c>
      <c r="I9044" s="72">
        <v>8</v>
      </c>
      <c r="J9044" s="72">
        <v>9</v>
      </c>
      <c r="K9044" s="72">
        <v>1</v>
      </c>
      <c r="L9044" s="72">
        <v>5</v>
      </c>
    </row>
    <row r="9045" spans="4:12" x14ac:dyDescent="0.25">
      <c r="D9045" s="66" t="s">
        <v>39383</v>
      </c>
      <c r="E9045" s="66" t="s">
        <v>11881</v>
      </c>
      <c r="F9045" s="72">
        <v>1</v>
      </c>
      <c r="G9045" s="72">
        <v>3</v>
      </c>
      <c r="H9045" s="72">
        <v>2</v>
      </c>
      <c r="I9045" s="72">
        <v>8</v>
      </c>
      <c r="J9045" s="72">
        <v>9</v>
      </c>
      <c r="K9045" s="72">
        <v>1</v>
      </c>
      <c r="L9045" s="72">
        <v>6</v>
      </c>
    </row>
    <row r="9046" spans="4:12" x14ac:dyDescent="0.25">
      <c r="D9046" s="66" t="s">
        <v>39384</v>
      </c>
      <c r="E9046" s="66" t="s">
        <v>11882</v>
      </c>
      <c r="F9046" s="72">
        <v>1</v>
      </c>
      <c r="G9046" s="72">
        <v>3</v>
      </c>
      <c r="H9046" s="72">
        <v>2</v>
      </c>
      <c r="I9046" s="72">
        <v>8</v>
      </c>
      <c r="J9046" s="72">
        <v>9</v>
      </c>
      <c r="K9046" s="72">
        <v>1</v>
      </c>
      <c r="L9046" s="72">
        <v>7</v>
      </c>
    </row>
    <row r="9047" spans="4:12" x14ac:dyDescent="0.25">
      <c r="D9047" s="66" t="s">
        <v>39385</v>
      </c>
      <c r="E9047" s="66" t="s">
        <v>11883</v>
      </c>
      <c r="F9047" s="72">
        <v>1</v>
      </c>
      <c r="G9047" s="72">
        <v>3</v>
      </c>
      <c r="H9047" s="72">
        <v>2</v>
      </c>
      <c r="I9047" s="72">
        <v>8</v>
      </c>
      <c r="J9047" s="72">
        <v>9</v>
      </c>
      <c r="K9047" s="72">
        <v>1</v>
      </c>
      <c r="L9047" s="72">
        <v>8</v>
      </c>
    </row>
    <row r="9048" spans="4:12" x14ac:dyDescent="0.25">
      <c r="D9048" s="66" t="s">
        <v>39386</v>
      </c>
      <c r="E9048" s="66" t="s">
        <v>11884</v>
      </c>
      <c r="F9048" s="72">
        <v>1</v>
      </c>
      <c r="G9048" s="72">
        <v>3</v>
      </c>
      <c r="H9048" s="72">
        <v>2</v>
      </c>
      <c r="I9048" s="72">
        <v>8</v>
      </c>
      <c r="J9048" s="72">
        <v>9</v>
      </c>
      <c r="K9048" s="72">
        <v>1</v>
      </c>
      <c r="L9048" s="72">
        <v>9</v>
      </c>
    </row>
    <row r="9049" spans="4:12" x14ac:dyDescent="0.25">
      <c r="D9049" s="66" t="s">
        <v>39387</v>
      </c>
      <c r="E9049" s="66" t="s">
        <v>11885</v>
      </c>
      <c r="F9049" s="72">
        <v>1</v>
      </c>
      <c r="G9049" s="72">
        <v>3</v>
      </c>
      <c r="H9049" s="72">
        <v>2</v>
      </c>
      <c r="I9049" s="72">
        <v>8</v>
      </c>
      <c r="J9049" s="72">
        <v>9</v>
      </c>
      <c r="K9049" s="72">
        <v>1</v>
      </c>
      <c r="L9049" s="72">
        <v>10</v>
      </c>
    </row>
    <row r="9050" spans="4:12" x14ac:dyDescent="0.25">
      <c r="D9050" s="66" t="s">
        <v>39388</v>
      </c>
      <c r="E9050" s="66" t="s">
        <v>11886</v>
      </c>
      <c r="F9050" s="72">
        <v>1</v>
      </c>
      <c r="G9050" s="72">
        <v>3</v>
      </c>
      <c r="H9050" s="72">
        <v>2</v>
      </c>
      <c r="I9050" s="72">
        <v>8</v>
      </c>
      <c r="J9050" s="72">
        <v>9</v>
      </c>
      <c r="K9050" s="72">
        <v>1</v>
      </c>
      <c r="L9050" s="72">
        <v>11</v>
      </c>
    </row>
    <row r="9051" spans="4:12" x14ac:dyDescent="0.25">
      <c r="D9051" s="66" t="s">
        <v>39389</v>
      </c>
      <c r="E9051" s="66" t="s">
        <v>11887</v>
      </c>
      <c r="F9051" s="72">
        <v>1</v>
      </c>
      <c r="G9051" s="72">
        <v>3</v>
      </c>
      <c r="H9051" s="72">
        <v>2</v>
      </c>
      <c r="I9051" s="72">
        <v>8</v>
      </c>
      <c r="J9051" s="72">
        <v>9</v>
      </c>
      <c r="K9051" s="72">
        <v>1</v>
      </c>
      <c r="L9051" s="72">
        <v>12</v>
      </c>
    </row>
    <row r="9052" spans="4:12" x14ac:dyDescent="0.25">
      <c r="D9052" s="66" t="s">
        <v>39390</v>
      </c>
      <c r="E9052" s="66" t="s">
        <v>11888</v>
      </c>
      <c r="F9052" s="72">
        <v>1</v>
      </c>
      <c r="G9052" s="72">
        <v>3</v>
      </c>
      <c r="H9052" s="72">
        <v>2</v>
      </c>
      <c r="I9052" s="72">
        <v>8</v>
      </c>
      <c r="J9052" s="72">
        <v>9</v>
      </c>
      <c r="K9052" s="72">
        <v>1</v>
      </c>
      <c r="L9052" s="72">
        <v>13</v>
      </c>
    </row>
    <row r="9053" spans="4:12" x14ac:dyDescent="0.25">
      <c r="D9053" s="66" t="s">
        <v>39391</v>
      </c>
      <c r="E9053" s="66" t="s">
        <v>11889</v>
      </c>
      <c r="F9053" s="72">
        <v>1</v>
      </c>
      <c r="G9053" s="72">
        <v>3</v>
      </c>
      <c r="H9053" s="72">
        <v>2</v>
      </c>
      <c r="I9053" s="72">
        <v>8</v>
      </c>
      <c r="J9053" s="72">
        <v>9</v>
      </c>
      <c r="K9053" s="72">
        <v>1</v>
      </c>
      <c r="L9053" s="72">
        <v>14</v>
      </c>
    </row>
    <row r="9054" spans="4:12" x14ac:dyDescent="0.25">
      <c r="D9054" s="66" t="s">
        <v>39392</v>
      </c>
      <c r="E9054" s="66" t="s">
        <v>11890</v>
      </c>
      <c r="F9054" s="72">
        <v>1</v>
      </c>
      <c r="G9054" s="72">
        <v>3</v>
      </c>
      <c r="H9054" s="72">
        <v>2</v>
      </c>
      <c r="I9054" s="72">
        <v>8</v>
      </c>
      <c r="J9054" s="72">
        <v>9</v>
      </c>
      <c r="K9054" s="72">
        <v>1</v>
      </c>
      <c r="L9054" s="72">
        <v>15</v>
      </c>
    </row>
    <row r="9055" spans="4:12" x14ac:dyDescent="0.25">
      <c r="D9055" s="66" t="s">
        <v>39393</v>
      </c>
      <c r="E9055" s="66" t="s">
        <v>11891</v>
      </c>
      <c r="F9055" s="72">
        <v>1</v>
      </c>
      <c r="G9055" s="72">
        <v>3</v>
      </c>
      <c r="H9055" s="72">
        <v>2</v>
      </c>
      <c r="I9055" s="72">
        <v>8</v>
      </c>
      <c r="J9055" s="72">
        <v>9</v>
      </c>
      <c r="K9055" s="72">
        <v>1</v>
      </c>
      <c r="L9055" s="72">
        <v>16</v>
      </c>
    </row>
    <row r="9056" spans="4:12" x14ac:dyDescent="0.25">
      <c r="D9056" s="66" t="s">
        <v>39394</v>
      </c>
      <c r="E9056" s="66" t="s">
        <v>11892</v>
      </c>
      <c r="F9056" s="72">
        <v>1</v>
      </c>
      <c r="G9056" s="72">
        <v>3</v>
      </c>
      <c r="H9056" s="72">
        <v>2</v>
      </c>
      <c r="I9056" s="72">
        <v>8</v>
      </c>
      <c r="J9056" s="72">
        <v>9</v>
      </c>
      <c r="K9056" s="72">
        <v>1</v>
      </c>
      <c r="L9056" s="72">
        <v>17</v>
      </c>
    </row>
    <row r="9057" spans="4:12" x14ac:dyDescent="0.25">
      <c r="D9057" s="66" t="s">
        <v>39395</v>
      </c>
      <c r="E9057" s="66" t="s">
        <v>11893</v>
      </c>
      <c r="F9057" s="72">
        <v>1</v>
      </c>
      <c r="G9057" s="72">
        <v>3</v>
      </c>
      <c r="H9057" s="72">
        <v>2</v>
      </c>
      <c r="I9057" s="72">
        <v>8</v>
      </c>
      <c r="J9057" s="72">
        <v>9</v>
      </c>
      <c r="K9057" s="72">
        <v>1</v>
      </c>
      <c r="L9057" s="72">
        <v>18</v>
      </c>
    </row>
    <row r="9058" spans="4:12" x14ac:dyDescent="0.25">
      <c r="D9058" s="66" t="s">
        <v>39396</v>
      </c>
      <c r="E9058" s="66" t="s">
        <v>11894</v>
      </c>
      <c r="F9058" s="72">
        <v>1</v>
      </c>
      <c r="G9058" s="72">
        <v>3</v>
      </c>
      <c r="H9058" s="72">
        <v>2</v>
      </c>
      <c r="I9058" s="72">
        <v>8</v>
      </c>
      <c r="J9058" s="72">
        <v>9</v>
      </c>
      <c r="K9058" s="72">
        <v>1</v>
      </c>
      <c r="L9058" s="72">
        <v>19</v>
      </c>
    </row>
    <row r="9059" spans="4:12" x14ac:dyDescent="0.25">
      <c r="D9059" s="66" t="s">
        <v>39397</v>
      </c>
      <c r="E9059" s="66" t="s">
        <v>11895</v>
      </c>
      <c r="F9059" s="72">
        <v>1</v>
      </c>
      <c r="G9059" s="72">
        <v>3</v>
      </c>
      <c r="H9059" s="72">
        <v>2</v>
      </c>
      <c r="I9059" s="72">
        <v>8</v>
      </c>
      <c r="J9059" s="72">
        <v>9</v>
      </c>
      <c r="K9059" s="72">
        <v>1</v>
      </c>
      <c r="L9059" s="72">
        <v>20</v>
      </c>
    </row>
    <row r="9060" spans="4:12" x14ac:dyDescent="0.25">
      <c r="D9060" s="66" t="s">
        <v>39398</v>
      </c>
      <c r="E9060" s="66" t="s">
        <v>11896</v>
      </c>
      <c r="F9060" s="72">
        <v>1</v>
      </c>
      <c r="G9060" s="72">
        <v>3</v>
      </c>
      <c r="H9060" s="72">
        <v>2</v>
      </c>
      <c r="I9060" s="72">
        <v>8</v>
      </c>
      <c r="J9060" s="72">
        <v>9</v>
      </c>
      <c r="K9060" s="72">
        <v>1</v>
      </c>
      <c r="L9060" s="72">
        <v>21</v>
      </c>
    </row>
    <row r="9061" spans="4:12" x14ac:dyDescent="0.25">
      <c r="D9061" s="66" t="s">
        <v>39399</v>
      </c>
      <c r="E9061" s="66" t="s">
        <v>11897</v>
      </c>
      <c r="F9061" s="72">
        <v>1</v>
      </c>
      <c r="G9061" s="72">
        <v>3</v>
      </c>
      <c r="H9061" s="72">
        <v>2</v>
      </c>
      <c r="I9061" s="72">
        <v>8</v>
      </c>
      <c r="J9061" s="72">
        <v>9</v>
      </c>
      <c r="K9061" s="72">
        <v>1</v>
      </c>
      <c r="L9061" s="72">
        <v>22</v>
      </c>
    </row>
    <row r="9062" spans="4:12" x14ac:dyDescent="0.25">
      <c r="D9062" s="66" t="s">
        <v>39400</v>
      </c>
      <c r="E9062" s="66" t="s">
        <v>11898</v>
      </c>
      <c r="F9062" s="72">
        <v>1</v>
      </c>
      <c r="G9062" s="72">
        <v>3</v>
      </c>
      <c r="H9062" s="72">
        <v>2</v>
      </c>
      <c r="I9062" s="72">
        <v>8</v>
      </c>
      <c r="J9062" s="72">
        <v>9</v>
      </c>
      <c r="K9062" s="72">
        <v>1</v>
      </c>
      <c r="L9062" s="72">
        <v>23</v>
      </c>
    </row>
    <row r="9063" spans="4:12" x14ac:dyDescent="0.25">
      <c r="D9063" s="66" t="s">
        <v>39401</v>
      </c>
      <c r="E9063" s="66" t="s">
        <v>11899</v>
      </c>
      <c r="F9063" s="72">
        <v>1</v>
      </c>
      <c r="G9063" s="72">
        <v>3</v>
      </c>
      <c r="H9063" s="72">
        <v>2</v>
      </c>
      <c r="I9063" s="72">
        <v>8</v>
      </c>
      <c r="J9063" s="72">
        <v>9</v>
      </c>
      <c r="K9063" s="72">
        <v>1</v>
      </c>
      <c r="L9063" s="72">
        <v>24</v>
      </c>
    </row>
    <row r="9064" spans="4:12" x14ac:dyDescent="0.25">
      <c r="D9064" s="66" t="s">
        <v>39402</v>
      </c>
      <c r="E9064" s="66" t="s">
        <v>11900</v>
      </c>
      <c r="F9064" s="72">
        <v>1</v>
      </c>
      <c r="G9064" s="72">
        <v>3</v>
      </c>
      <c r="H9064" s="72">
        <v>2</v>
      </c>
      <c r="I9064" s="72">
        <v>8</v>
      </c>
      <c r="J9064" s="72">
        <v>9</v>
      </c>
      <c r="K9064" s="72">
        <v>1</v>
      </c>
      <c r="L9064" s="72">
        <v>25</v>
      </c>
    </row>
    <row r="9065" spans="4:12" x14ac:dyDescent="0.25">
      <c r="D9065" s="66" t="s">
        <v>39403</v>
      </c>
      <c r="E9065" s="66" t="s">
        <v>11901</v>
      </c>
      <c r="F9065" s="72">
        <v>1</v>
      </c>
      <c r="G9065" s="72">
        <v>3</v>
      </c>
      <c r="H9065" s="72">
        <v>2</v>
      </c>
      <c r="I9065" s="72">
        <v>8</v>
      </c>
      <c r="J9065" s="72">
        <v>9</v>
      </c>
      <c r="K9065" s="72">
        <v>1</v>
      </c>
      <c r="L9065" s="72">
        <v>26</v>
      </c>
    </row>
    <row r="9066" spans="4:12" x14ac:dyDescent="0.25">
      <c r="D9066" s="66" t="s">
        <v>39404</v>
      </c>
      <c r="E9066" s="66" t="s">
        <v>11902</v>
      </c>
      <c r="F9066" s="72">
        <v>1</v>
      </c>
      <c r="G9066" s="72">
        <v>3</v>
      </c>
      <c r="H9066" s="72">
        <v>2</v>
      </c>
      <c r="I9066" s="72">
        <v>8</v>
      </c>
      <c r="J9066" s="72">
        <v>9</v>
      </c>
      <c r="K9066" s="72">
        <v>2</v>
      </c>
      <c r="L9066" s="72">
        <v>1</v>
      </c>
    </row>
    <row r="9067" spans="4:12" x14ac:dyDescent="0.25">
      <c r="D9067" s="66" t="s">
        <v>39405</v>
      </c>
      <c r="E9067" s="66" t="s">
        <v>11903</v>
      </c>
      <c r="F9067" s="72">
        <v>1</v>
      </c>
      <c r="G9067" s="72">
        <v>3</v>
      </c>
      <c r="H9067" s="72">
        <v>2</v>
      </c>
      <c r="I9067" s="72">
        <v>8</v>
      </c>
      <c r="J9067" s="72">
        <v>9</v>
      </c>
      <c r="K9067" s="72">
        <v>2</v>
      </c>
      <c r="L9067" s="72">
        <v>2</v>
      </c>
    </row>
    <row r="9068" spans="4:12" x14ac:dyDescent="0.25">
      <c r="D9068" s="66" t="s">
        <v>39406</v>
      </c>
      <c r="E9068" s="66" t="s">
        <v>11904</v>
      </c>
      <c r="F9068" s="72">
        <v>1</v>
      </c>
      <c r="G9068" s="72">
        <v>3</v>
      </c>
      <c r="H9068" s="72">
        <v>2</v>
      </c>
      <c r="I9068" s="72">
        <v>8</v>
      </c>
      <c r="J9068" s="72">
        <v>9</v>
      </c>
      <c r="K9068" s="72">
        <v>2</v>
      </c>
      <c r="L9068" s="72">
        <v>3</v>
      </c>
    </row>
    <row r="9069" spans="4:12" x14ac:dyDescent="0.25">
      <c r="D9069" s="66" t="s">
        <v>39407</v>
      </c>
      <c r="E9069" s="66" t="s">
        <v>11905</v>
      </c>
      <c r="F9069" s="72">
        <v>1</v>
      </c>
      <c r="G9069" s="72">
        <v>3</v>
      </c>
      <c r="H9069" s="72">
        <v>2</v>
      </c>
      <c r="I9069" s="72">
        <v>8</v>
      </c>
      <c r="J9069" s="72">
        <v>9</v>
      </c>
      <c r="K9069" s="72">
        <v>2</v>
      </c>
      <c r="L9069" s="72">
        <v>4</v>
      </c>
    </row>
    <row r="9070" spans="4:12" x14ac:dyDescent="0.25">
      <c r="D9070" s="66" t="s">
        <v>39408</v>
      </c>
      <c r="E9070" s="66" t="s">
        <v>11906</v>
      </c>
      <c r="F9070" s="72">
        <v>1</v>
      </c>
      <c r="G9070" s="72">
        <v>3</v>
      </c>
      <c r="H9070" s="72">
        <v>2</v>
      </c>
      <c r="I9070" s="72">
        <v>8</v>
      </c>
      <c r="J9070" s="72">
        <v>9</v>
      </c>
      <c r="K9070" s="72">
        <v>2</v>
      </c>
      <c r="L9070" s="72">
        <v>5</v>
      </c>
    </row>
    <row r="9071" spans="4:12" x14ac:dyDescent="0.25">
      <c r="D9071" s="66" t="s">
        <v>39409</v>
      </c>
      <c r="E9071" s="66" t="s">
        <v>11907</v>
      </c>
      <c r="F9071" s="72">
        <v>1</v>
      </c>
      <c r="G9071" s="72">
        <v>3</v>
      </c>
      <c r="H9071" s="72">
        <v>2</v>
      </c>
      <c r="I9071" s="72">
        <v>8</v>
      </c>
      <c r="J9071" s="72">
        <v>9</v>
      </c>
      <c r="K9071" s="72">
        <v>2</v>
      </c>
      <c r="L9071" s="72">
        <v>6</v>
      </c>
    </row>
    <row r="9072" spans="4:12" x14ac:dyDescent="0.25">
      <c r="D9072" s="66" t="s">
        <v>39410</v>
      </c>
      <c r="E9072" s="66" t="s">
        <v>11908</v>
      </c>
      <c r="F9072" s="72">
        <v>1</v>
      </c>
      <c r="G9072" s="72">
        <v>3</v>
      </c>
      <c r="H9072" s="72">
        <v>2</v>
      </c>
      <c r="I9072" s="72">
        <v>8</v>
      </c>
      <c r="J9072" s="72">
        <v>9</v>
      </c>
      <c r="K9072" s="72">
        <v>2</v>
      </c>
      <c r="L9072" s="72">
        <v>7</v>
      </c>
    </row>
    <row r="9073" spans="4:12" x14ac:dyDescent="0.25">
      <c r="D9073" s="66" t="s">
        <v>39411</v>
      </c>
      <c r="E9073" s="66" t="s">
        <v>11909</v>
      </c>
      <c r="F9073" s="72">
        <v>1</v>
      </c>
      <c r="G9073" s="72">
        <v>3</v>
      </c>
      <c r="H9073" s="72">
        <v>2</v>
      </c>
      <c r="I9073" s="72">
        <v>8</v>
      </c>
      <c r="J9073" s="72">
        <v>9</v>
      </c>
      <c r="K9073" s="72">
        <v>2</v>
      </c>
      <c r="L9073" s="72">
        <v>8</v>
      </c>
    </row>
    <row r="9074" spans="4:12" x14ac:dyDescent="0.25">
      <c r="D9074" s="66" t="s">
        <v>39412</v>
      </c>
      <c r="E9074" s="66" t="s">
        <v>11910</v>
      </c>
      <c r="F9074" s="72">
        <v>1</v>
      </c>
      <c r="G9074" s="72">
        <v>3</v>
      </c>
      <c r="H9074" s="72">
        <v>2</v>
      </c>
      <c r="I9074" s="72">
        <v>8</v>
      </c>
      <c r="J9074" s="72">
        <v>9</v>
      </c>
      <c r="K9074" s="72">
        <v>2</v>
      </c>
      <c r="L9074" s="72">
        <v>9</v>
      </c>
    </row>
    <row r="9075" spans="4:12" x14ac:dyDescent="0.25">
      <c r="D9075" s="66" t="s">
        <v>39413</v>
      </c>
      <c r="E9075" s="66" t="s">
        <v>11911</v>
      </c>
      <c r="F9075" s="72">
        <v>1</v>
      </c>
      <c r="G9075" s="72">
        <v>3</v>
      </c>
      <c r="H9075" s="72">
        <v>2</v>
      </c>
      <c r="I9075" s="72">
        <v>8</v>
      </c>
      <c r="J9075" s="72">
        <v>9</v>
      </c>
      <c r="K9075" s="72">
        <v>2</v>
      </c>
      <c r="L9075" s="72">
        <v>10</v>
      </c>
    </row>
    <row r="9076" spans="4:12" x14ac:dyDescent="0.25">
      <c r="D9076" s="66" t="s">
        <v>39414</v>
      </c>
      <c r="E9076" s="66" t="s">
        <v>11912</v>
      </c>
      <c r="F9076" s="72">
        <v>1</v>
      </c>
      <c r="G9076" s="72">
        <v>3</v>
      </c>
      <c r="H9076" s="72">
        <v>2</v>
      </c>
      <c r="I9076" s="72">
        <v>8</v>
      </c>
      <c r="J9076" s="72">
        <v>9</v>
      </c>
      <c r="K9076" s="72">
        <v>2</v>
      </c>
      <c r="L9076" s="72">
        <v>11</v>
      </c>
    </row>
    <row r="9077" spans="4:12" x14ac:dyDescent="0.25">
      <c r="D9077" s="66" t="s">
        <v>39415</v>
      </c>
      <c r="E9077" s="66" t="s">
        <v>11913</v>
      </c>
      <c r="F9077" s="72">
        <v>1</v>
      </c>
      <c r="G9077" s="72">
        <v>3</v>
      </c>
      <c r="H9077" s="72">
        <v>2</v>
      </c>
      <c r="I9077" s="72">
        <v>8</v>
      </c>
      <c r="J9077" s="72">
        <v>9</v>
      </c>
      <c r="K9077" s="72">
        <v>2</v>
      </c>
      <c r="L9077" s="72">
        <v>12</v>
      </c>
    </row>
    <row r="9078" spans="4:12" x14ac:dyDescent="0.25">
      <c r="D9078" s="66" t="s">
        <v>39416</v>
      </c>
      <c r="E9078" s="66" t="s">
        <v>11914</v>
      </c>
      <c r="F9078" s="72">
        <v>1</v>
      </c>
      <c r="G9078" s="72">
        <v>3</v>
      </c>
      <c r="H9078" s="72">
        <v>2</v>
      </c>
      <c r="I9078" s="72">
        <v>8</v>
      </c>
      <c r="J9078" s="72">
        <v>9</v>
      </c>
      <c r="K9078" s="72">
        <v>2</v>
      </c>
      <c r="L9078" s="72">
        <v>13</v>
      </c>
    </row>
    <row r="9079" spans="4:12" x14ac:dyDescent="0.25">
      <c r="D9079" s="66" t="s">
        <v>39417</v>
      </c>
      <c r="E9079" s="66" t="s">
        <v>11915</v>
      </c>
      <c r="F9079" s="72">
        <v>1</v>
      </c>
      <c r="G9079" s="72">
        <v>3</v>
      </c>
      <c r="H9079" s="72">
        <v>2</v>
      </c>
      <c r="I9079" s="72">
        <v>8</v>
      </c>
      <c r="J9079" s="72">
        <v>9</v>
      </c>
      <c r="K9079" s="72">
        <v>2</v>
      </c>
      <c r="L9079" s="72">
        <v>14</v>
      </c>
    </row>
    <row r="9080" spans="4:12" x14ac:dyDescent="0.25">
      <c r="D9080" s="66" t="s">
        <v>39418</v>
      </c>
      <c r="E9080" s="66" t="s">
        <v>11916</v>
      </c>
      <c r="F9080" s="72">
        <v>1</v>
      </c>
      <c r="G9080" s="72">
        <v>3</v>
      </c>
      <c r="H9080" s="72">
        <v>2</v>
      </c>
      <c r="I9080" s="72">
        <v>8</v>
      </c>
      <c r="J9080" s="72">
        <v>9</v>
      </c>
      <c r="K9080" s="72">
        <v>2</v>
      </c>
      <c r="L9080" s="72">
        <v>15</v>
      </c>
    </row>
    <row r="9081" spans="4:12" x14ac:dyDescent="0.25">
      <c r="D9081" s="66" t="s">
        <v>39419</v>
      </c>
      <c r="E9081" s="66" t="s">
        <v>11917</v>
      </c>
      <c r="F9081" s="72">
        <v>1</v>
      </c>
      <c r="G9081" s="72">
        <v>3</v>
      </c>
      <c r="H9081" s="72">
        <v>2</v>
      </c>
      <c r="I9081" s="72">
        <v>8</v>
      </c>
      <c r="J9081" s="72">
        <v>9</v>
      </c>
      <c r="K9081" s="72">
        <v>2</v>
      </c>
      <c r="L9081" s="72">
        <v>16</v>
      </c>
    </row>
    <row r="9082" spans="4:12" x14ac:dyDescent="0.25">
      <c r="D9082" s="66" t="s">
        <v>39420</v>
      </c>
      <c r="E9082" s="66" t="s">
        <v>11918</v>
      </c>
      <c r="F9082" s="72">
        <v>1</v>
      </c>
      <c r="G9082" s="72">
        <v>3</v>
      </c>
      <c r="H9082" s="72">
        <v>2</v>
      </c>
      <c r="I9082" s="72">
        <v>8</v>
      </c>
      <c r="J9082" s="72">
        <v>9</v>
      </c>
      <c r="K9082" s="72">
        <v>2</v>
      </c>
      <c r="L9082" s="72">
        <v>17</v>
      </c>
    </row>
    <row r="9083" spans="4:12" x14ac:dyDescent="0.25">
      <c r="D9083" s="66" t="s">
        <v>39421</v>
      </c>
      <c r="E9083" s="66" t="s">
        <v>11919</v>
      </c>
      <c r="F9083" s="72">
        <v>1</v>
      </c>
      <c r="G9083" s="72">
        <v>3</v>
      </c>
      <c r="H9083" s="72">
        <v>2</v>
      </c>
      <c r="I9083" s="72">
        <v>8</v>
      </c>
      <c r="J9083" s="72">
        <v>9</v>
      </c>
      <c r="K9083" s="72">
        <v>2</v>
      </c>
      <c r="L9083" s="72">
        <v>18</v>
      </c>
    </row>
    <row r="9084" spans="4:12" x14ac:dyDescent="0.25">
      <c r="D9084" s="66" t="s">
        <v>39422</v>
      </c>
      <c r="E9084" s="66" t="s">
        <v>11920</v>
      </c>
      <c r="F9084" s="72">
        <v>1</v>
      </c>
      <c r="G9084" s="72">
        <v>3</v>
      </c>
      <c r="H9084" s="72">
        <v>2</v>
      </c>
      <c r="I9084" s="72">
        <v>8</v>
      </c>
      <c r="J9084" s="72">
        <v>9</v>
      </c>
      <c r="K9084" s="72">
        <v>2</v>
      </c>
      <c r="L9084" s="72">
        <v>19</v>
      </c>
    </row>
    <row r="9085" spans="4:12" x14ac:dyDescent="0.25">
      <c r="D9085" s="66" t="s">
        <v>39423</v>
      </c>
      <c r="E9085" s="66" t="s">
        <v>11921</v>
      </c>
      <c r="F9085" s="72">
        <v>1</v>
      </c>
      <c r="G9085" s="72">
        <v>3</v>
      </c>
      <c r="H9085" s="72">
        <v>2</v>
      </c>
      <c r="I9085" s="72">
        <v>8</v>
      </c>
      <c r="J9085" s="72">
        <v>9</v>
      </c>
      <c r="K9085" s="72">
        <v>2</v>
      </c>
      <c r="L9085" s="72">
        <v>20</v>
      </c>
    </row>
    <row r="9086" spans="4:12" x14ac:dyDescent="0.25">
      <c r="D9086" s="66" t="s">
        <v>39424</v>
      </c>
      <c r="E9086" s="66" t="s">
        <v>11922</v>
      </c>
      <c r="F9086" s="72">
        <v>1</v>
      </c>
      <c r="G9086" s="72">
        <v>3</v>
      </c>
      <c r="H9086" s="72">
        <v>2</v>
      </c>
      <c r="I9086" s="72">
        <v>8</v>
      </c>
      <c r="J9086" s="72">
        <v>9</v>
      </c>
      <c r="K9086" s="72">
        <v>2</v>
      </c>
      <c r="L9086" s="72">
        <v>21</v>
      </c>
    </row>
    <row r="9087" spans="4:12" x14ac:dyDescent="0.25">
      <c r="D9087" s="66" t="s">
        <v>39425</v>
      </c>
      <c r="E9087" s="66" t="s">
        <v>11923</v>
      </c>
      <c r="F9087" s="72">
        <v>1</v>
      </c>
      <c r="G9087" s="72">
        <v>3</v>
      </c>
      <c r="H9087" s="72">
        <v>2</v>
      </c>
      <c r="I9087" s="72">
        <v>8</v>
      </c>
      <c r="J9087" s="72">
        <v>9</v>
      </c>
      <c r="K9087" s="72">
        <v>3</v>
      </c>
      <c r="L9087" s="72">
        <v>1</v>
      </c>
    </row>
    <row r="9088" spans="4:12" x14ac:dyDescent="0.25">
      <c r="D9088" s="66" t="s">
        <v>39426</v>
      </c>
      <c r="E9088" s="66" t="s">
        <v>11924</v>
      </c>
      <c r="F9088" s="72">
        <v>1</v>
      </c>
      <c r="G9088" s="72">
        <v>3</v>
      </c>
      <c r="H9088" s="72">
        <v>2</v>
      </c>
      <c r="I9088" s="72">
        <v>8</v>
      </c>
      <c r="J9088" s="72">
        <v>9</v>
      </c>
      <c r="K9088" s="72">
        <v>3</v>
      </c>
      <c r="L9088" s="72">
        <v>2</v>
      </c>
    </row>
    <row r="9089" spans="4:12" x14ac:dyDescent="0.25">
      <c r="D9089" s="66" t="s">
        <v>39427</v>
      </c>
      <c r="E9089" s="66" t="s">
        <v>11925</v>
      </c>
      <c r="F9089" s="72">
        <v>1</v>
      </c>
      <c r="G9089" s="72">
        <v>3</v>
      </c>
      <c r="H9089" s="72">
        <v>2</v>
      </c>
      <c r="I9089" s="72">
        <v>8</v>
      </c>
      <c r="J9089" s="72">
        <v>9</v>
      </c>
      <c r="K9089" s="72">
        <v>3</v>
      </c>
      <c r="L9089" s="72">
        <v>3</v>
      </c>
    </row>
    <row r="9090" spans="4:12" x14ac:dyDescent="0.25">
      <c r="D9090" s="66" t="s">
        <v>39428</v>
      </c>
      <c r="E9090" s="66" t="s">
        <v>11926</v>
      </c>
      <c r="F9090" s="72">
        <v>1</v>
      </c>
      <c r="G9090" s="72">
        <v>3</v>
      </c>
      <c r="H9090" s="72">
        <v>2</v>
      </c>
      <c r="I9090" s="72">
        <v>8</v>
      </c>
      <c r="J9090" s="72">
        <v>9</v>
      </c>
      <c r="K9090" s="72">
        <v>3</v>
      </c>
      <c r="L9090" s="72">
        <v>4</v>
      </c>
    </row>
    <row r="9091" spans="4:12" x14ac:dyDescent="0.25">
      <c r="D9091" s="66" t="s">
        <v>39429</v>
      </c>
      <c r="E9091" s="66" t="s">
        <v>11927</v>
      </c>
      <c r="F9091" s="72">
        <v>1</v>
      </c>
      <c r="G9091" s="72">
        <v>3</v>
      </c>
      <c r="H9091" s="72">
        <v>2</v>
      </c>
      <c r="I9091" s="72">
        <v>8</v>
      </c>
      <c r="J9091" s="72">
        <v>9</v>
      </c>
      <c r="K9091" s="72">
        <v>3</v>
      </c>
      <c r="L9091" s="72">
        <v>5</v>
      </c>
    </row>
    <row r="9092" spans="4:12" x14ac:dyDescent="0.25">
      <c r="D9092" s="66" t="s">
        <v>39430</v>
      </c>
      <c r="E9092" s="66" t="s">
        <v>11928</v>
      </c>
      <c r="F9092" s="72">
        <v>1</v>
      </c>
      <c r="G9092" s="72">
        <v>3</v>
      </c>
      <c r="H9092" s="72">
        <v>2</v>
      </c>
      <c r="I9092" s="72">
        <v>8</v>
      </c>
      <c r="J9092" s="72">
        <v>9</v>
      </c>
      <c r="K9092" s="72">
        <v>3</v>
      </c>
      <c r="L9092" s="72">
        <v>6</v>
      </c>
    </row>
    <row r="9093" spans="4:12" x14ac:dyDescent="0.25">
      <c r="D9093" s="66" t="s">
        <v>39431</v>
      </c>
      <c r="E9093" s="66" t="s">
        <v>11929</v>
      </c>
      <c r="F9093" s="72">
        <v>1</v>
      </c>
      <c r="G9093" s="72">
        <v>3</v>
      </c>
      <c r="H9093" s="72">
        <v>2</v>
      </c>
      <c r="I9093" s="72">
        <v>8</v>
      </c>
      <c r="J9093" s="72">
        <v>9</v>
      </c>
      <c r="K9093" s="72">
        <v>3</v>
      </c>
      <c r="L9093" s="72">
        <v>7</v>
      </c>
    </row>
    <row r="9094" spans="4:12" x14ac:dyDescent="0.25">
      <c r="D9094" s="66" t="s">
        <v>39432</v>
      </c>
      <c r="E9094" s="66" t="s">
        <v>11930</v>
      </c>
      <c r="F9094" s="72">
        <v>1</v>
      </c>
      <c r="G9094" s="72">
        <v>3</v>
      </c>
      <c r="H9094" s="72">
        <v>2</v>
      </c>
      <c r="I9094" s="72">
        <v>8</v>
      </c>
      <c r="J9094" s="72">
        <v>9</v>
      </c>
      <c r="K9094" s="72">
        <v>4</v>
      </c>
      <c r="L9094" s="72">
        <v>1</v>
      </c>
    </row>
    <row r="9095" spans="4:12" x14ac:dyDescent="0.25">
      <c r="D9095" s="66" t="s">
        <v>39433</v>
      </c>
      <c r="E9095" s="66" t="s">
        <v>11931</v>
      </c>
      <c r="F9095" s="72">
        <v>1</v>
      </c>
      <c r="G9095" s="72">
        <v>3</v>
      </c>
      <c r="H9095" s="72">
        <v>2</v>
      </c>
      <c r="I9095" s="72">
        <v>8</v>
      </c>
      <c r="J9095" s="72">
        <v>9</v>
      </c>
      <c r="K9095" s="72">
        <v>4</v>
      </c>
      <c r="L9095" s="72">
        <v>2</v>
      </c>
    </row>
    <row r="9096" spans="4:12" x14ac:dyDescent="0.25">
      <c r="D9096" s="66" t="s">
        <v>39434</v>
      </c>
      <c r="E9096" s="66" t="s">
        <v>11932</v>
      </c>
      <c r="F9096" s="72">
        <v>1</v>
      </c>
      <c r="G9096" s="72">
        <v>3</v>
      </c>
      <c r="H9096" s="72">
        <v>2</v>
      </c>
      <c r="I9096" s="72">
        <v>8</v>
      </c>
      <c r="J9096" s="72">
        <v>9</v>
      </c>
      <c r="K9096" s="72">
        <v>4</v>
      </c>
      <c r="L9096" s="72">
        <v>3</v>
      </c>
    </row>
    <row r="9097" spans="4:12" x14ac:dyDescent="0.25">
      <c r="D9097" s="66" t="s">
        <v>39435</v>
      </c>
      <c r="E9097" s="66" t="s">
        <v>11933</v>
      </c>
      <c r="F9097" s="72">
        <v>1</v>
      </c>
      <c r="G9097" s="72">
        <v>3</v>
      </c>
      <c r="H9097" s="72">
        <v>2</v>
      </c>
      <c r="I9097" s="72">
        <v>8</v>
      </c>
      <c r="J9097" s="72">
        <v>9</v>
      </c>
      <c r="K9097" s="72">
        <v>4</v>
      </c>
      <c r="L9097" s="72">
        <v>4</v>
      </c>
    </row>
    <row r="9098" spans="4:12" x14ac:dyDescent="0.25">
      <c r="D9098" s="66" t="s">
        <v>39436</v>
      </c>
      <c r="E9098" s="66" t="s">
        <v>11934</v>
      </c>
      <c r="F9098" s="72">
        <v>1</v>
      </c>
      <c r="G9098" s="72">
        <v>3</v>
      </c>
      <c r="H9098" s="72">
        <v>2</v>
      </c>
      <c r="I9098" s="72">
        <v>8</v>
      </c>
      <c r="J9098" s="72">
        <v>9</v>
      </c>
      <c r="K9098" s="72">
        <v>4</v>
      </c>
      <c r="L9098" s="72">
        <v>5</v>
      </c>
    </row>
    <row r="9099" spans="4:12" x14ac:dyDescent="0.25">
      <c r="D9099" s="66" t="s">
        <v>39437</v>
      </c>
      <c r="E9099" s="66" t="s">
        <v>11935</v>
      </c>
      <c r="F9099" s="72">
        <v>1</v>
      </c>
      <c r="G9099" s="72">
        <v>3</v>
      </c>
      <c r="H9099" s="72">
        <v>2</v>
      </c>
      <c r="I9099" s="72">
        <v>8</v>
      </c>
      <c r="J9099" s="72">
        <v>9</v>
      </c>
      <c r="K9099" s="72">
        <v>4</v>
      </c>
      <c r="L9099" s="72">
        <v>6</v>
      </c>
    </row>
    <row r="9100" spans="4:12" x14ac:dyDescent="0.25">
      <c r="D9100" s="66" t="s">
        <v>39438</v>
      </c>
      <c r="E9100" s="66" t="s">
        <v>11936</v>
      </c>
      <c r="F9100" s="72">
        <v>1</v>
      </c>
      <c r="G9100" s="72">
        <v>3</v>
      </c>
      <c r="H9100" s="72">
        <v>2</v>
      </c>
      <c r="I9100" s="72">
        <v>8</v>
      </c>
      <c r="J9100" s="72">
        <v>9</v>
      </c>
      <c r="K9100" s="72">
        <v>4</v>
      </c>
      <c r="L9100" s="72">
        <v>7</v>
      </c>
    </row>
    <row r="9101" spans="4:12" x14ac:dyDescent="0.25">
      <c r="D9101" s="66" t="s">
        <v>39439</v>
      </c>
      <c r="E9101" s="66" t="s">
        <v>11937</v>
      </c>
      <c r="F9101" s="72">
        <v>1</v>
      </c>
      <c r="G9101" s="72">
        <v>3</v>
      </c>
      <c r="H9101" s="72">
        <v>2</v>
      </c>
      <c r="I9101" s="72">
        <v>8</v>
      </c>
      <c r="J9101" s="72">
        <v>9</v>
      </c>
      <c r="K9101" s="72">
        <v>4</v>
      </c>
      <c r="L9101" s="72">
        <v>8</v>
      </c>
    </row>
    <row r="9102" spans="4:12" x14ac:dyDescent="0.25">
      <c r="D9102" s="66" t="s">
        <v>39440</v>
      </c>
      <c r="E9102" s="66" t="s">
        <v>11938</v>
      </c>
      <c r="F9102" s="72">
        <v>1</v>
      </c>
      <c r="G9102" s="72">
        <v>3</v>
      </c>
      <c r="H9102" s="72">
        <v>2</v>
      </c>
      <c r="I9102" s="72">
        <v>8</v>
      </c>
      <c r="J9102" s="72">
        <v>9</v>
      </c>
      <c r="K9102" s="72">
        <v>4</v>
      </c>
      <c r="L9102" s="72">
        <v>9</v>
      </c>
    </row>
    <row r="9103" spans="4:12" x14ac:dyDescent="0.25">
      <c r="D9103" s="66" t="s">
        <v>39441</v>
      </c>
      <c r="E9103" s="66" t="s">
        <v>11939</v>
      </c>
      <c r="F9103" s="72">
        <v>1</v>
      </c>
      <c r="G9103" s="72">
        <v>3</v>
      </c>
      <c r="H9103" s="72">
        <v>2</v>
      </c>
      <c r="I9103" s="72">
        <v>8</v>
      </c>
      <c r="J9103" s="72">
        <v>9</v>
      </c>
      <c r="K9103" s="72">
        <v>4</v>
      </c>
      <c r="L9103" s="72">
        <v>10</v>
      </c>
    </row>
    <row r="9104" spans="4:12" x14ac:dyDescent="0.25">
      <c r="D9104" s="66" t="s">
        <v>39442</v>
      </c>
      <c r="E9104" s="66" t="s">
        <v>11940</v>
      </c>
      <c r="F9104" s="72">
        <v>1</v>
      </c>
      <c r="G9104" s="72">
        <v>3</v>
      </c>
      <c r="H9104" s="72">
        <v>2</v>
      </c>
      <c r="I9104" s="72">
        <v>8</v>
      </c>
      <c r="J9104" s="72">
        <v>9</v>
      </c>
      <c r="K9104" s="72">
        <v>4</v>
      </c>
      <c r="L9104" s="72">
        <v>11</v>
      </c>
    </row>
    <row r="9105" spans="4:12" x14ac:dyDescent="0.25">
      <c r="D9105" s="66" t="s">
        <v>39443</v>
      </c>
      <c r="E9105" s="66" t="s">
        <v>11941</v>
      </c>
      <c r="F9105" s="72">
        <v>1</v>
      </c>
      <c r="G9105" s="72">
        <v>3</v>
      </c>
      <c r="H9105" s="72">
        <v>2</v>
      </c>
      <c r="I9105" s="72">
        <v>8</v>
      </c>
      <c r="J9105" s="72">
        <v>9</v>
      </c>
      <c r="K9105" s="72">
        <v>4</v>
      </c>
      <c r="L9105" s="72">
        <v>12</v>
      </c>
    </row>
    <row r="9106" spans="4:12" x14ac:dyDescent="0.25">
      <c r="D9106" s="66" t="s">
        <v>39444</v>
      </c>
      <c r="E9106" s="66" t="s">
        <v>11942</v>
      </c>
      <c r="F9106" s="72">
        <v>1</v>
      </c>
      <c r="G9106" s="72">
        <v>3</v>
      </c>
      <c r="H9106" s="72">
        <v>2</v>
      </c>
      <c r="I9106" s="72">
        <v>8</v>
      </c>
      <c r="J9106" s="72">
        <v>9</v>
      </c>
      <c r="K9106" s="72">
        <v>4</v>
      </c>
      <c r="L9106" s="72">
        <v>13</v>
      </c>
    </row>
    <row r="9107" spans="4:12" x14ac:dyDescent="0.25">
      <c r="D9107" s="66" t="s">
        <v>39445</v>
      </c>
      <c r="E9107" s="66" t="s">
        <v>11943</v>
      </c>
      <c r="F9107" s="72">
        <v>1</v>
      </c>
      <c r="G9107" s="72">
        <v>3</v>
      </c>
      <c r="H9107" s="72">
        <v>2</v>
      </c>
      <c r="I9107" s="72">
        <v>8</v>
      </c>
      <c r="J9107" s="72">
        <v>9</v>
      </c>
      <c r="K9107" s="72">
        <v>4</v>
      </c>
      <c r="L9107" s="72">
        <v>14</v>
      </c>
    </row>
    <row r="9108" spans="4:12" x14ac:dyDescent="0.25">
      <c r="D9108" s="66" t="s">
        <v>39446</v>
      </c>
      <c r="E9108" s="66" t="s">
        <v>11944</v>
      </c>
      <c r="F9108" s="72">
        <v>1</v>
      </c>
      <c r="G9108" s="72">
        <v>3</v>
      </c>
      <c r="H9108" s="72">
        <v>2</v>
      </c>
      <c r="I9108" s="72">
        <v>8</v>
      </c>
      <c r="J9108" s="72">
        <v>9</v>
      </c>
      <c r="K9108" s="72">
        <v>4</v>
      </c>
      <c r="L9108" s="72">
        <v>15</v>
      </c>
    </row>
    <row r="9109" spans="4:12" x14ac:dyDescent="0.25">
      <c r="D9109" s="66" t="s">
        <v>39447</v>
      </c>
      <c r="E9109" s="66" t="s">
        <v>11945</v>
      </c>
      <c r="F9109" s="72">
        <v>1</v>
      </c>
      <c r="G9109" s="72">
        <v>3</v>
      </c>
      <c r="H9109" s="72">
        <v>2</v>
      </c>
      <c r="I9109" s="72">
        <v>8</v>
      </c>
      <c r="J9109" s="72">
        <v>9</v>
      </c>
      <c r="K9109" s="72">
        <v>4</v>
      </c>
      <c r="L9109" s="72">
        <v>16</v>
      </c>
    </row>
    <row r="9110" spans="4:12" x14ac:dyDescent="0.25">
      <c r="D9110" s="66" t="s">
        <v>39448</v>
      </c>
      <c r="E9110" s="66" t="s">
        <v>11946</v>
      </c>
      <c r="F9110" s="72">
        <v>1</v>
      </c>
      <c r="G9110" s="72">
        <v>3</v>
      </c>
      <c r="H9110" s="72">
        <v>2</v>
      </c>
      <c r="I9110" s="72">
        <v>8</v>
      </c>
      <c r="J9110" s="72">
        <v>9</v>
      </c>
      <c r="K9110" s="72">
        <v>4</v>
      </c>
      <c r="L9110" s="72">
        <v>17</v>
      </c>
    </row>
    <row r="9111" spans="4:12" x14ac:dyDescent="0.25">
      <c r="D9111" s="66" t="s">
        <v>39449</v>
      </c>
      <c r="E9111" s="66" t="s">
        <v>11947</v>
      </c>
      <c r="F9111" s="72">
        <v>1</v>
      </c>
      <c r="G9111" s="72">
        <v>3</v>
      </c>
      <c r="H9111" s="72">
        <v>2</v>
      </c>
      <c r="I9111" s="72">
        <v>8</v>
      </c>
      <c r="J9111" s="72">
        <v>9</v>
      </c>
      <c r="K9111" s="72">
        <v>4</v>
      </c>
      <c r="L9111" s="72">
        <v>18</v>
      </c>
    </row>
    <row r="9112" spans="4:12" x14ac:dyDescent="0.25">
      <c r="D9112" s="66" t="s">
        <v>39450</v>
      </c>
      <c r="E9112" s="66" t="s">
        <v>11948</v>
      </c>
      <c r="F9112" s="72">
        <v>1</v>
      </c>
      <c r="G9112" s="72">
        <v>3</v>
      </c>
      <c r="H9112" s="72">
        <v>2</v>
      </c>
      <c r="I9112" s="72">
        <v>8</v>
      </c>
      <c r="J9112" s="72">
        <v>9</v>
      </c>
      <c r="K9112" s="72">
        <v>4</v>
      </c>
      <c r="L9112" s="72">
        <v>19</v>
      </c>
    </row>
    <row r="9113" spans="4:12" x14ac:dyDescent="0.25">
      <c r="D9113" s="66" t="s">
        <v>39451</v>
      </c>
      <c r="E9113" s="66" t="s">
        <v>11949</v>
      </c>
      <c r="F9113" s="72">
        <v>1</v>
      </c>
      <c r="G9113" s="72">
        <v>3</v>
      </c>
      <c r="H9113" s="72">
        <v>2</v>
      </c>
      <c r="I9113" s="72">
        <v>8</v>
      </c>
      <c r="J9113" s="72">
        <v>9</v>
      </c>
      <c r="K9113" s="72">
        <v>4</v>
      </c>
      <c r="L9113" s="72">
        <v>20</v>
      </c>
    </row>
    <row r="9114" spans="4:12" x14ac:dyDescent="0.25">
      <c r="D9114" s="66" t="s">
        <v>39452</v>
      </c>
      <c r="E9114" s="66" t="s">
        <v>11950</v>
      </c>
      <c r="F9114" s="72">
        <v>1</v>
      </c>
      <c r="G9114" s="72">
        <v>3</v>
      </c>
      <c r="H9114" s="72">
        <v>2</v>
      </c>
      <c r="I9114" s="72">
        <v>8</v>
      </c>
      <c r="J9114" s="72">
        <v>9</v>
      </c>
      <c r="K9114" s="72">
        <v>4</v>
      </c>
      <c r="L9114" s="72">
        <v>21</v>
      </c>
    </row>
    <row r="9115" spans="4:12" x14ac:dyDescent="0.25">
      <c r="D9115" s="66" t="s">
        <v>39453</v>
      </c>
      <c r="E9115" s="66" t="s">
        <v>11951</v>
      </c>
      <c r="F9115" s="72">
        <v>1</v>
      </c>
      <c r="G9115" s="72">
        <v>3</v>
      </c>
      <c r="H9115" s="72">
        <v>2</v>
      </c>
      <c r="I9115" s="72">
        <v>8</v>
      </c>
      <c r="J9115" s="72">
        <v>9</v>
      </c>
      <c r="K9115" s="72">
        <v>5</v>
      </c>
      <c r="L9115" s="72">
        <v>1</v>
      </c>
    </row>
    <row r="9116" spans="4:12" x14ac:dyDescent="0.25">
      <c r="D9116" s="66" t="s">
        <v>39454</v>
      </c>
      <c r="E9116" s="66" t="s">
        <v>2450</v>
      </c>
      <c r="F9116" s="72">
        <v>1</v>
      </c>
      <c r="G9116" s="72">
        <v>3</v>
      </c>
      <c r="H9116" s="72">
        <v>2</v>
      </c>
      <c r="I9116" s="72">
        <v>8</v>
      </c>
      <c r="J9116" s="72">
        <v>9</v>
      </c>
      <c r="K9116" s="72">
        <v>5</v>
      </c>
      <c r="L9116" s="72">
        <v>2</v>
      </c>
    </row>
    <row r="9117" spans="4:12" x14ac:dyDescent="0.25">
      <c r="D9117" s="66" t="s">
        <v>39455</v>
      </c>
      <c r="E9117" s="66" t="s">
        <v>11952</v>
      </c>
      <c r="F9117" s="72">
        <v>1</v>
      </c>
      <c r="G9117" s="72">
        <v>3</v>
      </c>
      <c r="H9117" s="72">
        <v>2</v>
      </c>
      <c r="I9117" s="72">
        <v>8</v>
      </c>
      <c r="J9117" s="72">
        <v>9</v>
      </c>
      <c r="K9117" s="72">
        <v>5</v>
      </c>
      <c r="L9117" s="72">
        <v>3</v>
      </c>
    </row>
    <row r="9118" spans="4:12" x14ac:dyDescent="0.25">
      <c r="D9118" s="66" t="s">
        <v>39456</v>
      </c>
      <c r="E9118" s="66" t="s">
        <v>11953</v>
      </c>
      <c r="F9118" s="72">
        <v>1</v>
      </c>
      <c r="G9118" s="72">
        <v>3</v>
      </c>
      <c r="H9118" s="72">
        <v>2</v>
      </c>
      <c r="I9118" s="72">
        <v>8</v>
      </c>
      <c r="J9118" s="72">
        <v>9</v>
      </c>
      <c r="K9118" s="72">
        <v>5</v>
      </c>
      <c r="L9118" s="72">
        <v>4</v>
      </c>
    </row>
    <row r="9119" spans="4:12" x14ac:dyDescent="0.25">
      <c r="D9119" s="66" t="s">
        <v>39457</v>
      </c>
      <c r="E9119" s="66" t="s">
        <v>11954</v>
      </c>
      <c r="F9119" s="72">
        <v>1</v>
      </c>
      <c r="G9119" s="72">
        <v>3</v>
      </c>
      <c r="H9119" s="72">
        <v>2</v>
      </c>
      <c r="I9119" s="72">
        <v>8</v>
      </c>
      <c r="J9119" s="72">
        <v>9</v>
      </c>
      <c r="K9119" s="72">
        <v>5</v>
      </c>
      <c r="L9119" s="72">
        <v>5</v>
      </c>
    </row>
    <row r="9120" spans="4:12" x14ac:dyDescent="0.25">
      <c r="D9120" s="66" t="s">
        <v>39458</v>
      </c>
      <c r="E9120" s="66" t="s">
        <v>11955</v>
      </c>
      <c r="F9120" s="72">
        <v>1</v>
      </c>
      <c r="G9120" s="72">
        <v>3</v>
      </c>
      <c r="H9120" s="72">
        <v>2</v>
      </c>
      <c r="I9120" s="72">
        <v>8</v>
      </c>
      <c r="J9120" s="72">
        <v>9</v>
      </c>
      <c r="K9120" s="72">
        <v>5</v>
      </c>
      <c r="L9120" s="72">
        <v>6</v>
      </c>
    </row>
    <row r="9121" spans="4:12" x14ac:dyDescent="0.25">
      <c r="D9121" s="66" t="s">
        <v>39459</v>
      </c>
      <c r="E9121" s="66" t="s">
        <v>11956</v>
      </c>
      <c r="F9121" s="72">
        <v>1</v>
      </c>
      <c r="G9121" s="72">
        <v>3</v>
      </c>
      <c r="H9121" s="72">
        <v>2</v>
      </c>
      <c r="I9121" s="72">
        <v>8</v>
      </c>
      <c r="J9121" s="72">
        <v>9</v>
      </c>
      <c r="K9121" s="72">
        <v>5</v>
      </c>
      <c r="L9121" s="72">
        <v>7</v>
      </c>
    </row>
    <row r="9122" spans="4:12" x14ac:dyDescent="0.25">
      <c r="D9122" s="66" t="s">
        <v>39460</v>
      </c>
      <c r="E9122" s="66" t="s">
        <v>11957</v>
      </c>
      <c r="F9122" s="72">
        <v>1</v>
      </c>
      <c r="G9122" s="72">
        <v>3</v>
      </c>
      <c r="H9122" s="72">
        <v>2</v>
      </c>
      <c r="I9122" s="72">
        <v>8</v>
      </c>
      <c r="J9122" s="72">
        <v>9</v>
      </c>
      <c r="K9122" s="72">
        <v>5</v>
      </c>
      <c r="L9122" s="72">
        <v>8</v>
      </c>
    </row>
    <row r="9123" spans="4:12" x14ac:dyDescent="0.25">
      <c r="D9123" s="66" t="s">
        <v>39461</v>
      </c>
      <c r="E9123" s="66" t="s">
        <v>11958</v>
      </c>
      <c r="F9123" s="72">
        <v>1</v>
      </c>
      <c r="G9123" s="72">
        <v>3</v>
      </c>
      <c r="H9123" s="72">
        <v>2</v>
      </c>
      <c r="I9123" s="72">
        <v>8</v>
      </c>
      <c r="J9123" s="72">
        <v>9</v>
      </c>
      <c r="K9123" s="72">
        <v>5</v>
      </c>
      <c r="L9123" s="72">
        <v>9</v>
      </c>
    </row>
    <row r="9124" spans="4:12" x14ac:dyDescent="0.25">
      <c r="D9124" s="66" t="s">
        <v>39462</v>
      </c>
      <c r="E9124" s="66" t="s">
        <v>1563</v>
      </c>
      <c r="F9124" s="72">
        <v>1</v>
      </c>
      <c r="G9124" s="72">
        <v>3</v>
      </c>
      <c r="H9124" s="72">
        <v>2</v>
      </c>
      <c r="I9124" s="72">
        <v>8</v>
      </c>
      <c r="J9124" s="72">
        <v>9</v>
      </c>
      <c r="K9124" s="72">
        <v>6</v>
      </c>
      <c r="L9124" s="72">
        <v>1</v>
      </c>
    </row>
    <row r="9125" spans="4:12" x14ac:dyDescent="0.25">
      <c r="D9125" s="66" t="s">
        <v>39463</v>
      </c>
      <c r="E9125" s="66" t="s">
        <v>11959</v>
      </c>
      <c r="F9125" s="72">
        <v>1</v>
      </c>
      <c r="G9125" s="72">
        <v>3</v>
      </c>
      <c r="H9125" s="72">
        <v>2</v>
      </c>
      <c r="I9125" s="72">
        <v>8</v>
      </c>
      <c r="J9125" s="72">
        <v>9</v>
      </c>
      <c r="K9125" s="72">
        <v>6</v>
      </c>
      <c r="L9125" s="72">
        <v>2</v>
      </c>
    </row>
    <row r="9126" spans="4:12" x14ac:dyDescent="0.25">
      <c r="D9126" s="66" t="s">
        <v>39464</v>
      </c>
      <c r="E9126" s="66" t="s">
        <v>11960</v>
      </c>
      <c r="F9126" s="72">
        <v>1</v>
      </c>
      <c r="G9126" s="72">
        <v>3</v>
      </c>
      <c r="H9126" s="72">
        <v>2</v>
      </c>
      <c r="I9126" s="72">
        <v>8</v>
      </c>
      <c r="J9126" s="72">
        <v>9</v>
      </c>
      <c r="K9126" s="72">
        <v>6</v>
      </c>
      <c r="L9126" s="72">
        <v>3</v>
      </c>
    </row>
    <row r="9127" spans="4:12" x14ac:dyDescent="0.25">
      <c r="D9127" s="66" t="s">
        <v>39465</v>
      </c>
      <c r="E9127" s="66" t="s">
        <v>11961</v>
      </c>
      <c r="F9127" s="72">
        <v>1</v>
      </c>
      <c r="G9127" s="72">
        <v>3</v>
      </c>
      <c r="H9127" s="72">
        <v>2</v>
      </c>
      <c r="I9127" s="72">
        <v>8</v>
      </c>
      <c r="J9127" s="72">
        <v>9</v>
      </c>
      <c r="K9127" s="72">
        <v>6</v>
      </c>
      <c r="L9127" s="72">
        <v>4</v>
      </c>
    </row>
    <row r="9128" spans="4:12" x14ac:dyDescent="0.25">
      <c r="D9128" s="66" t="s">
        <v>39466</v>
      </c>
      <c r="E9128" s="66" t="s">
        <v>11962</v>
      </c>
      <c r="F9128" s="72">
        <v>1</v>
      </c>
      <c r="G9128" s="72">
        <v>3</v>
      </c>
      <c r="H9128" s="72">
        <v>2</v>
      </c>
      <c r="I9128" s="72">
        <v>8</v>
      </c>
      <c r="J9128" s="72">
        <v>9</v>
      </c>
      <c r="K9128" s="72">
        <v>6</v>
      </c>
      <c r="L9128" s="72">
        <v>5</v>
      </c>
    </row>
    <row r="9129" spans="4:12" x14ac:dyDescent="0.25">
      <c r="D9129" s="66" t="s">
        <v>39467</v>
      </c>
      <c r="E9129" s="66" t="s">
        <v>11963</v>
      </c>
      <c r="F9129" s="72">
        <v>1</v>
      </c>
      <c r="G9129" s="72">
        <v>3</v>
      </c>
      <c r="H9129" s="72">
        <v>2</v>
      </c>
      <c r="I9129" s="72">
        <v>8</v>
      </c>
      <c r="J9129" s="72">
        <v>9</v>
      </c>
      <c r="K9129" s="72">
        <v>6</v>
      </c>
      <c r="L9129" s="72">
        <v>6</v>
      </c>
    </row>
    <row r="9130" spans="4:12" x14ac:dyDescent="0.25">
      <c r="D9130" s="66" t="s">
        <v>39468</v>
      </c>
      <c r="E9130" s="66" t="s">
        <v>1564</v>
      </c>
      <c r="F9130" s="72">
        <v>1</v>
      </c>
      <c r="G9130" s="72">
        <v>3</v>
      </c>
      <c r="H9130" s="72">
        <v>2</v>
      </c>
      <c r="I9130" s="72">
        <v>8</v>
      </c>
      <c r="J9130" s="72">
        <v>9</v>
      </c>
      <c r="K9130" s="72">
        <v>6</v>
      </c>
      <c r="L9130" s="72">
        <v>7</v>
      </c>
    </row>
    <row r="9131" spans="4:12" x14ac:dyDescent="0.25">
      <c r="D9131" s="66" t="s">
        <v>39469</v>
      </c>
      <c r="E9131" s="66" t="s">
        <v>11964</v>
      </c>
      <c r="F9131" s="72">
        <v>1</v>
      </c>
      <c r="G9131" s="72">
        <v>3</v>
      </c>
      <c r="H9131" s="72">
        <v>2</v>
      </c>
      <c r="I9131" s="72">
        <v>8</v>
      </c>
      <c r="J9131" s="72">
        <v>9</v>
      </c>
      <c r="K9131" s="72">
        <v>6</v>
      </c>
      <c r="L9131" s="72">
        <v>8</v>
      </c>
    </row>
    <row r="9132" spans="4:12" x14ac:dyDescent="0.25">
      <c r="D9132" s="66" t="s">
        <v>39470</v>
      </c>
      <c r="E9132" s="66" t="s">
        <v>1565</v>
      </c>
      <c r="F9132" s="72">
        <v>1</v>
      </c>
      <c r="G9132" s="72">
        <v>3</v>
      </c>
      <c r="H9132" s="72">
        <v>2</v>
      </c>
      <c r="I9132" s="72">
        <v>8</v>
      </c>
      <c r="J9132" s="72">
        <v>9</v>
      </c>
      <c r="K9132" s="72">
        <v>6</v>
      </c>
      <c r="L9132" s="72">
        <v>9</v>
      </c>
    </row>
    <row r="9133" spans="4:12" x14ac:dyDescent="0.25">
      <c r="D9133" s="66" t="s">
        <v>39471</v>
      </c>
      <c r="E9133" s="66" t="s">
        <v>1566</v>
      </c>
      <c r="F9133" s="72">
        <v>1</v>
      </c>
      <c r="G9133" s="72">
        <v>3</v>
      </c>
      <c r="H9133" s="72">
        <v>2</v>
      </c>
      <c r="I9133" s="72">
        <v>8</v>
      </c>
      <c r="J9133" s="72">
        <v>9</v>
      </c>
      <c r="K9133" s="72">
        <v>6</v>
      </c>
      <c r="L9133" s="72">
        <v>10</v>
      </c>
    </row>
    <row r="9134" spans="4:12" x14ac:dyDescent="0.25">
      <c r="D9134" s="66" t="s">
        <v>39472</v>
      </c>
      <c r="E9134" s="66" t="s">
        <v>1567</v>
      </c>
      <c r="F9134" s="72">
        <v>1</v>
      </c>
      <c r="G9134" s="72">
        <v>3</v>
      </c>
      <c r="H9134" s="72">
        <v>2</v>
      </c>
      <c r="I9134" s="72">
        <v>8</v>
      </c>
      <c r="J9134" s="72">
        <v>9</v>
      </c>
      <c r="K9134" s="72">
        <v>6</v>
      </c>
      <c r="L9134" s="72">
        <v>11</v>
      </c>
    </row>
    <row r="9135" spans="4:12" x14ac:dyDescent="0.25">
      <c r="D9135" s="66" t="s">
        <v>39473</v>
      </c>
      <c r="E9135" s="66" t="s">
        <v>1568</v>
      </c>
      <c r="F9135" s="72">
        <v>1</v>
      </c>
      <c r="G9135" s="72">
        <v>3</v>
      </c>
      <c r="H9135" s="72">
        <v>2</v>
      </c>
      <c r="I9135" s="72">
        <v>8</v>
      </c>
      <c r="J9135" s="72">
        <v>9</v>
      </c>
      <c r="K9135" s="72">
        <v>6</v>
      </c>
      <c r="L9135" s="72">
        <v>12</v>
      </c>
    </row>
    <row r="9136" spans="4:12" x14ac:dyDescent="0.25">
      <c r="D9136" s="66" t="s">
        <v>39474</v>
      </c>
      <c r="E9136" s="66" t="s">
        <v>1569</v>
      </c>
      <c r="F9136" s="72">
        <v>1</v>
      </c>
      <c r="G9136" s="72">
        <v>3</v>
      </c>
      <c r="H9136" s="72">
        <v>2</v>
      </c>
      <c r="I9136" s="72">
        <v>8</v>
      </c>
      <c r="J9136" s="72">
        <v>9</v>
      </c>
      <c r="K9136" s="72">
        <v>6</v>
      </c>
      <c r="L9136" s="72">
        <v>13</v>
      </c>
    </row>
    <row r="9137" spans="4:12" x14ac:dyDescent="0.25">
      <c r="D9137" s="66" t="s">
        <v>39475</v>
      </c>
      <c r="E9137" s="66" t="s">
        <v>1570</v>
      </c>
      <c r="F9137" s="72">
        <v>1</v>
      </c>
      <c r="G9137" s="72">
        <v>3</v>
      </c>
      <c r="H9137" s="72">
        <v>2</v>
      </c>
      <c r="I9137" s="72">
        <v>8</v>
      </c>
      <c r="J9137" s="72">
        <v>9</v>
      </c>
      <c r="K9137" s="72">
        <v>6</v>
      </c>
      <c r="L9137" s="72">
        <v>14</v>
      </c>
    </row>
    <row r="9138" spans="4:12" x14ac:dyDescent="0.25">
      <c r="D9138" s="66" t="s">
        <v>39476</v>
      </c>
      <c r="E9138" s="66" t="s">
        <v>11965</v>
      </c>
      <c r="F9138" s="72">
        <v>1</v>
      </c>
      <c r="G9138" s="72">
        <v>3</v>
      </c>
      <c r="H9138" s="72">
        <v>2</v>
      </c>
      <c r="I9138" s="72">
        <v>8</v>
      </c>
      <c r="J9138" s="72">
        <v>9</v>
      </c>
      <c r="K9138" s="72">
        <v>6</v>
      </c>
      <c r="L9138" s="72">
        <v>15</v>
      </c>
    </row>
    <row r="9139" spans="4:12" x14ac:dyDescent="0.25">
      <c r="D9139" s="66" t="s">
        <v>39477</v>
      </c>
      <c r="E9139" s="66" t="s">
        <v>11966</v>
      </c>
      <c r="F9139" s="72">
        <v>1</v>
      </c>
      <c r="G9139" s="72">
        <v>3</v>
      </c>
      <c r="H9139" s="72">
        <v>2</v>
      </c>
      <c r="I9139" s="72">
        <v>8</v>
      </c>
      <c r="J9139" s="72">
        <v>9</v>
      </c>
      <c r="K9139" s="72">
        <v>6</v>
      </c>
      <c r="L9139" s="72">
        <v>16</v>
      </c>
    </row>
    <row r="9140" spans="4:12" x14ac:dyDescent="0.25">
      <c r="D9140" s="66" t="s">
        <v>39478</v>
      </c>
      <c r="E9140" s="66" t="s">
        <v>1571</v>
      </c>
      <c r="F9140" s="72">
        <v>1</v>
      </c>
      <c r="G9140" s="72">
        <v>3</v>
      </c>
      <c r="H9140" s="72">
        <v>2</v>
      </c>
      <c r="I9140" s="72">
        <v>8</v>
      </c>
      <c r="J9140" s="72">
        <v>9</v>
      </c>
      <c r="K9140" s="72">
        <v>6</v>
      </c>
      <c r="L9140" s="72">
        <v>17</v>
      </c>
    </row>
    <row r="9141" spans="4:12" x14ac:dyDescent="0.25">
      <c r="D9141" s="66" t="s">
        <v>39479</v>
      </c>
      <c r="E9141" s="66" t="s">
        <v>1572</v>
      </c>
      <c r="F9141" s="72">
        <v>1</v>
      </c>
      <c r="G9141" s="72">
        <v>3</v>
      </c>
      <c r="H9141" s="72">
        <v>2</v>
      </c>
      <c r="I9141" s="72">
        <v>8</v>
      </c>
      <c r="J9141" s="72">
        <v>9</v>
      </c>
      <c r="K9141" s="72">
        <v>6</v>
      </c>
      <c r="L9141" s="72">
        <v>18</v>
      </c>
    </row>
    <row r="9142" spans="4:12" x14ac:dyDescent="0.25">
      <c r="D9142" s="66" t="s">
        <v>39480</v>
      </c>
      <c r="E9142" s="66" t="s">
        <v>11967</v>
      </c>
      <c r="F9142" s="72">
        <v>1</v>
      </c>
      <c r="G9142" s="72">
        <v>3</v>
      </c>
      <c r="H9142" s="72">
        <v>2</v>
      </c>
      <c r="I9142" s="72">
        <v>8</v>
      </c>
      <c r="J9142" s="72">
        <v>9</v>
      </c>
      <c r="K9142" s="72">
        <v>6</v>
      </c>
      <c r="L9142" s="72">
        <v>19</v>
      </c>
    </row>
    <row r="9143" spans="4:12" x14ac:dyDescent="0.25">
      <c r="D9143" s="66" t="s">
        <v>39481</v>
      </c>
      <c r="E9143" s="66" t="s">
        <v>11968</v>
      </c>
      <c r="F9143" s="72">
        <v>1</v>
      </c>
      <c r="G9143" s="72">
        <v>3</v>
      </c>
      <c r="H9143" s="72">
        <v>2</v>
      </c>
      <c r="I9143" s="72">
        <v>8</v>
      </c>
      <c r="J9143" s="72">
        <v>9</v>
      </c>
      <c r="K9143" s="72">
        <v>6</v>
      </c>
      <c r="L9143" s="72">
        <v>20</v>
      </c>
    </row>
    <row r="9144" spans="4:12" x14ac:dyDescent="0.25">
      <c r="D9144" s="66" t="s">
        <v>39482</v>
      </c>
      <c r="E9144" s="66" t="s">
        <v>11969</v>
      </c>
      <c r="F9144" s="72">
        <v>1</v>
      </c>
      <c r="G9144" s="72">
        <v>3</v>
      </c>
      <c r="H9144" s="72">
        <v>2</v>
      </c>
      <c r="I9144" s="72">
        <v>8</v>
      </c>
      <c r="J9144" s="72">
        <v>9</v>
      </c>
      <c r="K9144" s="72">
        <v>6</v>
      </c>
      <c r="L9144" s="72">
        <v>21</v>
      </c>
    </row>
    <row r="9145" spans="4:12" x14ac:dyDescent="0.25">
      <c r="D9145" s="66" t="s">
        <v>39483</v>
      </c>
      <c r="E9145" s="66" t="s">
        <v>1574</v>
      </c>
      <c r="F9145" s="72">
        <v>1</v>
      </c>
      <c r="G9145" s="72">
        <v>3</v>
      </c>
      <c r="H9145" s="72">
        <v>2</v>
      </c>
      <c r="I9145" s="72">
        <v>8</v>
      </c>
      <c r="J9145" s="72">
        <v>9</v>
      </c>
      <c r="K9145" s="72">
        <v>6</v>
      </c>
      <c r="L9145" s="72">
        <v>22</v>
      </c>
    </row>
    <row r="9146" spans="4:12" x14ac:dyDescent="0.25">
      <c r="D9146" s="66" t="s">
        <v>39484</v>
      </c>
      <c r="E9146" s="66" t="s">
        <v>11970</v>
      </c>
      <c r="F9146" s="72">
        <v>1</v>
      </c>
      <c r="G9146" s="72">
        <v>3</v>
      </c>
      <c r="H9146" s="72">
        <v>2</v>
      </c>
      <c r="I9146" s="72">
        <v>8</v>
      </c>
      <c r="J9146" s="72">
        <v>9</v>
      </c>
      <c r="K9146" s="72">
        <v>6</v>
      </c>
      <c r="L9146" s="72">
        <v>23</v>
      </c>
    </row>
    <row r="9147" spans="4:12" x14ac:dyDescent="0.25">
      <c r="D9147" s="66" t="s">
        <v>39485</v>
      </c>
      <c r="E9147" s="66" t="s">
        <v>1575</v>
      </c>
      <c r="F9147" s="72">
        <v>1</v>
      </c>
      <c r="G9147" s="72">
        <v>3</v>
      </c>
      <c r="H9147" s="72">
        <v>2</v>
      </c>
      <c r="I9147" s="72">
        <v>8</v>
      </c>
      <c r="J9147" s="72">
        <v>9</v>
      </c>
      <c r="K9147" s="72">
        <v>6</v>
      </c>
      <c r="L9147" s="72">
        <v>24</v>
      </c>
    </row>
    <row r="9148" spans="4:12" x14ac:dyDescent="0.25">
      <c r="D9148" s="66" t="s">
        <v>39486</v>
      </c>
      <c r="E9148" s="66" t="s">
        <v>1576</v>
      </c>
      <c r="F9148" s="72">
        <v>1</v>
      </c>
      <c r="G9148" s="72">
        <v>3</v>
      </c>
      <c r="H9148" s="72">
        <v>2</v>
      </c>
      <c r="I9148" s="72">
        <v>8</v>
      </c>
      <c r="J9148" s="72">
        <v>9</v>
      </c>
      <c r="K9148" s="72">
        <v>6</v>
      </c>
      <c r="L9148" s="72">
        <v>25</v>
      </c>
    </row>
    <row r="9149" spans="4:12" x14ac:dyDescent="0.25">
      <c r="D9149" s="66" t="s">
        <v>39487</v>
      </c>
      <c r="E9149" s="66" t="s">
        <v>11971</v>
      </c>
      <c r="F9149" s="72">
        <v>1</v>
      </c>
      <c r="G9149" s="72">
        <v>3</v>
      </c>
      <c r="H9149" s="72">
        <v>2</v>
      </c>
      <c r="I9149" s="72">
        <v>8</v>
      </c>
      <c r="J9149" s="72">
        <v>9</v>
      </c>
      <c r="K9149" s="72">
        <v>6</v>
      </c>
      <c r="L9149" s="72">
        <v>26</v>
      </c>
    </row>
    <row r="9150" spans="4:12" x14ac:dyDescent="0.25">
      <c r="D9150" s="66" t="s">
        <v>39488</v>
      </c>
      <c r="E9150" s="66" t="s">
        <v>1577</v>
      </c>
      <c r="F9150" s="72">
        <v>1</v>
      </c>
      <c r="G9150" s="72">
        <v>3</v>
      </c>
      <c r="H9150" s="72">
        <v>2</v>
      </c>
      <c r="I9150" s="72">
        <v>8</v>
      </c>
      <c r="J9150" s="72">
        <v>9</v>
      </c>
      <c r="K9150" s="72">
        <v>6</v>
      </c>
      <c r="L9150" s="72">
        <v>27</v>
      </c>
    </row>
    <row r="9151" spans="4:12" x14ac:dyDescent="0.25">
      <c r="D9151" s="66" t="s">
        <v>39489</v>
      </c>
      <c r="E9151" s="66" t="s">
        <v>1578</v>
      </c>
      <c r="F9151" s="72">
        <v>1</v>
      </c>
      <c r="G9151" s="72">
        <v>3</v>
      </c>
      <c r="H9151" s="72">
        <v>2</v>
      </c>
      <c r="I9151" s="72">
        <v>8</v>
      </c>
      <c r="J9151" s="72">
        <v>9</v>
      </c>
      <c r="K9151" s="72">
        <v>6</v>
      </c>
      <c r="L9151" s="72">
        <v>28</v>
      </c>
    </row>
    <row r="9152" spans="4:12" x14ac:dyDescent="0.25">
      <c r="D9152" s="66" t="s">
        <v>39490</v>
      </c>
      <c r="E9152" s="66" t="s">
        <v>11972</v>
      </c>
      <c r="F9152" s="72">
        <v>1</v>
      </c>
      <c r="G9152" s="72">
        <v>3</v>
      </c>
      <c r="H9152" s="72">
        <v>2</v>
      </c>
      <c r="I9152" s="72">
        <v>8</v>
      </c>
      <c r="J9152" s="72">
        <v>9</v>
      </c>
      <c r="K9152" s="72">
        <v>6</v>
      </c>
      <c r="L9152" s="72">
        <v>29</v>
      </c>
    </row>
    <row r="9153" spans="4:12" x14ac:dyDescent="0.25">
      <c r="D9153" s="66" t="s">
        <v>39491</v>
      </c>
      <c r="E9153" s="66" t="s">
        <v>11973</v>
      </c>
      <c r="F9153" s="72">
        <v>1</v>
      </c>
      <c r="G9153" s="72">
        <v>3</v>
      </c>
      <c r="H9153" s="72">
        <v>2</v>
      </c>
      <c r="I9153" s="72">
        <v>8</v>
      </c>
      <c r="J9153" s="72">
        <v>9</v>
      </c>
      <c r="K9153" s="72">
        <v>7</v>
      </c>
      <c r="L9153" s="72">
        <v>1</v>
      </c>
    </row>
    <row r="9154" spans="4:12" x14ac:dyDescent="0.25">
      <c r="D9154" s="66" t="s">
        <v>39492</v>
      </c>
      <c r="E9154" s="66" t="s">
        <v>11974</v>
      </c>
      <c r="F9154" s="72">
        <v>1</v>
      </c>
      <c r="G9154" s="72">
        <v>3</v>
      </c>
      <c r="H9154" s="72">
        <v>2</v>
      </c>
      <c r="I9154" s="72">
        <v>8</v>
      </c>
      <c r="J9154" s="72">
        <v>9</v>
      </c>
      <c r="K9154" s="72">
        <v>7</v>
      </c>
      <c r="L9154" s="72">
        <v>2</v>
      </c>
    </row>
    <row r="9155" spans="4:12" x14ac:dyDescent="0.25">
      <c r="D9155" s="66" t="s">
        <v>39493</v>
      </c>
      <c r="E9155" s="66" t="s">
        <v>11975</v>
      </c>
      <c r="F9155" s="72">
        <v>1</v>
      </c>
      <c r="G9155" s="72">
        <v>3</v>
      </c>
      <c r="H9155" s="72">
        <v>2</v>
      </c>
      <c r="I9155" s="72">
        <v>8</v>
      </c>
      <c r="J9155" s="72">
        <v>9</v>
      </c>
      <c r="K9155" s="72">
        <v>7</v>
      </c>
      <c r="L9155" s="72">
        <v>3</v>
      </c>
    </row>
    <row r="9156" spans="4:12" x14ac:dyDescent="0.25">
      <c r="D9156" s="66" t="s">
        <v>39494</v>
      </c>
      <c r="E9156" s="66" t="s">
        <v>11976</v>
      </c>
      <c r="F9156" s="72">
        <v>1</v>
      </c>
      <c r="G9156" s="72">
        <v>3</v>
      </c>
      <c r="H9156" s="72">
        <v>2</v>
      </c>
      <c r="I9156" s="72">
        <v>8</v>
      </c>
      <c r="J9156" s="72">
        <v>9</v>
      </c>
      <c r="K9156" s="72">
        <v>7</v>
      </c>
      <c r="L9156" s="72">
        <v>4</v>
      </c>
    </row>
    <row r="9157" spans="4:12" x14ac:dyDescent="0.25">
      <c r="D9157" s="66" t="s">
        <v>39495</v>
      </c>
      <c r="E9157" s="66" t="s">
        <v>11977</v>
      </c>
      <c r="F9157" s="72">
        <v>1</v>
      </c>
      <c r="G9157" s="72">
        <v>3</v>
      </c>
      <c r="H9157" s="72">
        <v>2</v>
      </c>
      <c r="I9157" s="72">
        <v>8</v>
      </c>
      <c r="J9157" s="72">
        <v>9</v>
      </c>
      <c r="K9157" s="72">
        <v>7</v>
      </c>
      <c r="L9157" s="72">
        <v>5</v>
      </c>
    </row>
    <row r="9158" spans="4:12" x14ac:dyDescent="0.25">
      <c r="D9158" s="66" t="s">
        <v>39496</v>
      </c>
      <c r="E9158" s="66" t="s">
        <v>11978</v>
      </c>
      <c r="F9158" s="72">
        <v>1</v>
      </c>
      <c r="G9158" s="72">
        <v>3</v>
      </c>
      <c r="H9158" s="72">
        <v>2</v>
      </c>
      <c r="I9158" s="72">
        <v>8</v>
      </c>
      <c r="J9158" s="72">
        <v>9</v>
      </c>
      <c r="K9158" s="72">
        <v>7</v>
      </c>
      <c r="L9158" s="72">
        <v>6</v>
      </c>
    </row>
    <row r="9159" spans="4:12" x14ac:dyDescent="0.25">
      <c r="D9159" s="66" t="s">
        <v>39497</v>
      </c>
      <c r="E9159" s="66" t="s">
        <v>11979</v>
      </c>
      <c r="F9159" s="72">
        <v>1</v>
      </c>
      <c r="G9159" s="72">
        <v>3</v>
      </c>
      <c r="H9159" s="72">
        <v>2</v>
      </c>
      <c r="I9159" s="72">
        <v>8</v>
      </c>
      <c r="J9159" s="72">
        <v>9</v>
      </c>
      <c r="K9159" s="72">
        <v>7</v>
      </c>
      <c r="L9159" s="72">
        <v>7</v>
      </c>
    </row>
    <row r="9160" spans="4:12" x14ac:dyDescent="0.25">
      <c r="D9160" s="66" t="s">
        <v>39498</v>
      </c>
      <c r="E9160" s="66" t="s">
        <v>11980</v>
      </c>
      <c r="F9160" s="72">
        <v>1</v>
      </c>
      <c r="G9160" s="72">
        <v>3</v>
      </c>
      <c r="H9160" s="72">
        <v>2</v>
      </c>
      <c r="I9160" s="72">
        <v>8</v>
      </c>
      <c r="J9160" s="72">
        <v>9</v>
      </c>
      <c r="K9160" s="72">
        <v>7</v>
      </c>
      <c r="L9160" s="72">
        <v>8</v>
      </c>
    </row>
    <row r="9161" spans="4:12" x14ac:dyDescent="0.25">
      <c r="D9161" s="66" t="s">
        <v>39499</v>
      </c>
      <c r="E9161" s="66" t="s">
        <v>11981</v>
      </c>
      <c r="F9161" s="72">
        <v>1</v>
      </c>
      <c r="G9161" s="72">
        <v>3</v>
      </c>
      <c r="H9161" s="72">
        <v>2</v>
      </c>
      <c r="I9161" s="72">
        <v>8</v>
      </c>
      <c r="J9161" s="72">
        <v>9</v>
      </c>
      <c r="K9161" s="72">
        <v>7</v>
      </c>
      <c r="L9161" s="72">
        <v>9</v>
      </c>
    </row>
    <row r="9162" spans="4:12" x14ac:dyDescent="0.25">
      <c r="D9162" s="66" t="s">
        <v>39500</v>
      </c>
      <c r="E9162" s="66" t="s">
        <v>11982</v>
      </c>
      <c r="F9162" s="72">
        <v>1</v>
      </c>
      <c r="G9162" s="72">
        <v>3</v>
      </c>
      <c r="H9162" s="72">
        <v>2</v>
      </c>
      <c r="I9162" s="72">
        <v>8</v>
      </c>
      <c r="J9162" s="72">
        <v>9</v>
      </c>
      <c r="K9162" s="72">
        <v>7</v>
      </c>
      <c r="L9162" s="72">
        <v>10</v>
      </c>
    </row>
    <row r="9163" spans="4:12" x14ac:dyDescent="0.25">
      <c r="D9163" s="66" t="s">
        <v>39501</v>
      </c>
      <c r="E9163" s="66" t="s">
        <v>11983</v>
      </c>
      <c r="F9163" s="72">
        <v>1</v>
      </c>
      <c r="G9163" s="72">
        <v>3</v>
      </c>
      <c r="H9163" s="72">
        <v>2</v>
      </c>
      <c r="I9163" s="72">
        <v>8</v>
      </c>
      <c r="J9163" s="72">
        <v>9</v>
      </c>
      <c r="K9163" s="72">
        <v>7</v>
      </c>
      <c r="L9163" s="72">
        <v>11</v>
      </c>
    </row>
    <row r="9164" spans="4:12" x14ac:dyDescent="0.25">
      <c r="D9164" s="66" t="s">
        <v>39502</v>
      </c>
      <c r="E9164" s="66" t="s">
        <v>11984</v>
      </c>
      <c r="F9164" s="72">
        <v>1</v>
      </c>
      <c r="G9164" s="72">
        <v>3</v>
      </c>
      <c r="H9164" s="72">
        <v>2</v>
      </c>
      <c r="I9164" s="72">
        <v>8</v>
      </c>
      <c r="J9164" s="72">
        <v>9</v>
      </c>
      <c r="K9164" s="72">
        <v>7</v>
      </c>
      <c r="L9164" s="72">
        <v>12</v>
      </c>
    </row>
    <row r="9165" spans="4:12" x14ac:dyDescent="0.25">
      <c r="D9165" s="66" t="s">
        <v>39503</v>
      </c>
      <c r="E9165" s="66" t="s">
        <v>11985</v>
      </c>
      <c r="F9165" s="72">
        <v>1</v>
      </c>
      <c r="G9165" s="72">
        <v>3</v>
      </c>
      <c r="H9165" s="72">
        <v>2</v>
      </c>
      <c r="I9165" s="72">
        <v>8</v>
      </c>
      <c r="J9165" s="72">
        <v>9</v>
      </c>
      <c r="K9165" s="72">
        <v>7</v>
      </c>
      <c r="L9165" s="72">
        <v>13</v>
      </c>
    </row>
    <row r="9166" spans="4:12" x14ac:dyDescent="0.25">
      <c r="D9166" s="66" t="s">
        <v>39504</v>
      </c>
      <c r="E9166" s="66" t="s">
        <v>11986</v>
      </c>
      <c r="F9166" s="72">
        <v>1</v>
      </c>
      <c r="G9166" s="72">
        <v>3</v>
      </c>
      <c r="H9166" s="72">
        <v>2</v>
      </c>
      <c r="I9166" s="72">
        <v>8</v>
      </c>
      <c r="J9166" s="72">
        <v>9</v>
      </c>
      <c r="K9166" s="72">
        <v>7</v>
      </c>
      <c r="L9166" s="72">
        <v>14</v>
      </c>
    </row>
    <row r="9167" spans="4:12" x14ac:dyDescent="0.25">
      <c r="D9167" s="66" t="s">
        <v>39505</v>
      </c>
      <c r="E9167" s="66" t="s">
        <v>11987</v>
      </c>
      <c r="F9167" s="72">
        <v>1</v>
      </c>
      <c r="G9167" s="72">
        <v>3</v>
      </c>
      <c r="H9167" s="72">
        <v>2</v>
      </c>
      <c r="I9167" s="72">
        <v>8</v>
      </c>
      <c r="J9167" s="72">
        <v>9</v>
      </c>
      <c r="K9167" s="72">
        <v>7</v>
      </c>
      <c r="L9167" s="72">
        <v>15</v>
      </c>
    </row>
    <row r="9168" spans="4:12" x14ac:dyDescent="0.25">
      <c r="D9168" s="66" t="s">
        <v>39506</v>
      </c>
      <c r="E9168" s="66" t="s">
        <v>11988</v>
      </c>
      <c r="F9168" s="72">
        <v>1</v>
      </c>
      <c r="G9168" s="72">
        <v>3</v>
      </c>
      <c r="H9168" s="72">
        <v>2</v>
      </c>
      <c r="I9168" s="72">
        <v>8</v>
      </c>
      <c r="J9168" s="72">
        <v>9</v>
      </c>
      <c r="K9168" s="72">
        <v>7</v>
      </c>
      <c r="L9168" s="72">
        <v>16</v>
      </c>
    </row>
    <row r="9169" spans="4:12" x14ac:dyDescent="0.25">
      <c r="D9169" s="66" t="s">
        <v>39507</v>
      </c>
      <c r="E9169" s="66" t="s">
        <v>11989</v>
      </c>
      <c r="F9169" s="72">
        <v>1</v>
      </c>
      <c r="G9169" s="72">
        <v>3</v>
      </c>
      <c r="H9169" s="72">
        <v>2</v>
      </c>
      <c r="I9169" s="72">
        <v>8</v>
      </c>
      <c r="J9169" s="72">
        <v>9</v>
      </c>
      <c r="K9169" s="72">
        <v>7</v>
      </c>
      <c r="L9169" s="72">
        <v>17</v>
      </c>
    </row>
    <row r="9170" spans="4:12" x14ac:dyDescent="0.25">
      <c r="D9170" s="66" t="s">
        <v>39508</v>
      </c>
      <c r="E9170" s="66" t="s">
        <v>11990</v>
      </c>
      <c r="F9170" s="72">
        <v>1</v>
      </c>
      <c r="G9170" s="72">
        <v>3</v>
      </c>
      <c r="H9170" s="72">
        <v>2</v>
      </c>
      <c r="I9170" s="72">
        <v>8</v>
      </c>
      <c r="J9170" s="72">
        <v>9</v>
      </c>
      <c r="K9170" s="72">
        <v>7</v>
      </c>
      <c r="L9170" s="72">
        <v>18</v>
      </c>
    </row>
    <row r="9171" spans="4:12" x14ac:dyDescent="0.25">
      <c r="D9171" s="66" t="s">
        <v>39509</v>
      </c>
      <c r="E9171" s="66" t="s">
        <v>11991</v>
      </c>
      <c r="F9171" s="72">
        <v>1</v>
      </c>
      <c r="G9171" s="72">
        <v>3</v>
      </c>
      <c r="H9171" s="72">
        <v>2</v>
      </c>
      <c r="I9171" s="72">
        <v>8</v>
      </c>
      <c r="J9171" s="72">
        <v>9</v>
      </c>
      <c r="K9171" s="72">
        <v>7</v>
      </c>
      <c r="L9171" s="72">
        <v>19</v>
      </c>
    </row>
    <row r="9172" spans="4:12" x14ac:dyDescent="0.25">
      <c r="D9172" s="66" t="s">
        <v>39510</v>
      </c>
      <c r="E9172" s="66" t="s">
        <v>11992</v>
      </c>
      <c r="F9172" s="72">
        <v>1</v>
      </c>
      <c r="G9172" s="72">
        <v>3</v>
      </c>
      <c r="H9172" s="72">
        <v>2</v>
      </c>
      <c r="I9172" s="72">
        <v>8</v>
      </c>
      <c r="J9172" s="72">
        <v>9</v>
      </c>
      <c r="K9172" s="72">
        <v>7</v>
      </c>
      <c r="L9172" s="72">
        <v>20</v>
      </c>
    </row>
    <row r="9173" spans="4:12" x14ac:dyDescent="0.25">
      <c r="D9173" s="66" t="s">
        <v>39511</v>
      </c>
      <c r="E9173" s="66" t="s">
        <v>11993</v>
      </c>
      <c r="F9173" s="72">
        <v>1</v>
      </c>
      <c r="G9173" s="72">
        <v>3</v>
      </c>
      <c r="H9173" s="72">
        <v>2</v>
      </c>
      <c r="I9173" s="72">
        <v>8</v>
      </c>
      <c r="J9173" s="72">
        <v>9</v>
      </c>
      <c r="K9173" s="72">
        <v>7</v>
      </c>
      <c r="L9173" s="72">
        <v>21</v>
      </c>
    </row>
    <row r="9174" spans="4:12" x14ac:dyDescent="0.25">
      <c r="D9174" s="66" t="s">
        <v>39512</v>
      </c>
      <c r="E9174" s="66" t="s">
        <v>11994</v>
      </c>
      <c r="F9174" s="72">
        <v>1</v>
      </c>
      <c r="G9174" s="72">
        <v>3</v>
      </c>
      <c r="H9174" s="72">
        <v>2</v>
      </c>
      <c r="I9174" s="72">
        <v>8</v>
      </c>
      <c r="J9174" s="72">
        <v>9</v>
      </c>
      <c r="K9174" s="72">
        <v>7</v>
      </c>
      <c r="L9174" s="72">
        <v>22</v>
      </c>
    </row>
    <row r="9175" spans="4:12" x14ac:dyDescent="0.25">
      <c r="D9175" s="66" t="s">
        <v>39513</v>
      </c>
      <c r="E9175" s="66" t="s">
        <v>11995</v>
      </c>
      <c r="F9175" s="72">
        <v>1</v>
      </c>
      <c r="G9175" s="72">
        <v>3</v>
      </c>
      <c r="H9175" s="72">
        <v>2</v>
      </c>
      <c r="I9175" s="72">
        <v>8</v>
      </c>
      <c r="J9175" s="72">
        <v>9</v>
      </c>
      <c r="K9175" s="72">
        <v>7</v>
      </c>
      <c r="L9175" s="72">
        <v>23</v>
      </c>
    </row>
    <row r="9176" spans="4:12" x14ac:dyDescent="0.25">
      <c r="D9176" s="66" t="s">
        <v>39514</v>
      </c>
      <c r="E9176" s="66" t="s">
        <v>11996</v>
      </c>
      <c r="F9176" s="72">
        <v>1</v>
      </c>
      <c r="G9176" s="72">
        <v>3</v>
      </c>
      <c r="H9176" s="72">
        <v>2</v>
      </c>
      <c r="I9176" s="72">
        <v>8</v>
      </c>
      <c r="J9176" s="72">
        <v>9</v>
      </c>
      <c r="K9176" s="72">
        <v>7</v>
      </c>
      <c r="L9176" s="72">
        <v>24</v>
      </c>
    </row>
    <row r="9177" spans="4:12" x14ac:dyDescent="0.25">
      <c r="D9177" s="66" t="s">
        <v>39515</v>
      </c>
      <c r="E9177" s="66" t="s">
        <v>11997</v>
      </c>
      <c r="F9177" s="72">
        <v>1</v>
      </c>
      <c r="G9177" s="72">
        <v>3</v>
      </c>
      <c r="H9177" s="72">
        <v>2</v>
      </c>
      <c r="I9177" s="72">
        <v>8</v>
      </c>
      <c r="J9177" s="72">
        <v>9</v>
      </c>
      <c r="K9177" s="72">
        <v>7</v>
      </c>
      <c r="L9177" s="72">
        <v>25</v>
      </c>
    </row>
    <row r="9178" spans="4:12" x14ac:dyDescent="0.25">
      <c r="D9178" s="66" t="s">
        <v>39516</v>
      </c>
      <c r="E9178" s="66" t="s">
        <v>11998</v>
      </c>
      <c r="F9178" s="72">
        <v>1</v>
      </c>
      <c r="G9178" s="72">
        <v>3</v>
      </c>
      <c r="H9178" s="72">
        <v>2</v>
      </c>
      <c r="I9178" s="72">
        <v>8</v>
      </c>
      <c r="J9178" s="72">
        <v>9</v>
      </c>
      <c r="K9178" s="72">
        <v>8</v>
      </c>
      <c r="L9178" s="72">
        <v>1</v>
      </c>
    </row>
    <row r="9179" spans="4:12" x14ac:dyDescent="0.25">
      <c r="D9179" s="66" t="s">
        <v>39517</v>
      </c>
      <c r="E9179" s="66" t="s">
        <v>11999</v>
      </c>
      <c r="F9179" s="72">
        <v>1</v>
      </c>
      <c r="G9179" s="72">
        <v>3</v>
      </c>
      <c r="H9179" s="72">
        <v>2</v>
      </c>
      <c r="I9179" s="72">
        <v>8</v>
      </c>
      <c r="J9179" s="72">
        <v>9</v>
      </c>
      <c r="K9179" s="72">
        <v>8</v>
      </c>
      <c r="L9179" s="72">
        <v>2</v>
      </c>
    </row>
    <row r="9180" spans="4:12" x14ac:dyDescent="0.25">
      <c r="D9180" s="66" t="s">
        <v>39518</v>
      </c>
      <c r="E9180" s="66" t="s">
        <v>12000</v>
      </c>
      <c r="F9180" s="72">
        <v>1</v>
      </c>
      <c r="G9180" s="72">
        <v>3</v>
      </c>
      <c r="H9180" s="72">
        <v>2</v>
      </c>
      <c r="I9180" s="72">
        <v>8</v>
      </c>
      <c r="J9180" s="72">
        <v>9</v>
      </c>
      <c r="K9180" s="72">
        <v>8</v>
      </c>
      <c r="L9180" s="72">
        <v>3</v>
      </c>
    </row>
    <row r="9181" spans="4:12" x14ac:dyDescent="0.25">
      <c r="D9181" s="66" t="s">
        <v>39519</v>
      </c>
      <c r="E9181" s="66" t="s">
        <v>12001</v>
      </c>
      <c r="F9181" s="72">
        <v>1</v>
      </c>
      <c r="G9181" s="72">
        <v>3</v>
      </c>
      <c r="H9181" s="72">
        <v>2</v>
      </c>
      <c r="I9181" s="72">
        <v>8</v>
      </c>
      <c r="J9181" s="72">
        <v>9</v>
      </c>
      <c r="K9181" s="72">
        <v>8</v>
      </c>
      <c r="L9181" s="72">
        <v>4</v>
      </c>
    </row>
    <row r="9182" spans="4:12" x14ac:dyDescent="0.25">
      <c r="D9182" s="66" t="s">
        <v>39520</v>
      </c>
      <c r="E9182" s="66" t="s">
        <v>12002</v>
      </c>
      <c r="F9182" s="72">
        <v>1</v>
      </c>
      <c r="G9182" s="72">
        <v>3</v>
      </c>
      <c r="H9182" s="72">
        <v>2</v>
      </c>
      <c r="I9182" s="72">
        <v>8</v>
      </c>
      <c r="J9182" s="72">
        <v>9</v>
      </c>
      <c r="K9182" s="72">
        <v>8</v>
      </c>
      <c r="L9182" s="72">
        <v>5</v>
      </c>
    </row>
    <row r="9183" spans="4:12" x14ac:dyDescent="0.25">
      <c r="D9183" s="66" t="s">
        <v>39521</v>
      </c>
      <c r="E9183" s="66" t="s">
        <v>12003</v>
      </c>
      <c r="F9183" s="72">
        <v>1</v>
      </c>
      <c r="G9183" s="72">
        <v>3</v>
      </c>
      <c r="H9183" s="72">
        <v>2</v>
      </c>
      <c r="I9183" s="72">
        <v>8</v>
      </c>
      <c r="J9183" s="72">
        <v>9</v>
      </c>
      <c r="K9183" s="72">
        <v>8</v>
      </c>
      <c r="L9183" s="72">
        <v>6</v>
      </c>
    </row>
    <row r="9184" spans="4:12" x14ac:dyDescent="0.25">
      <c r="D9184" s="66" t="s">
        <v>39522</v>
      </c>
      <c r="E9184" s="66" t="s">
        <v>12004</v>
      </c>
      <c r="F9184" s="72">
        <v>1</v>
      </c>
      <c r="G9184" s="72">
        <v>3</v>
      </c>
      <c r="H9184" s="72">
        <v>2</v>
      </c>
      <c r="I9184" s="72">
        <v>8</v>
      </c>
      <c r="J9184" s="72">
        <v>9</v>
      </c>
      <c r="K9184" s="72">
        <v>8</v>
      </c>
      <c r="L9184" s="72">
        <v>7</v>
      </c>
    </row>
    <row r="9185" spans="4:12" x14ac:dyDescent="0.25">
      <c r="D9185" s="66" t="s">
        <v>39523</v>
      </c>
      <c r="E9185" s="66" t="s">
        <v>12005</v>
      </c>
      <c r="F9185" s="72">
        <v>1</v>
      </c>
      <c r="G9185" s="72">
        <v>3</v>
      </c>
      <c r="H9185" s="72">
        <v>2</v>
      </c>
      <c r="I9185" s="72">
        <v>8</v>
      </c>
      <c r="J9185" s="72">
        <v>9</v>
      </c>
      <c r="K9185" s="72">
        <v>8</v>
      </c>
      <c r="L9185" s="72">
        <v>8</v>
      </c>
    </row>
    <row r="9186" spans="4:12" x14ac:dyDescent="0.25">
      <c r="D9186" s="66" t="s">
        <v>39524</v>
      </c>
      <c r="E9186" s="66" t="s">
        <v>12006</v>
      </c>
      <c r="F9186" s="72">
        <v>1</v>
      </c>
      <c r="G9186" s="72">
        <v>3</v>
      </c>
      <c r="H9186" s="72">
        <v>2</v>
      </c>
      <c r="I9186" s="72">
        <v>8</v>
      </c>
      <c r="J9186" s="72">
        <v>9</v>
      </c>
      <c r="K9186" s="72">
        <v>8</v>
      </c>
      <c r="L9186" s="72">
        <v>9</v>
      </c>
    </row>
    <row r="9187" spans="4:12" x14ac:dyDescent="0.25">
      <c r="D9187" s="66" t="s">
        <v>39525</v>
      </c>
      <c r="E9187" s="66" t="s">
        <v>12007</v>
      </c>
      <c r="F9187" s="72">
        <v>1</v>
      </c>
      <c r="G9187" s="72">
        <v>3</v>
      </c>
      <c r="H9187" s="72">
        <v>2</v>
      </c>
      <c r="I9187" s="72">
        <v>8</v>
      </c>
      <c r="J9187" s="72">
        <v>9</v>
      </c>
      <c r="K9187" s="72">
        <v>8</v>
      </c>
      <c r="L9187" s="72">
        <v>10</v>
      </c>
    </row>
    <row r="9188" spans="4:12" x14ac:dyDescent="0.25">
      <c r="D9188" s="66" t="s">
        <v>39526</v>
      </c>
      <c r="E9188" s="66" t="s">
        <v>12008</v>
      </c>
      <c r="F9188" s="72">
        <v>1</v>
      </c>
      <c r="G9188" s="72">
        <v>3</v>
      </c>
      <c r="H9188" s="72">
        <v>2</v>
      </c>
      <c r="I9188" s="72">
        <v>8</v>
      </c>
      <c r="J9188" s="72">
        <v>9</v>
      </c>
      <c r="K9188" s="72">
        <v>8</v>
      </c>
      <c r="L9188" s="72">
        <v>11</v>
      </c>
    </row>
    <row r="9189" spans="4:12" x14ac:dyDescent="0.25">
      <c r="D9189" s="66" t="s">
        <v>39527</v>
      </c>
      <c r="E9189" s="66" t="s">
        <v>12009</v>
      </c>
      <c r="F9189" s="72">
        <v>1</v>
      </c>
      <c r="G9189" s="72">
        <v>3</v>
      </c>
      <c r="H9189" s="72">
        <v>2</v>
      </c>
      <c r="I9189" s="72">
        <v>8</v>
      </c>
      <c r="J9189" s="72">
        <v>9</v>
      </c>
      <c r="K9189" s="72">
        <v>8</v>
      </c>
      <c r="L9189" s="72">
        <v>12</v>
      </c>
    </row>
    <row r="9190" spans="4:12" x14ac:dyDescent="0.25">
      <c r="D9190" s="66" t="s">
        <v>39528</v>
      </c>
      <c r="E9190" s="66" t="s">
        <v>12010</v>
      </c>
      <c r="F9190" s="72">
        <v>1</v>
      </c>
      <c r="G9190" s="72">
        <v>3</v>
      </c>
      <c r="H9190" s="72">
        <v>2</v>
      </c>
      <c r="I9190" s="72">
        <v>8</v>
      </c>
      <c r="J9190" s="72">
        <v>9</v>
      </c>
      <c r="K9190" s="72">
        <v>9</v>
      </c>
      <c r="L9190" s="72">
        <v>1</v>
      </c>
    </row>
    <row r="9191" spans="4:12" x14ac:dyDescent="0.25">
      <c r="D9191" s="66" t="s">
        <v>39529</v>
      </c>
      <c r="E9191" s="66" t="s">
        <v>12011</v>
      </c>
      <c r="F9191" s="72">
        <v>1</v>
      </c>
      <c r="G9191" s="72">
        <v>3</v>
      </c>
      <c r="H9191" s="72">
        <v>2</v>
      </c>
      <c r="I9191" s="72">
        <v>8</v>
      </c>
      <c r="J9191" s="72">
        <v>9</v>
      </c>
      <c r="K9191" s="72">
        <v>9</v>
      </c>
      <c r="L9191" s="72">
        <v>2</v>
      </c>
    </row>
    <row r="9192" spans="4:12" x14ac:dyDescent="0.25">
      <c r="D9192" s="66" t="s">
        <v>39530</v>
      </c>
      <c r="E9192" s="66" t="s">
        <v>12012</v>
      </c>
      <c r="F9192" s="72">
        <v>1</v>
      </c>
      <c r="G9192" s="72">
        <v>3</v>
      </c>
      <c r="H9192" s="72">
        <v>2</v>
      </c>
      <c r="I9192" s="72">
        <v>8</v>
      </c>
      <c r="J9192" s="72">
        <v>9</v>
      </c>
      <c r="K9192" s="72">
        <v>9</v>
      </c>
      <c r="L9192" s="72">
        <v>3</v>
      </c>
    </row>
    <row r="9193" spans="4:12" x14ac:dyDescent="0.25">
      <c r="D9193" s="66" t="s">
        <v>39531</v>
      </c>
      <c r="E9193" s="66" t="s">
        <v>12013</v>
      </c>
      <c r="F9193" s="72">
        <v>1</v>
      </c>
      <c r="G9193" s="72">
        <v>3</v>
      </c>
      <c r="H9193" s="72">
        <v>2</v>
      </c>
      <c r="I9193" s="72">
        <v>8</v>
      </c>
      <c r="J9193" s="72">
        <v>9</v>
      </c>
      <c r="K9193" s="72">
        <v>9</v>
      </c>
      <c r="L9193" s="72">
        <v>4</v>
      </c>
    </row>
    <row r="9194" spans="4:12" x14ac:dyDescent="0.25">
      <c r="D9194" s="66" t="s">
        <v>39532</v>
      </c>
      <c r="E9194" s="66" t="s">
        <v>12014</v>
      </c>
      <c r="F9194" s="72">
        <v>1</v>
      </c>
      <c r="G9194" s="72">
        <v>3</v>
      </c>
      <c r="H9194" s="72">
        <v>2</v>
      </c>
      <c r="I9194" s="72">
        <v>8</v>
      </c>
      <c r="J9194" s="72">
        <v>9</v>
      </c>
      <c r="K9194" s="72">
        <v>9</v>
      </c>
      <c r="L9194" s="72">
        <v>5</v>
      </c>
    </row>
    <row r="9195" spans="4:12" x14ac:dyDescent="0.25">
      <c r="D9195" s="66" t="s">
        <v>39533</v>
      </c>
      <c r="E9195" s="66" t="s">
        <v>12015</v>
      </c>
      <c r="F9195" s="72">
        <v>1</v>
      </c>
      <c r="G9195" s="72">
        <v>3</v>
      </c>
      <c r="H9195" s="72">
        <v>2</v>
      </c>
      <c r="I9195" s="72">
        <v>8</v>
      </c>
      <c r="J9195" s="72">
        <v>9</v>
      </c>
      <c r="K9195" s="72">
        <v>9</v>
      </c>
      <c r="L9195" s="72">
        <v>6</v>
      </c>
    </row>
    <row r="9196" spans="4:12" x14ac:dyDescent="0.25">
      <c r="D9196" s="66" t="s">
        <v>39534</v>
      </c>
      <c r="E9196" s="66" t="s">
        <v>12016</v>
      </c>
      <c r="F9196" s="72">
        <v>1</v>
      </c>
      <c r="G9196" s="72">
        <v>3</v>
      </c>
      <c r="H9196" s="72">
        <v>2</v>
      </c>
      <c r="I9196" s="72">
        <v>8</v>
      </c>
      <c r="J9196" s="72">
        <v>9</v>
      </c>
      <c r="K9196" s="72">
        <v>9</v>
      </c>
      <c r="L9196" s="72">
        <v>7</v>
      </c>
    </row>
    <row r="9197" spans="4:12" x14ac:dyDescent="0.25">
      <c r="D9197" s="66" t="s">
        <v>39535</v>
      </c>
      <c r="E9197" s="66" t="s">
        <v>12017</v>
      </c>
      <c r="F9197" s="72">
        <v>1</v>
      </c>
      <c r="G9197" s="72">
        <v>3</v>
      </c>
      <c r="H9197" s="72">
        <v>2</v>
      </c>
      <c r="I9197" s="72">
        <v>8</v>
      </c>
      <c r="J9197" s="72">
        <v>9</v>
      </c>
      <c r="K9197" s="72">
        <v>9</v>
      </c>
      <c r="L9197" s="72">
        <v>8</v>
      </c>
    </row>
    <row r="9198" spans="4:12" x14ac:dyDescent="0.25">
      <c r="D9198" s="66" t="s">
        <v>39536</v>
      </c>
      <c r="E9198" s="66" t="s">
        <v>12018</v>
      </c>
      <c r="F9198" s="72">
        <v>1</v>
      </c>
      <c r="G9198" s="72">
        <v>3</v>
      </c>
      <c r="H9198" s="72">
        <v>2</v>
      </c>
      <c r="I9198" s="72">
        <v>8</v>
      </c>
      <c r="J9198" s="72">
        <v>9</v>
      </c>
      <c r="K9198" s="72">
        <v>9</v>
      </c>
      <c r="L9198" s="72">
        <v>9</v>
      </c>
    </row>
    <row r="9199" spans="4:12" x14ac:dyDescent="0.25">
      <c r="D9199" s="66" t="s">
        <v>39537</v>
      </c>
      <c r="E9199" s="66" t="s">
        <v>12019</v>
      </c>
      <c r="F9199" s="72">
        <v>1</v>
      </c>
      <c r="G9199" s="72">
        <v>3</v>
      </c>
      <c r="H9199" s="72">
        <v>2</v>
      </c>
      <c r="I9199" s="72">
        <v>8</v>
      </c>
      <c r="J9199" s="72">
        <v>9</v>
      </c>
      <c r="K9199" s="72">
        <v>9</v>
      </c>
      <c r="L9199" s="72">
        <v>10</v>
      </c>
    </row>
    <row r="9200" spans="4:12" x14ac:dyDescent="0.25">
      <c r="D9200" s="66" t="s">
        <v>39538</v>
      </c>
      <c r="E9200" s="66" t="s">
        <v>12020</v>
      </c>
      <c r="F9200" s="72">
        <v>1</v>
      </c>
      <c r="G9200" s="72">
        <v>3</v>
      </c>
      <c r="H9200" s="72">
        <v>2</v>
      </c>
      <c r="I9200" s="72">
        <v>8</v>
      </c>
      <c r="J9200" s="72">
        <v>9</v>
      </c>
      <c r="K9200" s="72">
        <v>9</v>
      </c>
      <c r="L9200" s="72">
        <v>11</v>
      </c>
    </row>
    <row r="9201" spans="4:12" x14ac:dyDescent="0.25">
      <c r="D9201" s="66" t="s">
        <v>39539</v>
      </c>
      <c r="E9201" s="66" t="s">
        <v>12021</v>
      </c>
      <c r="F9201" s="72">
        <v>1</v>
      </c>
      <c r="G9201" s="72">
        <v>3</v>
      </c>
      <c r="H9201" s="72">
        <v>2</v>
      </c>
      <c r="I9201" s="72">
        <v>8</v>
      </c>
      <c r="J9201" s="72">
        <v>9</v>
      </c>
      <c r="K9201" s="72">
        <v>9</v>
      </c>
      <c r="L9201" s="72">
        <v>12</v>
      </c>
    </row>
    <row r="9202" spans="4:12" x14ac:dyDescent="0.25">
      <c r="D9202" s="66" t="s">
        <v>39540</v>
      </c>
      <c r="E9202" s="66" t="s">
        <v>12022</v>
      </c>
      <c r="F9202" s="72">
        <v>1</v>
      </c>
      <c r="G9202" s="72">
        <v>3</v>
      </c>
      <c r="H9202" s="72">
        <v>2</v>
      </c>
      <c r="I9202" s="72">
        <v>8</v>
      </c>
      <c r="J9202" s="72">
        <v>9</v>
      </c>
      <c r="K9202" s="72">
        <v>9</v>
      </c>
      <c r="L9202" s="72">
        <v>13</v>
      </c>
    </row>
    <row r="9203" spans="4:12" x14ac:dyDescent="0.25">
      <c r="D9203" s="66" t="s">
        <v>39541</v>
      </c>
      <c r="E9203" s="66" t="s">
        <v>12023</v>
      </c>
      <c r="F9203" s="72">
        <v>1</v>
      </c>
      <c r="G9203" s="72">
        <v>3</v>
      </c>
      <c r="H9203" s="72">
        <v>2</v>
      </c>
      <c r="I9203" s="72">
        <v>8</v>
      </c>
      <c r="J9203" s="72">
        <v>9</v>
      </c>
      <c r="K9203" s="72">
        <v>9</v>
      </c>
      <c r="L9203" s="72">
        <v>14</v>
      </c>
    </row>
    <row r="9204" spans="4:12" x14ac:dyDescent="0.25">
      <c r="D9204" s="66" t="s">
        <v>39542</v>
      </c>
      <c r="E9204" s="66" t="s">
        <v>12024</v>
      </c>
      <c r="F9204" s="72">
        <v>1</v>
      </c>
      <c r="G9204" s="72">
        <v>3</v>
      </c>
      <c r="H9204" s="72">
        <v>2</v>
      </c>
      <c r="I9204" s="72">
        <v>8</v>
      </c>
      <c r="J9204" s="72">
        <v>9</v>
      </c>
      <c r="K9204" s="72">
        <v>10</v>
      </c>
      <c r="L9204" s="72">
        <v>1</v>
      </c>
    </row>
    <row r="9205" spans="4:12" x14ac:dyDescent="0.25">
      <c r="D9205" s="66" t="s">
        <v>39543</v>
      </c>
      <c r="E9205" s="66" t="s">
        <v>12025</v>
      </c>
      <c r="F9205" s="72">
        <v>1</v>
      </c>
      <c r="G9205" s="72">
        <v>3</v>
      </c>
      <c r="H9205" s="72">
        <v>2</v>
      </c>
      <c r="I9205" s="72">
        <v>8</v>
      </c>
      <c r="J9205" s="72">
        <v>9</v>
      </c>
      <c r="K9205" s="72">
        <v>10</v>
      </c>
      <c r="L9205" s="72">
        <v>2</v>
      </c>
    </row>
    <row r="9206" spans="4:12" x14ac:dyDescent="0.25">
      <c r="D9206" s="66" t="s">
        <v>39544</v>
      </c>
      <c r="E9206" s="66" t="s">
        <v>12026</v>
      </c>
      <c r="F9206" s="72">
        <v>1</v>
      </c>
      <c r="G9206" s="72">
        <v>3</v>
      </c>
      <c r="H9206" s="72">
        <v>2</v>
      </c>
      <c r="I9206" s="72">
        <v>8</v>
      </c>
      <c r="J9206" s="72">
        <v>9</v>
      </c>
      <c r="K9206" s="72">
        <v>10</v>
      </c>
      <c r="L9206" s="72">
        <v>3</v>
      </c>
    </row>
    <row r="9207" spans="4:12" x14ac:dyDescent="0.25">
      <c r="D9207" s="66" t="s">
        <v>39545</v>
      </c>
      <c r="E9207" s="66" t="s">
        <v>12027</v>
      </c>
      <c r="F9207" s="72">
        <v>1</v>
      </c>
      <c r="G9207" s="72">
        <v>3</v>
      </c>
      <c r="H9207" s="72">
        <v>2</v>
      </c>
      <c r="I9207" s="72">
        <v>8</v>
      </c>
      <c r="J9207" s="72">
        <v>9</v>
      </c>
      <c r="K9207" s="72">
        <v>10</v>
      </c>
      <c r="L9207" s="72">
        <v>4</v>
      </c>
    </row>
    <row r="9208" spans="4:12" x14ac:dyDescent="0.25">
      <c r="D9208" s="66" t="s">
        <v>39546</v>
      </c>
      <c r="E9208" s="66" t="s">
        <v>12028</v>
      </c>
      <c r="F9208" s="72">
        <v>1</v>
      </c>
      <c r="G9208" s="72">
        <v>3</v>
      </c>
      <c r="H9208" s="72">
        <v>2</v>
      </c>
      <c r="I9208" s="72">
        <v>8</v>
      </c>
      <c r="J9208" s="72">
        <v>9</v>
      </c>
      <c r="K9208" s="72">
        <v>10</v>
      </c>
      <c r="L9208" s="72">
        <v>5</v>
      </c>
    </row>
    <row r="9209" spans="4:12" x14ac:dyDescent="0.25">
      <c r="D9209" s="66" t="s">
        <v>39547</v>
      </c>
      <c r="E9209" s="66" t="s">
        <v>12029</v>
      </c>
      <c r="F9209" s="72">
        <v>1</v>
      </c>
      <c r="G9209" s="72">
        <v>3</v>
      </c>
      <c r="H9209" s="72">
        <v>2</v>
      </c>
      <c r="I9209" s="72">
        <v>8</v>
      </c>
      <c r="J9209" s="72">
        <v>9</v>
      </c>
      <c r="K9209" s="72">
        <v>10</v>
      </c>
      <c r="L9209" s="72">
        <v>6</v>
      </c>
    </row>
    <row r="9210" spans="4:12" x14ac:dyDescent="0.25">
      <c r="D9210" s="66" t="s">
        <v>39548</v>
      </c>
      <c r="E9210" s="66" t="s">
        <v>12030</v>
      </c>
      <c r="F9210" s="72">
        <v>1</v>
      </c>
      <c r="G9210" s="72">
        <v>3</v>
      </c>
      <c r="H9210" s="72">
        <v>2</v>
      </c>
      <c r="I9210" s="72">
        <v>8</v>
      </c>
      <c r="J9210" s="72">
        <v>9</v>
      </c>
      <c r="K9210" s="72">
        <v>10</v>
      </c>
      <c r="L9210" s="72">
        <v>7</v>
      </c>
    </row>
    <row r="9211" spans="4:12" x14ac:dyDescent="0.25">
      <c r="D9211" s="66" t="s">
        <v>39549</v>
      </c>
      <c r="E9211" s="66" t="s">
        <v>12031</v>
      </c>
      <c r="F9211" s="72">
        <v>1</v>
      </c>
      <c r="G9211" s="72">
        <v>3</v>
      </c>
      <c r="H9211" s="72">
        <v>2</v>
      </c>
      <c r="I9211" s="72">
        <v>8</v>
      </c>
      <c r="J9211" s="72">
        <v>9</v>
      </c>
      <c r="K9211" s="72">
        <v>10</v>
      </c>
      <c r="L9211" s="72">
        <v>8</v>
      </c>
    </row>
    <row r="9212" spans="4:12" x14ac:dyDescent="0.25">
      <c r="D9212" s="66" t="s">
        <v>39550</v>
      </c>
      <c r="E9212" s="66" t="s">
        <v>12032</v>
      </c>
      <c r="F9212" s="72">
        <v>1</v>
      </c>
      <c r="G9212" s="72">
        <v>3</v>
      </c>
      <c r="H9212" s="72">
        <v>2</v>
      </c>
      <c r="I9212" s="72">
        <v>8</v>
      </c>
      <c r="J9212" s="72">
        <v>9</v>
      </c>
      <c r="K9212" s="72">
        <v>10</v>
      </c>
      <c r="L9212" s="72">
        <v>9</v>
      </c>
    </row>
    <row r="9213" spans="4:12" x14ac:dyDescent="0.25">
      <c r="D9213" s="66" t="s">
        <v>39551</v>
      </c>
      <c r="E9213" s="66" t="s">
        <v>12033</v>
      </c>
      <c r="F9213" s="72">
        <v>1</v>
      </c>
      <c r="G9213" s="72">
        <v>3</v>
      </c>
      <c r="H9213" s="72">
        <v>2</v>
      </c>
      <c r="I9213" s="72">
        <v>8</v>
      </c>
      <c r="J9213" s="72">
        <v>9</v>
      </c>
      <c r="K9213" s="72">
        <v>10</v>
      </c>
      <c r="L9213" s="72">
        <v>10</v>
      </c>
    </row>
    <row r="9214" spans="4:12" x14ac:dyDescent="0.25">
      <c r="D9214" s="66" t="s">
        <v>39552</v>
      </c>
      <c r="E9214" s="66" t="s">
        <v>12034</v>
      </c>
      <c r="F9214" s="72">
        <v>1</v>
      </c>
      <c r="G9214" s="72">
        <v>3</v>
      </c>
      <c r="H9214" s="72">
        <v>2</v>
      </c>
      <c r="I9214" s="72">
        <v>8</v>
      </c>
      <c r="J9214" s="72">
        <v>9</v>
      </c>
      <c r="K9214" s="72">
        <v>10</v>
      </c>
      <c r="L9214" s="72">
        <v>11</v>
      </c>
    </row>
    <row r="9215" spans="4:12" x14ac:dyDescent="0.25">
      <c r="D9215" s="66" t="s">
        <v>39553</v>
      </c>
      <c r="E9215" s="66" t="s">
        <v>12035</v>
      </c>
      <c r="F9215" s="72">
        <v>1</v>
      </c>
      <c r="G9215" s="72">
        <v>3</v>
      </c>
      <c r="H9215" s="72">
        <v>2</v>
      </c>
      <c r="I9215" s="72">
        <v>8</v>
      </c>
      <c r="J9215" s="72">
        <v>9</v>
      </c>
      <c r="K9215" s="72">
        <v>10</v>
      </c>
      <c r="L9215" s="72">
        <v>12</v>
      </c>
    </row>
    <row r="9216" spans="4:12" x14ac:dyDescent="0.25">
      <c r="D9216" s="66" t="s">
        <v>39554</v>
      </c>
      <c r="E9216" s="66" t="s">
        <v>12036</v>
      </c>
      <c r="F9216" s="72">
        <v>1</v>
      </c>
      <c r="G9216" s="72">
        <v>3</v>
      </c>
      <c r="H9216" s="72">
        <v>2</v>
      </c>
      <c r="I9216" s="72">
        <v>8</v>
      </c>
      <c r="J9216" s="72">
        <v>9</v>
      </c>
      <c r="K9216" s="72">
        <v>10</v>
      </c>
      <c r="L9216" s="72">
        <v>13</v>
      </c>
    </row>
    <row r="9217" spans="4:12" x14ac:dyDescent="0.25">
      <c r="D9217" s="66" t="s">
        <v>39555</v>
      </c>
      <c r="E9217" s="66" t="s">
        <v>12037</v>
      </c>
      <c r="F9217" s="72">
        <v>1</v>
      </c>
      <c r="G9217" s="72">
        <v>3</v>
      </c>
      <c r="H9217" s="72">
        <v>2</v>
      </c>
      <c r="I9217" s="72">
        <v>8</v>
      </c>
      <c r="J9217" s="72">
        <v>9</v>
      </c>
      <c r="K9217" s="72">
        <v>10</v>
      </c>
      <c r="L9217" s="72">
        <v>14</v>
      </c>
    </row>
    <row r="9218" spans="4:12" x14ac:dyDescent="0.25">
      <c r="D9218" s="66" t="s">
        <v>39556</v>
      </c>
      <c r="E9218" s="66" t="s">
        <v>12038</v>
      </c>
      <c r="F9218" s="72">
        <v>1</v>
      </c>
      <c r="G9218" s="72">
        <v>3</v>
      </c>
      <c r="H9218" s="72">
        <v>2</v>
      </c>
      <c r="I9218" s="72">
        <v>8</v>
      </c>
      <c r="J9218" s="72">
        <v>9</v>
      </c>
      <c r="K9218" s="72">
        <v>11</v>
      </c>
      <c r="L9218" s="72">
        <v>1</v>
      </c>
    </row>
    <row r="9219" spans="4:12" x14ac:dyDescent="0.25">
      <c r="D9219" s="66" t="s">
        <v>39557</v>
      </c>
      <c r="E9219" s="66" t="s">
        <v>2801</v>
      </c>
      <c r="F9219" s="72">
        <v>1</v>
      </c>
      <c r="G9219" s="72">
        <v>3</v>
      </c>
      <c r="H9219" s="72">
        <v>2</v>
      </c>
      <c r="I9219" s="72">
        <v>9</v>
      </c>
      <c r="J9219" s="72">
        <v>1</v>
      </c>
      <c r="K9219" s="72">
        <v>1</v>
      </c>
      <c r="L9219" s="72">
        <v>1</v>
      </c>
    </row>
    <row r="9220" spans="4:12" x14ac:dyDescent="0.25">
      <c r="D9220" s="66" t="s">
        <v>39558</v>
      </c>
      <c r="E9220" s="66" t="s">
        <v>2802</v>
      </c>
      <c r="F9220" s="72">
        <v>1</v>
      </c>
      <c r="G9220" s="72">
        <v>3</v>
      </c>
      <c r="H9220" s="72">
        <v>2</v>
      </c>
      <c r="I9220" s="72">
        <v>9</v>
      </c>
      <c r="J9220" s="72">
        <v>1</v>
      </c>
      <c r="K9220" s="72">
        <v>1</v>
      </c>
      <c r="L9220" s="72">
        <v>2</v>
      </c>
    </row>
    <row r="9221" spans="4:12" x14ac:dyDescent="0.25">
      <c r="D9221" s="66" t="s">
        <v>39559</v>
      </c>
      <c r="E9221" s="66" t="s">
        <v>2803</v>
      </c>
      <c r="F9221" s="72">
        <v>1</v>
      </c>
      <c r="G9221" s="72">
        <v>3</v>
      </c>
      <c r="H9221" s="72">
        <v>2</v>
      </c>
      <c r="I9221" s="72">
        <v>9</v>
      </c>
      <c r="J9221" s="72">
        <v>1</v>
      </c>
      <c r="K9221" s="72">
        <v>1</v>
      </c>
      <c r="L9221" s="72">
        <v>3</v>
      </c>
    </row>
    <row r="9222" spans="4:12" x14ac:dyDescent="0.25">
      <c r="D9222" s="66" t="s">
        <v>39560</v>
      </c>
      <c r="E9222" s="66" t="s">
        <v>12039</v>
      </c>
      <c r="F9222" s="72">
        <v>1</v>
      </c>
      <c r="G9222" s="72">
        <v>3</v>
      </c>
      <c r="H9222" s="72">
        <v>2</v>
      </c>
      <c r="I9222" s="72">
        <v>9</v>
      </c>
      <c r="J9222" s="72">
        <v>1</v>
      </c>
      <c r="K9222" s="72">
        <v>1</v>
      </c>
      <c r="L9222" s="72">
        <v>4</v>
      </c>
    </row>
    <row r="9223" spans="4:12" x14ac:dyDescent="0.25">
      <c r="D9223" s="66" t="s">
        <v>39561</v>
      </c>
      <c r="E9223" s="66" t="s">
        <v>12040</v>
      </c>
      <c r="F9223" s="72">
        <v>1</v>
      </c>
      <c r="G9223" s="72">
        <v>3</v>
      </c>
      <c r="H9223" s="72">
        <v>2</v>
      </c>
      <c r="I9223" s="72">
        <v>9</v>
      </c>
      <c r="J9223" s="72">
        <v>1</v>
      </c>
      <c r="K9223" s="72">
        <v>2</v>
      </c>
      <c r="L9223" s="72">
        <v>1</v>
      </c>
    </row>
    <row r="9224" spans="4:12" x14ac:dyDescent="0.25">
      <c r="D9224" s="66" t="s">
        <v>39562</v>
      </c>
      <c r="E9224" s="66" t="s">
        <v>12041</v>
      </c>
      <c r="F9224" s="72">
        <v>1</v>
      </c>
      <c r="G9224" s="72">
        <v>3</v>
      </c>
      <c r="H9224" s="72">
        <v>2</v>
      </c>
      <c r="I9224" s="72">
        <v>9</v>
      </c>
      <c r="J9224" s="72">
        <v>1</v>
      </c>
      <c r="K9224" s="72">
        <v>2</v>
      </c>
      <c r="L9224" s="72">
        <v>2</v>
      </c>
    </row>
    <row r="9225" spans="4:12" x14ac:dyDescent="0.25">
      <c r="D9225" s="66" t="s">
        <v>39563</v>
      </c>
      <c r="E9225" s="66" t="s">
        <v>12042</v>
      </c>
      <c r="F9225" s="72">
        <v>1</v>
      </c>
      <c r="G9225" s="72">
        <v>3</v>
      </c>
      <c r="H9225" s="72">
        <v>2</v>
      </c>
      <c r="I9225" s="72">
        <v>9</v>
      </c>
      <c r="J9225" s="72">
        <v>1</v>
      </c>
      <c r="K9225" s="72">
        <v>3</v>
      </c>
      <c r="L9225" s="72">
        <v>1</v>
      </c>
    </row>
    <row r="9226" spans="4:12" x14ac:dyDescent="0.25">
      <c r="D9226" s="66" t="s">
        <v>39564</v>
      </c>
      <c r="E9226" s="66" t="s">
        <v>2804</v>
      </c>
      <c r="F9226" s="72">
        <v>1</v>
      </c>
      <c r="G9226" s="72">
        <v>3</v>
      </c>
      <c r="H9226" s="72">
        <v>2</v>
      </c>
      <c r="I9226" s="72">
        <v>9</v>
      </c>
      <c r="J9226" s="72">
        <v>1</v>
      </c>
      <c r="K9226" s="72">
        <v>3</v>
      </c>
      <c r="L9226" s="72">
        <v>2</v>
      </c>
    </row>
    <row r="9227" spans="4:12" x14ac:dyDescent="0.25">
      <c r="D9227" s="66" t="s">
        <v>39565</v>
      </c>
      <c r="E9227" s="66" t="s">
        <v>12043</v>
      </c>
      <c r="F9227" s="72">
        <v>1</v>
      </c>
      <c r="G9227" s="72">
        <v>3</v>
      </c>
      <c r="H9227" s="72">
        <v>2</v>
      </c>
      <c r="I9227" s="72">
        <v>9</v>
      </c>
      <c r="J9227" s="72">
        <v>1</v>
      </c>
      <c r="K9227" s="72">
        <v>3</v>
      </c>
      <c r="L9227" s="72">
        <v>3</v>
      </c>
    </row>
    <row r="9228" spans="4:12" x14ac:dyDescent="0.25">
      <c r="D9228" s="66" t="s">
        <v>39566</v>
      </c>
      <c r="E9228" s="66" t="s">
        <v>12044</v>
      </c>
      <c r="F9228" s="72">
        <v>1</v>
      </c>
      <c r="G9228" s="72">
        <v>3</v>
      </c>
      <c r="H9228" s="72">
        <v>2</v>
      </c>
      <c r="I9228" s="72">
        <v>9</v>
      </c>
      <c r="J9228" s="72">
        <v>1</v>
      </c>
      <c r="K9228" s="72">
        <v>3</v>
      </c>
      <c r="L9228" s="72">
        <v>4</v>
      </c>
    </row>
    <row r="9229" spans="4:12" x14ac:dyDescent="0.25">
      <c r="D9229" s="66" t="s">
        <v>39567</v>
      </c>
      <c r="E9229" s="66" t="s">
        <v>2805</v>
      </c>
      <c r="F9229" s="72">
        <v>1</v>
      </c>
      <c r="G9229" s="72">
        <v>3</v>
      </c>
      <c r="H9229" s="72">
        <v>2</v>
      </c>
      <c r="I9229" s="72">
        <v>9</v>
      </c>
      <c r="J9229" s="72">
        <v>1</v>
      </c>
      <c r="K9229" s="72">
        <v>3</v>
      </c>
      <c r="L9229" s="72">
        <v>5</v>
      </c>
    </row>
    <row r="9230" spans="4:12" x14ac:dyDescent="0.25">
      <c r="D9230" s="66" t="s">
        <v>39568</v>
      </c>
      <c r="E9230" s="66" t="s">
        <v>12045</v>
      </c>
      <c r="F9230" s="72">
        <v>1</v>
      </c>
      <c r="G9230" s="72">
        <v>3</v>
      </c>
      <c r="H9230" s="72">
        <v>2</v>
      </c>
      <c r="I9230" s="72">
        <v>9</v>
      </c>
      <c r="J9230" s="72">
        <v>1</v>
      </c>
      <c r="K9230" s="72">
        <v>3</v>
      </c>
      <c r="L9230" s="72">
        <v>6</v>
      </c>
    </row>
    <row r="9231" spans="4:12" x14ac:dyDescent="0.25">
      <c r="D9231" s="66" t="s">
        <v>39569</v>
      </c>
      <c r="E9231" s="66" t="s">
        <v>12046</v>
      </c>
      <c r="F9231" s="72">
        <v>1</v>
      </c>
      <c r="G9231" s="72">
        <v>3</v>
      </c>
      <c r="H9231" s="72">
        <v>2</v>
      </c>
      <c r="I9231" s="72">
        <v>9</v>
      </c>
      <c r="J9231" s="72">
        <v>1</v>
      </c>
      <c r="K9231" s="72">
        <v>3</v>
      </c>
      <c r="L9231" s="72">
        <v>7</v>
      </c>
    </row>
    <row r="9232" spans="4:12" x14ac:dyDescent="0.25">
      <c r="D9232" s="66" t="s">
        <v>39570</v>
      </c>
      <c r="E9232" s="66" t="s">
        <v>12047</v>
      </c>
      <c r="F9232" s="72">
        <v>1</v>
      </c>
      <c r="G9232" s="72">
        <v>3</v>
      </c>
      <c r="H9232" s="72">
        <v>2</v>
      </c>
      <c r="I9232" s="72">
        <v>9</v>
      </c>
      <c r="J9232" s="72">
        <v>1</v>
      </c>
      <c r="K9232" s="72">
        <v>4</v>
      </c>
      <c r="L9232" s="72">
        <v>1</v>
      </c>
    </row>
    <row r="9233" spans="4:12" x14ac:dyDescent="0.25">
      <c r="D9233" s="66" t="s">
        <v>39571</v>
      </c>
      <c r="E9233" s="66" t="s">
        <v>12048</v>
      </c>
      <c r="F9233" s="72">
        <v>1</v>
      </c>
      <c r="G9233" s="72">
        <v>3</v>
      </c>
      <c r="H9233" s="72">
        <v>2</v>
      </c>
      <c r="I9233" s="72">
        <v>9</v>
      </c>
      <c r="J9233" s="72">
        <v>1</v>
      </c>
      <c r="K9233" s="72">
        <v>4</v>
      </c>
      <c r="L9233" s="72">
        <v>2</v>
      </c>
    </row>
    <row r="9234" spans="4:12" x14ac:dyDescent="0.25">
      <c r="D9234" s="66" t="s">
        <v>39572</v>
      </c>
      <c r="E9234" s="66" t="s">
        <v>12049</v>
      </c>
      <c r="F9234" s="72">
        <v>1</v>
      </c>
      <c r="G9234" s="72">
        <v>3</v>
      </c>
      <c r="H9234" s="72">
        <v>2</v>
      </c>
      <c r="I9234" s="72">
        <v>9</v>
      </c>
      <c r="J9234" s="72">
        <v>1</v>
      </c>
      <c r="K9234" s="72">
        <v>4</v>
      </c>
      <c r="L9234" s="72">
        <v>3</v>
      </c>
    </row>
    <row r="9235" spans="4:12" x14ac:dyDescent="0.25">
      <c r="D9235" s="66" t="s">
        <v>39573</v>
      </c>
      <c r="E9235" s="66" t="s">
        <v>2806</v>
      </c>
      <c r="F9235" s="72">
        <v>1</v>
      </c>
      <c r="G9235" s="72">
        <v>3</v>
      </c>
      <c r="H9235" s="72">
        <v>2</v>
      </c>
      <c r="I9235" s="72">
        <v>9</v>
      </c>
      <c r="J9235" s="72">
        <v>1</v>
      </c>
      <c r="K9235" s="72">
        <v>4</v>
      </c>
      <c r="L9235" s="72">
        <v>4</v>
      </c>
    </row>
    <row r="9236" spans="4:12" x14ac:dyDescent="0.25">
      <c r="D9236" s="66" t="s">
        <v>39574</v>
      </c>
      <c r="E9236" s="66" t="s">
        <v>12050</v>
      </c>
      <c r="F9236" s="72">
        <v>1</v>
      </c>
      <c r="G9236" s="72">
        <v>3</v>
      </c>
      <c r="H9236" s="72">
        <v>2</v>
      </c>
      <c r="I9236" s="72">
        <v>9</v>
      </c>
      <c r="J9236" s="72">
        <v>1</v>
      </c>
      <c r="K9236" s="72">
        <v>4</v>
      </c>
      <c r="L9236" s="72">
        <v>5</v>
      </c>
    </row>
    <row r="9237" spans="4:12" x14ac:dyDescent="0.25">
      <c r="D9237" s="66" t="s">
        <v>39575</v>
      </c>
      <c r="E9237" s="66" t="s">
        <v>2807</v>
      </c>
      <c r="F9237" s="72">
        <v>1</v>
      </c>
      <c r="G9237" s="72">
        <v>3</v>
      </c>
      <c r="H9237" s="72">
        <v>2</v>
      </c>
      <c r="I9237" s="72">
        <v>9</v>
      </c>
      <c r="J9237" s="72">
        <v>1</v>
      </c>
      <c r="K9237" s="72">
        <v>5</v>
      </c>
      <c r="L9237" s="72">
        <v>1</v>
      </c>
    </row>
    <row r="9238" spans="4:12" x14ac:dyDescent="0.25">
      <c r="D9238" s="66" t="s">
        <v>39576</v>
      </c>
      <c r="E9238" s="66" t="s">
        <v>2808</v>
      </c>
      <c r="F9238" s="72">
        <v>1</v>
      </c>
      <c r="G9238" s="72">
        <v>3</v>
      </c>
      <c r="H9238" s="72">
        <v>2</v>
      </c>
      <c r="I9238" s="72">
        <v>9</v>
      </c>
      <c r="J9238" s="72">
        <v>1</v>
      </c>
      <c r="K9238" s="72">
        <v>5</v>
      </c>
      <c r="L9238" s="72">
        <v>2</v>
      </c>
    </row>
    <row r="9239" spans="4:12" x14ac:dyDescent="0.25">
      <c r="D9239" s="66" t="s">
        <v>39577</v>
      </c>
      <c r="E9239" s="66" t="s">
        <v>2809</v>
      </c>
      <c r="F9239" s="72">
        <v>1</v>
      </c>
      <c r="G9239" s="72">
        <v>3</v>
      </c>
      <c r="H9239" s="72">
        <v>2</v>
      </c>
      <c r="I9239" s="72">
        <v>9</v>
      </c>
      <c r="J9239" s="72">
        <v>1</v>
      </c>
      <c r="K9239" s="72">
        <v>5</v>
      </c>
      <c r="L9239" s="72">
        <v>3</v>
      </c>
    </row>
    <row r="9240" spans="4:12" x14ac:dyDescent="0.25">
      <c r="D9240" s="66" t="s">
        <v>39578</v>
      </c>
      <c r="E9240" s="66" t="s">
        <v>12051</v>
      </c>
      <c r="F9240" s="72">
        <v>1</v>
      </c>
      <c r="G9240" s="72">
        <v>3</v>
      </c>
      <c r="H9240" s="72">
        <v>2</v>
      </c>
      <c r="I9240" s="72">
        <v>9</v>
      </c>
      <c r="J9240" s="72">
        <v>1</v>
      </c>
      <c r="K9240" s="72">
        <v>5</v>
      </c>
      <c r="L9240" s="72">
        <v>4</v>
      </c>
    </row>
    <row r="9241" spans="4:12" x14ac:dyDescent="0.25">
      <c r="D9241" s="66" t="s">
        <v>39579</v>
      </c>
      <c r="E9241" s="66" t="s">
        <v>12052</v>
      </c>
      <c r="F9241" s="72">
        <v>1</v>
      </c>
      <c r="G9241" s="72">
        <v>3</v>
      </c>
      <c r="H9241" s="72">
        <v>2</v>
      </c>
      <c r="I9241" s="72">
        <v>9</v>
      </c>
      <c r="J9241" s="72">
        <v>1</v>
      </c>
      <c r="K9241" s="72">
        <v>6</v>
      </c>
      <c r="L9241" s="72">
        <v>1</v>
      </c>
    </row>
    <row r="9242" spans="4:12" x14ac:dyDescent="0.25">
      <c r="D9242" s="66" t="s">
        <v>39580</v>
      </c>
      <c r="E9242" s="66" t="s">
        <v>12053</v>
      </c>
      <c r="F9242" s="72">
        <v>1</v>
      </c>
      <c r="G9242" s="72">
        <v>3</v>
      </c>
      <c r="H9242" s="72">
        <v>2</v>
      </c>
      <c r="I9242" s="72">
        <v>9</v>
      </c>
      <c r="J9242" s="72">
        <v>1</v>
      </c>
      <c r="K9242" s="72">
        <v>6</v>
      </c>
      <c r="L9242" s="72">
        <v>2</v>
      </c>
    </row>
    <row r="9243" spans="4:12" x14ac:dyDescent="0.25">
      <c r="D9243" s="66" t="s">
        <v>39581</v>
      </c>
      <c r="E9243" s="66" t="s">
        <v>2810</v>
      </c>
      <c r="F9243" s="72">
        <v>1</v>
      </c>
      <c r="G9243" s="72">
        <v>3</v>
      </c>
      <c r="H9243" s="72">
        <v>2</v>
      </c>
      <c r="I9243" s="72">
        <v>9</v>
      </c>
      <c r="J9243" s="72">
        <v>1</v>
      </c>
      <c r="K9243" s="72">
        <v>6</v>
      </c>
      <c r="L9243" s="72">
        <v>3</v>
      </c>
    </row>
    <row r="9244" spans="4:12" x14ac:dyDescent="0.25">
      <c r="D9244" s="66" t="s">
        <v>39582</v>
      </c>
      <c r="E9244" s="66" t="s">
        <v>12054</v>
      </c>
      <c r="F9244" s="72">
        <v>1</v>
      </c>
      <c r="G9244" s="72">
        <v>3</v>
      </c>
      <c r="H9244" s="72">
        <v>2</v>
      </c>
      <c r="I9244" s="72">
        <v>9</v>
      </c>
      <c r="J9244" s="72">
        <v>1</v>
      </c>
      <c r="K9244" s="72">
        <v>6</v>
      </c>
      <c r="L9244" s="72">
        <v>4</v>
      </c>
    </row>
    <row r="9245" spans="4:12" x14ac:dyDescent="0.25">
      <c r="D9245" s="66" t="s">
        <v>39583</v>
      </c>
      <c r="E9245" s="66" t="s">
        <v>12055</v>
      </c>
      <c r="F9245" s="72">
        <v>1</v>
      </c>
      <c r="G9245" s="72">
        <v>3</v>
      </c>
      <c r="H9245" s="72">
        <v>2</v>
      </c>
      <c r="I9245" s="72">
        <v>9</v>
      </c>
      <c r="J9245" s="72">
        <v>1</v>
      </c>
      <c r="K9245" s="72">
        <v>6</v>
      </c>
      <c r="L9245" s="72">
        <v>5</v>
      </c>
    </row>
    <row r="9246" spans="4:12" x14ac:dyDescent="0.25">
      <c r="D9246" s="66" t="s">
        <v>39584</v>
      </c>
      <c r="E9246" s="66" t="s">
        <v>12056</v>
      </c>
      <c r="F9246" s="72">
        <v>1</v>
      </c>
      <c r="G9246" s="72">
        <v>3</v>
      </c>
      <c r="H9246" s="72">
        <v>2</v>
      </c>
      <c r="I9246" s="72">
        <v>9</v>
      </c>
      <c r="J9246" s="72">
        <v>1</v>
      </c>
      <c r="K9246" s="72">
        <v>6</v>
      </c>
      <c r="L9246" s="72">
        <v>6</v>
      </c>
    </row>
    <row r="9247" spans="4:12" x14ac:dyDescent="0.25">
      <c r="D9247" s="66" t="s">
        <v>39585</v>
      </c>
      <c r="E9247" s="66" t="s">
        <v>12057</v>
      </c>
      <c r="F9247" s="72">
        <v>1</v>
      </c>
      <c r="G9247" s="72">
        <v>3</v>
      </c>
      <c r="H9247" s="72">
        <v>2</v>
      </c>
      <c r="I9247" s="72">
        <v>9</v>
      </c>
      <c r="J9247" s="72">
        <v>1</v>
      </c>
      <c r="K9247" s="72">
        <v>6</v>
      </c>
      <c r="L9247" s="72">
        <v>7</v>
      </c>
    </row>
    <row r="9248" spans="4:12" x14ac:dyDescent="0.25">
      <c r="D9248" s="66" t="s">
        <v>39586</v>
      </c>
      <c r="E9248" s="66" t="s">
        <v>12058</v>
      </c>
      <c r="F9248" s="72">
        <v>1</v>
      </c>
      <c r="G9248" s="72">
        <v>3</v>
      </c>
      <c r="H9248" s="72">
        <v>2</v>
      </c>
      <c r="I9248" s="72">
        <v>9</v>
      </c>
      <c r="J9248" s="72">
        <v>1</v>
      </c>
      <c r="K9248" s="72">
        <v>7</v>
      </c>
      <c r="L9248" s="72">
        <v>1</v>
      </c>
    </row>
    <row r="9249" spans="4:12" x14ac:dyDescent="0.25">
      <c r="D9249" s="66" t="s">
        <v>39587</v>
      </c>
      <c r="E9249" s="66" t="s">
        <v>12059</v>
      </c>
      <c r="F9249" s="72">
        <v>1</v>
      </c>
      <c r="G9249" s="72">
        <v>3</v>
      </c>
      <c r="H9249" s="72">
        <v>2</v>
      </c>
      <c r="I9249" s="72">
        <v>9</v>
      </c>
      <c r="J9249" s="72">
        <v>1</v>
      </c>
      <c r="K9249" s="72">
        <v>7</v>
      </c>
      <c r="L9249" s="72">
        <v>2</v>
      </c>
    </row>
    <row r="9250" spans="4:12" x14ac:dyDescent="0.25">
      <c r="D9250" s="66" t="s">
        <v>39588</v>
      </c>
      <c r="E9250" s="66" t="s">
        <v>12060</v>
      </c>
      <c r="F9250" s="72">
        <v>1</v>
      </c>
      <c r="G9250" s="72">
        <v>3</v>
      </c>
      <c r="H9250" s="72">
        <v>2</v>
      </c>
      <c r="I9250" s="72">
        <v>9</v>
      </c>
      <c r="J9250" s="72">
        <v>1</v>
      </c>
      <c r="K9250" s="72">
        <v>7</v>
      </c>
      <c r="L9250" s="72">
        <v>3</v>
      </c>
    </row>
    <row r="9251" spans="4:12" x14ac:dyDescent="0.25">
      <c r="D9251" s="66" t="s">
        <v>39589</v>
      </c>
      <c r="E9251" s="66" t="s">
        <v>12061</v>
      </c>
      <c r="F9251" s="72">
        <v>1</v>
      </c>
      <c r="G9251" s="72">
        <v>3</v>
      </c>
      <c r="H9251" s="72">
        <v>2</v>
      </c>
      <c r="I9251" s="72">
        <v>9</v>
      </c>
      <c r="J9251" s="72">
        <v>1</v>
      </c>
      <c r="K9251" s="72">
        <v>7</v>
      </c>
      <c r="L9251" s="72">
        <v>4</v>
      </c>
    </row>
    <row r="9252" spans="4:12" x14ac:dyDescent="0.25">
      <c r="D9252" s="66" t="s">
        <v>39590</v>
      </c>
      <c r="E9252" s="66" t="s">
        <v>12062</v>
      </c>
      <c r="F9252" s="72">
        <v>1</v>
      </c>
      <c r="G9252" s="72">
        <v>3</v>
      </c>
      <c r="H9252" s="72">
        <v>2</v>
      </c>
      <c r="I9252" s="72">
        <v>9</v>
      </c>
      <c r="J9252" s="72">
        <v>1</v>
      </c>
      <c r="K9252" s="72">
        <v>7</v>
      </c>
      <c r="L9252" s="72">
        <v>5</v>
      </c>
    </row>
    <row r="9253" spans="4:12" x14ac:dyDescent="0.25">
      <c r="D9253" s="66" t="s">
        <v>39591</v>
      </c>
      <c r="E9253" s="66" t="s">
        <v>12063</v>
      </c>
      <c r="F9253" s="72">
        <v>1</v>
      </c>
      <c r="G9253" s="72">
        <v>3</v>
      </c>
      <c r="H9253" s="72">
        <v>2</v>
      </c>
      <c r="I9253" s="72">
        <v>9</v>
      </c>
      <c r="J9253" s="72">
        <v>1</v>
      </c>
      <c r="K9253" s="72">
        <v>8</v>
      </c>
      <c r="L9253" s="72">
        <v>1</v>
      </c>
    </row>
    <row r="9254" spans="4:12" x14ac:dyDescent="0.25">
      <c r="D9254" s="66" t="s">
        <v>39592</v>
      </c>
      <c r="E9254" s="66" t="s">
        <v>12064</v>
      </c>
      <c r="F9254" s="72">
        <v>1</v>
      </c>
      <c r="G9254" s="72">
        <v>3</v>
      </c>
      <c r="H9254" s="72">
        <v>2</v>
      </c>
      <c r="I9254" s="72">
        <v>9</v>
      </c>
      <c r="J9254" s="72">
        <v>1</v>
      </c>
      <c r="K9254" s="72">
        <v>8</v>
      </c>
      <c r="L9254" s="72">
        <v>2</v>
      </c>
    </row>
    <row r="9255" spans="4:12" x14ac:dyDescent="0.25">
      <c r="D9255" s="66" t="s">
        <v>39593</v>
      </c>
      <c r="E9255" s="66" t="s">
        <v>12065</v>
      </c>
      <c r="F9255" s="72">
        <v>1</v>
      </c>
      <c r="G9255" s="72">
        <v>3</v>
      </c>
      <c r="H9255" s="72">
        <v>2</v>
      </c>
      <c r="I9255" s="72">
        <v>9</v>
      </c>
      <c r="J9255" s="72">
        <v>1</v>
      </c>
      <c r="K9255" s="72">
        <v>8</v>
      </c>
      <c r="L9255" s="72">
        <v>3</v>
      </c>
    </row>
    <row r="9256" spans="4:12" x14ac:dyDescent="0.25">
      <c r="D9256" s="66" t="s">
        <v>39594</v>
      </c>
      <c r="E9256" s="66" t="s">
        <v>139</v>
      </c>
      <c r="F9256" s="72">
        <v>1</v>
      </c>
      <c r="G9256" s="72">
        <v>3</v>
      </c>
      <c r="H9256" s="72">
        <v>2</v>
      </c>
      <c r="I9256" s="72">
        <v>9</v>
      </c>
      <c r="J9256" s="72">
        <v>1</v>
      </c>
      <c r="K9256" s="72">
        <v>9</v>
      </c>
      <c r="L9256" s="72">
        <v>1</v>
      </c>
    </row>
    <row r="9257" spans="4:12" x14ac:dyDescent="0.25">
      <c r="D9257" s="66" t="s">
        <v>39595</v>
      </c>
      <c r="E9257" s="66" t="s">
        <v>12066</v>
      </c>
      <c r="F9257" s="72">
        <v>1</v>
      </c>
      <c r="G9257" s="72">
        <v>3</v>
      </c>
      <c r="H9257" s="72">
        <v>2</v>
      </c>
      <c r="I9257" s="72">
        <v>9</v>
      </c>
      <c r="J9257" s="72">
        <v>1</v>
      </c>
      <c r="K9257" s="72">
        <v>9</v>
      </c>
      <c r="L9257" s="72">
        <v>2</v>
      </c>
    </row>
    <row r="9258" spans="4:12" x14ac:dyDescent="0.25">
      <c r="D9258" s="66" t="s">
        <v>39596</v>
      </c>
      <c r="E9258" s="66" t="s">
        <v>2811</v>
      </c>
      <c r="F9258" s="72">
        <v>1</v>
      </c>
      <c r="G9258" s="72">
        <v>3</v>
      </c>
      <c r="H9258" s="72">
        <v>2</v>
      </c>
      <c r="I9258" s="72">
        <v>9</v>
      </c>
      <c r="J9258" s="72">
        <v>1</v>
      </c>
      <c r="K9258" s="72">
        <v>10</v>
      </c>
      <c r="L9258" s="72">
        <v>1</v>
      </c>
    </row>
    <row r="9259" spans="4:12" x14ac:dyDescent="0.25">
      <c r="D9259" s="66" t="s">
        <v>39597</v>
      </c>
      <c r="E9259" s="66" t="s">
        <v>12067</v>
      </c>
      <c r="F9259" s="72">
        <v>1</v>
      </c>
      <c r="G9259" s="72">
        <v>3</v>
      </c>
      <c r="H9259" s="72">
        <v>2</v>
      </c>
      <c r="I9259" s="72">
        <v>9</v>
      </c>
      <c r="J9259" s="72">
        <v>1</v>
      </c>
      <c r="K9259" s="72">
        <v>10</v>
      </c>
      <c r="L9259" s="72">
        <v>2</v>
      </c>
    </row>
    <row r="9260" spans="4:12" x14ac:dyDescent="0.25">
      <c r="D9260" s="66" t="s">
        <v>39598</v>
      </c>
      <c r="E9260" s="66" t="s">
        <v>12068</v>
      </c>
      <c r="F9260" s="72">
        <v>1</v>
      </c>
      <c r="G9260" s="72">
        <v>3</v>
      </c>
      <c r="H9260" s="72">
        <v>2</v>
      </c>
      <c r="I9260" s="72">
        <v>9</v>
      </c>
      <c r="J9260" s="72">
        <v>1</v>
      </c>
      <c r="K9260" s="72">
        <v>10</v>
      </c>
      <c r="L9260" s="72">
        <v>3</v>
      </c>
    </row>
    <row r="9261" spans="4:12" x14ac:dyDescent="0.25">
      <c r="D9261" s="66" t="s">
        <v>39599</v>
      </c>
      <c r="E9261" s="66" t="s">
        <v>12069</v>
      </c>
      <c r="F9261" s="72">
        <v>1</v>
      </c>
      <c r="G9261" s="72">
        <v>3</v>
      </c>
      <c r="H9261" s="72">
        <v>2</v>
      </c>
      <c r="I9261" s="72">
        <v>9</v>
      </c>
      <c r="J9261" s="72">
        <v>1</v>
      </c>
      <c r="K9261" s="72">
        <v>10</v>
      </c>
      <c r="L9261" s="72">
        <v>4</v>
      </c>
    </row>
    <row r="9262" spans="4:12" x14ac:dyDescent="0.25">
      <c r="D9262" s="66" t="s">
        <v>39600</v>
      </c>
      <c r="E9262" s="66" t="s">
        <v>2812</v>
      </c>
      <c r="F9262" s="72">
        <v>1</v>
      </c>
      <c r="G9262" s="72">
        <v>3</v>
      </c>
      <c r="H9262" s="72">
        <v>2</v>
      </c>
      <c r="I9262" s="72">
        <v>9</v>
      </c>
      <c r="J9262" s="72">
        <v>1</v>
      </c>
      <c r="K9262" s="72">
        <v>10</v>
      </c>
      <c r="L9262" s="72">
        <v>5</v>
      </c>
    </row>
    <row r="9263" spans="4:12" x14ac:dyDescent="0.25">
      <c r="D9263" s="66" t="s">
        <v>39601</v>
      </c>
      <c r="E9263" s="66" t="s">
        <v>2813</v>
      </c>
      <c r="F9263" s="72">
        <v>1</v>
      </c>
      <c r="G9263" s="72">
        <v>3</v>
      </c>
      <c r="H9263" s="72">
        <v>2</v>
      </c>
      <c r="I9263" s="72">
        <v>9</v>
      </c>
      <c r="J9263" s="72">
        <v>1</v>
      </c>
      <c r="K9263" s="72">
        <v>10</v>
      </c>
      <c r="L9263" s="72">
        <v>6</v>
      </c>
    </row>
    <row r="9264" spans="4:12" x14ac:dyDescent="0.25">
      <c r="D9264" s="66" t="s">
        <v>39602</v>
      </c>
      <c r="E9264" s="66" t="s">
        <v>12070</v>
      </c>
      <c r="F9264" s="72">
        <v>1</v>
      </c>
      <c r="G9264" s="72">
        <v>3</v>
      </c>
      <c r="H9264" s="72">
        <v>2</v>
      </c>
      <c r="I9264" s="72">
        <v>9</v>
      </c>
      <c r="J9264" s="72">
        <v>1</v>
      </c>
      <c r="K9264" s="72">
        <v>10</v>
      </c>
      <c r="L9264" s="72">
        <v>7</v>
      </c>
    </row>
    <row r="9265" spans="4:12" x14ac:dyDescent="0.25">
      <c r="D9265" s="66" t="s">
        <v>39603</v>
      </c>
      <c r="E9265" s="66" t="s">
        <v>2814</v>
      </c>
      <c r="F9265" s="72">
        <v>1</v>
      </c>
      <c r="G9265" s="72">
        <v>3</v>
      </c>
      <c r="H9265" s="72">
        <v>2</v>
      </c>
      <c r="I9265" s="72">
        <v>9</v>
      </c>
      <c r="J9265" s="72">
        <v>1</v>
      </c>
      <c r="K9265" s="72">
        <v>10</v>
      </c>
      <c r="L9265" s="72">
        <v>8</v>
      </c>
    </row>
    <row r="9266" spans="4:12" x14ac:dyDescent="0.25">
      <c r="D9266" s="66" t="s">
        <v>39604</v>
      </c>
      <c r="E9266" s="66" t="s">
        <v>2815</v>
      </c>
      <c r="F9266" s="72">
        <v>1</v>
      </c>
      <c r="G9266" s="72">
        <v>3</v>
      </c>
      <c r="H9266" s="72">
        <v>2</v>
      </c>
      <c r="I9266" s="72">
        <v>9</v>
      </c>
      <c r="J9266" s="72">
        <v>1</v>
      </c>
      <c r="K9266" s="72">
        <v>10</v>
      </c>
      <c r="L9266" s="72">
        <v>9</v>
      </c>
    </row>
    <row r="9267" spans="4:12" x14ac:dyDescent="0.25">
      <c r="D9267" s="66" t="s">
        <v>39605</v>
      </c>
      <c r="E9267" s="66" t="s">
        <v>2816</v>
      </c>
      <c r="F9267" s="72">
        <v>1</v>
      </c>
      <c r="G9267" s="72">
        <v>3</v>
      </c>
      <c r="H9267" s="72">
        <v>2</v>
      </c>
      <c r="I9267" s="72">
        <v>9</v>
      </c>
      <c r="J9267" s="72">
        <v>1</v>
      </c>
      <c r="K9267" s="72">
        <v>10</v>
      </c>
      <c r="L9267" s="72">
        <v>10</v>
      </c>
    </row>
    <row r="9268" spans="4:12" x14ac:dyDescent="0.25">
      <c r="D9268" s="66" t="s">
        <v>39606</v>
      </c>
      <c r="E9268" s="66" t="s">
        <v>2817</v>
      </c>
      <c r="F9268" s="72">
        <v>1</v>
      </c>
      <c r="G9268" s="72">
        <v>3</v>
      </c>
      <c r="H9268" s="72">
        <v>2</v>
      </c>
      <c r="I9268" s="72">
        <v>9</v>
      </c>
      <c r="J9268" s="72">
        <v>1</v>
      </c>
      <c r="K9268" s="72">
        <v>10</v>
      </c>
      <c r="L9268" s="72">
        <v>11</v>
      </c>
    </row>
    <row r="9269" spans="4:12" x14ac:dyDescent="0.25">
      <c r="D9269" s="66" t="s">
        <v>39607</v>
      </c>
      <c r="E9269" s="66" t="s">
        <v>2818</v>
      </c>
      <c r="F9269" s="72">
        <v>1</v>
      </c>
      <c r="G9269" s="72">
        <v>3</v>
      </c>
      <c r="H9269" s="72">
        <v>2</v>
      </c>
      <c r="I9269" s="72">
        <v>9</v>
      </c>
      <c r="J9269" s="72">
        <v>1</v>
      </c>
      <c r="K9269" s="72">
        <v>10</v>
      </c>
      <c r="L9269" s="72">
        <v>12</v>
      </c>
    </row>
    <row r="9270" spans="4:12" x14ac:dyDescent="0.25">
      <c r="D9270" s="66" t="s">
        <v>39608</v>
      </c>
      <c r="E9270" s="66" t="s">
        <v>2819</v>
      </c>
      <c r="F9270" s="72">
        <v>1</v>
      </c>
      <c r="G9270" s="72">
        <v>3</v>
      </c>
      <c r="H9270" s="72">
        <v>2</v>
      </c>
      <c r="I9270" s="72">
        <v>9</v>
      </c>
      <c r="J9270" s="72">
        <v>1</v>
      </c>
      <c r="K9270" s="72">
        <v>10</v>
      </c>
      <c r="L9270" s="72">
        <v>13</v>
      </c>
    </row>
    <row r="9271" spans="4:12" x14ac:dyDescent="0.25">
      <c r="D9271" s="66" t="s">
        <v>39609</v>
      </c>
      <c r="E9271" s="66" t="s">
        <v>2820</v>
      </c>
      <c r="F9271" s="72">
        <v>1</v>
      </c>
      <c r="G9271" s="72">
        <v>3</v>
      </c>
      <c r="H9271" s="72">
        <v>2</v>
      </c>
      <c r="I9271" s="72">
        <v>9</v>
      </c>
      <c r="J9271" s="72">
        <v>1</v>
      </c>
      <c r="K9271" s="72">
        <v>10</v>
      </c>
      <c r="L9271" s="72">
        <v>14</v>
      </c>
    </row>
    <row r="9272" spans="4:12" x14ac:dyDescent="0.25">
      <c r="D9272" s="66" t="s">
        <v>39610</v>
      </c>
      <c r="E9272" s="66" t="s">
        <v>748</v>
      </c>
      <c r="F9272" s="72">
        <v>1</v>
      </c>
      <c r="G9272" s="72">
        <v>3</v>
      </c>
      <c r="H9272" s="72">
        <v>2</v>
      </c>
      <c r="I9272" s="72">
        <v>9</v>
      </c>
      <c r="J9272" s="72">
        <v>1</v>
      </c>
      <c r="K9272" s="72">
        <v>10</v>
      </c>
      <c r="L9272" s="72">
        <v>15</v>
      </c>
    </row>
    <row r="9273" spans="4:12" x14ac:dyDescent="0.25">
      <c r="D9273" s="66" t="s">
        <v>39611</v>
      </c>
      <c r="E9273" s="66" t="s">
        <v>2821</v>
      </c>
      <c r="F9273" s="72">
        <v>1</v>
      </c>
      <c r="G9273" s="72">
        <v>3</v>
      </c>
      <c r="H9273" s="72">
        <v>2</v>
      </c>
      <c r="I9273" s="72">
        <v>9</v>
      </c>
      <c r="J9273" s="72">
        <v>1</v>
      </c>
      <c r="K9273" s="72">
        <v>10</v>
      </c>
      <c r="L9273" s="72">
        <v>16</v>
      </c>
    </row>
    <row r="9274" spans="4:12" x14ac:dyDescent="0.25">
      <c r="D9274" s="66" t="s">
        <v>39612</v>
      </c>
      <c r="E9274" s="66" t="s">
        <v>2822</v>
      </c>
      <c r="F9274" s="72">
        <v>1</v>
      </c>
      <c r="G9274" s="72">
        <v>3</v>
      </c>
      <c r="H9274" s="72">
        <v>2</v>
      </c>
      <c r="I9274" s="72">
        <v>9</v>
      </c>
      <c r="J9274" s="72">
        <v>1</v>
      </c>
      <c r="K9274" s="72">
        <v>10</v>
      </c>
      <c r="L9274" s="72">
        <v>17</v>
      </c>
    </row>
    <row r="9275" spans="4:12" x14ac:dyDescent="0.25">
      <c r="D9275" s="66" t="s">
        <v>39613</v>
      </c>
      <c r="E9275" s="66" t="s">
        <v>12071</v>
      </c>
      <c r="F9275" s="72">
        <v>1</v>
      </c>
      <c r="G9275" s="72">
        <v>3</v>
      </c>
      <c r="H9275" s="72">
        <v>2</v>
      </c>
      <c r="I9275" s="72">
        <v>9</v>
      </c>
      <c r="J9275" s="72">
        <v>1</v>
      </c>
      <c r="K9275" s="72">
        <v>10</v>
      </c>
      <c r="L9275" s="72">
        <v>18</v>
      </c>
    </row>
    <row r="9276" spans="4:12" x14ac:dyDescent="0.25">
      <c r="D9276" s="66" t="s">
        <v>39614</v>
      </c>
      <c r="E9276" s="66" t="s">
        <v>2823</v>
      </c>
      <c r="F9276" s="72">
        <v>1</v>
      </c>
      <c r="G9276" s="72">
        <v>3</v>
      </c>
      <c r="H9276" s="72">
        <v>2</v>
      </c>
      <c r="I9276" s="72">
        <v>9</v>
      </c>
      <c r="J9276" s="72">
        <v>1</v>
      </c>
      <c r="K9276" s="72">
        <v>10</v>
      </c>
      <c r="L9276" s="72">
        <v>19</v>
      </c>
    </row>
    <row r="9277" spans="4:12" x14ac:dyDescent="0.25">
      <c r="D9277" s="66" t="s">
        <v>39615</v>
      </c>
      <c r="E9277" s="66" t="s">
        <v>2824</v>
      </c>
      <c r="F9277" s="72">
        <v>1</v>
      </c>
      <c r="G9277" s="72">
        <v>3</v>
      </c>
      <c r="H9277" s="72">
        <v>2</v>
      </c>
      <c r="I9277" s="72">
        <v>9</v>
      </c>
      <c r="J9277" s="72">
        <v>1</v>
      </c>
      <c r="K9277" s="72">
        <v>10</v>
      </c>
      <c r="L9277" s="72">
        <v>20</v>
      </c>
    </row>
    <row r="9278" spans="4:12" x14ac:dyDescent="0.25">
      <c r="D9278" s="66" t="s">
        <v>39616</v>
      </c>
      <c r="E9278" s="66" t="s">
        <v>2825</v>
      </c>
      <c r="F9278" s="72">
        <v>1</v>
      </c>
      <c r="G9278" s="72">
        <v>3</v>
      </c>
      <c r="H9278" s="72">
        <v>2</v>
      </c>
      <c r="I9278" s="72">
        <v>9</v>
      </c>
      <c r="J9278" s="72">
        <v>1</v>
      </c>
      <c r="K9278" s="72">
        <v>10</v>
      </c>
      <c r="L9278" s="72">
        <v>21</v>
      </c>
    </row>
    <row r="9279" spans="4:12" x14ac:dyDescent="0.25">
      <c r="D9279" s="66" t="s">
        <v>39617</v>
      </c>
      <c r="E9279" s="66" t="s">
        <v>12072</v>
      </c>
      <c r="F9279" s="72">
        <v>1</v>
      </c>
      <c r="G9279" s="72">
        <v>3</v>
      </c>
      <c r="H9279" s="72">
        <v>2</v>
      </c>
      <c r="I9279" s="72">
        <v>9</v>
      </c>
      <c r="J9279" s="72">
        <v>1</v>
      </c>
      <c r="K9279" s="72">
        <v>10</v>
      </c>
      <c r="L9279" s="72">
        <v>22</v>
      </c>
    </row>
    <row r="9280" spans="4:12" x14ac:dyDescent="0.25">
      <c r="D9280" s="66" t="s">
        <v>39618</v>
      </c>
      <c r="E9280" s="66" t="s">
        <v>2826</v>
      </c>
      <c r="F9280" s="72">
        <v>1</v>
      </c>
      <c r="G9280" s="72">
        <v>3</v>
      </c>
      <c r="H9280" s="72">
        <v>2</v>
      </c>
      <c r="I9280" s="72">
        <v>9</v>
      </c>
      <c r="J9280" s="72">
        <v>1</v>
      </c>
      <c r="K9280" s="72">
        <v>10</v>
      </c>
      <c r="L9280" s="72">
        <v>23</v>
      </c>
    </row>
    <row r="9281" spans="4:12" x14ac:dyDescent="0.25">
      <c r="D9281" s="66" t="s">
        <v>39619</v>
      </c>
      <c r="E9281" s="66" t="s">
        <v>2827</v>
      </c>
      <c r="F9281" s="72">
        <v>1</v>
      </c>
      <c r="G9281" s="72">
        <v>3</v>
      </c>
      <c r="H9281" s="72">
        <v>2</v>
      </c>
      <c r="I9281" s="72">
        <v>9</v>
      </c>
      <c r="J9281" s="72">
        <v>1</v>
      </c>
      <c r="K9281" s="72">
        <v>10</v>
      </c>
      <c r="L9281" s="72">
        <v>24</v>
      </c>
    </row>
    <row r="9282" spans="4:12" x14ac:dyDescent="0.25">
      <c r="D9282" s="66" t="s">
        <v>39620</v>
      </c>
      <c r="E9282" s="66" t="s">
        <v>2828</v>
      </c>
      <c r="F9282" s="72">
        <v>1</v>
      </c>
      <c r="G9282" s="72">
        <v>3</v>
      </c>
      <c r="H9282" s="72">
        <v>2</v>
      </c>
      <c r="I9282" s="72">
        <v>9</v>
      </c>
      <c r="J9282" s="72">
        <v>1</v>
      </c>
      <c r="K9282" s="72">
        <v>10</v>
      </c>
      <c r="L9282" s="72">
        <v>25</v>
      </c>
    </row>
    <row r="9283" spans="4:12" x14ac:dyDescent="0.25">
      <c r="D9283" s="66" t="s">
        <v>39621</v>
      </c>
      <c r="E9283" s="66" t="s">
        <v>2829</v>
      </c>
      <c r="F9283" s="72">
        <v>1</v>
      </c>
      <c r="G9283" s="72">
        <v>3</v>
      </c>
      <c r="H9283" s="72">
        <v>2</v>
      </c>
      <c r="I9283" s="72">
        <v>9</v>
      </c>
      <c r="J9283" s="72">
        <v>1</v>
      </c>
      <c r="K9283" s="72">
        <v>10</v>
      </c>
      <c r="L9283" s="72">
        <v>26</v>
      </c>
    </row>
    <row r="9284" spans="4:12" x14ac:dyDescent="0.25">
      <c r="D9284" s="66" t="s">
        <v>39622</v>
      </c>
      <c r="E9284" s="66" t="s">
        <v>12073</v>
      </c>
      <c r="F9284" s="72">
        <v>1</v>
      </c>
      <c r="G9284" s="72">
        <v>3</v>
      </c>
      <c r="H9284" s="72">
        <v>2</v>
      </c>
      <c r="I9284" s="72">
        <v>9</v>
      </c>
      <c r="J9284" s="72">
        <v>1</v>
      </c>
      <c r="K9284" s="72">
        <v>10</v>
      </c>
      <c r="L9284" s="72">
        <v>27</v>
      </c>
    </row>
    <row r="9285" spans="4:12" x14ac:dyDescent="0.25">
      <c r="D9285" s="66" t="s">
        <v>39623</v>
      </c>
      <c r="E9285" s="66" t="s">
        <v>2830</v>
      </c>
      <c r="F9285" s="72">
        <v>1</v>
      </c>
      <c r="G9285" s="72">
        <v>3</v>
      </c>
      <c r="H9285" s="72">
        <v>2</v>
      </c>
      <c r="I9285" s="72">
        <v>9</v>
      </c>
      <c r="J9285" s="72">
        <v>1</v>
      </c>
      <c r="K9285" s="72">
        <v>10</v>
      </c>
      <c r="L9285" s="72">
        <v>28</v>
      </c>
    </row>
    <row r="9286" spans="4:12" x14ac:dyDescent="0.25">
      <c r="D9286" s="66" t="s">
        <v>39624</v>
      </c>
      <c r="E9286" s="66" t="s">
        <v>12074</v>
      </c>
      <c r="F9286" s="72">
        <v>1</v>
      </c>
      <c r="G9286" s="72">
        <v>3</v>
      </c>
      <c r="H9286" s="72">
        <v>2</v>
      </c>
      <c r="I9286" s="72">
        <v>9</v>
      </c>
      <c r="J9286" s="72">
        <v>1</v>
      </c>
      <c r="K9286" s="72">
        <v>10</v>
      </c>
      <c r="L9286" s="72">
        <v>29</v>
      </c>
    </row>
    <row r="9287" spans="4:12" x14ac:dyDescent="0.25">
      <c r="D9287" s="66" t="s">
        <v>39625</v>
      </c>
      <c r="E9287" s="66" t="s">
        <v>12075</v>
      </c>
      <c r="F9287" s="72">
        <v>1</v>
      </c>
      <c r="G9287" s="72">
        <v>3</v>
      </c>
      <c r="H9287" s="72">
        <v>2</v>
      </c>
      <c r="I9287" s="72">
        <v>9</v>
      </c>
      <c r="J9287" s="72">
        <v>1</v>
      </c>
      <c r="K9287" s="72">
        <v>10</v>
      </c>
      <c r="L9287" s="72">
        <v>30</v>
      </c>
    </row>
    <row r="9288" spans="4:12" x14ac:dyDescent="0.25">
      <c r="D9288" s="66" t="s">
        <v>39626</v>
      </c>
      <c r="E9288" s="66" t="s">
        <v>12076</v>
      </c>
      <c r="F9288" s="72">
        <v>1</v>
      </c>
      <c r="G9288" s="72">
        <v>3</v>
      </c>
      <c r="H9288" s="72">
        <v>2</v>
      </c>
      <c r="I9288" s="72">
        <v>9</v>
      </c>
      <c r="J9288" s="72">
        <v>1</v>
      </c>
      <c r="K9288" s="72">
        <v>10</v>
      </c>
      <c r="L9288" s="72">
        <v>31</v>
      </c>
    </row>
    <row r="9289" spans="4:12" x14ac:dyDescent="0.25">
      <c r="D9289" s="66" t="s">
        <v>39627</v>
      </c>
      <c r="E9289" s="66" t="s">
        <v>12077</v>
      </c>
      <c r="F9289" s="72">
        <v>1</v>
      </c>
      <c r="G9289" s="72">
        <v>3</v>
      </c>
      <c r="H9289" s="72">
        <v>2</v>
      </c>
      <c r="I9289" s="72">
        <v>9</v>
      </c>
      <c r="J9289" s="72">
        <v>1</v>
      </c>
      <c r="K9289" s="72">
        <v>10</v>
      </c>
      <c r="L9289" s="72">
        <v>32</v>
      </c>
    </row>
    <row r="9290" spans="4:12" x14ac:dyDescent="0.25">
      <c r="D9290" s="66" t="s">
        <v>39628</v>
      </c>
      <c r="E9290" s="66" t="s">
        <v>12078</v>
      </c>
      <c r="F9290" s="72">
        <v>1</v>
      </c>
      <c r="G9290" s="72">
        <v>3</v>
      </c>
      <c r="H9290" s="72">
        <v>2</v>
      </c>
      <c r="I9290" s="72">
        <v>9</v>
      </c>
      <c r="J9290" s="72">
        <v>1</v>
      </c>
      <c r="K9290" s="72">
        <v>10</v>
      </c>
      <c r="L9290" s="72">
        <v>33</v>
      </c>
    </row>
    <row r="9291" spans="4:12" x14ac:dyDescent="0.25">
      <c r="D9291" s="66" t="s">
        <v>39629</v>
      </c>
      <c r="E9291" s="66" t="s">
        <v>12079</v>
      </c>
      <c r="F9291" s="72">
        <v>1</v>
      </c>
      <c r="G9291" s="72">
        <v>3</v>
      </c>
      <c r="H9291" s="72">
        <v>2</v>
      </c>
      <c r="I9291" s="72">
        <v>9</v>
      </c>
      <c r="J9291" s="72">
        <v>1</v>
      </c>
      <c r="K9291" s="72">
        <v>10</v>
      </c>
      <c r="L9291" s="72">
        <v>34</v>
      </c>
    </row>
    <row r="9292" spans="4:12" x14ac:dyDescent="0.25">
      <c r="D9292" s="66" t="s">
        <v>39630</v>
      </c>
      <c r="E9292" s="66" t="s">
        <v>12080</v>
      </c>
      <c r="F9292" s="72">
        <v>1</v>
      </c>
      <c r="G9292" s="72">
        <v>3</v>
      </c>
      <c r="H9292" s="72">
        <v>2</v>
      </c>
      <c r="I9292" s="72">
        <v>9</v>
      </c>
      <c r="J9292" s="72">
        <v>1</v>
      </c>
      <c r="K9292" s="72">
        <v>10</v>
      </c>
      <c r="L9292" s="72">
        <v>35</v>
      </c>
    </row>
    <row r="9293" spans="4:12" x14ac:dyDescent="0.25">
      <c r="D9293" s="66" t="s">
        <v>39631</v>
      </c>
      <c r="E9293" s="66" t="s">
        <v>12081</v>
      </c>
      <c r="F9293" s="72">
        <v>1</v>
      </c>
      <c r="G9293" s="72">
        <v>3</v>
      </c>
      <c r="H9293" s="72">
        <v>2</v>
      </c>
      <c r="I9293" s="72">
        <v>9</v>
      </c>
      <c r="J9293" s="72">
        <v>1</v>
      </c>
      <c r="K9293" s="72">
        <v>10</v>
      </c>
      <c r="L9293" s="72">
        <v>36</v>
      </c>
    </row>
    <row r="9294" spans="4:12" x14ac:dyDescent="0.25">
      <c r="D9294" s="66" t="s">
        <v>39632</v>
      </c>
      <c r="E9294" s="66" t="s">
        <v>2831</v>
      </c>
      <c r="F9294" s="72">
        <v>1</v>
      </c>
      <c r="G9294" s="72">
        <v>3</v>
      </c>
      <c r="H9294" s="72">
        <v>2</v>
      </c>
      <c r="I9294" s="72">
        <v>9</v>
      </c>
      <c r="J9294" s="72">
        <v>2</v>
      </c>
      <c r="K9294" s="72">
        <v>1</v>
      </c>
      <c r="L9294" s="72">
        <v>1</v>
      </c>
    </row>
    <row r="9295" spans="4:12" x14ac:dyDescent="0.25">
      <c r="D9295" s="66" t="s">
        <v>39633</v>
      </c>
      <c r="E9295" s="66" t="s">
        <v>2832</v>
      </c>
      <c r="F9295" s="72">
        <v>1</v>
      </c>
      <c r="G9295" s="72">
        <v>3</v>
      </c>
      <c r="H9295" s="72">
        <v>2</v>
      </c>
      <c r="I9295" s="72">
        <v>9</v>
      </c>
      <c r="J9295" s="72">
        <v>2</v>
      </c>
      <c r="K9295" s="72">
        <v>1</v>
      </c>
      <c r="L9295" s="72">
        <v>2</v>
      </c>
    </row>
    <row r="9296" spans="4:12" x14ac:dyDescent="0.25">
      <c r="D9296" s="66" t="s">
        <v>39634</v>
      </c>
      <c r="E9296" s="66" t="s">
        <v>2833</v>
      </c>
      <c r="F9296" s="72">
        <v>1</v>
      </c>
      <c r="G9296" s="72">
        <v>3</v>
      </c>
      <c r="H9296" s="72">
        <v>2</v>
      </c>
      <c r="I9296" s="72">
        <v>9</v>
      </c>
      <c r="J9296" s="72">
        <v>2</v>
      </c>
      <c r="K9296" s="72">
        <v>1</v>
      </c>
      <c r="L9296" s="72">
        <v>3</v>
      </c>
    </row>
    <row r="9297" spans="4:12" x14ac:dyDescent="0.25">
      <c r="D9297" s="66" t="s">
        <v>39635</v>
      </c>
      <c r="E9297" s="66" t="s">
        <v>12082</v>
      </c>
      <c r="F9297" s="72">
        <v>1</v>
      </c>
      <c r="G9297" s="72">
        <v>3</v>
      </c>
      <c r="H9297" s="72">
        <v>2</v>
      </c>
      <c r="I9297" s="72">
        <v>9</v>
      </c>
      <c r="J9297" s="72">
        <v>2</v>
      </c>
      <c r="K9297" s="72">
        <v>1</v>
      </c>
      <c r="L9297" s="72">
        <v>4</v>
      </c>
    </row>
    <row r="9298" spans="4:12" x14ac:dyDescent="0.25">
      <c r="D9298" s="66" t="s">
        <v>39636</v>
      </c>
      <c r="E9298" s="66" t="s">
        <v>12083</v>
      </c>
      <c r="F9298" s="72">
        <v>1</v>
      </c>
      <c r="G9298" s="72">
        <v>3</v>
      </c>
      <c r="H9298" s="72">
        <v>2</v>
      </c>
      <c r="I9298" s="72">
        <v>9</v>
      </c>
      <c r="J9298" s="72">
        <v>2</v>
      </c>
      <c r="K9298" s="72">
        <v>1</v>
      </c>
      <c r="L9298" s="72">
        <v>5</v>
      </c>
    </row>
    <row r="9299" spans="4:12" x14ac:dyDescent="0.25">
      <c r="D9299" s="66" t="s">
        <v>39637</v>
      </c>
      <c r="E9299" s="66" t="s">
        <v>2834</v>
      </c>
      <c r="F9299" s="72">
        <v>1</v>
      </c>
      <c r="G9299" s="72">
        <v>3</v>
      </c>
      <c r="H9299" s="72">
        <v>2</v>
      </c>
      <c r="I9299" s="72">
        <v>9</v>
      </c>
      <c r="J9299" s="72">
        <v>2</v>
      </c>
      <c r="K9299" s="72">
        <v>1</v>
      </c>
      <c r="L9299" s="72">
        <v>6</v>
      </c>
    </row>
    <row r="9300" spans="4:12" x14ac:dyDescent="0.25">
      <c r="D9300" s="66" t="s">
        <v>39638</v>
      </c>
      <c r="E9300" s="66" t="s">
        <v>12084</v>
      </c>
      <c r="F9300" s="72">
        <v>1</v>
      </c>
      <c r="G9300" s="72">
        <v>3</v>
      </c>
      <c r="H9300" s="72">
        <v>2</v>
      </c>
      <c r="I9300" s="72">
        <v>9</v>
      </c>
      <c r="J9300" s="72">
        <v>2</v>
      </c>
      <c r="K9300" s="72">
        <v>1</v>
      </c>
      <c r="L9300" s="72">
        <v>7</v>
      </c>
    </row>
    <row r="9301" spans="4:12" x14ac:dyDescent="0.25">
      <c r="D9301" s="66" t="s">
        <v>39639</v>
      </c>
      <c r="E9301" s="66" t="s">
        <v>2835</v>
      </c>
      <c r="F9301" s="72">
        <v>1</v>
      </c>
      <c r="G9301" s="72">
        <v>3</v>
      </c>
      <c r="H9301" s="72">
        <v>2</v>
      </c>
      <c r="I9301" s="72">
        <v>9</v>
      </c>
      <c r="J9301" s="72">
        <v>2</v>
      </c>
      <c r="K9301" s="72">
        <v>1</v>
      </c>
      <c r="L9301" s="72">
        <v>8</v>
      </c>
    </row>
    <row r="9302" spans="4:12" x14ac:dyDescent="0.25">
      <c r="D9302" s="66" t="s">
        <v>39640</v>
      </c>
      <c r="E9302" s="66" t="s">
        <v>2836</v>
      </c>
      <c r="F9302" s="72">
        <v>1</v>
      </c>
      <c r="G9302" s="72">
        <v>3</v>
      </c>
      <c r="H9302" s="72">
        <v>2</v>
      </c>
      <c r="I9302" s="72">
        <v>9</v>
      </c>
      <c r="J9302" s="72">
        <v>2</v>
      </c>
      <c r="K9302" s="72">
        <v>1</v>
      </c>
      <c r="L9302" s="72">
        <v>9</v>
      </c>
    </row>
    <row r="9303" spans="4:12" x14ac:dyDescent="0.25">
      <c r="D9303" s="66" t="s">
        <v>39641</v>
      </c>
      <c r="E9303" s="66" t="s">
        <v>2837</v>
      </c>
      <c r="F9303" s="72">
        <v>1</v>
      </c>
      <c r="G9303" s="72">
        <v>3</v>
      </c>
      <c r="H9303" s="72">
        <v>2</v>
      </c>
      <c r="I9303" s="72">
        <v>9</v>
      </c>
      <c r="J9303" s="72">
        <v>2</v>
      </c>
      <c r="K9303" s="72">
        <v>1</v>
      </c>
      <c r="L9303" s="72">
        <v>10</v>
      </c>
    </row>
    <row r="9304" spans="4:12" x14ac:dyDescent="0.25">
      <c r="D9304" s="66" t="s">
        <v>39642</v>
      </c>
      <c r="E9304" s="66" t="s">
        <v>12085</v>
      </c>
      <c r="F9304" s="72">
        <v>1</v>
      </c>
      <c r="G9304" s="72">
        <v>3</v>
      </c>
      <c r="H9304" s="72">
        <v>2</v>
      </c>
      <c r="I9304" s="72">
        <v>9</v>
      </c>
      <c r="J9304" s="72">
        <v>2</v>
      </c>
      <c r="K9304" s="72">
        <v>1</v>
      </c>
      <c r="L9304" s="72">
        <v>11</v>
      </c>
    </row>
    <row r="9305" spans="4:12" x14ac:dyDescent="0.25">
      <c r="D9305" s="66" t="s">
        <v>39643</v>
      </c>
      <c r="E9305" s="66" t="s">
        <v>12086</v>
      </c>
      <c r="F9305" s="72">
        <v>1</v>
      </c>
      <c r="G9305" s="72">
        <v>3</v>
      </c>
      <c r="H9305" s="72">
        <v>2</v>
      </c>
      <c r="I9305" s="72">
        <v>9</v>
      </c>
      <c r="J9305" s="72">
        <v>2</v>
      </c>
      <c r="K9305" s="72">
        <v>1</v>
      </c>
      <c r="L9305" s="72">
        <v>12</v>
      </c>
    </row>
    <row r="9306" spans="4:12" x14ac:dyDescent="0.25">
      <c r="D9306" s="66" t="s">
        <v>39644</v>
      </c>
      <c r="E9306" s="66" t="s">
        <v>12087</v>
      </c>
      <c r="F9306" s="72">
        <v>1</v>
      </c>
      <c r="G9306" s="72">
        <v>3</v>
      </c>
      <c r="H9306" s="72">
        <v>2</v>
      </c>
      <c r="I9306" s="72">
        <v>9</v>
      </c>
      <c r="J9306" s="72">
        <v>2</v>
      </c>
      <c r="K9306" s="72">
        <v>1</v>
      </c>
      <c r="L9306" s="72">
        <v>13</v>
      </c>
    </row>
    <row r="9307" spans="4:12" x14ac:dyDescent="0.25">
      <c r="D9307" s="66" t="s">
        <v>39645</v>
      </c>
      <c r="E9307" s="66" t="s">
        <v>12088</v>
      </c>
      <c r="F9307" s="72">
        <v>1</v>
      </c>
      <c r="G9307" s="72">
        <v>3</v>
      </c>
      <c r="H9307" s="72">
        <v>2</v>
      </c>
      <c r="I9307" s="72">
        <v>9</v>
      </c>
      <c r="J9307" s="72">
        <v>2</v>
      </c>
      <c r="K9307" s="72">
        <v>1</v>
      </c>
      <c r="L9307" s="72">
        <v>14</v>
      </c>
    </row>
    <row r="9308" spans="4:12" x14ac:dyDescent="0.25">
      <c r="D9308" s="66" t="s">
        <v>39646</v>
      </c>
      <c r="E9308" s="66" t="s">
        <v>12089</v>
      </c>
      <c r="F9308" s="72">
        <v>1</v>
      </c>
      <c r="G9308" s="72">
        <v>3</v>
      </c>
      <c r="H9308" s="72">
        <v>2</v>
      </c>
      <c r="I9308" s="72">
        <v>9</v>
      </c>
      <c r="J9308" s="72">
        <v>2</v>
      </c>
      <c r="K9308" s="72">
        <v>1</v>
      </c>
      <c r="L9308" s="72">
        <v>15</v>
      </c>
    </row>
    <row r="9309" spans="4:12" x14ac:dyDescent="0.25">
      <c r="D9309" s="66" t="s">
        <v>39647</v>
      </c>
      <c r="E9309" s="66" t="s">
        <v>12090</v>
      </c>
      <c r="F9309" s="72">
        <v>1</v>
      </c>
      <c r="G9309" s="72">
        <v>3</v>
      </c>
      <c r="H9309" s="72">
        <v>2</v>
      </c>
      <c r="I9309" s="72">
        <v>9</v>
      </c>
      <c r="J9309" s="72">
        <v>2</v>
      </c>
      <c r="K9309" s="72">
        <v>1</v>
      </c>
      <c r="L9309" s="72">
        <v>16</v>
      </c>
    </row>
    <row r="9310" spans="4:12" x14ac:dyDescent="0.25">
      <c r="D9310" s="66" t="s">
        <v>39648</v>
      </c>
      <c r="E9310" s="66" t="s">
        <v>12091</v>
      </c>
      <c r="F9310" s="72">
        <v>1</v>
      </c>
      <c r="G9310" s="72">
        <v>3</v>
      </c>
      <c r="H9310" s="72">
        <v>2</v>
      </c>
      <c r="I9310" s="72">
        <v>9</v>
      </c>
      <c r="J9310" s="72">
        <v>2</v>
      </c>
      <c r="K9310" s="72">
        <v>1</v>
      </c>
      <c r="L9310" s="72">
        <v>17</v>
      </c>
    </row>
    <row r="9311" spans="4:12" x14ac:dyDescent="0.25">
      <c r="D9311" s="66" t="s">
        <v>39649</v>
      </c>
      <c r="E9311" s="66" t="s">
        <v>12092</v>
      </c>
      <c r="F9311" s="72">
        <v>1</v>
      </c>
      <c r="G9311" s="72">
        <v>3</v>
      </c>
      <c r="H9311" s="72">
        <v>2</v>
      </c>
      <c r="I9311" s="72">
        <v>9</v>
      </c>
      <c r="J9311" s="72">
        <v>2</v>
      </c>
      <c r="K9311" s="72">
        <v>1</v>
      </c>
      <c r="L9311" s="72">
        <v>18</v>
      </c>
    </row>
    <row r="9312" spans="4:12" x14ac:dyDescent="0.25">
      <c r="D9312" s="66" t="s">
        <v>39650</v>
      </c>
      <c r="E9312" s="66" t="s">
        <v>12093</v>
      </c>
      <c r="F9312" s="72">
        <v>1</v>
      </c>
      <c r="G9312" s="72">
        <v>3</v>
      </c>
      <c r="H9312" s="72">
        <v>2</v>
      </c>
      <c r="I9312" s="72">
        <v>9</v>
      </c>
      <c r="J9312" s="72">
        <v>2</v>
      </c>
      <c r="K9312" s="72">
        <v>1</v>
      </c>
      <c r="L9312" s="72">
        <v>19</v>
      </c>
    </row>
    <row r="9313" spans="4:12" x14ac:dyDescent="0.25">
      <c r="D9313" s="66" t="s">
        <v>39651</v>
      </c>
      <c r="E9313" s="66" t="s">
        <v>12094</v>
      </c>
      <c r="F9313" s="72">
        <v>1</v>
      </c>
      <c r="G9313" s="72">
        <v>3</v>
      </c>
      <c r="H9313" s="72">
        <v>2</v>
      </c>
      <c r="I9313" s="72">
        <v>9</v>
      </c>
      <c r="J9313" s="72">
        <v>2</v>
      </c>
      <c r="K9313" s="72">
        <v>1</v>
      </c>
      <c r="L9313" s="72">
        <v>20</v>
      </c>
    </row>
    <row r="9314" spans="4:12" x14ac:dyDescent="0.25">
      <c r="D9314" s="66" t="s">
        <v>39652</v>
      </c>
      <c r="E9314" s="66" t="s">
        <v>12095</v>
      </c>
      <c r="F9314" s="72">
        <v>1</v>
      </c>
      <c r="G9314" s="72">
        <v>3</v>
      </c>
      <c r="H9314" s="72">
        <v>2</v>
      </c>
      <c r="I9314" s="72">
        <v>9</v>
      </c>
      <c r="J9314" s="72">
        <v>2</v>
      </c>
      <c r="K9314" s="72">
        <v>1</v>
      </c>
      <c r="L9314" s="72">
        <v>21</v>
      </c>
    </row>
    <row r="9315" spans="4:12" x14ac:dyDescent="0.25">
      <c r="D9315" s="66" t="s">
        <v>39653</v>
      </c>
      <c r="E9315" s="66" t="s">
        <v>12096</v>
      </c>
      <c r="F9315" s="72">
        <v>1</v>
      </c>
      <c r="G9315" s="72">
        <v>3</v>
      </c>
      <c r="H9315" s="72">
        <v>2</v>
      </c>
      <c r="I9315" s="72">
        <v>9</v>
      </c>
      <c r="J9315" s="72">
        <v>2</v>
      </c>
      <c r="K9315" s="72">
        <v>1</v>
      </c>
      <c r="L9315" s="72">
        <v>22</v>
      </c>
    </row>
    <row r="9316" spans="4:12" x14ac:dyDescent="0.25">
      <c r="D9316" s="66" t="s">
        <v>39654</v>
      </c>
      <c r="E9316" s="66" t="s">
        <v>12097</v>
      </c>
      <c r="F9316" s="72">
        <v>1</v>
      </c>
      <c r="G9316" s="72">
        <v>3</v>
      </c>
      <c r="H9316" s="72">
        <v>2</v>
      </c>
      <c r="I9316" s="72">
        <v>9</v>
      </c>
      <c r="J9316" s="72">
        <v>2</v>
      </c>
      <c r="K9316" s="72">
        <v>1</v>
      </c>
      <c r="L9316" s="72">
        <v>23</v>
      </c>
    </row>
    <row r="9317" spans="4:12" x14ac:dyDescent="0.25">
      <c r="D9317" s="66" t="s">
        <v>39655</v>
      </c>
      <c r="E9317" s="66" t="s">
        <v>12098</v>
      </c>
      <c r="F9317" s="72">
        <v>1</v>
      </c>
      <c r="G9317" s="72">
        <v>3</v>
      </c>
      <c r="H9317" s="72">
        <v>2</v>
      </c>
      <c r="I9317" s="72">
        <v>9</v>
      </c>
      <c r="J9317" s="72">
        <v>2</v>
      </c>
      <c r="K9317" s="72">
        <v>1</v>
      </c>
      <c r="L9317" s="72">
        <v>24</v>
      </c>
    </row>
    <row r="9318" spans="4:12" x14ac:dyDescent="0.25">
      <c r="D9318" s="66" t="s">
        <v>39656</v>
      </c>
      <c r="E9318" s="66" t="s">
        <v>12099</v>
      </c>
      <c r="F9318" s="72">
        <v>1</v>
      </c>
      <c r="G9318" s="72">
        <v>3</v>
      </c>
      <c r="H9318" s="72">
        <v>2</v>
      </c>
      <c r="I9318" s="72">
        <v>9</v>
      </c>
      <c r="J9318" s="72">
        <v>2</v>
      </c>
      <c r="K9318" s="72">
        <v>1</v>
      </c>
      <c r="L9318" s="72">
        <v>25</v>
      </c>
    </row>
    <row r="9319" spans="4:12" x14ac:dyDescent="0.25">
      <c r="D9319" s="66" t="s">
        <v>39657</v>
      </c>
      <c r="E9319" s="66" t="s">
        <v>12100</v>
      </c>
      <c r="F9319" s="72">
        <v>1</v>
      </c>
      <c r="G9319" s="72">
        <v>3</v>
      </c>
      <c r="H9319" s="72">
        <v>2</v>
      </c>
      <c r="I9319" s="72">
        <v>9</v>
      </c>
      <c r="J9319" s="72">
        <v>2</v>
      </c>
      <c r="K9319" s="72">
        <v>1</v>
      </c>
      <c r="L9319" s="72">
        <v>26</v>
      </c>
    </row>
    <row r="9320" spans="4:12" x14ac:dyDescent="0.25">
      <c r="D9320" s="66" t="s">
        <v>39658</v>
      </c>
      <c r="E9320" s="66" t="s">
        <v>12101</v>
      </c>
      <c r="F9320" s="72">
        <v>1</v>
      </c>
      <c r="G9320" s="72">
        <v>3</v>
      </c>
      <c r="H9320" s="72">
        <v>2</v>
      </c>
      <c r="I9320" s="72">
        <v>9</v>
      </c>
      <c r="J9320" s="72">
        <v>2</v>
      </c>
      <c r="K9320" s="72">
        <v>1</v>
      </c>
      <c r="L9320" s="72">
        <v>27</v>
      </c>
    </row>
    <row r="9321" spans="4:12" x14ac:dyDescent="0.25">
      <c r="D9321" s="66" t="s">
        <v>39659</v>
      </c>
      <c r="E9321" s="66" t="s">
        <v>12102</v>
      </c>
      <c r="F9321" s="72">
        <v>1</v>
      </c>
      <c r="G9321" s="72">
        <v>3</v>
      </c>
      <c r="H9321" s="72">
        <v>2</v>
      </c>
      <c r="I9321" s="72">
        <v>9</v>
      </c>
      <c r="J9321" s="72">
        <v>2</v>
      </c>
      <c r="K9321" s="72">
        <v>1</v>
      </c>
      <c r="L9321" s="72">
        <v>28</v>
      </c>
    </row>
    <row r="9322" spans="4:12" x14ac:dyDescent="0.25">
      <c r="D9322" s="66" t="s">
        <v>39660</v>
      </c>
      <c r="E9322" s="66" t="s">
        <v>12103</v>
      </c>
      <c r="F9322" s="72">
        <v>1</v>
      </c>
      <c r="G9322" s="72">
        <v>3</v>
      </c>
      <c r="H9322" s="72">
        <v>2</v>
      </c>
      <c r="I9322" s="72">
        <v>9</v>
      </c>
      <c r="J9322" s="72">
        <v>2</v>
      </c>
      <c r="K9322" s="72">
        <v>1</v>
      </c>
      <c r="L9322" s="72">
        <v>29</v>
      </c>
    </row>
    <row r="9323" spans="4:12" x14ac:dyDescent="0.25">
      <c r="D9323" s="66" t="s">
        <v>39661</v>
      </c>
      <c r="E9323" s="66" t="s">
        <v>12104</v>
      </c>
      <c r="F9323" s="72">
        <v>1</v>
      </c>
      <c r="G9323" s="72">
        <v>3</v>
      </c>
      <c r="H9323" s="72">
        <v>2</v>
      </c>
      <c r="I9323" s="72">
        <v>9</v>
      </c>
      <c r="J9323" s="72">
        <v>2</v>
      </c>
      <c r="K9323" s="72">
        <v>1</v>
      </c>
      <c r="L9323" s="72">
        <v>30</v>
      </c>
    </row>
    <row r="9324" spans="4:12" x14ac:dyDescent="0.25">
      <c r="D9324" s="66" t="s">
        <v>39662</v>
      </c>
      <c r="E9324" s="66" t="s">
        <v>12105</v>
      </c>
      <c r="F9324" s="72">
        <v>1</v>
      </c>
      <c r="G9324" s="72">
        <v>3</v>
      </c>
      <c r="H9324" s="72">
        <v>2</v>
      </c>
      <c r="I9324" s="72">
        <v>9</v>
      </c>
      <c r="J9324" s="72">
        <v>2</v>
      </c>
      <c r="K9324" s="72">
        <v>1</v>
      </c>
      <c r="L9324" s="72">
        <v>31</v>
      </c>
    </row>
    <row r="9325" spans="4:12" x14ac:dyDescent="0.25">
      <c r="D9325" s="66" t="s">
        <v>39663</v>
      </c>
      <c r="E9325" s="66" t="s">
        <v>12106</v>
      </c>
      <c r="F9325" s="72">
        <v>1</v>
      </c>
      <c r="G9325" s="72">
        <v>3</v>
      </c>
      <c r="H9325" s="72">
        <v>2</v>
      </c>
      <c r="I9325" s="72">
        <v>9</v>
      </c>
      <c r="J9325" s="72">
        <v>2</v>
      </c>
      <c r="K9325" s="72">
        <v>1</v>
      </c>
      <c r="L9325" s="72">
        <v>32</v>
      </c>
    </row>
    <row r="9326" spans="4:12" x14ac:dyDescent="0.25">
      <c r="D9326" s="66" t="s">
        <v>39664</v>
      </c>
      <c r="E9326" s="66" t="s">
        <v>12107</v>
      </c>
      <c r="F9326" s="72">
        <v>1</v>
      </c>
      <c r="G9326" s="72">
        <v>3</v>
      </c>
      <c r="H9326" s="72">
        <v>2</v>
      </c>
      <c r="I9326" s="72">
        <v>9</v>
      </c>
      <c r="J9326" s="72">
        <v>2</v>
      </c>
      <c r="K9326" s="72">
        <v>1</v>
      </c>
      <c r="L9326" s="72">
        <v>33</v>
      </c>
    </row>
    <row r="9327" spans="4:12" x14ac:dyDescent="0.25">
      <c r="D9327" s="66" t="s">
        <v>39665</v>
      </c>
      <c r="E9327" s="66" t="s">
        <v>12108</v>
      </c>
      <c r="F9327" s="72">
        <v>1</v>
      </c>
      <c r="G9327" s="72">
        <v>3</v>
      </c>
      <c r="H9327" s="72">
        <v>2</v>
      </c>
      <c r="I9327" s="72">
        <v>9</v>
      </c>
      <c r="J9327" s="72">
        <v>2</v>
      </c>
      <c r="K9327" s="72">
        <v>1</v>
      </c>
      <c r="L9327" s="72">
        <v>34</v>
      </c>
    </row>
    <row r="9328" spans="4:12" x14ac:dyDescent="0.25">
      <c r="D9328" s="66" t="s">
        <v>39666</v>
      </c>
      <c r="E9328" s="66" t="s">
        <v>12109</v>
      </c>
      <c r="F9328" s="72">
        <v>1</v>
      </c>
      <c r="G9328" s="72">
        <v>3</v>
      </c>
      <c r="H9328" s="72">
        <v>2</v>
      </c>
      <c r="I9328" s="72">
        <v>9</v>
      </c>
      <c r="J9328" s="72">
        <v>2</v>
      </c>
      <c r="K9328" s="72">
        <v>1</v>
      </c>
      <c r="L9328" s="72">
        <v>35</v>
      </c>
    </row>
    <row r="9329" spans="4:12" x14ac:dyDescent="0.25">
      <c r="D9329" s="66" t="s">
        <v>39667</v>
      </c>
      <c r="E9329" s="66" t="s">
        <v>12110</v>
      </c>
      <c r="F9329" s="72">
        <v>1</v>
      </c>
      <c r="G9329" s="72">
        <v>3</v>
      </c>
      <c r="H9329" s="72">
        <v>2</v>
      </c>
      <c r="I9329" s="72">
        <v>9</v>
      </c>
      <c r="J9329" s="72">
        <v>2</v>
      </c>
      <c r="K9329" s="72">
        <v>1</v>
      </c>
      <c r="L9329" s="72">
        <v>36</v>
      </c>
    </row>
    <row r="9330" spans="4:12" x14ac:dyDescent="0.25">
      <c r="D9330" s="66" t="s">
        <v>39668</v>
      </c>
      <c r="E9330" s="66" t="s">
        <v>12111</v>
      </c>
      <c r="F9330" s="72">
        <v>1</v>
      </c>
      <c r="G9330" s="72">
        <v>3</v>
      </c>
      <c r="H9330" s="72">
        <v>2</v>
      </c>
      <c r="I9330" s="72">
        <v>9</v>
      </c>
      <c r="J9330" s="72">
        <v>2</v>
      </c>
      <c r="K9330" s="72">
        <v>1</v>
      </c>
      <c r="L9330" s="72">
        <v>37</v>
      </c>
    </row>
    <row r="9331" spans="4:12" x14ac:dyDescent="0.25">
      <c r="D9331" s="66" t="s">
        <v>39669</v>
      </c>
      <c r="E9331" s="66" t="s">
        <v>12112</v>
      </c>
      <c r="F9331" s="72">
        <v>1</v>
      </c>
      <c r="G9331" s="72">
        <v>3</v>
      </c>
      <c r="H9331" s="72">
        <v>2</v>
      </c>
      <c r="I9331" s="72">
        <v>9</v>
      </c>
      <c r="J9331" s="72">
        <v>2</v>
      </c>
      <c r="K9331" s="72">
        <v>1</v>
      </c>
      <c r="L9331" s="72">
        <v>38</v>
      </c>
    </row>
    <row r="9332" spans="4:12" x14ac:dyDescent="0.25">
      <c r="D9332" s="66" t="s">
        <v>39670</v>
      </c>
      <c r="E9332" s="66" t="s">
        <v>12113</v>
      </c>
      <c r="F9332" s="72">
        <v>1</v>
      </c>
      <c r="G9332" s="72">
        <v>3</v>
      </c>
      <c r="H9332" s="72">
        <v>2</v>
      </c>
      <c r="I9332" s="72">
        <v>9</v>
      </c>
      <c r="J9332" s="72">
        <v>2</v>
      </c>
      <c r="K9332" s="72">
        <v>1</v>
      </c>
      <c r="L9332" s="72">
        <v>39</v>
      </c>
    </row>
    <row r="9333" spans="4:12" x14ac:dyDescent="0.25">
      <c r="D9333" s="66" t="s">
        <v>39671</v>
      </c>
      <c r="E9333" s="66" t="s">
        <v>12114</v>
      </c>
      <c r="F9333" s="72">
        <v>1</v>
      </c>
      <c r="G9333" s="72">
        <v>3</v>
      </c>
      <c r="H9333" s="72">
        <v>2</v>
      </c>
      <c r="I9333" s="72">
        <v>9</v>
      </c>
      <c r="J9333" s="72">
        <v>2</v>
      </c>
      <c r="K9333" s="72">
        <v>1</v>
      </c>
      <c r="L9333" s="72">
        <v>40</v>
      </c>
    </row>
    <row r="9334" spans="4:12" x14ac:dyDescent="0.25">
      <c r="D9334" s="66" t="s">
        <v>39672</v>
      </c>
      <c r="E9334" s="66" t="s">
        <v>12115</v>
      </c>
      <c r="F9334" s="72">
        <v>1</v>
      </c>
      <c r="G9334" s="72">
        <v>3</v>
      </c>
      <c r="H9334" s="72">
        <v>2</v>
      </c>
      <c r="I9334" s="72">
        <v>9</v>
      </c>
      <c r="J9334" s="72">
        <v>2</v>
      </c>
      <c r="K9334" s="72">
        <v>1</v>
      </c>
      <c r="L9334" s="72">
        <v>41</v>
      </c>
    </row>
    <row r="9335" spans="4:12" x14ac:dyDescent="0.25">
      <c r="D9335" s="66" t="s">
        <v>39673</v>
      </c>
      <c r="E9335" s="66" t="s">
        <v>12116</v>
      </c>
      <c r="F9335" s="72">
        <v>1</v>
      </c>
      <c r="G9335" s="72">
        <v>3</v>
      </c>
      <c r="H9335" s="72">
        <v>2</v>
      </c>
      <c r="I9335" s="72">
        <v>9</v>
      </c>
      <c r="J9335" s="72">
        <v>2</v>
      </c>
      <c r="K9335" s="72">
        <v>1</v>
      </c>
      <c r="L9335" s="72">
        <v>42</v>
      </c>
    </row>
    <row r="9336" spans="4:12" x14ac:dyDescent="0.25">
      <c r="D9336" s="66" t="s">
        <v>39674</v>
      </c>
      <c r="E9336" s="66" t="s">
        <v>12117</v>
      </c>
      <c r="F9336" s="72">
        <v>1</v>
      </c>
      <c r="G9336" s="72">
        <v>3</v>
      </c>
      <c r="H9336" s="72">
        <v>2</v>
      </c>
      <c r="I9336" s="72">
        <v>9</v>
      </c>
      <c r="J9336" s="72">
        <v>2</v>
      </c>
      <c r="K9336" s="72">
        <v>1</v>
      </c>
      <c r="L9336" s="72">
        <v>43</v>
      </c>
    </row>
    <row r="9337" spans="4:12" x14ac:dyDescent="0.25">
      <c r="D9337" s="66" t="s">
        <v>39675</v>
      </c>
      <c r="E9337" s="66" t="s">
        <v>12118</v>
      </c>
      <c r="F9337" s="72">
        <v>1</v>
      </c>
      <c r="G9337" s="72">
        <v>3</v>
      </c>
      <c r="H9337" s="72">
        <v>2</v>
      </c>
      <c r="I9337" s="72">
        <v>9</v>
      </c>
      <c r="J9337" s="72">
        <v>2</v>
      </c>
      <c r="K9337" s="72">
        <v>1</v>
      </c>
      <c r="L9337" s="72">
        <v>44</v>
      </c>
    </row>
    <row r="9338" spans="4:12" x14ac:dyDescent="0.25">
      <c r="D9338" s="66" t="s">
        <v>39676</v>
      </c>
      <c r="E9338" s="66" t="s">
        <v>12119</v>
      </c>
      <c r="F9338" s="72">
        <v>1</v>
      </c>
      <c r="G9338" s="72">
        <v>3</v>
      </c>
      <c r="H9338" s="72">
        <v>2</v>
      </c>
      <c r="I9338" s="72">
        <v>9</v>
      </c>
      <c r="J9338" s="72">
        <v>2</v>
      </c>
      <c r="K9338" s="72">
        <v>1</v>
      </c>
      <c r="L9338" s="72">
        <v>45</v>
      </c>
    </row>
    <row r="9339" spans="4:12" x14ac:dyDescent="0.25">
      <c r="D9339" s="66" t="s">
        <v>39677</v>
      </c>
      <c r="E9339" s="66" t="s">
        <v>12120</v>
      </c>
      <c r="F9339" s="72">
        <v>1</v>
      </c>
      <c r="G9339" s="72">
        <v>3</v>
      </c>
      <c r="H9339" s="72">
        <v>2</v>
      </c>
      <c r="I9339" s="72">
        <v>9</v>
      </c>
      <c r="J9339" s="72">
        <v>2</v>
      </c>
      <c r="K9339" s="72">
        <v>1</v>
      </c>
      <c r="L9339" s="72">
        <v>46</v>
      </c>
    </row>
    <row r="9340" spans="4:12" x14ac:dyDescent="0.25">
      <c r="D9340" s="66" t="s">
        <v>39678</v>
      </c>
      <c r="E9340" s="66" t="s">
        <v>12121</v>
      </c>
      <c r="F9340" s="72">
        <v>1</v>
      </c>
      <c r="G9340" s="72">
        <v>3</v>
      </c>
      <c r="H9340" s="72">
        <v>2</v>
      </c>
      <c r="I9340" s="72">
        <v>9</v>
      </c>
      <c r="J9340" s="72">
        <v>2</v>
      </c>
      <c r="K9340" s="72">
        <v>1</v>
      </c>
      <c r="L9340" s="72">
        <v>47</v>
      </c>
    </row>
    <row r="9341" spans="4:12" x14ac:dyDescent="0.25">
      <c r="D9341" s="66" t="s">
        <v>39679</v>
      </c>
      <c r="E9341" s="66" t="s">
        <v>12122</v>
      </c>
      <c r="F9341" s="72">
        <v>1</v>
      </c>
      <c r="G9341" s="72">
        <v>3</v>
      </c>
      <c r="H9341" s="72">
        <v>2</v>
      </c>
      <c r="I9341" s="72">
        <v>9</v>
      </c>
      <c r="J9341" s="72">
        <v>2</v>
      </c>
      <c r="K9341" s="72">
        <v>1</v>
      </c>
      <c r="L9341" s="72">
        <v>48</v>
      </c>
    </row>
    <row r="9342" spans="4:12" x14ac:dyDescent="0.25">
      <c r="D9342" s="66" t="s">
        <v>39680</v>
      </c>
      <c r="E9342" s="66" t="s">
        <v>12123</v>
      </c>
      <c r="F9342" s="72">
        <v>1</v>
      </c>
      <c r="G9342" s="72">
        <v>3</v>
      </c>
      <c r="H9342" s="72">
        <v>2</v>
      </c>
      <c r="I9342" s="72">
        <v>9</v>
      </c>
      <c r="J9342" s="72">
        <v>2</v>
      </c>
      <c r="K9342" s="72">
        <v>1</v>
      </c>
      <c r="L9342" s="72">
        <v>49</v>
      </c>
    </row>
    <row r="9343" spans="4:12" x14ac:dyDescent="0.25">
      <c r="D9343" s="66" t="s">
        <v>39681</v>
      </c>
      <c r="E9343" s="66" t="s">
        <v>12124</v>
      </c>
      <c r="F9343" s="72">
        <v>1</v>
      </c>
      <c r="G9343" s="72">
        <v>3</v>
      </c>
      <c r="H9343" s="72">
        <v>2</v>
      </c>
      <c r="I9343" s="72">
        <v>9</v>
      </c>
      <c r="J9343" s="72">
        <v>2</v>
      </c>
      <c r="K9343" s="72">
        <v>1</v>
      </c>
      <c r="L9343" s="72">
        <v>50</v>
      </c>
    </row>
    <row r="9344" spans="4:12" x14ac:dyDescent="0.25">
      <c r="D9344" s="66" t="s">
        <v>39682</v>
      </c>
      <c r="E9344" s="66" t="s">
        <v>12125</v>
      </c>
      <c r="F9344" s="72">
        <v>1</v>
      </c>
      <c r="G9344" s="72">
        <v>3</v>
      </c>
      <c r="H9344" s="72">
        <v>2</v>
      </c>
      <c r="I9344" s="72">
        <v>9</v>
      </c>
      <c r="J9344" s="72">
        <v>2</v>
      </c>
      <c r="K9344" s="72">
        <v>1</v>
      </c>
      <c r="L9344" s="72">
        <v>51</v>
      </c>
    </row>
    <row r="9345" spans="4:12" x14ac:dyDescent="0.25">
      <c r="D9345" s="66" t="s">
        <v>39683</v>
      </c>
      <c r="E9345" s="66" t="s">
        <v>12126</v>
      </c>
      <c r="F9345" s="72">
        <v>1</v>
      </c>
      <c r="G9345" s="72">
        <v>3</v>
      </c>
      <c r="H9345" s="72">
        <v>2</v>
      </c>
      <c r="I9345" s="72">
        <v>9</v>
      </c>
      <c r="J9345" s="72">
        <v>2</v>
      </c>
      <c r="K9345" s="72">
        <v>1</v>
      </c>
      <c r="L9345" s="72">
        <v>52</v>
      </c>
    </row>
    <row r="9346" spans="4:12" x14ac:dyDescent="0.25">
      <c r="D9346" s="66" t="s">
        <v>39684</v>
      </c>
      <c r="E9346" s="66" t="s">
        <v>12127</v>
      </c>
      <c r="F9346" s="72">
        <v>1</v>
      </c>
      <c r="G9346" s="72">
        <v>3</v>
      </c>
      <c r="H9346" s="72">
        <v>2</v>
      </c>
      <c r="I9346" s="72">
        <v>9</v>
      </c>
      <c r="J9346" s="72">
        <v>2</v>
      </c>
      <c r="K9346" s="72">
        <v>1</v>
      </c>
      <c r="L9346" s="72">
        <v>53</v>
      </c>
    </row>
    <row r="9347" spans="4:12" x14ac:dyDescent="0.25">
      <c r="D9347" s="66" t="s">
        <v>39685</v>
      </c>
      <c r="E9347" s="66" t="s">
        <v>12128</v>
      </c>
      <c r="F9347" s="72">
        <v>1</v>
      </c>
      <c r="G9347" s="72">
        <v>3</v>
      </c>
      <c r="H9347" s="72">
        <v>2</v>
      </c>
      <c r="I9347" s="72">
        <v>9</v>
      </c>
      <c r="J9347" s="72">
        <v>2</v>
      </c>
      <c r="K9347" s="72">
        <v>1</v>
      </c>
      <c r="L9347" s="72">
        <v>54</v>
      </c>
    </row>
    <row r="9348" spans="4:12" x14ac:dyDescent="0.25">
      <c r="D9348" s="66" t="s">
        <v>39686</v>
      </c>
      <c r="E9348" s="66" t="s">
        <v>12129</v>
      </c>
      <c r="F9348" s="72">
        <v>1</v>
      </c>
      <c r="G9348" s="72">
        <v>3</v>
      </c>
      <c r="H9348" s="72">
        <v>2</v>
      </c>
      <c r="I9348" s="72">
        <v>9</v>
      </c>
      <c r="J9348" s="72">
        <v>2</v>
      </c>
      <c r="K9348" s="72">
        <v>1</v>
      </c>
      <c r="L9348" s="72">
        <v>55</v>
      </c>
    </row>
    <row r="9349" spans="4:12" x14ac:dyDescent="0.25">
      <c r="D9349" s="66" t="s">
        <v>39687</v>
      </c>
      <c r="E9349" s="66" t="s">
        <v>12130</v>
      </c>
      <c r="F9349" s="72">
        <v>1</v>
      </c>
      <c r="G9349" s="72">
        <v>3</v>
      </c>
      <c r="H9349" s="72">
        <v>2</v>
      </c>
      <c r="I9349" s="72">
        <v>9</v>
      </c>
      <c r="J9349" s="72">
        <v>2</v>
      </c>
      <c r="K9349" s="72">
        <v>1</v>
      </c>
      <c r="L9349" s="72">
        <v>56</v>
      </c>
    </row>
    <row r="9350" spans="4:12" x14ac:dyDescent="0.25">
      <c r="D9350" s="66" t="s">
        <v>39688</v>
      </c>
      <c r="E9350" s="66" t="s">
        <v>12131</v>
      </c>
      <c r="F9350" s="72">
        <v>1</v>
      </c>
      <c r="G9350" s="72">
        <v>3</v>
      </c>
      <c r="H9350" s="72">
        <v>2</v>
      </c>
      <c r="I9350" s="72">
        <v>9</v>
      </c>
      <c r="J9350" s="72">
        <v>2</v>
      </c>
      <c r="K9350" s="72">
        <v>1</v>
      </c>
      <c r="L9350" s="72">
        <v>57</v>
      </c>
    </row>
    <row r="9351" spans="4:12" x14ac:dyDescent="0.25">
      <c r="D9351" s="66" t="s">
        <v>39689</v>
      </c>
      <c r="E9351" s="66" t="s">
        <v>12132</v>
      </c>
      <c r="F9351" s="72">
        <v>1</v>
      </c>
      <c r="G9351" s="72">
        <v>3</v>
      </c>
      <c r="H9351" s="72">
        <v>2</v>
      </c>
      <c r="I9351" s="72">
        <v>9</v>
      </c>
      <c r="J9351" s="72">
        <v>2</v>
      </c>
      <c r="K9351" s="72">
        <v>1</v>
      </c>
      <c r="L9351" s="72">
        <v>58</v>
      </c>
    </row>
    <row r="9352" spans="4:12" x14ac:dyDescent="0.25">
      <c r="D9352" s="66" t="s">
        <v>39690</v>
      </c>
      <c r="E9352" s="66" t="s">
        <v>12133</v>
      </c>
      <c r="F9352" s="72">
        <v>1</v>
      </c>
      <c r="G9352" s="72">
        <v>3</v>
      </c>
      <c r="H9352" s="72">
        <v>2</v>
      </c>
      <c r="I9352" s="72">
        <v>9</v>
      </c>
      <c r="J9352" s="72">
        <v>2</v>
      </c>
      <c r="K9352" s="72">
        <v>1</v>
      </c>
      <c r="L9352" s="72">
        <v>59</v>
      </c>
    </row>
    <row r="9353" spans="4:12" x14ac:dyDescent="0.25">
      <c r="D9353" s="66" t="s">
        <v>39691</v>
      </c>
      <c r="E9353" s="66" t="s">
        <v>12134</v>
      </c>
      <c r="F9353" s="72">
        <v>1</v>
      </c>
      <c r="G9353" s="72">
        <v>3</v>
      </c>
      <c r="H9353" s="72">
        <v>2</v>
      </c>
      <c r="I9353" s="72">
        <v>9</v>
      </c>
      <c r="J9353" s="72">
        <v>2</v>
      </c>
      <c r="K9353" s="72">
        <v>1</v>
      </c>
      <c r="L9353" s="72">
        <v>60</v>
      </c>
    </row>
    <row r="9354" spans="4:12" x14ac:dyDescent="0.25">
      <c r="D9354" s="66" t="s">
        <v>39692</v>
      </c>
      <c r="E9354" s="66" t="s">
        <v>12135</v>
      </c>
      <c r="F9354" s="72">
        <v>1</v>
      </c>
      <c r="G9354" s="72">
        <v>3</v>
      </c>
      <c r="H9354" s="72">
        <v>2</v>
      </c>
      <c r="I9354" s="72">
        <v>9</v>
      </c>
      <c r="J9354" s="72">
        <v>2</v>
      </c>
      <c r="K9354" s="72">
        <v>1</v>
      </c>
      <c r="L9354" s="72">
        <v>61</v>
      </c>
    </row>
    <row r="9355" spans="4:12" x14ac:dyDescent="0.25">
      <c r="D9355" s="66" t="s">
        <v>39693</v>
      </c>
      <c r="E9355" s="66" t="s">
        <v>12136</v>
      </c>
      <c r="F9355" s="72">
        <v>1</v>
      </c>
      <c r="G9355" s="72">
        <v>3</v>
      </c>
      <c r="H9355" s="72">
        <v>2</v>
      </c>
      <c r="I9355" s="72">
        <v>9</v>
      </c>
      <c r="J9355" s="72">
        <v>2</v>
      </c>
      <c r="K9355" s="72">
        <v>1</v>
      </c>
      <c r="L9355" s="72">
        <v>62</v>
      </c>
    </row>
    <row r="9356" spans="4:12" x14ac:dyDescent="0.25">
      <c r="D9356" s="66" t="s">
        <v>39694</v>
      </c>
      <c r="E9356" s="66" t="s">
        <v>12137</v>
      </c>
      <c r="F9356" s="72">
        <v>1</v>
      </c>
      <c r="G9356" s="72">
        <v>3</v>
      </c>
      <c r="H9356" s="72">
        <v>2</v>
      </c>
      <c r="I9356" s="72">
        <v>9</v>
      </c>
      <c r="J9356" s="72">
        <v>2</v>
      </c>
      <c r="K9356" s="72">
        <v>1</v>
      </c>
      <c r="L9356" s="72">
        <v>63</v>
      </c>
    </row>
    <row r="9357" spans="4:12" x14ac:dyDescent="0.25">
      <c r="D9357" s="66" t="s">
        <v>39695</v>
      </c>
      <c r="E9357" s="66" t="s">
        <v>12138</v>
      </c>
      <c r="F9357" s="72">
        <v>1</v>
      </c>
      <c r="G9357" s="72">
        <v>3</v>
      </c>
      <c r="H9357" s="72">
        <v>2</v>
      </c>
      <c r="I9357" s="72">
        <v>9</v>
      </c>
      <c r="J9357" s="72">
        <v>2</v>
      </c>
      <c r="K9357" s="72">
        <v>1</v>
      </c>
      <c r="L9357" s="72">
        <v>64</v>
      </c>
    </row>
    <row r="9358" spans="4:12" x14ac:dyDescent="0.25">
      <c r="D9358" s="66" t="s">
        <v>39696</v>
      </c>
      <c r="E9358" s="66" t="s">
        <v>12139</v>
      </c>
      <c r="F9358" s="72">
        <v>1</v>
      </c>
      <c r="G9358" s="72">
        <v>3</v>
      </c>
      <c r="H9358" s="72">
        <v>2</v>
      </c>
      <c r="I9358" s="72">
        <v>9</v>
      </c>
      <c r="J9358" s="72">
        <v>2</v>
      </c>
      <c r="K9358" s="72">
        <v>1</v>
      </c>
      <c r="L9358" s="72">
        <v>65</v>
      </c>
    </row>
    <row r="9359" spans="4:12" x14ac:dyDescent="0.25">
      <c r="D9359" s="66" t="s">
        <v>39697</v>
      </c>
      <c r="E9359" s="66" t="s">
        <v>12140</v>
      </c>
      <c r="F9359" s="72">
        <v>1</v>
      </c>
      <c r="G9359" s="72">
        <v>3</v>
      </c>
      <c r="H9359" s="72">
        <v>2</v>
      </c>
      <c r="I9359" s="72">
        <v>9</v>
      </c>
      <c r="J9359" s="72">
        <v>2</v>
      </c>
      <c r="K9359" s="72">
        <v>1</v>
      </c>
      <c r="L9359" s="72">
        <v>66</v>
      </c>
    </row>
    <row r="9360" spans="4:12" x14ac:dyDescent="0.25">
      <c r="D9360" s="66" t="s">
        <v>39698</v>
      </c>
      <c r="E9360" s="66" t="s">
        <v>12141</v>
      </c>
      <c r="F9360" s="72">
        <v>1</v>
      </c>
      <c r="G9360" s="72">
        <v>3</v>
      </c>
      <c r="H9360" s="72">
        <v>2</v>
      </c>
      <c r="I9360" s="72">
        <v>9</v>
      </c>
      <c r="J9360" s="72">
        <v>2</v>
      </c>
      <c r="K9360" s="72">
        <v>1</v>
      </c>
      <c r="L9360" s="72">
        <v>67</v>
      </c>
    </row>
    <row r="9361" spans="4:12" x14ac:dyDescent="0.25">
      <c r="D9361" s="66" t="s">
        <v>39699</v>
      </c>
      <c r="E9361" s="66" t="s">
        <v>12142</v>
      </c>
      <c r="F9361" s="72">
        <v>1</v>
      </c>
      <c r="G9361" s="72">
        <v>3</v>
      </c>
      <c r="H9361" s="72">
        <v>2</v>
      </c>
      <c r="I9361" s="72">
        <v>9</v>
      </c>
      <c r="J9361" s="72">
        <v>2</v>
      </c>
      <c r="K9361" s="72">
        <v>1</v>
      </c>
      <c r="L9361" s="72">
        <v>68</v>
      </c>
    </row>
    <row r="9362" spans="4:12" x14ac:dyDescent="0.25">
      <c r="D9362" s="66" t="s">
        <v>39700</v>
      </c>
      <c r="E9362" s="66" t="s">
        <v>12143</v>
      </c>
      <c r="F9362" s="72">
        <v>1</v>
      </c>
      <c r="G9362" s="72">
        <v>3</v>
      </c>
      <c r="H9362" s="72">
        <v>2</v>
      </c>
      <c r="I9362" s="72">
        <v>9</v>
      </c>
      <c r="J9362" s="72">
        <v>2</v>
      </c>
      <c r="K9362" s="72">
        <v>1</v>
      </c>
      <c r="L9362" s="72">
        <v>69</v>
      </c>
    </row>
    <row r="9363" spans="4:12" x14ac:dyDescent="0.25">
      <c r="D9363" s="66" t="s">
        <v>39701</v>
      </c>
      <c r="E9363" s="66" t="s">
        <v>12144</v>
      </c>
      <c r="F9363" s="72">
        <v>1</v>
      </c>
      <c r="G9363" s="72">
        <v>3</v>
      </c>
      <c r="H9363" s="72">
        <v>2</v>
      </c>
      <c r="I9363" s="72">
        <v>9</v>
      </c>
      <c r="J9363" s="72">
        <v>2</v>
      </c>
      <c r="K9363" s="72">
        <v>1</v>
      </c>
      <c r="L9363" s="72">
        <v>70</v>
      </c>
    </row>
    <row r="9364" spans="4:12" x14ac:dyDescent="0.25">
      <c r="D9364" s="66" t="s">
        <v>39702</v>
      </c>
      <c r="E9364" s="66" t="s">
        <v>12145</v>
      </c>
      <c r="F9364" s="72">
        <v>1</v>
      </c>
      <c r="G9364" s="72">
        <v>3</v>
      </c>
      <c r="H9364" s="72">
        <v>2</v>
      </c>
      <c r="I9364" s="72">
        <v>9</v>
      </c>
      <c r="J9364" s="72">
        <v>2</v>
      </c>
      <c r="K9364" s="72">
        <v>1</v>
      </c>
      <c r="L9364" s="72">
        <v>71</v>
      </c>
    </row>
    <row r="9365" spans="4:12" x14ac:dyDescent="0.25">
      <c r="D9365" s="66" t="s">
        <v>39703</v>
      </c>
      <c r="E9365" s="66" t="s">
        <v>12146</v>
      </c>
      <c r="F9365" s="72">
        <v>1</v>
      </c>
      <c r="G9365" s="72">
        <v>3</v>
      </c>
      <c r="H9365" s="72">
        <v>2</v>
      </c>
      <c r="I9365" s="72">
        <v>9</v>
      </c>
      <c r="J9365" s="72">
        <v>2</v>
      </c>
      <c r="K9365" s="72">
        <v>1</v>
      </c>
      <c r="L9365" s="72">
        <v>72</v>
      </c>
    </row>
    <row r="9366" spans="4:12" x14ac:dyDescent="0.25">
      <c r="D9366" s="66" t="s">
        <v>39704</v>
      </c>
      <c r="E9366" s="66" t="s">
        <v>12147</v>
      </c>
      <c r="F9366" s="72">
        <v>1</v>
      </c>
      <c r="G9366" s="72">
        <v>3</v>
      </c>
      <c r="H9366" s="72">
        <v>2</v>
      </c>
      <c r="I9366" s="72">
        <v>9</v>
      </c>
      <c r="J9366" s="72">
        <v>2</v>
      </c>
      <c r="K9366" s="72">
        <v>1</v>
      </c>
      <c r="L9366" s="72">
        <v>73</v>
      </c>
    </row>
    <row r="9367" spans="4:12" x14ac:dyDescent="0.25">
      <c r="D9367" s="66" t="s">
        <v>39705</v>
      </c>
      <c r="E9367" s="66" t="s">
        <v>12148</v>
      </c>
      <c r="F9367" s="72">
        <v>1</v>
      </c>
      <c r="G9367" s="72">
        <v>3</v>
      </c>
      <c r="H9367" s="72">
        <v>2</v>
      </c>
      <c r="I9367" s="72">
        <v>9</v>
      </c>
      <c r="J9367" s="72">
        <v>2</v>
      </c>
      <c r="K9367" s="72">
        <v>1</v>
      </c>
      <c r="L9367" s="72">
        <v>74</v>
      </c>
    </row>
    <row r="9368" spans="4:12" x14ac:dyDescent="0.25">
      <c r="D9368" s="66" t="s">
        <v>39706</v>
      </c>
      <c r="E9368" s="66" t="s">
        <v>12149</v>
      </c>
      <c r="F9368" s="72">
        <v>1</v>
      </c>
      <c r="G9368" s="72">
        <v>3</v>
      </c>
      <c r="H9368" s="72">
        <v>2</v>
      </c>
      <c r="I9368" s="72">
        <v>9</v>
      </c>
      <c r="J9368" s="72">
        <v>2</v>
      </c>
      <c r="K9368" s="72">
        <v>1</v>
      </c>
      <c r="L9368" s="72">
        <v>75</v>
      </c>
    </row>
    <row r="9369" spans="4:12" x14ac:dyDescent="0.25">
      <c r="D9369" s="66" t="s">
        <v>39707</v>
      </c>
      <c r="E9369" s="66" t="s">
        <v>12150</v>
      </c>
      <c r="F9369" s="72">
        <v>1</v>
      </c>
      <c r="G9369" s="72">
        <v>3</v>
      </c>
      <c r="H9369" s="72">
        <v>2</v>
      </c>
      <c r="I9369" s="72">
        <v>9</v>
      </c>
      <c r="J9369" s="72">
        <v>2</v>
      </c>
      <c r="K9369" s="72">
        <v>1</v>
      </c>
      <c r="L9369" s="72">
        <v>76</v>
      </c>
    </row>
    <row r="9370" spans="4:12" x14ac:dyDescent="0.25">
      <c r="D9370" s="66" t="s">
        <v>39708</v>
      </c>
      <c r="E9370" s="66" t="s">
        <v>12151</v>
      </c>
      <c r="F9370" s="72">
        <v>1</v>
      </c>
      <c r="G9370" s="72">
        <v>3</v>
      </c>
      <c r="H9370" s="72">
        <v>2</v>
      </c>
      <c r="I9370" s="72">
        <v>9</v>
      </c>
      <c r="J9370" s="72">
        <v>2</v>
      </c>
      <c r="K9370" s="72">
        <v>1</v>
      </c>
      <c r="L9370" s="72">
        <v>77</v>
      </c>
    </row>
    <row r="9371" spans="4:12" x14ac:dyDescent="0.25">
      <c r="D9371" s="66" t="s">
        <v>39709</v>
      </c>
      <c r="E9371" s="66" t="s">
        <v>12152</v>
      </c>
      <c r="F9371" s="72">
        <v>1</v>
      </c>
      <c r="G9371" s="72">
        <v>3</v>
      </c>
      <c r="H9371" s="72">
        <v>2</v>
      </c>
      <c r="I9371" s="72">
        <v>9</v>
      </c>
      <c r="J9371" s="72">
        <v>2</v>
      </c>
      <c r="K9371" s="72">
        <v>1</v>
      </c>
      <c r="L9371" s="72">
        <v>78</v>
      </c>
    </row>
    <row r="9372" spans="4:12" x14ac:dyDescent="0.25">
      <c r="D9372" s="66" t="s">
        <v>39710</v>
      </c>
      <c r="E9372" s="66" t="s">
        <v>12153</v>
      </c>
      <c r="F9372" s="72">
        <v>1</v>
      </c>
      <c r="G9372" s="72">
        <v>3</v>
      </c>
      <c r="H9372" s="72">
        <v>2</v>
      </c>
      <c r="I9372" s="72">
        <v>9</v>
      </c>
      <c r="J9372" s="72">
        <v>2</v>
      </c>
      <c r="K9372" s="72">
        <v>1</v>
      </c>
      <c r="L9372" s="72">
        <v>79</v>
      </c>
    </row>
    <row r="9373" spans="4:12" x14ac:dyDescent="0.25">
      <c r="D9373" s="66" t="s">
        <v>39711</v>
      </c>
      <c r="E9373" s="66" t="s">
        <v>12154</v>
      </c>
      <c r="F9373" s="72">
        <v>1</v>
      </c>
      <c r="G9373" s="72">
        <v>3</v>
      </c>
      <c r="H9373" s="72">
        <v>2</v>
      </c>
      <c r="I9373" s="72">
        <v>9</v>
      </c>
      <c r="J9373" s="72">
        <v>2</v>
      </c>
      <c r="K9373" s="72">
        <v>1</v>
      </c>
      <c r="L9373" s="72">
        <v>80</v>
      </c>
    </row>
    <row r="9374" spans="4:12" x14ac:dyDescent="0.25">
      <c r="D9374" s="66" t="s">
        <v>39712</v>
      </c>
      <c r="E9374" s="66" t="s">
        <v>12155</v>
      </c>
      <c r="F9374" s="72">
        <v>1</v>
      </c>
      <c r="G9374" s="72">
        <v>3</v>
      </c>
      <c r="H9374" s="72">
        <v>2</v>
      </c>
      <c r="I9374" s="72">
        <v>9</v>
      </c>
      <c r="J9374" s="72">
        <v>2</v>
      </c>
      <c r="K9374" s="72">
        <v>1</v>
      </c>
      <c r="L9374" s="72">
        <v>81</v>
      </c>
    </row>
    <row r="9375" spans="4:12" x14ac:dyDescent="0.25">
      <c r="D9375" s="66" t="s">
        <v>39713</v>
      </c>
      <c r="E9375" s="66" t="s">
        <v>12156</v>
      </c>
      <c r="F9375" s="72">
        <v>1</v>
      </c>
      <c r="G9375" s="72">
        <v>3</v>
      </c>
      <c r="H9375" s="72">
        <v>2</v>
      </c>
      <c r="I9375" s="72">
        <v>9</v>
      </c>
      <c r="J9375" s="72">
        <v>2</v>
      </c>
      <c r="K9375" s="72">
        <v>1</v>
      </c>
      <c r="L9375" s="72">
        <v>82</v>
      </c>
    </row>
    <row r="9376" spans="4:12" x14ac:dyDescent="0.25">
      <c r="D9376" s="66" t="s">
        <v>39714</v>
      </c>
      <c r="E9376" s="66" t="s">
        <v>12157</v>
      </c>
      <c r="F9376" s="72">
        <v>1</v>
      </c>
      <c r="G9376" s="72">
        <v>3</v>
      </c>
      <c r="H9376" s="72">
        <v>2</v>
      </c>
      <c r="I9376" s="72">
        <v>9</v>
      </c>
      <c r="J9376" s="72">
        <v>2</v>
      </c>
      <c r="K9376" s="72">
        <v>1</v>
      </c>
      <c r="L9376" s="72">
        <v>83</v>
      </c>
    </row>
    <row r="9377" spans="4:12" x14ac:dyDescent="0.25">
      <c r="D9377" s="66" t="s">
        <v>39715</v>
      </c>
      <c r="E9377" s="66" t="s">
        <v>12158</v>
      </c>
      <c r="F9377" s="72">
        <v>1</v>
      </c>
      <c r="G9377" s="72">
        <v>3</v>
      </c>
      <c r="H9377" s="72">
        <v>2</v>
      </c>
      <c r="I9377" s="72">
        <v>9</v>
      </c>
      <c r="J9377" s="72">
        <v>2</v>
      </c>
      <c r="K9377" s="72">
        <v>1</v>
      </c>
      <c r="L9377" s="72">
        <v>84</v>
      </c>
    </row>
    <row r="9378" spans="4:12" x14ac:dyDescent="0.25">
      <c r="D9378" s="66" t="s">
        <v>39716</v>
      </c>
      <c r="E9378" s="66" t="s">
        <v>12159</v>
      </c>
      <c r="F9378" s="72">
        <v>1</v>
      </c>
      <c r="G9378" s="72">
        <v>3</v>
      </c>
      <c r="H9378" s="72">
        <v>2</v>
      </c>
      <c r="I9378" s="72">
        <v>9</v>
      </c>
      <c r="J9378" s="72">
        <v>2</v>
      </c>
      <c r="K9378" s="72">
        <v>1</v>
      </c>
      <c r="L9378" s="72">
        <v>85</v>
      </c>
    </row>
    <row r="9379" spans="4:12" x14ac:dyDescent="0.25">
      <c r="D9379" s="66" t="s">
        <v>39717</v>
      </c>
      <c r="E9379" s="66" t="s">
        <v>12160</v>
      </c>
      <c r="F9379" s="72">
        <v>1</v>
      </c>
      <c r="G9379" s="72">
        <v>3</v>
      </c>
      <c r="H9379" s="72">
        <v>2</v>
      </c>
      <c r="I9379" s="72">
        <v>9</v>
      </c>
      <c r="J9379" s="72">
        <v>2</v>
      </c>
      <c r="K9379" s="72">
        <v>1</v>
      </c>
      <c r="L9379" s="72">
        <v>86</v>
      </c>
    </row>
    <row r="9380" spans="4:12" x14ac:dyDescent="0.25">
      <c r="D9380" s="66" t="s">
        <v>39718</v>
      </c>
      <c r="E9380" s="66" t="s">
        <v>12161</v>
      </c>
      <c r="F9380" s="72">
        <v>1</v>
      </c>
      <c r="G9380" s="72">
        <v>3</v>
      </c>
      <c r="H9380" s="72">
        <v>2</v>
      </c>
      <c r="I9380" s="72">
        <v>9</v>
      </c>
      <c r="J9380" s="72">
        <v>2</v>
      </c>
      <c r="K9380" s="72">
        <v>1</v>
      </c>
      <c r="L9380" s="72">
        <v>87</v>
      </c>
    </row>
    <row r="9381" spans="4:12" x14ac:dyDescent="0.25">
      <c r="D9381" s="66" t="s">
        <v>39719</v>
      </c>
      <c r="E9381" s="66" t="s">
        <v>12162</v>
      </c>
      <c r="F9381" s="72">
        <v>1</v>
      </c>
      <c r="G9381" s="72">
        <v>3</v>
      </c>
      <c r="H9381" s="72">
        <v>2</v>
      </c>
      <c r="I9381" s="72">
        <v>9</v>
      </c>
      <c r="J9381" s="72">
        <v>2</v>
      </c>
      <c r="K9381" s="72">
        <v>1</v>
      </c>
      <c r="L9381" s="72">
        <v>88</v>
      </c>
    </row>
    <row r="9382" spans="4:12" x14ac:dyDescent="0.25">
      <c r="D9382" s="66" t="s">
        <v>39720</v>
      </c>
      <c r="E9382" s="66" t="s">
        <v>12163</v>
      </c>
      <c r="F9382" s="72">
        <v>1</v>
      </c>
      <c r="G9382" s="72">
        <v>3</v>
      </c>
      <c r="H9382" s="72">
        <v>2</v>
      </c>
      <c r="I9382" s="72">
        <v>9</v>
      </c>
      <c r="J9382" s="72">
        <v>2</v>
      </c>
      <c r="K9382" s="72">
        <v>1</v>
      </c>
      <c r="L9382" s="72">
        <v>89</v>
      </c>
    </row>
    <row r="9383" spans="4:12" x14ac:dyDescent="0.25">
      <c r="D9383" s="66" t="s">
        <v>39721</v>
      </c>
      <c r="E9383" s="66" t="s">
        <v>12164</v>
      </c>
      <c r="F9383" s="72">
        <v>1</v>
      </c>
      <c r="G9383" s="72">
        <v>3</v>
      </c>
      <c r="H9383" s="72">
        <v>2</v>
      </c>
      <c r="I9383" s="72">
        <v>9</v>
      </c>
      <c r="J9383" s="72">
        <v>2</v>
      </c>
      <c r="K9383" s="72">
        <v>1</v>
      </c>
      <c r="L9383" s="72">
        <v>90</v>
      </c>
    </row>
    <row r="9384" spans="4:12" x14ac:dyDescent="0.25">
      <c r="D9384" s="66" t="s">
        <v>39722</v>
      </c>
      <c r="E9384" s="66" t="s">
        <v>12165</v>
      </c>
      <c r="F9384" s="72">
        <v>1</v>
      </c>
      <c r="G9384" s="72">
        <v>3</v>
      </c>
      <c r="H9384" s="72">
        <v>2</v>
      </c>
      <c r="I9384" s="72">
        <v>9</v>
      </c>
      <c r="J9384" s="72">
        <v>2</v>
      </c>
      <c r="K9384" s="72">
        <v>1</v>
      </c>
      <c r="L9384" s="72">
        <v>91</v>
      </c>
    </row>
    <row r="9385" spans="4:12" x14ac:dyDescent="0.25">
      <c r="D9385" s="66" t="s">
        <v>39723</v>
      </c>
      <c r="E9385" s="66" t="s">
        <v>12166</v>
      </c>
      <c r="F9385" s="72">
        <v>1</v>
      </c>
      <c r="G9385" s="72">
        <v>3</v>
      </c>
      <c r="H9385" s="72">
        <v>2</v>
      </c>
      <c r="I9385" s="72">
        <v>9</v>
      </c>
      <c r="J9385" s="72">
        <v>2</v>
      </c>
      <c r="K9385" s="72">
        <v>1</v>
      </c>
      <c r="L9385" s="72">
        <v>92</v>
      </c>
    </row>
    <row r="9386" spans="4:12" x14ac:dyDescent="0.25">
      <c r="D9386" s="66" t="s">
        <v>39724</v>
      </c>
      <c r="E9386" s="66" t="s">
        <v>12167</v>
      </c>
      <c r="F9386" s="72">
        <v>1</v>
      </c>
      <c r="G9386" s="72">
        <v>3</v>
      </c>
      <c r="H9386" s="72">
        <v>2</v>
      </c>
      <c r="I9386" s="72">
        <v>9</v>
      </c>
      <c r="J9386" s="72">
        <v>2</v>
      </c>
      <c r="K9386" s="72">
        <v>1</v>
      </c>
      <c r="L9386" s="72">
        <v>93</v>
      </c>
    </row>
    <row r="9387" spans="4:12" x14ac:dyDescent="0.25">
      <c r="D9387" s="66" t="s">
        <v>39725</v>
      </c>
      <c r="E9387" s="66" t="s">
        <v>12168</v>
      </c>
      <c r="F9387" s="72">
        <v>1</v>
      </c>
      <c r="G9387" s="72">
        <v>3</v>
      </c>
      <c r="H9387" s="72">
        <v>2</v>
      </c>
      <c r="I9387" s="72">
        <v>9</v>
      </c>
      <c r="J9387" s="72">
        <v>2</v>
      </c>
      <c r="K9387" s="72">
        <v>1</v>
      </c>
      <c r="L9387" s="72">
        <v>94</v>
      </c>
    </row>
    <row r="9388" spans="4:12" x14ac:dyDescent="0.25">
      <c r="D9388" s="66" t="s">
        <v>39726</v>
      </c>
      <c r="E9388" s="66" t="s">
        <v>12169</v>
      </c>
      <c r="F9388" s="72">
        <v>1</v>
      </c>
      <c r="G9388" s="72">
        <v>3</v>
      </c>
      <c r="H9388" s="72">
        <v>2</v>
      </c>
      <c r="I9388" s="72">
        <v>9</v>
      </c>
      <c r="J9388" s="72">
        <v>2</v>
      </c>
      <c r="K9388" s="72">
        <v>1</v>
      </c>
      <c r="L9388" s="72">
        <v>95</v>
      </c>
    </row>
    <row r="9389" spans="4:12" x14ac:dyDescent="0.25">
      <c r="D9389" s="66" t="s">
        <v>39727</v>
      </c>
      <c r="E9389" s="66" t="s">
        <v>12170</v>
      </c>
      <c r="F9389" s="72">
        <v>1</v>
      </c>
      <c r="G9389" s="72">
        <v>3</v>
      </c>
      <c r="H9389" s="72">
        <v>2</v>
      </c>
      <c r="I9389" s="72">
        <v>9</v>
      </c>
      <c r="J9389" s="72">
        <v>2</v>
      </c>
      <c r="K9389" s="72">
        <v>1</v>
      </c>
      <c r="L9389" s="72">
        <v>96</v>
      </c>
    </row>
    <row r="9390" spans="4:12" x14ac:dyDescent="0.25">
      <c r="D9390" s="66" t="s">
        <v>39728</v>
      </c>
      <c r="E9390" s="66" t="s">
        <v>12171</v>
      </c>
      <c r="F9390" s="72">
        <v>1</v>
      </c>
      <c r="G9390" s="72">
        <v>3</v>
      </c>
      <c r="H9390" s="72">
        <v>2</v>
      </c>
      <c r="I9390" s="72">
        <v>9</v>
      </c>
      <c r="J9390" s="72">
        <v>2</v>
      </c>
      <c r="K9390" s="72">
        <v>1</v>
      </c>
      <c r="L9390" s="72">
        <v>97</v>
      </c>
    </row>
    <row r="9391" spans="4:12" x14ac:dyDescent="0.25">
      <c r="D9391" s="66" t="s">
        <v>39729</v>
      </c>
      <c r="E9391" s="66" t="s">
        <v>12172</v>
      </c>
      <c r="F9391" s="72">
        <v>1</v>
      </c>
      <c r="G9391" s="72">
        <v>3</v>
      </c>
      <c r="H9391" s="72">
        <v>2</v>
      </c>
      <c r="I9391" s="72">
        <v>9</v>
      </c>
      <c r="J9391" s="72">
        <v>2</v>
      </c>
      <c r="K9391" s="72">
        <v>1</v>
      </c>
      <c r="L9391" s="72">
        <v>98</v>
      </c>
    </row>
    <row r="9392" spans="4:12" x14ac:dyDescent="0.25">
      <c r="D9392" s="66" t="s">
        <v>39730</v>
      </c>
      <c r="E9392" s="66" t="s">
        <v>12173</v>
      </c>
      <c r="F9392" s="72">
        <v>1</v>
      </c>
      <c r="G9392" s="72">
        <v>3</v>
      </c>
      <c r="H9392" s="72">
        <v>2</v>
      </c>
      <c r="I9392" s="72">
        <v>9</v>
      </c>
      <c r="J9392" s="72">
        <v>2</v>
      </c>
      <c r="K9392" s="72">
        <v>1</v>
      </c>
      <c r="L9392" s="72">
        <v>99</v>
      </c>
    </row>
    <row r="9393" spans="4:12" x14ac:dyDescent="0.25">
      <c r="D9393" s="66" t="s">
        <v>39731</v>
      </c>
      <c r="E9393" s="66" t="s">
        <v>12174</v>
      </c>
      <c r="F9393" s="72">
        <v>1</v>
      </c>
      <c r="G9393" s="72">
        <v>3</v>
      </c>
      <c r="H9393" s="72">
        <v>2</v>
      </c>
      <c r="I9393" s="72">
        <v>9</v>
      </c>
      <c r="J9393" s="72">
        <v>2</v>
      </c>
      <c r="K9393" s="72">
        <v>1</v>
      </c>
      <c r="L9393" s="72">
        <v>100</v>
      </c>
    </row>
    <row r="9394" spans="4:12" x14ac:dyDescent="0.25">
      <c r="D9394" s="66" t="s">
        <v>39732</v>
      </c>
      <c r="E9394" s="66" t="s">
        <v>12175</v>
      </c>
      <c r="F9394" s="72">
        <v>1</v>
      </c>
      <c r="G9394" s="72">
        <v>3</v>
      </c>
      <c r="H9394" s="72">
        <v>2</v>
      </c>
      <c r="I9394" s="72">
        <v>9</v>
      </c>
      <c r="J9394" s="72">
        <v>2</v>
      </c>
      <c r="K9394" s="72">
        <v>1</v>
      </c>
      <c r="L9394" s="72">
        <v>101</v>
      </c>
    </row>
    <row r="9395" spans="4:12" x14ac:dyDescent="0.25">
      <c r="D9395" s="66" t="s">
        <v>39733</v>
      </c>
      <c r="E9395" s="66" t="s">
        <v>12176</v>
      </c>
      <c r="F9395" s="72">
        <v>1</v>
      </c>
      <c r="G9395" s="72">
        <v>3</v>
      </c>
      <c r="H9395" s="72">
        <v>2</v>
      </c>
      <c r="I9395" s="72">
        <v>9</v>
      </c>
      <c r="J9395" s="72">
        <v>2</v>
      </c>
      <c r="K9395" s="72">
        <v>1</v>
      </c>
      <c r="L9395" s="72">
        <v>102</v>
      </c>
    </row>
    <row r="9396" spans="4:12" x14ac:dyDescent="0.25">
      <c r="D9396" s="66" t="s">
        <v>39734</v>
      </c>
      <c r="E9396" s="66" t="s">
        <v>12177</v>
      </c>
      <c r="F9396" s="72">
        <v>1</v>
      </c>
      <c r="G9396" s="72">
        <v>3</v>
      </c>
      <c r="H9396" s="72">
        <v>2</v>
      </c>
      <c r="I9396" s="72">
        <v>9</v>
      </c>
      <c r="J9396" s="72">
        <v>2</v>
      </c>
      <c r="K9396" s="72">
        <v>1</v>
      </c>
      <c r="L9396" s="72">
        <v>103</v>
      </c>
    </row>
    <row r="9397" spans="4:12" x14ac:dyDescent="0.25">
      <c r="D9397" s="66" t="s">
        <v>39735</v>
      </c>
      <c r="E9397" s="66" t="s">
        <v>12178</v>
      </c>
      <c r="F9397" s="72">
        <v>1</v>
      </c>
      <c r="G9397" s="72">
        <v>3</v>
      </c>
      <c r="H9397" s="72">
        <v>2</v>
      </c>
      <c r="I9397" s="72">
        <v>9</v>
      </c>
      <c r="J9397" s="72">
        <v>2</v>
      </c>
      <c r="K9397" s="72">
        <v>1</v>
      </c>
      <c r="L9397" s="72">
        <v>104</v>
      </c>
    </row>
    <row r="9398" spans="4:12" x14ac:dyDescent="0.25">
      <c r="D9398" s="66" t="s">
        <v>39736</v>
      </c>
      <c r="E9398" s="66" t="s">
        <v>12179</v>
      </c>
      <c r="F9398" s="72">
        <v>1</v>
      </c>
      <c r="G9398" s="72">
        <v>3</v>
      </c>
      <c r="H9398" s="72">
        <v>2</v>
      </c>
      <c r="I9398" s="72">
        <v>9</v>
      </c>
      <c r="J9398" s="72">
        <v>2</v>
      </c>
      <c r="K9398" s="72">
        <v>1</v>
      </c>
      <c r="L9398" s="72">
        <v>105</v>
      </c>
    </row>
    <row r="9399" spans="4:12" x14ac:dyDescent="0.25">
      <c r="D9399" s="66" t="s">
        <v>39737</v>
      </c>
      <c r="E9399" s="66" t="s">
        <v>12180</v>
      </c>
      <c r="F9399" s="72">
        <v>1</v>
      </c>
      <c r="G9399" s="72">
        <v>3</v>
      </c>
      <c r="H9399" s="72">
        <v>2</v>
      </c>
      <c r="I9399" s="72">
        <v>9</v>
      </c>
      <c r="J9399" s="72">
        <v>2</v>
      </c>
      <c r="K9399" s="72">
        <v>1</v>
      </c>
      <c r="L9399" s="72">
        <v>106</v>
      </c>
    </row>
    <row r="9400" spans="4:12" x14ac:dyDescent="0.25">
      <c r="D9400" s="66" t="s">
        <v>39738</v>
      </c>
      <c r="E9400" s="66" t="s">
        <v>2840</v>
      </c>
      <c r="F9400" s="72">
        <v>1</v>
      </c>
      <c r="G9400" s="72">
        <v>3</v>
      </c>
      <c r="H9400" s="72">
        <v>2</v>
      </c>
      <c r="I9400" s="72">
        <v>9</v>
      </c>
      <c r="J9400" s="72">
        <v>2</v>
      </c>
      <c r="K9400" s="72">
        <v>2</v>
      </c>
      <c r="L9400" s="72">
        <v>1</v>
      </c>
    </row>
    <row r="9401" spans="4:12" x14ac:dyDescent="0.25">
      <c r="D9401" s="66" t="s">
        <v>39739</v>
      </c>
      <c r="E9401" s="66" t="s">
        <v>2841</v>
      </c>
      <c r="F9401" s="72">
        <v>1</v>
      </c>
      <c r="G9401" s="72">
        <v>3</v>
      </c>
      <c r="H9401" s="72">
        <v>2</v>
      </c>
      <c r="I9401" s="72">
        <v>9</v>
      </c>
      <c r="J9401" s="72">
        <v>2</v>
      </c>
      <c r="K9401" s="72">
        <v>2</v>
      </c>
      <c r="L9401" s="72">
        <v>2</v>
      </c>
    </row>
    <row r="9402" spans="4:12" x14ac:dyDescent="0.25">
      <c r="D9402" s="66" t="s">
        <v>39740</v>
      </c>
      <c r="E9402" s="66" t="s">
        <v>2842</v>
      </c>
      <c r="F9402" s="72">
        <v>1</v>
      </c>
      <c r="G9402" s="72">
        <v>3</v>
      </c>
      <c r="H9402" s="72">
        <v>2</v>
      </c>
      <c r="I9402" s="72">
        <v>9</v>
      </c>
      <c r="J9402" s="72">
        <v>2</v>
      </c>
      <c r="K9402" s="72">
        <v>2</v>
      </c>
      <c r="L9402" s="72">
        <v>3</v>
      </c>
    </row>
    <row r="9403" spans="4:12" x14ac:dyDescent="0.25">
      <c r="D9403" s="66" t="s">
        <v>39741</v>
      </c>
      <c r="E9403" s="66" t="s">
        <v>2843</v>
      </c>
      <c r="F9403" s="72">
        <v>1</v>
      </c>
      <c r="G9403" s="72">
        <v>3</v>
      </c>
      <c r="H9403" s="72">
        <v>2</v>
      </c>
      <c r="I9403" s="72">
        <v>9</v>
      </c>
      <c r="J9403" s="72">
        <v>2</v>
      </c>
      <c r="K9403" s="72">
        <v>2</v>
      </c>
      <c r="L9403" s="72">
        <v>4</v>
      </c>
    </row>
    <row r="9404" spans="4:12" x14ac:dyDescent="0.25">
      <c r="D9404" s="66" t="s">
        <v>39742</v>
      </c>
      <c r="E9404" s="66" t="s">
        <v>2844</v>
      </c>
      <c r="F9404" s="72">
        <v>1</v>
      </c>
      <c r="G9404" s="72">
        <v>3</v>
      </c>
      <c r="H9404" s="72">
        <v>2</v>
      </c>
      <c r="I9404" s="72">
        <v>9</v>
      </c>
      <c r="J9404" s="72">
        <v>2</v>
      </c>
      <c r="K9404" s="72">
        <v>2</v>
      </c>
      <c r="L9404" s="72">
        <v>5</v>
      </c>
    </row>
    <row r="9405" spans="4:12" x14ac:dyDescent="0.25">
      <c r="D9405" s="66" t="s">
        <v>39743</v>
      </c>
      <c r="E9405" s="66" t="s">
        <v>2845</v>
      </c>
      <c r="F9405" s="72">
        <v>1</v>
      </c>
      <c r="G9405" s="72">
        <v>3</v>
      </c>
      <c r="H9405" s="72">
        <v>2</v>
      </c>
      <c r="I9405" s="72">
        <v>9</v>
      </c>
      <c r="J9405" s="72">
        <v>2</v>
      </c>
      <c r="K9405" s="72">
        <v>2</v>
      </c>
      <c r="L9405" s="72">
        <v>6</v>
      </c>
    </row>
    <row r="9406" spans="4:12" x14ac:dyDescent="0.25">
      <c r="D9406" s="66" t="s">
        <v>39744</v>
      </c>
      <c r="E9406" s="66" t="s">
        <v>2846</v>
      </c>
      <c r="F9406" s="72">
        <v>1</v>
      </c>
      <c r="G9406" s="72">
        <v>3</v>
      </c>
      <c r="H9406" s="72">
        <v>2</v>
      </c>
      <c r="I9406" s="72">
        <v>9</v>
      </c>
      <c r="J9406" s="72">
        <v>2</v>
      </c>
      <c r="K9406" s="72">
        <v>2</v>
      </c>
      <c r="L9406" s="72">
        <v>7</v>
      </c>
    </row>
    <row r="9407" spans="4:12" x14ac:dyDescent="0.25">
      <c r="D9407" s="66" t="s">
        <v>39745</v>
      </c>
      <c r="E9407" s="66" t="s">
        <v>2847</v>
      </c>
      <c r="F9407" s="72">
        <v>1</v>
      </c>
      <c r="G9407" s="72">
        <v>3</v>
      </c>
      <c r="H9407" s="72">
        <v>2</v>
      </c>
      <c r="I9407" s="72">
        <v>9</v>
      </c>
      <c r="J9407" s="72">
        <v>2</v>
      </c>
      <c r="K9407" s="72">
        <v>2</v>
      </c>
      <c r="L9407" s="72">
        <v>8</v>
      </c>
    </row>
    <row r="9408" spans="4:12" x14ac:dyDescent="0.25">
      <c r="D9408" s="66" t="s">
        <v>39746</v>
      </c>
      <c r="E9408" s="66" t="s">
        <v>2848</v>
      </c>
      <c r="F9408" s="72">
        <v>1</v>
      </c>
      <c r="G9408" s="72">
        <v>3</v>
      </c>
      <c r="H9408" s="72">
        <v>2</v>
      </c>
      <c r="I9408" s="72">
        <v>9</v>
      </c>
      <c r="J9408" s="72">
        <v>2</v>
      </c>
      <c r="K9408" s="72">
        <v>2</v>
      </c>
      <c r="L9408" s="72">
        <v>9</v>
      </c>
    </row>
    <row r="9409" spans="4:12" x14ac:dyDescent="0.25">
      <c r="D9409" s="66" t="s">
        <v>39747</v>
      </c>
      <c r="E9409" s="66" t="s">
        <v>2849</v>
      </c>
      <c r="F9409" s="72">
        <v>1</v>
      </c>
      <c r="G9409" s="72">
        <v>3</v>
      </c>
      <c r="H9409" s="72">
        <v>2</v>
      </c>
      <c r="I9409" s="72">
        <v>9</v>
      </c>
      <c r="J9409" s="72">
        <v>2</v>
      </c>
      <c r="K9409" s="72">
        <v>2</v>
      </c>
      <c r="L9409" s="72">
        <v>10</v>
      </c>
    </row>
    <row r="9410" spans="4:12" x14ac:dyDescent="0.25">
      <c r="D9410" s="66" t="s">
        <v>39748</v>
      </c>
      <c r="E9410" s="66" t="s">
        <v>2850</v>
      </c>
      <c r="F9410" s="72">
        <v>1</v>
      </c>
      <c r="G9410" s="72">
        <v>3</v>
      </c>
      <c r="H9410" s="72">
        <v>2</v>
      </c>
      <c r="I9410" s="72">
        <v>9</v>
      </c>
      <c r="J9410" s="72">
        <v>2</v>
      </c>
      <c r="K9410" s="72">
        <v>2</v>
      </c>
      <c r="L9410" s="72">
        <v>11</v>
      </c>
    </row>
    <row r="9411" spans="4:12" x14ac:dyDescent="0.25">
      <c r="D9411" s="66" t="s">
        <v>39749</v>
      </c>
      <c r="E9411" s="66" t="s">
        <v>12181</v>
      </c>
      <c r="F9411" s="72">
        <v>1</v>
      </c>
      <c r="G9411" s="72">
        <v>3</v>
      </c>
      <c r="H9411" s="72">
        <v>2</v>
      </c>
      <c r="I9411" s="72">
        <v>9</v>
      </c>
      <c r="J9411" s="72">
        <v>2</v>
      </c>
      <c r="K9411" s="72">
        <v>2</v>
      </c>
      <c r="L9411" s="72">
        <v>12</v>
      </c>
    </row>
    <row r="9412" spans="4:12" x14ac:dyDescent="0.25">
      <c r="D9412" s="66" t="s">
        <v>39750</v>
      </c>
      <c r="E9412" s="66" t="s">
        <v>12182</v>
      </c>
      <c r="F9412" s="72">
        <v>1</v>
      </c>
      <c r="G9412" s="72">
        <v>3</v>
      </c>
      <c r="H9412" s="72">
        <v>2</v>
      </c>
      <c r="I9412" s="72">
        <v>9</v>
      </c>
      <c r="J9412" s="72">
        <v>2</v>
      </c>
      <c r="K9412" s="72">
        <v>2</v>
      </c>
      <c r="L9412" s="72">
        <v>13</v>
      </c>
    </row>
    <row r="9413" spans="4:12" x14ac:dyDescent="0.25">
      <c r="D9413" s="66" t="s">
        <v>39751</v>
      </c>
      <c r="E9413" s="66" t="s">
        <v>12183</v>
      </c>
      <c r="F9413" s="72">
        <v>1</v>
      </c>
      <c r="G9413" s="72">
        <v>3</v>
      </c>
      <c r="H9413" s="72">
        <v>2</v>
      </c>
      <c r="I9413" s="72">
        <v>9</v>
      </c>
      <c r="J9413" s="72">
        <v>2</v>
      </c>
      <c r="K9413" s="72">
        <v>2</v>
      </c>
      <c r="L9413" s="72">
        <v>14</v>
      </c>
    </row>
    <row r="9414" spans="4:12" x14ac:dyDescent="0.25">
      <c r="D9414" s="66" t="s">
        <v>39752</v>
      </c>
      <c r="E9414" s="66" t="s">
        <v>12184</v>
      </c>
      <c r="F9414" s="72">
        <v>1</v>
      </c>
      <c r="G9414" s="72">
        <v>3</v>
      </c>
      <c r="H9414" s="72">
        <v>2</v>
      </c>
      <c r="I9414" s="72">
        <v>9</v>
      </c>
      <c r="J9414" s="72">
        <v>2</v>
      </c>
      <c r="K9414" s="72">
        <v>2</v>
      </c>
      <c r="L9414" s="72">
        <v>15</v>
      </c>
    </row>
    <row r="9415" spans="4:12" x14ac:dyDescent="0.25">
      <c r="D9415" s="66" t="s">
        <v>39753</v>
      </c>
      <c r="E9415" s="66" t="s">
        <v>12185</v>
      </c>
      <c r="F9415" s="72">
        <v>1</v>
      </c>
      <c r="G9415" s="72">
        <v>3</v>
      </c>
      <c r="H9415" s="72">
        <v>2</v>
      </c>
      <c r="I9415" s="72">
        <v>9</v>
      </c>
      <c r="J9415" s="72">
        <v>2</v>
      </c>
      <c r="K9415" s="72">
        <v>2</v>
      </c>
      <c r="L9415" s="72">
        <v>16</v>
      </c>
    </row>
    <row r="9416" spans="4:12" x14ac:dyDescent="0.25">
      <c r="D9416" s="66" t="s">
        <v>39754</v>
      </c>
      <c r="E9416" s="66" t="s">
        <v>12186</v>
      </c>
      <c r="F9416" s="72">
        <v>1</v>
      </c>
      <c r="G9416" s="72">
        <v>3</v>
      </c>
      <c r="H9416" s="72">
        <v>2</v>
      </c>
      <c r="I9416" s="72">
        <v>9</v>
      </c>
      <c r="J9416" s="72">
        <v>2</v>
      </c>
      <c r="K9416" s="72">
        <v>2</v>
      </c>
      <c r="L9416" s="72">
        <v>17</v>
      </c>
    </row>
    <row r="9417" spans="4:12" x14ac:dyDescent="0.25">
      <c r="D9417" s="66" t="s">
        <v>39755</v>
      </c>
      <c r="E9417" s="66" t="s">
        <v>12187</v>
      </c>
      <c r="F9417" s="72">
        <v>1</v>
      </c>
      <c r="G9417" s="72">
        <v>3</v>
      </c>
      <c r="H9417" s="72">
        <v>2</v>
      </c>
      <c r="I9417" s="72">
        <v>9</v>
      </c>
      <c r="J9417" s="72">
        <v>2</v>
      </c>
      <c r="K9417" s="72">
        <v>2</v>
      </c>
      <c r="L9417" s="72">
        <v>18</v>
      </c>
    </row>
    <row r="9418" spans="4:12" x14ac:dyDescent="0.25">
      <c r="D9418" s="66" t="s">
        <v>39756</v>
      </c>
      <c r="E9418" s="66" t="s">
        <v>12188</v>
      </c>
      <c r="F9418" s="72">
        <v>1</v>
      </c>
      <c r="G9418" s="72">
        <v>3</v>
      </c>
      <c r="H9418" s="72">
        <v>2</v>
      </c>
      <c r="I9418" s="72">
        <v>9</v>
      </c>
      <c r="J9418" s="72">
        <v>2</v>
      </c>
      <c r="K9418" s="72">
        <v>2</v>
      </c>
      <c r="L9418" s="72">
        <v>19</v>
      </c>
    </row>
    <row r="9419" spans="4:12" x14ac:dyDescent="0.25">
      <c r="D9419" s="66" t="s">
        <v>39757</v>
      </c>
      <c r="E9419" s="66" t="s">
        <v>12189</v>
      </c>
      <c r="F9419" s="72">
        <v>1</v>
      </c>
      <c r="G9419" s="72">
        <v>3</v>
      </c>
      <c r="H9419" s="72">
        <v>2</v>
      </c>
      <c r="I9419" s="72">
        <v>9</v>
      </c>
      <c r="J9419" s="72">
        <v>2</v>
      </c>
      <c r="K9419" s="72">
        <v>2</v>
      </c>
      <c r="L9419" s="72">
        <v>20</v>
      </c>
    </row>
    <row r="9420" spans="4:12" x14ac:dyDescent="0.25">
      <c r="D9420" s="66" t="s">
        <v>39758</v>
      </c>
      <c r="E9420" s="66" t="s">
        <v>12190</v>
      </c>
      <c r="F9420" s="72">
        <v>1</v>
      </c>
      <c r="G9420" s="72">
        <v>3</v>
      </c>
      <c r="H9420" s="72">
        <v>2</v>
      </c>
      <c r="I9420" s="72">
        <v>9</v>
      </c>
      <c r="J9420" s="72">
        <v>2</v>
      </c>
      <c r="K9420" s="72">
        <v>3</v>
      </c>
      <c r="L9420" s="72">
        <v>1</v>
      </c>
    </row>
    <row r="9421" spans="4:12" x14ac:dyDescent="0.25">
      <c r="D9421" s="66" t="s">
        <v>39759</v>
      </c>
      <c r="E9421" s="66" t="s">
        <v>12191</v>
      </c>
      <c r="F9421" s="72">
        <v>1</v>
      </c>
      <c r="G9421" s="72">
        <v>3</v>
      </c>
      <c r="H9421" s="72">
        <v>2</v>
      </c>
      <c r="I9421" s="72">
        <v>9</v>
      </c>
      <c r="J9421" s="72">
        <v>2</v>
      </c>
      <c r="K9421" s="72">
        <v>3</v>
      </c>
      <c r="L9421" s="72">
        <v>2</v>
      </c>
    </row>
    <row r="9422" spans="4:12" x14ac:dyDescent="0.25">
      <c r="D9422" s="66" t="s">
        <v>39760</v>
      </c>
      <c r="E9422" s="66" t="s">
        <v>12192</v>
      </c>
      <c r="F9422" s="72">
        <v>1</v>
      </c>
      <c r="G9422" s="72">
        <v>3</v>
      </c>
      <c r="H9422" s="72">
        <v>2</v>
      </c>
      <c r="I9422" s="72">
        <v>9</v>
      </c>
      <c r="J9422" s="72">
        <v>2</v>
      </c>
      <c r="K9422" s="72">
        <v>3</v>
      </c>
      <c r="L9422" s="72">
        <v>3</v>
      </c>
    </row>
    <row r="9423" spans="4:12" x14ac:dyDescent="0.25">
      <c r="D9423" s="66" t="s">
        <v>39761</v>
      </c>
      <c r="E9423" s="66" t="s">
        <v>12193</v>
      </c>
      <c r="F9423" s="72">
        <v>1</v>
      </c>
      <c r="G9423" s="72">
        <v>3</v>
      </c>
      <c r="H9423" s="72">
        <v>2</v>
      </c>
      <c r="I9423" s="72">
        <v>9</v>
      </c>
      <c r="J9423" s="72">
        <v>2</v>
      </c>
      <c r="K9423" s="72">
        <v>3</v>
      </c>
      <c r="L9423" s="72">
        <v>4</v>
      </c>
    </row>
    <row r="9424" spans="4:12" x14ac:dyDescent="0.25">
      <c r="D9424" s="66" t="s">
        <v>39762</v>
      </c>
      <c r="E9424" s="66" t="s">
        <v>12194</v>
      </c>
      <c r="F9424" s="72">
        <v>1</v>
      </c>
      <c r="G9424" s="72">
        <v>3</v>
      </c>
      <c r="H9424" s="72">
        <v>2</v>
      </c>
      <c r="I9424" s="72">
        <v>9</v>
      </c>
      <c r="J9424" s="72">
        <v>2</v>
      </c>
      <c r="K9424" s="72">
        <v>3</v>
      </c>
      <c r="L9424" s="72">
        <v>5</v>
      </c>
    </row>
    <row r="9425" spans="4:12" x14ac:dyDescent="0.25">
      <c r="D9425" s="66" t="s">
        <v>39763</v>
      </c>
      <c r="E9425" s="66" t="s">
        <v>12195</v>
      </c>
      <c r="F9425" s="72">
        <v>1</v>
      </c>
      <c r="G9425" s="72">
        <v>3</v>
      </c>
      <c r="H9425" s="72">
        <v>2</v>
      </c>
      <c r="I9425" s="72">
        <v>9</v>
      </c>
      <c r="J9425" s="72">
        <v>2</v>
      </c>
      <c r="K9425" s="72">
        <v>3</v>
      </c>
      <c r="L9425" s="72">
        <v>6</v>
      </c>
    </row>
    <row r="9426" spans="4:12" x14ac:dyDescent="0.25">
      <c r="D9426" s="66" t="s">
        <v>39764</v>
      </c>
      <c r="E9426" s="66" t="s">
        <v>12196</v>
      </c>
      <c r="F9426" s="72">
        <v>1</v>
      </c>
      <c r="G9426" s="72">
        <v>3</v>
      </c>
      <c r="H9426" s="72">
        <v>2</v>
      </c>
      <c r="I9426" s="72">
        <v>9</v>
      </c>
      <c r="J9426" s="72">
        <v>2</v>
      </c>
      <c r="K9426" s="72">
        <v>3</v>
      </c>
      <c r="L9426" s="72">
        <v>7</v>
      </c>
    </row>
    <row r="9427" spans="4:12" x14ac:dyDescent="0.25">
      <c r="D9427" s="66" t="s">
        <v>39765</v>
      </c>
      <c r="E9427" s="66" t="s">
        <v>12197</v>
      </c>
      <c r="F9427" s="72">
        <v>1</v>
      </c>
      <c r="G9427" s="72">
        <v>3</v>
      </c>
      <c r="H9427" s="72">
        <v>2</v>
      </c>
      <c r="I9427" s="72">
        <v>9</v>
      </c>
      <c r="J9427" s="72">
        <v>2</v>
      </c>
      <c r="K9427" s="72">
        <v>3</v>
      </c>
      <c r="L9427" s="72">
        <v>8</v>
      </c>
    </row>
    <row r="9428" spans="4:12" x14ac:dyDescent="0.25">
      <c r="D9428" s="66" t="s">
        <v>39766</v>
      </c>
      <c r="E9428" s="66" t="s">
        <v>12198</v>
      </c>
      <c r="F9428" s="72">
        <v>1</v>
      </c>
      <c r="G9428" s="72">
        <v>3</v>
      </c>
      <c r="H9428" s="72">
        <v>2</v>
      </c>
      <c r="I9428" s="72">
        <v>9</v>
      </c>
      <c r="J9428" s="72">
        <v>2</v>
      </c>
      <c r="K9428" s="72">
        <v>3</v>
      </c>
      <c r="L9428" s="72">
        <v>9</v>
      </c>
    </row>
    <row r="9429" spans="4:12" x14ac:dyDescent="0.25">
      <c r="D9429" s="66" t="s">
        <v>39767</v>
      </c>
      <c r="E9429" s="66" t="s">
        <v>12199</v>
      </c>
      <c r="F9429" s="72">
        <v>1</v>
      </c>
      <c r="G9429" s="72">
        <v>3</v>
      </c>
      <c r="H9429" s="72">
        <v>2</v>
      </c>
      <c r="I9429" s="72">
        <v>9</v>
      </c>
      <c r="J9429" s="72">
        <v>2</v>
      </c>
      <c r="K9429" s="72">
        <v>3</v>
      </c>
      <c r="L9429" s="72">
        <v>10</v>
      </c>
    </row>
    <row r="9430" spans="4:12" x14ac:dyDescent="0.25">
      <c r="D9430" s="66" t="s">
        <v>39768</v>
      </c>
      <c r="E9430" s="66" t="s">
        <v>12200</v>
      </c>
      <c r="F9430" s="72">
        <v>1</v>
      </c>
      <c r="G9430" s="72">
        <v>3</v>
      </c>
      <c r="H9430" s="72">
        <v>2</v>
      </c>
      <c r="I9430" s="72">
        <v>9</v>
      </c>
      <c r="J9430" s="72">
        <v>2</v>
      </c>
      <c r="K9430" s="72">
        <v>3</v>
      </c>
      <c r="L9430" s="72">
        <v>11</v>
      </c>
    </row>
    <row r="9431" spans="4:12" x14ac:dyDescent="0.25">
      <c r="D9431" s="66" t="s">
        <v>39769</v>
      </c>
      <c r="E9431" s="66" t="s">
        <v>12201</v>
      </c>
      <c r="F9431" s="72">
        <v>1</v>
      </c>
      <c r="G9431" s="72">
        <v>3</v>
      </c>
      <c r="H9431" s="72">
        <v>2</v>
      </c>
      <c r="I9431" s="72">
        <v>9</v>
      </c>
      <c r="J9431" s="72">
        <v>2</v>
      </c>
      <c r="K9431" s="72">
        <v>3</v>
      </c>
      <c r="L9431" s="72">
        <v>12</v>
      </c>
    </row>
    <row r="9432" spans="4:12" x14ac:dyDescent="0.25">
      <c r="D9432" s="66" t="s">
        <v>39770</v>
      </c>
      <c r="E9432" s="66" t="s">
        <v>12202</v>
      </c>
      <c r="F9432" s="72">
        <v>1</v>
      </c>
      <c r="G9432" s="72">
        <v>3</v>
      </c>
      <c r="H9432" s="72">
        <v>2</v>
      </c>
      <c r="I9432" s="72">
        <v>9</v>
      </c>
      <c r="J9432" s="72">
        <v>2</v>
      </c>
      <c r="K9432" s="72">
        <v>3</v>
      </c>
      <c r="L9432" s="72">
        <v>13</v>
      </c>
    </row>
    <row r="9433" spans="4:12" x14ac:dyDescent="0.25">
      <c r="D9433" s="66" t="s">
        <v>39771</v>
      </c>
      <c r="E9433" s="66" t="s">
        <v>12203</v>
      </c>
      <c r="F9433" s="72">
        <v>1</v>
      </c>
      <c r="G9433" s="72">
        <v>3</v>
      </c>
      <c r="H9433" s="72">
        <v>2</v>
      </c>
      <c r="I9433" s="72">
        <v>9</v>
      </c>
      <c r="J9433" s="72">
        <v>2</v>
      </c>
      <c r="K9433" s="72">
        <v>3</v>
      </c>
      <c r="L9433" s="72">
        <v>14</v>
      </c>
    </row>
    <row r="9434" spans="4:12" x14ac:dyDescent="0.25">
      <c r="D9434" s="66" t="s">
        <v>39772</v>
      </c>
      <c r="E9434" s="66" t="s">
        <v>12204</v>
      </c>
      <c r="F9434" s="72">
        <v>1</v>
      </c>
      <c r="G9434" s="72">
        <v>3</v>
      </c>
      <c r="H9434" s="72">
        <v>2</v>
      </c>
      <c r="I9434" s="72">
        <v>9</v>
      </c>
      <c r="J9434" s="72">
        <v>2</v>
      </c>
      <c r="K9434" s="72">
        <v>3</v>
      </c>
      <c r="L9434" s="72">
        <v>15</v>
      </c>
    </row>
    <row r="9435" spans="4:12" x14ac:dyDescent="0.25">
      <c r="D9435" s="66" t="s">
        <v>39773</v>
      </c>
      <c r="E9435" s="66" t="s">
        <v>12205</v>
      </c>
      <c r="F9435" s="72">
        <v>1</v>
      </c>
      <c r="G9435" s="72">
        <v>3</v>
      </c>
      <c r="H9435" s="72">
        <v>2</v>
      </c>
      <c r="I9435" s="72">
        <v>9</v>
      </c>
      <c r="J9435" s="72">
        <v>2</v>
      </c>
      <c r="K9435" s="72">
        <v>3</v>
      </c>
      <c r="L9435" s="72">
        <v>16</v>
      </c>
    </row>
    <row r="9436" spans="4:12" x14ac:dyDescent="0.25">
      <c r="D9436" s="66" t="s">
        <v>39774</v>
      </c>
      <c r="E9436" s="66" t="s">
        <v>12206</v>
      </c>
      <c r="F9436" s="72">
        <v>1</v>
      </c>
      <c r="G9436" s="72">
        <v>3</v>
      </c>
      <c r="H9436" s="72">
        <v>2</v>
      </c>
      <c r="I9436" s="72">
        <v>9</v>
      </c>
      <c r="J9436" s="72">
        <v>2</v>
      </c>
      <c r="K9436" s="72">
        <v>3</v>
      </c>
      <c r="L9436" s="72">
        <v>17</v>
      </c>
    </row>
    <row r="9437" spans="4:12" x14ac:dyDescent="0.25">
      <c r="D9437" s="66" t="s">
        <v>39775</v>
      </c>
      <c r="E9437" s="66" t="s">
        <v>12207</v>
      </c>
      <c r="F9437" s="72">
        <v>1</v>
      </c>
      <c r="G9437" s="72">
        <v>3</v>
      </c>
      <c r="H9437" s="72">
        <v>2</v>
      </c>
      <c r="I9437" s="72">
        <v>9</v>
      </c>
      <c r="J9437" s="72">
        <v>2</v>
      </c>
      <c r="K9437" s="72">
        <v>3</v>
      </c>
      <c r="L9437" s="72">
        <v>18</v>
      </c>
    </row>
    <row r="9438" spans="4:12" x14ac:dyDescent="0.25">
      <c r="D9438" s="66" t="s">
        <v>39776</v>
      </c>
      <c r="E9438" s="66" t="s">
        <v>12208</v>
      </c>
      <c r="F9438" s="72">
        <v>1</v>
      </c>
      <c r="G9438" s="72">
        <v>3</v>
      </c>
      <c r="H9438" s="72">
        <v>2</v>
      </c>
      <c r="I9438" s="72">
        <v>9</v>
      </c>
      <c r="J9438" s="72">
        <v>2</v>
      </c>
      <c r="K9438" s="72">
        <v>3</v>
      </c>
      <c r="L9438" s="72">
        <v>19</v>
      </c>
    </row>
    <row r="9439" spans="4:12" x14ac:dyDescent="0.25">
      <c r="D9439" s="66" t="s">
        <v>39777</v>
      </c>
      <c r="E9439" s="66" t="s">
        <v>12209</v>
      </c>
      <c r="F9439" s="72">
        <v>1</v>
      </c>
      <c r="G9439" s="72">
        <v>3</v>
      </c>
      <c r="H9439" s="72">
        <v>2</v>
      </c>
      <c r="I9439" s="72">
        <v>9</v>
      </c>
      <c r="J9439" s="72">
        <v>2</v>
      </c>
      <c r="K9439" s="72">
        <v>3</v>
      </c>
      <c r="L9439" s="72">
        <v>20</v>
      </c>
    </row>
    <row r="9440" spans="4:12" x14ac:dyDescent="0.25">
      <c r="D9440" s="66" t="s">
        <v>39778</v>
      </c>
      <c r="E9440" s="66" t="s">
        <v>12210</v>
      </c>
      <c r="F9440" s="72">
        <v>1</v>
      </c>
      <c r="G9440" s="72">
        <v>3</v>
      </c>
      <c r="H9440" s="72">
        <v>2</v>
      </c>
      <c r="I9440" s="72">
        <v>9</v>
      </c>
      <c r="J9440" s="72">
        <v>2</v>
      </c>
      <c r="K9440" s="72">
        <v>3</v>
      </c>
      <c r="L9440" s="72">
        <v>21</v>
      </c>
    </row>
    <row r="9441" spans="4:12" x14ac:dyDescent="0.25">
      <c r="D9441" s="66" t="s">
        <v>39779</v>
      </c>
      <c r="E9441" s="66" t="s">
        <v>12211</v>
      </c>
      <c r="F9441" s="72">
        <v>1</v>
      </c>
      <c r="G9441" s="72">
        <v>3</v>
      </c>
      <c r="H9441" s="72">
        <v>2</v>
      </c>
      <c r="I9441" s="72">
        <v>9</v>
      </c>
      <c r="J9441" s="72">
        <v>2</v>
      </c>
      <c r="K9441" s="72">
        <v>3</v>
      </c>
      <c r="L9441" s="72">
        <v>22</v>
      </c>
    </row>
    <row r="9442" spans="4:12" x14ac:dyDescent="0.25">
      <c r="D9442" s="66" t="s">
        <v>39780</v>
      </c>
      <c r="E9442" s="66" t="s">
        <v>12212</v>
      </c>
      <c r="F9442" s="72">
        <v>1</v>
      </c>
      <c r="G9442" s="72">
        <v>3</v>
      </c>
      <c r="H9442" s="72">
        <v>2</v>
      </c>
      <c r="I9442" s="72">
        <v>9</v>
      </c>
      <c r="J9442" s="72">
        <v>2</v>
      </c>
      <c r="K9442" s="72">
        <v>3</v>
      </c>
      <c r="L9442" s="72">
        <v>23</v>
      </c>
    </row>
    <row r="9443" spans="4:12" x14ac:dyDescent="0.25">
      <c r="D9443" s="66" t="s">
        <v>39781</v>
      </c>
      <c r="E9443" s="66" t="s">
        <v>12213</v>
      </c>
      <c r="F9443" s="72">
        <v>1</v>
      </c>
      <c r="G9443" s="72">
        <v>3</v>
      </c>
      <c r="H9443" s="72">
        <v>2</v>
      </c>
      <c r="I9443" s="72">
        <v>9</v>
      </c>
      <c r="J9443" s="72">
        <v>2</v>
      </c>
      <c r="K9443" s="72">
        <v>3</v>
      </c>
      <c r="L9443" s="72">
        <v>24</v>
      </c>
    </row>
    <row r="9444" spans="4:12" x14ac:dyDescent="0.25">
      <c r="D9444" s="66" t="s">
        <v>39782</v>
      </c>
      <c r="E9444" s="66" t="s">
        <v>12214</v>
      </c>
      <c r="F9444" s="72">
        <v>1</v>
      </c>
      <c r="G9444" s="72">
        <v>3</v>
      </c>
      <c r="H9444" s="72">
        <v>2</v>
      </c>
      <c r="I9444" s="72">
        <v>9</v>
      </c>
      <c r="J9444" s="72">
        <v>2</v>
      </c>
      <c r="K9444" s="72">
        <v>3</v>
      </c>
      <c r="L9444" s="72">
        <v>25</v>
      </c>
    </row>
    <row r="9445" spans="4:12" x14ac:dyDescent="0.25">
      <c r="D9445" s="66" t="s">
        <v>39783</v>
      </c>
      <c r="E9445" s="66" t="s">
        <v>12215</v>
      </c>
      <c r="F9445" s="72">
        <v>1</v>
      </c>
      <c r="G9445" s="72">
        <v>3</v>
      </c>
      <c r="H9445" s="72">
        <v>2</v>
      </c>
      <c r="I9445" s="72">
        <v>9</v>
      </c>
      <c r="J9445" s="72">
        <v>2</v>
      </c>
      <c r="K9445" s="72">
        <v>3</v>
      </c>
      <c r="L9445" s="72">
        <v>26</v>
      </c>
    </row>
    <row r="9446" spans="4:12" x14ac:dyDescent="0.25">
      <c r="D9446" s="66" t="s">
        <v>39784</v>
      </c>
      <c r="E9446" s="66" t="s">
        <v>12216</v>
      </c>
      <c r="F9446" s="72">
        <v>1</v>
      </c>
      <c r="G9446" s="72">
        <v>3</v>
      </c>
      <c r="H9446" s="72">
        <v>2</v>
      </c>
      <c r="I9446" s="72">
        <v>9</v>
      </c>
      <c r="J9446" s="72">
        <v>2</v>
      </c>
      <c r="K9446" s="72">
        <v>3</v>
      </c>
      <c r="L9446" s="72">
        <v>27</v>
      </c>
    </row>
    <row r="9447" spans="4:12" x14ac:dyDescent="0.25">
      <c r="D9447" s="66" t="s">
        <v>39785</v>
      </c>
      <c r="E9447" s="66" t="s">
        <v>12217</v>
      </c>
      <c r="F9447" s="72">
        <v>1</v>
      </c>
      <c r="G9447" s="72">
        <v>3</v>
      </c>
      <c r="H9447" s="72">
        <v>2</v>
      </c>
      <c r="I9447" s="72">
        <v>9</v>
      </c>
      <c r="J9447" s="72">
        <v>2</v>
      </c>
      <c r="K9447" s="72">
        <v>3</v>
      </c>
      <c r="L9447" s="72">
        <v>28</v>
      </c>
    </row>
    <row r="9448" spans="4:12" x14ac:dyDescent="0.25">
      <c r="D9448" s="66" t="s">
        <v>39786</v>
      </c>
      <c r="E9448" s="66" t="s">
        <v>12218</v>
      </c>
      <c r="F9448" s="72">
        <v>1</v>
      </c>
      <c r="G9448" s="72">
        <v>3</v>
      </c>
      <c r="H9448" s="72">
        <v>2</v>
      </c>
      <c r="I9448" s="72">
        <v>9</v>
      </c>
      <c r="J9448" s="72">
        <v>2</v>
      </c>
      <c r="K9448" s="72">
        <v>3</v>
      </c>
      <c r="L9448" s="72">
        <v>29</v>
      </c>
    </row>
    <row r="9449" spans="4:12" x14ac:dyDescent="0.25">
      <c r="D9449" s="66" t="s">
        <v>39787</v>
      </c>
      <c r="E9449" s="66" t="s">
        <v>12219</v>
      </c>
      <c r="F9449" s="72">
        <v>1</v>
      </c>
      <c r="G9449" s="72">
        <v>3</v>
      </c>
      <c r="H9449" s="72">
        <v>2</v>
      </c>
      <c r="I9449" s="72">
        <v>9</v>
      </c>
      <c r="J9449" s="72">
        <v>2</v>
      </c>
      <c r="K9449" s="72">
        <v>3</v>
      </c>
      <c r="L9449" s="72">
        <v>30</v>
      </c>
    </row>
    <row r="9450" spans="4:12" x14ac:dyDescent="0.25">
      <c r="D9450" s="66" t="s">
        <v>39788</v>
      </c>
      <c r="E9450" s="66" t="s">
        <v>12220</v>
      </c>
      <c r="F9450" s="72">
        <v>1</v>
      </c>
      <c r="G9450" s="72">
        <v>3</v>
      </c>
      <c r="H9450" s="72">
        <v>2</v>
      </c>
      <c r="I9450" s="72">
        <v>9</v>
      </c>
      <c r="J9450" s="72">
        <v>2</v>
      </c>
      <c r="K9450" s="72">
        <v>3</v>
      </c>
      <c r="L9450" s="72">
        <v>31</v>
      </c>
    </row>
    <row r="9451" spans="4:12" x14ac:dyDescent="0.25">
      <c r="D9451" s="66" t="s">
        <v>39789</v>
      </c>
      <c r="E9451" s="66" t="s">
        <v>12221</v>
      </c>
      <c r="F9451" s="72">
        <v>1</v>
      </c>
      <c r="G9451" s="72">
        <v>3</v>
      </c>
      <c r="H9451" s="72">
        <v>2</v>
      </c>
      <c r="I9451" s="72">
        <v>9</v>
      </c>
      <c r="J9451" s="72">
        <v>2</v>
      </c>
      <c r="K9451" s="72">
        <v>3</v>
      </c>
      <c r="L9451" s="72">
        <v>32</v>
      </c>
    </row>
    <row r="9452" spans="4:12" x14ac:dyDescent="0.25">
      <c r="D9452" s="66" t="s">
        <v>39790</v>
      </c>
      <c r="E9452" s="66" t="s">
        <v>12222</v>
      </c>
      <c r="F9452" s="72">
        <v>1</v>
      </c>
      <c r="G9452" s="72">
        <v>3</v>
      </c>
      <c r="H9452" s="72">
        <v>2</v>
      </c>
      <c r="I9452" s="72">
        <v>9</v>
      </c>
      <c r="J9452" s="72">
        <v>2</v>
      </c>
      <c r="K9452" s="72">
        <v>3</v>
      </c>
      <c r="L9452" s="72">
        <v>33</v>
      </c>
    </row>
    <row r="9453" spans="4:12" x14ac:dyDescent="0.25">
      <c r="D9453" s="66" t="s">
        <v>39791</v>
      </c>
      <c r="E9453" s="66" t="s">
        <v>12223</v>
      </c>
      <c r="F9453" s="72">
        <v>1</v>
      </c>
      <c r="G9453" s="72">
        <v>3</v>
      </c>
      <c r="H9453" s="72">
        <v>2</v>
      </c>
      <c r="I9453" s="72">
        <v>9</v>
      </c>
      <c r="J9453" s="72">
        <v>2</v>
      </c>
      <c r="K9453" s="72">
        <v>3</v>
      </c>
      <c r="L9453" s="72">
        <v>34</v>
      </c>
    </row>
    <row r="9454" spans="4:12" x14ac:dyDescent="0.25">
      <c r="D9454" s="66" t="s">
        <v>39792</v>
      </c>
      <c r="E9454" s="66" t="s">
        <v>12224</v>
      </c>
      <c r="F9454" s="72">
        <v>1</v>
      </c>
      <c r="G9454" s="72">
        <v>3</v>
      </c>
      <c r="H9454" s="72">
        <v>2</v>
      </c>
      <c r="I9454" s="72">
        <v>9</v>
      </c>
      <c r="J9454" s="72">
        <v>2</v>
      </c>
      <c r="K9454" s="72">
        <v>3</v>
      </c>
      <c r="L9454" s="72">
        <v>35</v>
      </c>
    </row>
    <row r="9455" spans="4:12" x14ac:dyDescent="0.25">
      <c r="D9455" s="66" t="s">
        <v>39793</v>
      </c>
      <c r="E9455" s="66" t="s">
        <v>12225</v>
      </c>
      <c r="F9455" s="72">
        <v>1</v>
      </c>
      <c r="G9455" s="72">
        <v>3</v>
      </c>
      <c r="H9455" s="72">
        <v>2</v>
      </c>
      <c r="I9455" s="72">
        <v>9</v>
      </c>
      <c r="J9455" s="72">
        <v>2</v>
      </c>
      <c r="K9455" s="72">
        <v>3</v>
      </c>
      <c r="L9455" s="72">
        <v>36</v>
      </c>
    </row>
    <row r="9456" spans="4:12" x14ac:dyDescent="0.25">
      <c r="D9456" s="66" t="s">
        <v>39794</v>
      </c>
      <c r="E9456" s="66" t="s">
        <v>12226</v>
      </c>
      <c r="F9456" s="72">
        <v>1</v>
      </c>
      <c r="G9456" s="72">
        <v>3</v>
      </c>
      <c r="H9456" s="72">
        <v>2</v>
      </c>
      <c r="I9456" s="72">
        <v>9</v>
      </c>
      <c r="J9456" s="72">
        <v>2</v>
      </c>
      <c r="K9456" s="72">
        <v>3</v>
      </c>
      <c r="L9456" s="72">
        <v>37</v>
      </c>
    </row>
    <row r="9457" spans="4:12" x14ac:dyDescent="0.25">
      <c r="D9457" s="66" t="s">
        <v>39795</v>
      </c>
      <c r="E9457" s="66" t="s">
        <v>12227</v>
      </c>
      <c r="F9457" s="72">
        <v>1</v>
      </c>
      <c r="G9457" s="72">
        <v>3</v>
      </c>
      <c r="H9457" s="72">
        <v>2</v>
      </c>
      <c r="I9457" s="72">
        <v>9</v>
      </c>
      <c r="J9457" s="72">
        <v>2</v>
      </c>
      <c r="K9457" s="72">
        <v>3</v>
      </c>
      <c r="L9457" s="72">
        <v>38</v>
      </c>
    </row>
    <row r="9458" spans="4:12" x14ac:dyDescent="0.25">
      <c r="D9458" s="66" t="s">
        <v>39796</v>
      </c>
      <c r="E9458" s="66" t="s">
        <v>12228</v>
      </c>
      <c r="F9458" s="72">
        <v>1</v>
      </c>
      <c r="G9458" s="72">
        <v>3</v>
      </c>
      <c r="H9458" s="72">
        <v>2</v>
      </c>
      <c r="I9458" s="72">
        <v>9</v>
      </c>
      <c r="J9458" s="72">
        <v>2</v>
      </c>
      <c r="K9458" s="72">
        <v>3</v>
      </c>
      <c r="L9458" s="72">
        <v>39</v>
      </c>
    </row>
    <row r="9459" spans="4:12" x14ac:dyDescent="0.25">
      <c r="D9459" s="66" t="s">
        <v>39797</v>
      </c>
      <c r="E9459" s="66" t="s">
        <v>12229</v>
      </c>
      <c r="F9459" s="72">
        <v>1</v>
      </c>
      <c r="G9459" s="72">
        <v>3</v>
      </c>
      <c r="H9459" s="72">
        <v>2</v>
      </c>
      <c r="I9459" s="72">
        <v>9</v>
      </c>
      <c r="J9459" s="72">
        <v>2</v>
      </c>
      <c r="K9459" s="72">
        <v>3</v>
      </c>
      <c r="L9459" s="72">
        <v>40</v>
      </c>
    </row>
    <row r="9460" spans="4:12" x14ac:dyDescent="0.25">
      <c r="D9460" s="66" t="s">
        <v>39798</v>
      </c>
      <c r="E9460" s="66" t="s">
        <v>12230</v>
      </c>
      <c r="F9460" s="72">
        <v>1</v>
      </c>
      <c r="G9460" s="72">
        <v>3</v>
      </c>
      <c r="H9460" s="72">
        <v>2</v>
      </c>
      <c r="I9460" s="72">
        <v>9</v>
      </c>
      <c r="J9460" s="72">
        <v>2</v>
      </c>
      <c r="K9460" s="72">
        <v>3</v>
      </c>
      <c r="L9460" s="72">
        <v>41</v>
      </c>
    </row>
    <row r="9461" spans="4:12" x14ac:dyDescent="0.25">
      <c r="D9461" s="66" t="s">
        <v>39799</v>
      </c>
      <c r="E9461" s="66" t="s">
        <v>12231</v>
      </c>
      <c r="F9461" s="72">
        <v>1</v>
      </c>
      <c r="G9461" s="72">
        <v>3</v>
      </c>
      <c r="H9461" s="72">
        <v>2</v>
      </c>
      <c r="I9461" s="72">
        <v>9</v>
      </c>
      <c r="J9461" s="72">
        <v>2</v>
      </c>
      <c r="K9461" s="72">
        <v>3</v>
      </c>
      <c r="L9461" s="72">
        <v>42</v>
      </c>
    </row>
    <row r="9462" spans="4:12" x14ac:dyDescent="0.25">
      <c r="D9462" s="66" t="s">
        <v>39800</v>
      </c>
      <c r="E9462" s="66" t="s">
        <v>12232</v>
      </c>
      <c r="F9462" s="72">
        <v>1</v>
      </c>
      <c r="G9462" s="72">
        <v>3</v>
      </c>
      <c r="H9462" s="72">
        <v>2</v>
      </c>
      <c r="I9462" s="72">
        <v>9</v>
      </c>
      <c r="J9462" s="72">
        <v>2</v>
      </c>
      <c r="K9462" s="72">
        <v>4</v>
      </c>
      <c r="L9462" s="72">
        <v>1</v>
      </c>
    </row>
    <row r="9463" spans="4:12" x14ac:dyDescent="0.25">
      <c r="D9463" s="66" t="s">
        <v>39801</v>
      </c>
      <c r="E9463" s="66" t="s">
        <v>12233</v>
      </c>
      <c r="F9463" s="72">
        <v>1</v>
      </c>
      <c r="G9463" s="72">
        <v>3</v>
      </c>
      <c r="H9463" s="72">
        <v>2</v>
      </c>
      <c r="I9463" s="72">
        <v>9</v>
      </c>
      <c r="J9463" s="72">
        <v>2</v>
      </c>
      <c r="K9463" s="72">
        <v>4</v>
      </c>
      <c r="L9463" s="72">
        <v>2</v>
      </c>
    </row>
    <row r="9464" spans="4:12" x14ac:dyDescent="0.25">
      <c r="D9464" s="66" t="s">
        <v>39802</v>
      </c>
      <c r="E9464" s="66" t="s">
        <v>12234</v>
      </c>
      <c r="F9464" s="72">
        <v>1</v>
      </c>
      <c r="G9464" s="72">
        <v>3</v>
      </c>
      <c r="H9464" s="72">
        <v>2</v>
      </c>
      <c r="I9464" s="72">
        <v>9</v>
      </c>
      <c r="J9464" s="72">
        <v>2</v>
      </c>
      <c r="K9464" s="72">
        <v>4</v>
      </c>
      <c r="L9464" s="72">
        <v>3</v>
      </c>
    </row>
    <row r="9465" spans="4:12" x14ac:dyDescent="0.25">
      <c r="D9465" s="66" t="s">
        <v>39803</v>
      </c>
      <c r="E9465" s="66" t="s">
        <v>12235</v>
      </c>
      <c r="F9465" s="72">
        <v>1</v>
      </c>
      <c r="G9465" s="72">
        <v>3</v>
      </c>
      <c r="H9465" s="72">
        <v>2</v>
      </c>
      <c r="I9465" s="72">
        <v>9</v>
      </c>
      <c r="J9465" s="72">
        <v>2</v>
      </c>
      <c r="K9465" s="72">
        <v>4</v>
      </c>
      <c r="L9465" s="72">
        <v>4</v>
      </c>
    </row>
    <row r="9466" spans="4:12" x14ac:dyDescent="0.25">
      <c r="D9466" s="66" t="s">
        <v>39804</v>
      </c>
      <c r="E9466" s="66" t="s">
        <v>12236</v>
      </c>
      <c r="F9466" s="72">
        <v>1</v>
      </c>
      <c r="G9466" s="72">
        <v>3</v>
      </c>
      <c r="H9466" s="72">
        <v>2</v>
      </c>
      <c r="I9466" s="72">
        <v>9</v>
      </c>
      <c r="J9466" s="72">
        <v>2</v>
      </c>
      <c r="K9466" s="72">
        <v>4</v>
      </c>
      <c r="L9466" s="72">
        <v>5</v>
      </c>
    </row>
    <row r="9467" spans="4:12" x14ac:dyDescent="0.25">
      <c r="D9467" s="66" t="s">
        <v>39805</v>
      </c>
      <c r="E9467" s="66" t="s">
        <v>12237</v>
      </c>
      <c r="F9467" s="72">
        <v>1</v>
      </c>
      <c r="G9467" s="72">
        <v>3</v>
      </c>
      <c r="H9467" s="72">
        <v>2</v>
      </c>
      <c r="I9467" s="72">
        <v>9</v>
      </c>
      <c r="J9467" s="72">
        <v>2</v>
      </c>
      <c r="K9467" s="72">
        <v>4</v>
      </c>
      <c r="L9467" s="72">
        <v>6</v>
      </c>
    </row>
    <row r="9468" spans="4:12" x14ac:dyDescent="0.25">
      <c r="D9468" s="66" t="s">
        <v>39806</v>
      </c>
      <c r="E9468" s="66" t="s">
        <v>12238</v>
      </c>
      <c r="F9468" s="72">
        <v>1</v>
      </c>
      <c r="G9468" s="72">
        <v>3</v>
      </c>
      <c r="H9468" s="72">
        <v>2</v>
      </c>
      <c r="I9468" s="72">
        <v>9</v>
      </c>
      <c r="J9468" s="72">
        <v>2</v>
      </c>
      <c r="K9468" s="72">
        <v>4</v>
      </c>
      <c r="L9468" s="72">
        <v>7</v>
      </c>
    </row>
    <row r="9469" spans="4:12" x14ac:dyDescent="0.25">
      <c r="D9469" s="66" t="s">
        <v>39807</v>
      </c>
      <c r="E9469" s="66" t="s">
        <v>12239</v>
      </c>
      <c r="F9469" s="72">
        <v>1</v>
      </c>
      <c r="G9469" s="72">
        <v>3</v>
      </c>
      <c r="H9469" s="72">
        <v>2</v>
      </c>
      <c r="I9469" s="72">
        <v>9</v>
      </c>
      <c r="J9469" s="72">
        <v>2</v>
      </c>
      <c r="K9469" s="72">
        <v>4</v>
      </c>
      <c r="L9469" s="72">
        <v>8</v>
      </c>
    </row>
    <row r="9470" spans="4:12" x14ac:dyDescent="0.25">
      <c r="D9470" s="66" t="s">
        <v>39808</v>
      </c>
      <c r="E9470" s="66" t="s">
        <v>12240</v>
      </c>
      <c r="F9470" s="72">
        <v>1</v>
      </c>
      <c r="G9470" s="72">
        <v>3</v>
      </c>
      <c r="H9470" s="72">
        <v>2</v>
      </c>
      <c r="I9470" s="72">
        <v>9</v>
      </c>
      <c r="J9470" s="72">
        <v>2</v>
      </c>
      <c r="K9470" s="72">
        <v>4</v>
      </c>
      <c r="L9470" s="72">
        <v>9</v>
      </c>
    </row>
    <row r="9471" spans="4:12" x14ac:dyDescent="0.25">
      <c r="D9471" s="66" t="s">
        <v>39809</v>
      </c>
      <c r="E9471" s="66" t="s">
        <v>12241</v>
      </c>
      <c r="F9471" s="72">
        <v>1</v>
      </c>
      <c r="G9471" s="72">
        <v>3</v>
      </c>
      <c r="H9471" s="72">
        <v>2</v>
      </c>
      <c r="I9471" s="72">
        <v>9</v>
      </c>
      <c r="J9471" s="72">
        <v>2</v>
      </c>
      <c r="K9471" s="72">
        <v>4</v>
      </c>
      <c r="L9471" s="72">
        <v>10</v>
      </c>
    </row>
    <row r="9472" spans="4:12" x14ac:dyDescent="0.25">
      <c r="D9472" s="66" t="s">
        <v>39810</v>
      </c>
      <c r="E9472" s="66" t="s">
        <v>12242</v>
      </c>
      <c r="F9472" s="72">
        <v>1</v>
      </c>
      <c r="G9472" s="72">
        <v>3</v>
      </c>
      <c r="H9472" s="72">
        <v>2</v>
      </c>
      <c r="I9472" s="72">
        <v>9</v>
      </c>
      <c r="J9472" s="72">
        <v>2</v>
      </c>
      <c r="K9472" s="72">
        <v>4</v>
      </c>
      <c r="L9472" s="72">
        <v>11</v>
      </c>
    </row>
    <row r="9473" spans="4:12" x14ac:dyDescent="0.25">
      <c r="D9473" s="66" t="s">
        <v>39811</v>
      </c>
      <c r="E9473" s="66" t="s">
        <v>12243</v>
      </c>
      <c r="F9473" s="72">
        <v>1</v>
      </c>
      <c r="G9473" s="72">
        <v>3</v>
      </c>
      <c r="H9473" s="72">
        <v>2</v>
      </c>
      <c r="I9473" s="72">
        <v>9</v>
      </c>
      <c r="J9473" s="72">
        <v>2</v>
      </c>
      <c r="K9473" s="72">
        <v>4</v>
      </c>
      <c r="L9473" s="72">
        <v>12</v>
      </c>
    </row>
    <row r="9474" spans="4:12" x14ac:dyDescent="0.25">
      <c r="D9474" s="66" t="s">
        <v>39812</v>
      </c>
      <c r="E9474" s="66" t="s">
        <v>12244</v>
      </c>
      <c r="F9474" s="72">
        <v>1</v>
      </c>
      <c r="G9474" s="72">
        <v>3</v>
      </c>
      <c r="H9474" s="72">
        <v>2</v>
      </c>
      <c r="I9474" s="72">
        <v>9</v>
      </c>
      <c r="J9474" s="72">
        <v>2</v>
      </c>
      <c r="K9474" s="72">
        <v>4</v>
      </c>
      <c r="L9474" s="72">
        <v>13</v>
      </c>
    </row>
    <row r="9475" spans="4:12" x14ac:dyDescent="0.25">
      <c r="D9475" s="66" t="s">
        <v>39813</v>
      </c>
      <c r="E9475" s="66" t="s">
        <v>12245</v>
      </c>
      <c r="F9475" s="72">
        <v>1</v>
      </c>
      <c r="G9475" s="72">
        <v>3</v>
      </c>
      <c r="H9475" s="72">
        <v>2</v>
      </c>
      <c r="I9475" s="72">
        <v>9</v>
      </c>
      <c r="J9475" s="72">
        <v>2</v>
      </c>
      <c r="K9475" s="72">
        <v>4</v>
      </c>
      <c r="L9475" s="72">
        <v>14</v>
      </c>
    </row>
    <row r="9476" spans="4:12" x14ac:dyDescent="0.25">
      <c r="D9476" s="66" t="s">
        <v>39814</v>
      </c>
      <c r="E9476" s="66" t="s">
        <v>12246</v>
      </c>
      <c r="F9476" s="72">
        <v>1</v>
      </c>
      <c r="G9476" s="72">
        <v>3</v>
      </c>
      <c r="H9476" s="72">
        <v>2</v>
      </c>
      <c r="I9476" s="72">
        <v>9</v>
      </c>
      <c r="J9476" s="72">
        <v>2</v>
      </c>
      <c r="K9476" s="72">
        <v>4</v>
      </c>
      <c r="L9476" s="72">
        <v>15</v>
      </c>
    </row>
    <row r="9477" spans="4:12" x14ac:dyDescent="0.25">
      <c r="D9477" s="66" t="s">
        <v>39815</v>
      </c>
      <c r="E9477" s="66" t="s">
        <v>12247</v>
      </c>
      <c r="F9477" s="72">
        <v>1</v>
      </c>
      <c r="G9477" s="72">
        <v>3</v>
      </c>
      <c r="H9477" s="72">
        <v>2</v>
      </c>
      <c r="I9477" s="72">
        <v>9</v>
      </c>
      <c r="J9477" s="72">
        <v>2</v>
      </c>
      <c r="K9477" s="72">
        <v>4</v>
      </c>
      <c r="L9477" s="72">
        <v>16</v>
      </c>
    </row>
    <row r="9478" spans="4:12" x14ac:dyDescent="0.25">
      <c r="D9478" s="66" t="s">
        <v>39816</v>
      </c>
      <c r="E9478" s="66" t="s">
        <v>12248</v>
      </c>
      <c r="F9478" s="72">
        <v>1</v>
      </c>
      <c r="G9478" s="72">
        <v>3</v>
      </c>
      <c r="H9478" s="72">
        <v>2</v>
      </c>
      <c r="I9478" s="72">
        <v>9</v>
      </c>
      <c r="J9478" s="72">
        <v>2</v>
      </c>
      <c r="K9478" s="72">
        <v>4</v>
      </c>
      <c r="L9478" s="72">
        <v>17</v>
      </c>
    </row>
    <row r="9479" spans="4:12" x14ac:dyDescent="0.25">
      <c r="D9479" s="66" t="s">
        <v>39817</v>
      </c>
      <c r="E9479" s="66" t="s">
        <v>12249</v>
      </c>
      <c r="F9479" s="72">
        <v>1</v>
      </c>
      <c r="G9479" s="72">
        <v>3</v>
      </c>
      <c r="H9479" s="72">
        <v>2</v>
      </c>
      <c r="I9479" s="72">
        <v>9</v>
      </c>
      <c r="J9479" s="72">
        <v>2</v>
      </c>
      <c r="K9479" s="72">
        <v>4</v>
      </c>
      <c r="L9479" s="72">
        <v>18</v>
      </c>
    </row>
    <row r="9480" spans="4:12" x14ac:dyDescent="0.25">
      <c r="D9480" s="66" t="s">
        <v>39818</v>
      </c>
      <c r="E9480" s="66" t="s">
        <v>12250</v>
      </c>
      <c r="F9480" s="72">
        <v>1</v>
      </c>
      <c r="G9480" s="72">
        <v>3</v>
      </c>
      <c r="H9480" s="72">
        <v>2</v>
      </c>
      <c r="I9480" s="72">
        <v>9</v>
      </c>
      <c r="J9480" s="72">
        <v>2</v>
      </c>
      <c r="K9480" s="72">
        <v>4</v>
      </c>
      <c r="L9480" s="72">
        <v>19</v>
      </c>
    </row>
    <row r="9481" spans="4:12" x14ac:dyDescent="0.25">
      <c r="D9481" s="66" t="s">
        <v>39819</v>
      </c>
      <c r="E9481" s="66" t="s">
        <v>12251</v>
      </c>
      <c r="F9481" s="72">
        <v>1</v>
      </c>
      <c r="G9481" s="72">
        <v>3</v>
      </c>
      <c r="H9481" s="72">
        <v>2</v>
      </c>
      <c r="I9481" s="72">
        <v>9</v>
      </c>
      <c r="J9481" s="72">
        <v>2</v>
      </c>
      <c r="K9481" s="72">
        <v>4</v>
      </c>
      <c r="L9481" s="72">
        <v>20</v>
      </c>
    </row>
    <row r="9482" spans="4:12" x14ac:dyDescent="0.25">
      <c r="D9482" s="66" t="s">
        <v>39820</v>
      </c>
      <c r="E9482" s="66" t="s">
        <v>12252</v>
      </c>
      <c r="F9482" s="72">
        <v>1</v>
      </c>
      <c r="G9482" s="72">
        <v>3</v>
      </c>
      <c r="H9482" s="72">
        <v>2</v>
      </c>
      <c r="I9482" s="72">
        <v>9</v>
      </c>
      <c r="J9482" s="72">
        <v>2</v>
      </c>
      <c r="K9482" s="72">
        <v>4</v>
      </c>
      <c r="L9482" s="72">
        <v>21</v>
      </c>
    </row>
    <row r="9483" spans="4:12" x14ac:dyDescent="0.25">
      <c r="D9483" s="66" t="s">
        <v>39821</v>
      </c>
      <c r="E9483" s="66" t="s">
        <v>12253</v>
      </c>
      <c r="F9483" s="72">
        <v>1</v>
      </c>
      <c r="G9483" s="72">
        <v>3</v>
      </c>
      <c r="H9483" s="72">
        <v>2</v>
      </c>
      <c r="I9483" s="72">
        <v>9</v>
      </c>
      <c r="J9483" s="72">
        <v>2</v>
      </c>
      <c r="K9483" s="72">
        <v>4</v>
      </c>
      <c r="L9483" s="72">
        <v>22</v>
      </c>
    </row>
    <row r="9484" spans="4:12" x14ac:dyDescent="0.25">
      <c r="D9484" s="66" t="s">
        <v>39822</v>
      </c>
      <c r="E9484" s="66" t="s">
        <v>12254</v>
      </c>
      <c r="F9484" s="72">
        <v>1</v>
      </c>
      <c r="G9484" s="72">
        <v>3</v>
      </c>
      <c r="H9484" s="72">
        <v>2</v>
      </c>
      <c r="I9484" s="72">
        <v>9</v>
      </c>
      <c r="J9484" s="72">
        <v>2</v>
      </c>
      <c r="K9484" s="72">
        <v>4</v>
      </c>
      <c r="L9484" s="72">
        <v>23</v>
      </c>
    </row>
    <row r="9485" spans="4:12" x14ac:dyDescent="0.25">
      <c r="D9485" s="66" t="s">
        <v>39823</v>
      </c>
      <c r="E9485" s="66" t="s">
        <v>12255</v>
      </c>
      <c r="F9485" s="72">
        <v>1</v>
      </c>
      <c r="G9485" s="72">
        <v>3</v>
      </c>
      <c r="H9485" s="72">
        <v>2</v>
      </c>
      <c r="I9485" s="72">
        <v>9</v>
      </c>
      <c r="J9485" s="72">
        <v>2</v>
      </c>
      <c r="K9485" s="72">
        <v>4</v>
      </c>
      <c r="L9485" s="72">
        <v>24</v>
      </c>
    </row>
    <row r="9486" spans="4:12" x14ac:dyDescent="0.25">
      <c r="D9486" s="66" t="s">
        <v>39824</v>
      </c>
      <c r="E9486" s="66" t="s">
        <v>12256</v>
      </c>
      <c r="F9486" s="72">
        <v>1</v>
      </c>
      <c r="G9486" s="72">
        <v>3</v>
      </c>
      <c r="H9486" s="72">
        <v>2</v>
      </c>
      <c r="I9486" s="72">
        <v>9</v>
      </c>
      <c r="J9486" s="72">
        <v>2</v>
      </c>
      <c r="K9486" s="72">
        <v>4</v>
      </c>
      <c r="L9486" s="72">
        <v>25</v>
      </c>
    </row>
    <row r="9487" spans="4:12" x14ac:dyDescent="0.25">
      <c r="D9487" s="66" t="s">
        <v>39825</v>
      </c>
      <c r="E9487" s="66" t="s">
        <v>12257</v>
      </c>
      <c r="F9487" s="72">
        <v>1</v>
      </c>
      <c r="G9487" s="72">
        <v>3</v>
      </c>
      <c r="H9487" s="72">
        <v>2</v>
      </c>
      <c r="I9487" s="72">
        <v>9</v>
      </c>
      <c r="J9487" s="72">
        <v>2</v>
      </c>
      <c r="K9487" s="72">
        <v>4</v>
      </c>
      <c r="L9487" s="72">
        <v>26</v>
      </c>
    </row>
    <row r="9488" spans="4:12" x14ac:dyDescent="0.25">
      <c r="D9488" s="66" t="s">
        <v>39826</v>
      </c>
      <c r="E9488" s="66" t="s">
        <v>12258</v>
      </c>
      <c r="F9488" s="72">
        <v>1</v>
      </c>
      <c r="G9488" s="72">
        <v>3</v>
      </c>
      <c r="H9488" s="72">
        <v>2</v>
      </c>
      <c r="I9488" s="72">
        <v>9</v>
      </c>
      <c r="J9488" s="72">
        <v>2</v>
      </c>
      <c r="K9488" s="72">
        <v>4</v>
      </c>
      <c r="L9488" s="72">
        <v>27</v>
      </c>
    </row>
    <row r="9489" spans="4:12" x14ac:dyDescent="0.25">
      <c r="D9489" s="66" t="s">
        <v>39827</v>
      </c>
      <c r="E9489" s="66" t="s">
        <v>12259</v>
      </c>
      <c r="F9489" s="72">
        <v>1</v>
      </c>
      <c r="G9489" s="72">
        <v>3</v>
      </c>
      <c r="H9489" s="72">
        <v>2</v>
      </c>
      <c r="I9489" s="72">
        <v>9</v>
      </c>
      <c r="J9489" s="72">
        <v>2</v>
      </c>
      <c r="K9489" s="72">
        <v>4</v>
      </c>
      <c r="L9489" s="72">
        <v>28</v>
      </c>
    </row>
    <row r="9490" spans="4:12" x14ac:dyDescent="0.25">
      <c r="D9490" s="66" t="s">
        <v>39828</v>
      </c>
      <c r="E9490" s="66" t="s">
        <v>12260</v>
      </c>
      <c r="F9490" s="72">
        <v>1</v>
      </c>
      <c r="G9490" s="72">
        <v>3</v>
      </c>
      <c r="H9490" s="72">
        <v>2</v>
      </c>
      <c r="I9490" s="72">
        <v>9</v>
      </c>
      <c r="J9490" s="72">
        <v>2</v>
      </c>
      <c r="K9490" s="72">
        <v>4</v>
      </c>
      <c r="L9490" s="72">
        <v>29</v>
      </c>
    </row>
    <row r="9491" spans="4:12" x14ac:dyDescent="0.25">
      <c r="D9491" s="66" t="s">
        <v>39829</v>
      </c>
      <c r="E9491" s="66" t="s">
        <v>12261</v>
      </c>
      <c r="F9491" s="72">
        <v>1</v>
      </c>
      <c r="G9491" s="72">
        <v>3</v>
      </c>
      <c r="H9491" s="72">
        <v>2</v>
      </c>
      <c r="I9491" s="72">
        <v>9</v>
      </c>
      <c r="J9491" s="72">
        <v>2</v>
      </c>
      <c r="K9491" s="72">
        <v>4</v>
      </c>
      <c r="L9491" s="72">
        <v>30</v>
      </c>
    </row>
    <row r="9492" spans="4:12" x14ac:dyDescent="0.25">
      <c r="D9492" s="66" t="s">
        <v>39830</v>
      </c>
      <c r="E9492" s="66" t="s">
        <v>12262</v>
      </c>
      <c r="F9492" s="72">
        <v>1</v>
      </c>
      <c r="G9492" s="72">
        <v>3</v>
      </c>
      <c r="H9492" s="72">
        <v>2</v>
      </c>
      <c r="I9492" s="72">
        <v>9</v>
      </c>
      <c r="J9492" s="72">
        <v>2</v>
      </c>
      <c r="K9492" s="72">
        <v>4</v>
      </c>
      <c r="L9492" s="72">
        <v>31</v>
      </c>
    </row>
    <row r="9493" spans="4:12" x14ac:dyDescent="0.25">
      <c r="D9493" s="66" t="s">
        <v>39831</v>
      </c>
      <c r="E9493" s="66" t="s">
        <v>12263</v>
      </c>
      <c r="F9493" s="72">
        <v>1</v>
      </c>
      <c r="G9493" s="72">
        <v>3</v>
      </c>
      <c r="H9493" s="72">
        <v>2</v>
      </c>
      <c r="I9493" s="72">
        <v>9</v>
      </c>
      <c r="J9493" s="72">
        <v>2</v>
      </c>
      <c r="K9493" s="72">
        <v>4</v>
      </c>
      <c r="L9493" s="72">
        <v>32</v>
      </c>
    </row>
    <row r="9494" spans="4:12" x14ac:dyDescent="0.25">
      <c r="D9494" s="66" t="s">
        <v>39832</v>
      </c>
      <c r="E9494" s="66" t="s">
        <v>12264</v>
      </c>
      <c r="F9494" s="72">
        <v>1</v>
      </c>
      <c r="G9494" s="72">
        <v>3</v>
      </c>
      <c r="H9494" s="72">
        <v>2</v>
      </c>
      <c r="I9494" s="72">
        <v>9</v>
      </c>
      <c r="J9494" s="72">
        <v>2</v>
      </c>
      <c r="K9494" s="72">
        <v>4</v>
      </c>
      <c r="L9494" s="72">
        <v>33</v>
      </c>
    </row>
    <row r="9495" spans="4:12" x14ac:dyDescent="0.25">
      <c r="D9495" s="66" t="s">
        <v>39833</v>
      </c>
      <c r="E9495" s="66" t="s">
        <v>12265</v>
      </c>
      <c r="F9495" s="72">
        <v>1</v>
      </c>
      <c r="G9495" s="72">
        <v>3</v>
      </c>
      <c r="H9495" s="72">
        <v>2</v>
      </c>
      <c r="I9495" s="72">
        <v>9</v>
      </c>
      <c r="J9495" s="72">
        <v>2</v>
      </c>
      <c r="K9495" s="72">
        <v>4</v>
      </c>
      <c r="L9495" s="72">
        <v>34</v>
      </c>
    </row>
    <row r="9496" spans="4:12" x14ac:dyDescent="0.25">
      <c r="D9496" s="66" t="s">
        <v>39834</v>
      </c>
      <c r="E9496" s="66" t="s">
        <v>12266</v>
      </c>
      <c r="F9496" s="72">
        <v>1</v>
      </c>
      <c r="G9496" s="72">
        <v>3</v>
      </c>
      <c r="H9496" s="72">
        <v>2</v>
      </c>
      <c r="I9496" s="72">
        <v>9</v>
      </c>
      <c r="J9496" s="72">
        <v>2</v>
      </c>
      <c r="K9496" s="72">
        <v>4</v>
      </c>
      <c r="L9496" s="72">
        <v>35</v>
      </c>
    </row>
    <row r="9497" spans="4:12" x14ac:dyDescent="0.25">
      <c r="D9497" s="66" t="s">
        <v>39835</v>
      </c>
      <c r="E9497" s="66" t="s">
        <v>12267</v>
      </c>
      <c r="F9497" s="72">
        <v>1</v>
      </c>
      <c r="G9497" s="72">
        <v>3</v>
      </c>
      <c r="H9497" s="72">
        <v>2</v>
      </c>
      <c r="I9497" s="72">
        <v>9</v>
      </c>
      <c r="J9497" s="72">
        <v>2</v>
      </c>
      <c r="K9497" s="72">
        <v>4</v>
      </c>
      <c r="L9497" s="72">
        <v>36</v>
      </c>
    </row>
    <row r="9498" spans="4:12" x14ac:dyDescent="0.25">
      <c r="D9498" s="66" t="s">
        <v>39836</v>
      </c>
      <c r="E9498" s="66" t="s">
        <v>12268</v>
      </c>
      <c r="F9498" s="72">
        <v>1</v>
      </c>
      <c r="G9498" s="72">
        <v>3</v>
      </c>
      <c r="H9498" s="72">
        <v>2</v>
      </c>
      <c r="I9498" s="72">
        <v>9</v>
      </c>
      <c r="J9498" s="72">
        <v>2</v>
      </c>
      <c r="K9498" s="72">
        <v>4</v>
      </c>
      <c r="L9498" s="72">
        <v>37</v>
      </c>
    </row>
    <row r="9499" spans="4:12" x14ac:dyDescent="0.25">
      <c r="D9499" s="66" t="s">
        <v>39837</v>
      </c>
      <c r="E9499" s="66" t="s">
        <v>12269</v>
      </c>
      <c r="F9499" s="72">
        <v>1</v>
      </c>
      <c r="G9499" s="72">
        <v>3</v>
      </c>
      <c r="H9499" s="72">
        <v>2</v>
      </c>
      <c r="I9499" s="72">
        <v>9</v>
      </c>
      <c r="J9499" s="72">
        <v>2</v>
      </c>
      <c r="K9499" s="72">
        <v>4</v>
      </c>
      <c r="L9499" s="72">
        <v>38</v>
      </c>
    </row>
    <row r="9500" spans="4:12" x14ac:dyDescent="0.25">
      <c r="D9500" s="66" t="s">
        <v>39838</v>
      </c>
      <c r="E9500" s="66" t="s">
        <v>12270</v>
      </c>
      <c r="F9500" s="72">
        <v>1</v>
      </c>
      <c r="G9500" s="72">
        <v>3</v>
      </c>
      <c r="H9500" s="72">
        <v>2</v>
      </c>
      <c r="I9500" s="72">
        <v>9</v>
      </c>
      <c r="J9500" s="72">
        <v>2</v>
      </c>
      <c r="K9500" s="72">
        <v>4</v>
      </c>
      <c r="L9500" s="72">
        <v>39</v>
      </c>
    </row>
    <row r="9501" spans="4:12" x14ac:dyDescent="0.25">
      <c r="D9501" s="66" t="s">
        <v>39839</v>
      </c>
      <c r="E9501" s="66" t="s">
        <v>12271</v>
      </c>
      <c r="F9501" s="72">
        <v>1</v>
      </c>
      <c r="G9501" s="72">
        <v>3</v>
      </c>
      <c r="H9501" s="72">
        <v>2</v>
      </c>
      <c r="I9501" s="72">
        <v>9</v>
      </c>
      <c r="J9501" s="72">
        <v>2</v>
      </c>
      <c r="K9501" s="72">
        <v>4</v>
      </c>
      <c r="L9501" s="72">
        <v>40</v>
      </c>
    </row>
    <row r="9502" spans="4:12" x14ac:dyDescent="0.25">
      <c r="D9502" s="66" t="s">
        <v>39840</v>
      </c>
      <c r="E9502" s="66" t="s">
        <v>12272</v>
      </c>
      <c r="F9502" s="72">
        <v>1</v>
      </c>
      <c r="G9502" s="72">
        <v>3</v>
      </c>
      <c r="H9502" s="72">
        <v>2</v>
      </c>
      <c r="I9502" s="72">
        <v>9</v>
      </c>
      <c r="J9502" s="72">
        <v>2</v>
      </c>
      <c r="K9502" s="72">
        <v>4</v>
      </c>
      <c r="L9502" s="72">
        <v>41</v>
      </c>
    </row>
    <row r="9503" spans="4:12" x14ac:dyDescent="0.25">
      <c r="D9503" s="66" t="s">
        <v>39841</v>
      </c>
      <c r="E9503" s="66" t="s">
        <v>12273</v>
      </c>
      <c r="F9503" s="72">
        <v>1</v>
      </c>
      <c r="G9503" s="72">
        <v>3</v>
      </c>
      <c r="H9503" s="72">
        <v>2</v>
      </c>
      <c r="I9503" s="72">
        <v>9</v>
      </c>
      <c r="J9503" s="72">
        <v>2</v>
      </c>
      <c r="K9503" s="72">
        <v>4</v>
      </c>
      <c r="L9503" s="72">
        <v>42</v>
      </c>
    </row>
    <row r="9504" spans="4:12" x14ac:dyDescent="0.25">
      <c r="D9504" s="66" t="s">
        <v>39842</v>
      </c>
      <c r="E9504" s="66" t="s">
        <v>12274</v>
      </c>
      <c r="F9504" s="72">
        <v>1</v>
      </c>
      <c r="G9504" s="72">
        <v>3</v>
      </c>
      <c r="H9504" s="72">
        <v>2</v>
      </c>
      <c r="I9504" s="72">
        <v>9</v>
      </c>
      <c r="J9504" s="72">
        <v>2</v>
      </c>
      <c r="K9504" s="72">
        <v>4</v>
      </c>
      <c r="L9504" s="72">
        <v>43</v>
      </c>
    </row>
    <row r="9505" spans="4:12" x14ac:dyDescent="0.25">
      <c r="D9505" s="66" t="s">
        <v>39843</v>
      </c>
      <c r="E9505" s="66" t="s">
        <v>12275</v>
      </c>
      <c r="F9505" s="72">
        <v>1</v>
      </c>
      <c r="G9505" s="72">
        <v>3</v>
      </c>
      <c r="H9505" s="72">
        <v>2</v>
      </c>
      <c r="I9505" s="72">
        <v>9</v>
      </c>
      <c r="J9505" s="72">
        <v>2</v>
      </c>
      <c r="K9505" s="72">
        <v>4</v>
      </c>
      <c r="L9505" s="72">
        <v>44</v>
      </c>
    </row>
    <row r="9506" spans="4:12" x14ac:dyDescent="0.25">
      <c r="D9506" s="66" t="s">
        <v>39844</v>
      </c>
      <c r="E9506" s="66" t="s">
        <v>12276</v>
      </c>
      <c r="F9506" s="72">
        <v>1</v>
      </c>
      <c r="G9506" s="72">
        <v>3</v>
      </c>
      <c r="H9506" s="72">
        <v>2</v>
      </c>
      <c r="I9506" s="72">
        <v>9</v>
      </c>
      <c r="J9506" s="72">
        <v>2</v>
      </c>
      <c r="K9506" s="72">
        <v>4</v>
      </c>
      <c r="L9506" s="72">
        <v>45</v>
      </c>
    </row>
    <row r="9507" spans="4:12" x14ac:dyDescent="0.25">
      <c r="D9507" s="66" t="s">
        <v>39845</v>
      </c>
      <c r="E9507" s="66" t="s">
        <v>12277</v>
      </c>
      <c r="F9507" s="72">
        <v>1</v>
      </c>
      <c r="G9507" s="72">
        <v>3</v>
      </c>
      <c r="H9507" s="72">
        <v>2</v>
      </c>
      <c r="I9507" s="72">
        <v>9</v>
      </c>
      <c r="J9507" s="72">
        <v>2</v>
      </c>
      <c r="K9507" s="72">
        <v>4</v>
      </c>
      <c r="L9507" s="72">
        <v>46</v>
      </c>
    </row>
    <row r="9508" spans="4:12" x14ac:dyDescent="0.25">
      <c r="D9508" s="66" t="s">
        <v>39846</v>
      </c>
      <c r="E9508" s="66" t="s">
        <v>12278</v>
      </c>
      <c r="F9508" s="72">
        <v>1</v>
      </c>
      <c r="G9508" s="72">
        <v>3</v>
      </c>
      <c r="H9508" s="72">
        <v>2</v>
      </c>
      <c r="I9508" s="72">
        <v>9</v>
      </c>
      <c r="J9508" s="72">
        <v>2</v>
      </c>
      <c r="K9508" s="72">
        <v>4</v>
      </c>
      <c r="L9508" s="72">
        <v>47</v>
      </c>
    </row>
    <row r="9509" spans="4:12" x14ac:dyDescent="0.25">
      <c r="D9509" s="66" t="s">
        <v>39847</v>
      </c>
      <c r="E9509" s="66" t="s">
        <v>12279</v>
      </c>
      <c r="F9509" s="72">
        <v>1</v>
      </c>
      <c r="G9509" s="72">
        <v>3</v>
      </c>
      <c r="H9509" s="72">
        <v>2</v>
      </c>
      <c r="I9509" s="72">
        <v>9</v>
      </c>
      <c r="J9509" s="72">
        <v>2</v>
      </c>
      <c r="K9509" s="72">
        <v>4</v>
      </c>
      <c r="L9509" s="72">
        <v>48</v>
      </c>
    </row>
    <row r="9510" spans="4:12" x14ac:dyDescent="0.25">
      <c r="D9510" s="66" t="s">
        <v>39848</v>
      </c>
      <c r="E9510" s="66" t="s">
        <v>12280</v>
      </c>
      <c r="F9510" s="72">
        <v>1</v>
      </c>
      <c r="G9510" s="72">
        <v>3</v>
      </c>
      <c r="H9510" s="72">
        <v>2</v>
      </c>
      <c r="I9510" s="72">
        <v>9</v>
      </c>
      <c r="J9510" s="72">
        <v>2</v>
      </c>
      <c r="K9510" s="72">
        <v>4</v>
      </c>
      <c r="L9510" s="72">
        <v>49</v>
      </c>
    </row>
    <row r="9511" spans="4:12" x14ac:dyDescent="0.25">
      <c r="D9511" s="66" t="s">
        <v>39849</v>
      </c>
      <c r="E9511" s="66" t="s">
        <v>12281</v>
      </c>
      <c r="F9511" s="72">
        <v>1</v>
      </c>
      <c r="G9511" s="72">
        <v>3</v>
      </c>
      <c r="H9511" s="72">
        <v>2</v>
      </c>
      <c r="I9511" s="72">
        <v>9</v>
      </c>
      <c r="J9511" s="72">
        <v>2</v>
      </c>
      <c r="K9511" s="72">
        <v>4</v>
      </c>
      <c r="L9511" s="72">
        <v>50</v>
      </c>
    </row>
    <row r="9512" spans="4:12" x14ac:dyDescent="0.25">
      <c r="D9512" s="66" t="s">
        <v>39850</v>
      </c>
      <c r="E9512" s="66" t="s">
        <v>12282</v>
      </c>
      <c r="F9512" s="72">
        <v>1</v>
      </c>
      <c r="G9512" s="72">
        <v>3</v>
      </c>
      <c r="H9512" s="72">
        <v>2</v>
      </c>
      <c r="I9512" s="72">
        <v>9</v>
      </c>
      <c r="J9512" s="72">
        <v>2</v>
      </c>
      <c r="K9512" s="72">
        <v>4</v>
      </c>
      <c r="L9512" s="72">
        <v>51</v>
      </c>
    </row>
    <row r="9513" spans="4:12" x14ac:dyDescent="0.25">
      <c r="D9513" s="66" t="s">
        <v>39851</v>
      </c>
      <c r="E9513" s="66" t="s">
        <v>12283</v>
      </c>
      <c r="F9513" s="72">
        <v>1</v>
      </c>
      <c r="G9513" s="72">
        <v>3</v>
      </c>
      <c r="H9513" s="72">
        <v>2</v>
      </c>
      <c r="I9513" s="72">
        <v>9</v>
      </c>
      <c r="J9513" s="72">
        <v>2</v>
      </c>
      <c r="K9513" s="72">
        <v>4</v>
      </c>
      <c r="L9513" s="72">
        <v>52</v>
      </c>
    </row>
    <row r="9514" spans="4:12" x14ac:dyDescent="0.25">
      <c r="D9514" s="66" t="s">
        <v>39852</v>
      </c>
      <c r="E9514" s="66" t="s">
        <v>12284</v>
      </c>
      <c r="F9514" s="72">
        <v>1</v>
      </c>
      <c r="G9514" s="72">
        <v>3</v>
      </c>
      <c r="H9514" s="72">
        <v>2</v>
      </c>
      <c r="I9514" s="72">
        <v>9</v>
      </c>
      <c r="J9514" s="72">
        <v>2</v>
      </c>
      <c r="K9514" s="72">
        <v>4</v>
      </c>
      <c r="L9514" s="72">
        <v>53</v>
      </c>
    </row>
    <row r="9515" spans="4:12" x14ac:dyDescent="0.25">
      <c r="D9515" s="66" t="s">
        <v>39853</v>
      </c>
      <c r="E9515" s="66" t="s">
        <v>12285</v>
      </c>
      <c r="F9515" s="72">
        <v>1</v>
      </c>
      <c r="G9515" s="72">
        <v>3</v>
      </c>
      <c r="H9515" s="72">
        <v>2</v>
      </c>
      <c r="I9515" s="72">
        <v>9</v>
      </c>
      <c r="J9515" s="72">
        <v>2</v>
      </c>
      <c r="K9515" s="72">
        <v>4</v>
      </c>
      <c r="L9515" s="72">
        <v>54</v>
      </c>
    </row>
    <row r="9516" spans="4:12" x14ac:dyDescent="0.25">
      <c r="D9516" s="66" t="s">
        <v>39854</v>
      </c>
      <c r="E9516" s="66" t="s">
        <v>12286</v>
      </c>
      <c r="F9516" s="72">
        <v>1</v>
      </c>
      <c r="G9516" s="72">
        <v>3</v>
      </c>
      <c r="H9516" s="72">
        <v>2</v>
      </c>
      <c r="I9516" s="72">
        <v>9</v>
      </c>
      <c r="J9516" s="72">
        <v>2</v>
      </c>
      <c r="K9516" s="72">
        <v>4</v>
      </c>
      <c r="L9516" s="72">
        <v>55</v>
      </c>
    </row>
    <row r="9517" spans="4:12" x14ac:dyDescent="0.25">
      <c r="D9517" s="66" t="s">
        <v>39855</v>
      </c>
      <c r="E9517" s="66" t="s">
        <v>12287</v>
      </c>
      <c r="F9517" s="72">
        <v>1</v>
      </c>
      <c r="G9517" s="72">
        <v>3</v>
      </c>
      <c r="H9517" s="72">
        <v>2</v>
      </c>
      <c r="I9517" s="72">
        <v>9</v>
      </c>
      <c r="J9517" s="72">
        <v>2</v>
      </c>
      <c r="K9517" s="72">
        <v>4</v>
      </c>
      <c r="L9517" s="72">
        <v>56</v>
      </c>
    </row>
    <row r="9518" spans="4:12" x14ac:dyDescent="0.25">
      <c r="D9518" s="66" t="s">
        <v>39856</v>
      </c>
      <c r="E9518" s="66" t="s">
        <v>12288</v>
      </c>
      <c r="F9518" s="72">
        <v>1</v>
      </c>
      <c r="G9518" s="72">
        <v>3</v>
      </c>
      <c r="H9518" s="72">
        <v>2</v>
      </c>
      <c r="I9518" s="72">
        <v>9</v>
      </c>
      <c r="J9518" s="72">
        <v>2</v>
      </c>
      <c r="K9518" s="72">
        <v>4</v>
      </c>
      <c r="L9518" s="72">
        <v>57</v>
      </c>
    </row>
    <row r="9519" spans="4:12" x14ac:dyDescent="0.25">
      <c r="D9519" s="66" t="s">
        <v>39857</v>
      </c>
      <c r="E9519" s="66" t="s">
        <v>12289</v>
      </c>
      <c r="F9519" s="72">
        <v>1</v>
      </c>
      <c r="G9519" s="72">
        <v>3</v>
      </c>
      <c r="H9519" s="72">
        <v>2</v>
      </c>
      <c r="I9519" s="72">
        <v>9</v>
      </c>
      <c r="J9519" s="72">
        <v>2</v>
      </c>
      <c r="K9519" s="72">
        <v>4</v>
      </c>
      <c r="L9519" s="72">
        <v>58</v>
      </c>
    </row>
    <row r="9520" spans="4:12" x14ac:dyDescent="0.25">
      <c r="D9520" s="66" t="s">
        <v>39858</v>
      </c>
      <c r="E9520" s="66" t="s">
        <v>12290</v>
      </c>
      <c r="F9520" s="72">
        <v>1</v>
      </c>
      <c r="G9520" s="72">
        <v>3</v>
      </c>
      <c r="H9520" s="72">
        <v>2</v>
      </c>
      <c r="I9520" s="72">
        <v>9</v>
      </c>
      <c r="J9520" s="72">
        <v>2</v>
      </c>
      <c r="K9520" s="72">
        <v>4</v>
      </c>
      <c r="L9520" s="72">
        <v>59</v>
      </c>
    </row>
    <row r="9521" spans="4:12" x14ac:dyDescent="0.25">
      <c r="D9521" s="66" t="s">
        <v>39859</v>
      </c>
      <c r="E9521" s="66" t="s">
        <v>12291</v>
      </c>
      <c r="F9521" s="72">
        <v>1</v>
      </c>
      <c r="G9521" s="72">
        <v>3</v>
      </c>
      <c r="H9521" s="72">
        <v>2</v>
      </c>
      <c r="I9521" s="72">
        <v>9</v>
      </c>
      <c r="J9521" s="72">
        <v>2</v>
      </c>
      <c r="K9521" s="72">
        <v>4</v>
      </c>
      <c r="L9521" s="72">
        <v>60</v>
      </c>
    </row>
    <row r="9522" spans="4:12" x14ac:dyDescent="0.25">
      <c r="D9522" s="66" t="s">
        <v>39860</v>
      </c>
      <c r="E9522" s="66" t="s">
        <v>12292</v>
      </c>
      <c r="F9522" s="72">
        <v>1</v>
      </c>
      <c r="G9522" s="72">
        <v>3</v>
      </c>
      <c r="H9522" s="72">
        <v>2</v>
      </c>
      <c r="I9522" s="72">
        <v>9</v>
      </c>
      <c r="J9522" s="72">
        <v>2</v>
      </c>
      <c r="K9522" s="72">
        <v>4</v>
      </c>
      <c r="L9522" s="72">
        <v>61</v>
      </c>
    </row>
    <row r="9523" spans="4:12" x14ac:dyDescent="0.25">
      <c r="D9523" s="66" t="s">
        <v>39861</v>
      </c>
      <c r="E9523" s="66" t="s">
        <v>12293</v>
      </c>
      <c r="F9523" s="72">
        <v>1</v>
      </c>
      <c r="G9523" s="72">
        <v>3</v>
      </c>
      <c r="H9523" s="72">
        <v>2</v>
      </c>
      <c r="I9523" s="72">
        <v>9</v>
      </c>
      <c r="J9523" s="72">
        <v>2</v>
      </c>
      <c r="K9523" s="72">
        <v>4</v>
      </c>
      <c r="L9523" s="72">
        <v>62</v>
      </c>
    </row>
    <row r="9524" spans="4:12" x14ac:dyDescent="0.25">
      <c r="D9524" s="66" t="s">
        <v>39862</v>
      </c>
      <c r="E9524" s="66" t="s">
        <v>12294</v>
      </c>
      <c r="F9524" s="72">
        <v>1</v>
      </c>
      <c r="G9524" s="72">
        <v>3</v>
      </c>
      <c r="H9524" s="72">
        <v>2</v>
      </c>
      <c r="I9524" s="72">
        <v>9</v>
      </c>
      <c r="J9524" s="72">
        <v>2</v>
      </c>
      <c r="K9524" s="72">
        <v>4</v>
      </c>
      <c r="L9524" s="72">
        <v>63</v>
      </c>
    </row>
    <row r="9525" spans="4:12" x14ac:dyDescent="0.25">
      <c r="D9525" s="66" t="s">
        <v>39863</v>
      </c>
      <c r="E9525" s="66" t="s">
        <v>12295</v>
      </c>
      <c r="F9525" s="72">
        <v>1</v>
      </c>
      <c r="G9525" s="72">
        <v>3</v>
      </c>
      <c r="H9525" s="72">
        <v>2</v>
      </c>
      <c r="I9525" s="72">
        <v>9</v>
      </c>
      <c r="J9525" s="72">
        <v>2</v>
      </c>
      <c r="K9525" s="72">
        <v>4</v>
      </c>
      <c r="L9525" s="72">
        <v>64</v>
      </c>
    </row>
    <row r="9526" spans="4:12" x14ac:dyDescent="0.25">
      <c r="D9526" s="66" t="s">
        <v>39864</v>
      </c>
      <c r="E9526" s="66" t="s">
        <v>12296</v>
      </c>
      <c r="F9526" s="72">
        <v>1</v>
      </c>
      <c r="G9526" s="72">
        <v>3</v>
      </c>
      <c r="H9526" s="72">
        <v>2</v>
      </c>
      <c r="I9526" s="72">
        <v>9</v>
      </c>
      <c r="J9526" s="72">
        <v>2</v>
      </c>
      <c r="K9526" s="72">
        <v>4</v>
      </c>
      <c r="L9526" s="72">
        <v>65</v>
      </c>
    </row>
    <row r="9527" spans="4:12" x14ac:dyDescent="0.25">
      <c r="D9527" s="66" t="s">
        <v>39865</v>
      </c>
      <c r="E9527" s="66" t="s">
        <v>12297</v>
      </c>
      <c r="F9527" s="72">
        <v>1</v>
      </c>
      <c r="G9527" s="72">
        <v>3</v>
      </c>
      <c r="H9527" s="72">
        <v>2</v>
      </c>
      <c r="I9527" s="72">
        <v>9</v>
      </c>
      <c r="J9527" s="72">
        <v>2</v>
      </c>
      <c r="K9527" s="72">
        <v>4</v>
      </c>
      <c r="L9527" s="72">
        <v>66</v>
      </c>
    </row>
    <row r="9528" spans="4:12" x14ac:dyDescent="0.25">
      <c r="D9528" s="66" t="s">
        <v>39866</v>
      </c>
      <c r="E9528" s="66" t="s">
        <v>12298</v>
      </c>
      <c r="F9528" s="72">
        <v>1</v>
      </c>
      <c r="G9528" s="72">
        <v>3</v>
      </c>
      <c r="H9528" s="72">
        <v>2</v>
      </c>
      <c r="I9528" s="72">
        <v>9</v>
      </c>
      <c r="J9528" s="72">
        <v>2</v>
      </c>
      <c r="K9528" s="72">
        <v>4</v>
      </c>
      <c r="L9528" s="72">
        <v>67</v>
      </c>
    </row>
    <row r="9529" spans="4:12" x14ac:dyDescent="0.25">
      <c r="D9529" s="66" t="s">
        <v>39867</v>
      </c>
      <c r="E9529" s="66" t="s">
        <v>12299</v>
      </c>
      <c r="F9529" s="72">
        <v>1</v>
      </c>
      <c r="G9529" s="72">
        <v>3</v>
      </c>
      <c r="H9529" s="72">
        <v>2</v>
      </c>
      <c r="I9529" s="72">
        <v>9</v>
      </c>
      <c r="J9529" s="72">
        <v>2</v>
      </c>
      <c r="K9529" s="72">
        <v>4</v>
      </c>
      <c r="L9529" s="72">
        <v>68</v>
      </c>
    </row>
    <row r="9530" spans="4:12" x14ac:dyDescent="0.25">
      <c r="D9530" s="66" t="s">
        <v>39868</v>
      </c>
      <c r="E9530" s="66" t="s">
        <v>12300</v>
      </c>
      <c r="F9530" s="72">
        <v>1</v>
      </c>
      <c r="G9530" s="72">
        <v>3</v>
      </c>
      <c r="H9530" s="72">
        <v>2</v>
      </c>
      <c r="I9530" s="72">
        <v>9</v>
      </c>
      <c r="J9530" s="72">
        <v>2</v>
      </c>
      <c r="K9530" s="72">
        <v>4</v>
      </c>
      <c r="L9530" s="72">
        <v>69</v>
      </c>
    </row>
    <row r="9531" spans="4:12" x14ac:dyDescent="0.25">
      <c r="D9531" s="66" t="s">
        <v>39869</v>
      </c>
      <c r="E9531" s="66" t="s">
        <v>12301</v>
      </c>
      <c r="F9531" s="72">
        <v>1</v>
      </c>
      <c r="G9531" s="72">
        <v>3</v>
      </c>
      <c r="H9531" s="72">
        <v>2</v>
      </c>
      <c r="I9531" s="72">
        <v>9</v>
      </c>
      <c r="J9531" s="72">
        <v>2</v>
      </c>
      <c r="K9531" s="72">
        <v>4</v>
      </c>
      <c r="L9531" s="72">
        <v>70</v>
      </c>
    </row>
    <row r="9532" spans="4:12" x14ac:dyDescent="0.25">
      <c r="D9532" s="66" t="s">
        <v>39870</v>
      </c>
      <c r="E9532" s="66" t="s">
        <v>12302</v>
      </c>
      <c r="F9532" s="72">
        <v>1</v>
      </c>
      <c r="G9532" s="72">
        <v>3</v>
      </c>
      <c r="H9532" s="72">
        <v>2</v>
      </c>
      <c r="I9532" s="72">
        <v>9</v>
      </c>
      <c r="J9532" s="72">
        <v>2</v>
      </c>
      <c r="K9532" s="72">
        <v>4</v>
      </c>
      <c r="L9532" s="72">
        <v>71</v>
      </c>
    </row>
    <row r="9533" spans="4:12" x14ac:dyDescent="0.25">
      <c r="D9533" s="66" t="s">
        <v>39871</v>
      </c>
      <c r="E9533" s="66" t="s">
        <v>12303</v>
      </c>
      <c r="F9533" s="72">
        <v>1</v>
      </c>
      <c r="G9533" s="72">
        <v>3</v>
      </c>
      <c r="H9533" s="72">
        <v>2</v>
      </c>
      <c r="I9533" s="72">
        <v>9</v>
      </c>
      <c r="J9533" s="72">
        <v>2</v>
      </c>
      <c r="K9533" s="72">
        <v>4</v>
      </c>
      <c r="L9533" s="72">
        <v>72</v>
      </c>
    </row>
    <row r="9534" spans="4:12" x14ac:dyDescent="0.25">
      <c r="D9534" s="66" t="s">
        <v>39872</v>
      </c>
      <c r="E9534" s="66" t="s">
        <v>12304</v>
      </c>
      <c r="F9534" s="72">
        <v>1</v>
      </c>
      <c r="G9534" s="72">
        <v>3</v>
      </c>
      <c r="H9534" s="72">
        <v>2</v>
      </c>
      <c r="I9534" s="72">
        <v>9</v>
      </c>
      <c r="J9534" s="72">
        <v>2</v>
      </c>
      <c r="K9534" s="72">
        <v>4</v>
      </c>
      <c r="L9534" s="72">
        <v>73</v>
      </c>
    </row>
    <row r="9535" spans="4:12" x14ac:dyDescent="0.25">
      <c r="D9535" s="66" t="s">
        <v>39873</v>
      </c>
      <c r="E9535" s="66" t="s">
        <v>12305</v>
      </c>
      <c r="F9535" s="72">
        <v>1</v>
      </c>
      <c r="G9535" s="72">
        <v>3</v>
      </c>
      <c r="H9535" s="72">
        <v>2</v>
      </c>
      <c r="I9535" s="72">
        <v>9</v>
      </c>
      <c r="J9535" s="72">
        <v>2</v>
      </c>
      <c r="K9535" s="72">
        <v>4</v>
      </c>
      <c r="L9535" s="72">
        <v>74</v>
      </c>
    </row>
    <row r="9536" spans="4:12" x14ac:dyDescent="0.25">
      <c r="D9536" s="66" t="s">
        <v>39874</v>
      </c>
      <c r="E9536" s="66" t="s">
        <v>12306</v>
      </c>
      <c r="F9536" s="72">
        <v>1</v>
      </c>
      <c r="G9536" s="72">
        <v>3</v>
      </c>
      <c r="H9536" s="72">
        <v>2</v>
      </c>
      <c r="I9536" s="72">
        <v>9</v>
      </c>
      <c r="J9536" s="72">
        <v>2</v>
      </c>
      <c r="K9536" s="72">
        <v>4</v>
      </c>
      <c r="L9536" s="72">
        <v>75</v>
      </c>
    </row>
    <row r="9537" spans="4:12" x14ac:dyDescent="0.25">
      <c r="D9537" s="66" t="s">
        <v>39875</v>
      </c>
      <c r="E9537" s="66" t="s">
        <v>12307</v>
      </c>
      <c r="F9537" s="72">
        <v>1</v>
      </c>
      <c r="G9537" s="72">
        <v>3</v>
      </c>
      <c r="H9537" s="72">
        <v>2</v>
      </c>
      <c r="I9537" s="72">
        <v>9</v>
      </c>
      <c r="J9537" s="72">
        <v>2</v>
      </c>
      <c r="K9537" s="72">
        <v>4</v>
      </c>
      <c r="L9537" s="72">
        <v>76</v>
      </c>
    </row>
    <row r="9538" spans="4:12" x14ac:dyDescent="0.25">
      <c r="D9538" s="66" t="s">
        <v>39876</v>
      </c>
      <c r="E9538" s="66" t="s">
        <v>12308</v>
      </c>
      <c r="F9538" s="72">
        <v>1</v>
      </c>
      <c r="G9538" s="72">
        <v>3</v>
      </c>
      <c r="H9538" s="72">
        <v>2</v>
      </c>
      <c r="I9538" s="72">
        <v>9</v>
      </c>
      <c r="J9538" s="72">
        <v>2</v>
      </c>
      <c r="K9538" s="72">
        <v>4</v>
      </c>
      <c r="L9538" s="72">
        <v>77</v>
      </c>
    </row>
    <row r="9539" spans="4:12" x14ac:dyDescent="0.25">
      <c r="D9539" s="66" t="s">
        <v>39877</v>
      </c>
      <c r="E9539" s="66" t="s">
        <v>12309</v>
      </c>
      <c r="F9539" s="72">
        <v>1</v>
      </c>
      <c r="G9539" s="72">
        <v>3</v>
      </c>
      <c r="H9539" s="72">
        <v>2</v>
      </c>
      <c r="I9539" s="72">
        <v>9</v>
      </c>
      <c r="J9539" s="72">
        <v>2</v>
      </c>
      <c r="K9539" s="72">
        <v>4</v>
      </c>
      <c r="L9539" s="72">
        <v>78</v>
      </c>
    </row>
    <row r="9540" spans="4:12" x14ac:dyDescent="0.25">
      <c r="D9540" s="66" t="s">
        <v>39878</v>
      </c>
      <c r="E9540" s="66" t="s">
        <v>12310</v>
      </c>
      <c r="F9540" s="72">
        <v>1</v>
      </c>
      <c r="G9540" s="72">
        <v>3</v>
      </c>
      <c r="H9540" s="72">
        <v>2</v>
      </c>
      <c r="I9540" s="72">
        <v>9</v>
      </c>
      <c r="J9540" s="72">
        <v>2</v>
      </c>
      <c r="K9540" s="72">
        <v>4</v>
      </c>
      <c r="L9540" s="72">
        <v>79</v>
      </c>
    </row>
    <row r="9541" spans="4:12" x14ac:dyDescent="0.25">
      <c r="D9541" s="66" t="s">
        <v>39879</v>
      </c>
      <c r="E9541" s="66" t="s">
        <v>12311</v>
      </c>
      <c r="F9541" s="72">
        <v>1</v>
      </c>
      <c r="G9541" s="72">
        <v>3</v>
      </c>
      <c r="H9541" s="72">
        <v>2</v>
      </c>
      <c r="I9541" s="72">
        <v>9</v>
      </c>
      <c r="J9541" s="72">
        <v>2</v>
      </c>
      <c r="K9541" s="72">
        <v>4</v>
      </c>
      <c r="L9541" s="72">
        <v>80</v>
      </c>
    </row>
    <row r="9542" spans="4:12" x14ac:dyDescent="0.25">
      <c r="D9542" s="66" t="s">
        <v>39880</v>
      </c>
      <c r="E9542" s="66" t="s">
        <v>12312</v>
      </c>
      <c r="F9542" s="72">
        <v>1</v>
      </c>
      <c r="G9542" s="72">
        <v>3</v>
      </c>
      <c r="H9542" s="72">
        <v>2</v>
      </c>
      <c r="I9542" s="72">
        <v>9</v>
      </c>
      <c r="J9542" s="72">
        <v>2</v>
      </c>
      <c r="K9542" s="72">
        <v>4</v>
      </c>
      <c r="L9542" s="72">
        <v>81</v>
      </c>
    </row>
    <row r="9543" spans="4:12" x14ac:dyDescent="0.25">
      <c r="D9543" s="66" t="s">
        <v>39881</v>
      </c>
      <c r="E9543" s="66" t="s">
        <v>12313</v>
      </c>
      <c r="F9543" s="72">
        <v>1</v>
      </c>
      <c r="G9543" s="72">
        <v>3</v>
      </c>
      <c r="H9543" s="72">
        <v>2</v>
      </c>
      <c r="I9543" s="72">
        <v>9</v>
      </c>
      <c r="J9543" s="72">
        <v>2</v>
      </c>
      <c r="K9543" s="72">
        <v>4</v>
      </c>
      <c r="L9543" s="72">
        <v>82</v>
      </c>
    </row>
    <row r="9544" spans="4:12" x14ac:dyDescent="0.25">
      <c r="D9544" s="66" t="s">
        <v>39882</v>
      </c>
      <c r="E9544" s="66" t="s">
        <v>12314</v>
      </c>
      <c r="F9544" s="72">
        <v>1</v>
      </c>
      <c r="G9544" s="72">
        <v>3</v>
      </c>
      <c r="H9544" s="72">
        <v>2</v>
      </c>
      <c r="I9544" s="72">
        <v>9</v>
      </c>
      <c r="J9544" s="72">
        <v>2</v>
      </c>
      <c r="K9544" s="72">
        <v>4</v>
      </c>
      <c r="L9544" s="72">
        <v>83</v>
      </c>
    </row>
    <row r="9545" spans="4:12" x14ac:dyDescent="0.25">
      <c r="D9545" s="66" t="s">
        <v>39883</v>
      </c>
      <c r="E9545" s="66" t="s">
        <v>12315</v>
      </c>
      <c r="F9545" s="72">
        <v>1</v>
      </c>
      <c r="G9545" s="72">
        <v>3</v>
      </c>
      <c r="H9545" s="72">
        <v>2</v>
      </c>
      <c r="I9545" s="72">
        <v>9</v>
      </c>
      <c r="J9545" s="72">
        <v>2</v>
      </c>
      <c r="K9545" s="72">
        <v>4</v>
      </c>
      <c r="L9545" s="72">
        <v>84</v>
      </c>
    </row>
    <row r="9546" spans="4:12" x14ac:dyDescent="0.25">
      <c r="D9546" s="66" t="s">
        <v>39884</v>
      </c>
      <c r="E9546" s="66" t="s">
        <v>12316</v>
      </c>
      <c r="F9546" s="72">
        <v>1</v>
      </c>
      <c r="G9546" s="72">
        <v>3</v>
      </c>
      <c r="H9546" s="72">
        <v>2</v>
      </c>
      <c r="I9546" s="72">
        <v>9</v>
      </c>
      <c r="J9546" s="72">
        <v>2</v>
      </c>
      <c r="K9546" s="72">
        <v>4</v>
      </c>
      <c r="L9546" s="72">
        <v>85</v>
      </c>
    </row>
    <row r="9547" spans="4:12" x14ac:dyDescent="0.25">
      <c r="D9547" s="66" t="s">
        <v>39885</v>
      </c>
      <c r="E9547" s="66" t="s">
        <v>12317</v>
      </c>
      <c r="F9547" s="72">
        <v>1</v>
      </c>
      <c r="G9547" s="72">
        <v>3</v>
      </c>
      <c r="H9547" s="72">
        <v>2</v>
      </c>
      <c r="I9547" s="72">
        <v>9</v>
      </c>
      <c r="J9547" s="72">
        <v>2</v>
      </c>
      <c r="K9547" s="72">
        <v>4</v>
      </c>
      <c r="L9547" s="72">
        <v>86</v>
      </c>
    </row>
    <row r="9548" spans="4:12" x14ac:dyDescent="0.25">
      <c r="D9548" s="66" t="s">
        <v>39886</v>
      </c>
      <c r="E9548" s="66" t="s">
        <v>12318</v>
      </c>
      <c r="F9548" s="72">
        <v>1</v>
      </c>
      <c r="G9548" s="72">
        <v>3</v>
      </c>
      <c r="H9548" s="72">
        <v>2</v>
      </c>
      <c r="I9548" s="72">
        <v>9</v>
      </c>
      <c r="J9548" s="72">
        <v>2</v>
      </c>
      <c r="K9548" s="72">
        <v>4</v>
      </c>
      <c r="L9548" s="72">
        <v>87</v>
      </c>
    </row>
    <row r="9549" spans="4:12" x14ac:dyDescent="0.25">
      <c r="D9549" s="66" t="s">
        <v>39887</v>
      </c>
      <c r="E9549" s="66" t="s">
        <v>12319</v>
      </c>
      <c r="F9549" s="72">
        <v>1</v>
      </c>
      <c r="G9549" s="72">
        <v>3</v>
      </c>
      <c r="H9549" s="72">
        <v>2</v>
      </c>
      <c r="I9549" s="72">
        <v>9</v>
      </c>
      <c r="J9549" s="72">
        <v>2</v>
      </c>
      <c r="K9549" s="72">
        <v>4</v>
      </c>
      <c r="L9549" s="72">
        <v>88</v>
      </c>
    </row>
    <row r="9550" spans="4:12" x14ac:dyDescent="0.25">
      <c r="D9550" s="66" t="s">
        <v>39888</v>
      </c>
      <c r="E9550" s="66" t="s">
        <v>12320</v>
      </c>
      <c r="F9550" s="72">
        <v>1</v>
      </c>
      <c r="G9550" s="72">
        <v>3</v>
      </c>
      <c r="H9550" s="72">
        <v>2</v>
      </c>
      <c r="I9550" s="72">
        <v>9</v>
      </c>
      <c r="J9550" s="72">
        <v>2</v>
      </c>
      <c r="K9550" s="72">
        <v>4</v>
      </c>
      <c r="L9550" s="72">
        <v>89</v>
      </c>
    </row>
    <row r="9551" spans="4:12" x14ac:dyDescent="0.25">
      <c r="D9551" s="66" t="s">
        <v>39889</v>
      </c>
      <c r="E9551" s="66" t="s">
        <v>12321</v>
      </c>
      <c r="F9551" s="72">
        <v>1</v>
      </c>
      <c r="G9551" s="72">
        <v>3</v>
      </c>
      <c r="H9551" s="72">
        <v>2</v>
      </c>
      <c r="I9551" s="72">
        <v>9</v>
      </c>
      <c r="J9551" s="72">
        <v>2</v>
      </c>
      <c r="K9551" s="72">
        <v>4</v>
      </c>
      <c r="L9551" s="72">
        <v>90</v>
      </c>
    </row>
    <row r="9552" spans="4:12" x14ac:dyDescent="0.25">
      <c r="D9552" s="66" t="s">
        <v>39890</v>
      </c>
      <c r="E9552" s="66" t="s">
        <v>12322</v>
      </c>
      <c r="F9552" s="72">
        <v>1</v>
      </c>
      <c r="G9552" s="72">
        <v>3</v>
      </c>
      <c r="H9552" s="72">
        <v>2</v>
      </c>
      <c r="I9552" s="72">
        <v>9</v>
      </c>
      <c r="J9552" s="72">
        <v>2</v>
      </c>
      <c r="K9552" s="72">
        <v>4</v>
      </c>
      <c r="L9552" s="72">
        <v>91</v>
      </c>
    </row>
    <row r="9553" spans="4:12" x14ac:dyDescent="0.25">
      <c r="D9553" s="66" t="s">
        <v>39891</v>
      </c>
      <c r="E9553" s="66" t="s">
        <v>12323</v>
      </c>
      <c r="F9553" s="72">
        <v>1</v>
      </c>
      <c r="G9553" s="72">
        <v>3</v>
      </c>
      <c r="H9553" s="72">
        <v>2</v>
      </c>
      <c r="I9553" s="72">
        <v>9</v>
      </c>
      <c r="J9553" s="72">
        <v>2</v>
      </c>
      <c r="K9553" s="72">
        <v>4</v>
      </c>
      <c r="L9553" s="72">
        <v>92</v>
      </c>
    </row>
    <row r="9554" spans="4:12" x14ac:dyDescent="0.25">
      <c r="D9554" s="66" t="s">
        <v>39892</v>
      </c>
      <c r="E9554" s="66" t="s">
        <v>12324</v>
      </c>
      <c r="F9554" s="72">
        <v>1</v>
      </c>
      <c r="G9554" s="72">
        <v>3</v>
      </c>
      <c r="H9554" s="72">
        <v>2</v>
      </c>
      <c r="I9554" s="72">
        <v>9</v>
      </c>
      <c r="J9554" s="72">
        <v>2</v>
      </c>
      <c r="K9554" s="72">
        <v>4</v>
      </c>
      <c r="L9554" s="72">
        <v>93</v>
      </c>
    </row>
    <row r="9555" spans="4:12" x14ac:dyDescent="0.25">
      <c r="D9555" s="66" t="s">
        <v>39893</v>
      </c>
      <c r="E9555" s="66" t="s">
        <v>12325</v>
      </c>
      <c r="F9555" s="72">
        <v>1</v>
      </c>
      <c r="G9555" s="72">
        <v>3</v>
      </c>
      <c r="H9555" s="72">
        <v>2</v>
      </c>
      <c r="I9555" s="72">
        <v>9</v>
      </c>
      <c r="J9555" s="72">
        <v>2</v>
      </c>
      <c r="K9555" s="72">
        <v>4</v>
      </c>
      <c r="L9555" s="72">
        <v>94</v>
      </c>
    </row>
    <row r="9556" spans="4:12" x14ac:dyDescent="0.25">
      <c r="D9556" s="66" t="s">
        <v>39894</v>
      </c>
      <c r="E9556" s="66" t="s">
        <v>12326</v>
      </c>
      <c r="F9556" s="72">
        <v>1</v>
      </c>
      <c r="G9556" s="72">
        <v>3</v>
      </c>
      <c r="H9556" s="72">
        <v>2</v>
      </c>
      <c r="I9556" s="72">
        <v>9</v>
      </c>
      <c r="J9556" s="72">
        <v>2</v>
      </c>
      <c r="K9556" s="72">
        <v>4</v>
      </c>
      <c r="L9556" s="72">
        <v>95</v>
      </c>
    </row>
    <row r="9557" spans="4:12" x14ac:dyDescent="0.25">
      <c r="D9557" s="66" t="s">
        <v>39895</v>
      </c>
      <c r="E9557" s="66" t="s">
        <v>12327</v>
      </c>
      <c r="F9557" s="72">
        <v>1</v>
      </c>
      <c r="G9557" s="72">
        <v>3</v>
      </c>
      <c r="H9557" s="72">
        <v>2</v>
      </c>
      <c r="I9557" s="72">
        <v>9</v>
      </c>
      <c r="J9557" s="72">
        <v>2</v>
      </c>
      <c r="K9557" s="72">
        <v>4</v>
      </c>
      <c r="L9557" s="72">
        <v>96</v>
      </c>
    </row>
    <row r="9558" spans="4:12" x14ac:dyDescent="0.25">
      <c r="D9558" s="66" t="s">
        <v>39896</v>
      </c>
      <c r="E9558" s="66" t="s">
        <v>12328</v>
      </c>
      <c r="F9558" s="72">
        <v>1</v>
      </c>
      <c r="G9558" s="72">
        <v>3</v>
      </c>
      <c r="H9558" s="72">
        <v>2</v>
      </c>
      <c r="I9558" s="72">
        <v>9</v>
      </c>
      <c r="J9558" s="72">
        <v>2</v>
      </c>
      <c r="K9558" s="72">
        <v>4</v>
      </c>
      <c r="L9558" s="72">
        <v>97</v>
      </c>
    </row>
    <row r="9559" spans="4:12" x14ac:dyDescent="0.25">
      <c r="D9559" s="66" t="s">
        <v>39897</v>
      </c>
      <c r="E9559" s="66" t="s">
        <v>12329</v>
      </c>
      <c r="F9559" s="72">
        <v>1</v>
      </c>
      <c r="G9559" s="72">
        <v>3</v>
      </c>
      <c r="H9559" s="72">
        <v>2</v>
      </c>
      <c r="I9559" s="72">
        <v>9</v>
      </c>
      <c r="J9559" s="72">
        <v>2</v>
      </c>
      <c r="K9559" s="72">
        <v>4</v>
      </c>
      <c r="L9559" s="72">
        <v>98</v>
      </c>
    </row>
    <row r="9560" spans="4:12" x14ac:dyDescent="0.25">
      <c r="D9560" s="66" t="s">
        <v>39898</v>
      </c>
      <c r="E9560" s="66" t="s">
        <v>12330</v>
      </c>
      <c r="F9560" s="72">
        <v>1</v>
      </c>
      <c r="G9560" s="72">
        <v>3</v>
      </c>
      <c r="H9560" s="72">
        <v>2</v>
      </c>
      <c r="I9560" s="72">
        <v>9</v>
      </c>
      <c r="J9560" s="72">
        <v>2</v>
      </c>
      <c r="K9560" s="72">
        <v>4</v>
      </c>
      <c r="L9560" s="72">
        <v>99</v>
      </c>
    </row>
    <row r="9561" spans="4:12" x14ac:dyDescent="0.25">
      <c r="D9561" s="66" t="s">
        <v>39899</v>
      </c>
      <c r="E9561" s="66" t="s">
        <v>12331</v>
      </c>
      <c r="F9561" s="72">
        <v>1</v>
      </c>
      <c r="G9561" s="72">
        <v>3</v>
      </c>
      <c r="H9561" s="72">
        <v>2</v>
      </c>
      <c r="I9561" s="72">
        <v>9</v>
      </c>
      <c r="J9561" s="72">
        <v>2</v>
      </c>
      <c r="K9561" s="72">
        <v>4</v>
      </c>
      <c r="L9561" s="72">
        <v>100</v>
      </c>
    </row>
    <row r="9562" spans="4:12" x14ac:dyDescent="0.25">
      <c r="D9562" s="66" t="s">
        <v>39900</v>
      </c>
      <c r="E9562" s="66" t="s">
        <v>12332</v>
      </c>
      <c r="F9562" s="72">
        <v>1</v>
      </c>
      <c r="G9562" s="72">
        <v>3</v>
      </c>
      <c r="H9562" s="72">
        <v>2</v>
      </c>
      <c r="I9562" s="72">
        <v>9</v>
      </c>
      <c r="J9562" s="72">
        <v>2</v>
      </c>
      <c r="K9562" s="72">
        <v>4</v>
      </c>
      <c r="L9562" s="72">
        <v>101</v>
      </c>
    </row>
    <row r="9563" spans="4:12" x14ac:dyDescent="0.25">
      <c r="D9563" s="66" t="s">
        <v>39901</v>
      </c>
      <c r="E9563" s="66" t="s">
        <v>12333</v>
      </c>
      <c r="F9563" s="72">
        <v>1</v>
      </c>
      <c r="G9563" s="72">
        <v>3</v>
      </c>
      <c r="H9563" s="72">
        <v>2</v>
      </c>
      <c r="I9563" s="72">
        <v>9</v>
      </c>
      <c r="J9563" s="72">
        <v>2</v>
      </c>
      <c r="K9563" s="72">
        <v>4</v>
      </c>
      <c r="L9563" s="72">
        <v>102</v>
      </c>
    </row>
    <row r="9564" spans="4:12" x14ac:dyDescent="0.25">
      <c r="D9564" s="66" t="s">
        <v>39902</v>
      </c>
      <c r="E9564" s="66" t="s">
        <v>12334</v>
      </c>
      <c r="F9564" s="72">
        <v>1</v>
      </c>
      <c r="G9564" s="72">
        <v>3</v>
      </c>
      <c r="H9564" s="72">
        <v>2</v>
      </c>
      <c r="I9564" s="72">
        <v>9</v>
      </c>
      <c r="J9564" s="72">
        <v>2</v>
      </c>
      <c r="K9564" s="72">
        <v>4</v>
      </c>
      <c r="L9564" s="72">
        <v>103</v>
      </c>
    </row>
    <row r="9565" spans="4:12" x14ac:dyDescent="0.25">
      <c r="D9565" s="66" t="s">
        <v>39903</v>
      </c>
      <c r="E9565" s="66" t="s">
        <v>12335</v>
      </c>
      <c r="F9565" s="72">
        <v>1</v>
      </c>
      <c r="G9565" s="72">
        <v>3</v>
      </c>
      <c r="H9565" s="72">
        <v>2</v>
      </c>
      <c r="I9565" s="72">
        <v>9</v>
      </c>
      <c r="J9565" s="72">
        <v>2</v>
      </c>
      <c r="K9565" s="72">
        <v>4</v>
      </c>
      <c r="L9565" s="72">
        <v>104</v>
      </c>
    </row>
    <row r="9566" spans="4:12" x14ac:dyDescent="0.25">
      <c r="D9566" s="66" t="s">
        <v>39904</v>
      </c>
      <c r="E9566" s="66" t="s">
        <v>12336</v>
      </c>
      <c r="F9566" s="72">
        <v>1</v>
      </c>
      <c r="G9566" s="72">
        <v>3</v>
      </c>
      <c r="H9566" s="72">
        <v>2</v>
      </c>
      <c r="I9566" s="72">
        <v>9</v>
      </c>
      <c r="J9566" s="72">
        <v>2</v>
      </c>
      <c r="K9566" s="72">
        <v>4</v>
      </c>
      <c r="L9566" s="72">
        <v>105</v>
      </c>
    </row>
    <row r="9567" spans="4:12" x14ac:dyDescent="0.25">
      <c r="D9567" s="66" t="s">
        <v>39905</v>
      </c>
      <c r="E9567" s="66" t="s">
        <v>12337</v>
      </c>
      <c r="F9567" s="72">
        <v>1</v>
      </c>
      <c r="G9567" s="72">
        <v>3</v>
      </c>
      <c r="H9567" s="72">
        <v>2</v>
      </c>
      <c r="I9567" s="72">
        <v>9</v>
      </c>
      <c r="J9567" s="72">
        <v>2</v>
      </c>
      <c r="K9567" s="72">
        <v>4</v>
      </c>
      <c r="L9567" s="72">
        <v>106</v>
      </c>
    </row>
    <row r="9568" spans="4:12" x14ac:dyDescent="0.25">
      <c r="D9568" s="66" t="s">
        <v>39906</v>
      </c>
      <c r="E9568" s="66" t="s">
        <v>12338</v>
      </c>
      <c r="F9568" s="72">
        <v>1</v>
      </c>
      <c r="G9568" s="72">
        <v>3</v>
      </c>
      <c r="H9568" s="72">
        <v>2</v>
      </c>
      <c r="I9568" s="72">
        <v>9</v>
      </c>
      <c r="J9568" s="72">
        <v>2</v>
      </c>
      <c r="K9568" s="72">
        <v>4</v>
      </c>
      <c r="L9568" s="72">
        <v>107</v>
      </c>
    </row>
    <row r="9569" spans="4:12" x14ac:dyDescent="0.25">
      <c r="D9569" s="66" t="s">
        <v>39907</v>
      </c>
      <c r="E9569" s="66" t="s">
        <v>12339</v>
      </c>
      <c r="F9569" s="72">
        <v>1</v>
      </c>
      <c r="G9569" s="72">
        <v>3</v>
      </c>
      <c r="H9569" s="72">
        <v>2</v>
      </c>
      <c r="I9569" s="72">
        <v>9</v>
      </c>
      <c r="J9569" s="72">
        <v>2</v>
      </c>
      <c r="K9569" s="72">
        <v>4</v>
      </c>
      <c r="L9569" s="72">
        <v>108</v>
      </c>
    </row>
    <row r="9570" spans="4:12" x14ac:dyDescent="0.25">
      <c r="D9570" s="66" t="s">
        <v>39908</v>
      </c>
      <c r="E9570" s="66" t="s">
        <v>12340</v>
      </c>
      <c r="F9570" s="72">
        <v>1</v>
      </c>
      <c r="G9570" s="72">
        <v>3</v>
      </c>
      <c r="H9570" s="72">
        <v>2</v>
      </c>
      <c r="I9570" s="72">
        <v>9</v>
      </c>
      <c r="J9570" s="72">
        <v>2</v>
      </c>
      <c r="K9570" s="72">
        <v>4</v>
      </c>
      <c r="L9570" s="72">
        <v>109</v>
      </c>
    </row>
    <row r="9571" spans="4:12" x14ac:dyDescent="0.25">
      <c r="D9571" s="66" t="s">
        <v>39909</v>
      </c>
      <c r="E9571" s="66" t="s">
        <v>12341</v>
      </c>
      <c r="F9571" s="72">
        <v>1</v>
      </c>
      <c r="G9571" s="72">
        <v>3</v>
      </c>
      <c r="H9571" s="72">
        <v>2</v>
      </c>
      <c r="I9571" s="72">
        <v>9</v>
      </c>
      <c r="J9571" s="72">
        <v>2</v>
      </c>
      <c r="K9571" s="72">
        <v>4</v>
      </c>
      <c r="L9571" s="72">
        <v>110</v>
      </c>
    </row>
    <row r="9572" spans="4:12" x14ac:dyDescent="0.25">
      <c r="D9572" s="66" t="s">
        <v>39910</v>
      </c>
      <c r="E9572" s="66" t="s">
        <v>12342</v>
      </c>
      <c r="F9572" s="72">
        <v>1</v>
      </c>
      <c r="G9572" s="72">
        <v>3</v>
      </c>
      <c r="H9572" s="72">
        <v>2</v>
      </c>
      <c r="I9572" s="72">
        <v>9</v>
      </c>
      <c r="J9572" s="72">
        <v>2</v>
      </c>
      <c r="K9572" s="72">
        <v>4</v>
      </c>
      <c r="L9572" s="72">
        <v>111</v>
      </c>
    </row>
    <row r="9573" spans="4:12" x14ac:dyDescent="0.25">
      <c r="D9573" s="66" t="s">
        <v>39911</v>
      </c>
      <c r="E9573" s="66" t="s">
        <v>12343</v>
      </c>
      <c r="F9573" s="72">
        <v>1</v>
      </c>
      <c r="G9573" s="72">
        <v>3</v>
      </c>
      <c r="H9573" s="72">
        <v>2</v>
      </c>
      <c r="I9573" s="72">
        <v>9</v>
      </c>
      <c r="J9573" s="72">
        <v>2</v>
      </c>
      <c r="K9573" s="72">
        <v>4</v>
      </c>
      <c r="L9573" s="72">
        <v>112</v>
      </c>
    </row>
    <row r="9574" spans="4:12" x14ac:dyDescent="0.25">
      <c r="D9574" s="66" t="s">
        <v>39912</v>
      </c>
      <c r="E9574" s="66" t="s">
        <v>12344</v>
      </c>
      <c r="F9574" s="72">
        <v>1</v>
      </c>
      <c r="G9574" s="72">
        <v>3</v>
      </c>
      <c r="H9574" s="72">
        <v>2</v>
      </c>
      <c r="I9574" s="72">
        <v>9</v>
      </c>
      <c r="J9574" s="72">
        <v>2</v>
      </c>
      <c r="K9574" s="72">
        <v>4</v>
      </c>
      <c r="L9574" s="72">
        <v>113</v>
      </c>
    </row>
    <row r="9575" spans="4:12" x14ac:dyDescent="0.25">
      <c r="D9575" s="66" t="s">
        <v>39913</v>
      </c>
      <c r="E9575" s="66" t="s">
        <v>12345</v>
      </c>
      <c r="F9575" s="72">
        <v>1</v>
      </c>
      <c r="G9575" s="72">
        <v>3</v>
      </c>
      <c r="H9575" s="72">
        <v>2</v>
      </c>
      <c r="I9575" s="72">
        <v>9</v>
      </c>
      <c r="J9575" s="72">
        <v>2</v>
      </c>
      <c r="K9575" s="72">
        <v>4</v>
      </c>
      <c r="L9575" s="72">
        <v>114</v>
      </c>
    </row>
    <row r="9576" spans="4:12" x14ac:dyDescent="0.25">
      <c r="D9576" s="66" t="s">
        <v>39914</v>
      </c>
      <c r="E9576" s="66" t="s">
        <v>12346</v>
      </c>
      <c r="F9576" s="72">
        <v>1</v>
      </c>
      <c r="G9576" s="72">
        <v>3</v>
      </c>
      <c r="H9576" s="72">
        <v>2</v>
      </c>
      <c r="I9576" s="72">
        <v>9</v>
      </c>
      <c r="J9576" s="72">
        <v>2</v>
      </c>
      <c r="K9576" s="72">
        <v>4</v>
      </c>
      <c r="L9576" s="72">
        <v>115</v>
      </c>
    </row>
    <row r="9577" spans="4:12" x14ac:dyDescent="0.25">
      <c r="D9577" s="66" t="s">
        <v>39915</v>
      </c>
      <c r="E9577" s="66" t="s">
        <v>12347</v>
      </c>
      <c r="F9577" s="72">
        <v>1</v>
      </c>
      <c r="G9577" s="72">
        <v>3</v>
      </c>
      <c r="H9577" s="72">
        <v>2</v>
      </c>
      <c r="I9577" s="72">
        <v>9</v>
      </c>
      <c r="J9577" s="72">
        <v>2</v>
      </c>
      <c r="K9577" s="72">
        <v>4</v>
      </c>
      <c r="L9577" s="72">
        <v>116</v>
      </c>
    </row>
    <row r="9578" spans="4:12" x14ac:dyDescent="0.25">
      <c r="D9578" s="66" t="s">
        <v>39916</v>
      </c>
      <c r="E9578" s="66" t="s">
        <v>12348</v>
      </c>
      <c r="F9578" s="72">
        <v>1</v>
      </c>
      <c r="G9578" s="72">
        <v>3</v>
      </c>
      <c r="H9578" s="72">
        <v>2</v>
      </c>
      <c r="I9578" s="72">
        <v>9</v>
      </c>
      <c r="J9578" s="72">
        <v>2</v>
      </c>
      <c r="K9578" s="72">
        <v>4</v>
      </c>
      <c r="L9578" s="72">
        <v>117</v>
      </c>
    </row>
    <row r="9579" spans="4:12" x14ac:dyDescent="0.25">
      <c r="D9579" s="66" t="s">
        <v>39917</v>
      </c>
      <c r="E9579" s="66" t="s">
        <v>12349</v>
      </c>
      <c r="F9579" s="72">
        <v>1</v>
      </c>
      <c r="G9579" s="72">
        <v>3</v>
      </c>
      <c r="H9579" s="72">
        <v>2</v>
      </c>
      <c r="I9579" s="72">
        <v>9</v>
      </c>
      <c r="J9579" s="72">
        <v>2</v>
      </c>
      <c r="K9579" s="72">
        <v>4</v>
      </c>
      <c r="L9579" s="72">
        <v>118</v>
      </c>
    </row>
    <row r="9580" spans="4:12" x14ac:dyDescent="0.25">
      <c r="D9580" s="66" t="s">
        <v>39918</v>
      </c>
      <c r="E9580" s="66" t="s">
        <v>12350</v>
      </c>
      <c r="F9580" s="72">
        <v>1</v>
      </c>
      <c r="G9580" s="72">
        <v>3</v>
      </c>
      <c r="H9580" s="72">
        <v>2</v>
      </c>
      <c r="I9580" s="72">
        <v>9</v>
      </c>
      <c r="J9580" s="72">
        <v>2</v>
      </c>
      <c r="K9580" s="72">
        <v>4</v>
      </c>
      <c r="L9580" s="72">
        <v>119</v>
      </c>
    </row>
    <row r="9581" spans="4:12" x14ac:dyDescent="0.25">
      <c r="D9581" s="66" t="s">
        <v>39919</v>
      </c>
      <c r="E9581" s="66" t="s">
        <v>12351</v>
      </c>
      <c r="F9581" s="72">
        <v>1</v>
      </c>
      <c r="G9581" s="72">
        <v>3</v>
      </c>
      <c r="H9581" s="72">
        <v>2</v>
      </c>
      <c r="I9581" s="72">
        <v>9</v>
      </c>
      <c r="J9581" s="72">
        <v>2</v>
      </c>
      <c r="K9581" s="72">
        <v>4</v>
      </c>
      <c r="L9581" s="72">
        <v>120</v>
      </c>
    </row>
    <row r="9582" spans="4:12" x14ac:dyDescent="0.25">
      <c r="D9582" s="66" t="s">
        <v>39920</v>
      </c>
      <c r="E9582" s="66" t="s">
        <v>12352</v>
      </c>
      <c r="F9582" s="72">
        <v>1</v>
      </c>
      <c r="G9582" s="72">
        <v>3</v>
      </c>
      <c r="H9582" s="72">
        <v>2</v>
      </c>
      <c r="I9582" s="72">
        <v>9</v>
      </c>
      <c r="J9582" s="72">
        <v>2</v>
      </c>
      <c r="K9582" s="72">
        <v>4</v>
      </c>
      <c r="L9582" s="72">
        <v>121</v>
      </c>
    </row>
    <row r="9583" spans="4:12" x14ac:dyDescent="0.25">
      <c r="D9583" s="66" t="s">
        <v>39921</v>
      </c>
      <c r="E9583" s="66" t="s">
        <v>12353</v>
      </c>
      <c r="F9583" s="72">
        <v>1</v>
      </c>
      <c r="G9583" s="72">
        <v>3</v>
      </c>
      <c r="H9583" s="72">
        <v>2</v>
      </c>
      <c r="I9583" s="72">
        <v>9</v>
      </c>
      <c r="J9583" s="72">
        <v>2</v>
      </c>
      <c r="K9583" s="72">
        <v>4</v>
      </c>
      <c r="L9583" s="72">
        <v>122</v>
      </c>
    </row>
    <row r="9584" spans="4:12" x14ac:dyDescent="0.25">
      <c r="D9584" s="66" t="s">
        <v>39922</v>
      </c>
      <c r="E9584" s="66" t="s">
        <v>12354</v>
      </c>
      <c r="F9584" s="72">
        <v>1</v>
      </c>
      <c r="G9584" s="72">
        <v>3</v>
      </c>
      <c r="H9584" s="72">
        <v>2</v>
      </c>
      <c r="I9584" s="72">
        <v>9</v>
      </c>
      <c r="J9584" s="72">
        <v>2</v>
      </c>
      <c r="K9584" s="72">
        <v>5</v>
      </c>
      <c r="L9584" s="72">
        <v>1</v>
      </c>
    </row>
    <row r="9585" spans="4:12" x14ac:dyDescent="0.25">
      <c r="D9585" s="66" t="s">
        <v>39923</v>
      </c>
      <c r="E9585" s="66" t="s">
        <v>2851</v>
      </c>
      <c r="F9585" s="72">
        <v>1</v>
      </c>
      <c r="G9585" s="72">
        <v>3</v>
      </c>
      <c r="H9585" s="72">
        <v>2</v>
      </c>
      <c r="I9585" s="72">
        <v>9</v>
      </c>
      <c r="J9585" s="72">
        <v>3</v>
      </c>
      <c r="K9585" s="72">
        <v>1</v>
      </c>
      <c r="L9585" s="72">
        <v>1</v>
      </c>
    </row>
    <row r="9586" spans="4:12" x14ac:dyDescent="0.25">
      <c r="D9586" s="66" t="s">
        <v>39924</v>
      </c>
      <c r="E9586" s="66" t="s">
        <v>12355</v>
      </c>
      <c r="F9586" s="72">
        <v>1</v>
      </c>
      <c r="G9586" s="72">
        <v>3</v>
      </c>
      <c r="H9586" s="72">
        <v>2</v>
      </c>
      <c r="I9586" s="72">
        <v>9</v>
      </c>
      <c r="J9586" s="72">
        <v>3</v>
      </c>
      <c r="K9586" s="72">
        <v>1</v>
      </c>
      <c r="L9586" s="72">
        <v>2</v>
      </c>
    </row>
    <row r="9587" spans="4:12" x14ac:dyDescent="0.25">
      <c r="D9587" s="66" t="s">
        <v>39925</v>
      </c>
      <c r="E9587" s="66" t="s">
        <v>12356</v>
      </c>
      <c r="F9587" s="72">
        <v>1</v>
      </c>
      <c r="G9587" s="72">
        <v>3</v>
      </c>
      <c r="H9587" s="72">
        <v>2</v>
      </c>
      <c r="I9587" s="72">
        <v>9</v>
      </c>
      <c r="J9587" s="72">
        <v>3</v>
      </c>
      <c r="K9587" s="72">
        <v>2</v>
      </c>
      <c r="L9587" s="72">
        <v>1</v>
      </c>
    </row>
    <row r="9588" spans="4:12" x14ac:dyDescent="0.25">
      <c r="D9588" s="66" t="s">
        <v>39926</v>
      </c>
      <c r="E9588" s="66" t="s">
        <v>12357</v>
      </c>
      <c r="F9588" s="72">
        <v>1</v>
      </c>
      <c r="G9588" s="72">
        <v>3</v>
      </c>
      <c r="H9588" s="72">
        <v>2</v>
      </c>
      <c r="I9588" s="72">
        <v>9</v>
      </c>
      <c r="J9588" s="72">
        <v>4</v>
      </c>
      <c r="K9588" s="72">
        <v>1</v>
      </c>
      <c r="L9588" s="72">
        <v>1</v>
      </c>
    </row>
    <row r="9589" spans="4:12" x14ac:dyDescent="0.25">
      <c r="D9589" s="66" t="s">
        <v>39927</v>
      </c>
      <c r="E9589" s="66" t="s">
        <v>12358</v>
      </c>
      <c r="F9589" s="72">
        <v>1</v>
      </c>
      <c r="G9589" s="72">
        <v>3</v>
      </c>
      <c r="H9589" s="72">
        <v>2</v>
      </c>
      <c r="I9589" s="72">
        <v>9</v>
      </c>
      <c r="J9589" s="72">
        <v>4</v>
      </c>
      <c r="K9589" s="72">
        <v>1</v>
      </c>
      <c r="L9589" s="72">
        <v>2</v>
      </c>
    </row>
    <row r="9590" spans="4:12" x14ac:dyDescent="0.25">
      <c r="D9590" s="66" t="s">
        <v>39928</v>
      </c>
      <c r="E9590" s="66" t="s">
        <v>12359</v>
      </c>
      <c r="F9590" s="72">
        <v>1</v>
      </c>
      <c r="G9590" s="72">
        <v>3</v>
      </c>
      <c r="H9590" s="72">
        <v>2</v>
      </c>
      <c r="I9590" s="72">
        <v>9</v>
      </c>
      <c r="J9590" s="72">
        <v>4</v>
      </c>
      <c r="K9590" s="72">
        <v>1</v>
      </c>
      <c r="L9590" s="72">
        <v>3</v>
      </c>
    </row>
    <row r="9591" spans="4:12" x14ac:dyDescent="0.25">
      <c r="D9591" s="66" t="s">
        <v>39929</v>
      </c>
      <c r="E9591" s="66" t="s">
        <v>12360</v>
      </c>
      <c r="F9591" s="72">
        <v>1</v>
      </c>
      <c r="G9591" s="72">
        <v>3</v>
      </c>
      <c r="H9591" s="72">
        <v>2</v>
      </c>
      <c r="I9591" s="72">
        <v>9</v>
      </c>
      <c r="J9591" s="72">
        <v>4</v>
      </c>
      <c r="K9591" s="72">
        <v>1</v>
      </c>
      <c r="L9591" s="72">
        <v>4</v>
      </c>
    </row>
    <row r="9592" spans="4:12" x14ac:dyDescent="0.25">
      <c r="D9592" s="66" t="s">
        <v>39930</v>
      </c>
      <c r="E9592" s="66" t="s">
        <v>12361</v>
      </c>
      <c r="F9592" s="72">
        <v>1</v>
      </c>
      <c r="G9592" s="72">
        <v>3</v>
      </c>
      <c r="H9592" s="72">
        <v>2</v>
      </c>
      <c r="I9592" s="72">
        <v>9</v>
      </c>
      <c r="J9592" s="72">
        <v>4</v>
      </c>
      <c r="K9592" s="72">
        <v>1</v>
      </c>
      <c r="L9592" s="72">
        <v>5</v>
      </c>
    </row>
    <row r="9593" spans="4:12" x14ac:dyDescent="0.25">
      <c r="D9593" s="66" t="s">
        <v>39931</v>
      </c>
      <c r="E9593" s="66" t="s">
        <v>12362</v>
      </c>
      <c r="F9593" s="72">
        <v>1</v>
      </c>
      <c r="G9593" s="72">
        <v>3</v>
      </c>
      <c r="H9593" s="72">
        <v>2</v>
      </c>
      <c r="I9593" s="72">
        <v>9</v>
      </c>
      <c r="J9593" s="72">
        <v>4</v>
      </c>
      <c r="K9593" s="72">
        <v>1</v>
      </c>
      <c r="L9593" s="72">
        <v>6</v>
      </c>
    </row>
    <row r="9594" spans="4:12" x14ac:dyDescent="0.25">
      <c r="D9594" s="66" t="s">
        <v>39932</v>
      </c>
      <c r="E9594" s="66" t="s">
        <v>12363</v>
      </c>
      <c r="F9594" s="72">
        <v>1</v>
      </c>
      <c r="G9594" s="72">
        <v>3</v>
      </c>
      <c r="H9594" s="72">
        <v>2</v>
      </c>
      <c r="I9594" s="72">
        <v>9</v>
      </c>
      <c r="J9594" s="72">
        <v>4</v>
      </c>
      <c r="K9594" s="72">
        <v>1</v>
      </c>
      <c r="L9594" s="72">
        <v>7</v>
      </c>
    </row>
    <row r="9595" spans="4:12" x14ac:dyDescent="0.25">
      <c r="D9595" s="66" t="s">
        <v>39933</v>
      </c>
      <c r="E9595" s="66" t="s">
        <v>12364</v>
      </c>
      <c r="F9595" s="72">
        <v>1</v>
      </c>
      <c r="G9595" s="72">
        <v>3</v>
      </c>
      <c r="H9595" s="72">
        <v>2</v>
      </c>
      <c r="I9595" s="72">
        <v>9</v>
      </c>
      <c r="J9595" s="72">
        <v>4</v>
      </c>
      <c r="K9595" s="72">
        <v>1</v>
      </c>
      <c r="L9595" s="72">
        <v>8</v>
      </c>
    </row>
    <row r="9596" spans="4:12" x14ac:dyDescent="0.25">
      <c r="D9596" s="66" t="s">
        <v>39934</v>
      </c>
      <c r="E9596" s="66" t="s">
        <v>12365</v>
      </c>
      <c r="F9596" s="72">
        <v>1</v>
      </c>
      <c r="G9596" s="72">
        <v>3</v>
      </c>
      <c r="H9596" s="72">
        <v>2</v>
      </c>
      <c r="I9596" s="72">
        <v>9</v>
      </c>
      <c r="J9596" s="72">
        <v>4</v>
      </c>
      <c r="K9596" s="72">
        <v>1</v>
      </c>
      <c r="L9596" s="72">
        <v>9</v>
      </c>
    </row>
    <row r="9597" spans="4:12" x14ac:dyDescent="0.25">
      <c r="D9597" s="66" t="s">
        <v>39935</v>
      </c>
      <c r="E9597" s="66" t="s">
        <v>12366</v>
      </c>
      <c r="F9597" s="72">
        <v>1</v>
      </c>
      <c r="G9597" s="72">
        <v>3</v>
      </c>
      <c r="H9597" s="72">
        <v>2</v>
      </c>
      <c r="I9597" s="72">
        <v>9</v>
      </c>
      <c r="J9597" s="72">
        <v>4</v>
      </c>
      <c r="K9597" s="72">
        <v>1</v>
      </c>
      <c r="L9597" s="72">
        <v>10</v>
      </c>
    </row>
    <row r="9598" spans="4:12" x14ac:dyDescent="0.25">
      <c r="D9598" s="66" t="s">
        <v>39936</v>
      </c>
      <c r="E9598" s="66" t="s">
        <v>12367</v>
      </c>
      <c r="F9598" s="72">
        <v>1</v>
      </c>
      <c r="G9598" s="72">
        <v>3</v>
      </c>
      <c r="H9598" s="72">
        <v>2</v>
      </c>
      <c r="I9598" s="72">
        <v>9</v>
      </c>
      <c r="J9598" s="72">
        <v>4</v>
      </c>
      <c r="K9598" s="72">
        <v>2</v>
      </c>
      <c r="L9598" s="72">
        <v>1</v>
      </c>
    </row>
    <row r="9599" spans="4:12" x14ac:dyDescent="0.25">
      <c r="D9599" s="66" t="s">
        <v>39937</v>
      </c>
      <c r="E9599" s="66" t="s">
        <v>12368</v>
      </c>
      <c r="F9599" s="72">
        <v>1</v>
      </c>
      <c r="G9599" s="72">
        <v>3</v>
      </c>
      <c r="H9599" s="72">
        <v>2</v>
      </c>
      <c r="I9599" s="72">
        <v>9</v>
      </c>
      <c r="J9599" s="72">
        <v>4</v>
      </c>
      <c r="K9599" s="72">
        <v>2</v>
      </c>
      <c r="L9599" s="72">
        <v>2</v>
      </c>
    </row>
    <row r="9600" spans="4:12" x14ac:dyDescent="0.25">
      <c r="D9600" s="66" t="s">
        <v>39938</v>
      </c>
      <c r="E9600" s="66" t="s">
        <v>12369</v>
      </c>
      <c r="F9600" s="72">
        <v>1</v>
      </c>
      <c r="G9600" s="72">
        <v>3</v>
      </c>
      <c r="H9600" s="72">
        <v>2</v>
      </c>
      <c r="I9600" s="72">
        <v>9</v>
      </c>
      <c r="J9600" s="72">
        <v>4</v>
      </c>
      <c r="K9600" s="72">
        <v>2</v>
      </c>
      <c r="L9600" s="72">
        <v>3</v>
      </c>
    </row>
    <row r="9601" spans="4:12" x14ac:dyDescent="0.25">
      <c r="D9601" s="66" t="s">
        <v>39939</v>
      </c>
      <c r="E9601" s="66" t="s">
        <v>12370</v>
      </c>
      <c r="F9601" s="72">
        <v>1</v>
      </c>
      <c r="G9601" s="72">
        <v>3</v>
      </c>
      <c r="H9601" s="72">
        <v>2</v>
      </c>
      <c r="I9601" s="72">
        <v>9</v>
      </c>
      <c r="J9601" s="72">
        <v>4</v>
      </c>
      <c r="K9601" s="72">
        <v>2</v>
      </c>
      <c r="L9601" s="72">
        <v>4</v>
      </c>
    </row>
    <row r="9602" spans="4:12" x14ac:dyDescent="0.25">
      <c r="D9602" s="66" t="s">
        <v>39940</v>
      </c>
      <c r="E9602" s="66" t="s">
        <v>12371</v>
      </c>
      <c r="F9602" s="72">
        <v>1</v>
      </c>
      <c r="G9602" s="72">
        <v>3</v>
      </c>
      <c r="H9602" s="72">
        <v>2</v>
      </c>
      <c r="I9602" s="72">
        <v>9</v>
      </c>
      <c r="J9602" s="72">
        <v>4</v>
      </c>
      <c r="K9602" s="72">
        <v>2</v>
      </c>
      <c r="L9602" s="72">
        <v>5</v>
      </c>
    </row>
    <row r="9603" spans="4:12" x14ac:dyDescent="0.25">
      <c r="D9603" s="66" t="s">
        <v>39941</v>
      </c>
      <c r="E9603" s="66" t="s">
        <v>12372</v>
      </c>
      <c r="F9603" s="72">
        <v>1</v>
      </c>
      <c r="G9603" s="72">
        <v>3</v>
      </c>
      <c r="H9603" s="72">
        <v>2</v>
      </c>
      <c r="I9603" s="72">
        <v>9</v>
      </c>
      <c r="J9603" s="72">
        <v>4</v>
      </c>
      <c r="K9603" s="72">
        <v>2</v>
      </c>
      <c r="L9603" s="72">
        <v>6</v>
      </c>
    </row>
    <row r="9604" spans="4:12" x14ac:dyDescent="0.25">
      <c r="D9604" s="66" t="s">
        <v>39942</v>
      </c>
      <c r="E9604" s="66" t="s">
        <v>12373</v>
      </c>
      <c r="F9604" s="72">
        <v>1</v>
      </c>
      <c r="G9604" s="72">
        <v>3</v>
      </c>
      <c r="H9604" s="72">
        <v>2</v>
      </c>
      <c r="I9604" s="72">
        <v>9</v>
      </c>
      <c r="J9604" s="72">
        <v>4</v>
      </c>
      <c r="K9604" s="72">
        <v>2</v>
      </c>
      <c r="L9604" s="72">
        <v>7</v>
      </c>
    </row>
    <row r="9605" spans="4:12" x14ac:dyDescent="0.25">
      <c r="D9605" s="66" t="s">
        <v>39943</v>
      </c>
      <c r="E9605" s="66" t="s">
        <v>2839</v>
      </c>
      <c r="F9605" s="72">
        <v>1</v>
      </c>
      <c r="G9605" s="72">
        <v>3</v>
      </c>
      <c r="H9605" s="72">
        <v>2</v>
      </c>
      <c r="I9605" s="72">
        <v>9</v>
      </c>
      <c r="J9605" s="72">
        <v>4</v>
      </c>
      <c r="K9605" s="72">
        <v>2</v>
      </c>
      <c r="L9605" s="72">
        <v>8</v>
      </c>
    </row>
    <row r="9606" spans="4:12" x14ac:dyDescent="0.25">
      <c r="D9606" s="66" t="s">
        <v>39944</v>
      </c>
      <c r="E9606" s="66" t="s">
        <v>12374</v>
      </c>
      <c r="F9606" s="72">
        <v>1</v>
      </c>
      <c r="G9606" s="72">
        <v>3</v>
      </c>
      <c r="H9606" s="72">
        <v>2</v>
      </c>
      <c r="I9606" s="72">
        <v>9</v>
      </c>
      <c r="J9606" s="72">
        <v>4</v>
      </c>
      <c r="K9606" s="72">
        <v>2</v>
      </c>
      <c r="L9606" s="72">
        <v>9</v>
      </c>
    </row>
    <row r="9607" spans="4:12" x14ac:dyDescent="0.25">
      <c r="D9607" s="66" t="s">
        <v>39945</v>
      </c>
      <c r="E9607" s="66" t="s">
        <v>12375</v>
      </c>
      <c r="F9607" s="72">
        <v>1</v>
      </c>
      <c r="G9607" s="72">
        <v>3</v>
      </c>
      <c r="H9607" s="72">
        <v>2</v>
      </c>
      <c r="I9607" s="72">
        <v>9</v>
      </c>
      <c r="J9607" s="72">
        <v>4</v>
      </c>
      <c r="K9607" s="72">
        <v>2</v>
      </c>
      <c r="L9607" s="72">
        <v>10</v>
      </c>
    </row>
    <row r="9608" spans="4:12" x14ac:dyDescent="0.25">
      <c r="D9608" s="66" t="s">
        <v>39946</v>
      </c>
      <c r="E9608" s="66" t="s">
        <v>12376</v>
      </c>
      <c r="F9608" s="72">
        <v>1</v>
      </c>
      <c r="G9608" s="72">
        <v>3</v>
      </c>
      <c r="H9608" s="72">
        <v>2</v>
      </c>
      <c r="I9608" s="72">
        <v>9</v>
      </c>
      <c r="J9608" s="72">
        <v>4</v>
      </c>
      <c r="K9608" s="72">
        <v>2</v>
      </c>
      <c r="L9608" s="72">
        <v>11</v>
      </c>
    </row>
    <row r="9609" spans="4:12" x14ac:dyDescent="0.25">
      <c r="D9609" s="66" t="s">
        <v>39947</v>
      </c>
      <c r="E9609" s="66" t="s">
        <v>12377</v>
      </c>
      <c r="F9609" s="72">
        <v>1</v>
      </c>
      <c r="G9609" s="72">
        <v>3</v>
      </c>
      <c r="H9609" s="72">
        <v>2</v>
      </c>
      <c r="I9609" s="72">
        <v>9</v>
      </c>
      <c r="J9609" s="72">
        <v>4</v>
      </c>
      <c r="K9609" s="72">
        <v>2</v>
      </c>
      <c r="L9609" s="72">
        <v>12</v>
      </c>
    </row>
    <row r="9610" spans="4:12" x14ac:dyDescent="0.25">
      <c r="D9610" s="66" t="s">
        <v>39948</v>
      </c>
      <c r="E9610" s="66" t="s">
        <v>12378</v>
      </c>
      <c r="F9610" s="72">
        <v>1</v>
      </c>
      <c r="G9610" s="72">
        <v>3</v>
      </c>
      <c r="H9610" s="72">
        <v>2</v>
      </c>
      <c r="I9610" s="72">
        <v>9</v>
      </c>
      <c r="J9610" s="72">
        <v>4</v>
      </c>
      <c r="K9610" s="72">
        <v>2</v>
      </c>
      <c r="L9610" s="72">
        <v>13</v>
      </c>
    </row>
    <row r="9611" spans="4:12" x14ac:dyDescent="0.25">
      <c r="D9611" s="66" t="s">
        <v>39949</v>
      </c>
      <c r="E9611" s="66" t="s">
        <v>12379</v>
      </c>
      <c r="F9611" s="72">
        <v>1</v>
      </c>
      <c r="G9611" s="72">
        <v>3</v>
      </c>
      <c r="H9611" s="72">
        <v>2</v>
      </c>
      <c r="I9611" s="72">
        <v>9</v>
      </c>
      <c r="J9611" s="72">
        <v>4</v>
      </c>
      <c r="K9611" s="72">
        <v>2</v>
      </c>
      <c r="L9611" s="72">
        <v>14</v>
      </c>
    </row>
    <row r="9612" spans="4:12" x14ac:dyDescent="0.25">
      <c r="D9612" s="66" t="s">
        <v>39950</v>
      </c>
      <c r="E9612" s="66" t="s">
        <v>12380</v>
      </c>
      <c r="F9612" s="72">
        <v>1</v>
      </c>
      <c r="G9612" s="72">
        <v>3</v>
      </c>
      <c r="H9612" s="72">
        <v>2</v>
      </c>
      <c r="I9612" s="72">
        <v>9</v>
      </c>
      <c r="J9612" s="72">
        <v>4</v>
      </c>
      <c r="K9612" s="72">
        <v>2</v>
      </c>
      <c r="L9612" s="72">
        <v>15</v>
      </c>
    </row>
    <row r="9613" spans="4:12" x14ac:dyDescent="0.25">
      <c r="D9613" s="66" t="s">
        <v>39951</v>
      </c>
      <c r="E9613" s="66" t="s">
        <v>12381</v>
      </c>
      <c r="F9613" s="72">
        <v>1</v>
      </c>
      <c r="G9613" s="72">
        <v>3</v>
      </c>
      <c r="H9613" s="72">
        <v>2</v>
      </c>
      <c r="I9613" s="72">
        <v>9</v>
      </c>
      <c r="J9613" s="72">
        <v>4</v>
      </c>
      <c r="K9613" s="72">
        <v>2</v>
      </c>
      <c r="L9613" s="72">
        <v>16</v>
      </c>
    </row>
    <row r="9614" spans="4:12" x14ac:dyDescent="0.25">
      <c r="D9614" s="66" t="s">
        <v>39952</v>
      </c>
      <c r="E9614" s="66" t="s">
        <v>12382</v>
      </c>
      <c r="F9614" s="72">
        <v>1</v>
      </c>
      <c r="G9614" s="72">
        <v>3</v>
      </c>
      <c r="H9614" s="72">
        <v>2</v>
      </c>
      <c r="I9614" s="72">
        <v>9</v>
      </c>
      <c r="J9614" s="72">
        <v>4</v>
      </c>
      <c r="K9614" s="72">
        <v>2</v>
      </c>
      <c r="L9614" s="72">
        <v>17</v>
      </c>
    </row>
    <row r="9615" spans="4:12" x14ac:dyDescent="0.25">
      <c r="D9615" s="66" t="s">
        <v>39953</v>
      </c>
      <c r="E9615" s="66" t="s">
        <v>12383</v>
      </c>
      <c r="F9615" s="72">
        <v>1</v>
      </c>
      <c r="G9615" s="72">
        <v>3</v>
      </c>
      <c r="H9615" s="72">
        <v>2</v>
      </c>
      <c r="I9615" s="72">
        <v>9</v>
      </c>
      <c r="J9615" s="72">
        <v>4</v>
      </c>
      <c r="K9615" s="72">
        <v>2</v>
      </c>
      <c r="L9615" s="72">
        <v>18</v>
      </c>
    </row>
    <row r="9616" spans="4:12" x14ac:dyDescent="0.25">
      <c r="D9616" s="66" t="s">
        <v>39954</v>
      </c>
      <c r="E9616" s="66" t="s">
        <v>12384</v>
      </c>
      <c r="F9616" s="72">
        <v>1</v>
      </c>
      <c r="G9616" s="72">
        <v>3</v>
      </c>
      <c r="H9616" s="72">
        <v>2</v>
      </c>
      <c r="I9616" s="72">
        <v>9</v>
      </c>
      <c r="J9616" s="72">
        <v>4</v>
      </c>
      <c r="K9616" s="72">
        <v>2</v>
      </c>
      <c r="L9616" s="72">
        <v>19</v>
      </c>
    </row>
    <row r="9617" spans="4:12" x14ac:dyDescent="0.25">
      <c r="D9617" s="66" t="s">
        <v>39955</v>
      </c>
      <c r="E9617" s="66" t="s">
        <v>12385</v>
      </c>
      <c r="F9617" s="72">
        <v>1</v>
      </c>
      <c r="G9617" s="72">
        <v>3</v>
      </c>
      <c r="H9617" s="72">
        <v>2</v>
      </c>
      <c r="I9617" s="72">
        <v>9</v>
      </c>
      <c r="J9617" s="72">
        <v>4</v>
      </c>
      <c r="K9617" s="72">
        <v>2</v>
      </c>
      <c r="L9617" s="72">
        <v>20</v>
      </c>
    </row>
    <row r="9618" spans="4:12" x14ac:dyDescent="0.25">
      <c r="D9618" s="66" t="s">
        <v>39956</v>
      </c>
      <c r="E9618" s="66" t="s">
        <v>12386</v>
      </c>
      <c r="F9618" s="72">
        <v>1</v>
      </c>
      <c r="G9618" s="72">
        <v>3</v>
      </c>
      <c r="H9618" s="72">
        <v>2</v>
      </c>
      <c r="I9618" s="72">
        <v>9</v>
      </c>
      <c r="J9618" s="72">
        <v>4</v>
      </c>
      <c r="K9618" s="72">
        <v>2</v>
      </c>
      <c r="L9618" s="72">
        <v>21</v>
      </c>
    </row>
    <row r="9619" spans="4:12" x14ac:dyDescent="0.25">
      <c r="D9619" s="66" t="s">
        <v>39957</v>
      </c>
      <c r="E9619" s="66" t="s">
        <v>12387</v>
      </c>
      <c r="F9619" s="72">
        <v>1</v>
      </c>
      <c r="G9619" s="72">
        <v>3</v>
      </c>
      <c r="H9619" s="72">
        <v>2</v>
      </c>
      <c r="I9619" s="72">
        <v>9</v>
      </c>
      <c r="J9619" s="72">
        <v>4</v>
      </c>
      <c r="K9619" s="72">
        <v>2</v>
      </c>
      <c r="L9619" s="72">
        <v>22</v>
      </c>
    </row>
    <row r="9620" spans="4:12" x14ac:dyDescent="0.25">
      <c r="D9620" s="66" t="s">
        <v>39958</v>
      </c>
      <c r="E9620" s="66" t="s">
        <v>12388</v>
      </c>
      <c r="F9620" s="72">
        <v>1</v>
      </c>
      <c r="G9620" s="72">
        <v>3</v>
      </c>
      <c r="H9620" s="72">
        <v>2</v>
      </c>
      <c r="I9620" s="72">
        <v>9</v>
      </c>
      <c r="J9620" s="72">
        <v>4</v>
      </c>
      <c r="K9620" s="72">
        <v>2</v>
      </c>
      <c r="L9620" s="72">
        <v>23</v>
      </c>
    </row>
    <row r="9621" spans="4:12" x14ac:dyDescent="0.25">
      <c r="D9621" s="66" t="s">
        <v>39959</v>
      </c>
      <c r="E9621" s="66" t="s">
        <v>12389</v>
      </c>
      <c r="F9621" s="72">
        <v>1</v>
      </c>
      <c r="G9621" s="72">
        <v>3</v>
      </c>
      <c r="H9621" s="72">
        <v>2</v>
      </c>
      <c r="I9621" s="72">
        <v>9</v>
      </c>
      <c r="J9621" s="72">
        <v>4</v>
      </c>
      <c r="K9621" s="72">
        <v>2</v>
      </c>
      <c r="L9621" s="72">
        <v>24</v>
      </c>
    </row>
    <row r="9622" spans="4:12" x14ac:dyDescent="0.25">
      <c r="D9622" s="66" t="s">
        <v>39960</v>
      </c>
      <c r="E9622" s="66" t="s">
        <v>12390</v>
      </c>
      <c r="F9622" s="72">
        <v>1</v>
      </c>
      <c r="G9622" s="72">
        <v>3</v>
      </c>
      <c r="H9622" s="72">
        <v>2</v>
      </c>
      <c r="I9622" s="72">
        <v>9</v>
      </c>
      <c r="J9622" s="72">
        <v>4</v>
      </c>
      <c r="K9622" s="72">
        <v>2</v>
      </c>
      <c r="L9622" s="72">
        <v>25</v>
      </c>
    </row>
    <row r="9623" spans="4:12" x14ac:dyDescent="0.25">
      <c r="D9623" s="66" t="s">
        <v>39961</v>
      </c>
      <c r="E9623" s="66" t="s">
        <v>12391</v>
      </c>
      <c r="F9623" s="72">
        <v>1</v>
      </c>
      <c r="G9623" s="72">
        <v>3</v>
      </c>
      <c r="H9623" s="72">
        <v>2</v>
      </c>
      <c r="I9623" s="72">
        <v>9</v>
      </c>
      <c r="J9623" s="72">
        <v>4</v>
      </c>
      <c r="K9623" s="72">
        <v>2</v>
      </c>
      <c r="L9623" s="72">
        <v>26</v>
      </c>
    </row>
    <row r="9624" spans="4:12" x14ac:dyDescent="0.25">
      <c r="D9624" s="66" t="s">
        <v>39962</v>
      </c>
      <c r="E9624" s="66" t="s">
        <v>12392</v>
      </c>
      <c r="F9624" s="72">
        <v>1</v>
      </c>
      <c r="G9624" s="72">
        <v>3</v>
      </c>
      <c r="H9624" s="72">
        <v>2</v>
      </c>
      <c r="I9624" s="72">
        <v>9</v>
      </c>
      <c r="J9624" s="72">
        <v>4</v>
      </c>
      <c r="K9624" s="72">
        <v>2</v>
      </c>
      <c r="L9624" s="72">
        <v>27</v>
      </c>
    </row>
    <row r="9625" spans="4:12" x14ac:dyDescent="0.25">
      <c r="D9625" s="66" t="s">
        <v>39963</v>
      </c>
      <c r="E9625" s="66" t="s">
        <v>2838</v>
      </c>
      <c r="F9625" s="72">
        <v>1</v>
      </c>
      <c r="G9625" s="72">
        <v>3</v>
      </c>
      <c r="H9625" s="72">
        <v>2</v>
      </c>
      <c r="I9625" s="72">
        <v>9</v>
      </c>
      <c r="J9625" s="72">
        <v>4</v>
      </c>
      <c r="K9625" s="72">
        <v>2</v>
      </c>
      <c r="L9625" s="72">
        <v>28</v>
      </c>
    </row>
    <row r="9626" spans="4:12" x14ac:dyDescent="0.25">
      <c r="D9626" s="66" t="s">
        <v>39964</v>
      </c>
      <c r="E9626" s="66" t="s">
        <v>12393</v>
      </c>
      <c r="F9626" s="72">
        <v>1</v>
      </c>
      <c r="G9626" s="72">
        <v>3</v>
      </c>
      <c r="H9626" s="72">
        <v>2</v>
      </c>
      <c r="I9626" s="72">
        <v>9</v>
      </c>
      <c r="J9626" s="72">
        <v>4</v>
      </c>
      <c r="K9626" s="72">
        <v>2</v>
      </c>
      <c r="L9626" s="72">
        <v>29</v>
      </c>
    </row>
    <row r="9627" spans="4:12" x14ac:dyDescent="0.25">
      <c r="D9627" s="66" t="s">
        <v>39965</v>
      </c>
      <c r="E9627" s="66" t="s">
        <v>12394</v>
      </c>
      <c r="F9627" s="72">
        <v>1</v>
      </c>
      <c r="G9627" s="72">
        <v>3</v>
      </c>
      <c r="H9627" s="72">
        <v>2</v>
      </c>
      <c r="I9627" s="72">
        <v>9</v>
      </c>
      <c r="J9627" s="72">
        <v>4</v>
      </c>
      <c r="K9627" s="72">
        <v>2</v>
      </c>
      <c r="L9627" s="72">
        <v>30</v>
      </c>
    </row>
    <row r="9628" spans="4:12" x14ac:dyDescent="0.25">
      <c r="D9628" s="66" t="s">
        <v>39966</v>
      </c>
      <c r="E9628" s="66" t="s">
        <v>12395</v>
      </c>
      <c r="F9628" s="72">
        <v>1</v>
      </c>
      <c r="G9628" s="72">
        <v>3</v>
      </c>
      <c r="H9628" s="72">
        <v>2</v>
      </c>
      <c r="I9628" s="72">
        <v>9</v>
      </c>
      <c r="J9628" s="72">
        <v>4</v>
      </c>
      <c r="K9628" s="72">
        <v>2</v>
      </c>
      <c r="L9628" s="72">
        <v>31</v>
      </c>
    </row>
    <row r="9629" spans="4:12" x14ac:dyDescent="0.25">
      <c r="D9629" s="66" t="s">
        <v>39967</v>
      </c>
      <c r="E9629" s="66" t="s">
        <v>12396</v>
      </c>
      <c r="F9629" s="72">
        <v>1</v>
      </c>
      <c r="G9629" s="72">
        <v>3</v>
      </c>
      <c r="H9629" s="72">
        <v>2</v>
      </c>
      <c r="I9629" s="72">
        <v>9</v>
      </c>
      <c r="J9629" s="72">
        <v>4</v>
      </c>
      <c r="K9629" s="72">
        <v>2</v>
      </c>
      <c r="L9629" s="72">
        <v>32</v>
      </c>
    </row>
    <row r="9630" spans="4:12" x14ac:dyDescent="0.25">
      <c r="D9630" s="66" t="s">
        <v>39968</v>
      </c>
      <c r="E9630" s="66" t="s">
        <v>12397</v>
      </c>
      <c r="F9630" s="72">
        <v>1</v>
      </c>
      <c r="G9630" s="72">
        <v>3</v>
      </c>
      <c r="H9630" s="72">
        <v>2</v>
      </c>
      <c r="I9630" s="72">
        <v>9</v>
      </c>
      <c r="J9630" s="72">
        <v>4</v>
      </c>
      <c r="K9630" s="72">
        <v>2</v>
      </c>
      <c r="L9630" s="72">
        <v>33</v>
      </c>
    </row>
    <row r="9631" spans="4:12" x14ac:dyDescent="0.25">
      <c r="D9631" s="66" t="s">
        <v>39969</v>
      </c>
      <c r="E9631" s="66" t="s">
        <v>12398</v>
      </c>
      <c r="F9631" s="72">
        <v>1</v>
      </c>
      <c r="G9631" s="72">
        <v>3</v>
      </c>
      <c r="H9631" s="72">
        <v>2</v>
      </c>
      <c r="I9631" s="72">
        <v>9</v>
      </c>
      <c r="J9631" s="72">
        <v>4</v>
      </c>
      <c r="K9631" s="72">
        <v>2</v>
      </c>
      <c r="L9631" s="72">
        <v>34</v>
      </c>
    </row>
    <row r="9632" spans="4:12" x14ac:dyDescent="0.25">
      <c r="D9632" s="66" t="s">
        <v>39970</v>
      </c>
      <c r="E9632" s="66" t="s">
        <v>12399</v>
      </c>
      <c r="F9632" s="72">
        <v>1</v>
      </c>
      <c r="G9632" s="72">
        <v>3</v>
      </c>
      <c r="H9632" s="72">
        <v>2</v>
      </c>
      <c r="I9632" s="72">
        <v>9</v>
      </c>
      <c r="J9632" s="72">
        <v>4</v>
      </c>
      <c r="K9632" s="72">
        <v>2</v>
      </c>
      <c r="L9632" s="72">
        <v>35</v>
      </c>
    </row>
    <row r="9633" spans="4:12" x14ac:dyDescent="0.25">
      <c r="D9633" s="66" t="s">
        <v>39971</v>
      </c>
      <c r="E9633" s="66" t="s">
        <v>12400</v>
      </c>
      <c r="F9633" s="72">
        <v>1</v>
      </c>
      <c r="G9633" s="72">
        <v>3</v>
      </c>
      <c r="H9633" s="72">
        <v>2</v>
      </c>
      <c r="I9633" s="72">
        <v>9</v>
      </c>
      <c r="J9633" s="72">
        <v>4</v>
      </c>
      <c r="K9633" s="72">
        <v>2</v>
      </c>
      <c r="L9633" s="72">
        <v>36</v>
      </c>
    </row>
    <row r="9634" spans="4:12" x14ac:dyDescent="0.25">
      <c r="D9634" s="66" t="s">
        <v>39972</v>
      </c>
      <c r="E9634" s="66" t="s">
        <v>12401</v>
      </c>
      <c r="F9634" s="72">
        <v>1</v>
      </c>
      <c r="G9634" s="72">
        <v>3</v>
      </c>
      <c r="H9634" s="72">
        <v>2</v>
      </c>
      <c r="I9634" s="72">
        <v>9</v>
      </c>
      <c r="J9634" s="72">
        <v>4</v>
      </c>
      <c r="K9634" s="72">
        <v>3</v>
      </c>
      <c r="L9634" s="72">
        <v>1</v>
      </c>
    </row>
    <row r="9635" spans="4:12" x14ac:dyDescent="0.25">
      <c r="D9635" s="66" t="s">
        <v>39973</v>
      </c>
      <c r="E9635" s="66" t="s">
        <v>12402</v>
      </c>
      <c r="F9635" s="72">
        <v>1</v>
      </c>
      <c r="G9635" s="72">
        <v>3</v>
      </c>
      <c r="H9635" s="72">
        <v>2</v>
      </c>
      <c r="I9635" s="72">
        <v>9</v>
      </c>
      <c r="J9635" s="72">
        <v>4</v>
      </c>
      <c r="K9635" s="72">
        <v>3</v>
      </c>
      <c r="L9635" s="72">
        <v>2</v>
      </c>
    </row>
    <row r="9636" spans="4:12" x14ac:dyDescent="0.25">
      <c r="D9636" s="66" t="s">
        <v>39974</v>
      </c>
      <c r="E9636" s="66" t="s">
        <v>12403</v>
      </c>
      <c r="F9636" s="72">
        <v>1</v>
      </c>
      <c r="G9636" s="72">
        <v>3</v>
      </c>
      <c r="H9636" s="72">
        <v>2</v>
      </c>
      <c r="I9636" s="72">
        <v>9</v>
      </c>
      <c r="J9636" s="72">
        <v>4</v>
      </c>
      <c r="K9636" s="72">
        <v>3</v>
      </c>
      <c r="L9636" s="72">
        <v>3</v>
      </c>
    </row>
    <row r="9637" spans="4:12" x14ac:dyDescent="0.25">
      <c r="D9637" s="66" t="s">
        <v>39975</v>
      </c>
      <c r="E9637" s="66" t="s">
        <v>12404</v>
      </c>
      <c r="F9637" s="72">
        <v>1</v>
      </c>
      <c r="G9637" s="72">
        <v>3</v>
      </c>
      <c r="H9637" s="72">
        <v>2</v>
      </c>
      <c r="I9637" s="72">
        <v>9</v>
      </c>
      <c r="J9637" s="72">
        <v>4</v>
      </c>
      <c r="K9637" s="72">
        <v>3</v>
      </c>
      <c r="L9637" s="72">
        <v>4</v>
      </c>
    </row>
    <row r="9638" spans="4:12" x14ac:dyDescent="0.25">
      <c r="D9638" s="66" t="s">
        <v>39976</v>
      </c>
      <c r="E9638" s="66" t="s">
        <v>12405</v>
      </c>
      <c r="F9638" s="72">
        <v>1</v>
      </c>
      <c r="G9638" s="72">
        <v>3</v>
      </c>
      <c r="H9638" s="72">
        <v>2</v>
      </c>
      <c r="I9638" s="72">
        <v>9</v>
      </c>
      <c r="J9638" s="72">
        <v>4</v>
      </c>
      <c r="K9638" s="72">
        <v>3</v>
      </c>
      <c r="L9638" s="72">
        <v>5</v>
      </c>
    </row>
    <row r="9639" spans="4:12" x14ac:dyDescent="0.25">
      <c r="D9639" s="66" t="s">
        <v>39977</v>
      </c>
      <c r="E9639" s="66" t="s">
        <v>12406</v>
      </c>
      <c r="F9639" s="72">
        <v>1</v>
      </c>
      <c r="G9639" s="72">
        <v>3</v>
      </c>
      <c r="H9639" s="72">
        <v>2</v>
      </c>
      <c r="I9639" s="72">
        <v>9</v>
      </c>
      <c r="J9639" s="72">
        <v>4</v>
      </c>
      <c r="K9639" s="72">
        <v>3</v>
      </c>
      <c r="L9639" s="72">
        <v>6</v>
      </c>
    </row>
    <row r="9640" spans="4:12" x14ac:dyDescent="0.25">
      <c r="D9640" s="66" t="s">
        <v>39978</v>
      </c>
      <c r="E9640" s="66" t="s">
        <v>12407</v>
      </c>
      <c r="F9640" s="72">
        <v>1</v>
      </c>
      <c r="G9640" s="72">
        <v>3</v>
      </c>
      <c r="H9640" s="72">
        <v>2</v>
      </c>
      <c r="I9640" s="72">
        <v>9</v>
      </c>
      <c r="J9640" s="72">
        <v>4</v>
      </c>
      <c r="K9640" s="72">
        <v>3</v>
      </c>
      <c r="L9640" s="72">
        <v>7</v>
      </c>
    </row>
    <row r="9641" spans="4:12" x14ac:dyDescent="0.25">
      <c r="D9641" s="66" t="s">
        <v>39979</v>
      </c>
      <c r="E9641" s="66" t="s">
        <v>12408</v>
      </c>
      <c r="F9641" s="72">
        <v>1</v>
      </c>
      <c r="G9641" s="72">
        <v>3</v>
      </c>
      <c r="H9641" s="72">
        <v>2</v>
      </c>
      <c r="I9641" s="72">
        <v>9</v>
      </c>
      <c r="J9641" s="72">
        <v>4</v>
      </c>
      <c r="K9641" s="72">
        <v>3</v>
      </c>
      <c r="L9641" s="72">
        <v>8</v>
      </c>
    </row>
    <row r="9642" spans="4:12" x14ac:dyDescent="0.25">
      <c r="D9642" s="66" t="s">
        <v>39980</v>
      </c>
      <c r="E9642" s="66" t="s">
        <v>12409</v>
      </c>
      <c r="F9642" s="72">
        <v>1</v>
      </c>
      <c r="G9642" s="72">
        <v>3</v>
      </c>
      <c r="H9642" s="72">
        <v>2</v>
      </c>
      <c r="I9642" s="72">
        <v>9</v>
      </c>
      <c r="J9642" s="72">
        <v>4</v>
      </c>
      <c r="K9642" s="72">
        <v>3</v>
      </c>
      <c r="L9642" s="72">
        <v>9</v>
      </c>
    </row>
    <row r="9643" spans="4:12" x14ac:dyDescent="0.25">
      <c r="D9643" s="66" t="s">
        <v>39981</v>
      </c>
      <c r="E9643" s="66" t="s">
        <v>12410</v>
      </c>
      <c r="F9643" s="72">
        <v>1</v>
      </c>
      <c r="G9643" s="72">
        <v>3</v>
      </c>
      <c r="H9643" s="72">
        <v>2</v>
      </c>
      <c r="I9643" s="72">
        <v>9</v>
      </c>
      <c r="J9643" s="72">
        <v>4</v>
      </c>
      <c r="K9643" s="72">
        <v>3</v>
      </c>
      <c r="L9643" s="72">
        <v>10</v>
      </c>
    </row>
    <row r="9644" spans="4:12" x14ac:dyDescent="0.25">
      <c r="D9644" s="66" t="s">
        <v>39982</v>
      </c>
      <c r="E9644" s="66" t="s">
        <v>12411</v>
      </c>
      <c r="F9644" s="72">
        <v>1</v>
      </c>
      <c r="G9644" s="72">
        <v>3</v>
      </c>
      <c r="H9644" s="72">
        <v>2</v>
      </c>
      <c r="I9644" s="72">
        <v>9</v>
      </c>
      <c r="J9644" s="72">
        <v>4</v>
      </c>
      <c r="K9644" s="72">
        <v>3</v>
      </c>
      <c r="L9644" s="72">
        <v>11</v>
      </c>
    </row>
    <row r="9645" spans="4:12" x14ac:dyDescent="0.25">
      <c r="D9645" s="66" t="s">
        <v>39983</v>
      </c>
      <c r="E9645" s="66" t="s">
        <v>12412</v>
      </c>
      <c r="F9645" s="72">
        <v>1</v>
      </c>
      <c r="G9645" s="72">
        <v>3</v>
      </c>
      <c r="H9645" s="72">
        <v>2</v>
      </c>
      <c r="I9645" s="72">
        <v>9</v>
      </c>
      <c r="J9645" s="72">
        <v>4</v>
      </c>
      <c r="K9645" s="72">
        <v>3</v>
      </c>
      <c r="L9645" s="72">
        <v>12</v>
      </c>
    </row>
    <row r="9646" spans="4:12" x14ac:dyDescent="0.25">
      <c r="D9646" s="66" t="s">
        <v>39984</v>
      </c>
      <c r="E9646" s="66" t="s">
        <v>12413</v>
      </c>
      <c r="F9646" s="72">
        <v>1</v>
      </c>
      <c r="G9646" s="72">
        <v>3</v>
      </c>
      <c r="H9646" s="72">
        <v>2</v>
      </c>
      <c r="I9646" s="72">
        <v>9</v>
      </c>
      <c r="J9646" s="72">
        <v>4</v>
      </c>
      <c r="K9646" s="72">
        <v>3</v>
      </c>
      <c r="L9646" s="72">
        <v>13</v>
      </c>
    </row>
    <row r="9647" spans="4:12" x14ac:dyDescent="0.25">
      <c r="D9647" s="66" t="s">
        <v>39985</v>
      </c>
      <c r="E9647" s="66" t="s">
        <v>12414</v>
      </c>
      <c r="F9647" s="72">
        <v>1</v>
      </c>
      <c r="G9647" s="72">
        <v>3</v>
      </c>
      <c r="H9647" s="72">
        <v>2</v>
      </c>
      <c r="I9647" s="72">
        <v>9</v>
      </c>
      <c r="J9647" s="72">
        <v>4</v>
      </c>
      <c r="K9647" s="72">
        <v>3</v>
      </c>
      <c r="L9647" s="72">
        <v>14</v>
      </c>
    </row>
    <row r="9648" spans="4:12" x14ac:dyDescent="0.25">
      <c r="D9648" s="66" t="s">
        <v>39986</v>
      </c>
      <c r="E9648" s="66" t="s">
        <v>12415</v>
      </c>
      <c r="F9648" s="72">
        <v>1</v>
      </c>
      <c r="G9648" s="72">
        <v>3</v>
      </c>
      <c r="H9648" s="72">
        <v>2</v>
      </c>
      <c r="I9648" s="72">
        <v>9</v>
      </c>
      <c r="J9648" s="72">
        <v>4</v>
      </c>
      <c r="K9648" s="72">
        <v>3</v>
      </c>
      <c r="L9648" s="72">
        <v>15</v>
      </c>
    </row>
    <row r="9649" spans="4:12" x14ac:dyDescent="0.25">
      <c r="D9649" s="66" t="s">
        <v>39987</v>
      </c>
      <c r="E9649" s="66" t="s">
        <v>12416</v>
      </c>
      <c r="F9649" s="72">
        <v>1</v>
      </c>
      <c r="G9649" s="72">
        <v>3</v>
      </c>
      <c r="H9649" s="72">
        <v>2</v>
      </c>
      <c r="I9649" s="72">
        <v>9</v>
      </c>
      <c r="J9649" s="72">
        <v>4</v>
      </c>
      <c r="K9649" s="72">
        <v>3</v>
      </c>
      <c r="L9649" s="72">
        <v>16</v>
      </c>
    </row>
    <row r="9650" spans="4:12" x14ac:dyDescent="0.25">
      <c r="D9650" s="66" t="s">
        <v>39988</v>
      </c>
      <c r="E9650" s="66" t="s">
        <v>12417</v>
      </c>
      <c r="F9650" s="72">
        <v>1</v>
      </c>
      <c r="G9650" s="72">
        <v>3</v>
      </c>
      <c r="H9650" s="72">
        <v>2</v>
      </c>
      <c r="I9650" s="72">
        <v>9</v>
      </c>
      <c r="J9650" s="72">
        <v>4</v>
      </c>
      <c r="K9650" s="72">
        <v>3</v>
      </c>
      <c r="L9650" s="72">
        <v>17</v>
      </c>
    </row>
    <row r="9651" spans="4:12" x14ac:dyDescent="0.25">
      <c r="D9651" s="66" t="s">
        <v>39989</v>
      </c>
      <c r="E9651" s="66" t="s">
        <v>12418</v>
      </c>
      <c r="F9651" s="72">
        <v>1</v>
      </c>
      <c r="G9651" s="72">
        <v>3</v>
      </c>
      <c r="H9651" s="72">
        <v>2</v>
      </c>
      <c r="I9651" s="72">
        <v>9</v>
      </c>
      <c r="J9651" s="72">
        <v>4</v>
      </c>
      <c r="K9651" s="72">
        <v>3</v>
      </c>
      <c r="L9651" s="72">
        <v>18</v>
      </c>
    </row>
    <row r="9652" spans="4:12" x14ac:dyDescent="0.25">
      <c r="D9652" s="66" t="s">
        <v>39990</v>
      </c>
      <c r="E9652" s="66" t="s">
        <v>12419</v>
      </c>
      <c r="F9652" s="72">
        <v>1</v>
      </c>
      <c r="G9652" s="72">
        <v>3</v>
      </c>
      <c r="H9652" s="72">
        <v>2</v>
      </c>
      <c r="I9652" s="72">
        <v>9</v>
      </c>
      <c r="J9652" s="72">
        <v>4</v>
      </c>
      <c r="K9652" s="72">
        <v>3</v>
      </c>
      <c r="L9652" s="72">
        <v>19</v>
      </c>
    </row>
    <row r="9653" spans="4:12" x14ac:dyDescent="0.25">
      <c r="D9653" s="66" t="s">
        <v>39991</v>
      </c>
      <c r="E9653" s="66" t="s">
        <v>12420</v>
      </c>
      <c r="F9653" s="72">
        <v>1</v>
      </c>
      <c r="G9653" s="72">
        <v>3</v>
      </c>
      <c r="H9653" s="72">
        <v>2</v>
      </c>
      <c r="I9653" s="72">
        <v>9</v>
      </c>
      <c r="J9653" s="72">
        <v>4</v>
      </c>
      <c r="K9653" s="72">
        <v>3</v>
      </c>
      <c r="L9653" s="72">
        <v>20</v>
      </c>
    </row>
    <row r="9654" spans="4:12" x14ac:dyDescent="0.25">
      <c r="D9654" s="66" t="s">
        <v>39992</v>
      </c>
      <c r="E9654" s="66" t="s">
        <v>12421</v>
      </c>
      <c r="F9654" s="72">
        <v>1</v>
      </c>
      <c r="G9654" s="72">
        <v>3</v>
      </c>
      <c r="H9654" s="72">
        <v>2</v>
      </c>
      <c r="I9654" s="72">
        <v>9</v>
      </c>
      <c r="J9654" s="72">
        <v>4</v>
      </c>
      <c r="K9654" s="72">
        <v>3</v>
      </c>
      <c r="L9654" s="72">
        <v>21</v>
      </c>
    </row>
    <row r="9655" spans="4:12" x14ac:dyDescent="0.25">
      <c r="D9655" s="66" t="s">
        <v>39993</v>
      </c>
      <c r="E9655" s="66" t="s">
        <v>12422</v>
      </c>
      <c r="F9655" s="72">
        <v>1</v>
      </c>
      <c r="G9655" s="72">
        <v>3</v>
      </c>
      <c r="H9655" s="72">
        <v>2</v>
      </c>
      <c r="I9655" s="72">
        <v>9</v>
      </c>
      <c r="J9655" s="72">
        <v>4</v>
      </c>
      <c r="K9655" s="72">
        <v>3</v>
      </c>
      <c r="L9655" s="72">
        <v>22</v>
      </c>
    </row>
    <row r="9656" spans="4:12" x14ac:dyDescent="0.25">
      <c r="D9656" s="66" t="s">
        <v>39994</v>
      </c>
      <c r="E9656" s="66" t="s">
        <v>12423</v>
      </c>
      <c r="F9656" s="72">
        <v>1</v>
      </c>
      <c r="G9656" s="72">
        <v>3</v>
      </c>
      <c r="H9656" s="72">
        <v>2</v>
      </c>
      <c r="I9656" s="72">
        <v>9</v>
      </c>
      <c r="J9656" s="72">
        <v>4</v>
      </c>
      <c r="K9656" s="72">
        <v>3</v>
      </c>
      <c r="L9656" s="72">
        <v>23</v>
      </c>
    </row>
    <row r="9657" spans="4:12" x14ac:dyDescent="0.25">
      <c r="D9657" s="66" t="s">
        <v>39995</v>
      </c>
      <c r="E9657" s="66" t="s">
        <v>12424</v>
      </c>
      <c r="F9657" s="72">
        <v>1</v>
      </c>
      <c r="G9657" s="72">
        <v>3</v>
      </c>
      <c r="H9657" s="72">
        <v>2</v>
      </c>
      <c r="I9657" s="72">
        <v>9</v>
      </c>
      <c r="J9657" s="72">
        <v>4</v>
      </c>
      <c r="K9657" s="72">
        <v>3</v>
      </c>
      <c r="L9657" s="72">
        <v>24</v>
      </c>
    </row>
    <row r="9658" spans="4:12" x14ac:dyDescent="0.25">
      <c r="D9658" s="66" t="s">
        <v>39996</v>
      </c>
      <c r="E9658" s="66" t="s">
        <v>12425</v>
      </c>
      <c r="F9658" s="72">
        <v>1</v>
      </c>
      <c r="G9658" s="72">
        <v>3</v>
      </c>
      <c r="H9658" s="72">
        <v>2</v>
      </c>
      <c r="I9658" s="72">
        <v>9</v>
      </c>
      <c r="J9658" s="72">
        <v>4</v>
      </c>
      <c r="K9658" s="72">
        <v>3</v>
      </c>
      <c r="L9658" s="72">
        <v>25</v>
      </c>
    </row>
    <row r="9659" spans="4:12" x14ac:dyDescent="0.25">
      <c r="D9659" s="66" t="s">
        <v>39997</v>
      </c>
      <c r="E9659" s="66" t="s">
        <v>12426</v>
      </c>
      <c r="F9659" s="72">
        <v>1</v>
      </c>
      <c r="G9659" s="72">
        <v>3</v>
      </c>
      <c r="H9659" s="72">
        <v>2</v>
      </c>
      <c r="I9659" s="72">
        <v>9</v>
      </c>
      <c r="J9659" s="72">
        <v>4</v>
      </c>
      <c r="K9659" s="72">
        <v>3</v>
      </c>
      <c r="L9659" s="72">
        <v>26</v>
      </c>
    </row>
    <row r="9660" spans="4:12" x14ac:dyDescent="0.25">
      <c r="D9660" s="66" t="s">
        <v>39998</v>
      </c>
      <c r="E9660" s="66" t="s">
        <v>12427</v>
      </c>
      <c r="F9660" s="72">
        <v>1</v>
      </c>
      <c r="G9660" s="72">
        <v>3</v>
      </c>
      <c r="H9660" s="72">
        <v>2</v>
      </c>
      <c r="I9660" s="72">
        <v>9</v>
      </c>
      <c r="J9660" s="72">
        <v>4</v>
      </c>
      <c r="K9660" s="72">
        <v>3</v>
      </c>
      <c r="L9660" s="72">
        <v>27</v>
      </c>
    </row>
    <row r="9661" spans="4:12" x14ac:dyDescent="0.25">
      <c r="D9661" s="66" t="s">
        <v>39999</v>
      </c>
      <c r="E9661" s="66" t="s">
        <v>12428</v>
      </c>
      <c r="F9661" s="72">
        <v>1</v>
      </c>
      <c r="G9661" s="72">
        <v>3</v>
      </c>
      <c r="H9661" s="72">
        <v>2</v>
      </c>
      <c r="I9661" s="72">
        <v>9</v>
      </c>
      <c r="J9661" s="72">
        <v>4</v>
      </c>
      <c r="K9661" s="72">
        <v>3</v>
      </c>
      <c r="L9661" s="72">
        <v>28</v>
      </c>
    </row>
    <row r="9662" spans="4:12" x14ac:dyDescent="0.25">
      <c r="D9662" s="66" t="s">
        <v>40000</v>
      </c>
      <c r="E9662" s="66" t="s">
        <v>12429</v>
      </c>
      <c r="F9662" s="72">
        <v>1</v>
      </c>
      <c r="G9662" s="72">
        <v>3</v>
      </c>
      <c r="H9662" s="72">
        <v>2</v>
      </c>
      <c r="I9662" s="72">
        <v>9</v>
      </c>
      <c r="J9662" s="72">
        <v>4</v>
      </c>
      <c r="K9662" s="72">
        <v>3</v>
      </c>
      <c r="L9662" s="72">
        <v>29</v>
      </c>
    </row>
    <row r="9663" spans="4:12" x14ac:dyDescent="0.25">
      <c r="D9663" s="66" t="s">
        <v>40001</v>
      </c>
      <c r="E9663" s="66" t="s">
        <v>12430</v>
      </c>
      <c r="F9663" s="72">
        <v>1</v>
      </c>
      <c r="G9663" s="72">
        <v>3</v>
      </c>
      <c r="H9663" s="72">
        <v>2</v>
      </c>
      <c r="I9663" s="72">
        <v>9</v>
      </c>
      <c r="J9663" s="72">
        <v>4</v>
      </c>
      <c r="K9663" s="72">
        <v>3</v>
      </c>
      <c r="L9663" s="72">
        <v>30</v>
      </c>
    </row>
    <row r="9664" spans="4:12" x14ac:dyDescent="0.25">
      <c r="D9664" s="66" t="s">
        <v>40002</v>
      </c>
      <c r="E9664" s="66" t="s">
        <v>12431</v>
      </c>
      <c r="F9664" s="72">
        <v>1</v>
      </c>
      <c r="G9664" s="72">
        <v>3</v>
      </c>
      <c r="H9664" s="72">
        <v>2</v>
      </c>
      <c r="I9664" s="72">
        <v>9</v>
      </c>
      <c r="J9664" s="72">
        <v>4</v>
      </c>
      <c r="K9664" s="72">
        <v>3</v>
      </c>
      <c r="L9664" s="72">
        <v>31</v>
      </c>
    </row>
    <row r="9665" spans="4:12" x14ac:dyDescent="0.25">
      <c r="D9665" s="66" t="s">
        <v>40003</v>
      </c>
      <c r="E9665" s="66" t="s">
        <v>12432</v>
      </c>
      <c r="F9665" s="72">
        <v>1</v>
      </c>
      <c r="G9665" s="72">
        <v>3</v>
      </c>
      <c r="H9665" s="72">
        <v>2</v>
      </c>
      <c r="I9665" s="72">
        <v>9</v>
      </c>
      <c r="J9665" s="72">
        <v>4</v>
      </c>
      <c r="K9665" s="72">
        <v>3</v>
      </c>
      <c r="L9665" s="72">
        <v>32</v>
      </c>
    </row>
    <row r="9666" spans="4:12" x14ac:dyDescent="0.25">
      <c r="D9666" s="66" t="s">
        <v>40004</v>
      </c>
      <c r="E9666" s="66" t="s">
        <v>12433</v>
      </c>
      <c r="F9666" s="72">
        <v>1</v>
      </c>
      <c r="G9666" s="72">
        <v>3</v>
      </c>
      <c r="H9666" s="72">
        <v>2</v>
      </c>
      <c r="I9666" s="72">
        <v>9</v>
      </c>
      <c r="J9666" s="72">
        <v>4</v>
      </c>
      <c r="K9666" s="72">
        <v>3</v>
      </c>
      <c r="L9666" s="72">
        <v>33</v>
      </c>
    </row>
    <row r="9667" spans="4:12" x14ac:dyDescent="0.25">
      <c r="D9667" s="66" t="s">
        <v>40005</v>
      </c>
      <c r="E9667" s="66" t="s">
        <v>12434</v>
      </c>
      <c r="F9667" s="72">
        <v>1</v>
      </c>
      <c r="G9667" s="72">
        <v>3</v>
      </c>
      <c r="H9667" s="72">
        <v>2</v>
      </c>
      <c r="I9667" s="72">
        <v>9</v>
      </c>
      <c r="J9667" s="72">
        <v>4</v>
      </c>
      <c r="K9667" s="72">
        <v>3</v>
      </c>
      <c r="L9667" s="72">
        <v>34</v>
      </c>
    </row>
    <row r="9668" spans="4:12" x14ac:dyDescent="0.25">
      <c r="D9668" s="66" t="s">
        <v>40006</v>
      </c>
      <c r="E9668" s="66" t="s">
        <v>12435</v>
      </c>
      <c r="F9668" s="72">
        <v>1</v>
      </c>
      <c r="G9668" s="72">
        <v>3</v>
      </c>
      <c r="H9668" s="72">
        <v>2</v>
      </c>
      <c r="I9668" s="72">
        <v>9</v>
      </c>
      <c r="J9668" s="72">
        <v>4</v>
      </c>
      <c r="K9668" s="72">
        <v>3</v>
      </c>
      <c r="L9668" s="72">
        <v>35</v>
      </c>
    </row>
    <row r="9669" spans="4:12" x14ac:dyDescent="0.25">
      <c r="D9669" s="66" t="s">
        <v>40007</v>
      </c>
      <c r="E9669" s="66" t="s">
        <v>12436</v>
      </c>
      <c r="F9669" s="72">
        <v>1</v>
      </c>
      <c r="G9669" s="72">
        <v>3</v>
      </c>
      <c r="H9669" s="72">
        <v>2</v>
      </c>
      <c r="I9669" s="72">
        <v>9</v>
      </c>
      <c r="J9669" s="72">
        <v>4</v>
      </c>
      <c r="K9669" s="72">
        <v>3</v>
      </c>
      <c r="L9669" s="72">
        <v>36</v>
      </c>
    </row>
    <row r="9670" spans="4:12" x14ac:dyDescent="0.25">
      <c r="D9670" s="66" t="s">
        <v>40008</v>
      </c>
      <c r="E9670" s="66" t="s">
        <v>12437</v>
      </c>
      <c r="F9670" s="72">
        <v>1</v>
      </c>
      <c r="G9670" s="72">
        <v>3</v>
      </c>
      <c r="H9670" s="72">
        <v>2</v>
      </c>
      <c r="I9670" s="72">
        <v>9</v>
      </c>
      <c r="J9670" s="72">
        <v>4</v>
      </c>
      <c r="K9670" s="72">
        <v>3</v>
      </c>
      <c r="L9670" s="72">
        <v>37</v>
      </c>
    </row>
    <row r="9671" spans="4:12" x14ac:dyDescent="0.25">
      <c r="D9671" s="66" t="s">
        <v>40009</v>
      </c>
      <c r="E9671" s="66" t="s">
        <v>12438</v>
      </c>
      <c r="F9671" s="72">
        <v>1</v>
      </c>
      <c r="G9671" s="72">
        <v>3</v>
      </c>
      <c r="H9671" s="72">
        <v>2</v>
      </c>
      <c r="I9671" s="72">
        <v>9</v>
      </c>
      <c r="J9671" s="72">
        <v>4</v>
      </c>
      <c r="K9671" s="72">
        <v>3</v>
      </c>
      <c r="L9671" s="72">
        <v>38</v>
      </c>
    </row>
    <row r="9672" spans="4:12" x14ac:dyDescent="0.25">
      <c r="D9672" s="66" t="s">
        <v>40010</v>
      </c>
      <c r="E9672" s="66" t="s">
        <v>12439</v>
      </c>
      <c r="F9672" s="72">
        <v>1</v>
      </c>
      <c r="G9672" s="72">
        <v>3</v>
      </c>
      <c r="H9672" s="72">
        <v>2</v>
      </c>
      <c r="I9672" s="72">
        <v>9</v>
      </c>
      <c r="J9672" s="72">
        <v>4</v>
      </c>
      <c r="K9672" s="72">
        <v>3</v>
      </c>
      <c r="L9672" s="72">
        <v>39</v>
      </c>
    </row>
    <row r="9673" spans="4:12" x14ac:dyDescent="0.25">
      <c r="D9673" s="66" t="s">
        <v>40011</v>
      </c>
      <c r="E9673" s="66" t="s">
        <v>12440</v>
      </c>
      <c r="F9673" s="72">
        <v>1</v>
      </c>
      <c r="G9673" s="72">
        <v>3</v>
      </c>
      <c r="H9673" s="72">
        <v>2</v>
      </c>
      <c r="I9673" s="72">
        <v>9</v>
      </c>
      <c r="J9673" s="72">
        <v>4</v>
      </c>
      <c r="K9673" s="72">
        <v>3</v>
      </c>
      <c r="L9673" s="72">
        <v>40</v>
      </c>
    </row>
    <row r="9674" spans="4:12" x14ac:dyDescent="0.25">
      <c r="D9674" s="66" t="s">
        <v>40012</v>
      </c>
      <c r="E9674" s="66" t="s">
        <v>12441</v>
      </c>
      <c r="F9674" s="72">
        <v>1</v>
      </c>
      <c r="G9674" s="72">
        <v>3</v>
      </c>
      <c r="H9674" s="72">
        <v>2</v>
      </c>
      <c r="I9674" s="72">
        <v>9</v>
      </c>
      <c r="J9674" s="72">
        <v>4</v>
      </c>
      <c r="K9674" s="72">
        <v>3</v>
      </c>
      <c r="L9674" s="72">
        <v>41</v>
      </c>
    </row>
    <row r="9675" spans="4:12" x14ac:dyDescent="0.25">
      <c r="D9675" s="66" t="s">
        <v>40013</v>
      </c>
      <c r="E9675" s="66" t="s">
        <v>12442</v>
      </c>
      <c r="F9675" s="72">
        <v>1</v>
      </c>
      <c r="G9675" s="72">
        <v>3</v>
      </c>
      <c r="H9675" s="72">
        <v>2</v>
      </c>
      <c r="I9675" s="72">
        <v>9</v>
      </c>
      <c r="J9675" s="72">
        <v>4</v>
      </c>
      <c r="K9675" s="72">
        <v>3</v>
      </c>
      <c r="L9675" s="72">
        <v>42</v>
      </c>
    </row>
    <row r="9676" spans="4:12" x14ac:dyDescent="0.25">
      <c r="D9676" s="66" t="s">
        <v>40014</v>
      </c>
      <c r="E9676" s="66" t="s">
        <v>12443</v>
      </c>
      <c r="F9676" s="72">
        <v>1</v>
      </c>
      <c r="G9676" s="72">
        <v>3</v>
      </c>
      <c r="H9676" s="72">
        <v>2</v>
      </c>
      <c r="I9676" s="72">
        <v>9</v>
      </c>
      <c r="J9676" s="72">
        <v>4</v>
      </c>
      <c r="K9676" s="72">
        <v>3</v>
      </c>
      <c r="L9676" s="72">
        <v>43</v>
      </c>
    </row>
    <row r="9677" spans="4:12" x14ac:dyDescent="0.25">
      <c r="D9677" s="66" t="s">
        <v>40015</v>
      </c>
      <c r="E9677" s="66" t="s">
        <v>12444</v>
      </c>
      <c r="F9677" s="72">
        <v>1</v>
      </c>
      <c r="G9677" s="72">
        <v>3</v>
      </c>
      <c r="H9677" s="72">
        <v>2</v>
      </c>
      <c r="I9677" s="72">
        <v>9</v>
      </c>
      <c r="J9677" s="72">
        <v>4</v>
      </c>
      <c r="K9677" s="72">
        <v>3</v>
      </c>
      <c r="L9677" s="72">
        <v>44</v>
      </c>
    </row>
    <row r="9678" spans="4:12" x14ac:dyDescent="0.25">
      <c r="D9678" s="66" t="s">
        <v>40016</v>
      </c>
      <c r="E9678" s="66" t="s">
        <v>12445</v>
      </c>
      <c r="F9678" s="72">
        <v>1</v>
      </c>
      <c r="G9678" s="72">
        <v>3</v>
      </c>
      <c r="H9678" s="72">
        <v>2</v>
      </c>
      <c r="I9678" s="72">
        <v>9</v>
      </c>
      <c r="J9678" s="72">
        <v>4</v>
      </c>
      <c r="K9678" s="72">
        <v>3</v>
      </c>
      <c r="L9678" s="72">
        <v>45</v>
      </c>
    </row>
    <row r="9679" spans="4:12" x14ac:dyDescent="0.25">
      <c r="D9679" s="66" t="s">
        <v>40017</v>
      </c>
      <c r="E9679" s="66" t="s">
        <v>12446</v>
      </c>
      <c r="F9679" s="72">
        <v>1</v>
      </c>
      <c r="G9679" s="72">
        <v>3</v>
      </c>
      <c r="H9679" s="72">
        <v>2</v>
      </c>
      <c r="I9679" s="72">
        <v>9</v>
      </c>
      <c r="J9679" s="72">
        <v>4</v>
      </c>
      <c r="K9679" s="72">
        <v>3</v>
      </c>
      <c r="L9679" s="72">
        <v>46</v>
      </c>
    </row>
    <row r="9680" spans="4:12" x14ac:dyDescent="0.25">
      <c r="D9680" s="66" t="s">
        <v>40018</v>
      </c>
      <c r="E9680" s="66" t="s">
        <v>12447</v>
      </c>
      <c r="F9680" s="72">
        <v>1</v>
      </c>
      <c r="G9680" s="72">
        <v>3</v>
      </c>
      <c r="H9680" s="72">
        <v>2</v>
      </c>
      <c r="I9680" s="72">
        <v>9</v>
      </c>
      <c r="J9680" s="72">
        <v>4</v>
      </c>
      <c r="K9680" s="72">
        <v>3</v>
      </c>
      <c r="L9680" s="72">
        <v>47</v>
      </c>
    </row>
    <row r="9681" spans="4:12" x14ac:dyDescent="0.25">
      <c r="D9681" s="66" t="s">
        <v>40019</v>
      </c>
      <c r="E9681" s="66" t="s">
        <v>12448</v>
      </c>
      <c r="F9681" s="72">
        <v>1</v>
      </c>
      <c r="G9681" s="72">
        <v>3</v>
      </c>
      <c r="H9681" s="72">
        <v>2</v>
      </c>
      <c r="I9681" s="72">
        <v>9</v>
      </c>
      <c r="J9681" s="72">
        <v>4</v>
      </c>
      <c r="K9681" s="72">
        <v>3</v>
      </c>
      <c r="L9681" s="72">
        <v>48</v>
      </c>
    </row>
    <row r="9682" spans="4:12" x14ac:dyDescent="0.25">
      <c r="D9682" s="66" t="s">
        <v>40020</v>
      </c>
      <c r="E9682" s="66" t="s">
        <v>12449</v>
      </c>
      <c r="F9682" s="72">
        <v>1</v>
      </c>
      <c r="G9682" s="72">
        <v>3</v>
      </c>
      <c r="H9682" s="72">
        <v>2</v>
      </c>
      <c r="I9682" s="72">
        <v>9</v>
      </c>
      <c r="J9682" s="72">
        <v>4</v>
      </c>
      <c r="K9682" s="72">
        <v>3</v>
      </c>
      <c r="L9682" s="72">
        <v>49</v>
      </c>
    </row>
    <row r="9683" spans="4:12" x14ac:dyDescent="0.25">
      <c r="D9683" s="66" t="s">
        <v>40021</v>
      </c>
      <c r="E9683" s="66" t="s">
        <v>12450</v>
      </c>
      <c r="F9683" s="72">
        <v>1</v>
      </c>
      <c r="G9683" s="72">
        <v>3</v>
      </c>
      <c r="H9683" s="72">
        <v>2</v>
      </c>
      <c r="I9683" s="72">
        <v>9</v>
      </c>
      <c r="J9683" s="72">
        <v>4</v>
      </c>
      <c r="K9683" s="72">
        <v>3</v>
      </c>
      <c r="L9683" s="72">
        <v>50</v>
      </c>
    </row>
    <row r="9684" spans="4:12" x14ac:dyDescent="0.25">
      <c r="D9684" s="66" t="s">
        <v>40022</v>
      </c>
      <c r="E9684" s="66" t="s">
        <v>12451</v>
      </c>
      <c r="F9684" s="72">
        <v>1</v>
      </c>
      <c r="G9684" s="72">
        <v>3</v>
      </c>
      <c r="H9684" s="72">
        <v>2</v>
      </c>
      <c r="I9684" s="72">
        <v>9</v>
      </c>
      <c r="J9684" s="72">
        <v>4</v>
      </c>
      <c r="K9684" s="72">
        <v>3</v>
      </c>
      <c r="L9684" s="72">
        <v>51</v>
      </c>
    </row>
    <row r="9685" spans="4:12" x14ac:dyDescent="0.25">
      <c r="D9685" s="66" t="s">
        <v>40023</v>
      </c>
      <c r="E9685" s="66" t="s">
        <v>12452</v>
      </c>
      <c r="F9685" s="72">
        <v>1</v>
      </c>
      <c r="G9685" s="72">
        <v>3</v>
      </c>
      <c r="H9685" s="72">
        <v>2</v>
      </c>
      <c r="I9685" s="72">
        <v>9</v>
      </c>
      <c r="J9685" s="72">
        <v>4</v>
      </c>
      <c r="K9685" s="72">
        <v>3</v>
      </c>
      <c r="L9685" s="72">
        <v>52</v>
      </c>
    </row>
    <row r="9686" spans="4:12" x14ac:dyDescent="0.25">
      <c r="D9686" s="66" t="s">
        <v>40024</v>
      </c>
      <c r="E9686" s="66" t="s">
        <v>12453</v>
      </c>
      <c r="F9686" s="72">
        <v>1</v>
      </c>
      <c r="G9686" s="72">
        <v>3</v>
      </c>
      <c r="H9686" s="72">
        <v>2</v>
      </c>
      <c r="I9686" s="72">
        <v>9</v>
      </c>
      <c r="J9686" s="72">
        <v>4</v>
      </c>
      <c r="K9686" s="72">
        <v>3</v>
      </c>
      <c r="L9686" s="72">
        <v>53</v>
      </c>
    </row>
    <row r="9687" spans="4:12" x14ac:dyDescent="0.25">
      <c r="D9687" s="66" t="s">
        <v>40025</v>
      </c>
      <c r="E9687" s="66" t="s">
        <v>12454</v>
      </c>
      <c r="F9687" s="72">
        <v>1</v>
      </c>
      <c r="G9687" s="72">
        <v>3</v>
      </c>
      <c r="H9687" s="72">
        <v>2</v>
      </c>
      <c r="I9687" s="72">
        <v>9</v>
      </c>
      <c r="J9687" s="72">
        <v>4</v>
      </c>
      <c r="K9687" s="72">
        <v>3</v>
      </c>
      <c r="L9687" s="72">
        <v>54</v>
      </c>
    </row>
    <row r="9688" spans="4:12" x14ac:dyDescent="0.25">
      <c r="D9688" s="66" t="s">
        <v>40026</v>
      </c>
      <c r="E9688" s="66" t="s">
        <v>12455</v>
      </c>
      <c r="F9688" s="72">
        <v>1</v>
      </c>
      <c r="G9688" s="72">
        <v>3</v>
      </c>
      <c r="H9688" s="72">
        <v>2</v>
      </c>
      <c r="I9688" s="72">
        <v>9</v>
      </c>
      <c r="J9688" s="72">
        <v>4</v>
      </c>
      <c r="K9688" s="72">
        <v>3</v>
      </c>
      <c r="L9688" s="72">
        <v>55</v>
      </c>
    </row>
    <row r="9689" spans="4:12" x14ac:dyDescent="0.25">
      <c r="D9689" s="66" t="s">
        <v>40027</v>
      </c>
      <c r="E9689" s="66" t="s">
        <v>12456</v>
      </c>
      <c r="F9689" s="72">
        <v>1</v>
      </c>
      <c r="G9689" s="72">
        <v>3</v>
      </c>
      <c r="H9689" s="72">
        <v>2</v>
      </c>
      <c r="I9689" s="72">
        <v>9</v>
      </c>
      <c r="J9689" s="72">
        <v>4</v>
      </c>
      <c r="K9689" s="72">
        <v>3</v>
      </c>
      <c r="L9689" s="72">
        <v>56</v>
      </c>
    </row>
    <row r="9690" spans="4:12" x14ac:dyDescent="0.25">
      <c r="D9690" s="66" t="s">
        <v>40028</v>
      </c>
      <c r="E9690" s="66" t="s">
        <v>12457</v>
      </c>
      <c r="F9690" s="72">
        <v>1</v>
      </c>
      <c r="G9690" s="72">
        <v>3</v>
      </c>
      <c r="H9690" s="72">
        <v>2</v>
      </c>
      <c r="I9690" s="72">
        <v>9</v>
      </c>
      <c r="J9690" s="72">
        <v>4</v>
      </c>
      <c r="K9690" s="72">
        <v>3</v>
      </c>
      <c r="L9690" s="72">
        <v>57</v>
      </c>
    </row>
    <row r="9691" spans="4:12" x14ac:dyDescent="0.25">
      <c r="D9691" s="66" t="s">
        <v>40029</v>
      </c>
      <c r="E9691" s="66" t="s">
        <v>12458</v>
      </c>
      <c r="F9691" s="72">
        <v>1</v>
      </c>
      <c r="G9691" s="72">
        <v>3</v>
      </c>
      <c r="H9691" s="72">
        <v>2</v>
      </c>
      <c r="I9691" s="72">
        <v>9</v>
      </c>
      <c r="J9691" s="72">
        <v>4</v>
      </c>
      <c r="K9691" s="72">
        <v>3</v>
      </c>
      <c r="L9691" s="72">
        <v>58</v>
      </c>
    </row>
    <row r="9692" spans="4:12" x14ac:dyDescent="0.25">
      <c r="D9692" s="66" t="s">
        <v>40030</v>
      </c>
      <c r="E9692" s="66" t="s">
        <v>12459</v>
      </c>
      <c r="F9692" s="72">
        <v>1</v>
      </c>
      <c r="G9692" s="72">
        <v>3</v>
      </c>
      <c r="H9692" s="72">
        <v>2</v>
      </c>
      <c r="I9692" s="72">
        <v>9</v>
      </c>
      <c r="J9692" s="72">
        <v>4</v>
      </c>
      <c r="K9692" s="72">
        <v>3</v>
      </c>
      <c r="L9692" s="72">
        <v>59</v>
      </c>
    </row>
    <row r="9693" spans="4:12" x14ac:dyDescent="0.25">
      <c r="D9693" s="66" t="s">
        <v>40031</v>
      </c>
      <c r="E9693" s="66" t="s">
        <v>12460</v>
      </c>
      <c r="F9693" s="72">
        <v>1</v>
      </c>
      <c r="G9693" s="72">
        <v>3</v>
      </c>
      <c r="H9693" s="72">
        <v>2</v>
      </c>
      <c r="I9693" s="72">
        <v>9</v>
      </c>
      <c r="J9693" s="72">
        <v>4</v>
      </c>
      <c r="K9693" s="72">
        <v>3</v>
      </c>
      <c r="L9693" s="72">
        <v>60</v>
      </c>
    </row>
    <row r="9694" spans="4:12" x14ac:dyDescent="0.25">
      <c r="D9694" s="66" t="s">
        <v>40032</v>
      </c>
      <c r="E9694" s="66" t="s">
        <v>12461</v>
      </c>
      <c r="F9694" s="72">
        <v>1</v>
      </c>
      <c r="G9694" s="72">
        <v>3</v>
      </c>
      <c r="H9694" s="72">
        <v>2</v>
      </c>
      <c r="I9694" s="72">
        <v>9</v>
      </c>
      <c r="J9694" s="72">
        <v>4</v>
      </c>
      <c r="K9694" s="72">
        <v>3</v>
      </c>
      <c r="L9694" s="72">
        <v>61</v>
      </c>
    </row>
    <row r="9695" spans="4:12" x14ac:dyDescent="0.25">
      <c r="D9695" s="66" t="s">
        <v>40033</v>
      </c>
      <c r="E9695" s="66" t="s">
        <v>12462</v>
      </c>
      <c r="F9695" s="72">
        <v>1</v>
      </c>
      <c r="G9695" s="72">
        <v>3</v>
      </c>
      <c r="H9695" s="72">
        <v>2</v>
      </c>
      <c r="I9695" s="72">
        <v>9</v>
      </c>
      <c r="J9695" s="72">
        <v>4</v>
      </c>
      <c r="K9695" s="72">
        <v>3</v>
      </c>
      <c r="L9695" s="72">
        <v>62</v>
      </c>
    </row>
    <row r="9696" spans="4:12" x14ac:dyDescent="0.25">
      <c r="D9696" s="66" t="s">
        <v>40034</v>
      </c>
      <c r="E9696" s="66" t="s">
        <v>12463</v>
      </c>
      <c r="F9696" s="72">
        <v>1</v>
      </c>
      <c r="G9696" s="72">
        <v>3</v>
      </c>
      <c r="H9696" s="72">
        <v>2</v>
      </c>
      <c r="I9696" s="72">
        <v>9</v>
      </c>
      <c r="J9696" s="72">
        <v>4</v>
      </c>
      <c r="K9696" s="72">
        <v>3</v>
      </c>
      <c r="L9696" s="72">
        <v>63</v>
      </c>
    </row>
    <row r="9697" spans="4:12" x14ac:dyDescent="0.25">
      <c r="D9697" s="66" t="s">
        <v>40035</v>
      </c>
      <c r="E9697" s="66" t="s">
        <v>12464</v>
      </c>
      <c r="F9697" s="72">
        <v>1</v>
      </c>
      <c r="G9697" s="72">
        <v>3</v>
      </c>
      <c r="H9697" s="72">
        <v>2</v>
      </c>
      <c r="I9697" s="72">
        <v>9</v>
      </c>
      <c r="J9697" s="72">
        <v>4</v>
      </c>
      <c r="K9697" s="72">
        <v>3</v>
      </c>
      <c r="L9697" s="72">
        <v>64</v>
      </c>
    </row>
    <row r="9698" spans="4:12" x14ac:dyDescent="0.25">
      <c r="D9698" s="66" t="s">
        <v>40036</v>
      </c>
      <c r="E9698" s="66" t="s">
        <v>12465</v>
      </c>
      <c r="F9698" s="72">
        <v>1</v>
      </c>
      <c r="G9698" s="72">
        <v>3</v>
      </c>
      <c r="H9698" s="72">
        <v>2</v>
      </c>
      <c r="I9698" s="72">
        <v>9</v>
      </c>
      <c r="J9698" s="72">
        <v>4</v>
      </c>
      <c r="K9698" s="72">
        <v>3</v>
      </c>
      <c r="L9698" s="72">
        <v>65</v>
      </c>
    </row>
    <row r="9699" spans="4:12" x14ac:dyDescent="0.25">
      <c r="D9699" s="66" t="s">
        <v>40037</v>
      </c>
      <c r="E9699" s="66" t="s">
        <v>12466</v>
      </c>
      <c r="F9699" s="72">
        <v>1</v>
      </c>
      <c r="G9699" s="72">
        <v>3</v>
      </c>
      <c r="H9699" s="72">
        <v>2</v>
      </c>
      <c r="I9699" s="72">
        <v>9</v>
      </c>
      <c r="J9699" s="72">
        <v>4</v>
      </c>
      <c r="K9699" s="72">
        <v>3</v>
      </c>
      <c r="L9699" s="72">
        <v>66</v>
      </c>
    </row>
    <row r="9700" spans="4:12" x14ac:dyDescent="0.25">
      <c r="D9700" s="66" t="s">
        <v>40038</v>
      </c>
      <c r="E9700" s="66" t="s">
        <v>12467</v>
      </c>
      <c r="F9700" s="72">
        <v>1</v>
      </c>
      <c r="G9700" s="72">
        <v>3</v>
      </c>
      <c r="H9700" s="72">
        <v>2</v>
      </c>
      <c r="I9700" s="72">
        <v>9</v>
      </c>
      <c r="J9700" s="72">
        <v>4</v>
      </c>
      <c r="K9700" s="72">
        <v>3</v>
      </c>
      <c r="L9700" s="72">
        <v>67</v>
      </c>
    </row>
    <row r="9701" spans="4:12" x14ac:dyDescent="0.25">
      <c r="D9701" s="66" t="s">
        <v>40039</v>
      </c>
      <c r="E9701" s="66" t="s">
        <v>12468</v>
      </c>
      <c r="F9701" s="72">
        <v>1</v>
      </c>
      <c r="G9701" s="72">
        <v>3</v>
      </c>
      <c r="H9701" s="72">
        <v>2</v>
      </c>
      <c r="I9701" s="72">
        <v>9</v>
      </c>
      <c r="J9701" s="72">
        <v>4</v>
      </c>
      <c r="K9701" s="72">
        <v>3</v>
      </c>
      <c r="L9701" s="72">
        <v>68</v>
      </c>
    </row>
    <row r="9702" spans="4:12" x14ac:dyDescent="0.25">
      <c r="D9702" s="66" t="s">
        <v>40040</v>
      </c>
      <c r="E9702" s="66" t="s">
        <v>12469</v>
      </c>
      <c r="F9702" s="72">
        <v>1</v>
      </c>
      <c r="G9702" s="72">
        <v>3</v>
      </c>
      <c r="H9702" s="72">
        <v>2</v>
      </c>
      <c r="I9702" s="72">
        <v>9</v>
      </c>
      <c r="J9702" s="72">
        <v>4</v>
      </c>
      <c r="K9702" s="72">
        <v>3</v>
      </c>
      <c r="L9702" s="72">
        <v>69</v>
      </c>
    </row>
    <row r="9703" spans="4:12" x14ac:dyDescent="0.25">
      <c r="D9703" s="66" t="s">
        <v>40041</v>
      </c>
      <c r="E9703" s="66" t="s">
        <v>12470</v>
      </c>
      <c r="F9703" s="72">
        <v>1</v>
      </c>
      <c r="G9703" s="72">
        <v>3</v>
      </c>
      <c r="H9703" s="72">
        <v>2</v>
      </c>
      <c r="I9703" s="72">
        <v>9</v>
      </c>
      <c r="J9703" s="72">
        <v>4</v>
      </c>
      <c r="K9703" s="72">
        <v>3</v>
      </c>
      <c r="L9703" s="72">
        <v>70</v>
      </c>
    </row>
    <row r="9704" spans="4:12" x14ac:dyDescent="0.25">
      <c r="D9704" s="66" t="s">
        <v>40042</v>
      </c>
      <c r="E9704" s="66" t="s">
        <v>12471</v>
      </c>
      <c r="F9704" s="72">
        <v>1</v>
      </c>
      <c r="G9704" s="72">
        <v>3</v>
      </c>
      <c r="H9704" s="72">
        <v>2</v>
      </c>
      <c r="I9704" s="72">
        <v>9</v>
      </c>
      <c r="J9704" s="72">
        <v>4</v>
      </c>
      <c r="K9704" s="72">
        <v>3</v>
      </c>
      <c r="L9704" s="72">
        <v>71</v>
      </c>
    </row>
    <row r="9705" spans="4:12" x14ac:dyDescent="0.25">
      <c r="D9705" s="66" t="s">
        <v>40043</v>
      </c>
      <c r="E9705" s="66" t="s">
        <v>12472</v>
      </c>
      <c r="F9705" s="72">
        <v>1</v>
      </c>
      <c r="G9705" s="72">
        <v>3</v>
      </c>
      <c r="H9705" s="72">
        <v>2</v>
      </c>
      <c r="I9705" s="72">
        <v>9</v>
      </c>
      <c r="J9705" s="72">
        <v>4</v>
      </c>
      <c r="K9705" s="72">
        <v>3</v>
      </c>
      <c r="L9705" s="72">
        <v>72</v>
      </c>
    </row>
    <row r="9706" spans="4:12" x14ac:dyDescent="0.25">
      <c r="D9706" s="66" t="s">
        <v>40044</v>
      </c>
      <c r="E9706" s="66" t="s">
        <v>12473</v>
      </c>
      <c r="F9706" s="72">
        <v>1</v>
      </c>
      <c r="G9706" s="72">
        <v>3</v>
      </c>
      <c r="H9706" s="72">
        <v>2</v>
      </c>
      <c r="I9706" s="72">
        <v>9</v>
      </c>
      <c r="J9706" s="72">
        <v>4</v>
      </c>
      <c r="K9706" s="72">
        <v>3</v>
      </c>
      <c r="L9706" s="72">
        <v>73</v>
      </c>
    </row>
    <row r="9707" spans="4:12" x14ac:dyDescent="0.25">
      <c r="D9707" s="66" t="s">
        <v>40045</v>
      </c>
      <c r="E9707" s="66" t="s">
        <v>12474</v>
      </c>
      <c r="F9707" s="72">
        <v>1</v>
      </c>
      <c r="G9707" s="72">
        <v>3</v>
      </c>
      <c r="H9707" s="72">
        <v>2</v>
      </c>
      <c r="I9707" s="72">
        <v>9</v>
      </c>
      <c r="J9707" s="72">
        <v>4</v>
      </c>
      <c r="K9707" s="72">
        <v>3</v>
      </c>
      <c r="L9707" s="72">
        <v>74</v>
      </c>
    </row>
    <row r="9708" spans="4:12" x14ac:dyDescent="0.25">
      <c r="D9708" s="66" t="s">
        <v>40046</v>
      </c>
      <c r="E9708" s="66" t="s">
        <v>12475</v>
      </c>
      <c r="F9708" s="72">
        <v>1</v>
      </c>
      <c r="G9708" s="72">
        <v>3</v>
      </c>
      <c r="H9708" s="72">
        <v>2</v>
      </c>
      <c r="I9708" s="72">
        <v>9</v>
      </c>
      <c r="J9708" s="72">
        <v>4</v>
      </c>
      <c r="K9708" s="72">
        <v>3</v>
      </c>
      <c r="L9708" s="72">
        <v>75</v>
      </c>
    </row>
    <row r="9709" spans="4:12" x14ac:dyDescent="0.25">
      <c r="D9709" s="66" t="s">
        <v>40047</v>
      </c>
      <c r="E9709" s="66" t="s">
        <v>12476</v>
      </c>
      <c r="F9709" s="72">
        <v>1</v>
      </c>
      <c r="G9709" s="72">
        <v>3</v>
      </c>
      <c r="H9709" s="72">
        <v>2</v>
      </c>
      <c r="I9709" s="72">
        <v>9</v>
      </c>
      <c r="J9709" s="72">
        <v>4</v>
      </c>
      <c r="K9709" s="72">
        <v>3</v>
      </c>
      <c r="L9709" s="72">
        <v>76</v>
      </c>
    </row>
    <row r="9710" spans="4:12" x14ac:dyDescent="0.25">
      <c r="D9710" s="66" t="s">
        <v>40048</v>
      </c>
      <c r="E9710" s="66" t="s">
        <v>12477</v>
      </c>
      <c r="F9710" s="72">
        <v>1</v>
      </c>
      <c r="G9710" s="72">
        <v>3</v>
      </c>
      <c r="H9710" s="72">
        <v>2</v>
      </c>
      <c r="I9710" s="72">
        <v>9</v>
      </c>
      <c r="J9710" s="72">
        <v>4</v>
      </c>
      <c r="K9710" s="72">
        <v>3</v>
      </c>
      <c r="L9710" s="72">
        <v>77</v>
      </c>
    </row>
    <row r="9711" spans="4:12" x14ac:dyDescent="0.25">
      <c r="D9711" s="66" t="s">
        <v>40049</v>
      </c>
      <c r="E9711" s="66" t="s">
        <v>12478</v>
      </c>
      <c r="F9711" s="72">
        <v>1</v>
      </c>
      <c r="G9711" s="72">
        <v>3</v>
      </c>
      <c r="H9711" s="72">
        <v>2</v>
      </c>
      <c r="I9711" s="72">
        <v>9</v>
      </c>
      <c r="J9711" s="72">
        <v>4</v>
      </c>
      <c r="K9711" s="72">
        <v>3</v>
      </c>
      <c r="L9711" s="72">
        <v>78</v>
      </c>
    </row>
    <row r="9712" spans="4:12" x14ac:dyDescent="0.25">
      <c r="D9712" s="66" t="s">
        <v>40050</v>
      </c>
      <c r="E9712" s="66" t="s">
        <v>12479</v>
      </c>
      <c r="F9712" s="72">
        <v>1</v>
      </c>
      <c r="G9712" s="72">
        <v>3</v>
      </c>
      <c r="H9712" s="72">
        <v>2</v>
      </c>
      <c r="I9712" s="72">
        <v>9</v>
      </c>
      <c r="J9712" s="72">
        <v>4</v>
      </c>
      <c r="K9712" s="72">
        <v>3</v>
      </c>
      <c r="L9712" s="72">
        <v>79</v>
      </c>
    </row>
    <row r="9713" spans="4:12" x14ac:dyDescent="0.25">
      <c r="D9713" s="66" t="s">
        <v>40051</v>
      </c>
      <c r="E9713" s="66" t="s">
        <v>12480</v>
      </c>
      <c r="F9713" s="72">
        <v>1</v>
      </c>
      <c r="G9713" s="72">
        <v>3</v>
      </c>
      <c r="H9713" s="72">
        <v>2</v>
      </c>
      <c r="I9713" s="72">
        <v>9</v>
      </c>
      <c r="J9713" s="72">
        <v>4</v>
      </c>
      <c r="K9713" s="72">
        <v>3</v>
      </c>
      <c r="L9713" s="72">
        <v>80</v>
      </c>
    </row>
    <row r="9714" spans="4:12" x14ac:dyDescent="0.25">
      <c r="D9714" s="66" t="s">
        <v>40052</v>
      </c>
      <c r="E9714" s="66" t="s">
        <v>12481</v>
      </c>
      <c r="F9714" s="72">
        <v>1</v>
      </c>
      <c r="G9714" s="72">
        <v>3</v>
      </c>
      <c r="H9714" s="72">
        <v>2</v>
      </c>
      <c r="I9714" s="72">
        <v>9</v>
      </c>
      <c r="J9714" s="72">
        <v>4</v>
      </c>
      <c r="K9714" s="72">
        <v>3</v>
      </c>
      <c r="L9714" s="72">
        <v>81</v>
      </c>
    </row>
    <row r="9715" spans="4:12" x14ac:dyDescent="0.25">
      <c r="D9715" s="66" t="s">
        <v>40053</v>
      </c>
      <c r="E9715" s="66" t="s">
        <v>12482</v>
      </c>
      <c r="F9715" s="72">
        <v>1</v>
      </c>
      <c r="G9715" s="72">
        <v>3</v>
      </c>
      <c r="H9715" s="72">
        <v>2</v>
      </c>
      <c r="I9715" s="72">
        <v>9</v>
      </c>
      <c r="J9715" s="72">
        <v>4</v>
      </c>
      <c r="K9715" s="72">
        <v>3</v>
      </c>
      <c r="L9715" s="72">
        <v>82</v>
      </c>
    </row>
    <row r="9716" spans="4:12" x14ac:dyDescent="0.25">
      <c r="D9716" s="66" t="s">
        <v>40054</v>
      </c>
      <c r="E9716" s="66" t="s">
        <v>12483</v>
      </c>
      <c r="F9716" s="72">
        <v>1</v>
      </c>
      <c r="G9716" s="72">
        <v>3</v>
      </c>
      <c r="H9716" s="72">
        <v>2</v>
      </c>
      <c r="I9716" s="72">
        <v>9</v>
      </c>
      <c r="J9716" s="72">
        <v>4</v>
      </c>
      <c r="K9716" s="72">
        <v>3</v>
      </c>
      <c r="L9716" s="72">
        <v>83</v>
      </c>
    </row>
    <row r="9717" spans="4:12" x14ac:dyDescent="0.25">
      <c r="D9717" s="66" t="s">
        <v>40055</v>
      </c>
      <c r="E9717" s="66" t="s">
        <v>12484</v>
      </c>
      <c r="F9717" s="72">
        <v>1</v>
      </c>
      <c r="G9717" s="72">
        <v>3</v>
      </c>
      <c r="H9717" s="72">
        <v>2</v>
      </c>
      <c r="I9717" s="72">
        <v>9</v>
      </c>
      <c r="J9717" s="72">
        <v>4</v>
      </c>
      <c r="K9717" s="72">
        <v>3</v>
      </c>
      <c r="L9717" s="72">
        <v>84</v>
      </c>
    </row>
    <row r="9718" spans="4:12" x14ac:dyDescent="0.25">
      <c r="D9718" s="66" t="s">
        <v>40056</v>
      </c>
      <c r="E9718" s="66" t="s">
        <v>12485</v>
      </c>
      <c r="F9718" s="72">
        <v>1</v>
      </c>
      <c r="G9718" s="72">
        <v>3</v>
      </c>
      <c r="H9718" s="72">
        <v>2</v>
      </c>
      <c r="I9718" s="72">
        <v>9</v>
      </c>
      <c r="J9718" s="72">
        <v>4</v>
      </c>
      <c r="K9718" s="72">
        <v>3</v>
      </c>
      <c r="L9718" s="72">
        <v>85</v>
      </c>
    </row>
    <row r="9719" spans="4:12" x14ac:dyDescent="0.25">
      <c r="D9719" s="66" t="s">
        <v>40057</v>
      </c>
      <c r="E9719" s="66" t="s">
        <v>12486</v>
      </c>
      <c r="F9719" s="72">
        <v>1</v>
      </c>
      <c r="G9719" s="72">
        <v>3</v>
      </c>
      <c r="H9719" s="72">
        <v>2</v>
      </c>
      <c r="I9719" s="72">
        <v>9</v>
      </c>
      <c r="J9719" s="72">
        <v>4</v>
      </c>
      <c r="K9719" s="72">
        <v>3</v>
      </c>
      <c r="L9719" s="72">
        <v>86</v>
      </c>
    </row>
    <row r="9720" spans="4:12" x14ac:dyDescent="0.25">
      <c r="D9720" s="66" t="s">
        <v>40058</v>
      </c>
      <c r="E9720" s="66" t="s">
        <v>12487</v>
      </c>
      <c r="F9720" s="72">
        <v>1</v>
      </c>
      <c r="G9720" s="72">
        <v>3</v>
      </c>
      <c r="H9720" s="72">
        <v>2</v>
      </c>
      <c r="I9720" s="72">
        <v>9</v>
      </c>
      <c r="J9720" s="72">
        <v>4</v>
      </c>
      <c r="K9720" s="72">
        <v>3</v>
      </c>
      <c r="L9720" s="72">
        <v>87</v>
      </c>
    </row>
    <row r="9721" spans="4:12" x14ac:dyDescent="0.25">
      <c r="D9721" s="66" t="s">
        <v>40059</v>
      </c>
      <c r="E9721" s="66" t="s">
        <v>12488</v>
      </c>
      <c r="F9721" s="72">
        <v>1</v>
      </c>
      <c r="G9721" s="72">
        <v>3</v>
      </c>
      <c r="H9721" s="72">
        <v>2</v>
      </c>
      <c r="I9721" s="72">
        <v>9</v>
      </c>
      <c r="J9721" s="72">
        <v>4</v>
      </c>
      <c r="K9721" s="72">
        <v>3</v>
      </c>
      <c r="L9721" s="72">
        <v>88</v>
      </c>
    </row>
    <row r="9722" spans="4:12" x14ac:dyDescent="0.25">
      <c r="D9722" s="66" t="s">
        <v>40060</v>
      </c>
      <c r="E9722" s="66" t="s">
        <v>12489</v>
      </c>
      <c r="F9722" s="72">
        <v>1</v>
      </c>
      <c r="G9722" s="72">
        <v>3</v>
      </c>
      <c r="H9722" s="72">
        <v>2</v>
      </c>
      <c r="I9722" s="72">
        <v>9</v>
      </c>
      <c r="J9722" s="72">
        <v>4</v>
      </c>
      <c r="K9722" s="72">
        <v>3</v>
      </c>
      <c r="L9722" s="72">
        <v>89</v>
      </c>
    </row>
    <row r="9723" spans="4:12" x14ac:dyDescent="0.25">
      <c r="D9723" s="66" t="s">
        <v>40061</v>
      </c>
      <c r="E9723" s="66" t="s">
        <v>12490</v>
      </c>
      <c r="F9723" s="72">
        <v>1</v>
      </c>
      <c r="G9723" s="72">
        <v>3</v>
      </c>
      <c r="H9723" s="72">
        <v>2</v>
      </c>
      <c r="I9723" s="72">
        <v>9</v>
      </c>
      <c r="J9723" s="72">
        <v>4</v>
      </c>
      <c r="K9723" s="72">
        <v>3</v>
      </c>
      <c r="L9723" s="72">
        <v>90</v>
      </c>
    </row>
    <row r="9724" spans="4:12" x14ac:dyDescent="0.25">
      <c r="D9724" s="66" t="s">
        <v>40062</v>
      </c>
      <c r="E9724" s="66" t="s">
        <v>12491</v>
      </c>
      <c r="F9724" s="72">
        <v>1</v>
      </c>
      <c r="G9724" s="72">
        <v>3</v>
      </c>
      <c r="H9724" s="72">
        <v>2</v>
      </c>
      <c r="I9724" s="72">
        <v>9</v>
      </c>
      <c r="J9724" s="72">
        <v>4</v>
      </c>
      <c r="K9724" s="72">
        <v>3</v>
      </c>
      <c r="L9724" s="72">
        <v>91</v>
      </c>
    </row>
    <row r="9725" spans="4:12" x14ac:dyDescent="0.25">
      <c r="D9725" s="66" t="s">
        <v>40063</v>
      </c>
      <c r="E9725" s="66" t="s">
        <v>12492</v>
      </c>
      <c r="F9725" s="72">
        <v>1</v>
      </c>
      <c r="G9725" s="72">
        <v>3</v>
      </c>
      <c r="H9725" s="72">
        <v>2</v>
      </c>
      <c r="I9725" s="72">
        <v>9</v>
      </c>
      <c r="J9725" s="72">
        <v>4</v>
      </c>
      <c r="K9725" s="72">
        <v>3</v>
      </c>
      <c r="L9725" s="72">
        <v>92</v>
      </c>
    </row>
    <row r="9726" spans="4:12" x14ac:dyDescent="0.25">
      <c r="D9726" s="66" t="s">
        <v>40064</v>
      </c>
      <c r="E9726" s="66" t="s">
        <v>12493</v>
      </c>
      <c r="F9726" s="72">
        <v>1</v>
      </c>
      <c r="G9726" s="72">
        <v>3</v>
      </c>
      <c r="H9726" s="72">
        <v>2</v>
      </c>
      <c r="I9726" s="72">
        <v>9</v>
      </c>
      <c r="J9726" s="72">
        <v>4</v>
      </c>
      <c r="K9726" s="72">
        <v>3</v>
      </c>
      <c r="L9726" s="72">
        <v>93</v>
      </c>
    </row>
    <row r="9727" spans="4:12" x14ac:dyDescent="0.25">
      <c r="D9727" s="66" t="s">
        <v>40065</v>
      </c>
      <c r="E9727" s="66" t="s">
        <v>12494</v>
      </c>
      <c r="F9727" s="72">
        <v>1</v>
      </c>
      <c r="G9727" s="72">
        <v>3</v>
      </c>
      <c r="H9727" s="72">
        <v>2</v>
      </c>
      <c r="I9727" s="72">
        <v>9</v>
      </c>
      <c r="J9727" s="72">
        <v>4</v>
      </c>
      <c r="K9727" s="72">
        <v>3</v>
      </c>
      <c r="L9727" s="72">
        <v>94</v>
      </c>
    </row>
    <row r="9728" spans="4:12" x14ac:dyDescent="0.25">
      <c r="D9728" s="66" t="s">
        <v>40066</v>
      </c>
      <c r="E9728" s="66" t="s">
        <v>12495</v>
      </c>
      <c r="F9728" s="72">
        <v>1</v>
      </c>
      <c r="G9728" s="72">
        <v>3</v>
      </c>
      <c r="H9728" s="72">
        <v>2</v>
      </c>
      <c r="I9728" s="72">
        <v>9</v>
      </c>
      <c r="J9728" s="72">
        <v>4</v>
      </c>
      <c r="K9728" s="72">
        <v>3</v>
      </c>
      <c r="L9728" s="72">
        <v>95</v>
      </c>
    </row>
    <row r="9729" spans="4:12" x14ac:dyDescent="0.25">
      <c r="D9729" s="66" t="s">
        <v>40067</v>
      </c>
      <c r="E9729" s="66" t="s">
        <v>12496</v>
      </c>
      <c r="F9729" s="72">
        <v>1</v>
      </c>
      <c r="G9729" s="72">
        <v>3</v>
      </c>
      <c r="H9729" s="72">
        <v>2</v>
      </c>
      <c r="I9729" s="72">
        <v>9</v>
      </c>
      <c r="J9729" s="72">
        <v>4</v>
      </c>
      <c r="K9729" s="72">
        <v>3</v>
      </c>
      <c r="L9729" s="72">
        <v>96</v>
      </c>
    </row>
    <row r="9730" spans="4:12" x14ac:dyDescent="0.25">
      <c r="D9730" s="66" t="s">
        <v>40068</v>
      </c>
      <c r="E9730" s="66" t="s">
        <v>12497</v>
      </c>
      <c r="F9730" s="72">
        <v>1</v>
      </c>
      <c r="G9730" s="72">
        <v>3</v>
      </c>
      <c r="H9730" s="72">
        <v>2</v>
      </c>
      <c r="I9730" s="72">
        <v>9</v>
      </c>
      <c r="J9730" s="72">
        <v>4</v>
      </c>
      <c r="K9730" s="72">
        <v>3</v>
      </c>
      <c r="L9730" s="72">
        <v>97</v>
      </c>
    </row>
    <row r="9731" spans="4:12" x14ac:dyDescent="0.25">
      <c r="D9731" s="66" t="s">
        <v>40069</v>
      </c>
      <c r="E9731" s="66" t="s">
        <v>12498</v>
      </c>
      <c r="F9731" s="72">
        <v>1</v>
      </c>
      <c r="G9731" s="72">
        <v>3</v>
      </c>
      <c r="H9731" s="72">
        <v>2</v>
      </c>
      <c r="I9731" s="72">
        <v>9</v>
      </c>
      <c r="J9731" s="72">
        <v>4</v>
      </c>
      <c r="K9731" s="72">
        <v>3</v>
      </c>
      <c r="L9731" s="72">
        <v>98</v>
      </c>
    </row>
    <row r="9732" spans="4:12" x14ac:dyDescent="0.25">
      <c r="D9732" s="66" t="s">
        <v>40070</v>
      </c>
      <c r="E9732" s="66" t="s">
        <v>12499</v>
      </c>
      <c r="F9732" s="72">
        <v>1</v>
      </c>
      <c r="G9732" s="72">
        <v>3</v>
      </c>
      <c r="H9732" s="72">
        <v>2</v>
      </c>
      <c r="I9732" s="72">
        <v>9</v>
      </c>
      <c r="J9732" s="72">
        <v>4</v>
      </c>
      <c r="K9732" s="72">
        <v>3</v>
      </c>
      <c r="L9732" s="72">
        <v>99</v>
      </c>
    </row>
    <row r="9733" spans="4:12" x14ac:dyDescent="0.25">
      <c r="D9733" s="66" t="s">
        <v>40071</v>
      </c>
      <c r="E9733" s="66" t="s">
        <v>12500</v>
      </c>
      <c r="F9733" s="72">
        <v>1</v>
      </c>
      <c r="G9733" s="72">
        <v>3</v>
      </c>
      <c r="H9733" s="72">
        <v>2</v>
      </c>
      <c r="I9733" s="72">
        <v>9</v>
      </c>
      <c r="J9733" s="72">
        <v>4</v>
      </c>
      <c r="K9733" s="72">
        <v>4</v>
      </c>
      <c r="L9733" s="72">
        <v>1</v>
      </c>
    </row>
    <row r="9734" spans="4:12" x14ac:dyDescent="0.25">
      <c r="D9734" s="66" t="s">
        <v>40072</v>
      </c>
      <c r="E9734" s="66" t="s">
        <v>12501</v>
      </c>
      <c r="F9734" s="72">
        <v>1</v>
      </c>
      <c r="G9734" s="72">
        <v>3</v>
      </c>
      <c r="H9734" s="72">
        <v>2</v>
      </c>
      <c r="I9734" s="72">
        <v>9</v>
      </c>
      <c r="J9734" s="72">
        <v>4</v>
      </c>
      <c r="K9734" s="72">
        <v>4</v>
      </c>
      <c r="L9734" s="72">
        <v>2</v>
      </c>
    </row>
    <row r="9735" spans="4:12" x14ac:dyDescent="0.25">
      <c r="D9735" s="66" t="s">
        <v>40073</v>
      </c>
      <c r="E9735" s="66" t="s">
        <v>12502</v>
      </c>
      <c r="F9735" s="72">
        <v>1</v>
      </c>
      <c r="G9735" s="72">
        <v>3</v>
      </c>
      <c r="H9735" s="72">
        <v>2</v>
      </c>
      <c r="I9735" s="72">
        <v>9</v>
      </c>
      <c r="J9735" s="72">
        <v>4</v>
      </c>
      <c r="K9735" s="72">
        <v>4</v>
      </c>
      <c r="L9735" s="72">
        <v>3</v>
      </c>
    </row>
    <row r="9736" spans="4:12" x14ac:dyDescent="0.25">
      <c r="D9736" s="66" t="s">
        <v>40074</v>
      </c>
      <c r="E9736" s="66" t="s">
        <v>12503</v>
      </c>
      <c r="F9736" s="72">
        <v>1</v>
      </c>
      <c r="G9736" s="72">
        <v>3</v>
      </c>
      <c r="H9736" s="72">
        <v>2</v>
      </c>
      <c r="I9736" s="72">
        <v>9</v>
      </c>
      <c r="J9736" s="72">
        <v>4</v>
      </c>
      <c r="K9736" s="72">
        <v>4</v>
      </c>
      <c r="L9736" s="72">
        <v>4</v>
      </c>
    </row>
    <row r="9737" spans="4:12" x14ac:dyDescent="0.25">
      <c r="D9737" s="66" t="s">
        <v>40075</v>
      </c>
      <c r="E9737" s="66" t="s">
        <v>12504</v>
      </c>
      <c r="F9737" s="72">
        <v>1</v>
      </c>
      <c r="G9737" s="72">
        <v>3</v>
      </c>
      <c r="H9737" s="72">
        <v>2</v>
      </c>
      <c r="I9737" s="72">
        <v>9</v>
      </c>
      <c r="J9737" s="72">
        <v>4</v>
      </c>
      <c r="K9737" s="72">
        <v>4</v>
      </c>
      <c r="L9737" s="72">
        <v>5</v>
      </c>
    </row>
    <row r="9738" spans="4:12" x14ac:dyDescent="0.25">
      <c r="D9738" s="66" t="s">
        <v>40076</v>
      </c>
      <c r="E9738" s="66" t="s">
        <v>12505</v>
      </c>
      <c r="F9738" s="72">
        <v>1</v>
      </c>
      <c r="G9738" s="72">
        <v>3</v>
      </c>
      <c r="H9738" s="72">
        <v>2</v>
      </c>
      <c r="I9738" s="72">
        <v>9</v>
      </c>
      <c r="J9738" s="72">
        <v>4</v>
      </c>
      <c r="K9738" s="72">
        <v>4</v>
      </c>
      <c r="L9738" s="72">
        <v>6</v>
      </c>
    </row>
    <row r="9739" spans="4:12" x14ac:dyDescent="0.25">
      <c r="D9739" s="66" t="s">
        <v>40077</v>
      </c>
      <c r="E9739" s="66" t="s">
        <v>12506</v>
      </c>
      <c r="F9739" s="72">
        <v>1</v>
      </c>
      <c r="G9739" s="72">
        <v>3</v>
      </c>
      <c r="H9739" s="72">
        <v>2</v>
      </c>
      <c r="I9739" s="72">
        <v>9</v>
      </c>
      <c r="J9739" s="72">
        <v>4</v>
      </c>
      <c r="K9739" s="72">
        <v>4</v>
      </c>
      <c r="L9739" s="72">
        <v>7</v>
      </c>
    </row>
    <row r="9740" spans="4:12" x14ac:dyDescent="0.25">
      <c r="D9740" s="66" t="s">
        <v>40078</v>
      </c>
      <c r="E9740" s="66" t="s">
        <v>12507</v>
      </c>
      <c r="F9740" s="72">
        <v>1</v>
      </c>
      <c r="G9740" s="72">
        <v>3</v>
      </c>
      <c r="H9740" s="72">
        <v>2</v>
      </c>
      <c r="I9740" s="72">
        <v>9</v>
      </c>
      <c r="J9740" s="72">
        <v>4</v>
      </c>
      <c r="K9740" s="72">
        <v>4</v>
      </c>
      <c r="L9740" s="72">
        <v>8</v>
      </c>
    </row>
    <row r="9741" spans="4:12" x14ac:dyDescent="0.25">
      <c r="D9741" s="66" t="s">
        <v>40079</v>
      </c>
      <c r="E9741" s="66" t="s">
        <v>12508</v>
      </c>
      <c r="F9741" s="72">
        <v>1</v>
      </c>
      <c r="G9741" s="72">
        <v>3</v>
      </c>
      <c r="H9741" s="72">
        <v>2</v>
      </c>
      <c r="I9741" s="72">
        <v>9</v>
      </c>
      <c r="J9741" s="72">
        <v>4</v>
      </c>
      <c r="K9741" s="72">
        <v>4</v>
      </c>
      <c r="L9741" s="72">
        <v>9</v>
      </c>
    </row>
    <row r="9742" spans="4:12" x14ac:dyDescent="0.25">
      <c r="D9742" s="66" t="s">
        <v>40080</v>
      </c>
      <c r="E9742" s="66" t="s">
        <v>12509</v>
      </c>
      <c r="F9742" s="72">
        <v>1</v>
      </c>
      <c r="G9742" s="72">
        <v>3</v>
      </c>
      <c r="H9742" s="72">
        <v>2</v>
      </c>
      <c r="I9742" s="72">
        <v>9</v>
      </c>
      <c r="J9742" s="72">
        <v>4</v>
      </c>
      <c r="K9742" s="72">
        <v>4</v>
      </c>
      <c r="L9742" s="72">
        <v>10</v>
      </c>
    </row>
    <row r="9743" spans="4:12" x14ac:dyDescent="0.25">
      <c r="D9743" s="66" t="s">
        <v>40081</v>
      </c>
      <c r="E9743" s="66" t="s">
        <v>12510</v>
      </c>
      <c r="F9743" s="72">
        <v>1</v>
      </c>
      <c r="G9743" s="72">
        <v>3</v>
      </c>
      <c r="H9743" s="72">
        <v>2</v>
      </c>
      <c r="I9743" s="72">
        <v>9</v>
      </c>
      <c r="J9743" s="72">
        <v>4</v>
      </c>
      <c r="K9743" s="72">
        <v>4</v>
      </c>
      <c r="L9743" s="72">
        <v>11</v>
      </c>
    </row>
    <row r="9744" spans="4:12" x14ac:dyDescent="0.25">
      <c r="D9744" s="66" t="s">
        <v>40082</v>
      </c>
      <c r="E9744" s="66" t="s">
        <v>12511</v>
      </c>
      <c r="F9744" s="72">
        <v>1</v>
      </c>
      <c r="G9744" s="72">
        <v>3</v>
      </c>
      <c r="H9744" s="72">
        <v>2</v>
      </c>
      <c r="I9744" s="72">
        <v>9</v>
      </c>
      <c r="J9744" s="72">
        <v>4</v>
      </c>
      <c r="K9744" s="72">
        <v>4</v>
      </c>
      <c r="L9744" s="72">
        <v>12</v>
      </c>
    </row>
    <row r="9745" spans="4:12" x14ac:dyDescent="0.25">
      <c r="D9745" s="66" t="s">
        <v>40083</v>
      </c>
      <c r="E9745" s="66" t="s">
        <v>12512</v>
      </c>
      <c r="F9745" s="72">
        <v>1</v>
      </c>
      <c r="G9745" s="72">
        <v>3</v>
      </c>
      <c r="H9745" s="72">
        <v>2</v>
      </c>
      <c r="I9745" s="72">
        <v>9</v>
      </c>
      <c r="J9745" s="72">
        <v>4</v>
      </c>
      <c r="K9745" s="72">
        <v>4</v>
      </c>
      <c r="L9745" s="72">
        <v>13</v>
      </c>
    </row>
    <row r="9746" spans="4:12" x14ac:dyDescent="0.25">
      <c r="D9746" s="66" t="s">
        <v>40084</v>
      </c>
      <c r="E9746" s="66" t="s">
        <v>12513</v>
      </c>
      <c r="F9746" s="72">
        <v>1</v>
      </c>
      <c r="G9746" s="72">
        <v>3</v>
      </c>
      <c r="H9746" s="72">
        <v>2</v>
      </c>
      <c r="I9746" s="72">
        <v>9</v>
      </c>
      <c r="J9746" s="72">
        <v>4</v>
      </c>
      <c r="K9746" s="72">
        <v>4</v>
      </c>
      <c r="L9746" s="72">
        <v>14</v>
      </c>
    </row>
    <row r="9747" spans="4:12" x14ac:dyDescent="0.25">
      <c r="D9747" s="66" t="s">
        <v>40085</v>
      </c>
      <c r="E9747" s="66" t="s">
        <v>12514</v>
      </c>
      <c r="F9747" s="72">
        <v>1</v>
      </c>
      <c r="G9747" s="72">
        <v>3</v>
      </c>
      <c r="H9747" s="72">
        <v>2</v>
      </c>
      <c r="I9747" s="72">
        <v>9</v>
      </c>
      <c r="J9747" s="72">
        <v>4</v>
      </c>
      <c r="K9747" s="72">
        <v>4</v>
      </c>
      <c r="L9747" s="72">
        <v>15</v>
      </c>
    </row>
    <row r="9748" spans="4:12" x14ac:dyDescent="0.25">
      <c r="D9748" s="66" t="s">
        <v>40086</v>
      </c>
      <c r="E9748" s="66" t="s">
        <v>12515</v>
      </c>
      <c r="F9748" s="72">
        <v>1</v>
      </c>
      <c r="G9748" s="72">
        <v>3</v>
      </c>
      <c r="H9748" s="72">
        <v>2</v>
      </c>
      <c r="I9748" s="72">
        <v>9</v>
      </c>
      <c r="J9748" s="72">
        <v>4</v>
      </c>
      <c r="K9748" s="72">
        <v>4</v>
      </c>
      <c r="L9748" s="72">
        <v>16</v>
      </c>
    </row>
    <row r="9749" spans="4:12" x14ac:dyDescent="0.25">
      <c r="D9749" s="66" t="s">
        <v>40087</v>
      </c>
      <c r="E9749" s="66" t="s">
        <v>12516</v>
      </c>
      <c r="F9749" s="72">
        <v>1</v>
      </c>
      <c r="G9749" s="72">
        <v>3</v>
      </c>
      <c r="H9749" s="72">
        <v>2</v>
      </c>
      <c r="I9749" s="72">
        <v>9</v>
      </c>
      <c r="J9749" s="72">
        <v>4</v>
      </c>
      <c r="K9749" s="72">
        <v>4</v>
      </c>
      <c r="L9749" s="72">
        <v>17</v>
      </c>
    </row>
    <row r="9750" spans="4:12" x14ac:dyDescent="0.25">
      <c r="D9750" s="66" t="s">
        <v>40088</v>
      </c>
      <c r="E9750" s="66" t="s">
        <v>12517</v>
      </c>
      <c r="F9750" s="72">
        <v>1</v>
      </c>
      <c r="G9750" s="72">
        <v>3</v>
      </c>
      <c r="H9750" s="72">
        <v>2</v>
      </c>
      <c r="I9750" s="72">
        <v>9</v>
      </c>
      <c r="J9750" s="72">
        <v>4</v>
      </c>
      <c r="K9750" s="72">
        <v>4</v>
      </c>
      <c r="L9750" s="72">
        <v>18</v>
      </c>
    </row>
    <row r="9751" spans="4:12" x14ac:dyDescent="0.25">
      <c r="D9751" s="66" t="s">
        <v>40089</v>
      </c>
      <c r="E9751" s="66" t="s">
        <v>12518</v>
      </c>
      <c r="F9751" s="72">
        <v>1</v>
      </c>
      <c r="G9751" s="72">
        <v>3</v>
      </c>
      <c r="H9751" s="72">
        <v>2</v>
      </c>
      <c r="I9751" s="72">
        <v>9</v>
      </c>
      <c r="J9751" s="72">
        <v>4</v>
      </c>
      <c r="K9751" s="72">
        <v>4</v>
      </c>
      <c r="L9751" s="72">
        <v>19</v>
      </c>
    </row>
    <row r="9752" spans="4:12" x14ac:dyDescent="0.25">
      <c r="D9752" s="66" t="s">
        <v>40090</v>
      </c>
      <c r="E9752" s="66" t="s">
        <v>12519</v>
      </c>
      <c r="F9752" s="72">
        <v>1</v>
      </c>
      <c r="G9752" s="72">
        <v>3</v>
      </c>
      <c r="H9752" s="72">
        <v>2</v>
      </c>
      <c r="I9752" s="72">
        <v>9</v>
      </c>
      <c r="J9752" s="72">
        <v>4</v>
      </c>
      <c r="K9752" s="72">
        <v>4</v>
      </c>
      <c r="L9752" s="72">
        <v>20</v>
      </c>
    </row>
    <row r="9753" spans="4:12" x14ac:dyDescent="0.25">
      <c r="D9753" s="66" t="s">
        <v>40091</v>
      </c>
      <c r="E9753" s="66" t="s">
        <v>12520</v>
      </c>
      <c r="F9753" s="72">
        <v>1</v>
      </c>
      <c r="G9753" s="72">
        <v>3</v>
      </c>
      <c r="H9753" s="72">
        <v>2</v>
      </c>
      <c r="I9753" s="72">
        <v>9</v>
      </c>
      <c r="J9753" s="72">
        <v>4</v>
      </c>
      <c r="K9753" s="72">
        <v>4</v>
      </c>
      <c r="L9753" s="72">
        <v>21</v>
      </c>
    </row>
    <row r="9754" spans="4:12" x14ac:dyDescent="0.25">
      <c r="D9754" s="66" t="s">
        <v>40092</v>
      </c>
      <c r="E9754" s="66" t="s">
        <v>12521</v>
      </c>
      <c r="F9754" s="72">
        <v>1</v>
      </c>
      <c r="G9754" s="72">
        <v>3</v>
      </c>
      <c r="H9754" s="72">
        <v>2</v>
      </c>
      <c r="I9754" s="72">
        <v>9</v>
      </c>
      <c r="J9754" s="72">
        <v>4</v>
      </c>
      <c r="K9754" s="72">
        <v>4</v>
      </c>
      <c r="L9754" s="72">
        <v>22</v>
      </c>
    </row>
    <row r="9755" spans="4:12" x14ac:dyDescent="0.25">
      <c r="D9755" s="66" t="s">
        <v>40093</v>
      </c>
      <c r="E9755" s="66" t="s">
        <v>12522</v>
      </c>
      <c r="F9755" s="72">
        <v>1</v>
      </c>
      <c r="G9755" s="72">
        <v>3</v>
      </c>
      <c r="H9755" s="72">
        <v>2</v>
      </c>
      <c r="I9755" s="72">
        <v>9</v>
      </c>
      <c r="J9755" s="72">
        <v>4</v>
      </c>
      <c r="K9755" s="72">
        <v>4</v>
      </c>
      <c r="L9755" s="72">
        <v>23</v>
      </c>
    </row>
    <row r="9756" spans="4:12" x14ac:dyDescent="0.25">
      <c r="D9756" s="66" t="s">
        <v>40094</v>
      </c>
      <c r="E9756" s="66" t="s">
        <v>12523</v>
      </c>
      <c r="F9756" s="72">
        <v>1</v>
      </c>
      <c r="G9756" s="72">
        <v>3</v>
      </c>
      <c r="H9756" s="72">
        <v>2</v>
      </c>
      <c r="I9756" s="72">
        <v>9</v>
      </c>
      <c r="J9756" s="72">
        <v>4</v>
      </c>
      <c r="K9756" s="72">
        <v>4</v>
      </c>
      <c r="L9756" s="72">
        <v>24</v>
      </c>
    </row>
    <row r="9757" spans="4:12" x14ac:dyDescent="0.25">
      <c r="D9757" s="66" t="s">
        <v>40095</v>
      </c>
      <c r="E9757" s="66" t="s">
        <v>12524</v>
      </c>
      <c r="F9757" s="72">
        <v>1</v>
      </c>
      <c r="G9757" s="72">
        <v>3</v>
      </c>
      <c r="H9757" s="72">
        <v>2</v>
      </c>
      <c r="I9757" s="72">
        <v>9</v>
      </c>
      <c r="J9757" s="72">
        <v>4</v>
      </c>
      <c r="K9757" s="72">
        <v>4</v>
      </c>
      <c r="L9757" s="72">
        <v>25</v>
      </c>
    </row>
    <row r="9758" spans="4:12" x14ac:dyDescent="0.25">
      <c r="D9758" s="66" t="s">
        <v>40096</v>
      </c>
      <c r="E9758" s="66" t="s">
        <v>12525</v>
      </c>
      <c r="F9758" s="72">
        <v>1</v>
      </c>
      <c r="G9758" s="72">
        <v>3</v>
      </c>
      <c r="H9758" s="72">
        <v>2</v>
      </c>
      <c r="I9758" s="72">
        <v>9</v>
      </c>
      <c r="J9758" s="72">
        <v>4</v>
      </c>
      <c r="K9758" s="72">
        <v>4</v>
      </c>
      <c r="L9758" s="72">
        <v>26</v>
      </c>
    </row>
    <row r="9759" spans="4:12" x14ac:dyDescent="0.25">
      <c r="D9759" s="66" t="s">
        <v>40097</v>
      </c>
      <c r="E9759" s="66" t="s">
        <v>12526</v>
      </c>
      <c r="F9759" s="72">
        <v>1</v>
      </c>
      <c r="G9759" s="72">
        <v>3</v>
      </c>
      <c r="H9759" s="72">
        <v>2</v>
      </c>
      <c r="I9759" s="72">
        <v>9</v>
      </c>
      <c r="J9759" s="72">
        <v>4</v>
      </c>
      <c r="K9759" s="72">
        <v>4</v>
      </c>
      <c r="L9759" s="72">
        <v>27</v>
      </c>
    </row>
    <row r="9760" spans="4:12" x14ac:dyDescent="0.25">
      <c r="D9760" s="66" t="s">
        <v>40098</v>
      </c>
      <c r="E9760" s="66" t="s">
        <v>12527</v>
      </c>
      <c r="F9760" s="72">
        <v>1</v>
      </c>
      <c r="G9760" s="72">
        <v>3</v>
      </c>
      <c r="H9760" s="72">
        <v>2</v>
      </c>
      <c r="I9760" s="72">
        <v>9</v>
      </c>
      <c r="J9760" s="72">
        <v>4</v>
      </c>
      <c r="K9760" s="72">
        <v>4</v>
      </c>
      <c r="L9760" s="72">
        <v>28</v>
      </c>
    </row>
    <row r="9761" spans="4:12" x14ac:dyDescent="0.25">
      <c r="D9761" s="66" t="s">
        <v>40099</v>
      </c>
      <c r="E9761" s="66" t="s">
        <v>12528</v>
      </c>
      <c r="F9761" s="72">
        <v>1</v>
      </c>
      <c r="G9761" s="72">
        <v>3</v>
      </c>
      <c r="H9761" s="72">
        <v>2</v>
      </c>
      <c r="I9761" s="72">
        <v>9</v>
      </c>
      <c r="J9761" s="72">
        <v>4</v>
      </c>
      <c r="K9761" s="72">
        <v>4</v>
      </c>
      <c r="L9761" s="72">
        <v>29</v>
      </c>
    </row>
    <row r="9762" spans="4:12" x14ac:dyDescent="0.25">
      <c r="D9762" s="66" t="s">
        <v>40100</v>
      </c>
      <c r="E9762" s="66" t="s">
        <v>12529</v>
      </c>
      <c r="F9762" s="72">
        <v>1</v>
      </c>
      <c r="G9762" s="72">
        <v>3</v>
      </c>
      <c r="H9762" s="72">
        <v>2</v>
      </c>
      <c r="I9762" s="72">
        <v>9</v>
      </c>
      <c r="J9762" s="72">
        <v>4</v>
      </c>
      <c r="K9762" s="72">
        <v>4</v>
      </c>
      <c r="L9762" s="72">
        <v>30</v>
      </c>
    </row>
    <row r="9763" spans="4:12" x14ac:dyDescent="0.25">
      <c r="D9763" s="66" t="s">
        <v>40101</v>
      </c>
      <c r="E9763" s="66" t="s">
        <v>12530</v>
      </c>
      <c r="F9763" s="72">
        <v>1</v>
      </c>
      <c r="G9763" s="72">
        <v>3</v>
      </c>
      <c r="H9763" s="72">
        <v>2</v>
      </c>
      <c r="I9763" s="72">
        <v>9</v>
      </c>
      <c r="J9763" s="72">
        <v>4</v>
      </c>
      <c r="K9763" s="72">
        <v>4</v>
      </c>
      <c r="L9763" s="72">
        <v>31</v>
      </c>
    </row>
    <row r="9764" spans="4:12" x14ac:dyDescent="0.25">
      <c r="D9764" s="66" t="s">
        <v>40102</v>
      </c>
      <c r="E9764" s="66" t="s">
        <v>12531</v>
      </c>
      <c r="F9764" s="72">
        <v>1</v>
      </c>
      <c r="G9764" s="72">
        <v>3</v>
      </c>
      <c r="H9764" s="72">
        <v>2</v>
      </c>
      <c r="I9764" s="72">
        <v>9</v>
      </c>
      <c r="J9764" s="72">
        <v>4</v>
      </c>
      <c r="K9764" s="72">
        <v>4</v>
      </c>
      <c r="L9764" s="72">
        <v>32</v>
      </c>
    </row>
    <row r="9765" spans="4:12" x14ac:dyDescent="0.25">
      <c r="D9765" s="66" t="s">
        <v>40103</v>
      </c>
      <c r="E9765" s="66" t="s">
        <v>12532</v>
      </c>
      <c r="F9765" s="72">
        <v>1</v>
      </c>
      <c r="G9765" s="72">
        <v>3</v>
      </c>
      <c r="H9765" s="72">
        <v>2</v>
      </c>
      <c r="I9765" s="72">
        <v>9</v>
      </c>
      <c r="J9765" s="72">
        <v>4</v>
      </c>
      <c r="K9765" s="72">
        <v>4</v>
      </c>
      <c r="L9765" s="72">
        <v>33</v>
      </c>
    </row>
    <row r="9766" spans="4:12" x14ac:dyDescent="0.25">
      <c r="D9766" s="66" t="s">
        <v>40104</v>
      </c>
      <c r="E9766" s="66" t="s">
        <v>12533</v>
      </c>
      <c r="F9766" s="72">
        <v>1</v>
      </c>
      <c r="G9766" s="72">
        <v>3</v>
      </c>
      <c r="H9766" s="72">
        <v>2</v>
      </c>
      <c r="I9766" s="72">
        <v>9</v>
      </c>
      <c r="J9766" s="72">
        <v>4</v>
      </c>
      <c r="K9766" s="72">
        <v>4</v>
      </c>
      <c r="L9766" s="72">
        <v>34</v>
      </c>
    </row>
    <row r="9767" spans="4:12" x14ac:dyDescent="0.25">
      <c r="D9767" s="66" t="s">
        <v>40105</v>
      </c>
      <c r="E9767" s="66" t="s">
        <v>12534</v>
      </c>
      <c r="F9767" s="72">
        <v>1</v>
      </c>
      <c r="G9767" s="72">
        <v>3</v>
      </c>
      <c r="H9767" s="72">
        <v>2</v>
      </c>
      <c r="I9767" s="72">
        <v>9</v>
      </c>
      <c r="J9767" s="72">
        <v>4</v>
      </c>
      <c r="K9767" s="72">
        <v>4</v>
      </c>
      <c r="L9767" s="72">
        <v>35</v>
      </c>
    </row>
    <row r="9768" spans="4:12" x14ac:dyDescent="0.25">
      <c r="D9768" s="66" t="s">
        <v>40106</v>
      </c>
      <c r="E9768" s="66" t="s">
        <v>12535</v>
      </c>
      <c r="F9768" s="72">
        <v>1</v>
      </c>
      <c r="G9768" s="72">
        <v>3</v>
      </c>
      <c r="H9768" s="72">
        <v>2</v>
      </c>
      <c r="I9768" s="72">
        <v>9</v>
      </c>
      <c r="J9768" s="72">
        <v>4</v>
      </c>
      <c r="K9768" s="72">
        <v>4</v>
      </c>
      <c r="L9768" s="72">
        <v>36</v>
      </c>
    </row>
    <row r="9769" spans="4:12" x14ac:dyDescent="0.25">
      <c r="D9769" s="66" t="s">
        <v>40107</v>
      </c>
      <c r="E9769" s="66" t="s">
        <v>12536</v>
      </c>
      <c r="F9769" s="72">
        <v>1</v>
      </c>
      <c r="G9769" s="72">
        <v>3</v>
      </c>
      <c r="H9769" s="72">
        <v>2</v>
      </c>
      <c r="I9769" s="72">
        <v>9</v>
      </c>
      <c r="J9769" s="72">
        <v>4</v>
      </c>
      <c r="K9769" s="72">
        <v>4</v>
      </c>
      <c r="L9769" s="72">
        <v>37</v>
      </c>
    </row>
    <row r="9770" spans="4:12" x14ac:dyDescent="0.25">
      <c r="D9770" s="66" t="s">
        <v>40108</v>
      </c>
      <c r="E9770" s="66" t="s">
        <v>12537</v>
      </c>
      <c r="F9770" s="72">
        <v>1</v>
      </c>
      <c r="G9770" s="72">
        <v>3</v>
      </c>
      <c r="H9770" s="72">
        <v>2</v>
      </c>
      <c r="I9770" s="72">
        <v>9</v>
      </c>
      <c r="J9770" s="72">
        <v>4</v>
      </c>
      <c r="K9770" s="72">
        <v>4</v>
      </c>
      <c r="L9770" s="72">
        <v>38</v>
      </c>
    </row>
    <row r="9771" spans="4:12" x14ac:dyDescent="0.25">
      <c r="D9771" s="66" t="s">
        <v>40109</v>
      </c>
      <c r="E9771" s="66" t="s">
        <v>12538</v>
      </c>
      <c r="F9771" s="72">
        <v>1</v>
      </c>
      <c r="G9771" s="72">
        <v>3</v>
      </c>
      <c r="H9771" s="72">
        <v>2</v>
      </c>
      <c r="I9771" s="72">
        <v>9</v>
      </c>
      <c r="J9771" s="72">
        <v>4</v>
      </c>
      <c r="K9771" s="72">
        <v>4</v>
      </c>
      <c r="L9771" s="72">
        <v>39</v>
      </c>
    </row>
    <row r="9772" spans="4:12" x14ac:dyDescent="0.25">
      <c r="D9772" s="66" t="s">
        <v>40110</v>
      </c>
      <c r="E9772" s="66" t="s">
        <v>12539</v>
      </c>
      <c r="F9772" s="72">
        <v>1</v>
      </c>
      <c r="G9772" s="72">
        <v>3</v>
      </c>
      <c r="H9772" s="72">
        <v>2</v>
      </c>
      <c r="I9772" s="72">
        <v>9</v>
      </c>
      <c r="J9772" s="72">
        <v>4</v>
      </c>
      <c r="K9772" s="72">
        <v>4</v>
      </c>
      <c r="L9772" s="72">
        <v>40</v>
      </c>
    </row>
    <row r="9773" spans="4:12" x14ac:dyDescent="0.25">
      <c r="D9773" s="66" t="s">
        <v>40111</v>
      </c>
      <c r="E9773" s="66" t="s">
        <v>12540</v>
      </c>
      <c r="F9773" s="72">
        <v>1</v>
      </c>
      <c r="G9773" s="72">
        <v>3</v>
      </c>
      <c r="H9773" s="72">
        <v>2</v>
      </c>
      <c r="I9773" s="72">
        <v>9</v>
      </c>
      <c r="J9773" s="72">
        <v>4</v>
      </c>
      <c r="K9773" s="72">
        <v>4</v>
      </c>
      <c r="L9773" s="72">
        <v>41</v>
      </c>
    </row>
    <row r="9774" spans="4:12" x14ac:dyDescent="0.25">
      <c r="D9774" s="66" t="s">
        <v>40112</v>
      </c>
      <c r="E9774" s="66" t="s">
        <v>12541</v>
      </c>
      <c r="F9774" s="72">
        <v>1</v>
      </c>
      <c r="G9774" s="72">
        <v>3</v>
      </c>
      <c r="H9774" s="72">
        <v>2</v>
      </c>
      <c r="I9774" s="72">
        <v>9</v>
      </c>
      <c r="J9774" s="72">
        <v>4</v>
      </c>
      <c r="K9774" s="72">
        <v>4</v>
      </c>
      <c r="L9774" s="72">
        <v>42</v>
      </c>
    </row>
    <row r="9775" spans="4:12" x14ac:dyDescent="0.25">
      <c r="D9775" s="66" t="s">
        <v>40113</v>
      </c>
      <c r="E9775" s="66" t="s">
        <v>12542</v>
      </c>
      <c r="F9775" s="72">
        <v>1</v>
      </c>
      <c r="G9775" s="72">
        <v>3</v>
      </c>
      <c r="H9775" s="72">
        <v>2</v>
      </c>
      <c r="I9775" s="72">
        <v>9</v>
      </c>
      <c r="J9775" s="72">
        <v>4</v>
      </c>
      <c r="K9775" s="72">
        <v>4</v>
      </c>
      <c r="L9775" s="72">
        <v>43</v>
      </c>
    </row>
    <row r="9776" spans="4:12" x14ac:dyDescent="0.25">
      <c r="D9776" s="66" t="s">
        <v>40114</v>
      </c>
      <c r="E9776" s="66" t="s">
        <v>12543</v>
      </c>
      <c r="F9776" s="72">
        <v>1</v>
      </c>
      <c r="G9776" s="72">
        <v>3</v>
      </c>
      <c r="H9776" s="72">
        <v>2</v>
      </c>
      <c r="I9776" s="72">
        <v>9</v>
      </c>
      <c r="J9776" s="72">
        <v>4</v>
      </c>
      <c r="K9776" s="72">
        <v>4</v>
      </c>
      <c r="L9776" s="72">
        <v>44</v>
      </c>
    </row>
    <row r="9777" spans="4:12" x14ac:dyDescent="0.25">
      <c r="D9777" s="66" t="s">
        <v>40115</v>
      </c>
      <c r="E9777" s="66" t="s">
        <v>12544</v>
      </c>
      <c r="F9777" s="72">
        <v>1</v>
      </c>
      <c r="G9777" s="72">
        <v>3</v>
      </c>
      <c r="H9777" s="72">
        <v>2</v>
      </c>
      <c r="I9777" s="72">
        <v>9</v>
      </c>
      <c r="J9777" s="72">
        <v>4</v>
      </c>
      <c r="K9777" s="72">
        <v>5</v>
      </c>
      <c r="L9777" s="72">
        <v>1</v>
      </c>
    </row>
    <row r="9778" spans="4:12" x14ac:dyDescent="0.25">
      <c r="D9778" s="66" t="s">
        <v>40116</v>
      </c>
      <c r="E9778" s="66" t="s">
        <v>12545</v>
      </c>
      <c r="F9778" s="72">
        <v>1</v>
      </c>
      <c r="G9778" s="72">
        <v>3</v>
      </c>
      <c r="H9778" s="72">
        <v>2</v>
      </c>
      <c r="I9778" s="72">
        <v>9</v>
      </c>
      <c r="J9778" s="72">
        <v>4</v>
      </c>
      <c r="K9778" s="72">
        <v>5</v>
      </c>
      <c r="L9778" s="72">
        <v>2</v>
      </c>
    </row>
    <row r="9779" spans="4:12" x14ac:dyDescent="0.25">
      <c r="D9779" s="66" t="s">
        <v>40117</v>
      </c>
      <c r="E9779" s="66" t="s">
        <v>12546</v>
      </c>
      <c r="F9779" s="72">
        <v>1</v>
      </c>
      <c r="G9779" s="72">
        <v>3</v>
      </c>
      <c r="H9779" s="72">
        <v>2</v>
      </c>
      <c r="I9779" s="72">
        <v>9</v>
      </c>
      <c r="J9779" s="72">
        <v>4</v>
      </c>
      <c r="K9779" s="72">
        <v>5</v>
      </c>
      <c r="L9779" s="72">
        <v>3</v>
      </c>
    </row>
    <row r="9780" spans="4:12" x14ac:dyDescent="0.25">
      <c r="D9780" s="66" t="s">
        <v>40118</v>
      </c>
      <c r="E9780" s="66" t="s">
        <v>12547</v>
      </c>
      <c r="F9780" s="72">
        <v>1</v>
      </c>
      <c r="G9780" s="72">
        <v>3</v>
      </c>
      <c r="H9780" s="72">
        <v>2</v>
      </c>
      <c r="I9780" s="72">
        <v>9</v>
      </c>
      <c r="J9780" s="72">
        <v>4</v>
      </c>
      <c r="K9780" s="72">
        <v>5</v>
      </c>
      <c r="L9780" s="72">
        <v>4</v>
      </c>
    </row>
    <row r="9781" spans="4:12" x14ac:dyDescent="0.25">
      <c r="D9781" s="66" t="s">
        <v>40119</v>
      </c>
      <c r="E9781" s="66" t="s">
        <v>12548</v>
      </c>
      <c r="F9781" s="72">
        <v>1</v>
      </c>
      <c r="G9781" s="72">
        <v>3</v>
      </c>
      <c r="H9781" s="72">
        <v>2</v>
      </c>
      <c r="I9781" s="72">
        <v>9</v>
      </c>
      <c r="J9781" s="72">
        <v>4</v>
      </c>
      <c r="K9781" s="72">
        <v>5</v>
      </c>
      <c r="L9781" s="72">
        <v>5</v>
      </c>
    </row>
    <row r="9782" spans="4:12" x14ac:dyDescent="0.25">
      <c r="D9782" s="66" t="s">
        <v>40120</v>
      </c>
      <c r="E9782" s="66" t="s">
        <v>12549</v>
      </c>
      <c r="F9782" s="72">
        <v>1</v>
      </c>
      <c r="G9782" s="72">
        <v>3</v>
      </c>
      <c r="H9782" s="72">
        <v>2</v>
      </c>
      <c r="I9782" s="72">
        <v>9</v>
      </c>
      <c r="J9782" s="72">
        <v>4</v>
      </c>
      <c r="K9782" s="72">
        <v>5</v>
      </c>
      <c r="L9782" s="72">
        <v>6</v>
      </c>
    </row>
    <row r="9783" spans="4:12" x14ac:dyDescent="0.25">
      <c r="D9783" s="66" t="s">
        <v>40121</v>
      </c>
      <c r="E9783" s="66" t="s">
        <v>12550</v>
      </c>
      <c r="F9783" s="72">
        <v>1</v>
      </c>
      <c r="G9783" s="72">
        <v>3</v>
      </c>
      <c r="H9783" s="72">
        <v>2</v>
      </c>
      <c r="I9783" s="72">
        <v>9</v>
      </c>
      <c r="J9783" s="72">
        <v>4</v>
      </c>
      <c r="K9783" s="72">
        <v>5</v>
      </c>
      <c r="L9783" s="72">
        <v>7</v>
      </c>
    </row>
    <row r="9784" spans="4:12" x14ac:dyDescent="0.25">
      <c r="D9784" s="66" t="s">
        <v>40122</v>
      </c>
      <c r="E9784" s="66" t="s">
        <v>12551</v>
      </c>
      <c r="F9784" s="72">
        <v>1</v>
      </c>
      <c r="G9784" s="72">
        <v>3</v>
      </c>
      <c r="H9784" s="72">
        <v>2</v>
      </c>
      <c r="I9784" s="72">
        <v>9</v>
      </c>
      <c r="J9784" s="72">
        <v>4</v>
      </c>
      <c r="K9784" s="72">
        <v>5</v>
      </c>
      <c r="L9784" s="72">
        <v>8</v>
      </c>
    </row>
    <row r="9785" spans="4:12" x14ac:dyDescent="0.25">
      <c r="D9785" s="66" t="s">
        <v>40123</v>
      </c>
      <c r="E9785" s="66" t="s">
        <v>12552</v>
      </c>
      <c r="F9785" s="72">
        <v>1</v>
      </c>
      <c r="G9785" s="72">
        <v>3</v>
      </c>
      <c r="H9785" s="72">
        <v>2</v>
      </c>
      <c r="I9785" s="72">
        <v>9</v>
      </c>
      <c r="J9785" s="72">
        <v>4</v>
      </c>
      <c r="K9785" s="72">
        <v>5</v>
      </c>
      <c r="L9785" s="72">
        <v>9</v>
      </c>
    </row>
    <row r="9786" spans="4:12" x14ac:dyDescent="0.25">
      <c r="D9786" s="66" t="s">
        <v>40124</v>
      </c>
      <c r="E9786" s="66" t="s">
        <v>12553</v>
      </c>
      <c r="F9786" s="72">
        <v>1</v>
      </c>
      <c r="G9786" s="72">
        <v>3</v>
      </c>
      <c r="H9786" s="72">
        <v>2</v>
      </c>
      <c r="I9786" s="72">
        <v>9</v>
      </c>
      <c r="J9786" s="72">
        <v>4</v>
      </c>
      <c r="K9786" s="72">
        <v>6</v>
      </c>
      <c r="L9786" s="72">
        <v>1</v>
      </c>
    </row>
    <row r="9787" spans="4:12" x14ac:dyDescent="0.25">
      <c r="D9787" s="66" t="s">
        <v>40125</v>
      </c>
      <c r="E9787" s="66" t="s">
        <v>12554</v>
      </c>
      <c r="F9787" s="72">
        <v>1</v>
      </c>
      <c r="G9787" s="72">
        <v>3</v>
      </c>
      <c r="H9787" s="72">
        <v>2</v>
      </c>
      <c r="I9787" s="72">
        <v>9</v>
      </c>
      <c r="J9787" s="72">
        <v>4</v>
      </c>
      <c r="K9787" s="72">
        <v>6</v>
      </c>
      <c r="L9787" s="72">
        <v>2</v>
      </c>
    </row>
    <row r="9788" spans="4:12" x14ac:dyDescent="0.25">
      <c r="D9788" s="66" t="s">
        <v>40126</v>
      </c>
      <c r="E9788" s="66" t="s">
        <v>12555</v>
      </c>
      <c r="F9788" s="72">
        <v>1</v>
      </c>
      <c r="G9788" s="72">
        <v>3</v>
      </c>
      <c r="H9788" s="72">
        <v>2</v>
      </c>
      <c r="I9788" s="72">
        <v>9</v>
      </c>
      <c r="J9788" s="72">
        <v>4</v>
      </c>
      <c r="K9788" s="72">
        <v>6</v>
      </c>
      <c r="L9788" s="72">
        <v>3</v>
      </c>
    </row>
    <row r="9789" spans="4:12" x14ac:dyDescent="0.25">
      <c r="D9789" s="66" t="s">
        <v>40127</v>
      </c>
      <c r="E9789" s="66" t="s">
        <v>12556</v>
      </c>
      <c r="F9789" s="72">
        <v>1</v>
      </c>
      <c r="G9789" s="72">
        <v>3</v>
      </c>
      <c r="H9789" s="72">
        <v>2</v>
      </c>
      <c r="I9789" s="72">
        <v>9</v>
      </c>
      <c r="J9789" s="72">
        <v>4</v>
      </c>
      <c r="K9789" s="72">
        <v>6</v>
      </c>
      <c r="L9789" s="72">
        <v>4</v>
      </c>
    </row>
    <row r="9790" spans="4:12" x14ac:dyDescent="0.25">
      <c r="D9790" s="66" t="s">
        <v>40128</v>
      </c>
      <c r="E9790" s="66" t="s">
        <v>12557</v>
      </c>
      <c r="F9790" s="72">
        <v>1</v>
      </c>
      <c r="G9790" s="72">
        <v>3</v>
      </c>
      <c r="H9790" s="72">
        <v>2</v>
      </c>
      <c r="I9790" s="72">
        <v>9</v>
      </c>
      <c r="J9790" s="72">
        <v>4</v>
      </c>
      <c r="K9790" s="72">
        <v>6</v>
      </c>
      <c r="L9790" s="72">
        <v>5</v>
      </c>
    </row>
    <row r="9791" spans="4:12" x14ac:dyDescent="0.25">
      <c r="D9791" s="66" t="s">
        <v>40129</v>
      </c>
      <c r="E9791" s="66" t="s">
        <v>12558</v>
      </c>
      <c r="F9791" s="72">
        <v>1</v>
      </c>
      <c r="G9791" s="72">
        <v>3</v>
      </c>
      <c r="H9791" s="72">
        <v>2</v>
      </c>
      <c r="I9791" s="72">
        <v>9</v>
      </c>
      <c r="J9791" s="72">
        <v>4</v>
      </c>
      <c r="K9791" s="72">
        <v>6</v>
      </c>
      <c r="L9791" s="72">
        <v>6</v>
      </c>
    </row>
    <row r="9792" spans="4:12" x14ac:dyDescent="0.25">
      <c r="D9792" s="66" t="s">
        <v>40130</v>
      </c>
      <c r="E9792" s="66" t="s">
        <v>12559</v>
      </c>
      <c r="F9792" s="72">
        <v>1</v>
      </c>
      <c r="G9792" s="72">
        <v>3</v>
      </c>
      <c r="H9792" s="72">
        <v>2</v>
      </c>
      <c r="I9792" s="72">
        <v>9</v>
      </c>
      <c r="J9792" s="72">
        <v>4</v>
      </c>
      <c r="K9792" s="72">
        <v>6</v>
      </c>
      <c r="L9792" s="72">
        <v>7</v>
      </c>
    </row>
    <row r="9793" spans="4:12" x14ac:dyDescent="0.25">
      <c r="D9793" s="66" t="s">
        <v>40131</v>
      </c>
      <c r="E9793" s="66" t="s">
        <v>12560</v>
      </c>
      <c r="F9793" s="72">
        <v>1</v>
      </c>
      <c r="G9793" s="72">
        <v>3</v>
      </c>
      <c r="H9793" s="72">
        <v>2</v>
      </c>
      <c r="I9793" s="72">
        <v>9</v>
      </c>
      <c r="J9793" s="72">
        <v>4</v>
      </c>
      <c r="K9793" s="72">
        <v>6</v>
      </c>
      <c r="L9793" s="72">
        <v>8</v>
      </c>
    </row>
    <row r="9794" spans="4:12" x14ac:dyDescent="0.25">
      <c r="D9794" s="66" t="s">
        <v>40132</v>
      </c>
      <c r="E9794" s="66" t="s">
        <v>12561</v>
      </c>
      <c r="F9794" s="72">
        <v>1</v>
      </c>
      <c r="G9794" s="72">
        <v>3</v>
      </c>
      <c r="H9794" s="72">
        <v>2</v>
      </c>
      <c r="I9794" s="72">
        <v>9</v>
      </c>
      <c r="J9794" s="72">
        <v>4</v>
      </c>
      <c r="K9794" s="72">
        <v>6</v>
      </c>
      <c r="L9794" s="72">
        <v>9</v>
      </c>
    </row>
    <row r="9795" spans="4:12" x14ac:dyDescent="0.25">
      <c r="D9795" s="66" t="s">
        <v>40133</v>
      </c>
      <c r="E9795" s="66" t="s">
        <v>12562</v>
      </c>
      <c r="F9795" s="72">
        <v>1</v>
      </c>
      <c r="G9795" s="72">
        <v>3</v>
      </c>
      <c r="H9795" s="72">
        <v>2</v>
      </c>
      <c r="I9795" s="72">
        <v>9</v>
      </c>
      <c r="J9795" s="72">
        <v>4</v>
      </c>
      <c r="K9795" s="72">
        <v>6</v>
      </c>
      <c r="L9795" s="72">
        <v>10</v>
      </c>
    </row>
    <row r="9796" spans="4:12" x14ac:dyDescent="0.25">
      <c r="D9796" s="66" t="s">
        <v>40134</v>
      </c>
      <c r="E9796" s="66" t="s">
        <v>12563</v>
      </c>
      <c r="F9796" s="72">
        <v>1</v>
      </c>
      <c r="G9796" s="72">
        <v>3</v>
      </c>
      <c r="H9796" s="72">
        <v>2</v>
      </c>
      <c r="I9796" s="72">
        <v>9</v>
      </c>
      <c r="J9796" s="72">
        <v>4</v>
      </c>
      <c r="K9796" s="72">
        <v>6</v>
      </c>
      <c r="L9796" s="72">
        <v>11</v>
      </c>
    </row>
    <row r="9797" spans="4:12" x14ac:dyDescent="0.25">
      <c r="D9797" s="66" t="s">
        <v>40135</v>
      </c>
      <c r="E9797" s="66" t="s">
        <v>12564</v>
      </c>
      <c r="F9797" s="72">
        <v>1</v>
      </c>
      <c r="G9797" s="72">
        <v>3</v>
      </c>
      <c r="H9797" s="72">
        <v>2</v>
      </c>
      <c r="I9797" s="72">
        <v>9</v>
      </c>
      <c r="J9797" s="72">
        <v>4</v>
      </c>
      <c r="K9797" s="72">
        <v>6</v>
      </c>
      <c r="L9797" s="72">
        <v>12</v>
      </c>
    </row>
    <row r="9798" spans="4:12" x14ac:dyDescent="0.25">
      <c r="D9798" s="66" t="s">
        <v>40136</v>
      </c>
      <c r="E9798" s="66" t="s">
        <v>12565</v>
      </c>
      <c r="F9798" s="72">
        <v>1</v>
      </c>
      <c r="G9798" s="72">
        <v>3</v>
      </c>
      <c r="H9798" s="72">
        <v>2</v>
      </c>
      <c r="I9798" s="72">
        <v>9</v>
      </c>
      <c r="J9798" s="72">
        <v>4</v>
      </c>
      <c r="K9798" s="72">
        <v>6</v>
      </c>
      <c r="L9798" s="72">
        <v>13</v>
      </c>
    </row>
    <row r="9799" spans="4:12" x14ac:dyDescent="0.25">
      <c r="D9799" s="66" t="s">
        <v>40137</v>
      </c>
      <c r="E9799" s="66" t="s">
        <v>12566</v>
      </c>
      <c r="F9799" s="72">
        <v>1</v>
      </c>
      <c r="G9799" s="72">
        <v>3</v>
      </c>
      <c r="H9799" s="72">
        <v>2</v>
      </c>
      <c r="I9799" s="72">
        <v>9</v>
      </c>
      <c r="J9799" s="72">
        <v>4</v>
      </c>
      <c r="K9799" s="72">
        <v>6</v>
      </c>
      <c r="L9799" s="72">
        <v>14</v>
      </c>
    </row>
    <row r="9800" spans="4:12" x14ac:dyDescent="0.25">
      <c r="D9800" s="66" t="s">
        <v>40138</v>
      </c>
      <c r="E9800" s="66" t="s">
        <v>12567</v>
      </c>
      <c r="F9800" s="72">
        <v>1</v>
      </c>
      <c r="G9800" s="72">
        <v>3</v>
      </c>
      <c r="H9800" s="72">
        <v>2</v>
      </c>
      <c r="I9800" s="72">
        <v>9</v>
      </c>
      <c r="J9800" s="72">
        <v>4</v>
      </c>
      <c r="K9800" s="72">
        <v>6</v>
      </c>
      <c r="L9800" s="72">
        <v>15</v>
      </c>
    </row>
    <row r="9801" spans="4:12" x14ac:dyDescent="0.25">
      <c r="D9801" s="66" t="s">
        <v>40139</v>
      </c>
      <c r="E9801" s="66" t="s">
        <v>12568</v>
      </c>
      <c r="F9801" s="72">
        <v>1</v>
      </c>
      <c r="G9801" s="72">
        <v>3</v>
      </c>
      <c r="H9801" s="72">
        <v>2</v>
      </c>
      <c r="I9801" s="72">
        <v>9</v>
      </c>
      <c r="J9801" s="72">
        <v>4</v>
      </c>
      <c r="K9801" s="72">
        <v>7</v>
      </c>
      <c r="L9801" s="72">
        <v>1</v>
      </c>
    </row>
    <row r="9802" spans="4:12" x14ac:dyDescent="0.25">
      <c r="D9802" s="66" t="s">
        <v>40140</v>
      </c>
      <c r="E9802" s="66" t="s">
        <v>12569</v>
      </c>
      <c r="F9802" s="72">
        <v>1</v>
      </c>
      <c r="G9802" s="72">
        <v>3</v>
      </c>
      <c r="H9802" s="72">
        <v>2</v>
      </c>
      <c r="I9802" s="72">
        <v>9</v>
      </c>
      <c r="J9802" s="72">
        <v>4</v>
      </c>
      <c r="K9802" s="72">
        <v>7</v>
      </c>
      <c r="L9802" s="72">
        <v>2</v>
      </c>
    </row>
    <row r="9803" spans="4:12" x14ac:dyDescent="0.25">
      <c r="D9803" s="66" t="s">
        <v>40141</v>
      </c>
      <c r="E9803" s="66" t="s">
        <v>12570</v>
      </c>
      <c r="F9803" s="72">
        <v>1</v>
      </c>
      <c r="G9803" s="72">
        <v>3</v>
      </c>
      <c r="H9803" s="72">
        <v>2</v>
      </c>
      <c r="I9803" s="72">
        <v>9</v>
      </c>
      <c r="J9803" s="72">
        <v>4</v>
      </c>
      <c r="K9803" s="72">
        <v>7</v>
      </c>
      <c r="L9803" s="72">
        <v>3</v>
      </c>
    </row>
    <row r="9804" spans="4:12" x14ac:dyDescent="0.25">
      <c r="D9804" s="66" t="s">
        <v>40142</v>
      </c>
      <c r="E9804" s="66" t="s">
        <v>12571</v>
      </c>
      <c r="F9804" s="72">
        <v>1</v>
      </c>
      <c r="G9804" s="72">
        <v>3</v>
      </c>
      <c r="H9804" s="72">
        <v>2</v>
      </c>
      <c r="I9804" s="72">
        <v>9</v>
      </c>
      <c r="J9804" s="72">
        <v>4</v>
      </c>
      <c r="K9804" s="72">
        <v>7</v>
      </c>
      <c r="L9804" s="72">
        <v>4</v>
      </c>
    </row>
    <row r="9805" spans="4:12" x14ac:dyDescent="0.25">
      <c r="D9805" s="66" t="s">
        <v>40143</v>
      </c>
      <c r="E9805" s="66" t="s">
        <v>12572</v>
      </c>
      <c r="F9805" s="72">
        <v>1</v>
      </c>
      <c r="G9805" s="72">
        <v>3</v>
      </c>
      <c r="H9805" s="72">
        <v>2</v>
      </c>
      <c r="I9805" s="72">
        <v>9</v>
      </c>
      <c r="J9805" s="72">
        <v>4</v>
      </c>
      <c r="K9805" s="72">
        <v>7</v>
      </c>
      <c r="L9805" s="72">
        <v>5</v>
      </c>
    </row>
    <row r="9806" spans="4:12" x14ac:dyDescent="0.25">
      <c r="D9806" s="66" t="s">
        <v>40144</v>
      </c>
      <c r="E9806" s="66" t="s">
        <v>12573</v>
      </c>
      <c r="F9806" s="72">
        <v>1</v>
      </c>
      <c r="G9806" s="72">
        <v>3</v>
      </c>
      <c r="H9806" s="72">
        <v>2</v>
      </c>
      <c r="I9806" s="72">
        <v>9</v>
      </c>
      <c r="J9806" s="72">
        <v>4</v>
      </c>
      <c r="K9806" s="72">
        <v>7</v>
      </c>
      <c r="L9806" s="72">
        <v>6</v>
      </c>
    </row>
    <row r="9807" spans="4:12" x14ac:dyDescent="0.25">
      <c r="D9807" s="66" t="s">
        <v>40145</v>
      </c>
      <c r="E9807" s="66" t="s">
        <v>12574</v>
      </c>
      <c r="F9807" s="72">
        <v>1</v>
      </c>
      <c r="G9807" s="72">
        <v>3</v>
      </c>
      <c r="H9807" s="72">
        <v>2</v>
      </c>
      <c r="I9807" s="72">
        <v>9</v>
      </c>
      <c r="J9807" s="72">
        <v>4</v>
      </c>
      <c r="K9807" s="72">
        <v>7</v>
      </c>
      <c r="L9807" s="72">
        <v>7</v>
      </c>
    </row>
    <row r="9808" spans="4:12" x14ac:dyDescent="0.25">
      <c r="D9808" s="66" t="s">
        <v>40146</v>
      </c>
      <c r="E9808" s="66" t="s">
        <v>12575</v>
      </c>
      <c r="F9808" s="72">
        <v>1</v>
      </c>
      <c r="G9808" s="72">
        <v>3</v>
      </c>
      <c r="H9808" s="72">
        <v>2</v>
      </c>
      <c r="I9808" s="72">
        <v>9</v>
      </c>
      <c r="J9808" s="72">
        <v>4</v>
      </c>
      <c r="K9808" s="72">
        <v>7</v>
      </c>
      <c r="L9808" s="72">
        <v>8</v>
      </c>
    </row>
    <row r="9809" spans="4:12" x14ac:dyDescent="0.25">
      <c r="D9809" s="66" t="s">
        <v>40147</v>
      </c>
      <c r="E9809" s="66" t="s">
        <v>12576</v>
      </c>
      <c r="F9809" s="72">
        <v>1</v>
      </c>
      <c r="G9809" s="72">
        <v>3</v>
      </c>
      <c r="H9809" s="72">
        <v>2</v>
      </c>
      <c r="I9809" s="72">
        <v>9</v>
      </c>
      <c r="J9809" s="72">
        <v>4</v>
      </c>
      <c r="K9809" s="72">
        <v>7</v>
      </c>
      <c r="L9809" s="72">
        <v>9</v>
      </c>
    </row>
    <row r="9810" spans="4:12" x14ac:dyDescent="0.25">
      <c r="D9810" s="66" t="s">
        <v>40148</v>
      </c>
      <c r="E9810" s="66" t="s">
        <v>12577</v>
      </c>
      <c r="F9810" s="72">
        <v>1</v>
      </c>
      <c r="G9810" s="72">
        <v>3</v>
      </c>
      <c r="H9810" s="72">
        <v>2</v>
      </c>
      <c r="I9810" s="72">
        <v>9</v>
      </c>
      <c r="J9810" s="72">
        <v>4</v>
      </c>
      <c r="K9810" s="72">
        <v>7</v>
      </c>
      <c r="L9810" s="72">
        <v>10</v>
      </c>
    </row>
    <row r="9811" spans="4:12" x14ac:dyDescent="0.25">
      <c r="D9811" s="66" t="s">
        <v>40149</v>
      </c>
      <c r="E9811" s="66" t="s">
        <v>12578</v>
      </c>
      <c r="F9811" s="72">
        <v>1</v>
      </c>
      <c r="G9811" s="72">
        <v>3</v>
      </c>
      <c r="H9811" s="72">
        <v>2</v>
      </c>
      <c r="I9811" s="72">
        <v>9</v>
      </c>
      <c r="J9811" s="72">
        <v>4</v>
      </c>
      <c r="K9811" s="72">
        <v>7</v>
      </c>
      <c r="L9811" s="72">
        <v>11</v>
      </c>
    </row>
    <row r="9812" spans="4:12" x14ac:dyDescent="0.25">
      <c r="D9812" s="66" t="s">
        <v>40150</v>
      </c>
      <c r="E9812" s="66" t="s">
        <v>12579</v>
      </c>
      <c r="F9812" s="72">
        <v>1</v>
      </c>
      <c r="G9812" s="72">
        <v>3</v>
      </c>
      <c r="H9812" s="72">
        <v>2</v>
      </c>
      <c r="I9812" s="72">
        <v>9</v>
      </c>
      <c r="J9812" s="72">
        <v>4</v>
      </c>
      <c r="K9812" s="72">
        <v>7</v>
      </c>
      <c r="L9812" s="72">
        <v>12</v>
      </c>
    </row>
    <row r="9813" spans="4:12" x14ac:dyDescent="0.25">
      <c r="D9813" s="66" t="s">
        <v>40151</v>
      </c>
      <c r="E9813" s="66" t="s">
        <v>12580</v>
      </c>
      <c r="F9813" s="72">
        <v>1</v>
      </c>
      <c r="G9813" s="72">
        <v>3</v>
      </c>
      <c r="H9813" s="72">
        <v>2</v>
      </c>
      <c r="I9813" s="72">
        <v>9</v>
      </c>
      <c r="J9813" s="72">
        <v>4</v>
      </c>
      <c r="K9813" s="72">
        <v>7</v>
      </c>
      <c r="L9813" s="72">
        <v>13</v>
      </c>
    </row>
    <row r="9814" spans="4:12" x14ac:dyDescent="0.25">
      <c r="D9814" s="66" t="s">
        <v>40152</v>
      </c>
      <c r="E9814" s="66" t="s">
        <v>12581</v>
      </c>
      <c r="F9814" s="72">
        <v>1</v>
      </c>
      <c r="G9814" s="72">
        <v>3</v>
      </c>
      <c r="H9814" s="72">
        <v>2</v>
      </c>
      <c r="I9814" s="72">
        <v>9</v>
      </c>
      <c r="J9814" s="72">
        <v>4</v>
      </c>
      <c r="K9814" s="72">
        <v>7</v>
      </c>
      <c r="L9814" s="72">
        <v>14</v>
      </c>
    </row>
    <row r="9815" spans="4:12" x14ac:dyDescent="0.25">
      <c r="D9815" s="66" t="s">
        <v>40153</v>
      </c>
      <c r="E9815" s="66" t="s">
        <v>12582</v>
      </c>
      <c r="F9815" s="72">
        <v>1</v>
      </c>
      <c r="G9815" s="72">
        <v>3</v>
      </c>
      <c r="H9815" s="72">
        <v>2</v>
      </c>
      <c r="I9815" s="72">
        <v>9</v>
      </c>
      <c r="J9815" s="72">
        <v>4</v>
      </c>
      <c r="K9815" s="72">
        <v>7</v>
      </c>
      <c r="L9815" s="72">
        <v>15</v>
      </c>
    </row>
    <row r="9816" spans="4:12" x14ac:dyDescent="0.25">
      <c r="D9816" s="66" t="s">
        <v>40154</v>
      </c>
      <c r="E9816" s="66" t="s">
        <v>12583</v>
      </c>
      <c r="F9816" s="72">
        <v>1</v>
      </c>
      <c r="G9816" s="72">
        <v>3</v>
      </c>
      <c r="H9816" s="72">
        <v>2</v>
      </c>
      <c r="I9816" s="72">
        <v>9</v>
      </c>
      <c r="J9816" s="72">
        <v>4</v>
      </c>
      <c r="K9816" s="72">
        <v>7</v>
      </c>
      <c r="L9816" s="72">
        <v>16</v>
      </c>
    </row>
    <row r="9817" spans="4:12" x14ac:dyDescent="0.25">
      <c r="D9817" s="66" t="s">
        <v>40155</v>
      </c>
      <c r="E9817" s="66" t="s">
        <v>12584</v>
      </c>
      <c r="F9817" s="72">
        <v>1</v>
      </c>
      <c r="G9817" s="72">
        <v>3</v>
      </c>
      <c r="H9817" s="72">
        <v>2</v>
      </c>
      <c r="I9817" s="72">
        <v>9</v>
      </c>
      <c r="J9817" s="72">
        <v>4</v>
      </c>
      <c r="K9817" s="72">
        <v>7</v>
      </c>
      <c r="L9817" s="72">
        <v>17</v>
      </c>
    </row>
    <row r="9818" spans="4:12" x14ac:dyDescent="0.25">
      <c r="D9818" s="66" t="s">
        <v>40156</v>
      </c>
      <c r="E9818" s="66" t="s">
        <v>12585</v>
      </c>
      <c r="F9818" s="72">
        <v>1</v>
      </c>
      <c r="G9818" s="72">
        <v>3</v>
      </c>
      <c r="H9818" s="72">
        <v>2</v>
      </c>
      <c r="I9818" s="72">
        <v>9</v>
      </c>
      <c r="J9818" s="72">
        <v>4</v>
      </c>
      <c r="K9818" s="72">
        <v>7</v>
      </c>
      <c r="L9818" s="72">
        <v>18</v>
      </c>
    </row>
    <row r="9819" spans="4:12" x14ac:dyDescent="0.25">
      <c r="D9819" s="66" t="s">
        <v>40157</v>
      </c>
      <c r="E9819" s="66" t="s">
        <v>12586</v>
      </c>
      <c r="F9819" s="72">
        <v>1</v>
      </c>
      <c r="G9819" s="72">
        <v>3</v>
      </c>
      <c r="H9819" s="72">
        <v>2</v>
      </c>
      <c r="I9819" s="72">
        <v>9</v>
      </c>
      <c r="J9819" s="72">
        <v>4</v>
      </c>
      <c r="K9819" s="72">
        <v>7</v>
      </c>
      <c r="L9819" s="72">
        <v>19</v>
      </c>
    </row>
    <row r="9820" spans="4:12" x14ac:dyDescent="0.25">
      <c r="D9820" s="66" t="s">
        <v>40158</v>
      </c>
      <c r="E9820" s="66" t="s">
        <v>12587</v>
      </c>
      <c r="F9820" s="72">
        <v>1</v>
      </c>
      <c r="G9820" s="72">
        <v>3</v>
      </c>
      <c r="H9820" s="72">
        <v>2</v>
      </c>
      <c r="I9820" s="72">
        <v>9</v>
      </c>
      <c r="J9820" s="72">
        <v>4</v>
      </c>
      <c r="K9820" s="72">
        <v>7</v>
      </c>
      <c r="L9820" s="72">
        <v>20</v>
      </c>
    </row>
    <row r="9821" spans="4:12" x14ac:dyDescent="0.25">
      <c r="D9821" s="66" t="s">
        <v>40159</v>
      </c>
      <c r="E9821" s="66" t="s">
        <v>12588</v>
      </c>
      <c r="F9821" s="72">
        <v>1</v>
      </c>
      <c r="G9821" s="72">
        <v>3</v>
      </c>
      <c r="H9821" s="72">
        <v>2</v>
      </c>
      <c r="I9821" s="72">
        <v>9</v>
      </c>
      <c r="J9821" s="72">
        <v>4</v>
      </c>
      <c r="K9821" s="72">
        <v>7</v>
      </c>
      <c r="L9821" s="72">
        <v>21</v>
      </c>
    </row>
    <row r="9822" spans="4:12" x14ac:dyDescent="0.25">
      <c r="D9822" s="66" t="s">
        <v>40160</v>
      </c>
      <c r="E9822" s="66" t="s">
        <v>12589</v>
      </c>
      <c r="F9822" s="72">
        <v>1</v>
      </c>
      <c r="G9822" s="72">
        <v>3</v>
      </c>
      <c r="H9822" s="72">
        <v>2</v>
      </c>
      <c r="I9822" s="72">
        <v>9</v>
      </c>
      <c r="J9822" s="72">
        <v>4</v>
      </c>
      <c r="K9822" s="72">
        <v>7</v>
      </c>
      <c r="L9822" s="72">
        <v>22</v>
      </c>
    </row>
    <row r="9823" spans="4:12" x14ac:dyDescent="0.25">
      <c r="D9823" s="66" t="s">
        <v>40161</v>
      </c>
      <c r="E9823" s="66" t="s">
        <v>12590</v>
      </c>
      <c r="F9823" s="72">
        <v>1</v>
      </c>
      <c r="G9823" s="72">
        <v>3</v>
      </c>
      <c r="H9823" s="72">
        <v>2</v>
      </c>
      <c r="I9823" s="72">
        <v>9</v>
      </c>
      <c r="J9823" s="72">
        <v>4</v>
      </c>
      <c r="K9823" s="72">
        <v>7</v>
      </c>
      <c r="L9823" s="72">
        <v>23</v>
      </c>
    </row>
    <row r="9824" spans="4:12" x14ac:dyDescent="0.25">
      <c r="D9824" s="66" t="s">
        <v>40162</v>
      </c>
      <c r="E9824" s="66" t="s">
        <v>12591</v>
      </c>
      <c r="F9824" s="72">
        <v>1</v>
      </c>
      <c r="G9824" s="72">
        <v>3</v>
      </c>
      <c r="H9824" s="72">
        <v>2</v>
      </c>
      <c r="I9824" s="72">
        <v>9</v>
      </c>
      <c r="J9824" s="72">
        <v>4</v>
      </c>
      <c r="K9824" s="72">
        <v>7</v>
      </c>
      <c r="L9824" s="72">
        <v>24</v>
      </c>
    </row>
    <row r="9825" spans="4:12" x14ac:dyDescent="0.25">
      <c r="D9825" s="66" t="s">
        <v>40163</v>
      </c>
      <c r="E9825" s="66" t="s">
        <v>12592</v>
      </c>
      <c r="F9825" s="72">
        <v>1</v>
      </c>
      <c r="G9825" s="72">
        <v>3</v>
      </c>
      <c r="H9825" s="72">
        <v>2</v>
      </c>
      <c r="I9825" s="72">
        <v>9</v>
      </c>
      <c r="J9825" s="72">
        <v>4</v>
      </c>
      <c r="K9825" s="72">
        <v>7</v>
      </c>
      <c r="L9825" s="72">
        <v>25</v>
      </c>
    </row>
    <row r="9826" spans="4:12" x14ac:dyDescent="0.25">
      <c r="D9826" s="66" t="s">
        <v>40164</v>
      </c>
      <c r="E9826" s="66" t="s">
        <v>12593</v>
      </c>
      <c r="F9826" s="72">
        <v>1</v>
      </c>
      <c r="G9826" s="72">
        <v>3</v>
      </c>
      <c r="H9826" s="72">
        <v>2</v>
      </c>
      <c r="I9826" s="72">
        <v>9</v>
      </c>
      <c r="J9826" s="72">
        <v>4</v>
      </c>
      <c r="K9826" s="72">
        <v>7</v>
      </c>
      <c r="L9826" s="72">
        <v>26</v>
      </c>
    </row>
    <row r="9827" spans="4:12" x14ac:dyDescent="0.25">
      <c r="D9827" s="66" t="s">
        <v>40165</v>
      </c>
      <c r="E9827" s="66" t="s">
        <v>12594</v>
      </c>
      <c r="F9827" s="72">
        <v>1</v>
      </c>
      <c r="G9827" s="72">
        <v>3</v>
      </c>
      <c r="H9827" s="72">
        <v>2</v>
      </c>
      <c r="I9827" s="72">
        <v>9</v>
      </c>
      <c r="J9827" s="72">
        <v>4</v>
      </c>
      <c r="K9827" s="72">
        <v>7</v>
      </c>
      <c r="L9827" s="72">
        <v>27</v>
      </c>
    </row>
    <row r="9828" spans="4:12" x14ac:dyDescent="0.25">
      <c r="D9828" s="66" t="s">
        <v>40166</v>
      </c>
      <c r="E9828" s="66" t="s">
        <v>12595</v>
      </c>
      <c r="F9828" s="72">
        <v>1</v>
      </c>
      <c r="G9828" s="72">
        <v>3</v>
      </c>
      <c r="H9828" s="72">
        <v>2</v>
      </c>
      <c r="I9828" s="72">
        <v>9</v>
      </c>
      <c r="J9828" s="72">
        <v>4</v>
      </c>
      <c r="K9828" s="72">
        <v>7</v>
      </c>
      <c r="L9828" s="72">
        <v>28</v>
      </c>
    </row>
    <row r="9829" spans="4:12" x14ac:dyDescent="0.25">
      <c r="D9829" s="66" t="s">
        <v>40167</v>
      </c>
      <c r="E9829" s="66" t="s">
        <v>12596</v>
      </c>
      <c r="F9829" s="72">
        <v>1</v>
      </c>
      <c r="G9829" s="72">
        <v>3</v>
      </c>
      <c r="H9829" s="72">
        <v>2</v>
      </c>
      <c r="I9829" s="72">
        <v>9</v>
      </c>
      <c r="J9829" s="72">
        <v>4</v>
      </c>
      <c r="K9829" s="72">
        <v>7</v>
      </c>
      <c r="L9829" s="72">
        <v>29</v>
      </c>
    </row>
    <row r="9830" spans="4:12" x14ac:dyDescent="0.25">
      <c r="D9830" s="66" t="s">
        <v>40168</v>
      </c>
      <c r="E9830" s="66" t="s">
        <v>12597</v>
      </c>
      <c r="F9830" s="72">
        <v>1</v>
      </c>
      <c r="G9830" s="72">
        <v>3</v>
      </c>
      <c r="H9830" s="72">
        <v>2</v>
      </c>
      <c r="I9830" s="72">
        <v>9</v>
      </c>
      <c r="J9830" s="72">
        <v>4</v>
      </c>
      <c r="K9830" s="72">
        <v>7</v>
      </c>
      <c r="L9830" s="72">
        <v>30</v>
      </c>
    </row>
    <row r="9831" spans="4:12" x14ac:dyDescent="0.25">
      <c r="D9831" s="66" t="s">
        <v>40169</v>
      </c>
      <c r="E9831" s="66" t="s">
        <v>12598</v>
      </c>
      <c r="F9831" s="72">
        <v>1</v>
      </c>
      <c r="G9831" s="72">
        <v>3</v>
      </c>
      <c r="H9831" s="72">
        <v>2</v>
      </c>
      <c r="I9831" s="72">
        <v>9</v>
      </c>
      <c r="J9831" s="72">
        <v>4</v>
      </c>
      <c r="K9831" s="72">
        <v>7</v>
      </c>
      <c r="L9831" s="72">
        <v>31</v>
      </c>
    </row>
    <row r="9832" spans="4:12" x14ac:dyDescent="0.25">
      <c r="D9832" s="66" t="s">
        <v>40170</v>
      </c>
      <c r="E9832" s="66" t="s">
        <v>12599</v>
      </c>
      <c r="F9832" s="72">
        <v>1</v>
      </c>
      <c r="G9832" s="72">
        <v>3</v>
      </c>
      <c r="H9832" s="72">
        <v>2</v>
      </c>
      <c r="I9832" s="72">
        <v>9</v>
      </c>
      <c r="J9832" s="72">
        <v>4</v>
      </c>
      <c r="K9832" s="72">
        <v>7</v>
      </c>
      <c r="L9832" s="72">
        <v>32</v>
      </c>
    </row>
    <row r="9833" spans="4:12" x14ac:dyDescent="0.25">
      <c r="D9833" s="66" t="s">
        <v>40171</v>
      </c>
      <c r="E9833" s="66" t="s">
        <v>12600</v>
      </c>
      <c r="F9833" s="72">
        <v>1</v>
      </c>
      <c r="G9833" s="72">
        <v>3</v>
      </c>
      <c r="H9833" s="72">
        <v>2</v>
      </c>
      <c r="I9833" s="72">
        <v>9</v>
      </c>
      <c r="J9833" s="72">
        <v>4</v>
      </c>
      <c r="K9833" s="72">
        <v>7</v>
      </c>
      <c r="L9833" s="72">
        <v>33</v>
      </c>
    </row>
    <row r="9834" spans="4:12" x14ac:dyDescent="0.25">
      <c r="D9834" s="66" t="s">
        <v>40172</v>
      </c>
      <c r="E9834" s="66" t="s">
        <v>12601</v>
      </c>
      <c r="F9834" s="72">
        <v>1</v>
      </c>
      <c r="G9834" s="72">
        <v>3</v>
      </c>
      <c r="H9834" s="72">
        <v>2</v>
      </c>
      <c r="I9834" s="72">
        <v>9</v>
      </c>
      <c r="J9834" s="72">
        <v>4</v>
      </c>
      <c r="K9834" s="72">
        <v>7</v>
      </c>
      <c r="L9834" s="72">
        <v>34</v>
      </c>
    </row>
    <row r="9835" spans="4:12" x14ac:dyDescent="0.25">
      <c r="D9835" s="66" t="s">
        <v>40173</v>
      </c>
      <c r="E9835" s="66" t="s">
        <v>12602</v>
      </c>
      <c r="F9835" s="72">
        <v>1</v>
      </c>
      <c r="G9835" s="72">
        <v>3</v>
      </c>
      <c r="H9835" s="72">
        <v>2</v>
      </c>
      <c r="I9835" s="72">
        <v>9</v>
      </c>
      <c r="J9835" s="72">
        <v>4</v>
      </c>
      <c r="K9835" s="72">
        <v>7</v>
      </c>
      <c r="L9835" s="72">
        <v>35</v>
      </c>
    </row>
    <row r="9836" spans="4:12" x14ac:dyDescent="0.25">
      <c r="D9836" s="66" t="s">
        <v>40174</v>
      </c>
      <c r="E9836" s="66" t="s">
        <v>12603</v>
      </c>
      <c r="F9836" s="72">
        <v>1</v>
      </c>
      <c r="G9836" s="72">
        <v>3</v>
      </c>
      <c r="H9836" s="72">
        <v>2</v>
      </c>
      <c r="I9836" s="72">
        <v>9</v>
      </c>
      <c r="J9836" s="72">
        <v>4</v>
      </c>
      <c r="K9836" s="72">
        <v>7</v>
      </c>
      <c r="L9836" s="72">
        <v>36</v>
      </c>
    </row>
    <row r="9837" spans="4:12" x14ac:dyDescent="0.25">
      <c r="D9837" s="66" t="s">
        <v>40175</v>
      </c>
      <c r="E9837" s="66" t="s">
        <v>12604</v>
      </c>
      <c r="F9837" s="72">
        <v>1</v>
      </c>
      <c r="G9837" s="72">
        <v>3</v>
      </c>
      <c r="H9837" s="72">
        <v>2</v>
      </c>
      <c r="I9837" s="72">
        <v>9</v>
      </c>
      <c r="J9837" s="72">
        <v>4</v>
      </c>
      <c r="K9837" s="72">
        <v>8</v>
      </c>
      <c r="L9837" s="72">
        <v>1</v>
      </c>
    </row>
    <row r="9838" spans="4:12" x14ac:dyDescent="0.25">
      <c r="D9838" s="66" t="s">
        <v>40176</v>
      </c>
      <c r="E9838" s="66" t="s">
        <v>12605</v>
      </c>
      <c r="F9838" s="72">
        <v>1</v>
      </c>
      <c r="G9838" s="72">
        <v>3</v>
      </c>
      <c r="H9838" s="72">
        <v>2</v>
      </c>
      <c r="I9838" s="72">
        <v>9</v>
      </c>
      <c r="J9838" s="72">
        <v>4</v>
      </c>
      <c r="K9838" s="72">
        <v>8</v>
      </c>
      <c r="L9838" s="72">
        <v>2</v>
      </c>
    </row>
    <row r="9839" spans="4:12" x14ac:dyDescent="0.25">
      <c r="D9839" s="66" t="s">
        <v>40177</v>
      </c>
      <c r="E9839" s="66" t="s">
        <v>12606</v>
      </c>
      <c r="F9839" s="72">
        <v>1</v>
      </c>
      <c r="G9839" s="72">
        <v>3</v>
      </c>
      <c r="H9839" s="72">
        <v>2</v>
      </c>
      <c r="I9839" s="72">
        <v>9</v>
      </c>
      <c r="J9839" s="72">
        <v>4</v>
      </c>
      <c r="K9839" s="72">
        <v>8</v>
      </c>
      <c r="L9839" s="72">
        <v>3</v>
      </c>
    </row>
    <row r="9840" spans="4:12" x14ac:dyDescent="0.25">
      <c r="D9840" s="66" t="s">
        <v>40178</v>
      </c>
      <c r="E9840" s="66" t="s">
        <v>12607</v>
      </c>
      <c r="F9840" s="72">
        <v>1</v>
      </c>
      <c r="G9840" s="72">
        <v>3</v>
      </c>
      <c r="H9840" s="72">
        <v>2</v>
      </c>
      <c r="I9840" s="72">
        <v>9</v>
      </c>
      <c r="J9840" s="72">
        <v>4</v>
      </c>
      <c r="K9840" s="72">
        <v>8</v>
      </c>
      <c r="L9840" s="72">
        <v>4</v>
      </c>
    </row>
    <row r="9841" spans="4:12" x14ac:dyDescent="0.25">
      <c r="D9841" s="66" t="s">
        <v>40179</v>
      </c>
      <c r="E9841" s="66" t="s">
        <v>12608</v>
      </c>
      <c r="F9841" s="72">
        <v>1</v>
      </c>
      <c r="G9841" s="72">
        <v>3</v>
      </c>
      <c r="H9841" s="72">
        <v>2</v>
      </c>
      <c r="I9841" s="72">
        <v>9</v>
      </c>
      <c r="J9841" s="72">
        <v>4</v>
      </c>
      <c r="K9841" s="72">
        <v>8</v>
      </c>
      <c r="L9841" s="72">
        <v>5</v>
      </c>
    </row>
    <row r="9842" spans="4:12" x14ac:dyDescent="0.25">
      <c r="D9842" s="66" t="s">
        <v>40180</v>
      </c>
      <c r="E9842" s="66" t="s">
        <v>12609</v>
      </c>
      <c r="F9842" s="72">
        <v>1</v>
      </c>
      <c r="G9842" s="72">
        <v>3</v>
      </c>
      <c r="H9842" s="72">
        <v>2</v>
      </c>
      <c r="I9842" s="72">
        <v>9</v>
      </c>
      <c r="J9842" s="72">
        <v>4</v>
      </c>
      <c r="K9842" s="72">
        <v>8</v>
      </c>
      <c r="L9842" s="72">
        <v>6</v>
      </c>
    </row>
    <row r="9843" spans="4:12" x14ac:dyDescent="0.25">
      <c r="D9843" s="66" t="s">
        <v>40181</v>
      </c>
      <c r="E9843" s="66" t="s">
        <v>12610</v>
      </c>
      <c r="F9843" s="72">
        <v>1</v>
      </c>
      <c r="G9843" s="72">
        <v>3</v>
      </c>
      <c r="H9843" s="72">
        <v>2</v>
      </c>
      <c r="I9843" s="72">
        <v>9</v>
      </c>
      <c r="J9843" s="72">
        <v>4</v>
      </c>
      <c r="K9843" s="72">
        <v>8</v>
      </c>
      <c r="L9843" s="72">
        <v>7</v>
      </c>
    </row>
    <row r="9844" spans="4:12" x14ac:dyDescent="0.25">
      <c r="D9844" s="66" t="s">
        <v>40182</v>
      </c>
      <c r="E9844" s="66" t="s">
        <v>12611</v>
      </c>
      <c r="F9844" s="72">
        <v>1</v>
      </c>
      <c r="G9844" s="72">
        <v>3</v>
      </c>
      <c r="H9844" s="72">
        <v>2</v>
      </c>
      <c r="I9844" s="72">
        <v>9</v>
      </c>
      <c r="J9844" s="72">
        <v>4</v>
      </c>
      <c r="K9844" s="72">
        <v>8</v>
      </c>
      <c r="L9844" s="72">
        <v>8</v>
      </c>
    </row>
    <row r="9845" spans="4:12" x14ac:dyDescent="0.25">
      <c r="D9845" s="66" t="s">
        <v>40183</v>
      </c>
      <c r="E9845" s="66" t="s">
        <v>12612</v>
      </c>
      <c r="F9845" s="72">
        <v>1</v>
      </c>
      <c r="G9845" s="72">
        <v>3</v>
      </c>
      <c r="H9845" s="72">
        <v>2</v>
      </c>
      <c r="I9845" s="72">
        <v>9</v>
      </c>
      <c r="J9845" s="72">
        <v>4</v>
      </c>
      <c r="K9845" s="72">
        <v>8</v>
      </c>
      <c r="L9845" s="72">
        <v>9</v>
      </c>
    </row>
    <row r="9846" spans="4:12" x14ac:dyDescent="0.25">
      <c r="D9846" s="66" t="s">
        <v>40184</v>
      </c>
      <c r="E9846" s="66" t="s">
        <v>12613</v>
      </c>
      <c r="F9846" s="72">
        <v>1</v>
      </c>
      <c r="G9846" s="72">
        <v>3</v>
      </c>
      <c r="H9846" s="72">
        <v>2</v>
      </c>
      <c r="I9846" s="72">
        <v>9</v>
      </c>
      <c r="J9846" s="72">
        <v>4</v>
      </c>
      <c r="K9846" s="72">
        <v>8</v>
      </c>
      <c r="L9846" s="72">
        <v>10</v>
      </c>
    </row>
    <row r="9847" spans="4:12" x14ac:dyDescent="0.25">
      <c r="D9847" s="66" t="s">
        <v>40185</v>
      </c>
      <c r="E9847" s="66" t="s">
        <v>12614</v>
      </c>
      <c r="F9847" s="72">
        <v>1</v>
      </c>
      <c r="G9847" s="72">
        <v>3</v>
      </c>
      <c r="H9847" s="72">
        <v>2</v>
      </c>
      <c r="I9847" s="72">
        <v>9</v>
      </c>
      <c r="J9847" s="72">
        <v>4</v>
      </c>
      <c r="K9847" s="72">
        <v>8</v>
      </c>
      <c r="L9847" s="72">
        <v>11</v>
      </c>
    </row>
    <row r="9848" spans="4:12" x14ac:dyDescent="0.25">
      <c r="D9848" s="66" t="s">
        <v>40186</v>
      </c>
      <c r="E9848" s="66" t="s">
        <v>12615</v>
      </c>
      <c r="F9848" s="72">
        <v>1</v>
      </c>
      <c r="G9848" s="72">
        <v>3</v>
      </c>
      <c r="H9848" s="72">
        <v>2</v>
      </c>
      <c r="I9848" s="72">
        <v>9</v>
      </c>
      <c r="J9848" s="72">
        <v>4</v>
      </c>
      <c r="K9848" s="72">
        <v>8</v>
      </c>
      <c r="L9848" s="72">
        <v>12</v>
      </c>
    </row>
    <row r="9849" spans="4:12" x14ac:dyDescent="0.25">
      <c r="D9849" s="66" t="s">
        <v>40187</v>
      </c>
      <c r="E9849" s="66" t="s">
        <v>12616</v>
      </c>
      <c r="F9849" s="72">
        <v>1</v>
      </c>
      <c r="G9849" s="72">
        <v>3</v>
      </c>
      <c r="H9849" s="72">
        <v>2</v>
      </c>
      <c r="I9849" s="72">
        <v>9</v>
      </c>
      <c r="J9849" s="72">
        <v>4</v>
      </c>
      <c r="K9849" s="72">
        <v>8</v>
      </c>
      <c r="L9849" s="72">
        <v>13</v>
      </c>
    </row>
    <row r="9850" spans="4:12" x14ac:dyDescent="0.25">
      <c r="D9850" s="66" t="s">
        <v>40188</v>
      </c>
      <c r="E9850" s="66" t="s">
        <v>12617</v>
      </c>
      <c r="F9850" s="72">
        <v>1</v>
      </c>
      <c r="G9850" s="72">
        <v>3</v>
      </c>
      <c r="H9850" s="72">
        <v>2</v>
      </c>
      <c r="I9850" s="72">
        <v>9</v>
      </c>
      <c r="J9850" s="72">
        <v>4</v>
      </c>
      <c r="K9850" s="72">
        <v>8</v>
      </c>
      <c r="L9850" s="72">
        <v>14</v>
      </c>
    </row>
    <row r="9851" spans="4:12" x14ac:dyDescent="0.25">
      <c r="D9851" s="66" t="s">
        <v>40189</v>
      </c>
      <c r="E9851" s="66" t="s">
        <v>12618</v>
      </c>
      <c r="F9851" s="72">
        <v>1</v>
      </c>
      <c r="G9851" s="72">
        <v>3</v>
      </c>
      <c r="H9851" s="72">
        <v>2</v>
      </c>
      <c r="I9851" s="72">
        <v>9</v>
      </c>
      <c r="J9851" s="72">
        <v>4</v>
      </c>
      <c r="K9851" s="72">
        <v>8</v>
      </c>
      <c r="L9851" s="72">
        <v>15</v>
      </c>
    </row>
    <row r="9852" spans="4:12" x14ac:dyDescent="0.25">
      <c r="D9852" s="66" t="s">
        <v>40190</v>
      </c>
      <c r="E9852" s="66" t="s">
        <v>12619</v>
      </c>
      <c r="F9852" s="72">
        <v>1</v>
      </c>
      <c r="G9852" s="72">
        <v>3</v>
      </c>
      <c r="H9852" s="72">
        <v>2</v>
      </c>
      <c r="I9852" s="72">
        <v>9</v>
      </c>
      <c r="J9852" s="72">
        <v>4</v>
      </c>
      <c r="K9852" s="72">
        <v>8</v>
      </c>
      <c r="L9852" s="72">
        <v>16</v>
      </c>
    </row>
    <row r="9853" spans="4:12" x14ac:dyDescent="0.25">
      <c r="D9853" s="66" t="s">
        <v>40191</v>
      </c>
      <c r="E9853" s="66" t="s">
        <v>12620</v>
      </c>
      <c r="F9853" s="72">
        <v>1</v>
      </c>
      <c r="G9853" s="72">
        <v>3</v>
      </c>
      <c r="H9853" s="72">
        <v>2</v>
      </c>
      <c r="I9853" s="72">
        <v>9</v>
      </c>
      <c r="J9853" s="72">
        <v>4</v>
      </c>
      <c r="K9853" s="72">
        <v>8</v>
      </c>
      <c r="L9853" s="72">
        <v>17</v>
      </c>
    </row>
    <row r="9854" spans="4:12" x14ac:dyDescent="0.25">
      <c r="D9854" s="66" t="s">
        <v>40192</v>
      </c>
      <c r="E9854" s="66" t="s">
        <v>12621</v>
      </c>
      <c r="F9854" s="72">
        <v>1</v>
      </c>
      <c r="G9854" s="72">
        <v>3</v>
      </c>
      <c r="H9854" s="72">
        <v>2</v>
      </c>
      <c r="I9854" s="72">
        <v>9</v>
      </c>
      <c r="J9854" s="72">
        <v>4</v>
      </c>
      <c r="K9854" s="72">
        <v>8</v>
      </c>
      <c r="L9854" s="72">
        <v>18</v>
      </c>
    </row>
    <row r="9855" spans="4:12" x14ac:dyDescent="0.25">
      <c r="D9855" s="66" t="s">
        <v>40193</v>
      </c>
      <c r="E9855" s="66" t="s">
        <v>12622</v>
      </c>
      <c r="F9855" s="72">
        <v>1</v>
      </c>
      <c r="G9855" s="72">
        <v>3</v>
      </c>
      <c r="H9855" s="72">
        <v>2</v>
      </c>
      <c r="I9855" s="72">
        <v>9</v>
      </c>
      <c r="J9855" s="72">
        <v>4</v>
      </c>
      <c r="K9855" s="72">
        <v>8</v>
      </c>
      <c r="L9855" s="72">
        <v>19</v>
      </c>
    </row>
    <row r="9856" spans="4:12" x14ac:dyDescent="0.25">
      <c r="D9856" s="66" t="s">
        <v>40194</v>
      </c>
      <c r="E9856" s="66" t="s">
        <v>12623</v>
      </c>
      <c r="F9856" s="72">
        <v>1</v>
      </c>
      <c r="G9856" s="72">
        <v>3</v>
      </c>
      <c r="H9856" s="72">
        <v>2</v>
      </c>
      <c r="I9856" s="72">
        <v>9</v>
      </c>
      <c r="J9856" s="72">
        <v>4</v>
      </c>
      <c r="K9856" s="72">
        <v>8</v>
      </c>
      <c r="L9856" s="72">
        <v>20</v>
      </c>
    </row>
    <row r="9857" spans="4:12" x14ac:dyDescent="0.25">
      <c r="D9857" s="66" t="s">
        <v>40195</v>
      </c>
      <c r="E9857" s="66" t="s">
        <v>12624</v>
      </c>
      <c r="F9857" s="72">
        <v>1</v>
      </c>
      <c r="G9857" s="72">
        <v>3</v>
      </c>
      <c r="H9857" s="72">
        <v>2</v>
      </c>
      <c r="I9857" s="72">
        <v>9</v>
      </c>
      <c r="J9857" s="72">
        <v>4</v>
      </c>
      <c r="K9857" s="72">
        <v>8</v>
      </c>
      <c r="L9857" s="72">
        <v>21</v>
      </c>
    </row>
    <row r="9858" spans="4:12" x14ac:dyDescent="0.25">
      <c r="D9858" s="66" t="s">
        <v>40196</v>
      </c>
      <c r="E9858" s="66" t="s">
        <v>12625</v>
      </c>
      <c r="F9858" s="72">
        <v>1</v>
      </c>
      <c r="G9858" s="72">
        <v>3</v>
      </c>
      <c r="H9858" s="72">
        <v>2</v>
      </c>
      <c r="I9858" s="72">
        <v>9</v>
      </c>
      <c r="J9858" s="72">
        <v>4</v>
      </c>
      <c r="K9858" s="72">
        <v>8</v>
      </c>
      <c r="L9858" s="72">
        <v>22</v>
      </c>
    </row>
    <row r="9859" spans="4:12" x14ac:dyDescent="0.25">
      <c r="D9859" s="66" t="s">
        <v>40197</v>
      </c>
      <c r="E9859" s="66" t="s">
        <v>12626</v>
      </c>
      <c r="F9859" s="72">
        <v>1</v>
      </c>
      <c r="G9859" s="72">
        <v>3</v>
      </c>
      <c r="H9859" s="72">
        <v>2</v>
      </c>
      <c r="I9859" s="72">
        <v>9</v>
      </c>
      <c r="J9859" s="72">
        <v>4</v>
      </c>
      <c r="K9859" s="72">
        <v>8</v>
      </c>
      <c r="L9859" s="72">
        <v>23</v>
      </c>
    </row>
    <row r="9860" spans="4:12" x14ac:dyDescent="0.25">
      <c r="D9860" s="66" t="s">
        <v>40198</v>
      </c>
      <c r="E9860" s="66" t="s">
        <v>12627</v>
      </c>
      <c r="F9860" s="72">
        <v>1</v>
      </c>
      <c r="G9860" s="72">
        <v>3</v>
      </c>
      <c r="H9860" s="72">
        <v>2</v>
      </c>
      <c r="I9860" s="72">
        <v>9</v>
      </c>
      <c r="J9860" s="72">
        <v>4</v>
      </c>
      <c r="K9860" s="72">
        <v>8</v>
      </c>
      <c r="L9860" s="72">
        <v>24</v>
      </c>
    </row>
    <row r="9861" spans="4:12" x14ac:dyDescent="0.25">
      <c r="D9861" s="66" t="s">
        <v>40199</v>
      </c>
      <c r="E9861" s="66" t="s">
        <v>12628</v>
      </c>
      <c r="F9861" s="72">
        <v>1</v>
      </c>
      <c r="G9861" s="72">
        <v>3</v>
      </c>
      <c r="H9861" s="72">
        <v>2</v>
      </c>
      <c r="I9861" s="72">
        <v>9</v>
      </c>
      <c r="J9861" s="72">
        <v>4</v>
      </c>
      <c r="K9861" s="72">
        <v>8</v>
      </c>
      <c r="L9861" s="72">
        <v>25</v>
      </c>
    </row>
    <row r="9862" spans="4:12" x14ac:dyDescent="0.25">
      <c r="D9862" s="66" t="s">
        <v>40200</v>
      </c>
      <c r="E9862" s="66" t="s">
        <v>12629</v>
      </c>
      <c r="F9862" s="72">
        <v>1</v>
      </c>
      <c r="G9862" s="72">
        <v>3</v>
      </c>
      <c r="H9862" s="72">
        <v>2</v>
      </c>
      <c r="I9862" s="72">
        <v>9</v>
      </c>
      <c r="J9862" s="72">
        <v>4</v>
      </c>
      <c r="K9862" s="72">
        <v>8</v>
      </c>
      <c r="L9862" s="72">
        <v>26</v>
      </c>
    </row>
    <row r="9863" spans="4:12" x14ac:dyDescent="0.25">
      <c r="D9863" s="66" t="s">
        <v>40201</v>
      </c>
      <c r="E9863" s="66" t="s">
        <v>12630</v>
      </c>
      <c r="F9863" s="72">
        <v>1</v>
      </c>
      <c r="G9863" s="72">
        <v>3</v>
      </c>
      <c r="H9863" s="72">
        <v>2</v>
      </c>
      <c r="I9863" s="72">
        <v>9</v>
      </c>
      <c r="J9863" s="72">
        <v>4</v>
      </c>
      <c r="K9863" s="72">
        <v>8</v>
      </c>
      <c r="L9863" s="72">
        <v>27</v>
      </c>
    </row>
    <row r="9864" spans="4:12" x14ac:dyDescent="0.25">
      <c r="D9864" s="66" t="s">
        <v>40202</v>
      </c>
      <c r="E9864" s="66" t="s">
        <v>12631</v>
      </c>
      <c r="F9864" s="72">
        <v>1</v>
      </c>
      <c r="G9864" s="72">
        <v>3</v>
      </c>
      <c r="H9864" s="72">
        <v>2</v>
      </c>
      <c r="I9864" s="72">
        <v>9</v>
      </c>
      <c r="J9864" s="72">
        <v>4</v>
      </c>
      <c r="K9864" s="72">
        <v>8</v>
      </c>
      <c r="L9864" s="72">
        <v>28</v>
      </c>
    </row>
    <row r="9865" spans="4:12" x14ac:dyDescent="0.25">
      <c r="D9865" s="66" t="s">
        <v>40203</v>
      </c>
      <c r="E9865" s="66" t="s">
        <v>12632</v>
      </c>
      <c r="F9865" s="72">
        <v>1</v>
      </c>
      <c r="G9865" s="72">
        <v>3</v>
      </c>
      <c r="H9865" s="72">
        <v>2</v>
      </c>
      <c r="I9865" s="72">
        <v>9</v>
      </c>
      <c r="J9865" s="72">
        <v>4</v>
      </c>
      <c r="K9865" s="72">
        <v>8</v>
      </c>
      <c r="L9865" s="72">
        <v>29</v>
      </c>
    </row>
    <row r="9866" spans="4:12" x14ac:dyDescent="0.25">
      <c r="D9866" s="66" t="s">
        <v>40204</v>
      </c>
      <c r="E9866" s="66" t="s">
        <v>12633</v>
      </c>
      <c r="F9866" s="72">
        <v>1</v>
      </c>
      <c r="G9866" s="72">
        <v>3</v>
      </c>
      <c r="H9866" s="72">
        <v>2</v>
      </c>
      <c r="I9866" s="72">
        <v>9</v>
      </c>
      <c r="J9866" s="72">
        <v>4</v>
      </c>
      <c r="K9866" s="72">
        <v>8</v>
      </c>
      <c r="L9866" s="72">
        <v>30</v>
      </c>
    </row>
    <row r="9867" spans="4:12" x14ac:dyDescent="0.25">
      <c r="D9867" s="66" t="s">
        <v>40205</v>
      </c>
      <c r="E9867" s="66" t="s">
        <v>12634</v>
      </c>
      <c r="F9867" s="72">
        <v>1</v>
      </c>
      <c r="G9867" s="72">
        <v>3</v>
      </c>
      <c r="H9867" s="72">
        <v>2</v>
      </c>
      <c r="I9867" s="72">
        <v>9</v>
      </c>
      <c r="J9867" s="72">
        <v>4</v>
      </c>
      <c r="K9867" s="72">
        <v>8</v>
      </c>
      <c r="L9867" s="72">
        <v>31</v>
      </c>
    </row>
    <row r="9868" spans="4:12" x14ac:dyDescent="0.25">
      <c r="D9868" s="66" t="s">
        <v>40206</v>
      </c>
      <c r="E9868" s="66" t="s">
        <v>12635</v>
      </c>
      <c r="F9868" s="72">
        <v>1</v>
      </c>
      <c r="G9868" s="72">
        <v>3</v>
      </c>
      <c r="H9868" s="72">
        <v>2</v>
      </c>
      <c r="I9868" s="72">
        <v>9</v>
      </c>
      <c r="J9868" s="72">
        <v>4</v>
      </c>
      <c r="K9868" s="72">
        <v>8</v>
      </c>
      <c r="L9868" s="72">
        <v>32</v>
      </c>
    </row>
    <row r="9869" spans="4:12" x14ac:dyDescent="0.25">
      <c r="D9869" s="66" t="s">
        <v>40207</v>
      </c>
      <c r="E9869" s="66" t="s">
        <v>12636</v>
      </c>
      <c r="F9869" s="72">
        <v>1</v>
      </c>
      <c r="G9869" s="72">
        <v>3</v>
      </c>
      <c r="H9869" s="72">
        <v>2</v>
      </c>
      <c r="I9869" s="72">
        <v>9</v>
      </c>
      <c r="J9869" s="72">
        <v>4</v>
      </c>
      <c r="K9869" s="72">
        <v>8</v>
      </c>
      <c r="L9869" s="72">
        <v>33</v>
      </c>
    </row>
    <row r="9870" spans="4:12" x14ac:dyDescent="0.25">
      <c r="D9870" s="66" t="s">
        <v>40208</v>
      </c>
      <c r="E9870" s="66" t="s">
        <v>12637</v>
      </c>
      <c r="F9870" s="72">
        <v>1</v>
      </c>
      <c r="G9870" s="72">
        <v>3</v>
      </c>
      <c r="H9870" s="72">
        <v>2</v>
      </c>
      <c r="I9870" s="72">
        <v>9</v>
      </c>
      <c r="J9870" s="72">
        <v>4</v>
      </c>
      <c r="K9870" s="72">
        <v>8</v>
      </c>
      <c r="L9870" s="72">
        <v>34</v>
      </c>
    </row>
    <row r="9871" spans="4:12" x14ac:dyDescent="0.25">
      <c r="D9871" s="66" t="s">
        <v>40209</v>
      </c>
      <c r="E9871" s="66" t="s">
        <v>12638</v>
      </c>
      <c r="F9871" s="72">
        <v>1</v>
      </c>
      <c r="G9871" s="72">
        <v>3</v>
      </c>
      <c r="H9871" s="72">
        <v>2</v>
      </c>
      <c r="I9871" s="72">
        <v>9</v>
      </c>
      <c r="J9871" s="72">
        <v>4</v>
      </c>
      <c r="K9871" s="72">
        <v>8</v>
      </c>
      <c r="L9871" s="72">
        <v>35</v>
      </c>
    </row>
    <row r="9872" spans="4:12" x14ac:dyDescent="0.25">
      <c r="D9872" s="66" t="s">
        <v>40210</v>
      </c>
      <c r="E9872" s="66" t="s">
        <v>12639</v>
      </c>
      <c r="F9872" s="72">
        <v>1</v>
      </c>
      <c r="G9872" s="72">
        <v>3</v>
      </c>
      <c r="H9872" s="72">
        <v>2</v>
      </c>
      <c r="I9872" s="72">
        <v>9</v>
      </c>
      <c r="J9872" s="72">
        <v>4</v>
      </c>
      <c r="K9872" s="72">
        <v>8</v>
      </c>
      <c r="L9872" s="72">
        <v>36</v>
      </c>
    </row>
    <row r="9873" spans="4:12" x14ac:dyDescent="0.25">
      <c r="D9873" s="66" t="s">
        <v>40211</v>
      </c>
      <c r="E9873" s="66" t="s">
        <v>12640</v>
      </c>
      <c r="F9873" s="72">
        <v>1</v>
      </c>
      <c r="G9873" s="72">
        <v>3</v>
      </c>
      <c r="H9873" s="72">
        <v>2</v>
      </c>
      <c r="I9873" s="72">
        <v>9</v>
      </c>
      <c r="J9873" s="72">
        <v>4</v>
      </c>
      <c r="K9873" s="72">
        <v>8</v>
      </c>
      <c r="L9873" s="72">
        <v>37</v>
      </c>
    </row>
    <row r="9874" spans="4:12" x14ac:dyDescent="0.25">
      <c r="D9874" s="66" t="s">
        <v>40212</v>
      </c>
      <c r="E9874" s="66" t="s">
        <v>12641</v>
      </c>
      <c r="F9874" s="72">
        <v>1</v>
      </c>
      <c r="G9874" s="72">
        <v>3</v>
      </c>
      <c r="H9874" s="72">
        <v>2</v>
      </c>
      <c r="I9874" s="72">
        <v>9</v>
      </c>
      <c r="J9874" s="72">
        <v>4</v>
      </c>
      <c r="K9874" s="72">
        <v>9</v>
      </c>
      <c r="L9874" s="72">
        <v>1</v>
      </c>
    </row>
    <row r="9875" spans="4:12" x14ac:dyDescent="0.25">
      <c r="D9875" s="66" t="s">
        <v>40213</v>
      </c>
      <c r="E9875" s="66" t="s">
        <v>12642</v>
      </c>
      <c r="F9875" s="72">
        <v>1</v>
      </c>
      <c r="G9875" s="72">
        <v>3</v>
      </c>
      <c r="H9875" s="72">
        <v>2</v>
      </c>
      <c r="I9875" s="72">
        <v>9</v>
      </c>
      <c r="J9875" s="72">
        <v>4</v>
      </c>
      <c r="K9875" s="72">
        <v>9</v>
      </c>
      <c r="L9875" s="72">
        <v>2</v>
      </c>
    </row>
    <row r="9876" spans="4:12" x14ac:dyDescent="0.25">
      <c r="D9876" s="66" t="s">
        <v>40214</v>
      </c>
      <c r="E9876" s="66" t="s">
        <v>12643</v>
      </c>
      <c r="F9876" s="72">
        <v>1</v>
      </c>
      <c r="G9876" s="72">
        <v>3</v>
      </c>
      <c r="H9876" s="72">
        <v>2</v>
      </c>
      <c r="I9876" s="72">
        <v>9</v>
      </c>
      <c r="J9876" s="72">
        <v>4</v>
      </c>
      <c r="K9876" s="72">
        <v>9</v>
      </c>
      <c r="L9876" s="72">
        <v>3</v>
      </c>
    </row>
    <row r="9877" spans="4:12" x14ac:dyDescent="0.25">
      <c r="D9877" s="66" t="s">
        <v>40215</v>
      </c>
      <c r="E9877" s="66" t="s">
        <v>12644</v>
      </c>
      <c r="F9877" s="72">
        <v>1</v>
      </c>
      <c r="G9877" s="72">
        <v>3</v>
      </c>
      <c r="H9877" s="72">
        <v>2</v>
      </c>
      <c r="I9877" s="72">
        <v>9</v>
      </c>
      <c r="J9877" s="72">
        <v>4</v>
      </c>
      <c r="K9877" s="72">
        <v>9</v>
      </c>
      <c r="L9877" s="72">
        <v>4</v>
      </c>
    </row>
    <row r="9878" spans="4:12" x14ac:dyDescent="0.25">
      <c r="D9878" s="66" t="s">
        <v>40216</v>
      </c>
      <c r="E9878" s="66" t="s">
        <v>12645</v>
      </c>
      <c r="F9878" s="72">
        <v>1</v>
      </c>
      <c r="G9878" s="72">
        <v>3</v>
      </c>
      <c r="H9878" s="72">
        <v>2</v>
      </c>
      <c r="I9878" s="72">
        <v>9</v>
      </c>
      <c r="J9878" s="72">
        <v>4</v>
      </c>
      <c r="K9878" s="72">
        <v>9</v>
      </c>
      <c r="L9878" s="72">
        <v>5</v>
      </c>
    </row>
    <row r="9879" spans="4:12" x14ac:dyDescent="0.25">
      <c r="D9879" s="66" t="s">
        <v>40217</v>
      </c>
      <c r="E9879" s="66" t="s">
        <v>12646</v>
      </c>
      <c r="F9879" s="72">
        <v>1</v>
      </c>
      <c r="G9879" s="72">
        <v>3</v>
      </c>
      <c r="H9879" s="72">
        <v>2</v>
      </c>
      <c r="I9879" s="72">
        <v>9</v>
      </c>
      <c r="J9879" s="72">
        <v>4</v>
      </c>
      <c r="K9879" s="72">
        <v>9</v>
      </c>
      <c r="L9879" s="72">
        <v>6</v>
      </c>
    </row>
    <row r="9880" spans="4:12" x14ac:dyDescent="0.25">
      <c r="D9880" s="66" t="s">
        <v>40218</v>
      </c>
      <c r="E9880" s="66" t="s">
        <v>12647</v>
      </c>
      <c r="F9880" s="72">
        <v>1</v>
      </c>
      <c r="G9880" s="72">
        <v>3</v>
      </c>
      <c r="H9880" s="72">
        <v>2</v>
      </c>
      <c r="I9880" s="72">
        <v>9</v>
      </c>
      <c r="J9880" s="72">
        <v>4</v>
      </c>
      <c r="K9880" s="72">
        <v>9</v>
      </c>
      <c r="L9880" s="72">
        <v>7</v>
      </c>
    </row>
    <row r="9881" spans="4:12" x14ac:dyDescent="0.25">
      <c r="D9881" s="66" t="s">
        <v>40219</v>
      </c>
      <c r="E9881" s="66" t="s">
        <v>12648</v>
      </c>
      <c r="F9881" s="72">
        <v>1</v>
      </c>
      <c r="G9881" s="72">
        <v>3</v>
      </c>
      <c r="H9881" s="72">
        <v>2</v>
      </c>
      <c r="I9881" s="72">
        <v>9</v>
      </c>
      <c r="J9881" s="72">
        <v>4</v>
      </c>
      <c r="K9881" s="72">
        <v>9</v>
      </c>
      <c r="L9881" s="72">
        <v>8</v>
      </c>
    </row>
    <row r="9882" spans="4:12" x14ac:dyDescent="0.25">
      <c r="D9882" s="66" t="s">
        <v>40220</v>
      </c>
      <c r="E9882" s="66" t="s">
        <v>12649</v>
      </c>
      <c r="F9882" s="72">
        <v>1</v>
      </c>
      <c r="G9882" s="72">
        <v>3</v>
      </c>
      <c r="H9882" s="72">
        <v>2</v>
      </c>
      <c r="I9882" s="72">
        <v>9</v>
      </c>
      <c r="J9882" s="72">
        <v>4</v>
      </c>
      <c r="K9882" s="72">
        <v>9</v>
      </c>
      <c r="L9882" s="72">
        <v>9</v>
      </c>
    </row>
    <row r="9883" spans="4:12" x14ac:dyDescent="0.25">
      <c r="D9883" s="66" t="s">
        <v>40221</v>
      </c>
      <c r="E9883" s="66" t="s">
        <v>12650</v>
      </c>
      <c r="F9883" s="72">
        <v>1</v>
      </c>
      <c r="G9883" s="72">
        <v>3</v>
      </c>
      <c r="H9883" s="72">
        <v>2</v>
      </c>
      <c r="I9883" s="72">
        <v>9</v>
      </c>
      <c r="J9883" s="72">
        <v>4</v>
      </c>
      <c r="K9883" s="72">
        <v>9</v>
      </c>
      <c r="L9883" s="72">
        <v>10</v>
      </c>
    </row>
    <row r="9884" spans="4:12" x14ac:dyDescent="0.25">
      <c r="D9884" s="66" t="s">
        <v>40222</v>
      </c>
      <c r="E9884" s="66" t="s">
        <v>12651</v>
      </c>
      <c r="F9884" s="72">
        <v>1</v>
      </c>
      <c r="G9884" s="72">
        <v>3</v>
      </c>
      <c r="H9884" s="72">
        <v>2</v>
      </c>
      <c r="I9884" s="72">
        <v>9</v>
      </c>
      <c r="J9884" s="72">
        <v>4</v>
      </c>
      <c r="K9884" s="72">
        <v>9</v>
      </c>
      <c r="L9884" s="72">
        <v>11</v>
      </c>
    </row>
    <row r="9885" spans="4:12" x14ac:dyDescent="0.25">
      <c r="D9885" s="66" t="s">
        <v>40223</v>
      </c>
      <c r="E9885" s="66" t="s">
        <v>12652</v>
      </c>
      <c r="F9885" s="72">
        <v>1</v>
      </c>
      <c r="G9885" s="72">
        <v>3</v>
      </c>
      <c r="H9885" s="72">
        <v>2</v>
      </c>
      <c r="I9885" s="72">
        <v>9</v>
      </c>
      <c r="J9885" s="72">
        <v>4</v>
      </c>
      <c r="K9885" s="72">
        <v>9</v>
      </c>
      <c r="L9885" s="72">
        <v>12</v>
      </c>
    </row>
    <row r="9886" spans="4:12" x14ac:dyDescent="0.25">
      <c r="D9886" s="66" t="s">
        <v>40224</v>
      </c>
      <c r="E9886" s="66" t="s">
        <v>12653</v>
      </c>
      <c r="F9886" s="72">
        <v>1</v>
      </c>
      <c r="G9886" s="72">
        <v>3</v>
      </c>
      <c r="H9886" s="72">
        <v>2</v>
      </c>
      <c r="I9886" s="72">
        <v>9</v>
      </c>
      <c r="J9886" s="72">
        <v>4</v>
      </c>
      <c r="K9886" s="72">
        <v>9</v>
      </c>
      <c r="L9886" s="72">
        <v>13</v>
      </c>
    </row>
    <row r="9887" spans="4:12" x14ac:dyDescent="0.25">
      <c r="D9887" s="66" t="s">
        <v>40225</v>
      </c>
      <c r="E9887" s="66" t="s">
        <v>12654</v>
      </c>
      <c r="F9887" s="72">
        <v>1</v>
      </c>
      <c r="G9887" s="72">
        <v>3</v>
      </c>
      <c r="H9887" s="72">
        <v>2</v>
      </c>
      <c r="I9887" s="72">
        <v>9</v>
      </c>
      <c r="J9887" s="72">
        <v>4</v>
      </c>
      <c r="K9887" s="72">
        <v>9</v>
      </c>
      <c r="L9887" s="72">
        <v>14</v>
      </c>
    </row>
    <row r="9888" spans="4:12" x14ac:dyDescent="0.25">
      <c r="D9888" s="66" t="s">
        <v>40226</v>
      </c>
      <c r="E9888" s="66" t="s">
        <v>12655</v>
      </c>
      <c r="F9888" s="72">
        <v>1</v>
      </c>
      <c r="G9888" s="72">
        <v>3</v>
      </c>
      <c r="H9888" s="72">
        <v>2</v>
      </c>
      <c r="I9888" s="72">
        <v>9</v>
      </c>
      <c r="J9888" s="72">
        <v>4</v>
      </c>
      <c r="K9888" s="72">
        <v>9</v>
      </c>
      <c r="L9888" s="72">
        <v>15</v>
      </c>
    </row>
    <row r="9889" spans="4:12" x14ac:dyDescent="0.25">
      <c r="D9889" s="66" t="s">
        <v>40227</v>
      </c>
      <c r="E9889" s="66" t="s">
        <v>12656</v>
      </c>
      <c r="F9889" s="72">
        <v>1</v>
      </c>
      <c r="G9889" s="72">
        <v>3</v>
      </c>
      <c r="H9889" s="72">
        <v>2</v>
      </c>
      <c r="I9889" s="72">
        <v>9</v>
      </c>
      <c r="J9889" s="72">
        <v>4</v>
      </c>
      <c r="K9889" s="72">
        <v>9</v>
      </c>
      <c r="L9889" s="72">
        <v>16</v>
      </c>
    </row>
    <row r="9890" spans="4:12" x14ac:dyDescent="0.25">
      <c r="D9890" s="66" t="s">
        <v>40228</v>
      </c>
      <c r="E9890" s="66" t="s">
        <v>12657</v>
      </c>
      <c r="F9890" s="72">
        <v>1</v>
      </c>
      <c r="G9890" s="72">
        <v>3</v>
      </c>
      <c r="H9890" s="72">
        <v>2</v>
      </c>
      <c r="I9890" s="72">
        <v>9</v>
      </c>
      <c r="J9890" s="72">
        <v>4</v>
      </c>
      <c r="K9890" s="72">
        <v>9</v>
      </c>
      <c r="L9890" s="72">
        <v>17</v>
      </c>
    </row>
    <row r="9891" spans="4:12" x14ac:dyDescent="0.25">
      <c r="D9891" s="66" t="s">
        <v>40229</v>
      </c>
      <c r="E9891" s="66" t="s">
        <v>12658</v>
      </c>
      <c r="F9891" s="72">
        <v>1</v>
      </c>
      <c r="G9891" s="72">
        <v>3</v>
      </c>
      <c r="H9891" s="72">
        <v>2</v>
      </c>
      <c r="I9891" s="72">
        <v>9</v>
      </c>
      <c r="J9891" s="72">
        <v>4</v>
      </c>
      <c r="K9891" s="72">
        <v>9</v>
      </c>
      <c r="L9891" s="72">
        <v>18</v>
      </c>
    </row>
    <row r="9892" spans="4:12" x14ac:dyDescent="0.25">
      <c r="D9892" s="66" t="s">
        <v>40230</v>
      </c>
      <c r="E9892" s="66" t="s">
        <v>2252</v>
      </c>
      <c r="F9892" s="72">
        <v>1</v>
      </c>
      <c r="G9892" s="72">
        <v>3</v>
      </c>
      <c r="H9892" s="72">
        <v>2</v>
      </c>
      <c r="I9892" s="72">
        <v>9</v>
      </c>
      <c r="J9892" s="72">
        <v>4</v>
      </c>
      <c r="K9892" s="72">
        <v>9</v>
      </c>
      <c r="L9892" s="72">
        <v>19</v>
      </c>
    </row>
    <row r="9893" spans="4:12" x14ac:dyDescent="0.25">
      <c r="D9893" s="66" t="s">
        <v>40231</v>
      </c>
      <c r="E9893" s="66" t="s">
        <v>12659</v>
      </c>
      <c r="F9893" s="72">
        <v>1</v>
      </c>
      <c r="G9893" s="72">
        <v>3</v>
      </c>
      <c r="H9893" s="72">
        <v>2</v>
      </c>
      <c r="I9893" s="72">
        <v>9</v>
      </c>
      <c r="J9893" s="72">
        <v>4</v>
      </c>
      <c r="K9893" s="72">
        <v>9</v>
      </c>
      <c r="L9893" s="72">
        <v>20</v>
      </c>
    </row>
    <row r="9894" spans="4:12" x14ac:dyDescent="0.25">
      <c r="D9894" s="66" t="s">
        <v>40232</v>
      </c>
      <c r="E9894" s="66" t="s">
        <v>12660</v>
      </c>
      <c r="F9894" s="72">
        <v>1</v>
      </c>
      <c r="G9894" s="72">
        <v>3</v>
      </c>
      <c r="H9894" s="72">
        <v>2</v>
      </c>
      <c r="I9894" s="72">
        <v>9</v>
      </c>
      <c r="J9894" s="72">
        <v>4</v>
      </c>
      <c r="K9894" s="72">
        <v>9</v>
      </c>
      <c r="L9894" s="72">
        <v>21</v>
      </c>
    </row>
    <row r="9895" spans="4:12" x14ac:dyDescent="0.25">
      <c r="D9895" s="66" t="s">
        <v>40233</v>
      </c>
      <c r="E9895" s="66" t="s">
        <v>12661</v>
      </c>
      <c r="F9895" s="72">
        <v>1</v>
      </c>
      <c r="G9895" s="72">
        <v>3</v>
      </c>
      <c r="H9895" s="72">
        <v>2</v>
      </c>
      <c r="I9895" s="72">
        <v>9</v>
      </c>
      <c r="J9895" s="72">
        <v>4</v>
      </c>
      <c r="K9895" s="72">
        <v>9</v>
      </c>
      <c r="L9895" s="72">
        <v>22</v>
      </c>
    </row>
    <row r="9896" spans="4:12" x14ac:dyDescent="0.25">
      <c r="D9896" s="66" t="s">
        <v>40234</v>
      </c>
      <c r="E9896" s="66" t="s">
        <v>12662</v>
      </c>
      <c r="F9896" s="72">
        <v>1</v>
      </c>
      <c r="G9896" s="72">
        <v>3</v>
      </c>
      <c r="H9896" s="72">
        <v>2</v>
      </c>
      <c r="I9896" s="72">
        <v>9</v>
      </c>
      <c r="J9896" s="72">
        <v>4</v>
      </c>
      <c r="K9896" s="72">
        <v>9</v>
      </c>
      <c r="L9896" s="72">
        <v>23</v>
      </c>
    </row>
    <row r="9897" spans="4:12" x14ac:dyDescent="0.25">
      <c r="D9897" s="66" t="s">
        <v>40235</v>
      </c>
      <c r="E9897" s="66" t="s">
        <v>12663</v>
      </c>
      <c r="F9897" s="72">
        <v>1</v>
      </c>
      <c r="G9897" s="72">
        <v>3</v>
      </c>
      <c r="H9897" s="72">
        <v>2</v>
      </c>
      <c r="I9897" s="72">
        <v>9</v>
      </c>
      <c r="J9897" s="72">
        <v>4</v>
      </c>
      <c r="K9897" s="72">
        <v>9</v>
      </c>
      <c r="L9897" s="72">
        <v>24</v>
      </c>
    </row>
    <row r="9898" spans="4:12" x14ac:dyDescent="0.25">
      <c r="D9898" s="66" t="s">
        <v>40236</v>
      </c>
      <c r="E9898" s="66" t="s">
        <v>12664</v>
      </c>
      <c r="F9898" s="72">
        <v>1</v>
      </c>
      <c r="G9898" s="72">
        <v>3</v>
      </c>
      <c r="H9898" s="72">
        <v>2</v>
      </c>
      <c r="I9898" s="72">
        <v>9</v>
      </c>
      <c r="J9898" s="72">
        <v>4</v>
      </c>
      <c r="K9898" s="72">
        <v>9</v>
      </c>
      <c r="L9898" s="72">
        <v>25</v>
      </c>
    </row>
    <row r="9899" spans="4:12" x14ac:dyDescent="0.25">
      <c r="D9899" s="66" t="s">
        <v>40237</v>
      </c>
      <c r="E9899" s="66" t="s">
        <v>12665</v>
      </c>
      <c r="F9899" s="72">
        <v>1</v>
      </c>
      <c r="G9899" s="72">
        <v>3</v>
      </c>
      <c r="H9899" s="72">
        <v>2</v>
      </c>
      <c r="I9899" s="72">
        <v>9</v>
      </c>
      <c r="J9899" s="72">
        <v>4</v>
      </c>
      <c r="K9899" s="72">
        <v>9</v>
      </c>
      <c r="L9899" s="72">
        <v>26</v>
      </c>
    </row>
    <row r="9900" spans="4:12" x14ac:dyDescent="0.25">
      <c r="D9900" s="66" t="s">
        <v>40238</v>
      </c>
      <c r="E9900" s="66" t="s">
        <v>12666</v>
      </c>
      <c r="F9900" s="72">
        <v>1</v>
      </c>
      <c r="G9900" s="72">
        <v>3</v>
      </c>
      <c r="H9900" s="72">
        <v>2</v>
      </c>
      <c r="I9900" s="72">
        <v>9</v>
      </c>
      <c r="J9900" s="72">
        <v>4</v>
      </c>
      <c r="K9900" s="72">
        <v>9</v>
      </c>
      <c r="L9900" s="72">
        <v>27</v>
      </c>
    </row>
    <row r="9901" spans="4:12" x14ac:dyDescent="0.25">
      <c r="D9901" s="66" t="s">
        <v>40239</v>
      </c>
      <c r="E9901" s="66" t="s">
        <v>12667</v>
      </c>
      <c r="F9901" s="72">
        <v>1</v>
      </c>
      <c r="G9901" s="72">
        <v>3</v>
      </c>
      <c r="H9901" s="72">
        <v>2</v>
      </c>
      <c r="I9901" s="72">
        <v>9</v>
      </c>
      <c r="J9901" s="72">
        <v>4</v>
      </c>
      <c r="K9901" s="72">
        <v>9</v>
      </c>
      <c r="L9901" s="72">
        <v>28</v>
      </c>
    </row>
    <row r="9902" spans="4:12" x14ac:dyDescent="0.25">
      <c r="D9902" s="66" t="s">
        <v>40240</v>
      </c>
      <c r="E9902" s="66" t="s">
        <v>12668</v>
      </c>
      <c r="F9902" s="72">
        <v>1</v>
      </c>
      <c r="G9902" s="72">
        <v>3</v>
      </c>
      <c r="H9902" s="72">
        <v>2</v>
      </c>
      <c r="I9902" s="72">
        <v>9</v>
      </c>
      <c r="J9902" s="72">
        <v>4</v>
      </c>
      <c r="K9902" s="72">
        <v>9</v>
      </c>
      <c r="L9902" s="72">
        <v>29</v>
      </c>
    </row>
    <row r="9903" spans="4:12" x14ac:dyDescent="0.25">
      <c r="D9903" s="66" t="s">
        <v>40241</v>
      </c>
      <c r="E9903" s="66" t="s">
        <v>12669</v>
      </c>
      <c r="F9903" s="72">
        <v>1</v>
      </c>
      <c r="G9903" s="72">
        <v>3</v>
      </c>
      <c r="H9903" s="72">
        <v>2</v>
      </c>
      <c r="I9903" s="72">
        <v>9</v>
      </c>
      <c r="J9903" s="72">
        <v>4</v>
      </c>
      <c r="K9903" s="72">
        <v>9</v>
      </c>
      <c r="L9903" s="72">
        <v>30</v>
      </c>
    </row>
    <row r="9904" spans="4:12" x14ac:dyDescent="0.25">
      <c r="D9904" s="66" t="s">
        <v>40242</v>
      </c>
      <c r="E9904" s="66" t="s">
        <v>12670</v>
      </c>
      <c r="F9904" s="72">
        <v>1</v>
      </c>
      <c r="G9904" s="72">
        <v>3</v>
      </c>
      <c r="H9904" s="72">
        <v>2</v>
      </c>
      <c r="I9904" s="72">
        <v>9</v>
      </c>
      <c r="J9904" s="72">
        <v>4</v>
      </c>
      <c r="K9904" s="72">
        <v>9</v>
      </c>
      <c r="L9904" s="72">
        <v>31</v>
      </c>
    </row>
    <row r="9905" spans="4:12" x14ac:dyDescent="0.25">
      <c r="D9905" s="66" t="s">
        <v>40243</v>
      </c>
      <c r="E9905" s="66" t="s">
        <v>12671</v>
      </c>
      <c r="F9905" s="72">
        <v>1</v>
      </c>
      <c r="G9905" s="72">
        <v>3</v>
      </c>
      <c r="H9905" s="72">
        <v>2</v>
      </c>
      <c r="I9905" s="72">
        <v>9</v>
      </c>
      <c r="J9905" s="72">
        <v>4</v>
      </c>
      <c r="K9905" s="72">
        <v>9</v>
      </c>
      <c r="L9905" s="72">
        <v>32</v>
      </c>
    </row>
    <row r="9906" spans="4:12" x14ac:dyDescent="0.25">
      <c r="D9906" s="66" t="s">
        <v>40244</v>
      </c>
      <c r="E9906" s="66" t="s">
        <v>12672</v>
      </c>
      <c r="F9906" s="72">
        <v>1</v>
      </c>
      <c r="G9906" s="72">
        <v>3</v>
      </c>
      <c r="H9906" s="72">
        <v>2</v>
      </c>
      <c r="I9906" s="72">
        <v>9</v>
      </c>
      <c r="J9906" s="72">
        <v>4</v>
      </c>
      <c r="K9906" s="72">
        <v>9</v>
      </c>
      <c r="L9906" s="72">
        <v>33</v>
      </c>
    </row>
    <row r="9907" spans="4:12" x14ac:dyDescent="0.25">
      <c r="D9907" s="66" t="s">
        <v>40245</v>
      </c>
      <c r="E9907" s="66" t="s">
        <v>12673</v>
      </c>
      <c r="F9907" s="72">
        <v>1</v>
      </c>
      <c r="G9907" s="72">
        <v>3</v>
      </c>
      <c r="H9907" s="72">
        <v>2</v>
      </c>
      <c r="I9907" s="72">
        <v>9</v>
      </c>
      <c r="J9907" s="72">
        <v>4</v>
      </c>
      <c r="K9907" s="72">
        <v>9</v>
      </c>
      <c r="L9907" s="72">
        <v>34</v>
      </c>
    </row>
    <row r="9908" spans="4:12" x14ac:dyDescent="0.25">
      <c r="D9908" s="66" t="s">
        <v>40246</v>
      </c>
      <c r="E9908" s="66" t="s">
        <v>12674</v>
      </c>
      <c r="F9908" s="72">
        <v>1</v>
      </c>
      <c r="G9908" s="72">
        <v>3</v>
      </c>
      <c r="H9908" s="72">
        <v>2</v>
      </c>
      <c r="I9908" s="72">
        <v>9</v>
      </c>
      <c r="J9908" s="72">
        <v>4</v>
      </c>
      <c r="K9908" s="72">
        <v>9</v>
      </c>
      <c r="L9908" s="72">
        <v>35</v>
      </c>
    </row>
    <row r="9909" spans="4:12" x14ac:dyDescent="0.25">
      <c r="D9909" s="66" t="s">
        <v>40247</v>
      </c>
      <c r="E9909" s="66" t="s">
        <v>12675</v>
      </c>
      <c r="F9909" s="72">
        <v>1</v>
      </c>
      <c r="G9909" s="72">
        <v>3</v>
      </c>
      <c r="H9909" s="72">
        <v>2</v>
      </c>
      <c r="I9909" s="72">
        <v>9</v>
      </c>
      <c r="J9909" s="72">
        <v>4</v>
      </c>
      <c r="K9909" s="72">
        <v>9</v>
      </c>
      <c r="L9909" s="72">
        <v>36</v>
      </c>
    </row>
    <row r="9910" spans="4:12" x14ac:dyDescent="0.25">
      <c r="D9910" s="66" t="s">
        <v>40248</v>
      </c>
      <c r="E9910" s="66" t="s">
        <v>12676</v>
      </c>
      <c r="F9910" s="72">
        <v>1</v>
      </c>
      <c r="G9910" s="72">
        <v>3</v>
      </c>
      <c r="H9910" s="72">
        <v>2</v>
      </c>
      <c r="I9910" s="72">
        <v>9</v>
      </c>
      <c r="J9910" s="72">
        <v>4</v>
      </c>
      <c r="K9910" s="72">
        <v>9</v>
      </c>
      <c r="L9910" s="72">
        <v>37</v>
      </c>
    </row>
    <row r="9911" spans="4:12" x14ac:dyDescent="0.25">
      <c r="D9911" s="66" t="s">
        <v>40249</v>
      </c>
      <c r="E9911" s="66" t="s">
        <v>12677</v>
      </c>
      <c r="F9911" s="72">
        <v>1</v>
      </c>
      <c r="G9911" s="72">
        <v>3</v>
      </c>
      <c r="H9911" s="72">
        <v>2</v>
      </c>
      <c r="I9911" s="72">
        <v>9</v>
      </c>
      <c r="J9911" s="72">
        <v>4</v>
      </c>
      <c r="K9911" s="72">
        <v>9</v>
      </c>
      <c r="L9911" s="72">
        <v>38</v>
      </c>
    </row>
    <row r="9912" spans="4:12" x14ac:dyDescent="0.25">
      <c r="D9912" s="66" t="s">
        <v>40250</v>
      </c>
      <c r="E9912" s="66" t="s">
        <v>12678</v>
      </c>
      <c r="F9912" s="72">
        <v>1</v>
      </c>
      <c r="G9912" s="72">
        <v>3</v>
      </c>
      <c r="H9912" s="72">
        <v>2</v>
      </c>
      <c r="I9912" s="72">
        <v>9</v>
      </c>
      <c r="J9912" s="72">
        <v>4</v>
      </c>
      <c r="K9912" s="72">
        <v>9</v>
      </c>
      <c r="L9912" s="72">
        <v>39</v>
      </c>
    </row>
    <row r="9913" spans="4:12" x14ac:dyDescent="0.25">
      <c r="D9913" s="66" t="s">
        <v>40251</v>
      </c>
      <c r="E9913" s="66" t="s">
        <v>12679</v>
      </c>
      <c r="F9913" s="72">
        <v>1</v>
      </c>
      <c r="G9913" s="72">
        <v>3</v>
      </c>
      <c r="H9913" s="72">
        <v>2</v>
      </c>
      <c r="I9913" s="72">
        <v>9</v>
      </c>
      <c r="J9913" s="72">
        <v>4</v>
      </c>
      <c r="K9913" s="72">
        <v>9</v>
      </c>
      <c r="L9913" s="72">
        <v>40</v>
      </c>
    </row>
    <row r="9914" spans="4:12" x14ac:dyDescent="0.25">
      <c r="D9914" s="66" t="s">
        <v>40252</v>
      </c>
      <c r="E9914" s="66" t="s">
        <v>12680</v>
      </c>
      <c r="F9914" s="72">
        <v>1</v>
      </c>
      <c r="G9914" s="72">
        <v>3</v>
      </c>
      <c r="H9914" s="72">
        <v>2</v>
      </c>
      <c r="I9914" s="72">
        <v>9</v>
      </c>
      <c r="J9914" s="72">
        <v>4</v>
      </c>
      <c r="K9914" s="72">
        <v>9</v>
      </c>
      <c r="L9914" s="72">
        <v>41</v>
      </c>
    </row>
    <row r="9915" spans="4:12" x14ac:dyDescent="0.25">
      <c r="D9915" s="66" t="s">
        <v>40253</v>
      </c>
      <c r="E9915" s="66" t="s">
        <v>12681</v>
      </c>
      <c r="F9915" s="72">
        <v>1</v>
      </c>
      <c r="G9915" s="72">
        <v>3</v>
      </c>
      <c r="H9915" s="72">
        <v>2</v>
      </c>
      <c r="I9915" s="72">
        <v>9</v>
      </c>
      <c r="J9915" s="72">
        <v>4</v>
      </c>
      <c r="K9915" s="72">
        <v>9</v>
      </c>
      <c r="L9915" s="72">
        <v>42</v>
      </c>
    </row>
    <row r="9916" spans="4:12" x14ac:dyDescent="0.25">
      <c r="D9916" s="66" t="s">
        <v>40254</v>
      </c>
      <c r="E9916" s="66" t="s">
        <v>12682</v>
      </c>
      <c r="F9916" s="72">
        <v>1</v>
      </c>
      <c r="G9916" s="72">
        <v>3</v>
      </c>
      <c r="H9916" s="72">
        <v>2</v>
      </c>
      <c r="I9916" s="72">
        <v>9</v>
      </c>
      <c r="J9916" s="72">
        <v>4</v>
      </c>
      <c r="K9916" s="72">
        <v>9</v>
      </c>
      <c r="L9916" s="72">
        <v>43</v>
      </c>
    </row>
    <row r="9917" spans="4:12" x14ac:dyDescent="0.25">
      <c r="D9917" s="66" t="s">
        <v>40255</v>
      </c>
      <c r="E9917" s="66" t="s">
        <v>12683</v>
      </c>
      <c r="F9917" s="72">
        <v>1</v>
      </c>
      <c r="G9917" s="72">
        <v>3</v>
      </c>
      <c r="H9917" s="72">
        <v>2</v>
      </c>
      <c r="I9917" s="72">
        <v>9</v>
      </c>
      <c r="J9917" s="72">
        <v>4</v>
      </c>
      <c r="K9917" s="72">
        <v>9</v>
      </c>
      <c r="L9917" s="72">
        <v>44</v>
      </c>
    </row>
    <row r="9918" spans="4:12" x14ac:dyDescent="0.25">
      <c r="D9918" s="66" t="s">
        <v>40256</v>
      </c>
      <c r="E9918" s="66" t="s">
        <v>12684</v>
      </c>
      <c r="F9918" s="72">
        <v>1</v>
      </c>
      <c r="G9918" s="72">
        <v>3</v>
      </c>
      <c r="H9918" s="72">
        <v>2</v>
      </c>
      <c r="I9918" s="72">
        <v>9</v>
      </c>
      <c r="J9918" s="72">
        <v>4</v>
      </c>
      <c r="K9918" s="72">
        <v>9</v>
      </c>
      <c r="L9918" s="72">
        <v>45</v>
      </c>
    </row>
    <row r="9919" spans="4:12" x14ac:dyDescent="0.25">
      <c r="D9919" s="66" t="s">
        <v>40257</v>
      </c>
      <c r="E9919" s="66" t="s">
        <v>12685</v>
      </c>
      <c r="F9919" s="72">
        <v>1</v>
      </c>
      <c r="G9919" s="72">
        <v>3</v>
      </c>
      <c r="H9919" s="72">
        <v>2</v>
      </c>
      <c r="I9919" s="72">
        <v>9</v>
      </c>
      <c r="J9919" s="72">
        <v>4</v>
      </c>
      <c r="K9919" s="72">
        <v>9</v>
      </c>
      <c r="L9919" s="72">
        <v>46</v>
      </c>
    </row>
    <row r="9920" spans="4:12" x14ac:dyDescent="0.25">
      <c r="D9920" s="66" t="s">
        <v>40258</v>
      </c>
      <c r="E9920" s="66" t="s">
        <v>12686</v>
      </c>
      <c r="F9920" s="72">
        <v>1</v>
      </c>
      <c r="G9920" s="72">
        <v>3</v>
      </c>
      <c r="H9920" s="72">
        <v>2</v>
      </c>
      <c r="I9920" s="72">
        <v>9</v>
      </c>
      <c r="J9920" s="72">
        <v>4</v>
      </c>
      <c r="K9920" s="72">
        <v>9</v>
      </c>
      <c r="L9920" s="72">
        <v>47</v>
      </c>
    </row>
    <row r="9921" spans="4:12" x14ac:dyDescent="0.25">
      <c r="D9921" s="66" t="s">
        <v>40259</v>
      </c>
      <c r="E9921" s="66" t="s">
        <v>12687</v>
      </c>
      <c r="F9921" s="72">
        <v>1</v>
      </c>
      <c r="G9921" s="72">
        <v>3</v>
      </c>
      <c r="H9921" s="72">
        <v>2</v>
      </c>
      <c r="I9921" s="72">
        <v>9</v>
      </c>
      <c r="J9921" s="72">
        <v>4</v>
      </c>
      <c r="K9921" s="72">
        <v>9</v>
      </c>
      <c r="L9921" s="72">
        <v>48</v>
      </c>
    </row>
    <row r="9922" spans="4:12" x14ac:dyDescent="0.25">
      <c r="D9922" s="66" t="s">
        <v>40260</v>
      </c>
      <c r="E9922" s="66" t="s">
        <v>12688</v>
      </c>
      <c r="F9922" s="72">
        <v>1</v>
      </c>
      <c r="G9922" s="72">
        <v>3</v>
      </c>
      <c r="H9922" s="72">
        <v>2</v>
      </c>
      <c r="I9922" s="72">
        <v>9</v>
      </c>
      <c r="J9922" s="72">
        <v>4</v>
      </c>
      <c r="K9922" s="72">
        <v>9</v>
      </c>
      <c r="L9922" s="72">
        <v>49</v>
      </c>
    </row>
    <row r="9923" spans="4:12" x14ac:dyDescent="0.25">
      <c r="D9923" s="66" t="s">
        <v>40261</v>
      </c>
      <c r="E9923" s="66" t="s">
        <v>12689</v>
      </c>
      <c r="F9923" s="72">
        <v>1</v>
      </c>
      <c r="G9923" s="72">
        <v>3</v>
      </c>
      <c r="H9923" s="72">
        <v>2</v>
      </c>
      <c r="I9923" s="72">
        <v>9</v>
      </c>
      <c r="J9923" s="72">
        <v>4</v>
      </c>
      <c r="K9923" s="72">
        <v>9</v>
      </c>
      <c r="L9923" s="72">
        <v>50</v>
      </c>
    </row>
    <row r="9924" spans="4:12" x14ac:dyDescent="0.25">
      <c r="D9924" s="66" t="s">
        <v>40262</v>
      </c>
      <c r="E9924" s="66" t="s">
        <v>12690</v>
      </c>
      <c r="F9924" s="72">
        <v>1</v>
      </c>
      <c r="G9924" s="72">
        <v>3</v>
      </c>
      <c r="H9924" s="72">
        <v>2</v>
      </c>
      <c r="I9924" s="72">
        <v>9</v>
      </c>
      <c r="J9924" s="72">
        <v>4</v>
      </c>
      <c r="K9924" s="72">
        <v>9</v>
      </c>
      <c r="L9924" s="72">
        <v>51</v>
      </c>
    </row>
    <row r="9925" spans="4:12" x14ac:dyDescent="0.25">
      <c r="D9925" s="66" t="s">
        <v>40263</v>
      </c>
      <c r="E9925" s="66" t="s">
        <v>12691</v>
      </c>
      <c r="F9925" s="72">
        <v>1</v>
      </c>
      <c r="G9925" s="72">
        <v>3</v>
      </c>
      <c r="H9925" s="72">
        <v>2</v>
      </c>
      <c r="I9925" s="72">
        <v>9</v>
      </c>
      <c r="J9925" s="72">
        <v>4</v>
      </c>
      <c r="K9925" s="72">
        <v>9</v>
      </c>
      <c r="L9925" s="72">
        <v>52</v>
      </c>
    </row>
    <row r="9926" spans="4:12" x14ac:dyDescent="0.25">
      <c r="D9926" s="66" t="s">
        <v>40264</v>
      </c>
      <c r="E9926" s="66" t="s">
        <v>12692</v>
      </c>
      <c r="F9926" s="72">
        <v>1</v>
      </c>
      <c r="G9926" s="72">
        <v>3</v>
      </c>
      <c r="H9926" s="72">
        <v>2</v>
      </c>
      <c r="I9926" s="72">
        <v>9</v>
      </c>
      <c r="J9926" s="72">
        <v>4</v>
      </c>
      <c r="K9926" s="72">
        <v>9</v>
      </c>
      <c r="L9926" s="72">
        <v>53</v>
      </c>
    </row>
    <row r="9927" spans="4:12" x14ac:dyDescent="0.25">
      <c r="D9927" s="66" t="s">
        <v>40265</v>
      </c>
      <c r="E9927" s="66" t="s">
        <v>12693</v>
      </c>
      <c r="F9927" s="72">
        <v>1</v>
      </c>
      <c r="G9927" s="72">
        <v>3</v>
      </c>
      <c r="H9927" s="72">
        <v>2</v>
      </c>
      <c r="I9927" s="72">
        <v>9</v>
      </c>
      <c r="J9927" s="72">
        <v>4</v>
      </c>
      <c r="K9927" s="72">
        <v>9</v>
      </c>
      <c r="L9927" s="72">
        <v>54</v>
      </c>
    </row>
    <row r="9928" spans="4:12" x14ac:dyDescent="0.25">
      <c r="D9928" s="66" t="s">
        <v>40266</v>
      </c>
      <c r="E9928" s="66" t="s">
        <v>12694</v>
      </c>
      <c r="F9928" s="72">
        <v>1</v>
      </c>
      <c r="G9928" s="72">
        <v>3</v>
      </c>
      <c r="H9928" s="72">
        <v>2</v>
      </c>
      <c r="I9928" s="72">
        <v>9</v>
      </c>
      <c r="J9928" s="72">
        <v>4</v>
      </c>
      <c r="K9928" s="72">
        <v>9</v>
      </c>
      <c r="L9928" s="72">
        <v>55</v>
      </c>
    </row>
    <row r="9929" spans="4:12" x14ac:dyDescent="0.25">
      <c r="D9929" s="66" t="s">
        <v>40267</v>
      </c>
      <c r="E9929" s="66" t="s">
        <v>12695</v>
      </c>
      <c r="F9929" s="72">
        <v>1</v>
      </c>
      <c r="G9929" s="72">
        <v>3</v>
      </c>
      <c r="H9929" s="72">
        <v>2</v>
      </c>
      <c r="I9929" s="72">
        <v>9</v>
      </c>
      <c r="J9929" s="72">
        <v>4</v>
      </c>
      <c r="K9929" s="72">
        <v>9</v>
      </c>
      <c r="L9929" s="72">
        <v>56</v>
      </c>
    </row>
    <row r="9930" spans="4:12" x14ac:dyDescent="0.25">
      <c r="D9930" s="66" t="s">
        <v>40268</v>
      </c>
      <c r="E9930" s="66" t="s">
        <v>12696</v>
      </c>
      <c r="F9930" s="72">
        <v>1</v>
      </c>
      <c r="G9930" s="72">
        <v>3</v>
      </c>
      <c r="H9930" s="72">
        <v>2</v>
      </c>
      <c r="I9930" s="72">
        <v>9</v>
      </c>
      <c r="J9930" s="72">
        <v>4</v>
      </c>
      <c r="K9930" s="72">
        <v>9</v>
      </c>
      <c r="L9930" s="72">
        <v>57</v>
      </c>
    </row>
    <row r="9931" spans="4:12" x14ac:dyDescent="0.25">
      <c r="D9931" s="66" t="s">
        <v>40269</v>
      </c>
      <c r="E9931" s="66" t="s">
        <v>12697</v>
      </c>
      <c r="F9931" s="72">
        <v>1</v>
      </c>
      <c r="G9931" s="72">
        <v>3</v>
      </c>
      <c r="H9931" s="72">
        <v>2</v>
      </c>
      <c r="I9931" s="72">
        <v>9</v>
      </c>
      <c r="J9931" s="72">
        <v>4</v>
      </c>
      <c r="K9931" s="72">
        <v>9</v>
      </c>
      <c r="L9931" s="72">
        <v>58</v>
      </c>
    </row>
    <row r="9932" spans="4:12" x14ac:dyDescent="0.25">
      <c r="D9932" s="66" t="s">
        <v>40270</v>
      </c>
      <c r="E9932" s="66" t="s">
        <v>12698</v>
      </c>
      <c r="F9932" s="72">
        <v>1</v>
      </c>
      <c r="G9932" s="72">
        <v>3</v>
      </c>
      <c r="H9932" s="72">
        <v>2</v>
      </c>
      <c r="I9932" s="72">
        <v>9</v>
      </c>
      <c r="J9932" s="72">
        <v>4</v>
      </c>
      <c r="K9932" s="72">
        <v>9</v>
      </c>
      <c r="L9932" s="72">
        <v>59</v>
      </c>
    </row>
    <row r="9933" spans="4:12" x14ac:dyDescent="0.25">
      <c r="D9933" s="66" t="s">
        <v>40271</v>
      </c>
      <c r="E9933" s="66" t="s">
        <v>12699</v>
      </c>
      <c r="F9933" s="72">
        <v>1</v>
      </c>
      <c r="G9933" s="72">
        <v>3</v>
      </c>
      <c r="H9933" s="72">
        <v>2</v>
      </c>
      <c r="I9933" s="72">
        <v>9</v>
      </c>
      <c r="J9933" s="72">
        <v>4</v>
      </c>
      <c r="K9933" s="72">
        <v>9</v>
      </c>
      <c r="L9933" s="72">
        <v>60</v>
      </c>
    </row>
    <row r="9934" spans="4:12" x14ac:dyDescent="0.25">
      <c r="D9934" s="66" t="s">
        <v>40272</v>
      </c>
      <c r="E9934" s="66" t="s">
        <v>12700</v>
      </c>
      <c r="F9934" s="72">
        <v>1</v>
      </c>
      <c r="G9934" s="72">
        <v>3</v>
      </c>
      <c r="H9934" s="72">
        <v>2</v>
      </c>
      <c r="I9934" s="72">
        <v>9</v>
      </c>
      <c r="J9934" s="72">
        <v>4</v>
      </c>
      <c r="K9934" s="72">
        <v>9</v>
      </c>
      <c r="L9934" s="72">
        <v>61</v>
      </c>
    </row>
    <row r="9935" spans="4:12" x14ac:dyDescent="0.25">
      <c r="D9935" s="66" t="s">
        <v>40273</v>
      </c>
      <c r="E9935" s="66" t="s">
        <v>12701</v>
      </c>
      <c r="F9935" s="72">
        <v>1</v>
      </c>
      <c r="G9935" s="72">
        <v>3</v>
      </c>
      <c r="H9935" s="72">
        <v>2</v>
      </c>
      <c r="I9935" s="72">
        <v>9</v>
      </c>
      <c r="J9935" s="72">
        <v>4</v>
      </c>
      <c r="K9935" s="72">
        <v>9</v>
      </c>
      <c r="L9935" s="72">
        <v>62</v>
      </c>
    </row>
    <row r="9936" spans="4:12" x14ac:dyDescent="0.25">
      <c r="D9936" s="66" t="s">
        <v>40274</v>
      </c>
      <c r="E9936" s="66" t="s">
        <v>12702</v>
      </c>
      <c r="F9936" s="72">
        <v>1</v>
      </c>
      <c r="G9936" s="72">
        <v>3</v>
      </c>
      <c r="H9936" s="72">
        <v>2</v>
      </c>
      <c r="I9936" s="72">
        <v>9</v>
      </c>
      <c r="J9936" s="72">
        <v>4</v>
      </c>
      <c r="K9936" s="72">
        <v>9</v>
      </c>
      <c r="L9936" s="72">
        <v>63</v>
      </c>
    </row>
    <row r="9937" spans="4:12" x14ac:dyDescent="0.25">
      <c r="D9937" s="66" t="s">
        <v>40275</v>
      </c>
      <c r="E9937" s="66" t="s">
        <v>12703</v>
      </c>
      <c r="F9937" s="72">
        <v>1</v>
      </c>
      <c r="G9937" s="72">
        <v>3</v>
      </c>
      <c r="H9937" s="72">
        <v>2</v>
      </c>
      <c r="I9937" s="72">
        <v>9</v>
      </c>
      <c r="J9937" s="72">
        <v>4</v>
      </c>
      <c r="K9937" s="72">
        <v>9</v>
      </c>
      <c r="L9937" s="72">
        <v>64</v>
      </c>
    </row>
    <row r="9938" spans="4:12" x14ac:dyDescent="0.25">
      <c r="D9938" s="66" t="s">
        <v>40276</v>
      </c>
      <c r="E9938" s="66" t="s">
        <v>12704</v>
      </c>
      <c r="F9938" s="72">
        <v>1</v>
      </c>
      <c r="G9938" s="72">
        <v>3</v>
      </c>
      <c r="H9938" s="72">
        <v>2</v>
      </c>
      <c r="I9938" s="72">
        <v>9</v>
      </c>
      <c r="J9938" s="72">
        <v>4</v>
      </c>
      <c r="K9938" s="72">
        <v>9</v>
      </c>
      <c r="L9938" s="72">
        <v>65</v>
      </c>
    </row>
    <row r="9939" spans="4:12" x14ac:dyDescent="0.25">
      <c r="D9939" s="66" t="s">
        <v>40277</v>
      </c>
      <c r="E9939" s="66" t="s">
        <v>12705</v>
      </c>
      <c r="F9939" s="72">
        <v>1</v>
      </c>
      <c r="G9939" s="72">
        <v>3</v>
      </c>
      <c r="H9939" s="72">
        <v>2</v>
      </c>
      <c r="I9939" s="72">
        <v>9</v>
      </c>
      <c r="J9939" s="72">
        <v>4</v>
      </c>
      <c r="K9939" s="72">
        <v>9</v>
      </c>
      <c r="L9939" s="72">
        <v>66</v>
      </c>
    </row>
    <row r="9940" spans="4:12" x14ac:dyDescent="0.25">
      <c r="D9940" s="66" t="s">
        <v>40278</v>
      </c>
      <c r="E9940" s="66" t="s">
        <v>12706</v>
      </c>
      <c r="F9940" s="72">
        <v>1</v>
      </c>
      <c r="G9940" s="72">
        <v>3</v>
      </c>
      <c r="H9940" s="72">
        <v>2</v>
      </c>
      <c r="I9940" s="72">
        <v>9</v>
      </c>
      <c r="J9940" s="72">
        <v>4</v>
      </c>
      <c r="K9940" s="72">
        <v>9</v>
      </c>
      <c r="L9940" s="72">
        <v>67</v>
      </c>
    </row>
    <row r="9941" spans="4:12" x14ac:dyDescent="0.25">
      <c r="D9941" s="66" t="s">
        <v>40279</v>
      </c>
      <c r="E9941" s="66" t="s">
        <v>12707</v>
      </c>
      <c r="F9941" s="72">
        <v>1</v>
      </c>
      <c r="G9941" s="72">
        <v>3</v>
      </c>
      <c r="H9941" s="72">
        <v>2</v>
      </c>
      <c r="I9941" s="72">
        <v>9</v>
      </c>
      <c r="J9941" s="72">
        <v>4</v>
      </c>
      <c r="K9941" s="72">
        <v>9</v>
      </c>
      <c r="L9941" s="72">
        <v>68</v>
      </c>
    </row>
    <row r="9942" spans="4:12" x14ac:dyDescent="0.25">
      <c r="D9942" s="66" t="s">
        <v>40280</v>
      </c>
      <c r="E9942" s="66" t="s">
        <v>12708</v>
      </c>
      <c r="F9942" s="72">
        <v>1</v>
      </c>
      <c r="G9942" s="72">
        <v>3</v>
      </c>
      <c r="H9942" s="72">
        <v>2</v>
      </c>
      <c r="I9942" s="72">
        <v>9</v>
      </c>
      <c r="J9942" s="72">
        <v>4</v>
      </c>
      <c r="K9942" s="72">
        <v>9</v>
      </c>
      <c r="L9942" s="72">
        <v>69</v>
      </c>
    </row>
    <row r="9943" spans="4:12" x14ac:dyDescent="0.25">
      <c r="D9943" s="66" t="s">
        <v>40281</v>
      </c>
      <c r="E9943" s="66" t="s">
        <v>12709</v>
      </c>
      <c r="F9943" s="72">
        <v>1</v>
      </c>
      <c r="G9943" s="72">
        <v>3</v>
      </c>
      <c r="H9943" s="72">
        <v>2</v>
      </c>
      <c r="I9943" s="72">
        <v>9</v>
      </c>
      <c r="J9943" s="72">
        <v>4</v>
      </c>
      <c r="K9943" s="72">
        <v>9</v>
      </c>
      <c r="L9943" s="72">
        <v>70</v>
      </c>
    </row>
    <row r="9944" spans="4:12" x14ac:dyDescent="0.25">
      <c r="D9944" s="66" t="s">
        <v>40282</v>
      </c>
      <c r="E9944" s="66" t="s">
        <v>12710</v>
      </c>
      <c r="F9944" s="72">
        <v>1</v>
      </c>
      <c r="G9944" s="72">
        <v>3</v>
      </c>
      <c r="H9944" s="72">
        <v>2</v>
      </c>
      <c r="I9944" s="72">
        <v>9</v>
      </c>
      <c r="J9944" s="72">
        <v>4</v>
      </c>
      <c r="K9944" s="72">
        <v>9</v>
      </c>
      <c r="L9944" s="72">
        <v>71</v>
      </c>
    </row>
    <row r="9945" spans="4:12" x14ac:dyDescent="0.25">
      <c r="D9945" s="66" t="s">
        <v>40283</v>
      </c>
      <c r="E9945" s="66" t="s">
        <v>12711</v>
      </c>
      <c r="F9945" s="72">
        <v>1</v>
      </c>
      <c r="G9945" s="72">
        <v>3</v>
      </c>
      <c r="H9945" s="72">
        <v>2</v>
      </c>
      <c r="I9945" s="72">
        <v>9</v>
      </c>
      <c r="J9945" s="72">
        <v>4</v>
      </c>
      <c r="K9945" s="72">
        <v>9</v>
      </c>
      <c r="L9945" s="72">
        <v>72</v>
      </c>
    </row>
    <row r="9946" spans="4:12" x14ac:dyDescent="0.25">
      <c r="D9946" s="66" t="s">
        <v>40284</v>
      </c>
      <c r="E9946" s="66" t="s">
        <v>12712</v>
      </c>
      <c r="F9946" s="72">
        <v>1</v>
      </c>
      <c r="G9946" s="72">
        <v>3</v>
      </c>
      <c r="H9946" s="72">
        <v>2</v>
      </c>
      <c r="I9946" s="72">
        <v>9</v>
      </c>
      <c r="J9946" s="72">
        <v>4</v>
      </c>
      <c r="K9946" s="72">
        <v>9</v>
      </c>
      <c r="L9946" s="72">
        <v>73</v>
      </c>
    </row>
    <row r="9947" spans="4:12" x14ac:dyDescent="0.25">
      <c r="D9947" s="66" t="s">
        <v>40285</v>
      </c>
      <c r="E9947" s="66" t="s">
        <v>12713</v>
      </c>
      <c r="F9947" s="72">
        <v>1</v>
      </c>
      <c r="G9947" s="72">
        <v>3</v>
      </c>
      <c r="H9947" s="72">
        <v>2</v>
      </c>
      <c r="I9947" s="72">
        <v>9</v>
      </c>
      <c r="J9947" s="72">
        <v>4</v>
      </c>
      <c r="K9947" s="72">
        <v>9</v>
      </c>
      <c r="L9947" s="72">
        <v>74</v>
      </c>
    </row>
    <row r="9948" spans="4:12" x14ac:dyDescent="0.25">
      <c r="D9948" s="66" t="s">
        <v>40286</v>
      </c>
      <c r="E9948" s="66" t="s">
        <v>12714</v>
      </c>
      <c r="F9948" s="72">
        <v>1</v>
      </c>
      <c r="G9948" s="72">
        <v>3</v>
      </c>
      <c r="H9948" s="72">
        <v>2</v>
      </c>
      <c r="I9948" s="72">
        <v>9</v>
      </c>
      <c r="J9948" s="72">
        <v>4</v>
      </c>
      <c r="K9948" s="72">
        <v>9</v>
      </c>
      <c r="L9948" s="72">
        <v>75</v>
      </c>
    </row>
    <row r="9949" spans="4:12" x14ac:dyDescent="0.25">
      <c r="D9949" s="66" t="s">
        <v>40287</v>
      </c>
      <c r="E9949" s="66" t="s">
        <v>12715</v>
      </c>
      <c r="F9949" s="72">
        <v>1</v>
      </c>
      <c r="G9949" s="72">
        <v>3</v>
      </c>
      <c r="H9949" s="72">
        <v>2</v>
      </c>
      <c r="I9949" s="72">
        <v>9</v>
      </c>
      <c r="J9949" s="72">
        <v>4</v>
      </c>
      <c r="K9949" s="72">
        <v>9</v>
      </c>
      <c r="L9949" s="72">
        <v>76</v>
      </c>
    </row>
    <row r="9950" spans="4:12" x14ac:dyDescent="0.25">
      <c r="D9950" s="66" t="s">
        <v>40288</v>
      </c>
      <c r="E9950" s="66" t="s">
        <v>12716</v>
      </c>
      <c r="F9950" s="72">
        <v>1</v>
      </c>
      <c r="G9950" s="72">
        <v>3</v>
      </c>
      <c r="H9950" s="72">
        <v>2</v>
      </c>
      <c r="I9950" s="72">
        <v>9</v>
      </c>
      <c r="J9950" s="72">
        <v>4</v>
      </c>
      <c r="K9950" s="72">
        <v>9</v>
      </c>
      <c r="L9950" s="72">
        <v>77</v>
      </c>
    </row>
    <row r="9951" spans="4:12" x14ac:dyDescent="0.25">
      <c r="D9951" s="66" t="s">
        <v>40289</v>
      </c>
      <c r="E9951" s="66" t="s">
        <v>12717</v>
      </c>
      <c r="F9951" s="72">
        <v>1</v>
      </c>
      <c r="G9951" s="72">
        <v>3</v>
      </c>
      <c r="H9951" s="72">
        <v>2</v>
      </c>
      <c r="I9951" s="72">
        <v>9</v>
      </c>
      <c r="J9951" s="72">
        <v>4</v>
      </c>
      <c r="K9951" s="72">
        <v>9</v>
      </c>
      <c r="L9951" s="72">
        <v>78</v>
      </c>
    </row>
    <row r="9952" spans="4:12" x14ac:dyDescent="0.25">
      <c r="D9952" s="66" t="s">
        <v>40290</v>
      </c>
      <c r="E9952" s="66" t="s">
        <v>12718</v>
      </c>
      <c r="F9952" s="72">
        <v>1</v>
      </c>
      <c r="G9952" s="72">
        <v>3</v>
      </c>
      <c r="H9952" s="72">
        <v>2</v>
      </c>
      <c r="I9952" s="72">
        <v>9</v>
      </c>
      <c r="J9952" s="72">
        <v>4</v>
      </c>
      <c r="K9952" s="72">
        <v>9</v>
      </c>
      <c r="L9952" s="72">
        <v>79</v>
      </c>
    </row>
    <row r="9953" spans="4:12" x14ac:dyDescent="0.25">
      <c r="D9953" s="66" t="s">
        <v>40291</v>
      </c>
      <c r="E9953" s="66" t="s">
        <v>12719</v>
      </c>
      <c r="F9953" s="72">
        <v>1</v>
      </c>
      <c r="G9953" s="72">
        <v>3</v>
      </c>
      <c r="H9953" s="72">
        <v>2</v>
      </c>
      <c r="I9953" s="72">
        <v>9</v>
      </c>
      <c r="J9953" s="72">
        <v>4</v>
      </c>
      <c r="K9953" s="72">
        <v>9</v>
      </c>
      <c r="L9953" s="72">
        <v>80</v>
      </c>
    </row>
    <row r="9954" spans="4:12" x14ac:dyDescent="0.25">
      <c r="D9954" s="66" t="s">
        <v>40292</v>
      </c>
      <c r="E9954" s="66" t="s">
        <v>12720</v>
      </c>
      <c r="F9954" s="72">
        <v>1</v>
      </c>
      <c r="G9954" s="72">
        <v>3</v>
      </c>
      <c r="H9954" s="72">
        <v>2</v>
      </c>
      <c r="I9954" s="72">
        <v>9</v>
      </c>
      <c r="J9954" s="72">
        <v>4</v>
      </c>
      <c r="K9954" s="72">
        <v>9</v>
      </c>
      <c r="L9954" s="72">
        <v>81</v>
      </c>
    </row>
    <row r="9955" spans="4:12" x14ac:dyDescent="0.25">
      <c r="D9955" s="66" t="s">
        <v>40293</v>
      </c>
      <c r="E9955" s="66" t="s">
        <v>12721</v>
      </c>
      <c r="F9955" s="72">
        <v>1</v>
      </c>
      <c r="G9955" s="72">
        <v>3</v>
      </c>
      <c r="H9955" s="72">
        <v>2</v>
      </c>
      <c r="I9955" s="72">
        <v>9</v>
      </c>
      <c r="J9955" s="72">
        <v>4</v>
      </c>
      <c r="K9955" s="72">
        <v>9</v>
      </c>
      <c r="L9955" s="72">
        <v>82</v>
      </c>
    </row>
    <row r="9956" spans="4:12" x14ac:dyDescent="0.25">
      <c r="D9956" s="66" t="s">
        <v>40294</v>
      </c>
      <c r="E9956" s="66" t="s">
        <v>12722</v>
      </c>
      <c r="F9956" s="72">
        <v>1</v>
      </c>
      <c r="G9956" s="72">
        <v>3</v>
      </c>
      <c r="H9956" s="72">
        <v>2</v>
      </c>
      <c r="I9956" s="72">
        <v>9</v>
      </c>
      <c r="J9956" s="72">
        <v>4</v>
      </c>
      <c r="K9956" s="72">
        <v>9</v>
      </c>
      <c r="L9956" s="72">
        <v>83</v>
      </c>
    </row>
    <row r="9957" spans="4:12" x14ac:dyDescent="0.25">
      <c r="D9957" s="66" t="s">
        <v>40295</v>
      </c>
      <c r="E9957" s="66" t="s">
        <v>12723</v>
      </c>
      <c r="F9957" s="72">
        <v>1</v>
      </c>
      <c r="G9957" s="72">
        <v>3</v>
      </c>
      <c r="H9957" s="72">
        <v>2</v>
      </c>
      <c r="I9957" s="72">
        <v>9</v>
      </c>
      <c r="J9957" s="72">
        <v>4</v>
      </c>
      <c r="K9957" s="72">
        <v>9</v>
      </c>
      <c r="L9957" s="72">
        <v>84</v>
      </c>
    </row>
    <row r="9958" spans="4:12" x14ac:dyDescent="0.25">
      <c r="D9958" s="66" t="s">
        <v>40296</v>
      </c>
      <c r="E9958" s="66" t="s">
        <v>12724</v>
      </c>
      <c r="F9958" s="72">
        <v>1</v>
      </c>
      <c r="G9958" s="72">
        <v>3</v>
      </c>
      <c r="H9958" s="72">
        <v>2</v>
      </c>
      <c r="I9958" s="72">
        <v>9</v>
      </c>
      <c r="J9958" s="72">
        <v>4</v>
      </c>
      <c r="K9958" s="72">
        <v>9</v>
      </c>
      <c r="L9958" s="72">
        <v>85</v>
      </c>
    </row>
    <row r="9959" spans="4:12" x14ac:dyDescent="0.25">
      <c r="D9959" s="66" t="s">
        <v>40297</v>
      </c>
      <c r="E9959" s="66" t="s">
        <v>12725</v>
      </c>
      <c r="F9959" s="72">
        <v>1</v>
      </c>
      <c r="G9959" s="72">
        <v>3</v>
      </c>
      <c r="H9959" s="72">
        <v>2</v>
      </c>
      <c r="I9959" s="72">
        <v>9</v>
      </c>
      <c r="J9959" s="72">
        <v>4</v>
      </c>
      <c r="K9959" s="72">
        <v>9</v>
      </c>
      <c r="L9959" s="72">
        <v>86</v>
      </c>
    </row>
    <row r="9960" spans="4:12" x14ac:dyDescent="0.25">
      <c r="D9960" s="66" t="s">
        <v>40298</v>
      </c>
      <c r="E9960" s="66" t="s">
        <v>12726</v>
      </c>
      <c r="F9960" s="72">
        <v>1</v>
      </c>
      <c r="G9960" s="72">
        <v>3</v>
      </c>
      <c r="H9960" s="72">
        <v>2</v>
      </c>
      <c r="I9960" s="72">
        <v>9</v>
      </c>
      <c r="J9960" s="72">
        <v>4</v>
      </c>
      <c r="K9960" s="72">
        <v>9</v>
      </c>
      <c r="L9960" s="72">
        <v>87</v>
      </c>
    </row>
    <row r="9961" spans="4:12" x14ac:dyDescent="0.25">
      <c r="D9961" s="66" t="s">
        <v>40299</v>
      </c>
      <c r="E9961" s="66" t="s">
        <v>12727</v>
      </c>
      <c r="F9961" s="72">
        <v>1</v>
      </c>
      <c r="G9961" s="72">
        <v>3</v>
      </c>
      <c r="H9961" s="72">
        <v>2</v>
      </c>
      <c r="I9961" s="72">
        <v>9</v>
      </c>
      <c r="J9961" s="72">
        <v>4</v>
      </c>
      <c r="K9961" s="72">
        <v>9</v>
      </c>
      <c r="L9961" s="72">
        <v>88</v>
      </c>
    </row>
    <row r="9962" spans="4:12" x14ac:dyDescent="0.25">
      <c r="D9962" s="66" t="s">
        <v>40300</v>
      </c>
      <c r="E9962" s="66" t="s">
        <v>12728</v>
      </c>
      <c r="F9962" s="72">
        <v>1</v>
      </c>
      <c r="G9962" s="72">
        <v>3</v>
      </c>
      <c r="H9962" s="72">
        <v>2</v>
      </c>
      <c r="I9962" s="72">
        <v>9</v>
      </c>
      <c r="J9962" s="72">
        <v>4</v>
      </c>
      <c r="K9962" s="72">
        <v>9</v>
      </c>
      <c r="L9962" s="72">
        <v>89</v>
      </c>
    </row>
    <row r="9963" spans="4:12" x14ac:dyDescent="0.25">
      <c r="D9963" s="66" t="s">
        <v>40301</v>
      </c>
      <c r="E9963" s="66" t="s">
        <v>12729</v>
      </c>
      <c r="F9963" s="72">
        <v>1</v>
      </c>
      <c r="G9963" s="72">
        <v>3</v>
      </c>
      <c r="H9963" s="72">
        <v>2</v>
      </c>
      <c r="I9963" s="72">
        <v>9</v>
      </c>
      <c r="J9963" s="72">
        <v>4</v>
      </c>
      <c r="K9963" s="72">
        <v>9</v>
      </c>
      <c r="L9963" s="72">
        <v>90</v>
      </c>
    </row>
    <row r="9964" spans="4:12" x14ac:dyDescent="0.25">
      <c r="D9964" s="66" t="s">
        <v>40302</v>
      </c>
      <c r="E9964" s="66" t="s">
        <v>12730</v>
      </c>
      <c r="F9964" s="72">
        <v>1</v>
      </c>
      <c r="G9964" s="72">
        <v>3</v>
      </c>
      <c r="H9964" s="72">
        <v>2</v>
      </c>
      <c r="I9964" s="72">
        <v>9</v>
      </c>
      <c r="J9964" s="72">
        <v>4</v>
      </c>
      <c r="K9964" s="72">
        <v>9</v>
      </c>
      <c r="L9964" s="72">
        <v>91</v>
      </c>
    </row>
    <row r="9965" spans="4:12" x14ac:dyDescent="0.25">
      <c r="D9965" s="66" t="s">
        <v>40303</v>
      </c>
      <c r="E9965" s="66" t="s">
        <v>12731</v>
      </c>
      <c r="F9965" s="72">
        <v>1</v>
      </c>
      <c r="G9965" s="72">
        <v>3</v>
      </c>
      <c r="H9965" s="72">
        <v>2</v>
      </c>
      <c r="I9965" s="72">
        <v>9</v>
      </c>
      <c r="J9965" s="72">
        <v>4</v>
      </c>
      <c r="K9965" s="72">
        <v>9</v>
      </c>
      <c r="L9965" s="72">
        <v>92</v>
      </c>
    </row>
    <row r="9966" spans="4:12" x14ac:dyDescent="0.25">
      <c r="D9966" s="66" t="s">
        <v>40304</v>
      </c>
      <c r="E9966" s="66" t="s">
        <v>12732</v>
      </c>
      <c r="F9966" s="72">
        <v>1</v>
      </c>
      <c r="G9966" s="72">
        <v>3</v>
      </c>
      <c r="H9966" s="72">
        <v>2</v>
      </c>
      <c r="I9966" s="72">
        <v>9</v>
      </c>
      <c r="J9966" s="72">
        <v>4</v>
      </c>
      <c r="K9966" s="72">
        <v>9</v>
      </c>
      <c r="L9966" s="72">
        <v>93</v>
      </c>
    </row>
    <row r="9967" spans="4:12" x14ac:dyDescent="0.25">
      <c r="D9967" s="66" t="s">
        <v>40305</v>
      </c>
      <c r="E9967" s="66" t="s">
        <v>12733</v>
      </c>
      <c r="F9967" s="72">
        <v>1</v>
      </c>
      <c r="G9967" s="72">
        <v>3</v>
      </c>
      <c r="H9967" s="72">
        <v>2</v>
      </c>
      <c r="I9967" s="72">
        <v>9</v>
      </c>
      <c r="J9967" s="72">
        <v>4</v>
      </c>
      <c r="K9967" s="72">
        <v>9</v>
      </c>
      <c r="L9967" s="72">
        <v>94</v>
      </c>
    </row>
    <row r="9968" spans="4:12" x14ac:dyDescent="0.25">
      <c r="D9968" s="66" t="s">
        <v>40306</v>
      </c>
      <c r="E9968" s="66" t="s">
        <v>12734</v>
      </c>
      <c r="F9968" s="72">
        <v>1</v>
      </c>
      <c r="G9968" s="72">
        <v>3</v>
      </c>
      <c r="H9968" s="72">
        <v>2</v>
      </c>
      <c r="I9968" s="72">
        <v>9</v>
      </c>
      <c r="J9968" s="72">
        <v>4</v>
      </c>
      <c r="K9968" s="72">
        <v>9</v>
      </c>
      <c r="L9968" s="72">
        <v>95</v>
      </c>
    </row>
    <row r="9969" spans="4:12" x14ac:dyDescent="0.25">
      <c r="D9969" s="66" t="s">
        <v>40307</v>
      </c>
      <c r="E9969" s="66" t="s">
        <v>12735</v>
      </c>
      <c r="F9969" s="72">
        <v>1</v>
      </c>
      <c r="G9969" s="72">
        <v>3</v>
      </c>
      <c r="H9969" s="72">
        <v>2</v>
      </c>
      <c r="I9969" s="72">
        <v>9</v>
      </c>
      <c r="J9969" s="72">
        <v>4</v>
      </c>
      <c r="K9969" s="72">
        <v>9</v>
      </c>
      <c r="L9969" s="72">
        <v>96</v>
      </c>
    </row>
    <row r="9970" spans="4:12" x14ac:dyDescent="0.25">
      <c r="D9970" s="66" t="s">
        <v>40308</v>
      </c>
      <c r="E9970" s="66" t="s">
        <v>12736</v>
      </c>
      <c r="F9970" s="72">
        <v>1</v>
      </c>
      <c r="G9970" s="72">
        <v>3</v>
      </c>
      <c r="H9970" s="72">
        <v>2</v>
      </c>
      <c r="I9970" s="72">
        <v>9</v>
      </c>
      <c r="J9970" s="72">
        <v>4</v>
      </c>
      <c r="K9970" s="72">
        <v>9</v>
      </c>
      <c r="L9970" s="72">
        <v>97</v>
      </c>
    </row>
    <row r="9971" spans="4:12" x14ac:dyDescent="0.25">
      <c r="D9971" s="66" t="s">
        <v>40309</v>
      </c>
      <c r="E9971" s="66" t="s">
        <v>12737</v>
      </c>
      <c r="F9971" s="72">
        <v>1</v>
      </c>
      <c r="G9971" s="72">
        <v>3</v>
      </c>
      <c r="H9971" s="72">
        <v>2</v>
      </c>
      <c r="I9971" s="72">
        <v>9</v>
      </c>
      <c r="J9971" s="72">
        <v>4</v>
      </c>
      <c r="K9971" s="72">
        <v>9</v>
      </c>
      <c r="L9971" s="72">
        <v>98</v>
      </c>
    </row>
    <row r="9972" spans="4:12" x14ac:dyDescent="0.25">
      <c r="D9972" s="66" t="s">
        <v>40310</v>
      </c>
      <c r="E9972" s="66" t="s">
        <v>12738</v>
      </c>
      <c r="F9972" s="72">
        <v>1</v>
      </c>
      <c r="G9972" s="72">
        <v>3</v>
      </c>
      <c r="H9972" s="72">
        <v>2</v>
      </c>
      <c r="I9972" s="72">
        <v>9</v>
      </c>
      <c r="J9972" s="72">
        <v>4</v>
      </c>
      <c r="K9972" s="72">
        <v>9</v>
      </c>
      <c r="L9972" s="72">
        <v>99</v>
      </c>
    </row>
    <row r="9973" spans="4:12" x14ac:dyDescent="0.25">
      <c r="D9973" s="66" t="s">
        <v>40311</v>
      </c>
      <c r="E9973" s="66" t="s">
        <v>12739</v>
      </c>
      <c r="F9973" s="72">
        <v>1</v>
      </c>
      <c r="G9973" s="72">
        <v>3</v>
      </c>
      <c r="H9973" s="72">
        <v>2</v>
      </c>
      <c r="I9973" s="72">
        <v>9</v>
      </c>
      <c r="J9973" s="72">
        <v>4</v>
      </c>
      <c r="K9973" s="72">
        <v>9</v>
      </c>
      <c r="L9973" s="72">
        <v>100</v>
      </c>
    </row>
    <row r="9974" spans="4:12" x14ac:dyDescent="0.25">
      <c r="D9974" s="66" t="s">
        <v>40312</v>
      </c>
      <c r="E9974" s="66" t="s">
        <v>12740</v>
      </c>
      <c r="F9974" s="72">
        <v>1</v>
      </c>
      <c r="G9974" s="72">
        <v>3</v>
      </c>
      <c r="H9974" s="72">
        <v>2</v>
      </c>
      <c r="I9974" s="72">
        <v>9</v>
      </c>
      <c r="J9974" s="72">
        <v>4</v>
      </c>
      <c r="K9974" s="72">
        <v>9</v>
      </c>
      <c r="L9974" s="72">
        <v>101</v>
      </c>
    </row>
    <row r="9975" spans="4:12" x14ac:dyDescent="0.25">
      <c r="D9975" s="66" t="s">
        <v>40313</v>
      </c>
      <c r="E9975" s="66" t="s">
        <v>12741</v>
      </c>
      <c r="F9975" s="72">
        <v>1</v>
      </c>
      <c r="G9975" s="72">
        <v>3</v>
      </c>
      <c r="H9975" s="72">
        <v>2</v>
      </c>
      <c r="I9975" s="72">
        <v>9</v>
      </c>
      <c r="J9975" s="72">
        <v>4</v>
      </c>
      <c r="K9975" s="72">
        <v>9</v>
      </c>
      <c r="L9975" s="72">
        <v>102</v>
      </c>
    </row>
    <row r="9976" spans="4:12" x14ac:dyDescent="0.25">
      <c r="D9976" s="66" t="s">
        <v>40314</v>
      </c>
      <c r="E9976" s="66" t="s">
        <v>12742</v>
      </c>
      <c r="F9976" s="72">
        <v>1</v>
      </c>
      <c r="G9976" s="72">
        <v>3</v>
      </c>
      <c r="H9976" s="72">
        <v>2</v>
      </c>
      <c r="I9976" s="72">
        <v>9</v>
      </c>
      <c r="J9976" s="72">
        <v>4</v>
      </c>
      <c r="K9976" s="72">
        <v>9</v>
      </c>
      <c r="L9976" s="72">
        <v>103</v>
      </c>
    </row>
    <row r="9977" spans="4:12" x14ac:dyDescent="0.25">
      <c r="D9977" s="66" t="s">
        <v>40315</v>
      </c>
      <c r="E9977" s="66" t="s">
        <v>12743</v>
      </c>
      <c r="F9977" s="72">
        <v>1</v>
      </c>
      <c r="G9977" s="72">
        <v>3</v>
      </c>
      <c r="H9977" s="72">
        <v>2</v>
      </c>
      <c r="I9977" s="72">
        <v>9</v>
      </c>
      <c r="J9977" s="72">
        <v>4</v>
      </c>
      <c r="K9977" s="72">
        <v>9</v>
      </c>
      <c r="L9977" s="72">
        <v>104</v>
      </c>
    </row>
    <row r="9978" spans="4:12" x14ac:dyDescent="0.25">
      <c r="D9978" s="66" t="s">
        <v>40316</v>
      </c>
      <c r="E9978" s="66" t="s">
        <v>12744</v>
      </c>
      <c r="F9978" s="72">
        <v>1</v>
      </c>
      <c r="G9978" s="72">
        <v>3</v>
      </c>
      <c r="H9978" s="72">
        <v>2</v>
      </c>
      <c r="I9978" s="72">
        <v>9</v>
      </c>
      <c r="J9978" s="72">
        <v>4</v>
      </c>
      <c r="K9978" s="72">
        <v>9</v>
      </c>
      <c r="L9978" s="72">
        <v>105</v>
      </c>
    </row>
    <row r="9979" spans="4:12" x14ac:dyDescent="0.25">
      <c r="D9979" s="66" t="s">
        <v>40317</v>
      </c>
      <c r="E9979" s="66" t="s">
        <v>12745</v>
      </c>
      <c r="F9979" s="72">
        <v>1</v>
      </c>
      <c r="G9979" s="72">
        <v>3</v>
      </c>
      <c r="H9979" s="72">
        <v>2</v>
      </c>
      <c r="I9979" s="72">
        <v>9</v>
      </c>
      <c r="J9979" s="72">
        <v>4</v>
      </c>
      <c r="K9979" s="72">
        <v>9</v>
      </c>
      <c r="L9979" s="72">
        <v>106</v>
      </c>
    </row>
    <row r="9980" spans="4:12" x14ac:dyDescent="0.25">
      <c r="D9980" s="66" t="s">
        <v>40318</v>
      </c>
      <c r="E9980" s="66" t="s">
        <v>12746</v>
      </c>
      <c r="F9980" s="72">
        <v>1</v>
      </c>
      <c r="G9980" s="72">
        <v>3</v>
      </c>
      <c r="H9980" s="72">
        <v>2</v>
      </c>
      <c r="I9980" s="72">
        <v>9</v>
      </c>
      <c r="J9980" s="72">
        <v>4</v>
      </c>
      <c r="K9980" s="72">
        <v>9</v>
      </c>
      <c r="L9980" s="72">
        <v>107</v>
      </c>
    </row>
    <row r="9981" spans="4:12" x14ac:dyDescent="0.25">
      <c r="D9981" s="66" t="s">
        <v>40319</v>
      </c>
      <c r="E9981" s="66" t="s">
        <v>12747</v>
      </c>
      <c r="F9981" s="72">
        <v>1</v>
      </c>
      <c r="G9981" s="72">
        <v>3</v>
      </c>
      <c r="H9981" s="72">
        <v>2</v>
      </c>
      <c r="I9981" s="72">
        <v>9</v>
      </c>
      <c r="J9981" s="72">
        <v>4</v>
      </c>
      <c r="K9981" s="72">
        <v>9</v>
      </c>
      <c r="L9981" s="72">
        <v>108</v>
      </c>
    </row>
    <row r="9982" spans="4:12" x14ac:dyDescent="0.25">
      <c r="D9982" s="66" t="s">
        <v>40320</v>
      </c>
      <c r="E9982" s="66" t="s">
        <v>12748</v>
      </c>
      <c r="F9982" s="72">
        <v>1</v>
      </c>
      <c r="G9982" s="72">
        <v>3</v>
      </c>
      <c r="H9982" s="72">
        <v>2</v>
      </c>
      <c r="I9982" s="72">
        <v>9</v>
      </c>
      <c r="J9982" s="72">
        <v>4</v>
      </c>
      <c r="K9982" s="72">
        <v>9</v>
      </c>
      <c r="L9982" s="72">
        <v>109</v>
      </c>
    </row>
    <row r="9983" spans="4:12" x14ac:dyDescent="0.25">
      <c r="D9983" s="66" t="s">
        <v>40321</v>
      </c>
      <c r="E9983" s="66" t="s">
        <v>12749</v>
      </c>
      <c r="F9983" s="72">
        <v>1</v>
      </c>
      <c r="G9983" s="72">
        <v>3</v>
      </c>
      <c r="H9983" s="72">
        <v>2</v>
      </c>
      <c r="I9983" s="72">
        <v>9</v>
      </c>
      <c r="J9983" s="72">
        <v>4</v>
      </c>
      <c r="K9983" s="72">
        <v>9</v>
      </c>
      <c r="L9983" s="72">
        <v>110</v>
      </c>
    </row>
    <row r="9984" spans="4:12" x14ac:dyDescent="0.25">
      <c r="D9984" s="66" t="s">
        <v>40322</v>
      </c>
      <c r="E9984" s="66" t="s">
        <v>12750</v>
      </c>
      <c r="F9984" s="72">
        <v>1</v>
      </c>
      <c r="G9984" s="72">
        <v>3</v>
      </c>
      <c r="H9984" s="72">
        <v>2</v>
      </c>
      <c r="I9984" s="72">
        <v>9</v>
      </c>
      <c r="J9984" s="72">
        <v>4</v>
      </c>
      <c r="K9984" s="72">
        <v>9</v>
      </c>
      <c r="L9984" s="72">
        <v>111</v>
      </c>
    </row>
    <row r="9985" spans="4:12" x14ac:dyDescent="0.25">
      <c r="D9985" s="66" t="s">
        <v>40323</v>
      </c>
      <c r="E9985" s="66" t="s">
        <v>12751</v>
      </c>
      <c r="F9985" s="72">
        <v>1</v>
      </c>
      <c r="G9985" s="72">
        <v>3</v>
      </c>
      <c r="H9985" s="72">
        <v>2</v>
      </c>
      <c r="I9985" s="72">
        <v>9</v>
      </c>
      <c r="J9985" s="72">
        <v>4</v>
      </c>
      <c r="K9985" s="72">
        <v>9</v>
      </c>
      <c r="L9985" s="72">
        <v>112</v>
      </c>
    </row>
    <row r="9986" spans="4:12" x14ac:dyDescent="0.25">
      <c r="D9986" s="66" t="s">
        <v>40324</v>
      </c>
      <c r="E9986" s="66" t="s">
        <v>12752</v>
      </c>
      <c r="F9986" s="72">
        <v>1</v>
      </c>
      <c r="G9986" s="72">
        <v>3</v>
      </c>
      <c r="H9986" s="72">
        <v>2</v>
      </c>
      <c r="I9986" s="72">
        <v>9</v>
      </c>
      <c r="J9986" s="72">
        <v>4</v>
      </c>
      <c r="K9986" s="72">
        <v>9</v>
      </c>
      <c r="L9986" s="72">
        <v>113</v>
      </c>
    </row>
    <row r="9987" spans="4:12" x14ac:dyDescent="0.25">
      <c r="D9987" s="66" t="s">
        <v>40325</v>
      </c>
      <c r="E9987" s="66" t="s">
        <v>12753</v>
      </c>
      <c r="F9987" s="72">
        <v>1</v>
      </c>
      <c r="G9987" s="72">
        <v>3</v>
      </c>
      <c r="H9987" s="72">
        <v>2</v>
      </c>
      <c r="I9987" s="72">
        <v>9</v>
      </c>
      <c r="J9987" s="72">
        <v>4</v>
      </c>
      <c r="K9987" s="72">
        <v>9</v>
      </c>
      <c r="L9987" s="72">
        <v>114</v>
      </c>
    </row>
    <row r="9988" spans="4:12" x14ac:dyDescent="0.25">
      <c r="D9988" s="66" t="s">
        <v>40326</v>
      </c>
      <c r="E9988" s="66" t="s">
        <v>12754</v>
      </c>
      <c r="F9988" s="72">
        <v>1</v>
      </c>
      <c r="G9988" s="72">
        <v>3</v>
      </c>
      <c r="H9988" s="72">
        <v>2</v>
      </c>
      <c r="I9988" s="72">
        <v>9</v>
      </c>
      <c r="J9988" s="72">
        <v>4</v>
      </c>
      <c r="K9988" s="72">
        <v>9</v>
      </c>
      <c r="L9988" s="72">
        <v>115</v>
      </c>
    </row>
    <row r="9989" spans="4:12" x14ac:dyDescent="0.25">
      <c r="D9989" s="66" t="s">
        <v>40327</v>
      </c>
      <c r="E9989" s="66" t="s">
        <v>12755</v>
      </c>
      <c r="F9989" s="72">
        <v>1</v>
      </c>
      <c r="G9989" s="72">
        <v>3</v>
      </c>
      <c r="H9989" s="72">
        <v>2</v>
      </c>
      <c r="I9989" s="72">
        <v>9</v>
      </c>
      <c r="J9989" s="72">
        <v>4</v>
      </c>
      <c r="K9989" s="72">
        <v>9</v>
      </c>
      <c r="L9989" s="72">
        <v>116</v>
      </c>
    </row>
    <row r="9990" spans="4:12" x14ac:dyDescent="0.25">
      <c r="D9990" s="66" t="s">
        <v>40328</v>
      </c>
      <c r="E9990" s="66" t="s">
        <v>12756</v>
      </c>
      <c r="F9990" s="72">
        <v>1</v>
      </c>
      <c r="G9990" s="72">
        <v>3</v>
      </c>
      <c r="H9990" s="72">
        <v>2</v>
      </c>
      <c r="I9990" s="72">
        <v>9</v>
      </c>
      <c r="J9990" s="72">
        <v>4</v>
      </c>
      <c r="K9990" s="72">
        <v>9</v>
      </c>
      <c r="L9990" s="72">
        <v>117</v>
      </c>
    </row>
    <row r="9991" spans="4:12" x14ac:dyDescent="0.25">
      <c r="D9991" s="66" t="s">
        <v>40329</v>
      </c>
      <c r="E9991" s="66" t="s">
        <v>12757</v>
      </c>
      <c r="F9991" s="72">
        <v>1</v>
      </c>
      <c r="G9991" s="72">
        <v>3</v>
      </c>
      <c r="H9991" s="72">
        <v>2</v>
      </c>
      <c r="I9991" s="72">
        <v>9</v>
      </c>
      <c r="J9991" s="72">
        <v>4</v>
      </c>
      <c r="K9991" s="72">
        <v>9</v>
      </c>
      <c r="L9991" s="72">
        <v>118</v>
      </c>
    </row>
    <row r="9992" spans="4:12" x14ac:dyDescent="0.25">
      <c r="D9992" s="66" t="s">
        <v>40330</v>
      </c>
      <c r="E9992" s="66" t="s">
        <v>12758</v>
      </c>
      <c r="F9992" s="72">
        <v>1</v>
      </c>
      <c r="G9992" s="72">
        <v>3</v>
      </c>
      <c r="H9992" s="72">
        <v>2</v>
      </c>
      <c r="I9992" s="72">
        <v>9</v>
      </c>
      <c r="J9992" s="72">
        <v>4</v>
      </c>
      <c r="K9992" s="72">
        <v>9</v>
      </c>
      <c r="L9992" s="72">
        <v>119</v>
      </c>
    </row>
    <row r="9993" spans="4:12" x14ac:dyDescent="0.25">
      <c r="D9993" s="66" t="s">
        <v>40331</v>
      </c>
      <c r="E9993" s="66" t="s">
        <v>12759</v>
      </c>
      <c r="F9993" s="72">
        <v>1</v>
      </c>
      <c r="G9993" s="72">
        <v>3</v>
      </c>
      <c r="H9993" s="72">
        <v>2</v>
      </c>
      <c r="I9993" s="72">
        <v>9</v>
      </c>
      <c r="J9993" s="72">
        <v>4</v>
      </c>
      <c r="K9993" s="72">
        <v>9</v>
      </c>
      <c r="L9993" s="72">
        <v>120</v>
      </c>
    </row>
    <row r="9994" spans="4:12" x14ac:dyDescent="0.25">
      <c r="D9994" s="66" t="s">
        <v>40332</v>
      </c>
      <c r="E9994" s="66" t="s">
        <v>12760</v>
      </c>
      <c r="F9994" s="72">
        <v>1</v>
      </c>
      <c r="G9994" s="72">
        <v>3</v>
      </c>
      <c r="H9994" s="72">
        <v>2</v>
      </c>
      <c r="I9994" s="72">
        <v>9</v>
      </c>
      <c r="J9994" s="72">
        <v>4</v>
      </c>
      <c r="K9994" s="72">
        <v>9</v>
      </c>
      <c r="L9994" s="72">
        <v>121</v>
      </c>
    </row>
    <row r="9995" spans="4:12" x14ac:dyDescent="0.25">
      <c r="D9995" s="66" t="s">
        <v>40333</v>
      </c>
      <c r="E9995" s="66" t="s">
        <v>12761</v>
      </c>
      <c r="F9995" s="72">
        <v>1</v>
      </c>
      <c r="G9995" s="72">
        <v>3</v>
      </c>
      <c r="H9995" s="72">
        <v>2</v>
      </c>
      <c r="I9995" s="72">
        <v>9</v>
      </c>
      <c r="J9995" s="72">
        <v>4</v>
      </c>
      <c r="K9995" s="72">
        <v>9</v>
      </c>
      <c r="L9995" s="72">
        <v>122</v>
      </c>
    </row>
    <row r="9996" spans="4:12" x14ac:dyDescent="0.25">
      <c r="D9996" s="66" t="s">
        <v>40334</v>
      </c>
      <c r="E9996" s="66" t="s">
        <v>12762</v>
      </c>
      <c r="F9996" s="72">
        <v>1</v>
      </c>
      <c r="G9996" s="72">
        <v>3</v>
      </c>
      <c r="H9996" s="72">
        <v>2</v>
      </c>
      <c r="I9996" s="72">
        <v>9</v>
      </c>
      <c r="J9996" s="72">
        <v>4</v>
      </c>
      <c r="K9996" s="72">
        <v>9</v>
      </c>
      <c r="L9996" s="72">
        <v>123</v>
      </c>
    </row>
    <row r="9997" spans="4:12" x14ac:dyDescent="0.25">
      <c r="D9997" s="66" t="s">
        <v>40335</v>
      </c>
      <c r="E9997" s="66" t="s">
        <v>12763</v>
      </c>
      <c r="F9997" s="72">
        <v>1</v>
      </c>
      <c r="G9997" s="72">
        <v>3</v>
      </c>
      <c r="H9997" s="72">
        <v>2</v>
      </c>
      <c r="I9997" s="72">
        <v>9</v>
      </c>
      <c r="J9997" s="72">
        <v>4</v>
      </c>
      <c r="K9997" s="72">
        <v>9</v>
      </c>
      <c r="L9997" s="72">
        <v>124</v>
      </c>
    </row>
    <row r="9998" spans="4:12" x14ac:dyDescent="0.25">
      <c r="D9998" s="66" t="s">
        <v>40336</v>
      </c>
      <c r="E9998" s="66" t="s">
        <v>12764</v>
      </c>
      <c r="F9998" s="72">
        <v>1</v>
      </c>
      <c r="G9998" s="72">
        <v>3</v>
      </c>
      <c r="H9998" s="72">
        <v>2</v>
      </c>
      <c r="I9998" s="72">
        <v>9</v>
      </c>
      <c r="J9998" s="72">
        <v>4</v>
      </c>
      <c r="K9998" s="72">
        <v>9</v>
      </c>
      <c r="L9998" s="72">
        <v>125</v>
      </c>
    </row>
    <row r="9999" spans="4:12" x14ac:dyDescent="0.25">
      <c r="D9999" s="66" t="s">
        <v>40337</v>
      </c>
      <c r="E9999" s="66" t="s">
        <v>12765</v>
      </c>
      <c r="F9999" s="72">
        <v>1</v>
      </c>
      <c r="G9999" s="72">
        <v>3</v>
      </c>
      <c r="H9999" s="72">
        <v>2</v>
      </c>
      <c r="I9999" s="72">
        <v>9</v>
      </c>
      <c r="J9999" s="72">
        <v>4</v>
      </c>
      <c r="K9999" s="72">
        <v>9</v>
      </c>
      <c r="L9999" s="72">
        <v>126</v>
      </c>
    </row>
    <row r="10000" spans="4:12" x14ac:dyDescent="0.25">
      <c r="D10000" s="66" t="s">
        <v>40338</v>
      </c>
      <c r="E10000" s="66" t="s">
        <v>12766</v>
      </c>
      <c r="F10000" s="72">
        <v>1</v>
      </c>
      <c r="G10000" s="72">
        <v>3</v>
      </c>
      <c r="H10000" s="72">
        <v>2</v>
      </c>
      <c r="I10000" s="72">
        <v>9</v>
      </c>
      <c r="J10000" s="72">
        <v>4</v>
      </c>
      <c r="K10000" s="72">
        <v>9</v>
      </c>
      <c r="L10000" s="72">
        <v>127</v>
      </c>
    </row>
    <row r="10001" spans="4:12" x14ac:dyDescent="0.25">
      <c r="D10001" s="66" t="s">
        <v>40339</v>
      </c>
      <c r="E10001" s="66" t="s">
        <v>12767</v>
      </c>
      <c r="F10001" s="72">
        <v>1</v>
      </c>
      <c r="G10001" s="72">
        <v>3</v>
      </c>
      <c r="H10001" s="72">
        <v>2</v>
      </c>
      <c r="I10001" s="72">
        <v>9</v>
      </c>
      <c r="J10001" s="72">
        <v>4</v>
      </c>
      <c r="K10001" s="72">
        <v>9</v>
      </c>
      <c r="L10001" s="72">
        <v>128</v>
      </c>
    </row>
    <row r="10002" spans="4:12" x14ac:dyDescent="0.25">
      <c r="D10002" s="66" t="s">
        <v>40340</v>
      </c>
      <c r="E10002" s="66" t="s">
        <v>12768</v>
      </c>
      <c r="F10002" s="72">
        <v>1</v>
      </c>
      <c r="G10002" s="72">
        <v>3</v>
      </c>
      <c r="H10002" s="72">
        <v>2</v>
      </c>
      <c r="I10002" s="72">
        <v>9</v>
      </c>
      <c r="J10002" s="72">
        <v>4</v>
      </c>
      <c r="K10002" s="72">
        <v>9</v>
      </c>
      <c r="L10002" s="72">
        <v>129</v>
      </c>
    </row>
    <row r="10003" spans="4:12" x14ac:dyDescent="0.25">
      <c r="D10003" s="66" t="s">
        <v>40341</v>
      </c>
      <c r="E10003" s="66" t="s">
        <v>12769</v>
      </c>
      <c r="F10003" s="72">
        <v>1</v>
      </c>
      <c r="G10003" s="72">
        <v>3</v>
      </c>
      <c r="H10003" s="72">
        <v>2</v>
      </c>
      <c r="I10003" s="72">
        <v>9</v>
      </c>
      <c r="J10003" s="72">
        <v>4</v>
      </c>
      <c r="K10003" s="72">
        <v>9</v>
      </c>
      <c r="L10003" s="72">
        <v>130</v>
      </c>
    </row>
    <row r="10004" spans="4:12" x14ac:dyDescent="0.25">
      <c r="D10004" s="66" t="s">
        <v>40342</v>
      </c>
      <c r="E10004" s="66" t="s">
        <v>12770</v>
      </c>
      <c r="F10004" s="72">
        <v>1</v>
      </c>
      <c r="G10004" s="72">
        <v>3</v>
      </c>
      <c r="H10004" s="72">
        <v>2</v>
      </c>
      <c r="I10004" s="72">
        <v>9</v>
      </c>
      <c r="J10004" s="72">
        <v>4</v>
      </c>
      <c r="K10004" s="72">
        <v>9</v>
      </c>
      <c r="L10004" s="72">
        <v>131</v>
      </c>
    </row>
    <row r="10005" spans="4:12" x14ac:dyDescent="0.25">
      <c r="D10005" s="66" t="s">
        <v>40343</v>
      </c>
      <c r="E10005" s="66" t="s">
        <v>12771</v>
      </c>
      <c r="F10005" s="72">
        <v>1</v>
      </c>
      <c r="G10005" s="72">
        <v>3</v>
      </c>
      <c r="H10005" s="72">
        <v>2</v>
      </c>
      <c r="I10005" s="72">
        <v>9</v>
      </c>
      <c r="J10005" s="72">
        <v>4</v>
      </c>
      <c r="K10005" s="72">
        <v>9</v>
      </c>
      <c r="L10005" s="72">
        <v>132</v>
      </c>
    </row>
    <row r="10006" spans="4:12" x14ac:dyDescent="0.25">
      <c r="D10006" s="66" t="s">
        <v>40344</v>
      </c>
      <c r="E10006" s="66" t="s">
        <v>12772</v>
      </c>
      <c r="F10006" s="72">
        <v>1</v>
      </c>
      <c r="G10006" s="72">
        <v>3</v>
      </c>
      <c r="H10006" s="72">
        <v>2</v>
      </c>
      <c r="I10006" s="72">
        <v>9</v>
      </c>
      <c r="J10006" s="72">
        <v>4</v>
      </c>
      <c r="K10006" s="72">
        <v>9</v>
      </c>
      <c r="L10006" s="72">
        <v>133</v>
      </c>
    </row>
    <row r="10007" spans="4:12" x14ac:dyDescent="0.25">
      <c r="D10007" s="66" t="s">
        <v>40345</v>
      </c>
      <c r="E10007" s="66" t="s">
        <v>12773</v>
      </c>
      <c r="F10007" s="72">
        <v>1</v>
      </c>
      <c r="G10007" s="72">
        <v>3</v>
      </c>
      <c r="H10007" s="72">
        <v>2</v>
      </c>
      <c r="I10007" s="72">
        <v>9</v>
      </c>
      <c r="J10007" s="72">
        <v>4</v>
      </c>
      <c r="K10007" s="72">
        <v>9</v>
      </c>
      <c r="L10007" s="72">
        <v>134</v>
      </c>
    </row>
    <row r="10008" spans="4:12" x14ac:dyDescent="0.25">
      <c r="D10008" s="66" t="s">
        <v>40346</v>
      </c>
      <c r="E10008" s="66" t="s">
        <v>12774</v>
      </c>
      <c r="F10008" s="72">
        <v>1</v>
      </c>
      <c r="G10008" s="72">
        <v>3</v>
      </c>
      <c r="H10008" s="72">
        <v>2</v>
      </c>
      <c r="I10008" s="72">
        <v>9</v>
      </c>
      <c r="J10008" s="72">
        <v>4</v>
      </c>
      <c r="K10008" s="72">
        <v>9</v>
      </c>
      <c r="L10008" s="72">
        <v>135</v>
      </c>
    </row>
    <row r="10009" spans="4:12" x14ac:dyDescent="0.25">
      <c r="D10009" s="66" t="s">
        <v>40347</v>
      </c>
      <c r="E10009" s="66" t="s">
        <v>12775</v>
      </c>
      <c r="F10009" s="72">
        <v>1</v>
      </c>
      <c r="G10009" s="72">
        <v>3</v>
      </c>
      <c r="H10009" s="72">
        <v>2</v>
      </c>
      <c r="I10009" s="72">
        <v>9</v>
      </c>
      <c r="J10009" s="72">
        <v>4</v>
      </c>
      <c r="K10009" s="72">
        <v>9</v>
      </c>
      <c r="L10009" s="72">
        <v>136</v>
      </c>
    </row>
    <row r="10010" spans="4:12" x14ac:dyDescent="0.25">
      <c r="D10010" s="66" t="s">
        <v>40348</v>
      </c>
      <c r="E10010" s="66" t="s">
        <v>12776</v>
      </c>
      <c r="F10010" s="72">
        <v>1</v>
      </c>
      <c r="G10010" s="72">
        <v>3</v>
      </c>
      <c r="H10010" s="72">
        <v>2</v>
      </c>
      <c r="I10010" s="72">
        <v>9</v>
      </c>
      <c r="J10010" s="72">
        <v>4</v>
      </c>
      <c r="K10010" s="72">
        <v>9</v>
      </c>
      <c r="L10010" s="72">
        <v>137</v>
      </c>
    </row>
    <row r="10011" spans="4:12" x14ac:dyDescent="0.25">
      <c r="D10011" s="66" t="s">
        <v>40349</v>
      </c>
      <c r="E10011" s="66" t="s">
        <v>12777</v>
      </c>
      <c r="F10011" s="72">
        <v>1</v>
      </c>
      <c r="G10011" s="72">
        <v>3</v>
      </c>
      <c r="H10011" s="72">
        <v>2</v>
      </c>
      <c r="I10011" s="72">
        <v>9</v>
      </c>
      <c r="J10011" s="72">
        <v>4</v>
      </c>
      <c r="K10011" s="72">
        <v>9</v>
      </c>
      <c r="L10011" s="72">
        <v>138</v>
      </c>
    </row>
    <row r="10012" spans="4:12" x14ac:dyDescent="0.25">
      <c r="D10012" s="66" t="s">
        <v>40350</v>
      </c>
      <c r="E10012" s="66" t="s">
        <v>12778</v>
      </c>
      <c r="F10012" s="72">
        <v>1</v>
      </c>
      <c r="G10012" s="72">
        <v>3</v>
      </c>
      <c r="H10012" s="72">
        <v>2</v>
      </c>
      <c r="I10012" s="72">
        <v>9</v>
      </c>
      <c r="J10012" s="72">
        <v>4</v>
      </c>
      <c r="K10012" s="72">
        <v>9</v>
      </c>
      <c r="L10012" s="72">
        <v>139</v>
      </c>
    </row>
    <row r="10013" spans="4:12" x14ac:dyDescent="0.25">
      <c r="D10013" s="66" t="s">
        <v>40351</v>
      </c>
      <c r="E10013" s="66" t="s">
        <v>12779</v>
      </c>
      <c r="F10013" s="72">
        <v>1</v>
      </c>
      <c r="G10013" s="72">
        <v>3</v>
      </c>
      <c r="H10013" s="72">
        <v>2</v>
      </c>
      <c r="I10013" s="72">
        <v>9</v>
      </c>
      <c r="J10013" s="72">
        <v>4</v>
      </c>
      <c r="K10013" s="72">
        <v>9</v>
      </c>
      <c r="L10013" s="72">
        <v>140</v>
      </c>
    </row>
    <row r="10014" spans="4:12" x14ac:dyDescent="0.25">
      <c r="D10014" s="66" t="s">
        <v>40352</v>
      </c>
      <c r="E10014" s="66" t="s">
        <v>612</v>
      </c>
      <c r="F10014" s="72">
        <v>1</v>
      </c>
      <c r="G10014" s="72">
        <v>3</v>
      </c>
      <c r="H10014" s="72">
        <v>2</v>
      </c>
      <c r="I10014" s="72">
        <v>9</v>
      </c>
      <c r="J10014" s="72">
        <v>4</v>
      </c>
      <c r="K10014" s="72">
        <v>9</v>
      </c>
      <c r="L10014" s="72">
        <v>141</v>
      </c>
    </row>
    <row r="10015" spans="4:12" x14ac:dyDescent="0.25">
      <c r="D10015" s="66" t="s">
        <v>40353</v>
      </c>
      <c r="E10015" s="66" t="s">
        <v>12780</v>
      </c>
      <c r="F10015" s="72">
        <v>1</v>
      </c>
      <c r="G10015" s="72">
        <v>3</v>
      </c>
      <c r="H10015" s="72">
        <v>2</v>
      </c>
      <c r="I10015" s="72">
        <v>9</v>
      </c>
      <c r="J10015" s="72">
        <v>4</v>
      </c>
      <c r="K10015" s="72">
        <v>9</v>
      </c>
      <c r="L10015" s="72">
        <v>142</v>
      </c>
    </row>
    <row r="10016" spans="4:12" x14ac:dyDescent="0.25">
      <c r="D10016" s="66" t="s">
        <v>40354</v>
      </c>
      <c r="E10016" s="66" t="s">
        <v>12781</v>
      </c>
      <c r="F10016" s="72">
        <v>1</v>
      </c>
      <c r="G10016" s="72">
        <v>3</v>
      </c>
      <c r="H10016" s="72">
        <v>2</v>
      </c>
      <c r="I10016" s="72">
        <v>9</v>
      </c>
      <c r="J10016" s="72">
        <v>4</v>
      </c>
      <c r="K10016" s="72">
        <v>9</v>
      </c>
      <c r="L10016" s="72">
        <v>143</v>
      </c>
    </row>
    <row r="10017" spans="4:12" x14ac:dyDescent="0.25">
      <c r="D10017" s="66" t="s">
        <v>40355</v>
      </c>
      <c r="E10017" s="66" t="s">
        <v>12782</v>
      </c>
      <c r="F10017" s="72">
        <v>1</v>
      </c>
      <c r="G10017" s="72">
        <v>3</v>
      </c>
      <c r="H10017" s="72">
        <v>2</v>
      </c>
      <c r="I10017" s="72">
        <v>9</v>
      </c>
      <c r="J10017" s="72">
        <v>4</v>
      </c>
      <c r="K10017" s="72">
        <v>9</v>
      </c>
      <c r="L10017" s="72">
        <v>144</v>
      </c>
    </row>
    <row r="10018" spans="4:12" x14ac:dyDescent="0.25">
      <c r="D10018" s="66" t="s">
        <v>40356</v>
      </c>
      <c r="E10018" s="66" t="s">
        <v>12783</v>
      </c>
      <c r="F10018" s="72">
        <v>1</v>
      </c>
      <c r="G10018" s="72">
        <v>3</v>
      </c>
      <c r="H10018" s="72">
        <v>2</v>
      </c>
      <c r="I10018" s="72">
        <v>9</v>
      </c>
      <c r="J10018" s="72">
        <v>4</v>
      </c>
      <c r="K10018" s="72">
        <v>9</v>
      </c>
      <c r="L10018" s="72">
        <v>145</v>
      </c>
    </row>
    <row r="10019" spans="4:12" x14ac:dyDescent="0.25">
      <c r="D10019" s="66" t="s">
        <v>40357</v>
      </c>
      <c r="E10019" s="66" t="s">
        <v>12784</v>
      </c>
      <c r="F10019" s="72">
        <v>1</v>
      </c>
      <c r="G10019" s="72">
        <v>3</v>
      </c>
      <c r="H10019" s="72">
        <v>2</v>
      </c>
      <c r="I10019" s="72">
        <v>9</v>
      </c>
      <c r="J10019" s="72">
        <v>4</v>
      </c>
      <c r="K10019" s="72">
        <v>9</v>
      </c>
      <c r="L10019" s="72">
        <v>146</v>
      </c>
    </row>
    <row r="10020" spans="4:12" x14ac:dyDescent="0.25">
      <c r="D10020" s="66" t="s">
        <v>40358</v>
      </c>
      <c r="E10020" s="66" t="s">
        <v>12785</v>
      </c>
      <c r="F10020" s="72">
        <v>1</v>
      </c>
      <c r="G10020" s="72">
        <v>3</v>
      </c>
      <c r="H10020" s="72">
        <v>2</v>
      </c>
      <c r="I10020" s="72">
        <v>9</v>
      </c>
      <c r="J10020" s="72">
        <v>4</v>
      </c>
      <c r="K10020" s="72">
        <v>9</v>
      </c>
      <c r="L10020" s="72">
        <v>147</v>
      </c>
    </row>
    <row r="10021" spans="4:12" x14ac:dyDescent="0.25">
      <c r="D10021" s="66" t="s">
        <v>40359</v>
      </c>
      <c r="E10021" s="66" t="s">
        <v>12786</v>
      </c>
      <c r="F10021" s="72">
        <v>1</v>
      </c>
      <c r="G10021" s="72">
        <v>3</v>
      </c>
      <c r="H10021" s="72">
        <v>2</v>
      </c>
      <c r="I10021" s="72">
        <v>9</v>
      </c>
      <c r="J10021" s="72">
        <v>4</v>
      </c>
      <c r="K10021" s="72">
        <v>9</v>
      </c>
      <c r="L10021" s="72">
        <v>148</v>
      </c>
    </row>
    <row r="10022" spans="4:12" x14ac:dyDescent="0.25">
      <c r="D10022" s="66" t="s">
        <v>40360</v>
      </c>
      <c r="E10022" s="66" t="s">
        <v>12787</v>
      </c>
      <c r="F10022" s="72">
        <v>1</v>
      </c>
      <c r="G10022" s="72">
        <v>3</v>
      </c>
      <c r="H10022" s="72">
        <v>2</v>
      </c>
      <c r="I10022" s="72">
        <v>9</v>
      </c>
      <c r="J10022" s="72">
        <v>4</v>
      </c>
      <c r="K10022" s="72">
        <v>9</v>
      </c>
      <c r="L10022" s="72">
        <v>149</v>
      </c>
    </row>
    <row r="10023" spans="4:12" x14ac:dyDescent="0.25">
      <c r="D10023" s="66" t="s">
        <v>40361</v>
      </c>
      <c r="E10023" s="66" t="s">
        <v>12788</v>
      </c>
      <c r="F10023" s="72">
        <v>1</v>
      </c>
      <c r="G10023" s="72">
        <v>3</v>
      </c>
      <c r="H10023" s="72">
        <v>2</v>
      </c>
      <c r="I10023" s="72">
        <v>9</v>
      </c>
      <c r="J10023" s="72">
        <v>4</v>
      </c>
      <c r="K10023" s="72">
        <v>9</v>
      </c>
      <c r="L10023" s="72">
        <v>150</v>
      </c>
    </row>
    <row r="10024" spans="4:12" x14ac:dyDescent="0.25">
      <c r="D10024" s="66" t="s">
        <v>40362</v>
      </c>
      <c r="E10024" s="66" t="s">
        <v>12789</v>
      </c>
      <c r="F10024" s="72">
        <v>1</v>
      </c>
      <c r="G10024" s="72">
        <v>3</v>
      </c>
      <c r="H10024" s="72">
        <v>2</v>
      </c>
      <c r="I10024" s="72">
        <v>9</v>
      </c>
      <c r="J10024" s="72">
        <v>4</v>
      </c>
      <c r="K10024" s="72">
        <v>9</v>
      </c>
      <c r="L10024" s="72">
        <v>151</v>
      </c>
    </row>
    <row r="10025" spans="4:12" x14ac:dyDescent="0.25">
      <c r="D10025" s="66" t="s">
        <v>40363</v>
      </c>
      <c r="E10025" s="66" t="s">
        <v>12790</v>
      </c>
      <c r="F10025" s="72">
        <v>1</v>
      </c>
      <c r="G10025" s="72">
        <v>3</v>
      </c>
      <c r="H10025" s="72">
        <v>2</v>
      </c>
      <c r="I10025" s="72">
        <v>9</v>
      </c>
      <c r="J10025" s="72">
        <v>4</v>
      </c>
      <c r="K10025" s="72">
        <v>9</v>
      </c>
      <c r="L10025" s="72">
        <v>152</v>
      </c>
    </row>
    <row r="10026" spans="4:12" x14ac:dyDescent="0.25">
      <c r="D10026" s="66" t="s">
        <v>40364</v>
      </c>
      <c r="E10026" s="66" t="s">
        <v>12791</v>
      </c>
      <c r="F10026" s="72">
        <v>1</v>
      </c>
      <c r="G10026" s="72">
        <v>3</v>
      </c>
      <c r="H10026" s="72">
        <v>2</v>
      </c>
      <c r="I10026" s="72">
        <v>9</v>
      </c>
      <c r="J10026" s="72">
        <v>4</v>
      </c>
      <c r="K10026" s="72">
        <v>9</v>
      </c>
      <c r="L10026" s="72">
        <v>153</v>
      </c>
    </row>
    <row r="10027" spans="4:12" x14ac:dyDescent="0.25">
      <c r="D10027" s="66" t="s">
        <v>40365</v>
      </c>
      <c r="E10027" s="66" t="s">
        <v>12792</v>
      </c>
      <c r="F10027" s="72">
        <v>1</v>
      </c>
      <c r="G10027" s="72">
        <v>3</v>
      </c>
      <c r="H10027" s="72">
        <v>2</v>
      </c>
      <c r="I10027" s="72">
        <v>9</v>
      </c>
      <c r="J10027" s="72">
        <v>4</v>
      </c>
      <c r="K10027" s="72">
        <v>9</v>
      </c>
      <c r="L10027" s="72">
        <v>154</v>
      </c>
    </row>
    <row r="10028" spans="4:12" x14ac:dyDescent="0.25">
      <c r="D10028" s="66" t="s">
        <v>40366</v>
      </c>
      <c r="E10028" s="66" t="s">
        <v>12793</v>
      </c>
      <c r="F10028" s="72">
        <v>1</v>
      </c>
      <c r="G10028" s="72">
        <v>3</v>
      </c>
      <c r="H10028" s="72">
        <v>2</v>
      </c>
      <c r="I10028" s="72">
        <v>9</v>
      </c>
      <c r="J10028" s="72">
        <v>4</v>
      </c>
      <c r="K10028" s="72">
        <v>9</v>
      </c>
      <c r="L10028" s="72">
        <v>155</v>
      </c>
    </row>
    <row r="10029" spans="4:12" x14ac:dyDescent="0.25">
      <c r="D10029" s="66" t="s">
        <v>40367</v>
      </c>
      <c r="E10029" s="66" t="s">
        <v>12794</v>
      </c>
      <c r="F10029" s="72">
        <v>1</v>
      </c>
      <c r="G10029" s="72">
        <v>3</v>
      </c>
      <c r="H10029" s="72">
        <v>2</v>
      </c>
      <c r="I10029" s="72">
        <v>9</v>
      </c>
      <c r="J10029" s="72">
        <v>4</v>
      </c>
      <c r="K10029" s="72">
        <v>9</v>
      </c>
      <c r="L10029" s="72">
        <v>156</v>
      </c>
    </row>
    <row r="10030" spans="4:12" x14ac:dyDescent="0.25">
      <c r="D10030" s="66" t="s">
        <v>40368</v>
      </c>
      <c r="E10030" s="66" t="s">
        <v>12795</v>
      </c>
      <c r="F10030" s="72">
        <v>1</v>
      </c>
      <c r="G10030" s="72">
        <v>3</v>
      </c>
      <c r="H10030" s="72">
        <v>2</v>
      </c>
      <c r="I10030" s="72">
        <v>9</v>
      </c>
      <c r="J10030" s="72">
        <v>4</v>
      </c>
      <c r="K10030" s="72">
        <v>9</v>
      </c>
      <c r="L10030" s="72">
        <v>157</v>
      </c>
    </row>
    <row r="10031" spans="4:12" x14ac:dyDescent="0.25">
      <c r="D10031" s="66" t="s">
        <v>40369</v>
      </c>
      <c r="E10031" s="66" t="s">
        <v>12796</v>
      </c>
      <c r="F10031" s="72">
        <v>1</v>
      </c>
      <c r="G10031" s="72">
        <v>3</v>
      </c>
      <c r="H10031" s="72">
        <v>2</v>
      </c>
      <c r="I10031" s="72">
        <v>9</v>
      </c>
      <c r="J10031" s="72">
        <v>4</v>
      </c>
      <c r="K10031" s="72">
        <v>9</v>
      </c>
      <c r="L10031" s="72">
        <v>158</v>
      </c>
    </row>
    <row r="10032" spans="4:12" x14ac:dyDescent="0.25">
      <c r="D10032" s="66" t="s">
        <v>40370</v>
      </c>
      <c r="E10032" s="66" t="s">
        <v>12797</v>
      </c>
      <c r="F10032" s="72">
        <v>1</v>
      </c>
      <c r="G10032" s="72">
        <v>3</v>
      </c>
      <c r="H10032" s="72">
        <v>2</v>
      </c>
      <c r="I10032" s="72">
        <v>9</v>
      </c>
      <c r="J10032" s="72">
        <v>4</v>
      </c>
      <c r="K10032" s="72">
        <v>9</v>
      </c>
      <c r="L10032" s="72">
        <v>159</v>
      </c>
    </row>
    <row r="10033" spans="4:12" x14ac:dyDescent="0.25">
      <c r="D10033" s="66" t="s">
        <v>40371</v>
      </c>
      <c r="E10033" s="66" t="s">
        <v>12798</v>
      </c>
      <c r="F10033" s="72">
        <v>1</v>
      </c>
      <c r="G10033" s="72">
        <v>3</v>
      </c>
      <c r="H10033" s="72">
        <v>2</v>
      </c>
      <c r="I10033" s="72">
        <v>9</v>
      </c>
      <c r="J10033" s="72">
        <v>4</v>
      </c>
      <c r="K10033" s="72">
        <v>9</v>
      </c>
      <c r="L10033" s="72">
        <v>160</v>
      </c>
    </row>
    <row r="10034" spans="4:12" x14ac:dyDescent="0.25">
      <c r="D10034" s="66" t="s">
        <v>40372</v>
      </c>
      <c r="E10034" s="66" t="s">
        <v>12799</v>
      </c>
      <c r="F10034" s="72">
        <v>1</v>
      </c>
      <c r="G10034" s="72">
        <v>3</v>
      </c>
      <c r="H10034" s="72">
        <v>2</v>
      </c>
      <c r="I10034" s="72">
        <v>9</v>
      </c>
      <c r="J10034" s="72">
        <v>4</v>
      </c>
      <c r="K10034" s="72">
        <v>9</v>
      </c>
      <c r="L10034" s="72">
        <v>161</v>
      </c>
    </row>
    <row r="10035" spans="4:12" x14ac:dyDescent="0.25">
      <c r="D10035" s="66" t="s">
        <v>40373</v>
      </c>
      <c r="E10035" s="66" t="s">
        <v>12800</v>
      </c>
      <c r="F10035" s="72">
        <v>1</v>
      </c>
      <c r="G10035" s="72">
        <v>3</v>
      </c>
      <c r="H10035" s="72">
        <v>2</v>
      </c>
      <c r="I10035" s="72">
        <v>9</v>
      </c>
      <c r="J10035" s="72">
        <v>4</v>
      </c>
      <c r="K10035" s="72">
        <v>9</v>
      </c>
      <c r="L10035" s="72">
        <v>162</v>
      </c>
    </row>
    <row r="10036" spans="4:12" x14ac:dyDescent="0.25">
      <c r="D10036" s="66" t="s">
        <v>40374</v>
      </c>
      <c r="E10036" s="66" t="s">
        <v>12801</v>
      </c>
      <c r="F10036" s="72">
        <v>1</v>
      </c>
      <c r="G10036" s="72">
        <v>3</v>
      </c>
      <c r="H10036" s="72">
        <v>2</v>
      </c>
      <c r="I10036" s="72">
        <v>9</v>
      </c>
      <c r="J10036" s="72">
        <v>4</v>
      </c>
      <c r="K10036" s="72">
        <v>9</v>
      </c>
      <c r="L10036" s="72">
        <v>163</v>
      </c>
    </row>
    <row r="10037" spans="4:12" x14ac:dyDescent="0.25">
      <c r="D10037" s="66" t="s">
        <v>40375</v>
      </c>
      <c r="E10037" s="66" t="s">
        <v>12802</v>
      </c>
      <c r="F10037" s="72">
        <v>1</v>
      </c>
      <c r="G10037" s="72">
        <v>3</v>
      </c>
      <c r="H10037" s="72">
        <v>2</v>
      </c>
      <c r="I10037" s="72">
        <v>9</v>
      </c>
      <c r="J10037" s="72">
        <v>4</v>
      </c>
      <c r="K10037" s="72">
        <v>9</v>
      </c>
      <c r="L10037" s="72">
        <v>164</v>
      </c>
    </row>
    <row r="10038" spans="4:12" x14ac:dyDescent="0.25">
      <c r="D10038" s="66" t="s">
        <v>40376</v>
      </c>
      <c r="E10038" s="66" t="s">
        <v>12803</v>
      </c>
      <c r="F10038" s="72">
        <v>1</v>
      </c>
      <c r="G10038" s="72">
        <v>3</v>
      </c>
      <c r="H10038" s="72">
        <v>2</v>
      </c>
      <c r="I10038" s="72">
        <v>9</v>
      </c>
      <c r="J10038" s="72">
        <v>4</v>
      </c>
      <c r="K10038" s="72">
        <v>9</v>
      </c>
      <c r="L10038" s="72">
        <v>165</v>
      </c>
    </row>
    <row r="10039" spans="4:12" x14ac:dyDescent="0.25">
      <c r="D10039" s="66" t="s">
        <v>40377</v>
      </c>
      <c r="E10039" s="66" t="s">
        <v>12804</v>
      </c>
      <c r="F10039" s="72">
        <v>1</v>
      </c>
      <c r="G10039" s="72">
        <v>3</v>
      </c>
      <c r="H10039" s="72">
        <v>2</v>
      </c>
      <c r="I10039" s="72">
        <v>9</v>
      </c>
      <c r="J10039" s="72">
        <v>4</v>
      </c>
      <c r="K10039" s="72">
        <v>9</v>
      </c>
      <c r="L10039" s="72">
        <v>166</v>
      </c>
    </row>
    <row r="10040" spans="4:12" x14ac:dyDescent="0.25">
      <c r="D10040" s="66" t="s">
        <v>40378</v>
      </c>
      <c r="E10040" s="66" t="s">
        <v>12805</v>
      </c>
      <c r="F10040" s="72">
        <v>1</v>
      </c>
      <c r="G10040" s="72">
        <v>3</v>
      </c>
      <c r="H10040" s="72">
        <v>2</v>
      </c>
      <c r="I10040" s="72">
        <v>9</v>
      </c>
      <c r="J10040" s="72">
        <v>4</v>
      </c>
      <c r="K10040" s="72">
        <v>9</v>
      </c>
      <c r="L10040" s="72">
        <v>167</v>
      </c>
    </row>
    <row r="10041" spans="4:12" x14ac:dyDescent="0.25">
      <c r="D10041" s="66" t="s">
        <v>40379</v>
      </c>
      <c r="E10041" s="66" t="s">
        <v>12806</v>
      </c>
      <c r="F10041" s="72">
        <v>1</v>
      </c>
      <c r="G10041" s="72">
        <v>3</v>
      </c>
      <c r="H10041" s="72">
        <v>2</v>
      </c>
      <c r="I10041" s="72">
        <v>9</v>
      </c>
      <c r="J10041" s="72">
        <v>4</v>
      </c>
      <c r="K10041" s="72">
        <v>9</v>
      </c>
      <c r="L10041" s="72">
        <v>168</v>
      </c>
    </row>
    <row r="10042" spans="4:12" x14ac:dyDescent="0.25">
      <c r="D10042" s="66" t="s">
        <v>40380</v>
      </c>
      <c r="E10042" s="66" t="s">
        <v>12807</v>
      </c>
      <c r="F10042" s="72">
        <v>1</v>
      </c>
      <c r="G10042" s="72">
        <v>3</v>
      </c>
      <c r="H10042" s="72">
        <v>2</v>
      </c>
      <c r="I10042" s="72">
        <v>9</v>
      </c>
      <c r="J10042" s="72">
        <v>4</v>
      </c>
      <c r="K10042" s="72">
        <v>9</v>
      </c>
      <c r="L10042" s="72">
        <v>169</v>
      </c>
    </row>
    <row r="10043" spans="4:12" x14ac:dyDescent="0.25">
      <c r="D10043" s="66" t="s">
        <v>40381</v>
      </c>
      <c r="E10043" s="66" t="s">
        <v>12808</v>
      </c>
      <c r="F10043" s="72">
        <v>1</v>
      </c>
      <c r="G10043" s="72">
        <v>3</v>
      </c>
      <c r="H10043" s="72">
        <v>2</v>
      </c>
      <c r="I10043" s="72">
        <v>9</v>
      </c>
      <c r="J10043" s="72">
        <v>4</v>
      </c>
      <c r="K10043" s="72">
        <v>9</v>
      </c>
      <c r="L10043" s="72">
        <v>170</v>
      </c>
    </row>
    <row r="10044" spans="4:12" x14ac:dyDescent="0.25">
      <c r="D10044" s="66" t="s">
        <v>40382</v>
      </c>
      <c r="E10044" s="66" t="s">
        <v>12809</v>
      </c>
      <c r="F10044" s="72">
        <v>1</v>
      </c>
      <c r="G10044" s="72">
        <v>3</v>
      </c>
      <c r="H10044" s="72">
        <v>2</v>
      </c>
      <c r="I10044" s="72">
        <v>9</v>
      </c>
      <c r="J10044" s="72">
        <v>4</v>
      </c>
      <c r="K10044" s="72">
        <v>9</v>
      </c>
      <c r="L10044" s="72">
        <v>171</v>
      </c>
    </row>
    <row r="10045" spans="4:12" x14ac:dyDescent="0.25">
      <c r="D10045" s="66" t="s">
        <v>40383</v>
      </c>
      <c r="E10045" s="66" t="s">
        <v>12810</v>
      </c>
      <c r="F10045" s="72">
        <v>1</v>
      </c>
      <c r="G10045" s="72">
        <v>3</v>
      </c>
      <c r="H10045" s="72">
        <v>2</v>
      </c>
      <c r="I10045" s="72">
        <v>9</v>
      </c>
      <c r="J10045" s="72">
        <v>4</v>
      </c>
      <c r="K10045" s="72">
        <v>9</v>
      </c>
      <c r="L10045" s="72">
        <v>172</v>
      </c>
    </row>
    <row r="10046" spans="4:12" x14ac:dyDescent="0.25">
      <c r="D10046" s="66" t="s">
        <v>40384</v>
      </c>
      <c r="E10046" s="66" t="s">
        <v>12811</v>
      </c>
      <c r="F10046" s="72">
        <v>1</v>
      </c>
      <c r="G10046" s="72">
        <v>3</v>
      </c>
      <c r="H10046" s="72">
        <v>2</v>
      </c>
      <c r="I10046" s="72">
        <v>9</v>
      </c>
      <c r="J10046" s="72">
        <v>4</v>
      </c>
      <c r="K10046" s="72">
        <v>9</v>
      </c>
      <c r="L10046" s="72">
        <v>173</v>
      </c>
    </row>
    <row r="10047" spans="4:12" x14ac:dyDescent="0.25">
      <c r="D10047" s="66" t="s">
        <v>40385</v>
      </c>
      <c r="E10047" s="66" t="s">
        <v>12812</v>
      </c>
      <c r="F10047" s="72">
        <v>1</v>
      </c>
      <c r="G10047" s="72">
        <v>3</v>
      </c>
      <c r="H10047" s="72">
        <v>2</v>
      </c>
      <c r="I10047" s="72">
        <v>9</v>
      </c>
      <c r="J10047" s="72">
        <v>4</v>
      </c>
      <c r="K10047" s="72">
        <v>9</v>
      </c>
      <c r="L10047" s="72">
        <v>174</v>
      </c>
    </row>
    <row r="10048" spans="4:12" x14ac:dyDescent="0.25">
      <c r="D10048" s="66" t="s">
        <v>40386</v>
      </c>
      <c r="E10048" s="66" t="s">
        <v>1398</v>
      </c>
      <c r="F10048" s="72">
        <v>1</v>
      </c>
      <c r="G10048" s="72">
        <v>3</v>
      </c>
      <c r="H10048" s="72">
        <v>2</v>
      </c>
      <c r="I10048" s="72">
        <v>9</v>
      </c>
      <c r="J10048" s="72">
        <v>4</v>
      </c>
      <c r="K10048" s="72">
        <v>9</v>
      </c>
      <c r="L10048" s="72">
        <v>175</v>
      </c>
    </row>
    <row r="10049" spans="4:12" x14ac:dyDescent="0.25">
      <c r="D10049" s="66" t="s">
        <v>40387</v>
      </c>
      <c r="E10049" s="66" t="s">
        <v>12813</v>
      </c>
      <c r="F10049" s="72">
        <v>1</v>
      </c>
      <c r="G10049" s="72">
        <v>3</v>
      </c>
      <c r="H10049" s="72">
        <v>2</v>
      </c>
      <c r="I10049" s="72">
        <v>9</v>
      </c>
      <c r="J10049" s="72">
        <v>4</v>
      </c>
      <c r="K10049" s="72">
        <v>9</v>
      </c>
      <c r="L10049" s="72">
        <v>176</v>
      </c>
    </row>
    <row r="10050" spans="4:12" x14ac:dyDescent="0.25">
      <c r="D10050" s="66" t="s">
        <v>40388</v>
      </c>
      <c r="E10050" s="66" t="s">
        <v>12814</v>
      </c>
      <c r="F10050" s="72">
        <v>1</v>
      </c>
      <c r="G10050" s="72">
        <v>3</v>
      </c>
      <c r="H10050" s="72">
        <v>2</v>
      </c>
      <c r="I10050" s="72">
        <v>9</v>
      </c>
      <c r="J10050" s="72">
        <v>4</v>
      </c>
      <c r="K10050" s="72">
        <v>10</v>
      </c>
      <c r="L10050" s="72">
        <v>1</v>
      </c>
    </row>
    <row r="10051" spans="4:12" x14ac:dyDescent="0.25">
      <c r="D10051" s="66" t="s">
        <v>40389</v>
      </c>
      <c r="E10051" s="66" t="s">
        <v>12815</v>
      </c>
      <c r="F10051" s="72">
        <v>1</v>
      </c>
      <c r="G10051" s="72">
        <v>3</v>
      </c>
      <c r="H10051" s="72">
        <v>2</v>
      </c>
      <c r="I10051" s="72">
        <v>10</v>
      </c>
      <c r="J10051" s="72">
        <v>1</v>
      </c>
      <c r="K10051" s="72">
        <v>1</v>
      </c>
      <c r="L10051" s="72">
        <v>1</v>
      </c>
    </row>
    <row r="10052" spans="4:12" x14ac:dyDescent="0.25">
      <c r="D10052" s="66" t="s">
        <v>40390</v>
      </c>
      <c r="E10052" s="66" t="s">
        <v>761</v>
      </c>
      <c r="F10052" s="72">
        <v>1</v>
      </c>
      <c r="G10052" s="72">
        <v>3</v>
      </c>
      <c r="H10052" s="72">
        <v>2</v>
      </c>
      <c r="I10052" s="72">
        <v>10</v>
      </c>
      <c r="J10052" s="72">
        <v>1</v>
      </c>
      <c r="K10052" s="72">
        <v>1</v>
      </c>
      <c r="L10052" s="72">
        <v>2</v>
      </c>
    </row>
    <row r="10053" spans="4:12" x14ac:dyDescent="0.25">
      <c r="D10053" s="66" t="s">
        <v>40391</v>
      </c>
      <c r="E10053" s="66" t="s">
        <v>12816</v>
      </c>
      <c r="F10053" s="72">
        <v>1</v>
      </c>
      <c r="G10053" s="72">
        <v>3</v>
      </c>
      <c r="H10053" s="72">
        <v>2</v>
      </c>
      <c r="I10053" s="72">
        <v>10</v>
      </c>
      <c r="J10053" s="72">
        <v>1</v>
      </c>
      <c r="K10053" s="72">
        <v>1</v>
      </c>
      <c r="L10053" s="72">
        <v>3</v>
      </c>
    </row>
    <row r="10054" spans="4:12" x14ac:dyDescent="0.25">
      <c r="D10054" s="66" t="s">
        <v>40392</v>
      </c>
      <c r="E10054" s="66" t="s">
        <v>762</v>
      </c>
      <c r="F10054" s="72">
        <v>1</v>
      </c>
      <c r="G10054" s="72">
        <v>3</v>
      </c>
      <c r="H10054" s="72">
        <v>2</v>
      </c>
      <c r="I10054" s="72">
        <v>10</v>
      </c>
      <c r="J10054" s="72">
        <v>1</v>
      </c>
      <c r="K10054" s="72">
        <v>1</v>
      </c>
      <c r="L10054" s="72">
        <v>4</v>
      </c>
    </row>
    <row r="10055" spans="4:12" x14ac:dyDescent="0.25">
      <c r="D10055" s="66" t="s">
        <v>40393</v>
      </c>
      <c r="E10055" s="66" t="s">
        <v>12817</v>
      </c>
      <c r="F10055" s="72">
        <v>1</v>
      </c>
      <c r="G10055" s="72">
        <v>3</v>
      </c>
      <c r="H10055" s="72">
        <v>2</v>
      </c>
      <c r="I10055" s="72">
        <v>10</v>
      </c>
      <c r="J10055" s="72">
        <v>1</v>
      </c>
      <c r="K10055" s="72">
        <v>1</v>
      </c>
      <c r="L10055" s="72">
        <v>5</v>
      </c>
    </row>
    <row r="10056" spans="4:12" x14ac:dyDescent="0.25">
      <c r="D10056" s="66" t="s">
        <v>40394</v>
      </c>
      <c r="E10056" s="66" t="s">
        <v>12818</v>
      </c>
      <c r="F10056" s="72">
        <v>1</v>
      </c>
      <c r="G10056" s="72">
        <v>3</v>
      </c>
      <c r="H10056" s="72">
        <v>2</v>
      </c>
      <c r="I10056" s="72">
        <v>10</v>
      </c>
      <c r="J10056" s="72">
        <v>1</v>
      </c>
      <c r="K10056" s="72">
        <v>1</v>
      </c>
      <c r="L10056" s="72">
        <v>6</v>
      </c>
    </row>
    <row r="10057" spans="4:12" x14ac:dyDescent="0.25">
      <c r="D10057" s="66" t="s">
        <v>40395</v>
      </c>
      <c r="E10057" s="66" t="s">
        <v>12819</v>
      </c>
      <c r="F10057" s="72">
        <v>1</v>
      </c>
      <c r="G10057" s="72">
        <v>3</v>
      </c>
      <c r="H10057" s="72">
        <v>2</v>
      </c>
      <c r="I10057" s="72">
        <v>10</v>
      </c>
      <c r="J10057" s="72">
        <v>1</v>
      </c>
      <c r="K10057" s="72">
        <v>1</v>
      </c>
      <c r="L10057" s="72">
        <v>7</v>
      </c>
    </row>
    <row r="10058" spans="4:12" x14ac:dyDescent="0.25">
      <c r="D10058" s="66" t="s">
        <v>40396</v>
      </c>
      <c r="E10058" s="66" t="s">
        <v>12820</v>
      </c>
      <c r="F10058" s="72">
        <v>1</v>
      </c>
      <c r="G10058" s="72">
        <v>3</v>
      </c>
      <c r="H10058" s="72">
        <v>2</v>
      </c>
      <c r="I10058" s="72">
        <v>10</v>
      </c>
      <c r="J10058" s="72">
        <v>1</v>
      </c>
      <c r="K10058" s="72">
        <v>1</v>
      </c>
      <c r="L10058" s="72">
        <v>8</v>
      </c>
    </row>
    <row r="10059" spans="4:12" x14ac:dyDescent="0.25">
      <c r="D10059" s="66" t="s">
        <v>40397</v>
      </c>
      <c r="E10059" s="66" t="s">
        <v>12821</v>
      </c>
      <c r="F10059" s="72">
        <v>1</v>
      </c>
      <c r="G10059" s="72">
        <v>3</v>
      </c>
      <c r="H10059" s="72">
        <v>2</v>
      </c>
      <c r="I10059" s="72">
        <v>10</v>
      </c>
      <c r="J10059" s="72">
        <v>1</v>
      </c>
      <c r="K10059" s="72">
        <v>2</v>
      </c>
      <c r="L10059" s="72">
        <v>1</v>
      </c>
    </row>
    <row r="10060" spans="4:12" x14ac:dyDescent="0.25">
      <c r="D10060" s="66" t="s">
        <v>40398</v>
      </c>
      <c r="E10060" s="66" t="s">
        <v>763</v>
      </c>
      <c r="F10060" s="72">
        <v>1</v>
      </c>
      <c r="G10060" s="72">
        <v>3</v>
      </c>
      <c r="H10060" s="72">
        <v>2</v>
      </c>
      <c r="I10060" s="72">
        <v>10</v>
      </c>
      <c r="J10060" s="72">
        <v>1</v>
      </c>
      <c r="K10060" s="72">
        <v>2</v>
      </c>
      <c r="L10060" s="72">
        <v>2</v>
      </c>
    </row>
    <row r="10061" spans="4:12" x14ac:dyDescent="0.25">
      <c r="D10061" s="66" t="s">
        <v>40399</v>
      </c>
      <c r="E10061" s="66" t="s">
        <v>764</v>
      </c>
      <c r="F10061" s="72">
        <v>1</v>
      </c>
      <c r="G10061" s="72">
        <v>3</v>
      </c>
      <c r="H10061" s="72">
        <v>2</v>
      </c>
      <c r="I10061" s="72">
        <v>10</v>
      </c>
      <c r="J10061" s="72">
        <v>1</v>
      </c>
      <c r="K10061" s="72">
        <v>2</v>
      </c>
      <c r="L10061" s="72">
        <v>3</v>
      </c>
    </row>
    <row r="10062" spans="4:12" x14ac:dyDescent="0.25">
      <c r="D10062" s="66" t="s">
        <v>40400</v>
      </c>
      <c r="E10062" s="66" t="s">
        <v>765</v>
      </c>
      <c r="F10062" s="72">
        <v>1</v>
      </c>
      <c r="G10062" s="72">
        <v>3</v>
      </c>
      <c r="H10062" s="72">
        <v>2</v>
      </c>
      <c r="I10062" s="72">
        <v>10</v>
      </c>
      <c r="J10062" s="72">
        <v>1</v>
      </c>
      <c r="K10062" s="72">
        <v>2</v>
      </c>
      <c r="L10062" s="72">
        <v>4</v>
      </c>
    </row>
    <row r="10063" spans="4:12" x14ac:dyDescent="0.25">
      <c r="D10063" s="66" t="s">
        <v>40401</v>
      </c>
      <c r="E10063" s="66" t="s">
        <v>12822</v>
      </c>
      <c r="F10063" s="72">
        <v>1</v>
      </c>
      <c r="G10063" s="72">
        <v>3</v>
      </c>
      <c r="H10063" s="72">
        <v>2</v>
      </c>
      <c r="I10063" s="72">
        <v>10</v>
      </c>
      <c r="J10063" s="72">
        <v>1</v>
      </c>
      <c r="K10063" s="72">
        <v>2</v>
      </c>
      <c r="L10063" s="72">
        <v>5</v>
      </c>
    </row>
    <row r="10064" spans="4:12" x14ac:dyDescent="0.25">
      <c r="D10064" s="66" t="s">
        <v>40402</v>
      </c>
      <c r="E10064" s="66" t="s">
        <v>12823</v>
      </c>
      <c r="F10064" s="72">
        <v>1</v>
      </c>
      <c r="G10064" s="72">
        <v>3</v>
      </c>
      <c r="H10064" s="72">
        <v>2</v>
      </c>
      <c r="I10064" s="72">
        <v>10</v>
      </c>
      <c r="J10064" s="72">
        <v>1</v>
      </c>
      <c r="K10064" s="72">
        <v>2</v>
      </c>
      <c r="L10064" s="72">
        <v>6</v>
      </c>
    </row>
    <row r="10065" spans="4:12" x14ac:dyDescent="0.25">
      <c r="D10065" s="66" t="s">
        <v>40403</v>
      </c>
      <c r="E10065" s="66" t="s">
        <v>12824</v>
      </c>
      <c r="F10065" s="72">
        <v>1</v>
      </c>
      <c r="G10065" s="72">
        <v>3</v>
      </c>
      <c r="H10065" s="72">
        <v>2</v>
      </c>
      <c r="I10065" s="72">
        <v>10</v>
      </c>
      <c r="J10065" s="72">
        <v>1</v>
      </c>
      <c r="K10065" s="72">
        <v>2</v>
      </c>
      <c r="L10065" s="72">
        <v>7</v>
      </c>
    </row>
    <row r="10066" spans="4:12" x14ac:dyDescent="0.25">
      <c r="D10066" s="66" t="s">
        <v>40404</v>
      </c>
      <c r="E10066" s="66" t="s">
        <v>12825</v>
      </c>
      <c r="F10066" s="72">
        <v>1</v>
      </c>
      <c r="G10066" s="72">
        <v>3</v>
      </c>
      <c r="H10066" s="72">
        <v>2</v>
      </c>
      <c r="I10066" s="72">
        <v>10</v>
      </c>
      <c r="J10066" s="72">
        <v>1</v>
      </c>
      <c r="K10066" s="72">
        <v>2</v>
      </c>
      <c r="L10066" s="72">
        <v>8</v>
      </c>
    </row>
    <row r="10067" spans="4:12" x14ac:dyDescent="0.25">
      <c r="D10067" s="66" t="s">
        <v>40405</v>
      </c>
      <c r="E10067" s="66" t="s">
        <v>12826</v>
      </c>
      <c r="F10067" s="72">
        <v>1</v>
      </c>
      <c r="G10067" s="72">
        <v>3</v>
      </c>
      <c r="H10067" s="72">
        <v>2</v>
      </c>
      <c r="I10067" s="72">
        <v>10</v>
      </c>
      <c r="J10067" s="72">
        <v>1</v>
      </c>
      <c r="K10067" s="72">
        <v>2</v>
      </c>
      <c r="L10067" s="72">
        <v>9</v>
      </c>
    </row>
    <row r="10068" spans="4:12" x14ac:dyDescent="0.25">
      <c r="D10068" s="66" t="s">
        <v>40406</v>
      </c>
      <c r="E10068" s="66" t="s">
        <v>12827</v>
      </c>
      <c r="F10068" s="72">
        <v>1</v>
      </c>
      <c r="G10068" s="72">
        <v>3</v>
      </c>
      <c r="H10068" s="72">
        <v>2</v>
      </c>
      <c r="I10068" s="72">
        <v>10</v>
      </c>
      <c r="J10068" s="72">
        <v>1</v>
      </c>
      <c r="K10068" s="72">
        <v>2</v>
      </c>
      <c r="L10068" s="72">
        <v>10</v>
      </c>
    </row>
    <row r="10069" spans="4:12" x14ac:dyDescent="0.25">
      <c r="D10069" s="66" t="s">
        <v>40407</v>
      </c>
      <c r="E10069" s="66" t="s">
        <v>12828</v>
      </c>
      <c r="F10069" s="72">
        <v>1</v>
      </c>
      <c r="G10069" s="72">
        <v>3</v>
      </c>
      <c r="H10069" s="72">
        <v>2</v>
      </c>
      <c r="I10069" s="72">
        <v>10</v>
      </c>
      <c r="J10069" s="72">
        <v>1</v>
      </c>
      <c r="K10069" s="72">
        <v>3</v>
      </c>
      <c r="L10069" s="72">
        <v>1</v>
      </c>
    </row>
    <row r="10070" spans="4:12" x14ac:dyDescent="0.25">
      <c r="D10070" s="66" t="s">
        <v>40408</v>
      </c>
      <c r="E10070" s="66" t="s">
        <v>12829</v>
      </c>
      <c r="F10070" s="72">
        <v>1</v>
      </c>
      <c r="G10070" s="72">
        <v>3</v>
      </c>
      <c r="H10070" s="72">
        <v>2</v>
      </c>
      <c r="I10070" s="72">
        <v>10</v>
      </c>
      <c r="J10070" s="72">
        <v>2</v>
      </c>
      <c r="K10070" s="72">
        <v>1</v>
      </c>
      <c r="L10070" s="72">
        <v>1</v>
      </c>
    </row>
    <row r="10071" spans="4:12" x14ac:dyDescent="0.25">
      <c r="D10071" s="66" t="s">
        <v>40409</v>
      </c>
      <c r="E10071" s="66" t="s">
        <v>12830</v>
      </c>
      <c r="F10071" s="72">
        <v>1</v>
      </c>
      <c r="G10071" s="72">
        <v>3</v>
      </c>
      <c r="H10071" s="72">
        <v>2</v>
      </c>
      <c r="I10071" s="72">
        <v>10</v>
      </c>
      <c r="J10071" s="72">
        <v>2</v>
      </c>
      <c r="K10071" s="72">
        <v>1</v>
      </c>
      <c r="L10071" s="72">
        <v>2</v>
      </c>
    </row>
    <row r="10072" spans="4:12" x14ac:dyDescent="0.25">
      <c r="D10072" s="66" t="s">
        <v>40410</v>
      </c>
      <c r="E10072" s="66" t="s">
        <v>12831</v>
      </c>
      <c r="F10072" s="72">
        <v>1</v>
      </c>
      <c r="G10072" s="72">
        <v>3</v>
      </c>
      <c r="H10072" s="72">
        <v>2</v>
      </c>
      <c r="I10072" s="72">
        <v>10</v>
      </c>
      <c r="J10072" s="72">
        <v>2</v>
      </c>
      <c r="K10072" s="72">
        <v>1</v>
      </c>
      <c r="L10072" s="72">
        <v>3</v>
      </c>
    </row>
    <row r="10073" spans="4:12" x14ac:dyDescent="0.25">
      <c r="D10073" s="66" t="s">
        <v>40411</v>
      </c>
      <c r="E10073" s="66" t="s">
        <v>12832</v>
      </c>
      <c r="F10073" s="72">
        <v>1</v>
      </c>
      <c r="G10073" s="72">
        <v>3</v>
      </c>
      <c r="H10073" s="72">
        <v>2</v>
      </c>
      <c r="I10073" s="72">
        <v>10</v>
      </c>
      <c r="J10073" s="72">
        <v>2</v>
      </c>
      <c r="K10073" s="72">
        <v>1</v>
      </c>
      <c r="L10073" s="72">
        <v>4</v>
      </c>
    </row>
    <row r="10074" spans="4:12" x14ac:dyDescent="0.25">
      <c r="D10074" s="66" t="s">
        <v>40412</v>
      </c>
      <c r="E10074" s="66" t="s">
        <v>12833</v>
      </c>
      <c r="F10074" s="72">
        <v>1</v>
      </c>
      <c r="G10074" s="72">
        <v>3</v>
      </c>
      <c r="H10074" s="72">
        <v>2</v>
      </c>
      <c r="I10074" s="72">
        <v>10</v>
      </c>
      <c r="J10074" s="72">
        <v>2</v>
      </c>
      <c r="K10074" s="72">
        <v>1</v>
      </c>
      <c r="L10074" s="72">
        <v>5</v>
      </c>
    </row>
    <row r="10075" spans="4:12" x14ac:dyDescent="0.25">
      <c r="D10075" s="66" t="s">
        <v>40413</v>
      </c>
      <c r="E10075" s="66" t="s">
        <v>12834</v>
      </c>
      <c r="F10075" s="72">
        <v>1</v>
      </c>
      <c r="G10075" s="72">
        <v>3</v>
      </c>
      <c r="H10075" s="72">
        <v>2</v>
      </c>
      <c r="I10075" s="72">
        <v>10</v>
      </c>
      <c r="J10075" s="72">
        <v>2</v>
      </c>
      <c r="K10075" s="72">
        <v>1</v>
      </c>
      <c r="L10075" s="72">
        <v>6</v>
      </c>
    </row>
    <row r="10076" spans="4:12" x14ac:dyDescent="0.25">
      <c r="D10076" s="66" t="s">
        <v>40414</v>
      </c>
      <c r="E10076" s="66" t="s">
        <v>12835</v>
      </c>
      <c r="F10076" s="72">
        <v>1</v>
      </c>
      <c r="G10076" s="72">
        <v>3</v>
      </c>
      <c r="H10076" s="72">
        <v>2</v>
      </c>
      <c r="I10076" s="72">
        <v>10</v>
      </c>
      <c r="J10076" s="72">
        <v>2</v>
      </c>
      <c r="K10076" s="72">
        <v>1</v>
      </c>
      <c r="L10076" s="72">
        <v>7</v>
      </c>
    </row>
    <row r="10077" spans="4:12" x14ac:dyDescent="0.25">
      <c r="D10077" s="66" t="s">
        <v>40415</v>
      </c>
      <c r="E10077" s="66" t="s">
        <v>766</v>
      </c>
      <c r="F10077" s="72">
        <v>1</v>
      </c>
      <c r="G10077" s="72">
        <v>3</v>
      </c>
      <c r="H10077" s="72">
        <v>2</v>
      </c>
      <c r="I10077" s="72">
        <v>10</v>
      </c>
      <c r="J10077" s="72">
        <v>2</v>
      </c>
      <c r="K10077" s="72">
        <v>1</v>
      </c>
      <c r="L10077" s="72">
        <v>8</v>
      </c>
    </row>
    <row r="10078" spans="4:12" x14ac:dyDescent="0.25">
      <c r="D10078" s="66" t="s">
        <v>40416</v>
      </c>
      <c r="E10078" s="66" t="s">
        <v>767</v>
      </c>
      <c r="F10078" s="72">
        <v>1</v>
      </c>
      <c r="G10078" s="72">
        <v>3</v>
      </c>
      <c r="H10078" s="72">
        <v>2</v>
      </c>
      <c r="I10078" s="72">
        <v>10</v>
      </c>
      <c r="J10078" s="72">
        <v>2</v>
      </c>
      <c r="K10078" s="72">
        <v>1</v>
      </c>
      <c r="L10078" s="72">
        <v>9</v>
      </c>
    </row>
    <row r="10079" spans="4:12" x14ac:dyDescent="0.25">
      <c r="D10079" s="66" t="s">
        <v>40417</v>
      </c>
      <c r="E10079" s="66" t="s">
        <v>768</v>
      </c>
      <c r="F10079" s="72">
        <v>1</v>
      </c>
      <c r="G10079" s="72">
        <v>3</v>
      </c>
      <c r="H10079" s="72">
        <v>2</v>
      </c>
      <c r="I10079" s="72">
        <v>10</v>
      </c>
      <c r="J10079" s="72">
        <v>2</v>
      </c>
      <c r="K10079" s="72">
        <v>1</v>
      </c>
      <c r="L10079" s="72">
        <v>10</v>
      </c>
    </row>
    <row r="10080" spans="4:12" x14ac:dyDescent="0.25">
      <c r="D10080" s="66" t="s">
        <v>40418</v>
      </c>
      <c r="E10080" s="66" t="s">
        <v>12836</v>
      </c>
      <c r="F10080" s="72">
        <v>1</v>
      </c>
      <c r="G10080" s="72">
        <v>3</v>
      </c>
      <c r="H10080" s="72">
        <v>2</v>
      </c>
      <c r="I10080" s="72">
        <v>10</v>
      </c>
      <c r="J10080" s="72">
        <v>2</v>
      </c>
      <c r="K10080" s="72">
        <v>1</v>
      </c>
      <c r="L10080" s="72">
        <v>11</v>
      </c>
    </row>
    <row r="10081" spans="4:12" x14ac:dyDescent="0.25">
      <c r="D10081" s="66" t="s">
        <v>40419</v>
      </c>
      <c r="E10081" s="66" t="s">
        <v>12837</v>
      </c>
      <c r="F10081" s="72">
        <v>1</v>
      </c>
      <c r="G10081" s="72">
        <v>3</v>
      </c>
      <c r="H10081" s="72">
        <v>2</v>
      </c>
      <c r="I10081" s="72">
        <v>10</v>
      </c>
      <c r="J10081" s="72">
        <v>2</v>
      </c>
      <c r="K10081" s="72">
        <v>1</v>
      </c>
      <c r="L10081" s="72">
        <v>12</v>
      </c>
    </row>
    <row r="10082" spans="4:12" x14ac:dyDescent="0.25">
      <c r="D10082" s="66" t="s">
        <v>40420</v>
      </c>
      <c r="E10082" s="66" t="s">
        <v>12838</v>
      </c>
      <c r="F10082" s="72">
        <v>1</v>
      </c>
      <c r="G10082" s="72">
        <v>3</v>
      </c>
      <c r="H10082" s="72">
        <v>2</v>
      </c>
      <c r="I10082" s="72">
        <v>10</v>
      </c>
      <c r="J10082" s="72">
        <v>2</v>
      </c>
      <c r="K10082" s="72">
        <v>1</v>
      </c>
      <c r="L10082" s="72">
        <v>13</v>
      </c>
    </row>
    <row r="10083" spans="4:12" x14ac:dyDescent="0.25">
      <c r="D10083" s="66" t="s">
        <v>40421</v>
      </c>
      <c r="E10083" s="66" t="s">
        <v>12839</v>
      </c>
      <c r="F10083" s="72">
        <v>1</v>
      </c>
      <c r="G10083" s="72">
        <v>3</v>
      </c>
      <c r="H10083" s="72">
        <v>2</v>
      </c>
      <c r="I10083" s="72">
        <v>10</v>
      </c>
      <c r="J10083" s="72">
        <v>2</v>
      </c>
      <c r="K10083" s="72">
        <v>1</v>
      </c>
      <c r="L10083" s="72">
        <v>14</v>
      </c>
    </row>
    <row r="10084" spans="4:12" x14ac:dyDescent="0.25">
      <c r="D10084" s="66" t="s">
        <v>40422</v>
      </c>
      <c r="E10084" s="66" t="s">
        <v>12840</v>
      </c>
      <c r="F10084" s="72">
        <v>1</v>
      </c>
      <c r="G10084" s="72">
        <v>3</v>
      </c>
      <c r="H10084" s="72">
        <v>2</v>
      </c>
      <c r="I10084" s="72">
        <v>10</v>
      </c>
      <c r="J10084" s="72">
        <v>2</v>
      </c>
      <c r="K10084" s="72">
        <v>1</v>
      </c>
      <c r="L10084" s="72">
        <v>15</v>
      </c>
    </row>
    <row r="10085" spans="4:12" x14ac:dyDescent="0.25">
      <c r="D10085" s="66" t="s">
        <v>40423</v>
      </c>
      <c r="E10085" s="66" t="s">
        <v>12841</v>
      </c>
      <c r="F10085" s="72">
        <v>1</v>
      </c>
      <c r="G10085" s="72">
        <v>3</v>
      </c>
      <c r="H10085" s="72">
        <v>2</v>
      </c>
      <c r="I10085" s="72">
        <v>10</v>
      </c>
      <c r="J10085" s="72">
        <v>2</v>
      </c>
      <c r="K10085" s="72">
        <v>1</v>
      </c>
      <c r="L10085" s="72">
        <v>16</v>
      </c>
    </row>
    <row r="10086" spans="4:12" x14ac:dyDescent="0.25">
      <c r="D10086" s="66" t="s">
        <v>40424</v>
      </c>
      <c r="E10086" s="66" t="s">
        <v>12842</v>
      </c>
      <c r="F10086" s="72">
        <v>1</v>
      </c>
      <c r="G10086" s="72">
        <v>3</v>
      </c>
      <c r="H10086" s="72">
        <v>2</v>
      </c>
      <c r="I10086" s="72">
        <v>10</v>
      </c>
      <c r="J10086" s="72">
        <v>2</v>
      </c>
      <c r="K10086" s="72">
        <v>1</v>
      </c>
      <c r="L10086" s="72">
        <v>17</v>
      </c>
    </row>
    <row r="10087" spans="4:12" x14ac:dyDescent="0.25">
      <c r="D10087" s="66" t="s">
        <v>40425</v>
      </c>
      <c r="E10087" s="66" t="s">
        <v>12843</v>
      </c>
      <c r="F10087" s="72">
        <v>1</v>
      </c>
      <c r="G10087" s="72">
        <v>3</v>
      </c>
      <c r="H10087" s="72">
        <v>2</v>
      </c>
      <c r="I10087" s="72">
        <v>10</v>
      </c>
      <c r="J10087" s="72">
        <v>2</v>
      </c>
      <c r="K10087" s="72">
        <v>1</v>
      </c>
      <c r="L10087" s="72">
        <v>18</v>
      </c>
    </row>
    <row r="10088" spans="4:12" x14ac:dyDescent="0.25">
      <c r="D10088" s="66" t="s">
        <v>40426</v>
      </c>
      <c r="E10088" s="66" t="s">
        <v>12844</v>
      </c>
      <c r="F10088" s="72">
        <v>1</v>
      </c>
      <c r="G10088" s="72">
        <v>3</v>
      </c>
      <c r="H10088" s="72">
        <v>2</v>
      </c>
      <c r="I10088" s="72">
        <v>10</v>
      </c>
      <c r="J10088" s="72">
        <v>2</v>
      </c>
      <c r="K10088" s="72">
        <v>2</v>
      </c>
      <c r="L10088" s="72">
        <v>1</v>
      </c>
    </row>
    <row r="10089" spans="4:12" x14ac:dyDescent="0.25">
      <c r="D10089" s="66" t="s">
        <v>40427</v>
      </c>
      <c r="E10089" s="66" t="s">
        <v>12845</v>
      </c>
      <c r="F10089" s="72">
        <v>1</v>
      </c>
      <c r="G10089" s="72">
        <v>3</v>
      </c>
      <c r="H10089" s="72">
        <v>2</v>
      </c>
      <c r="I10089" s="72">
        <v>10</v>
      </c>
      <c r="J10089" s="72">
        <v>2</v>
      </c>
      <c r="K10089" s="72">
        <v>2</v>
      </c>
      <c r="L10089" s="72">
        <v>2</v>
      </c>
    </row>
    <row r="10090" spans="4:12" x14ac:dyDescent="0.25">
      <c r="D10090" s="66" t="s">
        <v>40428</v>
      </c>
      <c r="E10090" s="66" t="s">
        <v>12846</v>
      </c>
      <c r="F10090" s="72">
        <v>1</v>
      </c>
      <c r="G10090" s="72">
        <v>3</v>
      </c>
      <c r="H10090" s="72">
        <v>2</v>
      </c>
      <c r="I10090" s="72">
        <v>10</v>
      </c>
      <c r="J10090" s="72">
        <v>2</v>
      </c>
      <c r="K10090" s="72">
        <v>2</v>
      </c>
      <c r="L10090" s="72">
        <v>3</v>
      </c>
    </row>
    <row r="10091" spans="4:12" x14ac:dyDescent="0.25">
      <c r="D10091" s="66" t="s">
        <v>40429</v>
      </c>
      <c r="E10091" s="66" t="s">
        <v>12847</v>
      </c>
      <c r="F10091" s="72">
        <v>1</v>
      </c>
      <c r="G10091" s="72">
        <v>3</v>
      </c>
      <c r="H10091" s="72">
        <v>2</v>
      </c>
      <c r="I10091" s="72">
        <v>10</v>
      </c>
      <c r="J10091" s="72">
        <v>2</v>
      </c>
      <c r="K10091" s="72">
        <v>2</v>
      </c>
      <c r="L10091" s="72">
        <v>4</v>
      </c>
    </row>
    <row r="10092" spans="4:12" x14ac:dyDescent="0.25">
      <c r="D10092" s="66" t="s">
        <v>40430</v>
      </c>
      <c r="E10092" s="66" t="s">
        <v>12848</v>
      </c>
      <c r="F10092" s="72">
        <v>1</v>
      </c>
      <c r="G10092" s="72">
        <v>3</v>
      </c>
      <c r="H10092" s="72">
        <v>2</v>
      </c>
      <c r="I10092" s="72">
        <v>10</v>
      </c>
      <c r="J10092" s="72">
        <v>2</v>
      </c>
      <c r="K10092" s="72">
        <v>2</v>
      </c>
      <c r="L10092" s="72">
        <v>5</v>
      </c>
    </row>
    <row r="10093" spans="4:12" x14ac:dyDescent="0.25">
      <c r="D10093" s="66" t="s">
        <v>40431</v>
      </c>
      <c r="E10093" s="66" t="s">
        <v>12849</v>
      </c>
      <c r="F10093" s="72">
        <v>1</v>
      </c>
      <c r="G10093" s="72">
        <v>3</v>
      </c>
      <c r="H10093" s="72">
        <v>2</v>
      </c>
      <c r="I10093" s="72">
        <v>10</v>
      </c>
      <c r="J10093" s="72">
        <v>2</v>
      </c>
      <c r="K10093" s="72">
        <v>2</v>
      </c>
      <c r="L10093" s="72">
        <v>6</v>
      </c>
    </row>
    <row r="10094" spans="4:12" x14ac:dyDescent="0.25">
      <c r="D10094" s="66" t="s">
        <v>40432</v>
      </c>
      <c r="E10094" s="66" t="s">
        <v>12850</v>
      </c>
      <c r="F10094" s="72">
        <v>1</v>
      </c>
      <c r="G10094" s="72">
        <v>3</v>
      </c>
      <c r="H10094" s="72">
        <v>2</v>
      </c>
      <c r="I10094" s="72">
        <v>10</v>
      </c>
      <c r="J10094" s="72">
        <v>2</v>
      </c>
      <c r="K10094" s="72">
        <v>2</v>
      </c>
      <c r="L10094" s="72">
        <v>7</v>
      </c>
    </row>
    <row r="10095" spans="4:12" x14ac:dyDescent="0.25">
      <c r="D10095" s="66" t="s">
        <v>40433</v>
      </c>
      <c r="E10095" s="66" t="s">
        <v>12851</v>
      </c>
      <c r="F10095" s="72">
        <v>1</v>
      </c>
      <c r="G10095" s="72">
        <v>3</v>
      </c>
      <c r="H10095" s="72">
        <v>2</v>
      </c>
      <c r="I10095" s="72">
        <v>10</v>
      </c>
      <c r="J10095" s="72">
        <v>2</v>
      </c>
      <c r="K10095" s="72">
        <v>2</v>
      </c>
      <c r="L10095" s="72">
        <v>8</v>
      </c>
    </row>
    <row r="10096" spans="4:12" x14ac:dyDescent="0.25">
      <c r="D10096" s="66" t="s">
        <v>40434</v>
      </c>
      <c r="E10096" s="66" t="s">
        <v>12852</v>
      </c>
      <c r="F10096" s="72">
        <v>1</v>
      </c>
      <c r="G10096" s="72">
        <v>3</v>
      </c>
      <c r="H10096" s="72">
        <v>2</v>
      </c>
      <c r="I10096" s="72">
        <v>10</v>
      </c>
      <c r="J10096" s="72">
        <v>2</v>
      </c>
      <c r="K10096" s="72">
        <v>2</v>
      </c>
      <c r="L10096" s="72">
        <v>9</v>
      </c>
    </row>
    <row r="10097" spans="4:12" x14ac:dyDescent="0.25">
      <c r="D10097" s="66" t="s">
        <v>40435</v>
      </c>
      <c r="E10097" s="66" t="s">
        <v>12853</v>
      </c>
      <c r="F10097" s="72">
        <v>1</v>
      </c>
      <c r="G10097" s="72">
        <v>3</v>
      </c>
      <c r="H10097" s="72">
        <v>2</v>
      </c>
      <c r="I10097" s="72">
        <v>10</v>
      </c>
      <c r="J10097" s="72">
        <v>2</v>
      </c>
      <c r="K10097" s="72">
        <v>2</v>
      </c>
      <c r="L10097" s="72">
        <v>10</v>
      </c>
    </row>
    <row r="10098" spans="4:12" x14ac:dyDescent="0.25">
      <c r="D10098" s="66" t="s">
        <v>40436</v>
      </c>
      <c r="E10098" s="66" t="s">
        <v>12854</v>
      </c>
      <c r="F10098" s="72">
        <v>1</v>
      </c>
      <c r="G10098" s="72">
        <v>3</v>
      </c>
      <c r="H10098" s="72">
        <v>2</v>
      </c>
      <c r="I10098" s="72">
        <v>10</v>
      </c>
      <c r="J10098" s="72">
        <v>2</v>
      </c>
      <c r="K10098" s="72">
        <v>2</v>
      </c>
      <c r="L10098" s="72">
        <v>11</v>
      </c>
    </row>
    <row r="10099" spans="4:12" x14ac:dyDescent="0.25">
      <c r="D10099" s="66" t="s">
        <v>40437</v>
      </c>
      <c r="E10099" s="66" t="s">
        <v>12855</v>
      </c>
      <c r="F10099" s="72">
        <v>1</v>
      </c>
      <c r="G10099" s="72">
        <v>3</v>
      </c>
      <c r="H10099" s="72">
        <v>2</v>
      </c>
      <c r="I10099" s="72">
        <v>10</v>
      </c>
      <c r="J10099" s="72">
        <v>2</v>
      </c>
      <c r="K10099" s="72">
        <v>2</v>
      </c>
      <c r="L10099" s="72">
        <v>12</v>
      </c>
    </row>
    <row r="10100" spans="4:12" x14ac:dyDescent="0.25">
      <c r="D10100" s="66" t="s">
        <v>40438</v>
      </c>
      <c r="E10100" s="66" t="s">
        <v>12856</v>
      </c>
      <c r="F10100" s="72">
        <v>1</v>
      </c>
      <c r="G10100" s="72">
        <v>3</v>
      </c>
      <c r="H10100" s="72">
        <v>2</v>
      </c>
      <c r="I10100" s="72">
        <v>10</v>
      </c>
      <c r="J10100" s="72">
        <v>2</v>
      </c>
      <c r="K10100" s="72">
        <v>2</v>
      </c>
      <c r="L10100" s="72">
        <v>13</v>
      </c>
    </row>
    <row r="10101" spans="4:12" x14ac:dyDescent="0.25">
      <c r="D10101" s="66" t="s">
        <v>40439</v>
      </c>
      <c r="E10101" s="66" t="s">
        <v>12857</v>
      </c>
      <c r="F10101" s="72">
        <v>1</v>
      </c>
      <c r="G10101" s="72">
        <v>3</v>
      </c>
      <c r="H10101" s="72">
        <v>2</v>
      </c>
      <c r="I10101" s="72">
        <v>10</v>
      </c>
      <c r="J10101" s="72">
        <v>2</v>
      </c>
      <c r="K10101" s="72">
        <v>2</v>
      </c>
      <c r="L10101" s="72">
        <v>14</v>
      </c>
    </row>
    <row r="10102" spans="4:12" x14ac:dyDescent="0.25">
      <c r="D10102" s="66" t="s">
        <v>40440</v>
      </c>
      <c r="E10102" s="66" t="s">
        <v>12858</v>
      </c>
      <c r="F10102" s="72">
        <v>1</v>
      </c>
      <c r="G10102" s="72">
        <v>3</v>
      </c>
      <c r="H10102" s="72">
        <v>2</v>
      </c>
      <c r="I10102" s="72">
        <v>10</v>
      </c>
      <c r="J10102" s="72">
        <v>2</v>
      </c>
      <c r="K10102" s="72">
        <v>2</v>
      </c>
      <c r="L10102" s="72">
        <v>15</v>
      </c>
    </row>
    <row r="10103" spans="4:12" x14ac:dyDescent="0.25">
      <c r="D10103" s="66" t="s">
        <v>40441</v>
      </c>
      <c r="E10103" s="66" t="s">
        <v>12859</v>
      </c>
      <c r="F10103" s="72">
        <v>1</v>
      </c>
      <c r="G10103" s="72">
        <v>3</v>
      </c>
      <c r="H10103" s="72">
        <v>2</v>
      </c>
      <c r="I10103" s="72">
        <v>10</v>
      </c>
      <c r="J10103" s="72">
        <v>2</v>
      </c>
      <c r="K10103" s="72">
        <v>2</v>
      </c>
      <c r="L10103" s="72">
        <v>16</v>
      </c>
    </row>
    <row r="10104" spans="4:12" x14ac:dyDescent="0.25">
      <c r="D10104" s="66" t="s">
        <v>40442</v>
      </c>
      <c r="E10104" s="66" t="s">
        <v>12860</v>
      </c>
      <c r="F10104" s="72">
        <v>1</v>
      </c>
      <c r="G10104" s="72">
        <v>3</v>
      </c>
      <c r="H10104" s="72">
        <v>2</v>
      </c>
      <c r="I10104" s="72">
        <v>10</v>
      </c>
      <c r="J10104" s="72">
        <v>2</v>
      </c>
      <c r="K10104" s="72">
        <v>2</v>
      </c>
      <c r="L10104" s="72">
        <v>17</v>
      </c>
    </row>
    <row r="10105" spans="4:12" x14ac:dyDescent="0.25">
      <c r="D10105" s="66" t="s">
        <v>40443</v>
      </c>
      <c r="E10105" s="66" t="s">
        <v>12861</v>
      </c>
      <c r="F10105" s="72">
        <v>1</v>
      </c>
      <c r="G10105" s="72">
        <v>3</v>
      </c>
      <c r="H10105" s="72">
        <v>2</v>
      </c>
      <c r="I10105" s="72">
        <v>10</v>
      </c>
      <c r="J10105" s="72">
        <v>2</v>
      </c>
      <c r="K10105" s="72">
        <v>3</v>
      </c>
      <c r="L10105" s="72">
        <v>1</v>
      </c>
    </row>
    <row r="10106" spans="4:12" x14ac:dyDescent="0.25">
      <c r="D10106" s="66" t="s">
        <v>40444</v>
      </c>
      <c r="E10106" s="66" t="s">
        <v>769</v>
      </c>
      <c r="F10106" s="72">
        <v>1</v>
      </c>
      <c r="G10106" s="72">
        <v>3</v>
      </c>
      <c r="H10106" s="72">
        <v>2</v>
      </c>
      <c r="I10106" s="72">
        <v>10</v>
      </c>
      <c r="J10106" s="72">
        <v>2</v>
      </c>
      <c r="K10106" s="72">
        <v>3</v>
      </c>
      <c r="L10106" s="72">
        <v>2</v>
      </c>
    </row>
    <row r="10107" spans="4:12" x14ac:dyDescent="0.25">
      <c r="D10107" s="66" t="s">
        <v>40445</v>
      </c>
      <c r="E10107" s="66" t="s">
        <v>12862</v>
      </c>
      <c r="F10107" s="72">
        <v>1</v>
      </c>
      <c r="G10107" s="72">
        <v>3</v>
      </c>
      <c r="H10107" s="72">
        <v>2</v>
      </c>
      <c r="I10107" s="72">
        <v>10</v>
      </c>
      <c r="J10107" s="72">
        <v>2</v>
      </c>
      <c r="K10107" s="72">
        <v>3</v>
      </c>
      <c r="L10107" s="72">
        <v>3</v>
      </c>
    </row>
    <row r="10108" spans="4:12" x14ac:dyDescent="0.25">
      <c r="D10108" s="66" t="s">
        <v>40446</v>
      </c>
      <c r="E10108" s="66" t="s">
        <v>12863</v>
      </c>
      <c r="F10108" s="72">
        <v>1</v>
      </c>
      <c r="G10108" s="72">
        <v>3</v>
      </c>
      <c r="H10108" s="72">
        <v>2</v>
      </c>
      <c r="I10108" s="72">
        <v>10</v>
      </c>
      <c r="J10108" s="72">
        <v>2</v>
      </c>
      <c r="K10108" s="72">
        <v>3</v>
      </c>
      <c r="L10108" s="72">
        <v>4</v>
      </c>
    </row>
    <row r="10109" spans="4:12" x14ac:dyDescent="0.25">
      <c r="D10109" s="66" t="s">
        <v>40447</v>
      </c>
      <c r="E10109" s="66" t="s">
        <v>12864</v>
      </c>
      <c r="F10109" s="72">
        <v>1</v>
      </c>
      <c r="G10109" s="72">
        <v>3</v>
      </c>
      <c r="H10109" s="72">
        <v>2</v>
      </c>
      <c r="I10109" s="72">
        <v>10</v>
      </c>
      <c r="J10109" s="72">
        <v>2</v>
      </c>
      <c r="K10109" s="72">
        <v>3</v>
      </c>
      <c r="L10109" s="72">
        <v>5</v>
      </c>
    </row>
    <row r="10110" spans="4:12" x14ac:dyDescent="0.25">
      <c r="D10110" s="66" t="s">
        <v>40448</v>
      </c>
      <c r="E10110" s="66" t="s">
        <v>12865</v>
      </c>
      <c r="F10110" s="72">
        <v>1</v>
      </c>
      <c r="G10110" s="72">
        <v>3</v>
      </c>
      <c r="H10110" s="72">
        <v>2</v>
      </c>
      <c r="I10110" s="72">
        <v>10</v>
      </c>
      <c r="J10110" s="72">
        <v>2</v>
      </c>
      <c r="K10110" s="72">
        <v>3</v>
      </c>
      <c r="L10110" s="72">
        <v>6</v>
      </c>
    </row>
    <row r="10111" spans="4:12" x14ac:dyDescent="0.25">
      <c r="D10111" s="66" t="s">
        <v>40449</v>
      </c>
      <c r="E10111" s="66" t="s">
        <v>770</v>
      </c>
      <c r="F10111" s="72">
        <v>1</v>
      </c>
      <c r="G10111" s="72">
        <v>3</v>
      </c>
      <c r="H10111" s="72">
        <v>2</v>
      </c>
      <c r="I10111" s="72">
        <v>10</v>
      </c>
      <c r="J10111" s="72">
        <v>2</v>
      </c>
      <c r="K10111" s="72">
        <v>3</v>
      </c>
      <c r="L10111" s="72">
        <v>7</v>
      </c>
    </row>
    <row r="10112" spans="4:12" x14ac:dyDescent="0.25">
      <c r="D10112" s="66" t="s">
        <v>40450</v>
      </c>
      <c r="E10112" s="66" t="s">
        <v>12866</v>
      </c>
      <c r="F10112" s="72">
        <v>1</v>
      </c>
      <c r="G10112" s="72">
        <v>3</v>
      </c>
      <c r="H10112" s="72">
        <v>2</v>
      </c>
      <c r="I10112" s="72">
        <v>10</v>
      </c>
      <c r="J10112" s="72">
        <v>2</v>
      </c>
      <c r="K10112" s="72">
        <v>3</v>
      </c>
      <c r="L10112" s="72">
        <v>8</v>
      </c>
    </row>
    <row r="10113" spans="4:12" x14ac:dyDescent="0.25">
      <c r="D10113" s="66" t="s">
        <v>40451</v>
      </c>
      <c r="E10113" s="66" t="s">
        <v>12867</v>
      </c>
      <c r="F10113" s="72">
        <v>1</v>
      </c>
      <c r="G10113" s="72">
        <v>3</v>
      </c>
      <c r="H10113" s="72">
        <v>2</v>
      </c>
      <c r="I10113" s="72">
        <v>10</v>
      </c>
      <c r="J10113" s="72">
        <v>2</v>
      </c>
      <c r="K10113" s="72">
        <v>3</v>
      </c>
      <c r="L10113" s="72">
        <v>9</v>
      </c>
    </row>
    <row r="10114" spans="4:12" x14ac:dyDescent="0.25">
      <c r="D10114" s="66" t="s">
        <v>40452</v>
      </c>
      <c r="E10114" s="66" t="s">
        <v>12868</v>
      </c>
      <c r="F10114" s="72">
        <v>1</v>
      </c>
      <c r="G10114" s="72">
        <v>3</v>
      </c>
      <c r="H10114" s="72">
        <v>2</v>
      </c>
      <c r="I10114" s="72">
        <v>10</v>
      </c>
      <c r="J10114" s="72">
        <v>2</v>
      </c>
      <c r="K10114" s="72">
        <v>3</v>
      </c>
      <c r="L10114" s="72">
        <v>10</v>
      </c>
    </row>
    <row r="10115" spans="4:12" x14ac:dyDescent="0.25">
      <c r="D10115" s="66" t="s">
        <v>40453</v>
      </c>
      <c r="E10115" s="66" t="s">
        <v>12869</v>
      </c>
      <c r="F10115" s="72">
        <v>1</v>
      </c>
      <c r="G10115" s="72">
        <v>3</v>
      </c>
      <c r="H10115" s="72">
        <v>2</v>
      </c>
      <c r="I10115" s="72">
        <v>10</v>
      </c>
      <c r="J10115" s="72">
        <v>2</v>
      </c>
      <c r="K10115" s="72">
        <v>3</v>
      </c>
      <c r="L10115" s="72">
        <v>11</v>
      </c>
    </row>
    <row r="10116" spans="4:12" x14ac:dyDescent="0.25">
      <c r="D10116" s="66" t="s">
        <v>40454</v>
      </c>
      <c r="E10116" s="66" t="s">
        <v>12870</v>
      </c>
      <c r="F10116" s="72">
        <v>1</v>
      </c>
      <c r="G10116" s="72">
        <v>3</v>
      </c>
      <c r="H10116" s="72">
        <v>2</v>
      </c>
      <c r="I10116" s="72">
        <v>10</v>
      </c>
      <c r="J10116" s="72">
        <v>2</v>
      </c>
      <c r="K10116" s="72">
        <v>3</v>
      </c>
      <c r="L10116" s="72">
        <v>12</v>
      </c>
    </row>
    <row r="10117" spans="4:12" x14ac:dyDescent="0.25">
      <c r="D10117" s="66" t="s">
        <v>40455</v>
      </c>
      <c r="E10117" s="66" t="s">
        <v>12871</v>
      </c>
      <c r="F10117" s="72">
        <v>1</v>
      </c>
      <c r="G10117" s="72">
        <v>3</v>
      </c>
      <c r="H10117" s="72">
        <v>2</v>
      </c>
      <c r="I10117" s="72">
        <v>10</v>
      </c>
      <c r="J10117" s="72">
        <v>2</v>
      </c>
      <c r="K10117" s="72">
        <v>3</v>
      </c>
      <c r="L10117" s="72">
        <v>13</v>
      </c>
    </row>
    <row r="10118" spans="4:12" x14ac:dyDescent="0.25">
      <c r="D10118" s="66" t="s">
        <v>40456</v>
      </c>
      <c r="E10118" s="66" t="s">
        <v>12872</v>
      </c>
      <c r="F10118" s="72">
        <v>1</v>
      </c>
      <c r="G10118" s="72">
        <v>3</v>
      </c>
      <c r="H10118" s="72">
        <v>2</v>
      </c>
      <c r="I10118" s="72">
        <v>10</v>
      </c>
      <c r="J10118" s="72">
        <v>2</v>
      </c>
      <c r="K10118" s="72">
        <v>3</v>
      </c>
      <c r="L10118" s="72">
        <v>14</v>
      </c>
    </row>
    <row r="10119" spans="4:12" x14ac:dyDescent="0.25">
      <c r="D10119" s="66" t="s">
        <v>40457</v>
      </c>
      <c r="E10119" s="66" t="s">
        <v>12873</v>
      </c>
      <c r="F10119" s="72">
        <v>1</v>
      </c>
      <c r="G10119" s="72">
        <v>3</v>
      </c>
      <c r="H10119" s="72">
        <v>2</v>
      </c>
      <c r="I10119" s="72">
        <v>10</v>
      </c>
      <c r="J10119" s="72">
        <v>2</v>
      </c>
      <c r="K10119" s="72">
        <v>3</v>
      </c>
      <c r="L10119" s="72">
        <v>15</v>
      </c>
    </row>
    <row r="10120" spans="4:12" x14ac:dyDescent="0.25">
      <c r="D10120" s="66" t="s">
        <v>40458</v>
      </c>
      <c r="E10120" s="66" t="s">
        <v>12874</v>
      </c>
      <c r="F10120" s="72">
        <v>1</v>
      </c>
      <c r="G10120" s="72">
        <v>3</v>
      </c>
      <c r="H10120" s="72">
        <v>2</v>
      </c>
      <c r="I10120" s="72">
        <v>10</v>
      </c>
      <c r="J10120" s="72">
        <v>2</v>
      </c>
      <c r="K10120" s="72">
        <v>3</v>
      </c>
      <c r="L10120" s="72">
        <v>16</v>
      </c>
    </row>
    <row r="10121" spans="4:12" x14ac:dyDescent="0.25">
      <c r="D10121" s="66" t="s">
        <v>40459</v>
      </c>
      <c r="E10121" s="66" t="s">
        <v>12875</v>
      </c>
      <c r="F10121" s="72">
        <v>1</v>
      </c>
      <c r="G10121" s="72">
        <v>3</v>
      </c>
      <c r="H10121" s="72">
        <v>2</v>
      </c>
      <c r="I10121" s="72">
        <v>10</v>
      </c>
      <c r="J10121" s="72">
        <v>2</v>
      </c>
      <c r="K10121" s="72">
        <v>3</v>
      </c>
      <c r="L10121" s="72">
        <v>17</v>
      </c>
    </row>
    <row r="10122" spans="4:12" x14ac:dyDescent="0.25">
      <c r="D10122" s="66" t="s">
        <v>40460</v>
      </c>
      <c r="E10122" s="66" t="s">
        <v>12876</v>
      </c>
      <c r="F10122" s="72">
        <v>1</v>
      </c>
      <c r="G10122" s="72">
        <v>3</v>
      </c>
      <c r="H10122" s="72">
        <v>2</v>
      </c>
      <c r="I10122" s="72">
        <v>10</v>
      </c>
      <c r="J10122" s="72">
        <v>2</v>
      </c>
      <c r="K10122" s="72">
        <v>3</v>
      </c>
      <c r="L10122" s="72">
        <v>18</v>
      </c>
    </row>
    <row r="10123" spans="4:12" x14ac:dyDescent="0.25">
      <c r="D10123" s="66" t="s">
        <v>40461</v>
      </c>
      <c r="E10123" s="66" t="s">
        <v>771</v>
      </c>
      <c r="F10123" s="72">
        <v>1</v>
      </c>
      <c r="G10123" s="72">
        <v>3</v>
      </c>
      <c r="H10123" s="72">
        <v>2</v>
      </c>
      <c r="I10123" s="72">
        <v>10</v>
      </c>
      <c r="J10123" s="72">
        <v>2</v>
      </c>
      <c r="K10123" s="72">
        <v>4</v>
      </c>
      <c r="L10123" s="72">
        <v>1</v>
      </c>
    </row>
    <row r="10124" spans="4:12" x14ac:dyDescent="0.25">
      <c r="D10124" s="66" t="s">
        <v>40462</v>
      </c>
      <c r="E10124" s="66" t="s">
        <v>772</v>
      </c>
      <c r="F10124" s="72">
        <v>1</v>
      </c>
      <c r="G10124" s="72">
        <v>3</v>
      </c>
      <c r="H10124" s="72">
        <v>2</v>
      </c>
      <c r="I10124" s="72">
        <v>10</v>
      </c>
      <c r="J10124" s="72">
        <v>2</v>
      </c>
      <c r="K10124" s="72">
        <v>4</v>
      </c>
      <c r="L10124" s="72">
        <v>2</v>
      </c>
    </row>
    <row r="10125" spans="4:12" x14ac:dyDescent="0.25">
      <c r="D10125" s="66" t="s">
        <v>40463</v>
      </c>
      <c r="E10125" s="66" t="s">
        <v>12877</v>
      </c>
      <c r="F10125" s="72">
        <v>1</v>
      </c>
      <c r="G10125" s="72">
        <v>3</v>
      </c>
      <c r="H10125" s="72">
        <v>2</v>
      </c>
      <c r="I10125" s="72">
        <v>10</v>
      </c>
      <c r="J10125" s="72">
        <v>2</v>
      </c>
      <c r="K10125" s="72">
        <v>4</v>
      </c>
      <c r="L10125" s="72">
        <v>3</v>
      </c>
    </row>
    <row r="10126" spans="4:12" x14ac:dyDescent="0.25">
      <c r="D10126" s="66" t="s">
        <v>40464</v>
      </c>
      <c r="E10126" s="66" t="s">
        <v>773</v>
      </c>
      <c r="F10126" s="72">
        <v>1</v>
      </c>
      <c r="G10126" s="72">
        <v>3</v>
      </c>
      <c r="H10126" s="72">
        <v>2</v>
      </c>
      <c r="I10126" s="72">
        <v>10</v>
      </c>
      <c r="J10126" s="72">
        <v>2</v>
      </c>
      <c r="K10126" s="72">
        <v>4</v>
      </c>
      <c r="L10126" s="72">
        <v>4</v>
      </c>
    </row>
    <row r="10127" spans="4:12" x14ac:dyDescent="0.25">
      <c r="D10127" s="66" t="s">
        <v>40465</v>
      </c>
      <c r="E10127" s="66" t="s">
        <v>12878</v>
      </c>
      <c r="F10127" s="72">
        <v>1</v>
      </c>
      <c r="G10127" s="72">
        <v>3</v>
      </c>
      <c r="H10127" s="72">
        <v>2</v>
      </c>
      <c r="I10127" s="72">
        <v>10</v>
      </c>
      <c r="J10127" s="72">
        <v>2</v>
      </c>
      <c r="K10127" s="72">
        <v>4</v>
      </c>
      <c r="L10127" s="72">
        <v>5</v>
      </c>
    </row>
    <row r="10128" spans="4:12" x14ac:dyDescent="0.25">
      <c r="D10128" s="66" t="s">
        <v>40466</v>
      </c>
      <c r="E10128" s="66" t="s">
        <v>12879</v>
      </c>
      <c r="F10128" s="72">
        <v>1</v>
      </c>
      <c r="G10128" s="72">
        <v>3</v>
      </c>
      <c r="H10128" s="72">
        <v>2</v>
      </c>
      <c r="I10128" s="72">
        <v>10</v>
      </c>
      <c r="J10128" s="72">
        <v>2</v>
      </c>
      <c r="K10128" s="72">
        <v>4</v>
      </c>
      <c r="L10128" s="72">
        <v>6</v>
      </c>
    </row>
    <row r="10129" spans="4:12" x14ac:dyDescent="0.25">
      <c r="D10129" s="66" t="s">
        <v>40467</v>
      </c>
      <c r="E10129" s="66" t="s">
        <v>12880</v>
      </c>
      <c r="F10129" s="72">
        <v>1</v>
      </c>
      <c r="G10129" s="72">
        <v>3</v>
      </c>
      <c r="H10129" s="72">
        <v>2</v>
      </c>
      <c r="I10129" s="72">
        <v>10</v>
      </c>
      <c r="J10129" s="72">
        <v>2</v>
      </c>
      <c r="K10129" s="72">
        <v>4</v>
      </c>
      <c r="L10129" s="72">
        <v>7</v>
      </c>
    </row>
    <row r="10130" spans="4:12" x14ac:dyDescent="0.25">
      <c r="D10130" s="66" t="s">
        <v>40468</v>
      </c>
      <c r="E10130" s="66" t="s">
        <v>12881</v>
      </c>
      <c r="F10130" s="72">
        <v>1</v>
      </c>
      <c r="G10130" s="72">
        <v>3</v>
      </c>
      <c r="H10130" s="72">
        <v>2</v>
      </c>
      <c r="I10130" s="72">
        <v>10</v>
      </c>
      <c r="J10130" s="72">
        <v>2</v>
      </c>
      <c r="K10130" s="72">
        <v>4</v>
      </c>
      <c r="L10130" s="72">
        <v>8</v>
      </c>
    </row>
    <row r="10131" spans="4:12" x14ac:dyDescent="0.25">
      <c r="D10131" s="66" t="s">
        <v>40469</v>
      </c>
      <c r="E10131" s="66" t="s">
        <v>12882</v>
      </c>
      <c r="F10131" s="72">
        <v>1</v>
      </c>
      <c r="G10131" s="72">
        <v>3</v>
      </c>
      <c r="H10131" s="72">
        <v>2</v>
      </c>
      <c r="I10131" s="72">
        <v>10</v>
      </c>
      <c r="J10131" s="72">
        <v>2</v>
      </c>
      <c r="K10131" s="72">
        <v>4</v>
      </c>
      <c r="L10131" s="72">
        <v>9</v>
      </c>
    </row>
    <row r="10132" spans="4:12" x14ac:dyDescent="0.25">
      <c r="D10132" s="66" t="s">
        <v>40470</v>
      </c>
      <c r="E10132" s="66" t="s">
        <v>12883</v>
      </c>
      <c r="F10132" s="72">
        <v>1</v>
      </c>
      <c r="G10132" s="72">
        <v>3</v>
      </c>
      <c r="H10132" s="72">
        <v>2</v>
      </c>
      <c r="I10132" s="72">
        <v>10</v>
      </c>
      <c r="J10132" s="72">
        <v>2</v>
      </c>
      <c r="K10132" s="72">
        <v>4</v>
      </c>
      <c r="L10132" s="72">
        <v>10</v>
      </c>
    </row>
    <row r="10133" spans="4:12" x14ac:dyDescent="0.25">
      <c r="D10133" s="66" t="s">
        <v>40471</v>
      </c>
      <c r="E10133" s="66" t="s">
        <v>12884</v>
      </c>
      <c r="F10133" s="72">
        <v>1</v>
      </c>
      <c r="G10133" s="72">
        <v>3</v>
      </c>
      <c r="H10133" s="72">
        <v>2</v>
      </c>
      <c r="I10133" s="72">
        <v>10</v>
      </c>
      <c r="J10133" s="72">
        <v>2</v>
      </c>
      <c r="K10133" s="72">
        <v>4</v>
      </c>
      <c r="L10133" s="72">
        <v>11</v>
      </c>
    </row>
    <row r="10134" spans="4:12" x14ac:dyDescent="0.25">
      <c r="D10134" s="66" t="s">
        <v>40472</v>
      </c>
      <c r="E10134" s="66" t="s">
        <v>12885</v>
      </c>
      <c r="F10134" s="72">
        <v>1</v>
      </c>
      <c r="G10134" s="72">
        <v>3</v>
      </c>
      <c r="H10134" s="72">
        <v>2</v>
      </c>
      <c r="I10134" s="72">
        <v>10</v>
      </c>
      <c r="J10134" s="72">
        <v>2</v>
      </c>
      <c r="K10134" s="72">
        <v>4</v>
      </c>
      <c r="L10134" s="72">
        <v>12</v>
      </c>
    </row>
    <row r="10135" spans="4:12" x14ac:dyDescent="0.25">
      <c r="D10135" s="66" t="s">
        <v>40473</v>
      </c>
      <c r="E10135" s="66" t="s">
        <v>12886</v>
      </c>
      <c r="F10135" s="72">
        <v>1</v>
      </c>
      <c r="G10135" s="72">
        <v>3</v>
      </c>
      <c r="H10135" s="72">
        <v>2</v>
      </c>
      <c r="I10135" s="72">
        <v>10</v>
      </c>
      <c r="J10135" s="72">
        <v>2</v>
      </c>
      <c r="K10135" s="72">
        <v>4</v>
      </c>
      <c r="L10135" s="72">
        <v>13</v>
      </c>
    </row>
    <row r="10136" spans="4:12" x14ac:dyDescent="0.25">
      <c r="D10136" s="66" t="s">
        <v>40474</v>
      </c>
      <c r="E10136" s="66" t="s">
        <v>12887</v>
      </c>
      <c r="F10136" s="72">
        <v>1</v>
      </c>
      <c r="G10136" s="72">
        <v>3</v>
      </c>
      <c r="H10136" s="72">
        <v>2</v>
      </c>
      <c r="I10136" s="72">
        <v>10</v>
      </c>
      <c r="J10136" s="72">
        <v>2</v>
      </c>
      <c r="K10136" s="72">
        <v>4</v>
      </c>
      <c r="L10136" s="72">
        <v>14</v>
      </c>
    </row>
    <row r="10137" spans="4:12" x14ac:dyDescent="0.25">
      <c r="D10137" s="66" t="s">
        <v>40475</v>
      </c>
      <c r="E10137" s="66" t="s">
        <v>12888</v>
      </c>
      <c r="F10137" s="72">
        <v>1</v>
      </c>
      <c r="G10137" s="72">
        <v>3</v>
      </c>
      <c r="H10137" s="72">
        <v>2</v>
      </c>
      <c r="I10137" s="72">
        <v>10</v>
      </c>
      <c r="J10137" s="72">
        <v>2</v>
      </c>
      <c r="K10137" s="72">
        <v>4</v>
      </c>
      <c r="L10137" s="72">
        <v>15</v>
      </c>
    </row>
    <row r="10138" spans="4:12" x14ac:dyDescent="0.25">
      <c r="D10138" s="66" t="s">
        <v>40476</v>
      </c>
      <c r="E10138" s="66" t="s">
        <v>12889</v>
      </c>
      <c r="F10138" s="72">
        <v>1</v>
      </c>
      <c r="G10138" s="72">
        <v>3</v>
      </c>
      <c r="H10138" s="72">
        <v>2</v>
      </c>
      <c r="I10138" s="72">
        <v>10</v>
      </c>
      <c r="J10138" s="72">
        <v>2</v>
      </c>
      <c r="K10138" s="72">
        <v>4</v>
      </c>
      <c r="L10138" s="72">
        <v>16</v>
      </c>
    </row>
    <row r="10139" spans="4:12" x14ac:dyDescent="0.25">
      <c r="D10139" s="66" t="s">
        <v>40477</v>
      </c>
      <c r="E10139" s="66" t="s">
        <v>12890</v>
      </c>
      <c r="F10139" s="72">
        <v>1</v>
      </c>
      <c r="G10139" s="72">
        <v>3</v>
      </c>
      <c r="H10139" s="72">
        <v>2</v>
      </c>
      <c r="I10139" s="72">
        <v>10</v>
      </c>
      <c r="J10139" s="72">
        <v>2</v>
      </c>
      <c r="K10139" s="72">
        <v>4</v>
      </c>
      <c r="L10139" s="72">
        <v>17</v>
      </c>
    </row>
    <row r="10140" spans="4:12" x14ac:dyDescent="0.25">
      <c r="D10140" s="66" t="s">
        <v>40478</v>
      </c>
      <c r="E10140" s="66" t="s">
        <v>12891</v>
      </c>
      <c r="F10140" s="72">
        <v>1</v>
      </c>
      <c r="G10140" s="72">
        <v>3</v>
      </c>
      <c r="H10140" s="72">
        <v>2</v>
      </c>
      <c r="I10140" s="72">
        <v>10</v>
      </c>
      <c r="J10140" s="72">
        <v>2</v>
      </c>
      <c r="K10140" s="72">
        <v>4</v>
      </c>
      <c r="L10140" s="72">
        <v>18</v>
      </c>
    </row>
    <row r="10141" spans="4:12" x14ac:dyDescent="0.25">
      <c r="D10141" s="66" t="s">
        <v>40479</v>
      </c>
      <c r="E10141" s="66" t="s">
        <v>12892</v>
      </c>
      <c r="F10141" s="72">
        <v>1</v>
      </c>
      <c r="G10141" s="72">
        <v>3</v>
      </c>
      <c r="H10141" s="72">
        <v>2</v>
      </c>
      <c r="I10141" s="72">
        <v>10</v>
      </c>
      <c r="J10141" s="72">
        <v>2</v>
      </c>
      <c r="K10141" s="72">
        <v>4</v>
      </c>
      <c r="L10141" s="72">
        <v>19</v>
      </c>
    </row>
    <row r="10142" spans="4:12" x14ac:dyDescent="0.25">
      <c r="D10142" s="66" t="s">
        <v>40480</v>
      </c>
      <c r="E10142" s="66" t="s">
        <v>12893</v>
      </c>
      <c r="F10142" s="72">
        <v>1</v>
      </c>
      <c r="G10142" s="72">
        <v>3</v>
      </c>
      <c r="H10142" s="72">
        <v>2</v>
      </c>
      <c r="I10142" s="72">
        <v>10</v>
      </c>
      <c r="J10142" s="72">
        <v>2</v>
      </c>
      <c r="K10142" s="72">
        <v>4</v>
      </c>
      <c r="L10142" s="72">
        <v>20</v>
      </c>
    </row>
    <row r="10143" spans="4:12" x14ac:dyDescent="0.25">
      <c r="D10143" s="66" t="s">
        <v>40481</v>
      </c>
      <c r="E10143" s="66" t="s">
        <v>12894</v>
      </c>
      <c r="F10143" s="72">
        <v>1</v>
      </c>
      <c r="G10143" s="72">
        <v>3</v>
      </c>
      <c r="H10143" s="72">
        <v>2</v>
      </c>
      <c r="I10143" s="72">
        <v>10</v>
      </c>
      <c r="J10143" s="72">
        <v>2</v>
      </c>
      <c r="K10143" s="72">
        <v>4</v>
      </c>
      <c r="L10143" s="72">
        <v>21</v>
      </c>
    </row>
    <row r="10144" spans="4:12" x14ac:dyDescent="0.25">
      <c r="D10144" s="66" t="s">
        <v>40482</v>
      </c>
      <c r="E10144" s="66" t="s">
        <v>12895</v>
      </c>
      <c r="F10144" s="72">
        <v>1</v>
      </c>
      <c r="G10144" s="72">
        <v>3</v>
      </c>
      <c r="H10144" s="72">
        <v>2</v>
      </c>
      <c r="I10144" s="72">
        <v>10</v>
      </c>
      <c r="J10144" s="72">
        <v>2</v>
      </c>
      <c r="K10144" s="72">
        <v>4</v>
      </c>
      <c r="L10144" s="72">
        <v>22</v>
      </c>
    </row>
    <row r="10145" spans="4:12" x14ac:dyDescent="0.25">
      <c r="D10145" s="66" t="s">
        <v>40483</v>
      </c>
      <c r="E10145" s="66" t="s">
        <v>12896</v>
      </c>
      <c r="F10145" s="72">
        <v>1</v>
      </c>
      <c r="G10145" s="72">
        <v>3</v>
      </c>
      <c r="H10145" s="72">
        <v>2</v>
      </c>
      <c r="I10145" s="72">
        <v>10</v>
      </c>
      <c r="J10145" s="72">
        <v>2</v>
      </c>
      <c r="K10145" s="72">
        <v>4</v>
      </c>
      <c r="L10145" s="72">
        <v>23</v>
      </c>
    </row>
    <row r="10146" spans="4:12" x14ac:dyDescent="0.25">
      <c r="D10146" s="66" t="s">
        <v>40484</v>
      </c>
      <c r="E10146" s="66" t="s">
        <v>12897</v>
      </c>
      <c r="F10146" s="72">
        <v>1</v>
      </c>
      <c r="G10146" s="72">
        <v>3</v>
      </c>
      <c r="H10146" s="72">
        <v>2</v>
      </c>
      <c r="I10146" s="72">
        <v>10</v>
      </c>
      <c r="J10146" s="72">
        <v>2</v>
      </c>
      <c r="K10146" s="72">
        <v>4</v>
      </c>
      <c r="L10146" s="72">
        <v>24</v>
      </c>
    </row>
    <row r="10147" spans="4:12" x14ac:dyDescent="0.25">
      <c r="D10147" s="66" t="s">
        <v>40485</v>
      </c>
      <c r="E10147" s="66" t="s">
        <v>12898</v>
      </c>
      <c r="F10147" s="72">
        <v>1</v>
      </c>
      <c r="G10147" s="72">
        <v>3</v>
      </c>
      <c r="H10147" s="72">
        <v>2</v>
      </c>
      <c r="I10147" s="72">
        <v>10</v>
      </c>
      <c r="J10147" s="72">
        <v>2</v>
      </c>
      <c r="K10147" s="72">
        <v>4</v>
      </c>
      <c r="L10147" s="72">
        <v>25</v>
      </c>
    </row>
    <row r="10148" spans="4:12" x14ac:dyDescent="0.25">
      <c r="D10148" s="66" t="s">
        <v>40486</v>
      </c>
      <c r="E10148" s="66" t="s">
        <v>774</v>
      </c>
      <c r="F10148" s="72">
        <v>1</v>
      </c>
      <c r="G10148" s="72">
        <v>3</v>
      </c>
      <c r="H10148" s="72">
        <v>2</v>
      </c>
      <c r="I10148" s="72">
        <v>10</v>
      </c>
      <c r="J10148" s="72">
        <v>2</v>
      </c>
      <c r="K10148" s="72">
        <v>4</v>
      </c>
      <c r="L10148" s="72">
        <v>26</v>
      </c>
    </row>
    <row r="10149" spans="4:12" x14ac:dyDescent="0.25">
      <c r="D10149" s="66" t="s">
        <v>40487</v>
      </c>
      <c r="E10149" s="66" t="s">
        <v>12899</v>
      </c>
      <c r="F10149" s="72">
        <v>1</v>
      </c>
      <c r="G10149" s="72">
        <v>3</v>
      </c>
      <c r="H10149" s="72">
        <v>2</v>
      </c>
      <c r="I10149" s="72">
        <v>10</v>
      </c>
      <c r="J10149" s="72">
        <v>2</v>
      </c>
      <c r="K10149" s="72">
        <v>4</v>
      </c>
      <c r="L10149" s="72">
        <v>27</v>
      </c>
    </row>
    <row r="10150" spans="4:12" x14ac:dyDescent="0.25">
      <c r="D10150" s="66" t="s">
        <v>40488</v>
      </c>
      <c r="E10150" s="66" t="s">
        <v>12900</v>
      </c>
      <c r="F10150" s="72">
        <v>1</v>
      </c>
      <c r="G10150" s="72">
        <v>3</v>
      </c>
      <c r="H10150" s="72">
        <v>2</v>
      </c>
      <c r="I10150" s="72">
        <v>10</v>
      </c>
      <c r="J10150" s="72">
        <v>2</v>
      </c>
      <c r="K10150" s="72">
        <v>4</v>
      </c>
      <c r="L10150" s="72">
        <v>28</v>
      </c>
    </row>
    <row r="10151" spans="4:12" x14ac:dyDescent="0.25">
      <c r="D10151" s="66" t="s">
        <v>40489</v>
      </c>
      <c r="E10151" s="66" t="s">
        <v>12901</v>
      </c>
      <c r="F10151" s="72">
        <v>1</v>
      </c>
      <c r="G10151" s="72">
        <v>3</v>
      </c>
      <c r="H10151" s="72">
        <v>2</v>
      </c>
      <c r="I10151" s="72">
        <v>10</v>
      </c>
      <c r="J10151" s="72">
        <v>2</v>
      </c>
      <c r="K10151" s="72">
        <v>4</v>
      </c>
      <c r="L10151" s="72">
        <v>29</v>
      </c>
    </row>
    <row r="10152" spans="4:12" x14ac:dyDescent="0.25">
      <c r="D10152" s="66" t="s">
        <v>40490</v>
      </c>
      <c r="E10152" s="66" t="s">
        <v>12902</v>
      </c>
      <c r="F10152" s="72">
        <v>1</v>
      </c>
      <c r="G10152" s="72">
        <v>3</v>
      </c>
      <c r="H10152" s="72">
        <v>2</v>
      </c>
      <c r="I10152" s="72">
        <v>10</v>
      </c>
      <c r="J10152" s="72">
        <v>2</v>
      </c>
      <c r="K10152" s="72">
        <v>4</v>
      </c>
      <c r="L10152" s="72">
        <v>30</v>
      </c>
    </row>
    <row r="10153" spans="4:12" x14ac:dyDescent="0.25">
      <c r="D10153" s="66" t="s">
        <v>40491</v>
      </c>
      <c r="E10153" s="66" t="s">
        <v>12903</v>
      </c>
      <c r="F10153" s="72">
        <v>1</v>
      </c>
      <c r="G10153" s="72">
        <v>3</v>
      </c>
      <c r="H10153" s="72">
        <v>2</v>
      </c>
      <c r="I10153" s="72">
        <v>10</v>
      </c>
      <c r="J10153" s="72">
        <v>2</v>
      </c>
      <c r="K10153" s="72">
        <v>4</v>
      </c>
      <c r="L10153" s="72">
        <v>31</v>
      </c>
    </row>
    <row r="10154" spans="4:12" x14ac:dyDescent="0.25">
      <c r="D10154" s="66" t="s">
        <v>40492</v>
      </c>
      <c r="E10154" s="66" t="s">
        <v>12904</v>
      </c>
      <c r="F10154" s="72">
        <v>1</v>
      </c>
      <c r="G10154" s="72">
        <v>3</v>
      </c>
      <c r="H10154" s="72">
        <v>2</v>
      </c>
      <c r="I10154" s="72">
        <v>10</v>
      </c>
      <c r="J10154" s="72">
        <v>2</v>
      </c>
      <c r="K10154" s="72">
        <v>4</v>
      </c>
      <c r="L10154" s="72">
        <v>32</v>
      </c>
    </row>
    <row r="10155" spans="4:12" x14ac:dyDescent="0.25">
      <c r="D10155" s="66" t="s">
        <v>40493</v>
      </c>
      <c r="E10155" s="66" t="s">
        <v>12905</v>
      </c>
      <c r="F10155" s="72">
        <v>1</v>
      </c>
      <c r="G10155" s="72">
        <v>3</v>
      </c>
      <c r="H10155" s="72">
        <v>2</v>
      </c>
      <c r="I10155" s="72">
        <v>10</v>
      </c>
      <c r="J10155" s="72">
        <v>2</v>
      </c>
      <c r="K10155" s="72">
        <v>4</v>
      </c>
      <c r="L10155" s="72">
        <v>33</v>
      </c>
    </row>
    <row r="10156" spans="4:12" x14ac:dyDescent="0.25">
      <c r="D10156" s="66" t="s">
        <v>40494</v>
      </c>
      <c r="E10156" s="66" t="s">
        <v>12906</v>
      </c>
      <c r="F10156" s="72">
        <v>1</v>
      </c>
      <c r="G10156" s="72">
        <v>3</v>
      </c>
      <c r="H10156" s="72">
        <v>2</v>
      </c>
      <c r="I10156" s="72">
        <v>10</v>
      </c>
      <c r="J10156" s="72">
        <v>2</v>
      </c>
      <c r="K10156" s="72">
        <v>5</v>
      </c>
      <c r="L10156" s="72">
        <v>1</v>
      </c>
    </row>
    <row r="10157" spans="4:12" x14ac:dyDescent="0.25">
      <c r="D10157" s="66" t="s">
        <v>40495</v>
      </c>
      <c r="E10157" s="66" t="s">
        <v>12907</v>
      </c>
      <c r="F10157" s="72">
        <v>1</v>
      </c>
      <c r="G10157" s="72">
        <v>3</v>
      </c>
      <c r="H10157" s="72">
        <v>2</v>
      </c>
      <c r="I10157" s="72">
        <v>11</v>
      </c>
      <c r="J10157" s="72">
        <v>1</v>
      </c>
      <c r="K10157" s="72">
        <v>1</v>
      </c>
      <c r="L10157" s="72">
        <v>1</v>
      </c>
    </row>
    <row r="10158" spans="4:12" x14ac:dyDescent="0.25">
      <c r="D10158" s="66" t="s">
        <v>40496</v>
      </c>
      <c r="E10158" s="66" t="s">
        <v>12908</v>
      </c>
      <c r="F10158" s="72">
        <v>1</v>
      </c>
      <c r="G10158" s="72">
        <v>3</v>
      </c>
      <c r="H10158" s="72">
        <v>2</v>
      </c>
      <c r="I10158" s="72">
        <v>11</v>
      </c>
      <c r="J10158" s="72">
        <v>1</v>
      </c>
      <c r="K10158" s="72">
        <v>1</v>
      </c>
      <c r="L10158" s="72">
        <v>2</v>
      </c>
    </row>
    <row r="10159" spans="4:12" x14ac:dyDescent="0.25">
      <c r="D10159" s="66" t="s">
        <v>40497</v>
      </c>
      <c r="E10159" s="66" t="s">
        <v>12909</v>
      </c>
      <c r="F10159" s="72">
        <v>1</v>
      </c>
      <c r="G10159" s="72">
        <v>3</v>
      </c>
      <c r="H10159" s="72">
        <v>2</v>
      </c>
      <c r="I10159" s="72">
        <v>11</v>
      </c>
      <c r="J10159" s="72">
        <v>1</v>
      </c>
      <c r="K10159" s="72">
        <v>1</v>
      </c>
      <c r="L10159" s="72">
        <v>3</v>
      </c>
    </row>
    <row r="10160" spans="4:12" x14ac:dyDescent="0.25">
      <c r="D10160" s="66" t="s">
        <v>40498</v>
      </c>
      <c r="E10160" s="66" t="s">
        <v>12910</v>
      </c>
      <c r="F10160" s="72">
        <v>1</v>
      </c>
      <c r="G10160" s="72">
        <v>3</v>
      </c>
      <c r="H10160" s="72">
        <v>2</v>
      </c>
      <c r="I10160" s="72">
        <v>11</v>
      </c>
      <c r="J10160" s="72">
        <v>1</v>
      </c>
      <c r="K10160" s="72">
        <v>1</v>
      </c>
      <c r="L10160" s="72">
        <v>4</v>
      </c>
    </row>
    <row r="10161" spans="4:12" x14ac:dyDescent="0.25">
      <c r="D10161" s="66" t="s">
        <v>40499</v>
      </c>
      <c r="E10161" s="66" t="s">
        <v>12911</v>
      </c>
      <c r="F10161" s="72">
        <v>1</v>
      </c>
      <c r="G10161" s="72">
        <v>3</v>
      </c>
      <c r="H10161" s="72">
        <v>2</v>
      </c>
      <c r="I10161" s="72">
        <v>11</v>
      </c>
      <c r="J10161" s="72">
        <v>1</v>
      </c>
      <c r="K10161" s="72">
        <v>2</v>
      </c>
      <c r="L10161" s="72">
        <v>1</v>
      </c>
    </row>
    <row r="10162" spans="4:12" x14ac:dyDescent="0.25">
      <c r="D10162" s="66" t="s">
        <v>40500</v>
      </c>
      <c r="E10162" s="66" t="s">
        <v>12912</v>
      </c>
      <c r="F10162" s="72">
        <v>1</v>
      </c>
      <c r="G10162" s="72">
        <v>3</v>
      </c>
      <c r="H10162" s="72">
        <v>2</v>
      </c>
      <c r="I10162" s="72">
        <v>11</v>
      </c>
      <c r="J10162" s="72">
        <v>1</v>
      </c>
      <c r="K10162" s="72">
        <v>2</v>
      </c>
      <c r="L10162" s="72">
        <v>2</v>
      </c>
    </row>
    <row r="10163" spans="4:12" x14ac:dyDescent="0.25">
      <c r="D10163" s="66" t="s">
        <v>40501</v>
      </c>
      <c r="E10163" s="66" t="s">
        <v>12913</v>
      </c>
      <c r="F10163" s="72">
        <v>1</v>
      </c>
      <c r="G10163" s="72">
        <v>3</v>
      </c>
      <c r="H10163" s="72">
        <v>2</v>
      </c>
      <c r="I10163" s="72">
        <v>11</v>
      </c>
      <c r="J10163" s="72">
        <v>1</v>
      </c>
      <c r="K10163" s="72">
        <v>2</v>
      </c>
      <c r="L10163" s="72">
        <v>3</v>
      </c>
    </row>
    <row r="10164" spans="4:12" x14ac:dyDescent="0.25">
      <c r="D10164" s="66" t="s">
        <v>40502</v>
      </c>
      <c r="E10164" s="66" t="s">
        <v>12914</v>
      </c>
      <c r="F10164" s="72">
        <v>1</v>
      </c>
      <c r="G10164" s="72">
        <v>3</v>
      </c>
      <c r="H10164" s="72">
        <v>2</v>
      </c>
      <c r="I10164" s="72">
        <v>11</v>
      </c>
      <c r="J10164" s="72">
        <v>1</v>
      </c>
      <c r="K10164" s="72">
        <v>2</v>
      </c>
      <c r="L10164" s="72">
        <v>4</v>
      </c>
    </row>
    <row r="10165" spans="4:12" x14ac:dyDescent="0.25">
      <c r="D10165" s="66" t="s">
        <v>40503</v>
      </c>
      <c r="E10165" s="66" t="s">
        <v>12915</v>
      </c>
      <c r="F10165" s="72">
        <v>1</v>
      </c>
      <c r="G10165" s="72">
        <v>3</v>
      </c>
      <c r="H10165" s="72">
        <v>2</v>
      </c>
      <c r="I10165" s="72">
        <v>11</v>
      </c>
      <c r="J10165" s="72">
        <v>1</v>
      </c>
      <c r="K10165" s="72">
        <v>2</v>
      </c>
      <c r="L10165" s="72">
        <v>5</v>
      </c>
    </row>
    <row r="10166" spans="4:12" x14ac:dyDescent="0.25">
      <c r="D10166" s="66" t="s">
        <v>40504</v>
      </c>
      <c r="E10166" s="66" t="s">
        <v>12916</v>
      </c>
      <c r="F10166" s="72">
        <v>1</v>
      </c>
      <c r="G10166" s="72">
        <v>3</v>
      </c>
      <c r="H10166" s="72">
        <v>2</v>
      </c>
      <c r="I10166" s="72">
        <v>11</v>
      </c>
      <c r="J10166" s="72">
        <v>1</v>
      </c>
      <c r="K10166" s="72">
        <v>2</v>
      </c>
      <c r="L10166" s="72">
        <v>6</v>
      </c>
    </row>
    <row r="10167" spans="4:12" x14ac:dyDescent="0.25">
      <c r="D10167" s="66" t="s">
        <v>40505</v>
      </c>
      <c r="E10167" s="66" t="s">
        <v>12917</v>
      </c>
      <c r="F10167" s="72">
        <v>1</v>
      </c>
      <c r="G10167" s="72">
        <v>3</v>
      </c>
      <c r="H10167" s="72">
        <v>2</v>
      </c>
      <c r="I10167" s="72">
        <v>11</v>
      </c>
      <c r="J10167" s="72">
        <v>1</v>
      </c>
      <c r="K10167" s="72">
        <v>2</v>
      </c>
      <c r="L10167" s="72">
        <v>7</v>
      </c>
    </row>
    <row r="10168" spans="4:12" x14ac:dyDescent="0.25">
      <c r="D10168" s="66" t="s">
        <v>40506</v>
      </c>
      <c r="E10168" s="66" t="s">
        <v>12918</v>
      </c>
      <c r="F10168" s="72">
        <v>1</v>
      </c>
      <c r="G10168" s="72">
        <v>3</v>
      </c>
      <c r="H10168" s="72">
        <v>2</v>
      </c>
      <c r="I10168" s="72">
        <v>11</v>
      </c>
      <c r="J10168" s="72">
        <v>1</v>
      </c>
      <c r="K10168" s="72">
        <v>2</v>
      </c>
      <c r="L10168" s="72">
        <v>8</v>
      </c>
    </row>
    <row r="10169" spans="4:12" x14ac:dyDescent="0.25">
      <c r="D10169" s="66" t="s">
        <v>40507</v>
      </c>
      <c r="E10169" s="66" t="s">
        <v>12919</v>
      </c>
      <c r="F10169" s="72">
        <v>1</v>
      </c>
      <c r="G10169" s="72">
        <v>3</v>
      </c>
      <c r="H10169" s="72">
        <v>2</v>
      </c>
      <c r="I10169" s="72">
        <v>11</v>
      </c>
      <c r="J10169" s="72">
        <v>1</v>
      </c>
      <c r="K10169" s="72">
        <v>2</v>
      </c>
      <c r="L10169" s="72">
        <v>9</v>
      </c>
    </row>
    <row r="10170" spans="4:12" x14ac:dyDescent="0.25">
      <c r="D10170" s="66" t="s">
        <v>40508</v>
      </c>
      <c r="E10170" s="66" t="s">
        <v>12920</v>
      </c>
      <c r="F10170" s="72">
        <v>1</v>
      </c>
      <c r="G10170" s="72">
        <v>3</v>
      </c>
      <c r="H10170" s="72">
        <v>2</v>
      </c>
      <c r="I10170" s="72">
        <v>11</v>
      </c>
      <c r="J10170" s="72">
        <v>1</v>
      </c>
      <c r="K10170" s="72">
        <v>2</v>
      </c>
      <c r="L10170" s="72">
        <v>10</v>
      </c>
    </row>
    <row r="10171" spans="4:12" x14ac:dyDescent="0.25">
      <c r="D10171" s="66" t="s">
        <v>40509</v>
      </c>
      <c r="E10171" s="66" t="s">
        <v>12921</v>
      </c>
      <c r="F10171" s="72">
        <v>1</v>
      </c>
      <c r="G10171" s="72">
        <v>3</v>
      </c>
      <c r="H10171" s="72">
        <v>2</v>
      </c>
      <c r="I10171" s="72">
        <v>11</v>
      </c>
      <c r="J10171" s="72">
        <v>1</v>
      </c>
      <c r="K10171" s="72">
        <v>2</v>
      </c>
      <c r="L10171" s="72">
        <v>11</v>
      </c>
    </row>
    <row r="10172" spans="4:12" x14ac:dyDescent="0.25">
      <c r="D10172" s="66" t="s">
        <v>40510</v>
      </c>
      <c r="E10172" s="66" t="s">
        <v>12922</v>
      </c>
      <c r="F10172" s="72">
        <v>1</v>
      </c>
      <c r="G10172" s="72">
        <v>3</v>
      </c>
      <c r="H10172" s="72">
        <v>2</v>
      </c>
      <c r="I10172" s="72">
        <v>11</v>
      </c>
      <c r="J10172" s="72">
        <v>1</v>
      </c>
      <c r="K10172" s="72">
        <v>2</v>
      </c>
      <c r="L10172" s="72">
        <v>12</v>
      </c>
    </row>
    <row r="10173" spans="4:12" x14ac:dyDescent="0.25">
      <c r="D10173" s="66" t="s">
        <v>40511</v>
      </c>
      <c r="E10173" s="66" t="s">
        <v>12923</v>
      </c>
      <c r="F10173" s="72">
        <v>1</v>
      </c>
      <c r="G10173" s="72">
        <v>3</v>
      </c>
      <c r="H10173" s="72">
        <v>2</v>
      </c>
      <c r="I10173" s="72">
        <v>11</v>
      </c>
      <c r="J10173" s="72">
        <v>1</v>
      </c>
      <c r="K10173" s="72">
        <v>2</v>
      </c>
      <c r="L10173" s="72">
        <v>13</v>
      </c>
    </row>
    <row r="10174" spans="4:12" x14ac:dyDescent="0.25">
      <c r="D10174" s="66" t="s">
        <v>40512</v>
      </c>
      <c r="E10174" s="66" t="s">
        <v>12924</v>
      </c>
      <c r="F10174" s="72">
        <v>1</v>
      </c>
      <c r="G10174" s="72">
        <v>3</v>
      </c>
      <c r="H10174" s="72">
        <v>2</v>
      </c>
      <c r="I10174" s="72">
        <v>11</v>
      </c>
      <c r="J10174" s="72">
        <v>1</v>
      </c>
      <c r="K10174" s="72">
        <v>2</v>
      </c>
      <c r="L10174" s="72">
        <v>14</v>
      </c>
    </row>
    <row r="10175" spans="4:12" x14ac:dyDescent="0.25">
      <c r="D10175" s="66" t="s">
        <v>40513</v>
      </c>
      <c r="E10175" s="66" t="s">
        <v>12925</v>
      </c>
      <c r="F10175" s="72">
        <v>1</v>
      </c>
      <c r="G10175" s="72">
        <v>3</v>
      </c>
      <c r="H10175" s="72">
        <v>2</v>
      </c>
      <c r="I10175" s="72">
        <v>11</v>
      </c>
      <c r="J10175" s="72">
        <v>1</v>
      </c>
      <c r="K10175" s="72">
        <v>2</v>
      </c>
      <c r="L10175" s="72">
        <v>15</v>
      </c>
    </row>
    <row r="10176" spans="4:12" x14ac:dyDescent="0.25">
      <c r="D10176" s="66" t="s">
        <v>40514</v>
      </c>
      <c r="E10176" s="66" t="s">
        <v>12926</v>
      </c>
      <c r="F10176" s="72">
        <v>1</v>
      </c>
      <c r="G10176" s="72">
        <v>3</v>
      </c>
      <c r="H10176" s="72">
        <v>2</v>
      </c>
      <c r="I10176" s="72">
        <v>11</v>
      </c>
      <c r="J10176" s="72">
        <v>1</v>
      </c>
      <c r="K10176" s="72">
        <v>2</v>
      </c>
      <c r="L10176" s="72">
        <v>16</v>
      </c>
    </row>
    <row r="10177" spans="4:12" x14ac:dyDescent="0.25">
      <c r="D10177" s="66" t="s">
        <v>40515</v>
      </c>
      <c r="E10177" s="66" t="s">
        <v>12927</v>
      </c>
      <c r="F10177" s="72">
        <v>1</v>
      </c>
      <c r="G10177" s="72">
        <v>3</v>
      </c>
      <c r="H10177" s="72">
        <v>2</v>
      </c>
      <c r="I10177" s="72">
        <v>11</v>
      </c>
      <c r="J10177" s="72">
        <v>1</v>
      </c>
      <c r="K10177" s="72">
        <v>2</v>
      </c>
      <c r="L10177" s="72">
        <v>17</v>
      </c>
    </row>
    <row r="10178" spans="4:12" x14ac:dyDescent="0.25">
      <c r="D10178" s="66" t="s">
        <v>40516</v>
      </c>
      <c r="E10178" s="66" t="s">
        <v>12928</v>
      </c>
      <c r="F10178" s="72">
        <v>1</v>
      </c>
      <c r="G10178" s="72">
        <v>3</v>
      </c>
      <c r="H10178" s="72">
        <v>2</v>
      </c>
      <c r="I10178" s="72">
        <v>11</v>
      </c>
      <c r="J10178" s="72">
        <v>1</v>
      </c>
      <c r="K10178" s="72">
        <v>2</v>
      </c>
      <c r="L10178" s="72">
        <v>18</v>
      </c>
    </row>
    <row r="10179" spans="4:12" x14ac:dyDescent="0.25">
      <c r="D10179" s="66" t="s">
        <v>40517</v>
      </c>
      <c r="E10179" s="66" t="s">
        <v>12929</v>
      </c>
      <c r="F10179" s="72">
        <v>1</v>
      </c>
      <c r="G10179" s="72">
        <v>3</v>
      </c>
      <c r="H10179" s="72">
        <v>2</v>
      </c>
      <c r="I10179" s="72">
        <v>11</v>
      </c>
      <c r="J10179" s="72">
        <v>1</v>
      </c>
      <c r="K10179" s="72">
        <v>2</v>
      </c>
      <c r="L10179" s="72">
        <v>19</v>
      </c>
    </row>
    <row r="10180" spans="4:12" x14ac:dyDescent="0.25">
      <c r="D10180" s="66" t="s">
        <v>40518</v>
      </c>
      <c r="E10180" s="66" t="s">
        <v>12930</v>
      </c>
      <c r="F10180" s="72">
        <v>1</v>
      </c>
      <c r="G10180" s="72">
        <v>3</v>
      </c>
      <c r="H10180" s="72">
        <v>2</v>
      </c>
      <c r="I10180" s="72">
        <v>11</v>
      </c>
      <c r="J10180" s="72">
        <v>1</v>
      </c>
      <c r="K10180" s="72">
        <v>2</v>
      </c>
      <c r="L10180" s="72">
        <v>20</v>
      </c>
    </row>
    <row r="10181" spans="4:12" x14ac:dyDescent="0.25">
      <c r="D10181" s="66" t="s">
        <v>40519</v>
      </c>
      <c r="E10181" s="66" t="s">
        <v>12931</v>
      </c>
      <c r="F10181" s="72">
        <v>1</v>
      </c>
      <c r="G10181" s="72">
        <v>3</v>
      </c>
      <c r="H10181" s="72">
        <v>2</v>
      </c>
      <c r="I10181" s="72">
        <v>11</v>
      </c>
      <c r="J10181" s="72">
        <v>1</v>
      </c>
      <c r="K10181" s="72">
        <v>2</v>
      </c>
      <c r="L10181" s="72">
        <v>21</v>
      </c>
    </row>
    <row r="10182" spans="4:12" x14ac:dyDescent="0.25">
      <c r="D10182" s="66" t="s">
        <v>40520</v>
      </c>
      <c r="E10182" s="66" t="s">
        <v>12932</v>
      </c>
      <c r="F10182" s="72">
        <v>1</v>
      </c>
      <c r="G10182" s="72">
        <v>3</v>
      </c>
      <c r="H10182" s="72">
        <v>2</v>
      </c>
      <c r="I10182" s="72">
        <v>11</v>
      </c>
      <c r="J10182" s="72">
        <v>1</v>
      </c>
      <c r="K10182" s="72">
        <v>2</v>
      </c>
      <c r="L10182" s="72">
        <v>22</v>
      </c>
    </row>
    <row r="10183" spans="4:12" x14ac:dyDescent="0.25">
      <c r="D10183" s="66" t="s">
        <v>40521</v>
      </c>
      <c r="E10183" s="66" t="s">
        <v>12933</v>
      </c>
      <c r="F10183" s="72">
        <v>1</v>
      </c>
      <c r="G10183" s="72">
        <v>3</v>
      </c>
      <c r="H10183" s="72">
        <v>2</v>
      </c>
      <c r="I10183" s="72">
        <v>11</v>
      </c>
      <c r="J10183" s="72">
        <v>1</v>
      </c>
      <c r="K10183" s="72">
        <v>3</v>
      </c>
      <c r="L10183" s="72">
        <v>1</v>
      </c>
    </row>
    <row r="10184" spans="4:12" x14ac:dyDescent="0.25">
      <c r="D10184" s="66" t="s">
        <v>40522</v>
      </c>
      <c r="E10184" s="66" t="s">
        <v>12934</v>
      </c>
      <c r="F10184" s="72">
        <v>1</v>
      </c>
      <c r="G10184" s="72">
        <v>3</v>
      </c>
      <c r="H10184" s="72">
        <v>2</v>
      </c>
      <c r="I10184" s="72">
        <v>11</v>
      </c>
      <c r="J10184" s="72">
        <v>2</v>
      </c>
      <c r="K10184" s="72">
        <v>1</v>
      </c>
      <c r="L10184" s="72">
        <v>1</v>
      </c>
    </row>
    <row r="10185" spans="4:12" x14ac:dyDescent="0.25">
      <c r="D10185" s="66" t="s">
        <v>40523</v>
      </c>
      <c r="E10185" s="66" t="s">
        <v>12935</v>
      </c>
      <c r="F10185" s="72">
        <v>1</v>
      </c>
      <c r="G10185" s="72">
        <v>3</v>
      </c>
      <c r="H10185" s="72">
        <v>2</v>
      </c>
      <c r="I10185" s="72">
        <v>11</v>
      </c>
      <c r="J10185" s="72">
        <v>2</v>
      </c>
      <c r="K10185" s="72">
        <v>1</v>
      </c>
      <c r="L10185" s="72">
        <v>2</v>
      </c>
    </row>
    <row r="10186" spans="4:12" x14ac:dyDescent="0.25">
      <c r="D10186" s="66" t="s">
        <v>40524</v>
      </c>
      <c r="E10186" s="66" t="s">
        <v>12936</v>
      </c>
      <c r="F10186" s="72">
        <v>1</v>
      </c>
      <c r="G10186" s="72">
        <v>3</v>
      </c>
      <c r="H10186" s="72">
        <v>2</v>
      </c>
      <c r="I10186" s="72">
        <v>11</v>
      </c>
      <c r="J10186" s="72">
        <v>2</v>
      </c>
      <c r="K10186" s="72">
        <v>1</v>
      </c>
      <c r="L10186" s="72">
        <v>3</v>
      </c>
    </row>
    <row r="10187" spans="4:12" x14ac:dyDescent="0.25">
      <c r="D10187" s="66" t="s">
        <v>40525</v>
      </c>
      <c r="E10187" s="66" t="s">
        <v>12937</v>
      </c>
      <c r="F10187" s="72">
        <v>1</v>
      </c>
      <c r="G10187" s="72">
        <v>3</v>
      </c>
      <c r="H10187" s="72">
        <v>2</v>
      </c>
      <c r="I10187" s="72">
        <v>11</v>
      </c>
      <c r="J10187" s="72">
        <v>2</v>
      </c>
      <c r="K10187" s="72">
        <v>1</v>
      </c>
      <c r="L10187" s="72">
        <v>4</v>
      </c>
    </row>
    <row r="10188" spans="4:12" x14ac:dyDescent="0.25">
      <c r="D10188" s="66" t="s">
        <v>40526</v>
      </c>
      <c r="E10188" s="66" t="s">
        <v>12938</v>
      </c>
      <c r="F10188" s="72">
        <v>1</v>
      </c>
      <c r="G10188" s="72">
        <v>3</v>
      </c>
      <c r="H10188" s="72">
        <v>2</v>
      </c>
      <c r="I10188" s="72">
        <v>11</v>
      </c>
      <c r="J10188" s="72">
        <v>2</v>
      </c>
      <c r="K10188" s="72">
        <v>1</v>
      </c>
      <c r="L10188" s="72">
        <v>5</v>
      </c>
    </row>
    <row r="10189" spans="4:12" x14ac:dyDescent="0.25">
      <c r="D10189" s="66" t="s">
        <v>40527</v>
      </c>
      <c r="E10189" s="66" t="s">
        <v>12939</v>
      </c>
      <c r="F10189" s="72">
        <v>1</v>
      </c>
      <c r="G10189" s="72">
        <v>3</v>
      </c>
      <c r="H10189" s="72">
        <v>2</v>
      </c>
      <c r="I10189" s="72">
        <v>11</v>
      </c>
      <c r="J10189" s="72">
        <v>2</v>
      </c>
      <c r="K10189" s="72">
        <v>1</v>
      </c>
      <c r="L10189" s="72">
        <v>6</v>
      </c>
    </row>
    <row r="10190" spans="4:12" x14ac:dyDescent="0.25">
      <c r="D10190" s="66" t="s">
        <v>40528</v>
      </c>
      <c r="E10190" s="66" t="s">
        <v>12940</v>
      </c>
      <c r="F10190" s="72">
        <v>1</v>
      </c>
      <c r="G10190" s="72">
        <v>3</v>
      </c>
      <c r="H10190" s="72">
        <v>2</v>
      </c>
      <c r="I10190" s="72">
        <v>11</v>
      </c>
      <c r="J10190" s="72">
        <v>2</v>
      </c>
      <c r="K10190" s="72">
        <v>1</v>
      </c>
      <c r="L10190" s="72">
        <v>7</v>
      </c>
    </row>
    <row r="10191" spans="4:12" x14ac:dyDescent="0.25">
      <c r="D10191" s="66" t="s">
        <v>40529</v>
      </c>
      <c r="E10191" s="66" t="s">
        <v>12941</v>
      </c>
      <c r="F10191" s="72">
        <v>1</v>
      </c>
      <c r="G10191" s="72">
        <v>3</v>
      </c>
      <c r="H10191" s="72">
        <v>2</v>
      </c>
      <c r="I10191" s="72">
        <v>11</v>
      </c>
      <c r="J10191" s="72">
        <v>2</v>
      </c>
      <c r="K10191" s="72">
        <v>1</v>
      </c>
      <c r="L10191" s="72">
        <v>8</v>
      </c>
    </row>
    <row r="10192" spans="4:12" x14ac:dyDescent="0.25">
      <c r="D10192" s="66" t="s">
        <v>40530</v>
      </c>
      <c r="E10192" s="66" t="s">
        <v>12942</v>
      </c>
      <c r="F10192" s="72">
        <v>1</v>
      </c>
      <c r="G10192" s="72">
        <v>3</v>
      </c>
      <c r="H10192" s="72">
        <v>2</v>
      </c>
      <c r="I10192" s="72">
        <v>11</v>
      </c>
      <c r="J10192" s="72">
        <v>2</v>
      </c>
      <c r="K10192" s="72">
        <v>1</v>
      </c>
      <c r="L10192" s="72">
        <v>9</v>
      </c>
    </row>
    <row r="10193" spans="4:12" x14ac:dyDescent="0.25">
      <c r="D10193" s="66" t="s">
        <v>40531</v>
      </c>
      <c r="E10193" s="66" t="s">
        <v>12943</v>
      </c>
      <c r="F10193" s="72">
        <v>1</v>
      </c>
      <c r="G10193" s="72">
        <v>3</v>
      </c>
      <c r="H10193" s="72">
        <v>2</v>
      </c>
      <c r="I10193" s="72">
        <v>11</v>
      </c>
      <c r="J10193" s="72">
        <v>2</v>
      </c>
      <c r="K10193" s="72">
        <v>1</v>
      </c>
      <c r="L10193" s="72">
        <v>10</v>
      </c>
    </row>
    <row r="10194" spans="4:12" x14ac:dyDescent="0.25">
      <c r="D10194" s="66" t="s">
        <v>40532</v>
      </c>
      <c r="E10194" s="66" t="s">
        <v>12944</v>
      </c>
      <c r="F10194" s="72">
        <v>1</v>
      </c>
      <c r="G10194" s="72">
        <v>3</v>
      </c>
      <c r="H10194" s="72">
        <v>2</v>
      </c>
      <c r="I10194" s="72">
        <v>11</v>
      </c>
      <c r="J10194" s="72">
        <v>2</v>
      </c>
      <c r="K10194" s="72">
        <v>1</v>
      </c>
      <c r="L10194" s="72">
        <v>11</v>
      </c>
    </row>
    <row r="10195" spans="4:12" x14ac:dyDescent="0.25">
      <c r="D10195" s="66" t="s">
        <v>40533</v>
      </c>
      <c r="E10195" s="66" t="s">
        <v>12945</v>
      </c>
      <c r="F10195" s="72">
        <v>1</v>
      </c>
      <c r="G10195" s="72">
        <v>3</v>
      </c>
      <c r="H10195" s="72">
        <v>2</v>
      </c>
      <c r="I10195" s="72">
        <v>11</v>
      </c>
      <c r="J10195" s="72">
        <v>2</v>
      </c>
      <c r="K10195" s="72">
        <v>1</v>
      </c>
      <c r="L10195" s="72">
        <v>12</v>
      </c>
    </row>
    <row r="10196" spans="4:12" x14ac:dyDescent="0.25">
      <c r="D10196" s="66" t="s">
        <v>40534</v>
      </c>
      <c r="E10196" s="66" t="s">
        <v>12946</v>
      </c>
      <c r="F10196" s="72">
        <v>1</v>
      </c>
      <c r="G10196" s="72">
        <v>3</v>
      </c>
      <c r="H10196" s="72">
        <v>2</v>
      </c>
      <c r="I10196" s="72">
        <v>11</v>
      </c>
      <c r="J10196" s="72">
        <v>2</v>
      </c>
      <c r="K10196" s="72">
        <v>1</v>
      </c>
      <c r="L10196" s="72">
        <v>13</v>
      </c>
    </row>
    <row r="10197" spans="4:12" x14ac:dyDescent="0.25">
      <c r="D10197" s="66" t="s">
        <v>40535</v>
      </c>
      <c r="E10197" s="66" t="s">
        <v>12947</v>
      </c>
      <c r="F10197" s="72">
        <v>1</v>
      </c>
      <c r="G10197" s="72">
        <v>3</v>
      </c>
      <c r="H10197" s="72">
        <v>2</v>
      </c>
      <c r="I10197" s="72">
        <v>11</v>
      </c>
      <c r="J10197" s="72">
        <v>2</v>
      </c>
      <c r="K10197" s="72">
        <v>1</v>
      </c>
      <c r="L10197" s="72">
        <v>14</v>
      </c>
    </row>
    <row r="10198" spans="4:12" x14ac:dyDescent="0.25">
      <c r="D10198" s="66" t="s">
        <v>40536</v>
      </c>
      <c r="E10198" s="66" t="s">
        <v>12948</v>
      </c>
      <c r="F10198" s="72">
        <v>1</v>
      </c>
      <c r="G10198" s="72">
        <v>3</v>
      </c>
      <c r="H10198" s="72">
        <v>2</v>
      </c>
      <c r="I10198" s="72">
        <v>11</v>
      </c>
      <c r="J10198" s="72">
        <v>2</v>
      </c>
      <c r="K10198" s="72">
        <v>2</v>
      </c>
      <c r="L10198" s="72">
        <v>1</v>
      </c>
    </row>
    <row r="10199" spans="4:12" x14ac:dyDescent="0.25">
      <c r="D10199" s="66" t="s">
        <v>40537</v>
      </c>
      <c r="E10199" s="66" t="s">
        <v>12949</v>
      </c>
      <c r="F10199" s="72">
        <v>1</v>
      </c>
      <c r="G10199" s="72">
        <v>3</v>
      </c>
      <c r="H10199" s="72">
        <v>2</v>
      </c>
      <c r="I10199" s="72">
        <v>11</v>
      </c>
      <c r="J10199" s="72">
        <v>2</v>
      </c>
      <c r="K10199" s="72">
        <v>2</v>
      </c>
      <c r="L10199" s="72">
        <v>2</v>
      </c>
    </row>
    <row r="10200" spans="4:12" x14ac:dyDescent="0.25">
      <c r="D10200" s="66" t="s">
        <v>40538</v>
      </c>
      <c r="E10200" s="66" t="s">
        <v>12950</v>
      </c>
      <c r="F10200" s="72">
        <v>1</v>
      </c>
      <c r="G10200" s="72">
        <v>3</v>
      </c>
      <c r="H10200" s="72">
        <v>2</v>
      </c>
      <c r="I10200" s="72">
        <v>11</v>
      </c>
      <c r="J10200" s="72">
        <v>2</v>
      </c>
      <c r="K10200" s="72">
        <v>2</v>
      </c>
      <c r="L10200" s="72">
        <v>3</v>
      </c>
    </row>
    <row r="10201" spans="4:12" x14ac:dyDescent="0.25">
      <c r="D10201" s="66" t="s">
        <v>40539</v>
      </c>
      <c r="E10201" s="66" t="s">
        <v>12951</v>
      </c>
      <c r="F10201" s="72">
        <v>1</v>
      </c>
      <c r="G10201" s="72">
        <v>3</v>
      </c>
      <c r="H10201" s="72">
        <v>2</v>
      </c>
      <c r="I10201" s="72">
        <v>11</v>
      </c>
      <c r="J10201" s="72">
        <v>2</v>
      </c>
      <c r="K10201" s="72">
        <v>2</v>
      </c>
      <c r="L10201" s="72">
        <v>4</v>
      </c>
    </row>
    <row r="10202" spans="4:12" x14ac:dyDescent="0.25">
      <c r="D10202" s="66" t="s">
        <v>40540</v>
      </c>
      <c r="E10202" s="66" t="s">
        <v>12952</v>
      </c>
      <c r="F10202" s="72">
        <v>1</v>
      </c>
      <c r="G10202" s="72">
        <v>3</v>
      </c>
      <c r="H10202" s="72">
        <v>2</v>
      </c>
      <c r="I10202" s="72">
        <v>11</v>
      </c>
      <c r="J10202" s="72">
        <v>2</v>
      </c>
      <c r="K10202" s="72">
        <v>2</v>
      </c>
      <c r="L10202" s="72">
        <v>5</v>
      </c>
    </row>
    <row r="10203" spans="4:12" x14ac:dyDescent="0.25">
      <c r="D10203" s="66" t="s">
        <v>40541</v>
      </c>
      <c r="E10203" s="66" t="s">
        <v>12953</v>
      </c>
      <c r="F10203" s="72">
        <v>1</v>
      </c>
      <c r="G10203" s="72">
        <v>3</v>
      </c>
      <c r="H10203" s="72">
        <v>2</v>
      </c>
      <c r="I10203" s="72">
        <v>11</v>
      </c>
      <c r="J10203" s="72">
        <v>2</v>
      </c>
      <c r="K10203" s="72">
        <v>2</v>
      </c>
      <c r="L10203" s="72">
        <v>6</v>
      </c>
    </row>
    <row r="10204" spans="4:12" x14ac:dyDescent="0.25">
      <c r="D10204" s="66" t="s">
        <v>40542</v>
      </c>
      <c r="E10204" s="66" t="s">
        <v>12954</v>
      </c>
      <c r="F10204" s="72">
        <v>1</v>
      </c>
      <c r="G10204" s="72">
        <v>3</v>
      </c>
      <c r="H10204" s="72">
        <v>2</v>
      </c>
      <c r="I10204" s="72">
        <v>11</v>
      </c>
      <c r="J10204" s="72">
        <v>2</v>
      </c>
      <c r="K10204" s="72">
        <v>2</v>
      </c>
      <c r="L10204" s="72">
        <v>7</v>
      </c>
    </row>
    <row r="10205" spans="4:12" x14ac:dyDescent="0.25">
      <c r="D10205" s="66" t="s">
        <v>40543</v>
      </c>
      <c r="E10205" s="66" t="s">
        <v>12955</v>
      </c>
      <c r="F10205" s="72">
        <v>1</v>
      </c>
      <c r="G10205" s="72">
        <v>3</v>
      </c>
      <c r="H10205" s="72">
        <v>2</v>
      </c>
      <c r="I10205" s="72">
        <v>11</v>
      </c>
      <c r="J10205" s="72">
        <v>2</v>
      </c>
      <c r="K10205" s="72">
        <v>2</v>
      </c>
      <c r="L10205" s="72">
        <v>8</v>
      </c>
    </row>
    <row r="10206" spans="4:12" x14ac:dyDescent="0.25">
      <c r="D10206" s="66" t="s">
        <v>40544</v>
      </c>
      <c r="E10206" s="66" t="s">
        <v>12956</v>
      </c>
      <c r="F10206" s="72">
        <v>1</v>
      </c>
      <c r="G10206" s="72">
        <v>3</v>
      </c>
      <c r="H10206" s="72">
        <v>2</v>
      </c>
      <c r="I10206" s="72">
        <v>11</v>
      </c>
      <c r="J10206" s="72">
        <v>2</v>
      </c>
      <c r="K10206" s="72">
        <v>2</v>
      </c>
      <c r="L10206" s="72">
        <v>9</v>
      </c>
    </row>
    <row r="10207" spans="4:12" x14ac:dyDescent="0.25">
      <c r="D10207" s="66" t="s">
        <v>40545</v>
      </c>
      <c r="E10207" s="66" t="s">
        <v>12957</v>
      </c>
      <c r="F10207" s="72">
        <v>1</v>
      </c>
      <c r="G10207" s="72">
        <v>3</v>
      </c>
      <c r="H10207" s="72">
        <v>2</v>
      </c>
      <c r="I10207" s="72">
        <v>11</v>
      </c>
      <c r="J10207" s="72">
        <v>2</v>
      </c>
      <c r="K10207" s="72">
        <v>2</v>
      </c>
      <c r="L10207" s="72">
        <v>10</v>
      </c>
    </row>
    <row r="10208" spans="4:12" x14ac:dyDescent="0.25">
      <c r="D10208" s="66" t="s">
        <v>40546</v>
      </c>
      <c r="E10208" s="66" t="s">
        <v>12958</v>
      </c>
      <c r="F10208" s="72">
        <v>1</v>
      </c>
      <c r="G10208" s="72">
        <v>3</v>
      </c>
      <c r="H10208" s="72">
        <v>2</v>
      </c>
      <c r="I10208" s="72">
        <v>11</v>
      </c>
      <c r="J10208" s="72">
        <v>2</v>
      </c>
      <c r="K10208" s="72">
        <v>2</v>
      </c>
      <c r="L10208" s="72">
        <v>11</v>
      </c>
    </row>
    <row r="10209" spans="4:12" x14ac:dyDescent="0.25">
      <c r="D10209" s="66" t="s">
        <v>40547</v>
      </c>
      <c r="E10209" s="66" t="s">
        <v>12959</v>
      </c>
      <c r="F10209" s="72">
        <v>1</v>
      </c>
      <c r="G10209" s="72">
        <v>3</v>
      </c>
      <c r="H10209" s="72">
        <v>2</v>
      </c>
      <c r="I10209" s="72">
        <v>11</v>
      </c>
      <c r="J10209" s="72">
        <v>2</v>
      </c>
      <c r="K10209" s="72">
        <v>2</v>
      </c>
      <c r="L10209" s="72">
        <v>12</v>
      </c>
    </row>
    <row r="10210" spans="4:12" x14ac:dyDescent="0.25">
      <c r="D10210" s="66" t="s">
        <v>40548</v>
      </c>
      <c r="E10210" s="66" t="s">
        <v>12960</v>
      </c>
      <c r="F10210" s="72">
        <v>1</v>
      </c>
      <c r="G10210" s="72">
        <v>3</v>
      </c>
      <c r="H10210" s="72">
        <v>2</v>
      </c>
      <c r="I10210" s="72">
        <v>11</v>
      </c>
      <c r="J10210" s="72">
        <v>2</v>
      </c>
      <c r="K10210" s="72">
        <v>2</v>
      </c>
      <c r="L10210" s="72">
        <v>13</v>
      </c>
    </row>
    <row r="10211" spans="4:12" x14ac:dyDescent="0.25">
      <c r="D10211" s="66" t="s">
        <v>40549</v>
      </c>
      <c r="E10211" s="66" t="s">
        <v>12961</v>
      </c>
      <c r="F10211" s="72">
        <v>1</v>
      </c>
      <c r="G10211" s="72">
        <v>3</v>
      </c>
      <c r="H10211" s="72">
        <v>2</v>
      </c>
      <c r="I10211" s="72">
        <v>11</v>
      </c>
      <c r="J10211" s="72">
        <v>2</v>
      </c>
      <c r="K10211" s="72">
        <v>2</v>
      </c>
      <c r="L10211" s="72">
        <v>14</v>
      </c>
    </row>
    <row r="10212" spans="4:12" x14ac:dyDescent="0.25">
      <c r="D10212" s="66" t="s">
        <v>40550</v>
      </c>
      <c r="E10212" s="66" t="s">
        <v>12962</v>
      </c>
      <c r="F10212" s="72">
        <v>1</v>
      </c>
      <c r="G10212" s="72">
        <v>3</v>
      </c>
      <c r="H10212" s="72">
        <v>2</v>
      </c>
      <c r="I10212" s="72">
        <v>11</v>
      </c>
      <c r="J10212" s="72">
        <v>2</v>
      </c>
      <c r="K10212" s="72">
        <v>2</v>
      </c>
      <c r="L10212" s="72">
        <v>15</v>
      </c>
    </row>
    <row r="10213" spans="4:12" x14ac:dyDescent="0.25">
      <c r="D10213" s="66" t="s">
        <v>40551</v>
      </c>
      <c r="E10213" s="66" t="s">
        <v>12963</v>
      </c>
      <c r="F10213" s="72">
        <v>1</v>
      </c>
      <c r="G10213" s="72">
        <v>3</v>
      </c>
      <c r="H10213" s="72">
        <v>2</v>
      </c>
      <c r="I10213" s="72">
        <v>11</v>
      </c>
      <c r="J10213" s="72">
        <v>2</v>
      </c>
      <c r="K10213" s="72">
        <v>2</v>
      </c>
      <c r="L10213" s="72">
        <v>16</v>
      </c>
    </row>
    <row r="10214" spans="4:12" x14ac:dyDescent="0.25">
      <c r="D10214" s="66" t="s">
        <v>40552</v>
      </c>
      <c r="E10214" s="66" t="s">
        <v>12964</v>
      </c>
      <c r="F10214" s="72">
        <v>1</v>
      </c>
      <c r="G10214" s="72">
        <v>3</v>
      </c>
      <c r="H10214" s="72">
        <v>2</v>
      </c>
      <c r="I10214" s="72">
        <v>11</v>
      </c>
      <c r="J10214" s="72">
        <v>2</v>
      </c>
      <c r="K10214" s="72">
        <v>2</v>
      </c>
      <c r="L10214" s="72">
        <v>17</v>
      </c>
    </row>
    <row r="10215" spans="4:12" x14ac:dyDescent="0.25">
      <c r="D10215" s="66" t="s">
        <v>40553</v>
      </c>
      <c r="E10215" s="66" t="s">
        <v>12965</v>
      </c>
      <c r="F10215" s="72">
        <v>1</v>
      </c>
      <c r="G10215" s="72">
        <v>3</v>
      </c>
      <c r="H10215" s="72">
        <v>2</v>
      </c>
      <c r="I10215" s="72">
        <v>11</v>
      </c>
      <c r="J10215" s="72">
        <v>2</v>
      </c>
      <c r="K10215" s="72">
        <v>2</v>
      </c>
      <c r="L10215" s="72">
        <v>18</v>
      </c>
    </row>
    <row r="10216" spans="4:12" x14ac:dyDescent="0.25">
      <c r="D10216" s="66" t="s">
        <v>40554</v>
      </c>
      <c r="E10216" s="66" t="s">
        <v>12966</v>
      </c>
      <c r="F10216" s="72">
        <v>1</v>
      </c>
      <c r="G10216" s="72">
        <v>3</v>
      </c>
      <c r="H10216" s="72">
        <v>2</v>
      </c>
      <c r="I10216" s="72">
        <v>11</v>
      </c>
      <c r="J10216" s="72">
        <v>2</v>
      </c>
      <c r="K10216" s="72">
        <v>2</v>
      </c>
      <c r="L10216" s="72">
        <v>19</v>
      </c>
    </row>
    <row r="10217" spans="4:12" x14ac:dyDescent="0.25">
      <c r="D10217" s="66" t="s">
        <v>40555</v>
      </c>
      <c r="E10217" s="66" t="s">
        <v>12967</v>
      </c>
      <c r="F10217" s="72">
        <v>1</v>
      </c>
      <c r="G10217" s="72">
        <v>3</v>
      </c>
      <c r="H10217" s="72">
        <v>2</v>
      </c>
      <c r="I10217" s="72">
        <v>11</v>
      </c>
      <c r="J10217" s="72">
        <v>2</v>
      </c>
      <c r="K10217" s="72">
        <v>2</v>
      </c>
      <c r="L10217" s="72">
        <v>20</v>
      </c>
    </row>
    <row r="10218" spans="4:12" x14ac:dyDescent="0.25">
      <c r="D10218" s="66" t="s">
        <v>40556</v>
      </c>
      <c r="E10218" s="66" t="s">
        <v>12968</v>
      </c>
      <c r="F10218" s="72">
        <v>1</v>
      </c>
      <c r="G10218" s="72">
        <v>3</v>
      </c>
      <c r="H10218" s="72">
        <v>2</v>
      </c>
      <c r="I10218" s="72">
        <v>11</v>
      </c>
      <c r="J10218" s="72">
        <v>2</v>
      </c>
      <c r="K10218" s="72">
        <v>2</v>
      </c>
      <c r="L10218" s="72">
        <v>21</v>
      </c>
    </row>
    <row r="10219" spans="4:12" x14ac:dyDescent="0.25">
      <c r="D10219" s="66" t="s">
        <v>40557</v>
      </c>
      <c r="E10219" s="66" t="s">
        <v>12969</v>
      </c>
      <c r="F10219" s="72">
        <v>1</v>
      </c>
      <c r="G10219" s="72">
        <v>3</v>
      </c>
      <c r="H10219" s="72">
        <v>2</v>
      </c>
      <c r="I10219" s="72">
        <v>11</v>
      </c>
      <c r="J10219" s="72">
        <v>2</v>
      </c>
      <c r="K10219" s="72">
        <v>2</v>
      </c>
      <c r="L10219" s="72">
        <v>22</v>
      </c>
    </row>
    <row r="10220" spans="4:12" x14ac:dyDescent="0.25">
      <c r="D10220" s="66" t="s">
        <v>40558</v>
      </c>
      <c r="E10220" s="66" t="s">
        <v>12970</v>
      </c>
      <c r="F10220" s="72">
        <v>1</v>
      </c>
      <c r="G10220" s="72">
        <v>3</v>
      </c>
      <c r="H10220" s="72">
        <v>2</v>
      </c>
      <c r="I10220" s="72">
        <v>11</v>
      </c>
      <c r="J10220" s="72">
        <v>2</v>
      </c>
      <c r="K10220" s="72">
        <v>2</v>
      </c>
      <c r="L10220" s="72">
        <v>23</v>
      </c>
    </row>
    <row r="10221" spans="4:12" x14ac:dyDescent="0.25">
      <c r="D10221" s="66" t="s">
        <v>40559</v>
      </c>
      <c r="E10221" s="66" t="s">
        <v>12971</v>
      </c>
      <c r="F10221" s="72">
        <v>1</v>
      </c>
      <c r="G10221" s="72">
        <v>3</v>
      </c>
      <c r="H10221" s="72">
        <v>2</v>
      </c>
      <c r="I10221" s="72">
        <v>11</v>
      </c>
      <c r="J10221" s="72">
        <v>2</v>
      </c>
      <c r="K10221" s="72">
        <v>2</v>
      </c>
      <c r="L10221" s="72">
        <v>24</v>
      </c>
    </row>
    <row r="10222" spans="4:12" x14ac:dyDescent="0.25">
      <c r="D10222" s="66" t="s">
        <v>40560</v>
      </c>
      <c r="E10222" s="66" t="s">
        <v>12972</v>
      </c>
      <c r="F10222" s="72">
        <v>1</v>
      </c>
      <c r="G10222" s="72">
        <v>3</v>
      </c>
      <c r="H10222" s="72">
        <v>2</v>
      </c>
      <c r="I10222" s="72">
        <v>11</v>
      </c>
      <c r="J10222" s="72">
        <v>2</v>
      </c>
      <c r="K10222" s="72">
        <v>2</v>
      </c>
      <c r="L10222" s="72">
        <v>25</v>
      </c>
    </row>
    <row r="10223" spans="4:12" x14ac:dyDescent="0.25">
      <c r="D10223" s="66" t="s">
        <v>40561</v>
      </c>
      <c r="E10223" s="66" t="s">
        <v>12973</v>
      </c>
      <c r="F10223" s="72">
        <v>1</v>
      </c>
      <c r="G10223" s="72">
        <v>3</v>
      </c>
      <c r="H10223" s="72">
        <v>2</v>
      </c>
      <c r="I10223" s="72">
        <v>11</v>
      </c>
      <c r="J10223" s="72">
        <v>2</v>
      </c>
      <c r="K10223" s="72">
        <v>2</v>
      </c>
      <c r="L10223" s="72">
        <v>26</v>
      </c>
    </row>
    <row r="10224" spans="4:12" x14ac:dyDescent="0.25">
      <c r="D10224" s="66" t="s">
        <v>40562</v>
      </c>
      <c r="E10224" s="66" t="s">
        <v>12974</v>
      </c>
      <c r="F10224" s="72">
        <v>1</v>
      </c>
      <c r="G10224" s="72">
        <v>3</v>
      </c>
      <c r="H10224" s="72">
        <v>2</v>
      </c>
      <c r="I10224" s="72">
        <v>11</v>
      </c>
      <c r="J10224" s="72">
        <v>2</v>
      </c>
      <c r="K10224" s="72">
        <v>2</v>
      </c>
      <c r="L10224" s="72">
        <v>27</v>
      </c>
    </row>
    <row r="10225" spans="4:12" x14ac:dyDescent="0.25">
      <c r="D10225" s="66" t="s">
        <v>40563</v>
      </c>
      <c r="E10225" s="66" t="s">
        <v>12975</v>
      </c>
      <c r="F10225" s="72">
        <v>1</v>
      </c>
      <c r="G10225" s="72">
        <v>3</v>
      </c>
      <c r="H10225" s="72">
        <v>2</v>
      </c>
      <c r="I10225" s="72">
        <v>11</v>
      </c>
      <c r="J10225" s="72">
        <v>2</v>
      </c>
      <c r="K10225" s="72">
        <v>2</v>
      </c>
      <c r="L10225" s="72">
        <v>28</v>
      </c>
    </row>
    <row r="10226" spans="4:12" x14ac:dyDescent="0.25">
      <c r="D10226" s="66" t="s">
        <v>40564</v>
      </c>
      <c r="E10226" s="66" t="s">
        <v>12976</v>
      </c>
      <c r="F10226" s="72">
        <v>1</v>
      </c>
      <c r="G10226" s="72">
        <v>3</v>
      </c>
      <c r="H10226" s="72">
        <v>2</v>
      </c>
      <c r="I10226" s="72">
        <v>11</v>
      </c>
      <c r="J10226" s="72">
        <v>2</v>
      </c>
      <c r="K10226" s="72">
        <v>2</v>
      </c>
      <c r="L10226" s="72">
        <v>29</v>
      </c>
    </row>
    <row r="10227" spans="4:12" x14ac:dyDescent="0.25">
      <c r="D10227" s="66" t="s">
        <v>40565</v>
      </c>
      <c r="E10227" s="66" t="s">
        <v>12977</v>
      </c>
      <c r="F10227" s="72">
        <v>1</v>
      </c>
      <c r="G10227" s="72">
        <v>3</v>
      </c>
      <c r="H10227" s="72">
        <v>2</v>
      </c>
      <c r="I10227" s="72">
        <v>11</v>
      </c>
      <c r="J10227" s="72">
        <v>2</v>
      </c>
      <c r="K10227" s="72">
        <v>2</v>
      </c>
      <c r="L10227" s="72">
        <v>30</v>
      </c>
    </row>
    <row r="10228" spans="4:12" x14ac:dyDescent="0.25">
      <c r="D10228" s="66" t="s">
        <v>40566</v>
      </c>
      <c r="E10228" s="66" t="s">
        <v>12978</v>
      </c>
      <c r="F10228" s="72">
        <v>1</v>
      </c>
      <c r="G10228" s="72">
        <v>3</v>
      </c>
      <c r="H10228" s="72">
        <v>2</v>
      </c>
      <c r="I10228" s="72">
        <v>11</v>
      </c>
      <c r="J10228" s="72">
        <v>2</v>
      </c>
      <c r="K10228" s="72">
        <v>2</v>
      </c>
      <c r="L10228" s="72">
        <v>31</v>
      </c>
    </row>
    <row r="10229" spans="4:12" x14ac:dyDescent="0.25">
      <c r="D10229" s="66" t="s">
        <v>40567</v>
      </c>
      <c r="E10229" s="66" t="s">
        <v>12979</v>
      </c>
      <c r="F10229" s="72">
        <v>1</v>
      </c>
      <c r="G10229" s="72">
        <v>3</v>
      </c>
      <c r="H10229" s="72">
        <v>2</v>
      </c>
      <c r="I10229" s="72">
        <v>11</v>
      </c>
      <c r="J10229" s="72">
        <v>2</v>
      </c>
      <c r="K10229" s="72">
        <v>2</v>
      </c>
      <c r="L10229" s="72">
        <v>32</v>
      </c>
    </row>
    <row r="10230" spans="4:12" x14ac:dyDescent="0.25">
      <c r="D10230" s="66" t="s">
        <v>40568</v>
      </c>
      <c r="E10230" s="66" t="s">
        <v>12980</v>
      </c>
      <c r="F10230" s="72">
        <v>1</v>
      </c>
      <c r="G10230" s="72">
        <v>3</v>
      </c>
      <c r="H10230" s="72">
        <v>2</v>
      </c>
      <c r="I10230" s="72">
        <v>11</v>
      </c>
      <c r="J10230" s="72">
        <v>2</v>
      </c>
      <c r="K10230" s="72">
        <v>2</v>
      </c>
      <c r="L10230" s="72">
        <v>33</v>
      </c>
    </row>
    <row r="10231" spans="4:12" x14ac:dyDescent="0.25">
      <c r="D10231" s="66" t="s">
        <v>40569</v>
      </c>
      <c r="E10231" s="66" t="s">
        <v>12981</v>
      </c>
      <c r="F10231" s="72">
        <v>1</v>
      </c>
      <c r="G10231" s="72">
        <v>3</v>
      </c>
      <c r="H10231" s="72">
        <v>2</v>
      </c>
      <c r="I10231" s="72">
        <v>11</v>
      </c>
      <c r="J10231" s="72">
        <v>2</v>
      </c>
      <c r="K10231" s="72">
        <v>2</v>
      </c>
      <c r="L10231" s="72">
        <v>34</v>
      </c>
    </row>
    <row r="10232" spans="4:12" x14ac:dyDescent="0.25">
      <c r="D10232" s="66" t="s">
        <v>40570</v>
      </c>
      <c r="E10232" s="66" t="s">
        <v>12982</v>
      </c>
      <c r="F10232" s="72">
        <v>1</v>
      </c>
      <c r="G10232" s="72">
        <v>3</v>
      </c>
      <c r="H10232" s="72">
        <v>2</v>
      </c>
      <c r="I10232" s="72">
        <v>11</v>
      </c>
      <c r="J10232" s="72">
        <v>2</v>
      </c>
      <c r="K10232" s="72">
        <v>2</v>
      </c>
      <c r="L10232" s="72">
        <v>35</v>
      </c>
    </row>
    <row r="10233" spans="4:12" x14ac:dyDescent="0.25">
      <c r="D10233" s="66" t="s">
        <v>40571</v>
      </c>
      <c r="E10233" s="66" t="s">
        <v>12983</v>
      </c>
      <c r="F10233" s="72">
        <v>1</v>
      </c>
      <c r="G10233" s="72">
        <v>3</v>
      </c>
      <c r="H10233" s="72">
        <v>2</v>
      </c>
      <c r="I10233" s="72">
        <v>11</v>
      </c>
      <c r="J10233" s="72">
        <v>2</v>
      </c>
      <c r="K10233" s="72">
        <v>2</v>
      </c>
      <c r="L10233" s="72">
        <v>36</v>
      </c>
    </row>
    <row r="10234" spans="4:12" x14ac:dyDescent="0.25">
      <c r="D10234" s="66" t="s">
        <v>40572</v>
      </c>
      <c r="E10234" s="66" t="s">
        <v>12984</v>
      </c>
      <c r="F10234" s="72">
        <v>1</v>
      </c>
      <c r="G10234" s="72">
        <v>3</v>
      </c>
      <c r="H10234" s="72">
        <v>2</v>
      </c>
      <c r="I10234" s="72">
        <v>11</v>
      </c>
      <c r="J10234" s="72">
        <v>2</v>
      </c>
      <c r="K10234" s="72">
        <v>2</v>
      </c>
      <c r="L10234" s="72">
        <v>37</v>
      </c>
    </row>
    <row r="10235" spans="4:12" x14ac:dyDescent="0.25">
      <c r="D10235" s="66" t="s">
        <v>40573</v>
      </c>
      <c r="E10235" s="66" t="s">
        <v>12985</v>
      </c>
      <c r="F10235" s="72">
        <v>1</v>
      </c>
      <c r="G10235" s="72">
        <v>3</v>
      </c>
      <c r="H10235" s="72">
        <v>2</v>
      </c>
      <c r="I10235" s="72">
        <v>11</v>
      </c>
      <c r="J10235" s="72">
        <v>2</v>
      </c>
      <c r="K10235" s="72">
        <v>2</v>
      </c>
      <c r="L10235" s="72">
        <v>38</v>
      </c>
    </row>
    <row r="10236" spans="4:12" x14ac:dyDescent="0.25">
      <c r="D10236" s="66" t="s">
        <v>40574</v>
      </c>
      <c r="E10236" s="66" t="s">
        <v>12986</v>
      </c>
      <c r="F10236" s="72">
        <v>1</v>
      </c>
      <c r="G10236" s="72">
        <v>3</v>
      </c>
      <c r="H10236" s="72">
        <v>2</v>
      </c>
      <c r="I10236" s="72">
        <v>11</v>
      </c>
      <c r="J10236" s="72">
        <v>2</v>
      </c>
      <c r="K10236" s="72">
        <v>2</v>
      </c>
      <c r="L10236" s="72">
        <v>39</v>
      </c>
    </row>
    <row r="10237" spans="4:12" x14ac:dyDescent="0.25">
      <c r="D10237" s="66" t="s">
        <v>40575</v>
      </c>
      <c r="E10237" s="66" t="s">
        <v>12987</v>
      </c>
      <c r="F10237" s="72">
        <v>1</v>
      </c>
      <c r="G10237" s="72">
        <v>3</v>
      </c>
      <c r="H10237" s="72">
        <v>2</v>
      </c>
      <c r="I10237" s="72">
        <v>11</v>
      </c>
      <c r="J10237" s="72">
        <v>2</v>
      </c>
      <c r="K10237" s="72">
        <v>2</v>
      </c>
      <c r="L10237" s="72">
        <v>40</v>
      </c>
    </row>
    <row r="10238" spans="4:12" x14ac:dyDescent="0.25">
      <c r="D10238" s="66" t="s">
        <v>40576</v>
      </c>
      <c r="E10238" s="66" t="s">
        <v>12988</v>
      </c>
      <c r="F10238" s="72">
        <v>1</v>
      </c>
      <c r="G10238" s="72">
        <v>3</v>
      </c>
      <c r="H10238" s="72">
        <v>2</v>
      </c>
      <c r="I10238" s="72">
        <v>11</v>
      </c>
      <c r="J10238" s="72">
        <v>2</v>
      </c>
      <c r="K10238" s="72">
        <v>2</v>
      </c>
      <c r="L10238" s="72">
        <v>41</v>
      </c>
    </row>
    <row r="10239" spans="4:12" x14ac:dyDescent="0.25">
      <c r="D10239" s="66" t="s">
        <v>40577</v>
      </c>
      <c r="E10239" s="66" t="s">
        <v>12989</v>
      </c>
      <c r="F10239" s="72">
        <v>1</v>
      </c>
      <c r="G10239" s="72">
        <v>3</v>
      </c>
      <c r="H10239" s="72">
        <v>2</v>
      </c>
      <c r="I10239" s="72">
        <v>11</v>
      </c>
      <c r="J10239" s="72">
        <v>2</v>
      </c>
      <c r="K10239" s="72">
        <v>2</v>
      </c>
      <c r="L10239" s="72">
        <v>42</v>
      </c>
    </row>
    <row r="10240" spans="4:12" x14ac:dyDescent="0.25">
      <c r="D10240" s="66" t="s">
        <v>40578</v>
      </c>
      <c r="E10240" s="66" t="s">
        <v>12990</v>
      </c>
      <c r="F10240" s="72">
        <v>1</v>
      </c>
      <c r="G10240" s="72">
        <v>3</v>
      </c>
      <c r="H10240" s="72">
        <v>2</v>
      </c>
      <c r="I10240" s="72">
        <v>11</v>
      </c>
      <c r="J10240" s="72">
        <v>2</v>
      </c>
      <c r="K10240" s="72">
        <v>3</v>
      </c>
      <c r="L10240" s="72">
        <v>1</v>
      </c>
    </row>
    <row r="10241" spans="4:12" x14ac:dyDescent="0.25">
      <c r="D10241" s="66" t="s">
        <v>40579</v>
      </c>
      <c r="E10241" s="66" t="s">
        <v>12991</v>
      </c>
      <c r="F10241" s="72">
        <v>1</v>
      </c>
      <c r="G10241" s="72">
        <v>3</v>
      </c>
      <c r="H10241" s="72">
        <v>2</v>
      </c>
      <c r="I10241" s="72">
        <v>11</v>
      </c>
      <c r="J10241" s="72">
        <v>2</v>
      </c>
      <c r="K10241" s="72">
        <v>3</v>
      </c>
      <c r="L10241" s="72">
        <v>2</v>
      </c>
    </row>
    <row r="10242" spans="4:12" x14ac:dyDescent="0.25">
      <c r="D10242" s="66" t="s">
        <v>40580</v>
      </c>
      <c r="E10242" s="66" t="s">
        <v>12992</v>
      </c>
      <c r="F10242" s="72">
        <v>1</v>
      </c>
      <c r="G10242" s="72">
        <v>3</v>
      </c>
      <c r="H10242" s="72">
        <v>2</v>
      </c>
      <c r="I10242" s="72">
        <v>11</v>
      </c>
      <c r="J10242" s="72">
        <v>2</v>
      </c>
      <c r="K10242" s="72">
        <v>3</v>
      </c>
      <c r="L10242" s="72">
        <v>3</v>
      </c>
    </row>
    <row r="10243" spans="4:12" x14ac:dyDescent="0.25">
      <c r="D10243" s="66" t="s">
        <v>40581</v>
      </c>
      <c r="E10243" s="66" t="s">
        <v>12993</v>
      </c>
      <c r="F10243" s="72">
        <v>1</v>
      </c>
      <c r="G10243" s="72">
        <v>3</v>
      </c>
      <c r="H10243" s="72">
        <v>2</v>
      </c>
      <c r="I10243" s="72">
        <v>11</v>
      </c>
      <c r="J10243" s="72">
        <v>2</v>
      </c>
      <c r="K10243" s="72">
        <v>3</v>
      </c>
      <c r="L10243" s="72">
        <v>4</v>
      </c>
    </row>
    <row r="10244" spans="4:12" x14ac:dyDescent="0.25">
      <c r="D10244" s="66" t="s">
        <v>40582</v>
      </c>
      <c r="E10244" s="66" t="s">
        <v>12994</v>
      </c>
      <c r="F10244" s="72">
        <v>1</v>
      </c>
      <c r="G10244" s="72">
        <v>3</v>
      </c>
      <c r="H10244" s="72">
        <v>2</v>
      </c>
      <c r="I10244" s="72">
        <v>11</v>
      </c>
      <c r="J10244" s="72">
        <v>2</v>
      </c>
      <c r="K10244" s="72">
        <v>3</v>
      </c>
      <c r="L10244" s="72">
        <v>5</v>
      </c>
    </row>
    <row r="10245" spans="4:12" x14ac:dyDescent="0.25">
      <c r="D10245" s="66" t="s">
        <v>40583</v>
      </c>
      <c r="E10245" s="66" t="s">
        <v>12995</v>
      </c>
      <c r="F10245" s="72">
        <v>1</v>
      </c>
      <c r="G10245" s="72">
        <v>3</v>
      </c>
      <c r="H10245" s="72">
        <v>2</v>
      </c>
      <c r="I10245" s="72">
        <v>11</v>
      </c>
      <c r="J10245" s="72">
        <v>2</v>
      </c>
      <c r="K10245" s="72">
        <v>3</v>
      </c>
      <c r="L10245" s="72">
        <v>6</v>
      </c>
    </row>
    <row r="10246" spans="4:12" x14ac:dyDescent="0.25">
      <c r="D10246" s="66" t="s">
        <v>40584</v>
      </c>
      <c r="E10246" s="66" t="s">
        <v>12996</v>
      </c>
      <c r="F10246" s="72">
        <v>1</v>
      </c>
      <c r="G10246" s="72">
        <v>3</v>
      </c>
      <c r="H10246" s="72">
        <v>2</v>
      </c>
      <c r="I10246" s="72">
        <v>11</v>
      </c>
      <c r="J10246" s="72">
        <v>2</v>
      </c>
      <c r="K10246" s="72">
        <v>3</v>
      </c>
      <c r="L10246" s="72">
        <v>7</v>
      </c>
    </row>
    <row r="10247" spans="4:12" x14ac:dyDescent="0.25">
      <c r="D10247" s="66" t="s">
        <v>40585</v>
      </c>
      <c r="E10247" s="66" t="s">
        <v>12997</v>
      </c>
      <c r="F10247" s="72">
        <v>1</v>
      </c>
      <c r="G10247" s="72">
        <v>3</v>
      </c>
      <c r="H10247" s="72">
        <v>2</v>
      </c>
      <c r="I10247" s="72">
        <v>11</v>
      </c>
      <c r="J10247" s="72">
        <v>2</v>
      </c>
      <c r="K10247" s="72">
        <v>4</v>
      </c>
      <c r="L10247" s="72">
        <v>1</v>
      </c>
    </row>
    <row r="10248" spans="4:12" x14ac:dyDescent="0.25">
      <c r="D10248" s="66" t="s">
        <v>40586</v>
      </c>
      <c r="E10248" s="66" t="s">
        <v>12998</v>
      </c>
      <c r="F10248" s="72">
        <v>1</v>
      </c>
      <c r="G10248" s="72">
        <v>3</v>
      </c>
      <c r="H10248" s="72">
        <v>2</v>
      </c>
      <c r="I10248" s="72">
        <v>12</v>
      </c>
      <c r="J10248" s="72">
        <v>1</v>
      </c>
      <c r="K10248" s="72">
        <v>1</v>
      </c>
      <c r="L10248" s="72">
        <v>1</v>
      </c>
    </row>
    <row r="10249" spans="4:12" x14ac:dyDescent="0.25">
      <c r="D10249" s="66" t="s">
        <v>40587</v>
      </c>
      <c r="E10249" s="66" t="s">
        <v>12999</v>
      </c>
      <c r="F10249" s="72">
        <v>1</v>
      </c>
      <c r="G10249" s="72">
        <v>3</v>
      </c>
      <c r="H10249" s="72">
        <v>2</v>
      </c>
      <c r="I10249" s="72">
        <v>12</v>
      </c>
      <c r="J10249" s="72">
        <v>1</v>
      </c>
      <c r="K10249" s="72">
        <v>1</v>
      </c>
      <c r="L10249" s="72">
        <v>2</v>
      </c>
    </row>
    <row r="10250" spans="4:12" x14ac:dyDescent="0.25">
      <c r="D10250" s="66" t="s">
        <v>40588</v>
      </c>
      <c r="E10250" s="66" t="s">
        <v>13000</v>
      </c>
      <c r="F10250" s="72">
        <v>1</v>
      </c>
      <c r="G10250" s="72">
        <v>3</v>
      </c>
      <c r="H10250" s="72">
        <v>2</v>
      </c>
      <c r="I10250" s="72">
        <v>12</v>
      </c>
      <c r="J10250" s="72">
        <v>1</v>
      </c>
      <c r="K10250" s="72">
        <v>1</v>
      </c>
      <c r="L10250" s="72">
        <v>3</v>
      </c>
    </row>
    <row r="10251" spans="4:12" x14ac:dyDescent="0.25">
      <c r="D10251" s="66" t="s">
        <v>40589</v>
      </c>
      <c r="E10251" s="66" t="s">
        <v>13001</v>
      </c>
      <c r="F10251" s="72">
        <v>1</v>
      </c>
      <c r="G10251" s="72">
        <v>3</v>
      </c>
      <c r="H10251" s="72">
        <v>2</v>
      </c>
      <c r="I10251" s="72">
        <v>12</v>
      </c>
      <c r="J10251" s="72">
        <v>1</v>
      </c>
      <c r="K10251" s="72">
        <v>1</v>
      </c>
      <c r="L10251" s="72">
        <v>4</v>
      </c>
    </row>
    <row r="10252" spans="4:12" x14ac:dyDescent="0.25">
      <c r="D10252" s="66" t="s">
        <v>40590</v>
      </c>
      <c r="E10252" s="66" t="s">
        <v>13002</v>
      </c>
      <c r="F10252" s="72">
        <v>1</v>
      </c>
      <c r="G10252" s="72">
        <v>3</v>
      </c>
      <c r="H10252" s="72">
        <v>2</v>
      </c>
      <c r="I10252" s="72">
        <v>12</v>
      </c>
      <c r="J10252" s="72">
        <v>1</v>
      </c>
      <c r="K10252" s="72">
        <v>2</v>
      </c>
      <c r="L10252" s="72">
        <v>1</v>
      </c>
    </row>
    <row r="10253" spans="4:12" x14ac:dyDescent="0.25">
      <c r="D10253" s="66" t="s">
        <v>40591</v>
      </c>
      <c r="E10253" s="66" t="s">
        <v>13003</v>
      </c>
      <c r="F10253" s="72">
        <v>1</v>
      </c>
      <c r="G10253" s="72">
        <v>3</v>
      </c>
      <c r="H10253" s="72">
        <v>2</v>
      </c>
      <c r="I10253" s="72">
        <v>12</v>
      </c>
      <c r="J10253" s="72">
        <v>1</v>
      </c>
      <c r="K10253" s="72">
        <v>2</v>
      </c>
      <c r="L10253" s="72">
        <v>2</v>
      </c>
    </row>
    <row r="10254" spans="4:12" x14ac:dyDescent="0.25">
      <c r="D10254" s="66" t="s">
        <v>40592</v>
      </c>
      <c r="E10254" s="66" t="s">
        <v>13004</v>
      </c>
      <c r="F10254" s="72">
        <v>1</v>
      </c>
      <c r="G10254" s="72">
        <v>3</v>
      </c>
      <c r="H10254" s="72">
        <v>2</v>
      </c>
      <c r="I10254" s="72">
        <v>12</v>
      </c>
      <c r="J10254" s="72">
        <v>1</v>
      </c>
      <c r="K10254" s="72">
        <v>2</v>
      </c>
      <c r="L10254" s="72">
        <v>3</v>
      </c>
    </row>
    <row r="10255" spans="4:12" x14ac:dyDescent="0.25">
      <c r="D10255" s="66" t="s">
        <v>40593</v>
      </c>
      <c r="E10255" s="66" t="s">
        <v>13005</v>
      </c>
      <c r="F10255" s="72">
        <v>1</v>
      </c>
      <c r="G10255" s="72">
        <v>3</v>
      </c>
      <c r="H10255" s="72">
        <v>2</v>
      </c>
      <c r="I10255" s="72">
        <v>12</v>
      </c>
      <c r="J10255" s="72">
        <v>1</v>
      </c>
      <c r="K10255" s="72">
        <v>2</v>
      </c>
      <c r="L10255" s="72">
        <v>4</v>
      </c>
    </row>
    <row r="10256" spans="4:12" x14ac:dyDescent="0.25">
      <c r="D10256" s="66" t="s">
        <v>40594</v>
      </c>
      <c r="E10256" s="66" t="s">
        <v>13006</v>
      </c>
      <c r="F10256" s="72">
        <v>1</v>
      </c>
      <c r="G10256" s="72">
        <v>3</v>
      </c>
      <c r="H10256" s="72">
        <v>2</v>
      </c>
      <c r="I10256" s="72">
        <v>12</v>
      </c>
      <c r="J10256" s="72">
        <v>1</v>
      </c>
      <c r="K10256" s="72">
        <v>2</v>
      </c>
      <c r="L10256" s="72">
        <v>5</v>
      </c>
    </row>
    <row r="10257" spans="4:12" x14ac:dyDescent="0.25">
      <c r="D10257" s="66" t="s">
        <v>40595</v>
      </c>
      <c r="E10257" s="66" t="s">
        <v>13007</v>
      </c>
      <c r="F10257" s="72">
        <v>1</v>
      </c>
      <c r="G10257" s="72">
        <v>3</v>
      </c>
      <c r="H10257" s="72">
        <v>2</v>
      </c>
      <c r="I10257" s="72">
        <v>12</v>
      </c>
      <c r="J10257" s="72">
        <v>1</v>
      </c>
      <c r="K10257" s="72">
        <v>2</v>
      </c>
      <c r="L10257" s="72">
        <v>6</v>
      </c>
    </row>
    <row r="10258" spans="4:12" x14ac:dyDescent="0.25">
      <c r="D10258" s="66" t="s">
        <v>40596</v>
      </c>
      <c r="E10258" s="66" t="s">
        <v>13008</v>
      </c>
      <c r="F10258" s="72">
        <v>1</v>
      </c>
      <c r="G10258" s="72">
        <v>3</v>
      </c>
      <c r="H10258" s="72">
        <v>2</v>
      </c>
      <c r="I10258" s="72">
        <v>12</v>
      </c>
      <c r="J10258" s="72">
        <v>1</v>
      </c>
      <c r="K10258" s="72">
        <v>3</v>
      </c>
      <c r="L10258" s="72">
        <v>1</v>
      </c>
    </row>
    <row r="10259" spans="4:12" x14ac:dyDescent="0.25">
      <c r="D10259" s="66" t="s">
        <v>40597</v>
      </c>
      <c r="E10259" s="66" t="s">
        <v>13009</v>
      </c>
      <c r="F10259" s="72">
        <v>1</v>
      </c>
      <c r="G10259" s="72">
        <v>3</v>
      </c>
      <c r="H10259" s="72">
        <v>2</v>
      </c>
      <c r="I10259" s="72">
        <v>12</v>
      </c>
      <c r="J10259" s="72">
        <v>2</v>
      </c>
      <c r="K10259" s="72">
        <v>1</v>
      </c>
      <c r="L10259" s="72">
        <v>1</v>
      </c>
    </row>
    <row r="10260" spans="4:12" x14ac:dyDescent="0.25">
      <c r="D10260" s="66" t="s">
        <v>40598</v>
      </c>
      <c r="E10260" s="66" t="s">
        <v>13010</v>
      </c>
      <c r="F10260" s="72">
        <v>1</v>
      </c>
      <c r="G10260" s="72">
        <v>3</v>
      </c>
      <c r="H10260" s="72">
        <v>2</v>
      </c>
      <c r="I10260" s="72">
        <v>12</v>
      </c>
      <c r="J10260" s="72">
        <v>2</v>
      </c>
      <c r="K10260" s="72">
        <v>1</v>
      </c>
      <c r="L10260" s="72">
        <v>2</v>
      </c>
    </row>
    <row r="10261" spans="4:12" x14ac:dyDescent="0.25">
      <c r="D10261" s="66" t="s">
        <v>40599</v>
      </c>
      <c r="E10261" s="66" t="s">
        <v>13011</v>
      </c>
      <c r="F10261" s="72">
        <v>1</v>
      </c>
      <c r="G10261" s="72">
        <v>3</v>
      </c>
      <c r="H10261" s="72">
        <v>2</v>
      </c>
      <c r="I10261" s="72">
        <v>12</v>
      </c>
      <c r="J10261" s="72">
        <v>2</v>
      </c>
      <c r="K10261" s="72">
        <v>2</v>
      </c>
      <c r="L10261" s="72">
        <v>1</v>
      </c>
    </row>
    <row r="10262" spans="4:12" x14ac:dyDescent="0.25">
      <c r="D10262" s="66" t="s">
        <v>40600</v>
      </c>
      <c r="E10262" s="66" t="s">
        <v>13012</v>
      </c>
      <c r="F10262" s="72">
        <v>1</v>
      </c>
      <c r="G10262" s="72">
        <v>3</v>
      </c>
      <c r="H10262" s="72">
        <v>2</v>
      </c>
      <c r="I10262" s="72">
        <v>12</v>
      </c>
      <c r="J10262" s="72">
        <v>2</v>
      </c>
      <c r="K10262" s="72">
        <v>2</v>
      </c>
      <c r="L10262" s="72">
        <v>2</v>
      </c>
    </row>
    <row r="10263" spans="4:12" x14ac:dyDescent="0.25">
      <c r="D10263" s="66" t="s">
        <v>40601</v>
      </c>
      <c r="E10263" s="66" t="s">
        <v>13013</v>
      </c>
      <c r="F10263" s="72">
        <v>1</v>
      </c>
      <c r="G10263" s="72">
        <v>3</v>
      </c>
      <c r="H10263" s="72">
        <v>2</v>
      </c>
      <c r="I10263" s="72">
        <v>12</v>
      </c>
      <c r="J10263" s="72">
        <v>2</v>
      </c>
      <c r="K10263" s="72">
        <v>2</v>
      </c>
      <c r="L10263" s="72">
        <v>3</v>
      </c>
    </row>
    <row r="10264" spans="4:12" x14ac:dyDescent="0.25">
      <c r="D10264" s="66" t="s">
        <v>40602</v>
      </c>
      <c r="E10264" s="66" t="s">
        <v>13014</v>
      </c>
      <c r="F10264" s="72">
        <v>1</v>
      </c>
      <c r="G10264" s="72">
        <v>3</v>
      </c>
      <c r="H10264" s="72">
        <v>2</v>
      </c>
      <c r="I10264" s="72">
        <v>12</v>
      </c>
      <c r="J10264" s="72">
        <v>2</v>
      </c>
      <c r="K10264" s="72">
        <v>3</v>
      </c>
      <c r="L10264" s="72">
        <v>1</v>
      </c>
    </row>
    <row r="10265" spans="4:12" x14ac:dyDescent="0.25">
      <c r="D10265" s="66" t="s">
        <v>40603</v>
      </c>
      <c r="E10265" s="66" t="s">
        <v>13015</v>
      </c>
      <c r="F10265" s="72">
        <v>1</v>
      </c>
      <c r="G10265" s="72">
        <v>3</v>
      </c>
      <c r="H10265" s="72">
        <v>2</v>
      </c>
      <c r="I10265" s="72">
        <v>12</v>
      </c>
      <c r="J10265" s="72">
        <v>2</v>
      </c>
      <c r="K10265" s="72">
        <v>3</v>
      </c>
      <c r="L10265" s="72">
        <v>2</v>
      </c>
    </row>
    <row r="10266" spans="4:12" x14ac:dyDescent="0.25">
      <c r="D10266" s="66" t="s">
        <v>40604</v>
      </c>
      <c r="E10266" s="66" t="s">
        <v>13016</v>
      </c>
      <c r="F10266" s="72">
        <v>1</v>
      </c>
      <c r="G10266" s="72">
        <v>3</v>
      </c>
      <c r="H10266" s="72">
        <v>2</v>
      </c>
      <c r="I10266" s="72">
        <v>12</v>
      </c>
      <c r="J10266" s="72">
        <v>2</v>
      </c>
      <c r="K10266" s="72">
        <v>3</v>
      </c>
      <c r="L10266" s="72">
        <v>3</v>
      </c>
    </row>
    <row r="10267" spans="4:12" x14ac:dyDescent="0.25">
      <c r="D10267" s="66" t="s">
        <v>40605</v>
      </c>
      <c r="E10267" s="66" t="s">
        <v>13017</v>
      </c>
      <c r="F10267" s="72">
        <v>1</v>
      </c>
      <c r="G10267" s="72">
        <v>3</v>
      </c>
      <c r="H10267" s="72">
        <v>2</v>
      </c>
      <c r="I10267" s="72">
        <v>12</v>
      </c>
      <c r="J10267" s="72">
        <v>2</v>
      </c>
      <c r="K10267" s="72">
        <v>4</v>
      </c>
      <c r="L10267" s="72">
        <v>1</v>
      </c>
    </row>
    <row r="10268" spans="4:12" x14ac:dyDescent="0.25">
      <c r="D10268" s="66" t="s">
        <v>40606</v>
      </c>
      <c r="E10268" s="66" t="s">
        <v>13018</v>
      </c>
      <c r="F10268" s="72">
        <v>1</v>
      </c>
      <c r="G10268" s="72">
        <v>3</v>
      </c>
      <c r="H10268" s="72">
        <v>2</v>
      </c>
      <c r="I10268" s="72">
        <v>12</v>
      </c>
      <c r="J10268" s="72">
        <v>2</v>
      </c>
      <c r="K10268" s="72">
        <v>4</v>
      </c>
      <c r="L10268" s="72">
        <v>2</v>
      </c>
    </row>
    <row r="10269" spans="4:12" x14ac:dyDescent="0.25">
      <c r="D10269" s="66" t="s">
        <v>40607</v>
      </c>
      <c r="E10269" s="66" t="s">
        <v>13019</v>
      </c>
      <c r="F10269" s="72">
        <v>1</v>
      </c>
      <c r="G10269" s="72">
        <v>3</v>
      </c>
      <c r="H10269" s="72">
        <v>2</v>
      </c>
      <c r="I10269" s="72">
        <v>12</v>
      </c>
      <c r="J10269" s="72">
        <v>2</v>
      </c>
      <c r="K10269" s="72">
        <v>4</v>
      </c>
      <c r="L10269" s="72">
        <v>3</v>
      </c>
    </row>
    <row r="10270" spans="4:12" x14ac:dyDescent="0.25">
      <c r="D10270" s="66" t="s">
        <v>40608</v>
      </c>
      <c r="E10270" s="66" t="s">
        <v>13020</v>
      </c>
      <c r="F10270" s="72">
        <v>1</v>
      </c>
      <c r="G10270" s="72">
        <v>3</v>
      </c>
      <c r="H10270" s="72">
        <v>2</v>
      </c>
      <c r="I10270" s="72">
        <v>12</v>
      </c>
      <c r="J10270" s="72">
        <v>2</v>
      </c>
      <c r="K10270" s="72">
        <v>4</v>
      </c>
      <c r="L10270" s="72">
        <v>4</v>
      </c>
    </row>
    <row r="10271" spans="4:12" x14ac:dyDescent="0.25">
      <c r="D10271" s="66" t="s">
        <v>40609</v>
      </c>
      <c r="E10271" s="66" t="s">
        <v>13021</v>
      </c>
      <c r="F10271" s="72">
        <v>1</v>
      </c>
      <c r="G10271" s="72">
        <v>3</v>
      </c>
      <c r="H10271" s="72">
        <v>2</v>
      </c>
      <c r="I10271" s="72">
        <v>12</v>
      </c>
      <c r="J10271" s="72">
        <v>2</v>
      </c>
      <c r="K10271" s="72">
        <v>4</v>
      </c>
      <c r="L10271" s="72">
        <v>5</v>
      </c>
    </row>
    <row r="10272" spans="4:12" x14ac:dyDescent="0.25">
      <c r="D10272" s="66" t="s">
        <v>40610</v>
      </c>
      <c r="E10272" s="66" t="s">
        <v>13022</v>
      </c>
      <c r="F10272" s="72">
        <v>1</v>
      </c>
      <c r="G10272" s="72">
        <v>3</v>
      </c>
      <c r="H10272" s="72">
        <v>2</v>
      </c>
      <c r="I10272" s="72">
        <v>12</v>
      </c>
      <c r="J10272" s="72">
        <v>2</v>
      </c>
      <c r="K10272" s="72">
        <v>4</v>
      </c>
      <c r="L10272" s="72">
        <v>6</v>
      </c>
    </row>
    <row r="10273" spans="4:12" x14ac:dyDescent="0.25">
      <c r="D10273" s="66" t="s">
        <v>40611</v>
      </c>
      <c r="E10273" s="66" t="s">
        <v>13023</v>
      </c>
      <c r="F10273" s="72">
        <v>1</v>
      </c>
      <c r="G10273" s="72">
        <v>3</v>
      </c>
      <c r="H10273" s="72">
        <v>2</v>
      </c>
      <c r="I10273" s="72">
        <v>12</v>
      </c>
      <c r="J10273" s="72">
        <v>2</v>
      </c>
      <c r="K10273" s="72">
        <v>4</v>
      </c>
      <c r="L10273" s="72">
        <v>7</v>
      </c>
    </row>
    <row r="10274" spans="4:12" x14ac:dyDescent="0.25">
      <c r="D10274" s="66" t="s">
        <v>40612</v>
      </c>
      <c r="E10274" s="66" t="s">
        <v>13024</v>
      </c>
      <c r="F10274" s="72">
        <v>1</v>
      </c>
      <c r="G10274" s="72">
        <v>3</v>
      </c>
      <c r="H10274" s="72">
        <v>2</v>
      </c>
      <c r="I10274" s="72">
        <v>12</v>
      </c>
      <c r="J10274" s="72">
        <v>2</v>
      </c>
      <c r="K10274" s="72">
        <v>4</v>
      </c>
      <c r="L10274" s="72">
        <v>8</v>
      </c>
    </row>
    <row r="10275" spans="4:12" x14ac:dyDescent="0.25">
      <c r="D10275" s="66" t="s">
        <v>40613</v>
      </c>
      <c r="E10275" s="66" t="s">
        <v>13025</v>
      </c>
      <c r="F10275" s="72">
        <v>1</v>
      </c>
      <c r="G10275" s="72">
        <v>3</v>
      </c>
      <c r="H10275" s="72">
        <v>2</v>
      </c>
      <c r="I10275" s="72">
        <v>12</v>
      </c>
      <c r="J10275" s="72">
        <v>2</v>
      </c>
      <c r="K10275" s="72">
        <v>4</v>
      </c>
      <c r="L10275" s="72">
        <v>9</v>
      </c>
    </row>
    <row r="10276" spans="4:12" x14ac:dyDescent="0.25">
      <c r="D10276" s="66" t="s">
        <v>40614</v>
      </c>
      <c r="E10276" s="66" t="s">
        <v>13026</v>
      </c>
      <c r="F10276" s="72">
        <v>1</v>
      </c>
      <c r="G10276" s="72">
        <v>3</v>
      </c>
      <c r="H10276" s="72">
        <v>2</v>
      </c>
      <c r="I10276" s="72">
        <v>12</v>
      </c>
      <c r="J10276" s="72">
        <v>2</v>
      </c>
      <c r="K10276" s="72">
        <v>4</v>
      </c>
      <c r="L10276" s="72">
        <v>10</v>
      </c>
    </row>
    <row r="10277" spans="4:12" x14ac:dyDescent="0.25">
      <c r="D10277" s="66" t="s">
        <v>40615</v>
      </c>
      <c r="E10277" s="66" t="s">
        <v>13027</v>
      </c>
      <c r="F10277" s="72">
        <v>1</v>
      </c>
      <c r="G10277" s="72">
        <v>3</v>
      </c>
      <c r="H10277" s="72">
        <v>2</v>
      </c>
      <c r="I10277" s="72">
        <v>12</v>
      </c>
      <c r="J10277" s="72">
        <v>2</v>
      </c>
      <c r="K10277" s="72">
        <v>4</v>
      </c>
      <c r="L10277" s="72">
        <v>11</v>
      </c>
    </row>
    <row r="10278" spans="4:12" x14ac:dyDescent="0.25">
      <c r="D10278" s="66" t="s">
        <v>40616</v>
      </c>
      <c r="E10278" s="66" t="s">
        <v>13028</v>
      </c>
      <c r="F10278" s="72">
        <v>1</v>
      </c>
      <c r="G10278" s="72">
        <v>3</v>
      </c>
      <c r="H10278" s="72">
        <v>2</v>
      </c>
      <c r="I10278" s="72">
        <v>12</v>
      </c>
      <c r="J10278" s="72">
        <v>2</v>
      </c>
      <c r="K10278" s="72">
        <v>4</v>
      </c>
      <c r="L10278" s="72">
        <v>12</v>
      </c>
    </row>
    <row r="10279" spans="4:12" x14ac:dyDescent="0.25">
      <c r="D10279" s="66" t="s">
        <v>40617</v>
      </c>
      <c r="E10279" s="66" t="s">
        <v>13029</v>
      </c>
      <c r="F10279" s="72">
        <v>1</v>
      </c>
      <c r="G10279" s="72">
        <v>3</v>
      </c>
      <c r="H10279" s="72">
        <v>2</v>
      </c>
      <c r="I10279" s="72">
        <v>12</v>
      </c>
      <c r="J10279" s="72">
        <v>2</v>
      </c>
      <c r="K10279" s="72">
        <v>5</v>
      </c>
      <c r="L10279" s="72">
        <v>1</v>
      </c>
    </row>
    <row r="10280" spans="4:12" x14ac:dyDescent="0.25">
      <c r="D10280" s="66" t="s">
        <v>40618</v>
      </c>
      <c r="E10280" s="66" t="s">
        <v>13030</v>
      </c>
      <c r="F10280" s="72">
        <v>1</v>
      </c>
      <c r="G10280" s="72">
        <v>3</v>
      </c>
      <c r="H10280" s="72">
        <v>2</v>
      </c>
      <c r="I10280" s="72">
        <v>13</v>
      </c>
      <c r="J10280" s="72">
        <v>1</v>
      </c>
      <c r="K10280" s="72">
        <v>1</v>
      </c>
      <c r="L10280" s="72">
        <v>1</v>
      </c>
    </row>
    <row r="10281" spans="4:12" x14ac:dyDescent="0.25">
      <c r="D10281" s="66" t="s">
        <v>40619</v>
      </c>
      <c r="E10281" s="66" t="s">
        <v>13031</v>
      </c>
      <c r="F10281" s="72">
        <v>1</v>
      </c>
      <c r="G10281" s="72">
        <v>3</v>
      </c>
      <c r="H10281" s="72">
        <v>2</v>
      </c>
      <c r="I10281" s="72">
        <v>13</v>
      </c>
      <c r="J10281" s="72">
        <v>1</v>
      </c>
      <c r="K10281" s="72">
        <v>1</v>
      </c>
      <c r="L10281" s="72">
        <v>2</v>
      </c>
    </row>
    <row r="10282" spans="4:12" x14ac:dyDescent="0.25">
      <c r="D10282" s="66" t="s">
        <v>40620</v>
      </c>
      <c r="E10282" s="66" t="s">
        <v>13032</v>
      </c>
      <c r="F10282" s="72">
        <v>1</v>
      </c>
      <c r="G10282" s="72">
        <v>3</v>
      </c>
      <c r="H10282" s="72">
        <v>2</v>
      </c>
      <c r="I10282" s="72">
        <v>13</v>
      </c>
      <c r="J10282" s="72">
        <v>1</v>
      </c>
      <c r="K10282" s="72">
        <v>1</v>
      </c>
      <c r="L10282" s="72">
        <v>3</v>
      </c>
    </row>
    <row r="10283" spans="4:12" x14ac:dyDescent="0.25">
      <c r="D10283" s="66" t="s">
        <v>40621</v>
      </c>
      <c r="E10283" s="66" t="s">
        <v>13033</v>
      </c>
      <c r="F10283" s="72">
        <v>1</v>
      </c>
      <c r="G10283" s="72">
        <v>3</v>
      </c>
      <c r="H10283" s="72">
        <v>2</v>
      </c>
      <c r="I10283" s="72">
        <v>13</v>
      </c>
      <c r="J10283" s="72">
        <v>1</v>
      </c>
      <c r="K10283" s="72">
        <v>1</v>
      </c>
      <c r="L10283" s="72">
        <v>4</v>
      </c>
    </row>
    <row r="10284" spans="4:12" x14ac:dyDescent="0.25">
      <c r="D10284" s="66" t="s">
        <v>40622</v>
      </c>
      <c r="E10284" s="66" t="s">
        <v>13034</v>
      </c>
      <c r="F10284" s="72">
        <v>1</v>
      </c>
      <c r="G10284" s="72">
        <v>3</v>
      </c>
      <c r="H10284" s="72">
        <v>2</v>
      </c>
      <c r="I10284" s="72">
        <v>13</v>
      </c>
      <c r="J10284" s="72">
        <v>1</v>
      </c>
      <c r="K10284" s="72">
        <v>1</v>
      </c>
      <c r="L10284" s="72">
        <v>5</v>
      </c>
    </row>
    <row r="10285" spans="4:12" x14ac:dyDescent="0.25">
      <c r="D10285" s="66" t="s">
        <v>40623</v>
      </c>
      <c r="E10285" s="66" t="s">
        <v>13035</v>
      </c>
      <c r="F10285" s="72">
        <v>1</v>
      </c>
      <c r="G10285" s="72">
        <v>3</v>
      </c>
      <c r="H10285" s="72">
        <v>2</v>
      </c>
      <c r="I10285" s="72">
        <v>13</v>
      </c>
      <c r="J10285" s="72">
        <v>1</v>
      </c>
      <c r="K10285" s="72">
        <v>1</v>
      </c>
      <c r="L10285" s="72">
        <v>6</v>
      </c>
    </row>
    <row r="10286" spans="4:12" x14ac:dyDescent="0.25">
      <c r="D10286" s="66" t="s">
        <v>40624</v>
      </c>
      <c r="E10286" s="66" t="s">
        <v>13036</v>
      </c>
      <c r="F10286" s="72">
        <v>1</v>
      </c>
      <c r="G10286" s="72">
        <v>3</v>
      </c>
      <c r="H10286" s="72">
        <v>2</v>
      </c>
      <c r="I10286" s="72">
        <v>13</v>
      </c>
      <c r="J10286" s="72">
        <v>1</v>
      </c>
      <c r="K10286" s="72">
        <v>1</v>
      </c>
      <c r="L10286" s="72">
        <v>7</v>
      </c>
    </row>
    <row r="10287" spans="4:12" x14ac:dyDescent="0.25">
      <c r="D10287" s="66" t="s">
        <v>40625</v>
      </c>
      <c r="E10287" s="66" t="s">
        <v>13037</v>
      </c>
      <c r="F10287" s="72">
        <v>1</v>
      </c>
      <c r="G10287" s="72">
        <v>3</v>
      </c>
      <c r="H10287" s="72">
        <v>2</v>
      </c>
      <c r="I10287" s="72">
        <v>13</v>
      </c>
      <c r="J10287" s="72">
        <v>1</v>
      </c>
      <c r="K10287" s="72">
        <v>2</v>
      </c>
      <c r="L10287" s="72">
        <v>1</v>
      </c>
    </row>
    <row r="10288" spans="4:12" x14ac:dyDescent="0.25">
      <c r="D10288" s="66" t="s">
        <v>40626</v>
      </c>
      <c r="E10288" s="66" t="s">
        <v>13038</v>
      </c>
      <c r="F10288" s="72">
        <v>1</v>
      </c>
      <c r="G10288" s="72">
        <v>3</v>
      </c>
      <c r="H10288" s="72">
        <v>2</v>
      </c>
      <c r="I10288" s="72">
        <v>13</v>
      </c>
      <c r="J10288" s="72">
        <v>1</v>
      </c>
      <c r="K10288" s="72">
        <v>2</v>
      </c>
      <c r="L10288" s="72">
        <v>2</v>
      </c>
    </row>
    <row r="10289" spans="4:12" x14ac:dyDescent="0.25">
      <c r="D10289" s="66" t="s">
        <v>40627</v>
      </c>
      <c r="E10289" s="66" t="s">
        <v>13039</v>
      </c>
      <c r="F10289" s="72">
        <v>1</v>
      </c>
      <c r="G10289" s="72">
        <v>3</v>
      </c>
      <c r="H10289" s="72">
        <v>2</v>
      </c>
      <c r="I10289" s="72">
        <v>13</v>
      </c>
      <c r="J10289" s="72">
        <v>1</v>
      </c>
      <c r="K10289" s="72">
        <v>2</v>
      </c>
      <c r="L10289" s="72">
        <v>3</v>
      </c>
    </row>
    <row r="10290" spans="4:12" x14ac:dyDescent="0.25">
      <c r="D10290" s="66" t="s">
        <v>40628</v>
      </c>
      <c r="E10290" s="66" t="s">
        <v>13040</v>
      </c>
      <c r="F10290" s="72">
        <v>1</v>
      </c>
      <c r="G10290" s="72">
        <v>3</v>
      </c>
      <c r="H10290" s="72">
        <v>2</v>
      </c>
      <c r="I10290" s="72">
        <v>13</v>
      </c>
      <c r="J10290" s="72">
        <v>1</v>
      </c>
      <c r="K10290" s="72">
        <v>2</v>
      </c>
      <c r="L10290" s="72">
        <v>4</v>
      </c>
    </row>
    <row r="10291" spans="4:12" x14ac:dyDescent="0.25">
      <c r="D10291" s="66" t="s">
        <v>40629</v>
      </c>
      <c r="E10291" s="66" t="s">
        <v>13041</v>
      </c>
      <c r="F10291" s="72">
        <v>1</v>
      </c>
      <c r="G10291" s="72">
        <v>3</v>
      </c>
      <c r="H10291" s="72">
        <v>2</v>
      </c>
      <c r="I10291" s="72">
        <v>13</v>
      </c>
      <c r="J10291" s="72">
        <v>1</v>
      </c>
      <c r="K10291" s="72">
        <v>3</v>
      </c>
      <c r="L10291" s="72">
        <v>1</v>
      </c>
    </row>
    <row r="10292" spans="4:12" x14ac:dyDescent="0.25">
      <c r="D10292" s="66" t="s">
        <v>40630</v>
      </c>
      <c r="E10292" s="66" t="s">
        <v>13042</v>
      </c>
      <c r="F10292" s="72">
        <v>1</v>
      </c>
      <c r="G10292" s="72">
        <v>3</v>
      </c>
      <c r="H10292" s="72">
        <v>2</v>
      </c>
      <c r="I10292" s="72">
        <v>13</v>
      </c>
      <c r="J10292" s="72">
        <v>2</v>
      </c>
      <c r="K10292" s="72">
        <v>1</v>
      </c>
      <c r="L10292" s="72">
        <v>1</v>
      </c>
    </row>
    <row r="10293" spans="4:12" x14ac:dyDescent="0.25">
      <c r="D10293" s="66" t="s">
        <v>40631</v>
      </c>
      <c r="E10293" s="66" t="s">
        <v>13043</v>
      </c>
      <c r="F10293" s="72">
        <v>1</v>
      </c>
      <c r="G10293" s="72">
        <v>3</v>
      </c>
      <c r="H10293" s="72">
        <v>2</v>
      </c>
      <c r="I10293" s="72">
        <v>13</v>
      </c>
      <c r="J10293" s="72">
        <v>2</v>
      </c>
      <c r="K10293" s="72">
        <v>1</v>
      </c>
      <c r="L10293" s="72">
        <v>2</v>
      </c>
    </row>
    <row r="10294" spans="4:12" x14ac:dyDescent="0.25">
      <c r="D10294" s="66" t="s">
        <v>40632</v>
      </c>
      <c r="E10294" s="66" t="s">
        <v>13044</v>
      </c>
      <c r="F10294" s="72">
        <v>1</v>
      </c>
      <c r="G10294" s="72">
        <v>3</v>
      </c>
      <c r="H10294" s="72">
        <v>2</v>
      </c>
      <c r="I10294" s="72">
        <v>13</v>
      </c>
      <c r="J10294" s="72">
        <v>2</v>
      </c>
      <c r="K10294" s="72">
        <v>2</v>
      </c>
      <c r="L10294" s="72">
        <v>1</v>
      </c>
    </row>
    <row r="10295" spans="4:12" x14ac:dyDescent="0.25">
      <c r="D10295" s="66" t="s">
        <v>40633</v>
      </c>
      <c r="E10295" s="66" t="s">
        <v>13045</v>
      </c>
      <c r="F10295" s="72">
        <v>1</v>
      </c>
      <c r="G10295" s="72">
        <v>3</v>
      </c>
      <c r="H10295" s="72">
        <v>2</v>
      </c>
      <c r="I10295" s="72">
        <v>13</v>
      </c>
      <c r="J10295" s="72">
        <v>2</v>
      </c>
      <c r="K10295" s="72">
        <v>2</v>
      </c>
      <c r="L10295" s="72">
        <v>2</v>
      </c>
    </row>
    <row r="10296" spans="4:12" x14ac:dyDescent="0.25">
      <c r="D10296" s="66" t="s">
        <v>40634</v>
      </c>
      <c r="E10296" s="66" t="s">
        <v>13046</v>
      </c>
      <c r="F10296" s="72">
        <v>1</v>
      </c>
      <c r="G10296" s="72">
        <v>3</v>
      </c>
      <c r="H10296" s="72">
        <v>2</v>
      </c>
      <c r="I10296" s="72">
        <v>13</v>
      </c>
      <c r="J10296" s="72">
        <v>3</v>
      </c>
      <c r="K10296" s="72">
        <v>1</v>
      </c>
      <c r="L10296" s="72">
        <v>1</v>
      </c>
    </row>
    <row r="10297" spans="4:12" x14ac:dyDescent="0.25">
      <c r="D10297" s="66" t="s">
        <v>40635</v>
      </c>
      <c r="E10297" s="66" t="s">
        <v>13047</v>
      </c>
      <c r="F10297" s="72">
        <v>1</v>
      </c>
      <c r="G10297" s="72">
        <v>3</v>
      </c>
      <c r="H10297" s="72">
        <v>2</v>
      </c>
      <c r="I10297" s="72">
        <v>13</v>
      </c>
      <c r="J10297" s="72">
        <v>3</v>
      </c>
      <c r="K10297" s="72">
        <v>1</v>
      </c>
      <c r="L10297" s="72">
        <v>2</v>
      </c>
    </row>
    <row r="10298" spans="4:12" x14ac:dyDescent="0.25">
      <c r="D10298" s="66" t="s">
        <v>40636</v>
      </c>
      <c r="E10298" s="66" t="s">
        <v>13048</v>
      </c>
      <c r="F10298" s="72">
        <v>1</v>
      </c>
      <c r="G10298" s="72">
        <v>3</v>
      </c>
      <c r="H10298" s="72">
        <v>2</v>
      </c>
      <c r="I10298" s="72">
        <v>13</v>
      </c>
      <c r="J10298" s="72">
        <v>3</v>
      </c>
      <c r="K10298" s="72">
        <v>1</v>
      </c>
      <c r="L10298" s="72">
        <v>3</v>
      </c>
    </row>
    <row r="10299" spans="4:12" x14ac:dyDescent="0.25">
      <c r="D10299" s="66" t="s">
        <v>40637</v>
      </c>
      <c r="E10299" s="66" t="s">
        <v>13049</v>
      </c>
      <c r="F10299" s="72">
        <v>1</v>
      </c>
      <c r="G10299" s="72">
        <v>3</v>
      </c>
      <c r="H10299" s="72">
        <v>2</v>
      </c>
      <c r="I10299" s="72">
        <v>13</v>
      </c>
      <c r="J10299" s="72">
        <v>3</v>
      </c>
      <c r="K10299" s="72">
        <v>1</v>
      </c>
      <c r="L10299" s="72">
        <v>4</v>
      </c>
    </row>
    <row r="10300" spans="4:12" x14ac:dyDescent="0.25">
      <c r="D10300" s="66" t="s">
        <v>40638</v>
      </c>
      <c r="E10300" s="66" t="s">
        <v>13050</v>
      </c>
      <c r="F10300" s="72">
        <v>1</v>
      </c>
      <c r="G10300" s="72">
        <v>3</v>
      </c>
      <c r="H10300" s="72">
        <v>2</v>
      </c>
      <c r="I10300" s="72">
        <v>13</v>
      </c>
      <c r="J10300" s="72">
        <v>3</v>
      </c>
      <c r="K10300" s="72">
        <v>1</v>
      </c>
      <c r="L10300" s="72">
        <v>5</v>
      </c>
    </row>
    <row r="10301" spans="4:12" x14ac:dyDescent="0.25">
      <c r="D10301" s="66" t="s">
        <v>40639</v>
      </c>
      <c r="E10301" s="66" t="s">
        <v>13051</v>
      </c>
      <c r="F10301" s="72">
        <v>1</v>
      </c>
      <c r="G10301" s="72">
        <v>3</v>
      </c>
      <c r="H10301" s="72">
        <v>2</v>
      </c>
      <c r="I10301" s="72">
        <v>13</v>
      </c>
      <c r="J10301" s="72">
        <v>3</v>
      </c>
      <c r="K10301" s="72">
        <v>1</v>
      </c>
      <c r="L10301" s="72">
        <v>6</v>
      </c>
    </row>
    <row r="10302" spans="4:12" x14ac:dyDescent="0.25">
      <c r="D10302" s="66" t="s">
        <v>40640</v>
      </c>
      <c r="E10302" s="66" t="s">
        <v>13052</v>
      </c>
      <c r="F10302" s="72">
        <v>1</v>
      </c>
      <c r="G10302" s="72">
        <v>3</v>
      </c>
      <c r="H10302" s="72">
        <v>2</v>
      </c>
      <c r="I10302" s="72">
        <v>13</v>
      </c>
      <c r="J10302" s="72">
        <v>3</v>
      </c>
      <c r="K10302" s="72">
        <v>1</v>
      </c>
      <c r="L10302" s="72">
        <v>7</v>
      </c>
    </row>
    <row r="10303" spans="4:12" x14ac:dyDescent="0.25">
      <c r="D10303" s="66" t="s">
        <v>40641</v>
      </c>
      <c r="E10303" s="66" t="s">
        <v>13053</v>
      </c>
      <c r="F10303" s="72">
        <v>1</v>
      </c>
      <c r="G10303" s="72">
        <v>3</v>
      </c>
      <c r="H10303" s="72">
        <v>2</v>
      </c>
      <c r="I10303" s="72">
        <v>13</v>
      </c>
      <c r="J10303" s="72">
        <v>3</v>
      </c>
      <c r="K10303" s="72">
        <v>1</v>
      </c>
      <c r="L10303" s="72">
        <v>8</v>
      </c>
    </row>
    <row r="10304" spans="4:12" x14ac:dyDescent="0.25">
      <c r="D10304" s="66" t="s">
        <v>40642</v>
      </c>
      <c r="E10304" s="66" t="s">
        <v>13054</v>
      </c>
      <c r="F10304" s="72">
        <v>1</v>
      </c>
      <c r="G10304" s="72">
        <v>3</v>
      </c>
      <c r="H10304" s="72">
        <v>2</v>
      </c>
      <c r="I10304" s="72">
        <v>13</v>
      </c>
      <c r="J10304" s="72">
        <v>3</v>
      </c>
      <c r="K10304" s="72">
        <v>1</v>
      </c>
      <c r="L10304" s="72">
        <v>9</v>
      </c>
    </row>
    <row r="10305" spans="4:12" x14ac:dyDescent="0.25">
      <c r="D10305" s="66" t="s">
        <v>40643</v>
      </c>
      <c r="E10305" s="66" t="s">
        <v>13055</v>
      </c>
      <c r="F10305" s="72">
        <v>1</v>
      </c>
      <c r="G10305" s="72">
        <v>3</v>
      </c>
      <c r="H10305" s="72">
        <v>2</v>
      </c>
      <c r="I10305" s="72">
        <v>13</v>
      </c>
      <c r="J10305" s="72">
        <v>3</v>
      </c>
      <c r="K10305" s="72">
        <v>1</v>
      </c>
      <c r="L10305" s="72">
        <v>10</v>
      </c>
    </row>
    <row r="10306" spans="4:12" x14ac:dyDescent="0.25">
      <c r="D10306" s="66" t="s">
        <v>40644</v>
      </c>
      <c r="E10306" s="66" t="s">
        <v>13056</v>
      </c>
      <c r="F10306" s="72">
        <v>1</v>
      </c>
      <c r="G10306" s="72">
        <v>3</v>
      </c>
      <c r="H10306" s="72">
        <v>2</v>
      </c>
      <c r="I10306" s="72">
        <v>13</v>
      </c>
      <c r="J10306" s="72">
        <v>3</v>
      </c>
      <c r="K10306" s="72">
        <v>1</v>
      </c>
      <c r="L10306" s="72">
        <v>11</v>
      </c>
    </row>
    <row r="10307" spans="4:12" x14ac:dyDescent="0.25">
      <c r="D10307" s="66" t="s">
        <v>40645</v>
      </c>
      <c r="E10307" s="66" t="s">
        <v>13057</v>
      </c>
      <c r="F10307" s="72">
        <v>1</v>
      </c>
      <c r="G10307" s="72">
        <v>3</v>
      </c>
      <c r="H10307" s="72">
        <v>2</v>
      </c>
      <c r="I10307" s="72">
        <v>13</v>
      </c>
      <c r="J10307" s="72">
        <v>3</v>
      </c>
      <c r="K10307" s="72">
        <v>2</v>
      </c>
      <c r="L10307" s="72">
        <v>1</v>
      </c>
    </row>
    <row r="10308" spans="4:12" x14ac:dyDescent="0.25">
      <c r="D10308" s="66" t="s">
        <v>40646</v>
      </c>
      <c r="E10308" s="66" t="s">
        <v>13058</v>
      </c>
      <c r="F10308" s="72">
        <v>1</v>
      </c>
      <c r="G10308" s="72">
        <v>3</v>
      </c>
      <c r="H10308" s="72">
        <v>2</v>
      </c>
      <c r="I10308" s="72">
        <v>13</v>
      </c>
      <c r="J10308" s="72">
        <v>3</v>
      </c>
      <c r="K10308" s="72">
        <v>2</v>
      </c>
      <c r="L10308" s="72">
        <v>2</v>
      </c>
    </row>
    <row r="10309" spans="4:12" x14ac:dyDescent="0.25">
      <c r="D10309" s="66" t="s">
        <v>40647</v>
      </c>
      <c r="E10309" s="66" t="s">
        <v>13059</v>
      </c>
      <c r="F10309" s="72">
        <v>1</v>
      </c>
      <c r="G10309" s="72">
        <v>3</v>
      </c>
      <c r="H10309" s="72">
        <v>2</v>
      </c>
      <c r="I10309" s="72">
        <v>13</v>
      </c>
      <c r="J10309" s="72">
        <v>3</v>
      </c>
      <c r="K10309" s="72">
        <v>2</v>
      </c>
      <c r="L10309" s="72">
        <v>3</v>
      </c>
    </row>
    <row r="10310" spans="4:12" x14ac:dyDescent="0.25">
      <c r="D10310" s="66" t="s">
        <v>40648</v>
      </c>
      <c r="E10310" s="66" t="s">
        <v>13060</v>
      </c>
      <c r="F10310" s="72">
        <v>1</v>
      </c>
      <c r="G10310" s="72">
        <v>3</v>
      </c>
      <c r="H10310" s="72">
        <v>2</v>
      </c>
      <c r="I10310" s="72">
        <v>13</v>
      </c>
      <c r="J10310" s="72">
        <v>3</v>
      </c>
      <c r="K10310" s="72">
        <v>2</v>
      </c>
      <c r="L10310" s="72">
        <v>4</v>
      </c>
    </row>
    <row r="10311" spans="4:12" x14ac:dyDescent="0.25">
      <c r="D10311" s="66" t="s">
        <v>40649</v>
      </c>
      <c r="E10311" s="66" t="s">
        <v>13061</v>
      </c>
      <c r="F10311" s="72">
        <v>1</v>
      </c>
      <c r="G10311" s="72">
        <v>3</v>
      </c>
      <c r="H10311" s="72">
        <v>2</v>
      </c>
      <c r="I10311" s="72">
        <v>13</v>
      </c>
      <c r="J10311" s="72">
        <v>3</v>
      </c>
      <c r="K10311" s="72">
        <v>3</v>
      </c>
      <c r="L10311" s="72">
        <v>1</v>
      </c>
    </row>
    <row r="10312" spans="4:12" x14ac:dyDescent="0.25">
      <c r="D10312" s="66" t="s">
        <v>40650</v>
      </c>
      <c r="E10312" s="66" t="s">
        <v>13062</v>
      </c>
      <c r="F10312" s="72">
        <v>1</v>
      </c>
      <c r="G10312" s="72">
        <v>3</v>
      </c>
      <c r="H10312" s="72">
        <v>2</v>
      </c>
      <c r="I10312" s="72">
        <v>13</v>
      </c>
      <c r="J10312" s="72">
        <v>3</v>
      </c>
      <c r="K10312" s="72">
        <v>3</v>
      </c>
      <c r="L10312" s="72">
        <v>2</v>
      </c>
    </row>
    <row r="10313" spans="4:12" x14ac:dyDescent="0.25">
      <c r="D10313" s="66" t="s">
        <v>40651</v>
      </c>
      <c r="E10313" s="66" t="s">
        <v>13063</v>
      </c>
      <c r="F10313" s="72">
        <v>1</v>
      </c>
      <c r="G10313" s="72">
        <v>3</v>
      </c>
      <c r="H10313" s="72">
        <v>2</v>
      </c>
      <c r="I10313" s="72">
        <v>13</v>
      </c>
      <c r="J10313" s="72">
        <v>3</v>
      </c>
      <c r="K10313" s="72">
        <v>3</v>
      </c>
      <c r="L10313" s="72">
        <v>3</v>
      </c>
    </row>
    <row r="10314" spans="4:12" x14ac:dyDescent="0.25">
      <c r="D10314" s="66" t="s">
        <v>40652</v>
      </c>
      <c r="E10314" s="66" t="s">
        <v>13064</v>
      </c>
      <c r="F10314" s="72">
        <v>1</v>
      </c>
      <c r="G10314" s="72">
        <v>3</v>
      </c>
      <c r="H10314" s="72">
        <v>2</v>
      </c>
      <c r="I10314" s="72">
        <v>13</v>
      </c>
      <c r="J10314" s="72">
        <v>3</v>
      </c>
      <c r="K10314" s="72">
        <v>3</v>
      </c>
      <c r="L10314" s="72">
        <v>4</v>
      </c>
    </row>
    <row r="10315" spans="4:12" x14ac:dyDescent="0.25">
      <c r="D10315" s="66" t="s">
        <v>40653</v>
      </c>
      <c r="E10315" s="66" t="s">
        <v>13065</v>
      </c>
      <c r="F10315" s="72">
        <v>1</v>
      </c>
      <c r="G10315" s="72">
        <v>3</v>
      </c>
      <c r="H10315" s="72">
        <v>2</v>
      </c>
      <c r="I10315" s="72">
        <v>13</v>
      </c>
      <c r="J10315" s="72">
        <v>3</v>
      </c>
      <c r="K10315" s="72">
        <v>4</v>
      </c>
      <c r="L10315" s="72">
        <v>1</v>
      </c>
    </row>
    <row r="10316" spans="4:12" x14ac:dyDescent="0.25">
      <c r="D10316" s="66" t="s">
        <v>40654</v>
      </c>
      <c r="E10316" s="66" t="s">
        <v>13066</v>
      </c>
      <c r="F10316" s="72">
        <v>1</v>
      </c>
      <c r="G10316" s="72">
        <v>3</v>
      </c>
      <c r="H10316" s="72">
        <v>2</v>
      </c>
      <c r="I10316" s="72">
        <v>13</v>
      </c>
      <c r="J10316" s="72">
        <v>3</v>
      </c>
      <c r="K10316" s="72">
        <v>4</v>
      </c>
      <c r="L10316" s="72">
        <v>2</v>
      </c>
    </row>
    <row r="10317" spans="4:12" x14ac:dyDescent="0.25">
      <c r="D10317" s="66" t="s">
        <v>40655</v>
      </c>
      <c r="E10317" s="66" t="s">
        <v>13067</v>
      </c>
      <c r="F10317" s="72">
        <v>1</v>
      </c>
      <c r="G10317" s="72">
        <v>3</v>
      </c>
      <c r="H10317" s="72">
        <v>2</v>
      </c>
      <c r="I10317" s="72">
        <v>13</v>
      </c>
      <c r="J10317" s="72">
        <v>3</v>
      </c>
      <c r="K10317" s="72">
        <v>4</v>
      </c>
      <c r="L10317" s="72">
        <v>3</v>
      </c>
    </row>
    <row r="10318" spans="4:12" x14ac:dyDescent="0.25">
      <c r="D10318" s="66" t="s">
        <v>40656</v>
      </c>
      <c r="E10318" s="66" t="s">
        <v>13068</v>
      </c>
      <c r="F10318" s="72">
        <v>1</v>
      </c>
      <c r="G10318" s="72">
        <v>3</v>
      </c>
      <c r="H10318" s="72">
        <v>2</v>
      </c>
      <c r="I10318" s="72">
        <v>13</v>
      </c>
      <c r="J10318" s="72">
        <v>3</v>
      </c>
      <c r="K10318" s="72">
        <v>4</v>
      </c>
      <c r="L10318" s="72">
        <v>4</v>
      </c>
    </row>
    <row r="10319" spans="4:12" x14ac:dyDescent="0.25">
      <c r="D10319" s="66" t="s">
        <v>40657</v>
      </c>
      <c r="E10319" s="66" t="s">
        <v>13069</v>
      </c>
      <c r="F10319" s="72">
        <v>1</v>
      </c>
      <c r="G10319" s="72">
        <v>3</v>
      </c>
      <c r="H10319" s="72">
        <v>2</v>
      </c>
      <c r="I10319" s="72">
        <v>13</v>
      </c>
      <c r="J10319" s="72">
        <v>3</v>
      </c>
      <c r="K10319" s="72">
        <v>5</v>
      </c>
      <c r="L10319" s="72">
        <v>1</v>
      </c>
    </row>
    <row r="10320" spans="4:12" x14ac:dyDescent="0.25">
      <c r="D10320" s="66" t="s">
        <v>40658</v>
      </c>
      <c r="E10320" s="66" t="s">
        <v>13070</v>
      </c>
      <c r="F10320" s="72">
        <v>1</v>
      </c>
      <c r="G10320" s="72">
        <v>3</v>
      </c>
      <c r="H10320" s="72">
        <v>2</v>
      </c>
      <c r="I10320" s="72">
        <v>14</v>
      </c>
      <c r="J10320" s="72">
        <v>1</v>
      </c>
      <c r="K10320" s="72">
        <v>1</v>
      </c>
      <c r="L10320" s="72">
        <v>1</v>
      </c>
    </row>
    <row r="10321" spans="4:12" x14ac:dyDescent="0.25">
      <c r="D10321" s="66" t="s">
        <v>40659</v>
      </c>
      <c r="E10321" s="66" t="s">
        <v>13071</v>
      </c>
      <c r="F10321" s="72">
        <v>1</v>
      </c>
      <c r="G10321" s="72">
        <v>3</v>
      </c>
      <c r="H10321" s="72">
        <v>2</v>
      </c>
      <c r="I10321" s="72">
        <v>14</v>
      </c>
      <c r="J10321" s="72">
        <v>1</v>
      </c>
      <c r="K10321" s="72">
        <v>1</v>
      </c>
      <c r="L10321" s="72">
        <v>2</v>
      </c>
    </row>
    <row r="10322" spans="4:12" x14ac:dyDescent="0.25">
      <c r="D10322" s="66" t="s">
        <v>40660</v>
      </c>
      <c r="E10322" s="66" t="s">
        <v>13072</v>
      </c>
      <c r="F10322" s="72">
        <v>1</v>
      </c>
      <c r="G10322" s="72">
        <v>3</v>
      </c>
      <c r="H10322" s="72">
        <v>2</v>
      </c>
      <c r="I10322" s="72">
        <v>14</v>
      </c>
      <c r="J10322" s="72">
        <v>1</v>
      </c>
      <c r="K10322" s="72">
        <v>1</v>
      </c>
      <c r="L10322" s="72">
        <v>3</v>
      </c>
    </row>
    <row r="10323" spans="4:12" x14ac:dyDescent="0.25">
      <c r="D10323" s="66" t="s">
        <v>40661</v>
      </c>
      <c r="E10323" s="66" t="s">
        <v>13073</v>
      </c>
      <c r="F10323" s="72">
        <v>1</v>
      </c>
      <c r="G10323" s="72">
        <v>3</v>
      </c>
      <c r="H10323" s="72">
        <v>2</v>
      </c>
      <c r="I10323" s="72">
        <v>14</v>
      </c>
      <c r="J10323" s="72">
        <v>1</v>
      </c>
      <c r="K10323" s="72">
        <v>2</v>
      </c>
      <c r="L10323" s="72">
        <v>1</v>
      </c>
    </row>
    <row r="10324" spans="4:12" x14ac:dyDescent="0.25">
      <c r="D10324" s="66" t="s">
        <v>40662</v>
      </c>
      <c r="E10324" s="66" t="s">
        <v>13074</v>
      </c>
      <c r="F10324" s="72">
        <v>1</v>
      </c>
      <c r="G10324" s="72">
        <v>3</v>
      </c>
      <c r="H10324" s="72">
        <v>2</v>
      </c>
      <c r="I10324" s="72">
        <v>14</v>
      </c>
      <c r="J10324" s="72">
        <v>1</v>
      </c>
      <c r="K10324" s="72">
        <v>2</v>
      </c>
      <c r="L10324" s="72">
        <v>2</v>
      </c>
    </row>
    <row r="10325" spans="4:12" x14ac:dyDescent="0.25">
      <c r="D10325" s="66" t="s">
        <v>40663</v>
      </c>
      <c r="E10325" s="66" t="s">
        <v>13075</v>
      </c>
      <c r="F10325" s="72">
        <v>1</v>
      </c>
      <c r="G10325" s="72">
        <v>3</v>
      </c>
      <c r="H10325" s="72">
        <v>2</v>
      </c>
      <c r="I10325" s="72">
        <v>14</v>
      </c>
      <c r="J10325" s="72">
        <v>1</v>
      </c>
      <c r="K10325" s="72">
        <v>2</v>
      </c>
      <c r="L10325" s="72">
        <v>3</v>
      </c>
    </row>
    <row r="10326" spans="4:12" x14ac:dyDescent="0.25">
      <c r="D10326" s="66" t="s">
        <v>40664</v>
      </c>
      <c r="E10326" s="66" t="s">
        <v>13076</v>
      </c>
      <c r="F10326" s="72">
        <v>1</v>
      </c>
      <c r="G10326" s="72">
        <v>3</v>
      </c>
      <c r="H10326" s="72">
        <v>2</v>
      </c>
      <c r="I10326" s="72">
        <v>14</v>
      </c>
      <c r="J10326" s="72">
        <v>1</v>
      </c>
      <c r="K10326" s="72">
        <v>2</v>
      </c>
      <c r="L10326" s="72">
        <v>4</v>
      </c>
    </row>
    <row r="10327" spans="4:12" x14ac:dyDescent="0.25">
      <c r="D10327" s="66" t="s">
        <v>40665</v>
      </c>
      <c r="E10327" s="66" t="s">
        <v>13077</v>
      </c>
      <c r="F10327" s="72">
        <v>1</v>
      </c>
      <c r="G10327" s="72">
        <v>3</v>
      </c>
      <c r="H10327" s="72">
        <v>2</v>
      </c>
      <c r="I10327" s="72">
        <v>14</v>
      </c>
      <c r="J10327" s="72">
        <v>1</v>
      </c>
      <c r="K10327" s="72">
        <v>2</v>
      </c>
      <c r="L10327" s="72">
        <v>5</v>
      </c>
    </row>
    <row r="10328" spans="4:12" x14ac:dyDescent="0.25">
      <c r="D10328" s="66" t="s">
        <v>40666</v>
      </c>
      <c r="E10328" s="66" t="s">
        <v>13078</v>
      </c>
      <c r="F10328" s="72">
        <v>1</v>
      </c>
      <c r="G10328" s="72">
        <v>3</v>
      </c>
      <c r="H10328" s="72">
        <v>2</v>
      </c>
      <c r="I10328" s="72">
        <v>14</v>
      </c>
      <c r="J10328" s="72">
        <v>1</v>
      </c>
      <c r="K10328" s="72">
        <v>3</v>
      </c>
      <c r="L10328" s="72">
        <v>1</v>
      </c>
    </row>
    <row r="10329" spans="4:12" x14ac:dyDescent="0.25">
      <c r="D10329" s="66" t="s">
        <v>40667</v>
      </c>
      <c r="E10329" s="66" t="s">
        <v>13079</v>
      </c>
      <c r="F10329" s="72">
        <v>1</v>
      </c>
      <c r="G10329" s="72">
        <v>3</v>
      </c>
      <c r="H10329" s="72">
        <v>2</v>
      </c>
      <c r="I10329" s="72">
        <v>14</v>
      </c>
      <c r="J10329" s="72">
        <v>2</v>
      </c>
      <c r="K10329" s="72">
        <v>1</v>
      </c>
      <c r="L10329" s="72">
        <v>1</v>
      </c>
    </row>
    <row r="10330" spans="4:12" x14ac:dyDescent="0.25">
      <c r="D10330" s="66" t="s">
        <v>40668</v>
      </c>
      <c r="E10330" s="66" t="s">
        <v>13080</v>
      </c>
      <c r="F10330" s="72">
        <v>1</v>
      </c>
      <c r="G10330" s="72">
        <v>3</v>
      </c>
      <c r="H10330" s="72">
        <v>2</v>
      </c>
      <c r="I10330" s="72">
        <v>14</v>
      </c>
      <c r="J10330" s="72">
        <v>2</v>
      </c>
      <c r="K10330" s="72">
        <v>1</v>
      </c>
      <c r="L10330" s="72">
        <v>2</v>
      </c>
    </row>
    <row r="10331" spans="4:12" x14ac:dyDescent="0.25">
      <c r="D10331" s="66" t="s">
        <v>40669</v>
      </c>
      <c r="E10331" s="66" t="s">
        <v>13081</v>
      </c>
      <c r="F10331" s="72">
        <v>1</v>
      </c>
      <c r="G10331" s="72">
        <v>3</v>
      </c>
      <c r="H10331" s="72">
        <v>2</v>
      </c>
      <c r="I10331" s="72">
        <v>14</v>
      </c>
      <c r="J10331" s="72">
        <v>2</v>
      </c>
      <c r="K10331" s="72">
        <v>1</v>
      </c>
      <c r="L10331" s="72">
        <v>3</v>
      </c>
    </row>
    <row r="10332" spans="4:12" x14ac:dyDescent="0.25">
      <c r="D10332" s="66" t="s">
        <v>40670</v>
      </c>
      <c r="E10332" s="66" t="s">
        <v>13082</v>
      </c>
      <c r="F10332" s="72">
        <v>1</v>
      </c>
      <c r="G10332" s="72">
        <v>3</v>
      </c>
      <c r="H10332" s="72">
        <v>2</v>
      </c>
      <c r="I10332" s="72">
        <v>14</v>
      </c>
      <c r="J10332" s="72">
        <v>2</v>
      </c>
      <c r="K10332" s="72">
        <v>2</v>
      </c>
      <c r="L10332" s="72">
        <v>1</v>
      </c>
    </row>
    <row r="10333" spans="4:12" x14ac:dyDescent="0.25">
      <c r="D10333" s="66" t="s">
        <v>40671</v>
      </c>
      <c r="E10333" s="66" t="s">
        <v>13083</v>
      </c>
      <c r="F10333" s="72">
        <v>1</v>
      </c>
      <c r="G10333" s="72">
        <v>3</v>
      </c>
      <c r="H10333" s="72">
        <v>2</v>
      </c>
      <c r="I10333" s="72">
        <v>14</v>
      </c>
      <c r="J10333" s="72">
        <v>2</v>
      </c>
      <c r="K10333" s="72">
        <v>2</v>
      </c>
      <c r="L10333" s="72">
        <v>2</v>
      </c>
    </row>
    <row r="10334" spans="4:12" x14ac:dyDescent="0.25">
      <c r="D10334" s="66" t="s">
        <v>40672</v>
      </c>
      <c r="E10334" s="66" t="s">
        <v>13084</v>
      </c>
      <c r="F10334" s="72">
        <v>1</v>
      </c>
      <c r="G10334" s="72">
        <v>3</v>
      </c>
      <c r="H10334" s="72">
        <v>2</v>
      </c>
      <c r="I10334" s="72">
        <v>14</v>
      </c>
      <c r="J10334" s="72">
        <v>2</v>
      </c>
      <c r="K10334" s="72">
        <v>2</v>
      </c>
      <c r="L10334" s="72">
        <v>3</v>
      </c>
    </row>
    <row r="10335" spans="4:12" x14ac:dyDescent="0.25">
      <c r="D10335" s="66" t="s">
        <v>40673</v>
      </c>
      <c r="E10335" s="66" t="s">
        <v>13085</v>
      </c>
      <c r="F10335" s="72">
        <v>1</v>
      </c>
      <c r="G10335" s="72">
        <v>3</v>
      </c>
      <c r="H10335" s="72">
        <v>2</v>
      </c>
      <c r="I10335" s="72">
        <v>14</v>
      </c>
      <c r="J10335" s="72">
        <v>2</v>
      </c>
      <c r="K10335" s="72">
        <v>2</v>
      </c>
      <c r="L10335" s="72">
        <v>4</v>
      </c>
    </row>
    <row r="10336" spans="4:12" x14ac:dyDescent="0.25">
      <c r="D10336" s="66" t="s">
        <v>40674</v>
      </c>
      <c r="E10336" s="66" t="s">
        <v>13086</v>
      </c>
      <c r="F10336" s="72">
        <v>1</v>
      </c>
      <c r="G10336" s="72">
        <v>3</v>
      </c>
      <c r="H10336" s="72">
        <v>2</v>
      </c>
      <c r="I10336" s="72">
        <v>14</v>
      </c>
      <c r="J10336" s="72">
        <v>2</v>
      </c>
      <c r="K10336" s="72">
        <v>3</v>
      </c>
      <c r="L10336" s="72">
        <v>1</v>
      </c>
    </row>
    <row r="10337" spans="4:12" x14ac:dyDescent="0.25">
      <c r="D10337" s="66" t="s">
        <v>40675</v>
      </c>
      <c r="E10337" s="66" t="s">
        <v>13087</v>
      </c>
      <c r="F10337" s="72">
        <v>1</v>
      </c>
      <c r="G10337" s="72">
        <v>3</v>
      </c>
      <c r="H10337" s="72">
        <v>2</v>
      </c>
      <c r="I10337" s="72">
        <v>15</v>
      </c>
      <c r="J10337" s="72">
        <v>1</v>
      </c>
      <c r="K10337" s="72">
        <v>1</v>
      </c>
      <c r="L10337" s="72">
        <v>1</v>
      </c>
    </row>
    <row r="10338" spans="4:12" x14ac:dyDescent="0.25">
      <c r="D10338" s="66" t="s">
        <v>40676</v>
      </c>
      <c r="E10338" s="66" t="s">
        <v>13088</v>
      </c>
      <c r="F10338" s="72">
        <v>1</v>
      </c>
      <c r="G10338" s="72">
        <v>3</v>
      </c>
      <c r="H10338" s="72">
        <v>2</v>
      </c>
      <c r="I10338" s="72">
        <v>15</v>
      </c>
      <c r="J10338" s="72">
        <v>1</v>
      </c>
      <c r="K10338" s="72">
        <v>1</v>
      </c>
      <c r="L10338" s="72">
        <v>2</v>
      </c>
    </row>
    <row r="10339" spans="4:12" x14ac:dyDescent="0.25">
      <c r="D10339" s="66" t="s">
        <v>40677</v>
      </c>
      <c r="E10339" s="66" t="s">
        <v>13089</v>
      </c>
      <c r="F10339" s="72">
        <v>1</v>
      </c>
      <c r="G10339" s="72">
        <v>3</v>
      </c>
      <c r="H10339" s="72">
        <v>2</v>
      </c>
      <c r="I10339" s="72">
        <v>15</v>
      </c>
      <c r="J10339" s="72">
        <v>1</v>
      </c>
      <c r="K10339" s="72">
        <v>1</v>
      </c>
      <c r="L10339" s="72">
        <v>3</v>
      </c>
    </row>
    <row r="10340" spans="4:12" x14ac:dyDescent="0.25">
      <c r="D10340" s="66" t="s">
        <v>40678</v>
      </c>
      <c r="E10340" s="66" t="s">
        <v>13090</v>
      </c>
      <c r="F10340" s="72">
        <v>1</v>
      </c>
      <c r="G10340" s="72">
        <v>3</v>
      </c>
      <c r="H10340" s="72">
        <v>2</v>
      </c>
      <c r="I10340" s="72">
        <v>15</v>
      </c>
      <c r="J10340" s="72">
        <v>1</v>
      </c>
      <c r="K10340" s="72">
        <v>1</v>
      </c>
      <c r="L10340" s="72">
        <v>4</v>
      </c>
    </row>
    <row r="10341" spans="4:12" x14ac:dyDescent="0.25">
      <c r="D10341" s="66" t="s">
        <v>40679</v>
      </c>
      <c r="E10341" s="66" t="s">
        <v>13091</v>
      </c>
      <c r="F10341" s="72">
        <v>1</v>
      </c>
      <c r="G10341" s="72">
        <v>3</v>
      </c>
      <c r="H10341" s="72">
        <v>2</v>
      </c>
      <c r="I10341" s="72">
        <v>15</v>
      </c>
      <c r="J10341" s="72">
        <v>1</v>
      </c>
      <c r="K10341" s="72">
        <v>2</v>
      </c>
      <c r="L10341" s="72">
        <v>1</v>
      </c>
    </row>
    <row r="10342" spans="4:12" x14ac:dyDescent="0.25">
      <c r="D10342" s="66" t="s">
        <v>40680</v>
      </c>
      <c r="E10342" s="66" t="s">
        <v>13092</v>
      </c>
      <c r="F10342" s="72">
        <v>1</v>
      </c>
      <c r="G10342" s="72">
        <v>3</v>
      </c>
      <c r="H10342" s="72">
        <v>2</v>
      </c>
      <c r="I10342" s="72">
        <v>15</v>
      </c>
      <c r="J10342" s="72">
        <v>1</v>
      </c>
      <c r="K10342" s="72">
        <v>2</v>
      </c>
      <c r="L10342" s="72">
        <v>2</v>
      </c>
    </row>
    <row r="10343" spans="4:12" x14ac:dyDescent="0.25">
      <c r="D10343" s="66" t="s">
        <v>40681</v>
      </c>
      <c r="E10343" s="66" t="s">
        <v>13093</v>
      </c>
      <c r="F10343" s="72">
        <v>1</v>
      </c>
      <c r="G10343" s="72">
        <v>3</v>
      </c>
      <c r="H10343" s="72">
        <v>2</v>
      </c>
      <c r="I10343" s="72">
        <v>15</v>
      </c>
      <c r="J10343" s="72">
        <v>1</v>
      </c>
      <c r="K10343" s="72">
        <v>3</v>
      </c>
      <c r="L10343" s="72">
        <v>1</v>
      </c>
    </row>
    <row r="10344" spans="4:12" x14ac:dyDescent="0.25">
      <c r="D10344" s="66" t="s">
        <v>40682</v>
      </c>
      <c r="E10344" s="66" t="s">
        <v>13094</v>
      </c>
      <c r="F10344" s="72">
        <v>1</v>
      </c>
      <c r="G10344" s="72">
        <v>3</v>
      </c>
      <c r="H10344" s="72">
        <v>2</v>
      </c>
      <c r="I10344" s="72">
        <v>15</v>
      </c>
      <c r="J10344" s="72">
        <v>2</v>
      </c>
      <c r="K10344" s="72">
        <v>1</v>
      </c>
      <c r="L10344" s="72">
        <v>1</v>
      </c>
    </row>
    <row r="10345" spans="4:12" x14ac:dyDescent="0.25">
      <c r="D10345" s="66" t="s">
        <v>40683</v>
      </c>
      <c r="E10345" s="66" t="s">
        <v>13095</v>
      </c>
      <c r="F10345" s="72">
        <v>1</v>
      </c>
      <c r="G10345" s="72">
        <v>3</v>
      </c>
      <c r="H10345" s="72">
        <v>2</v>
      </c>
      <c r="I10345" s="72">
        <v>15</v>
      </c>
      <c r="J10345" s="72">
        <v>2</v>
      </c>
      <c r="K10345" s="72">
        <v>1</v>
      </c>
      <c r="L10345" s="72">
        <v>2</v>
      </c>
    </row>
    <row r="10346" spans="4:12" x14ac:dyDescent="0.25">
      <c r="D10346" s="66" t="s">
        <v>40684</v>
      </c>
      <c r="E10346" s="66" t="s">
        <v>13096</v>
      </c>
      <c r="F10346" s="72">
        <v>1</v>
      </c>
      <c r="G10346" s="72">
        <v>3</v>
      </c>
      <c r="H10346" s="72">
        <v>2</v>
      </c>
      <c r="I10346" s="72">
        <v>15</v>
      </c>
      <c r="J10346" s="72">
        <v>2</v>
      </c>
      <c r="K10346" s="72">
        <v>1</v>
      </c>
      <c r="L10346" s="72">
        <v>3</v>
      </c>
    </row>
    <row r="10347" spans="4:12" x14ac:dyDescent="0.25">
      <c r="D10347" s="66" t="s">
        <v>40685</v>
      </c>
      <c r="E10347" s="66" t="s">
        <v>13097</v>
      </c>
      <c r="F10347" s="72">
        <v>1</v>
      </c>
      <c r="G10347" s="72">
        <v>3</v>
      </c>
      <c r="H10347" s="72">
        <v>2</v>
      </c>
      <c r="I10347" s="72">
        <v>15</v>
      </c>
      <c r="J10347" s="72">
        <v>2</v>
      </c>
      <c r="K10347" s="72">
        <v>2</v>
      </c>
      <c r="L10347" s="72">
        <v>1</v>
      </c>
    </row>
    <row r="10348" spans="4:12" x14ac:dyDescent="0.25">
      <c r="D10348" s="66" t="s">
        <v>40686</v>
      </c>
      <c r="E10348" s="66" t="s">
        <v>13098</v>
      </c>
      <c r="F10348" s="72">
        <v>1</v>
      </c>
      <c r="G10348" s="72">
        <v>3</v>
      </c>
      <c r="H10348" s="72">
        <v>2</v>
      </c>
      <c r="I10348" s="72">
        <v>15</v>
      </c>
      <c r="J10348" s="72">
        <v>2</v>
      </c>
      <c r="K10348" s="72">
        <v>2</v>
      </c>
      <c r="L10348" s="72">
        <v>2</v>
      </c>
    </row>
    <row r="10349" spans="4:12" x14ac:dyDescent="0.25">
      <c r="D10349" s="66" t="s">
        <v>40687</v>
      </c>
      <c r="E10349" s="66" t="s">
        <v>13099</v>
      </c>
      <c r="F10349" s="72">
        <v>1</v>
      </c>
      <c r="G10349" s="72">
        <v>3</v>
      </c>
      <c r="H10349" s="72">
        <v>2</v>
      </c>
      <c r="I10349" s="72">
        <v>15</v>
      </c>
      <c r="J10349" s="72">
        <v>2</v>
      </c>
      <c r="K10349" s="72">
        <v>2</v>
      </c>
      <c r="L10349" s="72">
        <v>3</v>
      </c>
    </row>
    <row r="10350" spans="4:12" x14ac:dyDescent="0.25">
      <c r="D10350" s="66" t="s">
        <v>40688</v>
      </c>
      <c r="E10350" s="66" t="s">
        <v>13100</v>
      </c>
      <c r="F10350" s="72">
        <v>1</v>
      </c>
      <c r="G10350" s="72">
        <v>3</v>
      </c>
      <c r="H10350" s="72">
        <v>2</v>
      </c>
      <c r="I10350" s="72">
        <v>15</v>
      </c>
      <c r="J10350" s="72">
        <v>2</v>
      </c>
      <c r="K10350" s="72">
        <v>2</v>
      </c>
      <c r="L10350" s="72">
        <v>4</v>
      </c>
    </row>
    <row r="10351" spans="4:12" x14ac:dyDescent="0.25">
      <c r="D10351" s="66" t="s">
        <v>40689</v>
      </c>
      <c r="E10351" s="66" t="s">
        <v>13101</v>
      </c>
      <c r="F10351" s="72">
        <v>1</v>
      </c>
      <c r="G10351" s="72">
        <v>3</v>
      </c>
      <c r="H10351" s="72">
        <v>2</v>
      </c>
      <c r="I10351" s="72">
        <v>15</v>
      </c>
      <c r="J10351" s="72">
        <v>2</v>
      </c>
      <c r="K10351" s="72">
        <v>3</v>
      </c>
      <c r="L10351" s="72">
        <v>1</v>
      </c>
    </row>
    <row r="10352" spans="4:12" x14ac:dyDescent="0.25">
      <c r="D10352" s="66" t="s">
        <v>40690</v>
      </c>
      <c r="E10352" s="66" t="s">
        <v>13102</v>
      </c>
      <c r="F10352" s="72">
        <v>1</v>
      </c>
      <c r="G10352" s="72">
        <v>3</v>
      </c>
      <c r="H10352" s="72">
        <v>2</v>
      </c>
      <c r="I10352" s="72">
        <v>15</v>
      </c>
      <c r="J10352" s="72">
        <v>2</v>
      </c>
      <c r="K10352" s="72">
        <v>3</v>
      </c>
      <c r="L10352" s="72">
        <v>2</v>
      </c>
    </row>
    <row r="10353" spans="4:12" x14ac:dyDescent="0.25">
      <c r="D10353" s="66" t="s">
        <v>40691</v>
      </c>
      <c r="E10353" s="66" t="s">
        <v>13103</v>
      </c>
      <c r="F10353" s="72">
        <v>1</v>
      </c>
      <c r="G10353" s="72">
        <v>3</v>
      </c>
      <c r="H10353" s="72">
        <v>2</v>
      </c>
      <c r="I10353" s="72">
        <v>15</v>
      </c>
      <c r="J10353" s="72">
        <v>2</v>
      </c>
      <c r="K10353" s="72">
        <v>3</v>
      </c>
      <c r="L10353" s="72">
        <v>3</v>
      </c>
    </row>
    <row r="10354" spans="4:12" x14ac:dyDescent="0.25">
      <c r="D10354" s="66" t="s">
        <v>40692</v>
      </c>
      <c r="E10354" s="66" t="s">
        <v>12185</v>
      </c>
      <c r="F10354" s="72">
        <v>1</v>
      </c>
      <c r="G10354" s="72">
        <v>3</v>
      </c>
      <c r="H10354" s="72">
        <v>2</v>
      </c>
      <c r="I10354" s="72">
        <v>15</v>
      </c>
      <c r="J10354" s="72">
        <v>2</v>
      </c>
      <c r="K10354" s="72">
        <v>3</v>
      </c>
      <c r="L10354" s="72">
        <v>4</v>
      </c>
    </row>
    <row r="10355" spans="4:12" x14ac:dyDescent="0.25">
      <c r="D10355" s="66" t="s">
        <v>40693</v>
      </c>
      <c r="E10355" s="66" t="s">
        <v>13104</v>
      </c>
      <c r="F10355" s="72">
        <v>1</v>
      </c>
      <c r="G10355" s="72">
        <v>3</v>
      </c>
      <c r="H10355" s="72">
        <v>2</v>
      </c>
      <c r="I10355" s="72">
        <v>15</v>
      </c>
      <c r="J10355" s="72">
        <v>2</v>
      </c>
      <c r="K10355" s="72">
        <v>3</v>
      </c>
      <c r="L10355" s="72">
        <v>5</v>
      </c>
    </row>
    <row r="10356" spans="4:12" x14ac:dyDescent="0.25">
      <c r="D10356" s="66" t="s">
        <v>40694</v>
      </c>
      <c r="E10356" s="66" t="s">
        <v>13105</v>
      </c>
      <c r="F10356" s="72">
        <v>1</v>
      </c>
      <c r="G10356" s="72">
        <v>3</v>
      </c>
      <c r="H10356" s="72">
        <v>2</v>
      </c>
      <c r="I10356" s="72">
        <v>15</v>
      </c>
      <c r="J10356" s="72">
        <v>2</v>
      </c>
      <c r="K10356" s="72">
        <v>4</v>
      </c>
      <c r="L10356" s="72">
        <v>1</v>
      </c>
    </row>
    <row r="10357" spans="4:12" x14ac:dyDescent="0.25">
      <c r="D10357" s="66" t="s">
        <v>40695</v>
      </c>
      <c r="E10357" s="66" t="s">
        <v>13106</v>
      </c>
      <c r="F10357" s="72">
        <v>1</v>
      </c>
      <c r="G10357" s="72">
        <v>3</v>
      </c>
      <c r="H10357" s="72">
        <v>2</v>
      </c>
      <c r="I10357" s="72">
        <v>15</v>
      </c>
      <c r="J10357" s="72">
        <v>2</v>
      </c>
      <c r="K10357" s="72">
        <v>4</v>
      </c>
      <c r="L10357" s="72">
        <v>2</v>
      </c>
    </row>
    <row r="10358" spans="4:12" x14ac:dyDescent="0.25">
      <c r="D10358" s="66" t="s">
        <v>40696</v>
      </c>
      <c r="E10358" s="66" t="s">
        <v>13107</v>
      </c>
      <c r="F10358" s="72">
        <v>1</v>
      </c>
      <c r="G10358" s="72">
        <v>3</v>
      </c>
      <c r="H10358" s="72">
        <v>2</v>
      </c>
      <c r="I10358" s="72">
        <v>15</v>
      </c>
      <c r="J10358" s="72">
        <v>2</v>
      </c>
      <c r="K10358" s="72">
        <v>4</v>
      </c>
      <c r="L10358" s="72">
        <v>3</v>
      </c>
    </row>
    <row r="10359" spans="4:12" x14ac:dyDescent="0.25">
      <c r="D10359" s="66" t="s">
        <v>40697</v>
      </c>
      <c r="E10359" s="66" t="s">
        <v>13108</v>
      </c>
      <c r="F10359" s="72">
        <v>1</v>
      </c>
      <c r="G10359" s="72">
        <v>3</v>
      </c>
      <c r="H10359" s="72">
        <v>2</v>
      </c>
      <c r="I10359" s="72">
        <v>15</v>
      </c>
      <c r="J10359" s="72">
        <v>2</v>
      </c>
      <c r="K10359" s="72">
        <v>5</v>
      </c>
      <c r="L10359" s="72">
        <v>1</v>
      </c>
    </row>
    <row r="10360" spans="4:12" x14ac:dyDescent="0.25">
      <c r="D10360" s="66" t="s">
        <v>40698</v>
      </c>
      <c r="E10360" s="66" t="s">
        <v>13109</v>
      </c>
      <c r="F10360" s="72">
        <v>1</v>
      </c>
      <c r="G10360" s="72">
        <v>3</v>
      </c>
      <c r="H10360" s="72">
        <v>2</v>
      </c>
      <c r="I10360" s="72">
        <v>15</v>
      </c>
      <c r="J10360" s="72">
        <v>2</v>
      </c>
      <c r="K10360" s="72">
        <v>5</v>
      </c>
      <c r="L10360" s="72">
        <v>2</v>
      </c>
    </row>
    <row r="10361" spans="4:12" x14ac:dyDescent="0.25">
      <c r="D10361" s="66" t="s">
        <v>40699</v>
      </c>
      <c r="E10361" s="66" t="s">
        <v>13110</v>
      </c>
      <c r="F10361" s="72">
        <v>1</v>
      </c>
      <c r="G10361" s="72">
        <v>3</v>
      </c>
      <c r="H10361" s="72">
        <v>2</v>
      </c>
      <c r="I10361" s="72">
        <v>15</v>
      </c>
      <c r="J10361" s="72">
        <v>2</v>
      </c>
      <c r="K10361" s="72">
        <v>5</v>
      </c>
      <c r="L10361" s="72">
        <v>3</v>
      </c>
    </row>
    <row r="10362" spans="4:12" x14ac:dyDescent="0.25">
      <c r="D10362" s="66" t="s">
        <v>40700</v>
      </c>
      <c r="E10362" s="66" t="s">
        <v>13111</v>
      </c>
      <c r="F10362" s="72">
        <v>1</v>
      </c>
      <c r="G10362" s="72">
        <v>3</v>
      </c>
      <c r="H10362" s="72">
        <v>2</v>
      </c>
      <c r="I10362" s="72">
        <v>15</v>
      </c>
      <c r="J10362" s="72">
        <v>2</v>
      </c>
      <c r="K10362" s="72">
        <v>5</v>
      </c>
      <c r="L10362" s="72">
        <v>4</v>
      </c>
    </row>
    <row r="10363" spans="4:12" x14ac:dyDescent="0.25">
      <c r="D10363" s="66" t="s">
        <v>40701</v>
      </c>
      <c r="E10363" s="66" t="s">
        <v>13112</v>
      </c>
      <c r="F10363" s="72">
        <v>1</v>
      </c>
      <c r="G10363" s="72">
        <v>3</v>
      </c>
      <c r="H10363" s="72">
        <v>2</v>
      </c>
      <c r="I10363" s="72">
        <v>15</v>
      </c>
      <c r="J10363" s="72">
        <v>2</v>
      </c>
      <c r="K10363" s="72">
        <v>5</v>
      </c>
      <c r="L10363" s="72">
        <v>5</v>
      </c>
    </row>
    <row r="10364" spans="4:12" x14ac:dyDescent="0.25">
      <c r="D10364" s="66" t="s">
        <v>40702</v>
      </c>
      <c r="E10364" s="66" t="s">
        <v>13113</v>
      </c>
      <c r="F10364" s="72">
        <v>1</v>
      </c>
      <c r="G10364" s="72">
        <v>3</v>
      </c>
      <c r="H10364" s="72">
        <v>2</v>
      </c>
      <c r="I10364" s="72">
        <v>15</v>
      </c>
      <c r="J10364" s="72">
        <v>2</v>
      </c>
      <c r="K10364" s="72">
        <v>5</v>
      </c>
      <c r="L10364" s="72">
        <v>6</v>
      </c>
    </row>
    <row r="10365" spans="4:12" x14ac:dyDescent="0.25">
      <c r="D10365" s="66" t="s">
        <v>40703</v>
      </c>
      <c r="E10365" s="66" t="s">
        <v>13114</v>
      </c>
      <c r="F10365" s="72">
        <v>1</v>
      </c>
      <c r="G10365" s="72">
        <v>3</v>
      </c>
      <c r="H10365" s="72">
        <v>2</v>
      </c>
      <c r="I10365" s="72">
        <v>15</v>
      </c>
      <c r="J10365" s="72">
        <v>2</v>
      </c>
      <c r="K10365" s="72">
        <v>6</v>
      </c>
      <c r="L10365" s="72">
        <v>1</v>
      </c>
    </row>
    <row r="10366" spans="4:12" x14ac:dyDescent="0.25">
      <c r="D10366" s="66" t="s">
        <v>40704</v>
      </c>
      <c r="E10366" s="66" t="s">
        <v>13115</v>
      </c>
      <c r="F10366" s="72">
        <v>1</v>
      </c>
      <c r="G10366" s="72">
        <v>3</v>
      </c>
      <c r="H10366" s="72">
        <v>2</v>
      </c>
      <c r="I10366" s="72">
        <v>15</v>
      </c>
      <c r="J10366" s="72">
        <v>3</v>
      </c>
      <c r="K10366" s="72">
        <v>1</v>
      </c>
      <c r="L10366" s="72">
        <v>1</v>
      </c>
    </row>
    <row r="10367" spans="4:12" x14ac:dyDescent="0.25">
      <c r="D10367" s="66" t="s">
        <v>40705</v>
      </c>
      <c r="E10367" s="66" t="s">
        <v>13116</v>
      </c>
      <c r="F10367" s="72">
        <v>1</v>
      </c>
      <c r="G10367" s="72">
        <v>3</v>
      </c>
      <c r="H10367" s="72">
        <v>2</v>
      </c>
      <c r="I10367" s="72">
        <v>15</v>
      </c>
      <c r="J10367" s="72">
        <v>3</v>
      </c>
      <c r="K10367" s="72">
        <v>1</v>
      </c>
      <c r="L10367" s="72">
        <v>2</v>
      </c>
    </row>
    <row r="10368" spans="4:12" x14ac:dyDescent="0.25">
      <c r="D10368" s="66" t="s">
        <v>40706</v>
      </c>
      <c r="E10368" s="66" t="s">
        <v>13117</v>
      </c>
      <c r="F10368" s="72">
        <v>1</v>
      </c>
      <c r="G10368" s="72">
        <v>3</v>
      </c>
      <c r="H10368" s="72">
        <v>2</v>
      </c>
      <c r="I10368" s="72">
        <v>15</v>
      </c>
      <c r="J10368" s="72">
        <v>3</v>
      </c>
      <c r="K10368" s="72">
        <v>1</v>
      </c>
      <c r="L10368" s="72">
        <v>3</v>
      </c>
    </row>
    <row r="10369" spans="4:12" x14ac:dyDescent="0.25">
      <c r="D10369" s="66" t="s">
        <v>40707</v>
      </c>
      <c r="E10369" s="66" t="s">
        <v>13118</v>
      </c>
      <c r="F10369" s="72">
        <v>1</v>
      </c>
      <c r="G10369" s="72">
        <v>3</v>
      </c>
      <c r="H10369" s="72">
        <v>2</v>
      </c>
      <c r="I10369" s="72">
        <v>15</v>
      </c>
      <c r="J10369" s="72">
        <v>3</v>
      </c>
      <c r="K10369" s="72">
        <v>1</v>
      </c>
      <c r="L10369" s="72">
        <v>4</v>
      </c>
    </row>
    <row r="10370" spans="4:12" x14ac:dyDescent="0.25">
      <c r="D10370" s="66" t="s">
        <v>40708</v>
      </c>
      <c r="E10370" s="66" t="s">
        <v>13119</v>
      </c>
      <c r="F10370" s="72">
        <v>1</v>
      </c>
      <c r="G10370" s="72">
        <v>3</v>
      </c>
      <c r="H10370" s="72">
        <v>2</v>
      </c>
      <c r="I10370" s="72">
        <v>15</v>
      </c>
      <c r="J10370" s="72">
        <v>3</v>
      </c>
      <c r="K10370" s="72">
        <v>1</v>
      </c>
      <c r="L10370" s="72">
        <v>5</v>
      </c>
    </row>
    <row r="10371" spans="4:12" x14ac:dyDescent="0.25">
      <c r="D10371" s="66" t="s">
        <v>40709</v>
      </c>
      <c r="E10371" s="66" t="s">
        <v>13120</v>
      </c>
      <c r="F10371" s="72">
        <v>1</v>
      </c>
      <c r="G10371" s="72">
        <v>3</v>
      </c>
      <c r="H10371" s="72">
        <v>2</v>
      </c>
      <c r="I10371" s="72">
        <v>15</v>
      </c>
      <c r="J10371" s="72">
        <v>3</v>
      </c>
      <c r="K10371" s="72">
        <v>1</v>
      </c>
      <c r="L10371" s="72">
        <v>6</v>
      </c>
    </row>
    <row r="10372" spans="4:12" x14ac:dyDescent="0.25">
      <c r="D10372" s="66" t="s">
        <v>40710</v>
      </c>
      <c r="E10372" s="66" t="s">
        <v>13121</v>
      </c>
      <c r="F10372" s="72">
        <v>1</v>
      </c>
      <c r="G10372" s="72">
        <v>3</v>
      </c>
      <c r="H10372" s="72">
        <v>2</v>
      </c>
      <c r="I10372" s="72">
        <v>15</v>
      </c>
      <c r="J10372" s="72">
        <v>3</v>
      </c>
      <c r="K10372" s="72">
        <v>1</v>
      </c>
      <c r="L10372" s="72">
        <v>7</v>
      </c>
    </row>
    <row r="10373" spans="4:12" x14ac:dyDescent="0.25">
      <c r="D10373" s="66" t="s">
        <v>40711</v>
      </c>
      <c r="E10373" s="66" t="s">
        <v>13122</v>
      </c>
      <c r="F10373" s="72">
        <v>1</v>
      </c>
      <c r="G10373" s="72">
        <v>3</v>
      </c>
      <c r="H10373" s="72">
        <v>2</v>
      </c>
      <c r="I10373" s="72">
        <v>15</v>
      </c>
      <c r="J10373" s="72">
        <v>3</v>
      </c>
      <c r="K10373" s="72">
        <v>1</v>
      </c>
      <c r="L10373" s="72">
        <v>8</v>
      </c>
    </row>
    <row r="10374" spans="4:12" x14ac:dyDescent="0.25">
      <c r="D10374" s="66" t="s">
        <v>40712</v>
      </c>
      <c r="E10374" s="66" t="s">
        <v>13123</v>
      </c>
      <c r="F10374" s="72">
        <v>1</v>
      </c>
      <c r="G10374" s="72">
        <v>3</v>
      </c>
      <c r="H10374" s="72">
        <v>2</v>
      </c>
      <c r="I10374" s="72">
        <v>15</v>
      </c>
      <c r="J10374" s="72">
        <v>3</v>
      </c>
      <c r="K10374" s="72">
        <v>1</v>
      </c>
      <c r="L10374" s="72">
        <v>9</v>
      </c>
    </row>
    <row r="10375" spans="4:12" x14ac:dyDescent="0.25">
      <c r="D10375" s="66" t="s">
        <v>40713</v>
      </c>
      <c r="E10375" s="66" t="s">
        <v>13124</v>
      </c>
      <c r="F10375" s="72">
        <v>1</v>
      </c>
      <c r="G10375" s="72">
        <v>3</v>
      </c>
      <c r="H10375" s="72">
        <v>2</v>
      </c>
      <c r="I10375" s="72">
        <v>15</v>
      </c>
      <c r="J10375" s="72">
        <v>3</v>
      </c>
      <c r="K10375" s="72">
        <v>1</v>
      </c>
      <c r="L10375" s="72">
        <v>10</v>
      </c>
    </row>
    <row r="10376" spans="4:12" x14ac:dyDescent="0.25">
      <c r="D10376" s="66" t="s">
        <v>40714</v>
      </c>
      <c r="E10376" s="66" t="s">
        <v>13125</v>
      </c>
      <c r="F10376" s="72">
        <v>1</v>
      </c>
      <c r="G10376" s="72">
        <v>3</v>
      </c>
      <c r="H10376" s="72">
        <v>2</v>
      </c>
      <c r="I10376" s="72">
        <v>15</v>
      </c>
      <c r="J10376" s="72">
        <v>3</v>
      </c>
      <c r="K10376" s="72">
        <v>1</v>
      </c>
      <c r="L10376" s="72">
        <v>11</v>
      </c>
    </row>
    <row r="10377" spans="4:12" x14ac:dyDescent="0.25">
      <c r="D10377" s="66" t="s">
        <v>40715</v>
      </c>
      <c r="E10377" s="66" t="s">
        <v>13126</v>
      </c>
      <c r="F10377" s="72">
        <v>1</v>
      </c>
      <c r="G10377" s="72">
        <v>3</v>
      </c>
      <c r="H10377" s="72">
        <v>2</v>
      </c>
      <c r="I10377" s="72">
        <v>15</v>
      </c>
      <c r="J10377" s="72">
        <v>3</v>
      </c>
      <c r="K10377" s="72">
        <v>1</v>
      </c>
      <c r="L10377" s="72">
        <v>12</v>
      </c>
    </row>
    <row r="10378" spans="4:12" x14ac:dyDescent="0.25">
      <c r="D10378" s="66" t="s">
        <v>40716</v>
      </c>
      <c r="E10378" s="66" t="s">
        <v>13127</v>
      </c>
      <c r="F10378" s="72">
        <v>1</v>
      </c>
      <c r="G10378" s="72">
        <v>3</v>
      </c>
      <c r="H10378" s="72">
        <v>2</v>
      </c>
      <c r="I10378" s="72">
        <v>15</v>
      </c>
      <c r="J10378" s="72">
        <v>3</v>
      </c>
      <c r="K10378" s="72">
        <v>1</v>
      </c>
      <c r="L10378" s="72">
        <v>13</v>
      </c>
    </row>
    <row r="10379" spans="4:12" x14ac:dyDescent="0.25">
      <c r="D10379" s="66" t="s">
        <v>40717</v>
      </c>
      <c r="E10379" s="66" t="s">
        <v>13128</v>
      </c>
      <c r="F10379" s="72">
        <v>1</v>
      </c>
      <c r="G10379" s="72">
        <v>3</v>
      </c>
      <c r="H10379" s="72">
        <v>2</v>
      </c>
      <c r="I10379" s="72">
        <v>15</v>
      </c>
      <c r="J10379" s="72">
        <v>3</v>
      </c>
      <c r="K10379" s="72">
        <v>1</v>
      </c>
      <c r="L10379" s="72">
        <v>14</v>
      </c>
    </row>
    <row r="10380" spans="4:12" x14ac:dyDescent="0.25">
      <c r="D10380" s="66" t="s">
        <v>40718</v>
      </c>
      <c r="E10380" s="66" t="s">
        <v>13129</v>
      </c>
      <c r="F10380" s="72">
        <v>1</v>
      </c>
      <c r="G10380" s="72">
        <v>3</v>
      </c>
      <c r="H10380" s="72">
        <v>2</v>
      </c>
      <c r="I10380" s="72">
        <v>15</v>
      </c>
      <c r="J10380" s="72">
        <v>3</v>
      </c>
      <c r="K10380" s="72">
        <v>1</v>
      </c>
      <c r="L10380" s="72">
        <v>15</v>
      </c>
    </row>
    <row r="10381" spans="4:12" x14ac:dyDescent="0.25">
      <c r="D10381" s="66" t="s">
        <v>40719</v>
      </c>
      <c r="E10381" s="66" t="s">
        <v>13130</v>
      </c>
      <c r="F10381" s="72">
        <v>1</v>
      </c>
      <c r="G10381" s="72">
        <v>3</v>
      </c>
      <c r="H10381" s="72">
        <v>2</v>
      </c>
      <c r="I10381" s="72">
        <v>15</v>
      </c>
      <c r="J10381" s="72">
        <v>3</v>
      </c>
      <c r="K10381" s="72">
        <v>1</v>
      </c>
      <c r="L10381" s="72">
        <v>16</v>
      </c>
    </row>
    <row r="10382" spans="4:12" x14ac:dyDescent="0.25">
      <c r="D10382" s="66" t="s">
        <v>40720</v>
      </c>
      <c r="E10382" s="66" t="s">
        <v>13131</v>
      </c>
      <c r="F10382" s="72">
        <v>1</v>
      </c>
      <c r="G10382" s="72">
        <v>3</v>
      </c>
      <c r="H10382" s="72">
        <v>2</v>
      </c>
      <c r="I10382" s="72">
        <v>15</v>
      </c>
      <c r="J10382" s="72">
        <v>3</v>
      </c>
      <c r="K10382" s="72">
        <v>1</v>
      </c>
      <c r="L10382" s="72">
        <v>17</v>
      </c>
    </row>
    <row r="10383" spans="4:12" x14ac:dyDescent="0.25">
      <c r="D10383" s="66" t="s">
        <v>40721</v>
      </c>
      <c r="E10383" s="66" t="s">
        <v>13132</v>
      </c>
      <c r="F10383" s="72">
        <v>1</v>
      </c>
      <c r="G10383" s="72">
        <v>3</v>
      </c>
      <c r="H10383" s="72">
        <v>2</v>
      </c>
      <c r="I10383" s="72">
        <v>15</v>
      </c>
      <c r="J10383" s="72">
        <v>3</v>
      </c>
      <c r="K10383" s="72">
        <v>1</v>
      </c>
      <c r="L10383" s="72">
        <v>18</v>
      </c>
    </row>
    <row r="10384" spans="4:12" x14ac:dyDescent="0.25">
      <c r="D10384" s="66" t="s">
        <v>40722</v>
      </c>
      <c r="E10384" s="66" t="s">
        <v>13133</v>
      </c>
      <c r="F10384" s="72">
        <v>1</v>
      </c>
      <c r="G10384" s="72">
        <v>3</v>
      </c>
      <c r="H10384" s="72">
        <v>2</v>
      </c>
      <c r="I10384" s="72">
        <v>15</v>
      </c>
      <c r="J10384" s="72">
        <v>3</v>
      </c>
      <c r="K10384" s="72">
        <v>1</v>
      </c>
      <c r="L10384" s="72">
        <v>19</v>
      </c>
    </row>
    <row r="10385" spans="4:12" x14ac:dyDescent="0.25">
      <c r="D10385" s="66" t="s">
        <v>40723</v>
      </c>
      <c r="E10385" s="66" t="s">
        <v>13134</v>
      </c>
      <c r="F10385" s="72">
        <v>1</v>
      </c>
      <c r="G10385" s="72">
        <v>3</v>
      </c>
      <c r="H10385" s="72">
        <v>2</v>
      </c>
      <c r="I10385" s="72">
        <v>15</v>
      </c>
      <c r="J10385" s="72">
        <v>3</v>
      </c>
      <c r="K10385" s="72">
        <v>1</v>
      </c>
      <c r="L10385" s="72">
        <v>20</v>
      </c>
    </row>
    <row r="10386" spans="4:12" x14ac:dyDescent="0.25">
      <c r="D10386" s="66" t="s">
        <v>40724</v>
      </c>
      <c r="E10386" s="66" t="s">
        <v>703</v>
      </c>
      <c r="F10386" s="72">
        <v>1</v>
      </c>
      <c r="G10386" s="72">
        <v>3</v>
      </c>
      <c r="H10386" s="72">
        <v>2</v>
      </c>
      <c r="I10386" s="72">
        <v>15</v>
      </c>
      <c r="J10386" s="72">
        <v>3</v>
      </c>
      <c r="K10386" s="72">
        <v>1</v>
      </c>
      <c r="L10386" s="72">
        <v>21</v>
      </c>
    </row>
    <row r="10387" spans="4:12" x14ac:dyDescent="0.25">
      <c r="D10387" s="66" t="s">
        <v>40725</v>
      </c>
      <c r="E10387" s="66" t="s">
        <v>13135</v>
      </c>
      <c r="F10387" s="72">
        <v>1</v>
      </c>
      <c r="G10387" s="72">
        <v>3</v>
      </c>
      <c r="H10387" s="72">
        <v>2</v>
      </c>
      <c r="I10387" s="72">
        <v>15</v>
      </c>
      <c r="J10387" s="72">
        <v>3</v>
      </c>
      <c r="K10387" s="72">
        <v>1</v>
      </c>
      <c r="L10387" s="72">
        <v>22</v>
      </c>
    </row>
    <row r="10388" spans="4:12" x14ac:dyDescent="0.25">
      <c r="D10388" s="66" t="s">
        <v>40726</v>
      </c>
      <c r="E10388" s="66" t="s">
        <v>13136</v>
      </c>
      <c r="F10388" s="72">
        <v>1</v>
      </c>
      <c r="G10388" s="72">
        <v>3</v>
      </c>
      <c r="H10388" s="72">
        <v>2</v>
      </c>
      <c r="I10388" s="72">
        <v>15</v>
      </c>
      <c r="J10388" s="72">
        <v>3</v>
      </c>
      <c r="K10388" s="72">
        <v>2</v>
      </c>
      <c r="L10388" s="72">
        <v>1</v>
      </c>
    </row>
    <row r="10389" spans="4:12" x14ac:dyDescent="0.25">
      <c r="D10389" s="66" t="s">
        <v>40727</v>
      </c>
      <c r="E10389" s="66" t="s">
        <v>13137</v>
      </c>
      <c r="F10389" s="72">
        <v>1</v>
      </c>
      <c r="G10389" s="72">
        <v>3</v>
      </c>
      <c r="H10389" s="72">
        <v>2</v>
      </c>
      <c r="I10389" s="72">
        <v>15</v>
      </c>
      <c r="J10389" s="72">
        <v>3</v>
      </c>
      <c r="K10389" s="72">
        <v>2</v>
      </c>
      <c r="L10389" s="72">
        <v>2</v>
      </c>
    </row>
    <row r="10390" spans="4:12" x14ac:dyDescent="0.25">
      <c r="D10390" s="66" t="s">
        <v>40728</v>
      </c>
      <c r="E10390" s="66" t="s">
        <v>13138</v>
      </c>
      <c r="F10390" s="72">
        <v>1</v>
      </c>
      <c r="G10390" s="72">
        <v>3</v>
      </c>
      <c r="H10390" s="72">
        <v>2</v>
      </c>
      <c r="I10390" s="72">
        <v>15</v>
      </c>
      <c r="J10390" s="72">
        <v>3</v>
      </c>
      <c r="K10390" s="72">
        <v>2</v>
      </c>
      <c r="L10390" s="72">
        <v>3</v>
      </c>
    </row>
    <row r="10391" spans="4:12" x14ac:dyDescent="0.25">
      <c r="D10391" s="66" t="s">
        <v>40729</v>
      </c>
      <c r="E10391" s="66" t="s">
        <v>13139</v>
      </c>
      <c r="F10391" s="72">
        <v>1</v>
      </c>
      <c r="G10391" s="72">
        <v>3</v>
      </c>
      <c r="H10391" s="72">
        <v>2</v>
      </c>
      <c r="I10391" s="72">
        <v>15</v>
      </c>
      <c r="J10391" s="72">
        <v>3</v>
      </c>
      <c r="K10391" s="72">
        <v>2</v>
      </c>
      <c r="L10391" s="72">
        <v>4</v>
      </c>
    </row>
    <row r="10392" spans="4:12" x14ac:dyDescent="0.25">
      <c r="D10392" s="66" t="s">
        <v>40730</v>
      </c>
      <c r="E10392" s="66" t="s">
        <v>699</v>
      </c>
      <c r="F10392" s="72">
        <v>1</v>
      </c>
      <c r="G10392" s="72">
        <v>3</v>
      </c>
      <c r="H10392" s="72">
        <v>2</v>
      </c>
      <c r="I10392" s="72">
        <v>15</v>
      </c>
      <c r="J10392" s="72">
        <v>3</v>
      </c>
      <c r="K10392" s="72">
        <v>2</v>
      </c>
      <c r="L10392" s="72">
        <v>5</v>
      </c>
    </row>
    <row r="10393" spans="4:12" x14ac:dyDescent="0.25">
      <c r="D10393" s="66" t="s">
        <v>40731</v>
      </c>
      <c r="E10393" s="66" t="s">
        <v>13140</v>
      </c>
      <c r="F10393" s="72">
        <v>1</v>
      </c>
      <c r="G10393" s="72">
        <v>3</v>
      </c>
      <c r="H10393" s="72">
        <v>2</v>
      </c>
      <c r="I10393" s="72">
        <v>15</v>
      </c>
      <c r="J10393" s="72">
        <v>3</v>
      </c>
      <c r="K10393" s="72">
        <v>2</v>
      </c>
      <c r="L10393" s="72">
        <v>6</v>
      </c>
    </row>
    <row r="10394" spans="4:12" x14ac:dyDescent="0.25">
      <c r="D10394" s="66" t="s">
        <v>40732</v>
      </c>
      <c r="E10394" s="66" t="s">
        <v>13141</v>
      </c>
      <c r="F10394" s="72">
        <v>1</v>
      </c>
      <c r="G10394" s="72">
        <v>3</v>
      </c>
      <c r="H10394" s="72">
        <v>2</v>
      </c>
      <c r="I10394" s="72">
        <v>15</v>
      </c>
      <c r="J10394" s="72">
        <v>3</v>
      </c>
      <c r="K10394" s="72">
        <v>2</v>
      </c>
      <c r="L10394" s="72">
        <v>7</v>
      </c>
    </row>
    <row r="10395" spans="4:12" x14ac:dyDescent="0.25">
      <c r="D10395" s="66" t="s">
        <v>40733</v>
      </c>
      <c r="E10395" s="66" t="s">
        <v>13142</v>
      </c>
      <c r="F10395" s="72">
        <v>1</v>
      </c>
      <c r="G10395" s="72">
        <v>3</v>
      </c>
      <c r="H10395" s="72">
        <v>2</v>
      </c>
      <c r="I10395" s="72">
        <v>15</v>
      </c>
      <c r="J10395" s="72">
        <v>3</v>
      </c>
      <c r="K10395" s="72">
        <v>2</v>
      </c>
      <c r="L10395" s="72">
        <v>8</v>
      </c>
    </row>
    <row r="10396" spans="4:12" x14ac:dyDescent="0.25">
      <c r="D10396" s="66" t="s">
        <v>40734</v>
      </c>
      <c r="E10396" s="66" t="s">
        <v>13143</v>
      </c>
      <c r="F10396" s="72">
        <v>1</v>
      </c>
      <c r="G10396" s="72">
        <v>3</v>
      </c>
      <c r="H10396" s="72">
        <v>2</v>
      </c>
      <c r="I10396" s="72">
        <v>15</v>
      </c>
      <c r="J10396" s="72">
        <v>3</v>
      </c>
      <c r="K10396" s="72">
        <v>2</v>
      </c>
      <c r="L10396" s="72">
        <v>9</v>
      </c>
    </row>
    <row r="10397" spans="4:12" x14ac:dyDescent="0.25">
      <c r="D10397" s="66" t="s">
        <v>40735</v>
      </c>
      <c r="E10397" s="66" t="s">
        <v>13144</v>
      </c>
      <c r="F10397" s="72">
        <v>1</v>
      </c>
      <c r="G10397" s="72">
        <v>3</v>
      </c>
      <c r="H10397" s="72">
        <v>2</v>
      </c>
      <c r="I10397" s="72">
        <v>15</v>
      </c>
      <c r="J10397" s="72">
        <v>3</v>
      </c>
      <c r="K10397" s="72">
        <v>2</v>
      </c>
      <c r="L10397" s="72">
        <v>10</v>
      </c>
    </row>
    <row r="10398" spans="4:12" x14ac:dyDescent="0.25">
      <c r="D10398" s="66" t="s">
        <v>40736</v>
      </c>
      <c r="E10398" s="66" t="s">
        <v>13145</v>
      </c>
      <c r="F10398" s="72">
        <v>1</v>
      </c>
      <c r="G10398" s="72">
        <v>3</v>
      </c>
      <c r="H10398" s="72">
        <v>2</v>
      </c>
      <c r="I10398" s="72">
        <v>15</v>
      </c>
      <c r="J10398" s="72">
        <v>3</v>
      </c>
      <c r="K10398" s="72">
        <v>2</v>
      </c>
      <c r="L10398" s="72">
        <v>11</v>
      </c>
    </row>
    <row r="10399" spans="4:12" x14ac:dyDescent="0.25">
      <c r="D10399" s="66" t="s">
        <v>40737</v>
      </c>
      <c r="E10399" s="66" t="s">
        <v>13146</v>
      </c>
      <c r="F10399" s="72">
        <v>1</v>
      </c>
      <c r="G10399" s="72">
        <v>3</v>
      </c>
      <c r="H10399" s="72">
        <v>2</v>
      </c>
      <c r="I10399" s="72">
        <v>15</v>
      </c>
      <c r="J10399" s="72">
        <v>3</v>
      </c>
      <c r="K10399" s="72">
        <v>2</v>
      </c>
      <c r="L10399" s="72">
        <v>12</v>
      </c>
    </row>
    <row r="10400" spans="4:12" x14ac:dyDescent="0.25">
      <c r="D10400" s="66" t="s">
        <v>40738</v>
      </c>
      <c r="E10400" s="66" t="s">
        <v>13147</v>
      </c>
      <c r="F10400" s="72">
        <v>1</v>
      </c>
      <c r="G10400" s="72">
        <v>3</v>
      </c>
      <c r="H10400" s="72">
        <v>2</v>
      </c>
      <c r="I10400" s="72">
        <v>15</v>
      </c>
      <c r="J10400" s="72">
        <v>3</v>
      </c>
      <c r="K10400" s="72">
        <v>2</v>
      </c>
      <c r="L10400" s="72">
        <v>13</v>
      </c>
    </row>
    <row r="10401" spans="4:12" x14ac:dyDescent="0.25">
      <c r="D10401" s="66" t="s">
        <v>40739</v>
      </c>
      <c r="E10401" s="66" t="s">
        <v>13148</v>
      </c>
      <c r="F10401" s="72">
        <v>1</v>
      </c>
      <c r="G10401" s="72">
        <v>3</v>
      </c>
      <c r="H10401" s="72">
        <v>2</v>
      </c>
      <c r="I10401" s="72">
        <v>15</v>
      </c>
      <c r="J10401" s="72">
        <v>3</v>
      </c>
      <c r="K10401" s="72">
        <v>2</v>
      </c>
      <c r="L10401" s="72">
        <v>14</v>
      </c>
    </row>
    <row r="10402" spans="4:12" x14ac:dyDescent="0.25">
      <c r="D10402" s="66" t="s">
        <v>40740</v>
      </c>
      <c r="E10402" s="66" t="s">
        <v>13149</v>
      </c>
      <c r="F10402" s="72">
        <v>1</v>
      </c>
      <c r="G10402" s="72">
        <v>3</v>
      </c>
      <c r="H10402" s="72">
        <v>2</v>
      </c>
      <c r="I10402" s="72">
        <v>15</v>
      </c>
      <c r="J10402" s="72">
        <v>3</v>
      </c>
      <c r="K10402" s="72">
        <v>2</v>
      </c>
      <c r="L10402" s="72">
        <v>15</v>
      </c>
    </row>
    <row r="10403" spans="4:12" x14ac:dyDescent="0.25">
      <c r="D10403" s="66" t="s">
        <v>40741</v>
      </c>
      <c r="E10403" s="66" t="s">
        <v>13150</v>
      </c>
      <c r="F10403" s="72">
        <v>1</v>
      </c>
      <c r="G10403" s="72">
        <v>3</v>
      </c>
      <c r="H10403" s="72">
        <v>2</v>
      </c>
      <c r="I10403" s="72">
        <v>15</v>
      </c>
      <c r="J10403" s="72">
        <v>3</v>
      </c>
      <c r="K10403" s="72">
        <v>2</v>
      </c>
      <c r="L10403" s="72">
        <v>16</v>
      </c>
    </row>
    <row r="10404" spans="4:12" x14ac:dyDescent="0.25">
      <c r="D10404" s="66" t="s">
        <v>40742</v>
      </c>
      <c r="E10404" s="66" t="s">
        <v>13151</v>
      </c>
      <c r="F10404" s="72">
        <v>1</v>
      </c>
      <c r="G10404" s="72">
        <v>3</v>
      </c>
      <c r="H10404" s="72">
        <v>2</v>
      </c>
      <c r="I10404" s="72">
        <v>15</v>
      </c>
      <c r="J10404" s="72">
        <v>3</v>
      </c>
      <c r="K10404" s="72">
        <v>2</v>
      </c>
      <c r="L10404" s="72">
        <v>17</v>
      </c>
    </row>
    <row r="10405" spans="4:12" x14ac:dyDescent="0.25">
      <c r="D10405" s="66" t="s">
        <v>40743</v>
      </c>
      <c r="E10405" s="66" t="s">
        <v>13152</v>
      </c>
      <c r="F10405" s="72">
        <v>1</v>
      </c>
      <c r="G10405" s="72">
        <v>3</v>
      </c>
      <c r="H10405" s="72">
        <v>2</v>
      </c>
      <c r="I10405" s="72">
        <v>15</v>
      </c>
      <c r="J10405" s="72">
        <v>3</v>
      </c>
      <c r="K10405" s="72">
        <v>2</v>
      </c>
      <c r="L10405" s="72">
        <v>18</v>
      </c>
    </row>
    <row r="10406" spans="4:12" x14ac:dyDescent="0.25">
      <c r="D10406" s="66" t="s">
        <v>40744</v>
      </c>
      <c r="E10406" s="66" t="s">
        <v>13153</v>
      </c>
      <c r="F10406" s="72">
        <v>1</v>
      </c>
      <c r="G10406" s="72">
        <v>3</v>
      </c>
      <c r="H10406" s="72">
        <v>2</v>
      </c>
      <c r="I10406" s="72">
        <v>15</v>
      </c>
      <c r="J10406" s="72">
        <v>3</v>
      </c>
      <c r="K10406" s="72">
        <v>2</v>
      </c>
      <c r="L10406" s="72">
        <v>19</v>
      </c>
    </row>
    <row r="10407" spans="4:12" x14ac:dyDescent="0.25">
      <c r="D10407" s="66" t="s">
        <v>40745</v>
      </c>
      <c r="E10407" s="66" t="s">
        <v>13154</v>
      </c>
      <c r="F10407" s="72">
        <v>1</v>
      </c>
      <c r="G10407" s="72">
        <v>3</v>
      </c>
      <c r="H10407" s="72">
        <v>2</v>
      </c>
      <c r="I10407" s="72">
        <v>15</v>
      </c>
      <c r="J10407" s="72">
        <v>3</v>
      </c>
      <c r="K10407" s="72">
        <v>3</v>
      </c>
      <c r="L10407" s="72">
        <v>1</v>
      </c>
    </row>
    <row r="10408" spans="4:12" x14ac:dyDescent="0.25">
      <c r="D10408" s="66" t="s">
        <v>40746</v>
      </c>
      <c r="E10408" s="66" t="s">
        <v>13155</v>
      </c>
      <c r="F10408" s="72">
        <v>1</v>
      </c>
      <c r="G10408" s="72">
        <v>3</v>
      </c>
      <c r="H10408" s="72">
        <v>2</v>
      </c>
      <c r="I10408" s="72">
        <v>15</v>
      </c>
      <c r="J10408" s="72">
        <v>3</v>
      </c>
      <c r="K10408" s="72">
        <v>3</v>
      </c>
      <c r="L10408" s="72">
        <v>2</v>
      </c>
    </row>
    <row r="10409" spans="4:12" x14ac:dyDescent="0.25">
      <c r="D10409" s="66" t="s">
        <v>40747</v>
      </c>
      <c r="E10409" s="66" t="s">
        <v>13156</v>
      </c>
      <c r="F10409" s="72">
        <v>1</v>
      </c>
      <c r="G10409" s="72">
        <v>3</v>
      </c>
      <c r="H10409" s="72">
        <v>2</v>
      </c>
      <c r="I10409" s="72">
        <v>15</v>
      </c>
      <c r="J10409" s="72">
        <v>3</v>
      </c>
      <c r="K10409" s="72">
        <v>3</v>
      </c>
      <c r="L10409" s="72">
        <v>3</v>
      </c>
    </row>
    <row r="10410" spans="4:12" x14ac:dyDescent="0.25">
      <c r="D10410" s="66" t="s">
        <v>40748</v>
      </c>
      <c r="E10410" s="66" t="s">
        <v>13157</v>
      </c>
      <c r="F10410" s="72">
        <v>1</v>
      </c>
      <c r="G10410" s="72">
        <v>3</v>
      </c>
      <c r="H10410" s="72">
        <v>2</v>
      </c>
      <c r="I10410" s="72">
        <v>15</v>
      </c>
      <c r="J10410" s="72">
        <v>3</v>
      </c>
      <c r="K10410" s="72">
        <v>3</v>
      </c>
      <c r="L10410" s="72">
        <v>4</v>
      </c>
    </row>
    <row r="10411" spans="4:12" x14ac:dyDescent="0.25">
      <c r="D10411" s="66" t="s">
        <v>40749</v>
      </c>
      <c r="E10411" s="66" t="s">
        <v>13158</v>
      </c>
      <c r="F10411" s="72">
        <v>1</v>
      </c>
      <c r="G10411" s="72">
        <v>3</v>
      </c>
      <c r="H10411" s="72">
        <v>2</v>
      </c>
      <c r="I10411" s="72">
        <v>15</v>
      </c>
      <c r="J10411" s="72">
        <v>3</v>
      </c>
      <c r="K10411" s="72">
        <v>3</v>
      </c>
      <c r="L10411" s="72">
        <v>5</v>
      </c>
    </row>
    <row r="10412" spans="4:12" x14ac:dyDescent="0.25">
      <c r="D10412" s="66" t="s">
        <v>40750</v>
      </c>
      <c r="E10412" s="66" t="s">
        <v>13159</v>
      </c>
      <c r="F10412" s="72">
        <v>1</v>
      </c>
      <c r="G10412" s="72">
        <v>3</v>
      </c>
      <c r="H10412" s="72">
        <v>2</v>
      </c>
      <c r="I10412" s="72">
        <v>15</v>
      </c>
      <c r="J10412" s="72">
        <v>3</v>
      </c>
      <c r="K10412" s="72">
        <v>3</v>
      </c>
      <c r="L10412" s="72">
        <v>6</v>
      </c>
    </row>
    <row r="10413" spans="4:12" x14ac:dyDescent="0.25">
      <c r="D10413" s="66" t="s">
        <v>40751</v>
      </c>
      <c r="E10413" s="66" t="s">
        <v>13160</v>
      </c>
      <c r="F10413" s="72">
        <v>1</v>
      </c>
      <c r="G10413" s="72">
        <v>3</v>
      </c>
      <c r="H10413" s="72">
        <v>2</v>
      </c>
      <c r="I10413" s="72">
        <v>15</v>
      </c>
      <c r="J10413" s="72">
        <v>3</v>
      </c>
      <c r="K10413" s="72">
        <v>3</v>
      </c>
      <c r="L10413" s="72">
        <v>7</v>
      </c>
    </row>
    <row r="10414" spans="4:12" x14ac:dyDescent="0.25">
      <c r="D10414" s="66" t="s">
        <v>40752</v>
      </c>
      <c r="E10414" s="66" t="s">
        <v>13161</v>
      </c>
      <c r="F10414" s="72">
        <v>1</v>
      </c>
      <c r="G10414" s="72">
        <v>3</v>
      </c>
      <c r="H10414" s="72">
        <v>2</v>
      </c>
      <c r="I10414" s="72">
        <v>15</v>
      </c>
      <c r="J10414" s="72">
        <v>3</v>
      </c>
      <c r="K10414" s="72">
        <v>3</v>
      </c>
      <c r="L10414" s="72">
        <v>8</v>
      </c>
    </row>
    <row r="10415" spans="4:12" x14ac:dyDescent="0.25">
      <c r="D10415" s="66" t="s">
        <v>40753</v>
      </c>
      <c r="E10415" s="66" t="s">
        <v>13162</v>
      </c>
      <c r="F10415" s="72">
        <v>1</v>
      </c>
      <c r="G10415" s="72">
        <v>3</v>
      </c>
      <c r="H10415" s="72">
        <v>2</v>
      </c>
      <c r="I10415" s="72">
        <v>15</v>
      </c>
      <c r="J10415" s="72">
        <v>3</v>
      </c>
      <c r="K10415" s="72">
        <v>3</v>
      </c>
      <c r="L10415" s="72">
        <v>9</v>
      </c>
    </row>
    <row r="10416" spans="4:12" x14ac:dyDescent="0.25">
      <c r="D10416" s="66" t="s">
        <v>40754</v>
      </c>
      <c r="E10416" s="66" t="s">
        <v>13163</v>
      </c>
      <c r="F10416" s="72">
        <v>1</v>
      </c>
      <c r="G10416" s="72">
        <v>3</v>
      </c>
      <c r="H10416" s="72">
        <v>2</v>
      </c>
      <c r="I10416" s="72">
        <v>15</v>
      </c>
      <c r="J10416" s="72">
        <v>3</v>
      </c>
      <c r="K10416" s="72">
        <v>3</v>
      </c>
      <c r="L10416" s="72">
        <v>10</v>
      </c>
    </row>
    <row r="10417" spans="4:12" x14ac:dyDescent="0.25">
      <c r="D10417" s="66" t="s">
        <v>40755</v>
      </c>
      <c r="E10417" s="66" t="s">
        <v>13164</v>
      </c>
      <c r="F10417" s="72">
        <v>1</v>
      </c>
      <c r="G10417" s="72">
        <v>3</v>
      </c>
      <c r="H10417" s="72">
        <v>2</v>
      </c>
      <c r="I10417" s="72">
        <v>15</v>
      </c>
      <c r="J10417" s="72">
        <v>3</v>
      </c>
      <c r="K10417" s="72">
        <v>3</v>
      </c>
      <c r="L10417" s="72">
        <v>11</v>
      </c>
    </row>
    <row r="10418" spans="4:12" x14ac:dyDescent="0.25">
      <c r="D10418" s="66" t="s">
        <v>40756</v>
      </c>
      <c r="E10418" s="66" t="s">
        <v>13165</v>
      </c>
      <c r="F10418" s="72">
        <v>1</v>
      </c>
      <c r="G10418" s="72">
        <v>3</v>
      </c>
      <c r="H10418" s="72">
        <v>2</v>
      </c>
      <c r="I10418" s="72">
        <v>15</v>
      </c>
      <c r="J10418" s="72">
        <v>3</v>
      </c>
      <c r="K10418" s="72">
        <v>3</v>
      </c>
      <c r="L10418" s="72">
        <v>12</v>
      </c>
    </row>
    <row r="10419" spans="4:12" x14ac:dyDescent="0.25">
      <c r="D10419" s="66" t="s">
        <v>40757</v>
      </c>
      <c r="E10419" s="66" t="s">
        <v>13166</v>
      </c>
      <c r="F10419" s="72">
        <v>1</v>
      </c>
      <c r="G10419" s="72">
        <v>3</v>
      </c>
      <c r="H10419" s="72">
        <v>2</v>
      </c>
      <c r="I10419" s="72">
        <v>15</v>
      </c>
      <c r="J10419" s="72">
        <v>3</v>
      </c>
      <c r="K10419" s="72">
        <v>3</v>
      </c>
      <c r="L10419" s="72">
        <v>13</v>
      </c>
    </row>
    <row r="10420" spans="4:12" x14ac:dyDescent="0.25">
      <c r="D10420" s="66" t="s">
        <v>40758</v>
      </c>
      <c r="E10420" s="66" t="s">
        <v>13167</v>
      </c>
      <c r="F10420" s="72">
        <v>1</v>
      </c>
      <c r="G10420" s="72">
        <v>3</v>
      </c>
      <c r="H10420" s="72">
        <v>2</v>
      </c>
      <c r="I10420" s="72">
        <v>15</v>
      </c>
      <c r="J10420" s="72">
        <v>3</v>
      </c>
      <c r="K10420" s="72">
        <v>3</v>
      </c>
      <c r="L10420" s="72">
        <v>14</v>
      </c>
    </row>
    <row r="10421" spans="4:12" x14ac:dyDescent="0.25">
      <c r="D10421" s="66" t="s">
        <v>40759</v>
      </c>
      <c r="E10421" s="66" t="s">
        <v>13168</v>
      </c>
      <c r="F10421" s="72">
        <v>1</v>
      </c>
      <c r="G10421" s="72">
        <v>3</v>
      </c>
      <c r="H10421" s="72">
        <v>2</v>
      </c>
      <c r="I10421" s="72">
        <v>15</v>
      </c>
      <c r="J10421" s="72">
        <v>3</v>
      </c>
      <c r="K10421" s="72">
        <v>3</v>
      </c>
      <c r="L10421" s="72">
        <v>15</v>
      </c>
    </row>
    <row r="10422" spans="4:12" x14ac:dyDescent="0.25">
      <c r="D10422" s="66" t="s">
        <v>40760</v>
      </c>
      <c r="E10422" s="66" t="s">
        <v>13169</v>
      </c>
      <c r="F10422" s="72">
        <v>1</v>
      </c>
      <c r="G10422" s="72">
        <v>3</v>
      </c>
      <c r="H10422" s="72">
        <v>2</v>
      </c>
      <c r="I10422" s="72">
        <v>15</v>
      </c>
      <c r="J10422" s="72">
        <v>3</v>
      </c>
      <c r="K10422" s="72">
        <v>3</v>
      </c>
      <c r="L10422" s="72">
        <v>16</v>
      </c>
    </row>
    <row r="10423" spans="4:12" x14ac:dyDescent="0.25">
      <c r="D10423" s="66" t="s">
        <v>40761</v>
      </c>
      <c r="E10423" s="66" t="s">
        <v>13170</v>
      </c>
      <c r="F10423" s="72">
        <v>1</v>
      </c>
      <c r="G10423" s="72">
        <v>3</v>
      </c>
      <c r="H10423" s="72">
        <v>2</v>
      </c>
      <c r="I10423" s="72">
        <v>15</v>
      </c>
      <c r="J10423" s="72">
        <v>3</v>
      </c>
      <c r="K10423" s="72">
        <v>3</v>
      </c>
      <c r="L10423" s="72">
        <v>17</v>
      </c>
    </row>
    <row r="10424" spans="4:12" x14ac:dyDescent="0.25">
      <c r="D10424" s="66" t="s">
        <v>40762</v>
      </c>
      <c r="E10424" s="66" t="s">
        <v>13171</v>
      </c>
      <c r="F10424" s="72">
        <v>1</v>
      </c>
      <c r="G10424" s="72">
        <v>3</v>
      </c>
      <c r="H10424" s="72">
        <v>2</v>
      </c>
      <c r="I10424" s="72">
        <v>15</v>
      </c>
      <c r="J10424" s="72">
        <v>3</v>
      </c>
      <c r="K10424" s="72">
        <v>3</v>
      </c>
      <c r="L10424" s="72">
        <v>18</v>
      </c>
    </row>
    <row r="10425" spans="4:12" x14ac:dyDescent="0.25">
      <c r="D10425" s="66" t="s">
        <v>40763</v>
      </c>
      <c r="E10425" s="66" t="s">
        <v>13172</v>
      </c>
      <c r="F10425" s="72">
        <v>1</v>
      </c>
      <c r="G10425" s="72">
        <v>3</v>
      </c>
      <c r="H10425" s="72">
        <v>2</v>
      </c>
      <c r="I10425" s="72">
        <v>15</v>
      </c>
      <c r="J10425" s="72">
        <v>3</v>
      </c>
      <c r="K10425" s="72">
        <v>3</v>
      </c>
      <c r="L10425" s="72">
        <v>19</v>
      </c>
    </row>
    <row r="10426" spans="4:12" x14ac:dyDescent="0.25">
      <c r="D10426" s="66" t="s">
        <v>40764</v>
      </c>
      <c r="E10426" s="66" t="s">
        <v>13173</v>
      </c>
      <c r="F10426" s="72">
        <v>1</v>
      </c>
      <c r="G10426" s="72">
        <v>3</v>
      </c>
      <c r="H10426" s="72">
        <v>2</v>
      </c>
      <c r="I10426" s="72">
        <v>15</v>
      </c>
      <c r="J10426" s="72">
        <v>3</v>
      </c>
      <c r="K10426" s="72">
        <v>3</v>
      </c>
      <c r="L10426" s="72">
        <v>20</v>
      </c>
    </row>
    <row r="10427" spans="4:12" x14ac:dyDescent="0.25">
      <c r="D10427" s="66" t="s">
        <v>40765</v>
      </c>
      <c r="E10427" s="66" t="s">
        <v>13174</v>
      </c>
      <c r="F10427" s="72">
        <v>1</v>
      </c>
      <c r="G10427" s="72">
        <v>3</v>
      </c>
      <c r="H10427" s="72">
        <v>2</v>
      </c>
      <c r="I10427" s="72">
        <v>15</v>
      </c>
      <c r="J10427" s="72">
        <v>3</v>
      </c>
      <c r="K10427" s="72">
        <v>3</v>
      </c>
      <c r="L10427" s="72">
        <v>21</v>
      </c>
    </row>
    <row r="10428" spans="4:12" x14ac:dyDescent="0.25">
      <c r="D10428" s="66" t="s">
        <v>40766</v>
      </c>
      <c r="E10428" s="66" t="s">
        <v>13175</v>
      </c>
      <c r="F10428" s="72">
        <v>1</v>
      </c>
      <c r="G10428" s="72">
        <v>3</v>
      </c>
      <c r="H10428" s="72">
        <v>2</v>
      </c>
      <c r="I10428" s="72">
        <v>15</v>
      </c>
      <c r="J10428" s="72">
        <v>3</v>
      </c>
      <c r="K10428" s="72">
        <v>3</v>
      </c>
      <c r="L10428" s="72">
        <v>22</v>
      </c>
    </row>
    <row r="10429" spans="4:12" x14ac:dyDescent="0.25">
      <c r="D10429" s="66" t="s">
        <v>40767</v>
      </c>
      <c r="E10429" s="66" t="s">
        <v>13176</v>
      </c>
      <c r="F10429" s="72">
        <v>1</v>
      </c>
      <c r="G10429" s="72">
        <v>3</v>
      </c>
      <c r="H10429" s="72">
        <v>2</v>
      </c>
      <c r="I10429" s="72">
        <v>15</v>
      </c>
      <c r="J10429" s="72">
        <v>3</v>
      </c>
      <c r="K10429" s="72">
        <v>3</v>
      </c>
      <c r="L10429" s="72">
        <v>23</v>
      </c>
    </row>
    <row r="10430" spans="4:12" x14ac:dyDescent="0.25">
      <c r="D10430" s="66" t="s">
        <v>40768</v>
      </c>
      <c r="E10430" s="66" t="s">
        <v>13177</v>
      </c>
      <c r="F10430" s="72">
        <v>1</v>
      </c>
      <c r="G10430" s="72">
        <v>3</v>
      </c>
      <c r="H10430" s="72">
        <v>2</v>
      </c>
      <c r="I10430" s="72">
        <v>15</v>
      </c>
      <c r="J10430" s="72">
        <v>3</v>
      </c>
      <c r="K10430" s="72">
        <v>3</v>
      </c>
      <c r="L10430" s="72">
        <v>24</v>
      </c>
    </row>
    <row r="10431" spans="4:12" x14ac:dyDescent="0.25">
      <c r="D10431" s="66" t="s">
        <v>40769</v>
      </c>
      <c r="E10431" s="66" t="s">
        <v>13178</v>
      </c>
      <c r="F10431" s="72">
        <v>1</v>
      </c>
      <c r="G10431" s="72">
        <v>3</v>
      </c>
      <c r="H10431" s="72">
        <v>2</v>
      </c>
      <c r="I10431" s="72">
        <v>15</v>
      </c>
      <c r="J10431" s="72">
        <v>3</v>
      </c>
      <c r="K10431" s="72">
        <v>3</v>
      </c>
      <c r="L10431" s="72">
        <v>25</v>
      </c>
    </row>
    <row r="10432" spans="4:12" x14ac:dyDescent="0.25">
      <c r="D10432" s="66" t="s">
        <v>40770</v>
      </c>
      <c r="E10432" s="66" t="s">
        <v>13179</v>
      </c>
      <c r="F10432" s="72">
        <v>1</v>
      </c>
      <c r="G10432" s="72">
        <v>3</v>
      </c>
      <c r="H10432" s="72">
        <v>2</v>
      </c>
      <c r="I10432" s="72">
        <v>15</v>
      </c>
      <c r="J10432" s="72">
        <v>3</v>
      </c>
      <c r="K10432" s="72">
        <v>3</v>
      </c>
      <c r="L10432" s="72">
        <v>26</v>
      </c>
    </row>
    <row r="10433" spans="4:12" x14ac:dyDescent="0.25">
      <c r="D10433" s="66" t="s">
        <v>40771</v>
      </c>
      <c r="E10433" s="66" t="s">
        <v>13180</v>
      </c>
      <c r="F10433" s="72">
        <v>1</v>
      </c>
      <c r="G10433" s="72">
        <v>3</v>
      </c>
      <c r="H10433" s="72">
        <v>2</v>
      </c>
      <c r="I10433" s="72">
        <v>15</v>
      </c>
      <c r="J10433" s="72">
        <v>3</v>
      </c>
      <c r="K10433" s="72">
        <v>3</v>
      </c>
      <c r="L10433" s="72">
        <v>27</v>
      </c>
    </row>
    <row r="10434" spans="4:12" x14ac:dyDescent="0.25">
      <c r="D10434" s="66" t="s">
        <v>40772</v>
      </c>
      <c r="E10434" s="66" t="s">
        <v>13181</v>
      </c>
      <c r="F10434" s="72">
        <v>1</v>
      </c>
      <c r="G10434" s="72">
        <v>3</v>
      </c>
      <c r="H10434" s="72">
        <v>2</v>
      </c>
      <c r="I10434" s="72">
        <v>15</v>
      </c>
      <c r="J10434" s="72">
        <v>3</v>
      </c>
      <c r="K10434" s="72">
        <v>3</v>
      </c>
      <c r="L10434" s="72">
        <v>28</v>
      </c>
    </row>
    <row r="10435" spans="4:12" x14ac:dyDescent="0.25">
      <c r="D10435" s="66" t="s">
        <v>40773</v>
      </c>
      <c r="E10435" s="66" t="s">
        <v>13182</v>
      </c>
      <c r="F10435" s="72">
        <v>1</v>
      </c>
      <c r="G10435" s="72">
        <v>3</v>
      </c>
      <c r="H10435" s="72">
        <v>2</v>
      </c>
      <c r="I10435" s="72">
        <v>15</v>
      </c>
      <c r="J10435" s="72">
        <v>3</v>
      </c>
      <c r="K10435" s="72">
        <v>3</v>
      </c>
      <c r="L10435" s="72">
        <v>29</v>
      </c>
    </row>
    <row r="10436" spans="4:12" x14ac:dyDescent="0.25">
      <c r="D10436" s="66" t="s">
        <v>40774</v>
      </c>
      <c r="E10436" s="66" t="s">
        <v>13183</v>
      </c>
      <c r="F10436" s="72">
        <v>1</v>
      </c>
      <c r="G10436" s="72">
        <v>3</v>
      </c>
      <c r="H10436" s="72">
        <v>2</v>
      </c>
      <c r="I10436" s="72">
        <v>15</v>
      </c>
      <c r="J10436" s="72">
        <v>3</v>
      </c>
      <c r="K10436" s="72">
        <v>3</v>
      </c>
      <c r="L10436" s="72">
        <v>30</v>
      </c>
    </row>
    <row r="10437" spans="4:12" x14ac:dyDescent="0.25">
      <c r="D10437" s="66" t="s">
        <v>40775</v>
      </c>
      <c r="E10437" s="66" t="s">
        <v>13184</v>
      </c>
      <c r="F10437" s="72">
        <v>1</v>
      </c>
      <c r="G10437" s="72">
        <v>3</v>
      </c>
      <c r="H10437" s="72">
        <v>2</v>
      </c>
      <c r="I10437" s="72">
        <v>15</v>
      </c>
      <c r="J10437" s="72">
        <v>3</v>
      </c>
      <c r="K10437" s="72">
        <v>3</v>
      </c>
      <c r="L10437" s="72">
        <v>31</v>
      </c>
    </row>
    <row r="10438" spans="4:12" x14ac:dyDescent="0.25">
      <c r="D10438" s="66" t="s">
        <v>40776</v>
      </c>
      <c r="E10438" s="66" t="s">
        <v>13185</v>
      </c>
      <c r="F10438" s="72">
        <v>1</v>
      </c>
      <c r="G10438" s="72">
        <v>3</v>
      </c>
      <c r="H10438" s="72">
        <v>2</v>
      </c>
      <c r="I10438" s="72">
        <v>15</v>
      </c>
      <c r="J10438" s="72">
        <v>3</v>
      </c>
      <c r="K10438" s="72">
        <v>3</v>
      </c>
      <c r="L10438" s="72">
        <v>32</v>
      </c>
    </row>
    <row r="10439" spans="4:12" x14ac:dyDescent="0.25">
      <c r="D10439" s="66" t="s">
        <v>40777</v>
      </c>
      <c r="E10439" s="66" t="s">
        <v>13186</v>
      </c>
      <c r="F10439" s="72">
        <v>1</v>
      </c>
      <c r="G10439" s="72">
        <v>3</v>
      </c>
      <c r="H10439" s="72">
        <v>2</v>
      </c>
      <c r="I10439" s="72">
        <v>15</v>
      </c>
      <c r="J10439" s="72">
        <v>3</v>
      </c>
      <c r="K10439" s="72">
        <v>3</v>
      </c>
      <c r="L10439" s="72">
        <v>33</v>
      </c>
    </row>
    <row r="10440" spans="4:12" x14ac:dyDescent="0.25">
      <c r="D10440" s="66" t="s">
        <v>40778</v>
      </c>
      <c r="E10440" s="66" t="s">
        <v>13187</v>
      </c>
      <c r="F10440" s="72">
        <v>1</v>
      </c>
      <c r="G10440" s="72">
        <v>3</v>
      </c>
      <c r="H10440" s="72">
        <v>2</v>
      </c>
      <c r="I10440" s="72">
        <v>15</v>
      </c>
      <c r="J10440" s="72">
        <v>3</v>
      </c>
      <c r="K10440" s="72">
        <v>3</v>
      </c>
      <c r="L10440" s="72">
        <v>34</v>
      </c>
    </row>
    <row r="10441" spans="4:12" x14ac:dyDescent="0.25">
      <c r="D10441" s="66" t="s">
        <v>40779</v>
      </c>
      <c r="E10441" s="66" t="s">
        <v>13188</v>
      </c>
      <c r="F10441" s="72">
        <v>1</v>
      </c>
      <c r="G10441" s="72">
        <v>3</v>
      </c>
      <c r="H10441" s="72">
        <v>2</v>
      </c>
      <c r="I10441" s="72">
        <v>15</v>
      </c>
      <c r="J10441" s="72">
        <v>3</v>
      </c>
      <c r="K10441" s="72">
        <v>3</v>
      </c>
      <c r="L10441" s="72">
        <v>35</v>
      </c>
    </row>
    <row r="10442" spans="4:12" x14ac:dyDescent="0.25">
      <c r="D10442" s="66" t="s">
        <v>40780</v>
      </c>
      <c r="E10442" s="66" t="s">
        <v>13189</v>
      </c>
      <c r="F10442" s="72">
        <v>1</v>
      </c>
      <c r="G10442" s="72">
        <v>3</v>
      </c>
      <c r="H10442" s="72">
        <v>2</v>
      </c>
      <c r="I10442" s="72">
        <v>15</v>
      </c>
      <c r="J10442" s="72">
        <v>3</v>
      </c>
      <c r="K10442" s="72">
        <v>3</v>
      </c>
      <c r="L10442" s="72">
        <v>36</v>
      </c>
    </row>
    <row r="10443" spans="4:12" x14ac:dyDescent="0.25">
      <c r="D10443" s="66" t="s">
        <v>40781</v>
      </c>
      <c r="E10443" s="66" t="s">
        <v>13190</v>
      </c>
      <c r="F10443" s="72">
        <v>1</v>
      </c>
      <c r="G10443" s="72">
        <v>3</v>
      </c>
      <c r="H10443" s="72">
        <v>2</v>
      </c>
      <c r="I10443" s="72">
        <v>15</v>
      </c>
      <c r="J10443" s="72">
        <v>3</v>
      </c>
      <c r="K10443" s="72">
        <v>3</v>
      </c>
      <c r="L10443" s="72">
        <v>37</v>
      </c>
    </row>
    <row r="10444" spans="4:12" x14ac:dyDescent="0.25">
      <c r="D10444" s="66" t="s">
        <v>40782</v>
      </c>
      <c r="E10444" s="66" t="s">
        <v>13191</v>
      </c>
      <c r="F10444" s="72">
        <v>1</v>
      </c>
      <c r="G10444" s="72">
        <v>3</v>
      </c>
      <c r="H10444" s="72">
        <v>2</v>
      </c>
      <c r="I10444" s="72">
        <v>15</v>
      </c>
      <c r="J10444" s="72">
        <v>3</v>
      </c>
      <c r="K10444" s="72">
        <v>3</v>
      </c>
      <c r="L10444" s="72">
        <v>38</v>
      </c>
    </row>
    <row r="10445" spans="4:12" x14ac:dyDescent="0.25">
      <c r="D10445" s="66" t="s">
        <v>40783</v>
      </c>
      <c r="E10445" s="66" t="s">
        <v>13192</v>
      </c>
      <c r="F10445" s="72">
        <v>1</v>
      </c>
      <c r="G10445" s="72">
        <v>3</v>
      </c>
      <c r="H10445" s="72">
        <v>2</v>
      </c>
      <c r="I10445" s="72">
        <v>15</v>
      </c>
      <c r="J10445" s="72">
        <v>3</v>
      </c>
      <c r="K10445" s="72">
        <v>3</v>
      </c>
      <c r="L10445" s="72">
        <v>39</v>
      </c>
    </row>
    <row r="10446" spans="4:12" x14ac:dyDescent="0.25">
      <c r="D10446" s="66" t="s">
        <v>40784</v>
      </c>
      <c r="E10446" s="66" t="s">
        <v>13193</v>
      </c>
      <c r="F10446" s="72">
        <v>1</v>
      </c>
      <c r="G10446" s="72">
        <v>3</v>
      </c>
      <c r="H10446" s="72">
        <v>2</v>
      </c>
      <c r="I10446" s="72">
        <v>15</v>
      </c>
      <c r="J10446" s="72">
        <v>3</v>
      </c>
      <c r="K10446" s="72">
        <v>3</v>
      </c>
      <c r="L10446" s="72">
        <v>40</v>
      </c>
    </row>
    <row r="10447" spans="4:12" x14ac:dyDescent="0.25">
      <c r="D10447" s="66" t="s">
        <v>40785</v>
      </c>
      <c r="E10447" s="66" t="s">
        <v>13194</v>
      </c>
      <c r="F10447" s="72">
        <v>1</v>
      </c>
      <c r="G10447" s="72">
        <v>3</v>
      </c>
      <c r="H10447" s="72">
        <v>2</v>
      </c>
      <c r="I10447" s="72">
        <v>15</v>
      </c>
      <c r="J10447" s="72">
        <v>3</v>
      </c>
      <c r="K10447" s="72">
        <v>3</v>
      </c>
      <c r="L10447" s="72">
        <v>41</v>
      </c>
    </row>
    <row r="10448" spans="4:12" x14ac:dyDescent="0.25">
      <c r="D10448" s="66" t="s">
        <v>40786</v>
      </c>
      <c r="E10448" s="66" t="s">
        <v>13195</v>
      </c>
      <c r="F10448" s="72">
        <v>1</v>
      </c>
      <c r="G10448" s="72">
        <v>3</v>
      </c>
      <c r="H10448" s="72">
        <v>2</v>
      </c>
      <c r="I10448" s="72">
        <v>15</v>
      </c>
      <c r="J10448" s="72">
        <v>3</v>
      </c>
      <c r="K10448" s="72">
        <v>3</v>
      </c>
      <c r="L10448" s="72">
        <v>42</v>
      </c>
    </row>
    <row r="10449" spans="4:12" x14ac:dyDescent="0.25">
      <c r="D10449" s="66" t="s">
        <v>40787</v>
      </c>
      <c r="E10449" s="66" t="s">
        <v>13196</v>
      </c>
      <c r="F10449" s="72">
        <v>1</v>
      </c>
      <c r="G10449" s="72">
        <v>3</v>
      </c>
      <c r="H10449" s="72">
        <v>2</v>
      </c>
      <c r="I10449" s="72">
        <v>15</v>
      </c>
      <c r="J10449" s="72">
        <v>3</v>
      </c>
      <c r="K10449" s="72">
        <v>3</v>
      </c>
      <c r="L10449" s="72">
        <v>43</v>
      </c>
    </row>
    <row r="10450" spans="4:12" x14ac:dyDescent="0.25">
      <c r="D10450" s="66" t="s">
        <v>40788</v>
      </c>
      <c r="E10450" s="66" t="s">
        <v>13197</v>
      </c>
      <c r="F10450" s="72">
        <v>1</v>
      </c>
      <c r="G10450" s="72">
        <v>3</v>
      </c>
      <c r="H10450" s="72">
        <v>2</v>
      </c>
      <c r="I10450" s="72">
        <v>15</v>
      </c>
      <c r="J10450" s="72">
        <v>3</v>
      </c>
      <c r="K10450" s="72">
        <v>3</v>
      </c>
      <c r="L10450" s="72">
        <v>44</v>
      </c>
    </row>
    <row r="10451" spans="4:12" x14ac:dyDescent="0.25">
      <c r="D10451" s="66" t="s">
        <v>40789</v>
      </c>
      <c r="E10451" s="66" t="s">
        <v>13198</v>
      </c>
      <c r="F10451" s="72">
        <v>1</v>
      </c>
      <c r="G10451" s="72">
        <v>3</v>
      </c>
      <c r="H10451" s="72">
        <v>2</v>
      </c>
      <c r="I10451" s="72">
        <v>15</v>
      </c>
      <c r="J10451" s="72">
        <v>3</v>
      </c>
      <c r="K10451" s="72">
        <v>3</v>
      </c>
      <c r="L10451" s="72">
        <v>45</v>
      </c>
    </row>
    <row r="10452" spans="4:12" x14ac:dyDescent="0.25">
      <c r="D10452" s="66" t="s">
        <v>40790</v>
      </c>
      <c r="E10452" s="66" t="s">
        <v>13199</v>
      </c>
      <c r="F10452" s="72">
        <v>1</v>
      </c>
      <c r="G10452" s="72">
        <v>3</v>
      </c>
      <c r="H10452" s="72">
        <v>2</v>
      </c>
      <c r="I10452" s="72">
        <v>15</v>
      </c>
      <c r="J10452" s="72">
        <v>3</v>
      </c>
      <c r="K10452" s="72">
        <v>3</v>
      </c>
      <c r="L10452" s="72">
        <v>46</v>
      </c>
    </row>
    <row r="10453" spans="4:12" x14ac:dyDescent="0.25">
      <c r="D10453" s="66" t="s">
        <v>40791</v>
      </c>
      <c r="E10453" s="66" t="s">
        <v>13200</v>
      </c>
      <c r="F10453" s="72">
        <v>1</v>
      </c>
      <c r="G10453" s="72">
        <v>3</v>
      </c>
      <c r="H10453" s="72">
        <v>2</v>
      </c>
      <c r="I10453" s="72">
        <v>15</v>
      </c>
      <c r="J10453" s="72">
        <v>3</v>
      </c>
      <c r="K10453" s="72">
        <v>3</v>
      </c>
      <c r="L10453" s="72">
        <v>47</v>
      </c>
    </row>
    <row r="10454" spans="4:12" x14ac:dyDescent="0.25">
      <c r="D10454" s="66" t="s">
        <v>40792</v>
      </c>
      <c r="E10454" s="66" t="s">
        <v>13201</v>
      </c>
      <c r="F10454" s="72">
        <v>1</v>
      </c>
      <c r="G10454" s="72">
        <v>3</v>
      </c>
      <c r="H10454" s="72">
        <v>2</v>
      </c>
      <c r="I10454" s="72">
        <v>15</v>
      </c>
      <c r="J10454" s="72">
        <v>3</v>
      </c>
      <c r="K10454" s="72">
        <v>3</v>
      </c>
      <c r="L10454" s="72">
        <v>48</v>
      </c>
    </row>
    <row r="10455" spans="4:12" x14ac:dyDescent="0.25">
      <c r="D10455" s="66" t="s">
        <v>40793</v>
      </c>
      <c r="E10455" s="66" t="s">
        <v>13202</v>
      </c>
      <c r="F10455" s="72">
        <v>1</v>
      </c>
      <c r="G10455" s="72">
        <v>3</v>
      </c>
      <c r="H10455" s="72">
        <v>2</v>
      </c>
      <c r="I10455" s="72">
        <v>15</v>
      </c>
      <c r="J10455" s="72">
        <v>3</v>
      </c>
      <c r="K10455" s="72">
        <v>3</v>
      </c>
      <c r="L10455" s="72">
        <v>49</v>
      </c>
    </row>
    <row r="10456" spans="4:12" x14ac:dyDescent="0.25">
      <c r="D10456" s="66" t="s">
        <v>40794</v>
      </c>
      <c r="E10456" s="66" t="s">
        <v>13203</v>
      </c>
      <c r="F10456" s="72">
        <v>1</v>
      </c>
      <c r="G10456" s="72">
        <v>3</v>
      </c>
      <c r="H10456" s="72">
        <v>2</v>
      </c>
      <c r="I10456" s="72">
        <v>15</v>
      </c>
      <c r="J10456" s="72">
        <v>3</v>
      </c>
      <c r="K10456" s="72">
        <v>3</v>
      </c>
      <c r="L10456" s="72">
        <v>50</v>
      </c>
    </row>
    <row r="10457" spans="4:12" x14ac:dyDescent="0.25">
      <c r="D10457" s="66" t="s">
        <v>40795</v>
      </c>
      <c r="E10457" s="66" t="s">
        <v>13204</v>
      </c>
      <c r="F10457" s="72">
        <v>1</v>
      </c>
      <c r="G10457" s="72">
        <v>3</v>
      </c>
      <c r="H10457" s="72">
        <v>2</v>
      </c>
      <c r="I10457" s="72">
        <v>15</v>
      </c>
      <c r="J10457" s="72">
        <v>3</v>
      </c>
      <c r="K10457" s="72">
        <v>3</v>
      </c>
      <c r="L10457" s="72">
        <v>51</v>
      </c>
    </row>
    <row r="10458" spans="4:12" x14ac:dyDescent="0.25">
      <c r="D10458" s="66" t="s">
        <v>40796</v>
      </c>
      <c r="E10458" s="66" t="s">
        <v>13205</v>
      </c>
      <c r="F10458" s="72">
        <v>1</v>
      </c>
      <c r="G10458" s="72">
        <v>3</v>
      </c>
      <c r="H10458" s="72">
        <v>2</v>
      </c>
      <c r="I10458" s="72">
        <v>15</v>
      </c>
      <c r="J10458" s="72">
        <v>3</v>
      </c>
      <c r="K10458" s="72">
        <v>3</v>
      </c>
      <c r="L10458" s="72">
        <v>52</v>
      </c>
    </row>
    <row r="10459" spans="4:12" x14ac:dyDescent="0.25">
      <c r="D10459" s="66" t="s">
        <v>40797</v>
      </c>
      <c r="E10459" s="66" t="s">
        <v>13206</v>
      </c>
      <c r="F10459" s="72">
        <v>1</v>
      </c>
      <c r="G10459" s="72">
        <v>3</v>
      </c>
      <c r="H10459" s="72">
        <v>2</v>
      </c>
      <c r="I10459" s="72">
        <v>15</v>
      </c>
      <c r="J10459" s="72">
        <v>3</v>
      </c>
      <c r="K10459" s="72">
        <v>3</v>
      </c>
      <c r="L10459" s="72">
        <v>53</v>
      </c>
    </row>
    <row r="10460" spans="4:12" x14ac:dyDescent="0.25">
      <c r="D10460" s="66" t="s">
        <v>40798</v>
      </c>
      <c r="E10460" s="66" t="s">
        <v>13207</v>
      </c>
      <c r="F10460" s="72">
        <v>1</v>
      </c>
      <c r="G10460" s="72">
        <v>3</v>
      </c>
      <c r="H10460" s="72">
        <v>2</v>
      </c>
      <c r="I10460" s="72">
        <v>15</v>
      </c>
      <c r="J10460" s="72">
        <v>3</v>
      </c>
      <c r="K10460" s="72">
        <v>3</v>
      </c>
      <c r="L10460" s="72">
        <v>54</v>
      </c>
    </row>
    <row r="10461" spans="4:12" x14ac:dyDescent="0.25">
      <c r="D10461" s="66" t="s">
        <v>40799</v>
      </c>
      <c r="E10461" s="66" t="s">
        <v>13208</v>
      </c>
      <c r="F10461" s="72">
        <v>1</v>
      </c>
      <c r="G10461" s="72">
        <v>3</v>
      </c>
      <c r="H10461" s="72">
        <v>2</v>
      </c>
      <c r="I10461" s="72">
        <v>15</v>
      </c>
      <c r="J10461" s="72">
        <v>3</v>
      </c>
      <c r="K10461" s="72">
        <v>3</v>
      </c>
      <c r="L10461" s="72">
        <v>55</v>
      </c>
    </row>
    <row r="10462" spans="4:12" x14ac:dyDescent="0.25">
      <c r="D10462" s="66" t="s">
        <v>40800</v>
      </c>
      <c r="E10462" s="66" t="s">
        <v>13209</v>
      </c>
      <c r="F10462" s="72">
        <v>1</v>
      </c>
      <c r="G10462" s="72">
        <v>3</v>
      </c>
      <c r="H10462" s="72">
        <v>2</v>
      </c>
      <c r="I10462" s="72">
        <v>15</v>
      </c>
      <c r="J10462" s="72">
        <v>3</v>
      </c>
      <c r="K10462" s="72">
        <v>3</v>
      </c>
      <c r="L10462" s="72">
        <v>56</v>
      </c>
    </row>
    <row r="10463" spans="4:12" x14ac:dyDescent="0.25">
      <c r="D10463" s="66" t="s">
        <v>40801</v>
      </c>
      <c r="E10463" s="66" t="s">
        <v>13210</v>
      </c>
      <c r="F10463" s="72">
        <v>1</v>
      </c>
      <c r="G10463" s="72">
        <v>3</v>
      </c>
      <c r="H10463" s="72">
        <v>2</v>
      </c>
      <c r="I10463" s="72">
        <v>15</v>
      </c>
      <c r="J10463" s="72">
        <v>3</v>
      </c>
      <c r="K10463" s="72">
        <v>3</v>
      </c>
      <c r="L10463" s="72">
        <v>57</v>
      </c>
    </row>
    <row r="10464" spans="4:12" x14ac:dyDescent="0.25">
      <c r="D10464" s="66" t="s">
        <v>40802</v>
      </c>
      <c r="E10464" s="66" t="s">
        <v>13211</v>
      </c>
      <c r="F10464" s="72">
        <v>1</v>
      </c>
      <c r="G10464" s="72">
        <v>3</v>
      </c>
      <c r="H10464" s="72">
        <v>2</v>
      </c>
      <c r="I10464" s="72">
        <v>15</v>
      </c>
      <c r="J10464" s="72">
        <v>3</v>
      </c>
      <c r="K10464" s="72">
        <v>3</v>
      </c>
      <c r="L10464" s="72">
        <v>58</v>
      </c>
    </row>
    <row r="10465" spans="4:12" x14ac:dyDescent="0.25">
      <c r="D10465" s="66" t="s">
        <v>40803</v>
      </c>
      <c r="E10465" s="66" t="s">
        <v>13212</v>
      </c>
      <c r="F10465" s="72">
        <v>1</v>
      </c>
      <c r="G10465" s="72">
        <v>3</v>
      </c>
      <c r="H10465" s="72">
        <v>2</v>
      </c>
      <c r="I10465" s="72">
        <v>15</v>
      </c>
      <c r="J10465" s="72">
        <v>3</v>
      </c>
      <c r="K10465" s="72">
        <v>3</v>
      </c>
      <c r="L10465" s="72">
        <v>59</v>
      </c>
    </row>
    <row r="10466" spans="4:12" x14ac:dyDescent="0.25">
      <c r="D10466" s="66" t="s">
        <v>40804</v>
      </c>
      <c r="E10466" s="66" t="s">
        <v>13213</v>
      </c>
      <c r="F10466" s="72">
        <v>1</v>
      </c>
      <c r="G10466" s="72">
        <v>3</v>
      </c>
      <c r="H10466" s="72">
        <v>2</v>
      </c>
      <c r="I10466" s="72">
        <v>15</v>
      </c>
      <c r="J10466" s="72">
        <v>3</v>
      </c>
      <c r="K10466" s="72">
        <v>3</v>
      </c>
      <c r="L10466" s="72">
        <v>60</v>
      </c>
    </row>
    <row r="10467" spans="4:12" x14ac:dyDescent="0.25">
      <c r="D10467" s="66" t="s">
        <v>40805</v>
      </c>
      <c r="E10467" s="66" t="s">
        <v>13214</v>
      </c>
      <c r="F10467" s="72">
        <v>1</v>
      </c>
      <c r="G10467" s="72">
        <v>3</v>
      </c>
      <c r="H10467" s="72">
        <v>2</v>
      </c>
      <c r="I10467" s="72">
        <v>15</v>
      </c>
      <c r="J10467" s="72">
        <v>3</v>
      </c>
      <c r="K10467" s="72">
        <v>3</v>
      </c>
      <c r="L10467" s="72">
        <v>61</v>
      </c>
    </row>
    <row r="10468" spans="4:12" x14ac:dyDescent="0.25">
      <c r="D10468" s="66" t="s">
        <v>40806</v>
      </c>
      <c r="E10468" s="66" t="s">
        <v>13215</v>
      </c>
      <c r="F10468" s="72">
        <v>1</v>
      </c>
      <c r="G10468" s="72">
        <v>3</v>
      </c>
      <c r="H10468" s="72">
        <v>2</v>
      </c>
      <c r="I10468" s="72">
        <v>15</v>
      </c>
      <c r="J10468" s="72">
        <v>3</v>
      </c>
      <c r="K10468" s="72">
        <v>3</v>
      </c>
      <c r="L10468" s="72">
        <v>62</v>
      </c>
    </row>
    <row r="10469" spans="4:12" x14ac:dyDescent="0.25">
      <c r="D10469" s="66" t="s">
        <v>40807</v>
      </c>
      <c r="E10469" s="66" t="s">
        <v>13216</v>
      </c>
      <c r="F10469" s="72">
        <v>1</v>
      </c>
      <c r="G10469" s="72">
        <v>3</v>
      </c>
      <c r="H10469" s="72">
        <v>2</v>
      </c>
      <c r="I10469" s="72">
        <v>15</v>
      </c>
      <c r="J10469" s="72">
        <v>3</v>
      </c>
      <c r="K10469" s="72">
        <v>3</v>
      </c>
      <c r="L10469" s="72">
        <v>63</v>
      </c>
    </row>
    <row r="10470" spans="4:12" x14ac:dyDescent="0.25">
      <c r="D10470" s="66" t="s">
        <v>40808</v>
      </c>
      <c r="E10470" s="66" t="s">
        <v>13217</v>
      </c>
      <c r="F10470" s="72">
        <v>1</v>
      </c>
      <c r="G10470" s="72">
        <v>3</v>
      </c>
      <c r="H10470" s="72">
        <v>2</v>
      </c>
      <c r="I10470" s="72">
        <v>15</v>
      </c>
      <c r="J10470" s="72">
        <v>3</v>
      </c>
      <c r="K10470" s="72">
        <v>3</v>
      </c>
      <c r="L10470" s="72">
        <v>64</v>
      </c>
    </row>
    <row r="10471" spans="4:12" x14ac:dyDescent="0.25">
      <c r="D10471" s="66" t="s">
        <v>40809</v>
      </c>
      <c r="E10471" s="66" t="s">
        <v>13218</v>
      </c>
      <c r="F10471" s="72">
        <v>1</v>
      </c>
      <c r="G10471" s="72">
        <v>3</v>
      </c>
      <c r="H10471" s="72">
        <v>2</v>
      </c>
      <c r="I10471" s="72">
        <v>15</v>
      </c>
      <c r="J10471" s="72">
        <v>3</v>
      </c>
      <c r="K10471" s="72">
        <v>3</v>
      </c>
      <c r="L10471" s="72">
        <v>65</v>
      </c>
    </row>
    <row r="10472" spans="4:12" x14ac:dyDescent="0.25">
      <c r="D10472" s="66" t="s">
        <v>40810</v>
      </c>
      <c r="E10472" s="66" t="s">
        <v>13219</v>
      </c>
      <c r="F10472" s="72">
        <v>1</v>
      </c>
      <c r="G10472" s="72">
        <v>3</v>
      </c>
      <c r="H10472" s="72">
        <v>2</v>
      </c>
      <c r="I10472" s="72">
        <v>15</v>
      </c>
      <c r="J10472" s="72">
        <v>3</v>
      </c>
      <c r="K10472" s="72">
        <v>3</v>
      </c>
      <c r="L10472" s="72">
        <v>66</v>
      </c>
    </row>
    <row r="10473" spans="4:12" x14ac:dyDescent="0.25">
      <c r="D10473" s="66" t="s">
        <v>40811</v>
      </c>
      <c r="E10473" s="66" t="s">
        <v>13220</v>
      </c>
      <c r="F10473" s="72">
        <v>1</v>
      </c>
      <c r="G10473" s="72">
        <v>3</v>
      </c>
      <c r="H10473" s="72">
        <v>2</v>
      </c>
      <c r="I10473" s="72">
        <v>15</v>
      </c>
      <c r="J10473" s="72">
        <v>3</v>
      </c>
      <c r="K10473" s="72">
        <v>3</v>
      </c>
      <c r="L10473" s="72">
        <v>67</v>
      </c>
    </row>
    <row r="10474" spans="4:12" x14ac:dyDescent="0.25">
      <c r="D10474" s="66" t="s">
        <v>40812</v>
      </c>
      <c r="E10474" s="66" t="s">
        <v>13221</v>
      </c>
      <c r="F10474" s="72">
        <v>1</v>
      </c>
      <c r="G10474" s="72">
        <v>3</v>
      </c>
      <c r="H10474" s="72">
        <v>2</v>
      </c>
      <c r="I10474" s="72">
        <v>15</v>
      </c>
      <c r="J10474" s="72">
        <v>3</v>
      </c>
      <c r="K10474" s="72">
        <v>3</v>
      </c>
      <c r="L10474" s="72">
        <v>68</v>
      </c>
    </row>
    <row r="10475" spans="4:12" x14ac:dyDescent="0.25">
      <c r="D10475" s="66" t="s">
        <v>40813</v>
      </c>
      <c r="E10475" s="66" t="s">
        <v>13222</v>
      </c>
      <c r="F10475" s="72">
        <v>1</v>
      </c>
      <c r="G10475" s="72">
        <v>3</v>
      </c>
      <c r="H10475" s="72">
        <v>2</v>
      </c>
      <c r="I10475" s="72">
        <v>15</v>
      </c>
      <c r="J10475" s="72">
        <v>3</v>
      </c>
      <c r="K10475" s="72">
        <v>3</v>
      </c>
      <c r="L10475" s="72">
        <v>69</v>
      </c>
    </row>
    <row r="10476" spans="4:12" x14ac:dyDescent="0.25">
      <c r="D10476" s="66" t="s">
        <v>40814</v>
      </c>
      <c r="E10476" s="66" t="s">
        <v>13223</v>
      </c>
      <c r="F10476" s="72">
        <v>1</v>
      </c>
      <c r="G10476" s="72">
        <v>3</v>
      </c>
      <c r="H10476" s="72">
        <v>2</v>
      </c>
      <c r="I10476" s="72">
        <v>15</v>
      </c>
      <c r="J10476" s="72">
        <v>3</v>
      </c>
      <c r="K10476" s="72">
        <v>3</v>
      </c>
      <c r="L10476" s="72">
        <v>70</v>
      </c>
    </row>
    <row r="10477" spans="4:12" x14ac:dyDescent="0.25">
      <c r="D10477" s="66" t="s">
        <v>40815</v>
      </c>
      <c r="E10477" s="66" t="s">
        <v>13224</v>
      </c>
      <c r="F10477" s="72">
        <v>1</v>
      </c>
      <c r="G10477" s="72">
        <v>3</v>
      </c>
      <c r="H10477" s="72">
        <v>2</v>
      </c>
      <c r="I10477" s="72">
        <v>15</v>
      </c>
      <c r="J10477" s="72">
        <v>3</v>
      </c>
      <c r="K10477" s="72">
        <v>3</v>
      </c>
      <c r="L10477" s="72">
        <v>71</v>
      </c>
    </row>
    <row r="10478" spans="4:12" x14ac:dyDescent="0.25">
      <c r="D10478" s="66" t="s">
        <v>40816</v>
      </c>
      <c r="E10478" s="66" t="s">
        <v>13225</v>
      </c>
      <c r="F10478" s="72">
        <v>1</v>
      </c>
      <c r="G10478" s="72">
        <v>3</v>
      </c>
      <c r="H10478" s="72">
        <v>2</v>
      </c>
      <c r="I10478" s="72">
        <v>15</v>
      </c>
      <c r="J10478" s="72">
        <v>3</v>
      </c>
      <c r="K10478" s="72">
        <v>3</v>
      </c>
      <c r="L10478" s="72">
        <v>72</v>
      </c>
    </row>
    <row r="10479" spans="4:12" x14ac:dyDescent="0.25">
      <c r="D10479" s="66" t="s">
        <v>40817</v>
      </c>
      <c r="E10479" s="66" t="s">
        <v>13226</v>
      </c>
      <c r="F10479" s="72">
        <v>1</v>
      </c>
      <c r="G10479" s="72">
        <v>3</v>
      </c>
      <c r="H10479" s="72">
        <v>2</v>
      </c>
      <c r="I10479" s="72">
        <v>15</v>
      </c>
      <c r="J10479" s="72">
        <v>3</v>
      </c>
      <c r="K10479" s="72">
        <v>3</v>
      </c>
      <c r="L10479" s="72">
        <v>73</v>
      </c>
    </row>
    <row r="10480" spans="4:12" x14ac:dyDescent="0.25">
      <c r="D10480" s="66" t="s">
        <v>40818</v>
      </c>
      <c r="E10480" s="66" t="s">
        <v>13227</v>
      </c>
      <c r="F10480" s="72">
        <v>1</v>
      </c>
      <c r="G10480" s="72">
        <v>3</v>
      </c>
      <c r="H10480" s="72">
        <v>2</v>
      </c>
      <c r="I10480" s="72">
        <v>15</v>
      </c>
      <c r="J10480" s="72">
        <v>3</v>
      </c>
      <c r="K10480" s="72">
        <v>3</v>
      </c>
      <c r="L10480" s="72">
        <v>74</v>
      </c>
    </row>
    <row r="10481" spans="4:12" x14ac:dyDescent="0.25">
      <c r="D10481" s="66" t="s">
        <v>40819</v>
      </c>
      <c r="E10481" s="66" t="s">
        <v>13228</v>
      </c>
      <c r="F10481" s="72">
        <v>1</v>
      </c>
      <c r="G10481" s="72">
        <v>3</v>
      </c>
      <c r="H10481" s="72">
        <v>2</v>
      </c>
      <c r="I10481" s="72">
        <v>15</v>
      </c>
      <c r="J10481" s="72">
        <v>3</v>
      </c>
      <c r="K10481" s="72">
        <v>3</v>
      </c>
      <c r="L10481" s="72">
        <v>75</v>
      </c>
    </row>
    <row r="10482" spans="4:12" x14ac:dyDescent="0.25">
      <c r="D10482" s="66" t="s">
        <v>40820</v>
      </c>
      <c r="E10482" s="66" t="s">
        <v>13229</v>
      </c>
      <c r="F10482" s="72">
        <v>1</v>
      </c>
      <c r="G10482" s="72">
        <v>3</v>
      </c>
      <c r="H10482" s="72">
        <v>2</v>
      </c>
      <c r="I10482" s="72">
        <v>15</v>
      </c>
      <c r="J10482" s="72">
        <v>3</v>
      </c>
      <c r="K10482" s="72">
        <v>3</v>
      </c>
      <c r="L10482" s="72">
        <v>76</v>
      </c>
    </row>
    <row r="10483" spans="4:12" x14ac:dyDescent="0.25">
      <c r="D10483" s="66" t="s">
        <v>40821</v>
      </c>
      <c r="E10483" s="66" t="s">
        <v>13230</v>
      </c>
      <c r="F10483" s="72">
        <v>1</v>
      </c>
      <c r="G10483" s="72">
        <v>3</v>
      </c>
      <c r="H10483" s="72">
        <v>2</v>
      </c>
      <c r="I10483" s="72">
        <v>15</v>
      </c>
      <c r="J10483" s="72">
        <v>3</v>
      </c>
      <c r="K10483" s="72">
        <v>3</v>
      </c>
      <c r="L10483" s="72">
        <v>77</v>
      </c>
    </row>
    <row r="10484" spans="4:12" x14ac:dyDescent="0.25">
      <c r="D10484" s="66" t="s">
        <v>40822</v>
      </c>
      <c r="E10484" s="66" t="s">
        <v>13231</v>
      </c>
      <c r="F10484" s="72">
        <v>1</v>
      </c>
      <c r="G10484" s="72">
        <v>3</v>
      </c>
      <c r="H10484" s="72">
        <v>2</v>
      </c>
      <c r="I10484" s="72">
        <v>15</v>
      </c>
      <c r="J10484" s="72">
        <v>3</v>
      </c>
      <c r="K10484" s="72">
        <v>3</v>
      </c>
      <c r="L10484" s="72">
        <v>78</v>
      </c>
    </row>
    <row r="10485" spans="4:12" x14ac:dyDescent="0.25">
      <c r="D10485" s="66" t="s">
        <v>40823</v>
      </c>
      <c r="E10485" s="66" t="s">
        <v>13232</v>
      </c>
      <c r="F10485" s="72">
        <v>1</v>
      </c>
      <c r="G10485" s="72">
        <v>3</v>
      </c>
      <c r="H10485" s="72">
        <v>2</v>
      </c>
      <c r="I10485" s="72">
        <v>15</v>
      </c>
      <c r="J10485" s="72">
        <v>3</v>
      </c>
      <c r="K10485" s="72">
        <v>3</v>
      </c>
      <c r="L10485" s="72">
        <v>79</v>
      </c>
    </row>
    <row r="10486" spans="4:12" x14ac:dyDescent="0.25">
      <c r="D10486" s="66" t="s">
        <v>40824</v>
      </c>
      <c r="E10486" s="66" t="s">
        <v>13233</v>
      </c>
      <c r="F10486" s="72">
        <v>1</v>
      </c>
      <c r="G10486" s="72">
        <v>3</v>
      </c>
      <c r="H10486" s="72">
        <v>2</v>
      </c>
      <c r="I10486" s="72">
        <v>15</v>
      </c>
      <c r="J10486" s="72">
        <v>3</v>
      </c>
      <c r="K10486" s="72">
        <v>3</v>
      </c>
      <c r="L10486" s="72">
        <v>80</v>
      </c>
    </row>
    <row r="10487" spans="4:12" x14ac:dyDescent="0.25">
      <c r="D10487" s="66" t="s">
        <v>40825</v>
      </c>
      <c r="E10487" s="66" t="s">
        <v>13234</v>
      </c>
      <c r="F10487" s="72">
        <v>1</v>
      </c>
      <c r="G10487" s="72">
        <v>3</v>
      </c>
      <c r="H10487" s="72">
        <v>2</v>
      </c>
      <c r="I10487" s="72">
        <v>15</v>
      </c>
      <c r="J10487" s="72">
        <v>3</v>
      </c>
      <c r="K10487" s="72">
        <v>3</v>
      </c>
      <c r="L10487" s="72">
        <v>81</v>
      </c>
    </row>
    <row r="10488" spans="4:12" x14ac:dyDescent="0.25">
      <c r="D10488" s="66" t="s">
        <v>40826</v>
      </c>
      <c r="E10488" s="66" t="s">
        <v>13235</v>
      </c>
      <c r="F10488" s="72">
        <v>1</v>
      </c>
      <c r="G10488" s="72">
        <v>3</v>
      </c>
      <c r="H10488" s="72">
        <v>2</v>
      </c>
      <c r="I10488" s="72">
        <v>15</v>
      </c>
      <c r="J10488" s="72">
        <v>3</v>
      </c>
      <c r="K10488" s="72">
        <v>3</v>
      </c>
      <c r="L10488" s="72">
        <v>82</v>
      </c>
    </row>
    <row r="10489" spans="4:12" x14ac:dyDescent="0.25">
      <c r="D10489" s="66" t="s">
        <v>40827</v>
      </c>
      <c r="E10489" s="66" t="s">
        <v>13236</v>
      </c>
      <c r="F10489" s="72">
        <v>1</v>
      </c>
      <c r="G10489" s="72">
        <v>3</v>
      </c>
      <c r="H10489" s="72">
        <v>2</v>
      </c>
      <c r="I10489" s="72">
        <v>15</v>
      </c>
      <c r="J10489" s="72">
        <v>3</v>
      </c>
      <c r="K10489" s="72">
        <v>3</v>
      </c>
      <c r="L10489" s="72">
        <v>83</v>
      </c>
    </row>
    <row r="10490" spans="4:12" x14ac:dyDescent="0.25">
      <c r="D10490" s="66" t="s">
        <v>40828</v>
      </c>
      <c r="E10490" s="66" t="s">
        <v>13237</v>
      </c>
      <c r="F10490" s="72">
        <v>1</v>
      </c>
      <c r="G10490" s="72">
        <v>3</v>
      </c>
      <c r="H10490" s="72">
        <v>2</v>
      </c>
      <c r="I10490" s="72">
        <v>15</v>
      </c>
      <c r="J10490" s="72">
        <v>3</v>
      </c>
      <c r="K10490" s="72">
        <v>3</v>
      </c>
      <c r="L10490" s="72">
        <v>84</v>
      </c>
    </row>
    <row r="10491" spans="4:12" x14ac:dyDescent="0.25">
      <c r="D10491" s="66" t="s">
        <v>40829</v>
      </c>
      <c r="E10491" s="66" t="s">
        <v>13238</v>
      </c>
      <c r="F10491" s="72">
        <v>1</v>
      </c>
      <c r="G10491" s="72">
        <v>3</v>
      </c>
      <c r="H10491" s="72">
        <v>2</v>
      </c>
      <c r="I10491" s="72">
        <v>15</v>
      </c>
      <c r="J10491" s="72">
        <v>3</v>
      </c>
      <c r="K10491" s="72">
        <v>3</v>
      </c>
      <c r="L10491" s="72">
        <v>85</v>
      </c>
    </row>
    <row r="10492" spans="4:12" x14ac:dyDescent="0.25">
      <c r="D10492" s="66" t="s">
        <v>40830</v>
      </c>
      <c r="E10492" s="66" t="s">
        <v>13239</v>
      </c>
      <c r="F10492" s="72">
        <v>1</v>
      </c>
      <c r="G10492" s="72">
        <v>3</v>
      </c>
      <c r="H10492" s="72">
        <v>2</v>
      </c>
      <c r="I10492" s="72">
        <v>15</v>
      </c>
      <c r="J10492" s="72">
        <v>3</v>
      </c>
      <c r="K10492" s="72">
        <v>3</v>
      </c>
      <c r="L10492" s="72">
        <v>86</v>
      </c>
    </row>
    <row r="10493" spans="4:12" x14ac:dyDescent="0.25">
      <c r="D10493" s="66" t="s">
        <v>40831</v>
      </c>
      <c r="E10493" s="66" t="s">
        <v>13240</v>
      </c>
      <c r="F10493" s="72">
        <v>1</v>
      </c>
      <c r="G10493" s="72">
        <v>3</v>
      </c>
      <c r="H10493" s="72">
        <v>2</v>
      </c>
      <c r="I10493" s="72">
        <v>15</v>
      </c>
      <c r="J10493" s="72">
        <v>3</v>
      </c>
      <c r="K10493" s="72">
        <v>3</v>
      </c>
      <c r="L10493" s="72">
        <v>87</v>
      </c>
    </row>
    <row r="10494" spans="4:12" x14ac:dyDescent="0.25">
      <c r="D10494" s="66" t="s">
        <v>40832</v>
      </c>
      <c r="E10494" s="66" t="s">
        <v>13241</v>
      </c>
      <c r="F10494" s="72">
        <v>1</v>
      </c>
      <c r="G10494" s="72">
        <v>3</v>
      </c>
      <c r="H10494" s="72">
        <v>2</v>
      </c>
      <c r="I10494" s="72">
        <v>15</v>
      </c>
      <c r="J10494" s="72">
        <v>3</v>
      </c>
      <c r="K10494" s="72">
        <v>3</v>
      </c>
      <c r="L10494" s="72">
        <v>88</v>
      </c>
    </row>
    <row r="10495" spans="4:12" x14ac:dyDescent="0.25">
      <c r="D10495" s="66" t="s">
        <v>40833</v>
      </c>
      <c r="E10495" s="66" t="s">
        <v>13242</v>
      </c>
      <c r="F10495" s="72">
        <v>1</v>
      </c>
      <c r="G10495" s="72">
        <v>3</v>
      </c>
      <c r="H10495" s="72">
        <v>2</v>
      </c>
      <c r="I10495" s="72">
        <v>15</v>
      </c>
      <c r="J10495" s="72">
        <v>3</v>
      </c>
      <c r="K10495" s="72">
        <v>3</v>
      </c>
      <c r="L10495" s="72">
        <v>89</v>
      </c>
    </row>
    <row r="10496" spans="4:12" x14ac:dyDescent="0.25">
      <c r="D10496" s="66" t="s">
        <v>40834</v>
      </c>
      <c r="E10496" s="66" t="s">
        <v>13243</v>
      </c>
      <c r="F10496" s="72">
        <v>1</v>
      </c>
      <c r="G10496" s="72">
        <v>3</v>
      </c>
      <c r="H10496" s="72">
        <v>2</v>
      </c>
      <c r="I10496" s="72">
        <v>15</v>
      </c>
      <c r="J10496" s="72">
        <v>3</v>
      </c>
      <c r="K10496" s="72">
        <v>3</v>
      </c>
      <c r="L10496" s="72">
        <v>90</v>
      </c>
    </row>
    <row r="10497" spans="4:12" x14ac:dyDescent="0.25">
      <c r="D10497" s="66" t="s">
        <v>40835</v>
      </c>
      <c r="E10497" s="66" t="s">
        <v>13244</v>
      </c>
      <c r="F10497" s="72">
        <v>1</v>
      </c>
      <c r="G10497" s="72">
        <v>3</v>
      </c>
      <c r="H10497" s="72">
        <v>2</v>
      </c>
      <c r="I10497" s="72">
        <v>15</v>
      </c>
      <c r="J10497" s="72">
        <v>3</v>
      </c>
      <c r="K10497" s="72">
        <v>3</v>
      </c>
      <c r="L10497" s="72">
        <v>91</v>
      </c>
    </row>
    <row r="10498" spans="4:12" x14ac:dyDescent="0.25">
      <c r="D10498" s="66" t="s">
        <v>40836</v>
      </c>
      <c r="E10498" s="66" t="s">
        <v>13245</v>
      </c>
      <c r="F10498" s="72">
        <v>1</v>
      </c>
      <c r="G10498" s="72">
        <v>3</v>
      </c>
      <c r="H10498" s="72">
        <v>2</v>
      </c>
      <c r="I10498" s="72">
        <v>15</v>
      </c>
      <c r="J10498" s="72">
        <v>3</v>
      </c>
      <c r="K10498" s="72">
        <v>3</v>
      </c>
      <c r="L10498" s="72">
        <v>92</v>
      </c>
    </row>
    <row r="10499" spans="4:12" x14ac:dyDescent="0.25">
      <c r="D10499" s="66" t="s">
        <v>40837</v>
      </c>
      <c r="E10499" s="66" t="s">
        <v>13246</v>
      </c>
      <c r="F10499" s="72">
        <v>1</v>
      </c>
      <c r="G10499" s="72">
        <v>3</v>
      </c>
      <c r="H10499" s="72">
        <v>2</v>
      </c>
      <c r="I10499" s="72">
        <v>15</v>
      </c>
      <c r="J10499" s="72">
        <v>3</v>
      </c>
      <c r="K10499" s="72">
        <v>3</v>
      </c>
      <c r="L10499" s="72">
        <v>93</v>
      </c>
    </row>
    <row r="10500" spans="4:12" x14ac:dyDescent="0.25">
      <c r="D10500" s="66" t="s">
        <v>40838</v>
      </c>
      <c r="E10500" s="66" t="s">
        <v>13247</v>
      </c>
      <c r="F10500" s="72">
        <v>1</v>
      </c>
      <c r="G10500" s="72">
        <v>3</v>
      </c>
      <c r="H10500" s="72">
        <v>2</v>
      </c>
      <c r="I10500" s="72">
        <v>15</v>
      </c>
      <c r="J10500" s="72">
        <v>3</v>
      </c>
      <c r="K10500" s="72">
        <v>3</v>
      </c>
      <c r="L10500" s="72">
        <v>94</v>
      </c>
    </row>
    <row r="10501" spans="4:12" x14ac:dyDescent="0.25">
      <c r="D10501" s="66" t="s">
        <v>40839</v>
      </c>
      <c r="E10501" s="66" t="s">
        <v>13248</v>
      </c>
      <c r="F10501" s="72">
        <v>1</v>
      </c>
      <c r="G10501" s="72">
        <v>3</v>
      </c>
      <c r="H10501" s="72">
        <v>2</v>
      </c>
      <c r="I10501" s="72">
        <v>15</v>
      </c>
      <c r="J10501" s="72">
        <v>3</v>
      </c>
      <c r="K10501" s="72">
        <v>3</v>
      </c>
      <c r="L10501" s="72">
        <v>95</v>
      </c>
    </row>
    <row r="10502" spans="4:12" x14ac:dyDescent="0.25">
      <c r="D10502" s="66" t="s">
        <v>40840</v>
      </c>
      <c r="E10502" s="66" t="s">
        <v>13249</v>
      </c>
      <c r="F10502" s="72">
        <v>1</v>
      </c>
      <c r="G10502" s="72">
        <v>3</v>
      </c>
      <c r="H10502" s="72">
        <v>2</v>
      </c>
      <c r="I10502" s="72">
        <v>15</v>
      </c>
      <c r="J10502" s="72">
        <v>3</v>
      </c>
      <c r="K10502" s="72">
        <v>3</v>
      </c>
      <c r="L10502" s="72">
        <v>96</v>
      </c>
    </row>
    <row r="10503" spans="4:12" x14ac:dyDescent="0.25">
      <c r="D10503" s="66" t="s">
        <v>40841</v>
      </c>
      <c r="E10503" s="66" t="s">
        <v>13250</v>
      </c>
      <c r="F10503" s="72">
        <v>1</v>
      </c>
      <c r="G10503" s="72">
        <v>3</v>
      </c>
      <c r="H10503" s="72">
        <v>2</v>
      </c>
      <c r="I10503" s="72">
        <v>15</v>
      </c>
      <c r="J10503" s="72">
        <v>3</v>
      </c>
      <c r="K10503" s="72">
        <v>3</v>
      </c>
      <c r="L10503" s="72">
        <v>97</v>
      </c>
    </row>
    <row r="10504" spans="4:12" x14ac:dyDescent="0.25">
      <c r="D10504" s="66" t="s">
        <v>40842</v>
      </c>
      <c r="E10504" s="66" t="s">
        <v>13251</v>
      </c>
      <c r="F10504" s="72">
        <v>1</v>
      </c>
      <c r="G10504" s="72">
        <v>3</v>
      </c>
      <c r="H10504" s="72">
        <v>2</v>
      </c>
      <c r="I10504" s="72">
        <v>15</v>
      </c>
      <c r="J10504" s="72">
        <v>3</v>
      </c>
      <c r="K10504" s="72">
        <v>3</v>
      </c>
      <c r="L10504" s="72">
        <v>98</v>
      </c>
    </row>
    <row r="10505" spans="4:12" x14ac:dyDescent="0.25">
      <c r="D10505" s="66" t="s">
        <v>40843</v>
      </c>
      <c r="E10505" s="66" t="s">
        <v>13252</v>
      </c>
      <c r="F10505" s="72">
        <v>1</v>
      </c>
      <c r="G10505" s="72">
        <v>3</v>
      </c>
      <c r="H10505" s="72">
        <v>2</v>
      </c>
      <c r="I10505" s="72">
        <v>15</v>
      </c>
      <c r="J10505" s="72">
        <v>3</v>
      </c>
      <c r="K10505" s="72">
        <v>3</v>
      </c>
      <c r="L10505" s="72">
        <v>99</v>
      </c>
    </row>
    <row r="10506" spans="4:12" x14ac:dyDescent="0.25">
      <c r="D10506" s="66" t="s">
        <v>40844</v>
      </c>
      <c r="E10506" s="66" t="s">
        <v>13253</v>
      </c>
      <c r="F10506" s="72">
        <v>1</v>
      </c>
      <c r="G10506" s="72">
        <v>3</v>
      </c>
      <c r="H10506" s="72">
        <v>2</v>
      </c>
      <c r="I10506" s="72">
        <v>15</v>
      </c>
      <c r="J10506" s="72">
        <v>3</v>
      </c>
      <c r="K10506" s="72">
        <v>3</v>
      </c>
      <c r="L10506" s="72">
        <v>100</v>
      </c>
    </row>
    <row r="10507" spans="4:12" x14ac:dyDescent="0.25">
      <c r="D10507" s="66" t="s">
        <v>40845</v>
      </c>
      <c r="E10507" s="66" t="s">
        <v>13254</v>
      </c>
      <c r="F10507" s="72">
        <v>1</v>
      </c>
      <c r="G10507" s="72">
        <v>3</v>
      </c>
      <c r="H10507" s="72">
        <v>2</v>
      </c>
      <c r="I10507" s="72">
        <v>15</v>
      </c>
      <c r="J10507" s="72">
        <v>3</v>
      </c>
      <c r="K10507" s="72">
        <v>3</v>
      </c>
      <c r="L10507" s="72">
        <v>101</v>
      </c>
    </row>
    <row r="10508" spans="4:12" x14ac:dyDescent="0.25">
      <c r="D10508" s="66" t="s">
        <v>40846</v>
      </c>
      <c r="E10508" s="66" t="s">
        <v>13255</v>
      </c>
      <c r="F10508" s="72">
        <v>1</v>
      </c>
      <c r="G10508" s="72">
        <v>3</v>
      </c>
      <c r="H10508" s="72">
        <v>2</v>
      </c>
      <c r="I10508" s="72">
        <v>15</v>
      </c>
      <c r="J10508" s="72">
        <v>3</v>
      </c>
      <c r="K10508" s="72">
        <v>3</v>
      </c>
      <c r="L10508" s="72">
        <v>102</v>
      </c>
    </row>
    <row r="10509" spans="4:12" x14ac:dyDescent="0.25">
      <c r="D10509" s="66" t="s">
        <v>40847</v>
      </c>
      <c r="E10509" s="66" t="s">
        <v>13256</v>
      </c>
      <c r="F10509" s="72">
        <v>1</v>
      </c>
      <c r="G10509" s="72">
        <v>3</v>
      </c>
      <c r="H10509" s="72">
        <v>2</v>
      </c>
      <c r="I10509" s="72">
        <v>15</v>
      </c>
      <c r="J10509" s="72">
        <v>3</v>
      </c>
      <c r="K10509" s="72">
        <v>4</v>
      </c>
      <c r="L10509" s="72">
        <v>1</v>
      </c>
    </row>
    <row r="10510" spans="4:12" x14ac:dyDescent="0.25">
      <c r="D10510" s="66" t="s">
        <v>40848</v>
      </c>
      <c r="E10510" s="66" t="s">
        <v>13257</v>
      </c>
      <c r="F10510" s="72">
        <v>1</v>
      </c>
      <c r="G10510" s="72">
        <v>3</v>
      </c>
      <c r="H10510" s="72">
        <v>2</v>
      </c>
      <c r="I10510" s="72">
        <v>15</v>
      </c>
      <c r="J10510" s="72">
        <v>4</v>
      </c>
      <c r="K10510" s="72">
        <v>1</v>
      </c>
      <c r="L10510" s="72">
        <v>1</v>
      </c>
    </row>
    <row r="10511" spans="4:12" x14ac:dyDescent="0.25">
      <c r="D10511" s="66" t="s">
        <v>40849</v>
      </c>
      <c r="E10511" s="66" t="s">
        <v>13258</v>
      </c>
      <c r="F10511" s="72">
        <v>1</v>
      </c>
      <c r="G10511" s="72">
        <v>3</v>
      </c>
      <c r="H10511" s="72">
        <v>2</v>
      </c>
      <c r="I10511" s="72">
        <v>15</v>
      </c>
      <c r="J10511" s="72">
        <v>4</v>
      </c>
      <c r="K10511" s="72">
        <v>1</v>
      </c>
      <c r="L10511" s="72">
        <v>2</v>
      </c>
    </row>
    <row r="10512" spans="4:12" x14ac:dyDescent="0.25">
      <c r="D10512" s="66" t="s">
        <v>40850</v>
      </c>
      <c r="E10512" s="66" t="s">
        <v>13259</v>
      </c>
      <c r="F10512" s="72">
        <v>1</v>
      </c>
      <c r="G10512" s="72">
        <v>3</v>
      </c>
      <c r="H10512" s="72">
        <v>2</v>
      </c>
      <c r="I10512" s="72">
        <v>15</v>
      </c>
      <c r="J10512" s="72">
        <v>4</v>
      </c>
      <c r="K10512" s="72">
        <v>1</v>
      </c>
      <c r="L10512" s="72">
        <v>3</v>
      </c>
    </row>
    <row r="10513" spans="4:12" x14ac:dyDescent="0.25">
      <c r="D10513" s="66" t="s">
        <v>40851</v>
      </c>
      <c r="E10513" s="66" t="s">
        <v>13260</v>
      </c>
      <c r="F10513" s="72">
        <v>1</v>
      </c>
      <c r="G10513" s="72">
        <v>3</v>
      </c>
      <c r="H10513" s="72">
        <v>2</v>
      </c>
      <c r="I10513" s="72">
        <v>15</v>
      </c>
      <c r="J10513" s="72">
        <v>4</v>
      </c>
      <c r="K10513" s="72">
        <v>1</v>
      </c>
      <c r="L10513" s="72">
        <v>4</v>
      </c>
    </row>
    <row r="10514" spans="4:12" x14ac:dyDescent="0.25">
      <c r="D10514" s="66" t="s">
        <v>40852</v>
      </c>
      <c r="E10514" s="66" t="s">
        <v>13261</v>
      </c>
      <c r="F10514" s="72">
        <v>1</v>
      </c>
      <c r="G10514" s="72">
        <v>3</v>
      </c>
      <c r="H10514" s="72">
        <v>2</v>
      </c>
      <c r="I10514" s="72">
        <v>15</v>
      </c>
      <c r="J10514" s="72">
        <v>4</v>
      </c>
      <c r="K10514" s="72">
        <v>1</v>
      </c>
      <c r="L10514" s="72">
        <v>5</v>
      </c>
    </row>
    <row r="10515" spans="4:12" x14ac:dyDescent="0.25">
      <c r="D10515" s="66" t="s">
        <v>40853</v>
      </c>
      <c r="E10515" s="66" t="s">
        <v>13262</v>
      </c>
      <c r="F10515" s="72">
        <v>1</v>
      </c>
      <c r="G10515" s="72">
        <v>3</v>
      </c>
      <c r="H10515" s="72">
        <v>2</v>
      </c>
      <c r="I10515" s="72">
        <v>15</v>
      </c>
      <c r="J10515" s="72">
        <v>4</v>
      </c>
      <c r="K10515" s="72">
        <v>1</v>
      </c>
      <c r="L10515" s="72">
        <v>6</v>
      </c>
    </row>
    <row r="10516" spans="4:12" x14ac:dyDescent="0.25">
      <c r="D10516" s="66" t="s">
        <v>40854</v>
      </c>
      <c r="E10516" s="66" t="s">
        <v>13263</v>
      </c>
      <c r="F10516" s="72">
        <v>1</v>
      </c>
      <c r="G10516" s="72">
        <v>3</v>
      </c>
      <c r="H10516" s="72">
        <v>2</v>
      </c>
      <c r="I10516" s="72">
        <v>15</v>
      </c>
      <c r="J10516" s="72">
        <v>4</v>
      </c>
      <c r="K10516" s="72">
        <v>1</v>
      </c>
      <c r="L10516" s="72">
        <v>7</v>
      </c>
    </row>
    <row r="10517" spans="4:12" x14ac:dyDescent="0.25">
      <c r="D10517" s="66" t="s">
        <v>40855</v>
      </c>
      <c r="E10517" s="66" t="s">
        <v>13264</v>
      </c>
      <c r="F10517" s="72">
        <v>1</v>
      </c>
      <c r="G10517" s="72">
        <v>3</v>
      </c>
      <c r="H10517" s="72">
        <v>2</v>
      </c>
      <c r="I10517" s="72">
        <v>15</v>
      </c>
      <c r="J10517" s="72">
        <v>4</v>
      </c>
      <c r="K10517" s="72">
        <v>1</v>
      </c>
      <c r="L10517" s="72">
        <v>8</v>
      </c>
    </row>
    <row r="10518" spans="4:12" x14ac:dyDescent="0.25">
      <c r="D10518" s="66" t="s">
        <v>40856</v>
      </c>
      <c r="E10518" s="66" t="s">
        <v>13265</v>
      </c>
      <c r="F10518" s="72">
        <v>1</v>
      </c>
      <c r="G10518" s="72">
        <v>3</v>
      </c>
      <c r="H10518" s="72">
        <v>2</v>
      </c>
      <c r="I10518" s="72">
        <v>15</v>
      </c>
      <c r="J10518" s="72">
        <v>4</v>
      </c>
      <c r="K10518" s="72">
        <v>1</v>
      </c>
      <c r="L10518" s="72">
        <v>9</v>
      </c>
    </row>
    <row r="10519" spans="4:12" x14ac:dyDescent="0.25">
      <c r="D10519" s="66" t="s">
        <v>40857</v>
      </c>
      <c r="E10519" s="66" t="s">
        <v>13266</v>
      </c>
      <c r="F10519" s="72">
        <v>1</v>
      </c>
      <c r="G10519" s="72">
        <v>3</v>
      </c>
      <c r="H10519" s="72">
        <v>2</v>
      </c>
      <c r="I10519" s="72">
        <v>15</v>
      </c>
      <c r="J10519" s="72">
        <v>4</v>
      </c>
      <c r="K10519" s="72">
        <v>1</v>
      </c>
      <c r="L10519" s="72">
        <v>10</v>
      </c>
    </row>
    <row r="10520" spans="4:12" x14ac:dyDescent="0.25">
      <c r="D10520" s="66" t="s">
        <v>40858</v>
      </c>
      <c r="E10520" s="66" t="s">
        <v>13267</v>
      </c>
      <c r="F10520" s="72">
        <v>1</v>
      </c>
      <c r="G10520" s="72">
        <v>3</v>
      </c>
      <c r="H10520" s="72">
        <v>2</v>
      </c>
      <c r="I10520" s="72">
        <v>15</v>
      </c>
      <c r="J10520" s="72">
        <v>4</v>
      </c>
      <c r="K10520" s="72">
        <v>1</v>
      </c>
      <c r="L10520" s="72">
        <v>11</v>
      </c>
    </row>
    <row r="10521" spans="4:12" x14ac:dyDescent="0.25">
      <c r="D10521" s="66" t="s">
        <v>40859</v>
      </c>
      <c r="E10521" s="66" t="s">
        <v>7472</v>
      </c>
      <c r="F10521" s="72">
        <v>1</v>
      </c>
      <c r="G10521" s="72">
        <v>3</v>
      </c>
      <c r="H10521" s="72">
        <v>2</v>
      </c>
      <c r="I10521" s="72">
        <v>15</v>
      </c>
      <c r="J10521" s="72">
        <v>4</v>
      </c>
      <c r="K10521" s="72">
        <v>1</v>
      </c>
      <c r="L10521" s="72">
        <v>12</v>
      </c>
    </row>
    <row r="10522" spans="4:12" x14ac:dyDescent="0.25">
      <c r="D10522" s="66" t="s">
        <v>40860</v>
      </c>
      <c r="E10522" s="66" t="s">
        <v>13268</v>
      </c>
      <c r="F10522" s="72">
        <v>1</v>
      </c>
      <c r="G10522" s="72">
        <v>3</v>
      </c>
      <c r="H10522" s="72">
        <v>2</v>
      </c>
      <c r="I10522" s="72">
        <v>15</v>
      </c>
      <c r="J10522" s="72">
        <v>4</v>
      </c>
      <c r="K10522" s="72">
        <v>1</v>
      </c>
      <c r="L10522" s="72">
        <v>13</v>
      </c>
    </row>
    <row r="10523" spans="4:12" x14ac:dyDescent="0.25">
      <c r="D10523" s="66" t="s">
        <v>40861</v>
      </c>
      <c r="E10523" s="66" t="s">
        <v>13269</v>
      </c>
      <c r="F10523" s="72">
        <v>1</v>
      </c>
      <c r="G10523" s="72">
        <v>3</v>
      </c>
      <c r="H10523" s="72">
        <v>2</v>
      </c>
      <c r="I10523" s="72">
        <v>15</v>
      </c>
      <c r="J10523" s="72">
        <v>4</v>
      </c>
      <c r="K10523" s="72">
        <v>1</v>
      </c>
      <c r="L10523" s="72">
        <v>14</v>
      </c>
    </row>
    <row r="10524" spans="4:12" x14ac:dyDescent="0.25">
      <c r="D10524" s="66" t="s">
        <v>40862</v>
      </c>
      <c r="E10524" s="66" t="s">
        <v>13270</v>
      </c>
      <c r="F10524" s="72">
        <v>1</v>
      </c>
      <c r="G10524" s="72">
        <v>3</v>
      </c>
      <c r="H10524" s="72">
        <v>2</v>
      </c>
      <c r="I10524" s="72">
        <v>15</v>
      </c>
      <c r="J10524" s="72">
        <v>4</v>
      </c>
      <c r="K10524" s="72">
        <v>2</v>
      </c>
      <c r="L10524" s="72">
        <v>1</v>
      </c>
    </row>
    <row r="10525" spans="4:12" x14ac:dyDescent="0.25">
      <c r="D10525" s="66" t="s">
        <v>40863</v>
      </c>
      <c r="E10525" s="66" t="s">
        <v>13271</v>
      </c>
      <c r="F10525" s="72">
        <v>1</v>
      </c>
      <c r="G10525" s="72">
        <v>3</v>
      </c>
      <c r="H10525" s="72">
        <v>2</v>
      </c>
      <c r="I10525" s="72">
        <v>15</v>
      </c>
      <c r="J10525" s="72">
        <v>4</v>
      </c>
      <c r="K10525" s="72">
        <v>2</v>
      </c>
      <c r="L10525" s="72">
        <v>2</v>
      </c>
    </row>
    <row r="10526" spans="4:12" x14ac:dyDescent="0.25">
      <c r="D10526" s="66" t="s">
        <v>40864</v>
      </c>
      <c r="E10526" s="66" t="s">
        <v>13272</v>
      </c>
      <c r="F10526" s="72">
        <v>1</v>
      </c>
      <c r="G10526" s="72">
        <v>3</v>
      </c>
      <c r="H10526" s="72">
        <v>2</v>
      </c>
      <c r="I10526" s="72">
        <v>15</v>
      </c>
      <c r="J10526" s="72">
        <v>4</v>
      </c>
      <c r="K10526" s="72">
        <v>2</v>
      </c>
      <c r="L10526" s="72">
        <v>3</v>
      </c>
    </row>
    <row r="10527" spans="4:12" x14ac:dyDescent="0.25">
      <c r="D10527" s="66" t="s">
        <v>40865</v>
      </c>
      <c r="E10527" s="66" t="s">
        <v>13273</v>
      </c>
      <c r="F10527" s="72">
        <v>1</v>
      </c>
      <c r="G10527" s="72">
        <v>3</v>
      </c>
      <c r="H10527" s="72">
        <v>2</v>
      </c>
      <c r="I10527" s="72">
        <v>15</v>
      </c>
      <c r="J10527" s="72">
        <v>4</v>
      </c>
      <c r="K10527" s="72">
        <v>2</v>
      </c>
      <c r="L10527" s="72">
        <v>4</v>
      </c>
    </row>
    <row r="10528" spans="4:12" x14ac:dyDescent="0.25">
      <c r="D10528" s="66" t="s">
        <v>40866</v>
      </c>
      <c r="E10528" s="66" t="s">
        <v>13274</v>
      </c>
      <c r="F10528" s="72">
        <v>1</v>
      </c>
      <c r="G10528" s="72">
        <v>3</v>
      </c>
      <c r="H10528" s="72">
        <v>2</v>
      </c>
      <c r="I10528" s="72">
        <v>15</v>
      </c>
      <c r="J10528" s="72">
        <v>4</v>
      </c>
      <c r="K10528" s="72">
        <v>2</v>
      </c>
      <c r="L10528" s="72">
        <v>5</v>
      </c>
    </row>
    <row r="10529" spans="4:12" x14ac:dyDescent="0.25">
      <c r="D10529" s="66" t="s">
        <v>40867</v>
      </c>
      <c r="E10529" s="66" t="s">
        <v>13275</v>
      </c>
      <c r="F10529" s="72">
        <v>1</v>
      </c>
      <c r="G10529" s="72">
        <v>3</v>
      </c>
      <c r="H10529" s="72">
        <v>2</v>
      </c>
      <c r="I10529" s="72">
        <v>15</v>
      </c>
      <c r="J10529" s="72">
        <v>4</v>
      </c>
      <c r="K10529" s="72">
        <v>2</v>
      </c>
      <c r="L10529" s="72">
        <v>6</v>
      </c>
    </row>
    <row r="10530" spans="4:12" x14ac:dyDescent="0.25">
      <c r="D10530" s="66" t="s">
        <v>40868</v>
      </c>
      <c r="E10530" s="66" t="s">
        <v>13276</v>
      </c>
      <c r="F10530" s="72">
        <v>1</v>
      </c>
      <c r="G10530" s="72">
        <v>3</v>
      </c>
      <c r="H10530" s="72">
        <v>2</v>
      </c>
      <c r="I10530" s="72">
        <v>15</v>
      </c>
      <c r="J10530" s="72">
        <v>4</v>
      </c>
      <c r="K10530" s="72">
        <v>2</v>
      </c>
      <c r="L10530" s="72">
        <v>7</v>
      </c>
    </row>
    <row r="10531" spans="4:12" x14ac:dyDescent="0.25">
      <c r="D10531" s="66" t="s">
        <v>40869</v>
      </c>
      <c r="E10531" s="66" t="s">
        <v>13277</v>
      </c>
      <c r="F10531" s="72">
        <v>1</v>
      </c>
      <c r="G10531" s="72">
        <v>3</v>
      </c>
      <c r="H10531" s="72">
        <v>2</v>
      </c>
      <c r="I10531" s="72">
        <v>15</v>
      </c>
      <c r="J10531" s="72">
        <v>4</v>
      </c>
      <c r="K10531" s="72">
        <v>2</v>
      </c>
      <c r="L10531" s="72">
        <v>8</v>
      </c>
    </row>
    <row r="10532" spans="4:12" x14ac:dyDescent="0.25">
      <c r="D10532" s="66" t="s">
        <v>40870</v>
      </c>
      <c r="E10532" s="66" t="s">
        <v>13278</v>
      </c>
      <c r="F10532" s="72">
        <v>1</v>
      </c>
      <c r="G10532" s="72">
        <v>3</v>
      </c>
      <c r="H10532" s="72">
        <v>2</v>
      </c>
      <c r="I10532" s="72">
        <v>15</v>
      </c>
      <c r="J10532" s="72">
        <v>4</v>
      </c>
      <c r="K10532" s="72">
        <v>2</v>
      </c>
      <c r="L10532" s="72">
        <v>9</v>
      </c>
    </row>
    <row r="10533" spans="4:12" x14ac:dyDescent="0.25">
      <c r="D10533" s="66" t="s">
        <v>40871</v>
      </c>
      <c r="E10533" s="66" t="s">
        <v>13279</v>
      </c>
      <c r="F10533" s="72">
        <v>1</v>
      </c>
      <c r="G10533" s="72">
        <v>3</v>
      </c>
      <c r="H10533" s="72">
        <v>2</v>
      </c>
      <c r="I10533" s="72">
        <v>15</v>
      </c>
      <c r="J10533" s="72">
        <v>4</v>
      </c>
      <c r="K10533" s="72">
        <v>2</v>
      </c>
      <c r="L10533" s="72">
        <v>10</v>
      </c>
    </row>
    <row r="10534" spans="4:12" x14ac:dyDescent="0.25">
      <c r="D10534" s="66" t="s">
        <v>40872</v>
      </c>
      <c r="E10534" s="66" t="s">
        <v>13280</v>
      </c>
      <c r="F10534" s="72">
        <v>1</v>
      </c>
      <c r="G10534" s="72">
        <v>3</v>
      </c>
      <c r="H10534" s="72">
        <v>2</v>
      </c>
      <c r="I10534" s="72">
        <v>15</v>
      </c>
      <c r="J10534" s="72">
        <v>4</v>
      </c>
      <c r="K10534" s="72">
        <v>2</v>
      </c>
      <c r="L10534" s="72">
        <v>11</v>
      </c>
    </row>
    <row r="10535" spans="4:12" x14ac:dyDescent="0.25">
      <c r="D10535" s="66" t="s">
        <v>40873</v>
      </c>
      <c r="E10535" s="66" t="s">
        <v>13281</v>
      </c>
      <c r="F10535" s="72">
        <v>1</v>
      </c>
      <c r="G10535" s="72">
        <v>3</v>
      </c>
      <c r="H10535" s="72">
        <v>2</v>
      </c>
      <c r="I10535" s="72">
        <v>15</v>
      </c>
      <c r="J10535" s="72">
        <v>4</v>
      </c>
      <c r="K10535" s="72">
        <v>2</v>
      </c>
      <c r="L10535" s="72">
        <v>12</v>
      </c>
    </row>
    <row r="10536" spans="4:12" x14ac:dyDescent="0.25">
      <c r="D10536" s="66" t="s">
        <v>40874</v>
      </c>
      <c r="E10536" s="66" t="s">
        <v>13282</v>
      </c>
      <c r="F10536" s="72">
        <v>1</v>
      </c>
      <c r="G10536" s="72">
        <v>3</v>
      </c>
      <c r="H10536" s="72">
        <v>2</v>
      </c>
      <c r="I10536" s="72">
        <v>15</v>
      </c>
      <c r="J10536" s="72">
        <v>4</v>
      </c>
      <c r="K10536" s="72">
        <v>3</v>
      </c>
      <c r="L10536" s="72">
        <v>1</v>
      </c>
    </row>
    <row r="10537" spans="4:12" x14ac:dyDescent="0.25">
      <c r="D10537" s="66" t="s">
        <v>40875</v>
      </c>
      <c r="E10537" s="66" t="s">
        <v>13283</v>
      </c>
      <c r="F10537" s="72">
        <v>1</v>
      </c>
      <c r="G10537" s="72">
        <v>3</v>
      </c>
      <c r="H10537" s="72">
        <v>2</v>
      </c>
      <c r="I10537" s="72">
        <v>15</v>
      </c>
      <c r="J10537" s="72">
        <v>4</v>
      </c>
      <c r="K10537" s="72">
        <v>3</v>
      </c>
      <c r="L10537" s="72">
        <v>2</v>
      </c>
    </row>
    <row r="10538" spans="4:12" x14ac:dyDescent="0.25">
      <c r="D10538" s="66" t="s">
        <v>40876</v>
      </c>
      <c r="E10538" s="66" t="s">
        <v>13284</v>
      </c>
      <c r="F10538" s="72">
        <v>1</v>
      </c>
      <c r="G10538" s="72">
        <v>3</v>
      </c>
      <c r="H10538" s="72">
        <v>2</v>
      </c>
      <c r="I10538" s="72">
        <v>15</v>
      </c>
      <c r="J10538" s="72">
        <v>4</v>
      </c>
      <c r="K10538" s="72">
        <v>3</v>
      </c>
      <c r="L10538" s="72">
        <v>3</v>
      </c>
    </row>
    <row r="10539" spans="4:12" x14ac:dyDescent="0.25">
      <c r="D10539" s="66" t="s">
        <v>40877</v>
      </c>
      <c r="E10539" s="66" t="s">
        <v>13285</v>
      </c>
      <c r="F10539" s="72">
        <v>1</v>
      </c>
      <c r="G10539" s="72">
        <v>3</v>
      </c>
      <c r="H10539" s="72">
        <v>2</v>
      </c>
      <c r="I10539" s="72">
        <v>15</v>
      </c>
      <c r="J10539" s="72">
        <v>4</v>
      </c>
      <c r="K10539" s="72">
        <v>3</v>
      </c>
      <c r="L10539" s="72">
        <v>4</v>
      </c>
    </row>
    <row r="10540" spans="4:12" x14ac:dyDescent="0.25">
      <c r="D10540" s="66" t="s">
        <v>40878</v>
      </c>
      <c r="E10540" s="66" t="s">
        <v>13286</v>
      </c>
      <c r="F10540" s="72">
        <v>1</v>
      </c>
      <c r="G10540" s="72">
        <v>3</v>
      </c>
      <c r="H10540" s="72">
        <v>2</v>
      </c>
      <c r="I10540" s="72">
        <v>15</v>
      </c>
      <c r="J10540" s="72">
        <v>4</v>
      </c>
      <c r="K10540" s="72">
        <v>3</v>
      </c>
      <c r="L10540" s="72">
        <v>5</v>
      </c>
    </row>
    <row r="10541" spans="4:12" x14ac:dyDescent="0.25">
      <c r="D10541" s="66" t="s">
        <v>40879</v>
      </c>
      <c r="E10541" s="66" t="s">
        <v>13287</v>
      </c>
      <c r="F10541" s="72">
        <v>1</v>
      </c>
      <c r="G10541" s="72">
        <v>3</v>
      </c>
      <c r="H10541" s="72">
        <v>2</v>
      </c>
      <c r="I10541" s="72">
        <v>15</v>
      </c>
      <c r="J10541" s="72">
        <v>4</v>
      </c>
      <c r="K10541" s="72">
        <v>3</v>
      </c>
      <c r="L10541" s="72">
        <v>6</v>
      </c>
    </row>
    <row r="10542" spans="4:12" x14ac:dyDescent="0.25">
      <c r="D10542" s="66" t="s">
        <v>40880</v>
      </c>
      <c r="E10542" s="66" t="s">
        <v>13288</v>
      </c>
      <c r="F10542" s="72">
        <v>1</v>
      </c>
      <c r="G10542" s="72">
        <v>3</v>
      </c>
      <c r="H10542" s="72">
        <v>2</v>
      </c>
      <c r="I10542" s="72">
        <v>15</v>
      </c>
      <c r="J10542" s="72">
        <v>4</v>
      </c>
      <c r="K10542" s="72">
        <v>3</v>
      </c>
      <c r="L10542" s="72">
        <v>7</v>
      </c>
    </row>
    <row r="10543" spans="4:12" x14ac:dyDescent="0.25">
      <c r="D10543" s="66" t="s">
        <v>40881</v>
      </c>
      <c r="E10543" s="66" t="s">
        <v>13289</v>
      </c>
      <c r="F10543" s="72">
        <v>1</v>
      </c>
      <c r="G10543" s="72">
        <v>3</v>
      </c>
      <c r="H10543" s="72">
        <v>2</v>
      </c>
      <c r="I10543" s="72">
        <v>15</v>
      </c>
      <c r="J10543" s="72">
        <v>4</v>
      </c>
      <c r="K10543" s="72">
        <v>3</v>
      </c>
      <c r="L10543" s="72">
        <v>8</v>
      </c>
    </row>
    <row r="10544" spans="4:12" x14ac:dyDescent="0.25">
      <c r="D10544" s="66" t="s">
        <v>40882</v>
      </c>
      <c r="E10544" s="66" t="s">
        <v>13290</v>
      </c>
      <c r="F10544" s="72">
        <v>1</v>
      </c>
      <c r="G10544" s="72">
        <v>3</v>
      </c>
      <c r="H10544" s="72">
        <v>2</v>
      </c>
      <c r="I10544" s="72">
        <v>15</v>
      </c>
      <c r="J10544" s="72">
        <v>4</v>
      </c>
      <c r="K10544" s="72">
        <v>3</v>
      </c>
      <c r="L10544" s="72">
        <v>9</v>
      </c>
    </row>
    <row r="10545" spans="4:12" x14ac:dyDescent="0.25">
      <c r="D10545" s="66" t="s">
        <v>40883</v>
      </c>
      <c r="E10545" s="66" t="s">
        <v>13291</v>
      </c>
      <c r="F10545" s="72">
        <v>1</v>
      </c>
      <c r="G10545" s="72">
        <v>3</v>
      </c>
      <c r="H10545" s="72">
        <v>2</v>
      </c>
      <c r="I10545" s="72">
        <v>15</v>
      </c>
      <c r="J10545" s="72">
        <v>4</v>
      </c>
      <c r="K10545" s="72">
        <v>3</v>
      </c>
      <c r="L10545" s="72">
        <v>10</v>
      </c>
    </row>
    <row r="10546" spans="4:12" x14ac:dyDescent="0.25">
      <c r="D10546" s="66" t="s">
        <v>40884</v>
      </c>
      <c r="E10546" s="66" t="s">
        <v>13292</v>
      </c>
      <c r="F10546" s="72">
        <v>1</v>
      </c>
      <c r="G10546" s="72">
        <v>3</v>
      </c>
      <c r="H10546" s="72">
        <v>2</v>
      </c>
      <c r="I10546" s="72">
        <v>15</v>
      </c>
      <c r="J10546" s="72">
        <v>4</v>
      </c>
      <c r="K10546" s="72">
        <v>3</v>
      </c>
      <c r="L10546" s="72">
        <v>11</v>
      </c>
    </row>
    <row r="10547" spans="4:12" x14ac:dyDescent="0.25">
      <c r="D10547" s="66" t="s">
        <v>40885</v>
      </c>
      <c r="E10547" s="66" t="s">
        <v>13293</v>
      </c>
      <c r="F10547" s="72">
        <v>1</v>
      </c>
      <c r="G10547" s="72">
        <v>3</v>
      </c>
      <c r="H10547" s="72">
        <v>2</v>
      </c>
      <c r="I10547" s="72">
        <v>15</v>
      </c>
      <c r="J10547" s="72">
        <v>4</v>
      </c>
      <c r="K10547" s="72">
        <v>3</v>
      </c>
      <c r="L10547" s="72">
        <v>12</v>
      </c>
    </row>
    <row r="10548" spans="4:12" x14ac:dyDescent="0.25">
      <c r="D10548" s="66" t="s">
        <v>40886</v>
      </c>
      <c r="E10548" s="66" t="s">
        <v>13294</v>
      </c>
      <c r="F10548" s="72">
        <v>1</v>
      </c>
      <c r="G10548" s="72">
        <v>3</v>
      </c>
      <c r="H10548" s="72">
        <v>2</v>
      </c>
      <c r="I10548" s="72">
        <v>15</v>
      </c>
      <c r="J10548" s="72">
        <v>4</v>
      </c>
      <c r="K10548" s="72">
        <v>3</v>
      </c>
      <c r="L10548" s="72">
        <v>13</v>
      </c>
    </row>
    <row r="10549" spans="4:12" x14ac:dyDescent="0.25">
      <c r="D10549" s="66" t="s">
        <v>40887</v>
      </c>
      <c r="E10549" s="66" t="s">
        <v>13295</v>
      </c>
      <c r="F10549" s="72">
        <v>1</v>
      </c>
      <c r="G10549" s="72">
        <v>3</v>
      </c>
      <c r="H10549" s="72">
        <v>2</v>
      </c>
      <c r="I10549" s="72">
        <v>15</v>
      </c>
      <c r="J10549" s="72">
        <v>4</v>
      </c>
      <c r="K10549" s="72">
        <v>4</v>
      </c>
      <c r="L10549" s="72">
        <v>1</v>
      </c>
    </row>
    <row r="10550" spans="4:12" x14ac:dyDescent="0.25">
      <c r="D10550" s="66" t="s">
        <v>40888</v>
      </c>
      <c r="E10550" s="66" t="s">
        <v>13296</v>
      </c>
      <c r="F10550" s="72">
        <v>1</v>
      </c>
      <c r="G10550" s="72">
        <v>3</v>
      </c>
      <c r="H10550" s="72">
        <v>2</v>
      </c>
      <c r="I10550" s="72">
        <v>15</v>
      </c>
      <c r="J10550" s="72">
        <v>4</v>
      </c>
      <c r="K10550" s="72">
        <v>4</v>
      </c>
      <c r="L10550" s="72">
        <v>2</v>
      </c>
    </row>
    <row r="10551" spans="4:12" x14ac:dyDescent="0.25">
      <c r="D10551" s="66" t="s">
        <v>40889</v>
      </c>
      <c r="E10551" s="66" t="s">
        <v>13297</v>
      </c>
      <c r="F10551" s="72">
        <v>1</v>
      </c>
      <c r="G10551" s="72">
        <v>3</v>
      </c>
      <c r="H10551" s="72">
        <v>2</v>
      </c>
      <c r="I10551" s="72">
        <v>15</v>
      </c>
      <c r="J10551" s="72">
        <v>4</v>
      </c>
      <c r="K10551" s="72">
        <v>4</v>
      </c>
      <c r="L10551" s="72">
        <v>3</v>
      </c>
    </row>
    <row r="10552" spans="4:12" x14ac:dyDescent="0.25">
      <c r="D10552" s="66" t="s">
        <v>40890</v>
      </c>
      <c r="E10552" s="66" t="s">
        <v>13298</v>
      </c>
      <c r="F10552" s="72">
        <v>1</v>
      </c>
      <c r="G10552" s="72">
        <v>3</v>
      </c>
      <c r="H10552" s="72">
        <v>2</v>
      </c>
      <c r="I10552" s="72">
        <v>15</v>
      </c>
      <c r="J10552" s="72">
        <v>4</v>
      </c>
      <c r="K10552" s="72">
        <v>4</v>
      </c>
      <c r="L10552" s="72">
        <v>4</v>
      </c>
    </row>
    <row r="10553" spans="4:12" x14ac:dyDescent="0.25">
      <c r="D10553" s="66" t="s">
        <v>40891</v>
      </c>
      <c r="E10553" s="66" t="s">
        <v>13299</v>
      </c>
      <c r="F10553" s="72">
        <v>1</v>
      </c>
      <c r="G10553" s="72">
        <v>3</v>
      </c>
      <c r="H10553" s="72">
        <v>2</v>
      </c>
      <c r="I10553" s="72">
        <v>15</v>
      </c>
      <c r="J10553" s="72">
        <v>4</v>
      </c>
      <c r="K10553" s="72">
        <v>4</v>
      </c>
      <c r="L10553" s="72">
        <v>5</v>
      </c>
    </row>
    <row r="10554" spans="4:12" x14ac:dyDescent="0.25">
      <c r="D10554" s="66" t="s">
        <v>40892</v>
      </c>
      <c r="E10554" s="66" t="s">
        <v>13300</v>
      </c>
      <c r="F10554" s="72">
        <v>1</v>
      </c>
      <c r="G10554" s="72">
        <v>3</v>
      </c>
      <c r="H10554" s="72">
        <v>2</v>
      </c>
      <c r="I10554" s="72">
        <v>15</v>
      </c>
      <c r="J10554" s="72">
        <v>4</v>
      </c>
      <c r="K10554" s="72">
        <v>4</v>
      </c>
      <c r="L10554" s="72">
        <v>6</v>
      </c>
    </row>
    <row r="10555" spans="4:12" x14ac:dyDescent="0.25">
      <c r="D10555" s="66" t="s">
        <v>40893</v>
      </c>
      <c r="E10555" s="66" t="s">
        <v>13301</v>
      </c>
      <c r="F10555" s="72">
        <v>1</v>
      </c>
      <c r="G10555" s="72">
        <v>3</v>
      </c>
      <c r="H10555" s="72">
        <v>2</v>
      </c>
      <c r="I10555" s="72">
        <v>15</v>
      </c>
      <c r="J10555" s="72">
        <v>4</v>
      </c>
      <c r="K10555" s="72">
        <v>4</v>
      </c>
      <c r="L10555" s="72">
        <v>7</v>
      </c>
    </row>
    <row r="10556" spans="4:12" x14ac:dyDescent="0.25">
      <c r="D10556" s="66" t="s">
        <v>40894</v>
      </c>
      <c r="E10556" s="66" t="s">
        <v>13302</v>
      </c>
      <c r="F10556" s="72">
        <v>1</v>
      </c>
      <c r="G10556" s="72">
        <v>3</v>
      </c>
      <c r="H10556" s="72">
        <v>2</v>
      </c>
      <c r="I10556" s="72">
        <v>15</v>
      </c>
      <c r="J10556" s="72">
        <v>4</v>
      </c>
      <c r="K10556" s="72">
        <v>4</v>
      </c>
      <c r="L10556" s="72">
        <v>8</v>
      </c>
    </row>
    <row r="10557" spans="4:12" x14ac:dyDescent="0.25">
      <c r="D10557" s="66" t="s">
        <v>40895</v>
      </c>
      <c r="E10557" s="66" t="s">
        <v>13303</v>
      </c>
      <c r="F10557" s="72">
        <v>1</v>
      </c>
      <c r="G10557" s="72">
        <v>3</v>
      </c>
      <c r="H10557" s="72">
        <v>2</v>
      </c>
      <c r="I10557" s="72">
        <v>15</v>
      </c>
      <c r="J10557" s="72">
        <v>4</v>
      </c>
      <c r="K10557" s="72">
        <v>4</v>
      </c>
      <c r="L10557" s="72">
        <v>9</v>
      </c>
    </row>
    <row r="10558" spans="4:12" x14ac:dyDescent="0.25">
      <c r="D10558" s="66" t="s">
        <v>40896</v>
      </c>
      <c r="E10558" s="66" t="s">
        <v>8004</v>
      </c>
      <c r="F10558" s="72">
        <v>1</v>
      </c>
      <c r="G10558" s="72">
        <v>3</v>
      </c>
      <c r="H10558" s="72">
        <v>2</v>
      </c>
      <c r="I10558" s="72">
        <v>15</v>
      </c>
      <c r="J10558" s="72">
        <v>4</v>
      </c>
      <c r="K10558" s="72">
        <v>5</v>
      </c>
      <c r="L10558" s="72">
        <v>1</v>
      </c>
    </row>
    <row r="10559" spans="4:12" x14ac:dyDescent="0.25">
      <c r="D10559" s="66" t="s">
        <v>40897</v>
      </c>
      <c r="E10559" s="66" t="s">
        <v>13304</v>
      </c>
      <c r="F10559" s="72">
        <v>1</v>
      </c>
      <c r="G10559" s="72">
        <v>3</v>
      </c>
      <c r="H10559" s="72">
        <v>2</v>
      </c>
      <c r="I10559" s="72">
        <v>15</v>
      </c>
      <c r="J10559" s="72">
        <v>4</v>
      </c>
      <c r="K10559" s="72">
        <v>5</v>
      </c>
      <c r="L10559" s="72">
        <v>2</v>
      </c>
    </row>
    <row r="10560" spans="4:12" x14ac:dyDescent="0.25">
      <c r="D10560" s="66" t="s">
        <v>40898</v>
      </c>
      <c r="E10560" s="66" t="s">
        <v>13305</v>
      </c>
      <c r="F10560" s="72">
        <v>1</v>
      </c>
      <c r="G10560" s="72">
        <v>3</v>
      </c>
      <c r="H10560" s="72">
        <v>2</v>
      </c>
      <c r="I10560" s="72">
        <v>15</v>
      </c>
      <c r="J10560" s="72">
        <v>4</v>
      </c>
      <c r="K10560" s="72">
        <v>5</v>
      </c>
      <c r="L10560" s="72">
        <v>3</v>
      </c>
    </row>
    <row r="10561" spans="4:12" x14ac:dyDescent="0.25">
      <c r="D10561" s="66" t="s">
        <v>40899</v>
      </c>
      <c r="E10561" s="66" t="s">
        <v>13306</v>
      </c>
      <c r="F10561" s="72">
        <v>1</v>
      </c>
      <c r="G10561" s="72">
        <v>3</v>
      </c>
      <c r="H10561" s="72">
        <v>2</v>
      </c>
      <c r="I10561" s="72">
        <v>15</v>
      </c>
      <c r="J10561" s="72">
        <v>4</v>
      </c>
      <c r="K10561" s="72">
        <v>5</v>
      </c>
      <c r="L10561" s="72">
        <v>4</v>
      </c>
    </row>
    <row r="10562" spans="4:12" x14ac:dyDescent="0.25">
      <c r="D10562" s="66" t="s">
        <v>40900</v>
      </c>
      <c r="E10562" s="66" t="s">
        <v>13307</v>
      </c>
      <c r="F10562" s="72">
        <v>1</v>
      </c>
      <c r="G10562" s="72">
        <v>3</v>
      </c>
      <c r="H10562" s="72">
        <v>2</v>
      </c>
      <c r="I10562" s="72">
        <v>15</v>
      </c>
      <c r="J10562" s="72">
        <v>4</v>
      </c>
      <c r="K10562" s="72">
        <v>5</v>
      </c>
      <c r="L10562" s="72">
        <v>5</v>
      </c>
    </row>
    <row r="10563" spans="4:12" x14ac:dyDescent="0.25">
      <c r="D10563" s="66" t="s">
        <v>40901</v>
      </c>
      <c r="E10563" s="66" t="s">
        <v>13308</v>
      </c>
      <c r="F10563" s="72">
        <v>1</v>
      </c>
      <c r="G10563" s="72">
        <v>3</v>
      </c>
      <c r="H10563" s="72">
        <v>2</v>
      </c>
      <c r="I10563" s="72">
        <v>15</v>
      </c>
      <c r="J10563" s="72">
        <v>4</v>
      </c>
      <c r="K10563" s="72">
        <v>5</v>
      </c>
      <c r="L10563" s="72">
        <v>6</v>
      </c>
    </row>
    <row r="10564" spans="4:12" x14ac:dyDescent="0.25">
      <c r="D10564" s="66" t="s">
        <v>40902</v>
      </c>
      <c r="E10564" s="66" t="s">
        <v>13309</v>
      </c>
      <c r="F10564" s="72">
        <v>1</v>
      </c>
      <c r="G10564" s="72">
        <v>3</v>
      </c>
      <c r="H10564" s="72">
        <v>2</v>
      </c>
      <c r="I10564" s="72">
        <v>15</v>
      </c>
      <c r="J10564" s="72">
        <v>4</v>
      </c>
      <c r="K10564" s="72">
        <v>5</v>
      </c>
      <c r="L10564" s="72">
        <v>7</v>
      </c>
    </row>
    <row r="10565" spans="4:12" x14ac:dyDescent="0.25">
      <c r="D10565" s="66" t="s">
        <v>40903</v>
      </c>
      <c r="E10565" s="66" t="s">
        <v>13310</v>
      </c>
      <c r="F10565" s="72">
        <v>1</v>
      </c>
      <c r="G10565" s="72">
        <v>3</v>
      </c>
      <c r="H10565" s="72">
        <v>2</v>
      </c>
      <c r="I10565" s="72">
        <v>15</v>
      </c>
      <c r="J10565" s="72">
        <v>4</v>
      </c>
      <c r="K10565" s="72">
        <v>5</v>
      </c>
      <c r="L10565" s="72">
        <v>8</v>
      </c>
    </row>
    <row r="10566" spans="4:12" x14ac:dyDescent="0.25">
      <c r="D10566" s="66" t="s">
        <v>40904</v>
      </c>
      <c r="E10566" s="66" t="s">
        <v>13311</v>
      </c>
      <c r="F10566" s="72">
        <v>1</v>
      </c>
      <c r="G10566" s="72">
        <v>3</v>
      </c>
      <c r="H10566" s="72">
        <v>2</v>
      </c>
      <c r="I10566" s="72">
        <v>15</v>
      </c>
      <c r="J10566" s="72">
        <v>4</v>
      </c>
      <c r="K10566" s="72">
        <v>5</v>
      </c>
      <c r="L10566" s="72">
        <v>9</v>
      </c>
    </row>
    <row r="10567" spans="4:12" x14ac:dyDescent="0.25">
      <c r="D10567" s="66" t="s">
        <v>40905</v>
      </c>
      <c r="E10567" s="66" t="s">
        <v>13312</v>
      </c>
      <c r="F10567" s="72">
        <v>1</v>
      </c>
      <c r="G10567" s="72">
        <v>3</v>
      </c>
      <c r="H10567" s="72">
        <v>2</v>
      </c>
      <c r="I10567" s="72">
        <v>15</v>
      </c>
      <c r="J10567" s="72">
        <v>4</v>
      </c>
      <c r="K10567" s="72">
        <v>5</v>
      </c>
      <c r="L10567" s="72">
        <v>10</v>
      </c>
    </row>
    <row r="10568" spans="4:12" x14ac:dyDescent="0.25">
      <c r="D10568" s="66" t="s">
        <v>40906</v>
      </c>
      <c r="E10568" s="66" t="s">
        <v>13313</v>
      </c>
      <c r="F10568" s="72">
        <v>1</v>
      </c>
      <c r="G10568" s="72">
        <v>3</v>
      </c>
      <c r="H10568" s="72">
        <v>2</v>
      </c>
      <c r="I10568" s="72">
        <v>15</v>
      </c>
      <c r="J10568" s="72">
        <v>4</v>
      </c>
      <c r="K10568" s="72">
        <v>6</v>
      </c>
      <c r="L10568" s="72">
        <v>1</v>
      </c>
    </row>
    <row r="10569" spans="4:12" x14ac:dyDescent="0.25">
      <c r="D10569" s="66" t="s">
        <v>40907</v>
      </c>
      <c r="E10569" s="66" t="s">
        <v>13314</v>
      </c>
      <c r="F10569" s="72">
        <v>1</v>
      </c>
      <c r="G10569" s="72">
        <v>3</v>
      </c>
      <c r="H10569" s="72">
        <v>2</v>
      </c>
      <c r="I10569" s="72">
        <v>15</v>
      </c>
      <c r="J10569" s="72">
        <v>4</v>
      </c>
      <c r="K10569" s="72">
        <v>6</v>
      </c>
      <c r="L10569" s="72">
        <v>2</v>
      </c>
    </row>
    <row r="10570" spans="4:12" x14ac:dyDescent="0.25">
      <c r="D10570" s="66" t="s">
        <v>40908</v>
      </c>
      <c r="E10570" s="66" t="s">
        <v>13315</v>
      </c>
      <c r="F10570" s="72">
        <v>1</v>
      </c>
      <c r="G10570" s="72">
        <v>3</v>
      </c>
      <c r="H10570" s="72">
        <v>2</v>
      </c>
      <c r="I10570" s="72">
        <v>15</v>
      </c>
      <c r="J10570" s="72">
        <v>4</v>
      </c>
      <c r="K10570" s="72">
        <v>6</v>
      </c>
      <c r="L10570" s="72">
        <v>3</v>
      </c>
    </row>
    <row r="10571" spans="4:12" x14ac:dyDescent="0.25">
      <c r="D10571" s="66" t="s">
        <v>40909</v>
      </c>
      <c r="E10571" s="66" t="s">
        <v>13316</v>
      </c>
      <c r="F10571" s="72">
        <v>1</v>
      </c>
      <c r="G10571" s="72">
        <v>3</v>
      </c>
      <c r="H10571" s="72">
        <v>2</v>
      </c>
      <c r="I10571" s="72">
        <v>15</v>
      </c>
      <c r="J10571" s="72">
        <v>4</v>
      </c>
      <c r="K10571" s="72">
        <v>6</v>
      </c>
      <c r="L10571" s="72">
        <v>4</v>
      </c>
    </row>
    <row r="10572" spans="4:12" x14ac:dyDescent="0.25">
      <c r="D10572" s="66" t="s">
        <v>40910</v>
      </c>
      <c r="E10572" s="66" t="s">
        <v>13317</v>
      </c>
      <c r="F10572" s="72">
        <v>1</v>
      </c>
      <c r="G10572" s="72">
        <v>3</v>
      </c>
      <c r="H10572" s="72">
        <v>2</v>
      </c>
      <c r="I10572" s="72">
        <v>15</v>
      </c>
      <c r="J10572" s="72">
        <v>4</v>
      </c>
      <c r="K10572" s="72">
        <v>6</v>
      </c>
      <c r="L10572" s="72">
        <v>5</v>
      </c>
    </row>
    <row r="10573" spans="4:12" x14ac:dyDescent="0.25">
      <c r="D10573" s="66" t="s">
        <v>40911</v>
      </c>
      <c r="E10573" s="66" t="s">
        <v>13318</v>
      </c>
      <c r="F10573" s="72">
        <v>1</v>
      </c>
      <c r="G10573" s="72">
        <v>3</v>
      </c>
      <c r="H10573" s="72">
        <v>2</v>
      </c>
      <c r="I10573" s="72">
        <v>15</v>
      </c>
      <c r="J10573" s="72">
        <v>4</v>
      </c>
      <c r="K10573" s="72">
        <v>6</v>
      </c>
      <c r="L10573" s="72">
        <v>6</v>
      </c>
    </row>
    <row r="10574" spans="4:12" x14ac:dyDescent="0.25">
      <c r="D10574" s="66" t="s">
        <v>40912</v>
      </c>
      <c r="E10574" s="66" t="s">
        <v>13319</v>
      </c>
      <c r="F10574" s="72">
        <v>1</v>
      </c>
      <c r="G10574" s="72">
        <v>3</v>
      </c>
      <c r="H10574" s="72">
        <v>2</v>
      </c>
      <c r="I10574" s="72">
        <v>15</v>
      </c>
      <c r="J10574" s="72">
        <v>4</v>
      </c>
      <c r="K10574" s="72">
        <v>6</v>
      </c>
      <c r="L10574" s="72">
        <v>7</v>
      </c>
    </row>
    <row r="10575" spans="4:12" x14ac:dyDescent="0.25">
      <c r="D10575" s="66" t="s">
        <v>40913</v>
      </c>
      <c r="E10575" s="66" t="s">
        <v>13320</v>
      </c>
      <c r="F10575" s="72">
        <v>1</v>
      </c>
      <c r="G10575" s="72">
        <v>3</v>
      </c>
      <c r="H10575" s="72">
        <v>2</v>
      </c>
      <c r="I10575" s="72">
        <v>15</v>
      </c>
      <c r="J10575" s="72">
        <v>4</v>
      </c>
      <c r="K10575" s="72">
        <v>6</v>
      </c>
      <c r="L10575" s="72">
        <v>8</v>
      </c>
    </row>
    <row r="10576" spans="4:12" x14ac:dyDescent="0.25">
      <c r="D10576" s="66" t="s">
        <v>40914</v>
      </c>
      <c r="E10576" s="66" t="s">
        <v>13321</v>
      </c>
      <c r="F10576" s="72">
        <v>1</v>
      </c>
      <c r="G10576" s="72">
        <v>3</v>
      </c>
      <c r="H10576" s="72">
        <v>2</v>
      </c>
      <c r="I10576" s="72">
        <v>15</v>
      </c>
      <c r="J10576" s="72">
        <v>4</v>
      </c>
      <c r="K10576" s="72">
        <v>6</v>
      </c>
      <c r="L10576" s="72">
        <v>9</v>
      </c>
    </row>
    <row r="10577" spans="4:12" x14ac:dyDescent="0.25">
      <c r="D10577" s="66" t="s">
        <v>40915</v>
      </c>
      <c r="E10577" s="66" t="s">
        <v>13322</v>
      </c>
      <c r="F10577" s="72">
        <v>1</v>
      </c>
      <c r="G10577" s="72">
        <v>3</v>
      </c>
      <c r="H10577" s="72">
        <v>2</v>
      </c>
      <c r="I10577" s="72">
        <v>15</v>
      </c>
      <c r="J10577" s="72">
        <v>4</v>
      </c>
      <c r="K10577" s="72">
        <v>6</v>
      </c>
      <c r="L10577" s="72">
        <v>10</v>
      </c>
    </row>
    <row r="10578" spans="4:12" x14ac:dyDescent="0.25">
      <c r="D10578" s="66" t="s">
        <v>40916</v>
      </c>
      <c r="E10578" s="66" t="s">
        <v>13323</v>
      </c>
      <c r="F10578" s="72">
        <v>1</v>
      </c>
      <c r="G10578" s="72">
        <v>3</v>
      </c>
      <c r="H10578" s="72">
        <v>2</v>
      </c>
      <c r="I10578" s="72">
        <v>15</v>
      </c>
      <c r="J10578" s="72">
        <v>4</v>
      </c>
      <c r="K10578" s="72">
        <v>6</v>
      </c>
      <c r="L10578" s="72">
        <v>11</v>
      </c>
    </row>
    <row r="10579" spans="4:12" x14ac:dyDescent="0.25">
      <c r="D10579" s="66" t="s">
        <v>40917</v>
      </c>
      <c r="E10579" s="66" t="s">
        <v>13324</v>
      </c>
      <c r="F10579" s="72">
        <v>1</v>
      </c>
      <c r="G10579" s="72">
        <v>3</v>
      </c>
      <c r="H10579" s="72">
        <v>2</v>
      </c>
      <c r="I10579" s="72">
        <v>15</v>
      </c>
      <c r="J10579" s="72">
        <v>4</v>
      </c>
      <c r="K10579" s="72">
        <v>6</v>
      </c>
      <c r="L10579" s="72">
        <v>12</v>
      </c>
    </row>
    <row r="10580" spans="4:12" x14ac:dyDescent="0.25">
      <c r="D10580" s="66" t="s">
        <v>40918</v>
      </c>
      <c r="E10580" s="66" t="s">
        <v>13325</v>
      </c>
      <c r="F10580" s="72">
        <v>1</v>
      </c>
      <c r="G10580" s="72">
        <v>3</v>
      </c>
      <c r="H10580" s="72">
        <v>2</v>
      </c>
      <c r="I10580" s="72">
        <v>15</v>
      </c>
      <c r="J10580" s="72">
        <v>4</v>
      </c>
      <c r="K10580" s="72">
        <v>6</v>
      </c>
      <c r="L10580" s="72">
        <v>13</v>
      </c>
    </row>
    <row r="10581" spans="4:12" x14ac:dyDescent="0.25">
      <c r="D10581" s="66" t="s">
        <v>40919</v>
      </c>
      <c r="E10581" s="66" t="s">
        <v>13326</v>
      </c>
      <c r="F10581" s="72">
        <v>1</v>
      </c>
      <c r="G10581" s="72">
        <v>3</v>
      </c>
      <c r="H10581" s="72">
        <v>2</v>
      </c>
      <c r="I10581" s="72">
        <v>15</v>
      </c>
      <c r="J10581" s="72">
        <v>4</v>
      </c>
      <c r="K10581" s="72">
        <v>6</v>
      </c>
      <c r="L10581" s="72">
        <v>14</v>
      </c>
    </row>
    <row r="10582" spans="4:12" x14ac:dyDescent="0.25">
      <c r="D10582" s="66" t="s">
        <v>40920</v>
      </c>
      <c r="E10582" s="66" t="s">
        <v>13327</v>
      </c>
      <c r="F10582" s="72">
        <v>1</v>
      </c>
      <c r="G10582" s="72">
        <v>3</v>
      </c>
      <c r="H10582" s="72">
        <v>2</v>
      </c>
      <c r="I10582" s="72">
        <v>15</v>
      </c>
      <c r="J10582" s="72">
        <v>4</v>
      </c>
      <c r="K10582" s="72">
        <v>6</v>
      </c>
      <c r="L10582" s="72">
        <v>15</v>
      </c>
    </row>
    <row r="10583" spans="4:12" x14ac:dyDescent="0.25">
      <c r="D10583" s="66" t="s">
        <v>40921</v>
      </c>
      <c r="E10583" s="66" t="s">
        <v>13328</v>
      </c>
      <c r="F10583" s="72">
        <v>1</v>
      </c>
      <c r="G10583" s="72">
        <v>3</v>
      </c>
      <c r="H10583" s="72">
        <v>2</v>
      </c>
      <c r="I10583" s="72">
        <v>15</v>
      </c>
      <c r="J10583" s="72">
        <v>4</v>
      </c>
      <c r="K10583" s="72">
        <v>6</v>
      </c>
      <c r="L10583" s="72">
        <v>16</v>
      </c>
    </row>
    <row r="10584" spans="4:12" x14ac:dyDescent="0.25">
      <c r="D10584" s="66" t="s">
        <v>40922</v>
      </c>
      <c r="E10584" s="66" t="s">
        <v>13329</v>
      </c>
      <c r="F10584" s="72">
        <v>1</v>
      </c>
      <c r="G10584" s="72">
        <v>3</v>
      </c>
      <c r="H10584" s="72">
        <v>2</v>
      </c>
      <c r="I10584" s="72">
        <v>15</v>
      </c>
      <c r="J10584" s="72">
        <v>4</v>
      </c>
      <c r="K10584" s="72">
        <v>6</v>
      </c>
      <c r="L10584" s="72">
        <v>17</v>
      </c>
    </row>
    <row r="10585" spans="4:12" x14ac:dyDescent="0.25">
      <c r="D10585" s="66" t="s">
        <v>40923</v>
      </c>
      <c r="E10585" s="66" t="s">
        <v>13330</v>
      </c>
      <c r="F10585" s="72">
        <v>1</v>
      </c>
      <c r="G10585" s="72">
        <v>3</v>
      </c>
      <c r="H10585" s="72">
        <v>2</v>
      </c>
      <c r="I10585" s="72">
        <v>15</v>
      </c>
      <c r="J10585" s="72">
        <v>4</v>
      </c>
      <c r="K10585" s="72">
        <v>6</v>
      </c>
      <c r="L10585" s="72">
        <v>18</v>
      </c>
    </row>
    <row r="10586" spans="4:12" x14ac:dyDescent="0.25">
      <c r="D10586" s="66" t="s">
        <v>40924</v>
      </c>
      <c r="E10586" s="66" t="s">
        <v>13331</v>
      </c>
      <c r="F10586" s="72">
        <v>1</v>
      </c>
      <c r="G10586" s="72">
        <v>3</v>
      </c>
      <c r="H10586" s="72">
        <v>2</v>
      </c>
      <c r="I10586" s="72">
        <v>15</v>
      </c>
      <c r="J10586" s="72">
        <v>4</v>
      </c>
      <c r="K10586" s="72">
        <v>6</v>
      </c>
      <c r="L10586" s="72">
        <v>19</v>
      </c>
    </row>
    <row r="10587" spans="4:12" x14ac:dyDescent="0.25">
      <c r="D10587" s="66" t="s">
        <v>40925</v>
      </c>
      <c r="E10587" s="66" t="s">
        <v>13332</v>
      </c>
      <c r="F10587" s="72">
        <v>1</v>
      </c>
      <c r="G10587" s="72">
        <v>3</v>
      </c>
      <c r="H10587" s="72">
        <v>2</v>
      </c>
      <c r="I10587" s="72">
        <v>15</v>
      </c>
      <c r="J10587" s="72">
        <v>4</v>
      </c>
      <c r="K10587" s="72">
        <v>6</v>
      </c>
      <c r="L10587" s="72">
        <v>20</v>
      </c>
    </row>
    <row r="10588" spans="4:12" x14ac:dyDescent="0.25">
      <c r="D10588" s="66" t="s">
        <v>40926</v>
      </c>
      <c r="E10588" s="66" t="s">
        <v>13333</v>
      </c>
      <c r="F10588" s="72">
        <v>1</v>
      </c>
      <c r="G10588" s="72">
        <v>3</v>
      </c>
      <c r="H10588" s="72">
        <v>2</v>
      </c>
      <c r="I10588" s="72">
        <v>15</v>
      </c>
      <c r="J10588" s="72">
        <v>4</v>
      </c>
      <c r="K10588" s="72">
        <v>6</v>
      </c>
      <c r="L10588" s="72">
        <v>21</v>
      </c>
    </row>
    <row r="10589" spans="4:12" x14ac:dyDescent="0.25">
      <c r="D10589" s="66" t="s">
        <v>40927</v>
      </c>
      <c r="E10589" s="66" t="s">
        <v>13334</v>
      </c>
      <c r="F10589" s="72">
        <v>1</v>
      </c>
      <c r="G10589" s="72">
        <v>3</v>
      </c>
      <c r="H10589" s="72">
        <v>2</v>
      </c>
      <c r="I10589" s="72">
        <v>15</v>
      </c>
      <c r="J10589" s="72">
        <v>4</v>
      </c>
      <c r="K10589" s="72">
        <v>6</v>
      </c>
      <c r="L10589" s="72">
        <v>22</v>
      </c>
    </row>
    <row r="10590" spans="4:12" x14ac:dyDescent="0.25">
      <c r="D10590" s="66" t="s">
        <v>40928</v>
      </c>
      <c r="E10590" s="66" t="s">
        <v>13335</v>
      </c>
      <c r="F10590" s="72">
        <v>1</v>
      </c>
      <c r="G10590" s="72">
        <v>3</v>
      </c>
      <c r="H10590" s="72">
        <v>2</v>
      </c>
      <c r="I10590" s="72">
        <v>15</v>
      </c>
      <c r="J10590" s="72">
        <v>4</v>
      </c>
      <c r="K10590" s="72">
        <v>6</v>
      </c>
      <c r="L10590" s="72">
        <v>23</v>
      </c>
    </row>
    <row r="10591" spans="4:12" x14ac:dyDescent="0.25">
      <c r="D10591" s="66" t="s">
        <v>40929</v>
      </c>
      <c r="E10591" s="66" t="s">
        <v>13336</v>
      </c>
      <c r="F10591" s="72">
        <v>1</v>
      </c>
      <c r="G10591" s="72">
        <v>3</v>
      </c>
      <c r="H10591" s="72">
        <v>2</v>
      </c>
      <c r="I10591" s="72">
        <v>15</v>
      </c>
      <c r="J10591" s="72">
        <v>4</v>
      </c>
      <c r="K10591" s="72">
        <v>6</v>
      </c>
      <c r="L10591" s="72">
        <v>24</v>
      </c>
    </row>
    <row r="10592" spans="4:12" x14ac:dyDescent="0.25">
      <c r="D10592" s="66" t="s">
        <v>40930</v>
      </c>
      <c r="E10592" s="66" t="s">
        <v>13337</v>
      </c>
      <c r="F10592" s="72">
        <v>1</v>
      </c>
      <c r="G10592" s="72">
        <v>3</v>
      </c>
      <c r="H10592" s="72">
        <v>2</v>
      </c>
      <c r="I10592" s="72">
        <v>15</v>
      </c>
      <c r="J10592" s="72">
        <v>4</v>
      </c>
      <c r="K10592" s="72">
        <v>6</v>
      </c>
      <c r="L10592" s="72">
        <v>25</v>
      </c>
    </row>
    <row r="10593" spans="4:12" x14ac:dyDescent="0.25">
      <c r="D10593" s="66" t="s">
        <v>40931</v>
      </c>
      <c r="E10593" s="66" t="s">
        <v>13338</v>
      </c>
      <c r="F10593" s="72">
        <v>1</v>
      </c>
      <c r="G10593" s="72">
        <v>3</v>
      </c>
      <c r="H10593" s="72">
        <v>2</v>
      </c>
      <c r="I10593" s="72">
        <v>15</v>
      </c>
      <c r="J10593" s="72">
        <v>4</v>
      </c>
      <c r="K10593" s="72">
        <v>6</v>
      </c>
      <c r="L10593" s="72">
        <v>26</v>
      </c>
    </row>
    <row r="10594" spans="4:12" x14ac:dyDescent="0.25">
      <c r="D10594" s="66" t="s">
        <v>40932</v>
      </c>
      <c r="E10594" s="66" t="s">
        <v>13339</v>
      </c>
      <c r="F10594" s="72">
        <v>1</v>
      </c>
      <c r="G10594" s="72">
        <v>3</v>
      </c>
      <c r="H10594" s="72">
        <v>2</v>
      </c>
      <c r="I10594" s="72">
        <v>15</v>
      </c>
      <c r="J10594" s="72">
        <v>4</v>
      </c>
      <c r="K10594" s="72">
        <v>6</v>
      </c>
      <c r="L10594" s="72">
        <v>27</v>
      </c>
    </row>
    <row r="10595" spans="4:12" x14ac:dyDescent="0.25">
      <c r="D10595" s="66" t="s">
        <v>40933</v>
      </c>
      <c r="E10595" s="66" t="s">
        <v>13340</v>
      </c>
      <c r="F10595" s="72">
        <v>1</v>
      </c>
      <c r="G10595" s="72">
        <v>3</v>
      </c>
      <c r="H10595" s="72">
        <v>2</v>
      </c>
      <c r="I10595" s="72">
        <v>15</v>
      </c>
      <c r="J10595" s="72">
        <v>4</v>
      </c>
      <c r="K10595" s="72">
        <v>6</v>
      </c>
      <c r="L10595" s="72">
        <v>28</v>
      </c>
    </row>
    <row r="10596" spans="4:12" x14ac:dyDescent="0.25">
      <c r="D10596" s="66" t="s">
        <v>40934</v>
      </c>
      <c r="E10596" s="66" t="s">
        <v>13341</v>
      </c>
      <c r="F10596" s="72">
        <v>1</v>
      </c>
      <c r="G10596" s="72">
        <v>3</v>
      </c>
      <c r="H10596" s="72">
        <v>2</v>
      </c>
      <c r="I10596" s="72">
        <v>15</v>
      </c>
      <c r="J10596" s="72">
        <v>4</v>
      </c>
      <c r="K10596" s="72">
        <v>6</v>
      </c>
      <c r="L10596" s="72">
        <v>29</v>
      </c>
    </row>
    <row r="10597" spans="4:12" x14ac:dyDescent="0.25">
      <c r="D10597" s="66" t="s">
        <v>40935</v>
      </c>
      <c r="E10597" s="66" t="s">
        <v>13342</v>
      </c>
      <c r="F10597" s="72">
        <v>1</v>
      </c>
      <c r="G10597" s="72">
        <v>3</v>
      </c>
      <c r="H10597" s="72">
        <v>2</v>
      </c>
      <c r="I10597" s="72">
        <v>15</v>
      </c>
      <c r="J10597" s="72">
        <v>4</v>
      </c>
      <c r="K10597" s="72">
        <v>6</v>
      </c>
      <c r="L10597" s="72">
        <v>30</v>
      </c>
    </row>
    <row r="10598" spans="4:12" x14ac:dyDescent="0.25">
      <c r="D10598" s="66" t="s">
        <v>40936</v>
      </c>
      <c r="E10598" s="66" t="s">
        <v>13343</v>
      </c>
      <c r="F10598" s="72">
        <v>1</v>
      </c>
      <c r="G10598" s="72">
        <v>3</v>
      </c>
      <c r="H10598" s="72">
        <v>2</v>
      </c>
      <c r="I10598" s="72">
        <v>15</v>
      </c>
      <c r="J10598" s="72">
        <v>4</v>
      </c>
      <c r="K10598" s="72">
        <v>7</v>
      </c>
      <c r="L10598" s="72">
        <v>1</v>
      </c>
    </row>
    <row r="10599" spans="4:12" x14ac:dyDescent="0.25">
      <c r="D10599" s="66" t="s">
        <v>40937</v>
      </c>
      <c r="E10599" s="66" t="s">
        <v>13344</v>
      </c>
      <c r="F10599" s="72">
        <v>1</v>
      </c>
      <c r="G10599" s="72">
        <v>3</v>
      </c>
      <c r="H10599" s="72">
        <v>2</v>
      </c>
      <c r="I10599" s="72">
        <v>16</v>
      </c>
      <c r="J10599" s="72">
        <v>1</v>
      </c>
      <c r="K10599" s="72">
        <v>1</v>
      </c>
      <c r="L10599" s="72">
        <v>1</v>
      </c>
    </row>
    <row r="10600" spans="4:12" x14ac:dyDescent="0.25">
      <c r="D10600" s="66" t="s">
        <v>40938</v>
      </c>
      <c r="E10600" s="66" t="s">
        <v>1372</v>
      </c>
      <c r="F10600" s="72">
        <v>1</v>
      </c>
      <c r="G10600" s="72">
        <v>3</v>
      </c>
      <c r="H10600" s="72">
        <v>2</v>
      </c>
      <c r="I10600" s="72">
        <v>16</v>
      </c>
      <c r="J10600" s="72">
        <v>1</v>
      </c>
      <c r="K10600" s="72">
        <v>1</v>
      </c>
      <c r="L10600" s="72">
        <v>2</v>
      </c>
    </row>
    <row r="10601" spans="4:12" x14ac:dyDescent="0.25">
      <c r="D10601" s="66" t="s">
        <v>40939</v>
      </c>
      <c r="E10601" s="66" t="s">
        <v>13345</v>
      </c>
      <c r="F10601" s="72">
        <v>1</v>
      </c>
      <c r="G10601" s="72">
        <v>3</v>
      </c>
      <c r="H10601" s="72">
        <v>2</v>
      </c>
      <c r="I10601" s="72">
        <v>16</v>
      </c>
      <c r="J10601" s="72">
        <v>1</v>
      </c>
      <c r="K10601" s="72">
        <v>1</v>
      </c>
      <c r="L10601" s="72">
        <v>3</v>
      </c>
    </row>
    <row r="10602" spans="4:12" x14ac:dyDescent="0.25">
      <c r="D10602" s="66" t="s">
        <v>40940</v>
      </c>
      <c r="E10602" s="66" t="s">
        <v>13346</v>
      </c>
      <c r="F10602" s="72">
        <v>1</v>
      </c>
      <c r="G10602" s="72">
        <v>3</v>
      </c>
      <c r="H10602" s="72">
        <v>2</v>
      </c>
      <c r="I10602" s="72">
        <v>16</v>
      </c>
      <c r="J10602" s="72">
        <v>1</v>
      </c>
      <c r="K10602" s="72">
        <v>1</v>
      </c>
      <c r="L10602" s="72">
        <v>4</v>
      </c>
    </row>
    <row r="10603" spans="4:12" x14ac:dyDescent="0.25">
      <c r="D10603" s="66" t="s">
        <v>40941</v>
      </c>
      <c r="E10603" s="66" t="s">
        <v>13347</v>
      </c>
      <c r="F10603" s="72">
        <v>1</v>
      </c>
      <c r="G10603" s="72">
        <v>3</v>
      </c>
      <c r="H10603" s="72">
        <v>2</v>
      </c>
      <c r="I10603" s="72">
        <v>16</v>
      </c>
      <c r="J10603" s="72">
        <v>1</v>
      </c>
      <c r="K10603" s="72">
        <v>1</v>
      </c>
      <c r="L10603" s="72">
        <v>5</v>
      </c>
    </row>
    <row r="10604" spans="4:12" x14ac:dyDescent="0.25">
      <c r="D10604" s="66" t="s">
        <v>40942</v>
      </c>
      <c r="E10604" s="66" t="s">
        <v>13348</v>
      </c>
      <c r="F10604" s="72">
        <v>1</v>
      </c>
      <c r="G10604" s="72">
        <v>3</v>
      </c>
      <c r="H10604" s="72">
        <v>2</v>
      </c>
      <c r="I10604" s="72">
        <v>16</v>
      </c>
      <c r="J10604" s="72">
        <v>1</v>
      </c>
      <c r="K10604" s="72">
        <v>1</v>
      </c>
      <c r="L10604" s="72">
        <v>6</v>
      </c>
    </row>
    <row r="10605" spans="4:12" x14ac:dyDescent="0.25">
      <c r="D10605" s="66" t="s">
        <v>40943</v>
      </c>
      <c r="E10605" s="66" t="s">
        <v>13349</v>
      </c>
      <c r="F10605" s="72">
        <v>1</v>
      </c>
      <c r="G10605" s="72">
        <v>3</v>
      </c>
      <c r="H10605" s="72">
        <v>2</v>
      </c>
      <c r="I10605" s="72">
        <v>16</v>
      </c>
      <c r="J10605" s="72">
        <v>1</v>
      </c>
      <c r="K10605" s="72">
        <v>2</v>
      </c>
      <c r="L10605" s="72">
        <v>1</v>
      </c>
    </row>
    <row r="10606" spans="4:12" x14ac:dyDescent="0.25">
      <c r="D10606" s="66" t="s">
        <v>40944</v>
      </c>
      <c r="E10606" s="66" t="s">
        <v>13350</v>
      </c>
      <c r="F10606" s="72">
        <v>1</v>
      </c>
      <c r="G10606" s="72">
        <v>3</v>
      </c>
      <c r="H10606" s="72">
        <v>2</v>
      </c>
      <c r="I10606" s="72">
        <v>16</v>
      </c>
      <c r="J10606" s="72">
        <v>1</v>
      </c>
      <c r="K10606" s="72">
        <v>2</v>
      </c>
      <c r="L10606" s="72">
        <v>2</v>
      </c>
    </row>
    <row r="10607" spans="4:12" x14ac:dyDescent="0.25">
      <c r="D10607" s="66" t="s">
        <v>40945</v>
      </c>
      <c r="E10607" s="66" t="s">
        <v>13351</v>
      </c>
      <c r="F10607" s="72">
        <v>1</v>
      </c>
      <c r="G10607" s="72">
        <v>3</v>
      </c>
      <c r="H10607" s="72">
        <v>2</v>
      </c>
      <c r="I10607" s="72">
        <v>16</v>
      </c>
      <c r="J10607" s="72">
        <v>1</v>
      </c>
      <c r="K10607" s="72">
        <v>3</v>
      </c>
      <c r="L10607" s="72">
        <v>1</v>
      </c>
    </row>
    <row r="10608" spans="4:12" x14ac:dyDescent="0.25">
      <c r="D10608" s="66" t="s">
        <v>40946</v>
      </c>
      <c r="E10608" s="66" t="s">
        <v>13352</v>
      </c>
      <c r="F10608" s="72">
        <v>1</v>
      </c>
      <c r="G10608" s="72">
        <v>3</v>
      </c>
      <c r="H10608" s="72">
        <v>2</v>
      </c>
      <c r="I10608" s="72">
        <v>17</v>
      </c>
      <c r="J10608" s="72">
        <v>1</v>
      </c>
      <c r="K10608" s="72">
        <v>1</v>
      </c>
      <c r="L10608" s="72">
        <v>1</v>
      </c>
    </row>
    <row r="10609" spans="4:12" x14ac:dyDescent="0.25">
      <c r="D10609" s="66" t="s">
        <v>40947</v>
      </c>
      <c r="E10609" s="66" t="s">
        <v>13353</v>
      </c>
      <c r="F10609" s="72">
        <v>1</v>
      </c>
      <c r="G10609" s="72">
        <v>3</v>
      </c>
      <c r="H10609" s="72">
        <v>2</v>
      </c>
      <c r="I10609" s="72">
        <v>17</v>
      </c>
      <c r="J10609" s="72">
        <v>1</v>
      </c>
      <c r="K10609" s="72">
        <v>1</v>
      </c>
      <c r="L10609" s="72">
        <v>2</v>
      </c>
    </row>
    <row r="10610" spans="4:12" x14ac:dyDescent="0.25">
      <c r="D10610" s="66" t="s">
        <v>40948</v>
      </c>
      <c r="E10610" s="66" t="s">
        <v>13354</v>
      </c>
      <c r="F10610" s="72">
        <v>1</v>
      </c>
      <c r="G10610" s="72">
        <v>3</v>
      </c>
      <c r="H10610" s="72">
        <v>2</v>
      </c>
      <c r="I10610" s="72">
        <v>17</v>
      </c>
      <c r="J10610" s="72">
        <v>1</v>
      </c>
      <c r="K10610" s="72">
        <v>1</v>
      </c>
      <c r="L10610" s="72">
        <v>3</v>
      </c>
    </row>
    <row r="10611" spans="4:12" x14ac:dyDescent="0.25">
      <c r="D10611" s="66" t="s">
        <v>40949</v>
      </c>
      <c r="E10611" s="66" t="s">
        <v>13355</v>
      </c>
      <c r="F10611" s="72">
        <v>1</v>
      </c>
      <c r="G10611" s="72">
        <v>3</v>
      </c>
      <c r="H10611" s="72">
        <v>2</v>
      </c>
      <c r="I10611" s="72">
        <v>17</v>
      </c>
      <c r="J10611" s="72">
        <v>1</v>
      </c>
      <c r="K10611" s="72">
        <v>1</v>
      </c>
      <c r="L10611" s="72">
        <v>4</v>
      </c>
    </row>
    <row r="10612" spans="4:12" x14ac:dyDescent="0.25">
      <c r="D10612" s="66" t="s">
        <v>40950</v>
      </c>
      <c r="E10612" s="66" t="s">
        <v>13356</v>
      </c>
      <c r="F10612" s="72">
        <v>1</v>
      </c>
      <c r="G10612" s="72">
        <v>3</v>
      </c>
      <c r="H10612" s="72">
        <v>2</v>
      </c>
      <c r="I10612" s="72">
        <v>17</v>
      </c>
      <c r="J10612" s="72">
        <v>1</v>
      </c>
      <c r="K10612" s="72">
        <v>1</v>
      </c>
      <c r="L10612" s="72">
        <v>5</v>
      </c>
    </row>
    <row r="10613" spans="4:12" x14ac:dyDescent="0.25">
      <c r="D10613" s="66" t="s">
        <v>40951</v>
      </c>
      <c r="E10613" s="66" t="s">
        <v>13357</v>
      </c>
      <c r="F10613" s="72">
        <v>1</v>
      </c>
      <c r="G10613" s="72">
        <v>3</v>
      </c>
      <c r="H10613" s="72">
        <v>2</v>
      </c>
      <c r="I10613" s="72">
        <v>17</v>
      </c>
      <c r="J10613" s="72">
        <v>1</v>
      </c>
      <c r="K10613" s="72">
        <v>1</v>
      </c>
      <c r="L10613" s="72">
        <v>6</v>
      </c>
    </row>
    <row r="10614" spans="4:12" x14ac:dyDescent="0.25">
      <c r="D10614" s="66" t="s">
        <v>40952</v>
      </c>
      <c r="E10614" s="66" t="s">
        <v>13358</v>
      </c>
      <c r="F10614" s="72">
        <v>1</v>
      </c>
      <c r="G10614" s="72">
        <v>3</v>
      </c>
      <c r="H10614" s="72">
        <v>2</v>
      </c>
      <c r="I10614" s="72">
        <v>17</v>
      </c>
      <c r="J10614" s="72">
        <v>1</v>
      </c>
      <c r="K10614" s="72">
        <v>1</v>
      </c>
      <c r="L10614" s="72">
        <v>7</v>
      </c>
    </row>
    <row r="10615" spans="4:12" x14ac:dyDescent="0.25">
      <c r="D10615" s="66" t="s">
        <v>40953</v>
      </c>
      <c r="E10615" s="66" t="s">
        <v>13359</v>
      </c>
      <c r="F10615" s="72">
        <v>1</v>
      </c>
      <c r="G10615" s="72">
        <v>3</v>
      </c>
      <c r="H10615" s="72">
        <v>2</v>
      </c>
      <c r="I10615" s="72">
        <v>17</v>
      </c>
      <c r="J10615" s="72">
        <v>1</v>
      </c>
      <c r="K10615" s="72">
        <v>1</v>
      </c>
      <c r="L10615" s="72">
        <v>8</v>
      </c>
    </row>
    <row r="10616" spans="4:12" x14ac:dyDescent="0.25">
      <c r="D10616" s="66" t="s">
        <v>40954</v>
      </c>
      <c r="E10616" s="66" t="s">
        <v>13360</v>
      </c>
      <c r="F10616" s="72">
        <v>1</v>
      </c>
      <c r="G10616" s="72">
        <v>3</v>
      </c>
      <c r="H10616" s="72">
        <v>2</v>
      </c>
      <c r="I10616" s="72">
        <v>17</v>
      </c>
      <c r="J10616" s="72">
        <v>1</v>
      </c>
      <c r="K10616" s="72">
        <v>1</v>
      </c>
      <c r="L10616" s="72">
        <v>9</v>
      </c>
    </row>
    <row r="10617" spans="4:12" x14ac:dyDescent="0.25">
      <c r="D10617" s="66" t="s">
        <v>40955</v>
      </c>
      <c r="E10617" s="66" t="s">
        <v>13361</v>
      </c>
      <c r="F10617" s="72">
        <v>1</v>
      </c>
      <c r="G10617" s="72">
        <v>3</v>
      </c>
      <c r="H10617" s="72">
        <v>2</v>
      </c>
      <c r="I10617" s="72">
        <v>17</v>
      </c>
      <c r="J10617" s="72">
        <v>1</v>
      </c>
      <c r="K10617" s="72">
        <v>2</v>
      </c>
      <c r="L10617" s="72">
        <v>1</v>
      </c>
    </row>
    <row r="10618" spans="4:12" x14ac:dyDescent="0.25">
      <c r="D10618" s="66" t="s">
        <v>40956</v>
      </c>
      <c r="E10618" s="66" t="s">
        <v>13362</v>
      </c>
      <c r="F10618" s="72">
        <v>1</v>
      </c>
      <c r="G10618" s="72">
        <v>3</v>
      </c>
      <c r="H10618" s="72">
        <v>2</v>
      </c>
      <c r="I10618" s="72">
        <v>17</v>
      </c>
      <c r="J10618" s="72">
        <v>1</v>
      </c>
      <c r="K10618" s="72">
        <v>2</v>
      </c>
      <c r="L10618" s="72">
        <v>2</v>
      </c>
    </row>
    <row r="10619" spans="4:12" x14ac:dyDescent="0.25">
      <c r="D10619" s="66" t="s">
        <v>40957</v>
      </c>
      <c r="E10619" s="66" t="s">
        <v>13363</v>
      </c>
      <c r="F10619" s="72">
        <v>1</v>
      </c>
      <c r="G10619" s="72">
        <v>3</v>
      </c>
      <c r="H10619" s="72">
        <v>2</v>
      </c>
      <c r="I10619" s="72">
        <v>17</v>
      </c>
      <c r="J10619" s="72">
        <v>1</v>
      </c>
      <c r="K10619" s="72">
        <v>2</v>
      </c>
      <c r="L10619" s="72">
        <v>3</v>
      </c>
    </row>
    <row r="10620" spans="4:12" x14ac:dyDescent="0.25">
      <c r="D10620" s="66" t="s">
        <v>40958</v>
      </c>
      <c r="E10620" s="66" t="s">
        <v>13364</v>
      </c>
      <c r="F10620" s="72">
        <v>1</v>
      </c>
      <c r="G10620" s="72">
        <v>3</v>
      </c>
      <c r="H10620" s="72">
        <v>2</v>
      </c>
      <c r="I10620" s="72">
        <v>17</v>
      </c>
      <c r="J10620" s="72">
        <v>1</v>
      </c>
      <c r="K10620" s="72">
        <v>2</v>
      </c>
      <c r="L10620" s="72">
        <v>4</v>
      </c>
    </row>
    <row r="10621" spans="4:12" x14ac:dyDescent="0.25">
      <c r="D10621" s="66" t="s">
        <v>40959</v>
      </c>
      <c r="E10621" s="66" t="s">
        <v>13365</v>
      </c>
      <c r="F10621" s="72">
        <v>1</v>
      </c>
      <c r="G10621" s="72">
        <v>3</v>
      </c>
      <c r="H10621" s="72">
        <v>2</v>
      </c>
      <c r="I10621" s="72">
        <v>17</v>
      </c>
      <c r="J10621" s="72">
        <v>1</v>
      </c>
      <c r="K10621" s="72">
        <v>2</v>
      </c>
      <c r="L10621" s="72">
        <v>5</v>
      </c>
    </row>
    <row r="10622" spans="4:12" x14ac:dyDescent="0.25">
      <c r="D10622" s="66" t="s">
        <v>40960</v>
      </c>
      <c r="E10622" s="66" t="s">
        <v>13366</v>
      </c>
      <c r="F10622" s="72">
        <v>1</v>
      </c>
      <c r="G10622" s="72">
        <v>3</v>
      </c>
      <c r="H10622" s="72">
        <v>2</v>
      </c>
      <c r="I10622" s="72">
        <v>17</v>
      </c>
      <c r="J10622" s="72">
        <v>1</v>
      </c>
      <c r="K10622" s="72">
        <v>2</v>
      </c>
      <c r="L10622" s="72">
        <v>6</v>
      </c>
    </row>
    <row r="10623" spans="4:12" x14ac:dyDescent="0.25">
      <c r="D10623" s="66" t="s">
        <v>40961</v>
      </c>
      <c r="E10623" s="66" t="s">
        <v>13367</v>
      </c>
      <c r="F10623" s="72">
        <v>1</v>
      </c>
      <c r="G10623" s="72">
        <v>3</v>
      </c>
      <c r="H10623" s="72">
        <v>2</v>
      </c>
      <c r="I10623" s="72">
        <v>17</v>
      </c>
      <c r="J10623" s="72">
        <v>1</v>
      </c>
      <c r="K10623" s="72">
        <v>2</v>
      </c>
      <c r="L10623" s="72">
        <v>7</v>
      </c>
    </row>
    <row r="10624" spans="4:12" x14ac:dyDescent="0.25">
      <c r="D10624" s="66" t="s">
        <v>40962</v>
      </c>
      <c r="E10624" s="66" t="s">
        <v>13368</v>
      </c>
      <c r="F10624" s="72">
        <v>1</v>
      </c>
      <c r="G10624" s="72">
        <v>3</v>
      </c>
      <c r="H10624" s="72">
        <v>2</v>
      </c>
      <c r="I10624" s="72">
        <v>17</v>
      </c>
      <c r="J10624" s="72">
        <v>1</v>
      </c>
      <c r="K10624" s="72">
        <v>3</v>
      </c>
      <c r="L10624" s="72">
        <v>1</v>
      </c>
    </row>
    <row r="10625" spans="4:12" x14ac:dyDescent="0.25">
      <c r="D10625" s="66" t="s">
        <v>40963</v>
      </c>
      <c r="E10625" s="66" t="s">
        <v>13369</v>
      </c>
      <c r="F10625" s="72">
        <v>1</v>
      </c>
      <c r="G10625" s="72">
        <v>3</v>
      </c>
      <c r="H10625" s="72">
        <v>2</v>
      </c>
      <c r="I10625" s="72">
        <v>17</v>
      </c>
      <c r="J10625" s="72">
        <v>1</v>
      </c>
      <c r="K10625" s="72">
        <v>3</v>
      </c>
      <c r="L10625" s="72">
        <v>2</v>
      </c>
    </row>
    <row r="10626" spans="4:12" x14ac:dyDescent="0.25">
      <c r="D10626" s="66" t="s">
        <v>40964</v>
      </c>
      <c r="E10626" s="66" t="s">
        <v>13370</v>
      </c>
      <c r="F10626" s="72">
        <v>1</v>
      </c>
      <c r="G10626" s="72">
        <v>3</v>
      </c>
      <c r="H10626" s="72">
        <v>2</v>
      </c>
      <c r="I10626" s="72">
        <v>17</v>
      </c>
      <c r="J10626" s="72">
        <v>1</v>
      </c>
      <c r="K10626" s="72">
        <v>3</v>
      </c>
      <c r="L10626" s="72">
        <v>3</v>
      </c>
    </row>
    <row r="10627" spans="4:12" x14ac:dyDescent="0.25">
      <c r="D10627" s="66" t="s">
        <v>40965</v>
      </c>
      <c r="E10627" s="66" t="s">
        <v>13371</v>
      </c>
      <c r="F10627" s="72">
        <v>1</v>
      </c>
      <c r="G10627" s="72">
        <v>3</v>
      </c>
      <c r="H10627" s="72">
        <v>2</v>
      </c>
      <c r="I10627" s="72">
        <v>17</v>
      </c>
      <c r="J10627" s="72">
        <v>1</v>
      </c>
      <c r="K10627" s="72">
        <v>3</v>
      </c>
      <c r="L10627" s="72">
        <v>4</v>
      </c>
    </row>
    <row r="10628" spans="4:12" x14ac:dyDescent="0.25">
      <c r="D10628" s="66" t="s">
        <v>40966</v>
      </c>
      <c r="E10628" s="66" t="s">
        <v>13372</v>
      </c>
      <c r="F10628" s="72">
        <v>1</v>
      </c>
      <c r="G10628" s="72">
        <v>3</v>
      </c>
      <c r="H10628" s="72">
        <v>2</v>
      </c>
      <c r="I10628" s="72">
        <v>17</v>
      </c>
      <c r="J10628" s="72">
        <v>1</v>
      </c>
      <c r="K10628" s="72">
        <v>3</v>
      </c>
      <c r="L10628" s="72">
        <v>5</v>
      </c>
    </row>
    <row r="10629" spans="4:12" x14ac:dyDescent="0.25">
      <c r="D10629" s="66" t="s">
        <v>40967</v>
      </c>
      <c r="E10629" s="66" t="s">
        <v>13373</v>
      </c>
      <c r="F10629" s="72">
        <v>1</v>
      </c>
      <c r="G10629" s="72">
        <v>3</v>
      </c>
      <c r="H10629" s="72">
        <v>2</v>
      </c>
      <c r="I10629" s="72">
        <v>17</v>
      </c>
      <c r="J10629" s="72">
        <v>1</v>
      </c>
      <c r="K10629" s="72">
        <v>3</v>
      </c>
      <c r="L10629" s="72">
        <v>6</v>
      </c>
    </row>
    <row r="10630" spans="4:12" x14ac:dyDescent="0.25">
      <c r="D10630" s="66" t="s">
        <v>40968</v>
      </c>
      <c r="E10630" s="66" t="s">
        <v>13374</v>
      </c>
      <c r="F10630" s="72">
        <v>1</v>
      </c>
      <c r="G10630" s="72">
        <v>3</v>
      </c>
      <c r="H10630" s="72">
        <v>2</v>
      </c>
      <c r="I10630" s="72">
        <v>17</v>
      </c>
      <c r="J10630" s="72">
        <v>1</v>
      </c>
      <c r="K10630" s="72">
        <v>3</v>
      </c>
      <c r="L10630" s="72">
        <v>7</v>
      </c>
    </row>
    <row r="10631" spans="4:12" x14ac:dyDescent="0.25">
      <c r="D10631" s="66" t="s">
        <v>40969</v>
      </c>
      <c r="E10631" s="66" t="s">
        <v>13375</v>
      </c>
      <c r="F10631" s="72">
        <v>1</v>
      </c>
      <c r="G10631" s="72">
        <v>3</v>
      </c>
      <c r="H10631" s="72">
        <v>2</v>
      </c>
      <c r="I10631" s="72">
        <v>17</v>
      </c>
      <c r="J10631" s="72">
        <v>1</v>
      </c>
      <c r="K10631" s="72">
        <v>3</v>
      </c>
      <c r="L10631" s="72">
        <v>8</v>
      </c>
    </row>
    <row r="10632" spans="4:12" x14ac:dyDescent="0.25">
      <c r="D10632" s="66" t="s">
        <v>40970</v>
      </c>
      <c r="E10632" s="66" t="s">
        <v>13376</v>
      </c>
      <c r="F10632" s="72">
        <v>1</v>
      </c>
      <c r="G10632" s="72">
        <v>3</v>
      </c>
      <c r="H10632" s="72">
        <v>2</v>
      </c>
      <c r="I10632" s="72">
        <v>17</v>
      </c>
      <c r="J10632" s="72">
        <v>1</v>
      </c>
      <c r="K10632" s="72">
        <v>3</v>
      </c>
      <c r="L10632" s="72">
        <v>9</v>
      </c>
    </row>
    <row r="10633" spans="4:12" x14ac:dyDescent="0.25">
      <c r="D10633" s="66" t="s">
        <v>40971</v>
      </c>
      <c r="E10633" s="66" t="s">
        <v>13377</v>
      </c>
      <c r="F10633" s="72">
        <v>1</v>
      </c>
      <c r="G10633" s="72">
        <v>3</v>
      </c>
      <c r="H10633" s="72">
        <v>2</v>
      </c>
      <c r="I10633" s="72">
        <v>17</v>
      </c>
      <c r="J10633" s="72">
        <v>1</v>
      </c>
      <c r="K10633" s="72">
        <v>3</v>
      </c>
      <c r="L10633" s="72">
        <v>10</v>
      </c>
    </row>
    <row r="10634" spans="4:12" x14ac:dyDescent="0.25">
      <c r="D10634" s="66" t="s">
        <v>40972</v>
      </c>
      <c r="E10634" s="66" t="s">
        <v>13378</v>
      </c>
      <c r="F10634" s="72">
        <v>1</v>
      </c>
      <c r="G10634" s="72">
        <v>3</v>
      </c>
      <c r="H10634" s="72">
        <v>2</v>
      </c>
      <c r="I10634" s="72">
        <v>17</v>
      </c>
      <c r="J10634" s="72">
        <v>1</v>
      </c>
      <c r="K10634" s="72">
        <v>3</v>
      </c>
      <c r="L10634" s="72">
        <v>11</v>
      </c>
    </row>
    <row r="10635" spans="4:12" x14ac:dyDescent="0.25">
      <c r="D10635" s="66" t="s">
        <v>40973</v>
      </c>
      <c r="E10635" s="66" t="s">
        <v>13379</v>
      </c>
      <c r="F10635" s="72">
        <v>1</v>
      </c>
      <c r="G10635" s="72">
        <v>3</v>
      </c>
      <c r="H10635" s="72">
        <v>2</v>
      </c>
      <c r="I10635" s="72">
        <v>17</v>
      </c>
      <c r="J10635" s="72">
        <v>1</v>
      </c>
      <c r="K10635" s="72">
        <v>4</v>
      </c>
      <c r="L10635" s="72">
        <v>1</v>
      </c>
    </row>
    <row r="10636" spans="4:12" x14ac:dyDescent="0.25">
      <c r="D10636" s="66" t="s">
        <v>40974</v>
      </c>
      <c r="E10636" s="66" t="s">
        <v>13380</v>
      </c>
      <c r="F10636" s="72">
        <v>1</v>
      </c>
      <c r="G10636" s="72">
        <v>3</v>
      </c>
      <c r="H10636" s="72">
        <v>2</v>
      </c>
      <c r="I10636" s="72">
        <v>17</v>
      </c>
      <c r="J10636" s="72">
        <v>1</v>
      </c>
      <c r="K10636" s="72">
        <v>4</v>
      </c>
      <c r="L10636" s="72">
        <v>2</v>
      </c>
    </row>
    <row r="10637" spans="4:12" x14ac:dyDescent="0.25">
      <c r="D10637" s="66" t="s">
        <v>40975</v>
      </c>
      <c r="E10637" s="66" t="s">
        <v>13381</v>
      </c>
      <c r="F10637" s="72">
        <v>1</v>
      </c>
      <c r="G10637" s="72">
        <v>3</v>
      </c>
      <c r="H10637" s="72">
        <v>2</v>
      </c>
      <c r="I10637" s="72">
        <v>17</v>
      </c>
      <c r="J10637" s="72">
        <v>1</v>
      </c>
      <c r="K10637" s="72">
        <v>4</v>
      </c>
      <c r="L10637" s="72">
        <v>3</v>
      </c>
    </row>
    <row r="10638" spans="4:12" x14ac:dyDescent="0.25">
      <c r="D10638" s="66" t="s">
        <v>40976</v>
      </c>
      <c r="E10638" s="66" t="s">
        <v>13382</v>
      </c>
      <c r="F10638" s="72">
        <v>1</v>
      </c>
      <c r="G10638" s="72">
        <v>3</v>
      </c>
      <c r="H10638" s="72">
        <v>2</v>
      </c>
      <c r="I10638" s="72">
        <v>17</v>
      </c>
      <c r="J10638" s="72">
        <v>1</v>
      </c>
      <c r="K10638" s="72">
        <v>4</v>
      </c>
      <c r="L10638" s="72">
        <v>4</v>
      </c>
    </row>
    <row r="10639" spans="4:12" x14ac:dyDescent="0.25">
      <c r="D10639" s="66" t="s">
        <v>40977</v>
      </c>
      <c r="E10639" s="66" t="s">
        <v>13383</v>
      </c>
      <c r="F10639" s="72">
        <v>1</v>
      </c>
      <c r="G10639" s="72">
        <v>3</v>
      </c>
      <c r="H10639" s="72">
        <v>2</v>
      </c>
      <c r="I10639" s="72">
        <v>17</v>
      </c>
      <c r="J10639" s="72">
        <v>1</v>
      </c>
      <c r="K10639" s="72">
        <v>4</v>
      </c>
      <c r="L10639" s="72">
        <v>5</v>
      </c>
    </row>
    <row r="10640" spans="4:12" x14ac:dyDescent="0.25">
      <c r="D10640" s="66" t="s">
        <v>40978</v>
      </c>
      <c r="E10640" s="66" t="s">
        <v>13384</v>
      </c>
      <c r="F10640" s="72">
        <v>1</v>
      </c>
      <c r="G10640" s="72">
        <v>3</v>
      </c>
      <c r="H10640" s="72">
        <v>2</v>
      </c>
      <c r="I10640" s="72">
        <v>17</v>
      </c>
      <c r="J10640" s="72">
        <v>1</v>
      </c>
      <c r="K10640" s="72">
        <v>4</v>
      </c>
      <c r="L10640" s="72">
        <v>6</v>
      </c>
    </row>
    <row r="10641" spans="4:12" x14ac:dyDescent="0.25">
      <c r="D10641" s="66" t="s">
        <v>40979</v>
      </c>
      <c r="E10641" s="66" t="s">
        <v>13385</v>
      </c>
      <c r="F10641" s="72">
        <v>1</v>
      </c>
      <c r="G10641" s="72">
        <v>3</v>
      </c>
      <c r="H10641" s="72">
        <v>2</v>
      </c>
      <c r="I10641" s="72">
        <v>17</v>
      </c>
      <c r="J10641" s="72">
        <v>1</v>
      </c>
      <c r="K10641" s="72">
        <v>4</v>
      </c>
      <c r="L10641" s="72">
        <v>7</v>
      </c>
    </row>
    <row r="10642" spans="4:12" x14ac:dyDescent="0.25">
      <c r="D10642" s="66" t="s">
        <v>40980</v>
      </c>
      <c r="E10642" s="66" t="s">
        <v>13386</v>
      </c>
      <c r="F10642" s="72">
        <v>1</v>
      </c>
      <c r="G10642" s="72">
        <v>3</v>
      </c>
      <c r="H10642" s="72">
        <v>2</v>
      </c>
      <c r="I10642" s="72">
        <v>17</v>
      </c>
      <c r="J10642" s="72">
        <v>1</v>
      </c>
      <c r="K10642" s="72">
        <v>4</v>
      </c>
      <c r="L10642" s="72">
        <v>8</v>
      </c>
    </row>
    <row r="10643" spans="4:12" x14ac:dyDescent="0.25">
      <c r="D10643" s="66" t="s">
        <v>40981</v>
      </c>
      <c r="E10643" s="66" t="s">
        <v>13387</v>
      </c>
      <c r="F10643" s="72">
        <v>1</v>
      </c>
      <c r="G10643" s="72">
        <v>3</v>
      </c>
      <c r="H10643" s="72">
        <v>2</v>
      </c>
      <c r="I10643" s="72">
        <v>17</v>
      </c>
      <c r="J10643" s="72">
        <v>1</v>
      </c>
      <c r="K10643" s="72">
        <v>4</v>
      </c>
      <c r="L10643" s="72">
        <v>9</v>
      </c>
    </row>
    <row r="10644" spans="4:12" x14ac:dyDescent="0.25">
      <c r="D10644" s="66" t="s">
        <v>40982</v>
      </c>
      <c r="E10644" s="66" t="s">
        <v>13388</v>
      </c>
      <c r="F10644" s="72">
        <v>1</v>
      </c>
      <c r="G10644" s="72">
        <v>3</v>
      </c>
      <c r="H10644" s="72">
        <v>2</v>
      </c>
      <c r="I10644" s="72">
        <v>17</v>
      </c>
      <c r="J10644" s="72">
        <v>1</v>
      </c>
      <c r="K10644" s="72">
        <v>4</v>
      </c>
      <c r="L10644" s="72">
        <v>10</v>
      </c>
    </row>
    <row r="10645" spans="4:12" x14ac:dyDescent="0.25">
      <c r="D10645" s="66" t="s">
        <v>40983</v>
      </c>
      <c r="E10645" s="66" t="s">
        <v>13389</v>
      </c>
      <c r="F10645" s="72">
        <v>1</v>
      </c>
      <c r="G10645" s="72">
        <v>3</v>
      </c>
      <c r="H10645" s="72">
        <v>2</v>
      </c>
      <c r="I10645" s="72">
        <v>17</v>
      </c>
      <c r="J10645" s="72">
        <v>1</v>
      </c>
      <c r="K10645" s="72">
        <v>4</v>
      </c>
      <c r="L10645" s="72">
        <v>11</v>
      </c>
    </row>
    <row r="10646" spans="4:12" x14ac:dyDescent="0.25">
      <c r="D10646" s="66" t="s">
        <v>40984</v>
      </c>
      <c r="E10646" s="66" t="s">
        <v>13390</v>
      </c>
      <c r="F10646" s="72">
        <v>1</v>
      </c>
      <c r="G10646" s="72">
        <v>3</v>
      </c>
      <c r="H10646" s="72">
        <v>2</v>
      </c>
      <c r="I10646" s="72">
        <v>17</v>
      </c>
      <c r="J10646" s="72">
        <v>1</v>
      </c>
      <c r="K10646" s="72">
        <v>4</v>
      </c>
      <c r="L10646" s="72">
        <v>12</v>
      </c>
    </row>
    <row r="10647" spans="4:12" x14ac:dyDescent="0.25">
      <c r="D10647" s="66" t="s">
        <v>40985</v>
      </c>
      <c r="E10647" s="66" t="s">
        <v>13391</v>
      </c>
      <c r="F10647" s="72">
        <v>1</v>
      </c>
      <c r="G10647" s="72">
        <v>3</v>
      </c>
      <c r="H10647" s="72">
        <v>2</v>
      </c>
      <c r="I10647" s="72">
        <v>17</v>
      </c>
      <c r="J10647" s="72">
        <v>1</v>
      </c>
      <c r="K10647" s="72">
        <v>4</v>
      </c>
      <c r="L10647" s="72">
        <v>13</v>
      </c>
    </row>
    <row r="10648" spans="4:12" x14ac:dyDescent="0.25">
      <c r="D10648" s="66" t="s">
        <v>40986</v>
      </c>
      <c r="E10648" s="66" t="s">
        <v>13392</v>
      </c>
      <c r="F10648" s="72">
        <v>1</v>
      </c>
      <c r="G10648" s="72">
        <v>3</v>
      </c>
      <c r="H10648" s="72">
        <v>2</v>
      </c>
      <c r="I10648" s="72">
        <v>17</v>
      </c>
      <c r="J10648" s="72">
        <v>1</v>
      </c>
      <c r="K10648" s="72">
        <v>4</v>
      </c>
      <c r="L10648" s="72">
        <v>14</v>
      </c>
    </row>
    <row r="10649" spans="4:12" x14ac:dyDescent="0.25">
      <c r="D10649" s="66" t="s">
        <v>40987</v>
      </c>
      <c r="E10649" s="66" t="s">
        <v>13393</v>
      </c>
      <c r="F10649" s="72">
        <v>1</v>
      </c>
      <c r="G10649" s="72">
        <v>3</v>
      </c>
      <c r="H10649" s="72">
        <v>2</v>
      </c>
      <c r="I10649" s="72">
        <v>17</v>
      </c>
      <c r="J10649" s="72">
        <v>1</v>
      </c>
      <c r="K10649" s="72">
        <v>5</v>
      </c>
      <c r="L10649" s="72">
        <v>1</v>
      </c>
    </row>
    <row r="10650" spans="4:12" x14ac:dyDescent="0.25">
      <c r="D10650" s="66" t="s">
        <v>40988</v>
      </c>
      <c r="E10650" s="66" t="s">
        <v>13394</v>
      </c>
      <c r="F10650" s="72">
        <v>1</v>
      </c>
      <c r="G10650" s="72">
        <v>3</v>
      </c>
      <c r="H10650" s="72">
        <v>2</v>
      </c>
      <c r="I10650" s="72">
        <v>17</v>
      </c>
      <c r="J10650" s="72">
        <v>1</v>
      </c>
      <c r="K10650" s="72">
        <v>5</v>
      </c>
      <c r="L10650" s="72">
        <v>2</v>
      </c>
    </row>
    <row r="10651" spans="4:12" x14ac:dyDescent="0.25">
      <c r="D10651" s="66" t="s">
        <v>40989</v>
      </c>
      <c r="E10651" s="66" t="s">
        <v>13395</v>
      </c>
      <c r="F10651" s="72">
        <v>1</v>
      </c>
      <c r="G10651" s="72">
        <v>3</v>
      </c>
      <c r="H10651" s="72">
        <v>2</v>
      </c>
      <c r="I10651" s="72">
        <v>17</v>
      </c>
      <c r="J10651" s="72">
        <v>1</v>
      </c>
      <c r="K10651" s="72">
        <v>5</v>
      </c>
      <c r="L10651" s="72">
        <v>3</v>
      </c>
    </row>
    <row r="10652" spans="4:12" x14ac:dyDescent="0.25">
      <c r="D10652" s="66" t="s">
        <v>40990</v>
      </c>
      <c r="E10652" s="66" t="s">
        <v>13396</v>
      </c>
      <c r="F10652" s="72">
        <v>1</v>
      </c>
      <c r="G10652" s="72">
        <v>3</v>
      </c>
      <c r="H10652" s="72">
        <v>2</v>
      </c>
      <c r="I10652" s="72">
        <v>17</v>
      </c>
      <c r="J10652" s="72">
        <v>1</v>
      </c>
      <c r="K10652" s="72">
        <v>5</v>
      </c>
      <c r="L10652" s="72">
        <v>4</v>
      </c>
    </row>
    <row r="10653" spans="4:12" x14ac:dyDescent="0.25">
      <c r="D10653" s="66" t="s">
        <v>40991</v>
      </c>
      <c r="E10653" s="66" t="s">
        <v>13397</v>
      </c>
      <c r="F10653" s="72">
        <v>1</v>
      </c>
      <c r="G10653" s="72">
        <v>3</v>
      </c>
      <c r="H10653" s="72">
        <v>2</v>
      </c>
      <c r="I10653" s="72">
        <v>17</v>
      </c>
      <c r="J10653" s="72">
        <v>1</v>
      </c>
      <c r="K10653" s="72">
        <v>5</v>
      </c>
      <c r="L10653" s="72">
        <v>5</v>
      </c>
    </row>
    <row r="10654" spans="4:12" x14ac:dyDescent="0.25">
      <c r="D10654" s="66" t="s">
        <v>40992</v>
      </c>
      <c r="E10654" s="66" t="s">
        <v>13398</v>
      </c>
      <c r="F10654" s="72">
        <v>1</v>
      </c>
      <c r="G10654" s="72">
        <v>3</v>
      </c>
      <c r="H10654" s="72">
        <v>2</v>
      </c>
      <c r="I10654" s="72">
        <v>17</v>
      </c>
      <c r="J10654" s="72">
        <v>1</v>
      </c>
      <c r="K10654" s="72">
        <v>5</v>
      </c>
      <c r="L10654" s="72">
        <v>6</v>
      </c>
    </row>
    <row r="10655" spans="4:12" x14ac:dyDescent="0.25">
      <c r="D10655" s="66" t="s">
        <v>40993</v>
      </c>
      <c r="E10655" s="66" t="s">
        <v>13399</v>
      </c>
      <c r="F10655" s="72">
        <v>1</v>
      </c>
      <c r="G10655" s="72">
        <v>3</v>
      </c>
      <c r="H10655" s="72">
        <v>2</v>
      </c>
      <c r="I10655" s="72">
        <v>17</v>
      </c>
      <c r="J10655" s="72">
        <v>1</v>
      </c>
      <c r="K10655" s="72">
        <v>5</v>
      </c>
      <c r="L10655" s="72">
        <v>7</v>
      </c>
    </row>
    <row r="10656" spans="4:12" x14ac:dyDescent="0.25">
      <c r="D10656" s="66" t="s">
        <v>40994</v>
      </c>
      <c r="E10656" s="66" t="s">
        <v>13400</v>
      </c>
      <c r="F10656" s="72">
        <v>1</v>
      </c>
      <c r="G10656" s="72">
        <v>3</v>
      </c>
      <c r="H10656" s="72">
        <v>2</v>
      </c>
      <c r="I10656" s="72">
        <v>17</v>
      </c>
      <c r="J10656" s="72">
        <v>1</v>
      </c>
      <c r="K10656" s="72">
        <v>5</v>
      </c>
      <c r="L10656" s="72">
        <v>8</v>
      </c>
    </row>
    <row r="10657" spans="4:12" x14ac:dyDescent="0.25">
      <c r="D10657" s="66" t="s">
        <v>40995</v>
      </c>
      <c r="E10657" s="66" t="s">
        <v>13401</v>
      </c>
      <c r="F10657" s="72">
        <v>1</v>
      </c>
      <c r="G10657" s="72">
        <v>3</v>
      </c>
      <c r="H10657" s="72">
        <v>2</v>
      </c>
      <c r="I10657" s="72">
        <v>17</v>
      </c>
      <c r="J10657" s="72">
        <v>1</v>
      </c>
      <c r="K10657" s="72">
        <v>6</v>
      </c>
      <c r="L10657" s="72">
        <v>1</v>
      </c>
    </row>
    <row r="10658" spans="4:12" x14ac:dyDescent="0.25">
      <c r="D10658" s="66" t="s">
        <v>40996</v>
      </c>
      <c r="E10658" s="66" t="s">
        <v>13402</v>
      </c>
      <c r="F10658" s="72">
        <v>1</v>
      </c>
      <c r="G10658" s="72">
        <v>3</v>
      </c>
      <c r="H10658" s="72">
        <v>2</v>
      </c>
      <c r="I10658" s="72">
        <v>17</v>
      </c>
      <c r="J10658" s="72">
        <v>1</v>
      </c>
      <c r="K10658" s="72">
        <v>6</v>
      </c>
      <c r="L10658" s="72">
        <v>2</v>
      </c>
    </row>
    <row r="10659" spans="4:12" x14ac:dyDescent="0.25">
      <c r="D10659" s="66" t="s">
        <v>40997</v>
      </c>
      <c r="E10659" s="66" t="s">
        <v>13403</v>
      </c>
      <c r="F10659" s="72">
        <v>1</v>
      </c>
      <c r="G10659" s="72">
        <v>3</v>
      </c>
      <c r="H10659" s="72">
        <v>2</v>
      </c>
      <c r="I10659" s="72">
        <v>17</v>
      </c>
      <c r="J10659" s="72">
        <v>1</v>
      </c>
      <c r="K10659" s="72">
        <v>6</v>
      </c>
      <c r="L10659" s="72">
        <v>3</v>
      </c>
    </row>
    <row r="10660" spans="4:12" x14ac:dyDescent="0.25">
      <c r="D10660" s="66" t="s">
        <v>40998</v>
      </c>
      <c r="E10660" s="66" t="s">
        <v>13404</v>
      </c>
      <c r="F10660" s="72">
        <v>1</v>
      </c>
      <c r="G10660" s="72">
        <v>3</v>
      </c>
      <c r="H10660" s="72">
        <v>2</v>
      </c>
      <c r="I10660" s="72">
        <v>17</v>
      </c>
      <c r="J10660" s="72">
        <v>1</v>
      </c>
      <c r="K10660" s="72">
        <v>6</v>
      </c>
      <c r="L10660" s="72">
        <v>4</v>
      </c>
    </row>
    <row r="10661" spans="4:12" x14ac:dyDescent="0.25">
      <c r="D10661" s="66" t="s">
        <v>40999</v>
      </c>
      <c r="E10661" s="66" t="s">
        <v>13405</v>
      </c>
      <c r="F10661" s="72">
        <v>1</v>
      </c>
      <c r="G10661" s="72">
        <v>3</v>
      </c>
      <c r="H10661" s="72">
        <v>2</v>
      </c>
      <c r="I10661" s="72">
        <v>17</v>
      </c>
      <c r="J10661" s="72">
        <v>1</v>
      </c>
      <c r="K10661" s="72">
        <v>6</v>
      </c>
      <c r="L10661" s="72">
        <v>5</v>
      </c>
    </row>
    <row r="10662" spans="4:12" x14ac:dyDescent="0.25">
      <c r="D10662" s="66" t="s">
        <v>41000</v>
      </c>
      <c r="E10662" s="66" t="s">
        <v>13406</v>
      </c>
      <c r="F10662" s="72">
        <v>1</v>
      </c>
      <c r="G10662" s="72">
        <v>3</v>
      </c>
      <c r="H10662" s="72">
        <v>2</v>
      </c>
      <c r="I10662" s="72">
        <v>17</v>
      </c>
      <c r="J10662" s="72">
        <v>1</v>
      </c>
      <c r="K10662" s="72">
        <v>6</v>
      </c>
      <c r="L10662" s="72">
        <v>6</v>
      </c>
    </row>
    <row r="10663" spans="4:12" x14ac:dyDescent="0.25">
      <c r="D10663" s="66" t="s">
        <v>41001</v>
      </c>
      <c r="E10663" s="66" t="s">
        <v>13407</v>
      </c>
      <c r="F10663" s="72">
        <v>1</v>
      </c>
      <c r="G10663" s="72">
        <v>3</v>
      </c>
      <c r="H10663" s="72">
        <v>2</v>
      </c>
      <c r="I10663" s="72">
        <v>17</v>
      </c>
      <c r="J10663" s="72">
        <v>1</v>
      </c>
      <c r="K10663" s="72">
        <v>6</v>
      </c>
      <c r="L10663" s="72">
        <v>7</v>
      </c>
    </row>
    <row r="10664" spans="4:12" x14ac:dyDescent="0.25">
      <c r="D10664" s="66" t="s">
        <v>41002</v>
      </c>
      <c r="E10664" s="66" t="s">
        <v>13408</v>
      </c>
      <c r="F10664" s="72">
        <v>1</v>
      </c>
      <c r="G10664" s="72">
        <v>3</v>
      </c>
      <c r="H10664" s="72">
        <v>2</v>
      </c>
      <c r="I10664" s="72">
        <v>17</v>
      </c>
      <c r="J10664" s="72">
        <v>1</v>
      </c>
      <c r="K10664" s="72">
        <v>6</v>
      </c>
      <c r="L10664" s="72">
        <v>8</v>
      </c>
    </row>
    <row r="10665" spans="4:12" x14ac:dyDescent="0.25">
      <c r="D10665" s="66" t="s">
        <v>41003</v>
      </c>
      <c r="E10665" s="66" t="s">
        <v>13409</v>
      </c>
      <c r="F10665" s="72">
        <v>1</v>
      </c>
      <c r="G10665" s="72">
        <v>3</v>
      </c>
      <c r="H10665" s="72">
        <v>2</v>
      </c>
      <c r="I10665" s="72">
        <v>17</v>
      </c>
      <c r="J10665" s="72">
        <v>1</v>
      </c>
      <c r="K10665" s="72">
        <v>7</v>
      </c>
      <c r="L10665" s="72">
        <v>1</v>
      </c>
    </row>
    <row r="10666" spans="4:12" x14ac:dyDescent="0.25">
      <c r="D10666" s="66" t="s">
        <v>41004</v>
      </c>
      <c r="E10666" s="66" t="s">
        <v>13410</v>
      </c>
      <c r="F10666" s="72">
        <v>1</v>
      </c>
      <c r="G10666" s="72">
        <v>3</v>
      </c>
      <c r="H10666" s="72">
        <v>2</v>
      </c>
      <c r="I10666" s="72">
        <v>17</v>
      </c>
      <c r="J10666" s="72">
        <v>1</v>
      </c>
      <c r="K10666" s="72">
        <v>7</v>
      </c>
      <c r="L10666" s="72">
        <v>2</v>
      </c>
    </row>
    <row r="10667" spans="4:12" x14ac:dyDescent="0.25">
      <c r="D10667" s="66" t="s">
        <v>41005</v>
      </c>
      <c r="E10667" s="66" t="s">
        <v>13411</v>
      </c>
      <c r="F10667" s="72">
        <v>1</v>
      </c>
      <c r="G10667" s="72">
        <v>3</v>
      </c>
      <c r="H10667" s="72">
        <v>2</v>
      </c>
      <c r="I10667" s="72">
        <v>17</v>
      </c>
      <c r="J10667" s="72">
        <v>1</v>
      </c>
      <c r="K10667" s="72">
        <v>7</v>
      </c>
      <c r="L10667" s="72">
        <v>3</v>
      </c>
    </row>
    <row r="10668" spans="4:12" x14ac:dyDescent="0.25">
      <c r="D10668" s="66" t="s">
        <v>41006</v>
      </c>
      <c r="E10668" s="66" t="s">
        <v>13412</v>
      </c>
      <c r="F10668" s="72">
        <v>1</v>
      </c>
      <c r="G10668" s="72">
        <v>3</v>
      </c>
      <c r="H10668" s="72">
        <v>2</v>
      </c>
      <c r="I10668" s="72">
        <v>17</v>
      </c>
      <c r="J10668" s="72">
        <v>1</v>
      </c>
      <c r="K10668" s="72">
        <v>7</v>
      </c>
      <c r="L10668" s="72">
        <v>4</v>
      </c>
    </row>
    <row r="10669" spans="4:12" x14ac:dyDescent="0.25">
      <c r="D10669" s="66" t="s">
        <v>41007</v>
      </c>
      <c r="E10669" s="66" t="s">
        <v>13413</v>
      </c>
      <c r="F10669" s="72">
        <v>1</v>
      </c>
      <c r="G10669" s="72">
        <v>3</v>
      </c>
      <c r="H10669" s="72">
        <v>2</v>
      </c>
      <c r="I10669" s="72">
        <v>17</v>
      </c>
      <c r="J10669" s="72">
        <v>1</v>
      </c>
      <c r="K10669" s="72">
        <v>7</v>
      </c>
      <c r="L10669" s="72">
        <v>5</v>
      </c>
    </row>
    <row r="10670" spans="4:12" x14ac:dyDescent="0.25">
      <c r="D10670" s="66" t="s">
        <v>41008</v>
      </c>
      <c r="E10670" s="66" t="s">
        <v>13414</v>
      </c>
      <c r="F10670" s="72">
        <v>1</v>
      </c>
      <c r="G10670" s="72">
        <v>3</v>
      </c>
      <c r="H10670" s="72">
        <v>2</v>
      </c>
      <c r="I10670" s="72">
        <v>17</v>
      </c>
      <c r="J10670" s="72">
        <v>1</v>
      </c>
      <c r="K10670" s="72">
        <v>7</v>
      </c>
      <c r="L10670" s="72">
        <v>6</v>
      </c>
    </row>
    <row r="10671" spans="4:12" x14ac:dyDescent="0.25">
      <c r="D10671" s="66" t="s">
        <v>41009</v>
      </c>
      <c r="E10671" s="66" t="s">
        <v>13415</v>
      </c>
      <c r="F10671" s="72">
        <v>1</v>
      </c>
      <c r="G10671" s="72">
        <v>3</v>
      </c>
      <c r="H10671" s="72">
        <v>2</v>
      </c>
      <c r="I10671" s="72">
        <v>17</v>
      </c>
      <c r="J10671" s="72">
        <v>1</v>
      </c>
      <c r="K10671" s="72">
        <v>7</v>
      </c>
      <c r="L10671" s="72">
        <v>7</v>
      </c>
    </row>
    <row r="10672" spans="4:12" x14ac:dyDescent="0.25">
      <c r="D10672" s="66" t="s">
        <v>41010</v>
      </c>
      <c r="E10672" s="66" t="s">
        <v>13416</v>
      </c>
      <c r="F10672" s="72">
        <v>1</v>
      </c>
      <c r="G10672" s="72">
        <v>3</v>
      </c>
      <c r="H10672" s="72">
        <v>2</v>
      </c>
      <c r="I10672" s="72">
        <v>17</v>
      </c>
      <c r="J10672" s="72">
        <v>1</v>
      </c>
      <c r="K10672" s="72">
        <v>8</v>
      </c>
      <c r="L10672" s="72">
        <v>1</v>
      </c>
    </row>
    <row r="10673" spans="4:12" x14ac:dyDescent="0.25">
      <c r="D10673" s="66" t="s">
        <v>41011</v>
      </c>
      <c r="E10673" s="66" t="s">
        <v>13417</v>
      </c>
      <c r="F10673" s="72">
        <v>1</v>
      </c>
      <c r="G10673" s="72">
        <v>3</v>
      </c>
      <c r="H10673" s="72">
        <v>2</v>
      </c>
      <c r="I10673" s="72">
        <v>17</v>
      </c>
      <c r="J10673" s="72">
        <v>1</v>
      </c>
      <c r="K10673" s="72">
        <v>8</v>
      </c>
      <c r="L10673" s="72">
        <v>2</v>
      </c>
    </row>
    <row r="10674" spans="4:12" x14ac:dyDescent="0.25">
      <c r="D10674" s="66" t="s">
        <v>41012</v>
      </c>
      <c r="E10674" s="66" t="s">
        <v>13418</v>
      </c>
      <c r="F10674" s="72">
        <v>1</v>
      </c>
      <c r="G10674" s="72">
        <v>3</v>
      </c>
      <c r="H10674" s="72">
        <v>2</v>
      </c>
      <c r="I10674" s="72">
        <v>17</v>
      </c>
      <c r="J10674" s="72">
        <v>1</v>
      </c>
      <c r="K10674" s="72">
        <v>8</v>
      </c>
      <c r="L10674" s="72">
        <v>3</v>
      </c>
    </row>
    <row r="10675" spans="4:12" x14ac:dyDescent="0.25">
      <c r="D10675" s="66" t="s">
        <v>41013</v>
      </c>
      <c r="E10675" s="66" t="s">
        <v>13419</v>
      </c>
      <c r="F10675" s="72">
        <v>1</v>
      </c>
      <c r="G10675" s="72">
        <v>3</v>
      </c>
      <c r="H10675" s="72">
        <v>2</v>
      </c>
      <c r="I10675" s="72">
        <v>17</v>
      </c>
      <c r="J10675" s="72">
        <v>1</v>
      </c>
      <c r="K10675" s="72">
        <v>8</v>
      </c>
      <c r="L10675" s="72">
        <v>4</v>
      </c>
    </row>
    <row r="10676" spans="4:12" x14ac:dyDescent="0.25">
      <c r="D10676" s="66" t="s">
        <v>41014</v>
      </c>
      <c r="E10676" s="66" t="s">
        <v>13420</v>
      </c>
      <c r="F10676" s="72">
        <v>1</v>
      </c>
      <c r="G10676" s="72">
        <v>3</v>
      </c>
      <c r="H10676" s="72">
        <v>2</v>
      </c>
      <c r="I10676" s="72">
        <v>17</v>
      </c>
      <c r="J10676" s="72">
        <v>1</v>
      </c>
      <c r="K10676" s="72">
        <v>8</v>
      </c>
      <c r="L10676" s="72">
        <v>5</v>
      </c>
    </row>
    <row r="10677" spans="4:12" x14ac:dyDescent="0.25">
      <c r="D10677" s="66" t="s">
        <v>41015</v>
      </c>
      <c r="E10677" s="66" t="s">
        <v>13421</v>
      </c>
      <c r="F10677" s="72">
        <v>1</v>
      </c>
      <c r="G10677" s="72">
        <v>3</v>
      </c>
      <c r="H10677" s="72">
        <v>2</v>
      </c>
      <c r="I10677" s="72">
        <v>17</v>
      </c>
      <c r="J10677" s="72">
        <v>1</v>
      </c>
      <c r="K10677" s="72">
        <v>8</v>
      </c>
      <c r="L10677" s="72">
        <v>6</v>
      </c>
    </row>
    <row r="10678" spans="4:12" x14ac:dyDescent="0.25">
      <c r="D10678" s="66" t="s">
        <v>41016</v>
      </c>
      <c r="E10678" s="66" t="s">
        <v>13422</v>
      </c>
      <c r="F10678" s="72">
        <v>1</v>
      </c>
      <c r="G10678" s="72">
        <v>3</v>
      </c>
      <c r="H10678" s="72">
        <v>2</v>
      </c>
      <c r="I10678" s="72">
        <v>17</v>
      </c>
      <c r="J10678" s="72">
        <v>1</v>
      </c>
      <c r="K10678" s="72">
        <v>8</v>
      </c>
      <c r="L10678" s="72">
        <v>7</v>
      </c>
    </row>
    <row r="10679" spans="4:12" x14ac:dyDescent="0.25">
      <c r="D10679" s="66" t="s">
        <v>41017</v>
      </c>
      <c r="E10679" s="66" t="s">
        <v>13423</v>
      </c>
      <c r="F10679" s="72">
        <v>1</v>
      </c>
      <c r="G10679" s="72">
        <v>3</v>
      </c>
      <c r="H10679" s="72">
        <v>2</v>
      </c>
      <c r="I10679" s="72">
        <v>17</v>
      </c>
      <c r="J10679" s="72">
        <v>1</v>
      </c>
      <c r="K10679" s="72">
        <v>8</v>
      </c>
      <c r="L10679" s="72">
        <v>8</v>
      </c>
    </row>
    <row r="10680" spans="4:12" x14ac:dyDescent="0.25">
      <c r="D10680" s="66" t="s">
        <v>41018</v>
      </c>
      <c r="E10680" s="66" t="s">
        <v>13424</v>
      </c>
      <c r="F10680" s="72">
        <v>1</v>
      </c>
      <c r="G10680" s="72">
        <v>3</v>
      </c>
      <c r="H10680" s="72">
        <v>2</v>
      </c>
      <c r="I10680" s="72">
        <v>17</v>
      </c>
      <c r="J10680" s="72">
        <v>1</v>
      </c>
      <c r="K10680" s="72">
        <v>8</v>
      </c>
      <c r="L10680" s="72">
        <v>9</v>
      </c>
    </row>
    <row r="10681" spans="4:12" x14ac:dyDescent="0.25">
      <c r="D10681" s="66" t="s">
        <v>41019</v>
      </c>
      <c r="E10681" s="66" t="s">
        <v>13425</v>
      </c>
      <c r="F10681" s="72">
        <v>1</v>
      </c>
      <c r="G10681" s="72">
        <v>3</v>
      </c>
      <c r="H10681" s="72">
        <v>2</v>
      </c>
      <c r="I10681" s="72">
        <v>17</v>
      </c>
      <c r="J10681" s="72">
        <v>1</v>
      </c>
      <c r="K10681" s="72">
        <v>8</v>
      </c>
      <c r="L10681" s="72">
        <v>10</v>
      </c>
    </row>
    <row r="10682" spans="4:12" x14ac:dyDescent="0.25">
      <c r="D10682" s="66" t="s">
        <v>41020</v>
      </c>
      <c r="E10682" s="66" t="s">
        <v>13426</v>
      </c>
      <c r="F10682" s="72">
        <v>1</v>
      </c>
      <c r="G10682" s="72">
        <v>3</v>
      </c>
      <c r="H10682" s="72">
        <v>2</v>
      </c>
      <c r="I10682" s="72">
        <v>17</v>
      </c>
      <c r="J10682" s="72">
        <v>1</v>
      </c>
      <c r="K10682" s="72">
        <v>8</v>
      </c>
      <c r="L10682" s="72">
        <v>11</v>
      </c>
    </row>
    <row r="10683" spans="4:12" x14ac:dyDescent="0.25">
      <c r="D10683" s="66" t="s">
        <v>41021</v>
      </c>
      <c r="E10683" s="66" t="s">
        <v>13427</v>
      </c>
      <c r="F10683" s="72">
        <v>1</v>
      </c>
      <c r="G10683" s="72">
        <v>3</v>
      </c>
      <c r="H10683" s="72">
        <v>2</v>
      </c>
      <c r="I10683" s="72">
        <v>17</v>
      </c>
      <c r="J10683" s="72">
        <v>1</v>
      </c>
      <c r="K10683" s="72">
        <v>9</v>
      </c>
      <c r="L10683" s="72">
        <v>1</v>
      </c>
    </row>
    <row r="10684" spans="4:12" x14ac:dyDescent="0.25">
      <c r="D10684" s="66" t="s">
        <v>41022</v>
      </c>
      <c r="E10684" s="66" t="s">
        <v>13428</v>
      </c>
      <c r="F10684" s="72">
        <v>1</v>
      </c>
      <c r="G10684" s="72">
        <v>3</v>
      </c>
      <c r="H10684" s="72">
        <v>2</v>
      </c>
      <c r="I10684" s="72">
        <v>17</v>
      </c>
      <c r="J10684" s="72">
        <v>1</v>
      </c>
      <c r="K10684" s="72">
        <v>9</v>
      </c>
      <c r="L10684" s="72">
        <v>2</v>
      </c>
    </row>
    <row r="10685" spans="4:12" x14ac:dyDescent="0.25">
      <c r="D10685" s="66" t="s">
        <v>41023</v>
      </c>
      <c r="E10685" s="66" t="s">
        <v>13429</v>
      </c>
      <c r="F10685" s="72">
        <v>1</v>
      </c>
      <c r="G10685" s="72">
        <v>3</v>
      </c>
      <c r="H10685" s="72">
        <v>2</v>
      </c>
      <c r="I10685" s="72">
        <v>17</v>
      </c>
      <c r="J10685" s="72">
        <v>1</v>
      </c>
      <c r="K10685" s="72">
        <v>9</v>
      </c>
      <c r="L10685" s="72">
        <v>3</v>
      </c>
    </row>
    <row r="10686" spans="4:12" x14ac:dyDescent="0.25">
      <c r="D10686" s="66" t="s">
        <v>41024</v>
      </c>
      <c r="E10686" s="66" t="s">
        <v>13430</v>
      </c>
      <c r="F10686" s="72">
        <v>1</v>
      </c>
      <c r="G10686" s="72">
        <v>3</v>
      </c>
      <c r="H10686" s="72">
        <v>2</v>
      </c>
      <c r="I10686" s="72">
        <v>17</v>
      </c>
      <c r="J10686" s="72">
        <v>1</v>
      </c>
      <c r="K10686" s="72">
        <v>9</v>
      </c>
      <c r="L10686" s="72">
        <v>4</v>
      </c>
    </row>
    <row r="10687" spans="4:12" x14ac:dyDescent="0.25">
      <c r="D10687" s="66" t="s">
        <v>41025</v>
      </c>
      <c r="E10687" s="66" t="s">
        <v>13431</v>
      </c>
      <c r="F10687" s="72">
        <v>1</v>
      </c>
      <c r="G10687" s="72">
        <v>3</v>
      </c>
      <c r="H10687" s="72">
        <v>2</v>
      </c>
      <c r="I10687" s="72">
        <v>17</v>
      </c>
      <c r="J10687" s="72">
        <v>1</v>
      </c>
      <c r="K10687" s="72">
        <v>10</v>
      </c>
      <c r="L10687" s="72">
        <v>1</v>
      </c>
    </row>
    <row r="10688" spans="4:12" x14ac:dyDescent="0.25">
      <c r="D10688" s="66" t="s">
        <v>41026</v>
      </c>
      <c r="E10688" s="66" t="s">
        <v>13432</v>
      </c>
      <c r="F10688" s="72">
        <v>1</v>
      </c>
      <c r="G10688" s="72">
        <v>3</v>
      </c>
      <c r="H10688" s="72">
        <v>2</v>
      </c>
      <c r="I10688" s="72">
        <v>17</v>
      </c>
      <c r="J10688" s="72">
        <v>1</v>
      </c>
      <c r="K10688" s="72">
        <v>10</v>
      </c>
      <c r="L10688" s="72">
        <v>2</v>
      </c>
    </row>
    <row r="10689" spans="4:12" x14ac:dyDescent="0.25">
      <c r="D10689" s="66" t="s">
        <v>41027</v>
      </c>
      <c r="E10689" s="66" t="s">
        <v>13433</v>
      </c>
      <c r="F10689" s="72">
        <v>1</v>
      </c>
      <c r="G10689" s="72">
        <v>3</v>
      </c>
      <c r="H10689" s="72">
        <v>2</v>
      </c>
      <c r="I10689" s="72">
        <v>17</v>
      </c>
      <c r="J10689" s="72">
        <v>1</v>
      </c>
      <c r="K10689" s="72">
        <v>10</v>
      </c>
      <c r="L10689" s="72">
        <v>3</v>
      </c>
    </row>
    <row r="10690" spans="4:12" x14ac:dyDescent="0.25">
      <c r="D10690" s="66" t="s">
        <v>41028</v>
      </c>
      <c r="E10690" s="66" t="s">
        <v>13434</v>
      </c>
      <c r="F10690" s="72">
        <v>1</v>
      </c>
      <c r="G10690" s="72">
        <v>3</v>
      </c>
      <c r="H10690" s="72">
        <v>2</v>
      </c>
      <c r="I10690" s="72">
        <v>17</v>
      </c>
      <c r="J10690" s="72">
        <v>1</v>
      </c>
      <c r="K10690" s="72">
        <v>10</v>
      </c>
      <c r="L10690" s="72">
        <v>4</v>
      </c>
    </row>
    <row r="10691" spans="4:12" x14ac:dyDescent="0.25">
      <c r="D10691" s="66" t="s">
        <v>41029</v>
      </c>
      <c r="E10691" s="66" t="s">
        <v>13435</v>
      </c>
      <c r="F10691" s="72">
        <v>1</v>
      </c>
      <c r="G10691" s="72">
        <v>3</v>
      </c>
      <c r="H10691" s="72">
        <v>2</v>
      </c>
      <c r="I10691" s="72">
        <v>17</v>
      </c>
      <c r="J10691" s="72">
        <v>1</v>
      </c>
      <c r="K10691" s="72">
        <v>10</v>
      </c>
      <c r="L10691" s="72">
        <v>5</v>
      </c>
    </row>
    <row r="10692" spans="4:12" x14ac:dyDescent="0.25">
      <c r="D10692" s="66" t="s">
        <v>41030</v>
      </c>
      <c r="E10692" s="66" t="s">
        <v>13436</v>
      </c>
      <c r="F10692" s="72">
        <v>1</v>
      </c>
      <c r="G10692" s="72">
        <v>3</v>
      </c>
      <c r="H10692" s="72">
        <v>2</v>
      </c>
      <c r="I10692" s="72">
        <v>17</v>
      </c>
      <c r="J10692" s="72">
        <v>1</v>
      </c>
      <c r="K10692" s="72">
        <v>10</v>
      </c>
      <c r="L10692" s="72">
        <v>6</v>
      </c>
    </row>
    <row r="10693" spans="4:12" x14ac:dyDescent="0.25">
      <c r="D10693" s="66" t="s">
        <v>41031</v>
      </c>
      <c r="E10693" s="66" t="s">
        <v>13437</v>
      </c>
      <c r="F10693" s="72">
        <v>1</v>
      </c>
      <c r="G10693" s="72">
        <v>3</v>
      </c>
      <c r="H10693" s="72">
        <v>2</v>
      </c>
      <c r="I10693" s="72">
        <v>17</v>
      </c>
      <c r="J10693" s="72">
        <v>1</v>
      </c>
      <c r="K10693" s="72">
        <v>10</v>
      </c>
      <c r="L10693" s="72">
        <v>7</v>
      </c>
    </row>
    <row r="10694" spans="4:12" x14ac:dyDescent="0.25">
      <c r="D10694" s="66" t="s">
        <v>41032</v>
      </c>
      <c r="E10694" s="66" t="s">
        <v>13438</v>
      </c>
      <c r="F10694" s="72">
        <v>1</v>
      </c>
      <c r="G10694" s="72">
        <v>3</v>
      </c>
      <c r="H10694" s="72">
        <v>2</v>
      </c>
      <c r="I10694" s="72">
        <v>17</v>
      </c>
      <c r="J10694" s="72">
        <v>1</v>
      </c>
      <c r="K10694" s="72">
        <v>10</v>
      </c>
      <c r="L10694" s="72">
        <v>8</v>
      </c>
    </row>
    <row r="10695" spans="4:12" x14ac:dyDescent="0.25">
      <c r="D10695" s="66" t="s">
        <v>41033</v>
      </c>
      <c r="E10695" s="66" t="s">
        <v>13439</v>
      </c>
      <c r="F10695" s="72">
        <v>1</v>
      </c>
      <c r="G10695" s="72">
        <v>3</v>
      </c>
      <c r="H10695" s="72">
        <v>2</v>
      </c>
      <c r="I10695" s="72">
        <v>17</v>
      </c>
      <c r="J10695" s="72">
        <v>1</v>
      </c>
      <c r="K10695" s="72">
        <v>10</v>
      </c>
      <c r="L10695" s="72">
        <v>9</v>
      </c>
    </row>
    <row r="10696" spans="4:12" x14ac:dyDescent="0.25">
      <c r="D10696" s="66" t="s">
        <v>41034</v>
      </c>
      <c r="E10696" s="66" t="s">
        <v>13440</v>
      </c>
      <c r="F10696" s="72">
        <v>1</v>
      </c>
      <c r="G10696" s="72">
        <v>3</v>
      </c>
      <c r="H10696" s="72">
        <v>2</v>
      </c>
      <c r="I10696" s="72">
        <v>17</v>
      </c>
      <c r="J10696" s="72">
        <v>1</v>
      </c>
      <c r="K10696" s="72">
        <v>10</v>
      </c>
      <c r="L10696" s="72">
        <v>10</v>
      </c>
    </row>
    <row r="10697" spans="4:12" x14ac:dyDescent="0.25">
      <c r="D10697" s="66" t="s">
        <v>41035</v>
      </c>
      <c r="E10697" s="66" t="s">
        <v>13441</v>
      </c>
      <c r="F10697" s="72">
        <v>1</v>
      </c>
      <c r="G10697" s="72">
        <v>3</v>
      </c>
      <c r="H10697" s="72">
        <v>2</v>
      </c>
      <c r="I10697" s="72">
        <v>17</v>
      </c>
      <c r="J10697" s="72">
        <v>1</v>
      </c>
      <c r="K10697" s="72">
        <v>10</v>
      </c>
      <c r="L10697" s="72">
        <v>11</v>
      </c>
    </row>
    <row r="10698" spans="4:12" x14ac:dyDescent="0.25">
      <c r="D10698" s="66" t="s">
        <v>41036</v>
      </c>
      <c r="E10698" s="66" t="s">
        <v>13442</v>
      </c>
      <c r="F10698" s="72">
        <v>1</v>
      </c>
      <c r="G10698" s="72">
        <v>3</v>
      </c>
      <c r="H10698" s="72">
        <v>2</v>
      </c>
      <c r="I10698" s="72">
        <v>17</v>
      </c>
      <c r="J10698" s="72">
        <v>1</v>
      </c>
      <c r="K10698" s="72">
        <v>11</v>
      </c>
      <c r="L10698" s="72">
        <v>1</v>
      </c>
    </row>
    <row r="10699" spans="4:12" x14ac:dyDescent="0.25">
      <c r="D10699" s="66" t="s">
        <v>41037</v>
      </c>
      <c r="E10699" s="66" t="s">
        <v>13443</v>
      </c>
      <c r="F10699" s="72">
        <v>1</v>
      </c>
      <c r="G10699" s="72">
        <v>3</v>
      </c>
      <c r="H10699" s="72">
        <v>2</v>
      </c>
      <c r="I10699" s="72">
        <v>17</v>
      </c>
      <c r="J10699" s="72">
        <v>1</v>
      </c>
      <c r="K10699" s="72">
        <v>11</v>
      </c>
      <c r="L10699" s="72">
        <v>2</v>
      </c>
    </row>
    <row r="10700" spans="4:12" x14ac:dyDescent="0.25">
      <c r="D10700" s="66" t="s">
        <v>41038</v>
      </c>
      <c r="E10700" s="66" t="s">
        <v>13444</v>
      </c>
      <c r="F10700" s="72">
        <v>1</v>
      </c>
      <c r="G10700" s="72">
        <v>3</v>
      </c>
      <c r="H10700" s="72">
        <v>2</v>
      </c>
      <c r="I10700" s="72">
        <v>17</v>
      </c>
      <c r="J10700" s="72">
        <v>1</v>
      </c>
      <c r="K10700" s="72">
        <v>11</v>
      </c>
      <c r="L10700" s="72">
        <v>3</v>
      </c>
    </row>
    <row r="10701" spans="4:12" x14ac:dyDescent="0.25">
      <c r="D10701" s="66" t="s">
        <v>41039</v>
      </c>
      <c r="E10701" s="66" t="s">
        <v>13445</v>
      </c>
      <c r="F10701" s="72">
        <v>1</v>
      </c>
      <c r="G10701" s="72">
        <v>3</v>
      </c>
      <c r="H10701" s="72">
        <v>2</v>
      </c>
      <c r="I10701" s="72">
        <v>17</v>
      </c>
      <c r="J10701" s="72">
        <v>1</v>
      </c>
      <c r="K10701" s="72">
        <v>11</v>
      </c>
      <c r="L10701" s="72">
        <v>4</v>
      </c>
    </row>
    <row r="10702" spans="4:12" x14ac:dyDescent="0.25">
      <c r="D10702" s="66" t="s">
        <v>41040</v>
      </c>
      <c r="E10702" s="66" t="s">
        <v>13446</v>
      </c>
      <c r="F10702" s="72">
        <v>1</v>
      </c>
      <c r="G10702" s="72">
        <v>3</v>
      </c>
      <c r="H10702" s="72">
        <v>2</v>
      </c>
      <c r="I10702" s="72">
        <v>17</v>
      </c>
      <c r="J10702" s="72">
        <v>1</v>
      </c>
      <c r="K10702" s="72">
        <v>11</v>
      </c>
      <c r="L10702" s="72">
        <v>5</v>
      </c>
    </row>
    <row r="10703" spans="4:12" x14ac:dyDescent="0.25">
      <c r="D10703" s="66" t="s">
        <v>41041</v>
      </c>
      <c r="E10703" s="66" t="s">
        <v>13447</v>
      </c>
      <c r="F10703" s="72">
        <v>1</v>
      </c>
      <c r="G10703" s="72">
        <v>3</v>
      </c>
      <c r="H10703" s="72">
        <v>2</v>
      </c>
      <c r="I10703" s="72">
        <v>17</v>
      </c>
      <c r="J10703" s="72">
        <v>1</v>
      </c>
      <c r="K10703" s="72">
        <v>11</v>
      </c>
      <c r="L10703" s="72">
        <v>6</v>
      </c>
    </row>
    <row r="10704" spans="4:12" x14ac:dyDescent="0.25">
      <c r="D10704" s="66" t="s">
        <v>41042</v>
      </c>
      <c r="E10704" s="66" t="s">
        <v>13448</v>
      </c>
      <c r="F10704" s="72">
        <v>1</v>
      </c>
      <c r="G10704" s="72">
        <v>3</v>
      </c>
      <c r="H10704" s="72">
        <v>2</v>
      </c>
      <c r="I10704" s="72">
        <v>17</v>
      </c>
      <c r="J10704" s="72">
        <v>1</v>
      </c>
      <c r="K10704" s="72">
        <v>11</v>
      </c>
      <c r="L10704" s="72">
        <v>7</v>
      </c>
    </row>
    <row r="10705" spans="4:12" x14ac:dyDescent="0.25">
      <c r="D10705" s="66" t="s">
        <v>41043</v>
      </c>
      <c r="E10705" s="66" t="s">
        <v>13449</v>
      </c>
      <c r="F10705" s="72">
        <v>1</v>
      </c>
      <c r="G10705" s="72">
        <v>3</v>
      </c>
      <c r="H10705" s="72">
        <v>2</v>
      </c>
      <c r="I10705" s="72">
        <v>17</v>
      </c>
      <c r="J10705" s="72">
        <v>1</v>
      </c>
      <c r="K10705" s="72">
        <v>11</v>
      </c>
      <c r="L10705" s="72">
        <v>8</v>
      </c>
    </row>
    <row r="10706" spans="4:12" x14ac:dyDescent="0.25">
      <c r="D10706" s="66" t="s">
        <v>41044</v>
      </c>
      <c r="E10706" s="66" t="s">
        <v>13450</v>
      </c>
      <c r="F10706" s="72">
        <v>1</v>
      </c>
      <c r="G10706" s="72">
        <v>3</v>
      </c>
      <c r="H10706" s="72">
        <v>2</v>
      </c>
      <c r="I10706" s="72">
        <v>17</v>
      </c>
      <c r="J10706" s="72">
        <v>1</v>
      </c>
      <c r="K10706" s="72">
        <v>12</v>
      </c>
      <c r="L10706" s="72">
        <v>1</v>
      </c>
    </row>
    <row r="10707" spans="4:12" x14ac:dyDescent="0.25">
      <c r="D10707" s="66" t="s">
        <v>41045</v>
      </c>
      <c r="E10707" s="66" t="s">
        <v>13451</v>
      </c>
      <c r="F10707" s="72">
        <v>1</v>
      </c>
      <c r="G10707" s="72">
        <v>3</v>
      </c>
      <c r="H10707" s="72">
        <v>2</v>
      </c>
      <c r="I10707" s="72">
        <v>17</v>
      </c>
      <c r="J10707" s="72">
        <v>1</v>
      </c>
      <c r="K10707" s="72">
        <v>12</v>
      </c>
      <c r="L10707" s="72">
        <v>2</v>
      </c>
    </row>
    <row r="10708" spans="4:12" x14ac:dyDescent="0.25">
      <c r="D10708" s="66" t="s">
        <v>41046</v>
      </c>
      <c r="E10708" s="66" t="s">
        <v>13452</v>
      </c>
      <c r="F10708" s="72">
        <v>1</v>
      </c>
      <c r="G10708" s="72">
        <v>3</v>
      </c>
      <c r="H10708" s="72">
        <v>2</v>
      </c>
      <c r="I10708" s="72">
        <v>17</v>
      </c>
      <c r="J10708" s="72">
        <v>1</v>
      </c>
      <c r="K10708" s="72">
        <v>12</v>
      </c>
      <c r="L10708" s="72">
        <v>3</v>
      </c>
    </row>
    <row r="10709" spans="4:12" x14ac:dyDescent="0.25">
      <c r="D10709" s="66" t="s">
        <v>41047</v>
      </c>
      <c r="E10709" s="66" t="s">
        <v>13453</v>
      </c>
      <c r="F10709" s="72">
        <v>1</v>
      </c>
      <c r="G10709" s="72">
        <v>3</v>
      </c>
      <c r="H10709" s="72">
        <v>2</v>
      </c>
      <c r="I10709" s="72">
        <v>17</v>
      </c>
      <c r="J10709" s="72">
        <v>1</v>
      </c>
      <c r="K10709" s="72">
        <v>13</v>
      </c>
      <c r="L10709" s="72">
        <v>1</v>
      </c>
    </row>
    <row r="10710" spans="4:12" x14ac:dyDescent="0.25">
      <c r="D10710" s="66" t="s">
        <v>41048</v>
      </c>
      <c r="E10710" s="66" t="s">
        <v>13454</v>
      </c>
      <c r="F10710" s="72">
        <v>1</v>
      </c>
      <c r="G10710" s="72">
        <v>3</v>
      </c>
      <c r="H10710" s="72">
        <v>2</v>
      </c>
      <c r="I10710" s="72">
        <v>17</v>
      </c>
      <c r="J10710" s="72">
        <v>1</v>
      </c>
      <c r="K10710" s="72">
        <v>13</v>
      </c>
      <c r="L10710" s="72">
        <v>2</v>
      </c>
    </row>
    <row r="10711" spans="4:12" x14ac:dyDescent="0.25">
      <c r="D10711" s="66" t="s">
        <v>41049</v>
      </c>
      <c r="E10711" s="66" t="s">
        <v>13455</v>
      </c>
      <c r="F10711" s="72">
        <v>1</v>
      </c>
      <c r="G10711" s="72">
        <v>3</v>
      </c>
      <c r="H10711" s="72">
        <v>2</v>
      </c>
      <c r="I10711" s="72">
        <v>17</v>
      </c>
      <c r="J10711" s="72">
        <v>1</v>
      </c>
      <c r="K10711" s="72">
        <v>13</v>
      </c>
      <c r="L10711" s="72">
        <v>3</v>
      </c>
    </row>
    <row r="10712" spans="4:12" x14ac:dyDescent="0.25">
      <c r="D10712" s="66" t="s">
        <v>41050</v>
      </c>
      <c r="E10712" s="66" t="s">
        <v>13456</v>
      </c>
      <c r="F10712" s="72">
        <v>1</v>
      </c>
      <c r="G10712" s="72">
        <v>3</v>
      </c>
      <c r="H10712" s="72">
        <v>2</v>
      </c>
      <c r="I10712" s="72">
        <v>17</v>
      </c>
      <c r="J10712" s="72">
        <v>1</v>
      </c>
      <c r="K10712" s="72">
        <v>13</v>
      </c>
      <c r="L10712" s="72">
        <v>4</v>
      </c>
    </row>
    <row r="10713" spans="4:12" x14ac:dyDescent="0.25">
      <c r="D10713" s="66" t="s">
        <v>41051</v>
      </c>
      <c r="E10713" s="66" t="s">
        <v>13457</v>
      </c>
      <c r="F10713" s="72">
        <v>1</v>
      </c>
      <c r="G10713" s="72">
        <v>3</v>
      </c>
      <c r="H10713" s="72">
        <v>2</v>
      </c>
      <c r="I10713" s="72">
        <v>17</v>
      </c>
      <c r="J10713" s="72">
        <v>1</v>
      </c>
      <c r="K10713" s="72">
        <v>13</v>
      </c>
      <c r="L10713" s="72">
        <v>5</v>
      </c>
    </row>
    <row r="10714" spans="4:12" x14ac:dyDescent="0.25">
      <c r="D10714" s="66" t="s">
        <v>41052</v>
      </c>
      <c r="E10714" s="66" t="s">
        <v>13458</v>
      </c>
      <c r="F10714" s="72">
        <v>1</v>
      </c>
      <c r="G10714" s="72">
        <v>3</v>
      </c>
      <c r="H10714" s="72">
        <v>2</v>
      </c>
      <c r="I10714" s="72">
        <v>17</v>
      </c>
      <c r="J10714" s="72">
        <v>1</v>
      </c>
      <c r="K10714" s="72">
        <v>13</v>
      </c>
      <c r="L10714" s="72">
        <v>6</v>
      </c>
    </row>
    <row r="10715" spans="4:12" x14ac:dyDescent="0.25">
      <c r="D10715" s="66" t="s">
        <v>41053</v>
      </c>
      <c r="E10715" s="66" t="s">
        <v>13459</v>
      </c>
      <c r="F10715" s="72">
        <v>1</v>
      </c>
      <c r="G10715" s="72">
        <v>3</v>
      </c>
      <c r="H10715" s="72">
        <v>2</v>
      </c>
      <c r="I10715" s="72">
        <v>17</v>
      </c>
      <c r="J10715" s="72">
        <v>1</v>
      </c>
      <c r="K10715" s="72">
        <v>13</v>
      </c>
      <c r="L10715" s="72">
        <v>7</v>
      </c>
    </row>
    <row r="10716" spans="4:12" x14ac:dyDescent="0.25">
      <c r="D10716" s="66" t="s">
        <v>41054</v>
      </c>
      <c r="E10716" s="66" t="s">
        <v>13460</v>
      </c>
      <c r="F10716" s="72">
        <v>1</v>
      </c>
      <c r="G10716" s="72">
        <v>3</v>
      </c>
      <c r="H10716" s="72">
        <v>2</v>
      </c>
      <c r="I10716" s="72">
        <v>17</v>
      </c>
      <c r="J10716" s="72">
        <v>1</v>
      </c>
      <c r="K10716" s="72">
        <v>13</v>
      </c>
      <c r="L10716" s="72">
        <v>8</v>
      </c>
    </row>
    <row r="10717" spans="4:12" x14ac:dyDescent="0.25">
      <c r="D10717" s="66" t="s">
        <v>41055</v>
      </c>
      <c r="E10717" s="66" t="s">
        <v>13461</v>
      </c>
      <c r="F10717" s="72">
        <v>1</v>
      </c>
      <c r="G10717" s="72">
        <v>3</v>
      </c>
      <c r="H10717" s="72">
        <v>2</v>
      </c>
      <c r="I10717" s="72">
        <v>17</v>
      </c>
      <c r="J10717" s="72">
        <v>1</v>
      </c>
      <c r="K10717" s="72">
        <v>13</v>
      </c>
      <c r="L10717" s="72">
        <v>9</v>
      </c>
    </row>
    <row r="10718" spans="4:12" x14ac:dyDescent="0.25">
      <c r="D10718" s="66" t="s">
        <v>41056</v>
      </c>
      <c r="E10718" s="66" t="s">
        <v>13462</v>
      </c>
      <c r="F10718" s="72">
        <v>1</v>
      </c>
      <c r="G10718" s="72">
        <v>3</v>
      </c>
      <c r="H10718" s="72">
        <v>2</v>
      </c>
      <c r="I10718" s="72">
        <v>17</v>
      </c>
      <c r="J10718" s="72">
        <v>1</v>
      </c>
      <c r="K10718" s="72">
        <v>13</v>
      </c>
      <c r="L10718" s="72">
        <v>10</v>
      </c>
    </row>
    <row r="10719" spans="4:12" x14ac:dyDescent="0.25">
      <c r="D10719" s="66" t="s">
        <v>41057</v>
      </c>
      <c r="E10719" s="66" t="s">
        <v>13463</v>
      </c>
      <c r="F10719" s="72">
        <v>1</v>
      </c>
      <c r="G10719" s="72">
        <v>3</v>
      </c>
      <c r="H10719" s="72">
        <v>2</v>
      </c>
      <c r="I10719" s="72">
        <v>17</v>
      </c>
      <c r="J10719" s="72">
        <v>1</v>
      </c>
      <c r="K10719" s="72">
        <v>13</v>
      </c>
      <c r="L10719" s="72">
        <v>11</v>
      </c>
    </row>
    <row r="10720" spans="4:12" x14ac:dyDescent="0.25">
      <c r="D10720" s="66" t="s">
        <v>41058</v>
      </c>
      <c r="E10720" s="66" t="s">
        <v>13464</v>
      </c>
      <c r="F10720" s="72">
        <v>1</v>
      </c>
      <c r="G10720" s="72">
        <v>3</v>
      </c>
      <c r="H10720" s="72">
        <v>2</v>
      </c>
      <c r="I10720" s="72">
        <v>17</v>
      </c>
      <c r="J10720" s="72">
        <v>1</v>
      </c>
      <c r="K10720" s="72">
        <v>13</v>
      </c>
      <c r="L10720" s="72">
        <v>12</v>
      </c>
    </row>
    <row r="10721" spans="4:12" x14ac:dyDescent="0.25">
      <c r="D10721" s="66" t="s">
        <v>41059</v>
      </c>
      <c r="E10721" s="66" t="s">
        <v>13465</v>
      </c>
      <c r="F10721" s="72">
        <v>1</v>
      </c>
      <c r="G10721" s="72">
        <v>3</v>
      </c>
      <c r="H10721" s="72">
        <v>2</v>
      </c>
      <c r="I10721" s="72">
        <v>17</v>
      </c>
      <c r="J10721" s="72">
        <v>1</v>
      </c>
      <c r="K10721" s="72">
        <v>13</v>
      </c>
      <c r="L10721" s="72">
        <v>13</v>
      </c>
    </row>
    <row r="10722" spans="4:12" x14ac:dyDescent="0.25">
      <c r="D10722" s="66" t="s">
        <v>41060</v>
      </c>
      <c r="E10722" s="66" t="s">
        <v>13466</v>
      </c>
      <c r="F10722" s="72">
        <v>1</v>
      </c>
      <c r="G10722" s="72">
        <v>3</v>
      </c>
      <c r="H10722" s="72">
        <v>2</v>
      </c>
      <c r="I10722" s="72">
        <v>17</v>
      </c>
      <c r="J10722" s="72">
        <v>1</v>
      </c>
      <c r="K10722" s="72">
        <v>13</v>
      </c>
      <c r="L10722" s="72">
        <v>14</v>
      </c>
    </row>
    <row r="10723" spans="4:12" x14ac:dyDescent="0.25">
      <c r="D10723" s="66" t="s">
        <v>41061</v>
      </c>
      <c r="E10723" s="66" t="s">
        <v>13467</v>
      </c>
      <c r="F10723" s="72">
        <v>1</v>
      </c>
      <c r="G10723" s="72">
        <v>3</v>
      </c>
      <c r="H10723" s="72">
        <v>2</v>
      </c>
      <c r="I10723" s="72">
        <v>17</v>
      </c>
      <c r="J10723" s="72">
        <v>1</v>
      </c>
      <c r="K10723" s="72">
        <v>13</v>
      </c>
      <c r="L10723" s="72">
        <v>15</v>
      </c>
    </row>
    <row r="10724" spans="4:12" x14ac:dyDescent="0.25">
      <c r="D10724" s="66" t="s">
        <v>41062</v>
      </c>
      <c r="E10724" s="66" t="s">
        <v>13468</v>
      </c>
      <c r="F10724" s="72">
        <v>1</v>
      </c>
      <c r="G10724" s="72">
        <v>3</v>
      </c>
      <c r="H10724" s="72">
        <v>2</v>
      </c>
      <c r="I10724" s="72">
        <v>17</v>
      </c>
      <c r="J10724" s="72">
        <v>1</v>
      </c>
      <c r="K10724" s="72">
        <v>13</v>
      </c>
      <c r="L10724" s="72">
        <v>16</v>
      </c>
    </row>
    <row r="10725" spans="4:12" x14ac:dyDescent="0.25">
      <c r="D10725" s="66" t="s">
        <v>41063</v>
      </c>
      <c r="E10725" s="66" t="s">
        <v>13469</v>
      </c>
      <c r="F10725" s="72">
        <v>1</v>
      </c>
      <c r="G10725" s="72">
        <v>3</v>
      </c>
      <c r="H10725" s="72">
        <v>2</v>
      </c>
      <c r="I10725" s="72">
        <v>17</v>
      </c>
      <c r="J10725" s="72">
        <v>1</v>
      </c>
      <c r="K10725" s="72">
        <v>13</v>
      </c>
      <c r="L10725" s="72">
        <v>17</v>
      </c>
    </row>
    <row r="10726" spans="4:12" x14ac:dyDescent="0.25">
      <c r="D10726" s="66" t="s">
        <v>41064</v>
      </c>
      <c r="E10726" s="66" t="s">
        <v>13470</v>
      </c>
      <c r="F10726" s="72">
        <v>1</v>
      </c>
      <c r="G10726" s="72">
        <v>3</v>
      </c>
      <c r="H10726" s="72">
        <v>2</v>
      </c>
      <c r="I10726" s="72">
        <v>17</v>
      </c>
      <c r="J10726" s="72">
        <v>1</v>
      </c>
      <c r="K10726" s="72">
        <v>13</v>
      </c>
      <c r="L10726" s="72">
        <v>18</v>
      </c>
    </row>
    <row r="10727" spans="4:12" x14ac:dyDescent="0.25">
      <c r="D10727" s="66" t="s">
        <v>41065</v>
      </c>
      <c r="E10727" s="66" t="s">
        <v>13471</v>
      </c>
      <c r="F10727" s="72">
        <v>1</v>
      </c>
      <c r="G10727" s="72">
        <v>3</v>
      </c>
      <c r="H10727" s="72">
        <v>2</v>
      </c>
      <c r="I10727" s="72">
        <v>17</v>
      </c>
      <c r="J10727" s="72">
        <v>1</v>
      </c>
      <c r="K10727" s="72">
        <v>13</v>
      </c>
      <c r="L10727" s="72">
        <v>19</v>
      </c>
    </row>
    <row r="10728" spans="4:12" x14ac:dyDescent="0.25">
      <c r="D10728" s="66" t="s">
        <v>41066</v>
      </c>
      <c r="E10728" s="66" t="s">
        <v>13472</v>
      </c>
      <c r="F10728" s="72">
        <v>1</v>
      </c>
      <c r="G10728" s="72">
        <v>3</v>
      </c>
      <c r="H10728" s="72">
        <v>2</v>
      </c>
      <c r="I10728" s="72">
        <v>17</v>
      </c>
      <c r="J10728" s="72">
        <v>1</v>
      </c>
      <c r="K10728" s="72">
        <v>13</v>
      </c>
      <c r="L10728" s="72">
        <v>20</v>
      </c>
    </row>
    <row r="10729" spans="4:12" x14ac:dyDescent="0.25">
      <c r="D10729" s="66" t="s">
        <v>41067</v>
      </c>
      <c r="E10729" s="66" t="s">
        <v>13473</v>
      </c>
      <c r="F10729" s="72">
        <v>1</v>
      </c>
      <c r="G10729" s="72">
        <v>3</v>
      </c>
      <c r="H10729" s="72">
        <v>2</v>
      </c>
      <c r="I10729" s="72">
        <v>17</v>
      </c>
      <c r="J10729" s="72">
        <v>1</v>
      </c>
      <c r="K10729" s="72">
        <v>13</v>
      </c>
      <c r="L10729" s="72">
        <v>21</v>
      </c>
    </row>
    <row r="10730" spans="4:12" x14ac:dyDescent="0.25">
      <c r="D10730" s="66" t="s">
        <v>41068</v>
      </c>
      <c r="E10730" s="66" t="s">
        <v>13474</v>
      </c>
      <c r="F10730" s="72">
        <v>1</v>
      </c>
      <c r="G10730" s="72">
        <v>3</v>
      </c>
      <c r="H10730" s="72">
        <v>2</v>
      </c>
      <c r="I10730" s="72">
        <v>17</v>
      </c>
      <c r="J10730" s="72">
        <v>1</v>
      </c>
      <c r="K10730" s="72">
        <v>13</v>
      </c>
      <c r="L10730" s="72">
        <v>22</v>
      </c>
    </row>
    <row r="10731" spans="4:12" x14ac:dyDescent="0.25">
      <c r="D10731" s="66" t="s">
        <v>41069</v>
      </c>
      <c r="E10731" s="66" t="s">
        <v>13475</v>
      </c>
      <c r="F10731" s="72">
        <v>1</v>
      </c>
      <c r="G10731" s="72">
        <v>3</v>
      </c>
      <c r="H10731" s="72">
        <v>2</v>
      </c>
      <c r="I10731" s="72">
        <v>17</v>
      </c>
      <c r="J10731" s="72">
        <v>1</v>
      </c>
      <c r="K10731" s="72">
        <v>13</v>
      </c>
      <c r="L10731" s="72">
        <v>23</v>
      </c>
    </row>
    <row r="10732" spans="4:12" x14ac:dyDescent="0.25">
      <c r="D10732" s="66" t="s">
        <v>41070</v>
      </c>
      <c r="E10732" s="66" t="s">
        <v>13476</v>
      </c>
      <c r="F10732" s="72">
        <v>1</v>
      </c>
      <c r="G10732" s="72">
        <v>3</v>
      </c>
      <c r="H10732" s="72">
        <v>2</v>
      </c>
      <c r="I10732" s="72">
        <v>17</v>
      </c>
      <c r="J10732" s="72">
        <v>1</v>
      </c>
      <c r="K10732" s="72">
        <v>13</v>
      </c>
      <c r="L10732" s="72">
        <v>24</v>
      </c>
    </row>
    <row r="10733" spans="4:12" x14ac:dyDescent="0.25">
      <c r="D10733" s="66" t="s">
        <v>41071</v>
      </c>
      <c r="E10733" s="66" t="s">
        <v>13477</v>
      </c>
      <c r="F10733" s="72">
        <v>1</v>
      </c>
      <c r="G10733" s="72">
        <v>3</v>
      </c>
      <c r="H10733" s="72">
        <v>2</v>
      </c>
      <c r="I10733" s="72">
        <v>17</v>
      </c>
      <c r="J10733" s="72">
        <v>1</v>
      </c>
      <c r="K10733" s="72">
        <v>14</v>
      </c>
      <c r="L10733" s="72">
        <v>1</v>
      </c>
    </row>
    <row r="10734" spans="4:12" x14ac:dyDescent="0.25">
      <c r="D10734" s="66" t="s">
        <v>41072</v>
      </c>
      <c r="E10734" s="66" t="s">
        <v>13478</v>
      </c>
      <c r="F10734" s="72">
        <v>1</v>
      </c>
      <c r="G10734" s="72">
        <v>3</v>
      </c>
      <c r="H10734" s="72">
        <v>2</v>
      </c>
      <c r="I10734" s="72">
        <v>17</v>
      </c>
      <c r="J10734" s="72">
        <v>1</v>
      </c>
      <c r="K10734" s="72">
        <v>14</v>
      </c>
      <c r="L10734" s="72">
        <v>2</v>
      </c>
    </row>
    <row r="10735" spans="4:12" x14ac:dyDescent="0.25">
      <c r="D10735" s="66" t="s">
        <v>41073</v>
      </c>
      <c r="E10735" s="66" t="s">
        <v>13479</v>
      </c>
      <c r="F10735" s="72">
        <v>1</v>
      </c>
      <c r="G10735" s="72">
        <v>3</v>
      </c>
      <c r="H10735" s="72">
        <v>2</v>
      </c>
      <c r="I10735" s="72">
        <v>17</v>
      </c>
      <c r="J10735" s="72">
        <v>1</v>
      </c>
      <c r="K10735" s="72">
        <v>14</v>
      </c>
      <c r="L10735" s="72">
        <v>3</v>
      </c>
    </row>
    <row r="10736" spans="4:12" x14ac:dyDescent="0.25">
      <c r="D10736" s="66" t="s">
        <v>41074</v>
      </c>
      <c r="E10736" s="66" t="s">
        <v>13480</v>
      </c>
      <c r="F10736" s="72">
        <v>1</v>
      </c>
      <c r="G10736" s="72">
        <v>3</v>
      </c>
      <c r="H10736" s="72">
        <v>2</v>
      </c>
      <c r="I10736" s="72">
        <v>17</v>
      </c>
      <c r="J10736" s="72">
        <v>1</v>
      </c>
      <c r="K10736" s="72">
        <v>14</v>
      </c>
      <c r="L10736" s="72">
        <v>4</v>
      </c>
    </row>
    <row r="10737" spans="4:12" x14ac:dyDescent="0.25">
      <c r="D10737" s="66" t="s">
        <v>41075</v>
      </c>
      <c r="E10737" s="66" t="s">
        <v>13481</v>
      </c>
      <c r="F10737" s="72">
        <v>1</v>
      </c>
      <c r="G10737" s="72">
        <v>3</v>
      </c>
      <c r="H10737" s="72">
        <v>2</v>
      </c>
      <c r="I10737" s="72">
        <v>17</v>
      </c>
      <c r="J10737" s="72">
        <v>1</v>
      </c>
      <c r="K10737" s="72">
        <v>14</v>
      </c>
      <c r="L10737" s="72">
        <v>5</v>
      </c>
    </row>
    <row r="10738" spans="4:12" x14ac:dyDescent="0.25">
      <c r="D10738" s="66" t="s">
        <v>41076</v>
      </c>
      <c r="E10738" s="66" t="s">
        <v>13482</v>
      </c>
      <c r="F10738" s="72">
        <v>1</v>
      </c>
      <c r="G10738" s="72">
        <v>3</v>
      </c>
      <c r="H10738" s="72">
        <v>2</v>
      </c>
      <c r="I10738" s="72">
        <v>17</v>
      </c>
      <c r="J10738" s="72">
        <v>1</v>
      </c>
      <c r="K10738" s="72">
        <v>14</v>
      </c>
      <c r="L10738" s="72">
        <v>6</v>
      </c>
    </row>
    <row r="10739" spans="4:12" x14ac:dyDescent="0.25">
      <c r="D10739" s="66" t="s">
        <v>41077</v>
      </c>
      <c r="E10739" s="66" t="s">
        <v>13483</v>
      </c>
      <c r="F10739" s="72">
        <v>1</v>
      </c>
      <c r="G10739" s="72">
        <v>3</v>
      </c>
      <c r="H10739" s="72">
        <v>2</v>
      </c>
      <c r="I10739" s="72">
        <v>17</v>
      </c>
      <c r="J10739" s="72">
        <v>1</v>
      </c>
      <c r="K10739" s="72">
        <v>15</v>
      </c>
      <c r="L10739" s="72">
        <v>1</v>
      </c>
    </row>
    <row r="10740" spans="4:12" x14ac:dyDescent="0.25">
      <c r="D10740" s="66" t="s">
        <v>41078</v>
      </c>
      <c r="E10740" s="66" t="s">
        <v>13484</v>
      </c>
      <c r="F10740" s="72">
        <v>1</v>
      </c>
      <c r="G10740" s="72">
        <v>3</v>
      </c>
      <c r="H10740" s="72">
        <v>2</v>
      </c>
      <c r="I10740" s="72">
        <v>17</v>
      </c>
      <c r="J10740" s="72">
        <v>1</v>
      </c>
      <c r="K10740" s="72">
        <v>15</v>
      </c>
      <c r="L10740" s="72">
        <v>2</v>
      </c>
    </row>
    <row r="10741" spans="4:12" x14ac:dyDescent="0.25">
      <c r="D10741" s="66" t="s">
        <v>41079</v>
      </c>
      <c r="E10741" s="66" t="s">
        <v>13485</v>
      </c>
      <c r="F10741" s="72">
        <v>1</v>
      </c>
      <c r="G10741" s="72">
        <v>3</v>
      </c>
      <c r="H10741" s="72">
        <v>2</v>
      </c>
      <c r="I10741" s="72">
        <v>17</v>
      </c>
      <c r="J10741" s="72">
        <v>1</v>
      </c>
      <c r="K10741" s="72">
        <v>15</v>
      </c>
      <c r="L10741" s="72">
        <v>3</v>
      </c>
    </row>
    <row r="10742" spans="4:12" x14ac:dyDescent="0.25">
      <c r="D10742" s="66" t="s">
        <v>41080</v>
      </c>
      <c r="E10742" s="66" t="s">
        <v>13486</v>
      </c>
      <c r="F10742" s="72">
        <v>1</v>
      </c>
      <c r="G10742" s="72">
        <v>3</v>
      </c>
      <c r="H10742" s="72">
        <v>2</v>
      </c>
      <c r="I10742" s="72">
        <v>17</v>
      </c>
      <c r="J10742" s="72">
        <v>1</v>
      </c>
      <c r="K10742" s="72">
        <v>15</v>
      </c>
      <c r="L10742" s="72">
        <v>4</v>
      </c>
    </row>
    <row r="10743" spans="4:12" x14ac:dyDescent="0.25">
      <c r="D10743" s="66" t="s">
        <v>41081</v>
      </c>
      <c r="E10743" s="66" t="s">
        <v>13487</v>
      </c>
      <c r="F10743" s="72">
        <v>1</v>
      </c>
      <c r="G10743" s="72">
        <v>3</v>
      </c>
      <c r="H10743" s="72">
        <v>2</v>
      </c>
      <c r="I10743" s="72">
        <v>17</v>
      </c>
      <c r="J10743" s="72">
        <v>1</v>
      </c>
      <c r="K10743" s="72">
        <v>15</v>
      </c>
      <c r="L10743" s="72">
        <v>5</v>
      </c>
    </row>
    <row r="10744" spans="4:12" x14ac:dyDescent="0.25">
      <c r="D10744" s="66" t="s">
        <v>41082</v>
      </c>
      <c r="E10744" s="66" t="s">
        <v>13488</v>
      </c>
      <c r="F10744" s="72">
        <v>1</v>
      </c>
      <c r="G10744" s="72">
        <v>3</v>
      </c>
      <c r="H10744" s="72">
        <v>2</v>
      </c>
      <c r="I10744" s="72">
        <v>17</v>
      </c>
      <c r="J10744" s="72">
        <v>1</v>
      </c>
      <c r="K10744" s="72">
        <v>15</v>
      </c>
      <c r="L10744" s="72">
        <v>6</v>
      </c>
    </row>
    <row r="10745" spans="4:12" x14ac:dyDescent="0.25">
      <c r="D10745" s="66" t="s">
        <v>41083</v>
      </c>
      <c r="E10745" s="66" t="s">
        <v>13489</v>
      </c>
      <c r="F10745" s="72">
        <v>1</v>
      </c>
      <c r="G10745" s="72">
        <v>3</v>
      </c>
      <c r="H10745" s="72">
        <v>2</v>
      </c>
      <c r="I10745" s="72">
        <v>17</v>
      </c>
      <c r="J10745" s="72">
        <v>1</v>
      </c>
      <c r="K10745" s="72">
        <v>15</v>
      </c>
      <c r="L10745" s="72">
        <v>7</v>
      </c>
    </row>
    <row r="10746" spans="4:12" x14ac:dyDescent="0.25">
      <c r="D10746" s="66" t="s">
        <v>41084</v>
      </c>
      <c r="E10746" s="66" t="s">
        <v>13490</v>
      </c>
      <c r="F10746" s="72">
        <v>1</v>
      </c>
      <c r="G10746" s="72">
        <v>3</v>
      </c>
      <c r="H10746" s="72">
        <v>2</v>
      </c>
      <c r="I10746" s="72">
        <v>17</v>
      </c>
      <c r="J10746" s="72">
        <v>1</v>
      </c>
      <c r="K10746" s="72">
        <v>15</v>
      </c>
      <c r="L10746" s="72">
        <v>8</v>
      </c>
    </row>
    <row r="10747" spans="4:12" x14ac:dyDescent="0.25">
      <c r="D10747" s="66" t="s">
        <v>41085</v>
      </c>
      <c r="E10747" s="66" t="s">
        <v>13491</v>
      </c>
      <c r="F10747" s="72">
        <v>1</v>
      </c>
      <c r="G10747" s="72">
        <v>3</v>
      </c>
      <c r="H10747" s="72">
        <v>2</v>
      </c>
      <c r="I10747" s="72">
        <v>17</v>
      </c>
      <c r="J10747" s="72">
        <v>1</v>
      </c>
      <c r="K10747" s="72">
        <v>15</v>
      </c>
      <c r="L10747" s="72">
        <v>9</v>
      </c>
    </row>
    <row r="10748" spans="4:12" x14ac:dyDescent="0.25">
      <c r="D10748" s="66" t="s">
        <v>41086</v>
      </c>
      <c r="E10748" s="66" t="s">
        <v>13492</v>
      </c>
      <c r="F10748" s="72">
        <v>1</v>
      </c>
      <c r="G10748" s="72">
        <v>3</v>
      </c>
      <c r="H10748" s="72">
        <v>2</v>
      </c>
      <c r="I10748" s="72">
        <v>17</v>
      </c>
      <c r="J10748" s="72">
        <v>1</v>
      </c>
      <c r="K10748" s="72">
        <v>15</v>
      </c>
      <c r="L10748" s="72">
        <v>10</v>
      </c>
    </row>
    <row r="10749" spans="4:12" x14ac:dyDescent="0.25">
      <c r="D10749" s="66" t="s">
        <v>41087</v>
      </c>
      <c r="E10749" s="66" t="s">
        <v>13493</v>
      </c>
      <c r="F10749" s="72">
        <v>1</v>
      </c>
      <c r="G10749" s="72">
        <v>3</v>
      </c>
      <c r="H10749" s="72">
        <v>2</v>
      </c>
      <c r="I10749" s="72">
        <v>17</v>
      </c>
      <c r="J10749" s="72">
        <v>1</v>
      </c>
      <c r="K10749" s="72">
        <v>15</v>
      </c>
      <c r="L10749" s="72">
        <v>11</v>
      </c>
    </row>
    <row r="10750" spans="4:12" x14ac:dyDescent="0.25">
      <c r="D10750" s="66" t="s">
        <v>41088</v>
      </c>
      <c r="E10750" s="66" t="s">
        <v>13494</v>
      </c>
      <c r="F10750" s="72">
        <v>1</v>
      </c>
      <c r="G10750" s="72">
        <v>3</v>
      </c>
      <c r="H10750" s="72">
        <v>2</v>
      </c>
      <c r="I10750" s="72">
        <v>17</v>
      </c>
      <c r="J10750" s="72">
        <v>1</v>
      </c>
      <c r="K10750" s="72">
        <v>15</v>
      </c>
      <c r="L10750" s="72">
        <v>12</v>
      </c>
    </row>
    <row r="10751" spans="4:12" x14ac:dyDescent="0.25">
      <c r="D10751" s="66" t="s">
        <v>41089</v>
      </c>
      <c r="E10751" s="66" t="s">
        <v>13495</v>
      </c>
      <c r="F10751" s="72">
        <v>1</v>
      </c>
      <c r="G10751" s="72">
        <v>3</v>
      </c>
      <c r="H10751" s="72">
        <v>2</v>
      </c>
      <c r="I10751" s="72">
        <v>17</v>
      </c>
      <c r="J10751" s="72">
        <v>1</v>
      </c>
      <c r="K10751" s="72">
        <v>16</v>
      </c>
      <c r="L10751" s="72">
        <v>1</v>
      </c>
    </row>
    <row r="10752" spans="4:12" x14ac:dyDescent="0.25">
      <c r="D10752" s="66" t="s">
        <v>41090</v>
      </c>
      <c r="E10752" s="66" t="s">
        <v>13496</v>
      </c>
      <c r="F10752" s="72">
        <v>1</v>
      </c>
      <c r="G10752" s="72">
        <v>3</v>
      </c>
      <c r="H10752" s="72">
        <v>2</v>
      </c>
      <c r="I10752" s="72">
        <v>17</v>
      </c>
      <c r="J10752" s="72">
        <v>1</v>
      </c>
      <c r="K10752" s="72">
        <v>16</v>
      </c>
      <c r="L10752" s="72">
        <v>2</v>
      </c>
    </row>
    <row r="10753" spans="4:12" x14ac:dyDescent="0.25">
      <c r="D10753" s="66" t="s">
        <v>41091</v>
      </c>
      <c r="E10753" s="66" t="s">
        <v>13497</v>
      </c>
      <c r="F10753" s="72">
        <v>1</v>
      </c>
      <c r="G10753" s="72">
        <v>3</v>
      </c>
      <c r="H10753" s="72">
        <v>2</v>
      </c>
      <c r="I10753" s="72">
        <v>17</v>
      </c>
      <c r="J10753" s="72">
        <v>1</v>
      </c>
      <c r="K10753" s="72">
        <v>16</v>
      </c>
      <c r="L10753" s="72">
        <v>3</v>
      </c>
    </row>
    <row r="10754" spans="4:12" x14ac:dyDescent="0.25">
      <c r="D10754" s="66" t="s">
        <v>41092</v>
      </c>
      <c r="E10754" s="66" t="s">
        <v>13498</v>
      </c>
      <c r="F10754" s="72">
        <v>1</v>
      </c>
      <c r="G10754" s="72">
        <v>3</v>
      </c>
      <c r="H10754" s="72">
        <v>2</v>
      </c>
      <c r="I10754" s="72">
        <v>17</v>
      </c>
      <c r="J10754" s="72">
        <v>1</v>
      </c>
      <c r="K10754" s="72">
        <v>17</v>
      </c>
      <c r="L10754" s="72">
        <v>1</v>
      </c>
    </row>
    <row r="10755" spans="4:12" x14ac:dyDescent="0.25">
      <c r="D10755" s="66" t="s">
        <v>41093</v>
      </c>
      <c r="E10755" s="66" t="s">
        <v>13499</v>
      </c>
      <c r="F10755" s="72">
        <v>1</v>
      </c>
      <c r="G10755" s="72">
        <v>3</v>
      </c>
      <c r="H10755" s="72">
        <v>2</v>
      </c>
      <c r="I10755" s="72">
        <v>17</v>
      </c>
      <c r="J10755" s="72">
        <v>1</v>
      </c>
      <c r="K10755" s="72">
        <v>17</v>
      </c>
      <c r="L10755" s="72">
        <v>2</v>
      </c>
    </row>
    <row r="10756" spans="4:12" x14ac:dyDescent="0.25">
      <c r="D10756" s="66" t="s">
        <v>41094</v>
      </c>
      <c r="E10756" s="66" t="s">
        <v>13500</v>
      </c>
      <c r="F10756" s="72">
        <v>1</v>
      </c>
      <c r="G10756" s="72">
        <v>3</v>
      </c>
      <c r="H10756" s="72">
        <v>2</v>
      </c>
      <c r="I10756" s="72">
        <v>17</v>
      </c>
      <c r="J10756" s="72">
        <v>1</v>
      </c>
      <c r="K10756" s="72">
        <v>17</v>
      </c>
      <c r="L10756" s="72">
        <v>3</v>
      </c>
    </row>
    <row r="10757" spans="4:12" x14ac:dyDescent="0.25">
      <c r="D10757" s="66" t="s">
        <v>41095</v>
      </c>
      <c r="E10757" s="66" t="s">
        <v>13501</v>
      </c>
      <c r="F10757" s="72">
        <v>1</v>
      </c>
      <c r="G10757" s="72">
        <v>3</v>
      </c>
      <c r="H10757" s="72">
        <v>2</v>
      </c>
      <c r="I10757" s="72">
        <v>17</v>
      </c>
      <c r="J10757" s="72">
        <v>1</v>
      </c>
      <c r="K10757" s="72">
        <v>17</v>
      </c>
      <c r="L10757" s="72">
        <v>4</v>
      </c>
    </row>
    <row r="10758" spans="4:12" x14ac:dyDescent="0.25">
      <c r="D10758" s="66" t="s">
        <v>41096</v>
      </c>
      <c r="E10758" s="66" t="s">
        <v>13502</v>
      </c>
      <c r="F10758" s="72">
        <v>1</v>
      </c>
      <c r="G10758" s="72">
        <v>3</v>
      </c>
      <c r="H10758" s="72">
        <v>2</v>
      </c>
      <c r="I10758" s="72">
        <v>17</v>
      </c>
      <c r="J10758" s="72">
        <v>1</v>
      </c>
      <c r="K10758" s="72">
        <v>17</v>
      </c>
      <c r="L10758" s="72">
        <v>5</v>
      </c>
    </row>
    <row r="10759" spans="4:12" x14ac:dyDescent="0.25">
      <c r="D10759" s="66" t="s">
        <v>41097</v>
      </c>
      <c r="E10759" s="66" t="s">
        <v>13503</v>
      </c>
      <c r="F10759" s="72">
        <v>1</v>
      </c>
      <c r="G10759" s="72">
        <v>3</v>
      </c>
      <c r="H10759" s="72">
        <v>2</v>
      </c>
      <c r="I10759" s="72">
        <v>17</v>
      </c>
      <c r="J10759" s="72">
        <v>1</v>
      </c>
      <c r="K10759" s="72">
        <v>17</v>
      </c>
      <c r="L10759" s="72">
        <v>6</v>
      </c>
    </row>
    <row r="10760" spans="4:12" x14ac:dyDescent="0.25">
      <c r="D10760" s="66" t="s">
        <v>41098</v>
      </c>
      <c r="E10760" s="66" t="s">
        <v>13504</v>
      </c>
      <c r="F10760" s="72">
        <v>1</v>
      </c>
      <c r="G10760" s="72">
        <v>3</v>
      </c>
      <c r="H10760" s="72">
        <v>2</v>
      </c>
      <c r="I10760" s="72">
        <v>17</v>
      </c>
      <c r="J10760" s="72">
        <v>1</v>
      </c>
      <c r="K10760" s="72">
        <v>17</v>
      </c>
      <c r="L10760" s="72">
        <v>7</v>
      </c>
    </row>
    <row r="10761" spans="4:12" x14ac:dyDescent="0.25">
      <c r="D10761" s="66" t="s">
        <v>41099</v>
      </c>
      <c r="E10761" s="66" t="s">
        <v>13505</v>
      </c>
      <c r="F10761" s="72">
        <v>1</v>
      </c>
      <c r="G10761" s="72">
        <v>3</v>
      </c>
      <c r="H10761" s="72">
        <v>2</v>
      </c>
      <c r="I10761" s="72">
        <v>17</v>
      </c>
      <c r="J10761" s="72">
        <v>1</v>
      </c>
      <c r="K10761" s="72">
        <v>18</v>
      </c>
      <c r="L10761" s="72">
        <v>1</v>
      </c>
    </row>
    <row r="10762" spans="4:12" x14ac:dyDescent="0.25">
      <c r="D10762" s="66" t="s">
        <v>41100</v>
      </c>
      <c r="E10762" s="66" t="s">
        <v>13506</v>
      </c>
      <c r="F10762" s="72">
        <v>1</v>
      </c>
      <c r="G10762" s="72">
        <v>3</v>
      </c>
      <c r="H10762" s="72">
        <v>2</v>
      </c>
      <c r="I10762" s="72">
        <v>17</v>
      </c>
      <c r="J10762" s="72">
        <v>1</v>
      </c>
      <c r="K10762" s="72">
        <v>18</v>
      </c>
      <c r="L10762" s="72">
        <v>2</v>
      </c>
    </row>
    <row r="10763" spans="4:12" x14ac:dyDescent="0.25">
      <c r="D10763" s="66" t="s">
        <v>41101</v>
      </c>
      <c r="E10763" s="66" t="s">
        <v>13507</v>
      </c>
      <c r="F10763" s="72">
        <v>1</v>
      </c>
      <c r="G10763" s="72">
        <v>3</v>
      </c>
      <c r="H10763" s="72">
        <v>2</v>
      </c>
      <c r="I10763" s="72">
        <v>17</v>
      </c>
      <c r="J10763" s="72">
        <v>1</v>
      </c>
      <c r="K10763" s="72">
        <v>18</v>
      </c>
      <c r="L10763" s="72">
        <v>3</v>
      </c>
    </row>
    <row r="10764" spans="4:12" x14ac:dyDescent="0.25">
      <c r="D10764" s="66" t="s">
        <v>41102</v>
      </c>
      <c r="E10764" s="66" t="s">
        <v>13508</v>
      </c>
      <c r="F10764" s="72">
        <v>1</v>
      </c>
      <c r="G10764" s="72">
        <v>3</v>
      </c>
      <c r="H10764" s="72">
        <v>2</v>
      </c>
      <c r="I10764" s="72">
        <v>17</v>
      </c>
      <c r="J10764" s="72">
        <v>1</v>
      </c>
      <c r="K10764" s="72">
        <v>18</v>
      </c>
      <c r="L10764" s="72">
        <v>4</v>
      </c>
    </row>
    <row r="10765" spans="4:12" x14ac:dyDescent="0.25">
      <c r="D10765" s="66" t="s">
        <v>41103</v>
      </c>
      <c r="E10765" s="66" t="s">
        <v>13509</v>
      </c>
      <c r="F10765" s="72">
        <v>1</v>
      </c>
      <c r="G10765" s="72">
        <v>3</v>
      </c>
      <c r="H10765" s="72">
        <v>2</v>
      </c>
      <c r="I10765" s="72">
        <v>17</v>
      </c>
      <c r="J10765" s="72">
        <v>1</v>
      </c>
      <c r="K10765" s="72">
        <v>18</v>
      </c>
      <c r="L10765" s="72">
        <v>5</v>
      </c>
    </row>
    <row r="10766" spans="4:12" x14ac:dyDescent="0.25">
      <c r="D10766" s="66" t="s">
        <v>41104</v>
      </c>
      <c r="E10766" s="66" t="s">
        <v>13510</v>
      </c>
      <c r="F10766" s="72">
        <v>1</v>
      </c>
      <c r="G10766" s="72">
        <v>3</v>
      </c>
      <c r="H10766" s="72">
        <v>2</v>
      </c>
      <c r="I10766" s="72">
        <v>17</v>
      </c>
      <c r="J10766" s="72">
        <v>1</v>
      </c>
      <c r="K10766" s="72">
        <v>18</v>
      </c>
      <c r="L10766" s="72">
        <v>6</v>
      </c>
    </row>
    <row r="10767" spans="4:12" x14ac:dyDescent="0.25">
      <c r="D10767" s="66" t="s">
        <v>41105</v>
      </c>
      <c r="E10767" s="66" t="s">
        <v>13511</v>
      </c>
      <c r="F10767" s="72">
        <v>1</v>
      </c>
      <c r="G10767" s="72">
        <v>3</v>
      </c>
      <c r="H10767" s="72">
        <v>2</v>
      </c>
      <c r="I10767" s="72">
        <v>17</v>
      </c>
      <c r="J10767" s="72">
        <v>1</v>
      </c>
      <c r="K10767" s="72">
        <v>18</v>
      </c>
      <c r="L10767" s="72">
        <v>7</v>
      </c>
    </row>
    <row r="10768" spans="4:12" x14ac:dyDescent="0.25">
      <c r="D10768" s="66" t="s">
        <v>41106</v>
      </c>
      <c r="E10768" s="66" t="s">
        <v>13512</v>
      </c>
      <c r="F10768" s="72">
        <v>1</v>
      </c>
      <c r="G10768" s="72">
        <v>3</v>
      </c>
      <c r="H10768" s="72">
        <v>2</v>
      </c>
      <c r="I10768" s="72">
        <v>17</v>
      </c>
      <c r="J10768" s="72">
        <v>1</v>
      </c>
      <c r="K10768" s="72">
        <v>18</v>
      </c>
      <c r="L10768" s="72">
        <v>8</v>
      </c>
    </row>
    <row r="10769" spans="4:12" x14ac:dyDescent="0.25">
      <c r="D10769" s="66" t="s">
        <v>41107</v>
      </c>
      <c r="E10769" s="66" t="s">
        <v>13513</v>
      </c>
      <c r="F10769" s="72">
        <v>1</v>
      </c>
      <c r="G10769" s="72">
        <v>3</v>
      </c>
      <c r="H10769" s="72">
        <v>2</v>
      </c>
      <c r="I10769" s="72">
        <v>17</v>
      </c>
      <c r="J10769" s="72">
        <v>1</v>
      </c>
      <c r="K10769" s="72">
        <v>19</v>
      </c>
      <c r="L10769" s="72">
        <v>1</v>
      </c>
    </row>
    <row r="10770" spans="4:12" x14ac:dyDescent="0.25">
      <c r="D10770" s="66" t="s">
        <v>41108</v>
      </c>
      <c r="E10770" s="66" t="s">
        <v>13514</v>
      </c>
      <c r="F10770" s="72">
        <v>1</v>
      </c>
      <c r="G10770" s="72">
        <v>3</v>
      </c>
      <c r="H10770" s="72">
        <v>2</v>
      </c>
      <c r="I10770" s="72">
        <v>17</v>
      </c>
      <c r="J10770" s="72">
        <v>1</v>
      </c>
      <c r="K10770" s="72">
        <v>19</v>
      </c>
      <c r="L10770" s="72">
        <v>2</v>
      </c>
    </row>
    <row r="10771" spans="4:12" x14ac:dyDescent="0.25">
      <c r="D10771" s="66" t="s">
        <v>41109</v>
      </c>
      <c r="E10771" s="66" t="s">
        <v>13515</v>
      </c>
      <c r="F10771" s="72">
        <v>1</v>
      </c>
      <c r="G10771" s="72">
        <v>3</v>
      </c>
      <c r="H10771" s="72">
        <v>2</v>
      </c>
      <c r="I10771" s="72">
        <v>17</v>
      </c>
      <c r="J10771" s="72">
        <v>1</v>
      </c>
      <c r="K10771" s="72">
        <v>19</v>
      </c>
      <c r="L10771" s="72">
        <v>3</v>
      </c>
    </row>
    <row r="10772" spans="4:12" x14ac:dyDescent="0.25">
      <c r="D10772" s="66" t="s">
        <v>41110</v>
      </c>
      <c r="E10772" s="66" t="s">
        <v>13516</v>
      </c>
      <c r="F10772" s="72">
        <v>1</v>
      </c>
      <c r="G10772" s="72">
        <v>3</v>
      </c>
      <c r="H10772" s="72">
        <v>2</v>
      </c>
      <c r="I10772" s="72">
        <v>17</v>
      </c>
      <c r="J10772" s="72">
        <v>1</v>
      </c>
      <c r="K10772" s="72">
        <v>19</v>
      </c>
      <c r="L10772" s="72">
        <v>4</v>
      </c>
    </row>
    <row r="10773" spans="4:12" x14ac:dyDescent="0.25">
      <c r="D10773" s="66" t="s">
        <v>41111</v>
      </c>
      <c r="E10773" s="66" t="s">
        <v>13517</v>
      </c>
      <c r="F10773" s="72">
        <v>1</v>
      </c>
      <c r="G10773" s="72">
        <v>3</v>
      </c>
      <c r="H10773" s="72">
        <v>2</v>
      </c>
      <c r="I10773" s="72">
        <v>17</v>
      </c>
      <c r="J10773" s="72">
        <v>1</v>
      </c>
      <c r="K10773" s="72">
        <v>19</v>
      </c>
      <c r="L10773" s="72">
        <v>5</v>
      </c>
    </row>
    <row r="10774" spans="4:12" x14ac:dyDescent="0.25">
      <c r="D10774" s="66" t="s">
        <v>41112</v>
      </c>
      <c r="E10774" s="66" t="s">
        <v>13518</v>
      </c>
      <c r="F10774" s="72">
        <v>1</v>
      </c>
      <c r="G10774" s="72">
        <v>3</v>
      </c>
      <c r="H10774" s="72">
        <v>2</v>
      </c>
      <c r="I10774" s="72">
        <v>17</v>
      </c>
      <c r="J10774" s="72">
        <v>1</v>
      </c>
      <c r="K10774" s="72">
        <v>19</v>
      </c>
      <c r="L10774" s="72">
        <v>6</v>
      </c>
    </row>
    <row r="10775" spans="4:12" x14ac:dyDescent="0.25">
      <c r="D10775" s="66" t="s">
        <v>41113</v>
      </c>
      <c r="E10775" s="66" t="s">
        <v>13519</v>
      </c>
      <c r="F10775" s="72">
        <v>1</v>
      </c>
      <c r="G10775" s="72">
        <v>3</v>
      </c>
      <c r="H10775" s="72">
        <v>2</v>
      </c>
      <c r="I10775" s="72">
        <v>17</v>
      </c>
      <c r="J10775" s="72">
        <v>1</v>
      </c>
      <c r="K10775" s="72">
        <v>19</v>
      </c>
      <c r="L10775" s="72">
        <v>7</v>
      </c>
    </row>
    <row r="10776" spans="4:12" x14ac:dyDescent="0.25">
      <c r="D10776" s="66" t="s">
        <v>41114</v>
      </c>
      <c r="E10776" s="66" t="s">
        <v>13520</v>
      </c>
      <c r="F10776" s="72">
        <v>1</v>
      </c>
      <c r="G10776" s="72">
        <v>3</v>
      </c>
      <c r="H10776" s="72">
        <v>2</v>
      </c>
      <c r="I10776" s="72">
        <v>17</v>
      </c>
      <c r="J10776" s="72">
        <v>1</v>
      </c>
      <c r="K10776" s="72">
        <v>19</v>
      </c>
      <c r="L10776" s="72">
        <v>8</v>
      </c>
    </row>
    <row r="10777" spans="4:12" x14ac:dyDescent="0.25">
      <c r="D10777" s="66" t="s">
        <v>41115</v>
      </c>
      <c r="E10777" s="66" t="s">
        <v>13521</v>
      </c>
      <c r="F10777" s="72">
        <v>1</v>
      </c>
      <c r="G10777" s="72">
        <v>3</v>
      </c>
      <c r="H10777" s="72">
        <v>2</v>
      </c>
      <c r="I10777" s="72">
        <v>17</v>
      </c>
      <c r="J10777" s="72">
        <v>1</v>
      </c>
      <c r="K10777" s="72">
        <v>19</v>
      </c>
      <c r="L10777" s="72">
        <v>9</v>
      </c>
    </row>
    <row r="10778" spans="4:12" x14ac:dyDescent="0.25">
      <c r="D10778" s="66" t="s">
        <v>41116</v>
      </c>
      <c r="E10778" s="66" t="s">
        <v>13522</v>
      </c>
      <c r="F10778" s="72">
        <v>1</v>
      </c>
      <c r="G10778" s="72">
        <v>3</v>
      </c>
      <c r="H10778" s="72">
        <v>2</v>
      </c>
      <c r="I10778" s="72">
        <v>17</v>
      </c>
      <c r="J10778" s="72">
        <v>1</v>
      </c>
      <c r="K10778" s="72">
        <v>19</v>
      </c>
      <c r="L10778" s="72">
        <v>10</v>
      </c>
    </row>
    <row r="10779" spans="4:12" x14ac:dyDescent="0.25">
      <c r="D10779" s="66" t="s">
        <v>41117</v>
      </c>
      <c r="E10779" s="66" t="s">
        <v>13523</v>
      </c>
      <c r="F10779" s="72">
        <v>1</v>
      </c>
      <c r="G10779" s="72">
        <v>3</v>
      </c>
      <c r="H10779" s="72">
        <v>2</v>
      </c>
      <c r="I10779" s="72">
        <v>17</v>
      </c>
      <c r="J10779" s="72">
        <v>1</v>
      </c>
      <c r="K10779" s="72">
        <v>19</v>
      </c>
      <c r="L10779" s="72">
        <v>11</v>
      </c>
    </row>
    <row r="10780" spans="4:12" x14ac:dyDescent="0.25">
      <c r="D10780" s="66" t="s">
        <v>41118</v>
      </c>
      <c r="E10780" s="66" t="s">
        <v>13524</v>
      </c>
      <c r="F10780" s="72">
        <v>1</v>
      </c>
      <c r="G10780" s="72">
        <v>3</v>
      </c>
      <c r="H10780" s="72">
        <v>2</v>
      </c>
      <c r="I10780" s="72">
        <v>17</v>
      </c>
      <c r="J10780" s="72">
        <v>1</v>
      </c>
      <c r="K10780" s="72">
        <v>19</v>
      </c>
      <c r="L10780" s="72">
        <v>12</v>
      </c>
    </row>
    <row r="10781" spans="4:12" x14ac:dyDescent="0.25">
      <c r="D10781" s="66" t="s">
        <v>41119</v>
      </c>
      <c r="E10781" s="66" t="s">
        <v>13525</v>
      </c>
      <c r="F10781" s="72">
        <v>1</v>
      </c>
      <c r="G10781" s="72">
        <v>3</v>
      </c>
      <c r="H10781" s="72">
        <v>2</v>
      </c>
      <c r="I10781" s="72">
        <v>17</v>
      </c>
      <c r="J10781" s="72">
        <v>1</v>
      </c>
      <c r="K10781" s="72">
        <v>19</v>
      </c>
      <c r="L10781" s="72">
        <v>13</v>
      </c>
    </row>
    <row r="10782" spans="4:12" x14ac:dyDescent="0.25">
      <c r="D10782" s="66" t="s">
        <v>41120</v>
      </c>
      <c r="E10782" s="66" t="s">
        <v>13526</v>
      </c>
      <c r="F10782" s="72">
        <v>1</v>
      </c>
      <c r="G10782" s="72">
        <v>3</v>
      </c>
      <c r="H10782" s="72">
        <v>2</v>
      </c>
      <c r="I10782" s="72">
        <v>17</v>
      </c>
      <c r="J10782" s="72">
        <v>1</v>
      </c>
      <c r="K10782" s="72">
        <v>19</v>
      </c>
      <c r="L10782" s="72">
        <v>14</v>
      </c>
    </row>
    <row r="10783" spans="4:12" x14ac:dyDescent="0.25">
      <c r="D10783" s="66" t="s">
        <v>41121</v>
      </c>
      <c r="E10783" s="66" t="s">
        <v>13527</v>
      </c>
      <c r="F10783" s="72">
        <v>1</v>
      </c>
      <c r="G10783" s="72">
        <v>3</v>
      </c>
      <c r="H10783" s="72">
        <v>2</v>
      </c>
      <c r="I10783" s="72">
        <v>17</v>
      </c>
      <c r="J10783" s="72">
        <v>1</v>
      </c>
      <c r="K10783" s="72">
        <v>19</v>
      </c>
      <c r="L10783" s="72">
        <v>15</v>
      </c>
    </row>
    <row r="10784" spans="4:12" x14ac:dyDescent="0.25">
      <c r="D10784" s="66" t="s">
        <v>41122</v>
      </c>
      <c r="E10784" s="66" t="s">
        <v>13528</v>
      </c>
      <c r="F10784" s="72">
        <v>1</v>
      </c>
      <c r="G10784" s="72">
        <v>3</v>
      </c>
      <c r="H10784" s="72">
        <v>2</v>
      </c>
      <c r="I10784" s="72">
        <v>17</v>
      </c>
      <c r="J10784" s="72">
        <v>1</v>
      </c>
      <c r="K10784" s="72">
        <v>19</v>
      </c>
      <c r="L10784" s="72">
        <v>16</v>
      </c>
    </row>
    <row r="10785" spans="4:12" x14ac:dyDescent="0.25">
      <c r="D10785" s="66" t="s">
        <v>41123</v>
      </c>
      <c r="E10785" s="66" t="s">
        <v>13529</v>
      </c>
      <c r="F10785" s="72">
        <v>1</v>
      </c>
      <c r="G10785" s="72">
        <v>3</v>
      </c>
      <c r="H10785" s="72">
        <v>2</v>
      </c>
      <c r="I10785" s="72">
        <v>17</v>
      </c>
      <c r="J10785" s="72">
        <v>1</v>
      </c>
      <c r="K10785" s="72">
        <v>19</v>
      </c>
      <c r="L10785" s="72">
        <v>17</v>
      </c>
    </row>
    <row r="10786" spans="4:12" x14ac:dyDescent="0.25">
      <c r="D10786" s="66" t="s">
        <v>41124</v>
      </c>
      <c r="E10786" s="66" t="s">
        <v>13530</v>
      </c>
      <c r="F10786" s="72">
        <v>1</v>
      </c>
      <c r="G10786" s="72">
        <v>3</v>
      </c>
      <c r="H10786" s="72">
        <v>2</v>
      </c>
      <c r="I10786" s="72">
        <v>17</v>
      </c>
      <c r="J10786" s="72">
        <v>1</v>
      </c>
      <c r="K10786" s="72">
        <v>19</v>
      </c>
      <c r="L10786" s="72">
        <v>18</v>
      </c>
    </row>
    <row r="10787" spans="4:12" x14ac:dyDescent="0.25">
      <c r="D10787" s="66" t="s">
        <v>41125</v>
      </c>
      <c r="E10787" s="66" t="s">
        <v>13531</v>
      </c>
      <c r="F10787" s="72">
        <v>1</v>
      </c>
      <c r="G10787" s="72">
        <v>3</v>
      </c>
      <c r="H10787" s="72">
        <v>2</v>
      </c>
      <c r="I10787" s="72">
        <v>17</v>
      </c>
      <c r="J10787" s="72">
        <v>1</v>
      </c>
      <c r="K10787" s="72">
        <v>19</v>
      </c>
      <c r="L10787" s="72">
        <v>19</v>
      </c>
    </row>
    <row r="10788" spans="4:12" x14ac:dyDescent="0.25">
      <c r="D10788" s="66" t="s">
        <v>41126</v>
      </c>
      <c r="E10788" s="66" t="s">
        <v>13532</v>
      </c>
      <c r="F10788" s="72">
        <v>1</v>
      </c>
      <c r="G10788" s="72">
        <v>3</v>
      </c>
      <c r="H10788" s="72">
        <v>2</v>
      </c>
      <c r="I10788" s="72">
        <v>17</v>
      </c>
      <c r="J10788" s="72">
        <v>1</v>
      </c>
      <c r="K10788" s="72">
        <v>19</v>
      </c>
      <c r="L10788" s="72">
        <v>20</v>
      </c>
    </row>
    <row r="10789" spans="4:12" x14ac:dyDescent="0.25">
      <c r="D10789" s="66" t="s">
        <v>41127</v>
      </c>
      <c r="E10789" s="66" t="s">
        <v>13533</v>
      </c>
      <c r="F10789" s="72">
        <v>1</v>
      </c>
      <c r="G10789" s="72">
        <v>3</v>
      </c>
      <c r="H10789" s="72">
        <v>2</v>
      </c>
      <c r="I10789" s="72">
        <v>17</v>
      </c>
      <c r="J10789" s="72">
        <v>1</v>
      </c>
      <c r="K10789" s="72">
        <v>19</v>
      </c>
      <c r="L10789" s="72">
        <v>21</v>
      </c>
    </row>
    <row r="10790" spans="4:12" x14ac:dyDescent="0.25">
      <c r="D10790" s="66" t="s">
        <v>41128</v>
      </c>
      <c r="E10790" s="66" t="s">
        <v>13534</v>
      </c>
      <c r="F10790" s="72">
        <v>1</v>
      </c>
      <c r="G10790" s="72">
        <v>3</v>
      </c>
      <c r="H10790" s="72">
        <v>2</v>
      </c>
      <c r="I10790" s="72">
        <v>17</v>
      </c>
      <c r="J10790" s="72">
        <v>1</v>
      </c>
      <c r="K10790" s="72">
        <v>19</v>
      </c>
      <c r="L10790" s="72">
        <v>22</v>
      </c>
    </row>
    <row r="10791" spans="4:12" x14ac:dyDescent="0.25">
      <c r="D10791" s="66" t="s">
        <v>41129</v>
      </c>
      <c r="E10791" s="66" t="s">
        <v>13535</v>
      </c>
      <c r="F10791" s="72">
        <v>1</v>
      </c>
      <c r="G10791" s="72">
        <v>3</v>
      </c>
      <c r="H10791" s="72">
        <v>2</v>
      </c>
      <c r="I10791" s="72">
        <v>17</v>
      </c>
      <c r="J10791" s="72">
        <v>1</v>
      </c>
      <c r="K10791" s="72">
        <v>19</v>
      </c>
      <c r="L10791" s="72">
        <v>23</v>
      </c>
    </row>
    <row r="10792" spans="4:12" x14ac:dyDescent="0.25">
      <c r="D10792" s="66" t="s">
        <v>41130</v>
      </c>
      <c r="E10792" s="66" t="s">
        <v>13536</v>
      </c>
      <c r="F10792" s="72">
        <v>1</v>
      </c>
      <c r="G10792" s="72">
        <v>3</v>
      </c>
      <c r="H10792" s="72">
        <v>2</v>
      </c>
      <c r="I10792" s="72">
        <v>17</v>
      </c>
      <c r="J10792" s="72">
        <v>1</v>
      </c>
      <c r="K10792" s="72">
        <v>19</v>
      </c>
      <c r="L10792" s="72">
        <v>24</v>
      </c>
    </row>
    <row r="10793" spans="4:12" x14ac:dyDescent="0.25">
      <c r="D10793" s="66" t="s">
        <v>41131</v>
      </c>
      <c r="E10793" s="66" t="s">
        <v>13537</v>
      </c>
      <c r="F10793" s="72">
        <v>1</v>
      </c>
      <c r="G10793" s="72">
        <v>3</v>
      </c>
      <c r="H10793" s="72">
        <v>2</v>
      </c>
      <c r="I10793" s="72">
        <v>17</v>
      </c>
      <c r="J10793" s="72">
        <v>1</v>
      </c>
      <c r="K10793" s="72">
        <v>19</v>
      </c>
      <c r="L10793" s="72">
        <v>25</v>
      </c>
    </row>
    <row r="10794" spans="4:12" x14ac:dyDescent="0.25">
      <c r="D10794" s="66" t="s">
        <v>41132</v>
      </c>
      <c r="E10794" s="66" t="s">
        <v>1027</v>
      </c>
      <c r="F10794" s="72">
        <v>1</v>
      </c>
      <c r="G10794" s="72">
        <v>3</v>
      </c>
      <c r="H10794" s="72">
        <v>2</v>
      </c>
      <c r="I10794" s="72">
        <v>17</v>
      </c>
      <c r="J10794" s="72">
        <v>1</v>
      </c>
      <c r="K10794" s="72">
        <v>19</v>
      </c>
      <c r="L10794" s="72">
        <v>26</v>
      </c>
    </row>
    <row r="10795" spans="4:12" x14ac:dyDescent="0.25">
      <c r="D10795" s="66" t="s">
        <v>41133</v>
      </c>
      <c r="E10795" s="66" t="s">
        <v>13538</v>
      </c>
      <c r="F10795" s="72">
        <v>1</v>
      </c>
      <c r="G10795" s="72">
        <v>3</v>
      </c>
      <c r="H10795" s="72">
        <v>2</v>
      </c>
      <c r="I10795" s="72">
        <v>17</v>
      </c>
      <c r="J10795" s="72">
        <v>1</v>
      </c>
      <c r="K10795" s="72">
        <v>19</v>
      </c>
      <c r="L10795" s="72">
        <v>27</v>
      </c>
    </row>
    <row r="10796" spans="4:12" x14ac:dyDescent="0.25">
      <c r="D10796" s="66" t="s">
        <v>41134</v>
      </c>
      <c r="E10796" s="66" t="s">
        <v>13539</v>
      </c>
      <c r="F10796" s="72">
        <v>1</v>
      </c>
      <c r="G10796" s="72">
        <v>3</v>
      </c>
      <c r="H10796" s="72">
        <v>2</v>
      </c>
      <c r="I10796" s="72">
        <v>17</v>
      </c>
      <c r="J10796" s="72">
        <v>1</v>
      </c>
      <c r="K10796" s="72">
        <v>19</v>
      </c>
      <c r="L10796" s="72">
        <v>28</v>
      </c>
    </row>
    <row r="10797" spans="4:12" x14ac:dyDescent="0.25">
      <c r="D10797" s="66" t="s">
        <v>41135</v>
      </c>
      <c r="E10797" s="66" t="s">
        <v>13540</v>
      </c>
      <c r="F10797" s="72">
        <v>1</v>
      </c>
      <c r="G10797" s="72">
        <v>3</v>
      </c>
      <c r="H10797" s="72">
        <v>2</v>
      </c>
      <c r="I10797" s="72">
        <v>17</v>
      </c>
      <c r="J10797" s="72">
        <v>1</v>
      </c>
      <c r="K10797" s="72">
        <v>19</v>
      </c>
      <c r="L10797" s="72">
        <v>29</v>
      </c>
    </row>
    <row r="10798" spans="4:12" x14ac:dyDescent="0.25">
      <c r="D10798" s="66" t="s">
        <v>41136</v>
      </c>
      <c r="E10798" s="66" t="s">
        <v>13541</v>
      </c>
      <c r="F10798" s="72">
        <v>1</v>
      </c>
      <c r="G10798" s="72">
        <v>3</v>
      </c>
      <c r="H10798" s="72">
        <v>2</v>
      </c>
      <c r="I10798" s="72">
        <v>17</v>
      </c>
      <c r="J10798" s="72">
        <v>1</v>
      </c>
      <c r="K10798" s="72">
        <v>19</v>
      </c>
      <c r="L10798" s="72">
        <v>30</v>
      </c>
    </row>
    <row r="10799" spans="4:12" x14ac:dyDescent="0.25">
      <c r="D10799" s="66" t="s">
        <v>41137</v>
      </c>
      <c r="E10799" s="66" t="s">
        <v>13542</v>
      </c>
      <c r="F10799" s="72">
        <v>1</v>
      </c>
      <c r="G10799" s="72">
        <v>3</v>
      </c>
      <c r="H10799" s="72">
        <v>2</v>
      </c>
      <c r="I10799" s="72">
        <v>17</v>
      </c>
      <c r="J10799" s="72">
        <v>1</v>
      </c>
      <c r="K10799" s="72">
        <v>19</v>
      </c>
      <c r="L10799" s="72">
        <v>31</v>
      </c>
    </row>
    <row r="10800" spans="4:12" x14ac:dyDescent="0.25">
      <c r="D10800" s="66" t="s">
        <v>41138</v>
      </c>
      <c r="E10800" s="66" t="s">
        <v>13543</v>
      </c>
      <c r="F10800" s="72">
        <v>1</v>
      </c>
      <c r="G10800" s="72">
        <v>3</v>
      </c>
      <c r="H10800" s="72">
        <v>2</v>
      </c>
      <c r="I10800" s="72">
        <v>17</v>
      </c>
      <c r="J10800" s="72">
        <v>1</v>
      </c>
      <c r="K10800" s="72">
        <v>19</v>
      </c>
      <c r="L10800" s="72">
        <v>32</v>
      </c>
    </row>
    <row r="10801" spans="4:12" x14ac:dyDescent="0.25">
      <c r="D10801" s="66" t="s">
        <v>41139</v>
      </c>
      <c r="E10801" s="66" t="s">
        <v>13544</v>
      </c>
      <c r="F10801" s="72">
        <v>1</v>
      </c>
      <c r="G10801" s="72">
        <v>3</v>
      </c>
      <c r="H10801" s="72">
        <v>2</v>
      </c>
      <c r="I10801" s="72">
        <v>17</v>
      </c>
      <c r="J10801" s="72">
        <v>1</v>
      </c>
      <c r="K10801" s="72">
        <v>19</v>
      </c>
      <c r="L10801" s="72">
        <v>33</v>
      </c>
    </row>
    <row r="10802" spans="4:12" x14ac:dyDescent="0.25">
      <c r="D10802" s="66" t="s">
        <v>41140</v>
      </c>
      <c r="E10802" s="66" t="s">
        <v>13545</v>
      </c>
      <c r="F10802" s="72">
        <v>1</v>
      </c>
      <c r="G10802" s="72">
        <v>3</v>
      </c>
      <c r="H10802" s="72">
        <v>2</v>
      </c>
      <c r="I10802" s="72">
        <v>17</v>
      </c>
      <c r="J10802" s="72">
        <v>1</v>
      </c>
      <c r="K10802" s="72">
        <v>19</v>
      </c>
      <c r="L10802" s="72">
        <v>34</v>
      </c>
    </row>
    <row r="10803" spans="4:12" x14ac:dyDescent="0.25">
      <c r="D10803" s="66" t="s">
        <v>41141</v>
      </c>
      <c r="E10803" s="66" t="s">
        <v>13546</v>
      </c>
      <c r="F10803" s="72">
        <v>1</v>
      </c>
      <c r="G10803" s="72">
        <v>3</v>
      </c>
      <c r="H10803" s="72">
        <v>2</v>
      </c>
      <c r="I10803" s="72">
        <v>17</v>
      </c>
      <c r="J10803" s="72">
        <v>1</v>
      </c>
      <c r="K10803" s="72">
        <v>19</v>
      </c>
      <c r="L10803" s="72">
        <v>35</v>
      </c>
    </row>
    <row r="10804" spans="4:12" x14ac:dyDescent="0.25">
      <c r="D10804" s="66" t="s">
        <v>41142</v>
      </c>
      <c r="E10804" s="66" t="s">
        <v>13547</v>
      </c>
      <c r="F10804" s="72">
        <v>1</v>
      </c>
      <c r="G10804" s="72">
        <v>3</v>
      </c>
      <c r="H10804" s="72">
        <v>2</v>
      </c>
      <c r="I10804" s="72">
        <v>17</v>
      </c>
      <c r="J10804" s="72">
        <v>1</v>
      </c>
      <c r="K10804" s="72">
        <v>19</v>
      </c>
      <c r="L10804" s="72">
        <v>36</v>
      </c>
    </row>
    <row r="10805" spans="4:12" x14ac:dyDescent="0.25">
      <c r="D10805" s="66" t="s">
        <v>41143</v>
      </c>
      <c r="E10805" s="66" t="s">
        <v>13548</v>
      </c>
      <c r="F10805" s="72">
        <v>1</v>
      </c>
      <c r="G10805" s="72">
        <v>3</v>
      </c>
      <c r="H10805" s="72">
        <v>2</v>
      </c>
      <c r="I10805" s="72">
        <v>17</v>
      </c>
      <c r="J10805" s="72">
        <v>1</v>
      </c>
      <c r="K10805" s="72">
        <v>19</v>
      </c>
      <c r="L10805" s="72">
        <v>37</v>
      </c>
    </row>
    <row r="10806" spans="4:12" x14ac:dyDescent="0.25">
      <c r="D10806" s="66" t="s">
        <v>41144</v>
      </c>
      <c r="E10806" s="66" t="s">
        <v>13549</v>
      </c>
      <c r="F10806" s="72">
        <v>1</v>
      </c>
      <c r="G10806" s="72">
        <v>3</v>
      </c>
      <c r="H10806" s="72">
        <v>2</v>
      </c>
      <c r="I10806" s="72">
        <v>17</v>
      </c>
      <c r="J10806" s="72">
        <v>1</v>
      </c>
      <c r="K10806" s="72">
        <v>19</v>
      </c>
      <c r="L10806" s="72">
        <v>38</v>
      </c>
    </row>
    <row r="10807" spans="4:12" x14ac:dyDescent="0.25">
      <c r="D10807" s="66" t="s">
        <v>41145</v>
      </c>
      <c r="E10807" s="66" t="s">
        <v>13550</v>
      </c>
      <c r="F10807" s="72">
        <v>1</v>
      </c>
      <c r="G10807" s="72">
        <v>3</v>
      </c>
      <c r="H10807" s="72">
        <v>2</v>
      </c>
      <c r="I10807" s="72">
        <v>17</v>
      </c>
      <c r="J10807" s="72">
        <v>1</v>
      </c>
      <c r="K10807" s="72">
        <v>19</v>
      </c>
      <c r="L10807" s="72">
        <v>39</v>
      </c>
    </row>
    <row r="10808" spans="4:12" x14ac:dyDescent="0.25">
      <c r="D10808" s="66" t="s">
        <v>41146</v>
      </c>
      <c r="E10808" s="66" t="s">
        <v>13551</v>
      </c>
      <c r="F10808" s="72">
        <v>1</v>
      </c>
      <c r="G10808" s="72">
        <v>3</v>
      </c>
      <c r="H10808" s="72">
        <v>2</v>
      </c>
      <c r="I10808" s="72">
        <v>17</v>
      </c>
      <c r="J10808" s="72">
        <v>1</v>
      </c>
      <c r="K10808" s="72">
        <v>19</v>
      </c>
      <c r="L10808" s="72">
        <v>40</v>
      </c>
    </row>
    <row r="10809" spans="4:12" x14ac:dyDescent="0.25">
      <c r="D10809" s="66" t="s">
        <v>41147</v>
      </c>
      <c r="E10809" s="66" t="s">
        <v>13552</v>
      </c>
      <c r="F10809" s="72">
        <v>1</v>
      </c>
      <c r="G10809" s="72">
        <v>3</v>
      </c>
      <c r="H10809" s="72">
        <v>2</v>
      </c>
      <c r="I10809" s="72">
        <v>17</v>
      </c>
      <c r="J10809" s="72">
        <v>1</v>
      </c>
      <c r="K10809" s="72">
        <v>19</v>
      </c>
      <c r="L10809" s="72">
        <v>41</v>
      </c>
    </row>
    <row r="10810" spans="4:12" x14ac:dyDescent="0.25">
      <c r="D10810" s="66" t="s">
        <v>41148</v>
      </c>
      <c r="E10810" s="66" t="s">
        <v>13553</v>
      </c>
      <c r="F10810" s="72">
        <v>1</v>
      </c>
      <c r="G10810" s="72">
        <v>3</v>
      </c>
      <c r="H10810" s="72">
        <v>2</v>
      </c>
      <c r="I10810" s="72">
        <v>17</v>
      </c>
      <c r="J10810" s="72">
        <v>1</v>
      </c>
      <c r="K10810" s="72">
        <v>19</v>
      </c>
      <c r="L10810" s="72">
        <v>42</v>
      </c>
    </row>
    <row r="10811" spans="4:12" x14ac:dyDescent="0.25">
      <c r="D10811" s="66" t="s">
        <v>41149</v>
      </c>
      <c r="E10811" s="66" t="s">
        <v>13554</v>
      </c>
      <c r="F10811" s="72">
        <v>1</v>
      </c>
      <c r="G10811" s="72">
        <v>3</v>
      </c>
      <c r="H10811" s="72">
        <v>2</v>
      </c>
      <c r="I10811" s="72">
        <v>17</v>
      </c>
      <c r="J10811" s="72">
        <v>1</v>
      </c>
      <c r="K10811" s="72">
        <v>19</v>
      </c>
      <c r="L10811" s="72">
        <v>43</v>
      </c>
    </row>
    <row r="10812" spans="4:12" x14ac:dyDescent="0.25">
      <c r="D10812" s="66" t="s">
        <v>41150</v>
      </c>
      <c r="E10812" s="66" t="s">
        <v>13555</v>
      </c>
      <c r="F10812" s="72">
        <v>1</v>
      </c>
      <c r="G10812" s="72">
        <v>3</v>
      </c>
      <c r="H10812" s="72">
        <v>2</v>
      </c>
      <c r="I10812" s="72">
        <v>17</v>
      </c>
      <c r="J10812" s="72">
        <v>1</v>
      </c>
      <c r="K10812" s="72">
        <v>19</v>
      </c>
      <c r="L10812" s="72">
        <v>44</v>
      </c>
    </row>
    <row r="10813" spans="4:12" x14ac:dyDescent="0.25">
      <c r="D10813" s="66" t="s">
        <v>41151</v>
      </c>
      <c r="E10813" s="66" t="s">
        <v>13556</v>
      </c>
      <c r="F10813" s="72">
        <v>1</v>
      </c>
      <c r="G10813" s="72">
        <v>3</v>
      </c>
      <c r="H10813" s="72">
        <v>2</v>
      </c>
      <c r="I10813" s="72">
        <v>17</v>
      </c>
      <c r="J10813" s="72">
        <v>1</v>
      </c>
      <c r="K10813" s="72">
        <v>20</v>
      </c>
      <c r="L10813" s="72">
        <v>1</v>
      </c>
    </row>
    <row r="10814" spans="4:12" x14ac:dyDescent="0.25">
      <c r="D10814" s="66" t="s">
        <v>41152</v>
      </c>
      <c r="E10814" s="66" t="s">
        <v>13557</v>
      </c>
      <c r="F10814" s="72">
        <v>1</v>
      </c>
      <c r="G10814" s="72">
        <v>3</v>
      </c>
      <c r="H10814" s="72">
        <v>2</v>
      </c>
      <c r="I10814" s="72">
        <v>17</v>
      </c>
      <c r="J10814" s="72">
        <v>1</v>
      </c>
      <c r="K10814" s="72">
        <v>20</v>
      </c>
      <c r="L10814" s="72">
        <v>2</v>
      </c>
    </row>
    <row r="10815" spans="4:12" x14ac:dyDescent="0.25">
      <c r="D10815" s="66" t="s">
        <v>41153</v>
      </c>
      <c r="E10815" s="66" t="s">
        <v>13558</v>
      </c>
      <c r="F10815" s="72">
        <v>1</v>
      </c>
      <c r="G10815" s="72">
        <v>3</v>
      </c>
      <c r="H10815" s="72">
        <v>2</v>
      </c>
      <c r="I10815" s="72">
        <v>17</v>
      </c>
      <c r="J10815" s="72">
        <v>1</v>
      </c>
      <c r="K10815" s="72">
        <v>20</v>
      </c>
      <c r="L10815" s="72">
        <v>3</v>
      </c>
    </row>
    <row r="10816" spans="4:12" x14ac:dyDescent="0.25">
      <c r="D10816" s="66" t="s">
        <v>41154</v>
      </c>
      <c r="E10816" s="66" t="s">
        <v>13559</v>
      </c>
      <c r="F10816" s="72">
        <v>1</v>
      </c>
      <c r="G10816" s="72">
        <v>3</v>
      </c>
      <c r="H10816" s="72">
        <v>2</v>
      </c>
      <c r="I10816" s="72">
        <v>17</v>
      </c>
      <c r="J10816" s="72">
        <v>1</v>
      </c>
      <c r="K10816" s="72">
        <v>20</v>
      </c>
      <c r="L10816" s="72">
        <v>4</v>
      </c>
    </row>
    <row r="10817" spans="4:12" x14ac:dyDescent="0.25">
      <c r="D10817" s="66" t="s">
        <v>41155</v>
      </c>
      <c r="E10817" s="66" t="s">
        <v>13560</v>
      </c>
      <c r="F10817" s="72">
        <v>1</v>
      </c>
      <c r="G10817" s="72">
        <v>3</v>
      </c>
      <c r="H10817" s="72">
        <v>2</v>
      </c>
      <c r="I10817" s="72">
        <v>17</v>
      </c>
      <c r="J10817" s="72">
        <v>1</v>
      </c>
      <c r="K10817" s="72">
        <v>20</v>
      </c>
      <c r="L10817" s="72">
        <v>5</v>
      </c>
    </row>
    <row r="10818" spans="4:12" x14ac:dyDescent="0.25">
      <c r="D10818" s="66" t="s">
        <v>41156</v>
      </c>
      <c r="E10818" s="66" t="s">
        <v>13561</v>
      </c>
      <c r="F10818" s="72">
        <v>1</v>
      </c>
      <c r="G10818" s="72">
        <v>3</v>
      </c>
      <c r="H10818" s="72">
        <v>2</v>
      </c>
      <c r="I10818" s="72">
        <v>17</v>
      </c>
      <c r="J10818" s="72">
        <v>1</v>
      </c>
      <c r="K10818" s="72">
        <v>20</v>
      </c>
      <c r="L10818" s="72">
        <v>6</v>
      </c>
    </row>
    <row r="10819" spans="4:12" x14ac:dyDescent="0.25">
      <c r="D10819" s="66" t="s">
        <v>41157</v>
      </c>
      <c r="E10819" s="66" t="s">
        <v>13562</v>
      </c>
      <c r="F10819" s="72">
        <v>1</v>
      </c>
      <c r="G10819" s="72">
        <v>3</v>
      </c>
      <c r="H10819" s="72">
        <v>2</v>
      </c>
      <c r="I10819" s="72">
        <v>17</v>
      </c>
      <c r="J10819" s="72">
        <v>1</v>
      </c>
      <c r="K10819" s="72">
        <v>20</v>
      </c>
      <c r="L10819" s="72">
        <v>7</v>
      </c>
    </row>
    <row r="10820" spans="4:12" x14ac:dyDescent="0.25">
      <c r="D10820" s="66" t="s">
        <v>41158</v>
      </c>
      <c r="E10820" s="66" t="s">
        <v>13563</v>
      </c>
      <c r="F10820" s="72">
        <v>1</v>
      </c>
      <c r="G10820" s="72">
        <v>3</v>
      </c>
      <c r="H10820" s="72">
        <v>2</v>
      </c>
      <c r="I10820" s="72">
        <v>17</v>
      </c>
      <c r="J10820" s="72">
        <v>1</v>
      </c>
      <c r="K10820" s="72">
        <v>20</v>
      </c>
      <c r="L10820" s="72">
        <v>8</v>
      </c>
    </row>
    <row r="10821" spans="4:12" x14ac:dyDescent="0.25">
      <c r="D10821" s="66" t="s">
        <v>41159</v>
      </c>
      <c r="E10821" s="66" t="s">
        <v>2159</v>
      </c>
      <c r="F10821" s="72">
        <v>1</v>
      </c>
      <c r="G10821" s="72">
        <v>3</v>
      </c>
      <c r="H10821" s="72">
        <v>2</v>
      </c>
      <c r="I10821" s="72">
        <v>17</v>
      </c>
      <c r="J10821" s="72">
        <v>1</v>
      </c>
      <c r="K10821" s="72">
        <v>20</v>
      </c>
      <c r="L10821" s="72">
        <v>9</v>
      </c>
    </row>
    <row r="10822" spans="4:12" x14ac:dyDescent="0.25">
      <c r="D10822" s="66" t="s">
        <v>41160</v>
      </c>
      <c r="E10822" s="66" t="s">
        <v>13564</v>
      </c>
      <c r="F10822" s="72">
        <v>1</v>
      </c>
      <c r="G10822" s="72">
        <v>3</v>
      </c>
      <c r="H10822" s="72">
        <v>2</v>
      </c>
      <c r="I10822" s="72">
        <v>17</v>
      </c>
      <c r="J10822" s="72">
        <v>1</v>
      </c>
      <c r="K10822" s="72">
        <v>20</v>
      </c>
      <c r="L10822" s="72">
        <v>10</v>
      </c>
    </row>
    <row r="10823" spans="4:12" x14ac:dyDescent="0.25">
      <c r="D10823" s="66" t="s">
        <v>41161</v>
      </c>
      <c r="E10823" s="66" t="s">
        <v>13565</v>
      </c>
      <c r="F10823" s="72">
        <v>1</v>
      </c>
      <c r="G10823" s="72">
        <v>3</v>
      </c>
      <c r="H10823" s="72">
        <v>2</v>
      </c>
      <c r="I10823" s="72">
        <v>17</v>
      </c>
      <c r="J10823" s="72">
        <v>1</v>
      </c>
      <c r="K10823" s="72">
        <v>20</v>
      </c>
      <c r="L10823" s="72">
        <v>11</v>
      </c>
    </row>
    <row r="10824" spans="4:12" x14ac:dyDescent="0.25">
      <c r="D10824" s="66" t="s">
        <v>41162</v>
      </c>
      <c r="E10824" s="66" t="s">
        <v>13566</v>
      </c>
      <c r="F10824" s="72">
        <v>1</v>
      </c>
      <c r="G10824" s="72">
        <v>3</v>
      </c>
      <c r="H10824" s="72">
        <v>2</v>
      </c>
      <c r="I10824" s="72">
        <v>17</v>
      </c>
      <c r="J10824" s="72">
        <v>1</v>
      </c>
      <c r="K10824" s="72">
        <v>20</v>
      </c>
      <c r="L10824" s="72">
        <v>12</v>
      </c>
    </row>
    <row r="10825" spans="4:12" x14ac:dyDescent="0.25">
      <c r="D10825" s="66" t="s">
        <v>41163</v>
      </c>
      <c r="E10825" s="66" t="s">
        <v>13567</v>
      </c>
      <c r="F10825" s="72">
        <v>1</v>
      </c>
      <c r="G10825" s="72">
        <v>3</v>
      </c>
      <c r="H10825" s="72">
        <v>2</v>
      </c>
      <c r="I10825" s="72">
        <v>17</v>
      </c>
      <c r="J10825" s="72">
        <v>1</v>
      </c>
      <c r="K10825" s="72">
        <v>20</v>
      </c>
      <c r="L10825" s="72">
        <v>13</v>
      </c>
    </row>
    <row r="10826" spans="4:12" x14ac:dyDescent="0.25">
      <c r="D10826" s="66" t="s">
        <v>41164</v>
      </c>
      <c r="E10826" s="66" t="s">
        <v>13568</v>
      </c>
      <c r="F10826" s="72">
        <v>1</v>
      </c>
      <c r="G10826" s="72">
        <v>3</v>
      </c>
      <c r="H10826" s="72">
        <v>2</v>
      </c>
      <c r="I10826" s="72">
        <v>17</v>
      </c>
      <c r="J10826" s="72">
        <v>1</v>
      </c>
      <c r="K10826" s="72">
        <v>20</v>
      </c>
      <c r="L10826" s="72">
        <v>14</v>
      </c>
    </row>
    <row r="10827" spans="4:12" x14ac:dyDescent="0.25">
      <c r="D10827" s="66" t="s">
        <v>41165</v>
      </c>
      <c r="E10827" s="66" t="s">
        <v>13569</v>
      </c>
      <c r="F10827" s="72">
        <v>1</v>
      </c>
      <c r="G10827" s="72">
        <v>3</v>
      </c>
      <c r="H10827" s="72">
        <v>2</v>
      </c>
      <c r="I10827" s="72">
        <v>17</v>
      </c>
      <c r="J10827" s="72">
        <v>1</v>
      </c>
      <c r="K10827" s="72">
        <v>20</v>
      </c>
      <c r="L10827" s="72">
        <v>15</v>
      </c>
    </row>
    <row r="10828" spans="4:12" x14ac:dyDescent="0.25">
      <c r="D10828" s="66" t="s">
        <v>41166</v>
      </c>
      <c r="E10828" s="66" t="s">
        <v>13570</v>
      </c>
      <c r="F10828" s="72">
        <v>1</v>
      </c>
      <c r="G10828" s="72">
        <v>3</v>
      </c>
      <c r="H10828" s="72">
        <v>2</v>
      </c>
      <c r="I10828" s="72">
        <v>17</v>
      </c>
      <c r="J10828" s="72">
        <v>1</v>
      </c>
      <c r="K10828" s="72">
        <v>20</v>
      </c>
      <c r="L10828" s="72">
        <v>16</v>
      </c>
    </row>
    <row r="10829" spans="4:12" x14ac:dyDescent="0.25">
      <c r="D10829" s="66" t="s">
        <v>41167</v>
      </c>
      <c r="E10829" s="66" t="s">
        <v>13571</v>
      </c>
      <c r="F10829" s="72">
        <v>1</v>
      </c>
      <c r="G10829" s="72">
        <v>3</v>
      </c>
      <c r="H10829" s="72">
        <v>2</v>
      </c>
      <c r="I10829" s="72">
        <v>17</v>
      </c>
      <c r="J10829" s="72">
        <v>1</v>
      </c>
      <c r="K10829" s="72">
        <v>20</v>
      </c>
      <c r="L10829" s="72">
        <v>17</v>
      </c>
    </row>
    <row r="10830" spans="4:12" x14ac:dyDescent="0.25">
      <c r="D10830" s="66" t="s">
        <v>41168</v>
      </c>
      <c r="E10830" s="66" t="s">
        <v>13572</v>
      </c>
      <c r="F10830" s="72">
        <v>1</v>
      </c>
      <c r="G10830" s="72">
        <v>3</v>
      </c>
      <c r="H10830" s="72">
        <v>2</v>
      </c>
      <c r="I10830" s="72">
        <v>17</v>
      </c>
      <c r="J10830" s="72">
        <v>1</v>
      </c>
      <c r="K10830" s="72">
        <v>20</v>
      </c>
      <c r="L10830" s="72">
        <v>18</v>
      </c>
    </row>
    <row r="10831" spans="4:12" x14ac:dyDescent="0.25">
      <c r="D10831" s="66" t="s">
        <v>41169</v>
      </c>
      <c r="E10831" s="66" t="s">
        <v>13573</v>
      </c>
      <c r="F10831" s="72">
        <v>1</v>
      </c>
      <c r="G10831" s="72">
        <v>3</v>
      </c>
      <c r="H10831" s="72">
        <v>2</v>
      </c>
      <c r="I10831" s="72">
        <v>17</v>
      </c>
      <c r="J10831" s="72">
        <v>1</v>
      </c>
      <c r="K10831" s="72">
        <v>20</v>
      </c>
      <c r="L10831" s="72">
        <v>19</v>
      </c>
    </row>
    <row r="10832" spans="4:12" x14ac:dyDescent="0.25">
      <c r="D10832" s="66" t="s">
        <v>41170</v>
      </c>
      <c r="E10832" s="66" t="s">
        <v>13574</v>
      </c>
      <c r="F10832" s="72">
        <v>1</v>
      </c>
      <c r="G10832" s="72">
        <v>3</v>
      </c>
      <c r="H10832" s="72">
        <v>2</v>
      </c>
      <c r="I10832" s="72">
        <v>17</v>
      </c>
      <c r="J10832" s="72">
        <v>1</v>
      </c>
      <c r="K10832" s="72">
        <v>20</v>
      </c>
      <c r="L10832" s="72">
        <v>20</v>
      </c>
    </row>
    <row r="10833" spans="4:12" x14ac:dyDescent="0.25">
      <c r="D10833" s="66" t="s">
        <v>41171</v>
      </c>
      <c r="E10833" s="66" t="s">
        <v>13575</v>
      </c>
      <c r="F10833" s="72">
        <v>1</v>
      </c>
      <c r="G10833" s="72">
        <v>3</v>
      </c>
      <c r="H10833" s="72">
        <v>2</v>
      </c>
      <c r="I10833" s="72">
        <v>17</v>
      </c>
      <c r="J10833" s="72">
        <v>1</v>
      </c>
      <c r="K10833" s="72">
        <v>20</v>
      </c>
      <c r="L10833" s="72">
        <v>21</v>
      </c>
    </row>
    <row r="10834" spans="4:12" x14ac:dyDescent="0.25">
      <c r="D10834" s="66" t="s">
        <v>41172</v>
      </c>
      <c r="E10834" s="66" t="s">
        <v>13576</v>
      </c>
      <c r="F10834" s="72">
        <v>1</v>
      </c>
      <c r="G10834" s="72">
        <v>3</v>
      </c>
      <c r="H10834" s="72">
        <v>2</v>
      </c>
      <c r="I10834" s="72">
        <v>17</v>
      </c>
      <c r="J10834" s="72">
        <v>1</v>
      </c>
      <c r="K10834" s="72">
        <v>20</v>
      </c>
      <c r="L10834" s="72">
        <v>22</v>
      </c>
    </row>
    <row r="10835" spans="4:12" x14ac:dyDescent="0.25">
      <c r="D10835" s="66" t="s">
        <v>41173</v>
      </c>
      <c r="E10835" s="66" t="s">
        <v>13577</v>
      </c>
      <c r="F10835" s="72">
        <v>1</v>
      </c>
      <c r="G10835" s="72">
        <v>3</v>
      </c>
      <c r="H10835" s="72">
        <v>2</v>
      </c>
      <c r="I10835" s="72">
        <v>17</v>
      </c>
      <c r="J10835" s="72">
        <v>1</v>
      </c>
      <c r="K10835" s="72">
        <v>20</v>
      </c>
      <c r="L10835" s="72">
        <v>23</v>
      </c>
    </row>
    <row r="10836" spans="4:12" x14ac:dyDescent="0.25">
      <c r="D10836" s="66" t="s">
        <v>41174</v>
      </c>
      <c r="E10836" s="66" t="s">
        <v>13578</v>
      </c>
      <c r="F10836" s="72">
        <v>1</v>
      </c>
      <c r="G10836" s="72">
        <v>3</v>
      </c>
      <c r="H10836" s="72">
        <v>2</v>
      </c>
      <c r="I10836" s="72">
        <v>17</v>
      </c>
      <c r="J10836" s="72">
        <v>1</v>
      </c>
      <c r="K10836" s="72">
        <v>20</v>
      </c>
      <c r="L10836" s="72">
        <v>24</v>
      </c>
    </row>
    <row r="10837" spans="4:12" x14ac:dyDescent="0.25">
      <c r="D10837" s="66" t="s">
        <v>41175</v>
      </c>
      <c r="E10837" s="66" t="s">
        <v>13579</v>
      </c>
      <c r="F10837" s="72">
        <v>1</v>
      </c>
      <c r="G10837" s="72">
        <v>3</v>
      </c>
      <c r="H10837" s="72">
        <v>2</v>
      </c>
      <c r="I10837" s="72">
        <v>17</v>
      </c>
      <c r="J10837" s="72">
        <v>1</v>
      </c>
      <c r="K10837" s="72">
        <v>20</v>
      </c>
      <c r="L10837" s="72">
        <v>25</v>
      </c>
    </row>
    <row r="10838" spans="4:12" x14ac:dyDescent="0.25">
      <c r="D10838" s="66" t="s">
        <v>41176</v>
      </c>
      <c r="E10838" s="66" t="s">
        <v>13580</v>
      </c>
      <c r="F10838" s="72">
        <v>1</v>
      </c>
      <c r="G10838" s="72">
        <v>3</v>
      </c>
      <c r="H10838" s="72">
        <v>2</v>
      </c>
      <c r="I10838" s="72">
        <v>17</v>
      </c>
      <c r="J10838" s="72">
        <v>1</v>
      </c>
      <c r="K10838" s="72">
        <v>20</v>
      </c>
      <c r="L10838" s="72">
        <v>26</v>
      </c>
    </row>
    <row r="10839" spans="4:12" x14ac:dyDescent="0.25">
      <c r="D10839" s="66" t="s">
        <v>41177</v>
      </c>
      <c r="E10839" s="66" t="s">
        <v>13581</v>
      </c>
      <c r="F10839" s="72">
        <v>1</v>
      </c>
      <c r="G10839" s="72">
        <v>3</v>
      </c>
      <c r="H10839" s="72">
        <v>2</v>
      </c>
      <c r="I10839" s="72">
        <v>17</v>
      </c>
      <c r="J10839" s="72">
        <v>1</v>
      </c>
      <c r="K10839" s="72">
        <v>20</v>
      </c>
      <c r="L10839" s="72">
        <v>27</v>
      </c>
    </row>
    <row r="10840" spans="4:12" x14ac:dyDescent="0.25">
      <c r="D10840" s="66" t="s">
        <v>41178</v>
      </c>
      <c r="E10840" s="66" t="s">
        <v>13582</v>
      </c>
      <c r="F10840" s="72">
        <v>1</v>
      </c>
      <c r="G10840" s="72">
        <v>3</v>
      </c>
      <c r="H10840" s="72">
        <v>2</v>
      </c>
      <c r="I10840" s="72">
        <v>17</v>
      </c>
      <c r="J10840" s="72">
        <v>1</v>
      </c>
      <c r="K10840" s="72">
        <v>21</v>
      </c>
      <c r="L10840" s="72">
        <v>1</v>
      </c>
    </row>
    <row r="10841" spans="4:12" x14ac:dyDescent="0.25">
      <c r="D10841" s="66" t="s">
        <v>41179</v>
      </c>
      <c r="E10841" s="66" t="s">
        <v>13583</v>
      </c>
      <c r="F10841" s="72">
        <v>1</v>
      </c>
      <c r="G10841" s="72">
        <v>3</v>
      </c>
      <c r="H10841" s="72">
        <v>2</v>
      </c>
      <c r="I10841" s="72">
        <v>17</v>
      </c>
      <c r="J10841" s="72">
        <v>1</v>
      </c>
      <c r="K10841" s="72">
        <v>21</v>
      </c>
      <c r="L10841" s="72">
        <v>2</v>
      </c>
    </row>
    <row r="10842" spans="4:12" x14ac:dyDescent="0.25">
      <c r="D10842" s="66" t="s">
        <v>41180</v>
      </c>
      <c r="E10842" s="66" t="s">
        <v>13584</v>
      </c>
      <c r="F10842" s="72">
        <v>1</v>
      </c>
      <c r="G10842" s="72">
        <v>3</v>
      </c>
      <c r="H10842" s="72">
        <v>2</v>
      </c>
      <c r="I10842" s="72">
        <v>17</v>
      </c>
      <c r="J10842" s="72">
        <v>1</v>
      </c>
      <c r="K10842" s="72">
        <v>21</v>
      </c>
      <c r="L10842" s="72">
        <v>3</v>
      </c>
    </row>
    <row r="10843" spans="4:12" x14ac:dyDescent="0.25">
      <c r="D10843" s="66" t="s">
        <v>41181</v>
      </c>
      <c r="E10843" s="66" t="s">
        <v>13585</v>
      </c>
      <c r="F10843" s="72">
        <v>1</v>
      </c>
      <c r="G10843" s="72">
        <v>3</v>
      </c>
      <c r="H10843" s="72">
        <v>2</v>
      </c>
      <c r="I10843" s="72">
        <v>17</v>
      </c>
      <c r="J10843" s="72">
        <v>1</v>
      </c>
      <c r="K10843" s="72">
        <v>21</v>
      </c>
      <c r="L10843" s="72">
        <v>4</v>
      </c>
    </row>
    <row r="10844" spans="4:12" x14ac:dyDescent="0.25">
      <c r="D10844" s="66" t="s">
        <v>41182</v>
      </c>
      <c r="E10844" s="66" t="s">
        <v>13586</v>
      </c>
      <c r="F10844" s="72">
        <v>1</v>
      </c>
      <c r="G10844" s="72">
        <v>3</v>
      </c>
      <c r="H10844" s="72">
        <v>2</v>
      </c>
      <c r="I10844" s="72">
        <v>17</v>
      </c>
      <c r="J10844" s="72">
        <v>1</v>
      </c>
      <c r="K10844" s="72">
        <v>21</v>
      </c>
      <c r="L10844" s="72">
        <v>5</v>
      </c>
    </row>
    <row r="10845" spans="4:12" x14ac:dyDescent="0.25">
      <c r="D10845" s="66" t="s">
        <v>41183</v>
      </c>
      <c r="E10845" s="66" t="s">
        <v>13587</v>
      </c>
      <c r="F10845" s="72">
        <v>1</v>
      </c>
      <c r="G10845" s="72">
        <v>3</v>
      </c>
      <c r="H10845" s="72">
        <v>2</v>
      </c>
      <c r="I10845" s="72">
        <v>17</v>
      </c>
      <c r="J10845" s="72">
        <v>1</v>
      </c>
      <c r="K10845" s="72">
        <v>21</v>
      </c>
      <c r="L10845" s="72">
        <v>6</v>
      </c>
    </row>
    <row r="10846" spans="4:12" x14ac:dyDescent="0.25">
      <c r="D10846" s="66" t="s">
        <v>41184</v>
      </c>
      <c r="E10846" s="66" t="s">
        <v>13588</v>
      </c>
      <c r="F10846" s="72">
        <v>1</v>
      </c>
      <c r="G10846" s="72">
        <v>3</v>
      </c>
      <c r="H10846" s="72">
        <v>2</v>
      </c>
      <c r="I10846" s="72">
        <v>17</v>
      </c>
      <c r="J10846" s="72">
        <v>1</v>
      </c>
      <c r="K10846" s="72">
        <v>21</v>
      </c>
      <c r="L10846" s="72">
        <v>7</v>
      </c>
    </row>
    <row r="10847" spans="4:12" x14ac:dyDescent="0.25">
      <c r="D10847" s="66" t="s">
        <v>41185</v>
      </c>
      <c r="E10847" s="66" t="s">
        <v>13589</v>
      </c>
      <c r="F10847" s="72">
        <v>1</v>
      </c>
      <c r="G10847" s="72">
        <v>3</v>
      </c>
      <c r="H10847" s="72">
        <v>2</v>
      </c>
      <c r="I10847" s="72">
        <v>17</v>
      </c>
      <c r="J10847" s="72">
        <v>1</v>
      </c>
      <c r="K10847" s="72">
        <v>21</v>
      </c>
      <c r="L10847" s="72">
        <v>8</v>
      </c>
    </row>
    <row r="10848" spans="4:12" x14ac:dyDescent="0.25">
      <c r="D10848" s="66" t="s">
        <v>41186</v>
      </c>
      <c r="E10848" s="66" t="s">
        <v>13590</v>
      </c>
      <c r="F10848" s="72">
        <v>1</v>
      </c>
      <c r="G10848" s="72">
        <v>3</v>
      </c>
      <c r="H10848" s="72">
        <v>2</v>
      </c>
      <c r="I10848" s="72">
        <v>17</v>
      </c>
      <c r="J10848" s="72">
        <v>1</v>
      </c>
      <c r="K10848" s="72">
        <v>21</v>
      </c>
      <c r="L10848" s="72">
        <v>9</v>
      </c>
    </row>
    <row r="10849" spans="4:12" x14ac:dyDescent="0.25">
      <c r="D10849" s="66" t="s">
        <v>41187</v>
      </c>
      <c r="E10849" s="66" t="s">
        <v>13591</v>
      </c>
      <c r="F10849" s="72">
        <v>1</v>
      </c>
      <c r="G10849" s="72">
        <v>3</v>
      </c>
      <c r="H10849" s="72">
        <v>2</v>
      </c>
      <c r="I10849" s="72">
        <v>17</v>
      </c>
      <c r="J10849" s="72">
        <v>1</v>
      </c>
      <c r="K10849" s="72">
        <v>21</v>
      </c>
      <c r="L10849" s="72">
        <v>10</v>
      </c>
    </row>
    <row r="10850" spans="4:12" x14ac:dyDescent="0.25">
      <c r="D10850" s="66" t="s">
        <v>41188</v>
      </c>
      <c r="E10850" s="66" t="s">
        <v>13592</v>
      </c>
      <c r="F10850" s="72">
        <v>1</v>
      </c>
      <c r="G10850" s="72">
        <v>3</v>
      </c>
      <c r="H10850" s="72">
        <v>2</v>
      </c>
      <c r="I10850" s="72">
        <v>17</v>
      </c>
      <c r="J10850" s="72">
        <v>1</v>
      </c>
      <c r="K10850" s="72">
        <v>21</v>
      </c>
      <c r="L10850" s="72">
        <v>11</v>
      </c>
    </row>
    <row r="10851" spans="4:12" x14ac:dyDescent="0.25">
      <c r="D10851" s="66" t="s">
        <v>41189</v>
      </c>
      <c r="E10851" s="66" t="s">
        <v>13593</v>
      </c>
      <c r="F10851" s="72">
        <v>1</v>
      </c>
      <c r="G10851" s="72">
        <v>3</v>
      </c>
      <c r="H10851" s="72">
        <v>2</v>
      </c>
      <c r="I10851" s="72">
        <v>17</v>
      </c>
      <c r="J10851" s="72">
        <v>1</v>
      </c>
      <c r="K10851" s="72">
        <v>21</v>
      </c>
      <c r="L10851" s="72">
        <v>12</v>
      </c>
    </row>
    <row r="10852" spans="4:12" x14ac:dyDescent="0.25">
      <c r="D10852" s="66" t="s">
        <v>41190</v>
      </c>
      <c r="E10852" s="66" t="s">
        <v>13594</v>
      </c>
      <c r="F10852" s="72">
        <v>1</v>
      </c>
      <c r="G10852" s="72">
        <v>3</v>
      </c>
      <c r="H10852" s="72">
        <v>2</v>
      </c>
      <c r="I10852" s="72">
        <v>17</v>
      </c>
      <c r="J10852" s="72">
        <v>1</v>
      </c>
      <c r="K10852" s="72">
        <v>21</v>
      </c>
      <c r="L10852" s="72">
        <v>13</v>
      </c>
    </row>
    <row r="10853" spans="4:12" x14ac:dyDescent="0.25">
      <c r="D10853" s="66" t="s">
        <v>41191</v>
      </c>
      <c r="E10853" s="66" t="s">
        <v>13595</v>
      </c>
      <c r="F10853" s="72">
        <v>1</v>
      </c>
      <c r="G10853" s="72">
        <v>3</v>
      </c>
      <c r="H10853" s="72">
        <v>2</v>
      </c>
      <c r="I10853" s="72">
        <v>17</v>
      </c>
      <c r="J10853" s="72">
        <v>1</v>
      </c>
      <c r="K10853" s="72">
        <v>21</v>
      </c>
      <c r="L10853" s="72">
        <v>14</v>
      </c>
    </row>
    <row r="10854" spans="4:12" x14ac:dyDescent="0.25">
      <c r="D10854" s="66" t="s">
        <v>41192</v>
      </c>
      <c r="E10854" s="66" t="s">
        <v>13596</v>
      </c>
      <c r="F10854" s="72">
        <v>1</v>
      </c>
      <c r="G10854" s="72">
        <v>3</v>
      </c>
      <c r="H10854" s="72">
        <v>2</v>
      </c>
      <c r="I10854" s="72">
        <v>17</v>
      </c>
      <c r="J10854" s="72">
        <v>1</v>
      </c>
      <c r="K10854" s="72">
        <v>21</v>
      </c>
      <c r="L10854" s="72">
        <v>15</v>
      </c>
    </row>
    <row r="10855" spans="4:12" x14ac:dyDescent="0.25">
      <c r="D10855" s="66" t="s">
        <v>41193</v>
      </c>
      <c r="E10855" s="66" t="s">
        <v>13597</v>
      </c>
      <c r="F10855" s="72">
        <v>1</v>
      </c>
      <c r="G10855" s="72">
        <v>3</v>
      </c>
      <c r="H10855" s="72">
        <v>2</v>
      </c>
      <c r="I10855" s="72">
        <v>17</v>
      </c>
      <c r="J10855" s="72">
        <v>1</v>
      </c>
      <c r="K10855" s="72">
        <v>21</v>
      </c>
      <c r="L10855" s="72">
        <v>16</v>
      </c>
    </row>
    <row r="10856" spans="4:12" x14ac:dyDescent="0.25">
      <c r="D10856" s="66" t="s">
        <v>41194</v>
      </c>
      <c r="E10856" s="66" t="s">
        <v>13598</v>
      </c>
      <c r="F10856" s="72">
        <v>1</v>
      </c>
      <c r="G10856" s="72">
        <v>3</v>
      </c>
      <c r="H10856" s="72">
        <v>2</v>
      </c>
      <c r="I10856" s="72">
        <v>17</v>
      </c>
      <c r="J10856" s="72">
        <v>1</v>
      </c>
      <c r="K10856" s="72">
        <v>21</v>
      </c>
      <c r="L10856" s="72">
        <v>17</v>
      </c>
    </row>
    <row r="10857" spans="4:12" x14ac:dyDescent="0.25">
      <c r="D10857" s="66" t="s">
        <v>41195</v>
      </c>
      <c r="E10857" s="66" t="s">
        <v>13599</v>
      </c>
      <c r="F10857" s="72">
        <v>1</v>
      </c>
      <c r="G10857" s="72">
        <v>3</v>
      </c>
      <c r="H10857" s="72">
        <v>2</v>
      </c>
      <c r="I10857" s="72">
        <v>17</v>
      </c>
      <c r="J10857" s="72">
        <v>1</v>
      </c>
      <c r="K10857" s="72">
        <v>21</v>
      </c>
      <c r="L10857" s="72">
        <v>18</v>
      </c>
    </row>
    <row r="10858" spans="4:12" x14ac:dyDescent="0.25">
      <c r="D10858" s="66" t="s">
        <v>41196</v>
      </c>
      <c r="E10858" s="66" t="s">
        <v>13600</v>
      </c>
      <c r="F10858" s="72">
        <v>1</v>
      </c>
      <c r="G10858" s="72">
        <v>3</v>
      </c>
      <c r="H10858" s="72">
        <v>2</v>
      </c>
      <c r="I10858" s="72">
        <v>17</v>
      </c>
      <c r="J10858" s="72">
        <v>1</v>
      </c>
      <c r="K10858" s="72">
        <v>21</v>
      </c>
      <c r="L10858" s="72">
        <v>19</v>
      </c>
    </row>
    <row r="10859" spans="4:12" x14ac:dyDescent="0.25">
      <c r="D10859" s="66" t="s">
        <v>41197</v>
      </c>
      <c r="E10859" s="66" t="s">
        <v>13601</v>
      </c>
      <c r="F10859" s="72">
        <v>1</v>
      </c>
      <c r="G10859" s="72">
        <v>3</v>
      </c>
      <c r="H10859" s="72">
        <v>2</v>
      </c>
      <c r="I10859" s="72">
        <v>17</v>
      </c>
      <c r="J10859" s="72">
        <v>1</v>
      </c>
      <c r="K10859" s="72">
        <v>21</v>
      </c>
      <c r="L10859" s="72">
        <v>20</v>
      </c>
    </row>
    <row r="10860" spans="4:12" x14ac:dyDescent="0.25">
      <c r="D10860" s="66" t="s">
        <v>41198</v>
      </c>
      <c r="E10860" s="66" t="s">
        <v>13602</v>
      </c>
      <c r="F10860" s="72">
        <v>1</v>
      </c>
      <c r="G10860" s="72">
        <v>3</v>
      </c>
      <c r="H10860" s="72">
        <v>2</v>
      </c>
      <c r="I10860" s="72">
        <v>17</v>
      </c>
      <c r="J10860" s="72">
        <v>1</v>
      </c>
      <c r="K10860" s="72">
        <v>21</v>
      </c>
      <c r="L10860" s="72">
        <v>21</v>
      </c>
    </row>
    <row r="10861" spans="4:12" x14ac:dyDescent="0.25">
      <c r="D10861" s="66" t="s">
        <v>41199</v>
      </c>
      <c r="E10861" s="66" t="s">
        <v>13603</v>
      </c>
      <c r="F10861" s="72">
        <v>1</v>
      </c>
      <c r="G10861" s="72">
        <v>3</v>
      </c>
      <c r="H10861" s="72">
        <v>2</v>
      </c>
      <c r="I10861" s="72">
        <v>17</v>
      </c>
      <c r="J10861" s="72">
        <v>1</v>
      </c>
      <c r="K10861" s="72">
        <v>21</v>
      </c>
      <c r="L10861" s="72">
        <v>22</v>
      </c>
    </row>
    <row r="10862" spans="4:12" x14ac:dyDescent="0.25">
      <c r="D10862" s="66" t="s">
        <v>41200</v>
      </c>
      <c r="E10862" s="66" t="s">
        <v>13604</v>
      </c>
      <c r="F10862" s="72">
        <v>1</v>
      </c>
      <c r="G10862" s="72">
        <v>3</v>
      </c>
      <c r="H10862" s="72">
        <v>2</v>
      </c>
      <c r="I10862" s="72">
        <v>17</v>
      </c>
      <c r="J10862" s="72">
        <v>1</v>
      </c>
      <c r="K10862" s="72">
        <v>21</v>
      </c>
      <c r="L10862" s="72">
        <v>23</v>
      </c>
    </row>
    <row r="10863" spans="4:12" x14ac:dyDescent="0.25">
      <c r="D10863" s="66" t="s">
        <v>41201</v>
      </c>
      <c r="E10863" s="66" t="s">
        <v>13605</v>
      </c>
      <c r="F10863" s="72">
        <v>1</v>
      </c>
      <c r="G10863" s="72">
        <v>3</v>
      </c>
      <c r="H10863" s="72">
        <v>2</v>
      </c>
      <c r="I10863" s="72">
        <v>17</v>
      </c>
      <c r="J10863" s="72">
        <v>1</v>
      </c>
      <c r="K10863" s="72">
        <v>21</v>
      </c>
      <c r="L10863" s="72">
        <v>24</v>
      </c>
    </row>
    <row r="10864" spans="4:12" x14ac:dyDescent="0.25">
      <c r="D10864" s="66" t="s">
        <v>41202</v>
      </c>
      <c r="E10864" s="66" t="s">
        <v>13606</v>
      </c>
      <c r="F10864" s="72">
        <v>1</v>
      </c>
      <c r="G10864" s="72">
        <v>3</v>
      </c>
      <c r="H10864" s="72">
        <v>2</v>
      </c>
      <c r="I10864" s="72">
        <v>17</v>
      </c>
      <c r="J10864" s="72">
        <v>1</v>
      </c>
      <c r="K10864" s="72">
        <v>22</v>
      </c>
      <c r="L10864" s="72">
        <v>1</v>
      </c>
    </row>
    <row r="10865" spans="4:12" x14ac:dyDescent="0.25">
      <c r="D10865" s="66" t="s">
        <v>41203</v>
      </c>
      <c r="E10865" s="66" t="s">
        <v>13607</v>
      </c>
      <c r="F10865" s="72">
        <v>1</v>
      </c>
      <c r="G10865" s="72">
        <v>3</v>
      </c>
      <c r="H10865" s="72">
        <v>2</v>
      </c>
      <c r="I10865" s="72">
        <v>17</v>
      </c>
      <c r="J10865" s="72">
        <v>1</v>
      </c>
      <c r="K10865" s="72">
        <v>22</v>
      </c>
      <c r="L10865" s="72">
        <v>2</v>
      </c>
    </row>
    <row r="10866" spans="4:12" x14ac:dyDescent="0.25">
      <c r="D10866" s="66" t="s">
        <v>41204</v>
      </c>
      <c r="E10866" s="66" t="s">
        <v>13608</v>
      </c>
      <c r="F10866" s="72">
        <v>1</v>
      </c>
      <c r="G10866" s="72">
        <v>3</v>
      </c>
      <c r="H10866" s="72">
        <v>2</v>
      </c>
      <c r="I10866" s="72">
        <v>17</v>
      </c>
      <c r="J10866" s="72">
        <v>1</v>
      </c>
      <c r="K10866" s="72">
        <v>22</v>
      </c>
      <c r="L10866" s="72">
        <v>3</v>
      </c>
    </row>
    <row r="10867" spans="4:12" x14ac:dyDescent="0.25">
      <c r="D10867" s="66" t="s">
        <v>41205</v>
      </c>
      <c r="E10867" s="66" t="s">
        <v>13609</v>
      </c>
      <c r="F10867" s="72">
        <v>1</v>
      </c>
      <c r="G10867" s="72">
        <v>3</v>
      </c>
      <c r="H10867" s="72">
        <v>2</v>
      </c>
      <c r="I10867" s="72">
        <v>17</v>
      </c>
      <c r="J10867" s="72">
        <v>1</v>
      </c>
      <c r="K10867" s="72">
        <v>22</v>
      </c>
      <c r="L10867" s="72">
        <v>4</v>
      </c>
    </row>
    <row r="10868" spans="4:12" x14ac:dyDescent="0.25">
      <c r="D10868" s="66" t="s">
        <v>41206</v>
      </c>
      <c r="E10868" s="66" t="s">
        <v>13610</v>
      </c>
      <c r="F10868" s="72">
        <v>1</v>
      </c>
      <c r="G10868" s="72">
        <v>3</v>
      </c>
      <c r="H10868" s="72">
        <v>2</v>
      </c>
      <c r="I10868" s="72">
        <v>17</v>
      </c>
      <c r="J10868" s="72">
        <v>1</v>
      </c>
      <c r="K10868" s="72">
        <v>22</v>
      </c>
      <c r="L10868" s="72">
        <v>5</v>
      </c>
    </row>
    <row r="10869" spans="4:12" x14ac:dyDescent="0.25">
      <c r="D10869" s="66" t="s">
        <v>41207</v>
      </c>
      <c r="E10869" s="66" t="s">
        <v>13611</v>
      </c>
      <c r="F10869" s="72">
        <v>1</v>
      </c>
      <c r="G10869" s="72">
        <v>3</v>
      </c>
      <c r="H10869" s="72">
        <v>2</v>
      </c>
      <c r="I10869" s="72">
        <v>17</v>
      </c>
      <c r="J10869" s="72">
        <v>1</v>
      </c>
      <c r="K10869" s="72">
        <v>22</v>
      </c>
      <c r="L10869" s="72">
        <v>6</v>
      </c>
    </row>
    <row r="10870" spans="4:12" x14ac:dyDescent="0.25">
      <c r="D10870" s="66" t="s">
        <v>41208</v>
      </c>
      <c r="E10870" s="66" t="s">
        <v>13612</v>
      </c>
      <c r="F10870" s="72">
        <v>1</v>
      </c>
      <c r="G10870" s="72">
        <v>3</v>
      </c>
      <c r="H10870" s="72">
        <v>2</v>
      </c>
      <c r="I10870" s="72">
        <v>17</v>
      </c>
      <c r="J10870" s="72">
        <v>1</v>
      </c>
      <c r="K10870" s="72">
        <v>22</v>
      </c>
      <c r="L10870" s="72">
        <v>7</v>
      </c>
    </row>
    <row r="10871" spans="4:12" x14ac:dyDescent="0.25">
      <c r="D10871" s="66" t="s">
        <v>41209</v>
      </c>
      <c r="E10871" s="66" t="s">
        <v>13613</v>
      </c>
      <c r="F10871" s="72">
        <v>1</v>
      </c>
      <c r="G10871" s="72">
        <v>3</v>
      </c>
      <c r="H10871" s="72">
        <v>2</v>
      </c>
      <c r="I10871" s="72">
        <v>17</v>
      </c>
      <c r="J10871" s="72">
        <v>1</v>
      </c>
      <c r="K10871" s="72">
        <v>22</v>
      </c>
      <c r="L10871" s="72">
        <v>8</v>
      </c>
    </row>
    <row r="10872" spans="4:12" x14ac:dyDescent="0.25">
      <c r="D10872" s="66" t="s">
        <v>41210</v>
      </c>
      <c r="E10872" s="66" t="s">
        <v>13614</v>
      </c>
      <c r="F10872" s="72">
        <v>1</v>
      </c>
      <c r="G10872" s="72">
        <v>3</v>
      </c>
      <c r="H10872" s="72">
        <v>2</v>
      </c>
      <c r="I10872" s="72">
        <v>17</v>
      </c>
      <c r="J10872" s="72">
        <v>1</v>
      </c>
      <c r="K10872" s="72">
        <v>22</v>
      </c>
      <c r="L10872" s="72">
        <v>9</v>
      </c>
    </row>
    <row r="10873" spans="4:12" x14ac:dyDescent="0.25">
      <c r="D10873" s="66" t="s">
        <v>41211</v>
      </c>
      <c r="E10873" s="66" t="s">
        <v>13615</v>
      </c>
      <c r="F10873" s="72">
        <v>1</v>
      </c>
      <c r="G10873" s="72">
        <v>3</v>
      </c>
      <c r="H10873" s="72">
        <v>2</v>
      </c>
      <c r="I10873" s="72">
        <v>17</v>
      </c>
      <c r="J10873" s="72">
        <v>1</v>
      </c>
      <c r="K10873" s="72">
        <v>22</v>
      </c>
      <c r="L10873" s="72">
        <v>10</v>
      </c>
    </row>
    <row r="10874" spans="4:12" x14ac:dyDescent="0.25">
      <c r="D10874" s="66" t="s">
        <v>41212</v>
      </c>
      <c r="E10874" s="66" t="s">
        <v>13616</v>
      </c>
      <c r="F10874" s="72">
        <v>1</v>
      </c>
      <c r="G10874" s="72">
        <v>3</v>
      </c>
      <c r="H10874" s="72">
        <v>2</v>
      </c>
      <c r="I10874" s="72">
        <v>17</v>
      </c>
      <c r="J10874" s="72">
        <v>1</v>
      </c>
      <c r="K10874" s="72">
        <v>22</v>
      </c>
      <c r="L10874" s="72">
        <v>11</v>
      </c>
    </row>
    <row r="10875" spans="4:12" x14ac:dyDescent="0.25">
      <c r="D10875" s="66" t="s">
        <v>41213</v>
      </c>
      <c r="E10875" s="66" t="s">
        <v>13617</v>
      </c>
      <c r="F10875" s="72">
        <v>1</v>
      </c>
      <c r="G10875" s="72">
        <v>3</v>
      </c>
      <c r="H10875" s="72">
        <v>2</v>
      </c>
      <c r="I10875" s="72">
        <v>17</v>
      </c>
      <c r="J10875" s="72">
        <v>1</v>
      </c>
      <c r="K10875" s="72">
        <v>22</v>
      </c>
      <c r="L10875" s="72">
        <v>12</v>
      </c>
    </row>
    <row r="10876" spans="4:12" x14ac:dyDescent="0.25">
      <c r="D10876" s="66" t="s">
        <v>41214</v>
      </c>
      <c r="E10876" s="66" t="s">
        <v>13618</v>
      </c>
      <c r="F10876" s="72">
        <v>1</v>
      </c>
      <c r="G10876" s="72">
        <v>3</v>
      </c>
      <c r="H10876" s="72">
        <v>2</v>
      </c>
      <c r="I10876" s="72">
        <v>17</v>
      </c>
      <c r="J10876" s="72">
        <v>1</v>
      </c>
      <c r="K10876" s="72">
        <v>22</v>
      </c>
      <c r="L10876" s="72">
        <v>13</v>
      </c>
    </row>
    <row r="10877" spans="4:12" x14ac:dyDescent="0.25">
      <c r="D10877" s="66" t="s">
        <v>41215</v>
      </c>
      <c r="E10877" s="66" t="s">
        <v>13619</v>
      </c>
      <c r="F10877" s="72">
        <v>1</v>
      </c>
      <c r="G10877" s="72">
        <v>3</v>
      </c>
      <c r="H10877" s="72">
        <v>2</v>
      </c>
      <c r="I10877" s="72">
        <v>17</v>
      </c>
      <c r="J10877" s="72">
        <v>1</v>
      </c>
      <c r="K10877" s="72">
        <v>22</v>
      </c>
      <c r="L10877" s="72">
        <v>14</v>
      </c>
    </row>
    <row r="10878" spans="4:12" x14ac:dyDescent="0.25">
      <c r="D10878" s="66" t="s">
        <v>41216</v>
      </c>
      <c r="E10878" s="66" t="s">
        <v>13620</v>
      </c>
      <c r="F10878" s="72">
        <v>1</v>
      </c>
      <c r="G10878" s="72">
        <v>3</v>
      </c>
      <c r="H10878" s="72">
        <v>2</v>
      </c>
      <c r="I10878" s="72">
        <v>17</v>
      </c>
      <c r="J10878" s="72">
        <v>1</v>
      </c>
      <c r="K10878" s="72">
        <v>22</v>
      </c>
      <c r="L10878" s="72">
        <v>15</v>
      </c>
    </row>
    <row r="10879" spans="4:12" x14ac:dyDescent="0.25">
      <c r="D10879" s="66" t="s">
        <v>41217</v>
      </c>
      <c r="E10879" s="66" t="s">
        <v>13621</v>
      </c>
      <c r="F10879" s="72">
        <v>1</v>
      </c>
      <c r="G10879" s="72">
        <v>3</v>
      </c>
      <c r="H10879" s="72">
        <v>2</v>
      </c>
      <c r="I10879" s="72">
        <v>17</v>
      </c>
      <c r="J10879" s="72">
        <v>1</v>
      </c>
      <c r="K10879" s="72">
        <v>22</v>
      </c>
      <c r="L10879" s="72">
        <v>16</v>
      </c>
    </row>
    <row r="10880" spans="4:12" x14ac:dyDescent="0.25">
      <c r="D10880" s="66" t="s">
        <v>41218</v>
      </c>
      <c r="E10880" s="66" t="s">
        <v>13622</v>
      </c>
      <c r="F10880" s="72">
        <v>1</v>
      </c>
      <c r="G10880" s="72">
        <v>3</v>
      </c>
      <c r="H10880" s="72">
        <v>2</v>
      </c>
      <c r="I10880" s="72">
        <v>17</v>
      </c>
      <c r="J10880" s="72">
        <v>1</v>
      </c>
      <c r="K10880" s="72">
        <v>22</v>
      </c>
      <c r="L10880" s="72">
        <v>17</v>
      </c>
    </row>
    <row r="10881" spans="4:12" x14ac:dyDescent="0.25">
      <c r="D10881" s="66" t="s">
        <v>41219</v>
      </c>
      <c r="E10881" s="66" t="s">
        <v>13623</v>
      </c>
      <c r="F10881" s="72">
        <v>1</v>
      </c>
      <c r="G10881" s="72">
        <v>3</v>
      </c>
      <c r="H10881" s="72">
        <v>2</v>
      </c>
      <c r="I10881" s="72">
        <v>17</v>
      </c>
      <c r="J10881" s="72">
        <v>1</v>
      </c>
      <c r="K10881" s="72">
        <v>22</v>
      </c>
      <c r="L10881" s="72">
        <v>18</v>
      </c>
    </row>
    <row r="10882" spans="4:12" x14ac:dyDescent="0.25">
      <c r="D10882" s="66" t="s">
        <v>41220</v>
      </c>
      <c r="E10882" s="66" t="s">
        <v>13624</v>
      </c>
      <c r="F10882" s="72">
        <v>1</v>
      </c>
      <c r="G10882" s="72">
        <v>3</v>
      </c>
      <c r="H10882" s="72">
        <v>2</v>
      </c>
      <c r="I10882" s="72">
        <v>17</v>
      </c>
      <c r="J10882" s="72">
        <v>1</v>
      </c>
      <c r="K10882" s="72">
        <v>22</v>
      </c>
      <c r="L10882" s="72">
        <v>19</v>
      </c>
    </row>
    <row r="10883" spans="4:12" x14ac:dyDescent="0.25">
      <c r="D10883" s="66" t="s">
        <v>41221</v>
      </c>
      <c r="E10883" s="66" t="s">
        <v>13625</v>
      </c>
      <c r="F10883" s="72">
        <v>1</v>
      </c>
      <c r="G10883" s="72">
        <v>3</v>
      </c>
      <c r="H10883" s="72">
        <v>2</v>
      </c>
      <c r="I10883" s="72">
        <v>17</v>
      </c>
      <c r="J10883" s="72">
        <v>1</v>
      </c>
      <c r="K10883" s="72">
        <v>22</v>
      </c>
      <c r="L10883" s="72">
        <v>20</v>
      </c>
    </row>
    <row r="10884" spans="4:12" x14ac:dyDescent="0.25">
      <c r="D10884" s="66" t="s">
        <v>41222</v>
      </c>
      <c r="E10884" s="66" t="s">
        <v>13626</v>
      </c>
      <c r="F10884" s="72">
        <v>1</v>
      </c>
      <c r="G10884" s="72">
        <v>3</v>
      </c>
      <c r="H10884" s="72">
        <v>2</v>
      </c>
      <c r="I10884" s="72">
        <v>17</v>
      </c>
      <c r="J10884" s="72">
        <v>1</v>
      </c>
      <c r="K10884" s="72">
        <v>22</v>
      </c>
      <c r="L10884" s="72">
        <v>21</v>
      </c>
    </row>
    <row r="10885" spans="4:12" x14ac:dyDescent="0.25">
      <c r="D10885" s="66" t="s">
        <v>41223</v>
      </c>
      <c r="E10885" s="66" t="s">
        <v>13627</v>
      </c>
      <c r="F10885" s="72">
        <v>1</v>
      </c>
      <c r="G10885" s="72">
        <v>3</v>
      </c>
      <c r="H10885" s="72">
        <v>2</v>
      </c>
      <c r="I10885" s="72">
        <v>17</v>
      </c>
      <c r="J10885" s="72">
        <v>1</v>
      </c>
      <c r="K10885" s="72">
        <v>22</v>
      </c>
      <c r="L10885" s="72">
        <v>22</v>
      </c>
    </row>
    <row r="10886" spans="4:12" x14ac:dyDescent="0.25">
      <c r="D10886" s="66" t="s">
        <v>41224</v>
      </c>
      <c r="E10886" s="66" t="s">
        <v>13628</v>
      </c>
      <c r="F10886" s="72">
        <v>1</v>
      </c>
      <c r="G10886" s="72">
        <v>3</v>
      </c>
      <c r="H10886" s="72">
        <v>2</v>
      </c>
      <c r="I10886" s="72">
        <v>17</v>
      </c>
      <c r="J10886" s="72">
        <v>1</v>
      </c>
      <c r="K10886" s="72">
        <v>22</v>
      </c>
      <c r="L10886" s="72">
        <v>23</v>
      </c>
    </row>
    <row r="10887" spans="4:12" x14ac:dyDescent="0.25">
      <c r="D10887" s="66" t="s">
        <v>41225</v>
      </c>
      <c r="E10887" s="66" t="s">
        <v>13629</v>
      </c>
      <c r="F10887" s="72">
        <v>1</v>
      </c>
      <c r="G10887" s="72">
        <v>3</v>
      </c>
      <c r="H10887" s="72">
        <v>2</v>
      </c>
      <c r="I10887" s="72">
        <v>17</v>
      </c>
      <c r="J10887" s="72">
        <v>1</v>
      </c>
      <c r="K10887" s="72">
        <v>22</v>
      </c>
      <c r="L10887" s="72">
        <v>24</v>
      </c>
    </row>
    <row r="10888" spans="4:12" x14ac:dyDescent="0.25">
      <c r="D10888" s="66" t="s">
        <v>41226</v>
      </c>
      <c r="E10888" s="66" t="s">
        <v>13630</v>
      </c>
      <c r="F10888" s="72">
        <v>1</v>
      </c>
      <c r="G10888" s="72">
        <v>3</v>
      </c>
      <c r="H10888" s="72">
        <v>2</v>
      </c>
      <c r="I10888" s="72">
        <v>17</v>
      </c>
      <c r="J10888" s="72">
        <v>1</v>
      </c>
      <c r="K10888" s="72">
        <v>22</v>
      </c>
      <c r="L10888" s="72">
        <v>25</v>
      </c>
    </row>
    <row r="10889" spans="4:12" x14ac:dyDescent="0.25">
      <c r="D10889" s="66" t="s">
        <v>41227</v>
      </c>
      <c r="E10889" s="66" t="s">
        <v>13631</v>
      </c>
      <c r="F10889" s="72">
        <v>1</v>
      </c>
      <c r="G10889" s="72">
        <v>3</v>
      </c>
      <c r="H10889" s="72">
        <v>2</v>
      </c>
      <c r="I10889" s="72">
        <v>17</v>
      </c>
      <c r="J10889" s="72">
        <v>1</v>
      </c>
      <c r="K10889" s="72">
        <v>22</v>
      </c>
      <c r="L10889" s="72">
        <v>26</v>
      </c>
    </row>
    <row r="10890" spans="4:12" x14ac:dyDescent="0.25">
      <c r="D10890" s="66" t="s">
        <v>41228</v>
      </c>
      <c r="E10890" s="66" t="s">
        <v>13632</v>
      </c>
      <c r="F10890" s="72">
        <v>1</v>
      </c>
      <c r="G10890" s="72">
        <v>3</v>
      </c>
      <c r="H10890" s="72">
        <v>2</v>
      </c>
      <c r="I10890" s="72">
        <v>17</v>
      </c>
      <c r="J10890" s="72">
        <v>1</v>
      </c>
      <c r="K10890" s="72">
        <v>22</v>
      </c>
      <c r="L10890" s="72">
        <v>27</v>
      </c>
    </row>
    <row r="10891" spans="4:12" x14ac:dyDescent="0.25">
      <c r="D10891" s="66" t="s">
        <v>41229</v>
      </c>
      <c r="E10891" s="66" t="s">
        <v>13633</v>
      </c>
      <c r="F10891" s="72">
        <v>1</v>
      </c>
      <c r="G10891" s="72">
        <v>3</v>
      </c>
      <c r="H10891" s="72">
        <v>2</v>
      </c>
      <c r="I10891" s="72">
        <v>17</v>
      </c>
      <c r="J10891" s="72">
        <v>1</v>
      </c>
      <c r="K10891" s="72">
        <v>22</v>
      </c>
      <c r="L10891" s="72">
        <v>28</v>
      </c>
    </row>
    <row r="10892" spans="4:12" x14ac:dyDescent="0.25">
      <c r="D10892" s="66" t="s">
        <v>41230</v>
      </c>
      <c r="E10892" s="66" t="s">
        <v>13634</v>
      </c>
      <c r="F10892" s="72">
        <v>1</v>
      </c>
      <c r="G10892" s="72">
        <v>3</v>
      </c>
      <c r="H10892" s="72">
        <v>2</v>
      </c>
      <c r="I10892" s="72">
        <v>17</v>
      </c>
      <c r="J10892" s="72">
        <v>1</v>
      </c>
      <c r="K10892" s="72">
        <v>22</v>
      </c>
      <c r="L10892" s="72">
        <v>29</v>
      </c>
    </row>
    <row r="10893" spans="4:12" x14ac:dyDescent="0.25">
      <c r="D10893" s="66" t="s">
        <v>41231</v>
      </c>
      <c r="E10893" s="66" t="s">
        <v>13635</v>
      </c>
      <c r="F10893" s="72">
        <v>1</v>
      </c>
      <c r="G10893" s="72">
        <v>3</v>
      </c>
      <c r="H10893" s="72">
        <v>2</v>
      </c>
      <c r="I10893" s="72">
        <v>17</v>
      </c>
      <c r="J10893" s="72">
        <v>1</v>
      </c>
      <c r="K10893" s="72">
        <v>22</v>
      </c>
      <c r="L10893" s="72">
        <v>30</v>
      </c>
    </row>
    <row r="10894" spans="4:12" x14ac:dyDescent="0.25">
      <c r="D10894" s="66" t="s">
        <v>41232</v>
      </c>
      <c r="E10894" s="66" t="s">
        <v>13636</v>
      </c>
      <c r="F10894" s="72">
        <v>1</v>
      </c>
      <c r="G10894" s="72">
        <v>3</v>
      </c>
      <c r="H10894" s="72">
        <v>2</v>
      </c>
      <c r="I10894" s="72">
        <v>17</v>
      </c>
      <c r="J10894" s="72">
        <v>1</v>
      </c>
      <c r="K10894" s="72">
        <v>22</v>
      </c>
      <c r="L10894" s="72">
        <v>31</v>
      </c>
    </row>
    <row r="10895" spans="4:12" x14ac:dyDescent="0.25">
      <c r="D10895" s="66" t="s">
        <v>41233</v>
      </c>
      <c r="E10895" s="66" t="s">
        <v>13637</v>
      </c>
      <c r="F10895" s="72">
        <v>1</v>
      </c>
      <c r="G10895" s="72">
        <v>3</v>
      </c>
      <c r="H10895" s="72">
        <v>2</v>
      </c>
      <c r="I10895" s="72">
        <v>17</v>
      </c>
      <c r="J10895" s="72">
        <v>1</v>
      </c>
      <c r="K10895" s="72">
        <v>22</v>
      </c>
      <c r="L10895" s="72">
        <v>32</v>
      </c>
    </row>
    <row r="10896" spans="4:12" x14ac:dyDescent="0.25">
      <c r="D10896" s="66" t="s">
        <v>41234</v>
      </c>
      <c r="E10896" s="66" t="s">
        <v>13638</v>
      </c>
      <c r="F10896" s="72">
        <v>1</v>
      </c>
      <c r="G10896" s="72">
        <v>3</v>
      </c>
      <c r="H10896" s="72">
        <v>2</v>
      </c>
      <c r="I10896" s="72">
        <v>17</v>
      </c>
      <c r="J10896" s="72">
        <v>1</v>
      </c>
      <c r="K10896" s="72">
        <v>23</v>
      </c>
      <c r="L10896" s="72">
        <v>1</v>
      </c>
    </row>
    <row r="10897" spans="4:12" x14ac:dyDescent="0.25">
      <c r="D10897" s="66" t="s">
        <v>41235</v>
      </c>
      <c r="E10897" s="66" t="s">
        <v>13639</v>
      </c>
      <c r="F10897" s="72">
        <v>1</v>
      </c>
      <c r="G10897" s="72">
        <v>3</v>
      </c>
      <c r="H10897" s="72">
        <v>2</v>
      </c>
      <c r="I10897" s="72">
        <v>17</v>
      </c>
      <c r="J10897" s="72">
        <v>1</v>
      </c>
      <c r="K10897" s="72">
        <v>23</v>
      </c>
      <c r="L10897" s="72">
        <v>2</v>
      </c>
    </row>
    <row r="10898" spans="4:12" x14ac:dyDescent="0.25">
      <c r="D10898" s="66" t="s">
        <v>41236</v>
      </c>
      <c r="E10898" s="66" t="s">
        <v>13640</v>
      </c>
      <c r="F10898" s="72">
        <v>1</v>
      </c>
      <c r="G10898" s="72">
        <v>3</v>
      </c>
      <c r="H10898" s="72">
        <v>2</v>
      </c>
      <c r="I10898" s="72">
        <v>17</v>
      </c>
      <c r="J10898" s="72">
        <v>1</v>
      </c>
      <c r="K10898" s="72">
        <v>23</v>
      </c>
      <c r="L10898" s="72">
        <v>3</v>
      </c>
    </row>
    <row r="10899" spans="4:12" x14ac:dyDescent="0.25">
      <c r="D10899" s="66" t="s">
        <v>41237</v>
      </c>
      <c r="E10899" s="66" t="s">
        <v>13641</v>
      </c>
      <c r="F10899" s="72">
        <v>1</v>
      </c>
      <c r="G10899" s="72">
        <v>3</v>
      </c>
      <c r="H10899" s="72">
        <v>2</v>
      </c>
      <c r="I10899" s="72">
        <v>17</v>
      </c>
      <c r="J10899" s="72">
        <v>1</v>
      </c>
      <c r="K10899" s="72">
        <v>23</v>
      </c>
      <c r="L10899" s="72">
        <v>4</v>
      </c>
    </row>
    <row r="10900" spans="4:12" x14ac:dyDescent="0.25">
      <c r="D10900" s="66" t="s">
        <v>41238</v>
      </c>
      <c r="E10900" s="66" t="s">
        <v>13642</v>
      </c>
      <c r="F10900" s="72">
        <v>1</v>
      </c>
      <c r="G10900" s="72">
        <v>3</v>
      </c>
      <c r="H10900" s="72">
        <v>2</v>
      </c>
      <c r="I10900" s="72">
        <v>17</v>
      </c>
      <c r="J10900" s="72">
        <v>1</v>
      </c>
      <c r="K10900" s="72">
        <v>23</v>
      </c>
      <c r="L10900" s="72">
        <v>5</v>
      </c>
    </row>
    <row r="10901" spans="4:12" x14ac:dyDescent="0.25">
      <c r="D10901" s="66" t="s">
        <v>41239</v>
      </c>
      <c r="E10901" s="66" t="s">
        <v>13643</v>
      </c>
      <c r="F10901" s="72">
        <v>1</v>
      </c>
      <c r="G10901" s="72">
        <v>3</v>
      </c>
      <c r="H10901" s="72">
        <v>2</v>
      </c>
      <c r="I10901" s="72">
        <v>17</v>
      </c>
      <c r="J10901" s="72">
        <v>1</v>
      </c>
      <c r="K10901" s="72">
        <v>23</v>
      </c>
      <c r="L10901" s="72">
        <v>6</v>
      </c>
    </row>
    <row r="10902" spans="4:12" x14ac:dyDescent="0.25">
      <c r="D10902" s="66" t="s">
        <v>41240</v>
      </c>
      <c r="E10902" s="66" t="s">
        <v>13644</v>
      </c>
      <c r="F10902" s="72">
        <v>1</v>
      </c>
      <c r="G10902" s="72">
        <v>3</v>
      </c>
      <c r="H10902" s="72">
        <v>2</v>
      </c>
      <c r="I10902" s="72">
        <v>17</v>
      </c>
      <c r="J10902" s="72">
        <v>1</v>
      </c>
      <c r="K10902" s="72">
        <v>23</v>
      </c>
      <c r="L10902" s="72">
        <v>7</v>
      </c>
    </row>
    <row r="10903" spans="4:12" x14ac:dyDescent="0.25">
      <c r="D10903" s="66" t="s">
        <v>41241</v>
      </c>
      <c r="E10903" s="66" t="s">
        <v>13645</v>
      </c>
      <c r="F10903" s="72">
        <v>1</v>
      </c>
      <c r="G10903" s="72">
        <v>3</v>
      </c>
      <c r="H10903" s="72">
        <v>2</v>
      </c>
      <c r="I10903" s="72">
        <v>17</v>
      </c>
      <c r="J10903" s="72">
        <v>1</v>
      </c>
      <c r="K10903" s="72">
        <v>23</v>
      </c>
      <c r="L10903" s="72">
        <v>8</v>
      </c>
    </row>
    <row r="10904" spans="4:12" x14ac:dyDescent="0.25">
      <c r="D10904" s="66" t="s">
        <v>41242</v>
      </c>
      <c r="E10904" s="66" t="s">
        <v>13646</v>
      </c>
      <c r="F10904" s="72">
        <v>1</v>
      </c>
      <c r="G10904" s="72">
        <v>3</v>
      </c>
      <c r="H10904" s="72">
        <v>2</v>
      </c>
      <c r="I10904" s="72">
        <v>17</v>
      </c>
      <c r="J10904" s="72">
        <v>1</v>
      </c>
      <c r="K10904" s="72">
        <v>23</v>
      </c>
      <c r="L10904" s="72">
        <v>9</v>
      </c>
    </row>
    <row r="10905" spans="4:12" x14ac:dyDescent="0.25">
      <c r="D10905" s="66" t="s">
        <v>41243</v>
      </c>
      <c r="E10905" s="66" t="s">
        <v>13647</v>
      </c>
      <c r="F10905" s="72">
        <v>1</v>
      </c>
      <c r="G10905" s="72">
        <v>3</v>
      </c>
      <c r="H10905" s="72">
        <v>2</v>
      </c>
      <c r="I10905" s="72">
        <v>17</v>
      </c>
      <c r="J10905" s="72">
        <v>1</v>
      </c>
      <c r="K10905" s="72">
        <v>23</v>
      </c>
      <c r="L10905" s="72">
        <v>10</v>
      </c>
    </row>
    <row r="10906" spans="4:12" x14ac:dyDescent="0.25">
      <c r="D10906" s="66" t="s">
        <v>41244</v>
      </c>
      <c r="E10906" s="66" t="s">
        <v>13648</v>
      </c>
      <c r="F10906" s="72">
        <v>1</v>
      </c>
      <c r="G10906" s="72">
        <v>3</v>
      </c>
      <c r="H10906" s="72">
        <v>2</v>
      </c>
      <c r="I10906" s="72">
        <v>17</v>
      </c>
      <c r="J10906" s="72">
        <v>1</v>
      </c>
      <c r="K10906" s="72">
        <v>23</v>
      </c>
      <c r="L10906" s="72">
        <v>11</v>
      </c>
    </row>
    <row r="10907" spans="4:12" x14ac:dyDescent="0.25">
      <c r="D10907" s="66" t="s">
        <v>41245</v>
      </c>
      <c r="E10907" s="66" t="s">
        <v>13649</v>
      </c>
      <c r="F10907" s="72">
        <v>1</v>
      </c>
      <c r="G10907" s="72">
        <v>3</v>
      </c>
      <c r="H10907" s="72">
        <v>2</v>
      </c>
      <c r="I10907" s="72">
        <v>17</v>
      </c>
      <c r="J10907" s="72">
        <v>1</v>
      </c>
      <c r="K10907" s="72">
        <v>23</v>
      </c>
      <c r="L10907" s="72">
        <v>12</v>
      </c>
    </row>
    <row r="10908" spans="4:12" x14ac:dyDescent="0.25">
      <c r="D10908" s="66" t="s">
        <v>41246</v>
      </c>
      <c r="E10908" s="66" t="s">
        <v>13650</v>
      </c>
      <c r="F10908" s="72">
        <v>1</v>
      </c>
      <c r="G10908" s="72">
        <v>3</v>
      </c>
      <c r="H10908" s="72">
        <v>2</v>
      </c>
      <c r="I10908" s="72">
        <v>17</v>
      </c>
      <c r="J10908" s="72">
        <v>1</v>
      </c>
      <c r="K10908" s="72">
        <v>23</v>
      </c>
      <c r="L10908" s="72">
        <v>13</v>
      </c>
    </row>
    <row r="10909" spans="4:12" x14ac:dyDescent="0.25">
      <c r="D10909" s="66" t="s">
        <v>41247</v>
      </c>
      <c r="E10909" s="66" t="s">
        <v>13651</v>
      </c>
      <c r="F10909" s="72">
        <v>1</v>
      </c>
      <c r="G10909" s="72">
        <v>3</v>
      </c>
      <c r="H10909" s="72">
        <v>2</v>
      </c>
      <c r="I10909" s="72">
        <v>17</v>
      </c>
      <c r="J10909" s="72">
        <v>1</v>
      </c>
      <c r="K10909" s="72">
        <v>23</v>
      </c>
      <c r="L10909" s="72">
        <v>14</v>
      </c>
    </row>
    <row r="10910" spans="4:12" x14ac:dyDescent="0.25">
      <c r="D10910" s="66" t="s">
        <v>41248</v>
      </c>
      <c r="E10910" s="66" t="s">
        <v>13652</v>
      </c>
      <c r="F10910" s="72">
        <v>1</v>
      </c>
      <c r="G10910" s="72">
        <v>3</v>
      </c>
      <c r="H10910" s="72">
        <v>2</v>
      </c>
      <c r="I10910" s="72">
        <v>17</v>
      </c>
      <c r="J10910" s="72">
        <v>1</v>
      </c>
      <c r="K10910" s="72">
        <v>23</v>
      </c>
      <c r="L10910" s="72">
        <v>15</v>
      </c>
    </row>
    <row r="10911" spans="4:12" x14ac:dyDescent="0.25">
      <c r="D10911" s="66" t="s">
        <v>41249</v>
      </c>
      <c r="E10911" s="66" t="s">
        <v>13653</v>
      </c>
      <c r="F10911" s="72">
        <v>1</v>
      </c>
      <c r="G10911" s="72">
        <v>3</v>
      </c>
      <c r="H10911" s="72">
        <v>2</v>
      </c>
      <c r="I10911" s="72">
        <v>17</v>
      </c>
      <c r="J10911" s="72">
        <v>1</v>
      </c>
      <c r="K10911" s="72">
        <v>23</v>
      </c>
      <c r="L10911" s="72">
        <v>16</v>
      </c>
    </row>
    <row r="10912" spans="4:12" x14ac:dyDescent="0.25">
      <c r="D10912" s="66" t="s">
        <v>41250</v>
      </c>
      <c r="E10912" s="66" t="s">
        <v>13654</v>
      </c>
      <c r="F10912" s="72">
        <v>1</v>
      </c>
      <c r="G10912" s="72">
        <v>3</v>
      </c>
      <c r="H10912" s="72">
        <v>2</v>
      </c>
      <c r="I10912" s="72">
        <v>17</v>
      </c>
      <c r="J10912" s="72">
        <v>1</v>
      </c>
      <c r="K10912" s="72">
        <v>23</v>
      </c>
      <c r="L10912" s="72">
        <v>17</v>
      </c>
    </row>
    <row r="10913" spans="4:12" x14ac:dyDescent="0.25">
      <c r="D10913" s="66" t="s">
        <v>41251</v>
      </c>
      <c r="E10913" s="66" t="s">
        <v>13655</v>
      </c>
      <c r="F10913" s="72">
        <v>1</v>
      </c>
      <c r="G10913" s="72">
        <v>3</v>
      </c>
      <c r="H10913" s="72">
        <v>2</v>
      </c>
      <c r="I10913" s="72">
        <v>17</v>
      </c>
      <c r="J10913" s="72">
        <v>1</v>
      </c>
      <c r="K10913" s="72">
        <v>23</v>
      </c>
      <c r="L10913" s="72">
        <v>18</v>
      </c>
    </row>
    <row r="10914" spans="4:12" x14ac:dyDescent="0.25">
      <c r="D10914" s="66" t="s">
        <v>41252</v>
      </c>
      <c r="E10914" s="66" t="s">
        <v>13656</v>
      </c>
      <c r="F10914" s="72">
        <v>1</v>
      </c>
      <c r="G10914" s="72">
        <v>3</v>
      </c>
      <c r="H10914" s="72">
        <v>2</v>
      </c>
      <c r="I10914" s="72">
        <v>17</v>
      </c>
      <c r="J10914" s="72">
        <v>1</v>
      </c>
      <c r="K10914" s="72">
        <v>23</v>
      </c>
      <c r="L10914" s="72">
        <v>19</v>
      </c>
    </row>
    <row r="10915" spans="4:12" x14ac:dyDescent="0.25">
      <c r="D10915" s="66" t="s">
        <v>41253</v>
      </c>
      <c r="E10915" s="66" t="s">
        <v>13657</v>
      </c>
      <c r="F10915" s="72">
        <v>1</v>
      </c>
      <c r="G10915" s="72">
        <v>3</v>
      </c>
      <c r="H10915" s="72">
        <v>2</v>
      </c>
      <c r="I10915" s="72">
        <v>17</v>
      </c>
      <c r="J10915" s="72">
        <v>1</v>
      </c>
      <c r="K10915" s="72">
        <v>23</v>
      </c>
      <c r="L10915" s="72">
        <v>20</v>
      </c>
    </row>
    <row r="10916" spans="4:12" x14ac:dyDescent="0.25">
      <c r="D10916" s="66" t="s">
        <v>41254</v>
      </c>
      <c r="E10916" s="66" t="s">
        <v>13658</v>
      </c>
      <c r="F10916" s="72">
        <v>1</v>
      </c>
      <c r="G10916" s="72">
        <v>3</v>
      </c>
      <c r="H10916" s="72">
        <v>2</v>
      </c>
      <c r="I10916" s="72">
        <v>17</v>
      </c>
      <c r="J10916" s="72">
        <v>1</v>
      </c>
      <c r="K10916" s="72">
        <v>23</v>
      </c>
      <c r="L10916" s="72">
        <v>21</v>
      </c>
    </row>
    <row r="10917" spans="4:12" x14ac:dyDescent="0.25">
      <c r="D10917" s="66" t="s">
        <v>41255</v>
      </c>
      <c r="E10917" s="66" t="s">
        <v>13659</v>
      </c>
      <c r="F10917" s="72">
        <v>1</v>
      </c>
      <c r="G10917" s="72">
        <v>3</v>
      </c>
      <c r="H10917" s="72">
        <v>2</v>
      </c>
      <c r="I10917" s="72">
        <v>17</v>
      </c>
      <c r="J10917" s="72">
        <v>1</v>
      </c>
      <c r="K10917" s="72">
        <v>23</v>
      </c>
      <c r="L10917" s="72">
        <v>22</v>
      </c>
    </row>
    <row r="10918" spans="4:12" x14ac:dyDescent="0.25">
      <c r="D10918" s="66" t="s">
        <v>41256</v>
      </c>
      <c r="E10918" s="66" t="s">
        <v>13660</v>
      </c>
      <c r="F10918" s="72">
        <v>1</v>
      </c>
      <c r="G10918" s="72">
        <v>3</v>
      </c>
      <c r="H10918" s="72">
        <v>2</v>
      </c>
      <c r="I10918" s="72">
        <v>17</v>
      </c>
      <c r="J10918" s="72">
        <v>1</v>
      </c>
      <c r="K10918" s="72">
        <v>23</v>
      </c>
      <c r="L10918" s="72">
        <v>23</v>
      </c>
    </row>
    <row r="10919" spans="4:12" x14ac:dyDescent="0.25">
      <c r="D10919" s="66" t="s">
        <v>41257</v>
      </c>
      <c r="E10919" s="66" t="s">
        <v>13661</v>
      </c>
      <c r="F10919" s="72">
        <v>1</v>
      </c>
      <c r="G10919" s="72">
        <v>3</v>
      </c>
      <c r="H10919" s="72">
        <v>2</v>
      </c>
      <c r="I10919" s="72">
        <v>17</v>
      </c>
      <c r="J10919" s="72">
        <v>1</v>
      </c>
      <c r="K10919" s="72">
        <v>23</v>
      </c>
      <c r="L10919" s="72">
        <v>24</v>
      </c>
    </row>
    <row r="10920" spans="4:12" x14ac:dyDescent="0.25">
      <c r="D10920" s="66" t="s">
        <v>41258</v>
      </c>
      <c r="E10920" s="66" t="s">
        <v>13662</v>
      </c>
      <c r="F10920" s="72">
        <v>1</v>
      </c>
      <c r="G10920" s="72">
        <v>3</v>
      </c>
      <c r="H10920" s="72">
        <v>2</v>
      </c>
      <c r="I10920" s="72">
        <v>17</v>
      </c>
      <c r="J10920" s="72">
        <v>1</v>
      </c>
      <c r="K10920" s="72">
        <v>24</v>
      </c>
      <c r="L10920" s="72">
        <v>1</v>
      </c>
    </row>
    <row r="10921" spans="4:12" x14ac:dyDescent="0.25">
      <c r="D10921" s="66" t="s">
        <v>41259</v>
      </c>
      <c r="E10921" s="66" t="s">
        <v>13663</v>
      </c>
      <c r="F10921" s="72">
        <v>1</v>
      </c>
      <c r="G10921" s="72">
        <v>3</v>
      </c>
      <c r="H10921" s="72">
        <v>2</v>
      </c>
      <c r="I10921" s="72">
        <v>17</v>
      </c>
      <c r="J10921" s="72">
        <v>1</v>
      </c>
      <c r="K10921" s="72">
        <v>24</v>
      </c>
      <c r="L10921" s="72">
        <v>2</v>
      </c>
    </row>
    <row r="10922" spans="4:12" x14ac:dyDescent="0.25">
      <c r="D10922" s="66" t="s">
        <v>41260</v>
      </c>
      <c r="E10922" s="66" t="s">
        <v>13664</v>
      </c>
      <c r="F10922" s="72">
        <v>1</v>
      </c>
      <c r="G10922" s="72">
        <v>3</v>
      </c>
      <c r="H10922" s="72">
        <v>2</v>
      </c>
      <c r="I10922" s="72">
        <v>17</v>
      </c>
      <c r="J10922" s="72">
        <v>1</v>
      </c>
      <c r="K10922" s="72">
        <v>24</v>
      </c>
      <c r="L10922" s="72">
        <v>3</v>
      </c>
    </row>
    <row r="10923" spans="4:12" x14ac:dyDescent="0.25">
      <c r="D10923" s="66" t="s">
        <v>41261</v>
      </c>
      <c r="E10923" s="66" t="s">
        <v>13665</v>
      </c>
      <c r="F10923" s="72">
        <v>1</v>
      </c>
      <c r="G10923" s="72">
        <v>3</v>
      </c>
      <c r="H10923" s="72">
        <v>2</v>
      </c>
      <c r="I10923" s="72">
        <v>17</v>
      </c>
      <c r="J10923" s="72">
        <v>1</v>
      </c>
      <c r="K10923" s="72">
        <v>24</v>
      </c>
      <c r="L10923" s="72">
        <v>4</v>
      </c>
    </row>
    <row r="10924" spans="4:12" x14ac:dyDescent="0.25">
      <c r="D10924" s="66" t="s">
        <v>41262</v>
      </c>
      <c r="E10924" s="66" t="s">
        <v>13666</v>
      </c>
      <c r="F10924" s="72">
        <v>1</v>
      </c>
      <c r="G10924" s="72">
        <v>3</v>
      </c>
      <c r="H10924" s="72">
        <v>2</v>
      </c>
      <c r="I10924" s="72">
        <v>17</v>
      </c>
      <c r="J10924" s="72">
        <v>1</v>
      </c>
      <c r="K10924" s="72">
        <v>24</v>
      </c>
      <c r="L10924" s="72">
        <v>5</v>
      </c>
    </row>
    <row r="10925" spans="4:12" x14ac:dyDescent="0.25">
      <c r="D10925" s="66" t="s">
        <v>41263</v>
      </c>
      <c r="E10925" s="66" t="s">
        <v>13667</v>
      </c>
      <c r="F10925" s="72">
        <v>1</v>
      </c>
      <c r="G10925" s="72">
        <v>3</v>
      </c>
      <c r="H10925" s="72">
        <v>2</v>
      </c>
      <c r="I10925" s="72">
        <v>17</v>
      </c>
      <c r="J10925" s="72">
        <v>1</v>
      </c>
      <c r="K10925" s="72">
        <v>24</v>
      </c>
      <c r="L10925" s="72">
        <v>6</v>
      </c>
    </row>
    <row r="10926" spans="4:12" x14ac:dyDescent="0.25">
      <c r="D10926" s="66" t="s">
        <v>41264</v>
      </c>
      <c r="E10926" s="66" t="s">
        <v>13668</v>
      </c>
      <c r="F10926" s="72">
        <v>1</v>
      </c>
      <c r="G10926" s="72">
        <v>3</v>
      </c>
      <c r="H10926" s="72">
        <v>2</v>
      </c>
      <c r="I10926" s="72">
        <v>17</v>
      </c>
      <c r="J10926" s="72">
        <v>1</v>
      </c>
      <c r="K10926" s="72">
        <v>24</v>
      </c>
      <c r="L10926" s="72">
        <v>7</v>
      </c>
    </row>
    <row r="10927" spans="4:12" x14ac:dyDescent="0.25">
      <c r="D10927" s="66" t="s">
        <v>41265</v>
      </c>
      <c r="E10927" s="66" t="s">
        <v>13669</v>
      </c>
      <c r="F10927" s="72">
        <v>1</v>
      </c>
      <c r="G10927" s="72">
        <v>3</v>
      </c>
      <c r="H10927" s="72">
        <v>2</v>
      </c>
      <c r="I10927" s="72">
        <v>17</v>
      </c>
      <c r="J10927" s="72">
        <v>1</v>
      </c>
      <c r="K10927" s="72">
        <v>24</v>
      </c>
      <c r="L10927" s="72">
        <v>8</v>
      </c>
    </row>
    <row r="10928" spans="4:12" x14ac:dyDescent="0.25">
      <c r="D10928" s="66" t="s">
        <v>41266</v>
      </c>
      <c r="E10928" s="66" t="s">
        <v>13670</v>
      </c>
      <c r="F10928" s="72">
        <v>1</v>
      </c>
      <c r="G10928" s="72">
        <v>3</v>
      </c>
      <c r="H10928" s="72">
        <v>2</v>
      </c>
      <c r="I10928" s="72">
        <v>17</v>
      </c>
      <c r="J10928" s="72">
        <v>1</v>
      </c>
      <c r="K10928" s="72">
        <v>24</v>
      </c>
      <c r="L10928" s="72">
        <v>9</v>
      </c>
    </row>
    <row r="10929" spans="4:12" x14ac:dyDescent="0.25">
      <c r="D10929" s="66" t="s">
        <v>41267</v>
      </c>
      <c r="E10929" s="66" t="s">
        <v>13671</v>
      </c>
      <c r="F10929" s="72">
        <v>1</v>
      </c>
      <c r="G10929" s="72">
        <v>3</v>
      </c>
      <c r="H10929" s="72">
        <v>2</v>
      </c>
      <c r="I10929" s="72">
        <v>17</v>
      </c>
      <c r="J10929" s="72">
        <v>1</v>
      </c>
      <c r="K10929" s="72">
        <v>24</v>
      </c>
      <c r="L10929" s="72">
        <v>10</v>
      </c>
    </row>
    <row r="10930" spans="4:12" x14ac:dyDescent="0.25">
      <c r="D10930" s="66" t="s">
        <v>41268</v>
      </c>
      <c r="E10930" s="66" t="s">
        <v>13672</v>
      </c>
      <c r="F10930" s="72">
        <v>1</v>
      </c>
      <c r="G10930" s="72">
        <v>3</v>
      </c>
      <c r="H10930" s="72">
        <v>2</v>
      </c>
      <c r="I10930" s="72">
        <v>17</v>
      </c>
      <c r="J10930" s="72">
        <v>1</v>
      </c>
      <c r="K10930" s="72">
        <v>24</v>
      </c>
      <c r="L10930" s="72">
        <v>11</v>
      </c>
    </row>
    <row r="10931" spans="4:12" x14ac:dyDescent="0.25">
      <c r="D10931" s="66" t="s">
        <v>41269</v>
      </c>
      <c r="E10931" s="66" t="s">
        <v>13673</v>
      </c>
      <c r="F10931" s="72">
        <v>1</v>
      </c>
      <c r="G10931" s="72">
        <v>3</v>
      </c>
      <c r="H10931" s="72">
        <v>2</v>
      </c>
      <c r="I10931" s="72">
        <v>17</v>
      </c>
      <c r="J10931" s="72">
        <v>1</v>
      </c>
      <c r="K10931" s="72">
        <v>24</v>
      </c>
      <c r="L10931" s="72">
        <v>12</v>
      </c>
    </row>
    <row r="10932" spans="4:12" x14ac:dyDescent="0.25">
      <c r="D10932" s="66" t="s">
        <v>41270</v>
      </c>
      <c r="E10932" s="66" t="s">
        <v>13674</v>
      </c>
      <c r="F10932" s="72">
        <v>1</v>
      </c>
      <c r="G10932" s="72">
        <v>3</v>
      </c>
      <c r="H10932" s="72">
        <v>2</v>
      </c>
      <c r="I10932" s="72">
        <v>17</v>
      </c>
      <c r="J10932" s="72">
        <v>1</v>
      </c>
      <c r="K10932" s="72">
        <v>24</v>
      </c>
      <c r="L10932" s="72">
        <v>13</v>
      </c>
    </row>
    <row r="10933" spans="4:12" x14ac:dyDescent="0.25">
      <c r="D10933" s="66" t="s">
        <v>41271</v>
      </c>
      <c r="E10933" s="66" t="s">
        <v>13675</v>
      </c>
      <c r="F10933" s="72">
        <v>1</v>
      </c>
      <c r="G10933" s="72">
        <v>3</v>
      </c>
      <c r="H10933" s="72">
        <v>2</v>
      </c>
      <c r="I10933" s="72">
        <v>17</v>
      </c>
      <c r="J10933" s="72">
        <v>1</v>
      </c>
      <c r="K10933" s="72">
        <v>24</v>
      </c>
      <c r="L10933" s="72">
        <v>14</v>
      </c>
    </row>
    <row r="10934" spans="4:12" x14ac:dyDescent="0.25">
      <c r="D10934" s="66" t="s">
        <v>41272</v>
      </c>
      <c r="E10934" s="66" t="s">
        <v>13676</v>
      </c>
      <c r="F10934" s="72">
        <v>1</v>
      </c>
      <c r="G10934" s="72">
        <v>3</v>
      </c>
      <c r="H10934" s="72">
        <v>2</v>
      </c>
      <c r="I10934" s="72">
        <v>17</v>
      </c>
      <c r="J10934" s="72">
        <v>1</v>
      </c>
      <c r="K10934" s="72">
        <v>24</v>
      </c>
      <c r="L10934" s="72">
        <v>15</v>
      </c>
    </row>
    <row r="10935" spans="4:12" x14ac:dyDescent="0.25">
      <c r="D10935" s="66" t="s">
        <v>41273</v>
      </c>
      <c r="E10935" s="66" t="s">
        <v>13677</v>
      </c>
      <c r="F10935" s="72">
        <v>1</v>
      </c>
      <c r="G10935" s="72">
        <v>3</v>
      </c>
      <c r="H10935" s="72">
        <v>2</v>
      </c>
      <c r="I10935" s="72">
        <v>17</v>
      </c>
      <c r="J10935" s="72">
        <v>1</v>
      </c>
      <c r="K10935" s="72">
        <v>24</v>
      </c>
      <c r="L10935" s="72">
        <v>16</v>
      </c>
    </row>
    <row r="10936" spans="4:12" x14ac:dyDescent="0.25">
      <c r="D10936" s="66" t="s">
        <v>41274</v>
      </c>
      <c r="E10936" s="66" t="s">
        <v>13678</v>
      </c>
      <c r="F10936" s="72">
        <v>1</v>
      </c>
      <c r="G10936" s="72">
        <v>3</v>
      </c>
      <c r="H10936" s="72">
        <v>2</v>
      </c>
      <c r="I10936" s="72">
        <v>17</v>
      </c>
      <c r="J10936" s="72">
        <v>1</v>
      </c>
      <c r="K10936" s="72">
        <v>24</v>
      </c>
      <c r="L10936" s="72">
        <v>17</v>
      </c>
    </row>
    <row r="10937" spans="4:12" x14ac:dyDescent="0.25">
      <c r="D10937" s="66" t="s">
        <v>41275</v>
      </c>
      <c r="E10937" s="66" t="s">
        <v>13679</v>
      </c>
      <c r="F10937" s="72">
        <v>1</v>
      </c>
      <c r="G10937" s="72">
        <v>3</v>
      </c>
      <c r="H10937" s="72">
        <v>2</v>
      </c>
      <c r="I10937" s="72">
        <v>17</v>
      </c>
      <c r="J10937" s="72">
        <v>1</v>
      </c>
      <c r="K10937" s="72">
        <v>24</v>
      </c>
      <c r="L10937" s="72">
        <v>18</v>
      </c>
    </row>
    <row r="10938" spans="4:12" x14ac:dyDescent="0.25">
      <c r="D10938" s="66" t="s">
        <v>41276</v>
      </c>
      <c r="E10938" s="66" t="s">
        <v>13680</v>
      </c>
      <c r="F10938" s="72">
        <v>1</v>
      </c>
      <c r="G10938" s="72">
        <v>3</v>
      </c>
      <c r="H10938" s="72">
        <v>2</v>
      </c>
      <c r="I10938" s="72">
        <v>17</v>
      </c>
      <c r="J10938" s="72">
        <v>1</v>
      </c>
      <c r="K10938" s="72">
        <v>24</v>
      </c>
      <c r="L10938" s="72">
        <v>19</v>
      </c>
    </row>
    <row r="10939" spans="4:12" x14ac:dyDescent="0.25">
      <c r="D10939" s="66" t="s">
        <v>41277</v>
      </c>
      <c r="E10939" s="66" t="s">
        <v>13681</v>
      </c>
      <c r="F10939" s="72">
        <v>1</v>
      </c>
      <c r="G10939" s="72">
        <v>3</v>
      </c>
      <c r="H10939" s="72">
        <v>2</v>
      </c>
      <c r="I10939" s="72">
        <v>17</v>
      </c>
      <c r="J10939" s="72">
        <v>1</v>
      </c>
      <c r="K10939" s="72">
        <v>24</v>
      </c>
      <c r="L10939" s="72">
        <v>20</v>
      </c>
    </row>
    <row r="10940" spans="4:12" x14ac:dyDescent="0.25">
      <c r="D10940" s="66" t="s">
        <v>41278</v>
      </c>
      <c r="E10940" s="66" t="s">
        <v>13682</v>
      </c>
      <c r="F10940" s="72">
        <v>1</v>
      </c>
      <c r="G10940" s="72">
        <v>3</v>
      </c>
      <c r="H10940" s="72">
        <v>2</v>
      </c>
      <c r="I10940" s="72">
        <v>17</v>
      </c>
      <c r="J10940" s="72">
        <v>1</v>
      </c>
      <c r="K10940" s="72">
        <v>24</v>
      </c>
      <c r="L10940" s="72">
        <v>21</v>
      </c>
    </row>
    <row r="10941" spans="4:12" x14ac:dyDescent="0.25">
      <c r="D10941" s="66" t="s">
        <v>41279</v>
      </c>
      <c r="E10941" s="66" t="s">
        <v>13683</v>
      </c>
      <c r="F10941" s="72">
        <v>1</v>
      </c>
      <c r="G10941" s="72">
        <v>3</v>
      </c>
      <c r="H10941" s="72">
        <v>2</v>
      </c>
      <c r="I10941" s="72">
        <v>17</v>
      </c>
      <c r="J10941" s="72">
        <v>1</v>
      </c>
      <c r="K10941" s="72">
        <v>24</v>
      </c>
      <c r="L10941" s="72">
        <v>22</v>
      </c>
    </row>
    <row r="10942" spans="4:12" x14ac:dyDescent="0.25">
      <c r="D10942" s="66" t="s">
        <v>41280</v>
      </c>
      <c r="E10942" s="66" t="s">
        <v>13684</v>
      </c>
      <c r="F10942" s="72">
        <v>1</v>
      </c>
      <c r="G10942" s="72">
        <v>3</v>
      </c>
      <c r="H10942" s="72">
        <v>2</v>
      </c>
      <c r="I10942" s="72">
        <v>17</v>
      </c>
      <c r="J10942" s="72">
        <v>1</v>
      </c>
      <c r="K10942" s="72">
        <v>24</v>
      </c>
      <c r="L10942" s="72">
        <v>23</v>
      </c>
    </row>
    <row r="10943" spans="4:12" x14ac:dyDescent="0.25">
      <c r="D10943" s="66" t="s">
        <v>41281</v>
      </c>
      <c r="E10943" s="66" t="s">
        <v>13685</v>
      </c>
      <c r="F10943" s="72">
        <v>1</v>
      </c>
      <c r="G10943" s="72">
        <v>3</v>
      </c>
      <c r="H10943" s="72">
        <v>2</v>
      </c>
      <c r="I10943" s="72">
        <v>17</v>
      </c>
      <c r="J10943" s="72">
        <v>1</v>
      </c>
      <c r="K10943" s="72">
        <v>24</v>
      </c>
      <c r="L10943" s="72">
        <v>24</v>
      </c>
    </row>
    <row r="10944" spans="4:12" x14ac:dyDescent="0.25">
      <c r="D10944" s="66" t="s">
        <v>41282</v>
      </c>
      <c r="E10944" s="66" t="s">
        <v>13686</v>
      </c>
      <c r="F10944" s="72">
        <v>1</v>
      </c>
      <c r="G10944" s="72">
        <v>3</v>
      </c>
      <c r="H10944" s="72">
        <v>2</v>
      </c>
      <c r="I10944" s="72">
        <v>17</v>
      </c>
      <c r="J10944" s="72">
        <v>1</v>
      </c>
      <c r="K10944" s="72">
        <v>24</v>
      </c>
      <c r="L10944" s="72">
        <v>25</v>
      </c>
    </row>
    <row r="10945" spans="4:12" x14ac:dyDescent="0.25">
      <c r="D10945" s="66" t="s">
        <v>41283</v>
      </c>
      <c r="E10945" s="66" t="s">
        <v>13687</v>
      </c>
      <c r="F10945" s="72">
        <v>1</v>
      </c>
      <c r="G10945" s="72">
        <v>3</v>
      </c>
      <c r="H10945" s="72">
        <v>2</v>
      </c>
      <c r="I10945" s="72">
        <v>17</v>
      </c>
      <c r="J10945" s="72">
        <v>1</v>
      </c>
      <c r="K10945" s="72">
        <v>24</v>
      </c>
      <c r="L10945" s="72">
        <v>26</v>
      </c>
    </row>
    <row r="10946" spans="4:12" x14ac:dyDescent="0.25">
      <c r="D10946" s="66" t="s">
        <v>41284</v>
      </c>
      <c r="E10946" s="66" t="s">
        <v>13688</v>
      </c>
      <c r="F10946" s="72">
        <v>1</v>
      </c>
      <c r="G10946" s="72">
        <v>3</v>
      </c>
      <c r="H10946" s="72">
        <v>2</v>
      </c>
      <c r="I10946" s="72">
        <v>17</v>
      </c>
      <c r="J10946" s="72">
        <v>1</v>
      </c>
      <c r="K10946" s="72">
        <v>24</v>
      </c>
      <c r="L10946" s="72">
        <v>27</v>
      </c>
    </row>
    <row r="10947" spans="4:12" x14ac:dyDescent="0.25">
      <c r="D10947" s="66" t="s">
        <v>41285</v>
      </c>
      <c r="E10947" s="66" t="s">
        <v>13689</v>
      </c>
      <c r="F10947" s="72">
        <v>1</v>
      </c>
      <c r="G10947" s="72">
        <v>3</v>
      </c>
      <c r="H10947" s="72">
        <v>2</v>
      </c>
      <c r="I10947" s="72">
        <v>17</v>
      </c>
      <c r="J10947" s="72">
        <v>1</v>
      </c>
      <c r="K10947" s="72">
        <v>24</v>
      </c>
      <c r="L10947" s="72">
        <v>28</v>
      </c>
    </row>
    <row r="10948" spans="4:12" x14ac:dyDescent="0.25">
      <c r="D10948" s="66" t="s">
        <v>41286</v>
      </c>
      <c r="E10948" s="66" t="s">
        <v>13690</v>
      </c>
      <c r="F10948" s="72">
        <v>1</v>
      </c>
      <c r="G10948" s="72">
        <v>3</v>
      </c>
      <c r="H10948" s="72">
        <v>2</v>
      </c>
      <c r="I10948" s="72">
        <v>17</v>
      </c>
      <c r="J10948" s="72">
        <v>1</v>
      </c>
      <c r="K10948" s="72">
        <v>24</v>
      </c>
      <c r="L10948" s="72">
        <v>29</v>
      </c>
    </row>
    <row r="10949" spans="4:12" x14ac:dyDescent="0.25">
      <c r="D10949" s="66" t="s">
        <v>41287</v>
      </c>
      <c r="E10949" s="66" t="s">
        <v>13691</v>
      </c>
      <c r="F10949" s="72">
        <v>1</v>
      </c>
      <c r="G10949" s="72">
        <v>3</v>
      </c>
      <c r="H10949" s="72">
        <v>2</v>
      </c>
      <c r="I10949" s="72">
        <v>17</v>
      </c>
      <c r="J10949" s="72">
        <v>1</v>
      </c>
      <c r="K10949" s="72">
        <v>24</v>
      </c>
      <c r="L10949" s="72">
        <v>30</v>
      </c>
    </row>
    <row r="10950" spans="4:12" x14ac:dyDescent="0.25">
      <c r="D10950" s="66" t="s">
        <v>41288</v>
      </c>
      <c r="E10950" s="66" t="s">
        <v>13692</v>
      </c>
      <c r="F10950" s="72">
        <v>1</v>
      </c>
      <c r="G10950" s="72">
        <v>3</v>
      </c>
      <c r="H10950" s="72">
        <v>2</v>
      </c>
      <c r="I10950" s="72">
        <v>17</v>
      </c>
      <c r="J10950" s="72">
        <v>1</v>
      </c>
      <c r="K10950" s="72">
        <v>24</v>
      </c>
      <c r="L10950" s="72">
        <v>31</v>
      </c>
    </row>
    <row r="10951" spans="4:12" x14ac:dyDescent="0.25">
      <c r="D10951" s="66" t="s">
        <v>41289</v>
      </c>
      <c r="E10951" s="66" t="s">
        <v>13693</v>
      </c>
      <c r="F10951" s="72">
        <v>1</v>
      </c>
      <c r="G10951" s="72">
        <v>3</v>
      </c>
      <c r="H10951" s="72">
        <v>2</v>
      </c>
      <c r="I10951" s="72">
        <v>17</v>
      </c>
      <c r="J10951" s="72">
        <v>1</v>
      </c>
      <c r="K10951" s="72">
        <v>24</v>
      </c>
      <c r="L10951" s="72">
        <v>32</v>
      </c>
    </row>
    <row r="10952" spans="4:12" x14ac:dyDescent="0.25">
      <c r="D10952" s="66" t="s">
        <v>41290</v>
      </c>
      <c r="E10952" s="66" t="s">
        <v>13694</v>
      </c>
      <c r="F10952" s="72">
        <v>1</v>
      </c>
      <c r="G10952" s="72">
        <v>3</v>
      </c>
      <c r="H10952" s="72">
        <v>2</v>
      </c>
      <c r="I10952" s="72">
        <v>17</v>
      </c>
      <c r="J10952" s="72">
        <v>1</v>
      </c>
      <c r="K10952" s="72">
        <v>24</v>
      </c>
      <c r="L10952" s="72">
        <v>33</v>
      </c>
    </row>
    <row r="10953" spans="4:12" x14ac:dyDescent="0.25">
      <c r="D10953" s="66" t="s">
        <v>41291</v>
      </c>
      <c r="E10953" s="66" t="s">
        <v>13695</v>
      </c>
      <c r="F10953" s="72">
        <v>1</v>
      </c>
      <c r="G10953" s="72">
        <v>3</v>
      </c>
      <c r="H10953" s="72">
        <v>2</v>
      </c>
      <c r="I10953" s="72">
        <v>17</v>
      </c>
      <c r="J10953" s="72">
        <v>1</v>
      </c>
      <c r="K10953" s="72">
        <v>24</v>
      </c>
      <c r="L10953" s="72">
        <v>34</v>
      </c>
    </row>
    <row r="10954" spans="4:12" x14ac:dyDescent="0.25">
      <c r="D10954" s="66" t="s">
        <v>41292</v>
      </c>
      <c r="E10954" s="66" t="s">
        <v>13696</v>
      </c>
      <c r="F10954" s="72">
        <v>1</v>
      </c>
      <c r="G10954" s="72">
        <v>3</v>
      </c>
      <c r="H10954" s="72">
        <v>2</v>
      </c>
      <c r="I10954" s="72">
        <v>17</v>
      </c>
      <c r="J10954" s="72">
        <v>1</v>
      </c>
      <c r="K10954" s="72">
        <v>25</v>
      </c>
      <c r="L10954" s="72">
        <v>1</v>
      </c>
    </row>
    <row r="10955" spans="4:12" x14ac:dyDescent="0.25">
      <c r="D10955" s="66" t="s">
        <v>41293</v>
      </c>
      <c r="E10955" s="66" t="s">
        <v>13697</v>
      </c>
      <c r="F10955" s="72">
        <v>1</v>
      </c>
      <c r="G10955" s="72">
        <v>3</v>
      </c>
      <c r="H10955" s="72">
        <v>2</v>
      </c>
      <c r="I10955" s="72">
        <v>17</v>
      </c>
      <c r="J10955" s="72">
        <v>1</v>
      </c>
      <c r="K10955" s="72">
        <v>25</v>
      </c>
      <c r="L10955" s="72">
        <v>2</v>
      </c>
    </row>
    <row r="10956" spans="4:12" x14ac:dyDescent="0.25">
      <c r="D10956" s="66" t="s">
        <v>41294</v>
      </c>
      <c r="E10956" s="66" t="s">
        <v>13698</v>
      </c>
      <c r="F10956" s="72">
        <v>1</v>
      </c>
      <c r="G10956" s="72">
        <v>3</v>
      </c>
      <c r="H10956" s="72">
        <v>2</v>
      </c>
      <c r="I10956" s="72">
        <v>17</v>
      </c>
      <c r="J10956" s="72">
        <v>1</v>
      </c>
      <c r="K10956" s="72">
        <v>25</v>
      </c>
      <c r="L10956" s="72">
        <v>3</v>
      </c>
    </row>
    <row r="10957" spans="4:12" x14ac:dyDescent="0.25">
      <c r="D10957" s="66" t="s">
        <v>41295</v>
      </c>
      <c r="E10957" s="66" t="s">
        <v>13699</v>
      </c>
      <c r="F10957" s="72">
        <v>1</v>
      </c>
      <c r="G10957" s="72">
        <v>3</v>
      </c>
      <c r="H10957" s="72">
        <v>2</v>
      </c>
      <c r="I10957" s="72">
        <v>17</v>
      </c>
      <c r="J10957" s="72">
        <v>1</v>
      </c>
      <c r="K10957" s="72">
        <v>25</v>
      </c>
      <c r="L10957" s="72">
        <v>4</v>
      </c>
    </row>
    <row r="10958" spans="4:12" x14ac:dyDescent="0.25">
      <c r="D10958" s="66" t="s">
        <v>41296</v>
      </c>
      <c r="E10958" s="66" t="s">
        <v>13700</v>
      </c>
      <c r="F10958" s="72">
        <v>1</v>
      </c>
      <c r="G10958" s="72">
        <v>3</v>
      </c>
      <c r="H10958" s="72">
        <v>2</v>
      </c>
      <c r="I10958" s="72">
        <v>17</v>
      </c>
      <c r="J10958" s="72">
        <v>1</v>
      </c>
      <c r="K10958" s="72">
        <v>25</v>
      </c>
      <c r="L10958" s="72">
        <v>5</v>
      </c>
    </row>
    <row r="10959" spans="4:12" x14ac:dyDescent="0.25">
      <c r="D10959" s="66" t="s">
        <v>41297</v>
      </c>
      <c r="E10959" s="66" t="s">
        <v>13701</v>
      </c>
      <c r="F10959" s="72">
        <v>1</v>
      </c>
      <c r="G10959" s="72">
        <v>3</v>
      </c>
      <c r="H10959" s="72">
        <v>2</v>
      </c>
      <c r="I10959" s="72">
        <v>17</v>
      </c>
      <c r="J10959" s="72">
        <v>1</v>
      </c>
      <c r="K10959" s="72">
        <v>25</v>
      </c>
      <c r="L10959" s="72">
        <v>6</v>
      </c>
    </row>
    <row r="10960" spans="4:12" x14ac:dyDescent="0.25">
      <c r="D10960" s="66" t="s">
        <v>41298</v>
      </c>
      <c r="E10960" s="66" t="s">
        <v>13702</v>
      </c>
      <c r="F10960" s="72">
        <v>1</v>
      </c>
      <c r="G10960" s="72">
        <v>3</v>
      </c>
      <c r="H10960" s="72">
        <v>2</v>
      </c>
      <c r="I10960" s="72">
        <v>17</v>
      </c>
      <c r="J10960" s="72">
        <v>1</v>
      </c>
      <c r="K10960" s="72">
        <v>26</v>
      </c>
      <c r="L10960" s="72">
        <v>1</v>
      </c>
    </row>
    <row r="10961" spans="4:12" x14ac:dyDescent="0.25">
      <c r="D10961" s="66" t="s">
        <v>41299</v>
      </c>
      <c r="E10961" s="66" t="s">
        <v>13703</v>
      </c>
      <c r="F10961" s="72">
        <v>1</v>
      </c>
      <c r="G10961" s="72">
        <v>3</v>
      </c>
      <c r="H10961" s="72">
        <v>2</v>
      </c>
      <c r="I10961" s="72">
        <v>17</v>
      </c>
      <c r="J10961" s="72">
        <v>1</v>
      </c>
      <c r="K10961" s="72">
        <v>26</v>
      </c>
      <c r="L10961" s="72">
        <v>2</v>
      </c>
    </row>
    <row r="10962" spans="4:12" x14ac:dyDescent="0.25">
      <c r="D10962" s="66" t="s">
        <v>41300</v>
      </c>
      <c r="E10962" s="66" t="s">
        <v>2862</v>
      </c>
      <c r="F10962" s="72">
        <v>1</v>
      </c>
      <c r="G10962" s="72">
        <v>3</v>
      </c>
      <c r="H10962" s="72">
        <v>2</v>
      </c>
      <c r="I10962" s="72">
        <v>18</v>
      </c>
      <c r="J10962" s="72">
        <v>1</v>
      </c>
      <c r="K10962" s="72">
        <v>1</v>
      </c>
      <c r="L10962" s="72">
        <v>1</v>
      </c>
    </row>
    <row r="10963" spans="4:12" x14ac:dyDescent="0.25">
      <c r="D10963" s="66" t="s">
        <v>41301</v>
      </c>
      <c r="E10963" s="66" t="s">
        <v>2863</v>
      </c>
      <c r="F10963" s="72">
        <v>1</v>
      </c>
      <c r="G10963" s="72">
        <v>3</v>
      </c>
      <c r="H10963" s="72">
        <v>2</v>
      </c>
      <c r="I10963" s="72">
        <v>18</v>
      </c>
      <c r="J10963" s="72">
        <v>1</v>
      </c>
      <c r="K10963" s="72">
        <v>1</v>
      </c>
      <c r="L10963" s="72">
        <v>2</v>
      </c>
    </row>
    <row r="10964" spans="4:12" x14ac:dyDescent="0.25">
      <c r="D10964" s="66" t="s">
        <v>41302</v>
      </c>
      <c r="E10964" s="66" t="s">
        <v>13704</v>
      </c>
      <c r="F10964" s="72">
        <v>1</v>
      </c>
      <c r="G10964" s="72">
        <v>3</v>
      </c>
      <c r="H10964" s="72">
        <v>2</v>
      </c>
      <c r="I10964" s="72">
        <v>18</v>
      </c>
      <c r="J10964" s="72">
        <v>1</v>
      </c>
      <c r="K10964" s="72">
        <v>1</v>
      </c>
      <c r="L10964" s="72">
        <v>3</v>
      </c>
    </row>
    <row r="10965" spans="4:12" x14ac:dyDescent="0.25">
      <c r="D10965" s="66" t="s">
        <v>41303</v>
      </c>
      <c r="E10965" s="66" t="s">
        <v>2864</v>
      </c>
      <c r="F10965" s="72">
        <v>1</v>
      </c>
      <c r="G10965" s="72">
        <v>3</v>
      </c>
      <c r="H10965" s="72">
        <v>2</v>
      </c>
      <c r="I10965" s="72">
        <v>18</v>
      </c>
      <c r="J10965" s="72">
        <v>1</v>
      </c>
      <c r="K10965" s="72">
        <v>2</v>
      </c>
      <c r="L10965" s="72">
        <v>1</v>
      </c>
    </row>
    <row r="10966" spans="4:12" x14ac:dyDescent="0.25">
      <c r="D10966" s="66" t="s">
        <v>41304</v>
      </c>
      <c r="E10966" s="66" t="s">
        <v>2865</v>
      </c>
      <c r="F10966" s="72">
        <v>1</v>
      </c>
      <c r="G10966" s="72">
        <v>3</v>
      </c>
      <c r="H10966" s="72">
        <v>2</v>
      </c>
      <c r="I10966" s="72">
        <v>18</v>
      </c>
      <c r="J10966" s="72">
        <v>1</v>
      </c>
      <c r="K10966" s="72">
        <v>2</v>
      </c>
      <c r="L10966" s="72">
        <v>2</v>
      </c>
    </row>
    <row r="10967" spans="4:12" x14ac:dyDescent="0.25">
      <c r="D10967" s="66" t="s">
        <v>41305</v>
      </c>
      <c r="E10967" s="66" t="s">
        <v>2866</v>
      </c>
      <c r="F10967" s="72">
        <v>1</v>
      </c>
      <c r="G10967" s="72">
        <v>3</v>
      </c>
      <c r="H10967" s="72">
        <v>2</v>
      </c>
      <c r="I10967" s="72">
        <v>18</v>
      </c>
      <c r="J10967" s="72">
        <v>1</v>
      </c>
      <c r="K10967" s="72">
        <v>2</v>
      </c>
      <c r="L10967" s="72">
        <v>3</v>
      </c>
    </row>
    <row r="10968" spans="4:12" x14ac:dyDescent="0.25">
      <c r="D10968" s="66" t="s">
        <v>41306</v>
      </c>
      <c r="E10968" s="66" t="s">
        <v>2867</v>
      </c>
      <c r="F10968" s="72">
        <v>1</v>
      </c>
      <c r="G10968" s="72">
        <v>3</v>
      </c>
      <c r="H10968" s="72">
        <v>2</v>
      </c>
      <c r="I10968" s="72">
        <v>18</v>
      </c>
      <c r="J10968" s="72">
        <v>1</v>
      </c>
      <c r="K10968" s="72">
        <v>2</v>
      </c>
      <c r="L10968" s="72">
        <v>4</v>
      </c>
    </row>
    <row r="10969" spans="4:12" x14ac:dyDescent="0.25">
      <c r="D10969" s="66" t="s">
        <v>41307</v>
      </c>
      <c r="E10969" s="66" t="s">
        <v>13705</v>
      </c>
      <c r="F10969" s="72">
        <v>1</v>
      </c>
      <c r="G10969" s="72">
        <v>3</v>
      </c>
      <c r="H10969" s="72">
        <v>2</v>
      </c>
      <c r="I10969" s="72">
        <v>18</v>
      </c>
      <c r="J10969" s="72">
        <v>1</v>
      </c>
      <c r="K10969" s="72">
        <v>2</v>
      </c>
      <c r="L10969" s="72">
        <v>5</v>
      </c>
    </row>
    <row r="10970" spans="4:12" x14ac:dyDescent="0.25">
      <c r="D10970" s="66" t="s">
        <v>41308</v>
      </c>
      <c r="E10970" s="66" t="s">
        <v>13706</v>
      </c>
      <c r="F10970" s="72">
        <v>1</v>
      </c>
      <c r="G10970" s="72">
        <v>3</v>
      </c>
      <c r="H10970" s="72">
        <v>2</v>
      </c>
      <c r="I10970" s="72">
        <v>18</v>
      </c>
      <c r="J10970" s="72">
        <v>1</v>
      </c>
      <c r="K10970" s="72">
        <v>2</v>
      </c>
      <c r="L10970" s="72">
        <v>6</v>
      </c>
    </row>
    <row r="10971" spans="4:12" x14ac:dyDescent="0.25">
      <c r="D10971" s="66" t="s">
        <v>41309</v>
      </c>
      <c r="E10971" s="66" t="s">
        <v>13707</v>
      </c>
      <c r="F10971" s="72">
        <v>1</v>
      </c>
      <c r="G10971" s="72">
        <v>3</v>
      </c>
      <c r="H10971" s="72">
        <v>2</v>
      </c>
      <c r="I10971" s="72">
        <v>18</v>
      </c>
      <c r="J10971" s="72">
        <v>1</v>
      </c>
      <c r="K10971" s="72">
        <v>2</v>
      </c>
      <c r="L10971" s="72">
        <v>7</v>
      </c>
    </row>
    <row r="10972" spans="4:12" x14ac:dyDescent="0.25">
      <c r="D10972" s="66" t="s">
        <v>41310</v>
      </c>
      <c r="E10972" s="66" t="s">
        <v>13708</v>
      </c>
      <c r="F10972" s="72">
        <v>1</v>
      </c>
      <c r="G10972" s="72">
        <v>3</v>
      </c>
      <c r="H10972" s="72">
        <v>2</v>
      </c>
      <c r="I10972" s="72">
        <v>18</v>
      </c>
      <c r="J10972" s="72">
        <v>1</v>
      </c>
      <c r="K10972" s="72">
        <v>2</v>
      </c>
      <c r="L10972" s="72">
        <v>8</v>
      </c>
    </row>
    <row r="10973" spans="4:12" x14ac:dyDescent="0.25">
      <c r="D10973" s="66" t="s">
        <v>41311</v>
      </c>
      <c r="E10973" s="66" t="s">
        <v>13709</v>
      </c>
      <c r="F10973" s="72">
        <v>1</v>
      </c>
      <c r="G10973" s="72">
        <v>3</v>
      </c>
      <c r="H10973" s="72">
        <v>2</v>
      </c>
      <c r="I10973" s="72">
        <v>18</v>
      </c>
      <c r="J10973" s="72">
        <v>1</v>
      </c>
      <c r="K10973" s="72">
        <v>2</v>
      </c>
      <c r="L10973" s="72">
        <v>9</v>
      </c>
    </row>
    <row r="10974" spans="4:12" x14ac:dyDescent="0.25">
      <c r="D10974" s="66" t="s">
        <v>41312</v>
      </c>
      <c r="E10974" s="66" t="s">
        <v>13710</v>
      </c>
      <c r="F10974" s="72">
        <v>1</v>
      </c>
      <c r="G10974" s="72">
        <v>3</v>
      </c>
      <c r="H10974" s="72">
        <v>2</v>
      </c>
      <c r="I10974" s="72">
        <v>18</v>
      </c>
      <c r="J10974" s="72">
        <v>1</v>
      </c>
      <c r="K10974" s="72">
        <v>2</v>
      </c>
      <c r="L10974" s="72">
        <v>10</v>
      </c>
    </row>
    <row r="10975" spans="4:12" x14ac:dyDescent="0.25">
      <c r="D10975" s="66" t="s">
        <v>41313</v>
      </c>
      <c r="E10975" s="66" t="s">
        <v>13711</v>
      </c>
      <c r="F10975" s="72">
        <v>1</v>
      </c>
      <c r="G10975" s="72">
        <v>3</v>
      </c>
      <c r="H10975" s="72">
        <v>2</v>
      </c>
      <c r="I10975" s="72">
        <v>18</v>
      </c>
      <c r="J10975" s="72">
        <v>1</v>
      </c>
      <c r="K10975" s="72">
        <v>2</v>
      </c>
      <c r="L10975" s="72">
        <v>11</v>
      </c>
    </row>
    <row r="10976" spans="4:12" x14ac:dyDescent="0.25">
      <c r="D10976" s="66" t="s">
        <v>41314</v>
      </c>
      <c r="E10976" s="66" t="s">
        <v>13712</v>
      </c>
      <c r="F10976" s="72">
        <v>1</v>
      </c>
      <c r="G10976" s="72">
        <v>3</v>
      </c>
      <c r="H10976" s="72">
        <v>2</v>
      </c>
      <c r="I10976" s="72">
        <v>18</v>
      </c>
      <c r="J10976" s="72">
        <v>1</v>
      </c>
      <c r="K10976" s="72">
        <v>3</v>
      </c>
      <c r="L10976" s="72">
        <v>1</v>
      </c>
    </row>
    <row r="10977" spans="4:12" x14ac:dyDescent="0.25">
      <c r="D10977" s="66" t="s">
        <v>41315</v>
      </c>
      <c r="E10977" s="66" t="s">
        <v>2868</v>
      </c>
      <c r="F10977" s="72">
        <v>1</v>
      </c>
      <c r="G10977" s="72">
        <v>3</v>
      </c>
      <c r="H10977" s="72">
        <v>2</v>
      </c>
      <c r="I10977" s="72">
        <v>18</v>
      </c>
      <c r="J10977" s="72">
        <v>2</v>
      </c>
      <c r="K10977" s="72">
        <v>1</v>
      </c>
      <c r="L10977" s="72">
        <v>1</v>
      </c>
    </row>
    <row r="10978" spans="4:12" x14ac:dyDescent="0.25">
      <c r="D10978" s="66" t="s">
        <v>41316</v>
      </c>
      <c r="E10978" s="66" t="s">
        <v>2869</v>
      </c>
      <c r="F10978" s="72">
        <v>1</v>
      </c>
      <c r="G10978" s="72">
        <v>3</v>
      </c>
      <c r="H10978" s="72">
        <v>2</v>
      </c>
      <c r="I10978" s="72">
        <v>18</v>
      </c>
      <c r="J10978" s="72">
        <v>2</v>
      </c>
      <c r="K10978" s="72">
        <v>1</v>
      </c>
      <c r="L10978" s="72">
        <v>2</v>
      </c>
    </row>
    <row r="10979" spans="4:12" x14ac:dyDescent="0.25">
      <c r="D10979" s="66" t="s">
        <v>41317</v>
      </c>
      <c r="E10979" s="66" t="s">
        <v>2870</v>
      </c>
      <c r="F10979" s="72">
        <v>1</v>
      </c>
      <c r="G10979" s="72">
        <v>3</v>
      </c>
      <c r="H10979" s="72">
        <v>2</v>
      </c>
      <c r="I10979" s="72">
        <v>18</v>
      </c>
      <c r="J10979" s="72">
        <v>2</v>
      </c>
      <c r="K10979" s="72">
        <v>1</v>
      </c>
      <c r="L10979" s="72">
        <v>3</v>
      </c>
    </row>
    <row r="10980" spans="4:12" x14ac:dyDescent="0.25">
      <c r="D10980" s="66" t="s">
        <v>41318</v>
      </c>
      <c r="E10980" s="66" t="s">
        <v>13713</v>
      </c>
      <c r="F10980" s="72">
        <v>1</v>
      </c>
      <c r="G10980" s="72">
        <v>3</v>
      </c>
      <c r="H10980" s="72">
        <v>2</v>
      </c>
      <c r="I10980" s="72">
        <v>18</v>
      </c>
      <c r="J10980" s="72">
        <v>2</v>
      </c>
      <c r="K10980" s="72">
        <v>1</v>
      </c>
      <c r="L10980" s="72">
        <v>4</v>
      </c>
    </row>
    <row r="10981" spans="4:12" x14ac:dyDescent="0.25">
      <c r="D10981" s="66" t="s">
        <v>41319</v>
      </c>
      <c r="E10981" s="66" t="s">
        <v>13714</v>
      </c>
      <c r="F10981" s="72">
        <v>1</v>
      </c>
      <c r="G10981" s="72">
        <v>3</v>
      </c>
      <c r="H10981" s="72">
        <v>2</v>
      </c>
      <c r="I10981" s="72">
        <v>18</v>
      </c>
      <c r="J10981" s="72">
        <v>2</v>
      </c>
      <c r="K10981" s="72">
        <v>1</v>
      </c>
      <c r="L10981" s="72">
        <v>5</v>
      </c>
    </row>
    <row r="10982" spans="4:12" x14ac:dyDescent="0.25">
      <c r="D10982" s="66" t="s">
        <v>41320</v>
      </c>
      <c r="E10982" s="66" t="s">
        <v>13715</v>
      </c>
      <c r="F10982" s="72">
        <v>1</v>
      </c>
      <c r="G10982" s="72">
        <v>3</v>
      </c>
      <c r="H10982" s="72">
        <v>2</v>
      </c>
      <c r="I10982" s="72">
        <v>18</v>
      </c>
      <c r="J10982" s="72">
        <v>2</v>
      </c>
      <c r="K10982" s="72">
        <v>1</v>
      </c>
      <c r="L10982" s="72">
        <v>6</v>
      </c>
    </row>
    <row r="10983" spans="4:12" x14ac:dyDescent="0.25">
      <c r="D10983" s="66" t="s">
        <v>41321</v>
      </c>
      <c r="E10983" s="66" t="s">
        <v>13716</v>
      </c>
      <c r="F10983" s="72">
        <v>1</v>
      </c>
      <c r="G10983" s="72">
        <v>3</v>
      </c>
      <c r="H10983" s="72">
        <v>2</v>
      </c>
      <c r="I10983" s="72">
        <v>18</v>
      </c>
      <c r="J10983" s="72">
        <v>2</v>
      </c>
      <c r="K10983" s="72">
        <v>2</v>
      </c>
      <c r="L10983" s="72">
        <v>1</v>
      </c>
    </row>
    <row r="10984" spans="4:12" x14ac:dyDescent="0.25">
      <c r="D10984" s="66" t="s">
        <v>41322</v>
      </c>
      <c r="E10984" s="66" t="s">
        <v>13717</v>
      </c>
      <c r="F10984" s="72">
        <v>1</v>
      </c>
      <c r="G10984" s="72">
        <v>3</v>
      </c>
      <c r="H10984" s="72">
        <v>2</v>
      </c>
      <c r="I10984" s="72">
        <v>18</v>
      </c>
      <c r="J10984" s="72">
        <v>2</v>
      </c>
      <c r="K10984" s="72">
        <v>2</v>
      </c>
      <c r="L10984" s="72">
        <v>2</v>
      </c>
    </row>
    <row r="10985" spans="4:12" x14ac:dyDescent="0.25">
      <c r="D10985" s="66" t="s">
        <v>41323</v>
      </c>
      <c r="E10985" s="66" t="s">
        <v>13718</v>
      </c>
      <c r="F10985" s="72">
        <v>1</v>
      </c>
      <c r="G10985" s="72">
        <v>3</v>
      </c>
      <c r="H10985" s="72">
        <v>2</v>
      </c>
      <c r="I10985" s="72">
        <v>18</v>
      </c>
      <c r="J10985" s="72">
        <v>2</v>
      </c>
      <c r="K10985" s="72">
        <v>2</v>
      </c>
      <c r="L10985" s="72">
        <v>3</v>
      </c>
    </row>
    <row r="10986" spans="4:12" x14ac:dyDescent="0.25">
      <c r="D10986" s="66" t="s">
        <v>41324</v>
      </c>
      <c r="E10986" s="66" t="s">
        <v>13719</v>
      </c>
      <c r="F10986" s="72">
        <v>1</v>
      </c>
      <c r="G10986" s="72">
        <v>3</v>
      </c>
      <c r="H10986" s="72">
        <v>2</v>
      </c>
      <c r="I10986" s="72">
        <v>18</v>
      </c>
      <c r="J10986" s="72">
        <v>2</v>
      </c>
      <c r="K10986" s="72">
        <v>2</v>
      </c>
      <c r="L10986" s="72">
        <v>4</v>
      </c>
    </row>
    <row r="10987" spans="4:12" x14ac:dyDescent="0.25">
      <c r="D10987" s="66" t="s">
        <v>41325</v>
      </c>
      <c r="E10987" s="66" t="s">
        <v>13720</v>
      </c>
      <c r="F10987" s="72">
        <v>1</v>
      </c>
      <c r="G10987" s="72">
        <v>3</v>
      </c>
      <c r="H10987" s="72">
        <v>2</v>
      </c>
      <c r="I10987" s="72">
        <v>18</v>
      </c>
      <c r="J10987" s="72">
        <v>2</v>
      </c>
      <c r="K10987" s="72">
        <v>3</v>
      </c>
      <c r="L10987" s="72">
        <v>1</v>
      </c>
    </row>
    <row r="10988" spans="4:12" x14ac:dyDescent="0.25">
      <c r="D10988" s="66" t="s">
        <v>41326</v>
      </c>
      <c r="E10988" s="66" t="s">
        <v>13721</v>
      </c>
      <c r="F10988" s="72">
        <v>1</v>
      </c>
      <c r="G10988" s="72">
        <v>3</v>
      </c>
      <c r="H10988" s="72">
        <v>2</v>
      </c>
      <c r="I10988" s="72">
        <v>18</v>
      </c>
      <c r="J10988" s="72">
        <v>2</v>
      </c>
      <c r="K10988" s="72">
        <v>3</v>
      </c>
      <c r="L10988" s="72">
        <v>2</v>
      </c>
    </row>
    <row r="10989" spans="4:12" x14ac:dyDescent="0.25">
      <c r="D10989" s="66" t="s">
        <v>41327</v>
      </c>
      <c r="E10989" s="66" t="s">
        <v>13722</v>
      </c>
      <c r="F10989" s="72">
        <v>1</v>
      </c>
      <c r="G10989" s="72">
        <v>3</v>
      </c>
      <c r="H10989" s="72">
        <v>2</v>
      </c>
      <c r="I10989" s="72">
        <v>18</v>
      </c>
      <c r="J10989" s="72">
        <v>2</v>
      </c>
      <c r="K10989" s="72">
        <v>3</v>
      </c>
      <c r="L10989" s="72">
        <v>3</v>
      </c>
    </row>
    <row r="10990" spans="4:12" x14ac:dyDescent="0.25">
      <c r="D10990" s="66" t="s">
        <v>41328</v>
      </c>
      <c r="E10990" s="66" t="s">
        <v>2871</v>
      </c>
      <c r="F10990" s="72">
        <v>1</v>
      </c>
      <c r="G10990" s="72">
        <v>3</v>
      </c>
      <c r="H10990" s="72">
        <v>2</v>
      </c>
      <c r="I10990" s="72">
        <v>18</v>
      </c>
      <c r="J10990" s="72">
        <v>2</v>
      </c>
      <c r="K10990" s="72">
        <v>3</v>
      </c>
      <c r="L10990" s="72">
        <v>4</v>
      </c>
    </row>
    <row r="10991" spans="4:12" x14ac:dyDescent="0.25">
      <c r="D10991" s="66" t="s">
        <v>41329</v>
      </c>
      <c r="E10991" s="66" t="s">
        <v>13723</v>
      </c>
      <c r="F10991" s="72">
        <v>1</v>
      </c>
      <c r="G10991" s="72">
        <v>3</v>
      </c>
      <c r="H10991" s="72">
        <v>2</v>
      </c>
      <c r="I10991" s="72">
        <v>18</v>
      </c>
      <c r="J10991" s="72">
        <v>2</v>
      </c>
      <c r="K10991" s="72">
        <v>3</v>
      </c>
      <c r="L10991" s="72">
        <v>5</v>
      </c>
    </row>
    <row r="10992" spans="4:12" x14ac:dyDescent="0.25">
      <c r="D10992" s="66" t="s">
        <v>41330</v>
      </c>
      <c r="E10992" s="66" t="s">
        <v>13724</v>
      </c>
      <c r="F10992" s="72">
        <v>1</v>
      </c>
      <c r="G10992" s="72">
        <v>3</v>
      </c>
      <c r="H10992" s="72">
        <v>2</v>
      </c>
      <c r="I10992" s="72">
        <v>18</v>
      </c>
      <c r="J10992" s="72">
        <v>2</v>
      </c>
      <c r="K10992" s="72">
        <v>4</v>
      </c>
      <c r="L10992" s="72">
        <v>1</v>
      </c>
    </row>
    <row r="10993" spans="4:12" x14ac:dyDescent="0.25">
      <c r="D10993" s="66" t="s">
        <v>41331</v>
      </c>
      <c r="E10993" s="66" t="s">
        <v>13725</v>
      </c>
      <c r="F10993" s="72">
        <v>1</v>
      </c>
      <c r="G10993" s="72">
        <v>3</v>
      </c>
      <c r="H10993" s="72">
        <v>2</v>
      </c>
      <c r="I10993" s="72">
        <v>18</v>
      </c>
      <c r="J10993" s="72">
        <v>2</v>
      </c>
      <c r="K10993" s="72">
        <v>4</v>
      </c>
      <c r="L10993" s="72">
        <v>2</v>
      </c>
    </row>
    <row r="10994" spans="4:12" x14ac:dyDescent="0.25">
      <c r="D10994" s="66" t="s">
        <v>41332</v>
      </c>
      <c r="E10994" s="66" t="s">
        <v>13726</v>
      </c>
      <c r="F10994" s="72">
        <v>1</v>
      </c>
      <c r="G10994" s="72">
        <v>3</v>
      </c>
      <c r="H10994" s="72">
        <v>2</v>
      </c>
      <c r="I10994" s="72">
        <v>18</v>
      </c>
      <c r="J10994" s="72">
        <v>2</v>
      </c>
      <c r="K10994" s="72">
        <v>4</v>
      </c>
      <c r="L10994" s="72">
        <v>3</v>
      </c>
    </row>
    <row r="10995" spans="4:12" x14ac:dyDescent="0.25">
      <c r="D10995" s="66" t="s">
        <v>41333</v>
      </c>
      <c r="E10995" s="66" t="s">
        <v>2872</v>
      </c>
      <c r="F10995" s="72">
        <v>1</v>
      </c>
      <c r="G10995" s="72">
        <v>3</v>
      </c>
      <c r="H10995" s="72">
        <v>2</v>
      </c>
      <c r="I10995" s="72">
        <v>18</v>
      </c>
      <c r="J10995" s="72">
        <v>2</v>
      </c>
      <c r="K10995" s="72">
        <v>5</v>
      </c>
      <c r="L10995" s="72">
        <v>1</v>
      </c>
    </row>
    <row r="10996" spans="4:12" x14ac:dyDescent="0.25">
      <c r="D10996" s="66" t="s">
        <v>41334</v>
      </c>
      <c r="E10996" s="66" t="s">
        <v>2873</v>
      </c>
      <c r="F10996" s="72">
        <v>1</v>
      </c>
      <c r="G10996" s="72">
        <v>3</v>
      </c>
      <c r="H10996" s="72">
        <v>2</v>
      </c>
      <c r="I10996" s="72">
        <v>18</v>
      </c>
      <c r="J10996" s="72">
        <v>2</v>
      </c>
      <c r="K10996" s="72">
        <v>5</v>
      </c>
      <c r="L10996" s="72">
        <v>2</v>
      </c>
    </row>
    <row r="10997" spans="4:12" x14ac:dyDescent="0.25">
      <c r="D10997" s="66" t="s">
        <v>41335</v>
      </c>
      <c r="E10997" s="66" t="s">
        <v>2874</v>
      </c>
      <c r="F10997" s="72">
        <v>1</v>
      </c>
      <c r="G10997" s="72">
        <v>3</v>
      </c>
      <c r="H10997" s="72">
        <v>2</v>
      </c>
      <c r="I10997" s="72">
        <v>18</v>
      </c>
      <c r="J10997" s="72">
        <v>2</v>
      </c>
      <c r="K10997" s="72">
        <v>5</v>
      </c>
      <c r="L10997" s="72">
        <v>3</v>
      </c>
    </row>
    <row r="10998" spans="4:12" x14ac:dyDescent="0.25">
      <c r="D10998" s="66" t="s">
        <v>41336</v>
      </c>
      <c r="E10998" s="66" t="s">
        <v>13727</v>
      </c>
      <c r="F10998" s="72">
        <v>1</v>
      </c>
      <c r="G10998" s="72">
        <v>3</v>
      </c>
      <c r="H10998" s="72">
        <v>2</v>
      </c>
      <c r="I10998" s="72">
        <v>18</v>
      </c>
      <c r="J10998" s="72">
        <v>2</v>
      </c>
      <c r="K10998" s="72">
        <v>5</v>
      </c>
      <c r="L10998" s="72">
        <v>4</v>
      </c>
    </row>
    <row r="10999" spans="4:12" x14ac:dyDescent="0.25">
      <c r="D10999" s="66" t="s">
        <v>41337</v>
      </c>
      <c r="E10999" s="66" t="s">
        <v>2875</v>
      </c>
      <c r="F10999" s="72">
        <v>1</v>
      </c>
      <c r="G10999" s="72">
        <v>3</v>
      </c>
      <c r="H10999" s="72">
        <v>2</v>
      </c>
      <c r="I10999" s="72">
        <v>18</v>
      </c>
      <c r="J10999" s="72">
        <v>2</v>
      </c>
      <c r="K10999" s="72">
        <v>5</v>
      </c>
      <c r="L10999" s="72">
        <v>5</v>
      </c>
    </row>
    <row r="11000" spans="4:12" x14ac:dyDescent="0.25">
      <c r="D11000" s="66" t="s">
        <v>41338</v>
      </c>
      <c r="E11000" s="66" t="s">
        <v>2876</v>
      </c>
      <c r="F11000" s="72">
        <v>1</v>
      </c>
      <c r="G11000" s="72">
        <v>3</v>
      </c>
      <c r="H11000" s="72">
        <v>2</v>
      </c>
      <c r="I11000" s="72">
        <v>18</v>
      </c>
      <c r="J11000" s="72">
        <v>2</v>
      </c>
      <c r="K11000" s="72">
        <v>5</v>
      </c>
      <c r="L11000" s="72">
        <v>6</v>
      </c>
    </row>
    <row r="11001" spans="4:12" x14ac:dyDescent="0.25">
      <c r="D11001" s="66" t="s">
        <v>41339</v>
      </c>
      <c r="E11001" s="66" t="s">
        <v>2877</v>
      </c>
      <c r="F11001" s="72">
        <v>1</v>
      </c>
      <c r="G11001" s="72">
        <v>3</v>
      </c>
      <c r="H11001" s="72">
        <v>2</v>
      </c>
      <c r="I11001" s="72">
        <v>18</v>
      </c>
      <c r="J11001" s="72">
        <v>2</v>
      </c>
      <c r="K11001" s="72">
        <v>5</v>
      </c>
      <c r="L11001" s="72">
        <v>7</v>
      </c>
    </row>
    <row r="11002" spans="4:12" x14ac:dyDescent="0.25">
      <c r="D11002" s="66" t="s">
        <v>41340</v>
      </c>
      <c r="E11002" s="66" t="s">
        <v>13728</v>
      </c>
      <c r="F11002" s="72">
        <v>1</v>
      </c>
      <c r="G11002" s="72">
        <v>3</v>
      </c>
      <c r="H11002" s="72">
        <v>2</v>
      </c>
      <c r="I11002" s="72">
        <v>18</v>
      </c>
      <c r="J11002" s="72">
        <v>2</v>
      </c>
      <c r="K11002" s="72">
        <v>5</v>
      </c>
      <c r="L11002" s="72">
        <v>8</v>
      </c>
    </row>
    <row r="11003" spans="4:12" x14ac:dyDescent="0.25">
      <c r="D11003" s="66" t="s">
        <v>41341</v>
      </c>
      <c r="E11003" s="66" t="s">
        <v>13729</v>
      </c>
      <c r="F11003" s="72">
        <v>1</v>
      </c>
      <c r="G11003" s="72">
        <v>3</v>
      </c>
      <c r="H11003" s="72">
        <v>2</v>
      </c>
      <c r="I11003" s="72">
        <v>18</v>
      </c>
      <c r="J11003" s="72">
        <v>2</v>
      </c>
      <c r="K11003" s="72">
        <v>6</v>
      </c>
      <c r="L11003" s="72">
        <v>1</v>
      </c>
    </row>
    <row r="11004" spans="4:12" x14ac:dyDescent="0.25">
      <c r="D11004" s="66" t="s">
        <v>41342</v>
      </c>
      <c r="E11004" s="66" t="s">
        <v>13730</v>
      </c>
      <c r="F11004" s="72">
        <v>1</v>
      </c>
      <c r="G11004" s="72">
        <v>3</v>
      </c>
      <c r="H11004" s="72">
        <v>2</v>
      </c>
      <c r="I11004" s="72">
        <v>18</v>
      </c>
      <c r="J11004" s="72">
        <v>2</v>
      </c>
      <c r="K11004" s="72">
        <v>6</v>
      </c>
      <c r="L11004" s="72">
        <v>2</v>
      </c>
    </row>
    <row r="11005" spans="4:12" x14ac:dyDescent="0.25">
      <c r="D11005" s="66" t="s">
        <v>41343</v>
      </c>
      <c r="E11005" s="66" t="s">
        <v>2878</v>
      </c>
      <c r="F11005" s="72">
        <v>1</v>
      </c>
      <c r="G11005" s="72">
        <v>3</v>
      </c>
      <c r="H11005" s="72">
        <v>2</v>
      </c>
      <c r="I11005" s="72">
        <v>18</v>
      </c>
      <c r="J11005" s="72">
        <v>2</v>
      </c>
      <c r="K11005" s="72">
        <v>6</v>
      </c>
      <c r="L11005" s="72">
        <v>3</v>
      </c>
    </row>
    <row r="11006" spans="4:12" x14ac:dyDescent="0.25">
      <c r="D11006" s="66" t="s">
        <v>41344</v>
      </c>
      <c r="E11006" s="66" t="s">
        <v>13731</v>
      </c>
      <c r="F11006" s="72">
        <v>1</v>
      </c>
      <c r="G11006" s="72">
        <v>3</v>
      </c>
      <c r="H11006" s="72">
        <v>2</v>
      </c>
      <c r="I11006" s="72">
        <v>18</v>
      </c>
      <c r="J11006" s="72">
        <v>2</v>
      </c>
      <c r="K11006" s="72">
        <v>6</v>
      </c>
      <c r="L11006" s="72">
        <v>4</v>
      </c>
    </row>
    <row r="11007" spans="4:12" x14ac:dyDescent="0.25">
      <c r="D11007" s="66" t="s">
        <v>41345</v>
      </c>
      <c r="E11007" s="66" t="s">
        <v>13732</v>
      </c>
      <c r="F11007" s="72">
        <v>1</v>
      </c>
      <c r="G11007" s="72">
        <v>3</v>
      </c>
      <c r="H11007" s="72">
        <v>2</v>
      </c>
      <c r="I11007" s="72">
        <v>18</v>
      </c>
      <c r="J11007" s="72">
        <v>2</v>
      </c>
      <c r="K11007" s="72">
        <v>7</v>
      </c>
      <c r="L11007" s="72">
        <v>1</v>
      </c>
    </row>
    <row r="11008" spans="4:12" x14ac:dyDescent="0.25">
      <c r="D11008" s="66" t="s">
        <v>41346</v>
      </c>
      <c r="E11008" s="66" t="s">
        <v>13733</v>
      </c>
      <c r="F11008" s="72">
        <v>1</v>
      </c>
      <c r="G11008" s="72">
        <v>3</v>
      </c>
      <c r="H11008" s="72">
        <v>2</v>
      </c>
      <c r="I11008" s="72">
        <v>18</v>
      </c>
      <c r="J11008" s="72">
        <v>3</v>
      </c>
      <c r="K11008" s="72">
        <v>1</v>
      </c>
      <c r="L11008" s="72">
        <v>1</v>
      </c>
    </row>
    <row r="11009" spans="4:12" x14ac:dyDescent="0.25">
      <c r="D11009" s="66" t="s">
        <v>41347</v>
      </c>
      <c r="E11009" s="66" t="s">
        <v>13734</v>
      </c>
      <c r="F11009" s="72">
        <v>1</v>
      </c>
      <c r="G11009" s="72">
        <v>3</v>
      </c>
      <c r="H11009" s="72">
        <v>2</v>
      </c>
      <c r="I11009" s="72">
        <v>18</v>
      </c>
      <c r="J11009" s="72">
        <v>3</v>
      </c>
      <c r="K11009" s="72">
        <v>1</v>
      </c>
      <c r="L11009" s="72">
        <v>2</v>
      </c>
    </row>
    <row r="11010" spans="4:12" x14ac:dyDescent="0.25">
      <c r="D11010" s="66" t="s">
        <v>41348</v>
      </c>
      <c r="E11010" s="66" t="s">
        <v>13735</v>
      </c>
      <c r="F11010" s="72">
        <v>1</v>
      </c>
      <c r="G11010" s="72">
        <v>3</v>
      </c>
      <c r="H11010" s="72">
        <v>2</v>
      </c>
      <c r="I11010" s="72">
        <v>18</v>
      </c>
      <c r="J11010" s="72">
        <v>3</v>
      </c>
      <c r="K11010" s="72">
        <v>2</v>
      </c>
      <c r="L11010" s="72">
        <v>1</v>
      </c>
    </row>
    <row r="11011" spans="4:12" x14ac:dyDescent="0.25">
      <c r="D11011" s="66" t="s">
        <v>41349</v>
      </c>
      <c r="E11011" s="66" t="s">
        <v>13736</v>
      </c>
      <c r="F11011" s="72">
        <v>1</v>
      </c>
      <c r="G11011" s="72">
        <v>3</v>
      </c>
      <c r="H11011" s="72">
        <v>2</v>
      </c>
      <c r="I11011" s="72">
        <v>19</v>
      </c>
      <c r="J11011" s="72">
        <v>1</v>
      </c>
      <c r="K11011" s="72">
        <v>1</v>
      </c>
      <c r="L11011" s="72">
        <v>1</v>
      </c>
    </row>
    <row r="11012" spans="4:12" x14ac:dyDescent="0.25">
      <c r="D11012" s="66" t="s">
        <v>41350</v>
      </c>
      <c r="E11012" s="66" t="s">
        <v>13737</v>
      </c>
      <c r="F11012" s="72">
        <v>1</v>
      </c>
      <c r="G11012" s="72">
        <v>3</v>
      </c>
      <c r="H11012" s="72">
        <v>2</v>
      </c>
      <c r="I11012" s="72">
        <v>19</v>
      </c>
      <c r="J11012" s="72">
        <v>1</v>
      </c>
      <c r="K11012" s="72">
        <v>1</v>
      </c>
      <c r="L11012" s="72">
        <v>2</v>
      </c>
    </row>
    <row r="11013" spans="4:12" x14ac:dyDescent="0.25">
      <c r="D11013" s="66" t="s">
        <v>41351</v>
      </c>
      <c r="E11013" s="66" t="s">
        <v>13738</v>
      </c>
      <c r="F11013" s="72">
        <v>1</v>
      </c>
      <c r="G11013" s="72">
        <v>3</v>
      </c>
      <c r="H11013" s="72">
        <v>2</v>
      </c>
      <c r="I11013" s="72">
        <v>19</v>
      </c>
      <c r="J11013" s="72">
        <v>1</v>
      </c>
      <c r="K11013" s="72">
        <v>1</v>
      </c>
      <c r="L11013" s="72">
        <v>3</v>
      </c>
    </row>
    <row r="11014" spans="4:12" x14ac:dyDescent="0.25">
      <c r="D11014" s="66" t="s">
        <v>41352</v>
      </c>
      <c r="E11014" s="66" t="s">
        <v>13739</v>
      </c>
      <c r="F11014" s="72">
        <v>1</v>
      </c>
      <c r="G11014" s="72">
        <v>3</v>
      </c>
      <c r="H11014" s="72">
        <v>2</v>
      </c>
      <c r="I11014" s="72">
        <v>19</v>
      </c>
      <c r="J11014" s="72">
        <v>1</v>
      </c>
      <c r="K11014" s="72">
        <v>1</v>
      </c>
      <c r="L11014" s="72">
        <v>4</v>
      </c>
    </row>
    <row r="11015" spans="4:12" x14ac:dyDescent="0.25">
      <c r="D11015" s="66" t="s">
        <v>41353</v>
      </c>
      <c r="E11015" s="66" t="s">
        <v>13740</v>
      </c>
      <c r="F11015" s="72">
        <v>1</v>
      </c>
      <c r="G11015" s="72">
        <v>3</v>
      </c>
      <c r="H11015" s="72">
        <v>2</v>
      </c>
      <c r="I11015" s="72">
        <v>19</v>
      </c>
      <c r="J11015" s="72">
        <v>1</v>
      </c>
      <c r="K11015" s="72">
        <v>1</v>
      </c>
      <c r="L11015" s="72">
        <v>5</v>
      </c>
    </row>
    <row r="11016" spans="4:12" x14ac:dyDescent="0.25">
      <c r="D11016" s="66" t="s">
        <v>41354</v>
      </c>
      <c r="E11016" s="66" t="s">
        <v>13741</v>
      </c>
      <c r="F11016" s="72">
        <v>1</v>
      </c>
      <c r="G11016" s="72">
        <v>3</v>
      </c>
      <c r="H11016" s="72">
        <v>2</v>
      </c>
      <c r="I11016" s="72">
        <v>19</v>
      </c>
      <c r="J11016" s="72">
        <v>1</v>
      </c>
      <c r="K11016" s="72">
        <v>1</v>
      </c>
      <c r="L11016" s="72">
        <v>6</v>
      </c>
    </row>
    <row r="11017" spans="4:12" x14ac:dyDescent="0.25">
      <c r="D11017" s="66" t="s">
        <v>41355</v>
      </c>
      <c r="E11017" s="66" t="s">
        <v>13742</v>
      </c>
      <c r="F11017" s="72">
        <v>1</v>
      </c>
      <c r="G11017" s="72">
        <v>3</v>
      </c>
      <c r="H11017" s="72">
        <v>2</v>
      </c>
      <c r="I11017" s="72">
        <v>19</v>
      </c>
      <c r="J11017" s="72">
        <v>1</v>
      </c>
      <c r="K11017" s="72">
        <v>1</v>
      </c>
      <c r="L11017" s="72">
        <v>7</v>
      </c>
    </row>
    <row r="11018" spans="4:12" x14ac:dyDescent="0.25">
      <c r="D11018" s="66" t="s">
        <v>41356</v>
      </c>
      <c r="E11018" s="66" t="s">
        <v>13743</v>
      </c>
      <c r="F11018" s="72">
        <v>1</v>
      </c>
      <c r="G11018" s="72">
        <v>3</v>
      </c>
      <c r="H11018" s="72">
        <v>2</v>
      </c>
      <c r="I11018" s="72">
        <v>19</v>
      </c>
      <c r="J11018" s="72">
        <v>1</v>
      </c>
      <c r="K11018" s="72">
        <v>1</v>
      </c>
      <c r="L11018" s="72">
        <v>8</v>
      </c>
    </row>
    <row r="11019" spans="4:12" x14ac:dyDescent="0.25">
      <c r="D11019" s="66" t="s">
        <v>41357</v>
      </c>
      <c r="E11019" s="66" t="s">
        <v>13744</v>
      </c>
      <c r="F11019" s="72">
        <v>1</v>
      </c>
      <c r="G11019" s="72">
        <v>3</v>
      </c>
      <c r="H11019" s="72">
        <v>2</v>
      </c>
      <c r="I11019" s="72">
        <v>19</v>
      </c>
      <c r="J11019" s="72">
        <v>1</v>
      </c>
      <c r="K11019" s="72">
        <v>1</v>
      </c>
      <c r="L11019" s="72">
        <v>9</v>
      </c>
    </row>
    <row r="11020" spans="4:12" x14ac:dyDescent="0.25">
      <c r="D11020" s="66" t="s">
        <v>41358</v>
      </c>
      <c r="E11020" s="66" t="s">
        <v>13745</v>
      </c>
      <c r="F11020" s="72">
        <v>1</v>
      </c>
      <c r="G11020" s="72">
        <v>3</v>
      </c>
      <c r="H11020" s="72">
        <v>2</v>
      </c>
      <c r="I11020" s="72">
        <v>19</v>
      </c>
      <c r="J11020" s="72">
        <v>1</v>
      </c>
      <c r="K11020" s="72">
        <v>1</v>
      </c>
      <c r="L11020" s="72">
        <v>10</v>
      </c>
    </row>
    <row r="11021" spans="4:12" x14ac:dyDescent="0.25">
      <c r="D11021" s="66" t="s">
        <v>41359</v>
      </c>
      <c r="E11021" s="66" t="s">
        <v>13746</v>
      </c>
      <c r="F11021" s="72">
        <v>1</v>
      </c>
      <c r="G11021" s="72">
        <v>3</v>
      </c>
      <c r="H11021" s="72">
        <v>2</v>
      </c>
      <c r="I11021" s="72">
        <v>19</v>
      </c>
      <c r="J11021" s="72">
        <v>1</v>
      </c>
      <c r="K11021" s="72">
        <v>1</v>
      </c>
      <c r="L11021" s="72">
        <v>11</v>
      </c>
    </row>
    <row r="11022" spans="4:12" x14ac:dyDescent="0.25">
      <c r="D11022" s="66" t="s">
        <v>41360</v>
      </c>
      <c r="E11022" s="66" t="s">
        <v>13747</v>
      </c>
      <c r="F11022" s="72">
        <v>1</v>
      </c>
      <c r="G11022" s="72">
        <v>3</v>
      </c>
      <c r="H11022" s="72">
        <v>2</v>
      </c>
      <c r="I11022" s="72">
        <v>19</v>
      </c>
      <c r="J11022" s="72">
        <v>1</v>
      </c>
      <c r="K11022" s="72">
        <v>1</v>
      </c>
      <c r="L11022" s="72">
        <v>12</v>
      </c>
    </row>
    <row r="11023" spans="4:12" x14ac:dyDescent="0.25">
      <c r="D11023" s="66" t="s">
        <v>41361</v>
      </c>
      <c r="E11023" s="66" t="s">
        <v>13748</v>
      </c>
      <c r="F11023" s="72">
        <v>1</v>
      </c>
      <c r="G11023" s="72">
        <v>3</v>
      </c>
      <c r="H11023" s="72">
        <v>2</v>
      </c>
      <c r="I11023" s="72">
        <v>19</v>
      </c>
      <c r="J11023" s="72">
        <v>1</v>
      </c>
      <c r="K11023" s="72">
        <v>1</v>
      </c>
      <c r="L11023" s="72">
        <v>13</v>
      </c>
    </row>
    <row r="11024" spans="4:12" x14ac:dyDescent="0.25">
      <c r="D11024" s="66" t="s">
        <v>41362</v>
      </c>
      <c r="E11024" s="66" t="s">
        <v>13749</v>
      </c>
      <c r="F11024" s="72">
        <v>1</v>
      </c>
      <c r="G11024" s="72">
        <v>3</v>
      </c>
      <c r="H11024" s="72">
        <v>2</v>
      </c>
      <c r="I11024" s="72">
        <v>19</v>
      </c>
      <c r="J11024" s="72">
        <v>1</v>
      </c>
      <c r="K11024" s="72">
        <v>1</v>
      </c>
      <c r="L11024" s="72">
        <v>14</v>
      </c>
    </row>
    <row r="11025" spans="4:12" x14ac:dyDescent="0.25">
      <c r="D11025" s="66" t="s">
        <v>41363</v>
      </c>
      <c r="E11025" s="66" t="s">
        <v>2994</v>
      </c>
      <c r="F11025" s="72">
        <v>1</v>
      </c>
      <c r="G11025" s="72">
        <v>3</v>
      </c>
      <c r="H11025" s="72">
        <v>2</v>
      </c>
      <c r="I11025" s="72">
        <v>19</v>
      </c>
      <c r="J11025" s="72">
        <v>1</v>
      </c>
      <c r="K11025" s="72">
        <v>2</v>
      </c>
      <c r="L11025" s="72">
        <v>1</v>
      </c>
    </row>
    <row r="11026" spans="4:12" x14ac:dyDescent="0.25">
      <c r="D11026" s="66" t="s">
        <v>41364</v>
      </c>
      <c r="E11026" s="66" t="s">
        <v>13750</v>
      </c>
      <c r="F11026" s="72">
        <v>1</v>
      </c>
      <c r="G11026" s="72">
        <v>3</v>
      </c>
      <c r="H11026" s="72">
        <v>2</v>
      </c>
      <c r="I11026" s="72">
        <v>19</v>
      </c>
      <c r="J11026" s="72">
        <v>1</v>
      </c>
      <c r="K11026" s="72">
        <v>2</v>
      </c>
      <c r="L11026" s="72">
        <v>2</v>
      </c>
    </row>
    <row r="11027" spans="4:12" x14ac:dyDescent="0.25">
      <c r="D11027" s="66" t="s">
        <v>41365</v>
      </c>
      <c r="E11027" s="66" t="s">
        <v>13751</v>
      </c>
      <c r="F11027" s="72">
        <v>1</v>
      </c>
      <c r="G11027" s="72">
        <v>3</v>
      </c>
      <c r="H11027" s="72">
        <v>2</v>
      </c>
      <c r="I11027" s="72">
        <v>19</v>
      </c>
      <c r="J11027" s="72">
        <v>1</v>
      </c>
      <c r="K11027" s="72">
        <v>2</v>
      </c>
      <c r="L11027" s="72">
        <v>3</v>
      </c>
    </row>
    <row r="11028" spans="4:12" x14ac:dyDescent="0.25">
      <c r="D11028" s="66" t="s">
        <v>41366</v>
      </c>
      <c r="E11028" s="66" t="s">
        <v>2995</v>
      </c>
      <c r="F11028" s="72">
        <v>1</v>
      </c>
      <c r="G11028" s="72">
        <v>3</v>
      </c>
      <c r="H11028" s="72">
        <v>2</v>
      </c>
      <c r="I11028" s="72">
        <v>19</v>
      </c>
      <c r="J11028" s="72">
        <v>1</v>
      </c>
      <c r="K11028" s="72">
        <v>2</v>
      </c>
      <c r="L11028" s="72">
        <v>4</v>
      </c>
    </row>
    <row r="11029" spans="4:12" x14ac:dyDescent="0.25">
      <c r="D11029" s="66" t="s">
        <v>41367</v>
      </c>
      <c r="E11029" s="66" t="s">
        <v>13752</v>
      </c>
      <c r="F11029" s="72">
        <v>1</v>
      </c>
      <c r="G11029" s="72">
        <v>3</v>
      </c>
      <c r="H11029" s="72">
        <v>2</v>
      </c>
      <c r="I11029" s="72">
        <v>19</v>
      </c>
      <c r="J11029" s="72">
        <v>1</v>
      </c>
      <c r="K11029" s="72">
        <v>2</v>
      </c>
      <c r="L11029" s="72">
        <v>5</v>
      </c>
    </row>
    <row r="11030" spans="4:12" x14ac:dyDescent="0.25">
      <c r="D11030" s="66" t="s">
        <v>41368</v>
      </c>
      <c r="E11030" s="66" t="s">
        <v>13753</v>
      </c>
      <c r="F11030" s="72">
        <v>1</v>
      </c>
      <c r="G11030" s="72">
        <v>3</v>
      </c>
      <c r="H11030" s="72">
        <v>2</v>
      </c>
      <c r="I11030" s="72">
        <v>19</v>
      </c>
      <c r="J11030" s="72">
        <v>1</v>
      </c>
      <c r="K11030" s="72">
        <v>2</v>
      </c>
      <c r="L11030" s="72">
        <v>7</v>
      </c>
    </row>
    <row r="11031" spans="4:12" x14ac:dyDescent="0.25">
      <c r="D11031" s="66" t="s">
        <v>41369</v>
      </c>
      <c r="E11031" s="66" t="s">
        <v>13754</v>
      </c>
      <c r="F11031" s="72">
        <v>1</v>
      </c>
      <c r="G11031" s="72">
        <v>3</v>
      </c>
      <c r="H11031" s="72">
        <v>2</v>
      </c>
      <c r="I11031" s="72">
        <v>19</v>
      </c>
      <c r="J11031" s="72">
        <v>1</v>
      </c>
      <c r="K11031" s="72">
        <v>2</v>
      </c>
      <c r="L11031" s="72">
        <v>9</v>
      </c>
    </row>
    <row r="11032" spans="4:12" x14ac:dyDescent="0.25">
      <c r="D11032" s="66" t="s">
        <v>41370</v>
      </c>
      <c r="E11032" s="66" t="s">
        <v>13755</v>
      </c>
      <c r="F11032" s="72">
        <v>1</v>
      </c>
      <c r="G11032" s="72">
        <v>3</v>
      </c>
      <c r="H11032" s="72">
        <v>2</v>
      </c>
      <c r="I11032" s="72">
        <v>19</v>
      </c>
      <c r="J11032" s="72">
        <v>1</v>
      </c>
      <c r="K11032" s="72">
        <v>2</v>
      </c>
      <c r="L11032" s="72">
        <v>13</v>
      </c>
    </row>
    <row r="11033" spans="4:12" x14ac:dyDescent="0.25">
      <c r="D11033" s="66" t="s">
        <v>41371</v>
      </c>
      <c r="E11033" s="66" t="s">
        <v>13756</v>
      </c>
      <c r="F11033" s="72">
        <v>1</v>
      </c>
      <c r="G11033" s="72">
        <v>3</v>
      </c>
      <c r="H11033" s="72">
        <v>2</v>
      </c>
      <c r="I11033" s="72">
        <v>19</v>
      </c>
      <c r="J11033" s="72">
        <v>1</v>
      </c>
      <c r="K11033" s="72">
        <v>2</v>
      </c>
      <c r="L11033" s="72">
        <v>14</v>
      </c>
    </row>
    <row r="11034" spans="4:12" x14ac:dyDescent="0.25">
      <c r="D11034" s="66" t="s">
        <v>41372</v>
      </c>
      <c r="E11034" s="66" t="s">
        <v>13757</v>
      </c>
      <c r="F11034" s="72">
        <v>1</v>
      </c>
      <c r="G11034" s="72">
        <v>3</v>
      </c>
      <c r="H11034" s="72">
        <v>2</v>
      </c>
      <c r="I11034" s="72">
        <v>19</v>
      </c>
      <c r="J11034" s="72">
        <v>1</v>
      </c>
      <c r="K11034" s="72">
        <v>2</v>
      </c>
      <c r="L11034" s="72">
        <v>16</v>
      </c>
    </row>
    <row r="11035" spans="4:12" x14ac:dyDescent="0.25">
      <c r="D11035" s="66" t="s">
        <v>41373</v>
      </c>
      <c r="E11035" s="66" t="s">
        <v>2993</v>
      </c>
      <c r="F11035" s="72">
        <v>1</v>
      </c>
      <c r="G11035" s="72">
        <v>3</v>
      </c>
      <c r="H11035" s="72">
        <v>2</v>
      </c>
      <c r="I11035" s="72">
        <v>19</v>
      </c>
      <c r="J11035" s="72">
        <v>1</v>
      </c>
      <c r="K11035" s="72">
        <v>2</v>
      </c>
      <c r="L11035" s="72">
        <v>17</v>
      </c>
    </row>
    <row r="11036" spans="4:12" x14ac:dyDescent="0.25">
      <c r="D11036" s="66" t="s">
        <v>41374</v>
      </c>
      <c r="E11036" s="66" t="s">
        <v>13758</v>
      </c>
      <c r="F11036" s="72">
        <v>1</v>
      </c>
      <c r="G11036" s="72">
        <v>3</v>
      </c>
      <c r="H11036" s="72">
        <v>2</v>
      </c>
      <c r="I11036" s="72">
        <v>19</v>
      </c>
      <c r="J11036" s="72">
        <v>1</v>
      </c>
      <c r="K11036" s="72">
        <v>2</v>
      </c>
      <c r="L11036" s="72">
        <v>18</v>
      </c>
    </row>
    <row r="11037" spans="4:12" x14ac:dyDescent="0.25">
      <c r="D11037" s="66" t="s">
        <v>41375</v>
      </c>
      <c r="E11037" s="66" t="s">
        <v>3009</v>
      </c>
      <c r="F11037" s="72">
        <v>1</v>
      </c>
      <c r="G11037" s="72">
        <v>3</v>
      </c>
      <c r="H11037" s="72">
        <v>2</v>
      </c>
      <c r="I11037" s="72">
        <v>19</v>
      </c>
      <c r="J11037" s="72">
        <v>1</v>
      </c>
      <c r="K11037" s="72">
        <v>3</v>
      </c>
      <c r="L11037" s="72">
        <v>1</v>
      </c>
    </row>
    <row r="11038" spans="4:12" x14ac:dyDescent="0.25">
      <c r="D11038" s="66" t="s">
        <v>41376</v>
      </c>
      <c r="E11038" s="66" t="s">
        <v>3010</v>
      </c>
      <c r="F11038" s="72">
        <v>1</v>
      </c>
      <c r="G11038" s="72">
        <v>3</v>
      </c>
      <c r="H11038" s="72">
        <v>2</v>
      </c>
      <c r="I11038" s="72">
        <v>19</v>
      </c>
      <c r="J11038" s="72">
        <v>1</v>
      </c>
      <c r="K11038" s="72">
        <v>3</v>
      </c>
      <c r="L11038" s="72">
        <v>2</v>
      </c>
    </row>
    <row r="11039" spans="4:12" x14ac:dyDescent="0.25">
      <c r="D11039" s="66" t="s">
        <v>41377</v>
      </c>
      <c r="E11039" s="66" t="s">
        <v>3011</v>
      </c>
      <c r="F11039" s="72">
        <v>1</v>
      </c>
      <c r="G11039" s="72">
        <v>3</v>
      </c>
      <c r="H11039" s="72">
        <v>2</v>
      </c>
      <c r="I11039" s="72">
        <v>19</v>
      </c>
      <c r="J11039" s="72">
        <v>1</v>
      </c>
      <c r="K11039" s="72">
        <v>3</v>
      </c>
      <c r="L11039" s="72">
        <v>3</v>
      </c>
    </row>
    <row r="11040" spans="4:12" x14ac:dyDescent="0.25">
      <c r="D11040" s="66" t="s">
        <v>41378</v>
      </c>
      <c r="E11040" s="66" t="s">
        <v>13759</v>
      </c>
      <c r="F11040" s="72">
        <v>1</v>
      </c>
      <c r="G11040" s="72">
        <v>3</v>
      </c>
      <c r="H11040" s="72">
        <v>2</v>
      </c>
      <c r="I11040" s="72">
        <v>19</v>
      </c>
      <c r="J11040" s="72">
        <v>1</v>
      </c>
      <c r="K11040" s="72">
        <v>3</v>
      </c>
      <c r="L11040" s="72">
        <v>4</v>
      </c>
    </row>
    <row r="11041" spans="4:12" x14ac:dyDescent="0.25">
      <c r="D11041" s="66" t="s">
        <v>41379</v>
      </c>
      <c r="E11041" s="66" t="s">
        <v>13760</v>
      </c>
      <c r="F11041" s="72">
        <v>1</v>
      </c>
      <c r="G11041" s="72">
        <v>3</v>
      </c>
      <c r="H11041" s="72">
        <v>2</v>
      </c>
      <c r="I11041" s="72">
        <v>19</v>
      </c>
      <c r="J11041" s="72">
        <v>1</v>
      </c>
      <c r="K11041" s="72">
        <v>3</v>
      </c>
      <c r="L11041" s="72">
        <v>5</v>
      </c>
    </row>
    <row r="11042" spans="4:12" x14ac:dyDescent="0.25">
      <c r="D11042" s="66" t="s">
        <v>41380</v>
      </c>
      <c r="E11042" s="66" t="s">
        <v>13761</v>
      </c>
      <c r="F11042" s="72">
        <v>1</v>
      </c>
      <c r="G11042" s="72">
        <v>3</v>
      </c>
      <c r="H11042" s="72">
        <v>2</v>
      </c>
      <c r="I11042" s="72">
        <v>19</v>
      </c>
      <c r="J11042" s="72">
        <v>1</v>
      </c>
      <c r="K11042" s="72">
        <v>3</v>
      </c>
      <c r="L11042" s="72">
        <v>6</v>
      </c>
    </row>
    <row r="11043" spans="4:12" x14ac:dyDescent="0.25">
      <c r="D11043" s="66" t="s">
        <v>41381</v>
      </c>
      <c r="E11043" s="66" t="s">
        <v>13762</v>
      </c>
      <c r="F11043" s="72">
        <v>1</v>
      </c>
      <c r="G11043" s="72">
        <v>3</v>
      </c>
      <c r="H11043" s="72">
        <v>2</v>
      </c>
      <c r="I11043" s="72">
        <v>19</v>
      </c>
      <c r="J11043" s="72">
        <v>1</v>
      </c>
      <c r="K11043" s="72">
        <v>3</v>
      </c>
      <c r="L11043" s="72">
        <v>7</v>
      </c>
    </row>
    <row r="11044" spans="4:12" x14ac:dyDescent="0.25">
      <c r="D11044" s="66" t="s">
        <v>41382</v>
      </c>
      <c r="E11044" s="66" t="s">
        <v>13763</v>
      </c>
      <c r="F11044" s="72">
        <v>1</v>
      </c>
      <c r="G11044" s="72">
        <v>3</v>
      </c>
      <c r="H11044" s="72">
        <v>2</v>
      </c>
      <c r="I11044" s="72">
        <v>19</v>
      </c>
      <c r="J11044" s="72">
        <v>1</v>
      </c>
      <c r="K11044" s="72">
        <v>3</v>
      </c>
      <c r="L11044" s="72">
        <v>8</v>
      </c>
    </row>
    <row r="11045" spans="4:12" x14ac:dyDescent="0.25">
      <c r="D11045" s="66" t="s">
        <v>41383</v>
      </c>
      <c r="E11045" s="66" t="s">
        <v>13764</v>
      </c>
      <c r="F11045" s="72">
        <v>1</v>
      </c>
      <c r="G11045" s="72">
        <v>3</v>
      </c>
      <c r="H11045" s="72">
        <v>2</v>
      </c>
      <c r="I11045" s="72">
        <v>19</v>
      </c>
      <c r="J11045" s="72">
        <v>1</v>
      </c>
      <c r="K11045" s="72">
        <v>3</v>
      </c>
      <c r="L11045" s="72">
        <v>9</v>
      </c>
    </row>
    <row r="11046" spans="4:12" x14ac:dyDescent="0.25">
      <c r="D11046" s="66" t="s">
        <v>41384</v>
      </c>
      <c r="E11046" s="66" t="s">
        <v>13765</v>
      </c>
      <c r="F11046" s="72">
        <v>1</v>
      </c>
      <c r="G11046" s="72">
        <v>3</v>
      </c>
      <c r="H11046" s="72">
        <v>2</v>
      </c>
      <c r="I11046" s="72">
        <v>19</v>
      </c>
      <c r="J11046" s="72">
        <v>1</v>
      </c>
      <c r="K11046" s="72">
        <v>3</v>
      </c>
      <c r="L11046" s="72">
        <v>10</v>
      </c>
    </row>
    <row r="11047" spans="4:12" x14ac:dyDescent="0.25">
      <c r="D11047" s="66" t="s">
        <v>41385</v>
      </c>
      <c r="E11047" s="66" t="s">
        <v>13766</v>
      </c>
      <c r="F11047" s="72">
        <v>1</v>
      </c>
      <c r="G11047" s="72">
        <v>3</v>
      </c>
      <c r="H11047" s="72">
        <v>2</v>
      </c>
      <c r="I11047" s="72">
        <v>19</v>
      </c>
      <c r="J11047" s="72">
        <v>1</v>
      </c>
      <c r="K11047" s="72">
        <v>3</v>
      </c>
      <c r="L11047" s="72">
        <v>11</v>
      </c>
    </row>
    <row r="11048" spans="4:12" x14ac:dyDescent="0.25">
      <c r="D11048" s="66" t="s">
        <v>41386</v>
      </c>
      <c r="E11048" s="66" t="s">
        <v>13767</v>
      </c>
      <c r="F11048" s="72">
        <v>1</v>
      </c>
      <c r="G11048" s="72">
        <v>3</v>
      </c>
      <c r="H11048" s="72">
        <v>2</v>
      </c>
      <c r="I11048" s="72">
        <v>19</v>
      </c>
      <c r="J11048" s="72">
        <v>1</v>
      </c>
      <c r="K11048" s="72">
        <v>3</v>
      </c>
      <c r="L11048" s="72">
        <v>12</v>
      </c>
    </row>
    <row r="11049" spans="4:12" x14ac:dyDescent="0.25">
      <c r="D11049" s="66" t="s">
        <v>41387</v>
      </c>
      <c r="E11049" s="66" t="s">
        <v>13768</v>
      </c>
      <c r="F11049" s="72">
        <v>1</v>
      </c>
      <c r="G11049" s="72">
        <v>3</v>
      </c>
      <c r="H11049" s="72">
        <v>2</v>
      </c>
      <c r="I11049" s="72">
        <v>19</v>
      </c>
      <c r="J11049" s="72">
        <v>1</v>
      </c>
      <c r="K11049" s="72">
        <v>3</v>
      </c>
      <c r="L11049" s="72">
        <v>13</v>
      </c>
    </row>
    <row r="11050" spans="4:12" x14ac:dyDescent="0.25">
      <c r="D11050" s="66" t="s">
        <v>41388</v>
      </c>
      <c r="E11050" s="66" t="s">
        <v>13769</v>
      </c>
      <c r="F11050" s="72">
        <v>1</v>
      </c>
      <c r="G11050" s="72">
        <v>3</v>
      </c>
      <c r="H11050" s="72">
        <v>2</v>
      </c>
      <c r="I11050" s="72">
        <v>19</v>
      </c>
      <c r="J11050" s="72">
        <v>1</v>
      </c>
      <c r="K11050" s="72">
        <v>3</v>
      </c>
      <c r="L11050" s="72">
        <v>14</v>
      </c>
    </row>
    <row r="11051" spans="4:12" x14ac:dyDescent="0.25">
      <c r="D11051" s="66" t="s">
        <v>41389</v>
      </c>
      <c r="E11051" s="66" t="s">
        <v>13770</v>
      </c>
      <c r="F11051" s="72">
        <v>1</v>
      </c>
      <c r="G11051" s="72">
        <v>3</v>
      </c>
      <c r="H11051" s="72">
        <v>2</v>
      </c>
      <c r="I11051" s="72">
        <v>19</v>
      </c>
      <c r="J11051" s="72">
        <v>1</v>
      </c>
      <c r="K11051" s="72">
        <v>3</v>
      </c>
      <c r="L11051" s="72">
        <v>15</v>
      </c>
    </row>
    <row r="11052" spans="4:12" x14ac:dyDescent="0.25">
      <c r="D11052" s="66" t="s">
        <v>41390</v>
      </c>
      <c r="E11052" s="66" t="s">
        <v>13771</v>
      </c>
      <c r="F11052" s="72">
        <v>1</v>
      </c>
      <c r="G11052" s="72">
        <v>3</v>
      </c>
      <c r="H11052" s="72">
        <v>2</v>
      </c>
      <c r="I11052" s="72">
        <v>19</v>
      </c>
      <c r="J11052" s="72">
        <v>1</v>
      </c>
      <c r="K11052" s="72">
        <v>3</v>
      </c>
      <c r="L11052" s="72">
        <v>16</v>
      </c>
    </row>
    <row r="11053" spans="4:12" x14ac:dyDescent="0.25">
      <c r="D11053" s="66" t="s">
        <v>41391</v>
      </c>
      <c r="E11053" s="66" t="s">
        <v>13772</v>
      </c>
      <c r="F11053" s="72">
        <v>1</v>
      </c>
      <c r="G11053" s="72">
        <v>3</v>
      </c>
      <c r="H11053" s="72">
        <v>2</v>
      </c>
      <c r="I11053" s="72">
        <v>19</v>
      </c>
      <c r="J11053" s="72">
        <v>1</v>
      </c>
      <c r="K11053" s="72">
        <v>3</v>
      </c>
      <c r="L11053" s="72">
        <v>17</v>
      </c>
    </row>
    <row r="11054" spans="4:12" x14ac:dyDescent="0.25">
      <c r="D11054" s="66" t="s">
        <v>41392</v>
      </c>
      <c r="E11054" s="66" t="s">
        <v>13773</v>
      </c>
      <c r="F11054" s="72">
        <v>1</v>
      </c>
      <c r="G11054" s="72">
        <v>3</v>
      </c>
      <c r="H11054" s="72">
        <v>2</v>
      </c>
      <c r="I11054" s="72">
        <v>19</v>
      </c>
      <c r="J11054" s="72">
        <v>1</v>
      </c>
      <c r="K11054" s="72">
        <v>3</v>
      </c>
      <c r="L11054" s="72">
        <v>18</v>
      </c>
    </row>
    <row r="11055" spans="4:12" x14ac:dyDescent="0.25">
      <c r="D11055" s="66" t="s">
        <v>41393</v>
      </c>
      <c r="E11055" s="66" t="s">
        <v>13774</v>
      </c>
      <c r="F11055" s="72">
        <v>1</v>
      </c>
      <c r="G11055" s="72">
        <v>3</v>
      </c>
      <c r="H11055" s="72">
        <v>2</v>
      </c>
      <c r="I11055" s="72">
        <v>19</v>
      </c>
      <c r="J11055" s="72">
        <v>1</v>
      </c>
      <c r="K11055" s="72">
        <v>3</v>
      </c>
      <c r="L11055" s="72">
        <v>19</v>
      </c>
    </row>
    <row r="11056" spans="4:12" x14ac:dyDescent="0.25">
      <c r="D11056" s="66" t="s">
        <v>41394</v>
      </c>
      <c r="E11056" s="66" t="s">
        <v>13775</v>
      </c>
      <c r="F11056" s="72">
        <v>1</v>
      </c>
      <c r="G11056" s="72">
        <v>3</v>
      </c>
      <c r="H11056" s="72">
        <v>2</v>
      </c>
      <c r="I11056" s="72">
        <v>19</v>
      </c>
      <c r="J11056" s="72">
        <v>1</v>
      </c>
      <c r="K11056" s="72">
        <v>3</v>
      </c>
      <c r="L11056" s="72">
        <v>20</v>
      </c>
    </row>
    <row r="11057" spans="4:12" x14ac:dyDescent="0.25">
      <c r="D11057" s="66" t="s">
        <v>41395</v>
      </c>
      <c r="E11057" s="66" t="s">
        <v>13776</v>
      </c>
      <c r="F11057" s="72">
        <v>1</v>
      </c>
      <c r="G11057" s="72">
        <v>3</v>
      </c>
      <c r="H11057" s="72">
        <v>2</v>
      </c>
      <c r="I11057" s="72">
        <v>19</v>
      </c>
      <c r="J11057" s="72">
        <v>1</v>
      </c>
      <c r="K11057" s="72">
        <v>3</v>
      </c>
      <c r="L11057" s="72">
        <v>21</v>
      </c>
    </row>
    <row r="11058" spans="4:12" x14ac:dyDescent="0.25">
      <c r="D11058" s="66" t="s">
        <v>41396</v>
      </c>
      <c r="E11058" s="66" t="s">
        <v>3012</v>
      </c>
      <c r="F11058" s="72">
        <v>1</v>
      </c>
      <c r="G11058" s="72">
        <v>3</v>
      </c>
      <c r="H11058" s="72">
        <v>2</v>
      </c>
      <c r="I11058" s="72">
        <v>19</v>
      </c>
      <c r="J11058" s="72">
        <v>1</v>
      </c>
      <c r="K11058" s="72">
        <v>4</v>
      </c>
      <c r="L11058" s="72">
        <v>1</v>
      </c>
    </row>
    <row r="11059" spans="4:12" x14ac:dyDescent="0.25">
      <c r="D11059" s="66" t="s">
        <v>41397</v>
      </c>
      <c r="E11059" s="66" t="s">
        <v>3013</v>
      </c>
      <c r="F11059" s="72">
        <v>1</v>
      </c>
      <c r="G11059" s="72">
        <v>3</v>
      </c>
      <c r="H11059" s="72">
        <v>2</v>
      </c>
      <c r="I11059" s="72">
        <v>19</v>
      </c>
      <c r="J11059" s="72">
        <v>1</v>
      </c>
      <c r="K11059" s="72">
        <v>4</v>
      </c>
      <c r="L11059" s="72">
        <v>2</v>
      </c>
    </row>
    <row r="11060" spans="4:12" x14ac:dyDescent="0.25">
      <c r="D11060" s="66" t="s">
        <v>41398</v>
      </c>
      <c r="E11060" s="66" t="s">
        <v>13777</v>
      </c>
      <c r="F11060" s="72">
        <v>1</v>
      </c>
      <c r="G11060" s="72">
        <v>3</v>
      </c>
      <c r="H11060" s="72">
        <v>2</v>
      </c>
      <c r="I11060" s="72">
        <v>19</v>
      </c>
      <c r="J11060" s="72">
        <v>1</v>
      </c>
      <c r="K11060" s="72">
        <v>4</v>
      </c>
      <c r="L11060" s="72">
        <v>3</v>
      </c>
    </row>
    <row r="11061" spans="4:12" x14ac:dyDescent="0.25">
      <c r="D11061" s="66" t="s">
        <v>41399</v>
      </c>
      <c r="E11061" s="66" t="s">
        <v>13778</v>
      </c>
      <c r="F11061" s="72">
        <v>1</v>
      </c>
      <c r="G11061" s="72">
        <v>3</v>
      </c>
      <c r="H11061" s="72">
        <v>2</v>
      </c>
      <c r="I11061" s="72">
        <v>19</v>
      </c>
      <c r="J11061" s="72">
        <v>1</v>
      </c>
      <c r="K11061" s="72">
        <v>4</v>
      </c>
      <c r="L11061" s="72">
        <v>4</v>
      </c>
    </row>
    <row r="11062" spans="4:12" x14ac:dyDescent="0.25">
      <c r="D11062" s="66" t="s">
        <v>41400</v>
      </c>
      <c r="E11062" s="66" t="s">
        <v>3014</v>
      </c>
      <c r="F11062" s="72">
        <v>1</v>
      </c>
      <c r="G11062" s="72">
        <v>3</v>
      </c>
      <c r="H11062" s="72">
        <v>2</v>
      </c>
      <c r="I11062" s="72">
        <v>19</v>
      </c>
      <c r="J11062" s="72">
        <v>1</v>
      </c>
      <c r="K11062" s="72">
        <v>4</v>
      </c>
      <c r="L11062" s="72">
        <v>5</v>
      </c>
    </row>
    <row r="11063" spans="4:12" x14ac:dyDescent="0.25">
      <c r="D11063" s="66" t="s">
        <v>41401</v>
      </c>
      <c r="E11063" s="66" t="s">
        <v>3015</v>
      </c>
      <c r="F11063" s="72">
        <v>1</v>
      </c>
      <c r="G11063" s="72">
        <v>3</v>
      </c>
      <c r="H11063" s="72">
        <v>2</v>
      </c>
      <c r="I11063" s="72">
        <v>19</v>
      </c>
      <c r="J11063" s="72">
        <v>1</v>
      </c>
      <c r="K11063" s="72">
        <v>4</v>
      </c>
      <c r="L11063" s="72">
        <v>6</v>
      </c>
    </row>
    <row r="11064" spans="4:12" x14ac:dyDescent="0.25">
      <c r="D11064" s="66" t="s">
        <v>41402</v>
      </c>
      <c r="E11064" s="66" t="s">
        <v>3016</v>
      </c>
      <c r="F11064" s="72">
        <v>1</v>
      </c>
      <c r="G11064" s="72">
        <v>3</v>
      </c>
      <c r="H11064" s="72">
        <v>2</v>
      </c>
      <c r="I11064" s="72">
        <v>19</v>
      </c>
      <c r="J11064" s="72">
        <v>1</v>
      </c>
      <c r="K11064" s="72">
        <v>4</v>
      </c>
      <c r="L11064" s="72">
        <v>7</v>
      </c>
    </row>
    <row r="11065" spans="4:12" x14ac:dyDescent="0.25">
      <c r="D11065" s="66" t="s">
        <v>41403</v>
      </c>
      <c r="E11065" s="66" t="s">
        <v>13779</v>
      </c>
      <c r="F11065" s="72">
        <v>1</v>
      </c>
      <c r="G11065" s="72">
        <v>3</v>
      </c>
      <c r="H11065" s="72">
        <v>2</v>
      </c>
      <c r="I11065" s="72">
        <v>19</v>
      </c>
      <c r="J11065" s="72">
        <v>1</v>
      </c>
      <c r="K11065" s="72">
        <v>4</v>
      </c>
      <c r="L11065" s="72">
        <v>8</v>
      </c>
    </row>
    <row r="11066" spans="4:12" x14ac:dyDescent="0.25">
      <c r="D11066" s="66" t="s">
        <v>41404</v>
      </c>
      <c r="E11066" s="66" t="s">
        <v>13780</v>
      </c>
      <c r="F11066" s="72">
        <v>1</v>
      </c>
      <c r="G11066" s="72">
        <v>3</v>
      </c>
      <c r="H11066" s="72">
        <v>2</v>
      </c>
      <c r="I11066" s="72">
        <v>19</v>
      </c>
      <c r="J11066" s="72">
        <v>1</v>
      </c>
      <c r="K11066" s="72">
        <v>4</v>
      </c>
      <c r="L11066" s="72">
        <v>9</v>
      </c>
    </row>
    <row r="11067" spans="4:12" x14ac:dyDescent="0.25">
      <c r="D11067" s="66" t="s">
        <v>41405</v>
      </c>
      <c r="E11067" s="66" t="s">
        <v>13781</v>
      </c>
      <c r="F11067" s="72">
        <v>1</v>
      </c>
      <c r="G11067" s="72">
        <v>3</v>
      </c>
      <c r="H11067" s="72">
        <v>2</v>
      </c>
      <c r="I11067" s="72">
        <v>19</v>
      </c>
      <c r="J11067" s="72">
        <v>1</v>
      </c>
      <c r="K11067" s="72">
        <v>4</v>
      </c>
      <c r="L11067" s="72">
        <v>10</v>
      </c>
    </row>
    <row r="11068" spans="4:12" x14ac:dyDescent="0.25">
      <c r="D11068" s="66" t="s">
        <v>41406</v>
      </c>
      <c r="E11068" s="66" t="s">
        <v>13782</v>
      </c>
      <c r="F11068" s="72">
        <v>1</v>
      </c>
      <c r="G11068" s="72">
        <v>3</v>
      </c>
      <c r="H11068" s="72">
        <v>2</v>
      </c>
      <c r="I11068" s="72">
        <v>19</v>
      </c>
      <c r="J11068" s="72">
        <v>1</v>
      </c>
      <c r="K11068" s="72">
        <v>4</v>
      </c>
      <c r="L11068" s="72">
        <v>11</v>
      </c>
    </row>
    <row r="11069" spans="4:12" x14ac:dyDescent="0.25">
      <c r="D11069" s="66" t="s">
        <v>41407</v>
      </c>
      <c r="E11069" s="66" t="s">
        <v>13783</v>
      </c>
      <c r="F11069" s="72">
        <v>1</v>
      </c>
      <c r="G11069" s="72">
        <v>3</v>
      </c>
      <c r="H11069" s="72">
        <v>2</v>
      </c>
      <c r="I11069" s="72">
        <v>19</v>
      </c>
      <c r="J11069" s="72">
        <v>1</v>
      </c>
      <c r="K11069" s="72">
        <v>4</v>
      </c>
      <c r="L11069" s="72">
        <v>12</v>
      </c>
    </row>
    <row r="11070" spans="4:12" x14ac:dyDescent="0.25">
      <c r="D11070" s="66" t="s">
        <v>41408</v>
      </c>
      <c r="E11070" s="66" t="s">
        <v>13784</v>
      </c>
      <c r="F11070" s="72">
        <v>1</v>
      </c>
      <c r="G11070" s="72">
        <v>3</v>
      </c>
      <c r="H11070" s="72">
        <v>2</v>
      </c>
      <c r="I11070" s="72">
        <v>19</v>
      </c>
      <c r="J11070" s="72">
        <v>1</v>
      </c>
      <c r="K11070" s="72">
        <v>4</v>
      </c>
      <c r="L11070" s="72">
        <v>13</v>
      </c>
    </row>
    <row r="11071" spans="4:12" x14ac:dyDescent="0.25">
      <c r="D11071" s="66" t="s">
        <v>41409</v>
      </c>
      <c r="E11071" s="66" t="s">
        <v>13785</v>
      </c>
      <c r="F11071" s="72">
        <v>1</v>
      </c>
      <c r="G11071" s="72">
        <v>3</v>
      </c>
      <c r="H11071" s="72">
        <v>2</v>
      </c>
      <c r="I11071" s="72">
        <v>19</v>
      </c>
      <c r="J11071" s="72">
        <v>1</v>
      </c>
      <c r="K11071" s="72">
        <v>4</v>
      </c>
      <c r="L11071" s="72">
        <v>14</v>
      </c>
    </row>
    <row r="11072" spans="4:12" x14ac:dyDescent="0.25">
      <c r="D11072" s="66" t="s">
        <v>41410</v>
      </c>
      <c r="E11072" s="66" t="s">
        <v>13786</v>
      </c>
      <c r="F11072" s="72">
        <v>1</v>
      </c>
      <c r="G11072" s="72">
        <v>3</v>
      </c>
      <c r="H11072" s="72">
        <v>2</v>
      </c>
      <c r="I11072" s="72">
        <v>19</v>
      </c>
      <c r="J11072" s="72">
        <v>1</v>
      </c>
      <c r="K11072" s="72">
        <v>4</v>
      </c>
      <c r="L11072" s="72">
        <v>15</v>
      </c>
    </row>
    <row r="11073" spans="4:12" x14ac:dyDescent="0.25">
      <c r="D11073" s="66" t="s">
        <v>41411</v>
      </c>
      <c r="E11073" s="66" t="s">
        <v>13787</v>
      </c>
      <c r="F11073" s="72">
        <v>1</v>
      </c>
      <c r="G11073" s="72">
        <v>3</v>
      </c>
      <c r="H11073" s="72">
        <v>2</v>
      </c>
      <c r="I11073" s="72">
        <v>19</v>
      </c>
      <c r="J11073" s="72">
        <v>1</v>
      </c>
      <c r="K11073" s="72">
        <v>4</v>
      </c>
      <c r="L11073" s="72">
        <v>16</v>
      </c>
    </row>
    <row r="11074" spans="4:12" x14ac:dyDescent="0.25">
      <c r="D11074" s="66" t="s">
        <v>41412</v>
      </c>
      <c r="E11074" s="66" t="s">
        <v>13788</v>
      </c>
      <c r="F11074" s="72">
        <v>1</v>
      </c>
      <c r="G11074" s="72">
        <v>3</v>
      </c>
      <c r="H11074" s="72">
        <v>2</v>
      </c>
      <c r="I11074" s="72">
        <v>19</v>
      </c>
      <c r="J11074" s="72">
        <v>1</v>
      </c>
      <c r="K11074" s="72">
        <v>4</v>
      </c>
      <c r="L11074" s="72">
        <v>17</v>
      </c>
    </row>
    <row r="11075" spans="4:12" x14ac:dyDescent="0.25">
      <c r="D11075" s="66" t="s">
        <v>41413</v>
      </c>
      <c r="E11075" s="66" t="s">
        <v>13789</v>
      </c>
      <c r="F11075" s="72">
        <v>1</v>
      </c>
      <c r="G11075" s="72">
        <v>3</v>
      </c>
      <c r="H11075" s="72">
        <v>2</v>
      </c>
      <c r="I11075" s="72">
        <v>19</v>
      </c>
      <c r="J11075" s="72">
        <v>1</v>
      </c>
      <c r="K11075" s="72">
        <v>4</v>
      </c>
      <c r="L11075" s="72">
        <v>18</v>
      </c>
    </row>
    <row r="11076" spans="4:12" x14ac:dyDescent="0.25">
      <c r="D11076" s="66" t="s">
        <v>41414</v>
      </c>
      <c r="E11076" s="66" t="s">
        <v>13790</v>
      </c>
      <c r="F11076" s="72">
        <v>1</v>
      </c>
      <c r="G11076" s="72">
        <v>3</v>
      </c>
      <c r="H11076" s="72">
        <v>2</v>
      </c>
      <c r="I11076" s="72">
        <v>19</v>
      </c>
      <c r="J11076" s="72">
        <v>1</v>
      </c>
      <c r="K11076" s="72">
        <v>4</v>
      </c>
      <c r="L11076" s="72">
        <v>19</v>
      </c>
    </row>
    <row r="11077" spans="4:12" x14ac:dyDescent="0.25">
      <c r="D11077" s="66" t="s">
        <v>41415</v>
      </c>
      <c r="E11077" s="66" t="s">
        <v>13791</v>
      </c>
      <c r="F11077" s="72">
        <v>1</v>
      </c>
      <c r="G11077" s="72">
        <v>3</v>
      </c>
      <c r="H11077" s="72">
        <v>2</v>
      </c>
      <c r="I11077" s="72">
        <v>19</v>
      </c>
      <c r="J11077" s="72">
        <v>1</v>
      </c>
      <c r="K11077" s="72">
        <v>4</v>
      </c>
      <c r="L11077" s="72">
        <v>20</v>
      </c>
    </row>
    <row r="11078" spans="4:12" x14ac:dyDescent="0.25">
      <c r="D11078" s="66" t="s">
        <v>41416</v>
      </c>
      <c r="E11078" s="66" t="s">
        <v>13792</v>
      </c>
      <c r="F11078" s="72">
        <v>1</v>
      </c>
      <c r="G11078" s="72">
        <v>3</v>
      </c>
      <c r="H11078" s="72">
        <v>2</v>
      </c>
      <c r="I11078" s="72">
        <v>19</v>
      </c>
      <c r="J11078" s="72">
        <v>1</v>
      </c>
      <c r="K11078" s="72">
        <v>4</v>
      </c>
      <c r="L11078" s="72">
        <v>21</v>
      </c>
    </row>
    <row r="11079" spans="4:12" x14ac:dyDescent="0.25">
      <c r="D11079" s="66" t="s">
        <v>41417</v>
      </c>
      <c r="E11079" s="66" t="s">
        <v>13793</v>
      </c>
      <c r="F11079" s="72">
        <v>1</v>
      </c>
      <c r="G11079" s="72">
        <v>3</v>
      </c>
      <c r="H11079" s="72">
        <v>2</v>
      </c>
      <c r="I11079" s="72">
        <v>19</v>
      </c>
      <c r="J11079" s="72">
        <v>1</v>
      </c>
      <c r="K11079" s="72">
        <v>4</v>
      </c>
      <c r="L11079" s="72">
        <v>22</v>
      </c>
    </row>
    <row r="11080" spans="4:12" x14ac:dyDescent="0.25">
      <c r="D11080" s="66" t="s">
        <v>41418</v>
      </c>
      <c r="E11080" s="66" t="s">
        <v>13794</v>
      </c>
      <c r="F11080" s="72">
        <v>1</v>
      </c>
      <c r="G11080" s="72">
        <v>3</v>
      </c>
      <c r="H11080" s="72">
        <v>2</v>
      </c>
      <c r="I11080" s="72">
        <v>19</v>
      </c>
      <c r="J11080" s="72">
        <v>1</v>
      </c>
      <c r="K11080" s="72">
        <v>4</v>
      </c>
      <c r="L11080" s="72">
        <v>23</v>
      </c>
    </row>
    <row r="11081" spans="4:12" x14ac:dyDescent="0.25">
      <c r="D11081" s="66" t="s">
        <v>41419</v>
      </c>
      <c r="E11081" s="66" t="s">
        <v>13795</v>
      </c>
      <c r="F11081" s="72">
        <v>1</v>
      </c>
      <c r="G11081" s="72">
        <v>3</v>
      </c>
      <c r="H11081" s="72">
        <v>2</v>
      </c>
      <c r="I11081" s="72">
        <v>19</v>
      </c>
      <c r="J11081" s="72">
        <v>1</v>
      </c>
      <c r="K11081" s="72">
        <v>4</v>
      </c>
      <c r="L11081" s="72">
        <v>24</v>
      </c>
    </row>
    <row r="11082" spans="4:12" x14ac:dyDescent="0.25">
      <c r="D11082" s="66" t="s">
        <v>41420</v>
      </c>
      <c r="E11082" s="66" t="s">
        <v>13796</v>
      </c>
      <c r="F11082" s="72">
        <v>1</v>
      </c>
      <c r="G11082" s="72">
        <v>3</v>
      </c>
      <c r="H11082" s="72">
        <v>2</v>
      </c>
      <c r="I11082" s="72">
        <v>19</v>
      </c>
      <c r="J11082" s="72">
        <v>1</v>
      </c>
      <c r="K11082" s="72">
        <v>4</v>
      </c>
      <c r="L11082" s="72">
        <v>25</v>
      </c>
    </row>
    <row r="11083" spans="4:12" x14ac:dyDescent="0.25">
      <c r="D11083" s="66" t="s">
        <v>41421</v>
      </c>
      <c r="E11083" s="66" t="s">
        <v>13797</v>
      </c>
      <c r="F11083" s="72">
        <v>1</v>
      </c>
      <c r="G11083" s="72">
        <v>3</v>
      </c>
      <c r="H11083" s="72">
        <v>2</v>
      </c>
      <c r="I11083" s="72">
        <v>19</v>
      </c>
      <c r="J11083" s="72">
        <v>1</v>
      </c>
      <c r="K11083" s="72">
        <v>4</v>
      </c>
      <c r="L11083" s="72">
        <v>26</v>
      </c>
    </row>
    <row r="11084" spans="4:12" x14ac:dyDescent="0.25">
      <c r="D11084" s="66" t="s">
        <v>41422</v>
      </c>
      <c r="E11084" s="66" t="s">
        <v>13798</v>
      </c>
      <c r="F11084" s="72">
        <v>1</v>
      </c>
      <c r="G11084" s="72">
        <v>3</v>
      </c>
      <c r="H11084" s="72">
        <v>2</v>
      </c>
      <c r="I11084" s="72">
        <v>19</v>
      </c>
      <c r="J11084" s="72">
        <v>1</v>
      </c>
      <c r="K11084" s="72">
        <v>4</v>
      </c>
      <c r="L11084" s="72">
        <v>27</v>
      </c>
    </row>
    <row r="11085" spans="4:12" x14ac:dyDescent="0.25">
      <c r="D11085" s="66" t="s">
        <v>41423</v>
      </c>
      <c r="E11085" s="66" t="s">
        <v>13799</v>
      </c>
      <c r="F11085" s="72">
        <v>1</v>
      </c>
      <c r="G11085" s="72">
        <v>3</v>
      </c>
      <c r="H11085" s="72">
        <v>2</v>
      </c>
      <c r="I11085" s="72">
        <v>19</v>
      </c>
      <c r="J11085" s="72">
        <v>1</v>
      </c>
      <c r="K11085" s="72">
        <v>4</v>
      </c>
      <c r="L11085" s="72">
        <v>28</v>
      </c>
    </row>
    <row r="11086" spans="4:12" x14ac:dyDescent="0.25">
      <c r="D11086" s="66" t="s">
        <v>41424</v>
      </c>
      <c r="E11086" s="66" t="s">
        <v>13800</v>
      </c>
      <c r="F11086" s="72">
        <v>1</v>
      </c>
      <c r="G11086" s="72">
        <v>3</v>
      </c>
      <c r="H11086" s="72">
        <v>2</v>
      </c>
      <c r="I11086" s="72">
        <v>19</v>
      </c>
      <c r="J11086" s="72">
        <v>1</v>
      </c>
      <c r="K11086" s="72">
        <v>4</v>
      </c>
      <c r="L11086" s="72">
        <v>29</v>
      </c>
    </row>
    <row r="11087" spans="4:12" x14ac:dyDescent="0.25">
      <c r="D11087" s="66" t="s">
        <v>41425</v>
      </c>
      <c r="E11087" s="66" t="s">
        <v>13801</v>
      </c>
      <c r="F11087" s="72">
        <v>1</v>
      </c>
      <c r="G11087" s="72">
        <v>3</v>
      </c>
      <c r="H11087" s="72">
        <v>2</v>
      </c>
      <c r="I11087" s="72">
        <v>19</v>
      </c>
      <c r="J11087" s="72">
        <v>1</v>
      </c>
      <c r="K11087" s="72">
        <v>4</v>
      </c>
      <c r="L11087" s="72">
        <v>30</v>
      </c>
    </row>
    <row r="11088" spans="4:12" x14ac:dyDescent="0.25">
      <c r="D11088" s="66" t="s">
        <v>41426</v>
      </c>
      <c r="E11088" s="66" t="s">
        <v>13802</v>
      </c>
      <c r="F11088" s="72">
        <v>1</v>
      </c>
      <c r="G11088" s="72">
        <v>3</v>
      </c>
      <c r="H11088" s="72">
        <v>2</v>
      </c>
      <c r="I11088" s="72">
        <v>19</v>
      </c>
      <c r="J11088" s="72">
        <v>1</v>
      </c>
      <c r="K11088" s="72">
        <v>4</v>
      </c>
      <c r="L11088" s="72">
        <v>31</v>
      </c>
    </row>
    <row r="11089" spans="4:12" x14ac:dyDescent="0.25">
      <c r="D11089" s="66" t="s">
        <v>41427</v>
      </c>
      <c r="E11089" s="66" t="s">
        <v>13803</v>
      </c>
      <c r="F11089" s="72">
        <v>1</v>
      </c>
      <c r="G11089" s="72">
        <v>3</v>
      </c>
      <c r="H11089" s="72">
        <v>2</v>
      </c>
      <c r="I11089" s="72">
        <v>19</v>
      </c>
      <c r="J11089" s="72">
        <v>1</v>
      </c>
      <c r="K11089" s="72">
        <v>4</v>
      </c>
      <c r="L11089" s="72">
        <v>32</v>
      </c>
    </row>
    <row r="11090" spans="4:12" x14ac:dyDescent="0.25">
      <c r="D11090" s="66" t="s">
        <v>41428</v>
      </c>
      <c r="E11090" s="66" t="s">
        <v>13804</v>
      </c>
      <c r="F11090" s="72">
        <v>1</v>
      </c>
      <c r="G11090" s="72">
        <v>3</v>
      </c>
      <c r="H11090" s="72">
        <v>2</v>
      </c>
      <c r="I11090" s="72">
        <v>19</v>
      </c>
      <c r="J11090" s="72">
        <v>1</v>
      </c>
      <c r="K11090" s="72">
        <v>4</v>
      </c>
      <c r="L11090" s="72">
        <v>33</v>
      </c>
    </row>
    <row r="11091" spans="4:12" x14ac:dyDescent="0.25">
      <c r="D11091" s="66" t="s">
        <v>41429</v>
      </c>
      <c r="E11091" s="66" t="s">
        <v>13805</v>
      </c>
      <c r="F11091" s="72">
        <v>1</v>
      </c>
      <c r="G11091" s="72">
        <v>3</v>
      </c>
      <c r="H11091" s="72">
        <v>2</v>
      </c>
      <c r="I11091" s="72">
        <v>19</v>
      </c>
      <c r="J11091" s="72">
        <v>1</v>
      </c>
      <c r="K11091" s="72">
        <v>4</v>
      </c>
      <c r="L11091" s="72">
        <v>34</v>
      </c>
    </row>
    <row r="11092" spans="4:12" x14ac:dyDescent="0.25">
      <c r="D11092" s="66" t="s">
        <v>41430</v>
      </c>
      <c r="E11092" s="66" t="s">
        <v>13806</v>
      </c>
      <c r="F11092" s="72">
        <v>1</v>
      </c>
      <c r="G11092" s="72">
        <v>3</v>
      </c>
      <c r="H11092" s="72">
        <v>2</v>
      </c>
      <c r="I11092" s="72">
        <v>19</v>
      </c>
      <c r="J11092" s="72">
        <v>1</v>
      </c>
      <c r="K11092" s="72">
        <v>4</v>
      </c>
      <c r="L11092" s="72">
        <v>35</v>
      </c>
    </row>
    <row r="11093" spans="4:12" x14ac:dyDescent="0.25">
      <c r="D11093" s="66" t="s">
        <v>41431</v>
      </c>
      <c r="E11093" s="66" t="s">
        <v>13807</v>
      </c>
      <c r="F11093" s="72">
        <v>1</v>
      </c>
      <c r="G11093" s="72">
        <v>3</v>
      </c>
      <c r="H11093" s="72">
        <v>2</v>
      </c>
      <c r="I11093" s="72">
        <v>19</v>
      </c>
      <c r="J11093" s="72">
        <v>1</v>
      </c>
      <c r="K11093" s="72">
        <v>4</v>
      </c>
      <c r="L11093" s="72">
        <v>36</v>
      </c>
    </row>
    <row r="11094" spans="4:12" x14ac:dyDescent="0.25">
      <c r="D11094" s="66" t="s">
        <v>41432</v>
      </c>
      <c r="E11094" s="66" t="s">
        <v>3017</v>
      </c>
      <c r="F11094" s="72">
        <v>1</v>
      </c>
      <c r="G11094" s="72">
        <v>3</v>
      </c>
      <c r="H11094" s="72">
        <v>2</v>
      </c>
      <c r="I11094" s="72">
        <v>19</v>
      </c>
      <c r="J11094" s="72">
        <v>1</v>
      </c>
      <c r="K11094" s="72">
        <v>5</v>
      </c>
      <c r="L11094" s="72">
        <v>1</v>
      </c>
    </row>
    <row r="11095" spans="4:12" x14ac:dyDescent="0.25">
      <c r="D11095" s="66" t="s">
        <v>41433</v>
      </c>
      <c r="E11095" s="66" t="s">
        <v>3018</v>
      </c>
      <c r="F11095" s="72">
        <v>1</v>
      </c>
      <c r="G11095" s="72">
        <v>3</v>
      </c>
      <c r="H11095" s="72">
        <v>2</v>
      </c>
      <c r="I11095" s="72">
        <v>19</v>
      </c>
      <c r="J11095" s="72">
        <v>1</v>
      </c>
      <c r="K11095" s="72">
        <v>5</v>
      </c>
      <c r="L11095" s="72">
        <v>2</v>
      </c>
    </row>
    <row r="11096" spans="4:12" x14ac:dyDescent="0.25">
      <c r="D11096" s="66" t="s">
        <v>41434</v>
      </c>
      <c r="E11096" s="66" t="s">
        <v>13808</v>
      </c>
      <c r="F11096" s="72">
        <v>1</v>
      </c>
      <c r="G11096" s="72">
        <v>3</v>
      </c>
      <c r="H11096" s="72">
        <v>2</v>
      </c>
      <c r="I11096" s="72">
        <v>19</v>
      </c>
      <c r="J11096" s="72">
        <v>1</v>
      </c>
      <c r="K11096" s="72">
        <v>5</v>
      </c>
      <c r="L11096" s="72">
        <v>3</v>
      </c>
    </row>
    <row r="11097" spans="4:12" x14ac:dyDescent="0.25">
      <c r="D11097" s="66" t="s">
        <v>41435</v>
      </c>
      <c r="E11097" s="66" t="s">
        <v>3019</v>
      </c>
      <c r="F11097" s="72">
        <v>1</v>
      </c>
      <c r="G11097" s="72">
        <v>3</v>
      </c>
      <c r="H11097" s="72">
        <v>2</v>
      </c>
      <c r="I11097" s="72">
        <v>19</v>
      </c>
      <c r="J11097" s="72">
        <v>1</v>
      </c>
      <c r="K11097" s="72">
        <v>5</v>
      </c>
      <c r="L11097" s="72">
        <v>4</v>
      </c>
    </row>
    <row r="11098" spans="4:12" x14ac:dyDescent="0.25">
      <c r="D11098" s="66" t="s">
        <v>41436</v>
      </c>
      <c r="E11098" s="66" t="s">
        <v>13809</v>
      </c>
      <c r="F11098" s="72">
        <v>1</v>
      </c>
      <c r="G11098" s="72">
        <v>3</v>
      </c>
      <c r="H11098" s="72">
        <v>2</v>
      </c>
      <c r="I11098" s="72">
        <v>19</v>
      </c>
      <c r="J11098" s="72">
        <v>1</v>
      </c>
      <c r="K11098" s="72">
        <v>5</v>
      </c>
      <c r="L11098" s="72">
        <v>5</v>
      </c>
    </row>
    <row r="11099" spans="4:12" x14ac:dyDescent="0.25">
      <c r="D11099" s="66" t="s">
        <v>41437</v>
      </c>
      <c r="E11099" s="66" t="s">
        <v>3020</v>
      </c>
      <c r="F11099" s="72">
        <v>1</v>
      </c>
      <c r="G11099" s="72">
        <v>3</v>
      </c>
      <c r="H11099" s="72">
        <v>2</v>
      </c>
      <c r="I11099" s="72">
        <v>19</v>
      </c>
      <c r="J11099" s="72">
        <v>1</v>
      </c>
      <c r="K11099" s="72">
        <v>6</v>
      </c>
      <c r="L11099" s="72">
        <v>1</v>
      </c>
    </row>
    <row r="11100" spans="4:12" x14ac:dyDescent="0.25">
      <c r="D11100" s="66" t="s">
        <v>41438</v>
      </c>
      <c r="E11100" s="66" t="s">
        <v>3021</v>
      </c>
      <c r="F11100" s="72">
        <v>1</v>
      </c>
      <c r="G11100" s="72">
        <v>3</v>
      </c>
      <c r="H11100" s="72">
        <v>2</v>
      </c>
      <c r="I11100" s="72">
        <v>19</v>
      </c>
      <c r="J11100" s="72">
        <v>1</v>
      </c>
      <c r="K11100" s="72">
        <v>6</v>
      </c>
      <c r="L11100" s="72">
        <v>2</v>
      </c>
    </row>
    <row r="11101" spans="4:12" x14ac:dyDescent="0.25">
      <c r="D11101" s="66" t="s">
        <v>41439</v>
      </c>
      <c r="E11101" s="66" t="s">
        <v>13810</v>
      </c>
      <c r="F11101" s="72">
        <v>1</v>
      </c>
      <c r="G11101" s="72">
        <v>3</v>
      </c>
      <c r="H11101" s="72">
        <v>2</v>
      </c>
      <c r="I11101" s="72">
        <v>19</v>
      </c>
      <c r="J11101" s="72">
        <v>1</v>
      </c>
      <c r="K11101" s="72">
        <v>6</v>
      </c>
      <c r="L11101" s="72">
        <v>3</v>
      </c>
    </row>
    <row r="11102" spans="4:12" x14ac:dyDescent="0.25">
      <c r="D11102" s="66" t="s">
        <v>41440</v>
      </c>
      <c r="E11102" s="66" t="s">
        <v>13811</v>
      </c>
      <c r="F11102" s="72">
        <v>1</v>
      </c>
      <c r="G11102" s="72">
        <v>3</v>
      </c>
      <c r="H11102" s="72">
        <v>2</v>
      </c>
      <c r="I11102" s="72">
        <v>19</v>
      </c>
      <c r="J11102" s="72">
        <v>1</v>
      </c>
      <c r="K11102" s="72">
        <v>6</v>
      </c>
      <c r="L11102" s="72">
        <v>4</v>
      </c>
    </row>
    <row r="11103" spans="4:12" x14ac:dyDescent="0.25">
      <c r="D11103" s="66" t="s">
        <v>41441</v>
      </c>
      <c r="E11103" s="66" t="s">
        <v>13812</v>
      </c>
      <c r="F11103" s="72">
        <v>1</v>
      </c>
      <c r="G11103" s="72">
        <v>3</v>
      </c>
      <c r="H11103" s="72">
        <v>2</v>
      </c>
      <c r="I11103" s="72">
        <v>19</v>
      </c>
      <c r="J11103" s="72">
        <v>1</v>
      </c>
      <c r="K11103" s="72">
        <v>6</v>
      </c>
      <c r="L11103" s="72">
        <v>5</v>
      </c>
    </row>
    <row r="11104" spans="4:12" x14ac:dyDescent="0.25">
      <c r="D11104" s="66" t="s">
        <v>41442</v>
      </c>
      <c r="E11104" s="66" t="s">
        <v>13813</v>
      </c>
      <c r="F11104" s="72">
        <v>1</v>
      </c>
      <c r="G11104" s="72">
        <v>3</v>
      </c>
      <c r="H11104" s="72">
        <v>3</v>
      </c>
      <c r="I11104" s="72">
        <v>1</v>
      </c>
      <c r="J11104" s="72">
        <v>1</v>
      </c>
      <c r="K11104" s="72">
        <v>1</v>
      </c>
      <c r="L11104" s="72">
        <v>1</v>
      </c>
    </row>
    <row r="11105" spans="4:12" x14ac:dyDescent="0.25">
      <c r="D11105" s="66" t="s">
        <v>41443</v>
      </c>
      <c r="E11105" s="66" t="s">
        <v>13814</v>
      </c>
      <c r="F11105" s="72">
        <v>1</v>
      </c>
      <c r="G11105" s="72">
        <v>3</v>
      </c>
      <c r="H11105" s="72">
        <v>3</v>
      </c>
      <c r="I11105" s="72">
        <v>1</v>
      </c>
      <c r="J11105" s="72">
        <v>1</v>
      </c>
      <c r="K11105" s="72">
        <v>1</v>
      </c>
      <c r="L11105" s="72">
        <v>2</v>
      </c>
    </row>
    <row r="11106" spans="4:12" x14ac:dyDescent="0.25">
      <c r="D11106" s="66" t="s">
        <v>41444</v>
      </c>
      <c r="E11106" s="66" t="s">
        <v>13815</v>
      </c>
      <c r="F11106" s="72">
        <v>1</v>
      </c>
      <c r="G11106" s="72">
        <v>3</v>
      </c>
      <c r="H11106" s="72">
        <v>3</v>
      </c>
      <c r="I11106" s="72">
        <v>1</v>
      </c>
      <c r="J11106" s="72">
        <v>1</v>
      </c>
      <c r="K11106" s="72">
        <v>1</v>
      </c>
      <c r="L11106" s="72">
        <v>3</v>
      </c>
    </row>
    <row r="11107" spans="4:12" x14ac:dyDescent="0.25">
      <c r="D11107" s="66" t="s">
        <v>41445</v>
      </c>
      <c r="E11107" s="66" t="s">
        <v>13816</v>
      </c>
      <c r="F11107" s="72">
        <v>1</v>
      </c>
      <c r="G11107" s="72">
        <v>3</v>
      </c>
      <c r="H11107" s="72">
        <v>3</v>
      </c>
      <c r="I11107" s="72">
        <v>1</v>
      </c>
      <c r="J11107" s="72">
        <v>1</v>
      </c>
      <c r="K11107" s="72">
        <v>1</v>
      </c>
      <c r="L11107" s="72">
        <v>4</v>
      </c>
    </row>
    <row r="11108" spans="4:12" x14ac:dyDescent="0.25">
      <c r="D11108" s="66" t="s">
        <v>41446</v>
      </c>
      <c r="E11108" s="66" t="s">
        <v>13817</v>
      </c>
      <c r="F11108" s="72">
        <v>1</v>
      </c>
      <c r="G11108" s="72">
        <v>3</v>
      </c>
      <c r="H11108" s="72">
        <v>3</v>
      </c>
      <c r="I11108" s="72">
        <v>1</v>
      </c>
      <c r="J11108" s="72">
        <v>1</v>
      </c>
      <c r="K11108" s="72">
        <v>1</v>
      </c>
      <c r="L11108" s="72">
        <v>5</v>
      </c>
    </row>
    <row r="11109" spans="4:12" x14ac:dyDescent="0.25">
      <c r="D11109" s="66" t="s">
        <v>41447</v>
      </c>
      <c r="E11109" s="66" t="s">
        <v>13818</v>
      </c>
      <c r="F11109" s="72">
        <v>1</v>
      </c>
      <c r="G11109" s="72">
        <v>3</v>
      </c>
      <c r="H11109" s="72">
        <v>3</v>
      </c>
      <c r="I11109" s="72">
        <v>1</v>
      </c>
      <c r="J11109" s="72">
        <v>1</v>
      </c>
      <c r="K11109" s="72">
        <v>2</v>
      </c>
      <c r="L11109" s="72">
        <v>1</v>
      </c>
    </row>
    <row r="11110" spans="4:12" x14ac:dyDescent="0.25">
      <c r="D11110" s="66" t="s">
        <v>41448</v>
      </c>
      <c r="E11110" s="66" t="s">
        <v>13819</v>
      </c>
      <c r="F11110" s="72">
        <v>1</v>
      </c>
      <c r="G11110" s="72">
        <v>3</v>
      </c>
      <c r="H11110" s="72">
        <v>3</v>
      </c>
      <c r="I11110" s="72">
        <v>1</v>
      </c>
      <c r="J11110" s="72">
        <v>1</v>
      </c>
      <c r="K11110" s="72">
        <v>2</v>
      </c>
      <c r="L11110" s="72">
        <v>2</v>
      </c>
    </row>
    <row r="11111" spans="4:12" x14ac:dyDescent="0.25">
      <c r="D11111" s="66" t="s">
        <v>41449</v>
      </c>
      <c r="E11111" s="66" t="s">
        <v>13820</v>
      </c>
      <c r="F11111" s="72">
        <v>1</v>
      </c>
      <c r="G11111" s="72">
        <v>3</v>
      </c>
      <c r="H11111" s="72">
        <v>3</v>
      </c>
      <c r="I11111" s="72">
        <v>1</v>
      </c>
      <c r="J11111" s="72">
        <v>1</v>
      </c>
      <c r="K11111" s="72">
        <v>2</v>
      </c>
      <c r="L11111" s="72">
        <v>3</v>
      </c>
    </row>
    <row r="11112" spans="4:12" x14ac:dyDescent="0.25">
      <c r="D11112" s="66" t="s">
        <v>41450</v>
      </c>
      <c r="E11112" s="66" t="s">
        <v>13821</v>
      </c>
      <c r="F11112" s="72">
        <v>1</v>
      </c>
      <c r="G11112" s="72">
        <v>3</v>
      </c>
      <c r="H11112" s="72">
        <v>3</v>
      </c>
      <c r="I11112" s="72">
        <v>1</v>
      </c>
      <c r="J11112" s="72">
        <v>1</v>
      </c>
      <c r="K11112" s="72">
        <v>2</v>
      </c>
      <c r="L11112" s="72">
        <v>4</v>
      </c>
    </row>
    <row r="11113" spans="4:12" x14ac:dyDescent="0.25">
      <c r="D11113" s="66" t="s">
        <v>41451</v>
      </c>
      <c r="E11113" s="66" t="s">
        <v>13822</v>
      </c>
      <c r="F11113" s="72">
        <v>1</v>
      </c>
      <c r="G11113" s="72">
        <v>3</v>
      </c>
      <c r="H11113" s="72">
        <v>3</v>
      </c>
      <c r="I11113" s="72">
        <v>1</v>
      </c>
      <c r="J11113" s="72">
        <v>1</v>
      </c>
      <c r="K11113" s="72">
        <v>2</v>
      </c>
      <c r="L11113" s="72">
        <v>5</v>
      </c>
    </row>
    <row r="11114" spans="4:12" x14ac:dyDescent="0.25">
      <c r="D11114" s="66" t="s">
        <v>41452</v>
      </c>
      <c r="E11114" s="66" t="s">
        <v>13823</v>
      </c>
      <c r="F11114" s="72">
        <v>1</v>
      </c>
      <c r="G11114" s="72">
        <v>3</v>
      </c>
      <c r="H11114" s="72">
        <v>3</v>
      </c>
      <c r="I11114" s="72">
        <v>1</v>
      </c>
      <c r="J11114" s="72">
        <v>1</v>
      </c>
      <c r="K11114" s="72">
        <v>2</v>
      </c>
      <c r="L11114" s="72">
        <v>6</v>
      </c>
    </row>
    <row r="11115" spans="4:12" x14ac:dyDescent="0.25">
      <c r="D11115" s="66" t="s">
        <v>41453</v>
      </c>
      <c r="E11115" s="66" t="s">
        <v>13824</v>
      </c>
      <c r="F11115" s="72">
        <v>1</v>
      </c>
      <c r="G11115" s="72">
        <v>3</v>
      </c>
      <c r="H11115" s="72">
        <v>3</v>
      </c>
      <c r="I11115" s="72">
        <v>1</v>
      </c>
      <c r="J11115" s="72">
        <v>1</v>
      </c>
      <c r="K11115" s="72">
        <v>2</v>
      </c>
      <c r="L11115" s="72">
        <v>7</v>
      </c>
    </row>
    <row r="11116" spans="4:12" x14ac:dyDescent="0.25">
      <c r="D11116" s="66" t="s">
        <v>41454</v>
      </c>
      <c r="E11116" s="66" t="s">
        <v>13825</v>
      </c>
      <c r="F11116" s="72">
        <v>1</v>
      </c>
      <c r="G11116" s="72">
        <v>3</v>
      </c>
      <c r="H11116" s="72">
        <v>3</v>
      </c>
      <c r="I11116" s="72">
        <v>1</v>
      </c>
      <c r="J11116" s="72">
        <v>1</v>
      </c>
      <c r="K11116" s="72">
        <v>2</v>
      </c>
      <c r="L11116" s="72">
        <v>8</v>
      </c>
    </row>
    <row r="11117" spans="4:12" x14ac:dyDescent="0.25">
      <c r="D11117" s="66" t="s">
        <v>41455</v>
      </c>
      <c r="E11117" s="66" t="s">
        <v>13826</v>
      </c>
      <c r="F11117" s="72">
        <v>1</v>
      </c>
      <c r="G11117" s="72">
        <v>3</v>
      </c>
      <c r="H11117" s="72">
        <v>3</v>
      </c>
      <c r="I11117" s="72">
        <v>1</v>
      </c>
      <c r="J11117" s="72">
        <v>1</v>
      </c>
      <c r="K11117" s="72">
        <v>2</v>
      </c>
      <c r="L11117" s="72">
        <v>9</v>
      </c>
    </row>
    <row r="11118" spans="4:12" x14ac:dyDescent="0.25">
      <c r="D11118" s="66" t="s">
        <v>41456</v>
      </c>
      <c r="E11118" s="66" t="s">
        <v>13827</v>
      </c>
      <c r="F11118" s="72">
        <v>1</v>
      </c>
      <c r="G11118" s="72">
        <v>3</v>
      </c>
      <c r="H11118" s="72">
        <v>3</v>
      </c>
      <c r="I11118" s="72">
        <v>1</v>
      </c>
      <c r="J11118" s="72">
        <v>1</v>
      </c>
      <c r="K11118" s="72">
        <v>2</v>
      </c>
      <c r="L11118" s="72">
        <v>10</v>
      </c>
    </row>
    <row r="11119" spans="4:12" x14ac:dyDescent="0.25">
      <c r="D11119" s="66" t="s">
        <v>41457</v>
      </c>
      <c r="E11119" s="66" t="s">
        <v>13828</v>
      </c>
      <c r="F11119" s="72">
        <v>1</v>
      </c>
      <c r="G11119" s="72">
        <v>3</v>
      </c>
      <c r="H11119" s="72">
        <v>3</v>
      </c>
      <c r="I11119" s="72">
        <v>1</v>
      </c>
      <c r="J11119" s="72">
        <v>1</v>
      </c>
      <c r="K11119" s="72">
        <v>2</v>
      </c>
      <c r="L11119" s="72">
        <v>11</v>
      </c>
    </row>
    <row r="11120" spans="4:12" x14ac:dyDescent="0.25">
      <c r="D11120" s="66" t="s">
        <v>41458</v>
      </c>
      <c r="E11120" s="66" t="s">
        <v>13829</v>
      </c>
      <c r="F11120" s="72">
        <v>1</v>
      </c>
      <c r="G11120" s="72">
        <v>3</v>
      </c>
      <c r="H11120" s="72">
        <v>3</v>
      </c>
      <c r="I11120" s="72">
        <v>1</v>
      </c>
      <c r="J11120" s="72">
        <v>1</v>
      </c>
      <c r="K11120" s="72">
        <v>2</v>
      </c>
      <c r="L11120" s="72">
        <v>12</v>
      </c>
    </row>
    <row r="11121" spans="4:12" x14ac:dyDescent="0.25">
      <c r="D11121" s="66" t="s">
        <v>41459</v>
      </c>
      <c r="E11121" s="66" t="s">
        <v>13830</v>
      </c>
      <c r="F11121" s="72">
        <v>1</v>
      </c>
      <c r="G11121" s="72">
        <v>3</v>
      </c>
      <c r="H11121" s="72">
        <v>3</v>
      </c>
      <c r="I11121" s="72">
        <v>1</v>
      </c>
      <c r="J11121" s="72">
        <v>1</v>
      </c>
      <c r="K11121" s="72">
        <v>2</v>
      </c>
      <c r="L11121" s="72">
        <v>13</v>
      </c>
    </row>
    <row r="11122" spans="4:12" x14ac:dyDescent="0.25">
      <c r="D11122" s="66" t="s">
        <v>41460</v>
      </c>
      <c r="E11122" s="66" t="s">
        <v>13831</v>
      </c>
      <c r="F11122" s="72">
        <v>1</v>
      </c>
      <c r="G11122" s="72">
        <v>3</v>
      </c>
      <c r="H11122" s="72">
        <v>3</v>
      </c>
      <c r="I11122" s="72">
        <v>1</v>
      </c>
      <c r="J11122" s="72">
        <v>1</v>
      </c>
      <c r="K11122" s="72">
        <v>2</v>
      </c>
      <c r="L11122" s="72">
        <v>14</v>
      </c>
    </row>
    <row r="11123" spans="4:12" x14ac:dyDescent="0.25">
      <c r="D11123" s="66" t="s">
        <v>41461</v>
      </c>
      <c r="E11123" s="66" t="s">
        <v>13832</v>
      </c>
      <c r="F11123" s="72">
        <v>1</v>
      </c>
      <c r="G11123" s="72">
        <v>3</v>
      </c>
      <c r="H11123" s="72">
        <v>3</v>
      </c>
      <c r="I11123" s="72">
        <v>1</v>
      </c>
      <c r="J11123" s="72">
        <v>1</v>
      </c>
      <c r="K11123" s="72">
        <v>3</v>
      </c>
      <c r="L11123" s="72">
        <v>1</v>
      </c>
    </row>
    <row r="11124" spans="4:12" x14ac:dyDescent="0.25">
      <c r="D11124" s="66" t="s">
        <v>41462</v>
      </c>
      <c r="E11124" s="66" t="s">
        <v>13833</v>
      </c>
      <c r="F11124" s="72">
        <v>1</v>
      </c>
      <c r="G11124" s="72">
        <v>3</v>
      </c>
      <c r="H11124" s="72">
        <v>3</v>
      </c>
      <c r="I11124" s="72">
        <v>1</v>
      </c>
      <c r="J11124" s="72">
        <v>1</v>
      </c>
      <c r="K11124" s="72">
        <v>3</v>
      </c>
      <c r="L11124" s="72">
        <v>2</v>
      </c>
    </row>
    <row r="11125" spans="4:12" x14ac:dyDescent="0.25">
      <c r="D11125" s="66" t="s">
        <v>41463</v>
      </c>
      <c r="E11125" s="66" t="s">
        <v>13834</v>
      </c>
      <c r="F11125" s="72">
        <v>1</v>
      </c>
      <c r="G11125" s="72">
        <v>3</v>
      </c>
      <c r="H11125" s="72">
        <v>3</v>
      </c>
      <c r="I11125" s="72">
        <v>1</v>
      </c>
      <c r="J11125" s="72">
        <v>1</v>
      </c>
      <c r="K11125" s="72">
        <v>3</v>
      </c>
      <c r="L11125" s="72">
        <v>3</v>
      </c>
    </row>
    <row r="11126" spans="4:12" x14ac:dyDescent="0.25">
      <c r="D11126" s="66" t="s">
        <v>41464</v>
      </c>
      <c r="E11126" s="66" t="s">
        <v>13835</v>
      </c>
      <c r="F11126" s="72">
        <v>1</v>
      </c>
      <c r="G11126" s="72">
        <v>3</v>
      </c>
      <c r="H11126" s="72">
        <v>3</v>
      </c>
      <c r="I11126" s="72">
        <v>1</v>
      </c>
      <c r="J11126" s="72">
        <v>1</v>
      </c>
      <c r="K11126" s="72">
        <v>3</v>
      </c>
      <c r="L11126" s="72">
        <v>4</v>
      </c>
    </row>
    <row r="11127" spans="4:12" x14ac:dyDescent="0.25">
      <c r="D11127" s="66" t="s">
        <v>41465</v>
      </c>
      <c r="E11127" s="66" t="s">
        <v>13836</v>
      </c>
      <c r="F11127" s="72">
        <v>1</v>
      </c>
      <c r="G11127" s="72">
        <v>3</v>
      </c>
      <c r="H11127" s="72">
        <v>3</v>
      </c>
      <c r="I11127" s="72">
        <v>1</v>
      </c>
      <c r="J11127" s="72">
        <v>1</v>
      </c>
      <c r="K11127" s="72">
        <v>3</v>
      </c>
      <c r="L11127" s="72">
        <v>5</v>
      </c>
    </row>
    <row r="11128" spans="4:12" x14ac:dyDescent="0.25">
      <c r="D11128" s="66" t="s">
        <v>41466</v>
      </c>
      <c r="E11128" s="66" t="s">
        <v>13837</v>
      </c>
      <c r="F11128" s="72">
        <v>1</v>
      </c>
      <c r="G11128" s="72">
        <v>3</v>
      </c>
      <c r="H11128" s="72">
        <v>3</v>
      </c>
      <c r="I11128" s="72">
        <v>1</v>
      </c>
      <c r="J11128" s="72">
        <v>1</v>
      </c>
      <c r="K11128" s="72">
        <v>4</v>
      </c>
      <c r="L11128" s="72">
        <v>1</v>
      </c>
    </row>
    <row r="11129" spans="4:12" x14ac:dyDescent="0.25">
      <c r="D11129" s="66" t="s">
        <v>41467</v>
      </c>
      <c r="E11129" s="66" t="s">
        <v>13838</v>
      </c>
      <c r="F11129" s="72">
        <v>1</v>
      </c>
      <c r="G11129" s="72">
        <v>3</v>
      </c>
      <c r="H11129" s="72">
        <v>3</v>
      </c>
      <c r="I11129" s="72">
        <v>1</v>
      </c>
      <c r="J11129" s="72">
        <v>1</v>
      </c>
      <c r="K11129" s="72">
        <v>4</v>
      </c>
      <c r="L11129" s="72">
        <v>2</v>
      </c>
    </row>
    <row r="11130" spans="4:12" x14ac:dyDescent="0.25">
      <c r="D11130" s="66" t="s">
        <v>41468</v>
      </c>
      <c r="E11130" s="66" t="s">
        <v>13839</v>
      </c>
      <c r="F11130" s="72">
        <v>1</v>
      </c>
      <c r="G11130" s="72">
        <v>3</v>
      </c>
      <c r="H11130" s="72">
        <v>3</v>
      </c>
      <c r="I11130" s="72">
        <v>1</v>
      </c>
      <c r="J11130" s="72">
        <v>1</v>
      </c>
      <c r="K11130" s="72">
        <v>4</v>
      </c>
      <c r="L11130" s="72">
        <v>3</v>
      </c>
    </row>
    <row r="11131" spans="4:12" x14ac:dyDescent="0.25">
      <c r="D11131" s="66" t="s">
        <v>41469</v>
      </c>
      <c r="E11131" s="66" t="s">
        <v>13840</v>
      </c>
      <c r="F11131" s="72">
        <v>1</v>
      </c>
      <c r="G11131" s="72">
        <v>3</v>
      </c>
      <c r="H11131" s="72">
        <v>3</v>
      </c>
      <c r="I11131" s="72">
        <v>1</v>
      </c>
      <c r="J11131" s="72">
        <v>1</v>
      </c>
      <c r="K11131" s="72">
        <v>4</v>
      </c>
      <c r="L11131" s="72">
        <v>4</v>
      </c>
    </row>
    <row r="11132" spans="4:12" x14ac:dyDescent="0.25">
      <c r="D11132" s="66" t="s">
        <v>41470</v>
      </c>
      <c r="E11132" s="66" t="s">
        <v>13841</v>
      </c>
      <c r="F11132" s="72">
        <v>1</v>
      </c>
      <c r="G11132" s="72">
        <v>3</v>
      </c>
      <c r="H11132" s="72">
        <v>3</v>
      </c>
      <c r="I11132" s="72">
        <v>1</v>
      </c>
      <c r="J11132" s="72">
        <v>1</v>
      </c>
      <c r="K11132" s="72">
        <v>4</v>
      </c>
      <c r="L11132" s="72">
        <v>5</v>
      </c>
    </row>
    <row r="11133" spans="4:12" x14ac:dyDescent="0.25">
      <c r="D11133" s="66" t="s">
        <v>41471</v>
      </c>
      <c r="E11133" s="66" t="s">
        <v>13842</v>
      </c>
      <c r="F11133" s="72">
        <v>1</v>
      </c>
      <c r="G11133" s="72">
        <v>3</v>
      </c>
      <c r="H11133" s="72">
        <v>3</v>
      </c>
      <c r="I11133" s="72">
        <v>1</v>
      </c>
      <c r="J11133" s="72">
        <v>1</v>
      </c>
      <c r="K11133" s="72">
        <v>4</v>
      </c>
      <c r="L11133" s="72">
        <v>6</v>
      </c>
    </row>
    <row r="11134" spans="4:12" x14ac:dyDescent="0.25">
      <c r="D11134" s="66" t="s">
        <v>41472</v>
      </c>
      <c r="E11134" s="66" t="s">
        <v>13843</v>
      </c>
      <c r="F11134" s="72">
        <v>1</v>
      </c>
      <c r="G11134" s="72">
        <v>3</v>
      </c>
      <c r="H11134" s="72">
        <v>3</v>
      </c>
      <c r="I11134" s="72">
        <v>1</v>
      </c>
      <c r="J11134" s="72">
        <v>1</v>
      </c>
      <c r="K11134" s="72">
        <v>4</v>
      </c>
      <c r="L11134" s="72">
        <v>7</v>
      </c>
    </row>
    <row r="11135" spans="4:12" x14ac:dyDescent="0.25">
      <c r="D11135" s="66" t="s">
        <v>41473</v>
      </c>
      <c r="E11135" s="66" t="s">
        <v>13844</v>
      </c>
      <c r="F11135" s="72">
        <v>1</v>
      </c>
      <c r="G11135" s="72">
        <v>3</v>
      </c>
      <c r="H11135" s="72">
        <v>3</v>
      </c>
      <c r="I11135" s="72">
        <v>1</v>
      </c>
      <c r="J11135" s="72">
        <v>1</v>
      </c>
      <c r="K11135" s="72">
        <v>4</v>
      </c>
      <c r="L11135" s="72">
        <v>8</v>
      </c>
    </row>
    <row r="11136" spans="4:12" x14ac:dyDescent="0.25">
      <c r="D11136" s="66" t="s">
        <v>41474</v>
      </c>
      <c r="E11136" s="66" t="s">
        <v>13845</v>
      </c>
      <c r="F11136" s="72">
        <v>1</v>
      </c>
      <c r="G11136" s="72">
        <v>3</v>
      </c>
      <c r="H11136" s="72">
        <v>3</v>
      </c>
      <c r="I11136" s="72">
        <v>1</v>
      </c>
      <c r="J11136" s="72">
        <v>1</v>
      </c>
      <c r="K11136" s="72">
        <v>4</v>
      </c>
      <c r="L11136" s="72">
        <v>9</v>
      </c>
    </row>
    <row r="11137" spans="4:12" x14ac:dyDescent="0.25">
      <c r="D11137" s="66" t="s">
        <v>41475</v>
      </c>
      <c r="E11137" s="66" t="s">
        <v>13846</v>
      </c>
      <c r="F11137" s="72">
        <v>1</v>
      </c>
      <c r="G11137" s="72">
        <v>3</v>
      </c>
      <c r="H11137" s="72">
        <v>3</v>
      </c>
      <c r="I11137" s="72">
        <v>1</v>
      </c>
      <c r="J11137" s="72">
        <v>1</v>
      </c>
      <c r="K11137" s="72">
        <v>5</v>
      </c>
      <c r="L11137" s="72">
        <v>1</v>
      </c>
    </row>
    <row r="11138" spans="4:12" x14ac:dyDescent="0.25">
      <c r="D11138" s="66" t="s">
        <v>41476</v>
      </c>
      <c r="E11138" s="66" t="s">
        <v>13847</v>
      </c>
      <c r="F11138" s="72">
        <v>1</v>
      </c>
      <c r="G11138" s="72">
        <v>3</v>
      </c>
      <c r="H11138" s="72">
        <v>3</v>
      </c>
      <c r="I11138" s="72">
        <v>1</v>
      </c>
      <c r="J11138" s="72">
        <v>1</v>
      </c>
      <c r="K11138" s="72">
        <v>5</v>
      </c>
      <c r="L11138" s="72">
        <v>2</v>
      </c>
    </row>
    <row r="11139" spans="4:12" x14ac:dyDescent="0.25">
      <c r="D11139" s="66" t="s">
        <v>41477</v>
      </c>
      <c r="E11139" s="66" t="s">
        <v>13848</v>
      </c>
      <c r="F11139" s="72">
        <v>1</v>
      </c>
      <c r="G11139" s="72">
        <v>3</v>
      </c>
      <c r="H11139" s="72">
        <v>3</v>
      </c>
      <c r="I11139" s="72">
        <v>1</v>
      </c>
      <c r="J11139" s="72">
        <v>1</v>
      </c>
      <c r="K11139" s="72">
        <v>5</v>
      </c>
      <c r="L11139" s="72">
        <v>3</v>
      </c>
    </row>
    <row r="11140" spans="4:12" x14ac:dyDescent="0.25">
      <c r="D11140" s="66" t="s">
        <v>41478</v>
      </c>
      <c r="E11140" s="66" t="s">
        <v>13849</v>
      </c>
      <c r="F11140" s="72">
        <v>1</v>
      </c>
      <c r="G11140" s="72">
        <v>3</v>
      </c>
      <c r="H11140" s="72">
        <v>3</v>
      </c>
      <c r="I11140" s="72">
        <v>1</v>
      </c>
      <c r="J11140" s="72">
        <v>1</v>
      </c>
      <c r="K11140" s="72">
        <v>5</v>
      </c>
      <c r="L11140" s="72">
        <v>4</v>
      </c>
    </row>
    <row r="11141" spans="4:12" x14ac:dyDescent="0.25">
      <c r="D11141" s="66" t="s">
        <v>41479</v>
      </c>
      <c r="E11141" s="66" t="s">
        <v>13850</v>
      </c>
      <c r="F11141" s="72">
        <v>1</v>
      </c>
      <c r="G11141" s="72">
        <v>3</v>
      </c>
      <c r="H11141" s="72">
        <v>3</v>
      </c>
      <c r="I11141" s="72">
        <v>1</v>
      </c>
      <c r="J11141" s="72">
        <v>1</v>
      </c>
      <c r="K11141" s="72">
        <v>6</v>
      </c>
      <c r="L11141" s="72">
        <v>1</v>
      </c>
    </row>
    <row r="11142" spans="4:12" x14ac:dyDescent="0.25">
      <c r="D11142" s="66" t="s">
        <v>41480</v>
      </c>
      <c r="E11142" s="66" t="s">
        <v>13851</v>
      </c>
      <c r="F11142" s="72">
        <v>1</v>
      </c>
      <c r="G11142" s="72">
        <v>3</v>
      </c>
      <c r="H11142" s="72">
        <v>3</v>
      </c>
      <c r="I11142" s="72">
        <v>1</v>
      </c>
      <c r="J11142" s="72">
        <v>1</v>
      </c>
      <c r="K11142" s="72">
        <v>6</v>
      </c>
      <c r="L11142" s="72">
        <v>2</v>
      </c>
    </row>
    <row r="11143" spans="4:12" x14ac:dyDescent="0.25">
      <c r="D11143" s="66" t="s">
        <v>41481</v>
      </c>
      <c r="E11143" s="66" t="s">
        <v>13852</v>
      </c>
      <c r="F11143" s="72">
        <v>1</v>
      </c>
      <c r="G11143" s="72">
        <v>3</v>
      </c>
      <c r="H11143" s="72">
        <v>3</v>
      </c>
      <c r="I11143" s="72">
        <v>1</v>
      </c>
      <c r="J11143" s="72">
        <v>1</v>
      </c>
      <c r="K11143" s="72">
        <v>6</v>
      </c>
      <c r="L11143" s="72">
        <v>3</v>
      </c>
    </row>
    <row r="11144" spans="4:12" x14ac:dyDescent="0.25">
      <c r="D11144" s="66" t="s">
        <v>41482</v>
      </c>
      <c r="E11144" s="66" t="s">
        <v>13853</v>
      </c>
      <c r="F11144" s="72">
        <v>1</v>
      </c>
      <c r="G11144" s="72">
        <v>3</v>
      </c>
      <c r="H11144" s="72">
        <v>3</v>
      </c>
      <c r="I11144" s="72">
        <v>1</v>
      </c>
      <c r="J11144" s="72">
        <v>1</v>
      </c>
      <c r="K11144" s="72">
        <v>6</v>
      </c>
      <c r="L11144" s="72">
        <v>4</v>
      </c>
    </row>
    <row r="11145" spans="4:12" x14ac:dyDescent="0.25">
      <c r="D11145" s="66" t="s">
        <v>41483</v>
      </c>
      <c r="E11145" s="66" t="s">
        <v>13854</v>
      </c>
      <c r="F11145" s="72">
        <v>1</v>
      </c>
      <c r="G11145" s="72">
        <v>3</v>
      </c>
      <c r="H11145" s="72">
        <v>3</v>
      </c>
      <c r="I11145" s="72">
        <v>1</v>
      </c>
      <c r="J11145" s="72">
        <v>1</v>
      </c>
      <c r="K11145" s="72">
        <v>6</v>
      </c>
      <c r="L11145" s="72">
        <v>5</v>
      </c>
    </row>
    <row r="11146" spans="4:12" x14ac:dyDescent="0.25">
      <c r="D11146" s="66" t="s">
        <v>41484</v>
      </c>
      <c r="E11146" s="66" t="s">
        <v>13855</v>
      </c>
      <c r="F11146" s="72">
        <v>1</v>
      </c>
      <c r="G11146" s="72">
        <v>3</v>
      </c>
      <c r="H11146" s="72">
        <v>3</v>
      </c>
      <c r="I11146" s="72">
        <v>1</v>
      </c>
      <c r="J11146" s="72">
        <v>1</v>
      </c>
      <c r="K11146" s="72">
        <v>6</v>
      </c>
      <c r="L11146" s="72">
        <v>6</v>
      </c>
    </row>
    <row r="11147" spans="4:12" x14ac:dyDescent="0.25">
      <c r="D11147" s="66" t="s">
        <v>41485</v>
      </c>
      <c r="E11147" s="66" t="s">
        <v>13856</v>
      </c>
      <c r="F11147" s="72">
        <v>1</v>
      </c>
      <c r="G11147" s="72">
        <v>3</v>
      </c>
      <c r="H11147" s="72">
        <v>3</v>
      </c>
      <c r="I11147" s="72">
        <v>1</v>
      </c>
      <c r="J11147" s="72">
        <v>1</v>
      </c>
      <c r="K11147" s="72">
        <v>6</v>
      </c>
      <c r="L11147" s="72">
        <v>7</v>
      </c>
    </row>
    <row r="11148" spans="4:12" x14ac:dyDescent="0.25">
      <c r="D11148" s="66" t="s">
        <v>41486</v>
      </c>
      <c r="E11148" s="66" t="s">
        <v>13857</v>
      </c>
      <c r="F11148" s="72">
        <v>1</v>
      </c>
      <c r="G11148" s="72">
        <v>3</v>
      </c>
      <c r="H11148" s="72">
        <v>3</v>
      </c>
      <c r="I11148" s="72">
        <v>1</v>
      </c>
      <c r="J11148" s="72">
        <v>1</v>
      </c>
      <c r="K11148" s="72">
        <v>6</v>
      </c>
      <c r="L11148" s="72">
        <v>8</v>
      </c>
    </row>
    <row r="11149" spans="4:12" x14ac:dyDescent="0.25">
      <c r="D11149" s="66" t="s">
        <v>41487</v>
      </c>
      <c r="E11149" s="66" t="s">
        <v>13858</v>
      </c>
      <c r="F11149" s="72">
        <v>1</v>
      </c>
      <c r="G11149" s="72">
        <v>3</v>
      </c>
      <c r="H11149" s="72">
        <v>3</v>
      </c>
      <c r="I11149" s="72">
        <v>1</v>
      </c>
      <c r="J11149" s="72">
        <v>1</v>
      </c>
      <c r="K11149" s="72">
        <v>6</v>
      </c>
      <c r="L11149" s="72">
        <v>9</v>
      </c>
    </row>
    <row r="11150" spans="4:12" x14ac:dyDescent="0.25">
      <c r="D11150" s="66" t="s">
        <v>41488</v>
      </c>
      <c r="E11150" s="66" t="s">
        <v>13859</v>
      </c>
      <c r="F11150" s="72">
        <v>1</v>
      </c>
      <c r="G11150" s="72">
        <v>3</v>
      </c>
      <c r="H11150" s="72">
        <v>3</v>
      </c>
      <c r="I11150" s="72">
        <v>1</v>
      </c>
      <c r="J11150" s="72">
        <v>1</v>
      </c>
      <c r="K11150" s="72">
        <v>6</v>
      </c>
      <c r="L11150" s="72">
        <v>10</v>
      </c>
    </row>
    <row r="11151" spans="4:12" x14ac:dyDescent="0.25">
      <c r="D11151" s="66" t="s">
        <v>41489</v>
      </c>
      <c r="E11151" s="66" t="s">
        <v>13860</v>
      </c>
      <c r="F11151" s="72">
        <v>1</v>
      </c>
      <c r="G11151" s="72">
        <v>3</v>
      </c>
      <c r="H11151" s="72">
        <v>3</v>
      </c>
      <c r="I11151" s="72">
        <v>1</v>
      </c>
      <c r="J11151" s="72">
        <v>1</v>
      </c>
      <c r="K11151" s="72">
        <v>6</v>
      </c>
      <c r="L11151" s="72">
        <v>11</v>
      </c>
    </row>
    <row r="11152" spans="4:12" x14ac:dyDescent="0.25">
      <c r="D11152" s="66" t="s">
        <v>41490</v>
      </c>
      <c r="E11152" s="66" t="s">
        <v>13861</v>
      </c>
      <c r="F11152" s="72">
        <v>1</v>
      </c>
      <c r="G11152" s="72">
        <v>3</v>
      </c>
      <c r="H11152" s="72">
        <v>3</v>
      </c>
      <c r="I11152" s="72">
        <v>1</v>
      </c>
      <c r="J11152" s="72">
        <v>1</v>
      </c>
      <c r="K11152" s="72">
        <v>6</v>
      </c>
      <c r="L11152" s="72">
        <v>12</v>
      </c>
    </row>
    <row r="11153" spans="4:12" x14ac:dyDescent="0.25">
      <c r="D11153" s="66" t="s">
        <v>41491</v>
      </c>
      <c r="E11153" s="66" t="s">
        <v>13862</v>
      </c>
      <c r="F11153" s="72">
        <v>1</v>
      </c>
      <c r="G11153" s="72">
        <v>3</v>
      </c>
      <c r="H11153" s="72">
        <v>3</v>
      </c>
      <c r="I11153" s="72">
        <v>1</v>
      </c>
      <c r="J11153" s="72">
        <v>1</v>
      </c>
      <c r="K11153" s="72">
        <v>6</v>
      </c>
      <c r="L11153" s="72">
        <v>13</v>
      </c>
    </row>
    <row r="11154" spans="4:12" x14ac:dyDescent="0.25">
      <c r="D11154" s="66" t="s">
        <v>41492</v>
      </c>
      <c r="E11154" s="66" t="s">
        <v>13863</v>
      </c>
      <c r="F11154" s="72">
        <v>1</v>
      </c>
      <c r="G11154" s="72">
        <v>3</v>
      </c>
      <c r="H11154" s="72">
        <v>3</v>
      </c>
      <c r="I11154" s="72">
        <v>1</v>
      </c>
      <c r="J11154" s="72">
        <v>1</v>
      </c>
      <c r="K11154" s="72">
        <v>6</v>
      </c>
      <c r="L11154" s="72">
        <v>14</v>
      </c>
    </row>
    <row r="11155" spans="4:12" x14ac:dyDescent="0.25">
      <c r="D11155" s="66" t="s">
        <v>41493</v>
      </c>
      <c r="E11155" s="66" t="s">
        <v>13864</v>
      </c>
      <c r="F11155" s="72">
        <v>1</v>
      </c>
      <c r="G11155" s="72">
        <v>3</v>
      </c>
      <c r="H11155" s="72">
        <v>3</v>
      </c>
      <c r="I11155" s="72">
        <v>1</v>
      </c>
      <c r="J11155" s="72">
        <v>1</v>
      </c>
      <c r="K11155" s="72">
        <v>6</v>
      </c>
      <c r="L11155" s="72">
        <v>15</v>
      </c>
    </row>
    <row r="11156" spans="4:12" x14ac:dyDescent="0.25">
      <c r="D11156" s="66" t="s">
        <v>41494</v>
      </c>
      <c r="E11156" s="66" t="s">
        <v>13865</v>
      </c>
      <c r="F11156" s="72">
        <v>1</v>
      </c>
      <c r="G11156" s="72">
        <v>3</v>
      </c>
      <c r="H11156" s="72">
        <v>3</v>
      </c>
      <c r="I11156" s="72">
        <v>1</v>
      </c>
      <c r="J11156" s="72">
        <v>1</v>
      </c>
      <c r="K11156" s="72">
        <v>6</v>
      </c>
      <c r="L11156" s="72">
        <v>16</v>
      </c>
    </row>
    <row r="11157" spans="4:12" x14ac:dyDescent="0.25">
      <c r="D11157" s="66" t="s">
        <v>41495</v>
      </c>
      <c r="E11157" s="66" t="s">
        <v>13866</v>
      </c>
      <c r="F11157" s="72">
        <v>1</v>
      </c>
      <c r="G11157" s="72">
        <v>3</v>
      </c>
      <c r="H11157" s="72">
        <v>3</v>
      </c>
      <c r="I11157" s="72">
        <v>1</v>
      </c>
      <c r="J11157" s="72">
        <v>1</v>
      </c>
      <c r="K11157" s="72">
        <v>6</v>
      </c>
      <c r="L11157" s="72">
        <v>17</v>
      </c>
    </row>
    <row r="11158" spans="4:12" x14ac:dyDescent="0.25">
      <c r="D11158" s="66" t="s">
        <v>41496</v>
      </c>
      <c r="E11158" s="66" t="s">
        <v>13867</v>
      </c>
      <c r="F11158" s="72">
        <v>1</v>
      </c>
      <c r="G11158" s="72">
        <v>3</v>
      </c>
      <c r="H11158" s="72">
        <v>3</v>
      </c>
      <c r="I11158" s="72">
        <v>1</v>
      </c>
      <c r="J11158" s="72">
        <v>1</v>
      </c>
      <c r="K11158" s="72">
        <v>6</v>
      </c>
      <c r="L11158" s="72">
        <v>18</v>
      </c>
    </row>
    <row r="11159" spans="4:12" x14ac:dyDescent="0.25">
      <c r="D11159" s="66" t="s">
        <v>41497</v>
      </c>
      <c r="E11159" s="66" t="s">
        <v>13868</v>
      </c>
      <c r="F11159" s="72">
        <v>1</v>
      </c>
      <c r="G11159" s="72">
        <v>3</v>
      </c>
      <c r="H11159" s="72">
        <v>3</v>
      </c>
      <c r="I11159" s="72">
        <v>1</v>
      </c>
      <c r="J11159" s="72">
        <v>1</v>
      </c>
      <c r="K11159" s="72">
        <v>6</v>
      </c>
      <c r="L11159" s="72">
        <v>19</v>
      </c>
    </row>
    <row r="11160" spans="4:12" x14ac:dyDescent="0.25">
      <c r="D11160" s="66" t="s">
        <v>41498</v>
      </c>
      <c r="E11160" s="66" t="s">
        <v>13869</v>
      </c>
      <c r="F11160" s="72">
        <v>1</v>
      </c>
      <c r="G11160" s="72">
        <v>3</v>
      </c>
      <c r="H11160" s="72">
        <v>3</v>
      </c>
      <c r="I11160" s="72">
        <v>1</v>
      </c>
      <c r="J11160" s="72">
        <v>1</v>
      </c>
      <c r="K11160" s="72">
        <v>7</v>
      </c>
      <c r="L11160" s="72">
        <v>1</v>
      </c>
    </row>
    <row r="11161" spans="4:12" x14ac:dyDescent="0.25">
      <c r="D11161" s="66" t="s">
        <v>41499</v>
      </c>
      <c r="E11161" s="66" t="s">
        <v>13870</v>
      </c>
      <c r="F11161" s="72">
        <v>1</v>
      </c>
      <c r="G11161" s="72">
        <v>3</v>
      </c>
      <c r="H11161" s="72">
        <v>3</v>
      </c>
      <c r="I11161" s="72">
        <v>1</v>
      </c>
      <c r="J11161" s="72">
        <v>1</v>
      </c>
      <c r="K11161" s="72">
        <v>7</v>
      </c>
      <c r="L11161" s="72">
        <v>2</v>
      </c>
    </row>
    <row r="11162" spans="4:12" x14ac:dyDescent="0.25">
      <c r="D11162" s="66" t="s">
        <v>41500</v>
      </c>
      <c r="E11162" s="66" t="s">
        <v>13871</v>
      </c>
      <c r="F11162" s="72">
        <v>1</v>
      </c>
      <c r="G11162" s="72">
        <v>3</v>
      </c>
      <c r="H11162" s="72">
        <v>3</v>
      </c>
      <c r="I11162" s="72">
        <v>1</v>
      </c>
      <c r="J11162" s="72">
        <v>1</v>
      </c>
      <c r="K11162" s="72">
        <v>7</v>
      </c>
      <c r="L11162" s="72">
        <v>3</v>
      </c>
    </row>
    <row r="11163" spans="4:12" x14ac:dyDescent="0.25">
      <c r="D11163" s="66" t="s">
        <v>41501</v>
      </c>
      <c r="E11163" s="66" t="s">
        <v>13872</v>
      </c>
      <c r="F11163" s="72">
        <v>1</v>
      </c>
      <c r="G11163" s="72">
        <v>3</v>
      </c>
      <c r="H11163" s="72">
        <v>3</v>
      </c>
      <c r="I11163" s="72">
        <v>1</v>
      </c>
      <c r="J11163" s="72">
        <v>1</v>
      </c>
      <c r="K11163" s="72">
        <v>7</v>
      </c>
      <c r="L11163" s="72">
        <v>4</v>
      </c>
    </row>
    <row r="11164" spans="4:12" x14ac:dyDescent="0.25">
      <c r="D11164" s="66" t="s">
        <v>41502</v>
      </c>
      <c r="E11164" s="66" t="s">
        <v>13873</v>
      </c>
      <c r="F11164" s="72">
        <v>1</v>
      </c>
      <c r="G11164" s="72">
        <v>3</v>
      </c>
      <c r="H11164" s="72">
        <v>3</v>
      </c>
      <c r="I11164" s="72">
        <v>1</v>
      </c>
      <c r="J11164" s="72">
        <v>1</v>
      </c>
      <c r="K11164" s="72">
        <v>8</v>
      </c>
      <c r="L11164" s="72">
        <v>1</v>
      </c>
    </row>
    <row r="11165" spans="4:12" x14ac:dyDescent="0.25">
      <c r="D11165" s="66" t="s">
        <v>41503</v>
      </c>
      <c r="E11165" s="66" t="s">
        <v>13874</v>
      </c>
      <c r="F11165" s="72">
        <v>1</v>
      </c>
      <c r="G11165" s="72">
        <v>3</v>
      </c>
      <c r="H11165" s="72">
        <v>3</v>
      </c>
      <c r="I11165" s="72">
        <v>1</v>
      </c>
      <c r="J11165" s="72">
        <v>1</v>
      </c>
      <c r="K11165" s="72">
        <v>8</v>
      </c>
      <c r="L11165" s="72">
        <v>2</v>
      </c>
    </row>
    <row r="11166" spans="4:12" x14ac:dyDescent="0.25">
      <c r="D11166" s="66" t="s">
        <v>41504</v>
      </c>
      <c r="E11166" s="66" t="s">
        <v>13875</v>
      </c>
      <c r="F11166" s="72">
        <v>1</v>
      </c>
      <c r="G11166" s="72">
        <v>3</v>
      </c>
      <c r="H11166" s="72">
        <v>3</v>
      </c>
      <c r="I11166" s="72">
        <v>1</v>
      </c>
      <c r="J11166" s="72">
        <v>1</v>
      </c>
      <c r="K11166" s="72">
        <v>8</v>
      </c>
      <c r="L11166" s="72">
        <v>3</v>
      </c>
    </row>
    <row r="11167" spans="4:12" x14ac:dyDescent="0.25">
      <c r="D11167" s="66" t="s">
        <v>41505</v>
      </c>
      <c r="E11167" s="66" t="s">
        <v>13876</v>
      </c>
      <c r="F11167" s="72">
        <v>1</v>
      </c>
      <c r="G11167" s="72">
        <v>3</v>
      </c>
      <c r="H11167" s="72">
        <v>3</v>
      </c>
      <c r="I11167" s="72">
        <v>1</v>
      </c>
      <c r="J11167" s="72">
        <v>1</v>
      </c>
      <c r="K11167" s="72">
        <v>8</v>
      </c>
      <c r="L11167" s="72">
        <v>4</v>
      </c>
    </row>
    <row r="11168" spans="4:12" x14ac:dyDescent="0.25">
      <c r="D11168" s="66" t="s">
        <v>41506</v>
      </c>
      <c r="E11168" s="66" t="s">
        <v>13877</v>
      </c>
      <c r="F11168" s="72">
        <v>1</v>
      </c>
      <c r="G11168" s="72">
        <v>3</v>
      </c>
      <c r="H11168" s="72">
        <v>3</v>
      </c>
      <c r="I11168" s="72">
        <v>1</v>
      </c>
      <c r="J11168" s="72">
        <v>1</v>
      </c>
      <c r="K11168" s="72">
        <v>9</v>
      </c>
      <c r="L11168" s="72">
        <v>1</v>
      </c>
    </row>
    <row r="11169" spans="4:12" x14ac:dyDescent="0.25">
      <c r="D11169" s="66" t="s">
        <v>41507</v>
      </c>
      <c r="E11169" s="66" t="s">
        <v>13878</v>
      </c>
      <c r="F11169" s="72">
        <v>1</v>
      </c>
      <c r="G11169" s="72">
        <v>3</v>
      </c>
      <c r="H11169" s="72">
        <v>3</v>
      </c>
      <c r="I11169" s="72">
        <v>1</v>
      </c>
      <c r="J11169" s="72">
        <v>1</v>
      </c>
      <c r="K11169" s="72">
        <v>9</v>
      </c>
      <c r="L11169" s="72">
        <v>2</v>
      </c>
    </row>
    <row r="11170" spans="4:12" x14ac:dyDescent="0.25">
      <c r="D11170" s="66" t="s">
        <v>41508</v>
      </c>
      <c r="E11170" s="66" t="s">
        <v>13879</v>
      </c>
      <c r="F11170" s="72">
        <v>1</v>
      </c>
      <c r="G11170" s="72">
        <v>3</v>
      </c>
      <c r="H11170" s="72">
        <v>3</v>
      </c>
      <c r="I11170" s="72">
        <v>1</v>
      </c>
      <c r="J11170" s="72">
        <v>1</v>
      </c>
      <c r="K11170" s="72">
        <v>9</v>
      </c>
      <c r="L11170" s="72">
        <v>3</v>
      </c>
    </row>
    <row r="11171" spans="4:12" x14ac:dyDescent="0.25">
      <c r="D11171" s="66" t="s">
        <v>41509</v>
      </c>
      <c r="E11171" s="66" t="s">
        <v>13880</v>
      </c>
      <c r="F11171" s="72">
        <v>1</v>
      </c>
      <c r="G11171" s="72">
        <v>3</v>
      </c>
      <c r="H11171" s="72">
        <v>3</v>
      </c>
      <c r="I11171" s="72">
        <v>1</v>
      </c>
      <c r="J11171" s="72">
        <v>1</v>
      </c>
      <c r="K11171" s="72">
        <v>9</v>
      </c>
      <c r="L11171" s="72">
        <v>4</v>
      </c>
    </row>
    <row r="11172" spans="4:12" x14ac:dyDescent="0.25">
      <c r="D11172" s="66" t="s">
        <v>41510</v>
      </c>
      <c r="E11172" s="66" t="s">
        <v>13881</v>
      </c>
      <c r="F11172" s="72">
        <v>1</v>
      </c>
      <c r="G11172" s="72">
        <v>3</v>
      </c>
      <c r="H11172" s="72">
        <v>3</v>
      </c>
      <c r="I11172" s="72">
        <v>1</v>
      </c>
      <c r="J11172" s="72">
        <v>1</v>
      </c>
      <c r="K11172" s="72">
        <v>9</v>
      </c>
      <c r="L11172" s="72">
        <v>5</v>
      </c>
    </row>
    <row r="11173" spans="4:12" x14ac:dyDescent="0.25">
      <c r="D11173" s="66" t="s">
        <v>41511</v>
      </c>
      <c r="E11173" s="66" t="s">
        <v>13882</v>
      </c>
      <c r="F11173" s="72">
        <v>1</v>
      </c>
      <c r="G11173" s="72">
        <v>3</v>
      </c>
      <c r="H11173" s="72">
        <v>3</v>
      </c>
      <c r="I11173" s="72">
        <v>1</v>
      </c>
      <c r="J11173" s="72">
        <v>1</v>
      </c>
      <c r="K11173" s="72">
        <v>9</v>
      </c>
      <c r="L11173" s="72">
        <v>6</v>
      </c>
    </row>
    <row r="11174" spans="4:12" x14ac:dyDescent="0.25">
      <c r="D11174" s="66" t="s">
        <v>41512</v>
      </c>
      <c r="E11174" s="66" t="s">
        <v>13883</v>
      </c>
      <c r="F11174" s="72">
        <v>1</v>
      </c>
      <c r="G11174" s="72">
        <v>3</v>
      </c>
      <c r="H11174" s="72">
        <v>3</v>
      </c>
      <c r="I11174" s="72">
        <v>1</v>
      </c>
      <c r="J11174" s="72">
        <v>1</v>
      </c>
      <c r="K11174" s="72">
        <v>9</v>
      </c>
      <c r="L11174" s="72">
        <v>7</v>
      </c>
    </row>
    <row r="11175" spans="4:12" x14ac:dyDescent="0.25">
      <c r="D11175" s="66" t="s">
        <v>41513</v>
      </c>
      <c r="E11175" s="66" t="s">
        <v>13884</v>
      </c>
      <c r="F11175" s="72">
        <v>1</v>
      </c>
      <c r="G11175" s="72">
        <v>3</v>
      </c>
      <c r="H11175" s="72">
        <v>3</v>
      </c>
      <c r="I11175" s="72">
        <v>1</v>
      </c>
      <c r="J11175" s="72">
        <v>1</v>
      </c>
      <c r="K11175" s="72">
        <v>10</v>
      </c>
      <c r="L11175" s="72">
        <v>1</v>
      </c>
    </row>
    <row r="11176" spans="4:12" x14ac:dyDescent="0.25">
      <c r="D11176" s="66" t="s">
        <v>41514</v>
      </c>
      <c r="E11176" s="66" t="s">
        <v>13885</v>
      </c>
      <c r="F11176" s="72">
        <v>1</v>
      </c>
      <c r="G11176" s="72">
        <v>3</v>
      </c>
      <c r="H11176" s="72">
        <v>3</v>
      </c>
      <c r="I11176" s="72">
        <v>1</v>
      </c>
      <c r="J11176" s="72">
        <v>1</v>
      </c>
      <c r="K11176" s="72">
        <v>10</v>
      </c>
      <c r="L11176" s="72">
        <v>2</v>
      </c>
    </row>
    <row r="11177" spans="4:12" x14ac:dyDescent="0.25">
      <c r="D11177" s="66" t="s">
        <v>41515</v>
      </c>
      <c r="E11177" s="66" t="s">
        <v>13886</v>
      </c>
      <c r="F11177" s="72">
        <v>1</v>
      </c>
      <c r="G11177" s="72">
        <v>3</v>
      </c>
      <c r="H11177" s="72">
        <v>3</v>
      </c>
      <c r="I11177" s="72">
        <v>1</v>
      </c>
      <c r="J11177" s="72">
        <v>1</v>
      </c>
      <c r="K11177" s="72">
        <v>10</v>
      </c>
      <c r="L11177" s="72">
        <v>3</v>
      </c>
    </row>
    <row r="11178" spans="4:12" x14ac:dyDescent="0.25">
      <c r="D11178" s="66" t="s">
        <v>41516</v>
      </c>
      <c r="E11178" s="66" t="s">
        <v>13887</v>
      </c>
      <c r="F11178" s="72">
        <v>1</v>
      </c>
      <c r="G11178" s="72">
        <v>3</v>
      </c>
      <c r="H11178" s="72">
        <v>3</v>
      </c>
      <c r="I11178" s="72">
        <v>1</v>
      </c>
      <c r="J11178" s="72">
        <v>1</v>
      </c>
      <c r="K11178" s="72">
        <v>10</v>
      </c>
      <c r="L11178" s="72">
        <v>4</v>
      </c>
    </row>
    <row r="11179" spans="4:12" x14ac:dyDescent="0.25">
      <c r="D11179" s="66" t="s">
        <v>41517</v>
      </c>
      <c r="E11179" s="66" t="s">
        <v>13888</v>
      </c>
      <c r="F11179" s="72">
        <v>1</v>
      </c>
      <c r="G11179" s="72">
        <v>3</v>
      </c>
      <c r="H11179" s="72">
        <v>3</v>
      </c>
      <c r="I11179" s="72">
        <v>1</v>
      </c>
      <c r="J11179" s="72">
        <v>1</v>
      </c>
      <c r="K11179" s="72">
        <v>10</v>
      </c>
      <c r="L11179" s="72">
        <v>5</v>
      </c>
    </row>
    <row r="11180" spans="4:12" x14ac:dyDescent="0.25">
      <c r="D11180" s="66" t="s">
        <v>41518</v>
      </c>
      <c r="E11180" s="66" t="s">
        <v>13889</v>
      </c>
      <c r="F11180" s="72">
        <v>1</v>
      </c>
      <c r="G11180" s="72">
        <v>3</v>
      </c>
      <c r="H11180" s="72">
        <v>3</v>
      </c>
      <c r="I11180" s="72">
        <v>1</v>
      </c>
      <c r="J11180" s="72">
        <v>1</v>
      </c>
      <c r="K11180" s="72">
        <v>11</v>
      </c>
      <c r="L11180" s="72">
        <v>1</v>
      </c>
    </row>
    <row r="11181" spans="4:12" x14ac:dyDescent="0.25">
      <c r="D11181" s="66" t="s">
        <v>41519</v>
      </c>
      <c r="E11181" s="66" t="s">
        <v>13890</v>
      </c>
      <c r="F11181" s="72">
        <v>1</v>
      </c>
      <c r="G11181" s="72">
        <v>3</v>
      </c>
      <c r="H11181" s="72">
        <v>3</v>
      </c>
      <c r="I11181" s="72">
        <v>1</v>
      </c>
      <c r="J11181" s="72">
        <v>1</v>
      </c>
      <c r="K11181" s="72">
        <v>11</v>
      </c>
      <c r="L11181" s="72">
        <v>2</v>
      </c>
    </row>
    <row r="11182" spans="4:12" x14ac:dyDescent="0.25">
      <c r="D11182" s="66" t="s">
        <v>41520</v>
      </c>
      <c r="E11182" s="66" t="s">
        <v>13891</v>
      </c>
      <c r="F11182" s="72">
        <v>1</v>
      </c>
      <c r="G11182" s="72">
        <v>3</v>
      </c>
      <c r="H11182" s="72">
        <v>3</v>
      </c>
      <c r="I11182" s="72">
        <v>1</v>
      </c>
      <c r="J11182" s="72">
        <v>1</v>
      </c>
      <c r="K11182" s="72">
        <v>11</v>
      </c>
      <c r="L11182" s="72">
        <v>3</v>
      </c>
    </row>
    <row r="11183" spans="4:12" x14ac:dyDescent="0.25">
      <c r="D11183" s="66" t="s">
        <v>41521</v>
      </c>
      <c r="E11183" s="66" t="s">
        <v>13892</v>
      </c>
      <c r="F11183" s="72">
        <v>1</v>
      </c>
      <c r="G11183" s="72">
        <v>3</v>
      </c>
      <c r="H11183" s="72">
        <v>3</v>
      </c>
      <c r="I11183" s="72">
        <v>1</v>
      </c>
      <c r="J11183" s="72">
        <v>1</v>
      </c>
      <c r="K11183" s="72">
        <v>11</v>
      </c>
      <c r="L11183" s="72">
        <v>4</v>
      </c>
    </row>
    <row r="11184" spans="4:12" x14ac:dyDescent="0.25">
      <c r="D11184" s="66" t="s">
        <v>41522</v>
      </c>
      <c r="E11184" s="66" t="s">
        <v>13893</v>
      </c>
      <c r="F11184" s="72">
        <v>1</v>
      </c>
      <c r="G11184" s="72">
        <v>3</v>
      </c>
      <c r="H11184" s="72">
        <v>3</v>
      </c>
      <c r="I11184" s="72">
        <v>1</v>
      </c>
      <c r="J11184" s="72">
        <v>1</v>
      </c>
      <c r="K11184" s="72">
        <v>11</v>
      </c>
      <c r="L11184" s="72">
        <v>5</v>
      </c>
    </row>
    <row r="11185" spans="4:12" x14ac:dyDescent="0.25">
      <c r="D11185" s="66" t="s">
        <v>41523</v>
      </c>
      <c r="E11185" s="66" t="s">
        <v>13894</v>
      </c>
      <c r="F11185" s="72">
        <v>1</v>
      </c>
      <c r="G11185" s="72">
        <v>3</v>
      </c>
      <c r="H11185" s="72">
        <v>3</v>
      </c>
      <c r="I11185" s="72">
        <v>1</v>
      </c>
      <c r="J11185" s="72">
        <v>1</v>
      </c>
      <c r="K11185" s="72">
        <v>11</v>
      </c>
      <c r="L11185" s="72">
        <v>6</v>
      </c>
    </row>
    <row r="11186" spans="4:12" x14ac:dyDescent="0.25">
      <c r="D11186" s="66" t="s">
        <v>41524</v>
      </c>
      <c r="E11186" s="66" t="s">
        <v>13895</v>
      </c>
      <c r="F11186" s="72">
        <v>1</v>
      </c>
      <c r="G11186" s="72">
        <v>3</v>
      </c>
      <c r="H11186" s="72">
        <v>3</v>
      </c>
      <c r="I11186" s="72">
        <v>1</v>
      </c>
      <c r="J11186" s="72">
        <v>1</v>
      </c>
      <c r="K11186" s="72">
        <v>11</v>
      </c>
      <c r="L11186" s="72">
        <v>7</v>
      </c>
    </row>
    <row r="11187" spans="4:12" x14ac:dyDescent="0.25">
      <c r="D11187" s="66" t="s">
        <v>41525</v>
      </c>
      <c r="E11187" s="66" t="s">
        <v>13896</v>
      </c>
      <c r="F11187" s="72">
        <v>1</v>
      </c>
      <c r="G11187" s="72">
        <v>3</v>
      </c>
      <c r="H11187" s="72">
        <v>3</v>
      </c>
      <c r="I11187" s="72">
        <v>1</v>
      </c>
      <c r="J11187" s="72">
        <v>1</v>
      </c>
      <c r="K11187" s="72">
        <v>11</v>
      </c>
      <c r="L11187" s="72">
        <v>8</v>
      </c>
    </row>
    <row r="11188" spans="4:12" x14ac:dyDescent="0.25">
      <c r="D11188" s="66" t="s">
        <v>41526</v>
      </c>
      <c r="E11188" s="66" t="s">
        <v>13897</v>
      </c>
      <c r="F11188" s="72">
        <v>1</v>
      </c>
      <c r="G11188" s="72">
        <v>3</v>
      </c>
      <c r="H11188" s="72">
        <v>3</v>
      </c>
      <c r="I11188" s="72">
        <v>1</v>
      </c>
      <c r="J11188" s="72">
        <v>1</v>
      </c>
      <c r="K11188" s="72">
        <v>12</v>
      </c>
      <c r="L11188" s="72">
        <v>1</v>
      </c>
    </row>
    <row r="11189" spans="4:12" x14ac:dyDescent="0.25">
      <c r="D11189" s="66" t="s">
        <v>41527</v>
      </c>
      <c r="E11189" s="66" t="s">
        <v>13898</v>
      </c>
      <c r="F11189" s="72">
        <v>1</v>
      </c>
      <c r="G11189" s="72">
        <v>3</v>
      </c>
      <c r="H11189" s="72">
        <v>3</v>
      </c>
      <c r="I11189" s="72">
        <v>1</v>
      </c>
      <c r="J11189" s="72">
        <v>1</v>
      </c>
      <c r="K11189" s="72">
        <v>12</v>
      </c>
      <c r="L11189" s="72">
        <v>2</v>
      </c>
    </row>
    <row r="11190" spans="4:12" x14ac:dyDescent="0.25">
      <c r="D11190" s="66" t="s">
        <v>41528</v>
      </c>
      <c r="E11190" s="66" t="s">
        <v>13899</v>
      </c>
      <c r="F11190" s="72">
        <v>1</v>
      </c>
      <c r="G11190" s="72">
        <v>3</v>
      </c>
      <c r="H11190" s="72">
        <v>3</v>
      </c>
      <c r="I11190" s="72">
        <v>1</v>
      </c>
      <c r="J11190" s="72">
        <v>1</v>
      </c>
      <c r="K11190" s="72">
        <v>12</v>
      </c>
      <c r="L11190" s="72">
        <v>3</v>
      </c>
    </row>
    <row r="11191" spans="4:12" x14ac:dyDescent="0.25">
      <c r="D11191" s="66" t="s">
        <v>41529</v>
      </c>
      <c r="E11191" s="66" t="s">
        <v>13900</v>
      </c>
      <c r="F11191" s="72">
        <v>1</v>
      </c>
      <c r="G11191" s="72">
        <v>3</v>
      </c>
      <c r="H11191" s="72">
        <v>3</v>
      </c>
      <c r="I11191" s="72">
        <v>1</v>
      </c>
      <c r="J11191" s="72">
        <v>1</v>
      </c>
      <c r="K11191" s="72">
        <v>12</v>
      </c>
      <c r="L11191" s="72">
        <v>4</v>
      </c>
    </row>
    <row r="11192" spans="4:12" x14ac:dyDescent="0.25">
      <c r="D11192" s="66" t="s">
        <v>41530</v>
      </c>
      <c r="E11192" s="66" t="s">
        <v>13901</v>
      </c>
      <c r="F11192" s="72">
        <v>1</v>
      </c>
      <c r="G11192" s="72">
        <v>3</v>
      </c>
      <c r="H11192" s="72">
        <v>3</v>
      </c>
      <c r="I11192" s="72">
        <v>1</v>
      </c>
      <c r="J11192" s="72">
        <v>1</v>
      </c>
      <c r="K11192" s="72">
        <v>13</v>
      </c>
      <c r="L11192" s="72">
        <v>1</v>
      </c>
    </row>
    <row r="11193" spans="4:12" x14ac:dyDescent="0.25">
      <c r="D11193" s="66" t="s">
        <v>41531</v>
      </c>
      <c r="E11193" s="66" t="s">
        <v>13902</v>
      </c>
      <c r="F11193" s="72">
        <v>1</v>
      </c>
      <c r="G11193" s="72">
        <v>3</v>
      </c>
      <c r="H11193" s="72">
        <v>3</v>
      </c>
      <c r="I11193" s="72">
        <v>1</v>
      </c>
      <c r="J11193" s="72">
        <v>1</v>
      </c>
      <c r="K11193" s="72">
        <v>13</v>
      </c>
      <c r="L11193" s="72">
        <v>2</v>
      </c>
    </row>
    <row r="11194" spans="4:12" x14ac:dyDescent="0.25">
      <c r="D11194" s="66" t="s">
        <v>41532</v>
      </c>
      <c r="E11194" s="66" t="s">
        <v>13903</v>
      </c>
      <c r="F11194" s="72">
        <v>1</v>
      </c>
      <c r="G11194" s="72">
        <v>3</v>
      </c>
      <c r="H11194" s="72">
        <v>3</v>
      </c>
      <c r="I11194" s="72">
        <v>1</v>
      </c>
      <c r="J11194" s="72">
        <v>1</v>
      </c>
      <c r="K11194" s="72">
        <v>13</v>
      </c>
      <c r="L11194" s="72">
        <v>3</v>
      </c>
    </row>
    <row r="11195" spans="4:12" x14ac:dyDescent="0.25">
      <c r="D11195" s="66" t="s">
        <v>41533</v>
      </c>
      <c r="E11195" s="66" t="s">
        <v>13904</v>
      </c>
      <c r="F11195" s="72">
        <v>1</v>
      </c>
      <c r="G11195" s="72">
        <v>3</v>
      </c>
      <c r="H11195" s="72">
        <v>3</v>
      </c>
      <c r="I11195" s="72">
        <v>1</v>
      </c>
      <c r="J11195" s="72">
        <v>1</v>
      </c>
      <c r="K11195" s="72">
        <v>13</v>
      </c>
      <c r="L11195" s="72">
        <v>4</v>
      </c>
    </row>
    <row r="11196" spans="4:12" x14ac:dyDescent="0.25">
      <c r="D11196" s="66" t="s">
        <v>41534</v>
      </c>
      <c r="E11196" s="66" t="s">
        <v>13905</v>
      </c>
      <c r="F11196" s="72">
        <v>1</v>
      </c>
      <c r="G11196" s="72">
        <v>3</v>
      </c>
      <c r="H11196" s="72">
        <v>3</v>
      </c>
      <c r="I11196" s="72">
        <v>1</v>
      </c>
      <c r="J11196" s="72">
        <v>1</v>
      </c>
      <c r="K11196" s="72">
        <v>13</v>
      </c>
      <c r="L11196" s="72">
        <v>5</v>
      </c>
    </row>
    <row r="11197" spans="4:12" x14ac:dyDescent="0.25">
      <c r="D11197" s="66" t="s">
        <v>41535</v>
      </c>
      <c r="E11197" s="66" t="s">
        <v>13906</v>
      </c>
      <c r="F11197" s="72">
        <v>1</v>
      </c>
      <c r="G11197" s="72">
        <v>3</v>
      </c>
      <c r="H11197" s="72">
        <v>3</v>
      </c>
      <c r="I11197" s="72">
        <v>1</v>
      </c>
      <c r="J11197" s="72">
        <v>1</v>
      </c>
      <c r="K11197" s="72">
        <v>13</v>
      </c>
      <c r="L11197" s="72">
        <v>6</v>
      </c>
    </row>
    <row r="11198" spans="4:12" x14ac:dyDescent="0.25">
      <c r="D11198" s="66" t="s">
        <v>41536</v>
      </c>
      <c r="E11198" s="66" t="s">
        <v>13907</v>
      </c>
      <c r="F11198" s="72">
        <v>1</v>
      </c>
      <c r="G11198" s="72">
        <v>3</v>
      </c>
      <c r="H11198" s="72">
        <v>3</v>
      </c>
      <c r="I11198" s="72">
        <v>1</v>
      </c>
      <c r="J11198" s="72">
        <v>1</v>
      </c>
      <c r="K11198" s="72">
        <v>13</v>
      </c>
      <c r="L11198" s="72">
        <v>7</v>
      </c>
    </row>
    <row r="11199" spans="4:12" x14ac:dyDescent="0.25">
      <c r="D11199" s="66" t="s">
        <v>41537</v>
      </c>
      <c r="E11199" s="66" t="s">
        <v>13908</v>
      </c>
      <c r="F11199" s="72">
        <v>1</v>
      </c>
      <c r="G11199" s="72">
        <v>3</v>
      </c>
      <c r="H11199" s="72">
        <v>3</v>
      </c>
      <c r="I11199" s="72">
        <v>1</v>
      </c>
      <c r="J11199" s="72">
        <v>1</v>
      </c>
      <c r="K11199" s="72">
        <v>13</v>
      </c>
      <c r="L11199" s="72">
        <v>8</v>
      </c>
    </row>
    <row r="11200" spans="4:12" x14ac:dyDescent="0.25">
      <c r="D11200" s="66" t="s">
        <v>41538</v>
      </c>
      <c r="E11200" s="66" t="s">
        <v>13909</v>
      </c>
      <c r="F11200" s="72">
        <v>1</v>
      </c>
      <c r="G11200" s="72">
        <v>3</v>
      </c>
      <c r="H11200" s="72">
        <v>3</v>
      </c>
      <c r="I11200" s="72">
        <v>1</v>
      </c>
      <c r="J11200" s="72">
        <v>1</v>
      </c>
      <c r="K11200" s="72">
        <v>13</v>
      </c>
      <c r="L11200" s="72">
        <v>9</v>
      </c>
    </row>
    <row r="11201" spans="4:12" x14ac:dyDescent="0.25">
      <c r="D11201" s="66" t="s">
        <v>41539</v>
      </c>
      <c r="E11201" s="66" t="s">
        <v>13910</v>
      </c>
      <c r="F11201" s="72">
        <v>1</v>
      </c>
      <c r="G11201" s="72">
        <v>3</v>
      </c>
      <c r="H11201" s="72">
        <v>3</v>
      </c>
      <c r="I11201" s="72">
        <v>1</v>
      </c>
      <c r="J11201" s="72">
        <v>1</v>
      </c>
      <c r="K11201" s="72">
        <v>13</v>
      </c>
      <c r="L11201" s="72">
        <v>10</v>
      </c>
    </row>
    <row r="11202" spans="4:12" x14ac:dyDescent="0.25">
      <c r="D11202" s="66" t="s">
        <v>41540</v>
      </c>
      <c r="E11202" s="66" t="s">
        <v>13911</v>
      </c>
      <c r="F11202" s="72">
        <v>1</v>
      </c>
      <c r="G11202" s="72">
        <v>3</v>
      </c>
      <c r="H11202" s="72">
        <v>3</v>
      </c>
      <c r="I11202" s="72">
        <v>1</v>
      </c>
      <c r="J11202" s="72">
        <v>1</v>
      </c>
      <c r="K11202" s="72">
        <v>14</v>
      </c>
      <c r="L11202" s="72">
        <v>1</v>
      </c>
    </row>
    <row r="11203" spans="4:12" x14ac:dyDescent="0.25">
      <c r="D11203" s="66" t="s">
        <v>41541</v>
      </c>
      <c r="E11203" s="66" t="s">
        <v>13912</v>
      </c>
      <c r="F11203" s="72">
        <v>1</v>
      </c>
      <c r="G11203" s="72">
        <v>3</v>
      </c>
      <c r="H11203" s="72">
        <v>3</v>
      </c>
      <c r="I11203" s="72">
        <v>1</v>
      </c>
      <c r="J11203" s="72">
        <v>1</v>
      </c>
      <c r="K11203" s="72">
        <v>14</v>
      </c>
      <c r="L11203" s="72">
        <v>2</v>
      </c>
    </row>
    <row r="11204" spans="4:12" x14ac:dyDescent="0.25">
      <c r="D11204" s="66" t="s">
        <v>41542</v>
      </c>
      <c r="E11204" s="66" t="s">
        <v>13913</v>
      </c>
      <c r="F11204" s="72">
        <v>1</v>
      </c>
      <c r="G11204" s="72">
        <v>3</v>
      </c>
      <c r="H11204" s="72">
        <v>3</v>
      </c>
      <c r="I11204" s="72">
        <v>1</v>
      </c>
      <c r="J11204" s="72">
        <v>1</v>
      </c>
      <c r="K11204" s="72">
        <v>14</v>
      </c>
      <c r="L11204" s="72">
        <v>3</v>
      </c>
    </row>
    <row r="11205" spans="4:12" x14ac:dyDescent="0.25">
      <c r="D11205" s="66" t="s">
        <v>41543</v>
      </c>
      <c r="E11205" s="66" t="s">
        <v>13914</v>
      </c>
      <c r="F11205" s="72">
        <v>1</v>
      </c>
      <c r="G11205" s="72">
        <v>3</v>
      </c>
      <c r="H11205" s="72">
        <v>3</v>
      </c>
      <c r="I11205" s="72">
        <v>1</v>
      </c>
      <c r="J11205" s="72">
        <v>1</v>
      </c>
      <c r="K11205" s="72">
        <v>14</v>
      </c>
      <c r="L11205" s="72">
        <v>4</v>
      </c>
    </row>
    <row r="11206" spans="4:12" x14ac:dyDescent="0.25">
      <c r="D11206" s="66" t="s">
        <v>41544</v>
      </c>
      <c r="E11206" s="66" t="s">
        <v>13915</v>
      </c>
      <c r="F11206" s="72">
        <v>1</v>
      </c>
      <c r="G11206" s="72">
        <v>3</v>
      </c>
      <c r="H11206" s="72">
        <v>3</v>
      </c>
      <c r="I11206" s="72">
        <v>1</v>
      </c>
      <c r="J11206" s="72">
        <v>1</v>
      </c>
      <c r="K11206" s="72">
        <v>15</v>
      </c>
      <c r="L11206" s="72">
        <v>1</v>
      </c>
    </row>
    <row r="11207" spans="4:12" x14ac:dyDescent="0.25">
      <c r="D11207" s="66" t="s">
        <v>41545</v>
      </c>
      <c r="E11207" s="66" t="s">
        <v>13916</v>
      </c>
      <c r="F11207" s="72">
        <v>1</v>
      </c>
      <c r="G11207" s="72">
        <v>3</v>
      </c>
      <c r="H11207" s="72">
        <v>3</v>
      </c>
      <c r="I11207" s="72">
        <v>1</v>
      </c>
      <c r="J11207" s="72">
        <v>1</v>
      </c>
      <c r="K11207" s="72">
        <v>15</v>
      </c>
      <c r="L11207" s="72">
        <v>2</v>
      </c>
    </row>
    <row r="11208" spans="4:12" x14ac:dyDescent="0.25">
      <c r="D11208" s="66" t="s">
        <v>41546</v>
      </c>
      <c r="E11208" s="66" t="s">
        <v>13917</v>
      </c>
      <c r="F11208" s="72">
        <v>1</v>
      </c>
      <c r="G11208" s="72">
        <v>3</v>
      </c>
      <c r="H11208" s="72">
        <v>3</v>
      </c>
      <c r="I11208" s="72">
        <v>1</v>
      </c>
      <c r="J11208" s="72">
        <v>1</v>
      </c>
      <c r="K11208" s="72">
        <v>15</v>
      </c>
      <c r="L11208" s="72">
        <v>3</v>
      </c>
    </row>
    <row r="11209" spans="4:12" x14ac:dyDescent="0.25">
      <c r="D11209" s="66" t="s">
        <v>41547</v>
      </c>
      <c r="E11209" s="66" t="s">
        <v>13918</v>
      </c>
      <c r="F11209" s="72">
        <v>1</v>
      </c>
      <c r="G11209" s="72">
        <v>3</v>
      </c>
      <c r="H11209" s="72">
        <v>3</v>
      </c>
      <c r="I11209" s="72">
        <v>1</v>
      </c>
      <c r="J11209" s="72">
        <v>1</v>
      </c>
      <c r="K11209" s="72">
        <v>15</v>
      </c>
      <c r="L11209" s="72">
        <v>4</v>
      </c>
    </row>
    <row r="11210" spans="4:12" x14ac:dyDescent="0.25">
      <c r="D11210" s="66" t="s">
        <v>41548</v>
      </c>
      <c r="E11210" s="66" t="s">
        <v>13919</v>
      </c>
      <c r="F11210" s="72">
        <v>1</v>
      </c>
      <c r="G11210" s="72">
        <v>3</v>
      </c>
      <c r="H11210" s="72">
        <v>3</v>
      </c>
      <c r="I11210" s="72">
        <v>1</v>
      </c>
      <c r="J11210" s="72">
        <v>1</v>
      </c>
      <c r="K11210" s="72">
        <v>16</v>
      </c>
      <c r="L11210" s="72">
        <v>1</v>
      </c>
    </row>
    <row r="11211" spans="4:12" x14ac:dyDescent="0.25">
      <c r="D11211" s="66" t="s">
        <v>41549</v>
      </c>
      <c r="E11211" s="66" t="s">
        <v>13920</v>
      </c>
      <c r="F11211" s="72">
        <v>1</v>
      </c>
      <c r="G11211" s="72">
        <v>3</v>
      </c>
      <c r="H11211" s="72">
        <v>3</v>
      </c>
      <c r="I11211" s="72">
        <v>1</v>
      </c>
      <c r="J11211" s="72">
        <v>1</v>
      </c>
      <c r="K11211" s="72">
        <v>16</v>
      </c>
      <c r="L11211" s="72">
        <v>2</v>
      </c>
    </row>
    <row r="11212" spans="4:12" x14ac:dyDescent="0.25">
      <c r="D11212" s="66" t="s">
        <v>41550</v>
      </c>
      <c r="E11212" s="66" t="s">
        <v>13921</v>
      </c>
      <c r="F11212" s="72">
        <v>1</v>
      </c>
      <c r="G11212" s="72">
        <v>3</v>
      </c>
      <c r="H11212" s="72">
        <v>3</v>
      </c>
      <c r="I11212" s="72">
        <v>1</v>
      </c>
      <c r="J11212" s="72">
        <v>1</v>
      </c>
      <c r="K11212" s="72">
        <v>16</v>
      </c>
      <c r="L11212" s="72">
        <v>3</v>
      </c>
    </row>
    <row r="11213" spans="4:12" x14ac:dyDescent="0.25">
      <c r="D11213" s="66" t="s">
        <v>41551</v>
      </c>
      <c r="E11213" s="66" t="s">
        <v>13922</v>
      </c>
      <c r="F11213" s="72">
        <v>1</v>
      </c>
      <c r="G11213" s="72">
        <v>3</v>
      </c>
      <c r="H11213" s="72">
        <v>3</v>
      </c>
      <c r="I11213" s="72">
        <v>1</v>
      </c>
      <c r="J11213" s="72">
        <v>1</v>
      </c>
      <c r="K11213" s="72">
        <v>16</v>
      </c>
      <c r="L11213" s="72">
        <v>4</v>
      </c>
    </row>
    <row r="11214" spans="4:12" x14ac:dyDescent="0.25">
      <c r="D11214" s="66" t="s">
        <v>41552</v>
      </c>
      <c r="E11214" s="66" t="s">
        <v>13923</v>
      </c>
      <c r="F11214" s="72">
        <v>1</v>
      </c>
      <c r="G11214" s="72">
        <v>3</v>
      </c>
      <c r="H11214" s="72">
        <v>3</v>
      </c>
      <c r="I11214" s="72">
        <v>1</v>
      </c>
      <c r="J11214" s="72">
        <v>1</v>
      </c>
      <c r="K11214" s="72">
        <v>17</v>
      </c>
      <c r="L11214" s="72">
        <v>1</v>
      </c>
    </row>
    <row r="11215" spans="4:12" x14ac:dyDescent="0.25">
      <c r="D11215" s="66" t="s">
        <v>41553</v>
      </c>
      <c r="E11215" s="66" t="s">
        <v>13924</v>
      </c>
      <c r="F11215" s="72">
        <v>1</v>
      </c>
      <c r="G11215" s="72">
        <v>3</v>
      </c>
      <c r="H11215" s="72">
        <v>3</v>
      </c>
      <c r="I11215" s="72">
        <v>1</v>
      </c>
      <c r="J11215" s="72">
        <v>1</v>
      </c>
      <c r="K11215" s="72">
        <v>17</v>
      </c>
      <c r="L11215" s="72">
        <v>2</v>
      </c>
    </row>
    <row r="11216" spans="4:12" x14ac:dyDescent="0.25">
      <c r="D11216" s="66" t="s">
        <v>41554</v>
      </c>
      <c r="E11216" s="66" t="s">
        <v>13925</v>
      </c>
      <c r="F11216" s="72">
        <v>1</v>
      </c>
      <c r="G11216" s="72">
        <v>3</v>
      </c>
      <c r="H11216" s="72">
        <v>3</v>
      </c>
      <c r="I11216" s="72">
        <v>1</v>
      </c>
      <c r="J11216" s="72">
        <v>1</v>
      </c>
      <c r="K11216" s="72">
        <v>17</v>
      </c>
      <c r="L11216" s="72">
        <v>3</v>
      </c>
    </row>
    <row r="11217" spans="4:12" x14ac:dyDescent="0.25">
      <c r="D11217" s="66" t="s">
        <v>41555</v>
      </c>
      <c r="E11217" s="66" t="s">
        <v>13926</v>
      </c>
      <c r="F11217" s="72">
        <v>1</v>
      </c>
      <c r="G11217" s="72">
        <v>3</v>
      </c>
      <c r="H11217" s="72">
        <v>3</v>
      </c>
      <c r="I11217" s="72">
        <v>1</v>
      </c>
      <c r="J11217" s="72">
        <v>1</v>
      </c>
      <c r="K11217" s="72">
        <v>17</v>
      </c>
      <c r="L11217" s="72">
        <v>4</v>
      </c>
    </row>
    <row r="11218" spans="4:12" x14ac:dyDescent="0.25">
      <c r="D11218" s="66" t="s">
        <v>41556</v>
      </c>
      <c r="E11218" s="66" t="s">
        <v>13927</v>
      </c>
      <c r="F11218" s="72">
        <v>1</v>
      </c>
      <c r="G11218" s="72">
        <v>3</v>
      </c>
      <c r="H11218" s="72">
        <v>3</v>
      </c>
      <c r="I11218" s="72">
        <v>1</v>
      </c>
      <c r="J11218" s="72">
        <v>1</v>
      </c>
      <c r="K11218" s="72">
        <v>18</v>
      </c>
      <c r="L11218" s="72">
        <v>1</v>
      </c>
    </row>
    <row r="11219" spans="4:12" x14ac:dyDescent="0.25">
      <c r="D11219" s="66" t="s">
        <v>41557</v>
      </c>
      <c r="E11219" s="66" t="s">
        <v>13928</v>
      </c>
      <c r="F11219" s="72">
        <v>1</v>
      </c>
      <c r="G11219" s="72">
        <v>3</v>
      </c>
      <c r="H11219" s="72">
        <v>3</v>
      </c>
      <c r="I11219" s="72">
        <v>1</v>
      </c>
      <c r="J11219" s="72">
        <v>1</v>
      </c>
      <c r="K11219" s="72">
        <v>18</v>
      </c>
      <c r="L11219" s="72">
        <v>2</v>
      </c>
    </row>
    <row r="11220" spans="4:12" x14ac:dyDescent="0.25">
      <c r="D11220" s="66" t="s">
        <v>41558</v>
      </c>
      <c r="E11220" s="66" t="s">
        <v>13929</v>
      </c>
      <c r="F11220" s="72">
        <v>1</v>
      </c>
      <c r="G11220" s="72">
        <v>3</v>
      </c>
      <c r="H11220" s="72">
        <v>3</v>
      </c>
      <c r="I11220" s="72">
        <v>1</v>
      </c>
      <c r="J11220" s="72">
        <v>1</v>
      </c>
      <c r="K11220" s="72">
        <v>18</v>
      </c>
      <c r="L11220" s="72">
        <v>3</v>
      </c>
    </row>
    <row r="11221" spans="4:12" x14ac:dyDescent="0.25">
      <c r="D11221" s="66" t="s">
        <v>41559</v>
      </c>
      <c r="E11221" s="66" t="s">
        <v>13930</v>
      </c>
      <c r="F11221" s="72">
        <v>1</v>
      </c>
      <c r="G11221" s="72">
        <v>3</v>
      </c>
      <c r="H11221" s="72">
        <v>3</v>
      </c>
      <c r="I11221" s="72">
        <v>1</v>
      </c>
      <c r="J11221" s="72">
        <v>1</v>
      </c>
      <c r="K11221" s="72">
        <v>18</v>
      </c>
      <c r="L11221" s="72">
        <v>4</v>
      </c>
    </row>
    <row r="11222" spans="4:12" x14ac:dyDescent="0.25">
      <c r="D11222" s="66" t="s">
        <v>41560</v>
      </c>
      <c r="E11222" s="66" t="s">
        <v>13931</v>
      </c>
      <c r="F11222" s="72">
        <v>1</v>
      </c>
      <c r="G11222" s="72">
        <v>3</v>
      </c>
      <c r="H11222" s="72">
        <v>3</v>
      </c>
      <c r="I11222" s="72">
        <v>1</v>
      </c>
      <c r="J11222" s="72">
        <v>1</v>
      </c>
      <c r="K11222" s="72">
        <v>18</v>
      </c>
      <c r="L11222" s="72">
        <v>5</v>
      </c>
    </row>
    <row r="11223" spans="4:12" x14ac:dyDescent="0.25">
      <c r="D11223" s="66" t="s">
        <v>41561</v>
      </c>
      <c r="E11223" s="66" t="s">
        <v>13932</v>
      </c>
      <c r="F11223" s="72">
        <v>1</v>
      </c>
      <c r="G11223" s="72">
        <v>3</v>
      </c>
      <c r="H11223" s="72">
        <v>3</v>
      </c>
      <c r="I11223" s="72">
        <v>1</v>
      </c>
      <c r="J11223" s="72">
        <v>1</v>
      </c>
      <c r="K11223" s="72">
        <v>19</v>
      </c>
      <c r="L11223" s="72">
        <v>1</v>
      </c>
    </row>
    <row r="11224" spans="4:12" x14ac:dyDescent="0.25">
      <c r="D11224" s="66" t="s">
        <v>41562</v>
      </c>
      <c r="E11224" s="66" t="s">
        <v>13933</v>
      </c>
      <c r="F11224" s="72">
        <v>1</v>
      </c>
      <c r="G11224" s="72">
        <v>3</v>
      </c>
      <c r="H11224" s="72">
        <v>3</v>
      </c>
      <c r="I11224" s="72">
        <v>1</v>
      </c>
      <c r="J11224" s="72">
        <v>1</v>
      </c>
      <c r="K11224" s="72">
        <v>19</v>
      </c>
      <c r="L11224" s="72">
        <v>2</v>
      </c>
    </row>
    <row r="11225" spans="4:12" x14ac:dyDescent="0.25">
      <c r="D11225" s="66" t="s">
        <v>41563</v>
      </c>
      <c r="E11225" s="66" t="s">
        <v>13934</v>
      </c>
      <c r="F11225" s="72">
        <v>1</v>
      </c>
      <c r="G11225" s="72">
        <v>3</v>
      </c>
      <c r="H11225" s="72">
        <v>3</v>
      </c>
      <c r="I11225" s="72">
        <v>1</v>
      </c>
      <c r="J11225" s="72">
        <v>1</v>
      </c>
      <c r="K11225" s="72">
        <v>19</v>
      </c>
      <c r="L11225" s="72">
        <v>3</v>
      </c>
    </row>
    <row r="11226" spans="4:12" x14ac:dyDescent="0.25">
      <c r="D11226" s="66" t="s">
        <v>41564</v>
      </c>
      <c r="E11226" s="66" t="s">
        <v>13935</v>
      </c>
      <c r="F11226" s="72">
        <v>1</v>
      </c>
      <c r="G11226" s="72">
        <v>3</v>
      </c>
      <c r="H11226" s="72">
        <v>3</v>
      </c>
      <c r="I11226" s="72">
        <v>1</v>
      </c>
      <c r="J11226" s="72">
        <v>1</v>
      </c>
      <c r="K11226" s="72">
        <v>19</v>
      </c>
      <c r="L11226" s="72">
        <v>4</v>
      </c>
    </row>
    <row r="11227" spans="4:12" x14ac:dyDescent="0.25">
      <c r="D11227" s="66" t="s">
        <v>41565</v>
      </c>
      <c r="E11227" s="66" t="s">
        <v>13936</v>
      </c>
      <c r="F11227" s="72">
        <v>1</v>
      </c>
      <c r="G11227" s="72">
        <v>3</v>
      </c>
      <c r="H11227" s="72">
        <v>3</v>
      </c>
      <c r="I11227" s="72">
        <v>1</v>
      </c>
      <c r="J11227" s="72">
        <v>1</v>
      </c>
      <c r="K11227" s="72">
        <v>20</v>
      </c>
      <c r="L11227" s="72">
        <v>1</v>
      </c>
    </row>
    <row r="11228" spans="4:12" x14ac:dyDescent="0.25">
      <c r="D11228" s="66" t="s">
        <v>41566</v>
      </c>
      <c r="E11228" s="66" t="s">
        <v>13937</v>
      </c>
      <c r="F11228" s="72">
        <v>1</v>
      </c>
      <c r="G11228" s="72">
        <v>3</v>
      </c>
      <c r="H11228" s="72">
        <v>3</v>
      </c>
      <c r="I11228" s="72">
        <v>1</v>
      </c>
      <c r="J11228" s="72">
        <v>1</v>
      </c>
      <c r="K11228" s="72">
        <v>20</v>
      </c>
      <c r="L11228" s="72">
        <v>2</v>
      </c>
    </row>
    <row r="11229" spans="4:12" x14ac:dyDescent="0.25">
      <c r="D11229" s="66" t="s">
        <v>41567</v>
      </c>
      <c r="E11229" s="66" t="s">
        <v>13938</v>
      </c>
      <c r="F11229" s="72">
        <v>1</v>
      </c>
      <c r="G11229" s="72">
        <v>3</v>
      </c>
      <c r="H11229" s="72">
        <v>3</v>
      </c>
      <c r="I11229" s="72">
        <v>1</v>
      </c>
      <c r="J11229" s="72">
        <v>1</v>
      </c>
      <c r="K11229" s="72">
        <v>20</v>
      </c>
      <c r="L11229" s="72">
        <v>3</v>
      </c>
    </row>
    <row r="11230" spans="4:12" x14ac:dyDescent="0.25">
      <c r="D11230" s="66" t="s">
        <v>41568</v>
      </c>
      <c r="E11230" s="66" t="s">
        <v>13939</v>
      </c>
      <c r="F11230" s="72">
        <v>1</v>
      </c>
      <c r="G11230" s="72">
        <v>3</v>
      </c>
      <c r="H11230" s="72">
        <v>3</v>
      </c>
      <c r="I11230" s="72">
        <v>1</v>
      </c>
      <c r="J11230" s="72">
        <v>1</v>
      </c>
      <c r="K11230" s="72">
        <v>21</v>
      </c>
      <c r="L11230" s="72">
        <v>1</v>
      </c>
    </row>
    <row r="11231" spans="4:12" x14ac:dyDescent="0.25">
      <c r="D11231" s="66" t="s">
        <v>41569</v>
      </c>
      <c r="E11231" s="66" t="s">
        <v>13940</v>
      </c>
      <c r="F11231" s="72">
        <v>1</v>
      </c>
      <c r="G11231" s="72">
        <v>3</v>
      </c>
      <c r="H11231" s="72">
        <v>3</v>
      </c>
      <c r="I11231" s="72">
        <v>1</v>
      </c>
      <c r="J11231" s="72">
        <v>1</v>
      </c>
      <c r="K11231" s="72">
        <v>21</v>
      </c>
      <c r="L11231" s="72">
        <v>2</v>
      </c>
    </row>
    <row r="11232" spans="4:12" x14ac:dyDescent="0.25">
      <c r="D11232" s="66" t="s">
        <v>41570</v>
      </c>
      <c r="E11232" s="66" t="s">
        <v>13941</v>
      </c>
      <c r="F11232" s="72">
        <v>1</v>
      </c>
      <c r="G11232" s="72">
        <v>3</v>
      </c>
      <c r="H11232" s="72">
        <v>3</v>
      </c>
      <c r="I11232" s="72">
        <v>1</v>
      </c>
      <c r="J11232" s="72">
        <v>1</v>
      </c>
      <c r="K11232" s="72">
        <v>21</v>
      </c>
      <c r="L11232" s="72">
        <v>3</v>
      </c>
    </row>
    <row r="11233" spans="4:12" x14ac:dyDescent="0.25">
      <c r="D11233" s="66" t="s">
        <v>41571</v>
      </c>
      <c r="E11233" s="66" t="s">
        <v>13942</v>
      </c>
      <c r="F11233" s="72">
        <v>1</v>
      </c>
      <c r="G11233" s="72">
        <v>3</v>
      </c>
      <c r="H11233" s="72">
        <v>3</v>
      </c>
      <c r="I11233" s="72">
        <v>1</v>
      </c>
      <c r="J11233" s="72">
        <v>1</v>
      </c>
      <c r="K11233" s="72">
        <v>21</v>
      </c>
      <c r="L11233" s="72">
        <v>4</v>
      </c>
    </row>
    <row r="11234" spans="4:12" x14ac:dyDescent="0.25">
      <c r="D11234" s="66" t="s">
        <v>41572</v>
      </c>
      <c r="E11234" s="66" t="s">
        <v>13943</v>
      </c>
      <c r="F11234" s="72">
        <v>1</v>
      </c>
      <c r="G11234" s="72">
        <v>3</v>
      </c>
      <c r="H11234" s="72">
        <v>3</v>
      </c>
      <c r="I11234" s="72">
        <v>1</v>
      </c>
      <c r="J11234" s="72">
        <v>1</v>
      </c>
      <c r="K11234" s="72">
        <v>22</v>
      </c>
      <c r="L11234" s="72">
        <v>1</v>
      </c>
    </row>
    <row r="11235" spans="4:12" x14ac:dyDescent="0.25">
      <c r="D11235" s="66" t="s">
        <v>41573</v>
      </c>
      <c r="E11235" s="66" t="s">
        <v>13944</v>
      </c>
      <c r="F11235" s="72">
        <v>1</v>
      </c>
      <c r="G11235" s="72">
        <v>3</v>
      </c>
      <c r="H11235" s="72">
        <v>3</v>
      </c>
      <c r="I11235" s="72">
        <v>1</v>
      </c>
      <c r="J11235" s="72">
        <v>1</v>
      </c>
      <c r="K11235" s="72">
        <v>22</v>
      </c>
      <c r="L11235" s="72">
        <v>2</v>
      </c>
    </row>
    <row r="11236" spans="4:12" x14ac:dyDescent="0.25">
      <c r="D11236" s="66" t="s">
        <v>41574</v>
      </c>
      <c r="E11236" s="66" t="s">
        <v>13945</v>
      </c>
      <c r="F11236" s="72">
        <v>1</v>
      </c>
      <c r="G11236" s="72">
        <v>3</v>
      </c>
      <c r="H11236" s="72">
        <v>3</v>
      </c>
      <c r="I11236" s="72">
        <v>1</v>
      </c>
      <c r="J11236" s="72">
        <v>1</v>
      </c>
      <c r="K11236" s="72">
        <v>22</v>
      </c>
      <c r="L11236" s="72">
        <v>3</v>
      </c>
    </row>
    <row r="11237" spans="4:12" x14ac:dyDescent="0.25">
      <c r="D11237" s="66" t="s">
        <v>41575</v>
      </c>
      <c r="E11237" s="66" t="s">
        <v>13946</v>
      </c>
      <c r="F11237" s="72">
        <v>1</v>
      </c>
      <c r="G11237" s="72">
        <v>3</v>
      </c>
      <c r="H11237" s="72">
        <v>3</v>
      </c>
      <c r="I11237" s="72">
        <v>1</v>
      </c>
      <c r="J11237" s="72">
        <v>1</v>
      </c>
      <c r="K11237" s="72">
        <v>22</v>
      </c>
      <c r="L11237" s="72">
        <v>4</v>
      </c>
    </row>
    <row r="11238" spans="4:12" x14ac:dyDescent="0.25">
      <c r="D11238" s="66" t="s">
        <v>41576</v>
      </c>
      <c r="E11238" s="66" t="s">
        <v>13947</v>
      </c>
      <c r="F11238" s="72">
        <v>1</v>
      </c>
      <c r="G11238" s="72">
        <v>3</v>
      </c>
      <c r="H11238" s="72">
        <v>3</v>
      </c>
      <c r="I11238" s="72">
        <v>1</v>
      </c>
      <c r="J11238" s="72">
        <v>1</v>
      </c>
      <c r="K11238" s="72">
        <v>23</v>
      </c>
      <c r="L11238" s="72">
        <v>1</v>
      </c>
    </row>
    <row r="11239" spans="4:12" x14ac:dyDescent="0.25">
      <c r="D11239" s="66" t="s">
        <v>41577</v>
      </c>
      <c r="E11239" s="66" t="s">
        <v>13948</v>
      </c>
      <c r="F11239" s="72">
        <v>1</v>
      </c>
      <c r="G11239" s="72">
        <v>3</v>
      </c>
      <c r="H11239" s="72">
        <v>3</v>
      </c>
      <c r="I11239" s="72">
        <v>1</v>
      </c>
      <c r="J11239" s="72">
        <v>1</v>
      </c>
      <c r="K11239" s="72">
        <v>23</v>
      </c>
      <c r="L11239" s="72">
        <v>2</v>
      </c>
    </row>
    <row r="11240" spans="4:12" x14ac:dyDescent="0.25">
      <c r="D11240" s="66" t="s">
        <v>41578</v>
      </c>
      <c r="E11240" s="66" t="s">
        <v>13949</v>
      </c>
      <c r="F11240" s="72">
        <v>1</v>
      </c>
      <c r="G11240" s="72">
        <v>3</v>
      </c>
      <c r="H11240" s="72">
        <v>3</v>
      </c>
      <c r="I11240" s="72">
        <v>1</v>
      </c>
      <c r="J11240" s="72">
        <v>1</v>
      </c>
      <c r="K11240" s="72">
        <v>23</v>
      </c>
      <c r="L11240" s="72">
        <v>3</v>
      </c>
    </row>
    <row r="11241" spans="4:12" x14ac:dyDescent="0.25">
      <c r="D11241" s="66" t="s">
        <v>41579</v>
      </c>
      <c r="E11241" s="66" t="s">
        <v>13950</v>
      </c>
      <c r="F11241" s="72">
        <v>1</v>
      </c>
      <c r="G11241" s="72">
        <v>3</v>
      </c>
      <c r="H11241" s="72">
        <v>3</v>
      </c>
      <c r="I11241" s="72">
        <v>1</v>
      </c>
      <c r="J11241" s="72">
        <v>1</v>
      </c>
      <c r="K11241" s="72">
        <v>23</v>
      </c>
      <c r="L11241" s="72">
        <v>4</v>
      </c>
    </row>
    <row r="11242" spans="4:12" x14ac:dyDescent="0.25">
      <c r="D11242" s="66" t="s">
        <v>41580</v>
      </c>
      <c r="E11242" s="66" t="s">
        <v>13951</v>
      </c>
      <c r="F11242" s="72">
        <v>1</v>
      </c>
      <c r="G11242" s="72">
        <v>3</v>
      </c>
      <c r="H11242" s="72">
        <v>3</v>
      </c>
      <c r="I11242" s="72">
        <v>1</v>
      </c>
      <c r="J11242" s="72">
        <v>1</v>
      </c>
      <c r="K11242" s="72">
        <v>24</v>
      </c>
      <c r="L11242" s="72">
        <v>1</v>
      </c>
    </row>
    <row r="11243" spans="4:12" x14ac:dyDescent="0.25">
      <c r="D11243" s="66" t="s">
        <v>41581</v>
      </c>
      <c r="E11243" s="66" t="s">
        <v>13952</v>
      </c>
      <c r="F11243" s="72">
        <v>1</v>
      </c>
      <c r="G11243" s="72">
        <v>3</v>
      </c>
      <c r="H11243" s="72">
        <v>3</v>
      </c>
      <c r="I11243" s="72">
        <v>1</v>
      </c>
      <c r="J11243" s="72">
        <v>1</v>
      </c>
      <c r="K11243" s="72">
        <v>24</v>
      </c>
      <c r="L11243" s="72">
        <v>2</v>
      </c>
    </row>
    <row r="11244" spans="4:12" x14ac:dyDescent="0.25">
      <c r="D11244" s="66" t="s">
        <v>41582</v>
      </c>
      <c r="E11244" s="66" t="s">
        <v>13953</v>
      </c>
      <c r="F11244" s="72">
        <v>1</v>
      </c>
      <c r="G11244" s="72">
        <v>3</v>
      </c>
      <c r="H11244" s="72">
        <v>3</v>
      </c>
      <c r="I11244" s="72">
        <v>1</v>
      </c>
      <c r="J11244" s="72">
        <v>1</v>
      </c>
      <c r="K11244" s="72">
        <v>25</v>
      </c>
      <c r="L11244" s="72">
        <v>1</v>
      </c>
    </row>
    <row r="11245" spans="4:12" x14ac:dyDescent="0.25">
      <c r="D11245" s="66" t="s">
        <v>41583</v>
      </c>
      <c r="E11245" s="66" t="s">
        <v>13954</v>
      </c>
      <c r="F11245" s="72">
        <v>1</v>
      </c>
      <c r="G11245" s="72">
        <v>3</v>
      </c>
      <c r="H11245" s="72">
        <v>3</v>
      </c>
      <c r="I11245" s="72">
        <v>1</v>
      </c>
      <c r="J11245" s="72">
        <v>1</v>
      </c>
      <c r="K11245" s="72">
        <v>25</v>
      </c>
      <c r="L11245" s="72">
        <v>2</v>
      </c>
    </row>
    <row r="11246" spans="4:12" x14ac:dyDescent="0.25">
      <c r="D11246" s="66" t="s">
        <v>41584</v>
      </c>
      <c r="E11246" s="66" t="s">
        <v>13955</v>
      </c>
      <c r="F11246" s="72">
        <v>1</v>
      </c>
      <c r="G11246" s="72">
        <v>3</v>
      </c>
      <c r="H11246" s="72">
        <v>3</v>
      </c>
      <c r="I11246" s="72">
        <v>1</v>
      </c>
      <c r="J11246" s="72">
        <v>1</v>
      </c>
      <c r="K11246" s="72">
        <v>25</v>
      </c>
      <c r="L11246" s="72">
        <v>3</v>
      </c>
    </row>
    <row r="11247" spans="4:12" x14ac:dyDescent="0.25">
      <c r="D11247" s="66" t="s">
        <v>41585</v>
      </c>
      <c r="E11247" s="66" t="s">
        <v>13956</v>
      </c>
      <c r="F11247" s="72">
        <v>1</v>
      </c>
      <c r="G11247" s="72">
        <v>3</v>
      </c>
      <c r="H11247" s="72">
        <v>3</v>
      </c>
      <c r="I11247" s="72">
        <v>1</v>
      </c>
      <c r="J11247" s="72">
        <v>1</v>
      </c>
      <c r="K11247" s="72">
        <v>25</v>
      </c>
      <c r="L11247" s="72">
        <v>4</v>
      </c>
    </row>
    <row r="11248" spans="4:12" x14ac:dyDescent="0.25">
      <c r="D11248" s="66" t="s">
        <v>41586</v>
      </c>
      <c r="E11248" s="66" t="s">
        <v>13957</v>
      </c>
      <c r="F11248" s="72">
        <v>1</v>
      </c>
      <c r="G11248" s="72">
        <v>3</v>
      </c>
      <c r="H11248" s="72">
        <v>3</v>
      </c>
      <c r="I11248" s="72">
        <v>1</v>
      </c>
      <c r="J11248" s="72">
        <v>1</v>
      </c>
      <c r="K11248" s="72">
        <v>25</v>
      </c>
      <c r="L11248" s="72">
        <v>5</v>
      </c>
    </row>
    <row r="11249" spans="4:12" x14ac:dyDescent="0.25">
      <c r="D11249" s="66" t="s">
        <v>41587</v>
      </c>
      <c r="E11249" s="66" t="s">
        <v>13958</v>
      </c>
      <c r="F11249" s="72">
        <v>1</v>
      </c>
      <c r="G11249" s="72">
        <v>3</v>
      </c>
      <c r="H11249" s="72">
        <v>3</v>
      </c>
      <c r="I11249" s="72">
        <v>1</v>
      </c>
      <c r="J11249" s="72">
        <v>1</v>
      </c>
      <c r="K11249" s="72">
        <v>26</v>
      </c>
      <c r="L11249" s="72">
        <v>1</v>
      </c>
    </row>
    <row r="11250" spans="4:12" x14ac:dyDescent="0.25">
      <c r="D11250" s="66" t="s">
        <v>41588</v>
      </c>
      <c r="E11250" s="66" t="s">
        <v>13959</v>
      </c>
      <c r="F11250" s="72">
        <v>1</v>
      </c>
      <c r="G11250" s="72">
        <v>3</v>
      </c>
      <c r="H11250" s="72">
        <v>3</v>
      </c>
      <c r="I11250" s="72">
        <v>1</v>
      </c>
      <c r="J11250" s="72">
        <v>1</v>
      </c>
      <c r="K11250" s="72">
        <v>26</v>
      </c>
      <c r="L11250" s="72">
        <v>2</v>
      </c>
    </row>
    <row r="11251" spans="4:12" x14ac:dyDescent="0.25">
      <c r="D11251" s="66" t="s">
        <v>41589</v>
      </c>
      <c r="E11251" s="66" t="s">
        <v>13960</v>
      </c>
      <c r="F11251" s="72">
        <v>1</v>
      </c>
      <c r="G11251" s="72">
        <v>3</v>
      </c>
      <c r="H11251" s="72">
        <v>3</v>
      </c>
      <c r="I11251" s="72">
        <v>1</v>
      </c>
      <c r="J11251" s="72">
        <v>1</v>
      </c>
      <c r="K11251" s="72">
        <v>26</v>
      </c>
      <c r="L11251" s="72">
        <v>3</v>
      </c>
    </row>
    <row r="11252" spans="4:12" x14ac:dyDescent="0.25">
      <c r="D11252" s="66" t="s">
        <v>41590</v>
      </c>
      <c r="E11252" s="66" t="s">
        <v>13961</v>
      </c>
      <c r="F11252" s="72">
        <v>1</v>
      </c>
      <c r="G11252" s="72">
        <v>3</v>
      </c>
      <c r="H11252" s="72">
        <v>3</v>
      </c>
      <c r="I11252" s="72">
        <v>1</v>
      </c>
      <c r="J11252" s="72">
        <v>1</v>
      </c>
      <c r="K11252" s="72">
        <v>26</v>
      </c>
      <c r="L11252" s="72">
        <v>4</v>
      </c>
    </row>
    <row r="11253" spans="4:12" x14ac:dyDescent="0.25">
      <c r="D11253" s="66" t="s">
        <v>41591</v>
      </c>
      <c r="E11253" s="66" t="s">
        <v>13962</v>
      </c>
      <c r="F11253" s="72">
        <v>1</v>
      </c>
      <c r="G11253" s="72">
        <v>3</v>
      </c>
      <c r="H11253" s="72">
        <v>3</v>
      </c>
      <c r="I11253" s="72">
        <v>1</v>
      </c>
      <c r="J11253" s="72">
        <v>1</v>
      </c>
      <c r="K11253" s="72">
        <v>27</v>
      </c>
      <c r="L11253" s="72">
        <v>1</v>
      </c>
    </row>
    <row r="11254" spans="4:12" x14ac:dyDescent="0.25">
      <c r="D11254" s="66" t="s">
        <v>41592</v>
      </c>
      <c r="E11254" s="66" t="s">
        <v>13963</v>
      </c>
      <c r="F11254" s="72">
        <v>1</v>
      </c>
      <c r="G11254" s="72">
        <v>3</v>
      </c>
      <c r="H11254" s="72">
        <v>3</v>
      </c>
      <c r="I11254" s="72">
        <v>1</v>
      </c>
      <c r="J11254" s="72">
        <v>1</v>
      </c>
      <c r="K11254" s="72">
        <v>27</v>
      </c>
      <c r="L11254" s="72">
        <v>2</v>
      </c>
    </row>
    <row r="11255" spans="4:12" x14ac:dyDescent="0.25">
      <c r="D11255" s="66" t="s">
        <v>41593</v>
      </c>
      <c r="E11255" s="66" t="s">
        <v>13964</v>
      </c>
      <c r="F11255" s="72">
        <v>1</v>
      </c>
      <c r="G11255" s="72">
        <v>3</v>
      </c>
      <c r="H11255" s="72">
        <v>3</v>
      </c>
      <c r="I11255" s="72">
        <v>1</v>
      </c>
      <c r="J11255" s="72">
        <v>1</v>
      </c>
      <c r="K11255" s="72">
        <v>27</v>
      </c>
      <c r="L11255" s="72">
        <v>3</v>
      </c>
    </row>
    <row r="11256" spans="4:12" x14ac:dyDescent="0.25">
      <c r="D11256" s="66" t="s">
        <v>41594</v>
      </c>
      <c r="E11256" s="66" t="s">
        <v>13965</v>
      </c>
      <c r="F11256" s="72">
        <v>1</v>
      </c>
      <c r="G11256" s="72">
        <v>3</v>
      </c>
      <c r="H11256" s="72">
        <v>3</v>
      </c>
      <c r="I11256" s="72">
        <v>1</v>
      </c>
      <c r="J11256" s="72">
        <v>1</v>
      </c>
      <c r="K11256" s="72">
        <v>27</v>
      </c>
      <c r="L11256" s="72">
        <v>4</v>
      </c>
    </row>
    <row r="11257" spans="4:12" x14ac:dyDescent="0.25">
      <c r="D11257" s="66" t="s">
        <v>41595</v>
      </c>
      <c r="E11257" s="66" t="s">
        <v>13966</v>
      </c>
      <c r="F11257" s="72">
        <v>1</v>
      </c>
      <c r="G11257" s="72">
        <v>3</v>
      </c>
      <c r="H11257" s="72">
        <v>3</v>
      </c>
      <c r="I11257" s="72">
        <v>1</v>
      </c>
      <c r="J11257" s="72">
        <v>1</v>
      </c>
      <c r="K11257" s="72">
        <v>28</v>
      </c>
      <c r="L11257" s="72">
        <v>1</v>
      </c>
    </row>
    <row r="11258" spans="4:12" x14ac:dyDescent="0.25">
      <c r="D11258" s="66" t="s">
        <v>41596</v>
      </c>
      <c r="E11258" s="66" t="s">
        <v>13967</v>
      </c>
      <c r="F11258" s="72">
        <v>1</v>
      </c>
      <c r="G11258" s="72">
        <v>3</v>
      </c>
      <c r="H11258" s="72">
        <v>3</v>
      </c>
      <c r="I11258" s="72">
        <v>1</v>
      </c>
      <c r="J11258" s="72">
        <v>1</v>
      </c>
      <c r="K11258" s="72">
        <v>28</v>
      </c>
      <c r="L11258" s="72">
        <v>2</v>
      </c>
    </row>
    <row r="11259" spans="4:12" x14ac:dyDescent="0.25">
      <c r="D11259" s="66" t="s">
        <v>41597</v>
      </c>
      <c r="E11259" s="66" t="s">
        <v>13968</v>
      </c>
      <c r="F11259" s="72">
        <v>1</v>
      </c>
      <c r="G11259" s="72">
        <v>3</v>
      </c>
      <c r="H11259" s="72">
        <v>3</v>
      </c>
      <c r="I11259" s="72">
        <v>1</v>
      </c>
      <c r="J11259" s="72">
        <v>1</v>
      </c>
      <c r="K11259" s="72">
        <v>28</v>
      </c>
      <c r="L11259" s="72">
        <v>3</v>
      </c>
    </row>
    <row r="11260" spans="4:12" x14ac:dyDescent="0.25">
      <c r="D11260" s="66" t="s">
        <v>41598</v>
      </c>
      <c r="E11260" s="66" t="s">
        <v>13969</v>
      </c>
      <c r="F11260" s="72">
        <v>1</v>
      </c>
      <c r="G11260" s="72">
        <v>3</v>
      </c>
      <c r="H11260" s="72">
        <v>3</v>
      </c>
      <c r="I11260" s="72">
        <v>1</v>
      </c>
      <c r="J11260" s="72">
        <v>1</v>
      </c>
      <c r="K11260" s="72">
        <v>28</v>
      </c>
      <c r="L11260" s="72">
        <v>4</v>
      </c>
    </row>
    <row r="11261" spans="4:12" x14ac:dyDescent="0.25">
      <c r="D11261" s="66" t="s">
        <v>41599</v>
      </c>
      <c r="E11261" s="66" t="s">
        <v>13970</v>
      </c>
      <c r="F11261" s="72">
        <v>1</v>
      </c>
      <c r="G11261" s="72">
        <v>3</v>
      </c>
      <c r="H11261" s="72">
        <v>3</v>
      </c>
      <c r="I11261" s="72">
        <v>1</v>
      </c>
      <c r="J11261" s="72">
        <v>1</v>
      </c>
      <c r="K11261" s="72">
        <v>28</v>
      </c>
      <c r="L11261" s="72">
        <v>5</v>
      </c>
    </row>
    <row r="11262" spans="4:12" x14ac:dyDescent="0.25">
      <c r="D11262" s="66" t="s">
        <v>41600</v>
      </c>
      <c r="E11262" s="66" t="s">
        <v>13971</v>
      </c>
      <c r="F11262" s="72">
        <v>1</v>
      </c>
      <c r="G11262" s="72">
        <v>3</v>
      </c>
      <c r="H11262" s="72">
        <v>3</v>
      </c>
      <c r="I11262" s="72">
        <v>1</v>
      </c>
      <c r="J11262" s="72">
        <v>1</v>
      </c>
      <c r="K11262" s="72">
        <v>28</v>
      </c>
      <c r="L11262" s="72">
        <v>6</v>
      </c>
    </row>
    <row r="11263" spans="4:12" x14ac:dyDescent="0.25">
      <c r="D11263" s="66" t="s">
        <v>41601</v>
      </c>
      <c r="E11263" s="66" t="s">
        <v>13972</v>
      </c>
      <c r="F11263" s="72">
        <v>1</v>
      </c>
      <c r="G11263" s="72">
        <v>3</v>
      </c>
      <c r="H11263" s="72">
        <v>3</v>
      </c>
      <c r="I11263" s="72">
        <v>1</v>
      </c>
      <c r="J11263" s="72">
        <v>1</v>
      </c>
      <c r="K11263" s="72">
        <v>28</v>
      </c>
      <c r="L11263" s="72">
        <v>7</v>
      </c>
    </row>
    <row r="11264" spans="4:12" x14ac:dyDescent="0.25">
      <c r="D11264" s="66" t="s">
        <v>41602</v>
      </c>
      <c r="E11264" s="66" t="s">
        <v>13973</v>
      </c>
      <c r="F11264" s="72">
        <v>1</v>
      </c>
      <c r="G11264" s="72">
        <v>3</v>
      </c>
      <c r="H11264" s="72">
        <v>3</v>
      </c>
      <c r="I11264" s="72">
        <v>1</v>
      </c>
      <c r="J11264" s="72">
        <v>1</v>
      </c>
      <c r="K11264" s="72">
        <v>28</v>
      </c>
      <c r="L11264" s="72">
        <v>8</v>
      </c>
    </row>
    <row r="11265" spans="4:12" x14ac:dyDescent="0.25">
      <c r="D11265" s="66" t="s">
        <v>41603</v>
      </c>
      <c r="E11265" s="66" t="s">
        <v>13974</v>
      </c>
      <c r="F11265" s="72">
        <v>1</v>
      </c>
      <c r="G11265" s="72">
        <v>3</v>
      </c>
      <c r="H11265" s="72">
        <v>3</v>
      </c>
      <c r="I11265" s="72">
        <v>1</v>
      </c>
      <c r="J11265" s="72">
        <v>1</v>
      </c>
      <c r="K11265" s="72">
        <v>28</v>
      </c>
      <c r="L11265" s="72">
        <v>9</v>
      </c>
    </row>
    <row r="11266" spans="4:12" x14ac:dyDescent="0.25">
      <c r="D11266" s="66" t="s">
        <v>41604</v>
      </c>
      <c r="E11266" s="66" t="s">
        <v>13975</v>
      </c>
      <c r="F11266" s="72">
        <v>1</v>
      </c>
      <c r="G11266" s="72">
        <v>3</v>
      </c>
      <c r="H11266" s="72">
        <v>3</v>
      </c>
      <c r="I11266" s="72">
        <v>1</v>
      </c>
      <c r="J11266" s="72">
        <v>1</v>
      </c>
      <c r="K11266" s="72">
        <v>28</v>
      </c>
      <c r="L11266" s="72">
        <v>10</v>
      </c>
    </row>
    <row r="11267" spans="4:12" x14ac:dyDescent="0.25">
      <c r="D11267" s="66" t="s">
        <v>41605</v>
      </c>
      <c r="E11267" s="66" t="s">
        <v>13976</v>
      </c>
      <c r="F11267" s="72">
        <v>1</v>
      </c>
      <c r="G11267" s="72">
        <v>3</v>
      </c>
      <c r="H11267" s="72">
        <v>3</v>
      </c>
      <c r="I11267" s="72">
        <v>1</v>
      </c>
      <c r="J11267" s="72">
        <v>1</v>
      </c>
      <c r="K11267" s="72">
        <v>28</v>
      </c>
      <c r="L11267" s="72">
        <v>11</v>
      </c>
    </row>
    <row r="11268" spans="4:12" x14ac:dyDescent="0.25">
      <c r="D11268" s="66" t="s">
        <v>41606</v>
      </c>
      <c r="E11268" s="66" t="s">
        <v>13977</v>
      </c>
      <c r="F11268" s="72">
        <v>1</v>
      </c>
      <c r="G11268" s="72">
        <v>3</v>
      </c>
      <c r="H11268" s="72">
        <v>3</v>
      </c>
      <c r="I11268" s="72">
        <v>1</v>
      </c>
      <c r="J11268" s="72">
        <v>1</v>
      </c>
      <c r="K11268" s="72">
        <v>28</v>
      </c>
      <c r="L11268" s="72">
        <v>12</v>
      </c>
    </row>
    <row r="11269" spans="4:12" x14ac:dyDescent="0.25">
      <c r="D11269" s="66" t="s">
        <v>41607</v>
      </c>
      <c r="E11269" s="66" t="s">
        <v>13978</v>
      </c>
      <c r="F11269" s="72">
        <v>1</v>
      </c>
      <c r="G11269" s="72">
        <v>3</v>
      </c>
      <c r="H11269" s="72">
        <v>3</v>
      </c>
      <c r="I11269" s="72">
        <v>1</v>
      </c>
      <c r="J11269" s="72">
        <v>1</v>
      </c>
      <c r="K11269" s="72">
        <v>28</v>
      </c>
      <c r="L11269" s="72">
        <v>13</v>
      </c>
    </row>
    <row r="11270" spans="4:12" x14ac:dyDescent="0.25">
      <c r="D11270" s="66" t="s">
        <v>41608</v>
      </c>
      <c r="E11270" s="66" t="s">
        <v>13979</v>
      </c>
      <c r="F11270" s="72">
        <v>1</v>
      </c>
      <c r="G11270" s="72">
        <v>3</v>
      </c>
      <c r="H11270" s="72">
        <v>3</v>
      </c>
      <c r="I11270" s="72">
        <v>1</v>
      </c>
      <c r="J11270" s="72">
        <v>1</v>
      </c>
      <c r="K11270" s="72">
        <v>28</v>
      </c>
      <c r="L11270" s="72">
        <v>14</v>
      </c>
    </row>
    <row r="11271" spans="4:12" x14ac:dyDescent="0.25">
      <c r="D11271" s="66" t="s">
        <v>41609</v>
      </c>
      <c r="E11271" s="66" t="s">
        <v>13980</v>
      </c>
      <c r="F11271" s="72">
        <v>1</v>
      </c>
      <c r="G11271" s="72">
        <v>3</v>
      </c>
      <c r="H11271" s="72">
        <v>3</v>
      </c>
      <c r="I11271" s="72">
        <v>1</v>
      </c>
      <c r="J11271" s="72">
        <v>1</v>
      </c>
      <c r="K11271" s="72">
        <v>28</v>
      </c>
      <c r="L11271" s="72">
        <v>15</v>
      </c>
    </row>
    <row r="11272" spans="4:12" x14ac:dyDescent="0.25">
      <c r="D11272" s="66" t="s">
        <v>41610</v>
      </c>
      <c r="E11272" s="66" t="s">
        <v>13981</v>
      </c>
      <c r="F11272" s="72">
        <v>1</v>
      </c>
      <c r="G11272" s="72">
        <v>3</v>
      </c>
      <c r="H11272" s="72">
        <v>3</v>
      </c>
      <c r="I11272" s="72">
        <v>1</v>
      </c>
      <c r="J11272" s="72">
        <v>1</v>
      </c>
      <c r="K11272" s="72">
        <v>28</v>
      </c>
      <c r="L11272" s="72">
        <v>16</v>
      </c>
    </row>
    <row r="11273" spans="4:12" x14ac:dyDescent="0.25">
      <c r="D11273" s="66" t="s">
        <v>41611</v>
      </c>
      <c r="E11273" s="66" t="s">
        <v>13982</v>
      </c>
      <c r="F11273" s="72">
        <v>1</v>
      </c>
      <c r="G11273" s="72">
        <v>3</v>
      </c>
      <c r="H11273" s="72">
        <v>3</v>
      </c>
      <c r="I11273" s="72">
        <v>1</v>
      </c>
      <c r="J11273" s="72">
        <v>1</v>
      </c>
      <c r="K11273" s="72">
        <v>28</v>
      </c>
      <c r="L11273" s="72">
        <v>17</v>
      </c>
    </row>
    <row r="11274" spans="4:12" x14ac:dyDescent="0.25">
      <c r="D11274" s="66" t="s">
        <v>41612</v>
      </c>
      <c r="E11274" s="66" t="s">
        <v>13983</v>
      </c>
      <c r="F11274" s="72">
        <v>1</v>
      </c>
      <c r="G11274" s="72">
        <v>3</v>
      </c>
      <c r="H11274" s="72">
        <v>3</v>
      </c>
      <c r="I11274" s="72">
        <v>1</v>
      </c>
      <c r="J11274" s="72">
        <v>1</v>
      </c>
      <c r="K11274" s="72">
        <v>28</v>
      </c>
      <c r="L11274" s="72">
        <v>18</v>
      </c>
    </row>
    <row r="11275" spans="4:12" x14ac:dyDescent="0.25">
      <c r="D11275" s="66" t="s">
        <v>41613</v>
      </c>
      <c r="E11275" s="66" t="s">
        <v>13984</v>
      </c>
      <c r="F11275" s="72">
        <v>1</v>
      </c>
      <c r="G11275" s="72">
        <v>3</v>
      </c>
      <c r="H11275" s="72">
        <v>3</v>
      </c>
      <c r="I11275" s="72">
        <v>1</v>
      </c>
      <c r="J11275" s="72">
        <v>1</v>
      </c>
      <c r="K11275" s="72">
        <v>28</v>
      </c>
      <c r="L11275" s="72">
        <v>19</v>
      </c>
    </row>
    <row r="11276" spans="4:12" x14ac:dyDescent="0.25">
      <c r="D11276" s="66" t="s">
        <v>41614</v>
      </c>
      <c r="E11276" s="66" t="s">
        <v>13985</v>
      </c>
      <c r="F11276" s="72">
        <v>1</v>
      </c>
      <c r="G11276" s="72">
        <v>3</v>
      </c>
      <c r="H11276" s="72">
        <v>3</v>
      </c>
      <c r="I11276" s="72">
        <v>1</v>
      </c>
      <c r="J11276" s="72">
        <v>1</v>
      </c>
      <c r="K11276" s="72">
        <v>28</v>
      </c>
      <c r="L11276" s="72">
        <v>20</v>
      </c>
    </row>
    <row r="11277" spans="4:12" x14ac:dyDescent="0.25">
      <c r="D11277" s="66" t="s">
        <v>41615</v>
      </c>
      <c r="E11277" s="66" t="s">
        <v>13986</v>
      </c>
      <c r="F11277" s="72">
        <v>1</v>
      </c>
      <c r="G11277" s="72">
        <v>3</v>
      </c>
      <c r="H11277" s="72">
        <v>3</v>
      </c>
      <c r="I11277" s="72">
        <v>1</v>
      </c>
      <c r="J11277" s="72">
        <v>1</v>
      </c>
      <c r="K11277" s="72">
        <v>28</v>
      </c>
      <c r="L11277" s="72">
        <v>21</v>
      </c>
    </row>
    <row r="11278" spans="4:12" x14ac:dyDescent="0.25">
      <c r="D11278" s="66" t="s">
        <v>41616</v>
      </c>
      <c r="E11278" s="66" t="s">
        <v>13987</v>
      </c>
      <c r="F11278" s="72">
        <v>1</v>
      </c>
      <c r="G11278" s="72">
        <v>3</v>
      </c>
      <c r="H11278" s="72">
        <v>3</v>
      </c>
      <c r="I11278" s="72">
        <v>1</v>
      </c>
      <c r="J11278" s="72">
        <v>1</v>
      </c>
      <c r="K11278" s="72">
        <v>28</v>
      </c>
      <c r="L11278" s="72">
        <v>22</v>
      </c>
    </row>
    <row r="11279" spans="4:12" x14ac:dyDescent="0.25">
      <c r="D11279" s="66" t="s">
        <v>41617</v>
      </c>
      <c r="E11279" s="66" t="s">
        <v>13988</v>
      </c>
      <c r="F11279" s="72">
        <v>1</v>
      </c>
      <c r="G11279" s="72">
        <v>3</v>
      </c>
      <c r="H11279" s="72">
        <v>3</v>
      </c>
      <c r="I11279" s="72">
        <v>1</v>
      </c>
      <c r="J11279" s="72">
        <v>1</v>
      </c>
      <c r="K11279" s="72">
        <v>28</v>
      </c>
      <c r="L11279" s="72">
        <v>23</v>
      </c>
    </row>
    <row r="11280" spans="4:12" x14ac:dyDescent="0.25">
      <c r="D11280" s="66" t="s">
        <v>41618</v>
      </c>
      <c r="E11280" s="66" t="s">
        <v>13989</v>
      </c>
      <c r="F11280" s="72">
        <v>1</v>
      </c>
      <c r="G11280" s="72">
        <v>3</v>
      </c>
      <c r="H11280" s="72">
        <v>3</v>
      </c>
      <c r="I11280" s="72">
        <v>1</v>
      </c>
      <c r="J11280" s="72">
        <v>1</v>
      </c>
      <c r="K11280" s="72">
        <v>28</v>
      </c>
      <c r="L11280" s="72">
        <v>24</v>
      </c>
    </row>
    <row r="11281" spans="4:12" x14ac:dyDescent="0.25">
      <c r="D11281" s="66" t="s">
        <v>41619</v>
      </c>
      <c r="E11281" s="66" t="s">
        <v>13990</v>
      </c>
      <c r="F11281" s="72">
        <v>1</v>
      </c>
      <c r="G11281" s="72">
        <v>3</v>
      </c>
      <c r="H11281" s="72">
        <v>3</v>
      </c>
      <c r="I11281" s="72">
        <v>1</v>
      </c>
      <c r="J11281" s="72">
        <v>1</v>
      </c>
      <c r="K11281" s="72">
        <v>28</v>
      </c>
      <c r="L11281" s="72">
        <v>25</v>
      </c>
    </row>
    <row r="11282" spans="4:12" x14ac:dyDescent="0.25">
      <c r="D11282" s="66" t="s">
        <v>41620</v>
      </c>
      <c r="E11282" s="66" t="s">
        <v>13991</v>
      </c>
      <c r="F11282" s="72">
        <v>1</v>
      </c>
      <c r="G11282" s="72">
        <v>3</v>
      </c>
      <c r="H11282" s="72">
        <v>3</v>
      </c>
      <c r="I11282" s="72">
        <v>1</v>
      </c>
      <c r="J11282" s="72">
        <v>1</v>
      </c>
      <c r="K11282" s="72">
        <v>28</v>
      </c>
      <c r="L11282" s="72">
        <v>26</v>
      </c>
    </row>
    <row r="11283" spans="4:12" x14ac:dyDescent="0.25">
      <c r="D11283" s="66" t="s">
        <v>41621</v>
      </c>
      <c r="E11283" s="66" t="s">
        <v>13992</v>
      </c>
      <c r="F11283" s="72">
        <v>1</v>
      </c>
      <c r="G11283" s="72">
        <v>3</v>
      </c>
      <c r="H11283" s="72">
        <v>3</v>
      </c>
      <c r="I11283" s="72">
        <v>1</v>
      </c>
      <c r="J11283" s="72">
        <v>1</v>
      </c>
      <c r="K11283" s="72">
        <v>28</v>
      </c>
      <c r="L11283" s="72">
        <v>27</v>
      </c>
    </row>
    <row r="11284" spans="4:12" x14ac:dyDescent="0.25">
      <c r="D11284" s="66" t="s">
        <v>41622</v>
      </c>
      <c r="E11284" s="66" t="s">
        <v>13993</v>
      </c>
      <c r="F11284" s="72">
        <v>1</v>
      </c>
      <c r="G11284" s="72">
        <v>3</v>
      </c>
      <c r="H11284" s="72">
        <v>3</v>
      </c>
      <c r="I11284" s="72">
        <v>1</v>
      </c>
      <c r="J11284" s="72">
        <v>1</v>
      </c>
      <c r="K11284" s="72">
        <v>29</v>
      </c>
      <c r="L11284" s="72">
        <v>1</v>
      </c>
    </row>
    <row r="11285" spans="4:12" x14ac:dyDescent="0.25">
      <c r="D11285" s="66" t="s">
        <v>41623</v>
      </c>
      <c r="E11285" s="66" t="s">
        <v>13994</v>
      </c>
      <c r="F11285" s="72">
        <v>1</v>
      </c>
      <c r="G11285" s="72">
        <v>3</v>
      </c>
      <c r="H11285" s="72">
        <v>3</v>
      </c>
      <c r="I11285" s="72">
        <v>1</v>
      </c>
      <c r="J11285" s="72">
        <v>1</v>
      </c>
      <c r="K11285" s="72">
        <v>29</v>
      </c>
      <c r="L11285" s="72">
        <v>2</v>
      </c>
    </row>
    <row r="11286" spans="4:12" x14ac:dyDescent="0.25">
      <c r="D11286" s="66" t="s">
        <v>41624</v>
      </c>
      <c r="E11286" s="66" t="s">
        <v>13995</v>
      </c>
      <c r="F11286" s="72">
        <v>1</v>
      </c>
      <c r="G11286" s="72">
        <v>3</v>
      </c>
      <c r="H11286" s="72">
        <v>3</v>
      </c>
      <c r="I11286" s="72">
        <v>1</v>
      </c>
      <c r="J11286" s="72">
        <v>1</v>
      </c>
      <c r="K11286" s="72">
        <v>29</v>
      </c>
      <c r="L11286" s="72">
        <v>3</v>
      </c>
    </row>
    <row r="11287" spans="4:12" x14ac:dyDescent="0.25">
      <c r="D11287" s="66" t="s">
        <v>41625</v>
      </c>
      <c r="E11287" s="66" t="s">
        <v>13996</v>
      </c>
      <c r="F11287" s="72">
        <v>1</v>
      </c>
      <c r="G11287" s="72">
        <v>3</v>
      </c>
      <c r="H11287" s="72">
        <v>3</v>
      </c>
      <c r="I11287" s="72">
        <v>1</v>
      </c>
      <c r="J11287" s="72">
        <v>1</v>
      </c>
      <c r="K11287" s="72">
        <v>29</v>
      </c>
      <c r="L11287" s="72">
        <v>4</v>
      </c>
    </row>
    <row r="11288" spans="4:12" x14ac:dyDescent="0.25">
      <c r="D11288" s="66" t="s">
        <v>41626</v>
      </c>
      <c r="E11288" s="66" t="s">
        <v>13997</v>
      </c>
      <c r="F11288" s="72">
        <v>1</v>
      </c>
      <c r="G11288" s="72">
        <v>3</v>
      </c>
      <c r="H11288" s="72">
        <v>3</v>
      </c>
      <c r="I11288" s="72">
        <v>1</v>
      </c>
      <c r="J11288" s="72">
        <v>1</v>
      </c>
      <c r="K11288" s="72">
        <v>30</v>
      </c>
      <c r="L11288" s="72">
        <v>1</v>
      </c>
    </row>
    <row r="11289" spans="4:12" x14ac:dyDescent="0.25">
      <c r="D11289" s="66" t="s">
        <v>41627</v>
      </c>
      <c r="E11289" s="66" t="s">
        <v>13998</v>
      </c>
      <c r="F11289" s="72">
        <v>1</v>
      </c>
      <c r="G11289" s="72">
        <v>3</v>
      </c>
      <c r="H11289" s="72">
        <v>3</v>
      </c>
      <c r="I11289" s="72">
        <v>1</v>
      </c>
      <c r="J11289" s="72">
        <v>1</v>
      </c>
      <c r="K11289" s="72">
        <v>30</v>
      </c>
      <c r="L11289" s="72">
        <v>2</v>
      </c>
    </row>
    <row r="11290" spans="4:12" x14ac:dyDescent="0.25">
      <c r="D11290" s="66" t="s">
        <v>41628</v>
      </c>
      <c r="E11290" s="66" t="s">
        <v>13999</v>
      </c>
      <c r="F11290" s="72">
        <v>1</v>
      </c>
      <c r="G11290" s="72">
        <v>3</v>
      </c>
      <c r="H11290" s="72">
        <v>3</v>
      </c>
      <c r="I11290" s="72">
        <v>1</v>
      </c>
      <c r="J11290" s="72">
        <v>1</v>
      </c>
      <c r="K11290" s="72">
        <v>30</v>
      </c>
      <c r="L11290" s="72">
        <v>3</v>
      </c>
    </row>
    <row r="11291" spans="4:12" x14ac:dyDescent="0.25">
      <c r="D11291" s="66" t="s">
        <v>41629</v>
      </c>
      <c r="E11291" s="66" t="s">
        <v>14000</v>
      </c>
      <c r="F11291" s="72">
        <v>1</v>
      </c>
      <c r="G11291" s="72">
        <v>3</v>
      </c>
      <c r="H11291" s="72">
        <v>3</v>
      </c>
      <c r="I11291" s="72">
        <v>1</v>
      </c>
      <c r="J11291" s="72">
        <v>1</v>
      </c>
      <c r="K11291" s="72">
        <v>30</v>
      </c>
      <c r="L11291" s="72">
        <v>4</v>
      </c>
    </row>
    <row r="11292" spans="4:12" x14ac:dyDescent="0.25">
      <c r="D11292" s="66" t="s">
        <v>41630</v>
      </c>
      <c r="E11292" s="66" t="s">
        <v>14001</v>
      </c>
      <c r="F11292" s="72">
        <v>1</v>
      </c>
      <c r="G11292" s="72">
        <v>3</v>
      </c>
      <c r="H11292" s="72">
        <v>3</v>
      </c>
      <c r="I11292" s="72">
        <v>1</v>
      </c>
      <c r="J11292" s="72">
        <v>1</v>
      </c>
      <c r="K11292" s="72">
        <v>30</v>
      </c>
      <c r="L11292" s="72">
        <v>5</v>
      </c>
    </row>
    <row r="11293" spans="4:12" x14ac:dyDescent="0.25">
      <c r="D11293" s="66" t="s">
        <v>41631</v>
      </c>
      <c r="E11293" s="66" t="s">
        <v>14002</v>
      </c>
      <c r="F11293" s="72">
        <v>1</v>
      </c>
      <c r="G11293" s="72">
        <v>3</v>
      </c>
      <c r="H11293" s="72">
        <v>3</v>
      </c>
      <c r="I11293" s="72">
        <v>1</v>
      </c>
      <c r="J11293" s="72">
        <v>1</v>
      </c>
      <c r="K11293" s="72">
        <v>31</v>
      </c>
      <c r="L11293" s="72">
        <v>1</v>
      </c>
    </row>
    <row r="11294" spans="4:12" x14ac:dyDescent="0.25">
      <c r="D11294" s="66" t="s">
        <v>41632</v>
      </c>
      <c r="E11294" s="66" t="s">
        <v>14003</v>
      </c>
      <c r="F11294" s="72">
        <v>1</v>
      </c>
      <c r="G11294" s="72">
        <v>3</v>
      </c>
      <c r="H11294" s="72">
        <v>3</v>
      </c>
      <c r="I11294" s="72">
        <v>1</v>
      </c>
      <c r="J11294" s="72">
        <v>1</v>
      </c>
      <c r="K11294" s="72">
        <v>31</v>
      </c>
      <c r="L11294" s="72">
        <v>2</v>
      </c>
    </row>
    <row r="11295" spans="4:12" x14ac:dyDescent="0.25">
      <c r="D11295" s="66" t="s">
        <v>41633</v>
      </c>
      <c r="E11295" s="66" t="s">
        <v>14004</v>
      </c>
      <c r="F11295" s="72">
        <v>1</v>
      </c>
      <c r="G11295" s="72">
        <v>3</v>
      </c>
      <c r="H11295" s="72">
        <v>3</v>
      </c>
      <c r="I11295" s="72">
        <v>1</v>
      </c>
      <c r="J11295" s="72">
        <v>1</v>
      </c>
      <c r="K11295" s="72">
        <v>31</v>
      </c>
      <c r="L11295" s="72">
        <v>3</v>
      </c>
    </row>
    <row r="11296" spans="4:12" x14ac:dyDescent="0.25">
      <c r="D11296" s="66" t="s">
        <v>41634</v>
      </c>
      <c r="E11296" s="66" t="s">
        <v>14005</v>
      </c>
      <c r="F11296" s="72">
        <v>1</v>
      </c>
      <c r="G11296" s="72">
        <v>3</v>
      </c>
      <c r="H11296" s="72">
        <v>3</v>
      </c>
      <c r="I11296" s="72">
        <v>1</v>
      </c>
      <c r="J11296" s="72">
        <v>1</v>
      </c>
      <c r="K11296" s="72">
        <v>31</v>
      </c>
      <c r="L11296" s="72">
        <v>4</v>
      </c>
    </row>
    <row r="11297" spans="4:12" x14ac:dyDescent="0.25">
      <c r="D11297" s="66" t="s">
        <v>41635</v>
      </c>
      <c r="E11297" s="66" t="s">
        <v>14006</v>
      </c>
      <c r="F11297" s="72">
        <v>1</v>
      </c>
      <c r="G11297" s="72">
        <v>3</v>
      </c>
      <c r="H11297" s="72">
        <v>3</v>
      </c>
      <c r="I11297" s="72">
        <v>1</v>
      </c>
      <c r="J11297" s="72">
        <v>1</v>
      </c>
      <c r="K11297" s="72">
        <v>31</v>
      </c>
      <c r="L11297" s="72">
        <v>5</v>
      </c>
    </row>
    <row r="11298" spans="4:12" x14ac:dyDescent="0.25">
      <c r="D11298" s="66" t="s">
        <v>41636</v>
      </c>
      <c r="E11298" s="66" t="s">
        <v>14007</v>
      </c>
      <c r="F11298" s="72">
        <v>1</v>
      </c>
      <c r="G11298" s="72">
        <v>3</v>
      </c>
      <c r="H11298" s="72">
        <v>3</v>
      </c>
      <c r="I11298" s="72">
        <v>1</v>
      </c>
      <c r="J11298" s="72">
        <v>1</v>
      </c>
      <c r="K11298" s="72">
        <v>31</v>
      </c>
      <c r="L11298" s="72">
        <v>6</v>
      </c>
    </row>
    <row r="11299" spans="4:12" x14ac:dyDescent="0.25">
      <c r="D11299" s="66" t="s">
        <v>41637</v>
      </c>
      <c r="E11299" s="66" t="s">
        <v>14008</v>
      </c>
      <c r="F11299" s="72">
        <v>1</v>
      </c>
      <c r="G11299" s="72">
        <v>3</v>
      </c>
      <c r="H11299" s="72">
        <v>3</v>
      </c>
      <c r="I11299" s="72">
        <v>1</v>
      </c>
      <c r="J11299" s="72">
        <v>1</v>
      </c>
      <c r="K11299" s="72">
        <v>31</v>
      </c>
      <c r="L11299" s="72">
        <v>7</v>
      </c>
    </row>
    <row r="11300" spans="4:12" x14ac:dyDescent="0.25">
      <c r="D11300" s="66" t="s">
        <v>41638</v>
      </c>
      <c r="E11300" s="66" t="s">
        <v>14009</v>
      </c>
      <c r="F11300" s="72">
        <v>1</v>
      </c>
      <c r="G11300" s="72">
        <v>3</v>
      </c>
      <c r="H11300" s="72">
        <v>3</v>
      </c>
      <c r="I11300" s="72">
        <v>1</v>
      </c>
      <c r="J11300" s="72">
        <v>1</v>
      </c>
      <c r="K11300" s="72">
        <v>32</v>
      </c>
      <c r="L11300" s="72">
        <v>1</v>
      </c>
    </row>
    <row r="11301" spans="4:12" x14ac:dyDescent="0.25">
      <c r="D11301" s="66" t="s">
        <v>41639</v>
      </c>
      <c r="E11301" s="66" t="s">
        <v>14010</v>
      </c>
      <c r="F11301" s="72">
        <v>1</v>
      </c>
      <c r="G11301" s="72">
        <v>3</v>
      </c>
      <c r="H11301" s="72">
        <v>3</v>
      </c>
      <c r="I11301" s="72">
        <v>1</v>
      </c>
      <c r="J11301" s="72">
        <v>1</v>
      </c>
      <c r="K11301" s="72">
        <v>32</v>
      </c>
      <c r="L11301" s="72">
        <v>2</v>
      </c>
    </row>
    <row r="11302" spans="4:12" x14ac:dyDescent="0.25">
      <c r="D11302" s="66" t="s">
        <v>41640</v>
      </c>
      <c r="E11302" s="66" t="s">
        <v>14011</v>
      </c>
      <c r="F11302" s="72">
        <v>1</v>
      </c>
      <c r="G11302" s="72">
        <v>3</v>
      </c>
      <c r="H11302" s="72">
        <v>3</v>
      </c>
      <c r="I11302" s="72">
        <v>1</v>
      </c>
      <c r="J11302" s="72">
        <v>1</v>
      </c>
      <c r="K11302" s="72">
        <v>32</v>
      </c>
      <c r="L11302" s="72">
        <v>3</v>
      </c>
    </row>
    <row r="11303" spans="4:12" x14ac:dyDescent="0.25">
      <c r="D11303" s="66" t="s">
        <v>41641</v>
      </c>
      <c r="E11303" s="66" t="s">
        <v>14012</v>
      </c>
      <c r="F11303" s="72">
        <v>1</v>
      </c>
      <c r="G11303" s="72">
        <v>3</v>
      </c>
      <c r="H11303" s="72">
        <v>3</v>
      </c>
      <c r="I11303" s="72">
        <v>1</v>
      </c>
      <c r="J11303" s="72">
        <v>1</v>
      </c>
      <c r="K11303" s="72">
        <v>32</v>
      </c>
      <c r="L11303" s="72">
        <v>4</v>
      </c>
    </row>
    <row r="11304" spans="4:12" x14ac:dyDescent="0.25">
      <c r="D11304" s="66" t="s">
        <v>41642</v>
      </c>
      <c r="E11304" s="66" t="s">
        <v>14013</v>
      </c>
      <c r="F11304" s="72">
        <v>1</v>
      </c>
      <c r="G11304" s="72">
        <v>3</v>
      </c>
      <c r="H11304" s="72">
        <v>3</v>
      </c>
      <c r="I11304" s="72">
        <v>1</v>
      </c>
      <c r="J11304" s="72">
        <v>1</v>
      </c>
      <c r="K11304" s="72">
        <v>32</v>
      </c>
      <c r="L11304" s="72">
        <v>5</v>
      </c>
    </row>
    <row r="11305" spans="4:12" x14ac:dyDescent="0.25">
      <c r="D11305" s="66" t="s">
        <v>41643</v>
      </c>
      <c r="E11305" s="66" t="s">
        <v>14014</v>
      </c>
      <c r="F11305" s="72">
        <v>1</v>
      </c>
      <c r="G11305" s="72">
        <v>3</v>
      </c>
      <c r="H11305" s="72">
        <v>3</v>
      </c>
      <c r="I11305" s="72">
        <v>1</v>
      </c>
      <c r="J11305" s="72">
        <v>1</v>
      </c>
      <c r="K11305" s="72">
        <v>33</v>
      </c>
      <c r="L11305" s="72">
        <v>1</v>
      </c>
    </row>
    <row r="11306" spans="4:12" x14ac:dyDescent="0.25">
      <c r="D11306" s="66" t="s">
        <v>41644</v>
      </c>
      <c r="E11306" s="66" t="s">
        <v>14015</v>
      </c>
      <c r="F11306" s="72">
        <v>1</v>
      </c>
      <c r="G11306" s="72">
        <v>3</v>
      </c>
      <c r="H11306" s="72">
        <v>3</v>
      </c>
      <c r="I11306" s="72">
        <v>1</v>
      </c>
      <c r="J11306" s="72">
        <v>1</v>
      </c>
      <c r="K11306" s="72">
        <v>33</v>
      </c>
      <c r="L11306" s="72">
        <v>2</v>
      </c>
    </row>
    <row r="11307" spans="4:12" x14ac:dyDescent="0.25">
      <c r="D11307" s="66" t="s">
        <v>41645</v>
      </c>
      <c r="E11307" s="66" t="s">
        <v>14016</v>
      </c>
      <c r="F11307" s="72">
        <v>1</v>
      </c>
      <c r="G11307" s="72">
        <v>3</v>
      </c>
      <c r="H11307" s="72">
        <v>3</v>
      </c>
      <c r="I11307" s="72">
        <v>1</v>
      </c>
      <c r="J11307" s="72">
        <v>1</v>
      </c>
      <c r="K11307" s="72">
        <v>33</v>
      </c>
      <c r="L11307" s="72">
        <v>3</v>
      </c>
    </row>
    <row r="11308" spans="4:12" x14ac:dyDescent="0.25">
      <c r="D11308" s="66" t="s">
        <v>41646</v>
      </c>
      <c r="E11308" s="66" t="s">
        <v>14017</v>
      </c>
      <c r="F11308" s="72">
        <v>1</v>
      </c>
      <c r="G11308" s="72">
        <v>3</v>
      </c>
      <c r="H11308" s="72">
        <v>3</v>
      </c>
      <c r="I11308" s="72">
        <v>1</v>
      </c>
      <c r="J11308" s="72">
        <v>1</v>
      </c>
      <c r="K11308" s="72">
        <v>33</v>
      </c>
      <c r="L11308" s="72">
        <v>4</v>
      </c>
    </row>
    <row r="11309" spans="4:12" x14ac:dyDescent="0.25">
      <c r="D11309" s="66" t="s">
        <v>41647</v>
      </c>
      <c r="E11309" s="66" t="s">
        <v>14018</v>
      </c>
      <c r="F11309" s="72">
        <v>1</v>
      </c>
      <c r="G11309" s="72">
        <v>3</v>
      </c>
      <c r="H11309" s="72">
        <v>3</v>
      </c>
      <c r="I11309" s="72">
        <v>1</v>
      </c>
      <c r="J11309" s="72">
        <v>1</v>
      </c>
      <c r="K11309" s="72">
        <v>33</v>
      </c>
      <c r="L11309" s="72">
        <v>5</v>
      </c>
    </row>
    <row r="11310" spans="4:12" x14ac:dyDescent="0.25">
      <c r="D11310" s="66" t="s">
        <v>41648</v>
      </c>
      <c r="E11310" s="66" t="s">
        <v>14019</v>
      </c>
      <c r="F11310" s="72">
        <v>1</v>
      </c>
      <c r="G11310" s="72">
        <v>3</v>
      </c>
      <c r="H11310" s="72">
        <v>3</v>
      </c>
      <c r="I11310" s="72">
        <v>1</v>
      </c>
      <c r="J11310" s="72">
        <v>1</v>
      </c>
      <c r="K11310" s="72">
        <v>33</v>
      </c>
      <c r="L11310" s="72">
        <v>6</v>
      </c>
    </row>
    <row r="11311" spans="4:12" x14ac:dyDescent="0.25">
      <c r="D11311" s="66" t="s">
        <v>41649</v>
      </c>
      <c r="E11311" s="66" t="s">
        <v>14020</v>
      </c>
      <c r="F11311" s="72">
        <v>1</v>
      </c>
      <c r="G11311" s="72">
        <v>3</v>
      </c>
      <c r="H11311" s="72">
        <v>3</v>
      </c>
      <c r="I11311" s="72">
        <v>1</v>
      </c>
      <c r="J11311" s="72">
        <v>1</v>
      </c>
      <c r="K11311" s="72">
        <v>33</v>
      </c>
      <c r="L11311" s="72">
        <v>7</v>
      </c>
    </row>
    <row r="11312" spans="4:12" x14ac:dyDescent="0.25">
      <c r="D11312" s="66" t="s">
        <v>41650</v>
      </c>
      <c r="E11312" s="66" t="s">
        <v>14021</v>
      </c>
      <c r="F11312" s="72">
        <v>1</v>
      </c>
      <c r="G11312" s="72">
        <v>3</v>
      </c>
      <c r="H11312" s="72">
        <v>3</v>
      </c>
      <c r="I11312" s="72">
        <v>1</v>
      </c>
      <c r="J11312" s="72">
        <v>1</v>
      </c>
      <c r="K11312" s="72">
        <v>34</v>
      </c>
      <c r="L11312" s="72">
        <v>1</v>
      </c>
    </row>
    <row r="11313" spans="4:12" x14ac:dyDescent="0.25">
      <c r="D11313" s="66" t="s">
        <v>41651</v>
      </c>
      <c r="E11313" s="66" t="s">
        <v>14022</v>
      </c>
      <c r="F11313" s="72">
        <v>1</v>
      </c>
      <c r="G11313" s="72">
        <v>3</v>
      </c>
      <c r="H11313" s="72">
        <v>3</v>
      </c>
      <c r="I11313" s="72">
        <v>1</v>
      </c>
      <c r="J11313" s="72">
        <v>1</v>
      </c>
      <c r="K11313" s="72">
        <v>34</v>
      </c>
      <c r="L11313" s="72">
        <v>2</v>
      </c>
    </row>
    <row r="11314" spans="4:12" x14ac:dyDescent="0.25">
      <c r="D11314" s="66" t="s">
        <v>41652</v>
      </c>
      <c r="E11314" s="66" t="s">
        <v>14023</v>
      </c>
      <c r="F11314" s="72">
        <v>1</v>
      </c>
      <c r="G11314" s="72">
        <v>3</v>
      </c>
      <c r="H11314" s="72">
        <v>3</v>
      </c>
      <c r="I11314" s="72">
        <v>1</v>
      </c>
      <c r="J11314" s="72">
        <v>1</v>
      </c>
      <c r="K11314" s="72">
        <v>34</v>
      </c>
      <c r="L11314" s="72">
        <v>3</v>
      </c>
    </row>
    <row r="11315" spans="4:12" x14ac:dyDescent="0.25">
      <c r="D11315" s="66" t="s">
        <v>41653</v>
      </c>
      <c r="E11315" s="66" t="s">
        <v>14024</v>
      </c>
      <c r="F11315" s="72">
        <v>1</v>
      </c>
      <c r="G11315" s="72">
        <v>3</v>
      </c>
      <c r="H11315" s="72">
        <v>3</v>
      </c>
      <c r="I11315" s="72">
        <v>1</v>
      </c>
      <c r="J11315" s="72">
        <v>1</v>
      </c>
      <c r="K11315" s="72">
        <v>34</v>
      </c>
      <c r="L11315" s="72">
        <v>4</v>
      </c>
    </row>
    <row r="11316" spans="4:12" x14ac:dyDescent="0.25">
      <c r="D11316" s="66" t="s">
        <v>41654</v>
      </c>
      <c r="E11316" s="66" t="s">
        <v>14025</v>
      </c>
      <c r="F11316" s="72">
        <v>1</v>
      </c>
      <c r="G11316" s="72">
        <v>3</v>
      </c>
      <c r="H11316" s="72">
        <v>3</v>
      </c>
      <c r="I11316" s="72">
        <v>1</v>
      </c>
      <c r="J11316" s="72">
        <v>1</v>
      </c>
      <c r="K11316" s="72">
        <v>35</v>
      </c>
      <c r="L11316" s="72">
        <v>1</v>
      </c>
    </row>
    <row r="11317" spans="4:12" x14ac:dyDescent="0.25">
      <c r="D11317" s="66" t="s">
        <v>41655</v>
      </c>
      <c r="E11317" s="66" t="s">
        <v>14026</v>
      </c>
      <c r="F11317" s="72">
        <v>1</v>
      </c>
      <c r="G11317" s="72">
        <v>3</v>
      </c>
      <c r="H11317" s="72">
        <v>3</v>
      </c>
      <c r="I11317" s="72">
        <v>1</v>
      </c>
      <c r="J11317" s="72">
        <v>1</v>
      </c>
      <c r="K11317" s="72">
        <v>35</v>
      </c>
      <c r="L11317" s="72">
        <v>2</v>
      </c>
    </row>
    <row r="11318" spans="4:12" x14ac:dyDescent="0.25">
      <c r="D11318" s="66" t="s">
        <v>41656</v>
      </c>
      <c r="E11318" s="66" t="s">
        <v>14027</v>
      </c>
      <c r="F11318" s="72">
        <v>1</v>
      </c>
      <c r="G11318" s="72">
        <v>3</v>
      </c>
      <c r="H11318" s="72">
        <v>3</v>
      </c>
      <c r="I11318" s="72">
        <v>1</v>
      </c>
      <c r="J11318" s="72">
        <v>1</v>
      </c>
      <c r="K11318" s="72">
        <v>35</v>
      </c>
      <c r="L11318" s="72">
        <v>3</v>
      </c>
    </row>
    <row r="11319" spans="4:12" x14ac:dyDescent="0.25">
      <c r="D11319" s="66" t="s">
        <v>41657</v>
      </c>
      <c r="E11319" s="66" t="s">
        <v>14028</v>
      </c>
      <c r="F11319" s="72">
        <v>1</v>
      </c>
      <c r="G11319" s="72">
        <v>3</v>
      </c>
      <c r="H11319" s="72">
        <v>3</v>
      </c>
      <c r="I11319" s="72">
        <v>1</v>
      </c>
      <c r="J11319" s="72">
        <v>1</v>
      </c>
      <c r="K11319" s="72">
        <v>35</v>
      </c>
      <c r="L11319" s="72">
        <v>4</v>
      </c>
    </row>
    <row r="11320" spans="4:12" x14ac:dyDescent="0.25">
      <c r="D11320" s="66" t="s">
        <v>41658</v>
      </c>
      <c r="E11320" s="66" t="s">
        <v>14029</v>
      </c>
      <c r="F11320" s="72">
        <v>1</v>
      </c>
      <c r="G11320" s="72">
        <v>3</v>
      </c>
      <c r="H11320" s="72">
        <v>3</v>
      </c>
      <c r="I11320" s="72">
        <v>1</v>
      </c>
      <c r="J11320" s="72">
        <v>1</v>
      </c>
      <c r="K11320" s="72">
        <v>36</v>
      </c>
      <c r="L11320" s="72">
        <v>1</v>
      </c>
    </row>
    <row r="11321" spans="4:12" x14ac:dyDescent="0.25">
      <c r="D11321" s="66" t="s">
        <v>41659</v>
      </c>
      <c r="E11321" s="66" t="s">
        <v>14030</v>
      </c>
      <c r="F11321" s="72">
        <v>1</v>
      </c>
      <c r="G11321" s="72">
        <v>3</v>
      </c>
      <c r="H11321" s="72">
        <v>3</v>
      </c>
      <c r="I11321" s="72">
        <v>1</v>
      </c>
      <c r="J11321" s="72">
        <v>1</v>
      </c>
      <c r="K11321" s="72">
        <v>36</v>
      </c>
      <c r="L11321" s="72">
        <v>2</v>
      </c>
    </row>
    <row r="11322" spans="4:12" x14ac:dyDescent="0.25">
      <c r="D11322" s="66" t="s">
        <v>41660</v>
      </c>
      <c r="E11322" s="66" t="s">
        <v>14031</v>
      </c>
      <c r="F11322" s="72">
        <v>1</v>
      </c>
      <c r="G11322" s="72">
        <v>3</v>
      </c>
      <c r="H11322" s="72">
        <v>3</v>
      </c>
      <c r="I11322" s="72">
        <v>1</v>
      </c>
      <c r="J11322" s="72">
        <v>1</v>
      </c>
      <c r="K11322" s="72">
        <v>36</v>
      </c>
      <c r="L11322" s="72">
        <v>3</v>
      </c>
    </row>
    <row r="11323" spans="4:12" x14ac:dyDescent="0.25">
      <c r="D11323" s="66" t="s">
        <v>41661</v>
      </c>
      <c r="E11323" s="66" t="s">
        <v>14032</v>
      </c>
      <c r="F11323" s="72">
        <v>1</v>
      </c>
      <c r="G11323" s="72">
        <v>3</v>
      </c>
      <c r="H11323" s="72">
        <v>3</v>
      </c>
      <c r="I11323" s="72">
        <v>1</v>
      </c>
      <c r="J11323" s="72">
        <v>1</v>
      </c>
      <c r="K11323" s="72">
        <v>37</v>
      </c>
      <c r="L11323" s="72">
        <v>1</v>
      </c>
    </row>
    <row r="11324" spans="4:12" x14ac:dyDescent="0.25">
      <c r="D11324" s="66" t="s">
        <v>41662</v>
      </c>
      <c r="E11324" s="66" t="s">
        <v>14033</v>
      </c>
      <c r="F11324" s="72">
        <v>1</v>
      </c>
      <c r="G11324" s="72">
        <v>3</v>
      </c>
      <c r="H11324" s="72">
        <v>3</v>
      </c>
      <c r="I11324" s="72">
        <v>1</v>
      </c>
      <c r="J11324" s="72">
        <v>2</v>
      </c>
      <c r="K11324" s="72">
        <v>1</v>
      </c>
      <c r="L11324" s="72">
        <v>1</v>
      </c>
    </row>
    <row r="11325" spans="4:12" x14ac:dyDescent="0.25">
      <c r="D11325" s="66" t="s">
        <v>41663</v>
      </c>
      <c r="E11325" s="66" t="s">
        <v>14034</v>
      </c>
      <c r="F11325" s="72">
        <v>1</v>
      </c>
      <c r="G11325" s="72">
        <v>3</v>
      </c>
      <c r="H11325" s="72">
        <v>3</v>
      </c>
      <c r="I11325" s="72">
        <v>1</v>
      </c>
      <c r="J11325" s="72">
        <v>2</v>
      </c>
      <c r="K11325" s="72">
        <v>1</v>
      </c>
      <c r="L11325" s="72">
        <v>2</v>
      </c>
    </row>
    <row r="11326" spans="4:12" x14ac:dyDescent="0.25">
      <c r="D11326" s="66" t="s">
        <v>41664</v>
      </c>
      <c r="E11326" s="66" t="s">
        <v>14035</v>
      </c>
      <c r="F11326" s="72">
        <v>1</v>
      </c>
      <c r="G11326" s="72">
        <v>3</v>
      </c>
      <c r="H11326" s="72">
        <v>3</v>
      </c>
      <c r="I11326" s="72">
        <v>1</v>
      </c>
      <c r="J11326" s="72">
        <v>2</v>
      </c>
      <c r="K11326" s="72">
        <v>1</v>
      </c>
      <c r="L11326" s="72">
        <v>3</v>
      </c>
    </row>
    <row r="11327" spans="4:12" x14ac:dyDescent="0.25">
      <c r="D11327" s="66" t="s">
        <v>41665</v>
      </c>
      <c r="E11327" s="66" t="s">
        <v>14036</v>
      </c>
      <c r="F11327" s="72">
        <v>1</v>
      </c>
      <c r="G11327" s="72">
        <v>3</v>
      </c>
      <c r="H11327" s="72">
        <v>3</v>
      </c>
      <c r="I11327" s="72">
        <v>1</v>
      </c>
      <c r="J11327" s="72">
        <v>2</v>
      </c>
      <c r="K11327" s="72">
        <v>1</v>
      </c>
      <c r="L11327" s="72">
        <v>4</v>
      </c>
    </row>
    <row r="11328" spans="4:12" x14ac:dyDescent="0.25">
      <c r="D11328" s="66" t="s">
        <v>41666</v>
      </c>
      <c r="E11328" s="66" t="s">
        <v>14037</v>
      </c>
      <c r="F11328" s="72">
        <v>1</v>
      </c>
      <c r="G11328" s="72">
        <v>3</v>
      </c>
      <c r="H11328" s="72">
        <v>3</v>
      </c>
      <c r="I11328" s="72">
        <v>1</v>
      </c>
      <c r="J11328" s="72">
        <v>2</v>
      </c>
      <c r="K11328" s="72">
        <v>1</v>
      </c>
      <c r="L11328" s="72">
        <v>5</v>
      </c>
    </row>
    <row r="11329" spans="4:12" x14ac:dyDescent="0.25">
      <c r="D11329" s="66" t="s">
        <v>41667</v>
      </c>
      <c r="E11329" s="66" t="s">
        <v>14038</v>
      </c>
      <c r="F11329" s="72">
        <v>1</v>
      </c>
      <c r="G11329" s="72">
        <v>3</v>
      </c>
      <c r="H11329" s="72">
        <v>3</v>
      </c>
      <c r="I11329" s="72">
        <v>1</v>
      </c>
      <c r="J11329" s="72">
        <v>2</v>
      </c>
      <c r="K11329" s="72">
        <v>1</v>
      </c>
      <c r="L11329" s="72">
        <v>6</v>
      </c>
    </row>
    <row r="11330" spans="4:12" x14ac:dyDescent="0.25">
      <c r="D11330" s="66" t="s">
        <v>41668</v>
      </c>
      <c r="E11330" s="66" t="s">
        <v>14039</v>
      </c>
      <c r="F11330" s="72">
        <v>1</v>
      </c>
      <c r="G11330" s="72">
        <v>3</v>
      </c>
      <c r="H11330" s="72">
        <v>3</v>
      </c>
      <c r="I11330" s="72">
        <v>1</v>
      </c>
      <c r="J11330" s="72">
        <v>2</v>
      </c>
      <c r="K11330" s="72">
        <v>1</v>
      </c>
      <c r="L11330" s="72">
        <v>7</v>
      </c>
    </row>
    <row r="11331" spans="4:12" x14ac:dyDescent="0.25">
      <c r="D11331" s="66" t="s">
        <v>41669</v>
      </c>
      <c r="E11331" s="66" t="s">
        <v>14040</v>
      </c>
      <c r="F11331" s="72">
        <v>1</v>
      </c>
      <c r="G11331" s="72">
        <v>3</v>
      </c>
      <c r="H11331" s="72">
        <v>3</v>
      </c>
      <c r="I11331" s="72">
        <v>1</v>
      </c>
      <c r="J11331" s="72">
        <v>2</v>
      </c>
      <c r="K11331" s="72">
        <v>1</v>
      </c>
      <c r="L11331" s="72">
        <v>8</v>
      </c>
    </row>
    <row r="11332" spans="4:12" x14ac:dyDescent="0.25">
      <c r="D11332" s="66" t="s">
        <v>41670</v>
      </c>
      <c r="E11332" s="66" t="s">
        <v>14041</v>
      </c>
      <c r="F11332" s="72">
        <v>1</v>
      </c>
      <c r="G11332" s="72">
        <v>3</v>
      </c>
      <c r="H11332" s="72">
        <v>3</v>
      </c>
      <c r="I11332" s="72">
        <v>1</v>
      </c>
      <c r="J11332" s="72">
        <v>2</v>
      </c>
      <c r="K11332" s="72">
        <v>1</v>
      </c>
      <c r="L11332" s="72">
        <v>9</v>
      </c>
    </row>
    <row r="11333" spans="4:12" x14ac:dyDescent="0.25">
      <c r="D11333" s="66" t="s">
        <v>41671</v>
      </c>
      <c r="E11333" s="66" t="s">
        <v>14042</v>
      </c>
      <c r="F11333" s="72">
        <v>1</v>
      </c>
      <c r="G11333" s="72">
        <v>3</v>
      </c>
      <c r="H11333" s="72">
        <v>3</v>
      </c>
      <c r="I11333" s="72">
        <v>1</v>
      </c>
      <c r="J11333" s="72">
        <v>2</v>
      </c>
      <c r="K11333" s="72">
        <v>1</v>
      </c>
      <c r="L11333" s="72">
        <v>10</v>
      </c>
    </row>
    <row r="11334" spans="4:12" x14ac:dyDescent="0.25">
      <c r="D11334" s="66" t="s">
        <v>41672</v>
      </c>
      <c r="E11334" s="66" t="s">
        <v>14043</v>
      </c>
      <c r="F11334" s="72">
        <v>1</v>
      </c>
      <c r="G11334" s="72">
        <v>3</v>
      </c>
      <c r="H11334" s="72">
        <v>3</v>
      </c>
      <c r="I11334" s="72">
        <v>1</v>
      </c>
      <c r="J11334" s="72">
        <v>2</v>
      </c>
      <c r="K11334" s="72">
        <v>1</v>
      </c>
      <c r="L11334" s="72">
        <v>11</v>
      </c>
    </row>
    <row r="11335" spans="4:12" x14ac:dyDescent="0.25">
      <c r="D11335" s="66" t="s">
        <v>41673</v>
      </c>
      <c r="E11335" s="66" t="s">
        <v>14044</v>
      </c>
      <c r="F11335" s="72">
        <v>1</v>
      </c>
      <c r="G11335" s="72">
        <v>3</v>
      </c>
      <c r="H11335" s="72">
        <v>3</v>
      </c>
      <c r="I11335" s="72">
        <v>1</v>
      </c>
      <c r="J11335" s="72">
        <v>2</v>
      </c>
      <c r="K11335" s="72">
        <v>1</v>
      </c>
      <c r="L11335" s="72">
        <v>12</v>
      </c>
    </row>
    <row r="11336" spans="4:12" x14ac:dyDescent="0.25">
      <c r="D11336" s="66" t="s">
        <v>41674</v>
      </c>
      <c r="E11336" s="66" t="s">
        <v>14045</v>
      </c>
      <c r="F11336" s="72">
        <v>1</v>
      </c>
      <c r="G11336" s="72">
        <v>3</v>
      </c>
      <c r="H11336" s="72">
        <v>3</v>
      </c>
      <c r="I11336" s="72">
        <v>1</v>
      </c>
      <c r="J11336" s="72">
        <v>2</v>
      </c>
      <c r="K11336" s="72">
        <v>1</v>
      </c>
      <c r="L11336" s="72">
        <v>13</v>
      </c>
    </row>
    <row r="11337" spans="4:12" x14ac:dyDescent="0.25">
      <c r="D11337" s="66" t="s">
        <v>41675</v>
      </c>
      <c r="E11337" s="66" t="s">
        <v>14046</v>
      </c>
      <c r="F11337" s="72">
        <v>1</v>
      </c>
      <c r="G11337" s="72">
        <v>3</v>
      </c>
      <c r="H11337" s="72">
        <v>3</v>
      </c>
      <c r="I11337" s="72">
        <v>1</v>
      </c>
      <c r="J11337" s="72">
        <v>2</v>
      </c>
      <c r="K11337" s="72">
        <v>1</v>
      </c>
      <c r="L11337" s="72">
        <v>14</v>
      </c>
    </row>
    <row r="11338" spans="4:12" x14ac:dyDescent="0.25">
      <c r="D11338" s="66" t="s">
        <v>41676</v>
      </c>
      <c r="E11338" s="66" t="s">
        <v>14047</v>
      </c>
      <c r="F11338" s="72">
        <v>1</v>
      </c>
      <c r="G11338" s="72">
        <v>3</v>
      </c>
      <c r="H11338" s="72">
        <v>3</v>
      </c>
      <c r="I11338" s="72">
        <v>1</v>
      </c>
      <c r="J11338" s="72">
        <v>2</v>
      </c>
      <c r="K11338" s="72">
        <v>1</v>
      </c>
      <c r="L11338" s="72">
        <v>15</v>
      </c>
    </row>
    <row r="11339" spans="4:12" x14ac:dyDescent="0.25">
      <c r="D11339" s="66" t="s">
        <v>41677</v>
      </c>
      <c r="E11339" s="66" t="s">
        <v>14048</v>
      </c>
      <c r="F11339" s="72">
        <v>1</v>
      </c>
      <c r="G11339" s="72">
        <v>3</v>
      </c>
      <c r="H11339" s="72">
        <v>3</v>
      </c>
      <c r="I11339" s="72">
        <v>1</v>
      </c>
      <c r="J11339" s="72">
        <v>2</v>
      </c>
      <c r="K11339" s="72">
        <v>1</v>
      </c>
      <c r="L11339" s="72">
        <v>16</v>
      </c>
    </row>
    <row r="11340" spans="4:12" x14ac:dyDescent="0.25">
      <c r="D11340" s="66" t="s">
        <v>41678</v>
      </c>
      <c r="E11340" s="66" t="s">
        <v>14049</v>
      </c>
      <c r="F11340" s="72">
        <v>1</v>
      </c>
      <c r="G11340" s="72">
        <v>3</v>
      </c>
      <c r="H11340" s="72">
        <v>3</v>
      </c>
      <c r="I11340" s="72">
        <v>1</v>
      </c>
      <c r="J11340" s="72">
        <v>2</v>
      </c>
      <c r="K11340" s="72">
        <v>2</v>
      </c>
      <c r="L11340" s="72">
        <v>1</v>
      </c>
    </row>
    <row r="11341" spans="4:12" x14ac:dyDescent="0.25">
      <c r="D11341" s="66" t="s">
        <v>41679</v>
      </c>
      <c r="E11341" s="66" t="s">
        <v>14050</v>
      </c>
      <c r="F11341" s="72">
        <v>1</v>
      </c>
      <c r="G11341" s="72">
        <v>3</v>
      </c>
      <c r="H11341" s="72">
        <v>3</v>
      </c>
      <c r="I11341" s="72">
        <v>1</v>
      </c>
      <c r="J11341" s="72">
        <v>2</v>
      </c>
      <c r="K11341" s="72">
        <v>2</v>
      </c>
      <c r="L11341" s="72">
        <v>2</v>
      </c>
    </row>
    <row r="11342" spans="4:12" x14ac:dyDescent="0.25">
      <c r="D11342" s="66" t="s">
        <v>41680</v>
      </c>
      <c r="E11342" s="66" t="s">
        <v>14051</v>
      </c>
      <c r="F11342" s="72">
        <v>1</v>
      </c>
      <c r="G11342" s="72">
        <v>3</v>
      </c>
      <c r="H11342" s="72">
        <v>3</v>
      </c>
      <c r="I11342" s="72">
        <v>1</v>
      </c>
      <c r="J11342" s="72">
        <v>2</v>
      </c>
      <c r="K11342" s="72">
        <v>2</v>
      </c>
      <c r="L11342" s="72">
        <v>3</v>
      </c>
    </row>
    <row r="11343" spans="4:12" x14ac:dyDescent="0.25">
      <c r="D11343" s="66" t="s">
        <v>41681</v>
      </c>
      <c r="E11343" s="66" t="s">
        <v>14052</v>
      </c>
      <c r="F11343" s="72">
        <v>1</v>
      </c>
      <c r="G11343" s="72">
        <v>3</v>
      </c>
      <c r="H11343" s="72">
        <v>3</v>
      </c>
      <c r="I11343" s="72">
        <v>1</v>
      </c>
      <c r="J11343" s="72">
        <v>2</v>
      </c>
      <c r="K11343" s="72">
        <v>2</v>
      </c>
      <c r="L11343" s="72">
        <v>4</v>
      </c>
    </row>
    <row r="11344" spans="4:12" x14ac:dyDescent="0.25">
      <c r="D11344" s="66" t="s">
        <v>41682</v>
      </c>
      <c r="E11344" s="66" t="s">
        <v>14053</v>
      </c>
      <c r="F11344" s="72">
        <v>1</v>
      </c>
      <c r="G11344" s="72">
        <v>3</v>
      </c>
      <c r="H11344" s="72">
        <v>3</v>
      </c>
      <c r="I11344" s="72">
        <v>1</v>
      </c>
      <c r="J11344" s="72">
        <v>2</v>
      </c>
      <c r="K11344" s="72">
        <v>2</v>
      </c>
      <c r="L11344" s="72">
        <v>5</v>
      </c>
    </row>
    <row r="11345" spans="4:12" x14ac:dyDescent="0.25">
      <c r="D11345" s="66" t="s">
        <v>41683</v>
      </c>
      <c r="E11345" s="66" t="s">
        <v>14054</v>
      </c>
      <c r="F11345" s="72">
        <v>1</v>
      </c>
      <c r="G11345" s="72">
        <v>3</v>
      </c>
      <c r="H11345" s="72">
        <v>3</v>
      </c>
      <c r="I11345" s="72">
        <v>1</v>
      </c>
      <c r="J11345" s="72">
        <v>2</v>
      </c>
      <c r="K11345" s="72">
        <v>2</v>
      </c>
      <c r="L11345" s="72">
        <v>6</v>
      </c>
    </row>
    <row r="11346" spans="4:12" x14ac:dyDescent="0.25">
      <c r="D11346" s="66" t="s">
        <v>41684</v>
      </c>
      <c r="E11346" s="66" t="s">
        <v>14055</v>
      </c>
      <c r="F11346" s="72">
        <v>1</v>
      </c>
      <c r="G11346" s="72">
        <v>3</v>
      </c>
      <c r="H11346" s="72">
        <v>3</v>
      </c>
      <c r="I11346" s="72">
        <v>1</v>
      </c>
      <c r="J11346" s="72">
        <v>2</v>
      </c>
      <c r="K11346" s="72">
        <v>2</v>
      </c>
      <c r="L11346" s="72">
        <v>7</v>
      </c>
    </row>
    <row r="11347" spans="4:12" x14ac:dyDescent="0.25">
      <c r="D11347" s="66" t="s">
        <v>41685</v>
      </c>
      <c r="E11347" s="66" t="s">
        <v>14056</v>
      </c>
      <c r="F11347" s="72">
        <v>1</v>
      </c>
      <c r="G11347" s="72">
        <v>3</v>
      </c>
      <c r="H11347" s="72">
        <v>3</v>
      </c>
      <c r="I11347" s="72">
        <v>1</v>
      </c>
      <c r="J11347" s="72">
        <v>2</v>
      </c>
      <c r="K11347" s="72">
        <v>2</v>
      </c>
      <c r="L11347" s="72">
        <v>8</v>
      </c>
    </row>
    <row r="11348" spans="4:12" x14ac:dyDescent="0.25">
      <c r="D11348" s="66" t="s">
        <v>41686</v>
      </c>
      <c r="E11348" s="66" t="s">
        <v>14057</v>
      </c>
      <c r="F11348" s="72">
        <v>1</v>
      </c>
      <c r="G11348" s="72">
        <v>3</v>
      </c>
      <c r="H11348" s="72">
        <v>3</v>
      </c>
      <c r="I11348" s="72">
        <v>1</v>
      </c>
      <c r="J11348" s="72">
        <v>2</v>
      </c>
      <c r="K11348" s="72">
        <v>2</v>
      </c>
      <c r="L11348" s="72">
        <v>9</v>
      </c>
    </row>
    <row r="11349" spans="4:12" x14ac:dyDescent="0.25">
      <c r="D11349" s="66" t="s">
        <v>41687</v>
      </c>
      <c r="E11349" s="66" t="s">
        <v>14058</v>
      </c>
      <c r="F11349" s="72">
        <v>1</v>
      </c>
      <c r="G11349" s="72">
        <v>3</v>
      </c>
      <c r="H11349" s="72">
        <v>3</v>
      </c>
      <c r="I11349" s="72">
        <v>1</v>
      </c>
      <c r="J11349" s="72">
        <v>2</v>
      </c>
      <c r="K11349" s="72">
        <v>2</v>
      </c>
      <c r="L11349" s="72">
        <v>10</v>
      </c>
    </row>
    <row r="11350" spans="4:12" x14ac:dyDescent="0.25">
      <c r="D11350" s="66" t="s">
        <v>41688</v>
      </c>
      <c r="E11350" s="66" t="s">
        <v>14059</v>
      </c>
      <c r="F11350" s="72">
        <v>1</v>
      </c>
      <c r="G11350" s="72">
        <v>3</v>
      </c>
      <c r="H11350" s="72">
        <v>3</v>
      </c>
      <c r="I11350" s="72">
        <v>1</v>
      </c>
      <c r="J11350" s="72">
        <v>2</v>
      </c>
      <c r="K11350" s="72">
        <v>2</v>
      </c>
      <c r="L11350" s="72">
        <v>11</v>
      </c>
    </row>
    <row r="11351" spans="4:12" x14ac:dyDescent="0.25">
      <c r="D11351" s="66" t="s">
        <v>41689</v>
      </c>
      <c r="E11351" s="66" t="s">
        <v>14060</v>
      </c>
      <c r="F11351" s="72">
        <v>1</v>
      </c>
      <c r="G11351" s="72">
        <v>3</v>
      </c>
      <c r="H11351" s="72">
        <v>3</v>
      </c>
      <c r="I11351" s="72">
        <v>1</v>
      </c>
      <c r="J11351" s="72">
        <v>2</v>
      </c>
      <c r="K11351" s="72">
        <v>2</v>
      </c>
      <c r="L11351" s="72">
        <v>12</v>
      </c>
    </row>
    <row r="11352" spans="4:12" x14ac:dyDescent="0.25">
      <c r="D11352" s="66" t="s">
        <v>41690</v>
      </c>
      <c r="E11352" s="66" t="s">
        <v>14061</v>
      </c>
      <c r="F11352" s="72">
        <v>1</v>
      </c>
      <c r="G11352" s="72">
        <v>3</v>
      </c>
      <c r="H11352" s="72">
        <v>3</v>
      </c>
      <c r="I11352" s="72">
        <v>1</v>
      </c>
      <c r="J11352" s="72">
        <v>2</v>
      </c>
      <c r="K11352" s="72">
        <v>2</v>
      </c>
      <c r="L11352" s="72">
        <v>13</v>
      </c>
    </row>
    <row r="11353" spans="4:12" x14ac:dyDescent="0.25">
      <c r="D11353" s="66" t="s">
        <v>41691</v>
      </c>
      <c r="E11353" s="66" t="s">
        <v>14062</v>
      </c>
      <c r="F11353" s="72">
        <v>1</v>
      </c>
      <c r="G11353" s="72">
        <v>3</v>
      </c>
      <c r="H11353" s="72">
        <v>3</v>
      </c>
      <c r="I11353" s="72">
        <v>1</v>
      </c>
      <c r="J11353" s="72">
        <v>2</v>
      </c>
      <c r="K11353" s="72">
        <v>2</v>
      </c>
      <c r="L11353" s="72">
        <v>14</v>
      </c>
    </row>
    <row r="11354" spans="4:12" x14ac:dyDescent="0.25">
      <c r="D11354" s="66" t="s">
        <v>41692</v>
      </c>
      <c r="E11354" s="66" t="s">
        <v>14063</v>
      </c>
      <c r="F11354" s="72">
        <v>1</v>
      </c>
      <c r="G11354" s="72">
        <v>3</v>
      </c>
      <c r="H11354" s="72">
        <v>3</v>
      </c>
      <c r="I11354" s="72">
        <v>1</v>
      </c>
      <c r="J11354" s="72">
        <v>2</v>
      </c>
      <c r="K11354" s="72">
        <v>2</v>
      </c>
      <c r="L11354" s="72">
        <v>15</v>
      </c>
    </row>
    <row r="11355" spans="4:12" x14ac:dyDescent="0.25">
      <c r="D11355" s="66" t="s">
        <v>41693</v>
      </c>
      <c r="E11355" s="66" t="s">
        <v>14064</v>
      </c>
      <c r="F11355" s="72">
        <v>1</v>
      </c>
      <c r="G11355" s="72">
        <v>3</v>
      </c>
      <c r="H11355" s="72">
        <v>3</v>
      </c>
      <c r="I11355" s="72">
        <v>1</v>
      </c>
      <c r="J11355" s="72">
        <v>2</v>
      </c>
      <c r="K11355" s="72">
        <v>2</v>
      </c>
      <c r="L11355" s="72">
        <v>16</v>
      </c>
    </row>
    <row r="11356" spans="4:12" x14ac:dyDescent="0.25">
      <c r="D11356" s="66" t="s">
        <v>41694</v>
      </c>
      <c r="E11356" s="66" t="s">
        <v>14065</v>
      </c>
      <c r="F11356" s="72">
        <v>1</v>
      </c>
      <c r="G11356" s="72">
        <v>3</v>
      </c>
      <c r="H11356" s="72">
        <v>3</v>
      </c>
      <c r="I11356" s="72">
        <v>1</v>
      </c>
      <c r="J11356" s="72">
        <v>2</v>
      </c>
      <c r="K11356" s="72">
        <v>3</v>
      </c>
      <c r="L11356" s="72">
        <v>1</v>
      </c>
    </row>
    <row r="11357" spans="4:12" x14ac:dyDescent="0.25">
      <c r="D11357" s="66" t="s">
        <v>41695</v>
      </c>
      <c r="E11357" s="66" t="s">
        <v>14066</v>
      </c>
      <c r="F11357" s="72">
        <v>1</v>
      </c>
      <c r="G11357" s="72">
        <v>3</v>
      </c>
      <c r="H11357" s="72">
        <v>3</v>
      </c>
      <c r="I11357" s="72">
        <v>1</v>
      </c>
      <c r="J11357" s="72">
        <v>2</v>
      </c>
      <c r="K11357" s="72">
        <v>3</v>
      </c>
      <c r="L11357" s="72">
        <v>2</v>
      </c>
    </row>
    <row r="11358" spans="4:12" x14ac:dyDescent="0.25">
      <c r="D11358" s="66" t="s">
        <v>41696</v>
      </c>
      <c r="E11358" s="66" t="s">
        <v>14067</v>
      </c>
      <c r="F11358" s="72">
        <v>1</v>
      </c>
      <c r="G11358" s="72">
        <v>3</v>
      </c>
      <c r="H11358" s="72">
        <v>3</v>
      </c>
      <c r="I11358" s="72">
        <v>1</v>
      </c>
      <c r="J11358" s="72">
        <v>2</v>
      </c>
      <c r="K11358" s="72">
        <v>3</v>
      </c>
      <c r="L11358" s="72">
        <v>3</v>
      </c>
    </row>
    <row r="11359" spans="4:12" x14ac:dyDescent="0.25">
      <c r="D11359" s="66" t="s">
        <v>41697</v>
      </c>
      <c r="E11359" s="66" t="s">
        <v>14068</v>
      </c>
      <c r="F11359" s="72">
        <v>1</v>
      </c>
      <c r="G11359" s="72">
        <v>3</v>
      </c>
      <c r="H11359" s="72">
        <v>3</v>
      </c>
      <c r="I11359" s="72">
        <v>1</v>
      </c>
      <c r="J11359" s="72">
        <v>2</v>
      </c>
      <c r="K11359" s="72">
        <v>3</v>
      </c>
      <c r="L11359" s="72">
        <v>4</v>
      </c>
    </row>
    <row r="11360" spans="4:12" x14ac:dyDescent="0.25">
      <c r="D11360" s="66" t="s">
        <v>41698</v>
      </c>
      <c r="E11360" s="66" t="s">
        <v>14069</v>
      </c>
      <c r="F11360" s="72">
        <v>1</v>
      </c>
      <c r="G11360" s="72">
        <v>3</v>
      </c>
      <c r="H11360" s="72">
        <v>3</v>
      </c>
      <c r="I11360" s="72">
        <v>1</v>
      </c>
      <c r="J11360" s="72">
        <v>2</v>
      </c>
      <c r="K11360" s="72">
        <v>3</v>
      </c>
      <c r="L11360" s="72">
        <v>5</v>
      </c>
    </row>
    <row r="11361" spans="4:12" x14ac:dyDescent="0.25">
      <c r="D11361" s="66" t="s">
        <v>41699</v>
      </c>
      <c r="E11361" s="66" t="s">
        <v>14070</v>
      </c>
      <c r="F11361" s="72">
        <v>1</v>
      </c>
      <c r="G11361" s="72">
        <v>3</v>
      </c>
      <c r="H11361" s="72">
        <v>3</v>
      </c>
      <c r="I11361" s="72">
        <v>1</v>
      </c>
      <c r="J11361" s="72">
        <v>2</v>
      </c>
      <c r="K11361" s="72">
        <v>3</v>
      </c>
      <c r="L11361" s="72">
        <v>6</v>
      </c>
    </row>
    <row r="11362" spans="4:12" x14ac:dyDescent="0.25">
      <c r="D11362" s="66" t="s">
        <v>41700</v>
      </c>
      <c r="E11362" s="66" t="s">
        <v>14071</v>
      </c>
      <c r="F11362" s="72">
        <v>1</v>
      </c>
      <c r="G11362" s="72">
        <v>3</v>
      </c>
      <c r="H11362" s="72">
        <v>3</v>
      </c>
      <c r="I11362" s="72">
        <v>1</v>
      </c>
      <c r="J11362" s="72">
        <v>2</v>
      </c>
      <c r="K11362" s="72">
        <v>3</v>
      </c>
      <c r="L11362" s="72">
        <v>7</v>
      </c>
    </row>
    <row r="11363" spans="4:12" x14ac:dyDescent="0.25">
      <c r="D11363" s="66" t="s">
        <v>41701</v>
      </c>
      <c r="E11363" s="66" t="s">
        <v>14072</v>
      </c>
      <c r="F11363" s="72">
        <v>1</v>
      </c>
      <c r="G11363" s="72">
        <v>3</v>
      </c>
      <c r="H11363" s="72">
        <v>3</v>
      </c>
      <c r="I11363" s="72">
        <v>1</v>
      </c>
      <c r="J11363" s="72">
        <v>2</v>
      </c>
      <c r="K11363" s="72">
        <v>3</v>
      </c>
      <c r="L11363" s="72">
        <v>8</v>
      </c>
    </row>
    <row r="11364" spans="4:12" x14ac:dyDescent="0.25">
      <c r="D11364" s="66" t="s">
        <v>41702</v>
      </c>
      <c r="E11364" s="66" t="s">
        <v>14073</v>
      </c>
      <c r="F11364" s="72">
        <v>1</v>
      </c>
      <c r="G11364" s="72">
        <v>3</v>
      </c>
      <c r="H11364" s="72">
        <v>3</v>
      </c>
      <c r="I11364" s="72">
        <v>1</v>
      </c>
      <c r="J11364" s="72">
        <v>2</v>
      </c>
      <c r="K11364" s="72">
        <v>3</v>
      </c>
      <c r="L11364" s="72">
        <v>9</v>
      </c>
    </row>
    <row r="11365" spans="4:12" x14ac:dyDescent="0.25">
      <c r="D11365" s="66" t="s">
        <v>41703</v>
      </c>
      <c r="E11365" s="66" t="s">
        <v>14074</v>
      </c>
      <c r="F11365" s="72">
        <v>1</v>
      </c>
      <c r="G11365" s="72">
        <v>3</v>
      </c>
      <c r="H11365" s="72">
        <v>3</v>
      </c>
      <c r="I11365" s="72">
        <v>1</v>
      </c>
      <c r="J11365" s="72">
        <v>2</v>
      </c>
      <c r="K11365" s="72">
        <v>3</v>
      </c>
      <c r="L11365" s="72">
        <v>10</v>
      </c>
    </row>
    <row r="11366" spans="4:12" x14ac:dyDescent="0.25">
      <c r="D11366" s="66" t="s">
        <v>41704</v>
      </c>
      <c r="E11366" s="66" t="s">
        <v>14075</v>
      </c>
      <c r="F11366" s="72">
        <v>1</v>
      </c>
      <c r="G11366" s="72">
        <v>3</v>
      </c>
      <c r="H11366" s="72">
        <v>3</v>
      </c>
      <c r="I11366" s="72">
        <v>1</v>
      </c>
      <c r="J11366" s="72">
        <v>2</v>
      </c>
      <c r="K11366" s="72">
        <v>3</v>
      </c>
      <c r="L11366" s="72">
        <v>11</v>
      </c>
    </row>
    <row r="11367" spans="4:12" x14ac:dyDescent="0.25">
      <c r="D11367" s="66" t="s">
        <v>41705</v>
      </c>
      <c r="E11367" s="66" t="s">
        <v>14076</v>
      </c>
      <c r="F11367" s="72">
        <v>1</v>
      </c>
      <c r="G11367" s="72">
        <v>3</v>
      </c>
      <c r="H11367" s="72">
        <v>3</v>
      </c>
      <c r="I11367" s="72">
        <v>1</v>
      </c>
      <c r="J11367" s="72">
        <v>2</v>
      </c>
      <c r="K11367" s="72">
        <v>3</v>
      </c>
      <c r="L11367" s="72">
        <v>12</v>
      </c>
    </row>
    <row r="11368" spans="4:12" x14ac:dyDescent="0.25">
      <c r="D11368" s="66" t="s">
        <v>41706</v>
      </c>
      <c r="E11368" s="66" t="s">
        <v>14077</v>
      </c>
      <c r="F11368" s="72">
        <v>1</v>
      </c>
      <c r="G11368" s="72">
        <v>3</v>
      </c>
      <c r="H11368" s="72">
        <v>3</v>
      </c>
      <c r="I11368" s="72">
        <v>1</v>
      </c>
      <c r="J11368" s="72">
        <v>2</v>
      </c>
      <c r="K11368" s="72">
        <v>3</v>
      </c>
      <c r="L11368" s="72">
        <v>13</v>
      </c>
    </row>
    <row r="11369" spans="4:12" x14ac:dyDescent="0.25">
      <c r="D11369" s="66" t="s">
        <v>41707</v>
      </c>
      <c r="E11369" s="66" t="s">
        <v>14078</v>
      </c>
      <c r="F11369" s="72">
        <v>1</v>
      </c>
      <c r="G11369" s="72">
        <v>3</v>
      </c>
      <c r="H11369" s="72">
        <v>3</v>
      </c>
      <c r="I11369" s="72">
        <v>1</v>
      </c>
      <c r="J11369" s="72">
        <v>2</v>
      </c>
      <c r="K11369" s="72">
        <v>3</v>
      </c>
      <c r="L11369" s="72">
        <v>14</v>
      </c>
    </row>
    <row r="11370" spans="4:12" x14ac:dyDescent="0.25">
      <c r="D11370" s="66" t="s">
        <v>41708</v>
      </c>
      <c r="E11370" s="66" t="s">
        <v>14079</v>
      </c>
      <c r="F11370" s="72">
        <v>1</v>
      </c>
      <c r="G11370" s="72">
        <v>3</v>
      </c>
      <c r="H11370" s="72">
        <v>3</v>
      </c>
      <c r="I11370" s="72">
        <v>1</v>
      </c>
      <c r="J11370" s="72">
        <v>2</v>
      </c>
      <c r="K11370" s="72">
        <v>3</v>
      </c>
      <c r="L11370" s="72">
        <v>15</v>
      </c>
    </row>
    <row r="11371" spans="4:12" x14ac:dyDescent="0.25">
      <c r="D11371" s="66" t="s">
        <v>41709</v>
      </c>
      <c r="E11371" s="66" t="s">
        <v>14080</v>
      </c>
      <c r="F11371" s="72">
        <v>1</v>
      </c>
      <c r="G11371" s="72">
        <v>3</v>
      </c>
      <c r="H11371" s="72">
        <v>3</v>
      </c>
      <c r="I11371" s="72">
        <v>1</v>
      </c>
      <c r="J11371" s="72">
        <v>2</v>
      </c>
      <c r="K11371" s="72">
        <v>3</v>
      </c>
      <c r="L11371" s="72">
        <v>16</v>
      </c>
    </row>
    <row r="11372" spans="4:12" x14ac:dyDescent="0.25">
      <c r="D11372" s="66" t="s">
        <v>41710</v>
      </c>
      <c r="E11372" s="66" t="s">
        <v>14081</v>
      </c>
      <c r="F11372" s="72">
        <v>1</v>
      </c>
      <c r="G11372" s="72">
        <v>3</v>
      </c>
      <c r="H11372" s="72">
        <v>3</v>
      </c>
      <c r="I11372" s="72">
        <v>1</v>
      </c>
      <c r="J11372" s="72">
        <v>2</v>
      </c>
      <c r="K11372" s="72">
        <v>4</v>
      </c>
      <c r="L11372" s="72">
        <v>1</v>
      </c>
    </row>
    <row r="11373" spans="4:12" x14ac:dyDescent="0.25">
      <c r="D11373" s="66" t="s">
        <v>41711</v>
      </c>
      <c r="E11373" s="66" t="s">
        <v>14082</v>
      </c>
      <c r="F11373" s="72">
        <v>1</v>
      </c>
      <c r="G11373" s="72">
        <v>3</v>
      </c>
      <c r="H11373" s="72">
        <v>3</v>
      </c>
      <c r="I11373" s="72">
        <v>1</v>
      </c>
      <c r="J11373" s="72">
        <v>2</v>
      </c>
      <c r="K11373" s="72">
        <v>4</v>
      </c>
      <c r="L11373" s="72">
        <v>2</v>
      </c>
    </row>
    <row r="11374" spans="4:12" x14ac:dyDescent="0.25">
      <c r="D11374" s="66" t="s">
        <v>41712</v>
      </c>
      <c r="E11374" s="66" t="s">
        <v>14083</v>
      </c>
      <c r="F11374" s="72">
        <v>1</v>
      </c>
      <c r="G11374" s="72">
        <v>3</v>
      </c>
      <c r="H11374" s="72">
        <v>3</v>
      </c>
      <c r="I11374" s="72">
        <v>1</v>
      </c>
      <c r="J11374" s="72">
        <v>2</v>
      </c>
      <c r="K11374" s="72">
        <v>4</v>
      </c>
      <c r="L11374" s="72">
        <v>3</v>
      </c>
    </row>
    <row r="11375" spans="4:12" x14ac:dyDescent="0.25">
      <c r="D11375" s="66" t="s">
        <v>41713</v>
      </c>
      <c r="E11375" s="66" t="s">
        <v>14084</v>
      </c>
      <c r="F11375" s="72">
        <v>1</v>
      </c>
      <c r="G11375" s="72">
        <v>3</v>
      </c>
      <c r="H11375" s="72">
        <v>3</v>
      </c>
      <c r="I11375" s="72">
        <v>1</v>
      </c>
      <c r="J11375" s="72">
        <v>2</v>
      </c>
      <c r="K11375" s="72">
        <v>4</v>
      </c>
      <c r="L11375" s="72">
        <v>4</v>
      </c>
    </row>
    <row r="11376" spans="4:12" x14ac:dyDescent="0.25">
      <c r="D11376" s="66" t="s">
        <v>41714</v>
      </c>
      <c r="E11376" s="66" t="s">
        <v>2853</v>
      </c>
      <c r="F11376" s="72">
        <v>1</v>
      </c>
      <c r="G11376" s="72">
        <v>3</v>
      </c>
      <c r="H11376" s="72">
        <v>3</v>
      </c>
      <c r="I11376" s="72">
        <v>1</v>
      </c>
      <c r="J11376" s="72">
        <v>2</v>
      </c>
      <c r="K11376" s="72">
        <v>5</v>
      </c>
      <c r="L11376" s="72">
        <v>1</v>
      </c>
    </row>
    <row r="11377" spans="4:12" x14ac:dyDescent="0.25">
      <c r="D11377" s="66" t="s">
        <v>41715</v>
      </c>
      <c r="E11377" s="66" t="s">
        <v>2854</v>
      </c>
      <c r="F11377" s="72">
        <v>1</v>
      </c>
      <c r="G11377" s="72">
        <v>3</v>
      </c>
      <c r="H11377" s="72">
        <v>3</v>
      </c>
      <c r="I11377" s="72">
        <v>1</v>
      </c>
      <c r="J11377" s="72">
        <v>2</v>
      </c>
      <c r="K11377" s="72">
        <v>5</v>
      </c>
      <c r="L11377" s="72">
        <v>2</v>
      </c>
    </row>
    <row r="11378" spans="4:12" x14ac:dyDescent="0.25">
      <c r="D11378" s="66" t="s">
        <v>41716</v>
      </c>
      <c r="E11378" s="66" t="s">
        <v>2852</v>
      </c>
      <c r="F11378" s="72">
        <v>1</v>
      </c>
      <c r="G11378" s="72">
        <v>3</v>
      </c>
      <c r="H11378" s="72">
        <v>3</v>
      </c>
      <c r="I11378" s="72">
        <v>1</v>
      </c>
      <c r="J11378" s="72">
        <v>2</v>
      </c>
      <c r="K11378" s="72">
        <v>5</v>
      </c>
      <c r="L11378" s="72">
        <v>3</v>
      </c>
    </row>
    <row r="11379" spans="4:12" x14ac:dyDescent="0.25">
      <c r="D11379" s="66" t="s">
        <v>41717</v>
      </c>
      <c r="E11379" s="66" t="s">
        <v>14085</v>
      </c>
      <c r="F11379" s="72">
        <v>1</v>
      </c>
      <c r="G11379" s="72">
        <v>3</v>
      </c>
      <c r="H11379" s="72">
        <v>3</v>
      </c>
      <c r="I11379" s="72">
        <v>1</v>
      </c>
      <c r="J11379" s="72">
        <v>2</v>
      </c>
      <c r="K11379" s="72">
        <v>5</v>
      </c>
      <c r="L11379" s="72">
        <v>4</v>
      </c>
    </row>
    <row r="11380" spans="4:12" x14ac:dyDescent="0.25">
      <c r="D11380" s="66" t="s">
        <v>41718</v>
      </c>
      <c r="E11380" s="66" t="s">
        <v>14086</v>
      </c>
      <c r="F11380" s="72">
        <v>1</v>
      </c>
      <c r="G11380" s="72">
        <v>3</v>
      </c>
      <c r="H11380" s="72">
        <v>3</v>
      </c>
      <c r="I11380" s="72">
        <v>1</v>
      </c>
      <c r="J11380" s="72">
        <v>2</v>
      </c>
      <c r="K11380" s="72">
        <v>5</v>
      </c>
      <c r="L11380" s="72">
        <v>5</v>
      </c>
    </row>
    <row r="11381" spans="4:12" x14ac:dyDescent="0.25">
      <c r="D11381" s="66" t="s">
        <v>41719</v>
      </c>
      <c r="E11381" s="66" t="s">
        <v>2855</v>
      </c>
      <c r="F11381" s="72">
        <v>1</v>
      </c>
      <c r="G11381" s="72">
        <v>3</v>
      </c>
      <c r="H11381" s="72">
        <v>3</v>
      </c>
      <c r="I11381" s="72">
        <v>1</v>
      </c>
      <c r="J11381" s="72">
        <v>2</v>
      </c>
      <c r="K11381" s="72">
        <v>6</v>
      </c>
      <c r="L11381" s="72">
        <v>1</v>
      </c>
    </row>
    <row r="11382" spans="4:12" x14ac:dyDescent="0.25">
      <c r="D11382" s="66" t="s">
        <v>41720</v>
      </c>
      <c r="E11382" s="66" t="s">
        <v>2856</v>
      </c>
      <c r="F11382" s="72">
        <v>1</v>
      </c>
      <c r="G11382" s="72">
        <v>3</v>
      </c>
      <c r="H11382" s="72">
        <v>3</v>
      </c>
      <c r="I11382" s="72">
        <v>1</v>
      </c>
      <c r="J11382" s="72">
        <v>2</v>
      </c>
      <c r="K11382" s="72">
        <v>6</v>
      </c>
      <c r="L11382" s="72">
        <v>2</v>
      </c>
    </row>
    <row r="11383" spans="4:12" x14ac:dyDescent="0.25">
      <c r="D11383" s="66" t="s">
        <v>41721</v>
      </c>
      <c r="E11383" s="66" t="s">
        <v>14087</v>
      </c>
      <c r="F11383" s="72">
        <v>1</v>
      </c>
      <c r="G11383" s="72">
        <v>3</v>
      </c>
      <c r="H11383" s="72">
        <v>3</v>
      </c>
      <c r="I11383" s="72">
        <v>1</v>
      </c>
      <c r="J11383" s="72">
        <v>2</v>
      </c>
      <c r="K11383" s="72">
        <v>6</v>
      </c>
      <c r="L11383" s="72">
        <v>3</v>
      </c>
    </row>
    <row r="11384" spans="4:12" x14ac:dyDescent="0.25">
      <c r="D11384" s="66" t="s">
        <v>41722</v>
      </c>
      <c r="E11384" s="66" t="s">
        <v>14088</v>
      </c>
      <c r="F11384" s="72">
        <v>1</v>
      </c>
      <c r="G11384" s="72">
        <v>3</v>
      </c>
      <c r="H11384" s="72">
        <v>3</v>
      </c>
      <c r="I11384" s="72">
        <v>1</v>
      </c>
      <c r="J11384" s="72">
        <v>2</v>
      </c>
      <c r="K11384" s="72">
        <v>7</v>
      </c>
      <c r="L11384" s="72">
        <v>1</v>
      </c>
    </row>
    <row r="11385" spans="4:12" x14ac:dyDescent="0.25">
      <c r="D11385" s="66" t="s">
        <v>41723</v>
      </c>
      <c r="E11385" s="66" t="s">
        <v>14089</v>
      </c>
      <c r="F11385" s="72">
        <v>1</v>
      </c>
      <c r="G11385" s="72">
        <v>3</v>
      </c>
      <c r="H11385" s="72">
        <v>3</v>
      </c>
      <c r="I11385" s="72">
        <v>1</v>
      </c>
      <c r="J11385" s="72">
        <v>2</v>
      </c>
      <c r="K11385" s="72">
        <v>7</v>
      </c>
      <c r="L11385" s="72">
        <v>2</v>
      </c>
    </row>
    <row r="11386" spans="4:12" x14ac:dyDescent="0.25">
      <c r="D11386" s="66" t="s">
        <v>41724</v>
      </c>
      <c r="E11386" s="66" t="s">
        <v>14090</v>
      </c>
      <c r="F11386" s="72">
        <v>1</v>
      </c>
      <c r="G11386" s="72">
        <v>3</v>
      </c>
      <c r="H11386" s="72">
        <v>3</v>
      </c>
      <c r="I11386" s="72">
        <v>1</v>
      </c>
      <c r="J11386" s="72">
        <v>2</v>
      </c>
      <c r="K11386" s="72">
        <v>7</v>
      </c>
      <c r="L11386" s="72">
        <v>3</v>
      </c>
    </row>
    <row r="11387" spans="4:12" x14ac:dyDescent="0.25">
      <c r="D11387" s="66" t="s">
        <v>41725</v>
      </c>
      <c r="E11387" s="66" t="s">
        <v>14091</v>
      </c>
      <c r="F11387" s="72">
        <v>1</v>
      </c>
      <c r="G11387" s="72">
        <v>3</v>
      </c>
      <c r="H11387" s="72">
        <v>3</v>
      </c>
      <c r="I11387" s="72">
        <v>1</v>
      </c>
      <c r="J11387" s="72">
        <v>2</v>
      </c>
      <c r="K11387" s="72">
        <v>8</v>
      </c>
      <c r="L11387" s="72">
        <v>1</v>
      </c>
    </row>
    <row r="11388" spans="4:12" x14ac:dyDescent="0.25">
      <c r="D11388" s="66" t="s">
        <v>41726</v>
      </c>
      <c r="E11388" s="66" t="s">
        <v>14092</v>
      </c>
      <c r="F11388" s="72">
        <v>1</v>
      </c>
      <c r="G11388" s="72">
        <v>3</v>
      </c>
      <c r="H11388" s="72">
        <v>3</v>
      </c>
      <c r="I11388" s="72">
        <v>1</v>
      </c>
      <c r="J11388" s="72">
        <v>2</v>
      </c>
      <c r="K11388" s="72">
        <v>8</v>
      </c>
      <c r="L11388" s="72">
        <v>2</v>
      </c>
    </row>
    <row r="11389" spans="4:12" x14ac:dyDescent="0.25">
      <c r="D11389" s="66" t="s">
        <v>41727</v>
      </c>
      <c r="E11389" s="66" t="s">
        <v>14093</v>
      </c>
      <c r="F11389" s="72">
        <v>1</v>
      </c>
      <c r="G11389" s="72">
        <v>3</v>
      </c>
      <c r="H11389" s="72">
        <v>3</v>
      </c>
      <c r="I11389" s="72">
        <v>1</v>
      </c>
      <c r="J11389" s="72">
        <v>2</v>
      </c>
      <c r="K11389" s="72">
        <v>8</v>
      </c>
      <c r="L11389" s="72">
        <v>3</v>
      </c>
    </row>
    <row r="11390" spans="4:12" x14ac:dyDescent="0.25">
      <c r="D11390" s="66" t="s">
        <v>41728</v>
      </c>
      <c r="E11390" s="66" t="s">
        <v>14094</v>
      </c>
      <c r="F11390" s="72">
        <v>1</v>
      </c>
      <c r="G11390" s="72">
        <v>3</v>
      </c>
      <c r="H11390" s="72">
        <v>3</v>
      </c>
      <c r="I11390" s="72">
        <v>1</v>
      </c>
      <c r="J11390" s="72">
        <v>2</v>
      </c>
      <c r="K11390" s="72">
        <v>9</v>
      </c>
      <c r="L11390" s="72">
        <v>1</v>
      </c>
    </row>
    <row r="11391" spans="4:12" x14ac:dyDescent="0.25">
      <c r="D11391" s="66" t="s">
        <v>41729</v>
      </c>
      <c r="E11391" s="66" t="s">
        <v>14095</v>
      </c>
      <c r="F11391" s="72">
        <v>1</v>
      </c>
      <c r="G11391" s="72">
        <v>3</v>
      </c>
      <c r="H11391" s="72">
        <v>3</v>
      </c>
      <c r="I11391" s="72">
        <v>1</v>
      </c>
      <c r="J11391" s="72">
        <v>2</v>
      </c>
      <c r="K11391" s="72">
        <v>9</v>
      </c>
      <c r="L11391" s="72">
        <v>2</v>
      </c>
    </row>
    <row r="11392" spans="4:12" x14ac:dyDescent="0.25">
      <c r="D11392" s="66" t="s">
        <v>41730</v>
      </c>
      <c r="E11392" s="66" t="s">
        <v>14096</v>
      </c>
      <c r="F11392" s="72">
        <v>1</v>
      </c>
      <c r="G11392" s="72">
        <v>3</v>
      </c>
      <c r="H11392" s="72">
        <v>3</v>
      </c>
      <c r="I11392" s="72">
        <v>1</v>
      </c>
      <c r="J11392" s="72">
        <v>2</v>
      </c>
      <c r="K11392" s="72">
        <v>9</v>
      </c>
      <c r="L11392" s="72">
        <v>3</v>
      </c>
    </row>
    <row r="11393" spans="4:12" x14ac:dyDescent="0.25">
      <c r="D11393" s="66" t="s">
        <v>41731</v>
      </c>
      <c r="E11393" s="66" t="s">
        <v>14097</v>
      </c>
      <c r="F11393" s="72">
        <v>1</v>
      </c>
      <c r="G11393" s="72">
        <v>3</v>
      </c>
      <c r="H11393" s="72">
        <v>3</v>
      </c>
      <c r="I11393" s="72">
        <v>1</v>
      </c>
      <c r="J11393" s="72">
        <v>2</v>
      </c>
      <c r="K11393" s="72">
        <v>9</v>
      </c>
      <c r="L11393" s="72">
        <v>4</v>
      </c>
    </row>
    <row r="11394" spans="4:12" x14ac:dyDescent="0.25">
      <c r="D11394" s="66" t="s">
        <v>41732</v>
      </c>
      <c r="E11394" s="66" t="s">
        <v>14098</v>
      </c>
      <c r="F11394" s="72">
        <v>1</v>
      </c>
      <c r="G11394" s="72">
        <v>3</v>
      </c>
      <c r="H11394" s="72">
        <v>3</v>
      </c>
      <c r="I11394" s="72">
        <v>1</v>
      </c>
      <c r="J11394" s="72">
        <v>2</v>
      </c>
      <c r="K11394" s="72">
        <v>9</v>
      </c>
      <c r="L11394" s="72">
        <v>5</v>
      </c>
    </row>
    <row r="11395" spans="4:12" x14ac:dyDescent="0.25">
      <c r="D11395" s="66" t="s">
        <v>41733</v>
      </c>
      <c r="E11395" s="66" t="s">
        <v>14099</v>
      </c>
      <c r="F11395" s="72">
        <v>1</v>
      </c>
      <c r="G11395" s="72">
        <v>3</v>
      </c>
      <c r="H11395" s="72">
        <v>3</v>
      </c>
      <c r="I11395" s="72">
        <v>1</v>
      </c>
      <c r="J11395" s="72">
        <v>2</v>
      </c>
      <c r="K11395" s="72">
        <v>9</v>
      </c>
      <c r="L11395" s="72">
        <v>6</v>
      </c>
    </row>
    <row r="11396" spans="4:12" x14ac:dyDescent="0.25">
      <c r="D11396" s="66" t="s">
        <v>41734</v>
      </c>
      <c r="E11396" s="66" t="s">
        <v>14100</v>
      </c>
      <c r="F11396" s="72">
        <v>1</v>
      </c>
      <c r="G11396" s="72">
        <v>3</v>
      </c>
      <c r="H11396" s="72">
        <v>3</v>
      </c>
      <c r="I11396" s="72">
        <v>1</v>
      </c>
      <c r="J11396" s="72">
        <v>2</v>
      </c>
      <c r="K11396" s="72">
        <v>10</v>
      </c>
      <c r="L11396" s="72">
        <v>1</v>
      </c>
    </row>
    <row r="11397" spans="4:12" x14ac:dyDescent="0.25">
      <c r="D11397" s="66" t="s">
        <v>41735</v>
      </c>
      <c r="E11397" s="66" t="s">
        <v>14101</v>
      </c>
      <c r="F11397" s="72">
        <v>1</v>
      </c>
      <c r="G11397" s="72">
        <v>3</v>
      </c>
      <c r="H11397" s="72">
        <v>3</v>
      </c>
      <c r="I11397" s="72">
        <v>1</v>
      </c>
      <c r="J11397" s="72">
        <v>2</v>
      </c>
      <c r="K11397" s="72">
        <v>10</v>
      </c>
      <c r="L11397" s="72">
        <v>2</v>
      </c>
    </row>
    <row r="11398" spans="4:12" x14ac:dyDescent="0.25">
      <c r="D11398" s="66" t="s">
        <v>41736</v>
      </c>
      <c r="E11398" s="66" t="s">
        <v>14102</v>
      </c>
      <c r="F11398" s="72">
        <v>1</v>
      </c>
      <c r="G11398" s="72">
        <v>3</v>
      </c>
      <c r="H11398" s="72">
        <v>3</v>
      </c>
      <c r="I11398" s="72">
        <v>1</v>
      </c>
      <c r="J11398" s="72">
        <v>2</v>
      </c>
      <c r="K11398" s="72">
        <v>11</v>
      </c>
      <c r="L11398" s="72">
        <v>1</v>
      </c>
    </row>
    <row r="11399" spans="4:12" x14ac:dyDescent="0.25">
      <c r="D11399" s="66" t="s">
        <v>41737</v>
      </c>
      <c r="E11399" s="66" t="s">
        <v>14103</v>
      </c>
      <c r="F11399" s="72">
        <v>1</v>
      </c>
      <c r="G11399" s="72">
        <v>3</v>
      </c>
      <c r="H11399" s="72">
        <v>3</v>
      </c>
      <c r="I11399" s="72">
        <v>1</v>
      </c>
      <c r="J11399" s="72">
        <v>2</v>
      </c>
      <c r="K11399" s="72">
        <v>11</v>
      </c>
      <c r="L11399" s="72">
        <v>2</v>
      </c>
    </row>
    <row r="11400" spans="4:12" x14ac:dyDescent="0.25">
      <c r="D11400" s="66" t="s">
        <v>41738</v>
      </c>
      <c r="E11400" s="66" t="s">
        <v>14104</v>
      </c>
      <c r="F11400" s="72">
        <v>1</v>
      </c>
      <c r="G11400" s="72">
        <v>3</v>
      </c>
      <c r="H11400" s="72">
        <v>3</v>
      </c>
      <c r="I11400" s="72">
        <v>1</v>
      </c>
      <c r="J11400" s="72">
        <v>2</v>
      </c>
      <c r="K11400" s="72">
        <v>12</v>
      </c>
      <c r="L11400" s="72">
        <v>1</v>
      </c>
    </row>
    <row r="11401" spans="4:12" x14ac:dyDescent="0.25">
      <c r="D11401" s="66" t="s">
        <v>41739</v>
      </c>
      <c r="E11401" s="66" t="s">
        <v>14105</v>
      </c>
      <c r="F11401" s="72">
        <v>1</v>
      </c>
      <c r="G11401" s="72">
        <v>3</v>
      </c>
      <c r="H11401" s="72">
        <v>3</v>
      </c>
      <c r="I11401" s="72">
        <v>1</v>
      </c>
      <c r="J11401" s="72">
        <v>2</v>
      </c>
      <c r="K11401" s="72">
        <v>12</v>
      </c>
      <c r="L11401" s="72">
        <v>2</v>
      </c>
    </row>
    <row r="11402" spans="4:12" x14ac:dyDescent="0.25">
      <c r="D11402" s="66" t="s">
        <v>41740</v>
      </c>
      <c r="E11402" s="66" t="s">
        <v>14106</v>
      </c>
      <c r="F11402" s="72">
        <v>1</v>
      </c>
      <c r="G11402" s="72">
        <v>3</v>
      </c>
      <c r="H11402" s="72">
        <v>3</v>
      </c>
      <c r="I11402" s="72">
        <v>1</v>
      </c>
      <c r="J11402" s="72">
        <v>2</v>
      </c>
      <c r="K11402" s="72">
        <v>12</v>
      </c>
      <c r="L11402" s="72">
        <v>3</v>
      </c>
    </row>
    <row r="11403" spans="4:12" x14ac:dyDescent="0.25">
      <c r="D11403" s="66" t="s">
        <v>41741</v>
      </c>
      <c r="E11403" s="66" t="s">
        <v>14107</v>
      </c>
      <c r="F11403" s="72">
        <v>1</v>
      </c>
      <c r="G11403" s="72">
        <v>3</v>
      </c>
      <c r="H11403" s="72">
        <v>3</v>
      </c>
      <c r="I11403" s="72">
        <v>1</v>
      </c>
      <c r="J11403" s="72">
        <v>2</v>
      </c>
      <c r="K11403" s="72">
        <v>12</v>
      </c>
      <c r="L11403" s="72">
        <v>4</v>
      </c>
    </row>
    <row r="11404" spans="4:12" x14ac:dyDescent="0.25">
      <c r="D11404" s="66" t="s">
        <v>41742</v>
      </c>
      <c r="E11404" s="66" t="s">
        <v>14108</v>
      </c>
      <c r="F11404" s="72">
        <v>1</v>
      </c>
      <c r="G11404" s="72">
        <v>3</v>
      </c>
      <c r="H11404" s="72">
        <v>3</v>
      </c>
      <c r="I11404" s="72">
        <v>1</v>
      </c>
      <c r="J11404" s="72">
        <v>2</v>
      </c>
      <c r="K11404" s="72">
        <v>13</v>
      </c>
      <c r="L11404" s="72">
        <v>1</v>
      </c>
    </row>
    <row r="11405" spans="4:12" x14ac:dyDescent="0.25">
      <c r="D11405" s="66" t="s">
        <v>41743</v>
      </c>
      <c r="E11405" s="66" t="s">
        <v>14109</v>
      </c>
      <c r="F11405" s="72">
        <v>1</v>
      </c>
      <c r="G11405" s="72">
        <v>3</v>
      </c>
      <c r="H11405" s="72">
        <v>3</v>
      </c>
      <c r="I11405" s="72">
        <v>2</v>
      </c>
      <c r="J11405" s="72">
        <v>1</v>
      </c>
      <c r="K11405" s="72">
        <v>1</v>
      </c>
      <c r="L11405" s="72">
        <v>1</v>
      </c>
    </row>
    <row r="11406" spans="4:12" x14ac:dyDescent="0.25">
      <c r="D11406" s="66" t="s">
        <v>41744</v>
      </c>
      <c r="E11406" s="66" t="s">
        <v>14110</v>
      </c>
      <c r="F11406" s="72">
        <v>1</v>
      </c>
      <c r="G11406" s="72">
        <v>3</v>
      </c>
      <c r="H11406" s="72">
        <v>3</v>
      </c>
      <c r="I11406" s="72">
        <v>2</v>
      </c>
      <c r="J11406" s="72">
        <v>1</v>
      </c>
      <c r="K11406" s="72">
        <v>1</v>
      </c>
      <c r="L11406" s="72">
        <v>2</v>
      </c>
    </row>
    <row r="11407" spans="4:12" x14ac:dyDescent="0.25">
      <c r="D11407" s="66" t="s">
        <v>41745</v>
      </c>
      <c r="E11407" s="66" t="s">
        <v>170</v>
      </c>
      <c r="F11407" s="72">
        <v>1</v>
      </c>
      <c r="G11407" s="72">
        <v>3</v>
      </c>
      <c r="H11407" s="72">
        <v>3</v>
      </c>
      <c r="I11407" s="72">
        <v>2</v>
      </c>
      <c r="J11407" s="72">
        <v>1</v>
      </c>
      <c r="K11407" s="72">
        <v>2</v>
      </c>
      <c r="L11407" s="72">
        <v>1</v>
      </c>
    </row>
    <row r="11408" spans="4:12" x14ac:dyDescent="0.25">
      <c r="D11408" s="66" t="s">
        <v>41746</v>
      </c>
      <c r="E11408" s="66" t="s">
        <v>171</v>
      </c>
      <c r="F11408" s="72">
        <v>1</v>
      </c>
      <c r="G11408" s="72">
        <v>3</v>
      </c>
      <c r="H11408" s="72">
        <v>3</v>
      </c>
      <c r="I11408" s="72">
        <v>2</v>
      </c>
      <c r="J11408" s="72">
        <v>1</v>
      </c>
      <c r="K11408" s="72">
        <v>2</v>
      </c>
      <c r="L11408" s="72">
        <v>2</v>
      </c>
    </row>
    <row r="11409" spans="4:12" x14ac:dyDescent="0.25">
      <c r="D11409" s="66" t="s">
        <v>41747</v>
      </c>
      <c r="E11409" s="66" t="s">
        <v>172</v>
      </c>
      <c r="F11409" s="72">
        <v>1</v>
      </c>
      <c r="G11409" s="72">
        <v>3</v>
      </c>
      <c r="H11409" s="72">
        <v>3</v>
      </c>
      <c r="I11409" s="72">
        <v>2</v>
      </c>
      <c r="J11409" s="72">
        <v>1</v>
      </c>
      <c r="K11409" s="72">
        <v>2</v>
      </c>
      <c r="L11409" s="72">
        <v>3</v>
      </c>
    </row>
    <row r="11410" spans="4:12" x14ac:dyDescent="0.25">
      <c r="D11410" s="66" t="s">
        <v>41748</v>
      </c>
      <c r="E11410" s="66" t="s">
        <v>14111</v>
      </c>
      <c r="F11410" s="72">
        <v>1</v>
      </c>
      <c r="G11410" s="72">
        <v>3</v>
      </c>
      <c r="H11410" s="72">
        <v>3</v>
      </c>
      <c r="I11410" s="72">
        <v>2</v>
      </c>
      <c r="J11410" s="72">
        <v>1</v>
      </c>
      <c r="K11410" s="72">
        <v>2</v>
      </c>
      <c r="L11410" s="72">
        <v>4</v>
      </c>
    </row>
    <row r="11411" spans="4:12" x14ac:dyDescent="0.25">
      <c r="D11411" s="66" t="s">
        <v>41749</v>
      </c>
      <c r="E11411" s="66" t="s">
        <v>14112</v>
      </c>
      <c r="F11411" s="72">
        <v>1</v>
      </c>
      <c r="G11411" s="72">
        <v>3</v>
      </c>
      <c r="H11411" s="72">
        <v>3</v>
      </c>
      <c r="I11411" s="72">
        <v>2</v>
      </c>
      <c r="J11411" s="72">
        <v>1</v>
      </c>
      <c r="K11411" s="72">
        <v>3</v>
      </c>
      <c r="L11411" s="72">
        <v>1</v>
      </c>
    </row>
    <row r="11412" spans="4:12" x14ac:dyDescent="0.25">
      <c r="D11412" s="66" t="s">
        <v>41750</v>
      </c>
      <c r="E11412" s="66" t="s">
        <v>167</v>
      </c>
      <c r="F11412" s="72">
        <v>1</v>
      </c>
      <c r="G11412" s="72">
        <v>3</v>
      </c>
      <c r="H11412" s="72">
        <v>3</v>
      </c>
      <c r="I11412" s="72">
        <v>2</v>
      </c>
      <c r="J11412" s="72">
        <v>1</v>
      </c>
      <c r="K11412" s="72">
        <v>3</v>
      </c>
      <c r="L11412" s="72">
        <v>2</v>
      </c>
    </row>
    <row r="11413" spans="4:12" x14ac:dyDescent="0.25">
      <c r="D11413" s="66" t="s">
        <v>41751</v>
      </c>
      <c r="E11413" s="66" t="s">
        <v>168</v>
      </c>
      <c r="F11413" s="72">
        <v>1</v>
      </c>
      <c r="G11413" s="72">
        <v>3</v>
      </c>
      <c r="H11413" s="72">
        <v>3</v>
      </c>
      <c r="I11413" s="72">
        <v>2</v>
      </c>
      <c r="J11413" s="72">
        <v>1</v>
      </c>
      <c r="K11413" s="72">
        <v>3</v>
      </c>
      <c r="L11413" s="72">
        <v>3</v>
      </c>
    </row>
    <row r="11414" spans="4:12" x14ac:dyDescent="0.25">
      <c r="D11414" s="66" t="s">
        <v>41752</v>
      </c>
      <c r="E11414" s="66" t="s">
        <v>2861</v>
      </c>
      <c r="F11414" s="72">
        <v>1</v>
      </c>
      <c r="G11414" s="72">
        <v>3</v>
      </c>
      <c r="H11414" s="72">
        <v>3</v>
      </c>
      <c r="I11414" s="72">
        <v>2</v>
      </c>
      <c r="J11414" s="72">
        <v>1</v>
      </c>
      <c r="K11414" s="72">
        <v>3</v>
      </c>
      <c r="L11414" s="72">
        <v>4</v>
      </c>
    </row>
    <row r="11415" spans="4:12" x14ac:dyDescent="0.25">
      <c r="D11415" s="66" t="s">
        <v>41753</v>
      </c>
      <c r="E11415" s="66" t="s">
        <v>169</v>
      </c>
      <c r="F11415" s="72">
        <v>1</v>
      </c>
      <c r="G11415" s="72">
        <v>3</v>
      </c>
      <c r="H11415" s="72">
        <v>3</v>
      </c>
      <c r="I11415" s="72">
        <v>2</v>
      </c>
      <c r="J11415" s="72">
        <v>1</v>
      </c>
      <c r="K11415" s="72">
        <v>3</v>
      </c>
      <c r="L11415" s="72">
        <v>5</v>
      </c>
    </row>
    <row r="11416" spans="4:12" x14ac:dyDescent="0.25">
      <c r="D11416" s="66" t="s">
        <v>41754</v>
      </c>
      <c r="E11416" s="66" t="s">
        <v>14113</v>
      </c>
      <c r="F11416" s="72">
        <v>1</v>
      </c>
      <c r="G11416" s="72">
        <v>3</v>
      </c>
      <c r="H11416" s="72">
        <v>3</v>
      </c>
      <c r="I11416" s="72">
        <v>2</v>
      </c>
      <c r="J11416" s="72">
        <v>1</v>
      </c>
      <c r="K11416" s="72">
        <v>4</v>
      </c>
      <c r="L11416" s="72">
        <v>1</v>
      </c>
    </row>
    <row r="11417" spans="4:12" x14ac:dyDescent="0.25">
      <c r="D11417" s="66" t="s">
        <v>41755</v>
      </c>
      <c r="E11417" s="66" t="s">
        <v>14114</v>
      </c>
      <c r="F11417" s="72">
        <v>1</v>
      </c>
      <c r="G11417" s="72">
        <v>3</v>
      </c>
      <c r="H11417" s="72">
        <v>3</v>
      </c>
      <c r="I11417" s="72">
        <v>3</v>
      </c>
      <c r="J11417" s="72">
        <v>1</v>
      </c>
      <c r="K11417" s="72">
        <v>1</v>
      </c>
      <c r="L11417" s="72">
        <v>1</v>
      </c>
    </row>
    <row r="11418" spans="4:12" x14ac:dyDescent="0.25">
      <c r="D11418" s="66" t="s">
        <v>41756</v>
      </c>
      <c r="E11418" s="66" t="s">
        <v>14115</v>
      </c>
      <c r="F11418" s="72">
        <v>1</v>
      </c>
      <c r="G11418" s="72">
        <v>3</v>
      </c>
      <c r="H11418" s="72">
        <v>3</v>
      </c>
      <c r="I11418" s="72">
        <v>3</v>
      </c>
      <c r="J11418" s="72">
        <v>1</v>
      </c>
      <c r="K11418" s="72">
        <v>1</v>
      </c>
      <c r="L11418" s="72">
        <v>2</v>
      </c>
    </row>
    <row r="11419" spans="4:12" x14ac:dyDescent="0.25">
      <c r="D11419" s="66" t="s">
        <v>41757</v>
      </c>
      <c r="E11419" s="66" t="s">
        <v>14116</v>
      </c>
      <c r="F11419" s="72">
        <v>1</v>
      </c>
      <c r="G11419" s="72">
        <v>3</v>
      </c>
      <c r="H11419" s="72">
        <v>3</v>
      </c>
      <c r="I11419" s="72">
        <v>3</v>
      </c>
      <c r="J11419" s="72">
        <v>1</v>
      </c>
      <c r="K11419" s="72">
        <v>1</v>
      </c>
      <c r="L11419" s="72">
        <v>3</v>
      </c>
    </row>
    <row r="11420" spans="4:12" x14ac:dyDescent="0.25">
      <c r="D11420" s="66" t="s">
        <v>41758</v>
      </c>
      <c r="E11420" s="66" t="s">
        <v>14117</v>
      </c>
      <c r="F11420" s="72">
        <v>1</v>
      </c>
      <c r="G11420" s="72">
        <v>3</v>
      </c>
      <c r="H11420" s="72">
        <v>3</v>
      </c>
      <c r="I11420" s="72">
        <v>3</v>
      </c>
      <c r="J11420" s="72">
        <v>1</v>
      </c>
      <c r="K11420" s="72">
        <v>1</v>
      </c>
      <c r="L11420" s="72">
        <v>4</v>
      </c>
    </row>
    <row r="11421" spans="4:12" x14ac:dyDescent="0.25">
      <c r="D11421" s="66" t="s">
        <v>41759</v>
      </c>
      <c r="E11421" s="66" t="s">
        <v>14118</v>
      </c>
      <c r="F11421" s="72">
        <v>1</v>
      </c>
      <c r="G11421" s="72">
        <v>3</v>
      </c>
      <c r="H11421" s="72">
        <v>3</v>
      </c>
      <c r="I11421" s="72">
        <v>3</v>
      </c>
      <c r="J11421" s="72">
        <v>1</v>
      </c>
      <c r="K11421" s="72">
        <v>1</v>
      </c>
      <c r="L11421" s="72">
        <v>5</v>
      </c>
    </row>
    <row r="11422" spans="4:12" x14ac:dyDescent="0.25">
      <c r="D11422" s="66" t="s">
        <v>41760</v>
      </c>
      <c r="E11422" s="66" t="s">
        <v>14119</v>
      </c>
      <c r="F11422" s="72">
        <v>1</v>
      </c>
      <c r="G11422" s="72">
        <v>3</v>
      </c>
      <c r="H11422" s="72">
        <v>3</v>
      </c>
      <c r="I11422" s="72">
        <v>3</v>
      </c>
      <c r="J11422" s="72">
        <v>1</v>
      </c>
      <c r="K11422" s="72">
        <v>1</v>
      </c>
      <c r="L11422" s="72">
        <v>6</v>
      </c>
    </row>
    <row r="11423" spans="4:12" x14ac:dyDescent="0.25">
      <c r="D11423" s="66" t="s">
        <v>41761</v>
      </c>
      <c r="E11423" s="66" t="s">
        <v>2857</v>
      </c>
      <c r="F11423" s="72">
        <v>1</v>
      </c>
      <c r="G11423" s="72">
        <v>3</v>
      </c>
      <c r="H11423" s="72">
        <v>3</v>
      </c>
      <c r="I11423" s="72">
        <v>3</v>
      </c>
      <c r="J11423" s="72">
        <v>1</v>
      </c>
      <c r="K11423" s="72">
        <v>2</v>
      </c>
      <c r="L11423" s="72">
        <v>1</v>
      </c>
    </row>
    <row r="11424" spans="4:12" x14ac:dyDescent="0.25">
      <c r="D11424" s="66" t="s">
        <v>41762</v>
      </c>
      <c r="E11424" s="66" t="s">
        <v>14120</v>
      </c>
      <c r="F11424" s="72">
        <v>1</v>
      </c>
      <c r="G11424" s="72">
        <v>3</v>
      </c>
      <c r="H11424" s="72">
        <v>3</v>
      </c>
      <c r="I11424" s="72">
        <v>3</v>
      </c>
      <c r="J11424" s="72">
        <v>1</v>
      </c>
      <c r="K11424" s="72">
        <v>2</v>
      </c>
      <c r="L11424" s="72">
        <v>2</v>
      </c>
    </row>
    <row r="11425" spans="4:12" x14ac:dyDescent="0.25">
      <c r="D11425" s="66" t="s">
        <v>41763</v>
      </c>
      <c r="E11425" s="66" t="s">
        <v>14121</v>
      </c>
      <c r="F11425" s="72">
        <v>1</v>
      </c>
      <c r="G11425" s="72">
        <v>3</v>
      </c>
      <c r="H11425" s="72">
        <v>3</v>
      </c>
      <c r="I11425" s="72">
        <v>3</v>
      </c>
      <c r="J11425" s="72">
        <v>1</v>
      </c>
      <c r="K11425" s="72">
        <v>2</v>
      </c>
      <c r="L11425" s="72">
        <v>3</v>
      </c>
    </row>
    <row r="11426" spans="4:12" x14ac:dyDescent="0.25">
      <c r="D11426" s="66" t="s">
        <v>41764</v>
      </c>
      <c r="E11426" s="66" t="s">
        <v>2858</v>
      </c>
      <c r="F11426" s="72">
        <v>1</v>
      </c>
      <c r="G11426" s="72">
        <v>3</v>
      </c>
      <c r="H11426" s="72">
        <v>3</v>
      </c>
      <c r="I11426" s="72">
        <v>3</v>
      </c>
      <c r="J11426" s="72">
        <v>1</v>
      </c>
      <c r="K11426" s="72">
        <v>3</v>
      </c>
      <c r="L11426" s="72">
        <v>1</v>
      </c>
    </row>
    <row r="11427" spans="4:12" x14ac:dyDescent="0.25">
      <c r="D11427" s="66" t="s">
        <v>41765</v>
      </c>
      <c r="E11427" s="66" t="s">
        <v>2859</v>
      </c>
      <c r="F11427" s="72">
        <v>1</v>
      </c>
      <c r="G11427" s="72">
        <v>3</v>
      </c>
      <c r="H11427" s="72">
        <v>3</v>
      </c>
      <c r="I11427" s="72">
        <v>3</v>
      </c>
      <c r="J11427" s="72">
        <v>1</v>
      </c>
      <c r="K11427" s="72">
        <v>3</v>
      </c>
      <c r="L11427" s="72">
        <v>2</v>
      </c>
    </row>
    <row r="11428" spans="4:12" x14ac:dyDescent="0.25">
      <c r="D11428" s="66" t="s">
        <v>41766</v>
      </c>
      <c r="E11428" s="66" t="s">
        <v>2860</v>
      </c>
      <c r="F11428" s="72">
        <v>1</v>
      </c>
      <c r="G11428" s="72">
        <v>3</v>
      </c>
      <c r="H11428" s="72">
        <v>3</v>
      </c>
      <c r="I11428" s="72">
        <v>3</v>
      </c>
      <c r="J11428" s="72">
        <v>1</v>
      </c>
      <c r="K11428" s="72">
        <v>3</v>
      </c>
      <c r="L11428" s="72">
        <v>3</v>
      </c>
    </row>
    <row r="11429" spans="4:12" x14ac:dyDescent="0.25">
      <c r="D11429" s="66" t="s">
        <v>41767</v>
      </c>
      <c r="E11429" s="66" t="s">
        <v>14122</v>
      </c>
      <c r="F11429" s="72">
        <v>1</v>
      </c>
      <c r="G11429" s="72">
        <v>3</v>
      </c>
      <c r="H11429" s="72">
        <v>3</v>
      </c>
      <c r="I11429" s="72">
        <v>3</v>
      </c>
      <c r="J11429" s="72">
        <v>1</v>
      </c>
      <c r="K11429" s="72">
        <v>3</v>
      </c>
      <c r="L11429" s="72">
        <v>4</v>
      </c>
    </row>
    <row r="11430" spans="4:12" x14ac:dyDescent="0.25">
      <c r="D11430" s="66" t="s">
        <v>41768</v>
      </c>
      <c r="E11430" s="66" t="s">
        <v>14123</v>
      </c>
      <c r="F11430" s="72">
        <v>1</v>
      </c>
      <c r="G11430" s="72">
        <v>3</v>
      </c>
      <c r="H11430" s="72">
        <v>3</v>
      </c>
      <c r="I11430" s="72">
        <v>3</v>
      </c>
      <c r="J11430" s="72">
        <v>1</v>
      </c>
      <c r="K11430" s="72">
        <v>3</v>
      </c>
      <c r="L11430" s="72">
        <v>5</v>
      </c>
    </row>
    <row r="11431" spans="4:12" x14ac:dyDescent="0.25">
      <c r="D11431" s="66" t="s">
        <v>41769</v>
      </c>
      <c r="E11431" s="66" t="s">
        <v>14124</v>
      </c>
      <c r="F11431" s="72">
        <v>1</v>
      </c>
      <c r="G11431" s="72">
        <v>3</v>
      </c>
      <c r="H11431" s="72">
        <v>3</v>
      </c>
      <c r="I11431" s="72">
        <v>3</v>
      </c>
      <c r="J11431" s="72">
        <v>1</v>
      </c>
      <c r="K11431" s="72">
        <v>3</v>
      </c>
      <c r="L11431" s="72">
        <v>6</v>
      </c>
    </row>
    <row r="11432" spans="4:12" x14ac:dyDescent="0.25">
      <c r="D11432" s="66" t="s">
        <v>41770</v>
      </c>
      <c r="E11432" s="66" t="s">
        <v>14125</v>
      </c>
      <c r="F11432" s="72">
        <v>1</v>
      </c>
      <c r="G11432" s="72">
        <v>3</v>
      </c>
      <c r="H11432" s="72">
        <v>3</v>
      </c>
      <c r="I11432" s="72">
        <v>3</v>
      </c>
      <c r="J11432" s="72">
        <v>1</v>
      </c>
      <c r="K11432" s="72">
        <v>4</v>
      </c>
      <c r="L11432" s="72">
        <v>1</v>
      </c>
    </row>
    <row r="11433" spans="4:12" x14ac:dyDescent="0.25">
      <c r="D11433" s="66" t="s">
        <v>41771</v>
      </c>
      <c r="E11433" s="66" t="s">
        <v>14126</v>
      </c>
      <c r="F11433" s="72">
        <v>1</v>
      </c>
      <c r="G11433" s="72">
        <v>3</v>
      </c>
      <c r="H11433" s="72">
        <v>3</v>
      </c>
      <c r="I11433" s="72">
        <v>3</v>
      </c>
      <c r="J11433" s="72">
        <v>1</v>
      </c>
      <c r="K11433" s="72">
        <v>4</v>
      </c>
      <c r="L11433" s="72">
        <v>2</v>
      </c>
    </row>
    <row r="11434" spans="4:12" x14ac:dyDescent="0.25">
      <c r="D11434" s="66" t="s">
        <v>41772</v>
      </c>
      <c r="E11434" s="66" t="s">
        <v>14127</v>
      </c>
      <c r="F11434" s="72">
        <v>1</v>
      </c>
      <c r="G11434" s="72">
        <v>3</v>
      </c>
      <c r="H11434" s="72">
        <v>3</v>
      </c>
      <c r="I11434" s="72">
        <v>3</v>
      </c>
      <c r="J11434" s="72">
        <v>1</v>
      </c>
      <c r="K11434" s="72">
        <v>4</v>
      </c>
      <c r="L11434" s="72">
        <v>3</v>
      </c>
    </row>
    <row r="11435" spans="4:12" x14ac:dyDescent="0.25">
      <c r="D11435" s="66" t="s">
        <v>41773</v>
      </c>
      <c r="E11435" s="66" t="s">
        <v>14128</v>
      </c>
      <c r="F11435" s="72">
        <v>1</v>
      </c>
      <c r="G11435" s="72">
        <v>3</v>
      </c>
      <c r="H11435" s="72">
        <v>3</v>
      </c>
      <c r="I11435" s="72">
        <v>3</v>
      </c>
      <c r="J11435" s="72">
        <v>1</v>
      </c>
      <c r="K11435" s="72">
        <v>4</v>
      </c>
      <c r="L11435" s="72">
        <v>4</v>
      </c>
    </row>
    <row r="11436" spans="4:12" x14ac:dyDescent="0.25">
      <c r="D11436" s="66" t="s">
        <v>41774</v>
      </c>
      <c r="E11436" s="66" t="s">
        <v>14129</v>
      </c>
      <c r="F11436" s="72">
        <v>1</v>
      </c>
      <c r="G11436" s="72">
        <v>3</v>
      </c>
      <c r="H11436" s="72">
        <v>3</v>
      </c>
      <c r="I11436" s="72">
        <v>3</v>
      </c>
      <c r="J11436" s="72">
        <v>1</v>
      </c>
      <c r="K11436" s="72">
        <v>5</v>
      </c>
      <c r="L11436" s="72">
        <v>1</v>
      </c>
    </row>
    <row r="11437" spans="4:12" x14ac:dyDescent="0.25">
      <c r="D11437" s="66" t="s">
        <v>41775</v>
      </c>
      <c r="E11437" s="66" t="s">
        <v>14130</v>
      </c>
      <c r="F11437" s="72">
        <v>1</v>
      </c>
      <c r="G11437" s="72">
        <v>3</v>
      </c>
      <c r="H11437" s="72">
        <v>3</v>
      </c>
      <c r="I11437" s="72">
        <v>4</v>
      </c>
      <c r="J11437" s="72">
        <v>1</v>
      </c>
      <c r="K11437" s="72">
        <v>1</v>
      </c>
      <c r="L11437" s="72">
        <v>1</v>
      </c>
    </row>
    <row r="11438" spans="4:12" x14ac:dyDescent="0.25">
      <c r="D11438" s="66" t="s">
        <v>41776</v>
      </c>
      <c r="E11438" s="66" t="s">
        <v>14131</v>
      </c>
      <c r="F11438" s="72">
        <v>1</v>
      </c>
      <c r="G11438" s="72">
        <v>3</v>
      </c>
      <c r="H11438" s="72">
        <v>3</v>
      </c>
      <c r="I11438" s="72">
        <v>4</v>
      </c>
      <c r="J11438" s="72">
        <v>1</v>
      </c>
      <c r="K11438" s="72">
        <v>1</v>
      </c>
      <c r="L11438" s="72">
        <v>2</v>
      </c>
    </row>
    <row r="11439" spans="4:12" x14ac:dyDescent="0.25">
      <c r="D11439" s="66" t="s">
        <v>41777</v>
      </c>
      <c r="E11439" s="66" t="s">
        <v>14132</v>
      </c>
      <c r="F11439" s="72">
        <v>1</v>
      </c>
      <c r="G11439" s="72">
        <v>3</v>
      </c>
      <c r="H11439" s="72">
        <v>3</v>
      </c>
      <c r="I11439" s="72">
        <v>4</v>
      </c>
      <c r="J11439" s="72">
        <v>1</v>
      </c>
      <c r="K11439" s="72">
        <v>1</v>
      </c>
      <c r="L11439" s="72">
        <v>3</v>
      </c>
    </row>
    <row r="11440" spans="4:12" x14ac:dyDescent="0.25">
      <c r="D11440" s="66" t="s">
        <v>41778</v>
      </c>
      <c r="E11440" s="66" t="s">
        <v>14133</v>
      </c>
      <c r="F11440" s="72">
        <v>1</v>
      </c>
      <c r="G11440" s="72">
        <v>3</v>
      </c>
      <c r="H11440" s="72">
        <v>3</v>
      </c>
      <c r="I11440" s="72">
        <v>4</v>
      </c>
      <c r="J11440" s="72">
        <v>1</v>
      </c>
      <c r="K11440" s="72">
        <v>1</v>
      </c>
      <c r="L11440" s="72">
        <v>4</v>
      </c>
    </row>
    <row r="11441" spans="4:12" x14ac:dyDescent="0.25">
      <c r="D11441" s="66" t="s">
        <v>41779</v>
      </c>
      <c r="E11441" s="66" t="s">
        <v>14134</v>
      </c>
      <c r="F11441" s="72">
        <v>1</v>
      </c>
      <c r="G11441" s="72">
        <v>3</v>
      </c>
      <c r="H11441" s="72">
        <v>3</v>
      </c>
      <c r="I11441" s="72">
        <v>4</v>
      </c>
      <c r="J11441" s="72">
        <v>1</v>
      </c>
      <c r="K11441" s="72">
        <v>1</v>
      </c>
      <c r="L11441" s="72">
        <v>5</v>
      </c>
    </row>
    <row r="11442" spans="4:12" x14ac:dyDescent="0.25">
      <c r="D11442" s="66" t="s">
        <v>41780</v>
      </c>
      <c r="E11442" s="66" t="s">
        <v>14135</v>
      </c>
      <c r="F11442" s="72">
        <v>1</v>
      </c>
      <c r="G11442" s="72">
        <v>3</v>
      </c>
      <c r="H11442" s="72">
        <v>3</v>
      </c>
      <c r="I11442" s="72">
        <v>4</v>
      </c>
      <c r="J11442" s="72">
        <v>1</v>
      </c>
      <c r="K11442" s="72">
        <v>1</v>
      </c>
      <c r="L11442" s="72">
        <v>6</v>
      </c>
    </row>
    <row r="11443" spans="4:12" x14ac:dyDescent="0.25">
      <c r="D11443" s="66" t="s">
        <v>41781</v>
      </c>
      <c r="E11443" s="66" t="s">
        <v>14136</v>
      </c>
      <c r="F11443" s="72">
        <v>1</v>
      </c>
      <c r="G11443" s="72">
        <v>3</v>
      </c>
      <c r="H11443" s="72">
        <v>3</v>
      </c>
      <c r="I11443" s="72">
        <v>4</v>
      </c>
      <c r="J11443" s="72">
        <v>1</v>
      </c>
      <c r="K11443" s="72">
        <v>1</v>
      </c>
      <c r="L11443" s="72">
        <v>7</v>
      </c>
    </row>
    <row r="11444" spans="4:12" x14ac:dyDescent="0.25">
      <c r="D11444" s="66" t="s">
        <v>41782</v>
      </c>
      <c r="E11444" s="66" t="s">
        <v>14137</v>
      </c>
      <c r="F11444" s="72">
        <v>1</v>
      </c>
      <c r="G11444" s="72">
        <v>3</v>
      </c>
      <c r="H11444" s="72">
        <v>3</v>
      </c>
      <c r="I11444" s="72">
        <v>4</v>
      </c>
      <c r="J11444" s="72">
        <v>1</v>
      </c>
      <c r="K11444" s="72">
        <v>1</v>
      </c>
      <c r="L11444" s="72">
        <v>8</v>
      </c>
    </row>
    <row r="11445" spans="4:12" x14ac:dyDescent="0.25">
      <c r="D11445" s="66" t="s">
        <v>41783</v>
      </c>
      <c r="E11445" s="66" t="s">
        <v>14138</v>
      </c>
      <c r="F11445" s="72">
        <v>1</v>
      </c>
      <c r="G11445" s="72">
        <v>3</v>
      </c>
      <c r="H11445" s="72">
        <v>3</v>
      </c>
      <c r="I11445" s="72">
        <v>4</v>
      </c>
      <c r="J11445" s="72">
        <v>1</v>
      </c>
      <c r="K11445" s="72">
        <v>1</v>
      </c>
      <c r="L11445" s="72">
        <v>9</v>
      </c>
    </row>
    <row r="11446" spans="4:12" x14ac:dyDescent="0.25">
      <c r="D11446" s="66" t="s">
        <v>41784</v>
      </c>
      <c r="E11446" s="66" t="s">
        <v>14139</v>
      </c>
      <c r="F11446" s="72">
        <v>1</v>
      </c>
      <c r="G11446" s="72">
        <v>3</v>
      </c>
      <c r="H11446" s="72">
        <v>3</v>
      </c>
      <c r="I11446" s="72">
        <v>4</v>
      </c>
      <c r="J11446" s="72">
        <v>1</v>
      </c>
      <c r="K11446" s="72">
        <v>1</v>
      </c>
      <c r="L11446" s="72">
        <v>10</v>
      </c>
    </row>
    <row r="11447" spans="4:12" x14ac:dyDescent="0.25">
      <c r="D11447" s="66" t="s">
        <v>41785</v>
      </c>
      <c r="E11447" s="66" t="s">
        <v>14140</v>
      </c>
      <c r="F11447" s="72">
        <v>1</v>
      </c>
      <c r="G11447" s="72">
        <v>3</v>
      </c>
      <c r="H11447" s="72">
        <v>3</v>
      </c>
      <c r="I11447" s="72">
        <v>4</v>
      </c>
      <c r="J11447" s="72">
        <v>1</v>
      </c>
      <c r="K11447" s="72">
        <v>1</v>
      </c>
      <c r="L11447" s="72">
        <v>11</v>
      </c>
    </row>
    <row r="11448" spans="4:12" x14ac:dyDescent="0.25">
      <c r="D11448" s="66" t="s">
        <v>41786</v>
      </c>
      <c r="E11448" s="66" t="s">
        <v>14141</v>
      </c>
      <c r="F11448" s="72">
        <v>1</v>
      </c>
      <c r="G11448" s="72">
        <v>3</v>
      </c>
      <c r="H11448" s="72">
        <v>3</v>
      </c>
      <c r="I11448" s="72">
        <v>4</v>
      </c>
      <c r="J11448" s="72">
        <v>1</v>
      </c>
      <c r="K11448" s="72">
        <v>1</v>
      </c>
      <c r="L11448" s="72">
        <v>12</v>
      </c>
    </row>
    <row r="11449" spans="4:12" x14ac:dyDescent="0.25">
      <c r="D11449" s="66" t="s">
        <v>41787</v>
      </c>
      <c r="E11449" s="66" t="s">
        <v>14142</v>
      </c>
      <c r="F11449" s="72">
        <v>1</v>
      </c>
      <c r="G11449" s="72">
        <v>3</v>
      </c>
      <c r="H11449" s="72">
        <v>3</v>
      </c>
      <c r="I11449" s="72">
        <v>4</v>
      </c>
      <c r="J11449" s="72">
        <v>1</v>
      </c>
      <c r="K11449" s="72">
        <v>2</v>
      </c>
      <c r="L11449" s="72">
        <v>1</v>
      </c>
    </row>
    <row r="11450" spans="4:12" x14ac:dyDescent="0.25">
      <c r="D11450" s="66" t="s">
        <v>41788</v>
      </c>
      <c r="E11450" s="66" t="s">
        <v>14143</v>
      </c>
      <c r="F11450" s="72">
        <v>1</v>
      </c>
      <c r="G11450" s="72">
        <v>3</v>
      </c>
      <c r="H11450" s="72">
        <v>3</v>
      </c>
      <c r="I11450" s="72">
        <v>4</v>
      </c>
      <c r="J11450" s="72">
        <v>1</v>
      </c>
      <c r="K11450" s="72">
        <v>2</v>
      </c>
      <c r="L11450" s="72">
        <v>2</v>
      </c>
    </row>
    <row r="11451" spans="4:12" x14ac:dyDescent="0.25">
      <c r="D11451" s="66" t="s">
        <v>41789</v>
      </c>
      <c r="E11451" s="66" t="s">
        <v>14144</v>
      </c>
      <c r="F11451" s="72">
        <v>1</v>
      </c>
      <c r="G11451" s="72">
        <v>3</v>
      </c>
      <c r="H11451" s="72">
        <v>3</v>
      </c>
      <c r="I11451" s="72">
        <v>4</v>
      </c>
      <c r="J11451" s="72">
        <v>1</v>
      </c>
      <c r="K11451" s="72">
        <v>2</v>
      </c>
      <c r="L11451" s="72">
        <v>3</v>
      </c>
    </row>
    <row r="11452" spans="4:12" x14ac:dyDescent="0.25">
      <c r="D11452" s="66" t="s">
        <v>41790</v>
      </c>
      <c r="E11452" s="66" t="s">
        <v>14145</v>
      </c>
      <c r="F11452" s="72">
        <v>1</v>
      </c>
      <c r="G11452" s="72">
        <v>3</v>
      </c>
      <c r="H11452" s="72">
        <v>3</v>
      </c>
      <c r="I11452" s="72">
        <v>4</v>
      </c>
      <c r="J11452" s="72">
        <v>1</v>
      </c>
      <c r="K11452" s="72">
        <v>2</v>
      </c>
      <c r="L11452" s="72">
        <v>4</v>
      </c>
    </row>
    <row r="11453" spans="4:12" x14ac:dyDescent="0.25">
      <c r="D11453" s="66" t="s">
        <v>41791</v>
      </c>
      <c r="E11453" s="66" t="s">
        <v>14146</v>
      </c>
      <c r="F11453" s="72">
        <v>1</v>
      </c>
      <c r="G11453" s="72">
        <v>3</v>
      </c>
      <c r="H11453" s="72">
        <v>3</v>
      </c>
      <c r="I11453" s="72">
        <v>4</v>
      </c>
      <c r="J11453" s="72">
        <v>1</v>
      </c>
      <c r="K11453" s="72">
        <v>2</v>
      </c>
      <c r="L11453" s="72">
        <v>5</v>
      </c>
    </row>
    <row r="11454" spans="4:12" x14ac:dyDescent="0.25">
      <c r="D11454" s="66" t="s">
        <v>41792</v>
      </c>
      <c r="E11454" s="66" t="s">
        <v>14147</v>
      </c>
      <c r="F11454" s="72">
        <v>1</v>
      </c>
      <c r="G11454" s="72">
        <v>3</v>
      </c>
      <c r="H11454" s="72">
        <v>3</v>
      </c>
      <c r="I11454" s="72">
        <v>4</v>
      </c>
      <c r="J11454" s="72">
        <v>1</v>
      </c>
      <c r="K11454" s="72">
        <v>2</v>
      </c>
      <c r="L11454" s="72">
        <v>6</v>
      </c>
    </row>
    <row r="11455" spans="4:12" x14ac:dyDescent="0.25">
      <c r="D11455" s="66" t="s">
        <v>41793</v>
      </c>
      <c r="E11455" s="66" t="s">
        <v>14148</v>
      </c>
      <c r="F11455" s="72">
        <v>1</v>
      </c>
      <c r="G11455" s="72">
        <v>3</v>
      </c>
      <c r="H11455" s="72">
        <v>3</v>
      </c>
      <c r="I11455" s="72">
        <v>4</v>
      </c>
      <c r="J11455" s="72">
        <v>1</v>
      </c>
      <c r="K11455" s="72">
        <v>2</v>
      </c>
      <c r="L11455" s="72">
        <v>7</v>
      </c>
    </row>
    <row r="11456" spans="4:12" x14ac:dyDescent="0.25">
      <c r="D11456" s="66" t="s">
        <v>41794</v>
      </c>
      <c r="E11456" s="66" t="s">
        <v>14149</v>
      </c>
      <c r="F11456" s="72">
        <v>1</v>
      </c>
      <c r="G11456" s="72">
        <v>3</v>
      </c>
      <c r="H11456" s="72">
        <v>3</v>
      </c>
      <c r="I11456" s="72">
        <v>4</v>
      </c>
      <c r="J11456" s="72">
        <v>1</v>
      </c>
      <c r="K11456" s="72">
        <v>2</v>
      </c>
      <c r="L11456" s="72">
        <v>8</v>
      </c>
    </row>
    <row r="11457" spans="4:12" x14ac:dyDescent="0.25">
      <c r="D11457" s="66" t="s">
        <v>41795</v>
      </c>
      <c r="E11457" s="66" t="s">
        <v>14150</v>
      </c>
      <c r="F11457" s="72">
        <v>1</v>
      </c>
      <c r="G11457" s="72">
        <v>3</v>
      </c>
      <c r="H11457" s="72">
        <v>3</v>
      </c>
      <c r="I11457" s="72">
        <v>4</v>
      </c>
      <c r="J11457" s="72">
        <v>1</v>
      </c>
      <c r="K11457" s="72">
        <v>3</v>
      </c>
      <c r="L11457" s="72">
        <v>1</v>
      </c>
    </row>
    <row r="11458" spans="4:12" x14ac:dyDescent="0.25">
      <c r="D11458" s="66" t="s">
        <v>41796</v>
      </c>
      <c r="E11458" s="66" t="s">
        <v>14151</v>
      </c>
      <c r="F11458" s="72">
        <v>1</v>
      </c>
      <c r="G11458" s="72">
        <v>3</v>
      </c>
      <c r="H11458" s="72">
        <v>3</v>
      </c>
      <c r="I11458" s="72">
        <v>4</v>
      </c>
      <c r="J11458" s="72">
        <v>1</v>
      </c>
      <c r="K11458" s="72">
        <v>3</v>
      </c>
      <c r="L11458" s="72">
        <v>2</v>
      </c>
    </row>
    <row r="11459" spans="4:12" x14ac:dyDescent="0.25">
      <c r="D11459" s="66" t="s">
        <v>41797</v>
      </c>
      <c r="E11459" s="66" t="s">
        <v>14152</v>
      </c>
      <c r="F11459" s="72">
        <v>1</v>
      </c>
      <c r="G11459" s="72">
        <v>3</v>
      </c>
      <c r="H11459" s="72">
        <v>3</v>
      </c>
      <c r="I11459" s="72">
        <v>4</v>
      </c>
      <c r="J11459" s="72">
        <v>1</v>
      </c>
      <c r="K11459" s="72">
        <v>3</v>
      </c>
      <c r="L11459" s="72">
        <v>3</v>
      </c>
    </row>
    <row r="11460" spans="4:12" x14ac:dyDescent="0.25">
      <c r="D11460" s="66" t="s">
        <v>41798</v>
      </c>
      <c r="E11460" s="66" t="s">
        <v>14153</v>
      </c>
      <c r="F11460" s="72">
        <v>1</v>
      </c>
      <c r="G11460" s="72">
        <v>3</v>
      </c>
      <c r="H11460" s="72">
        <v>3</v>
      </c>
      <c r="I11460" s="72">
        <v>4</v>
      </c>
      <c r="J11460" s="72">
        <v>1</v>
      </c>
      <c r="K11460" s="72">
        <v>3</v>
      </c>
      <c r="L11460" s="72">
        <v>4</v>
      </c>
    </row>
    <row r="11461" spans="4:12" x14ac:dyDescent="0.25">
      <c r="D11461" s="66" t="s">
        <v>41799</v>
      </c>
      <c r="E11461" s="66" t="s">
        <v>14154</v>
      </c>
      <c r="F11461" s="72">
        <v>1</v>
      </c>
      <c r="G11461" s="72">
        <v>3</v>
      </c>
      <c r="H11461" s="72">
        <v>3</v>
      </c>
      <c r="I11461" s="72">
        <v>4</v>
      </c>
      <c r="J11461" s="72">
        <v>1</v>
      </c>
      <c r="K11461" s="72">
        <v>4</v>
      </c>
      <c r="L11461" s="72">
        <v>1</v>
      </c>
    </row>
    <row r="11462" spans="4:12" x14ac:dyDescent="0.25">
      <c r="D11462" s="66" t="s">
        <v>41800</v>
      </c>
      <c r="E11462" s="66" t="s">
        <v>14155</v>
      </c>
      <c r="F11462" s="72">
        <v>1</v>
      </c>
      <c r="G11462" s="72">
        <v>3</v>
      </c>
      <c r="H11462" s="72">
        <v>3</v>
      </c>
      <c r="I11462" s="72">
        <v>4</v>
      </c>
      <c r="J11462" s="72">
        <v>1</v>
      </c>
      <c r="K11462" s="72">
        <v>4</v>
      </c>
      <c r="L11462" s="72">
        <v>2</v>
      </c>
    </row>
    <row r="11463" spans="4:12" x14ac:dyDescent="0.25">
      <c r="D11463" s="66" t="s">
        <v>41801</v>
      </c>
      <c r="E11463" s="66" t="s">
        <v>14156</v>
      </c>
      <c r="F11463" s="72">
        <v>1</v>
      </c>
      <c r="G11463" s="72">
        <v>3</v>
      </c>
      <c r="H11463" s="72">
        <v>3</v>
      </c>
      <c r="I11463" s="72">
        <v>4</v>
      </c>
      <c r="J11463" s="72">
        <v>1</v>
      </c>
      <c r="K11463" s="72">
        <v>4</v>
      </c>
      <c r="L11463" s="72">
        <v>3</v>
      </c>
    </row>
    <row r="11464" spans="4:12" x14ac:dyDescent="0.25">
      <c r="D11464" s="66" t="s">
        <v>41802</v>
      </c>
      <c r="E11464" s="66" t="s">
        <v>14157</v>
      </c>
      <c r="F11464" s="72">
        <v>1</v>
      </c>
      <c r="G11464" s="72">
        <v>3</v>
      </c>
      <c r="H11464" s="72">
        <v>3</v>
      </c>
      <c r="I11464" s="72">
        <v>4</v>
      </c>
      <c r="J11464" s="72">
        <v>1</v>
      </c>
      <c r="K11464" s="72">
        <v>4</v>
      </c>
      <c r="L11464" s="72">
        <v>4</v>
      </c>
    </row>
    <row r="11465" spans="4:12" x14ac:dyDescent="0.25">
      <c r="D11465" s="66" t="s">
        <v>41803</v>
      </c>
      <c r="E11465" s="66" t="s">
        <v>14158</v>
      </c>
      <c r="F11465" s="72">
        <v>1</v>
      </c>
      <c r="G11465" s="72">
        <v>3</v>
      </c>
      <c r="H11465" s="72">
        <v>3</v>
      </c>
      <c r="I11465" s="72">
        <v>4</v>
      </c>
      <c r="J11465" s="72">
        <v>1</v>
      </c>
      <c r="K11465" s="72">
        <v>5</v>
      </c>
      <c r="L11465" s="72">
        <v>1</v>
      </c>
    </row>
    <row r="11466" spans="4:12" x14ac:dyDescent="0.25">
      <c r="D11466" s="66" t="s">
        <v>41804</v>
      </c>
      <c r="E11466" s="66" t="s">
        <v>14159</v>
      </c>
      <c r="F11466" s="72">
        <v>1</v>
      </c>
      <c r="G11466" s="72">
        <v>3</v>
      </c>
      <c r="H11466" s="72">
        <v>4</v>
      </c>
      <c r="I11466" s="72">
        <v>1</v>
      </c>
      <c r="J11466" s="72">
        <v>1</v>
      </c>
      <c r="K11466" s="72">
        <v>1</v>
      </c>
      <c r="L11466" s="72">
        <v>1</v>
      </c>
    </row>
    <row r="11467" spans="4:12" x14ac:dyDescent="0.25">
      <c r="D11467" s="66" t="s">
        <v>41805</v>
      </c>
      <c r="E11467" s="66" t="s">
        <v>14160</v>
      </c>
      <c r="F11467" s="72">
        <v>1</v>
      </c>
      <c r="G11467" s="72">
        <v>3</v>
      </c>
      <c r="H11467" s="72">
        <v>4</v>
      </c>
      <c r="I11467" s="72">
        <v>1</v>
      </c>
      <c r="J11467" s="72">
        <v>1</v>
      </c>
      <c r="K11467" s="72">
        <v>1</v>
      </c>
      <c r="L11467" s="72">
        <v>2</v>
      </c>
    </row>
    <row r="11468" spans="4:12" x14ac:dyDescent="0.25">
      <c r="D11468" s="66" t="s">
        <v>41806</v>
      </c>
      <c r="E11468" s="66" t="s">
        <v>14161</v>
      </c>
      <c r="F11468" s="72">
        <v>1</v>
      </c>
      <c r="G11468" s="72">
        <v>3</v>
      </c>
      <c r="H11468" s="72">
        <v>4</v>
      </c>
      <c r="I11468" s="72">
        <v>1</v>
      </c>
      <c r="J11468" s="72">
        <v>1</v>
      </c>
      <c r="K11468" s="72">
        <v>1</v>
      </c>
      <c r="L11468" s="72">
        <v>3</v>
      </c>
    </row>
    <row r="11469" spans="4:12" x14ac:dyDescent="0.25">
      <c r="D11469" s="66" t="s">
        <v>41807</v>
      </c>
      <c r="E11469" s="66" t="s">
        <v>14162</v>
      </c>
      <c r="F11469" s="72">
        <v>1</v>
      </c>
      <c r="G11469" s="72">
        <v>3</v>
      </c>
      <c r="H11469" s="72">
        <v>4</v>
      </c>
      <c r="I11469" s="72">
        <v>1</v>
      </c>
      <c r="J11469" s="72">
        <v>1</v>
      </c>
      <c r="K11469" s="72">
        <v>1</v>
      </c>
      <c r="L11469" s="72">
        <v>4</v>
      </c>
    </row>
    <row r="11470" spans="4:12" x14ac:dyDescent="0.25">
      <c r="D11470" s="66" t="s">
        <v>41808</v>
      </c>
      <c r="E11470" s="66" t="s">
        <v>2880</v>
      </c>
      <c r="F11470" s="72">
        <v>1</v>
      </c>
      <c r="G11470" s="72">
        <v>3</v>
      </c>
      <c r="H11470" s="72">
        <v>4</v>
      </c>
      <c r="I11470" s="72">
        <v>1</v>
      </c>
      <c r="J11470" s="72">
        <v>1</v>
      </c>
      <c r="K11470" s="72">
        <v>2</v>
      </c>
      <c r="L11470" s="72">
        <v>1</v>
      </c>
    </row>
    <row r="11471" spans="4:12" x14ac:dyDescent="0.25">
      <c r="D11471" s="66" t="s">
        <v>41809</v>
      </c>
      <c r="E11471" s="66" t="s">
        <v>2881</v>
      </c>
      <c r="F11471" s="72">
        <v>1</v>
      </c>
      <c r="G11471" s="72">
        <v>3</v>
      </c>
      <c r="H11471" s="72">
        <v>4</v>
      </c>
      <c r="I11471" s="72">
        <v>1</v>
      </c>
      <c r="J11471" s="72">
        <v>1</v>
      </c>
      <c r="K11471" s="72">
        <v>2</v>
      </c>
      <c r="L11471" s="72">
        <v>2</v>
      </c>
    </row>
    <row r="11472" spans="4:12" x14ac:dyDescent="0.25">
      <c r="D11472" s="66" t="s">
        <v>41810</v>
      </c>
      <c r="E11472" s="66" t="s">
        <v>2882</v>
      </c>
      <c r="F11472" s="72">
        <v>1</v>
      </c>
      <c r="G11472" s="72">
        <v>3</v>
      </c>
      <c r="H11472" s="72">
        <v>4</v>
      </c>
      <c r="I11472" s="72">
        <v>1</v>
      </c>
      <c r="J11472" s="72">
        <v>1</v>
      </c>
      <c r="K11472" s="72">
        <v>2</v>
      </c>
      <c r="L11472" s="72">
        <v>3</v>
      </c>
    </row>
    <row r="11473" spans="4:12" x14ac:dyDescent="0.25">
      <c r="D11473" s="66" t="s">
        <v>41811</v>
      </c>
      <c r="E11473" s="66" t="s">
        <v>14163</v>
      </c>
      <c r="F11473" s="72">
        <v>1</v>
      </c>
      <c r="G11473" s="72">
        <v>3</v>
      </c>
      <c r="H11473" s="72">
        <v>4</v>
      </c>
      <c r="I11473" s="72">
        <v>1</v>
      </c>
      <c r="J11473" s="72">
        <v>1</v>
      </c>
      <c r="K11473" s="72">
        <v>2</v>
      </c>
      <c r="L11473" s="72">
        <v>4</v>
      </c>
    </row>
    <row r="11474" spans="4:12" x14ac:dyDescent="0.25">
      <c r="D11474" s="66" t="s">
        <v>41812</v>
      </c>
      <c r="E11474" s="66" t="s">
        <v>14164</v>
      </c>
      <c r="F11474" s="72">
        <v>1</v>
      </c>
      <c r="G11474" s="72">
        <v>3</v>
      </c>
      <c r="H11474" s="72">
        <v>4</v>
      </c>
      <c r="I11474" s="72">
        <v>1</v>
      </c>
      <c r="J11474" s="72">
        <v>1</v>
      </c>
      <c r="K11474" s="72">
        <v>2</v>
      </c>
      <c r="L11474" s="72">
        <v>5</v>
      </c>
    </row>
    <row r="11475" spans="4:12" x14ac:dyDescent="0.25">
      <c r="D11475" s="66" t="s">
        <v>41813</v>
      </c>
      <c r="E11475" s="66" t="s">
        <v>2883</v>
      </c>
      <c r="F11475" s="72">
        <v>1</v>
      </c>
      <c r="G11475" s="72">
        <v>3</v>
      </c>
      <c r="H11475" s="72">
        <v>4</v>
      </c>
      <c r="I11475" s="72">
        <v>1</v>
      </c>
      <c r="J11475" s="72">
        <v>1</v>
      </c>
      <c r="K11475" s="72">
        <v>3</v>
      </c>
      <c r="L11475" s="72">
        <v>1</v>
      </c>
    </row>
    <row r="11476" spans="4:12" x14ac:dyDescent="0.25">
      <c r="D11476" s="66" t="s">
        <v>41814</v>
      </c>
      <c r="E11476" s="66" t="s">
        <v>2884</v>
      </c>
      <c r="F11476" s="72">
        <v>1</v>
      </c>
      <c r="G11476" s="72">
        <v>3</v>
      </c>
      <c r="H11476" s="72">
        <v>4</v>
      </c>
      <c r="I11476" s="72">
        <v>1</v>
      </c>
      <c r="J11476" s="72">
        <v>1</v>
      </c>
      <c r="K11476" s="72">
        <v>3</v>
      </c>
      <c r="L11476" s="72">
        <v>2</v>
      </c>
    </row>
    <row r="11477" spans="4:12" x14ac:dyDescent="0.25">
      <c r="D11477" s="66" t="s">
        <v>41815</v>
      </c>
      <c r="E11477" s="66" t="s">
        <v>2885</v>
      </c>
      <c r="F11477" s="72">
        <v>1</v>
      </c>
      <c r="G11477" s="72">
        <v>3</v>
      </c>
      <c r="H11477" s="72">
        <v>4</v>
      </c>
      <c r="I11477" s="72">
        <v>1</v>
      </c>
      <c r="J11477" s="72">
        <v>1</v>
      </c>
      <c r="K11477" s="72">
        <v>3</v>
      </c>
      <c r="L11477" s="72">
        <v>3</v>
      </c>
    </row>
    <row r="11478" spans="4:12" x14ac:dyDescent="0.25">
      <c r="D11478" s="66" t="s">
        <v>41816</v>
      </c>
      <c r="E11478" s="66" t="s">
        <v>14165</v>
      </c>
      <c r="F11478" s="72">
        <v>1</v>
      </c>
      <c r="G11478" s="72">
        <v>3</v>
      </c>
      <c r="H11478" s="72">
        <v>4</v>
      </c>
      <c r="I11478" s="72">
        <v>1</v>
      </c>
      <c r="J11478" s="72">
        <v>1</v>
      </c>
      <c r="K11478" s="72">
        <v>3</v>
      </c>
      <c r="L11478" s="72">
        <v>4</v>
      </c>
    </row>
    <row r="11479" spans="4:12" x14ac:dyDescent="0.25">
      <c r="D11479" s="66" t="s">
        <v>41817</v>
      </c>
      <c r="E11479" s="66" t="s">
        <v>14166</v>
      </c>
      <c r="F11479" s="72">
        <v>1</v>
      </c>
      <c r="G11479" s="72">
        <v>3</v>
      </c>
      <c r="H11479" s="72">
        <v>4</v>
      </c>
      <c r="I11479" s="72">
        <v>1</v>
      </c>
      <c r="J11479" s="72">
        <v>1</v>
      </c>
      <c r="K11479" s="72">
        <v>3</v>
      </c>
      <c r="L11479" s="72">
        <v>5</v>
      </c>
    </row>
    <row r="11480" spans="4:12" x14ac:dyDescent="0.25">
      <c r="D11480" s="66" t="s">
        <v>41818</v>
      </c>
      <c r="E11480" s="66" t="s">
        <v>14167</v>
      </c>
      <c r="F11480" s="72">
        <v>1</v>
      </c>
      <c r="G11480" s="72">
        <v>3</v>
      </c>
      <c r="H11480" s="72">
        <v>4</v>
      </c>
      <c r="I11480" s="72">
        <v>1</v>
      </c>
      <c r="J11480" s="72">
        <v>1</v>
      </c>
      <c r="K11480" s="72">
        <v>4</v>
      </c>
      <c r="L11480" s="72">
        <v>1</v>
      </c>
    </row>
    <row r="11481" spans="4:12" x14ac:dyDescent="0.25">
      <c r="D11481" s="66" t="s">
        <v>41819</v>
      </c>
      <c r="E11481" s="66" t="s">
        <v>14168</v>
      </c>
      <c r="F11481" s="72">
        <v>1</v>
      </c>
      <c r="G11481" s="72">
        <v>3</v>
      </c>
      <c r="H11481" s="72">
        <v>4</v>
      </c>
      <c r="I11481" s="72">
        <v>1</v>
      </c>
      <c r="J11481" s="72">
        <v>1</v>
      </c>
      <c r="K11481" s="72">
        <v>4</v>
      </c>
      <c r="L11481" s="72">
        <v>2</v>
      </c>
    </row>
    <row r="11482" spans="4:12" x14ac:dyDescent="0.25">
      <c r="D11482" s="66" t="s">
        <v>41820</v>
      </c>
      <c r="E11482" s="66" t="s">
        <v>14169</v>
      </c>
      <c r="F11482" s="72">
        <v>1</v>
      </c>
      <c r="G11482" s="72">
        <v>3</v>
      </c>
      <c r="H11482" s="72">
        <v>4</v>
      </c>
      <c r="I11482" s="72">
        <v>1</v>
      </c>
      <c r="J11482" s="72">
        <v>1</v>
      </c>
      <c r="K11482" s="72">
        <v>4</v>
      </c>
      <c r="L11482" s="72">
        <v>3</v>
      </c>
    </row>
    <row r="11483" spans="4:12" x14ac:dyDescent="0.25">
      <c r="D11483" s="66" t="s">
        <v>41821</v>
      </c>
      <c r="E11483" s="66" t="s">
        <v>14170</v>
      </c>
      <c r="F11483" s="72">
        <v>1</v>
      </c>
      <c r="G11483" s="72">
        <v>3</v>
      </c>
      <c r="H11483" s="72">
        <v>4</v>
      </c>
      <c r="I11483" s="72">
        <v>1</v>
      </c>
      <c r="J11483" s="72">
        <v>1</v>
      </c>
      <c r="K11483" s="72">
        <v>4</v>
      </c>
      <c r="L11483" s="72">
        <v>4</v>
      </c>
    </row>
    <row r="11484" spans="4:12" x14ac:dyDescent="0.25">
      <c r="D11484" s="66" t="s">
        <v>41822</v>
      </c>
      <c r="E11484" s="66" t="s">
        <v>174</v>
      </c>
      <c r="F11484" s="72">
        <v>1</v>
      </c>
      <c r="G11484" s="72">
        <v>3</v>
      </c>
      <c r="H11484" s="72">
        <v>4</v>
      </c>
      <c r="I11484" s="72">
        <v>1</v>
      </c>
      <c r="J11484" s="72">
        <v>1</v>
      </c>
      <c r="K11484" s="72">
        <v>5</v>
      </c>
      <c r="L11484" s="72">
        <v>1</v>
      </c>
    </row>
    <row r="11485" spans="4:12" x14ac:dyDescent="0.25">
      <c r="D11485" s="66" t="s">
        <v>41823</v>
      </c>
      <c r="E11485" s="66" t="s">
        <v>14171</v>
      </c>
      <c r="F11485" s="72">
        <v>1</v>
      </c>
      <c r="G11485" s="72">
        <v>3</v>
      </c>
      <c r="H11485" s="72">
        <v>4</v>
      </c>
      <c r="I11485" s="72">
        <v>1</v>
      </c>
      <c r="J11485" s="72">
        <v>1</v>
      </c>
      <c r="K11485" s="72">
        <v>5</v>
      </c>
      <c r="L11485" s="72">
        <v>2</v>
      </c>
    </row>
    <row r="11486" spans="4:12" x14ac:dyDescent="0.25">
      <c r="D11486" s="66" t="s">
        <v>41824</v>
      </c>
      <c r="E11486" s="66" t="s">
        <v>176</v>
      </c>
      <c r="F11486" s="72">
        <v>1</v>
      </c>
      <c r="G11486" s="72">
        <v>3</v>
      </c>
      <c r="H11486" s="72">
        <v>4</v>
      </c>
      <c r="I11486" s="72">
        <v>1</v>
      </c>
      <c r="J11486" s="72">
        <v>1</v>
      </c>
      <c r="K11486" s="72">
        <v>6</v>
      </c>
      <c r="L11486" s="72">
        <v>1</v>
      </c>
    </row>
    <row r="11487" spans="4:12" x14ac:dyDescent="0.25">
      <c r="D11487" s="66" t="s">
        <v>41825</v>
      </c>
      <c r="E11487" s="66" t="s">
        <v>14172</v>
      </c>
      <c r="F11487" s="72">
        <v>1</v>
      </c>
      <c r="G11487" s="72">
        <v>3</v>
      </c>
      <c r="H11487" s="72">
        <v>4</v>
      </c>
      <c r="I11487" s="72">
        <v>1</v>
      </c>
      <c r="J11487" s="72">
        <v>1</v>
      </c>
      <c r="K11487" s="72">
        <v>6</v>
      </c>
      <c r="L11487" s="72">
        <v>2</v>
      </c>
    </row>
    <row r="11488" spans="4:12" x14ac:dyDescent="0.25">
      <c r="D11488" s="66" t="s">
        <v>41826</v>
      </c>
      <c r="E11488" s="66" t="s">
        <v>14173</v>
      </c>
      <c r="F11488" s="72">
        <v>1</v>
      </c>
      <c r="G11488" s="72">
        <v>3</v>
      </c>
      <c r="H11488" s="72">
        <v>4</v>
      </c>
      <c r="I11488" s="72">
        <v>1</v>
      </c>
      <c r="J11488" s="72">
        <v>1</v>
      </c>
      <c r="K11488" s="72">
        <v>7</v>
      </c>
      <c r="L11488" s="72">
        <v>1</v>
      </c>
    </row>
    <row r="11489" spans="4:12" x14ac:dyDescent="0.25">
      <c r="D11489" s="66" t="s">
        <v>41827</v>
      </c>
      <c r="E11489" s="66" t="s">
        <v>14174</v>
      </c>
      <c r="F11489" s="72">
        <v>1</v>
      </c>
      <c r="G11489" s="72">
        <v>3</v>
      </c>
      <c r="H11489" s="72">
        <v>4</v>
      </c>
      <c r="I11489" s="72">
        <v>1</v>
      </c>
      <c r="J11489" s="72">
        <v>1</v>
      </c>
      <c r="K11489" s="72">
        <v>7</v>
      </c>
      <c r="L11489" s="72">
        <v>2</v>
      </c>
    </row>
    <row r="11490" spans="4:12" x14ac:dyDescent="0.25">
      <c r="D11490" s="66" t="s">
        <v>41828</v>
      </c>
      <c r="E11490" s="66" t="s">
        <v>14175</v>
      </c>
      <c r="F11490" s="72">
        <v>1</v>
      </c>
      <c r="G11490" s="72">
        <v>3</v>
      </c>
      <c r="H11490" s="72">
        <v>4</v>
      </c>
      <c r="I11490" s="72">
        <v>1</v>
      </c>
      <c r="J11490" s="72">
        <v>1</v>
      </c>
      <c r="K11490" s="72">
        <v>7</v>
      </c>
      <c r="L11490" s="72">
        <v>3</v>
      </c>
    </row>
    <row r="11491" spans="4:12" x14ac:dyDescent="0.25">
      <c r="D11491" s="66" t="s">
        <v>41829</v>
      </c>
      <c r="E11491" s="66" t="s">
        <v>14176</v>
      </c>
      <c r="F11491" s="72">
        <v>1</v>
      </c>
      <c r="G11491" s="72">
        <v>3</v>
      </c>
      <c r="H11491" s="72">
        <v>4</v>
      </c>
      <c r="I11491" s="72">
        <v>1</v>
      </c>
      <c r="J11491" s="72">
        <v>1</v>
      </c>
      <c r="K11491" s="72">
        <v>7</v>
      </c>
      <c r="L11491" s="72">
        <v>4</v>
      </c>
    </row>
    <row r="11492" spans="4:12" x14ac:dyDescent="0.25">
      <c r="D11492" s="66" t="s">
        <v>41830</v>
      </c>
      <c r="E11492" s="66" t="s">
        <v>14177</v>
      </c>
      <c r="F11492" s="72">
        <v>1</v>
      </c>
      <c r="G11492" s="72">
        <v>3</v>
      </c>
      <c r="H11492" s="72">
        <v>4</v>
      </c>
      <c r="I11492" s="72">
        <v>1</v>
      </c>
      <c r="J11492" s="72">
        <v>1</v>
      </c>
      <c r="K11492" s="72">
        <v>7</v>
      </c>
      <c r="L11492" s="72">
        <v>5</v>
      </c>
    </row>
    <row r="11493" spans="4:12" x14ac:dyDescent="0.25">
      <c r="D11493" s="66" t="s">
        <v>41831</v>
      </c>
      <c r="E11493" s="66" t="s">
        <v>14178</v>
      </c>
      <c r="F11493" s="72">
        <v>1</v>
      </c>
      <c r="G11493" s="72">
        <v>3</v>
      </c>
      <c r="H11493" s="72">
        <v>4</v>
      </c>
      <c r="I11493" s="72">
        <v>1</v>
      </c>
      <c r="J11493" s="72">
        <v>1</v>
      </c>
      <c r="K11493" s="72">
        <v>7</v>
      </c>
      <c r="L11493" s="72">
        <v>6</v>
      </c>
    </row>
    <row r="11494" spans="4:12" x14ac:dyDescent="0.25">
      <c r="D11494" s="66" t="s">
        <v>41832</v>
      </c>
      <c r="E11494" s="66" t="s">
        <v>14179</v>
      </c>
      <c r="F11494" s="72">
        <v>1</v>
      </c>
      <c r="G11494" s="72">
        <v>3</v>
      </c>
      <c r="H11494" s="72">
        <v>4</v>
      </c>
      <c r="I11494" s="72">
        <v>1</v>
      </c>
      <c r="J11494" s="72">
        <v>1</v>
      </c>
      <c r="K11494" s="72">
        <v>7</v>
      </c>
      <c r="L11494" s="72">
        <v>7</v>
      </c>
    </row>
    <row r="11495" spans="4:12" x14ac:dyDescent="0.25">
      <c r="D11495" s="66" t="s">
        <v>41833</v>
      </c>
      <c r="E11495" s="66" t="s">
        <v>14180</v>
      </c>
      <c r="F11495" s="72">
        <v>1</v>
      </c>
      <c r="G11495" s="72">
        <v>3</v>
      </c>
      <c r="H11495" s="72">
        <v>4</v>
      </c>
      <c r="I11495" s="72">
        <v>1</v>
      </c>
      <c r="J11495" s="72">
        <v>1</v>
      </c>
      <c r="K11495" s="72">
        <v>7</v>
      </c>
      <c r="L11495" s="72">
        <v>8</v>
      </c>
    </row>
    <row r="11496" spans="4:12" x14ac:dyDescent="0.25">
      <c r="D11496" s="66" t="s">
        <v>41834</v>
      </c>
      <c r="E11496" s="66" t="s">
        <v>14181</v>
      </c>
      <c r="F11496" s="72">
        <v>1</v>
      </c>
      <c r="G11496" s="72">
        <v>3</v>
      </c>
      <c r="H11496" s="72">
        <v>4</v>
      </c>
      <c r="I11496" s="72">
        <v>1</v>
      </c>
      <c r="J11496" s="72">
        <v>1</v>
      </c>
      <c r="K11496" s="72">
        <v>7</v>
      </c>
      <c r="L11496" s="72">
        <v>9</v>
      </c>
    </row>
    <row r="11497" spans="4:12" x14ac:dyDescent="0.25">
      <c r="D11497" s="66" t="s">
        <v>41835</v>
      </c>
      <c r="E11497" s="66" t="s">
        <v>14182</v>
      </c>
      <c r="F11497" s="72">
        <v>1</v>
      </c>
      <c r="G11497" s="72">
        <v>3</v>
      </c>
      <c r="H11497" s="72">
        <v>4</v>
      </c>
      <c r="I11497" s="72">
        <v>1</v>
      </c>
      <c r="J11497" s="72">
        <v>1</v>
      </c>
      <c r="K11497" s="72">
        <v>8</v>
      </c>
      <c r="L11497" s="72">
        <v>1</v>
      </c>
    </row>
    <row r="11498" spans="4:12" x14ac:dyDescent="0.25">
      <c r="D11498" s="66" t="s">
        <v>41836</v>
      </c>
      <c r="E11498" s="66" t="s">
        <v>14183</v>
      </c>
      <c r="F11498" s="72">
        <v>1</v>
      </c>
      <c r="G11498" s="72">
        <v>3</v>
      </c>
      <c r="H11498" s="72">
        <v>4</v>
      </c>
      <c r="I11498" s="72">
        <v>1</v>
      </c>
      <c r="J11498" s="72">
        <v>1</v>
      </c>
      <c r="K11498" s="72">
        <v>8</v>
      </c>
      <c r="L11498" s="72">
        <v>2</v>
      </c>
    </row>
    <row r="11499" spans="4:12" x14ac:dyDescent="0.25">
      <c r="D11499" s="66" t="s">
        <v>41837</v>
      </c>
      <c r="E11499" s="66" t="s">
        <v>14184</v>
      </c>
      <c r="F11499" s="72">
        <v>1</v>
      </c>
      <c r="G11499" s="72">
        <v>3</v>
      </c>
      <c r="H11499" s="72">
        <v>4</v>
      </c>
      <c r="I11499" s="72">
        <v>1</v>
      </c>
      <c r="J11499" s="72">
        <v>1</v>
      </c>
      <c r="K11499" s="72">
        <v>8</v>
      </c>
      <c r="L11499" s="72">
        <v>3</v>
      </c>
    </row>
    <row r="11500" spans="4:12" x14ac:dyDescent="0.25">
      <c r="D11500" s="66" t="s">
        <v>41838</v>
      </c>
      <c r="E11500" s="66" t="s">
        <v>14185</v>
      </c>
      <c r="F11500" s="72">
        <v>1</v>
      </c>
      <c r="G11500" s="72">
        <v>3</v>
      </c>
      <c r="H11500" s="72">
        <v>4</v>
      </c>
      <c r="I11500" s="72">
        <v>1</v>
      </c>
      <c r="J11500" s="72">
        <v>1</v>
      </c>
      <c r="K11500" s="72">
        <v>8</v>
      </c>
      <c r="L11500" s="72">
        <v>4</v>
      </c>
    </row>
    <row r="11501" spans="4:12" x14ac:dyDescent="0.25">
      <c r="D11501" s="66" t="s">
        <v>41839</v>
      </c>
      <c r="E11501" s="66" t="s">
        <v>14186</v>
      </c>
      <c r="F11501" s="72">
        <v>1</v>
      </c>
      <c r="G11501" s="72">
        <v>3</v>
      </c>
      <c r="H11501" s="72">
        <v>4</v>
      </c>
      <c r="I11501" s="72">
        <v>1</v>
      </c>
      <c r="J11501" s="72">
        <v>1</v>
      </c>
      <c r="K11501" s="72">
        <v>8</v>
      </c>
      <c r="L11501" s="72">
        <v>5</v>
      </c>
    </row>
    <row r="11502" spans="4:12" x14ac:dyDescent="0.25">
      <c r="D11502" s="66" t="s">
        <v>41840</v>
      </c>
      <c r="E11502" s="66" t="s">
        <v>14187</v>
      </c>
      <c r="F11502" s="72">
        <v>1</v>
      </c>
      <c r="G11502" s="72">
        <v>3</v>
      </c>
      <c r="H11502" s="72">
        <v>4</v>
      </c>
      <c r="I11502" s="72">
        <v>1</v>
      </c>
      <c r="J11502" s="72">
        <v>1</v>
      </c>
      <c r="K11502" s="72">
        <v>8</v>
      </c>
      <c r="L11502" s="72">
        <v>6</v>
      </c>
    </row>
    <row r="11503" spans="4:12" x14ac:dyDescent="0.25">
      <c r="D11503" s="66" t="s">
        <v>41841</v>
      </c>
      <c r="E11503" s="66" t="s">
        <v>2886</v>
      </c>
      <c r="F11503" s="72">
        <v>1</v>
      </c>
      <c r="G11503" s="72">
        <v>3</v>
      </c>
      <c r="H11503" s="72">
        <v>4</v>
      </c>
      <c r="I11503" s="72">
        <v>1</v>
      </c>
      <c r="J11503" s="72">
        <v>1</v>
      </c>
      <c r="K11503" s="72">
        <v>9</v>
      </c>
      <c r="L11503" s="72">
        <v>1</v>
      </c>
    </row>
    <row r="11504" spans="4:12" x14ac:dyDescent="0.25">
      <c r="D11504" s="66" t="s">
        <v>41842</v>
      </c>
      <c r="E11504" s="66" t="s">
        <v>2887</v>
      </c>
      <c r="F11504" s="72">
        <v>1</v>
      </c>
      <c r="G11504" s="72">
        <v>3</v>
      </c>
      <c r="H11504" s="72">
        <v>4</v>
      </c>
      <c r="I11504" s="72">
        <v>1</v>
      </c>
      <c r="J11504" s="72">
        <v>1</v>
      </c>
      <c r="K11504" s="72">
        <v>9</v>
      </c>
      <c r="L11504" s="72">
        <v>2</v>
      </c>
    </row>
    <row r="11505" spans="4:12" x14ac:dyDescent="0.25">
      <c r="D11505" s="66" t="s">
        <v>41843</v>
      </c>
      <c r="E11505" s="66" t="s">
        <v>2888</v>
      </c>
      <c r="F11505" s="72">
        <v>1</v>
      </c>
      <c r="G11505" s="72">
        <v>3</v>
      </c>
      <c r="H11505" s="72">
        <v>4</v>
      </c>
      <c r="I11505" s="72">
        <v>1</v>
      </c>
      <c r="J11505" s="72">
        <v>1</v>
      </c>
      <c r="K11505" s="72">
        <v>9</v>
      </c>
      <c r="L11505" s="72">
        <v>3</v>
      </c>
    </row>
    <row r="11506" spans="4:12" x14ac:dyDescent="0.25">
      <c r="D11506" s="66" t="s">
        <v>41844</v>
      </c>
      <c r="E11506" s="66" t="s">
        <v>2889</v>
      </c>
      <c r="F11506" s="72">
        <v>1</v>
      </c>
      <c r="G11506" s="72">
        <v>3</v>
      </c>
      <c r="H11506" s="72">
        <v>4</v>
      </c>
      <c r="I11506" s="72">
        <v>1</v>
      </c>
      <c r="J11506" s="72">
        <v>1</v>
      </c>
      <c r="K11506" s="72">
        <v>9</v>
      </c>
      <c r="L11506" s="72">
        <v>4</v>
      </c>
    </row>
    <row r="11507" spans="4:12" x14ac:dyDescent="0.25">
      <c r="D11507" s="66" t="s">
        <v>41845</v>
      </c>
      <c r="E11507" s="66" t="s">
        <v>14188</v>
      </c>
      <c r="F11507" s="72">
        <v>1</v>
      </c>
      <c r="G11507" s="72">
        <v>3</v>
      </c>
      <c r="H11507" s="72">
        <v>4</v>
      </c>
      <c r="I11507" s="72">
        <v>1</v>
      </c>
      <c r="J11507" s="72">
        <v>1</v>
      </c>
      <c r="K11507" s="72">
        <v>9</v>
      </c>
      <c r="L11507" s="72">
        <v>5</v>
      </c>
    </row>
    <row r="11508" spans="4:12" x14ac:dyDescent="0.25">
      <c r="D11508" s="66" t="s">
        <v>41846</v>
      </c>
      <c r="E11508" s="66" t="s">
        <v>2890</v>
      </c>
      <c r="F11508" s="72">
        <v>1</v>
      </c>
      <c r="G11508" s="72">
        <v>3</v>
      </c>
      <c r="H11508" s="72">
        <v>4</v>
      </c>
      <c r="I11508" s="72">
        <v>1</v>
      </c>
      <c r="J11508" s="72">
        <v>1</v>
      </c>
      <c r="K11508" s="72">
        <v>9</v>
      </c>
      <c r="L11508" s="72">
        <v>6</v>
      </c>
    </row>
    <row r="11509" spans="4:12" x14ac:dyDescent="0.25">
      <c r="D11509" s="66" t="s">
        <v>41847</v>
      </c>
      <c r="E11509" s="66" t="s">
        <v>2891</v>
      </c>
      <c r="F11509" s="72">
        <v>1</v>
      </c>
      <c r="G11509" s="72">
        <v>3</v>
      </c>
      <c r="H11509" s="72">
        <v>4</v>
      </c>
      <c r="I11509" s="72">
        <v>1</v>
      </c>
      <c r="J11509" s="72">
        <v>1</v>
      </c>
      <c r="K11509" s="72">
        <v>9</v>
      </c>
      <c r="L11509" s="72">
        <v>7</v>
      </c>
    </row>
    <row r="11510" spans="4:12" x14ac:dyDescent="0.25">
      <c r="D11510" s="66" t="s">
        <v>41848</v>
      </c>
      <c r="E11510" s="66" t="s">
        <v>2892</v>
      </c>
      <c r="F11510" s="72">
        <v>1</v>
      </c>
      <c r="G11510" s="72">
        <v>3</v>
      </c>
      <c r="H11510" s="72">
        <v>4</v>
      </c>
      <c r="I11510" s="72">
        <v>1</v>
      </c>
      <c r="J11510" s="72">
        <v>1</v>
      </c>
      <c r="K11510" s="72">
        <v>9</v>
      </c>
      <c r="L11510" s="72">
        <v>8</v>
      </c>
    </row>
    <row r="11511" spans="4:12" x14ac:dyDescent="0.25">
      <c r="D11511" s="66" t="s">
        <v>41849</v>
      </c>
      <c r="E11511" s="66" t="s">
        <v>14189</v>
      </c>
      <c r="F11511" s="72">
        <v>1</v>
      </c>
      <c r="G11511" s="72">
        <v>3</v>
      </c>
      <c r="H11511" s="72">
        <v>4</v>
      </c>
      <c r="I11511" s="72">
        <v>1</v>
      </c>
      <c r="J11511" s="72">
        <v>1</v>
      </c>
      <c r="K11511" s="72">
        <v>9</v>
      </c>
      <c r="L11511" s="72">
        <v>9</v>
      </c>
    </row>
    <row r="11512" spans="4:12" x14ac:dyDescent="0.25">
      <c r="D11512" s="66" t="s">
        <v>41850</v>
      </c>
      <c r="E11512" s="66" t="s">
        <v>14190</v>
      </c>
      <c r="F11512" s="72">
        <v>1</v>
      </c>
      <c r="G11512" s="72">
        <v>3</v>
      </c>
      <c r="H11512" s="72">
        <v>4</v>
      </c>
      <c r="I11512" s="72">
        <v>1</v>
      </c>
      <c r="J11512" s="72">
        <v>1</v>
      </c>
      <c r="K11512" s="72">
        <v>9</v>
      </c>
      <c r="L11512" s="72">
        <v>10</v>
      </c>
    </row>
    <row r="11513" spans="4:12" x14ac:dyDescent="0.25">
      <c r="D11513" s="66" t="s">
        <v>41851</v>
      </c>
      <c r="E11513" s="66" t="s">
        <v>14191</v>
      </c>
      <c r="F11513" s="72">
        <v>1</v>
      </c>
      <c r="G11513" s="72">
        <v>3</v>
      </c>
      <c r="H11513" s="72">
        <v>4</v>
      </c>
      <c r="I11513" s="72">
        <v>1</v>
      </c>
      <c r="J11513" s="72">
        <v>1</v>
      </c>
      <c r="K11513" s="72">
        <v>10</v>
      </c>
      <c r="L11513" s="72">
        <v>1</v>
      </c>
    </row>
    <row r="11514" spans="4:12" x14ac:dyDescent="0.25">
      <c r="D11514" s="66" t="s">
        <v>41852</v>
      </c>
      <c r="E11514" s="66" t="s">
        <v>14192</v>
      </c>
      <c r="F11514" s="72">
        <v>1</v>
      </c>
      <c r="G11514" s="72">
        <v>3</v>
      </c>
      <c r="H11514" s="72">
        <v>4</v>
      </c>
      <c r="I11514" s="72">
        <v>1</v>
      </c>
      <c r="J11514" s="72">
        <v>2</v>
      </c>
      <c r="K11514" s="72">
        <v>1</v>
      </c>
      <c r="L11514" s="72">
        <v>1</v>
      </c>
    </row>
    <row r="11515" spans="4:12" x14ac:dyDescent="0.25">
      <c r="D11515" s="66" t="s">
        <v>41853</v>
      </c>
      <c r="E11515" s="66" t="s">
        <v>14193</v>
      </c>
      <c r="F11515" s="72">
        <v>1</v>
      </c>
      <c r="G11515" s="72">
        <v>3</v>
      </c>
      <c r="H11515" s="72">
        <v>4</v>
      </c>
      <c r="I11515" s="72">
        <v>1</v>
      </c>
      <c r="J11515" s="72">
        <v>2</v>
      </c>
      <c r="K11515" s="72">
        <v>1</v>
      </c>
      <c r="L11515" s="72">
        <v>2</v>
      </c>
    </row>
    <row r="11516" spans="4:12" x14ac:dyDescent="0.25">
      <c r="D11516" s="66" t="s">
        <v>41854</v>
      </c>
      <c r="E11516" s="66" t="s">
        <v>14194</v>
      </c>
      <c r="F11516" s="72">
        <v>1</v>
      </c>
      <c r="G11516" s="72">
        <v>3</v>
      </c>
      <c r="H11516" s="72">
        <v>4</v>
      </c>
      <c r="I11516" s="72">
        <v>1</v>
      </c>
      <c r="J11516" s="72">
        <v>2</v>
      </c>
      <c r="K11516" s="72">
        <v>1</v>
      </c>
      <c r="L11516" s="72">
        <v>3</v>
      </c>
    </row>
    <row r="11517" spans="4:12" x14ac:dyDescent="0.25">
      <c r="D11517" s="66" t="s">
        <v>41855</v>
      </c>
      <c r="E11517" s="66" t="s">
        <v>14195</v>
      </c>
      <c r="F11517" s="72">
        <v>1</v>
      </c>
      <c r="G11517" s="72">
        <v>3</v>
      </c>
      <c r="H11517" s="72">
        <v>4</v>
      </c>
      <c r="I11517" s="72">
        <v>1</v>
      </c>
      <c r="J11517" s="72">
        <v>2</v>
      </c>
      <c r="K11517" s="72">
        <v>1</v>
      </c>
      <c r="L11517" s="72">
        <v>4</v>
      </c>
    </row>
    <row r="11518" spans="4:12" x14ac:dyDescent="0.25">
      <c r="D11518" s="66" t="s">
        <v>41856</v>
      </c>
      <c r="E11518" s="66" t="s">
        <v>14196</v>
      </c>
      <c r="F11518" s="72">
        <v>1</v>
      </c>
      <c r="G11518" s="72">
        <v>3</v>
      </c>
      <c r="H11518" s="72">
        <v>4</v>
      </c>
      <c r="I11518" s="72">
        <v>1</v>
      </c>
      <c r="J11518" s="72">
        <v>2</v>
      </c>
      <c r="K11518" s="72">
        <v>2</v>
      </c>
      <c r="L11518" s="72">
        <v>1</v>
      </c>
    </row>
    <row r="11519" spans="4:12" x14ac:dyDescent="0.25">
      <c r="D11519" s="66" t="s">
        <v>41857</v>
      </c>
      <c r="E11519" s="66" t="s">
        <v>14197</v>
      </c>
      <c r="F11519" s="72">
        <v>1</v>
      </c>
      <c r="G11519" s="72">
        <v>3</v>
      </c>
      <c r="H11519" s="72">
        <v>4</v>
      </c>
      <c r="I11519" s="72">
        <v>1</v>
      </c>
      <c r="J11519" s="72">
        <v>2</v>
      </c>
      <c r="K11519" s="72">
        <v>2</v>
      </c>
      <c r="L11519" s="72">
        <v>2</v>
      </c>
    </row>
    <row r="11520" spans="4:12" x14ac:dyDescent="0.25">
      <c r="D11520" s="66" t="s">
        <v>41858</v>
      </c>
      <c r="E11520" s="66" t="s">
        <v>14198</v>
      </c>
      <c r="F11520" s="72">
        <v>1</v>
      </c>
      <c r="G11520" s="72">
        <v>3</v>
      </c>
      <c r="H11520" s="72">
        <v>4</v>
      </c>
      <c r="I11520" s="72">
        <v>1</v>
      </c>
      <c r="J11520" s="72">
        <v>2</v>
      </c>
      <c r="K11520" s="72">
        <v>2</v>
      </c>
      <c r="L11520" s="72">
        <v>3</v>
      </c>
    </row>
    <row r="11521" spans="4:12" x14ac:dyDescent="0.25">
      <c r="D11521" s="66" t="s">
        <v>41859</v>
      </c>
      <c r="E11521" s="66" t="s">
        <v>14199</v>
      </c>
      <c r="F11521" s="72">
        <v>1</v>
      </c>
      <c r="G11521" s="72">
        <v>3</v>
      </c>
      <c r="H11521" s="72">
        <v>4</v>
      </c>
      <c r="I11521" s="72">
        <v>1</v>
      </c>
      <c r="J11521" s="72">
        <v>2</v>
      </c>
      <c r="K11521" s="72">
        <v>2</v>
      </c>
      <c r="L11521" s="72">
        <v>4</v>
      </c>
    </row>
    <row r="11522" spans="4:12" x14ac:dyDescent="0.25">
      <c r="D11522" s="66" t="s">
        <v>41860</v>
      </c>
      <c r="E11522" s="66" t="s">
        <v>14200</v>
      </c>
      <c r="F11522" s="72">
        <v>1</v>
      </c>
      <c r="G11522" s="72">
        <v>3</v>
      </c>
      <c r="H11522" s="72">
        <v>4</v>
      </c>
      <c r="I11522" s="72">
        <v>1</v>
      </c>
      <c r="J11522" s="72">
        <v>2</v>
      </c>
      <c r="K11522" s="72">
        <v>2</v>
      </c>
      <c r="L11522" s="72">
        <v>5</v>
      </c>
    </row>
    <row r="11523" spans="4:12" x14ac:dyDescent="0.25">
      <c r="D11523" s="66" t="s">
        <v>41861</v>
      </c>
      <c r="E11523" s="66" t="s">
        <v>14201</v>
      </c>
      <c r="F11523" s="72">
        <v>1</v>
      </c>
      <c r="G11523" s="72">
        <v>3</v>
      </c>
      <c r="H11523" s="72">
        <v>4</v>
      </c>
      <c r="I11523" s="72">
        <v>1</v>
      </c>
      <c r="J11523" s="72">
        <v>2</v>
      </c>
      <c r="K11523" s="72">
        <v>3</v>
      </c>
      <c r="L11523" s="72">
        <v>1</v>
      </c>
    </row>
    <row r="11524" spans="4:12" x14ac:dyDescent="0.25">
      <c r="D11524" s="66" t="s">
        <v>41862</v>
      </c>
      <c r="E11524" s="66" t="s">
        <v>14202</v>
      </c>
      <c r="F11524" s="72">
        <v>1</v>
      </c>
      <c r="G11524" s="72">
        <v>3</v>
      </c>
      <c r="H11524" s="72">
        <v>4</v>
      </c>
      <c r="I11524" s="72">
        <v>1</v>
      </c>
      <c r="J11524" s="72">
        <v>2</v>
      </c>
      <c r="K11524" s="72">
        <v>3</v>
      </c>
      <c r="L11524" s="72">
        <v>2</v>
      </c>
    </row>
    <row r="11525" spans="4:12" x14ac:dyDescent="0.25">
      <c r="D11525" s="66" t="s">
        <v>41863</v>
      </c>
      <c r="E11525" s="66" t="s">
        <v>14203</v>
      </c>
      <c r="F11525" s="72">
        <v>1</v>
      </c>
      <c r="G11525" s="72">
        <v>3</v>
      </c>
      <c r="H11525" s="72">
        <v>4</v>
      </c>
      <c r="I11525" s="72">
        <v>1</v>
      </c>
      <c r="J11525" s="72">
        <v>2</v>
      </c>
      <c r="K11525" s="72">
        <v>3</v>
      </c>
      <c r="L11525" s="72">
        <v>3</v>
      </c>
    </row>
    <row r="11526" spans="4:12" x14ac:dyDescent="0.25">
      <c r="D11526" s="66" t="s">
        <v>41864</v>
      </c>
      <c r="E11526" s="66" t="s">
        <v>14204</v>
      </c>
      <c r="F11526" s="72">
        <v>1</v>
      </c>
      <c r="G11526" s="72">
        <v>3</v>
      </c>
      <c r="H11526" s="72">
        <v>4</v>
      </c>
      <c r="I11526" s="72">
        <v>1</v>
      </c>
      <c r="J11526" s="72">
        <v>2</v>
      </c>
      <c r="K11526" s="72">
        <v>3</v>
      </c>
      <c r="L11526" s="72">
        <v>4</v>
      </c>
    </row>
    <row r="11527" spans="4:12" x14ac:dyDescent="0.25">
      <c r="D11527" s="66" t="s">
        <v>41865</v>
      </c>
      <c r="E11527" s="66" t="s">
        <v>14205</v>
      </c>
      <c r="F11527" s="72">
        <v>1</v>
      </c>
      <c r="G11527" s="72">
        <v>3</v>
      </c>
      <c r="H11527" s="72">
        <v>4</v>
      </c>
      <c r="I11527" s="72">
        <v>1</v>
      </c>
      <c r="J11527" s="72">
        <v>2</v>
      </c>
      <c r="K11527" s="72">
        <v>3</v>
      </c>
      <c r="L11527" s="72">
        <v>5</v>
      </c>
    </row>
    <row r="11528" spans="4:12" x14ac:dyDescent="0.25">
      <c r="D11528" s="66" t="s">
        <v>41866</v>
      </c>
      <c r="E11528" s="66" t="s">
        <v>14206</v>
      </c>
      <c r="F11528" s="72">
        <v>1</v>
      </c>
      <c r="G11528" s="72">
        <v>3</v>
      </c>
      <c r="H11528" s="72">
        <v>4</v>
      </c>
      <c r="I11528" s="72">
        <v>1</v>
      </c>
      <c r="J11528" s="72">
        <v>2</v>
      </c>
      <c r="K11528" s="72">
        <v>4</v>
      </c>
      <c r="L11528" s="72">
        <v>1</v>
      </c>
    </row>
    <row r="11529" spans="4:12" x14ac:dyDescent="0.25">
      <c r="D11529" s="66" t="s">
        <v>41867</v>
      </c>
      <c r="E11529" s="66" t="s">
        <v>14207</v>
      </c>
      <c r="F11529" s="72">
        <v>1</v>
      </c>
      <c r="G11529" s="72">
        <v>3</v>
      </c>
      <c r="H11529" s="72">
        <v>4</v>
      </c>
      <c r="I11529" s="72">
        <v>1</v>
      </c>
      <c r="J11529" s="72">
        <v>2</v>
      </c>
      <c r="K11529" s="72">
        <v>4</v>
      </c>
      <c r="L11529" s="72">
        <v>2</v>
      </c>
    </row>
    <row r="11530" spans="4:12" x14ac:dyDescent="0.25">
      <c r="D11530" s="66" t="s">
        <v>41868</v>
      </c>
      <c r="E11530" s="66" t="s">
        <v>14208</v>
      </c>
      <c r="F11530" s="72">
        <v>1</v>
      </c>
      <c r="G11530" s="72">
        <v>3</v>
      </c>
      <c r="H11530" s="72">
        <v>4</v>
      </c>
      <c r="I11530" s="72">
        <v>1</v>
      </c>
      <c r="J11530" s="72">
        <v>2</v>
      </c>
      <c r="K11530" s="72">
        <v>4</v>
      </c>
      <c r="L11530" s="72">
        <v>3</v>
      </c>
    </row>
    <row r="11531" spans="4:12" x14ac:dyDescent="0.25">
      <c r="D11531" s="66" t="s">
        <v>41869</v>
      </c>
      <c r="E11531" s="66" t="s">
        <v>14209</v>
      </c>
      <c r="F11531" s="72">
        <v>1</v>
      </c>
      <c r="G11531" s="72">
        <v>3</v>
      </c>
      <c r="H11531" s="72">
        <v>4</v>
      </c>
      <c r="I11531" s="72">
        <v>1</v>
      </c>
      <c r="J11531" s="72">
        <v>2</v>
      </c>
      <c r="K11531" s="72">
        <v>4</v>
      </c>
      <c r="L11531" s="72">
        <v>4</v>
      </c>
    </row>
    <row r="11532" spans="4:12" x14ac:dyDescent="0.25">
      <c r="D11532" s="66" t="s">
        <v>41870</v>
      </c>
      <c r="E11532" s="66" t="s">
        <v>14210</v>
      </c>
      <c r="F11532" s="72">
        <v>1</v>
      </c>
      <c r="G11532" s="72">
        <v>3</v>
      </c>
      <c r="H11532" s="72">
        <v>4</v>
      </c>
      <c r="I11532" s="72">
        <v>1</v>
      </c>
      <c r="J11532" s="72">
        <v>2</v>
      </c>
      <c r="K11532" s="72">
        <v>5</v>
      </c>
      <c r="L11532" s="72">
        <v>1</v>
      </c>
    </row>
    <row r="11533" spans="4:12" x14ac:dyDescent="0.25">
      <c r="D11533" s="66" t="s">
        <v>41871</v>
      </c>
      <c r="E11533" s="66" t="s">
        <v>14211</v>
      </c>
      <c r="F11533" s="72">
        <v>1</v>
      </c>
      <c r="G11533" s="72">
        <v>3</v>
      </c>
      <c r="H11533" s="72">
        <v>4</v>
      </c>
      <c r="I11533" s="72">
        <v>1</v>
      </c>
      <c r="J11533" s="72">
        <v>2</v>
      </c>
      <c r="K11533" s="72">
        <v>5</v>
      </c>
      <c r="L11533" s="72">
        <v>2</v>
      </c>
    </row>
    <row r="11534" spans="4:12" x14ac:dyDescent="0.25">
      <c r="D11534" s="66" t="s">
        <v>41872</v>
      </c>
      <c r="E11534" s="66" t="s">
        <v>178</v>
      </c>
      <c r="F11534" s="72">
        <v>1</v>
      </c>
      <c r="G11534" s="72">
        <v>3</v>
      </c>
      <c r="H11534" s="72">
        <v>4</v>
      </c>
      <c r="I11534" s="72">
        <v>1</v>
      </c>
      <c r="J11534" s="72">
        <v>2</v>
      </c>
      <c r="K11534" s="72">
        <v>6</v>
      </c>
      <c r="L11534" s="72">
        <v>1</v>
      </c>
    </row>
    <row r="11535" spans="4:12" x14ac:dyDescent="0.25">
      <c r="D11535" s="66" t="s">
        <v>41873</v>
      </c>
      <c r="E11535" s="66" t="s">
        <v>14212</v>
      </c>
      <c r="F11535" s="72">
        <v>1</v>
      </c>
      <c r="G11535" s="72">
        <v>3</v>
      </c>
      <c r="H11535" s="72">
        <v>4</v>
      </c>
      <c r="I11535" s="72">
        <v>1</v>
      </c>
      <c r="J11535" s="72">
        <v>2</v>
      </c>
      <c r="K11535" s="72">
        <v>6</v>
      </c>
      <c r="L11535" s="72">
        <v>2</v>
      </c>
    </row>
    <row r="11536" spans="4:12" x14ac:dyDescent="0.25">
      <c r="D11536" s="66" t="s">
        <v>41874</v>
      </c>
      <c r="E11536" s="66" t="s">
        <v>14213</v>
      </c>
      <c r="F11536" s="72">
        <v>1</v>
      </c>
      <c r="G11536" s="72">
        <v>3</v>
      </c>
      <c r="H11536" s="72">
        <v>4</v>
      </c>
      <c r="I11536" s="72">
        <v>1</v>
      </c>
      <c r="J11536" s="72">
        <v>2</v>
      </c>
      <c r="K11536" s="72">
        <v>7</v>
      </c>
      <c r="L11536" s="72">
        <v>1</v>
      </c>
    </row>
    <row r="11537" spans="4:12" x14ac:dyDescent="0.25">
      <c r="D11537" s="66" t="s">
        <v>41875</v>
      </c>
      <c r="E11537" s="66" t="s">
        <v>14214</v>
      </c>
      <c r="F11537" s="72">
        <v>1</v>
      </c>
      <c r="G11537" s="72">
        <v>3</v>
      </c>
      <c r="H11537" s="72">
        <v>4</v>
      </c>
      <c r="I11537" s="72">
        <v>1</v>
      </c>
      <c r="J11537" s="72">
        <v>2</v>
      </c>
      <c r="K11537" s="72">
        <v>7</v>
      </c>
      <c r="L11537" s="72">
        <v>2</v>
      </c>
    </row>
    <row r="11538" spans="4:12" x14ac:dyDescent="0.25">
      <c r="D11538" s="66" t="s">
        <v>41876</v>
      </c>
      <c r="E11538" s="66" t="s">
        <v>14215</v>
      </c>
      <c r="F11538" s="72">
        <v>1</v>
      </c>
      <c r="G11538" s="72">
        <v>3</v>
      </c>
      <c r="H11538" s="72">
        <v>4</v>
      </c>
      <c r="I11538" s="72">
        <v>1</v>
      </c>
      <c r="J11538" s="72">
        <v>2</v>
      </c>
      <c r="K11538" s="72">
        <v>7</v>
      </c>
      <c r="L11538" s="72">
        <v>3</v>
      </c>
    </row>
    <row r="11539" spans="4:12" x14ac:dyDescent="0.25">
      <c r="D11539" s="66" t="s">
        <v>41877</v>
      </c>
      <c r="E11539" s="66" t="s">
        <v>14216</v>
      </c>
      <c r="F11539" s="72">
        <v>1</v>
      </c>
      <c r="G11539" s="72">
        <v>3</v>
      </c>
      <c r="H11539" s="72">
        <v>4</v>
      </c>
      <c r="I11539" s="72">
        <v>1</v>
      </c>
      <c r="J11539" s="72">
        <v>2</v>
      </c>
      <c r="K11539" s="72">
        <v>7</v>
      </c>
      <c r="L11539" s="72">
        <v>4</v>
      </c>
    </row>
    <row r="11540" spans="4:12" x14ac:dyDescent="0.25">
      <c r="D11540" s="66" t="s">
        <v>41878</v>
      </c>
      <c r="E11540" s="66" t="s">
        <v>14217</v>
      </c>
      <c r="F11540" s="72">
        <v>1</v>
      </c>
      <c r="G11540" s="72">
        <v>3</v>
      </c>
      <c r="H11540" s="72">
        <v>4</v>
      </c>
      <c r="I11540" s="72">
        <v>1</v>
      </c>
      <c r="J11540" s="72">
        <v>2</v>
      </c>
      <c r="K11540" s="72">
        <v>8</v>
      </c>
      <c r="L11540" s="72">
        <v>1</v>
      </c>
    </row>
    <row r="11541" spans="4:12" x14ac:dyDescent="0.25">
      <c r="D11541" s="66" t="s">
        <v>41879</v>
      </c>
      <c r="E11541" s="66" t="s">
        <v>14218</v>
      </c>
      <c r="F11541" s="72">
        <v>1</v>
      </c>
      <c r="G11541" s="72">
        <v>3</v>
      </c>
      <c r="H11541" s="72">
        <v>4</v>
      </c>
      <c r="I11541" s="72">
        <v>1</v>
      </c>
      <c r="J11541" s="72">
        <v>2</v>
      </c>
      <c r="K11541" s="72">
        <v>8</v>
      </c>
      <c r="L11541" s="72">
        <v>2</v>
      </c>
    </row>
    <row r="11542" spans="4:12" x14ac:dyDescent="0.25">
      <c r="D11542" s="66" t="s">
        <v>41880</v>
      </c>
      <c r="E11542" s="66" t="s">
        <v>14219</v>
      </c>
      <c r="F11542" s="72">
        <v>1</v>
      </c>
      <c r="G11542" s="72">
        <v>3</v>
      </c>
      <c r="H11542" s="72">
        <v>4</v>
      </c>
      <c r="I11542" s="72">
        <v>1</v>
      </c>
      <c r="J11542" s="72">
        <v>2</v>
      </c>
      <c r="K11542" s="72">
        <v>8</v>
      </c>
      <c r="L11542" s="72">
        <v>3</v>
      </c>
    </row>
    <row r="11543" spans="4:12" x14ac:dyDescent="0.25">
      <c r="D11543" s="66" t="s">
        <v>41881</v>
      </c>
      <c r="E11543" s="66" t="s">
        <v>14220</v>
      </c>
      <c r="F11543" s="72">
        <v>1</v>
      </c>
      <c r="G11543" s="72">
        <v>3</v>
      </c>
      <c r="H11543" s="72">
        <v>4</v>
      </c>
      <c r="I11543" s="72">
        <v>1</v>
      </c>
      <c r="J11543" s="72">
        <v>2</v>
      </c>
      <c r="K11543" s="72">
        <v>8</v>
      </c>
      <c r="L11543" s="72">
        <v>4</v>
      </c>
    </row>
    <row r="11544" spans="4:12" x14ac:dyDescent="0.25">
      <c r="D11544" s="66" t="s">
        <v>41882</v>
      </c>
      <c r="E11544" s="66" t="s">
        <v>14221</v>
      </c>
      <c r="F11544" s="72">
        <v>1</v>
      </c>
      <c r="G11544" s="72">
        <v>3</v>
      </c>
      <c r="H11544" s="72">
        <v>4</v>
      </c>
      <c r="I11544" s="72">
        <v>1</v>
      </c>
      <c r="J11544" s="72">
        <v>2</v>
      </c>
      <c r="K11544" s="72">
        <v>9</v>
      </c>
      <c r="L11544" s="72">
        <v>1</v>
      </c>
    </row>
    <row r="11545" spans="4:12" x14ac:dyDescent="0.25">
      <c r="D11545" s="66" t="s">
        <v>41883</v>
      </c>
      <c r="E11545" s="66" t="s">
        <v>14222</v>
      </c>
      <c r="F11545" s="72">
        <v>1</v>
      </c>
      <c r="G11545" s="72">
        <v>3</v>
      </c>
      <c r="H11545" s="72">
        <v>4</v>
      </c>
      <c r="I11545" s="72">
        <v>1</v>
      </c>
      <c r="J11545" s="72">
        <v>2</v>
      </c>
      <c r="K11545" s="72">
        <v>9</v>
      </c>
      <c r="L11545" s="72">
        <v>2</v>
      </c>
    </row>
    <row r="11546" spans="4:12" x14ac:dyDescent="0.25">
      <c r="D11546" s="66" t="s">
        <v>41884</v>
      </c>
      <c r="E11546" s="66" t="s">
        <v>14223</v>
      </c>
      <c r="F11546" s="72">
        <v>1</v>
      </c>
      <c r="G11546" s="72">
        <v>3</v>
      </c>
      <c r="H11546" s="72">
        <v>4</v>
      </c>
      <c r="I11546" s="72">
        <v>1</v>
      </c>
      <c r="J11546" s="72">
        <v>2</v>
      </c>
      <c r="K11546" s="72">
        <v>9</v>
      </c>
      <c r="L11546" s="72">
        <v>3</v>
      </c>
    </row>
    <row r="11547" spans="4:12" x14ac:dyDescent="0.25">
      <c r="D11547" s="66" t="s">
        <v>41885</v>
      </c>
      <c r="E11547" s="66" t="s">
        <v>14224</v>
      </c>
      <c r="F11547" s="72">
        <v>1</v>
      </c>
      <c r="G11547" s="72">
        <v>3</v>
      </c>
      <c r="H11547" s="72">
        <v>4</v>
      </c>
      <c r="I11547" s="72">
        <v>1</v>
      </c>
      <c r="J11547" s="72">
        <v>2</v>
      </c>
      <c r="K11547" s="72">
        <v>9</v>
      </c>
      <c r="L11547" s="72">
        <v>4</v>
      </c>
    </row>
    <row r="11548" spans="4:12" x14ac:dyDescent="0.25">
      <c r="D11548" s="66" t="s">
        <v>41886</v>
      </c>
      <c r="E11548" s="66" t="s">
        <v>14225</v>
      </c>
      <c r="F11548" s="72">
        <v>1</v>
      </c>
      <c r="G11548" s="72">
        <v>3</v>
      </c>
      <c r="H11548" s="72">
        <v>4</v>
      </c>
      <c r="I11548" s="72">
        <v>1</v>
      </c>
      <c r="J11548" s="72">
        <v>2</v>
      </c>
      <c r="K11548" s="72">
        <v>9</v>
      </c>
      <c r="L11548" s="72">
        <v>5</v>
      </c>
    </row>
    <row r="11549" spans="4:12" x14ac:dyDescent="0.25">
      <c r="D11549" s="66" t="s">
        <v>41887</v>
      </c>
      <c r="E11549" s="66" t="s">
        <v>14226</v>
      </c>
      <c r="F11549" s="72">
        <v>1</v>
      </c>
      <c r="G11549" s="72">
        <v>3</v>
      </c>
      <c r="H11549" s="72">
        <v>4</v>
      </c>
      <c r="I11549" s="72">
        <v>1</v>
      </c>
      <c r="J11549" s="72">
        <v>2</v>
      </c>
      <c r="K11549" s="72">
        <v>9</v>
      </c>
      <c r="L11549" s="72">
        <v>6</v>
      </c>
    </row>
    <row r="11550" spans="4:12" x14ac:dyDescent="0.25">
      <c r="D11550" s="66" t="s">
        <v>41888</v>
      </c>
      <c r="E11550" s="66" t="s">
        <v>14227</v>
      </c>
      <c r="F11550" s="72">
        <v>1</v>
      </c>
      <c r="G11550" s="72">
        <v>3</v>
      </c>
      <c r="H11550" s="72">
        <v>4</v>
      </c>
      <c r="I11550" s="72">
        <v>1</v>
      </c>
      <c r="J11550" s="72">
        <v>2</v>
      </c>
      <c r="K11550" s="72">
        <v>9</v>
      </c>
      <c r="L11550" s="72">
        <v>7</v>
      </c>
    </row>
    <row r="11551" spans="4:12" x14ac:dyDescent="0.25">
      <c r="D11551" s="66" t="s">
        <v>41889</v>
      </c>
      <c r="E11551" s="66" t="s">
        <v>14228</v>
      </c>
      <c r="F11551" s="72">
        <v>1</v>
      </c>
      <c r="G11551" s="72">
        <v>3</v>
      </c>
      <c r="H11551" s="72">
        <v>4</v>
      </c>
      <c r="I11551" s="72">
        <v>1</v>
      </c>
      <c r="J11551" s="72">
        <v>2</v>
      </c>
      <c r="K11551" s="72">
        <v>9</v>
      </c>
      <c r="L11551" s="72">
        <v>8</v>
      </c>
    </row>
    <row r="11552" spans="4:12" x14ac:dyDescent="0.25">
      <c r="D11552" s="66" t="s">
        <v>41890</v>
      </c>
      <c r="E11552" s="66" t="s">
        <v>14229</v>
      </c>
      <c r="F11552" s="72">
        <v>1</v>
      </c>
      <c r="G11552" s="72">
        <v>3</v>
      </c>
      <c r="H11552" s="72">
        <v>4</v>
      </c>
      <c r="I11552" s="72">
        <v>1</v>
      </c>
      <c r="J11552" s="72">
        <v>2</v>
      </c>
      <c r="K11552" s="72">
        <v>10</v>
      </c>
      <c r="L11552" s="72">
        <v>1</v>
      </c>
    </row>
    <row r="11553" spans="4:12" x14ac:dyDescent="0.25">
      <c r="D11553" s="66" t="s">
        <v>41891</v>
      </c>
      <c r="E11553" s="66" t="s">
        <v>14230</v>
      </c>
      <c r="F11553" s="72">
        <v>1</v>
      </c>
      <c r="G11553" s="72">
        <v>3</v>
      </c>
      <c r="H11553" s="72">
        <v>4</v>
      </c>
      <c r="I11553" s="72">
        <v>1</v>
      </c>
      <c r="J11553" s="72">
        <v>2</v>
      </c>
      <c r="K11553" s="72">
        <v>10</v>
      </c>
      <c r="L11553" s="72">
        <v>2</v>
      </c>
    </row>
    <row r="11554" spans="4:12" x14ac:dyDescent="0.25">
      <c r="D11554" s="66" t="s">
        <v>41892</v>
      </c>
      <c r="E11554" s="66" t="s">
        <v>14231</v>
      </c>
      <c r="F11554" s="72">
        <v>1</v>
      </c>
      <c r="G11554" s="72">
        <v>3</v>
      </c>
      <c r="H11554" s="72">
        <v>4</v>
      </c>
      <c r="I11554" s="72">
        <v>1</v>
      </c>
      <c r="J11554" s="72">
        <v>2</v>
      </c>
      <c r="K11554" s="72">
        <v>10</v>
      </c>
      <c r="L11554" s="72">
        <v>3</v>
      </c>
    </row>
    <row r="11555" spans="4:12" x14ac:dyDescent="0.25">
      <c r="D11555" s="66" t="s">
        <v>41893</v>
      </c>
      <c r="E11555" s="66" t="s">
        <v>14232</v>
      </c>
      <c r="F11555" s="72">
        <v>1</v>
      </c>
      <c r="G11555" s="72">
        <v>3</v>
      </c>
      <c r="H11555" s="72">
        <v>4</v>
      </c>
      <c r="I11555" s="72">
        <v>1</v>
      </c>
      <c r="J11555" s="72">
        <v>2</v>
      </c>
      <c r="K11555" s="72">
        <v>10</v>
      </c>
      <c r="L11555" s="72">
        <v>4</v>
      </c>
    </row>
    <row r="11556" spans="4:12" x14ac:dyDescent="0.25">
      <c r="D11556" s="66" t="s">
        <v>41894</v>
      </c>
      <c r="E11556" s="66" t="s">
        <v>14233</v>
      </c>
      <c r="F11556" s="72">
        <v>1</v>
      </c>
      <c r="G11556" s="72">
        <v>3</v>
      </c>
      <c r="H11556" s="72">
        <v>4</v>
      </c>
      <c r="I11556" s="72">
        <v>1</v>
      </c>
      <c r="J11556" s="72">
        <v>2</v>
      </c>
      <c r="K11556" s="72">
        <v>10</v>
      </c>
      <c r="L11556" s="72">
        <v>5</v>
      </c>
    </row>
    <row r="11557" spans="4:12" x14ac:dyDescent="0.25">
      <c r="D11557" s="66" t="s">
        <v>41895</v>
      </c>
      <c r="E11557" s="66" t="s">
        <v>14234</v>
      </c>
      <c r="F11557" s="72">
        <v>1</v>
      </c>
      <c r="G11557" s="72">
        <v>3</v>
      </c>
      <c r="H11557" s="72">
        <v>4</v>
      </c>
      <c r="I11557" s="72">
        <v>1</v>
      </c>
      <c r="J11557" s="72">
        <v>2</v>
      </c>
      <c r="K11557" s="72">
        <v>10</v>
      </c>
      <c r="L11557" s="72">
        <v>6</v>
      </c>
    </row>
    <row r="11558" spans="4:12" x14ac:dyDescent="0.25">
      <c r="D11558" s="66" t="s">
        <v>41896</v>
      </c>
      <c r="E11558" s="66" t="s">
        <v>14235</v>
      </c>
      <c r="F11558" s="72">
        <v>1</v>
      </c>
      <c r="G11558" s="72">
        <v>3</v>
      </c>
      <c r="H11558" s="72">
        <v>4</v>
      </c>
      <c r="I11558" s="72">
        <v>1</v>
      </c>
      <c r="J11558" s="72">
        <v>2</v>
      </c>
      <c r="K11558" s="72">
        <v>11</v>
      </c>
      <c r="L11558" s="72">
        <v>1</v>
      </c>
    </row>
    <row r="11559" spans="4:12" x14ac:dyDescent="0.25">
      <c r="D11559" s="66" t="s">
        <v>41897</v>
      </c>
      <c r="E11559" s="66" t="s">
        <v>14236</v>
      </c>
      <c r="F11559" s="72">
        <v>1</v>
      </c>
      <c r="G11559" s="72">
        <v>3</v>
      </c>
      <c r="H11559" s="72">
        <v>4</v>
      </c>
      <c r="I11559" s="72">
        <v>1</v>
      </c>
      <c r="J11559" s="72">
        <v>2</v>
      </c>
      <c r="K11559" s="72">
        <v>11</v>
      </c>
      <c r="L11559" s="72">
        <v>2</v>
      </c>
    </row>
    <row r="11560" spans="4:12" x14ac:dyDescent="0.25">
      <c r="D11560" s="66" t="s">
        <v>41898</v>
      </c>
      <c r="E11560" s="66" t="s">
        <v>14237</v>
      </c>
      <c r="F11560" s="72">
        <v>1</v>
      </c>
      <c r="G11560" s="72">
        <v>3</v>
      </c>
      <c r="H11560" s="72">
        <v>4</v>
      </c>
      <c r="I11560" s="72">
        <v>1</v>
      </c>
      <c r="J11560" s="72">
        <v>2</v>
      </c>
      <c r="K11560" s="72">
        <v>11</v>
      </c>
      <c r="L11560" s="72">
        <v>3</v>
      </c>
    </row>
    <row r="11561" spans="4:12" x14ac:dyDescent="0.25">
      <c r="D11561" s="66" t="s">
        <v>41899</v>
      </c>
      <c r="E11561" s="66" t="s">
        <v>14238</v>
      </c>
      <c r="F11561" s="72">
        <v>1</v>
      </c>
      <c r="G11561" s="72">
        <v>3</v>
      </c>
      <c r="H11561" s="72">
        <v>4</v>
      </c>
      <c r="I11561" s="72">
        <v>1</v>
      </c>
      <c r="J11561" s="72">
        <v>2</v>
      </c>
      <c r="K11561" s="72">
        <v>11</v>
      </c>
      <c r="L11561" s="72">
        <v>4</v>
      </c>
    </row>
    <row r="11562" spans="4:12" x14ac:dyDescent="0.25">
      <c r="D11562" s="66" t="s">
        <v>41900</v>
      </c>
      <c r="E11562" s="66" t="s">
        <v>14239</v>
      </c>
      <c r="F11562" s="72">
        <v>1</v>
      </c>
      <c r="G11562" s="72">
        <v>3</v>
      </c>
      <c r="H11562" s="72">
        <v>4</v>
      </c>
      <c r="I11562" s="72">
        <v>1</v>
      </c>
      <c r="J11562" s="72">
        <v>2</v>
      </c>
      <c r="K11562" s="72">
        <v>11</v>
      </c>
      <c r="L11562" s="72">
        <v>5</v>
      </c>
    </row>
    <row r="11563" spans="4:12" x14ac:dyDescent="0.25">
      <c r="D11563" s="66" t="s">
        <v>41901</v>
      </c>
      <c r="E11563" s="66" t="s">
        <v>936</v>
      </c>
      <c r="F11563" s="72">
        <v>1</v>
      </c>
      <c r="G11563" s="72">
        <v>3</v>
      </c>
      <c r="H11563" s="72">
        <v>4</v>
      </c>
      <c r="I11563" s="72">
        <v>1</v>
      </c>
      <c r="J11563" s="72">
        <v>2</v>
      </c>
      <c r="K11563" s="72">
        <v>12</v>
      </c>
      <c r="L11563" s="72">
        <v>1</v>
      </c>
    </row>
    <row r="11564" spans="4:12" x14ac:dyDescent="0.25">
      <c r="D11564" s="66" t="s">
        <v>41902</v>
      </c>
      <c r="E11564" s="66" t="s">
        <v>14240</v>
      </c>
      <c r="F11564" s="72">
        <v>1</v>
      </c>
      <c r="G11564" s="72">
        <v>3</v>
      </c>
      <c r="H11564" s="72">
        <v>4</v>
      </c>
      <c r="I11564" s="72">
        <v>1</v>
      </c>
      <c r="J11564" s="72">
        <v>2</v>
      </c>
      <c r="K11564" s="72">
        <v>12</v>
      </c>
      <c r="L11564" s="72">
        <v>2</v>
      </c>
    </row>
    <row r="11565" spans="4:12" x14ac:dyDescent="0.25">
      <c r="D11565" s="66" t="s">
        <v>41903</v>
      </c>
      <c r="E11565" s="66" t="s">
        <v>14241</v>
      </c>
      <c r="F11565" s="72">
        <v>1</v>
      </c>
      <c r="G11565" s="72">
        <v>3</v>
      </c>
      <c r="H11565" s="72">
        <v>4</v>
      </c>
      <c r="I11565" s="72">
        <v>1</v>
      </c>
      <c r="J11565" s="72">
        <v>2</v>
      </c>
      <c r="K11565" s="72">
        <v>12</v>
      </c>
      <c r="L11565" s="72">
        <v>3</v>
      </c>
    </row>
    <row r="11566" spans="4:12" x14ac:dyDescent="0.25">
      <c r="D11566" s="66" t="s">
        <v>41904</v>
      </c>
      <c r="E11566" s="66" t="s">
        <v>14242</v>
      </c>
      <c r="F11566" s="72">
        <v>1</v>
      </c>
      <c r="G11566" s="72">
        <v>3</v>
      </c>
      <c r="H11566" s="72">
        <v>4</v>
      </c>
      <c r="I11566" s="72">
        <v>1</v>
      </c>
      <c r="J11566" s="72">
        <v>2</v>
      </c>
      <c r="K11566" s="72">
        <v>13</v>
      </c>
      <c r="L11566" s="72">
        <v>1</v>
      </c>
    </row>
    <row r="11567" spans="4:12" x14ac:dyDescent="0.25">
      <c r="D11567" s="66" t="s">
        <v>41905</v>
      </c>
      <c r="E11567" s="66" t="s">
        <v>14243</v>
      </c>
      <c r="F11567" s="72">
        <v>1</v>
      </c>
      <c r="G11567" s="72">
        <v>3</v>
      </c>
      <c r="H11567" s="72">
        <v>4</v>
      </c>
      <c r="I11567" s="72">
        <v>2</v>
      </c>
      <c r="J11567" s="72">
        <v>1</v>
      </c>
      <c r="K11567" s="72">
        <v>1</v>
      </c>
      <c r="L11567" s="72">
        <v>1</v>
      </c>
    </row>
    <row r="11568" spans="4:12" x14ac:dyDescent="0.25">
      <c r="D11568" s="66" t="s">
        <v>41906</v>
      </c>
      <c r="E11568" s="66" t="s">
        <v>14244</v>
      </c>
      <c r="F11568" s="72">
        <v>1</v>
      </c>
      <c r="G11568" s="72">
        <v>3</v>
      </c>
      <c r="H11568" s="72">
        <v>4</v>
      </c>
      <c r="I11568" s="72">
        <v>2</v>
      </c>
      <c r="J11568" s="72">
        <v>1</v>
      </c>
      <c r="K11568" s="72">
        <v>1</v>
      </c>
      <c r="L11568" s="72">
        <v>2</v>
      </c>
    </row>
    <row r="11569" spans="4:12" x14ac:dyDescent="0.25">
      <c r="D11569" s="66" t="s">
        <v>41907</v>
      </c>
      <c r="E11569" s="66" t="s">
        <v>14245</v>
      </c>
      <c r="F11569" s="72">
        <v>1</v>
      </c>
      <c r="G11569" s="72">
        <v>3</v>
      </c>
      <c r="H11569" s="72">
        <v>4</v>
      </c>
      <c r="I11569" s="72">
        <v>2</v>
      </c>
      <c r="J11569" s="72">
        <v>1</v>
      </c>
      <c r="K11569" s="72">
        <v>1</v>
      </c>
      <c r="L11569" s="72">
        <v>3</v>
      </c>
    </row>
    <row r="11570" spans="4:12" x14ac:dyDescent="0.25">
      <c r="D11570" s="66" t="s">
        <v>41908</v>
      </c>
      <c r="E11570" s="66" t="s">
        <v>14246</v>
      </c>
      <c r="F11570" s="72">
        <v>1</v>
      </c>
      <c r="G11570" s="72">
        <v>3</v>
      </c>
      <c r="H11570" s="72">
        <v>4</v>
      </c>
      <c r="I11570" s="72">
        <v>2</v>
      </c>
      <c r="J11570" s="72">
        <v>1</v>
      </c>
      <c r="K11570" s="72">
        <v>1</v>
      </c>
      <c r="L11570" s="72">
        <v>4</v>
      </c>
    </row>
    <row r="11571" spans="4:12" x14ac:dyDescent="0.25">
      <c r="D11571" s="66" t="s">
        <v>41909</v>
      </c>
      <c r="E11571" s="66" t="s">
        <v>14247</v>
      </c>
      <c r="F11571" s="72">
        <v>1</v>
      </c>
      <c r="G11571" s="72">
        <v>3</v>
      </c>
      <c r="H11571" s="72">
        <v>4</v>
      </c>
      <c r="I11571" s="72">
        <v>2</v>
      </c>
      <c r="J11571" s="72">
        <v>1</v>
      </c>
      <c r="K11571" s="72">
        <v>1</v>
      </c>
      <c r="L11571" s="72">
        <v>5</v>
      </c>
    </row>
    <row r="11572" spans="4:12" x14ac:dyDescent="0.25">
      <c r="D11572" s="66" t="s">
        <v>41910</v>
      </c>
      <c r="E11572" s="66" t="s">
        <v>14248</v>
      </c>
      <c r="F11572" s="72">
        <v>1</v>
      </c>
      <c r="G11572" s="72">
        <v>3</v>
      </c>
      <c r="H11572" s="72">
        <v>4</v>
      </c>
      <c r="I11572" s="72">
        <v>2</v>
      </c>
      <c r="J11572" s="72">
        <v>1</v>
      </c>
      <c r="K11572" s="72">
        <v>1</v>
      </c>
      <c r="L11572" s="72">
        <v>6</v>
      </c>
    </row>
    <row r="11573" spans="4:12" x14ac:dyDescent="0.25">
      <c r="D11573" s="66" t="s">
        <v>41911</v>
      </c>
      <c r="E11573" s="66" t="s">
        <v>2893</v>
      </c>
      <c r="F11573" s="72">
        <v>1</v>
      </c>
      <c r="G11573" s="72">
        <v>3</v>
      </c>
      <c r="H11573" s="72">
        <v>4</v>
      </c>
      <c r="I11573" s="72">
        <v>2</v>
      </c>
      <c r="J11573" s="72">
        <v>1</v>
      </c>
      <c r="K11573" s="72">
        <v>2</v>
      </c>
      <c r="L11573" s="72">
        <v>1</v>
      </c>
    </row>
    <row r="11574" spans="4:12" x14ac:dyDescent="0.25">
      <c r="D11574" s="66" t="s">
        <v>41912</v>
      </c>
      <c r="E11574" s="66" t="s">
        <v>14249</v>
      </c>
      <c r="F11574" s="72">
        <v>1</v>
      </c>
      <c r="G11574" s="72">
        <v>3</v>
      </c>
      <c r="H11574" s="72">
        <v>4</v>
      </c>
      <c r="I11574" s="72">
        <v>2</v>
      </c>
      <c r="J11574" s="72">
        <v>1</v>
      </c>
      <c r="K11574" s="72">
        <v>2</v>
      </c>
      <c r="L11574" s="72">
        <v>2</v>
      </c>
    </row>
    <row r="11575" spans="4:12" x14ac:dyDescent="0.25">
      <c r="D11575" s="66" t="s">
        <v>41913</v>
      </c>
      <c r="E11575" s="66" t="s">
        <v>2911</v>
      </c>
      <c r="F11575" s="72">
        <v>1</v>
      </c>
      <c r="G11575" s="72">
        <v>3</v>
      </c>
      <c r="H11575" s="72">
        <v>4</v>
      </c>
      <c r="I11575" s="72">
        <v>2</v>
      </c>
      <c r="J11575" s="72">
        <v>1</v>
      </c>
      <c r="K11575" s="72">
        <v>2</v>
      </c>
      <c r="L11575" s="72">
        <v>3</v>
      </c>
    </row>
    <row r="11576" spans="4:12" x14ac:dyDescent="0.25">
      <c r="D11576" s="66" t="s">
        <v>41914</v>
      </c>
      <c r="E11576" s="66" t="s">
        <v>14250</v>
      </c>
      <c r="F11576" s="72">
        <v>1</v>
      </c>
      <c r="G11576" s="72">
        <v>3</v>
      </c>
      <c r="H11576" s="72">
        <v>4</v>
      </c>
      <c r="I11576" s="72">
        <v>2</v>
      </c>
      <c r="J11576" s="72">
        <v>1</v>
      </c>
      <c r="K11576" s="72">
        <v>2</v>
      </c>
      <c r="L11576" s="72">
        <v>4</v>
      </c>
    </row>
    <row r="11577" spans="4:12" x14ac:dyDescent="0.25">
      <c r="D11577" s="66" t="s">
        <v>41915</v>
      </c>
      <c r="E11577" s="66" t="s">
        <v>14251</v>
      </c>
      <c r="F11577" s="72">
        <v>1</v>
      </c>
      <c r="G11577" s="72">
        <v>3</v>
      </c>
      <c r="H11577" s="72">
        <v>4</v>
      </c>
      <c r="I11577" s="72">
        <v>2</v>
      </c>
      <c r="J11577" s="72">
        <v>1</v>
      </c>
      <c r="K11577" s="72">
        <v>2</v>
      </c>
      <c r="L11577" s="72">
        <v>5</v>
      </c>
    </row>
    <row r="11578" spans="4:12" x14ac:dyDescent="0.25">
      <c r="D11578" s="66" t="s">
        <v>41916</v>
      </c>
      <c r="E11578" s="66" t="s">
        <v>14252</v>
      </c>
      <c r="F11578" s="72">
        <v>1</v>
      </c>
      <c r="G11578" s="72">
        <v>3</v>
      </c>
      <c r="H11578" s="72">
        <v>4</v>
      </c>
      <c r="I11578" s="72">
        <v>2</v>
      </c>
      <c r="J11578" s="72">
        <v>1</v>
      </c>
      <c r="K11578" s="72">
        <v>2</v>
      </c>
      <c r="L11578" s="72">
        <v>6</v>
      </c>
    </row>
    <row r="11579" spans="4:12" x14ac:dyDescent="0.25">
      <c r="D11579" s="66" t="s">
        <v>41917</v>
      </c>
      <c r="E11579" s="66" t="s">
        <v>14253</v>
      </c>
      <c r="F11579" s="72">
        <v>1</v>
      </c>
      <c r="G11579" s="72">
        <v>3</v>
      </c>
      <c r="H11579" s="72">
        <v>4</v>
      </c>
      <c r="I11579" s="72">
        <v>2</v>
      </c>
      <c r="J11579" s="72">
        <v>1</v>
      </c>
      <c r="K11579" s="72">
        <v>2</v>
      </c>
      <c r="L11579" s="72">
        <v>7</v>
      </c>
    </row>
    <row r="11580" spans="4:12" x14ac:dyDescent="0.25">
      <c r="D11580" s="66" t="s">
        <v>41918</v>
      </c>
      <c r="E11580" s="66" t="s">
        <v>14254</v>
      </c>
      <c r="F11580" s="72">
        <v>1</v>
      </c>
      <c r="G11580" s="72">
        <v>3</v>
      </c>
      <c r="H11580" s="72">
        <v>4</v>
      </c>
      <c r="I11580" s="72">
        <v>2</v>
      </c>
      <c r="J11580" s="72">
        <v>1</v>
      </c>
      <c r="K11580" s="72">
        <v>3</v>
      </c>
      <c r="L11580" s="72">
        <v>1</v>
      </c>
    </row>
    <row r="11581" spans="4:12" x14ac:dyDescent="0.25">
      <c r="D11581" s="66" t="s">
        <v>41919</v>
      </c>
      <c r="E11581" s="66" t="s">
        <v>14255</v>
      </c>
      <c r="F11581" s="72">
        <v>1</v>
      </c>
      <c r="G11581" s="72">
        <v>3</v>
      </c>
      <c r="H11581" s="72">
        <v>4</v>
      </c>
      <c r="I11581" s="72">
        <v>2</v>
      </c>
      <c r="J11581" s="72">
        <v>1</v>
      </c>
      <c r="K11581" s="72">
        <v>3</v>
      </c>
      <c r="L11581" s="72">
        <v>2</v>
      </c>
    </row>
    <row r="11582" spans="4:12" x14ac:dyDescent="0.25">
      <c r="D11582" s="66" t="s">
        <v>41920</v>
      </c>
      <c r="E11582" s="66" t="s">
        <v>14256</v>
      </c>
      <c r="F11582" s="72">
        <v>1</v>
      </c>
      <c r="G11582" s="72">
        <v>3</v>
      </c>
      <c r="H11582" s="72">
        <v>4</v>
      </c>
      <c r="I11582" s="72">
        <v>2</v>
      </c>
      <c r="J11582" s="72">
        <v>1</v>
      </c>
      <c r="K11582" s="72">
        <v>3</v>
      </c>
      <c r="L11582" s="72">
        <v>3</v>
      </c>
    </row>
    <row r="11583" spans="4:12" x14ac:dyDescent="0.25">
      <c r="D11583" s="66" t="s">
        <v>41921</v>
      </c>
      <c r="E11583" s="66" t="s">
        <v>14257</v>
      </c>
      <c r="F11583" s="72">
        <v>1</v>
      </c>
      <c r="G11583" s="72">
        <v>3</v>
      </c>
      <c r="H11583" s="72">
        <v>4</v>
      </c>
      <c r="I11583" s="72">
        <v>2</v>
      </c>
      <c r="J11583" s="72">
        <v>1</v>
      </c>
      <c r="K11583" s="72">
        <v>3</v>
      </c>
      <c r="L11583" s="72">
        <v>4</v>
      </c>
    </row>
    <row r="11584" spans="4:12" x14ac:dyDescent="0.25">
      <c r="D11584" s="66" t="s">
        <v>41922</v>
      </c>
      <c r="E11584" s="66" t="s">
        <v>2894</v>
      </c>
      <c r="F11584" s="72">
        <v>1</v>
      </c>
      <c r="G11584" s="72">
        <v>3</v>
      </c>
      <c r="H11584" s="72">
        <v>4</v>
      </c>
      <c r="I11584" s="72">
        <v>2</v>
      </c>
      <c r="J11584" s="72">
        <v>1</v>
      </c>
      <c r="K11584" s="72">
        <v>3</v>
      </c>
      <c r="L11584" s="72">
        <v>5</v>
      </c>
    </row>
    <row r="11585" spans="4:12" x14ac:dyDescent="0.25">
      <c r="D11585" s="66" t="s">
        <v>41923</v>
      </c>
      <c r="E11585" s="66" t="s">
        <v>14258</v>
      </c>
      <c r="F11585" s="72">
        <v>1</v>
      </c>
      <c r="G11585" s="72">
        <v>3</v>
      </c>
      <c r="H11585" s="72">
        <v>4</v>
      </c>
      <c r="I11585" s="72">
        <v>2</v>
      </c>
      <c r="J11585" s="72">
        <v>1</v>
      </c>
      <c r="K11585" s="72">
        <v>3</v>
      </c>
      <c r="L11585" s="72">
        <v>6</v>
      </c>
    </row>
    <row r="11586" spans="4:12" x14ac:dyDescent="0.25">
      <c r="D11586" s="66" t="s">
        <v>41924</v>
      </c>
      <c r="E11586" s="66" t="s">
        <v>2895</v>
      </c>
      <c r="F11586" s="72">
        <v>1</v>
      </c>
      <c r="G11586" s="72">
        <v>3</v>
      </c>
      <c r="H11586" s="72">
        <v>4</v>
      </c>
      <c r="I11586" s="72">
        <v>2</v>
      </c>
      <c r="J11586" s="72">
        <v>1</v>
      </c>
      <c r="K11586" s="72">
        <v>3</v>
      </c>
      <c r="L11586" s="72">
        <v>7</v>
      </c>
    </row>
    <row r="11587" spans="4:12" x14ac:dyDescent="0.25">
      <c r="D11587" s="66" t="s">
        <v>41925</v>
      </c>
      <c r="E11587" s="66" t="s">
        <v>14259</v>
      </c>
      <c r="F11587" s="72">
        <v>1</v>
      </c>
      <c r="G11587" s="72">
        <v>3</v>
      </c>
      <c r="H11587" s="72">
        <v>4</v>
      </c>
      <c r="I11587" s="72">
        <v>2</v>
      </c>
      <c r="J11587" s="72">
        <v>1</v>
      </c>
      <c r="K11587" s="72">
        <v>3</v>
      </c>
      <c r="L11587" s="72">
        <v>8</v>
      </c>
    </row>
    <row r="11588" spans="4:12" x14ac:dyDescent="0.25">
      <c r="D11588" s="66" t="s">
        <v>41926</v>
      </c>
      <c r="E11588" s="66" t="s">
        <v>14260</v>
      </c>
      <c r="F11588" s="72">
        <v>1</v>
      </c>
      <c r="G11588" s="72">
        <v>3</v>
      </c>
      <c r="H11588" s="72">
        <v>4</v>
      </c>
      <c r="I11588" s="72">
        <v>2</v>
      </c>
      <c r="J11588" s="72">
        <v>1</v>
      </c>
      <c r="K11588" s="72">
        <v>4</v>
      </c>
      <c r="L11588" s="72">
        <v>1</v>
      </c>
    </row>
    <row r="11589" spans="4:12" x14ac:dyDescent="0.25">
      <c r="D11589" s="66" t="s">
        <v>41927</v>
      </c>
      <c r="E11589" s="66" t="s">
        <v>14261</v>
      </c>
      <c r="F11589" s="72">
        <v>1</v>
      </c>
      <c r="G11589" s="72">
        <v>3</v>
      </c>
      <c r="H11589" s="72">
        <v>4</v>
      </c>
      <c r="I11589" s="72">
        <v>2</v>
      </c>
      <c r="J11589" s="72">
        <v>1</v>
      </c>
      <c r="K11589" s="72">
        <v>4</v>
      </c>
      <c r="L11589" s="72">
        <v>2</v>
      </c>
    </row>
    <row r="11590" spans="4:12" x14ac:dyDescent="0.25">
      <c r="D11590" s="66" t="s">
        <v>41928</v>
      </c>
      <c r="E11590" s="66" t="s">
        <v>14262</v>
      </c>
      <c r="F11590" s="72">
        <v>1</v>
      </c>
      <c r="G11590" s="72">
        <v>3</v>
      </c>
      <c r="H11590" s="72">
        <v>4</v>
      </c>
      <c r="I11590" s="72">
        <v>2</v>
      </c>
      <c r="J11590" s="72">
        <v>1</v>
      </c>
      <c r="K11590" s="72">
        <v>4</v>
      </c>
      <c r="L11590" s="72">
        <v>3</v>
      </c>
    </row>
    <row r="11591" spans="4:12" x14ac:dyDescent="0.25">
      <c r="D11591" s="66" t="s">
        <v>41929</v>
      </c>
      <c r="E11591" s="66" t="s">
        <v>14263</v>
      </c>
      <c r="F11591" s="72">
        <v>1</v>
      </c>
      <c r="G11591" s="72">
        <v>3</v>
      </c>
      <c r="H11591" s="72">
        <v>4</v>
      </c>
      <c r="I11591" s="72">
        <v>2</v>
      </c>
      <c r="J11591" s="72">
        <v>1</v>
      </c>
      <c r="K11591" s="72">
        <v>4</v>
      </c>
      <c r="L11591" s="72">
        <v>4</v>
      </c>
    </row>
    <row r="11592" spans="4:12" x14ac:dyDescent="0.25">
      <c r="D11592" s="66" t="s">
        <v>41930</v>
      </c>
      <c r="E11592" s="66" t="s">
        <v>14264</v>
      </c>
      <c r="F11592" s="72">
        <v>1</v>
      </c>
      <c r="G11592" s="72">
        <v>3</v>
      </c>
      <c r="H11592" s="72">
        <v>4</v>
      </c>
      <c r="I11592" s="72">
        <v>2</v>
      </c>
      <c r="J11592" s="72">
        <v>1</v>
      </c>
      <c r="K11592" s="72">
        <v>5</v>
      </c>
      <c r="L11592" s="72">
        <v>1</v>
      </c>
    </row>
    <row r="11593" spans="4:12" x14ac:dyDescent="0.25">
      <c r="D11593" s="66" t="s">
        <v>41931</v>
      </c>
      <c r="E11593" s="66" t="s">
        <v>14265</v>
      </c>
      <c r="F11593" s="72">
        <v>1</v>
      </c>
      <c r="G11593" s="72">
        <v>3</v>
      </c>
      <c r="H11593" s="72">
        <v>4</v>
      </c>
      <c r="I11593" s="72">
        <v>2</v>
      </c>
      <c r="J11593" s="72">
        <v>1</v>
      </c>
      <c r="K11593" s="72">
        <v>5</v>
      </c>
      <c r="L11593" s="72">
        <v>2</v>
      </c>
    </row>
    <row r="11594" spans="4:12" x14ac:dyDescent="0.25">
      <c r="D11594" s="66" t="s">
        <v>41932</v>
      </c>
      <c r="E11594" s="66" t="s">
        <v>14266</v>
      </c>
      <c r="F11594" s="72">
        <v>1</v>
      </c>
      <c r="G11594" s="72">
        <v>3</v>
      </c>
      <c r="H11594" s="72">
        <v>4</v>
      </c>
      <c r="I11594" s="72">
        <v>2</v>
      </c>
      <c r="J11594" s="72">
        <v>1</v>
      </c>
      <c r="K11594" s="72">
        <v>5</v>
      </c>
      <c r="L11594" s="72">
        <v>3</v>
      </c>
    </row>
    <row r="11595" spans="4:12" x14ac:dyDescent="0.25">
      <c r="D11595" s="66" t="s">
        <v>41933</v>
      </c>
      <c r="E11595" s="66" t="s">
        <v>14267</v>
      </c>
      <c r="F11595" s="72">
        <v>1</v>
      </c>
      <c r="G11595" s="72">
        <v>3</v>
      </c>
      <c r="H11595" s="72">
        <v>4</v>
      </c>
      <c r="I11595" s="72">
        <v>2</v>
      </c>
      <c r="J11595" s="72">
        <v>1</v>
      </c>
      <c r="K11595" s="72">
        <v>6</v>
      </c>
      <c r="L11595" s="72">
        <v>1</v>
      </c>
    </row>
    <row r="11596" spans="4:12" x14ac:dyDescent="0.25">
      <c r="D11596" s="66" t="s">
        <v>41934</v>
      </c>
      <c r="E11596" s="66" t="s">
        <v>14268</v>
      </c>
      <c r="F11596" s="72">
        <v>1</v>
      </c>
      <c r="G11596" s="72">
        <v>3</v>
      </c>
      <c r="H11596" s="72">
        <v>4</v>
      </c>
      <c r="I11596" s="72">
        <v>2</v>
      </c>
      <c r="J11596" s="72">
        <v>1</v>
      </c>
      <c r="K11596" s="72">
        <v>6</v>
      </c>
      <c r="L11596" s="72">
        <v>2</v>
      </c>
    </row>
    <row r="11597" spans="4:12" x14ac:dyDescent="0.25">
      <c r="D11597" s="66" t="s">
        <v>41935</v>
      </c>
      <c r="E11597" s="66" t="s">
        <v>14269</v>
      </c>
      <c r="F11597" s="72">
        <v>1</v>
      </c>
      <c r="G11597" s="72">
        <v>3</v>
      </c>
      <c r="H11597" s="72">
        <v>4</v>
      </c>
      <c r="I11597" s="72">
        <v>2</v>
      </c>
      <c r="J11597" s="72">
        <v>1</v>
      </c>
      <c r="K11597" s="72">
        <v>6</v>
      </c>
      <c r="L11597" s="72">
        <v>3</v>
      </c>
    </row>
    <row r="11598" spans="4:12" x14ac:dyDescent="0.25">
      <c r="D11598" s="66" t="s">
        <v>41936</v>
      </c>
      <c r="E11598" s="66" t="s">
        <v>14270</v>
      </c>
      <c r="F11598" s="72">
        <v>1</v>
      </c>
      <c r="G11598" s="72">
        <v>3</v>
      </c>
      <c r="H11598" s="72">
        <v>4</v>
      </c>
      <c r="I11598" s="72">
        <v>2</v>
      </c>
      <c r="J11598" s="72">
        <v>1</v>
      </c>
      <c r="K11598" s="72">
        <v>6</v>
      </c>
      <c r="L11598" s="72">
        <v>4</v>
      </c>
    </row>
    <row r="11599" spans="4:12" x14ac:dyDescent="0.25">
      <c r="D11599" s="66" t="s">
        <v>41937</v>
      </c>
      <c r="E11599" s="66" t="s">
        <v>14271</v>
      </c>
      <c r="F11599" s="72">
        <v>1</v>
      </c>
      <c r="G11599" s="72">
        <v>3</v>
      </c>
      <c r="H11599" s="72">
        <v>4</v>
      </c>
      <c r="I11599" s="72">
        <v>2</v>
      </c>
      <c r="J11599" s="72">
        <v>1</v>
      </c>
      <c r="K11599" s="72">
        <v>6</v>
      </c>
      <c r="L11599" s="72">
        <v>5</v>
      </c>
    </row>
    <row r="11600" spans="4:12" x14ac:dyDescent="0.25">
      <c r="D11600" s="66" t="s">
        <v>41938</v>
      </c>
      <c r="E11600" s="66" t="s">
        <v>14272</v>
      </c>
      <c r="F11600" s="72">
        <v>1</v>
      </c>
      <c r="G11600" s="72">
        <v>3</v>
      </c>
      <c r="H11600" s="72">
        <v>4</v>
      </c>
      <c r="I11600" s="72">
        <v>2</v>
      </c>
      <c r="J11600" s="72">
        <v>1</v>
      </c>
      <c r="K11600" s="72">
        <v>6</v>
      </c>
      <c r="L11600" s="72">
        <v>6</v>
      </c>
    </row>
    <row r="11601" spans="4:12" x14ac:dyDescent="0.25">
      <c r="D11601" s="66" t="s">
        <v>41939</v>
      </c>
      <c r="E11601" s="66" t="s">
        <v>14273</v>
      </c>
      <c r="F11601" s="72">
        <v>1</v>
      </c>
      <c r="G11601" s="72">
        <v>3</v>
      </c>
      <c r="H11601" s="72">
        <v>4</v>
      </c>
      <c r="I11601" s="72">
        <v>2</v>
      </c>
      <c r="J11601" s="72">
        <v>1</v>
      </c>
      <c r="K11601" s="72">
        <v>6</v>
      </c>
      <c r="L11601" s="72">
        <v>7</v>
      </c>
    </row>
    <row r="11602" spans="4:12" x14ac:dyDescent="0.25">
      <c r="D11602" s="66" t="s">
        <v>41940</v>
      </c>
      <c r="E11602" s="66" t="s">
        <v>14274</v>
      </c>
      <c r="F11602" s="72">
        <v>1</v>
      </c>
      <c r="G11602" s="72">
        <v>3</v>
      </c>
      <c r="H11602" s="72">
        <v>4</v>
      </c>
      <c r="I11602" s="72">
        <v>2</v>
      </c>
      <c r="J11602" s="72">
        <v>1</v>
      </c>
      <c r="K11602" s="72">
        <v>6</v>
      </c>
      <c r="L11602" s="72">
        <v>8</v>
      </c>
    </row>
    <row r="11603" spans="4:12" x14ac:dyDescent="0.25">
      <c r="D11603" s="66" t="s">
        <v>41941</v>
      </c>
      <c r="E11603" s="66" t="s">
        <v>14275</v>
      </c>
      <c r="F11603" s="72">
        <v>1</v>
      </c>
      <c r="G11603" s="72">
        <v>3</v>
      </c>
      <c r="H11603" s="72">
        <v>4</v>
      </c>
      <c r="I11603" s="72">
        <v>2</v>
      </c>
      <c r="J11603" s="72">
        <v>1</v>
      </c>
      <c r="K11603" s="72">
        <v>6</v>
      </c>
      <c r="L11603" s="72">
        <v>9</v>
      </c>
    </row>
    <row r="11604" spans="4:12" x14ac:dyDescent="0.25">
      <c r="D11604" s="66" t="s">
        <v>41942</v>
      </c>
      <c r="E11604" s="66" t="s">
        <v>14276</v>
      </c>
      <c r="F11604" s="72">
        <v>1</v>
      </c>
      <c r="G11604" s="72">
        <v>3</v>
      </c>
      <c r="H11604" s="72">
        <v>4</v>
      </c>
      <c r="I11604" s="72">
        <v>2</v>
      </c>
      <c r="J11604" s="72">
        <v>1</v>
      </c>
      <c r="K11604" s="72">
        <v>6</v>
      </c>
      <c r="L11604" s="72">
        <v>10</v>
      </c>
    </row>
    <row r="11605" spans="4:12" x14ac:dyDescent="0.25">
      <c r="D11605" s="66" t="s">
        <v>41943</v>
      </c>
      <c r="E11605" s="66" t="s">
        <v>14277</v>
      </c>
      <c r="F11605" s="72">
        <v>1</v>
      </c>
      <c r="G11605" s="72">
        <v>3</v>
      </c>
      <c r="H11605" s="72">
        <v>4</v>
      </c>
      <c r="I11605" s="72">
        <v>2</v>
      </c>
      <c r="J11605" s="72">
        <v>1</v>
      </c>
      <c r="K11605" s="72">
        <v>6</v>
      </c>
      <c r="L11605" s="72">
        <v>11</v>
      </c>
    </row>
    <row r="11606" spans="4:12" x14ac:dyDescent="0.25">
      <c r="D11606" s="66" t="s">
        <v>41944</v>
      </c>
      <c r="E11606" s="66" t="s">
        <v>2896</v>
      </c>
      <c r="F11606" s="72">
        <v>1</v>
      </c>
      <c r="G11606" s="72">
        <v>3</v>
      </c>
      <c r="H11606" s="72">
        <v>4</v>
      </c>
      <c r="I11606" s="72">
        <v>2</v>
      </c>
      <c r="J11606" s="72">
        <v>1</v>
      </c>
      <c r="K11606" s="72">
        <v>6</v>
      </c>
      <c r="L11606" s="72">
        <v>12</v>
      </c>
    </row>
    <row r="11607" spans="4:12" x14ac:dyDescent="0.25">
      <c r="D11607" s="66" t="s">
        <v>41945</v>
      </c>
      <c r="E11607" s="66" t="s">
        <v>2897</v>
      </c>
      <c r="F11607" s="72">
        <v>1</v>
      </c>
      <c r="G11607" s="72">
        <v>3</v>
      </c>
      <c r="H11607" s="72">
        <v>4</v>
      </c>
      <c r="I11607" s="72">
        <v>2</v>
      </c>
      <c r="J11607" s="72">
        <v>1</v>
      </c>
      <c r="K11607" s="72">
        <v>6</v>
      </c>
      <c r="L11607" s="72">
        <v>13</v>
      </c>
    </row>
    <row r="11608" spans="4:12" x14ac:dyDescent="0.25">
      <c r="D11608" s="66" t="s">
        <v>41946</v>
      </c>
      <c r="E11608" s="66" t="s">
        <v>14278</v>
      </c>
      <c r="F11608" s="72">
        <v>1</v>
      </c>
      <c r="G11608" s="72">
        <v>3</v>
      </c>
      <c r="H11608" s="72">
        <v>4</v>
      </c>
      <c r="I11608" s="72">
        <v>2</v>
      </c>
      <c r="J11608" s="72">
        <v>1</v>
      </c>
      <c r="K11608" s="72">
        <v>6</v>
      </c>
      <c r="L11608" s="72">
        <v>14</v>
      </c>
    </row>
    <row r="11609" spans="4:12" x14ac:dyDescent="0.25">
      <c r="D11609" s="66" t="s">
        <v>41947</v>
      </c>
      <c r="E11609" s="66" t="s">
        <v>14279</v>
      </c>
      <c r="F11609" s="72">
        <v>1</v>
      </c>
      <c r="G11609" s="72">
        <v>3</v>
      </c>
      <c r="H11609" s="72">
        <v>4</v>
      </c>
      <c r="I11609" s="72">
        <v>2</v>
      </c>
      <c r="J11609" s="72">
        <v>1</v>
      </c>
      <c r="K11609" s="72">
        <v>6</v>
      </c>
      <c r="L11609" s="72">
        <v>15</v>
      </c>
    </row>
    <row r="11610" spans="4:12" x14ac:dyDescent="0.25">
      <c r="D11610" s="66" t="s">
        <v>41948</v>
      </c>
      <c r="E11610" s="66" t="s">
        <v>14280</v>
      </c>
      <c r="F11610" s="72">
        <v>1</v>
      </c>
      <c r="G11610" s="72">
        <v>3</v>
      </c>
      <c r="H11610" s="72">
        <v>4</v>
      </c>
      <c r="I11610" s="72">
        <v>2</v>
      </c>
      <c r="J11610" s="72">
        <v>1</v>
      </c>
      <c r="K11610" s="72">
        <v>6</v>
      </c>
      <c r="L11610" s="72">
        <v>16</v>
      </c>
    </row>
    <row r="11611" spans="4:12" x14ac:dyDescent="0.25">
      <c r="D11611" s="66" t="s">
        <v>41949</v>
      </c>
      <c r="E11611" s="66" t="s">
        <v>14281</v>
      </c>
      <c r="F11611" s="72">
        <v>1</v>
      </c>
      <c r="G11611" s="72">
        <v>3</v>
      </c>
      <c r="H11611" s="72">
        <v>4</v>
      </c>
      <c r="I11611" s="72">
        <v>2</v>
      </c>
      <c r="J11611" s="72">
        <v>1</v>
      </c>
      <c r="K11611" s="72">
        <v>6</v>
      </c>
      <c r="L11611" s="72">
        <v>17</v>
      </c>
    </row>
    <row r="11612" spans="4:12" x14ac:dyDescent="0.25">
      <c r="D11612" s="66" t="s">
        <v>41950</v>
      </c>
      <c r="E11612" s="66" t="s">
        <v>14282</v>
      </c>
      <c r="F11612" s="72">
        <v>1</v>
      </c>
      <c r="G11612" s="72">
        <v>3</v>
      </c>
      <c r="H11612" s="72">
        <v>4</v>
      </c>
      <c r="I11612" s="72">
        <v>2</v>
      </c>
      <c r="J11612" s="72">
        <v>1</v>
      </c>
      <c r="K11612" s="72">
        <v>7</v>
      </c>
      <c r="L11612" s="72">
        <v>1</v>
      </c>
    </row>
    <row r="11613" spans="4:12" x14ac:dyDescent="0.25">
      <c r="D11613" s="66" t="s">
        <v>41951</v>
      </c>
      <c r="E11613" s="66" t="s">
        <v>14283</v>
      </c>
      <c r="F11613" s="72">
        <v>1</v>
      </c>
      <c r="G11613" s="72">
        <v>3</v>
      </c>
      <c r="H11613" s="72">
        <v>4</v>
      </c>
      <c r="I11613" s="72">
        <v>2</v>
      </c>
      <c r="J11613" s="72">
        <v>1</v>
      </c>
      <c r="K11613" s="72">
        <v>7</v>
      </c>
      <c r="L11613" s="72">
        <v>2</v>
      </c>
    </row>
    <row r="11614" spans="4:12" x14ac:dyDescent="0.25">
      <c r="D11614" s="66" t="s">
        <v>41952</v>
      </c>
      <c r="E11614" s="66" t="s">
        <v>14284</v>
      </c>
      <c r="F11614" s="72">
        <v>1</v>
      </c>
      <c r="G11614" s="72">
        <v>3</v>
      </c>
      <c r="H11614" s="72">
        <v>4</v>
      </c>
      <c r="I11614" s="72">
        <v>2</v>
      </c>
      <c r="J11614" s="72">
        <v>1</v>
      </c>
      <c r="K11614" s="72">
        <v>7</v>
      </c>
      <c r="L11614" s="72">
        <v>3</v>
      </c>
    </row>
    <row r="11615" spans="4:12" x14ac:dyDescent="0.25">
      <c r="D11615" s="66" t="s">
        <v>41953</v>
      </c>
      <c r="E11615" s="66" t="s">
        <v>14285</v>
      </c>
      <c r="F11615" s="72">
        <v>1</v>
      </c>
      <c r="G11615" s="72">
        <v>3</v>
      </c>
      <c r="H11615" s="72">
        <v>4</v>
      </c>
      <c r="I11615" s="72">
        <v>2</v>
      </c>
      <c r="J11615" s="72">
        <v>1</v>
      </c>
      <c r="K11615" s="72">
        <v>7</v>
      </c>
      <c r="L11615" s="72">
        <v>4</v>
      </c>
    </row>
    <row r="11616" spans="4:12" x14ac:dyDescent="0.25">
      <c r="D11616" s="66" t="s">
        <v>41954</v>
      </c>
      <c r="E11616" s="66" t="s">
        <v>14286</v>
      </c>
      <c r="F11616" s="72">
        <v>1</v>
      </c>
      <c r="G11616" s="72">
        <v>3</v>
      </c>
      <c r="H11616" s="72">
        <v>4</v>
      </c>
      <c r="I11616" s="72">
        <v>2</v>
      </c>
      <c r="J11616" s="72">
        <v>1</v>
      </c>
      <c r="K11616" s="72">
        <v>8</v>
      </c>
      <c r="L11616" s="72">
        <v>1</v>
      </c>
    </row>
    <row r="11617" spans="4:12" x14ac:dyDescent="0.25">
      <c r="D11617" s="66" t="s">
        <v>41955</v>
      </c>
      <c r="E11617" s="66" t="s">
        <v>14287</v>
      </c>
      <c r="F11617" s="72">
        <v>1</v>
      </c>
      <c r="G11617" s="72">
        <v>3</v>
      </c>
      <c r="H11617" s="72">
        <v>4</v>
      </c>
      <c r="I11617" s="72">
        <v>2</v>
      </c>
      <c r="J11617" s="72">
        <v>2</v>
      </c>
      <c r="K11617" s="72">
        <v>1</v>
      </c>
      <c r="L11617" s="72">
        <v>1</v>
      </c>
    </row>
    <row r="11618" spans="4:12" x14ac:dyDescent="0.25">
      <c r="D11618" s="66" t="s">
        <v>41956</v>
      </c>
      <c r="E11618" s="66" t="s">
        <v>14288</v>
      </c>
      <c r="F11618" s="72">
        <v>1</v>
      </c>
      <c r="G11618" s="72">
        <v>3</v>
      </c>
      <c r="H11618" s="72">
        <v>4</v>
      </c>
      <c r="I11618" s="72">
        <v>2</v>
      </c>
      <c r="J11618" s="72">
        <v>2</v>
      </c>
      <c r="K11618" s="72">
        <v>1</v>
      </c>
      <c r="L11618" s="72">
        <v>2</v>
      </c>
    </row>
    <row r="11619" spans="4:12" x14ac:dyDescent="0.25">
      <c r="D11619" s="66" t="s">
        <v>41957</v>
      </c>
      <c r="E11619" s="66" t="s">
        <v>14289</v>
      </c>
      <c r="F11619" s="72">
        <v>1</v>
      </c>
      <c r="G11619" s="72">
        <v>3</v>
      </c>
      <c r="H11619" s="72">
        <v>4</v>
      </c>
      <c r="I11619" s="72">
        <v>2</v>
      </c>
      <c r="J11619" s="72">
        <v>2</v>
      </c>
      <c r="K11619" s="72">
        <v>2</v>
      </c>
      <c r="L11619" s="72">
        <v>1</v>
      </c>
    </row>
    <row r="11620" spans="4:12" x14ac:dyDescent="0.25">
      <c r="D11620" s="66" t="s">
        <v>41958</v>
      </c>
      <c r="E11620" s="66" t="s">
        <v>14290</v>
      </c>
      <c r="F11620" s="72">
        <v>1</v>
      </c>
      <c r="G11620" s="72">
        <v>3</v>
      </c>
      <c r="H11620" s="72">
        <v>4</v>
      </c>
      <c r="I11620" s="72">
        <v>2</v>
      </c>
      <c r="J11620" s="72">
        <v>2</v>
      </c>
      <c r="K11620" s="72">
        <v>2</v>
      </c>
      <c r="L11620" s="72">
        <v>2</v>
      </c>
    </row>
    <row r="11621" spans="4:12" x14ac:dyDescent="0.25">
      <c r="D11621" s="66" t="s">
        <v>41959</v>
      </c>
      <c r="E11621" s="66" t="s">
        <v>14291</v>
      </c>
      <c r="F11621" s="72">
        <v>1</v>
      </c>
      <c r="G11621" s="72">
        <v>3</v>
      </c>
      <c r="H11621" s="72">
        <v>4</v>
      </c>
      <c r="I11621" s="72">
        <v>2</v>
      </c>
      <c r="J11621" s="72">
        <v>2</v>
      </c>
      <c r="K11621" s="72">
        <v>2</v>
      </c>
      <c r="L11621" s="72">
        <v>3</v>
      </c>
    </row>
    <row r="11622" spans="4:12" x14ac:dyDescent="0.25">
      <c r="D11622" s="66" t="s">
        <v>41960</v>
      </c>
      <c r="E11622" s="66" t="s">
        <v>14292</v>
      </c>
      <c r="F11622" s="72">
        <v>1</v>
      </c>
      <c r="G11622" s="72">
        <v>3</v>
      </c>
      <c r="H11622" s="72">
        <v>4</v>
      </c>
      <c r="I11622" s="72">
        <v>2</v>
      </c>
      <c r="J11622" s="72">
        <v>2</v>
      </c>
      <c r="K11622" s="72">
        <v>3</v>
      </c>
      <c r="L11622" s="72">
        <v>1</v>
      </c>
    </row>
    <row r="11623" spans="4:12" x14ac:dyDescent="0.25">
      <c r="D11623" s="66" t="s">
        <v>41961</v>
      </c>
      <c r="E11623" s="66" t="s">
        <v>14293</v>
      </c>
      <c r="F11623" s="72">
        <v>1</v>
      </c>
      <c r="G11623" s="72">
        <v>3</v>
      </c>
      <c r="H11623" s="72">
        <v>4</v>
      </c>
      <c r="I11623" s="72">
        <v>2</v>
      </c>
      <c r="J11623" s="72">
        <v>2</v>
      </c>
      <c r="K11623" s="72">
        <v>3</v>
      </c>
      <c r="L11623" s="72">
        <v>2</v>
      </c>
    </row>
    <row r="11624" spans="4:12" x14ac:dyDescent="0.25">
      <c r="D11624" s="66" t="s">
        <v>41962</v>
      </c>
      <c r="E11624" s="66" t="s">
        <v>14294</v>
      </c>
      <c r="F11624" s="72">
        <v>1</v>
      </c>
      <c r="G11624" s="72">
        <v>3</v>
      </c>
      <c r="H11624" s="72">
        <v>4</v>
      </c>
      <c r="I11624" s="72">
        <v>2</v>
      </c>
      <c r="J11624" s="72">
        <v>2</v>
      </c>
      <c r="K11624" s="72">
        <v>3</v>
      </c>
      <c r="L11624" s="72">
        <v>3</v>
      </c>
    </row>
    <row r="11625" spans="4:12" x14ac:dyDescent="0.25">
      <c r="D11625" s="66" t="s">
        <v>41963</v>
      </c>
      <c r="E11625" s="66" t="s">
        <v>14295</v>
      </c>
      <c r="F11625" s="72">
        <v>1</v>
      </c>
      <c r="G11625" s="72">
        <v>3</v>
      </c>
      <c r="H11625" s="72">
        <v>4</v>
      </c>
      <c r="I11625" s="72">
        <v>2</v>
      </c>
      <c r="J11625" s="72">
        <v>2</v>
      </c>
      <c r="K11625" s="72">
        <v>3</v>
      </c>
      <c r="L11625" s="72">
        <v>4</v>
      </c>
    </row>
    <row r="11626" spans="4:12" x14ac:dyDescent="0.25">
      <c r="D11626" s="66" t="s">
        <v>41964</v>
      </c>
      <c r="E11626" s="66" t="s">
        <v>14296</v>
      </c>
      <c r="F11626" s="72">
        <v>1</v>
      </c>
      <c r="G11626" s="72">
        <v>3</v>
      </c>
      <c r="H11626" s="72">
        <v>4</v>
      </c>
      <c r="I11626" s="72">
        <v>2</v>
      </c>
      <c r="J11626" s="72">
        <v>2</v>
      </c>
      <c r="K11626" s="72">
        <v>3</v>
      </c>
      <c r="L11626" s="72">
        <v>5</v>
      </c>
    </row>
    <row r="11627" spans="4:12" x14ac:dyDescent="0.25">
      <c r="D11627" s="66" t="s">
        <v>41965</v>
      </c>
      <c r="E11627" s="66" t="s">
        <v>14297</v>
      </c>
      <c r="F11627" s="72">
        <v>1</v>
      </c>
      <c r="G11627" s="72">
        <v>3</v>
      </c>
      <c r="H11627" s="72">
        <v>4</v>
      </c>
      <c r="I11627" s="72">
        <v>2</v>
      </c>
      <c r="J11627" s="72">
        <v>2</v>
      </c>
      <c r="K11627" s="72">
        <v>3</v>
      </c>
      <c r="L11627" s="72">
        <v>6</v>
      </c>
    </row>
    <row r="11628" spans="4:12" x14ac:dyDescent="0.25">
      <c r="D11628" s="66" t="s">
        <v>41966</v>
      </c>
      <c r="E11628" s="66" t="s">
        <v>14298</v>
      </c>
      <c r="F11628" s="72">
        <v>1</v>
      </c>
      <c r="G11628" s="72">
        <v>3</v>
      </c>
      <c r="H11628" s="72">
        <v>4</v>
      </c>
      <c r="I11628" s="72">
        <v>2</v>
      </c>
      <c r="J11628" s="72">
        <v>2</v>
      </c>
      <c r="K11628" s="72">
        <v>3</v>
      </c>
      <c r="L11628" s="72">
        <v>7</v>
      </c>
    </row>
    <row r="11629" spans="4:12" x14ac:dyDescent="0.25">
      <c r="D11629" s="66" t="s">
        <v>41967</v>
      </c>
      <c r="E11629" s="66" t="s">
        <v>14299</v>
      </c>
      <c r="F11629" s="72">
        <v>1</v>
      </c>
      <c r="G11629" s="72">
        <v>3</v>
      </c>
      <c r="H11629" s="72">
        <v>4</v>
      </c>
      <c r="I11629" s="72">
        <v>2</v>
      </c>
      <c r="J11629" s="72">
        <v>2</v>
      </c>
      <c r="K11629" s="72">
        <v>4</v>
      </c>
      <c r="L11629" s="72">
        <v>1</v>
      </c>
    </row>
    <row r="11630" spans="4:12" x14ac:dyDescent="0.25">
      <c r="D11630" s="66" t="s">
        <v>41968</v>
      </c>
      <c r="E11630" s="66" t="s">
        <v>14300</v>
      </c>
      <c r="F11630" s="72">
        <v>1</v>
      </c>
      <c r="G11630" s="72">
        <v>3</v>
      </c>
      <c r="H11630" s="72">
        <v>4</v>
      </c>
      <c r="I11630" s="72">
        <v>2</v>
      </c>
      <c r="J11630" s="72">
        <v>2</v>
      </c>
      <c r="K11630" s="72">
        <v>4</v>
      </c>
      <c r="L11630" s="72">
        <v>2</v>
      </c>
    </row>
    <row r="11631" spans="4:12" x14ac:dyDescent="0.25">
      <c r="D11631" s="66" t="s">
        <v>41969</v>
      </c>
      <c r="E11631" s="66" t="s">
        <v>14301</v>
      </c>
      <c r="F11631" s="72">
        <v>1</v>
      </c>
      <c r="G11631" s="72">
        <v>3</v>
      </c>
      <c r="H11631" s="72">
        <v>4</v>
      </c>
      <c r="I11631" s="72">
        <v>2</v>
      </c>
      <c r="J11631" s="72">
        <v>2</v>
      </c>
      <c r="K11631" s="72">
        <v>4</v>
      </c>
      <c r="L11631" s="72">
        <v>3</v>
      </c>
    </row>
    <row r="11632" spans="4:12" x14ac:dyDescent="0.25">
      <c r="D11632" s="66" t="s">
        <v>41970</v>
      </c>
      <c r="E11632" s="66" t="s">
        <v>2898</v>
      </c>
      <c r="F11632" s="72">
        <v>1</v>
      </c>
      <c r="G11632" s="72">
        <v>3</v>
      </c>
      <c r="H11632" s="72">
        <v>4</v>
      </c>
      <c r="I11632" s="72">
        <v>2</v>
      </c>
      <c r="J11632" s="72">
        <v>2</v>
      </c>
      <c r="K11632" s="72">
        <v>4</v>
      </c>
      <c r="L11632" s="72">
        <v>4</v>
      </c>
    </row>
    <row r="11633" spans="4:12" x14ac:dyDescent="0.25">
      <c r="D11633" s="66" t="s">
        <v>41971</v>
      </c>
      <c r="E11633" s="66" t="s">
        <v>14302</v>
      </c>
      <c r="F11633" s="72">
        <v>1</v>
      </c>
      <c r="G11633" s="72">
        <v>3</v>
      </c>
      <c r="H11633" s="72">
        <v>4</v>
      </c>
      <c r="I11633" s="72">
        <v>2</v>
      </c>
      <c r="J11633" s="72">
        <v>2</v>
      </c>
      <c r="K11633" s="72">
        <v>4</v>
      </c>
      <c r="L11633" s="72">
        <v>5</v>
      </c>
    </row>
    <row r="11634" spans="4:12" x14ac:dyDescent="0.25">
      <c r="D11634" s="66" t="s">
        <v>41972</v>
      </c>
      <c r="E11634" s="66" t="s">
        <v>14303</v>
      </c>
      <c r="F11634" s="72">
        <v>1</v>
      </c>
      <c r="G11634" s="72">
        <v>3</v>
      </c>
      <c r="H11634" s="72">
        <v>4</v>
      </c>
      <c r="I11634" s="72">
        <v>2</v>
      </c>
      <c r="J11634" s="72">
        <v>2</v>
      </c>
      <c r="K11634" s="72">
        <v>5</v>
      </c>
      <c r="L11634" s="72">
        <v>1</v>
      </c>
    </row>
    <row r="11635" spans="4:12" x14ac:dyDescent="0.25">
      <c r="D11635" s="66" t="s">
        <v>41973</v>
      </c>
      <c r="E11635" s="66" t="s">
        <v>14304</v>
      </c>
      <c r="F11635" s="72">
        <v>1</v>
      </c>
      <c r="G11635" s="72">
        <v>3</v>
      </c>
      <c r="H11635" s="72">
        <v>4</v>
      </c>
      <c r="I11635" s="72">
        <v>2</v>
      </c>
      <c r="J11635" s="72">
        <v>2</v>
      </c>
      <c r="K11635" s="72">
        <v>5</v>
      </c>
      <c r="L11635" s="72">
        <v>2</v>
      </c>
    </row>
    <row r="11636" spans="4:12" x14ac:dyDescent="0.25">
      <c r="D11636" s="66" t="s">
        <v>41974</v>
      </c>
      <c r="E11636" s="66" t="s">
        <v>2899</v>
      </c>
      <c r="F11636" s="72">
        <v>1</v>
      </c>
      <c r="G11636" s="72">
        <v>3</v>
      </c>
      <c r="H11636" s="72">
        <v>4</v>
      </c>
      <c r="I11636" s="72">
        <v>2</v>
      </c>
      <c r="J11636" s="72">
        <v>2</v>
      </c>
      <c r="K11636" s="72">
        <v>5</v>
      </c>
      <c r="L11636" s="72">
        <v>3</v>
      </c>
    </row>
    <row r="11637" spans="4:12" x14ac:dyDescent="0.25">
      <c r="D11637" s="66" t="s">
        <v>41975</v>
      </c>
      <c r="E11637" s="66" t="s">
        <v>14305</v>
      </c>
      <c r="F11637" s="72">
        <v>1</v>
      </c>
      <c r="G11637" s="72">
        <v>3</v>
      </c>
      <c r="H11637" s="72">
        <v>4</v>
      </c>
      <c r="I11637" s="72">
        <v>2</v>
      </c>
      <c r="J11637" s="72">
        <v>2</v>
      </c>
      <c r="K11637" s="72">
        <v>5</v>
      </c>
      <c r="L11637" s="72">
        <v>4</v>
      </c>
    </row>
    <row r="11638" spans="4:12" x14ac:dyDescent="0.25">
      <c r="D11638" s="66" t="s">
        <v>41976</v>
      </c>
      <c r="E11638" s="66" t="s">
        <v>14306</v>
      </c>
      <c r="F11638" s="72">
        <v>1</v>
      </c>
      <c r="G11638" s="72">
        <v>3</v>
      </c>
      <c r="H11638" s="72">
        <v>4</v>
      </c>
      <c r="I11638" s="72">
        <v>2</v>
      </c>
      <c r="J11638" s="72">
        <v>2</v>
      </c>
      <c r="K11638" s="72">
        <v>6</v>
      </c>
      <c r="L11638" s="72">
        <v>1</v>
      </c>
    </row>
    <row r="11639" spans="4:12" x14ac:dyDescent="0.25">
      <c r="D11639" s="66" t="s">
        <v>41977</v>
      </c>
      <c r="E11639" s="66" t="s">
        <v>14307</v>
      </c>
      <c r="F11639" s="72">
        <v>1</v>
      </c>
      <c r="G11639" s="72">
        <v>3</v>
      </c>
      <c r="H11639" s="72">
        <v>4</v>
      </c>
      <c r="I11639" s="72">
        <v>2</v>
      </c>
      <c r="J11639" s="72">
        <v>2</v>
      </c>
      <c r="K11639" s="72">
        <v>6</v>
      </c>
      <c r="L11639" s="72">
        <v>2</v>
      </c>
    </row>
    <row r="11640" spans="4:12" x14ac:dyDescent="0.25">
      <c r="D11640" s="66" t="s">
        <v>41978</v>
      </c>
      <c r="E11640" s="66" t="s">
        <v>14308</v>
      </c>
      <c r="F11640" s="72">
        <v>1</v>
      </c>
      <c r="G11640" s="72">
        <v>3</v>
      </c>
      <c r="H11640" s="72">
        <v>4</v>
      </c>
      <c r="I11640" s="72">
        <v>2</v>
      </c>
      <c r="J11640" s="72">
        <v>2</v>
      </c>
      <c r="K11640" s="72">
        <v>6</v>
      </c>
      <c r="L11640" s="72">
        <v>3</v>
      </c>
    </row>
    <row r="11641" spans="4:12" x14ac:dyDescent="0.25">
      <c r="D11641" s="66" t="s">
        <v>41979</v>
      </c>
      <c r="E11641" s="66" t="s">
        <v>14309</v>
      </c>
      <c r="F11641" s="72">
        <v>1</v>
      </c>
      <c r="G11641" s="72">
        <v>3</v>
      </c>
      <c r="H11641" s="72">
        <v>4</v>
      </c>
      <c r="I11641" s="72">
        <v>2</v>
      </c>
      <c r="J11641" s="72">
        <v>2</v>
      </c>
      <c r="K11641" s="72">
        <v>6</v>
      </c>
      <c r="L11641" s="72">
        <v>4</v>
      </c>
    </row>
    <row r="11642" spans="4:12" x14ac:dyDescent="0.25">
      <c r="D11642" s="66" t="s">
        <v>41980</v>
      </c>
      <c r="E11642" s="66" t="s">
        <v>14310</v>
      </c>
      <c r="F11642" s="72">
        <v>1</v>
      </c>
      <c r="G11642" s="72">
        <v>3</v>
      </c>
      <c r="H11642" s="72">
        <v>4</v>
      </c>
      <c r="I11642" s="72">
        <v>2</v>
      </c>
      <c r="J11642" s="72">
        <v>2</v>
      </c>
      <c r="K11642" s="72">
        <v>6</v>
      </c>
      <c r="L11642" s="72">
        <v>5</v>
      </c>
    </row>
    <row r="11643" spans="4:12" x14ac:dyDescent="0.25">
      <c r="D11643" s="66" t="s">
        <v>41981</v>
      </c>
      <c r="E11643" s="66" t="s">
        <v>14311</v>
      </c>
      <c r="F11643" s="72">
        <v>1</v>
      </c>
      <c r="G11643" s="72">
        <v>3</v>
      </c>
      <c r="H11643" s="72">
        <v>4</v>
      </c>
      <c r="I11643" s="72">
        <v>2</v>
      </c>
      <c r="J11643" s="72">
        <v>2</v>
      </c>
      <c r="K11643" s="72">
        <v>6</v>
      </c>
      <c r="L11643" s="72">
        <v>6</v>
      </c>
    </row>
    <row r="11644" spans="4:12" x14ac:dyDescent="0.25">
      <c r="D11644" s="66" t="s">
        <v>41982</v>
      </c>
      <c r="E11644" s="66" t="s">
        <v>14312</v>
      </c>
      <c r="F11644" s="72">
        <v>1</v>
      </c>
      <c r="G11644" s="72">
        <v>3</v>
      </c>
      <c r="H11644" s="72">
        <v>4</v>
      </c>
      <c r="I11644" s="72">
        <v>2</v>
      </c>
      <c r="J11644" s="72">
        <v>2</v>
      </c>
      <c r="K11644" s="72">
        <v>7</v>
      </c>
      <c r="L11644" s="72">
        <v>1</v>
      </c>
    </row>
    <row r="11645" spans="4:12" x14ac:dyDescent="0.25">
      <c r="D11645" s="66" t="s">
        <v>41983</v>
      </c>
      <c r="E11645" s="66" t="s">
        <v>14313</v>
      </c>
      <c r="F11645" s="72">
        <v>1</v>
      </c>
      <c r="G11645" s="72">
        <v>3</v>
      </c>
      <c r="H11645" s="72">
        <v>4</v>
      </c>
      <c r="I11645" s="72">
        <v>2</v>
      </c>
      <c r="J11645" s="72">
        <v>2</v>
      </c>
      <c r="K11645" s="72">
        <v>7</v>
      </c>
      <c r="L11645" s="72">
        <v>2</v>
      </c>
    </row>
    <row r="11646" spans="4:12" x14ac:dyDescent="0.25">
      <c r="D11646" s="66" t="s">
        <v>41984</v>
      </c>
      <c r="E11646" s="66" t="s">
        <v>14314</v>
      </c>
      <c r="F11646" s="72">
        <v>1</v>
      </c>
      <c r="G11646" s="72">
        <v>3</v>
      </c>
      <c r="H11646" s="72">
        <v>4</v>
      </c>
      <c r="I11646" s="72">
        <v>2</v>
      </c>
      <c r="J11646" s="72">
        <v>2</v>
      </c>
      <c r="K11646" s="72">
        <v>7</v>
      </c>
      <c r="L11646" s="72">
        <v>3</v>
      </c>
    </row>
    <row r="11647" spans="4:12" x14ac:dyDescent="0.25">
      <c r="D11647" s="66" t="s">
        <v>41985</v>
      </c>
      <c r="E11647" s="66" t="s">
        <v>14315</v>
      </c>
      <c r="F11647" s="72">
        <v>1</v>
      </c>
      <c r="G11647" s="72">
        <v>3</v>
      </c>
      <c r="H11647" s="72">
        <v>4</v>
      </c>
      <c r="I11647" s="72">
        <v>2</v>
      </c>
      <c r="J11647" s="72">
        <v>2</v>
      </c>
      <c r="K11647" s="72">
        <v>7</v>
      </c>
      <c r="L11647" s="72">
        <v>4</v>
      </c>
    </row>
    <row r="11648" spans="4:12" x14ac:dyDescent="0.25">
      <c r="D11648" s="66" t="s">
        <v>41986</v>
      </c>
      <c r="E11648" s="66" t="s">
        <v>14316</v>
      </c>
      <c r="F11648" s="72">
        <v>1</v>
      </c>
      <c r="G11648" s="72">
        <v>3</v>
      </c>
      <c r="H11648" s="72">
        <v>4</v>
      </c>
      <c r="I11648" s="72">
        <v>2</v>
      </c>
      <c r="J11648" s="72">
        <v>2</v>
      </c>
      <c r="K11648" s="72">
        <v>8</v>
      </c>
      <c r="L11648" s="72">
        <v>1</v>
      </c>
    </row>
    <row r="11649" spans="4:12" x14ac:dyDescent="0.25">
      <c r="D11649" s="66" t="s">
        <v>41987</v>
      </c>
      <c r="E11649" s="66" t="s">
        <v>181</v>
      </c>
      <c r="F11649" s="72">
        <v>1</v>
      </c>
      <c r="G11649" s="72">
        <v>3</v>
      </c>
      <c r="H11649" s="72">
        <v>4</v>
      </c>
      <c r="I11649" s="72">
        <v>2</v>
      </c>
      <c r="J11649" s="72">
        <v>3</v>
      </c>
      <c r="K11649" s="72">
        <v>1</v>
      </c>
      <c r="L11649" s="72">
        <v>1</v>
      </c>
    </row>
    <row r="11650" spans="4:12" x14ac:dyDescent="0.25">
      <c r="D11650" s="66" t="s">
        <v>41988</v>
      </c>
      <c r="E11650" s="66" t="s">
        <v>14317</v>
      </c>
      <c r="F11650" s="72">
        <v>1</v>
      </c>
      <c r="G11650" s="72">
        <v>3</v>
      </c>
      <c r="H11650" s="72">
        <v>4</v>
      </c>
      <c r="I11650" s="72">
        <v>2</v>
      </c>
      <c r="J11650" s="72">
        <v>3</v>
      </c>
      <c r="K11650" s="72">
        <v>1</v>
      </c>
      <c r="L11650" s="72">
        <v>2</v>
      </c>
    </row>
    <row r="11651" spans="4:12" x14ac:dyDescent="0.25">
      <c r="D11651" s="66" t="s">
        <v>41989</v>
      </c>
      <c r="E11651" s="66" t="s">
        <v>14318</v>
      </c>
      <c r="F11651" s="72">
        <v>1</v>
      </c>
      <c r="G11651" s="72">
        <v>3</v>
      </c>
      <c r="H11651" s="72">
        <v>4</v>
      </c>
      <c r="I11651" s="72">
        <v>2</v>
      </c>
      <c r="J11651" s="72">
        <v>3</v>
      </c>
      <c r="K11651" s="72">
        <v>2</v>
      </c>
      <c r="L11651" s="72">
        <v>1</v>
      </c>
    </row>
    <row r="11652" spans="4:12" x14ac:dyDescent="0.25">
      <c r="D11652" s="66" t="s">
        <v>41990</v>
      </c>
      <c r="E11652" s="66" t="s">
        <v>14319</v>
      </c>
      <c r="F11652" s="72">
        <v>1</v>
      </c>
      <c r="G11652" s="72">
        <v>3</v>
      </c>
      <c r="H11652" s="72">
        <v>4</v>
      </c>
      <c r="I11652" s="72">
        <v>2</v>
      </c>
      <c r="J11652" s="72">
        <v>3</v>
      </c>
      <c r="K11652" s="72">
        <v>2</v>
      </c>
      <c r="L11652" s="72">
        <v>2</v>
      </c>
    </row>
    <row r="11653" spans="4:12" x14ac:dyDescent="0.25">
      <c r="D11653" s="66" t="s">
        <v>41991</v>
      </c>
      <c r="E11653" s="66" t="s">
        <v>14320</v>
      </c>
      <c r="F11653" s="72">
        <v>1</v>
      </c>
      <c r="G11653" s="72">
        <v>3</v>
      </c>
      <c r="H11653" s="72">
        <v>4</v>
      </c>
      <c r="I11653" s="72">
        <v>2</v>
      </c>
      <c r="J11653" s="72">
        <v>3</v>
      </c>
      <c r="K11653" s="72">
        <v>3</v>
      </c>
      <c r="L11653" s="72">
        <v>1</v>
      </c>
    </row>
    <row r="11654" spans="4:12" x14ac:dyDescent="0.25">
      <c r="D11654" s="66" t="s">
        <v>41992</v>
      </c>
      <c r="E11654" s="66" t="s">
        <v>14321</v>
      </c>
      <c r="F11654" s="72">
        <v>1</v>
      </c>
      <c r="G11654" s="72">
        <v>3</v>
      </c>
      <c r="H11654" s="72">
        <v>4</v>
      </c>
      <c r="I11654" s="72">
        <v>2</v>
      </c>
      <c r="J11654" s="72">
        <v>3</v>
      </c>
      <c r="K11654" s="72">
        <v>3</v>
      </c>
      <c r="L11654" s="72">
        <v>2</v>
      </c>
    </row>
    <row r="11655" spans="4:12" x14ac:dyDescent="0.25">
      <c r="D11655" s="66" t="s">
        <v>41993</v>
      </c>
      <c r="E11655" s="66" t="s">
        <v>14322</v>
      </c>
      <c r="F11655" s="72">
        <v>1</v>
      </c>
      <c r="G11655" s="72">
        <v>3</v>
      </c>
      <c r="H11655" s="72">
        <v>4</v>
      </c>
      <c r="I11655" s="72">
        <v>2</v>
      </c>
      <c r="J11655" s="72">
        <v>3</v>
      </c>
      <c r="K11655" s="72">
        <v>3</v>
      </c>
      <c r="L11655" s="72">
        <v>3</v>
      </c>
    </row>
    <row r="11656" spans="4:12" x14ac:dyDescent="0.25">
      <c r="D11656" s="66" t="s">
        <v>41994</v>
      </c>
      <c r="E11656" s="66" t="s">
        <v>14323</v>
      </c>
      <c r="F11656" s="72">
        <v>1</v>
      </c>
      <c r="G11656" s="72">
        <v>3</v>
      </c>
      <c r="H11656" s="72">
        <v>4</v>
      </c>
      <c r="I11656" s="72">
        <v>2</v>
      </c>
      <c r="J11656" s="72">
        <v>3</v>
      </c>
      <c r="K11656" s="72">
        <v>3</v>
      </c>
      <c r="L11656" s="72">
        <v>4</v>
      </c>
    </row>
    <row r="11657" spans="4:12" x14ac:dyDescent="0.25">
      <c r="D11657" s="66" t="s">
        <v>41995</v>
      </c>
      <c r="E11657" s="66" t="s">
        <v>14324</v>
      </c>
      <c r="F11657" s="72">
        <v>1</v>
      </c>
      <c r="G11657" s="72">
        <v>3</v>
      </c>
      <c r="H11657" s="72">
        <v>4</v>
      </c>
      <c r="I11657" s="72">
        <v>2</v>
      </c>
      <c r="J11657" s="72">
        <v>3</v>
      </c>
      <c r="K11657" s="72">
        <v>3</v>
      </c>
      <c r="L11657" s="72">
        <v>5</v>
      </c>
    </row>
    <row r="11658" spans="4:12" x14ac:dyDescent="0.25">
      <c r="D11658" s="66" t="s">
        <v>41996</v>
      </c>
      <c r="E11658" s="66" t="s">
        <v>14325</v>
      </c>
      <c r="F11658" s="72">
        <v>1</v>
      </c>
      <c r="G11658" s="72">
        <v>3</v>
      </c>
      <c r="H11658" s="72">
        <v>4</v>
      </c>
      <c r="I11658" s="72">
        <v>2</v>
      </c>
      <c r="J11658" s="72">
        <v>3</v>
      </c>
      <c r="K11658" s="72">
        <v>4</v>
      </c>
      <c r="L11658" s="72">
        <v>1</v>
      </c>
    </row>
    <row r="11659" spans="4:12" x14ac:dyDescent="0.25">
      <c r="D11659" s="66" t="s">
        <v>41997</v>
      </c>
      <c r="E11659" s="66" t="s">
        <v>14326</v>
      </c>
      <c r="F11659" s="72">
        <v>1</v>
      </c>
      <c r="G11659" s="72">
        <v>3</v>
      </c>
      <c r="H11659" s="72">
        <v>4</v>
      </c>
      <c r="I11659" s="72">
        <v>2</v>
      </c>
      <c r="J11659" s="72">
        <v>3</v>
      </c>
      <c r="K11659" s="72">
        <v>4</v>
      </c>
      <c r="L11659" s="72">
        <v>2</v>
      </c>
    </row>
    <row r="11660" spans="4:12" x14ac:dyDescent="0.25">
      <c r="D11660" s="66" t="s">
        <v>41998</v>
      </c>
      <c r="E11660" s="66" t="s">
        <v>14327</v>
      </c>
      <c r="F11660" s="72">
        <v>1</v>
      </c>
      <c r="G11660" s="72">
        <v>3</v>
      </c>
      <c r="H11660" s="72">
        <v>4</v>
      </c>
      <c r="I11660" s="72">
        <v>2</v>
      </c>
      <c r="J11660" s="72">
        <v>3</v>
      </c>
      <c r="K11660" s="72">
        <v>4</v>
      </c>
      <c r="L11660" s="72">
        <v>3</v>
      </c>
    </row>
    <row r="11661" spans="4:12" x14ac:dyDescent="0.25">
      <c r="D11661" s="66" t="s">
        <v>41999</v>
      </c>
      <c r="E11661" s="66" t="s">
        <v>14328</v>
      </c>
      <c r="F11661" s="72">
        <v>1</v>
      </c>
      <c r="G11661" s="72">
        <v>3</v>
      </c>
      <c r="H11661" s="72">
        <v>4</v>
      </c>
      <c r="I11661" s="72">
        <v>2</v>
      </c>
      <c r="J11661" s="72">
        <v>3</v>
      </c>
      <c r="K11661" s="72">
        <v>4</v>
      </c>
      <c r="L11661" s="72">
        <v>4</v>
      </c>
    </row>
    <row r="11662" spans="4:12" x14ac:dyDescent="0.25">
      <c r="D11662" s="66" t="s">
        <v>42000</v>
      </c>
      <c r="E11662" s="66" t="s">
        <v>2901</v>
      </c>
      <c r="F11662" s="72">
        <v>1</v>
      </c>
      <c r="G11662" s="72">
        <v>3</v>
      </c>
      <c r="H11662" s="72">
        <v>4</v>
      </c>
      <c r="I11662" s="72">
        <v>2</v>
      </c>
      <c r="J11662" s="72">
        <v>3</v>
      </c>
      <c r="K11662" s="72">
        <v>5</v>
      </c>
      <c r="L11662" s="72">
        <v>1</v>
      </c>
    </row>
    <row r="11663" spans="4:12" x14ac:dyDescent="0.25">
      <c r="D11663" s="66" t="s">
        <v>42001</v>
      </c>
      <c r="E11663" s="66" t="s">
        <v>14329</v>
      </c>
      <c r="F11663" s="72">
        <v>1</v>
      </c>
      <c r="G11663" s="72">
        <v>3</v>
      </c>
      <c r="H11663" s="72">
        <v>4</v>
      </c>
      <c r="I11663" s="72">
        <v>2</v>
      </c>
      <c r="J11663" s="72">
        <v>3</v>
      </c>
      <c r="K11663" s="72">
        <v>5</v>
      </c>
      <c r="L11663" s="72">
        <v>2</v>
      </c>
    </row>
    <row r="11664" spans="4:12" x14ac:dyDescent="0.25">
      <c r="D11664" s="66" t="s">
        <v>42002</v>
      </c>
      <c r="E11664" s="66" t="s">
        <v>14330</v>
      </c>
      <c r="F11664" s="72">
        <v>1</v>
      </c>
      <c r="G11664" s="72">
        <v>3</v>
      </c>
      <c r="H11664" s="72">
        <v>4</v>
      </c>
      <c r="I11664" s="72">
        <v>2</v>
      </c>
      <c r="J11664" s="72">
        <v>3</v>
      </c>
      <c r="K11664" s="72">
        <v>5</v>
      </c>
      <c r="L11664" s="72">
        <v>3</v>
      </c>
    </row>
    <row r="11665" spans="4:12" x14ac:dyDescent="0.25">
      <c r="D11665" s="66" t="s">
        <v>42003</v>
      </c>
      <c r="E11665" s="66" t="s">
        <v>14331</v>
      </c>
      <c r="F11665" s="72">
        <v>1</v>
      </c>
      <c r="G11665" s="72">
        <v>3</v>
      </c>
      <c r="H11665" s="72">
        <v>4</v>
      </c>
      <c r="I11665" s="72">
        <v>2</v>
      </c>
      <c r="J11665" s="72">
        <v>3</v>
      </c>
      <c r="K11665" s="72">
        <v>6</v>
      </c>
      <c r="L11665" s="72">
        <v>1</v>
      </c>
    </row>
    <row r="11666" spans="4:12" x14ac:dyDescent="0.25">
      <c r="D11666" s="66" t="s">
        <v>42004</v>
      </c>
      <c r="E11666" s="66" t="s">
        <v>14332</v>
      </c>
      <c r="F11666" s="72">
        <v>1</v>
      </c>
      <c r="G11666" s="72">
        <v>3</v>
      </c>
      <c r="H11666" s="72">
        <v>4</v>
      </c>
      <c r="I11666" s="72">
        <v>2</v>
      </c>
      <c r="J11666" s="72">
        <v>3</v>
      </c>
      <c r="K11666" s="72">
        <v>6</v>
      </c>
      <c r="L11666" s="72">
        <v>2</v>
      </c>
    </row>
    <row r="11667" spans="4:12" x14ac:dyDescent="0.25">
      <c r="D11667" s="66" t="s">
        <v>42005</v>
      </c>
      <c r="E11667" s="66" t="s">
        <v>14333</v>
      </c>
      <c r="F11667" s="72">
        <v>1</v>
      </c>
      <c r="G11667" s="72">
        <v>3</v>
      </c>
      <c r="H11667" s="72">
        <v>4</v>
      </c>
      <c r="I11667" s="72">
        <v>2</v>
      </c>
      <c r="J11667" s="72">
        <v>3</v>
      </c>
      <c r="K11667" s="72">
        <v>6</v>
      </c>
      <c r="L11667" s="72">
        <v>3</v>
      </c>
    </row>
    <row r="11668" spans="4:12" x14ac:dyDescent="0.25">
      <c r="D11668" s="66" t="s">
        <v>42006</v>
      </c>
      <c r="E11668" s="66" t="s">
        <v>14334</v>
      </c>
      <c r="F11668" s="72">
        <v>1</v>
      </c>
      <c r="G11668" s="72">
        <v>3</v>
      </c>
      <c r="H11668" s="72">
        <v>4</v>
      </c>
      <c r="I11668" s="72">
        <v>2</v>
      </c>
      <c r="J11668" s="72">
        <v>3</v>
      </c>
      <c r="K11668" s="72">
        <v>6</v>
      </c>
      <c r="L11668" s="72">
        <v>4</v>
      </c>
    </row>
    <row r="11669" spans="4:12" x14ac:dyDescent="0.25">
      <c r="D11669" s="66" t="s">
        <v>42007</v>
      </c>
      <c r="E11669" s="66" t="s">
        <v>14335</v>
      </c>
      <c r="F11669" s="72">
        <v>1</v>
      </c>
      <c r="G11669" s="72">
        <v>3</v>
      </c>
      <c r="H11669" s="72">
        <v>4</v>
      </c>
      <c r="I11669" s="72">
        <v>2</v>
      </c>
      <c r="J11669" s="72">
        <v>3</v>
      </c>
      <c r="K11669" s="72">
        <v>6</v>
      </c>
      <c r="L11669" s="72">
        <v>5</v>
      </c>
    </row>
    <row r="11670" spans="4:12" x14ac:dyDescent="0.25">
      <c r="D11670" s="66" t="s">
        <v>42008</v>
      </c>
      <c r="E11670" s="66" t="s">
        <v>14336</v>
      </c>
      <c r="F11670" s="72">
        <v>1</v>
      </c>
      <c r="G11670" s="72">
        <v>3</v>
      </c>
      <c r="H11670" s="72">
        <v>4</v>
      </c>
      <c r="I11670" s="72">
        <v>2</v>
      </c>
      <c r="J11670" s="72">
        <v>3</v>
      </c>
      <c r="K11670" s="72">
        <v>6</v>
      </c>
      <c r="L11670" s="72">
        <v>6</v>
      </c>
    </row>
    <row r="11671" spans="4:12" x14ac:dyDescent="0.25">
      <c r="D11671" s="66" t="s">
        <v>42009</v>
      </c>
      <c r="E11671" s="66" t="s">
        <v>14337</v>
      </c>
      <c r="F11671" s="72">
        <v>1</v>
      </c>
      <c r="G11671" s="72">
        <v>3</v>
      </c>
      <c r="H11671" s="72">
        <v>4</v>
      </c>
      <c r="I11671" s="72">
        <v>2</v>
      </c>
      <c r="J11671" s="72">
        <v>3</v>
      </c>
      <c r="K11671" s="72">
        <v>6</v>
      </c>
      <c r="L11671" s="72">
        <v>7</v>
      </c>
    </row>
    <row r="11672" spans="4:12" x14ac:dyDescent="0.25">
      <c r="D11672" s="66" t="s">
        <v>42010</v>
      </c>
      <c r="E11672" s="66" t="s">
        <v>14338</v>
      </c>
      <c r="F11672" s="72">
        <v>1</v>
      </c>
      <c r="G11672" s="72">
        <v>3</v>
      </c>
      <c r="H11672" s="72">
        <v>4</v>
      </c>
      <c r="I11672" s="72">
        <v>2</v>
      </c>
      <c r="J11672" s="72">
        <v>3</v>
      </c>
      <c r="K11672" s="72">
        <v>6</v>
      </c>
      <c r="L11672" s="72">
        <v>8</v>
      </c>
    </row>
    <row r="11673" spans="4:12" x14ac:dyDescent="0.25">
      <c r="D11673" s="66" t="s">
        <v>42011</v>
      </c>
      <c r="E11673" s="66" t="s">
        <v>14339</v>
      </c>
      <c r="F11673" s="72">
        <v>1</v>
      </c>
      <c r="G11673" s="72">
        <v>3</v>
      </c>
      <c r="H11673" s="72">
        <v>4</v>
      </c>
      <c r="I11673" s="72">
        <v>2</v>
      </c>
      <c r="J11673" s="72">
        <v>3</v>
      </c>
      <c r="K11673" s="72">
        <v>6</v>
      </c>
      <c r="L11673" s="72">
        <v>9</v>
      </c>
    </row>
    <row r="11674" spans="4:12" x14ac:dyDescent="0.25">
      <c r="D11674" s="66" t="s">
        <v>42012</v>
      </c>
      <c r="E11674" s="66" t="s">
        <v>2900</v>
      </c>
      <c r="F11674" s="72">
        <v>1</v>
      </c>
      <c r="G11674" s="72">
        <v>3</v>
      </c>
      <c r="H11674" s="72">
        <v>4</v>
      </c>
      <c r="I11674" s="72">
        <v>2</v>
      </c>
      <c r="J11674" s="72">
        <v>3</v>
      </c>
      <c r="K11674" s="72">
        <v>6</v>
      </c>
      <c r="L11674" s="72">
        <v>10</v>
      </c>
    </row>
    <row r="11675" spans="4:12" x14ac:dyDescent="0.25">
      <c r="D11675" s="66" t="s">
        <v>42013</v>
      </c>
      <c r="E11675" s="66" t="s">
        <v>14340</v>
      </c>
      <c r="F11675" s="72">
        <v>1</v>
      </c>
      <c r="G11675" s="72">
        <v>3</v>
      </c>
      <c r="H11675" s="72">
        <v>4</v>
      </c>
      <c r="I11675" s="72">
        <v>2</v>
      </c>
      <c r="J11675" s="72">
        <v>3</v>
      </c>
      <c r="K11675" s="72">
        <v>6</v>
      </c>
      <c r="L11675" s="72">
        <v>11</v>
      </c>
    </row>
    <row r="11676" spans="4:12" x14ac:dyDescent="0.25">
      <c r="D11676" s="66" t="s">
        <v>42014</v>
      </c>
      <c r="E11676" s="66" t="s">
        <v>14341</v>
      </c>
      <c r="F11676" s="72">
        <v>1</v>
      </c>
      <c r="G11676" s="72">
        <v>3</v>
      </c>
      <c r="H11676" s="72">
        <v>4</v>
      </c>
      <c r="I11676" s="72">
        <v>2</v>
      </c>
      <c r="J11676" s="72">
        <v>3</v>
      </c>
      <c r="K11676" s="72">
        <v>6</v>
      </c>
      <c r="L11676" s="72">
        <v>12</v>
      </c>
    </row>
    <row r="11677" spans="4:12" x14ac:dyDescent="0.25">
      <c r="D11677" s="66" t="s">
        <v>42015</v>
      </c>
      <c r="E11677" s="66" t="s">
        <v>14342</v>
      </c>
      <c r="F11677" s="72">
        <v>1</v>
      </c>
      <c r="G11677" s="72">
        <v>3</v>
      </c>
      <c r="H11677" s="72">
        <v>4</v>
      </c>
      <c r="I11677" s="72">
        <v>2</v>
      </c>
      <c r="J11677" s="72">
        <v>3</v>
      </c>
      <c r="K11677" s="72">
        <v>7</v>
      </c>
      <c r="L11677" s="72">
        <v>1</v>
      </c>
    </row>
    <row r="11678" spans="4:12" x14ac:dyDescent="0.25">
      <c r="D11678" s="66" t="s">
        <v>42016</v>
      </c>
      <c r="E11678" s="66" t="s">
        <v>14343</v>
      </c>
      <c r="F11678" s="72">
        <v>1</v>
      </c>
      <c r="G11678" s="72">
        <v>3</v>
      </c>
      <c r="H11678" s="72">
        <v>4</v>
      </c>
      <c r="I11678" s="72">
        <v>2</v>
      </c>
      <c r="J11678" s="72">
        <v>3</v>
      </c>
      <c r="K11678" s="72">
        <v>7</v>
      </c>
      <c r="L11678" s="72">
        <v>2</v>
      </c>
    </row>
    <row r="11679" spans="4:12" x14ac:dyDescent="0.25">
      <c r="D11679" s="66" t="s">
        <v>42017</v>
      </c>
      <c r="E11679" s="66" t="s">
        <v>14344</v>
      </c>
      <c r="F11679" s="72">
        <v>1</v>
      </c>
      <c r="G11679" s="72">
        <v>3</v>
      </c>
      <c r="H11679" s="72">
        <v>4</v>
      </c>
      <c r="I11679" s="72">
        <v>2</v>
      </c>
      <c r="J11679" s="72">
        <v>3</v>
      </c>
      <c r="K11679" s="72">
        <v>7</v>
      </c>
      <c r="L11679" s="72">
        <v>3</v>
      </c>
    </row>
    <row r="11680" spans="4:12" x14ac:dyDescent="0.25">
      <c r="D11680" s="66" t="s">
        <v>42018</v>
      </c>
      <c r="E11680" s="66" t="s">
        <v>14345</v>
      </c>
      <c r="F11680" s="72">
        <v>1</v>
      </c>
      <c r="G11680" s="72">
        <v>3</v>
      </c>
      <c r="H11680" s="72">
        <v>4</v>
      </c>
      <c r="I11680" s="72">
        <v>2</v>
      </c>
      <c r="J11680" s="72">
        <v>3</v>
      </c>
      <c r="K11680" s="72">
        <v>7</v>
      </c>
      <c r="L11680" s="72">
        <v>4</v>
      </c>
    </row>
    <row r="11681" spans="4:12" x14ac:dyDescent="0.25">
      <c r="D11681" s="66" t="s">
        <v>42019</v>
      </c>
      <c r="E11681" s="66" t="s">
        <v>14346</v>
      </c>
      <c r="F11681" s="72">
        <v>1</v>
      </c>
      <c r="G11681" s="72">
        <v>3</v>
      </c>
      <c r="H11681" s="72">
        <v>4</v>
      </c>
      <c r="I11681" s="72">
        <v>2</v>
      </c>
      <c r="J11681" s="72">
        <v>3</v>
      </c>
      <c r="K11681" s="72">
        <v>8</v>
      </c>
      <c r="L11681" s="72">
        <v>1</v>
      </c>
    </row>
    <row r="11682" spans="4:12" x14ac:dyDescent="0.25">
      <c r="D11682" s="66" t="s">
        <v>42020</v>
      </c>
      <c r="E11682" s="66" t="s">
        <v>14347</v>
      </c>
      <c r="F11682" s="72">
        <v>1</v>
      </c>
      <c r="G11682" s="72">
        <v>3</v>
      </c>
      <c r="H11682" s="72">
        <v>4</v>
      </c>
      <c r="I11682" s="72">
        <v>2</v>
      </c>
      <c r="J11682" s="72">
        <v>4</v>
      </c>
      <c r="K11682" s="72">
        <v>1</v>
      </c>
      <c r="L11682" s="72">
        <v>1</v>
      </c>
    </row>
    <row r="11683" spans="4:12" x14ac:dyDescent="0.25">
      <c r="D11683" s="66" t="s">
        <v>42021</v>
      </c>
      <c r="E11683" s="66" t="s">
        <v>14348</v>
      </c>
      <c r="F11683" s="72">
        <v>1</v>
      </c>
      <c r="G11683" s="72">
        <v>3</v>
      </c>
      <c r="H11683" s="72">
        <v>4</v>
      </c>
      <c r="I11683" s="72">
        <v>2</v>
      </c>
      <c r="J11683" s="72">
        <v>4</v>
      </c>
      <c r="K11683" s="72">
        <v>1</v>
      </c>
      <c r="L11683" s="72">
        <v>2</v>
      </c>
    </row>
    <row r="11684" spans="4:12" x14ac:dyDescent="0.25">
      <c r="D11684" s="66" t="s">
        <v>42022</v>
      </c>
      <c r="E11684" s="66" t="s">
        <v>14349</v>
      </c>
      <c r="F11684" s="72">
        <v>1</v>
      </c>
      <c r="G11684" s="72">
        <v>3</v>
      </c>
      <c r="H11684" s="72">
        <v>4</v>
      </c>
      <c r="I11684" s="72">
        <v>2</v>
      </c>
      <c r="J11684" s="72">
        <v>4</v>
      </c>
      <c r="K11684" s="72">
        <v>1</v>
      </c>
      <c r="L11684" s="72">
        <v>3</v>
      </c>
    </row>
    <row r="11685" spans="4:12" x14ac:dyDescent="0.25">
      <c r="D11685" s="66" t="s">
        <v>42023</v>
      </c>
      <c r="E11685" s="66" t="s">
        <v>193</v>
      </c>
      <c r="F11685" s="72">
        <v>1</v>
      </c>
      <c r="G11685" s="72">
        <v>3</v>
      </c>
      <c r="H11685" s="72">
        <v>4</v>
      </c>
      <c r="I11685" s="72">
        <v>2</v>
      </c>
      <c r="J11685" s="72">
        <v>4</v>
      </c>
      <c r="K11685" s="72">
        <v>2</v>
      </c>
      <c r="L11685" s="72">
        <v>1</v>
      </c>
    </row>
    <row r="11686" spans="4:12" x14ac:dyDescent="0.25">
      <c r="D11686" s="66" t="s">
        <v>42024</v>
      </c>
      <c r="E11686" s="66" t="s">
        <v>14350</v>
      </c>
      <c r="F11686" s="72">
        <v>1</v>
      </c>
      <c r="G11686" s="72">
        <v>3</v>
      </c>
      <c r="H11686" s="72">
        <v>4</v>
      </c>
      <c r="I11686" s="72">
        <v>2</v>
      </c>
      <c r="J11686" s="72">
        <v>4</v>
      </c>
      <c r="K11686" s="72">
        <v>2</v>
      </c>
      <c r="L11686" s="72">
        <v>2</v>
      </c>
    </row>
    <row r="11687" spans="4:12" x14ac:dyDescent="0.25">
      <c r="D11687" s="66" t="s">
        <v>42025</v>
      </c>
      <c r="E11687" s="66" t="s">
        <v>14351</v>
      </c>
      <c r="F11687" s="72">
        <v>1</v>
      </c>
      <c r="G11687" s="72">
        <v>3</v>
      </c>
      <c r="H11687" s="72">
        <v>4</v>
      </c>
      <c r="I11687" s="72">
        <v>2</v>
      </c>
      <c r="J11687" s="72">
        <v>4</v>
      </c>
      <c r="K11687" s="72">
        <v>2</v>
      </c>
      <c r="L11687" s="72">
        <v>3</v>
      </c>
    </row>
    <row r="11688" spans="4:12" x14ac:dyDescent="0.25">
      <c r="D11688" s="66" t="s">
        <v>42026</v>
      </c>
      <c r="E11688" s="66" t="s">
        <v>14352</v>
      </c>
      <c r="F11688" s="72">
        <v>1</v>
      </c>
      <c r="G11688" s="72">
        <v>3</v>
      </c>
      <c r="H11688" s="72">
        <v>4</v>
      </c>
      <c r="I11688" s="72">
        <v>2</v>
      </c>
      <c r="J11688" s="72">
        <v>4</v>
      </c>
      <c r="K11688" s="72">
        <v>3</v>
      </c>
      <c r="L11688" s="72">
        <v>1</v>
      </c>
    </row>
    <row r="11689" spans="4:12" x14ac:dyDescent="0.25">
      <c r="D11689" s="66" t="s">
        <v>42027</v>
      </c>
      <c r="E11689" s="66" t="s">
        <v>14353</v>
      </c>
      <c r="F11689" s="72">
        <v>1</v>
      </c>
      <c r="G11689" s="72">
        <v>3</v>
      </c>
      <c r="H11689" s="72">
        <v>4</v>
      </c>
      <c r="I11689" s="72">
        <v>2</v>
      </c>
      <c r="J11689" s="72">
        <v>4</v>
      </c>
      <c r="K11689" s="72">
        <v>3</v>
      </c>
      <c r="L11689" s="72">
        <v>2</v>
      </c>
    </row>
    <row r="11690" spans="4:12" x14ac:dyDescent="0.25">
      <c r="D11690" s="66" t="s">
        <v>42028</v>
      </c>
      <c r="E11690" s="66" t="s">
        <v>14354</v>
      </c>
      <c r="F11690" s="72">
        <v>1</v>
      </c>
      <c r="G11690" s="72">
        <v>3</v>
      </c>
      <c r="H11690" s="72">
        <v>4</v>
      </c>
      <c r="I11690" s="72">
        <v>2</v>
      </c>
      <c r="J11690" s="72">
        <v>4</v>
      </c>
      <c r="K11690" s="72">
        <v>3</v>
      </c>
      <c r="L11690" s="72">
        <v>3</v>
      </c>
    </row>
    <row r="11691" spans="4:12" x14ac:dyDescent="0.25">
      <c r="D11691" s="66" t="s">
        <v>42029</v>
      </c>
      <c r="E11691" s="66" t="s">
        <v>2902</v>
      </c>
      <c r="F11691" s="72">
        <v>1</v>
      </c>
      <c r="G11691" s="72">
        <v>3</v>
      </c>
      <c r="H11691" s="72">
        <v>4</v>
      </c>
      <c r="I11691" s="72">
        <v>2</v>
      </c>
      <c r="J11691" s="72">
        <v>4</v>
      </c>
      <c r="K11691" s="72">
        <v>4</v>
      </c>
      <c r="L11691" s="72">
        <v>1</v>
      </c>
    </row>
    <row r="11692" spans="4:12" x14ac:dyDescent="0.25">
      <c r="D11692" s="66" t="s">
        <v>42030</v>
      </c>
      <c r="E11692" s="66" t="s">
        <v>14355</v>
      </c>
      <c r="F11692" s="72">
        <v>1</v>
      </c>
      <c r="G11692" s="72">
        <v>3</v>
      </c>
      <c r="H11692" s="72">
        <v>4</v>
      </c>
      <c r="I11692" s="72">
        <v>2</v>
      </c>
      <c r="J11692" s="72">
        <v>4</v>
      </c>
      <c r="K11692" s="72">
        <v>4</v>
      </c>
      <c r="L11692" s="72">
        <v>2</v>
      </c>
    </row>
    <row r="11693" spans="4:12" x14ac:dyDescent="0.25">
      <c r="D11693" s="66" t="s">
        <v>42031</v>
      </c>
      <c r="E11693" s="66" t="s">
        <v>14356</v>
      </c>
      <c r="F11693" s="72">
        <v>1</v>
      </c>
      <c r="G11693" s="72">
        <v>3</v>
      </c>
      <c r="H11693" s="72">
        <v>4</v>
      </c>
      <c r="I11693" s="72">
        <v>2</v>
      </c>
      <c r="J11693" s="72">
        <v>4</v>
      </c>
      <c r="K11693" s="72">
        <v>4</v>
      </c>
      <c r="L11693" s="72">
        <v>3</v>
      </c>
    </row>
    <row r="11694" spans="4:12" x14ac:dyDescent="0.25">
      <c r="D11694" s="66" t="s">
        <v>42032</v>
      </c>
      <c r="E11694" s="66" t="s">
        <v>14357</v>
      </c>
      <c r="F11694" s="72">
        <v>1</v>
      </c>
      <c r="G11694" s="72">
        <v>3</v>
      </c>
      <c r="H11694" s="72">
        <v>4</v>
      </c>
      <c r="I11694" s="72">
        <v>2</v>
      </c>
      <c r="J11694" s="72">
        <v>4</v>
      </c>
      <c r="K11694" s="72">
        <v>5</v>
      </c>
      <c r="L11694" s="72">
        <v>1</v>
      </c>
    </row>
    <row r="11695" spans="4:12" x14ac:dyDescent="0.25">
      <c r="D11695" s="66" t="s">
        <v>42033</v>
      </c>
      <c r="E11695" s="66" t="s">
        <v>2903</v>
      </c>
      <c r="F11695" s="72">
        <v>1</v>
      </c>
      <c r="G11695" s="72">
        <v>3</v>
      </c>
      <c r="H11695" s="72">
        <v>4</v>
      </c>
      <c r="I11695" s="72">
        <v>2</v>
      </c>
      <c r="J11695" s="72">
        <v>4</v>
      </c>
      <c r="K11695" s="72">
        <v>5</v>
      </c>
      <c r="L11695" s="72">
        <v>2</v>
      </c>
    </row>
    <row r="11696" spans="4:12" x14ac:dyDescent="0.25">
      <c r="D11696" s="66" t="s">
        <v>42034</v>
      </c>
      <c r="E11696" s="66" t="s">
        <v>14358</v>
      </c>
      <c r="F11696" s="72">
        <v>1</v>
      </c>
      <c r="G11696" s="72">
        <v>3</v>
      </c>
      <c r="H11696" s="72">
        <v>4</v>
      </c>
      <c r="I11696" s="72">
        <v>2</v>
      </c>
      <c r="J11696" s="72">
        <v>4</v>
      </c>
      <c r="K11696" s="72">
        <v>5</v>
      </c>
      <c r="L11696" s="72">
        <v>3</v>
      </c>
    </row>
    <row r="11697" spans="4:12" x14ac:dyDescent="0.25">
      <c r="D11697" s="66" t="s">
        <v>42035</v>
      </c>
      <c r="E11697" s="66" t="s">
        <v>14359</v>
      </c>
      <c r="F11697" s="72">
        <v>1</v>
      </c>
      <c r="G11697" s="72">
        <v>3</v>
      </c>
      <c r="H11697" s="72">
        <v>4</v>
      </c>
      <c r="I11697" s="72">
        <v>2</v>
      </c>
      <c r="J11697" s="72">
        <v>4</v>
      </c>
      <c r="K11697" s="72">
        <v>5</v>
      </c>
      <c r="L11697" s="72">
        <v>4</v>
      </c>
    </row>
    <row r="11698" spans="4:12" x14ac:dyDescent="0.25">
      <c r="D11698" s="66" t="s">
        <v>42036</v>
      </c>
      <c r="E11698" s="66" t="s">
        <v>14360</v>
      </c>
      <c r="F11698" s="72">
        <v>1</v>
      </c>
      <c r="G11698" s="72">
        <v>3</v>
      </c>
      <c r="H11698" s="72">
        <v>4</v>
      </c>
      <c r="I11698" s="72">
        <v>2</v>
      </c>
      <c r="J11698" s="72">
        <v>4</v>
      </c>
      <c r="K11698" s="72">
        <v>5</v>
      </c>
      <c r="L11698" s="72">
        <v>5</v>
      </c>
    </row>
    <row r="11699" spans="4:12" x14ac:dyDescent="0.25">
      <c r="D11699" s="66" t="s">
        <v>42037</v>
      </c>
      <c r="E11699" s="66" t="s">
        <v>14361</v>
      </c>
      <c r="F11699" s="72">
        <v>1</v>
      </c>
      <c r="G11699" s="72">
        <v>3</v>
      </c>
      <c r="H11699" s="72">
        <v>4</v>
      </c>
      <c r="I11699" s="72">
        <v>2</v>
      </c>
      <c r="J11699" s="72">
        <v>4</v>
      </c>
      <c r="K11699" s="72">
        <v>5</v>
      </c>
      <c r="L11699" s="72">
        <v>6</v>
      </c>
    </row>
    <row r="11700" spans="4:12" x14ac:dyDescent="0.25">
      <c r="D11700" s="66" t="s">
        <v>42038</v>
      </c>
      <c r="E11700" s="66" t="s">
        <v>14362</v>
      </c>
      <c r="F11700" s="72">
        <v>1</v>
      </c>
      <c r="G11700" s="72">
        <v>3</v>
      </c>
      <c r="H11700" s="72">
        <v>4</v>
      </c>
      <c r="I11700" s="72">
        <v>2</v>
      </c>
      <c r="J11700" s="72">
        <v>4</v>
      </c>
      <c r="K11700" s="72">
        <v>5</v>
      </c>
      <c r="L11700" s="72">
        <v>7</v>
      </c>
    </row>
    <row r="11701" spans="4:12" x14ac:dyDescent="0.25">
      <c r="D11701" s="66" t="s">
        <v>42039</v>
      </c>
      <c r="E11701" s="66" t="s">
        <v>2905</v>
      </c>
      <c r="F11701" s="72">
        <v>1</v>
      </c>
      <c r="G11701" s="72">
        <v>3</v>
      </c>
      <c r="H11701" s="72">
        <v>4</v>
      </c>
      <c r="I11701" s="72">
        <v>2</v>
      </c>
      <c r="J11701" s="72">
        <v>4</v>
      </c>
      <c r="K11701" s="72">
        <v>5</v>
      </c>
      <c r="L11701" s="72">
        <v>8</v>
      </c>
    </row>
    <row r="11702" spans="4:12" x14ac:dyDescent="0.25">
      <c r="D11702" s="66" t="s">
        <v>42040</v>
      </c>
      <c r="E11702" s="66" t="s">
        <v>2906</v>
      </c>
      <c r="F11702" s="72">
        <v>1</v>
      </c>
      <c r="G11702" s="72">
        <v>3</v>
      </c>
      <c r="H11702" s="72">
        <v>4</v>
      </c>
      <c r="I11702" s="72">
        <v>2</v>
      </c>
      <c r="J11702" s="72">
        <v>4</v>
      </c>
      <c r="K11702" s="72">
        <v>5</v>
      </c>
      <c r="L11702" s="72">
        <v>9</v>
      </c>
    </row>
    <row r="11703" spans="4:12" x14ac:dyDescent="0.25">
      <c r="D11703" s="66" t="s">
        <v>42041</v>
      </c>
      <c r="E11703" s="66" t="s">
        <v>14363</v>
      </c>
      <c r="F11703" s="72">
        <v>1</v>
      </c>
      <c r="G11703" s="72">
        <v>3</v>
      </c>
      <c r="H11703" s="72">
        <v>4</v>
      </c>
      <c r="I11703" s="72">
        <v>2</v>
      </c>
      <c r="J11703" s="72">
        <v>4</v>
      </c>
      <c r="K11703" s="72">
        <v>5</v>
      </c>
      <c r="L11703" s="72">
        <v>10</v>
      </c>
    </row>
    <row r="11704" spans="4:12" x14ac:dyDescent="0.25">
      <c r="D11704" s="66" t="s">
        <v>42042</v>
      </c>
      <c r="E11704" s="66" t="s">
        <v>2904</v>
      </c>
      <c r="F11704" s="72">
        <v>1</v>
      </c>
      <c r="G11704" s="72">
        <v>3</v>
      </c>
      <c r="H11704" s="72">
        <v>4</v>
      </c>
      <c r="I11704" s="72">
        <v>2</v>
      </c>
      <c r="J11704" s="72">
        <v>4</v>
      </c>
      <c r="K11704" s="72">
        <v>5</v>
      </c>
      <c r="L11704" s="72">
        <v>11</v>
      </c>
    </row>
    <row r="11705" spans="4:12" x14ac:dyDescent="0.25">
      <c r="D11705" s="66" t="s">
        <v>42043</v>
      </c>
      <c r="E11705" s="66" t="s">
        <v>14364</v>
      </c>
      <c r="F11705" s="72">
        <v>1</v>
      </c>
      <c r="G11705" s="72">
        <v>3</v>
      </c>
      <c r="H11705" s="72">
        <v>4</v>
      </c>
      <c r="I11705" s="72">
        <v>2</v>
      </c>
      <c r="J11705" s="72">
        <v>4</v>
      </c>
      <c r="K11705" s="72">
        <v>5</v>
      </c>
      <c r="L11705" s="72">
        <v>12</v>
      </c>
    </row>
    <row r="11706" spans="4:12" x14ac:dyDescent="0.25">
      <c r="D11706" s="66" t="s">
        <v>42044</v>
      </c>
      <c r="E11706" s="66" t="s">
        <v>14365</v>
      </c>
      <c r="F11706" s="72">
        <v>1</v>
      </c>
      <c r="G11706" s="72">
        <v>3</v>
      </c>
      <c r="H11706" s="72">
        <v>4</v>
      </c>
      <c r="I11706" s="72">
        <v>2</v>
      </c>
      <c r="J11706" s="72">
        <v>4</v>
      </c>
      <c r="K11706" s="72">
        <v>5</v>
      </c>
      <c r="L11706" s="72">
        <v>13</v>
      </c>
    </row>
    <row r="11707" spans="4:12" x14ac:dyDescent="0.25">
      <c r="D11707" s="66" t="s">
        <v>42045</v>
      </c>
      <c r="E11707" s="66" t="s">
        <v>14366</v>
      </c>
      <c r="F11707" s="72">
        <v>1</v>
      </c>
      <c r="G11707" s="72">
        <v>3</v>
      </c>
      <c r="H11707" s="72">
        <v>4</v>
      </c>
      <c r="I11707" s="72">
        <v>2</v>
      </c>
      <c r="J11707" s="72">
        <v>4</v>
      </c>
      <c r="K11707" s="72">
        <v>5</v>
      </c>
      <c r="L11707" s="72">
        <v>14</v>
      </c>
    </row>
    <row r="11708" spans="4:12" x14ac:dyDescent="0.25">
      <c r="D11708" s="66" t="s">
        <v>42046</v>
      </c>
      <c r="E11708" s="66" t="s">
        <v>14367</v>
      </c>
      <c r="F11708" s="72">
        <v>1</v>
      </c>
      <c r="G11708" s="72">
        <v>3</v>
      </c>
      <c r="H11708" s="72">
        <v>4</v>
      </c>
      <c r="I11708" s="72">
        <v>2</v>
      </c>
      <c r="J11708" s="72">
        <v>4</v>
      </c>
      <c r="K11708" s="72">
        <v>6</v>
      </c>
      <c r="L11708" s="72">
        <v>1</v>
      </c>
    </row>
    <row r="11709" spans="4:12" x14ac:dyDescent="0.25">
      <c r="D11709" s="66" t="s">
        <v>42047</v>
      </c>
      <c r="E11709" s="66" t="s">
        <v>14368</v>
      </c>
      <c r="F11709" s="72">
        <v>1</v>
      </c>
      <c r="G11709" s="72">
        <v>3</v>
      </c>
      <c r="H11709" s="72">
        <v>4</v>
      </c>
      <c r="I11709" s="72">
        <v>2</v>
      </c>
      <c r="J11709" s="72">
        <v>4</v>
      </c>
      <c r="K11709" s="72">
        <v>6</v>
      </c>
      <c r="L11709" s="72">
        <v>2</v>
      </c>
    </row>
    <row r="11710" spans="4:12" x14ac:dyDescent="0.25">
      <c r="D11710" s="66" t="s">
        <v>42048</v>
      </c>
      <c r="E11710" s="66" t="s">
        <v>14369</v>
      </c>
      <c r="F11710" s="72">
        <v>1</v>
      </c>
      <c r="G11710" s="72">
        <v>3</v>
      </c>
      <c r="H11710" s="72">
        <v>4</v>
      </c>
      <c r="I11710" s="72">
        <v>2</v>
      </c>
      <c r="J11710" s="72">
        <v>4</v>
      </c>
      <c r="K11710" s="72">
        <v>6</v>
      </c>
      <c r="L11710" s="72">
        <v>3</v>
      </c>
    </row>
    <row r="11711" spans="4:12" x14ac:dyDescent="0.25">
      <c r="D11711" s="66" t="s">
        <v>42049</v>
      </c>
      <c r="E11711" s="66" t="s">
        <v>14370</v>
      </c>
      <c r="F11711" s="72">
        <v>1</v>
      </c>
      <c r="G11711" s="72">
        <v>3</v>
      </c>
      <c r="H11711" s="72">
        <v>4</v>
      </c>
      <c r="I11711" s="72">
        <v>2</v>
      </c>
      <c r="J11711" s="72">
        <v>4</v>
      </c>
      <c r="K11711" s="72">
        <v>6</v>
      </c>
      <c r="L11711" s="72">
        <v>4</v>
      </c>
    </row>
    <row r="11712" spans="4:12" x14ac:dyDescent="0.25">
      <c r="D11712" s="66" t="s">
        <v>42050</v>
      </c>
      <c r="E11712" s="66" t="s">
        <v>14371</v>
      </c>
      <c r="F11712" s="72">
        <v>1</v>
      </c>
      <c r="G11712" s="72">
        <v>3</v>
      </c>
      <c r="H11712" s="72">
        <v>4</v>
      </c>
      <c r="I11712" s="72">
        <v>2</v>
      </c>
      <c r="J11712" s="72">
        <v>4</v>
      </c>
      <c r="K11712" s="72">
        <v>6</v>
      </c>
      <c r="L11712" s="72">
        <v>5</v>
      </c>
    </row>
    <row r="11713" spans="4:12" x14ac:dyDescent="0.25">
      <c r="D11713" s="66" t="s">
        <v>42051</v>
      </c>
      <c r="E11713" s="66" t="s">
        <v>14372</v>
      </c>
      <c r="F11713" s="72">
        <v>1</v>
      </c>
      <c r="G11713" s="72">
        <v>3</v>
      </c>
      <c r="H11713" s="72">
        <v>4</v>
      </c>
      <c r="I11713" s="72">
        <v>2</v>
      </c>
      <c r="J11713" s="72">
        <v>4</v>
      </c>
      <c r="K11713" s="72">
        <v>6</v>
      </c>
      <c r="L11713" s="72">
        <v>6</v>
      </c>
    </row>
    <row r="11714" spans="4:12" x14ac:dyDescent="0.25">
      <c r="D11714" s="66" t="s">
        <v>42052</v>
      </c>
      <c r="E11714" s="66" t="s">
        <v>2908</v>
      </c>
      <c r="F11714" s="72">
        <v>1</v>
      </c>
      <c r="G11714" s="72">
        <v>3</v>
      </c>
      <c r="H11714" s="72">
        <v>4</v>
      </c>
      <c r="I11714" s="72">
        <v>2</v>
      </c>
      <c r="J11714" s="72">
        <v>4</v>
      </c>
      <c r="K11714" s="72">
        <v>6</v>
      </c>
      <c r="L11714" s="72">
        <v>7</v>
      </c>
    </row>
    <row r="11715" spans="4:12" x14ac:dyDescent="0.25">
      <c r="D11715" s="66" t="s">
        <v>42053</v>
      </c>
      <c r="E11715" s="66" t="s">
        <v>14373</v>
      </c>
      <c r="F11715" s="72">
        <v>1</v>
      </c>
      <c r="G11715" s="72">
        <v>3</v>
      </c>
      <c r="H11715" s="72">
        <v>4</v>
      </c>
      <c r="I11715" s="72">
        <v>2</v>
      </c>
      <c r="J11715" s="72">
        <v>4</v>
      </c>
      <c r="K11715" s="72">
        <v>6</v>
      </c>
      <c r="L11715" s="72">
        <v>8</v>
      </c>
    </row>
    <row r="11716" spans="4:12" x14ac:dyDescent="0.25">
      <c r="D11716" s="66" t="s">
        <v>42054</v>
      </c>
      <c r="E11716" s="66" t="s">
        <v>2907</v>
      </c>
      <c r="F11716" s="72">
        <v>1</v>
      </c>
      <c r="G11716" s="72">
        <v>3</v>
      </c>
      <c r="H11716" s="72">
        <v>4</v>
      </c>
      <c r="I11716" s="72">
        <v>2</v>
      </c>
      <c r="J11716" s="72">
        <v>4</v>
      </c>
      <c r="K11716" s="72">
        <v>6</v>
      </c>
      <c r="L11716" s="72">
        <v>9</v>
      </c>
    </row>
    <row r="11717" spans="4:12" x14ac:dyDescent="0.25">
      <c r="D11717" s="66" t="s">
        <v>42055</v>
      </c>
      <c r="E11717" s="66" t="s">
        <v>14374</v>
      </c>
      <c r="F11717" s="72">
        <v>1</v>
      </c>
      <c r="G11717" s="72">
        <v>3</v>
      </c>
      <c r="H11717" s="72">
        <v>4</v>
      </c>
      <c r="I11717" s="72">
        <v>2</v>
      </c>
      <c r="J11717" s="72">
        <v>4</v>
      </c>
      <c r="K11717" s="72">
        <v>6</v>
      </c>
      <c r="L11717" s="72">
        <v>10</v>
      </c>
    </row>
    <row r="11718" spans="4:12" x14ac:dyDescent="0.25">
      <c r="D11718" s="66" t="s">
        <v>42056</v>
      </c>
      <c r="E11718" s="66" t="s">
        <v>14375</v>
      </c>
      <c r="F11718" s="72">
        <v>1</v>
      </c>
      <c r="G11718" s="72">
        <v>3</v>
      </c>
      <c r="H11718" s="72">
        <v>4</v>
      </c>
      <c r="I11718" s="72">
        <v>2</v>
      </c>
      <c r="J11718" s="72">
        <v>4</v>
      </c>
      <c r="K11718" s="72">
        <v>7</v>
      </c>
      <c r="L11718" s="72">
        <v>1</v>
      </c>
    </row>
    <row r="11719" spans="4:12" x14ac:dyDescent="0.25">
      <c r="D11719" s="66" t="s">
        <v>42057</v>
      </c>
      <c r="E11719" s="66" t="s">
        <v>14376</v>
      </c>
      <c r="F11719" s="72">
        <v>1</v>
      </c>
      <c r="G11719" s="72">
        <v>3</v>
      </c>
      <c r="H11719" s="72">
        <v>4</v>
      </c>
      <c r="I11719" s="72">
        <v>2</v>
      </c>
      <c r="J11719" s="72">
        <v>5</v>
      </c>
      <c r="K11719" s="72">
        <v>1</v>
      </c>
      <c r="L11719" s="72">
        <v>1</v>
      </c>
    </row>
    <row r="11720" spans="4:12" x14ac:dyDescent="0.25">
      <c r="D11720" s="66" t="s">
        <v>42058</v>
      </c>
      <c r="E11720" s="66" t="s">
        <v>14377</v>
      </c>
      <c r="F11720" s="72">
        <v>1</v>
      </c>
      <c r="G11720" s="72">
        <v>3</v>
      </c>
      <c r="H11720" s="72">
        <v>4</v>
      </c>
      <c r="I11720" s="72">
        <v>2</v>
      </c>
      <c r="J11720" s="72">
        <v>5</v>
      </c>
      <c r="K11720" s="72">
        <v>1</v>
      </c>
      <c r="L11720" s="72">
        <v>2</v>
      </c>
    </row>
    <row r="11721" spans="4:12" x14ac:dyDescent="0.25">
      <c r="D11721" s="66" t="s">
        <v>42059</v>
      </c>
      <c r="E11721" s="66" t="s">
        <v>14378</v>
      </c>
      <c r="F11721" s="72">
        <v>1</v>
      </c>
      <c r="G11721" s="72">
        <v>3</v>
      </c>
      <c r="H11721" s="72">
        <v>4</v>
      </c>
      <c r="I11721" s="72">
        <v>2</v>
      </c>
      <c r="J11721" s="72">
        <v>5</v>
      </c>
      <c r="K11721" s="72">
        <v>2</v>
      </c>
      <c r="L11721" s="72">
        <v>1</v>
      </c>
    </row>
    <row r="11722" spans="4:12" x14ac:dyDescent="0.25">
      <c r="D11722" s="66" t="s">
        <v>42060</v>
      </c>
      <c r="E11722" s="66" t="s">
        <v>2909</v>
      </c>
      <c r="F11722" s="72">
        <v>1</v>
      </c>
      <c r="G11722" s="72">
        <v>3</v>
      </c>
      <c r="H11722" s="72">
        <v>4</v>
      </c>
      <c r="I11722" s="72">
        <v>2</v>
      </c>
      <c r="J11722" s="72">
        <v>5</v>
      </c>
      <c r="K11722" s="72">
        <v>2</v>
      </c>
      <c r="L11722" s="72">
        <v>2</v>
      </c>
    </row>
    <row r="11723" spans="4:12" x14ac:dyDescent="0.25">
      <c r="D11723" s="66" t="s">
        <v>42061</v>
      </c>
      <c r="E11723" s="66" t="s">
        <v>14379</v>
      </c>
      <c r="F11723" s="72">
        <v>1</v>
      </c>
      <c r="G11723" s="72">
        <v>3</v>
      </c>
      <c r="H11723" s="72">
        <v>4</v>
      </c>
      <c r="I11723" s="72">
        <v>2</v>
      </c>
      <c r="J11723" s="72">
        <v>5</v>
      </c>
      <c r="K11723" s="72">
        <v>2</v>
      </c>
      <c r="L11723" s="72">
        <v>3</v>
      </c>
    </row>
    <row r="11724" spans="4:12" x14ac:dyDescent="0.25">
      <c r="D11724" s="66" t="s">
        <v>42062</v>
      </c>
      <c r="E11724" s="66" t="s">
        <v>14380</v>
      </c>
      <c r="F11724" s="72">
        <v>1</v>
      </c>
      <c r="G11724" s="72">
        <v>3</v>
      </c>
      <c r="H11724" s="72">
        <v>4</v>
      </c>
      <c r="I11724" s="72">
        <v>2</v>
      </c>
      <c r="J11724" s="72">
        <v>5</v>
      </c>
      <c r="K11724" s="72">
        <v>3</v>
      </c>
      <c r="L11724" s="72">
        <v>1</v>
      </c>
    </row>
    <row r="11725" spans="4:12" x14ac:dyDescent="0.25">
      <c r="D11725" s="66" t="s">
        <v>42063</v>
      </c>
      <c r="E11725" s="66" t="s">
        <v>14381</v>
      </c>
      <c r="F11725" s="72">
        <v>1</v>
      </c>
      <c r="G11725" s="72">
        <v>3</v>
      </c>
      <c r="H11725" s="72">
        <v>4</v>
      </c>
      <c r="I11725" s="72">
        <v>2</v>
      </c>
      <c r="J11725" s="72">
        <v>5</v>
      </c>
      <c r="K11725" s="72">
        <v>3</v>
      </c>
      <c r="L11725" s="72">
        <v>2</v>
      </c>
    </row>
    <row r="11726" spans="4:12" x14ac:dyDescent="0.25">
      <c r="D11726" s="66" t="s">
        <v>42064</v>
      </c>
      <c r="E11726" s="66" t="s">
        <v>14382</v>
      </c>
      <c r="F11726" s="72">
        <v>1</v>
      </c>
      <c r="G11726" s="72">
        <v>3</v>
      </c>
      <c r="H11726" s="72">
        <v>4</v>
      </c>
      <c r="I11726" s="72">
        <v>2</v>
      </c>
      <c r="J11726" s="72">
        <v>5</v>
      </c>
      <c r="K11726" s="72">
        <v>3</v>
      </c>
      <c r="L11726" s="72">
        <v>3</v>
      </c>
    </row>
    <row r="11727" spans="4:12" x14ac:dyDescent="0.25">
      <c r="D11727" s="66" t="s">
        <v>42065</v>
      </c>
      <c r="E11727" s="66" t="s">
        <v>14383</v>
      </c>
      <c r="F11727" s="72">
        <v>1</v>
      </c>
      <c r="G11727" s="72">
        <v>3</v>
      </c>
      <c r="H11727" s="72">
        <v>4</v>
      </c>
      <c r="I11727" s="72">
        <v>2</v>
      </c>
      <c r="J11727" s="72">
        <v>5</v>
      </c>
      <c r="K11727" s="72">
        <v>4</v>
      </c>
      <c r="L11727" s="72">
        <v>1</v>
      </c>
    </row>
    <row r="11728" spans="4:12" x14ac:dyDescent="0.25">
      <c r="D11728" s="66" t="s">
        <v>42066</v>
      </c>
      <c r="E11728" s="66" t="s">
        <v>14384</v>
      </c>
      <c r="F11728" s="72">
        <v>1</v>
      </c>
      <c r="G11728" s="72">
        <v>3</v>
      </c>
      <c r="H11728" s="72">
        <v>4</v>
      </c>
      <c r="I11728" s="72">
        <v>2</v>
      </c>
      <c r="J11728" s="72">
        <v>5</v>
      </c>
      <c r="K11728" s="72">
        <v>4</v>
      </c>
      <c r="L11728" s="72">
        <v>2</v>
      </c>
    </row>
    <row r="11729" spans="4:12" x14ac:dyDescent="0.25">
      <c r="D11729" s="66" t="s">
        <v>42067</v>
      </c>
      <c r="E11729" s="66" t="s">
        <v>14385</v>
      </c>
      <c r="F11729" s="72">
        <v>1</v>
      </c>
      <c r="G11729" s="72">
        <v>3</v>
      </c>
      <c r="H11729" s="72">
        <v>4</v>
      </c>
      <c r="I11729" s="72">
        <v>2</v>
      </c>
      <c r="J11729" s="72">
        <v>5</v>
      </c>
      <c r="K11729" s="72">
        <v>5</v>
      </c>
      <c r="L11729" s="72">
        <v>1</v>
      </c>
    </row>
    <row r="11730" spans="4:12" x14ac:dyDescent="0.25">
      <c r="D11730" s="66" t="s">
        <v>42068</v>
      </c>
      <c r="E11730" s="66" t="s">
        <v>14386</v>
      </c>
      <c r="F11730" s="72">
        <v>1</v>
      </c>
      <c r="G11730" s="72">
        <v>3</v>
      </c>
      <c r="H11730" s="72">
        <v>4</v>
      </c>
      <c r="I11730" s="72">
        <v>2</v>
      </c>
      <c r="J11730" s="72">
        <v>5</v>
      </c>
      <c r="K11730" s="72">
        <v>5</v>
      </c>
      <c r="L11730" s="72">
        <v>2</v>
      </c>
    </row>
    <row r="11731" spans="4:12" x14ac:dyDescent="0.25">
      <c r="D11731" s="66" t="s">
        <v>42069</v>
      </c>
      <c r="E11731" s="66" t="s">
        <v>14387</v>
      </c>
      <c r="F11731" s="72">
        <v>1</v>
      </c>
      <c r="G11731" s="72">
        <v>3</v>
      </c>
      <c r="H11731" s="72">
        <v>4</v>
      </c>
      <c r="I11731" s="72">
        <v>2</v>
      </c>
      <c r="J11731" s="72">
        <v>5</v>
      </c>
      <c r="K11731" s="72">
        <v>5</v>
      </c>
      <c r="L11731" s="72">
        <v>3</v>
      </c>
    </row>
    <row r="11732" spans="4:12" x14ac:dyDescent="0.25">
      <c r="D11732" s="66" t="s">
        <v>42070</v>
      </c>
      <c r="E11732" s="66" t="s">
        <v>2910</v>
      </c>
      <c r="F11732" s="72">
        <v>1</v>
      </c>
      <c r="G11732" s="72">
        <v>3</v>
      </c>
      <c r="H11732" s="72">
        <v>4</v>
      </c>
      <c r="I11732" s="72">
        <v>2</v>
      </c>
      <c r="J11732" s="72">
        <v>5</v>
      </c>
      <c r="K11732" s="72">
        <v>5</v>
      </c>
      <c r="L11732" s="72">
        <v>4</v>
      </c>
    </row>
    <row r="11733" spans="4:12" x14ac:dyDescent="0.25">
      <c r="D11733" s="66" t="s">
        <v>42071</v>
      </c>
      <c r="E11733" s="66" t="s">
        <v>14388</v>
      </c>
      <c r="F11733" s="72">
        <v>1</v>
      </c>
      <c r="G11733" s="72">
        <v>3</v>
      </c>
      <c r="H11733" s="72">
        <v>4</v>
      </c>
      <c r="I11733" s="72">
        <v>2</v>
      </c>
      <c r="J11733" s="72">
        <v>5</v>
      </c>
      <c r="K11733" s="72">
        <v>5</v>
      </c>
      <c r="L11733" s="72">
        <v>5</v>
      </c>
    </row>
    <row r="11734" spans="4:12" x14ac:dyDescent="0.25">
      <c r="D11734" s="66" t="s">
        <v>42072</v>
      </c>
      <c r="E11734" s="66" t="s">
        <v>14389</v>
      </c>
      <c r="F11734" s="72">
        <v>1</v>
      </c>
      <c r="G11734" s="72">
        <v>3</v>
      </c>
      <c r="H11734" s="72">
        <v>4</v>
      </c>
      <c r="I11734" s="72">
        <v>2</v>
      </c>
      <c r="J11734" s="72">
        <v>5</v>
      </c>
      <c r="K11734" s="72">
        <v>6</v>
      </c>
      <c r="L11734" s="72">
        <v>1</v>
      </c>
    </row>
    <row r="11735" spans="4:12" x14ac:dyDescent="0.25">
      <c r="D11735" s="66" t="s">
        <v>42073</v>
      </c>
      <c r="E11735" s="66" t="s">
        <v>14390</v>
      </c>
      <c r="F11735" s="72">
        <v>1</v>
      </c>
      <c r="G11735" s="72">
        <v>3</v>
      </c>
      <c r="H11735" s="72">
        <v>4</v>
      </c>
      <c r="I11735" s="72">
        <v>2</v>
      </c>
      <c r="J11735" s="72">
        <v>5</v>
      </c>
      <c r="K11735" s="72">
        <v>6</v>
      </c>
      <c r="L11735" s="72">
        <v>2</v>
      </c>
    </row>
    <row r="11736" spans="4:12" x14ac:dyDescent="0.25">
      <c r="D11736" s="66" t="s">
        <v>42074</v>
      </c>
      <c r="E11736" s="66" t="s">
        <v>14391</v>
      </c>
      <c r="F11736" s="72">
        <v>1</v>
      </c>
      <c r="G11736" s="72">
        <v>3</v>
      </c>
      <c r="H11736" s="72">
        <v>4</v>
      </c>
      <c r="I11736" s="72">
        <v>2</v>
      </c>
      <c r="J11736" s="72">
        <v>5</v>
      </c>
      <c r="K11736" s="72">
        <v>6</v>
      </c>
      <c r="L11736" s="72">
        <v>3</v>
      </c>
    </row>
    <row r="11737" spans="4:12" x14ac:dyDescent="0.25">
      <c r="D11737" s="66" t="s">
        <v>42075</v>
      </c>
      <c r="E11737" s="66" t="s">
        <v>14392</v>
      </c>
      <c r="F11737" s="72">
        <v>1</v>
      </c>
      <c r="G11737" s="72">
        <v>3</v>
      </c>
      <c r="H11737" s="72">
        <v>4</v>
      </c>
      <c r="I11737" s="72">
        <v>2</v>
      </c>
      <c r="J11737" s="72">
        <v>5</v>
      </c>
      <c r="K11737" s="72">
        <v>6</v>
      </c>
      <c r="L11737" s="72">
        <v>4</v>
      </c>
    </row>
    <row r="11738" spans="4:12" x14ac:dyDescent="0.25">
      <c r="D11738" s="66" t="s">
        <v>42076</v>
      </c>
      <c r="E11738" s="66" t="s">
        <v>14393</v>
      </c>
      <c r="F11738" s="72">
        <v>1</v>
      </c>
      <c r="G11738" s="72">
        <v>3</v>
      </c>
      <c r="H11738" s="72">
        <v>4</v>
      </c>
      <c r="I11738" s="72">
        <v>2</v>
      </c>
      <c r="J11738" s="72">
        <v>5</v>
      </c>
      <c r="K11738" s="72">
        <v>6</v>
      </c>
      <c r="L11738" s="72">
        <v>5</v>
      </c>
    </row>
    <row r="11739" spans="4:12" x14ac:dyDescent="0.25">
      <c r="D11739" s="66" t="s">
        <v>42077</v>
      </c>
      <c r="E11739" s="66" t="s">
        <v>14394</v>
      </c>
      <c r="F11739" s="72">
        <v>1</v>
      </c>
      <c r="G11739" s="72">
        <v>3</v>
      </c>
      <c r="H11739" s="72">
        <v>4</v>
      </c>
      <c r="I11739" s="72">
        <v>2</v>
      </c>
      <c r="J11739" s="72">
        <v>5</v>
      </c>
      <c r="K11739" s="72">
        <v>6</v>
      </c>
      <c r="L11739" s="72">
        <v>6</v>
      </c>
    </row>
    <row r="11740" spans="4:12" x14ac:dyDescent="0.25">
      <c r="D11740" s="66" t="s">
        <v>42078</v>
      </c>
      <c r="E11740" s="66" t="s">
        <v>14395</v>
      </c>
      <c r="F11740" s="72">
        <v>1</v>
      </c>
      <c r="G11740" s="72">
        <v>3</v>
      </c>
      <c r="H11740" s="72">
        <v>4</v>
      </c>
      <c r="I11740" s="72">
        <v>2</v>
      </c>
      <c r="J11740" s="72">
        <v>5</v>
      </c>
      <c r="K11740" s="72">
        <v>6</v>
      </c>
      <c r="L11740" s="72">
        <v>7</v>
      </c>
    </row>
    <row r="11741" spans="4:12" x14ac:dyDescent="0.25">
      <c r="D11741" s="66" t="s">
        <v>42079</v>
      </c>
      <c r="E11741" s="66" t="s">
        <v>14396</v>
      </c>
      <c r="F11741" s="72">
        <v>1</v>
      </c>
      <c r="G11741" s="72">
        <v>3</v>
      </c>
      <c r="H11741" s="72">
        <v>4</v>
      </c>
      <c r="I11741" s="72">
        <v>2</v>
      </c>
      <c r="J11741" s="72">
        <v>5</v>
      </c>
      <c r="K11741" s="72">
        <v>7</v>
      </c>
      <c r="L11741" s="72">
        <v>1</v>
      </c>
    </row>
    <row r="11742" spans="4:12" x14ac:dyDescent="0.25">
      <c r="D11742" s="66" t="s">
        <v>42080</v>
      </c>
      <c r="E11742" s="66" t="s">
        <v>14397</v>
      </c>
      <c r="F11742" s="72">
        <v>1</v>
      </c>
      <c r="G11742" s="72">
        <v>3</v>
      </c>
      <c r="H11742" s="72">
        <v>4</v>
      </c>
      <c r="I11742" s="72">
        <v>2</v>
      </c>
      <c r="J11742" s="72">
        <v>5</v>
      </c>
      <c r="K11742" s="72">
        <v>7</v>
      </c>
      <c r="L11742" s="72">
        <v>2</v>
      </c>
    </row>
    <row r="11743" spans="4:12" x14ac:dyDescent="0.25">
      <c r="D11743" s="66" t="s">
        <v>42081</v>
      </c>
      <c r="E11743" s="66" t="s">
        <v>14398</v>
      </c>
      <c r="F11743" s="72">
        <v>1</v>
      </c>
      <c r="G11743" s="72">
        <v>3</v>
      </c>
      <c r="H11743" s="72">
        <v>4</v>
      </c>
      <c r="I11743" s="72">
        <v>2</v>
      </c>
      <c r="J11743" s="72">
        <v>5</v>
      </c>
      <c r="K11743" s="72">
        <v>7</v>
      </c>
      <c r="L11743" s="72">
        <v>3</v>
      </c>
    </row>
    <row r="11744" spans="4:12" x14ac:dyDescent="0.25">
      <c r="D11744" s="66" t="s">
        <v>42082</v>
      </c>
      <c r="E11744" s="66" t="s">
        <v>14399</v>
      </c>
      <c r="F11744" s="72">
        <v>1</v>
      </c>
      <c r="G11744" s="72">
        <v>3</v>
      </c>
      <c r="H11744" s="72">
        <v>4</v>
      </c>
      <c r="I11744" s="72">
        <v>2</v>
      </c>
      <c r="J11744" s="72">
        <v>5</v>
      </c>
      <c r="K11744" s="72">
        <v>7</v>
      </c>
      <c r="L11744" s="72">
        <v>4</v>
      </c>
    </row>
    <row r="11745" spans="4:12" x14ac:dyDescent="0.25">
      <c r="D11745" s="66" t="s">
        <v>42083</v>
      </c>
      <c r="E11745" s="66" t="s">
        <v>14400</v>
      </c>
      <c r="F11745" s="72">
        <v>1</v>
      </c>
      <c r="G11745" s="72">
        <v>3</v>
      </c>
      <c r="H11745" s="72">
        <v>4</v>
      </c>
      <c r="I11745" s="72">
        <v>2</v>
      </c>
      <c r="J11745" s="72">
        <v>5</v>
      </c>
      <c r="K11745" s="72">
        <v>8</v>
      </c>
      <c r="L11745" s="72">
        <v>1</v>
      </c>
    </row>
    <row r="11746" spans="4:12" x14ac:dyDescent="0.25">
      <c r="D11746" s="66" t="s">
        <v>42084</v>
      </c>
      <c r="E11746" s="66" t="s">
        <v>14401</v>
      </c>
      <c r="F11746" s="72">
        <v>1</v>
      </c>
      <c r="G11746" s="72">
        <v>3</v>
      </c>
      <c r="H11746" s="72">
        <v>4</v>
      </c>
      <c r="I11746" s="72">
        <v>2</v>
      </c>
      <c r="J11746" s="72">
        <v>6</v>
      </c>
      <c r="K11746" s="72">
        <v>1</v>
      </c>
      <c r="L11746" s="72">
        <v>1</v>
      </c>
    </row>
    <row r="11747" spans="4:12" x14ac:dyDescent="0.25">
      <c r="D11747" s="66" t="s">
        <v>42085</v>
      </c>
      <c r="E11747" s="66" t="s">
        <v>14402</v>
      </c>
      <c r="F11747" s="72">
        <v>1</v>
      </c>
      <c r="G11747" s="72">
        <v>3</v>
      </c>
      <c r="H11747" s="72">
        <v>4</v>
      </c>
      <c r="I11747" s="72">
        <v>2</v>
      </c>
      <c r="J11747" s="72">
        <v>6</v>
      </c>
      <c r="K11747" s="72">
        <v>1</v>
      </c>
      <c r="L11747" s="72">
        <v>2</v>
      </c>
    </row>
    <row r="11748" spans="4:12" x14ac:dyDescent="0.25">
      <c r="D11748" s="66" t="s">
        <v>42086</v>
      </c>
      <c r="E11748" s="66" t="s">
        <v>14403</v>
      </c>
      <c r="F11748" s="72">
        <v>1</v>
      </c>
      <c r="G11748" s="72">
        <v>3</v>
      </c>
      <c r="H11748" s="72">
        <v>4</v>
      </c>
      <c r="I11748" s="72">
        <v>2</v>
      </c>
      <c r="J11748" s="72">
        <v>6</v>
      </c>
      <c r="K11748" s="72">
        <v>1</v>
      </c>
      <c r="L11748" s="72">
        <v>3</v>
      </c>
    </row>
    <row r="11749" spans="4:12" x14ac:dyDescent="0.25">
      <c r="D11749" s="66" t="s">
        <v>42087</v>
      </c>
      <c r="E11749" s="66" t="s">
        <v>14404</v>
      </c>
      <c r="F11749" s="72">
        <v>1</v>
      </c>
      <c r="G11749" s="72">
        <v>3</v>
      </c>
      <c r="H11749" s="72">
        <v>4</v>
      </c>
      <c r="I11749" s="72">
        <v>2</v>
      </c>
      <c r="J11749" s="72">
        <v>6</v>
      </c>
      <c r="K11749" s="72">
        <v>1</v>
      </c>
      <c r="L11749" s="72">
        <v>4</v>
      </c>
    </row>
    <row r="11750" spans="4:12" x14ac:dyDescent="0.25">
      <c r="D11750" s="66" t="s">
        <v>42088</v>
      </c>
      <c r="E11750" s="66" t="s">
        <v>14405</v>
      </c>
      <c r="F11750" s="72">
        <v>1</v>
      </c>
      <c r="G11750" s="72">
        <v>3</v>
      </c>
      <c r="H11750" s="72">
        <v>4</v>
      </c>
      <c r="I11750" s="72">
        <v>2</v>
      </c>
      <c r="J11750" s="72">
        <v>6</v>
      </c>
      <c r="K11750" s="72">
        <v>2</v>
      </c>
      <c r="L11750" s="72">
        <v>1</v>
      </c>
    </row>
    <row r="11751" spans="4:12" x14ac:dyDescent="0.25">
      <c r="D11751" s="66" t="s">
        <v>42089</v>
      </c>
      <c r="E11751" s="66" t="s">
        <v>14406</v>
      </c>
      <c r="F11751" s="72">
        <v>1</v>
      </c>
      <c r="G11751" s="72">
        <v>3</v>
      </c>
      <c r="H11751" s="72">
        <v>4</v>
      </c>
      <c r="I11751" s="72">
        <v>2</v>
      </c>
      <c r="J11751" s="72">
        <v>6</v>
      </c>
      <c r="K11751" s="72">
        <v>2</v>
      </c>
      <c r="L11751" s="72">
        <v>2</v>
      </c>
    </row>
    <row r="11752" spans="4:12" x14ac:dyDescent="0.25">
      <c r="D11752" s="66" t="s">
        <v>42090</v>
      </c>
      <c r="E11752" s="66" t="s">
        <v>14407</v>
      </c>
      <c r="F11752" s="72">
        <v>1</v>
      </c>
      <c r="G11752" s="72">
        <v>3</v>
      </c>
      <c r="H11752" s="72">
        <v>4</v>
      </c>
      <c r="I11752" s="72">
        <v>2</v>
      </c>
      <c r="J11752" s="72">
        <v>6</v>
      </c>
      <c r="K11752" s="72">
        <v>2</v>
      </c>
      <c r="L11752" s="72">
        <v>3</v>
      </c>
    </row>
    <row r="11753" spans="4:12" x14ac:dyDescent="0.25">
      <c r="D11753" s="66" t="s">
        <v>42091</v>
      </c>
      <c r="E11753" s="66" t="s">
        <v>14408</v>
      </c>
      <c r="F11753" s="72">
        <v>1</v>
      </c>
      <c r="G11753" s="72">
        <v>3</v>
      </c>
      <c r="H11753" s="72">
        <v>4</v>
      </c>
      <c r="I11753" s="72">
        <v>2</v>
      </c>
      <c r="J11753" s="72">
        <v>6</v>
      </c>
      <c r="K11753" s="72">
        <v>2</v>
      </c>
      <c r="L11753" s="72">
        <v>4</v>
      </c>
    </row>
    <row r="11754" spans="4:12" x14ac:dyDescent="0.25">
      <c r="D11754" s="66" t="s">
        <v>42092</v>
      </c>
      <c r="E11754" s="66" t="s">
        <v>14409</v>
      </c>
      <c r="F11754" s="72">
        <v>1</v>
      </c>
      <c r="G11754" s="72">
        <v>3</v>
      </c>
      <c r="H11754" s="72">
        <v>4</v>
      </c>
      <c r="I11754" s="72">
        <v>2</v>
      </c>
      <c r="J11754" s="72">
        <v>6</v>
      </c>
      <c r="K11754" s="72">
        <v>2</v>
      </c>
      <c r="L11754" s="72">
        <v>5</v>
      </c>
    </row>
    <row r="11755" spans="4:12" x14ac:dyDescent="0.25">
      <c r="D11755" s="66" t="s">
        <v>42093</v>
      </c>
      <c r="E11755" s="66" t="s">
        <v>14410</v>
      </c>
      <c r="F11755" s="72">
        <v>1</v>
      </c>
      <c r="G11755" s="72">
        <v>3</v>
      </c>
      <c r="H11755" s="72">
        <v>4</v>
      </c>
      <c r="I11755" s="72">
        <v>2</v>
      </c>
      <c r="J11755" s="72">
        <v>6</v>
      </c>
      <c r="K11755" s="72">
        <v>2</v>
      </c>
      <c r="L11755" s="72">
        <v>6</v>
      </c>
    </row>
    <row r="11756" spans="4:12" x14ac:dyDescent="0.25">
      <c r="D11756" s="66" t="s">
        <v>42094</v>
      </c>
      <c r="E11756" s="66" t="s">
        <v>14411</v>
      </c>
      <c r="F11756" s="72">
        <v>1</v>
      </c>
      <c r="G11756" s="72">
        <v>3</v>
      </c>
      <c r="H11756" s="72">
        <v>4</v>
      </c>
      <c r="I11756" s="72">
        <v>2</v>
      </c>
      <c r="J11756" s="72">
        <v>6</v>
      </c>
      <c r="K11756" s="72">
        <v>2</v>
      </c>
      <c r="L11756" s="72">
        <v>7</v>
      </c>
    </row>
    <row r="11757" spans="4:12" x14ac:dyDescent="0.25">
      <c r="D11757" s="66" t="s">
        <v>42095</v>
      </c>
      <c r="E11757" s="66" t="s">
        <v>14412</v>
      </c>
      <c r="F11757" s="72">
        <v>1</v>
      </c>
      <c r="G11757" s="72">
        <v>3</v>
      </c>
      <c r="H11757" s="72">
        <v>4</v>
      </c>
      <c r="I11757" s="72">
        <v>2</v>
      </c>
      <c r="J11757" s="72">
        <v>6</v>
      </c>
      <c r="K11757" s="72">
        <v>2</v>
      </c>
      <c r="L11757" s="72">
        <v>8</v>
      </c>
    </row>
    <row r="11758" spans="4:12" x14ac:dyDescent="0.25">
      <c r="D11758" s="66" t="s">
        <v>42096</v>
      </c>
      <c r="E11758" s="66" t="s">
        <v>14413</v>
      </c>
      <c r="F11758" s="72">
        <v>1</v>
      </c>
      <c r="G11758" s="72">
        <v>3</v>
      </c>
      <c r="H11758" s="72">
        <v>4</v>
      </c>
      <c r="I11758" s="72">
        <v>2</v>
      </c>
      <c r="J11758" s="72">
        <v>6</v>
      </c>
      <c r="K11758" s="72">
        <v>3</v>
      </c>
      <c r="L11758" s="72">
        <v>1</v>
      </c>
    </row>
    <row r="11759" spans="4:12" x14ac:dyDescent="0.25">
      <c r="D11759" s="66" t="s">
        <v>42097</v>
      </c>
      <c r="E11759" s="66" t="s">
        <v>14414</v>
      </c>
      <c r="F11759" s="72">
        <v>1</v>
      </c>
      <c r="G11759" s="72">
        <v>3</v>
      </c>
      <c r="H11759" s="72">
        <v>4</v>
      </c>
      <c r="I11759" s="72">
        <v>2</v>
      </c>
      <c r="J11759" s="72">
        <v>6</v>
      </c>
      <c r="K11759" s="72">
        <v>3</v>
      </c>
      <c r="L11759" s="72">
        <v>2</v>
      </c>
    </row>
    <row r="11760" spans="4:12" x14ac:dyDescent="0.25">
      <c r="D11760" s="66" t="s">
        <v>42098</v>
      </c>
      <c r="E11760" s="66" t="s">
        <v>14415</v>
      </c>
      <c r="F11760" s="72">
        <v>1</v>
      </c>
      <c r="G11760" s="72">
        <v>3</v>
      </c>
      <c r="H11760" s="72">
        <v>4</v>
      </c>
      <c r="I11760" s="72">
        <v>2</v>
      </c>
      <c r="J11760" s="72">
        <v>6</v>
      </c>
      <c r="K11760" s="72">
        <v>3</v>
      </c>
      <c r="L11760" s="72">
        <v>3</v>
      </c>
    </row>
    <row r="11761" spans="4:12" x14ac:dyDescent="0.25">
      <c r="D11761" s="66" t="s">
        <v>42099</v>
      </c>
      <c r="E11761" s="66" t="s">
        <v>14416</v>
      </c>
      <c r="F11761" s="72">
        <v>1</v>
      </c>
      <c r="G11761" s="72">
        <v>3</v>
      </c>
      <c r="H11761" s="72">
        <v>4</v>
      </c>
      <c r="I11761" s="72">
        <v>2</v>
      </c>
      <c r="J11761" s="72">
        <v>6</v>
      </c>
      <c r="K11761" s="72">
        <v>4</v>
      </c>
      <c r="L11761" s="72">
        <v>1</v>
      </c>
    </row>
    <row r="11762" spans="4:12" x14ac:dyDescent="0.25">
      <c r="D11762" s="66" t="s">
        <v>42100</v>
      </c>
      <c r="E11762" s="66" t="s">
        <v>14417</v>
      </c>
      <c r="F11762" s="72">
        <v>1</v>
      </c>
      <c r="G11762" s="72">
        <v>3</v>
      </c>
      <c r="H11762" s="72">
        <v>4</v>
      </c>
      <c r="I11762" s="72">
        <v>2</v>
      </c>
      <c r="J11762" s="72">
        <v>6</v>
      </c>
      <c r="K11762" s="72">
        <v>4</v>
      </c>
      <c r="L11762" s="72">
        <v>2</v>
      </c>
    </row>
    <row r="11763" spans="4:12" x14ac:dyDescent="0.25">
      <c r="D11763" s="66" t="s">
        <v>42101</v>
      </c>
      <c r="E11763" s="66" t="s">
        <v>14418</v>
      </c>
      <c r="F11763" s="72">
        <v>1</v>
      </c>
      <c r="G11763" s="72">
        <v>3</v>
      </c>
      <c r="H11763" s="72">
        <v>4</v>
      </c>
      <c r="I11763" s="72">
        <v>2</v>
      </c>
      <c r="J11763" s="72">
        <v>6</v>
      </c>
      <c r="K11763" s="72">
        <v>4</v>
      </c>
      <c r="L11763" s="72">
        <v>3</v>
      </c>
    </row>
    <row r="11764" spans="4:12" x14ac:dyDescent="0.25">
      <c r="D11764" s="66" t="s">
        <v>42102</v>
      </c>
      <c r="E11764" s="66" t="s">
        <v>14419</v>
      </c>
      <c r="F11764" s="72">
        <v>1</v>
      </c>
      <c r="G11764" s="72">
        <v>3</v>
      </c>
      <c r="H11764" s="72">
        <v>4</v>
      </c>
      <c r="I11764" s="72">
        <v>2</v>
      </c>
      <c r="J11764" s="72">
        <v>6</v>
      </c>
      <c r="K11764" s="72">
        <v>5</v>
      </c>
      <c r="L11764" s="72">
        <v>1</v>
      </c>
    </row>
    <row r="11765" spans="4:12" x14ac:dyDescent="0.25">
      <c r="D11765" s="66" t="s">
        <v>42103</v>
      </c>
      <c r="E11765" s="66" t="s">
        <v>14420</v>
      </c>
      <c r="F11765" s="72">
        <v>1</v>
      </c>
      <c r="G11765" s="72">
        <v>3</v>
      </c>
      <c r="H11765" s="72">
        <v>4</v>
      </c>
      <c r="I11765" s="72">
        <v>2</v>
      </c>
      <c r="J11765" s="72">
        <v>6</v>
      </c>
      <c r="K11765" s="72">
        <v>5</v>
      </c>
      <c r="L11765" s="72">
        <v>2</v>
      </c>
    </row>
    <row r="11766" spans="4:12" x14ac:dyDescent="0.25">
      <c r="D11766" s="66" t="s">
        <v>42104</v>
      </c>
      <c r="E11766" s="66" t="s">
        <v>14421</v>
      </c>
      <c r="F11766" s="72">
        <v>1</v>
      </c>
      <c r="G11766" s="72">
        <v>3</v>
      </c>
      <c r="H11766" s="72">
        <v>4</v>
      </c>
      <c r="I11766" s="72">
        <v>2</v>
      </c>
      <c r="J11766" s="72">
        <v>6</v>
      </c>
      <c r="K11766" s="72">
        <v>5</v>
      </c>
      <c r="L11766" s="72">
        <v>3</v>
      </c>
    </row>
    <row r="11767" spans="4:12" x14ac:dyDescent="0.25">
      <c r="D11767" s="66" t="s">
        <v>42105</v>
      </c>
      <c r="E11767" s="66" t="s">
        <v>14422</v>
      </c>
      <c r="F11767" s="72">
        <v>1</v>
      </c>
      <c r="G11767" s="72">
        <v>3</v>
      </c>
      <c r="H11767" s="72">
        <v>4</v>
      </c>
      <c r="I11767" s="72">
        <v>2</v>
      </c>
      <c r="J11767" s="72">
        <v>6</v>
      </c>
      <c r="K11767" s="72">
        <v>5</v>
      </c>
      <c r="L11767" s="72">
        <v>4</v>
      </c>
    </row>
    <row r="11768" spans="4:12" x14ac:dyDescent="0.25">
      <c r="D11768" s="66" t="s">
        <v>42106</v>
      </c>
      <c r="E11768" s="66" t="s">
        <v>14423</v>
      </c>
      <c r="F11768" s="72">
        <v>1</v>
      </c>
      <c r="G11768" s="72">
        <v>3</v>
      </c>
      <c r="H11768" s="72">
        <v>4</v>
      </c>
      <c r="I11768" s="72">
        <v>2</v>
      </c>
      <c r="J11768" s="72">
        <v>6</v>
      </c>
      <c r="K11768" s="72">
        <v>5</v>
      </c>
      <c r="L11768" s="72">
        <v>5</v>
      </c>
    </row>
    <row r="11769" spans="4:12" x14ac:dyDescent="0.25">
      <c r="D11769" s="66" t="s">
        <v>42107</v>
      </c>
      <c r="E11769" s="66" t="s">
        <v>2912</v>
      </c>
      <c r="F11769" s="72">
        <v>1</v>
      </c>
      <c r="G11769" s="72">
        <v>3</v>
      </c>
      <c r="H11769" s="72">
        <v>4</v>
      </c>
      <c r="I11769" s="72">
        <v>2</v>
      </c>
      <c r="J11769" s="72">
        <v>6</v>
      </c>
      <c r="K11769" s="72">
        <v>5</v>
      </c>
      <c r="L11769" s="72">
        <v>6</v>
      </c>
    </row>
    <row r="11770" spans="4:12" x14ac:dyDescent="0.25">
      <c r="D11770" s="66" t="s">
        <v>42108</v>
      </c>
      <c r="E11770" s="66" t="s">
        <v>14424</v>
      </c>
      <c r="F11770" s="72">
        <v>1</v>
      </c>
      <c r="G11770" s="72">
        <v>3</v>
      </c>
      <c r="H11770" s="72">
        <v>4</v>
      </c>
      <c r="I11770" s="72">
        <v>2</v>
      </c>
      <c r="J11770" s="72">
        <v>6</v>
      </c>
      <c r="K11770" s="72">
        <v>5</v>
      </c>
      <c r="L11770" s="72">
        <v>7</v>
      </c>
    </row>
    <row r="11771" spans="4:12" x14ac:dyDescent="0.25">
      <c r="D11771" s="66" t="s">
        <v>42109</v>
      </c>
      <c r="E11771" s="66" t="s">
        <v>14425</v>
      </c>
      <c r="F11771" s="72">
        <v>1</v>
      </c>
      <c r="G11771" s="72">
        <v>3</v>
      </c>
      <c r="H11771" s="72">
        <v>4</v>
      </c>
      <c r="I11771" s="72">
        <v>2</v>
      </c>
      <c r="J11771" s="72">
        <v>6</v>
      </c>
      <c r="K11771" s="72">
        <v>5</v>
      </c>
      <c r="L11771" s="72">
        <v>8</v>
      </c>
    </row>
    <row r="11772" spans="4:12" x14ac:dyDescent="0.25">
      <c r="D11772" s="66" t="s">
        <v>42110</v>
      </c>
      <c r="E11772" s="66" t="s">
        <v>14426</v>
      </c>
      <c r="F11772" s="72">
        <v>1</v>
      </c>
      <c r="G11772" s="72">
        <v>3</v>
      </c>
      <c r="H11772" s="72">
        <v>4</v>
      </c>
      <c r="I11772" s="72">
        <v>2</v>
      </c>
      <c r="J11772" s="72">
        <v>6</v>
      </c>
      <c r="K11772" s="72">
        <v>5</v>
      </c>
      <c r="L11772" s="72">
        <v>9</v>
      </c>
    </row>
    <row r="11773" spans="4:12" x14ac:dyDescent="0.25">
      <c r="D11773" s="66" t="s">
        <v>42111</v>
      </c>
      <c r="E11773" s="66" t="s">
        <v>14427</v>
      </c>
      <c r="F11773" s="72">
        <v>1</v>
      </c>
      <c r="G11773" s="72">
        <v>3</v>
      </c>
      <c r="H11773" s="72">
        <v>4</v>
      </c>
      <c r="I11773" s="72">
        <v>2</v>
      </c>
      <c r="J11773" s="72">
        <v>6</v>
      </c>
      <c r="K11773" s="72">
        <v>5</v>
      </c>
      <c r="L11773" s="72">
        <v>10</v>
      </c>
    </row>
    <row r="11774" spans="4:12" x14ac:dyDescent="0.25">
      <c r="D11774" s="66" t="s">
        <v>42112</v>
      </c>
      <c r="E11774" s="66" t="s">
        <v>14428</v>
      </c>
      <c r="F11774" s="72">
        <v>1</v>
      </c>
      <c r="G11774" s="72">
        <v>3</v>
      </c>
      <c r="H11774" s="72">
        <v>4</v>
      </c>
      <c r="I11774" s="72">
        <v>2</v>
      </c>
      <c r="J11774" s="72">
        <v>6</v>
      </c>
      <c r="K11774" s="72">
        <v>6</v>
      </c>
      <c r="L11774" s="72">
        <v>1</v>
      </c>
    </row>
    <row r="11775" spans="4:12" x14ac:dyDescent="0.25">
      <c r="D11775" s="66" t="s">
        <v>42113</v>
      </c>
      <c r="E11775" s="66" t="s">
        <v>14428</v>
      </c>
      <c r="F11775" s="72">
        <v>1</v>
      </c>
      <c r="G11775" s="72">
        <v>3</v>
      </c>
      <c r="H11775" s="72">
        <v>4</v>
      </c>
      <c r="I11775" s="72">
        <v>2</v>
      </c>
      <c r="J11775" s="72">
        <v>6</v>
      </c>
      <c r="K11775" s="72">
        <v>6</v>
      </c>
      <c r="L11775" s="72">
        <v>2</v>
      </c>
    </row>
    <row r="11776" spans="4:12" x14ac:dyDescent="0.25">
      <c r="D11776" s="66" t="s">
        <v>42114</v>
      </c>
      <c r="E11776" s="66" t="s">
        <v>14429</v>
      </c>
      <c r="F11776" s="72">
        <v>1</v>
      </c>
      <c r="G11776" s="72">
        <v>3</v>
      </c>
      <c r="H11776" s="72">
        <v>4</v>
      </c>
      <c r="I11776" s="72">
        <v>2</v>
      </c>
      <c r="J11776" s="72">
        <v>7</v>
      </c>
      <c r="K11776" s="72">
        <v>1</v>
      </c>
      <c r="L11776" s="72">
        <v>1</v>
      </c>
    </row>
    <row r="11777" spans="4:12" x14ac:dyDescent="0.25">
      <c r="D11777" s="66" t="s">
        <v>42115</v>
      </c>
      <c r="E11777" s="66" t="s">
        <v>14430</v>
      </c>
      <c r="F11777" s="72">
        <v>1</v>
      </c>
      <c r="G11777" s="72">
        <v>3</v>
      </c>
      <c r="H11777" s="72">
        <v>4</v>
      </c>
      <c r="I11777" s="72">
        <v>2</v>
      </c>
      <c r="J11777" s="72">
        <v>7</v>
      </c>
      <c r="K11777" s="72">
        <v>1</v>
      </c>
      <c r="L11777" s="72">
        <v>2</v>
      </c>
    </row>
    <row r="11778" spans="4:12" x14ac:dyDescent="0.25">
      <c r="D11778" s="66" t="s">
        <v>42116</v>
      </c>
      <c r="E11778" s="66" t="s">
        <v>14431</v>
      </c>
      <c r="F11778" s="72">
        <v>1</v>
      </c>
      <c r="G11778" s="72">
        <v>3</v>
      </c>
      <c r="H11778" s="72">
        <v>4</v>
      </c>
      <c r="I11778" s="72">
        <v>2</v>
      </c>
      <c r="J11778" s="72">
        <v>7</v>
      </c>
      <c r="K11778" s="72">
        <v>1</v>
      </c>
      <c r="L11778" s="72">
        <v>3</v>
      </c>
    </row>
    <row r="11779" spans="4:12" x14ac:dyDescent="0.25">
      <c r="D11779" s="66" t="s">
        <v>42117</v>
      </c>
      <c r="E11779" s="66" t="s">
        <v>14432</v>
      </c>
      <c r="F11779" s="72">
        <v>1</v>
      </c>
      <c r="G11779" s="72">
        <v>3</v>
      </c>
      <c r="H11779" s="72">
        <v>4</v>
      </c>
      <c r="I11779" s="72">
        <v>2</v>
      </c>
      <c r="J11779" s="72">
        <v>7</v>
      </c>
      <c r="K11779" s="72">
        <v>1</v>
      </c>
      <c r="L11779" s="72">
        <v>4</v>
      </c>
    </row>
    <row r="11780" spans="4:12" x14ac:dyDescent="0.25">
      <c r="D11780" s="66" t="s">
        <v>42118</v>
      </c>
      <c r="E11780" s="66" t="s">
        <v>14433</v>
      </c>
      <c r="F11780" s="72">
        <v>1</v>
      </c>
      <c r="G11780" s="72">
        <v>3</v>
      </c>
      <c r="H11780" s="72">
        <v>4</v>
      </c>
      <c r="I11780" s="72">
        <v>2</v>
      </c>
      <c r="J11780" s="72">
        <v>7</v>
      </c>
      <c r="K11780" s="72">
        <v>1</v>
      </c>
      <c r="L11780" s="72">
        <v>5</v>
      </c>
    </row>
    <row r="11781" spans="4:12" x14ac:dyDescent="0.25">
      <c r="D11781" s="66" t="s">
        <v>42119</v>
      </c>
      <c r="E11781" s="66" t="s">
        <v>14434</v>
      </c>
      <c r="F11781" s="72">
        <v>1</v>
      </c>
      <c r="G11781" s="72">
        <v>3</v>
      </c>
      <c r="H11781" s="72">
        <v>4</v>
      </c>
      <c r="I11781" s="72">
        <v>2</v>
      </c>
      <c r="J11781" s="72">
        <v>7</v>
      </c>
      <c r="K11781" s="72">
        <v>2</v>
      </c>
      <c r="L11781" s="72">
        <v>1</v>
      </c>
    </row>
    <row r="11782" spans="4:12" x14ac:dyDescent="0.25">
      <c r="D11782" s="66" t="s">
        <v>42120</v>
      </c>
      <c r="E11782" s="66" t="s">
        <v>14435</v>
      </c>
      <c r="F11782" s="72">
        <v>1</v>
      </c>
      <c r="G11782" s="72">
        <v>3</v>
      </c>
      <c r="H11782" s="72">
        <v>4</v>
      </c>
      <c r="I11782" s="72">
        <v>2</v>
      </c>
      <c r="J11782" s="72">
        <v>7</v>
      </c>
      <c r="K11782" s="72">
        <v>2</v>
      </c>
      <c r="L11782" s="72">
        <v>2</v>
      </c>
    </row>
    <row r="11783" spans="4:12" x14ac:dyDescent="0.25">
      <c r="D11783" s="66" t="s">
        <v>42121</v>
      </c>
      <c r="E11783" s="66" t="s">
        <v>14436</v>
      </c>
      <c r="F11783" s="72">
        <v>1</v>
      </c>
      <c r="G11783" s="72">
        <v>3</v>
      </c>
      <c r="H11783" s="72">
        <v>4</v>
      </c>
      <c r="I11783" s="72">
        <v>2</v>
      </c>
      <c r="J11783" s="72">
        <v>7</v>
      </c>
      <c r="K11783" s="72">
        <v>2</v>
      </c>
      <c r="L11783" s="72">
        <v>3</v>
      </c>
    </row>
    <row r="11784" spans="4:12" x14ac:dyDescent="0.25">
      <c r="D11784" s="66" t="s">
        <v>42122</v>
      </c>
      <c r="E11784" s="66" t="s">
        <v>14437</v>
      </c>
      <c r="F11784" s="72">
        <v>1</v>
      </c>
      <c r="G11784" s="72">
        <v>3</v>
      </c>
      <c r="H11784" s="72">
        <v>4</v>
      </c>
      <c r="I11784" s="72">
        <v>2</v>
      </c>
      <c r="J11784" s="72">
        <v>7</v>
      </c>
      <c r="K11784" s="72">
        <v>2</v>
      </c>
      <c r="L11784" s="72">
        <v>4</v>
      </c>
    </row>
    <row r="11785" spans="4:12" x14ac:dyDescent="0.25">
      <c r="D11785" s="66" t="s">
        <v>42123</v>
      </c>
      <c r="E11785" s="66" t="s">
        <v>14438</v>
      </c>
      <c r="F11785" s="72">
        <v>1</v>
      </c>
      <c r="G11785" s="72">
        <v>3</v>
      </c>
      <c r="H11785" s="72">
        <v>4</v>
      </c>
      <c r="I11785" s="72">
        <v>2</v>
      </c>
      <c r="J11785" s="72">
        <v>7</v>
      </c>
      <c r="K11785" s="72">
        <v>2</v>
      </c>
      <c r="L11785" s="72">
        <v>5</v>
      </c>
    </row>
    <row r="11786" spans="4:12" x14ac:dyDescent="0.25">
      <c r="D11786" s="66" t="s">
        <v>42124</v>
      </c>
      <c r="E11786" s="66" t="s">
        <v>14439</v>
      </c>
      <c r="F11786" s="72">
        <v>1</v>
      </c>
      <c r="G11786" s="72">
        <v>3</v>
      </c>
      <c r="H11786" s="72">
        <v>4</v>
      </c>
      <c r="I11786" s="72">
        <v>2</v>
      </c>
      <c r="J11786" s="72">
        <v>7</v>
      </c>
      <c r="K11786" s="72">
        <v>3</v>
      </c>
      <c r="L11786" s="72">
        <v>1</v>
      </c>
    </row>
    <row r="11787" spans="4:12" x14ac:dyDescent="0.25">
      <c r="D11787" s="66" t="s">
        <v>42125</v>
      </c>
      <c r="E11787" s="66" t="s">
        <v>14440</v>
      </c>
      <c r="F11787" s="72">
        <v>1</v>
      </c>
      <c r="G11787" s="72">
        <v>3</v>
      </c>
      <c r="H11787" s="72">
        <v>4</v>
      </c>
      <c r="I11787" s="72">
        <v>2</v>
      </c>
      <c r="J11787" s="72">
        <v>7</v>
      </c>
      <c r="K11787" s="72">
        <v>3</v>
      </c>
      <c r="L11787" s="72">
        <v>2</v>
      </c>
    </row>
    <row r="11788" spans="4:12" x14ac:dyDescent="0.25">
      <c r="D11788" s="66" t="s">
        <v>42126</v>
      </c>
      <c r="E11788" s="66" t="s">
        <v>14441</v>
      </c>
      <c r="F11788" s="72">
        <v>1</v>
      </c>
      <c r="G11788" s="72">
        <v>3</v>
      </c>
      <c r="H11788" s="72">
        <v>4</v>
      </c>
      <c r="I11788" s="72">
        <v>2</v>
      </c>
      <c r="J11788" s="72">
        <v>7</v>
      </c>
      <c r="K11788" s="72">
        <v>3</v>
      </c>
      <c r="L11788" s="72">
        <v>3</v>
      </c>
    </row>
    <row r="11789" spans="4:12" x14ac:dyDescent="0.25">
      <c r="D11789" s="66" t="s">
        <v>42127</v>
      </c>
      <c r="E11789" s="66" t="s">
        <v>14442</v>
      </c>
      <c r="F11789" s="72">
        <v>1</v>
      </c>
      <c r="G11789" s="72">
        <v>3</v>
      </c>
      <c r="H11789" s="72">
        <v>4</v>
      </c>
      <c r="I11789" s="72">
        <v>2</v>
      </c>
      <c r="J11789" s="72">
        <v>7</v>
      </c>
      <c r="K11789" s="72">
        <v>3</v>
      </c>
      <c r="L11789" s="72">
        <v>4</v>
      </c>
    </row>
    <row r="11790" spans="4:12" x14ac:dyDescent="0.25">
      <c r="D11790" s="66" t="s">
        <v>42128</v>
      </c>
      <c r="E11790" s="66" t="s">
        <v>14443</v>
      </c>
      <c r="F11790" s="72">
        <v>1</v>
      </c>
      <c r="G11790" s="72">
        <v>3</v>
      </c>
      <c r="H11790" s="72">
        <v>4</v>
      </c>
      <c r="I11790" s="72">
        <v>2</v>
      </c>
      <c r="J11790" s="72">
        <v>7</v>
      </c>
      <c r="K11790" s="72">
        <v>3</v>
      </c>
      <c r="L11790" s="72">
        <v>5</v>
      </c>
    </row>
    <row r="11791" spans="4:12" x14ac:dyDescent="0.25">
      <c r="D11791" s="66" t="s">
        <v>42129</v>
      </c>
      <c r="E11791" s="66" t="s">
        <v>14444</v>
      </c>
      <c r="F11791" s="72">
        <v>1</v>
      </c>
      <c r="G11791" s="72">
        <v>3</v>
      </c>
      <c r="H11791" s="72">
        <v>4</v>
      </c>
      <c r="I11791" s="72">
        <v>2</v>
      </c>
      <c r="J11791" s="72">
        <v>7</v>
      </c>
      <c r="K11791" s="72">
        <v>4</v>
      </c>
      <c r="L11791" s="72">
        <v>1</v>
      </c>
    </row>
    <row r="11792" spans="4:12" x14ac:dyDescent="0.25">
      <c r="D11792" s="66" t="s">
        <v>42130</v>
      </c>
      <c r="E11792" s="66" t="s">
        <v>14445</v>
      </c>
      <c r="F11792" s="72">
        <v>1</v>
      </c>
      <c r="G11792" s="72">
        <v>3</v>
      </c>
      <c r="H11792" s="72">
        <v>4</v>
      </c>
      <c r="I11792" s="72">
        <v>2</v>
      </c>
      <c r="J11792" s="72">
        <v>7</v>
      </c>
      <c r="K11792" s="72">
        <v>4</v>
      </c>
      <c r="L11792" s="72">
        <v>2</v>
      </c>
    </row>
    <row r="11793" spans="4:12" x14ac:dyDescent="0.25">
      <c r="D11793" s="66" t="s">
        <v>42131</v>
      </c>
      <c r="E11793" s="66" t="s">
        <v>14446</v>
      </c>
      <c r="F11793" s="72">
        <v>1</v>
      </c>
      <c r="G11793" s="72">
        <v>3</v>
      </c>
      <c r="H11793" s="72">
        <v>4</v>
      </c>
      <c r="I11793" s="72">
        <v>2</v>
      </c>
      <c r="J11793" s="72">
        <v>7</v>
      </c>
      <c r="K11793" s="72">
        <v>4</v>
      </c>
      <c r="L11793" s="72">
        <v>3</v>
      </c>
    </row>
    <row r="11794" spans="4:12" x14ac:dyDescent="0.25">
      <c r="D11794" s="66" t="s">
        <v>42132</v>
      </c>
      <c r="E11794" s="66" t="s">
        <v>14447</v>
      </c>
      <c r="F11794" s="72">
        <v>1</v>
      </c>
      <c r="G11794" s="72">
        <v>3</v>
      </c>
      <c r="H11794" s="72">
        <v>4</v>
      </c>
      <c r="I11794" s="72">
        <v>2</v>
      </c>
      <c r="J11794" s="72">
        <v>7</v>
      </c>
      <c r="K11794" s="72">
        <v>4</v>
      </c>
      <c r="L11794" s="72">
        <v>4</v>
      </c>
    </row>
    <row r="11795" spans="4:12" x14ac:dyDescent="0.25">
      <c r="D11795" s="66" t="s">
        <v>42133</v>
      </c>
      <c r="E11795" s="66" t="s">
        <v>14448</v>
      </c>
      <c r="F11795" s="72">
        <v>1</v>
      </c>
      <c r="G11795" s="72">
        <v>3</v>
      </c>
      <c r="H11795" s="72">
        <v>4</v>
      </c>
      <c r="I11795" s="72">
        <v>2</v>
      </c>
      <c r="J11795" s="72">
        <v>7</v>
      </c>
      <c r="K11795" s="72">
        <v>4</v>
      </c>
      <c r="L11795" s="72">
        <v>5</v>
      </c>
    </row>
    <row r="11796" spans="4:12" x14ac:dyDescent="0.25">
      <c r="D11796" s="66" t="s">
        <v>42134</v>
      </c>
      <c r="E11796" s="66" t="s">
        <v>14449</v>
      </c>
      <c r="F11796" s="72">
        <v>1</v>
      </c>
      <c r="G11796" s="72">
        <v>3</v>
      </c>
      <c r="H11796" s="72">
        <v>4</v>
      </c>
      <c r="I11796" s="72">
        <v>2</v>
      </c>
      <c r="J11796" s="72">
        <v>7</v>
      </c>
      <c r="K11796" s="72">
        <v>5</v>
      </c>
      <c r="L11796" s="72">
        <v>1</v>
      </c>
    </row>
    <row r="11797" spans="4:12" x14ac:dyDescent="0.25">
      <c r="D11797" s="66" t="s">
        <v>42135</v>
      </c>
      <c r="E11797" s="66" t="s">
        <v>14450</v>
      </c>
      <c r="F11797" s="72">
        <v>1</v>
      </c>
      <c r="G11797" s="72">
        <v>3</v>
      </c>
      <c r="H11797" s="72">
        <v>4</v>
      </c>
      <c r="I11797" s="72">
        <v>2</v>
      </c>
      <c r="J11797" s="72">
        <v>7</v>
      </c>
      <c r="K11797" s="72">
        <v>5</v>
      </c>
      <c r="L11797" s="72">
        <v>2</v>
      </c>
    </row>
    <row r="11798" spans="4:12" x14ac:dyDescent="0.25">
      <c r="D11798" s="66" t="s">
        <v>42136</v>
      </c>
      <c r="E11798" s="66" t="s">
        <v>14451</v>
      </c>
      <c r="F11798" s="72">
        <v>1</v>
      </c>
      <c r="G11798" s="72">
        <v>3</v>
      </c>
      <c r="H11798" s="72">
        <v>4</v>
      </c>
      <c r="I11798" s="72">
        <v>2</v>
      </c>
      <c r="J11798" s="72">
        <v>7</v>
      </c>
      <c r="K11798" s="72">
        <v>5</v>
      </c>
      <c r="L11798" s="72">
        <v>3</v>
      </c>
    </row>
    <row r="11799" spans="4:12" x14ac:dyDescent="0.25">
      <c r="D11799" s="66" t="s">
        <v>42137</v>
      </c>
      <c r="E11799" s="66" t="s">
        <v>14452</v>
      </c>
      <c r="F11799" s="72">
        <v>1</v>
      </c>
      <c r="G11799" s="72">
        <v>3</v>
      </c>
      <c r="H11799" s="72">
        <v>4</v>
      </c>
      <c r="I11799" s="72">
        <v>2</v>
      </c>
      <c r="J11799" s="72">
        <v>7</v>
      </c>
      <c r="K11799" s="72">
        <v>5</v>
      </c>
      <c r="L11799" s="72">
        <v>4</v>
      </c>
    </row>
    <row r="11800" spans="4:12" x14ac:dyDescent="0.25">
      <c r="D11800" s="66" t="s">
        <v>42138</v>
      </c>
      <c r="E11800" s="66" t="s">
        <v>14453</v>
      </c>
      <c r="F11800" s="72">
        <v>1</v>
      </c>
      <c r="G11800" s="72">
        <v>3</v>
      </c>
      <c r="H11800" s="72">
        <v>4</v>
      </c>
      <c r="I11800" s="72">
        <v>2</v>
      </c>
      <c r="J11800" s="72">
        <v>7</v>
      </c>
      <c r="K11800" s="72">
        <v>5</v>
      </c>
      <c r="L11800" s="72">
        <v>5</v>
      </c>
    </row>
    <row r="11801" spans="4:12" x14ac:dyDescent="0.25">
      <c r="D11801" s="66" t="s">
        <v>42139</v>
      </c>
      <c r="E11801" s="66" t="s">
        <v>14454</v>
      </c>
      <c r="F11801" s="72">
        <v>1</v>
      </c>
      <c r="G11801" s="72">
        <v>3</v>
      </c>
      <c r="H11801" s="72">
        <v>4</v>
      </c>
      <c r="I11801" s="72">
        <v>2</v>
      </c>
      <c r="J11801" s="72">
        <v>7</v>
      </c>
      <c r="K11801" s="72">
        <v>5</v>
      </c>
      <c r="L11801" s="72">
        <v>6</v>
      </c>
    </row>
    <row r="11802" spans="4:12" x14ac:dyDescent="0.25">
      <c r="D11802" s="66" t="s">
        <v>42140</v>
      </c>
      <c r="E11802" s="66" t="s">
        <v>14455</v>
      </c>
      <c r="F11802" s="72">
        <v>1</v>
      </c>
      <c r="G11802" s="72">
        <v>3</v>
      </c>
      <c r="H11802" s="72">
        <v>4</v>
      </c>
      <c r="I11802" s="72">
        <v>2</v>
      </c>
      <c r="J11802" s="72">
        <v>7</v>
      </c>
      <c r="K11802" s="72">
        <v>5</v>
      </c>
      <c r="L11802" s="72">
        <v>7</v>
      </c>
    </row>
    <row r="11803" spans="4:12" x14ac:dyDescent="0.25">
      <c r="D11803" s="66" t="s">
        <v>42141</v>
      </c>
      <c r="E11803" s="66" t="s">
        <v>14456</v>
      </c>
      <c r="F11803" s="72">
        <v>1</v>
      </c>
      <c r="G11803" s="72">
        <v>3</v>
      </c>
      <c r="H11803" s="72">
        <v>4</v>
      </c>
      <c r="I11803" s="72">
        <v>2</v>
      </c>
      <c r="J11803" s="72">
        <v>7</v>
      </c>
      <c r="K11803" s="72">
        <v>5</v>
      </c>
      <c r="L11803" s="72">
        <v>8</v>
      </c>
    </row>
    <row r="11804" spans="4:12" x14ac:dyDescent="0.25">
      <c r="D11804" s="66" t="s">
        <v>42142</v>
      </c>
      <c r="E11804" s="66" t="s">
        <v>14457</v>
      </c>
      <c r="F11804" s="72">
        <v>1</v>
      </c>
      <c r="G11804" s="72">
        <v>3</v>
      </c>
      <c r="H11804" s="72">
        <v>4</v>
      </c>
      <c r="I11804" s="72">
        <v>2</v>
      </c>
      <c r="J11804" s="72">
        <v>7</v>
      </c>
      <c r="K11804" s="72">
        <v>5</v>
      </c>
      <c r="L11804" s="72">
        <v>9</v>
      </c>
    </row>
    <row r="11805" spans="4:12" x14ac:dyDescent="0.25">
      <c r="D11805" s="66" t="s">
        <v>42143</v>
      </c>
      <c r="E11805" s="66" t="s">
        <v>14458</v>
      </c>
      <c r="F11805" s="72">
        <v>1</v>
      </c>
      <c r="G11805" s="72">
        <v>3</v>
      </c>
      <c r="H11805" s="72">
        <v>4</v>
      </c>
      <c r="I11805" s="72">
        <v>2</v>
      </c>
      <c r="J11805" s="72">
        <v>7</v>
      </c>
      <c r="K11805" s="72">
        <v>5</v>
      </c>
      <c r="L11805" s="72">
        <v>10</v>
      </c>
    </row>
    <row r="11806" spans="4:12" x14ac:dyDescent="0.25">
      <c r="D11806" s="66" t="s">
        <v>42144</v>
      </c>
      <c r="E11806" s="66" t="s">
        <v>14459</v>
      </c>
      <c r="F11806" s="72">
        <v>1</v>
      </c>
      <c r="G11806" s="72">
        <v>3</v>
      </c>
      <c r="H11806" s="72">
        <v>4</v>
      </c>
      <c r="I11806" s="72">
        <v>2</v>
      </c>
      <c r="J11806" s="72">
        <v>7</v>
      </c>
      <c r="K11806" s="72">
        <v>6</v>
      </c>
      <c r="L11806" s="72">
        <v>1</v>
      </c>
    </row>
    <row r="11807" spans="4:12" x14ac:dyDescent="0.25">
      <c r="D11807" s="66" t="s">
        <v>42145</v>
      </c>
      <c r="E11807" s="66" t="s">
        <v>14460</v>
      </c>
      <c r="F11807" s="72">
        <v>1</v>
      </c>
      <c r="G11807" s="72">
        <v>3</v>
      </c>
      <c r="H11807" s="72">
        <v>4</v>
      </c>
      <c r="I11807" s="72">
        <v>3</v>
      </c>
      <c r="J11807" s="72">
        <v>1</v>
      </c>
      <c r="K11807" s="72">
        <v>1</v>
      </c>
      <c r="L11807" s="72">
        <v>1</v>
      </c>
    </row>
    <row r="11808" spans="4:12" x14ac:dyDescent="0.25">
      <c r="D11808" s="66" t="s">
        <v>42146</v>
      </c>
      <c r="E11808" s="66" t="s">
        <v>14461</v>
      </c>
      <c r="F11808" s="72">
        <v>1</v>
      </c>
      <c r="G11808" s="72">
        <v>3</v>
      </c>
      <c r="H11808" s="72">
        <v>4</v>
      </c>
      <c r="I11808" s="72">
        <v>3</v>
      </c>
      <c r="J11808" s="72">
        <v>1</v>
      </c>
      <c r="K11808" s="72">
        <v>1</v>
      </c>
      <c r="L11808" s="72">
        <v>2</v>
      </c>
    </row>
    <row r="11809" spans="4:12" x14ac:dyDescent="0.25">
      <c r="D11809" s="66" t="s">
        <v>42147</v>
      </c>
      <c r="E11809" s="66" t="s">
        <v>14462</v>
      </c>
      <c r="F11809" s="72">
        <v>1</v>
      </c>
      <c r="G11809" s="72">
        <v>3</v>
      </c>
      <c r="H11809" s="72">
        <v>4</v>
      </c>
      <c r="I11809" s="72">
        <v>3</v>
      </c>
      <c r="J11809" s="72">
        <v>1</v>
      </c>
      <c r="K11809" s="72">
        <v>1</v>
      </c>
      <c r="L11809" s="72">
        <v>3</v>
      </c>
    </row>
    <row r="11810" spans="4:12" x14ac:dyDescent="0.25">
      <c r="D11810" s="66" t="s">
        <v>42148</v>
      </c>
      <c r="E11810" s="66" t="s">
        <v>14463</v>
      </c>
      <c r="F11810" s="72">
        <v>1</v>
      </c>
      <c r="G11810" s="72">
        <v>3</v>
      </c>
      <c r="H11810" s="72">
        <v>4</v>
      </c>
      <c r="I11810" s="72">
        <v>3</v>
      </c>
      <c r="J11810" s="72">
        <v>1</v>
      </c>
      <c r="K11810" s="72">
        <v>1</v>
      </c>
      <c r="L11810" s="72">
        <v>4</v>
      </c>
    </row>
    <row r="11811" spans="4:12" x14ac:dyDescent="0.25">
      <c r="D11811" s="66" t="s">
        <v>42149</v>
      </c>
      <c r="E11811" s="66" t="s">
        <v>14464</v>
      </c>
      <c r="F11811" s="72">
        <v>1</v>
      </c>
      <c r="G11811" s="72">
        <v>3</v>
      </c>
      <c r="H11811" s="72">
        <v>4</v>
      </c>
      <c r="I11811" s="72">
        <v>3</v>
      </c>
      <c r="J11811" s="72">
        <v>1</v>
      </c>
      <c r="K11811" s="72">
        <v>2</v>
      </c>
      <c r="L11811" s="72">
        <v>1</v>
      </c>
    </row>
    <row r="11812" spans="4:12" x14ac:dyDescent="0.25">
      <c r="D11812" s="66" t="s">
        <v>42150</v>
      </c>
      <c r="E11812" s="66" t="s">
        <v>14465</v>
      </c>
      <c r="F11812" s="72">
        <v>1</v>
      </c>
      <c r="G11812" s="72">
        <v>3</v>
      </c>
      <c r="H11812" s="72">
        <v>4</v>
      </c>
      <c r="I11812" s="72">
        <v>3</v>
      </c>
      <c r="J11812" s="72">
        <v>1</v>
      </c>
      <c r="K11812" s="72">
        <v>2</v>
      </c>
      <c r="L11812" s="72">
        <v>2</v>
      </c>
    </row>
    <row r="11813" spans="4:12" x14ac:dyDescent="0.25">
      <c r="D11813" s="66" t="s">
        <v>42151</v>
      </c>
      <c r="E11813" s="66" t="s">
        <v>14466</v>
      </c>
      <c r="F11813" s="72">
        <v>1</v>
      </c>
      <c r="G11813" s="72">
        <v>3</v>
      </c>
      <c r="H11813" s="72">
        <v>4</v>
      </c>
      <c r="I11813" s="72">
        <v>3</v>
      </c>
      <c r="J11813" s="72">
        <v>1</v>
      </c>
      <c r="K11813" s="72">
        <v>2</v>
      </c>
      <c r="L11813" s="72">
        <v>3</v>
      </c>
    </row>
    <row r="11814" spans="4:12" x14ac:dyDescent="0.25">
      <c r="D11814" s="66" t="s">
        <v>42152</v>
      </c>
      <c r="E11814" s="66" t="s">
        <v>14467</v>
      </c>
      <c r="F11814" s="72">
        <v>1</v>
      </c>
      <c r="G11814" s="72">
        <v>3</v>
      </c>
      <c r="H11814" s="72">
        <v>4</v>
      </c>
      <c r="I11814" s="72">
        <v>3</v>
      </c>
      <c r="J11814" s="72">
        <v>1</v>
      </c>
      <c r="K11814" s="72">
        <v>2</v>
      </c>
      <c r="L11814" s="72">
        <v>4</v>
      </c>
    </row>
    <row r="11815" spans="4:12" x14ac:dyDescent="0.25">
      <c r="D11815" s="66" t="s">
        <v>42153</v>
      </c>
      <c r="E11815" s="66" t="s">
        <v>14468</v>
      </c>
      <c r="F11815" s="72">
        <v>1</v>
      </c>
      <c r="G11815" s="72">
        <v>3</v>
      </c>
      <c r="H11815" s="72">
        <v>4</v>
      </c>
      <c r="I11815" s="72">
        <v>3</v>
      </c>
      <c r="J11815" s="72">
        <v>1</v>
      </c>
      <c r="K11815" s="72">
        <v>3</v>
      </c>
      <c r="L11815" s="72">
        <v>1</v>
      </c>
    </row>
    <row r="11816" spans="4:12" x14ac:dyDescent="0.25">
      <c r="D11816" s="66" t="s">
        <v>42154</v>
      </c>
      <c r="E11816" s="66" t="s">
        <v>14469</v>
      </c>
      <c r="F11816" s="72">
        <v>1</v>
      </c>
      <c r="G11816" s="72">
        <v>3</v>
      </c>
      <c r="H11816" s="72">
        <v>4</v>
      </c>
      <c r="I11816" s="72">
        <v>3</v>
      </c>
      <c r="J11816" s="72">
        <v>1</v>
      </c>
      <c r="K11816" s="72">
        <v>3</v>
      </c>
      <c r="L11816" s="72">
        <v>2</v>
      </c>
    </row>
    <row r="11817" spans="4:12" x14ac:dyDescent="0.25">
      <c r="D11817" s="66" t="s">
        <v>42155</v>
      </c>
      <c r="E11817" s="66" t="s">
        <v>14470</v>
      </c>
      <c r="F11817" s="72">
        <v>1</v>
      </c>
      <c r="G11817" s="72">
        <v>3</v>
      </c>
      <c r="H11817" s="72">
        <v>4</v>
      </c>
      <c r="I11817" s="72">
        <v>3</v>
      </c>
      <c r="J11817" s="72">
        <v>1</v>
      </c>
      <c r="K11817" s="72">
        <v>3</v>
      </c>
      <c r="L11817" s="72">
        <v>3</v>
      </c>
    </row>
    <row r="11818" spans="4:12" x14ac:dyDescent="0.25">
      <c r="D11818" s="66" t="s">
        <v>42156</v>
      </c>
      <c r="E11818" s="66" t="s">
        <v>14471</v>
      </c>
      <c r="F11818" s="72">
        <v>1</v>
      </c>
      <c r="G11818" s="72">
        <v>3</v>
      </c>
      <c r="H11818" s="72">
        <v>4</v>
      </c>
      <c r="I11818" s="72">
        <v>3</v>
      </c>
      <c r="J11818" s="72">
        <v>1</v>
      </c>
      <c r="K11818" s="72">
        <v>3</v>
      </c>
      <c r="L11818" s="72">
        <v>4</v>
      </c>
    </row>
    <row r="11819" spans="4:12" x14ac:dyDescent="0.25">
      <c r="D11819" s="66" t="s">
        <v>42157</v>
      </c>
      <c r="E11819" s="66" t="s">
        <v>14472</v>
      </c>
      <c r="F11819" s="72">
        <v>1</v>
      </c>
      <c r="G11819" s="72">
        <v>3</v>
      </c>
      <c r="H11819" s="72">
        <v>4</v>
      </c>
      <c r="I11819" s="72">
        <v>3</v>
      </c>
      <c r="J11819" s="72">
        <v>1</v>
      </c>
      <c r="K11819" s="72">
        <v>4</v>
      </c>
      <c r="L11819" s="72">
        <v>1</v>
      </c>
    </row>
    <row r="11820" spans="4:12" x14ac:dyDescent="0.25">
      <c r="D11820" s="66" t="s">
        <v>42158</v>
      </c>
      <c r="E11820" s="66" t="s">
        <v>14473</v>
      </c>
      <c r="F11820" s="72">
        <v>1</v>
      </c>
      <c r="G11820" s="72">
        <v>3</v>
      </c>
      <c r="H11820" s="72">
        <v>4</v>
      </c>
      <c r="I11820" s="72">
        <v>3</v>
      </c>
      <c r="J11820" s="72">
        <v>1</v>
      </c>
      <c r="K11820" s="72">
        <v>4</v>
      </c>
      <c r="L11820" s="72">
        <v>2</v>
      </c>
    </row>
    <row r="11821" spans="4:12" x14ac:dyDescent="0.25">
      <c r="D11821" s="66" t="s">
        <v>42159</v>
      </c>
      <c r="E11821" s="66" t="s">
        <v>14474</v>
      </c>
      <c r="F11821" s="72">
        <v>1</v>
      </c>
      <c r="G11821" s="72">
        <v>3</v>
      </c>
      <c r="H11821" s="72">
        <v>4</v>
      </c>
      <c r="I11821" s="72">
        <v>3</v>
      </c>
      <c r="J11821" s="72">
        <v>1</v>
      </c>
      <c r="K11821" s="72">
        <v>4</v>
      </c>
      <c r="L11821" s="72">
        <v>3</v>
      </c>
    </row>
    <row r="11822" spans="4:12" x14ac:dyDescent="0.25">
      <c r="D11822" s="66" t="s">
        <v>42160</v>
      </c>
      <c r="E11822" s="66" t="s">
        <v>14475</v>
      </c>
      <c r="F11822" s="72">
        <v>1</v>
      </c>
      <c r="G11822" s="72">
        <v>3</v>
      </c>
      <c r="H11822" s="72">
        <v>4</v>
      </c>
      <c r="I11822" s="72">
        <v>3</v>
      </c>
      <c r="J11822" s="72">
        <v>1</v>
      </c>
      <c r="K11822" s="72">
        <v>4</v>
      </c>
      <c r="L11822" s="72">
        <v>4</v>
      </c>
    </row>
    <row r="11823" spans="4:12" x14ac:dyDescent="0.25">
      <c r="D11823" s="66" t="s">
        <v>42161</v>
      </c>
      <c r="E11823" s="66" t="s">
        <v>14476</v>
      </c>
      <c r="F11823" s="72">
        <v>1</v>
      </c>
      <c r="G11823" s="72">
        <v>3</v>
      </c>
      <c r="H11823" s="72">
        <v>4</v>
      </c>
      <c r="I11823" s="72">
        <v>3</v>
      </c>
      <c r="J11823" s="72">
        <v>1</v>
      </c>
      <c r="K11823" s="72">
        <v>5</v>
      </c>
      <c r="L11823" s="72">
        <v>1</v>
      </c>
    </row>
    <row r="11824" spans="4:12" x14ac:dyDescent="0.25">
      <c r="D11824" s="66" t="s">
        <v>42162</v>
      </c>
      <c r="E11824" s="66" t="s">
        <v>14477</v>
      </c>
      <c r="F11824" s="72">
        <v>1</v>
      </c>
      <c r="G11824" s="72">
        <v>3</v>
      </c>
      <c r="H11824" s="72">
        <v>4</v>
      </c>
      <c r="I11824" s="72">
        <v>3</v>
      </c>
      <c r="J11824" s="72">
        <v>1</v>
      </c>
      <c r="K11824" s="72">
        <v>5</v>
      </c>
      <c r="L11824" s="72">
        <v>2</v>
      </c>
    </row>
    <row r="11825" spans="4:12" x14ac:dyDescent="0.25">
      <c r="D11825" s="66" t="s">
        <v>42163</v>
      </c>
      <c r="E11825" s="66" t="s">
        <v>14478</v>
      </c>
      <c r="F11825" s="72">
        <v>1</v>
      </c>
      <c r="G11825" s="72">
        <v>3</v>
      </c>
      <c r="H11825" s="72">
        <v>4</v>
      </c>
      <c r="I11825" s="72">
        <v>3</v>
      </c>
      <c r="J11825" s="72">
        <v>1</v>
      </c>
      <c r="K11825" s="72">
        <v>5</v>
      </c>
      <c r="L11825" s="72">
        <v>3</v>
      </c>
    </row>
    <row r="11826" spans="4:12" x14ac:dyDescent="0.25">
      <c r="D11826" s="66" t="s">
        <v>42164</v>
      </c>
      <c r="E11826" s="66" t="s">
        <v>14479</v>
      </c>
      <c r="F11826" s="72">
        <v>1</v>
      </c>
      <c r="G11826" s="72">
        <v>3</v>
      </c>
      <c r="H11826" s="72">
        <v>4</v>
      </c>
      <c r="I11826" s="72">
        <v>3</v>
      </c>
      <c r="J11826" s="72">
        <v>1</v>
      </c>
      <c r="K11826" s="72">
        <v>5</v>
      </c>
      <c r="L11826" s="72">
        <v>4</v>
      </c>
    </row>
    <row r="11827" spans="4:12" x14ac:dyDescent="0.25">
      <c r="D11827" s="66" t="s">
        <v>42165</v>
      </c>
      <c r="E11827" s="66" t="s">
        <v>14480</v>
      </c>
      <c r="F11827" s="72">
        <v>1</v>
      </c>
      <c r="G11827" s="72">
        <v>3</v>
      </c>
      <c r="H11827" s="72">
        <v>4</v>
      </c>
      <c r="I11827" s="72">
        <v>3</v>
      </c>
      <c r="J11827" s="72">
        <v>1</v>
      </c>
      <c r="K11827" s="72">
        <v>5</v>
      </c>
      <c r="L11827" s="72">
        <v>5</v>
      </c>
    </row>
    <row r="11828" spans="4:12" x14ac:dyDescent="0.25">
      <c r="D11828" s="66" t="s">
        <v>42166</v>
      </c>
      <c r="E11828" s="66" t="s">
        <v>14481</v>
      </c>
      <c r="F11828" s="72">
        <v>1</v>
      </c>
      <c r="G11828" s="72">
        <v>3</v>
      </c>
      <c r="H11828" s="72">
        <v>4</v>
      </c>
      <c r="I11828" s="72">
        <v>3</v>
      </c>
      <c r="J11828" s="72">
        <v>1</v>
      </c>
      <c r="K11828" s="72">
        <v>5</v>
      </c>
      <c r="L11828" s="72">
        <v>6</v>
      </c>
    </row>
    <row r="11829" spans="4:12" x14ac:dyDescent="0.25">
      <c r="D11829" s="66" t="s">
        <v>42167</v>
      </c>
      <c r="E11829" s="66" t="s">
        <v>14482</v>
      </c>
      <c r="F11829" s="72">
        <v>1</v>
      </c>
      <c r="G11829" s="72">
        <v>3</v>
      </c>
      <c r="H11829" s="72">
        <v>4</v>
      </c>
      <c r="I11829" s="72">
        <v>3</v>
      </c>
      <c r="J11829" s="72">
        <v>2</v>
      </c>
      <c r="K11829" s="72">
        <v>1</v>
      </c>
      <c r="L11829" s="72">
        <v>1</v>
      </c>
    </row>
    <row r="11830" spans="4:12" x14ac:dyDescent="0.25">
      <c r="D11830" s="66" t="s">
        <v>42168</v>
      </c>
      <c r="E11830" s="66" t="s">
        <v>14483</v>
      </c>
      <c r="F11830" s="72">
        <v>1</v>
      </c>
      <c r="G11830" s="72">
        <v>3</v>
      </c>
      <c r="H11830" s="72">
        <v>4</v>
      </c>
      <c r="I11830" s="72">
        <v>3</v>
      </c>
      <c r="J11830" s="72">
        <v>2</v>
      </c>
      <c r="K11830" s="72">
        <v>1</v>
      </c>
      <c r="L11830" s="72">
        <v>2</v>
      </c>
    </row>
    <row r="11831" spans="4:12" x14ac:dyDescent="0.25">
      <c r="D11831" s="66" t="s">
        <v>42169</v>
      </c>
      <c r="E11831" s="66" t="s">
        <v>14484</v>
      </c>
      <c r="F11831" s="72">
        <v>1</v>
      </c>
      <c r="G11831" s="72">
        <v>3</v>
      </c>
      <c r="H11831" s="72">
        <v>4</v>
      </c>
      <c r="I11831" s="72">
        <v>3</v>
      </c>
      <c r="J11831" s="72">
        <v>2</v>
      </c>
      <c r="K11831" s="72">
        <v>1</v>
      </c>
      <c r="L11831" s="72">
        <v>3</v>
      </c>
    </row>
    <row r="11832" spans="4:12" x14ac:dyDescent="0.25">
      <c r="D11832" s="66" t="s">
        <v>42170</v>
      </c>
      <c r="E11832" s="66" t="s">
        <v>14485</v>
      </c>
      <c r="F11832" s="72">
        <v>1</v>
      </c>
      <c r="G11832" s="72">
        <v>3</v>
      </c>
      <c r="H11832" s="72">
        <v>4</v>
      </c>
      <c r="I11832" s="72">
        <v>3</v>
      </c>
      <c r="J11832" s="72">
        <v>2</v>
      </c>
      <c r="K11832" s="72">
        <v>1</v>
      </c>
      <c r="L11832" s="72">
        <v>4</v>
      </c>
    </row>
    <row r="11833" spans="4:12" x14ac:dyDescent="0.25">
      <c r="D11833" s="66" t="s">
        <v>42171</v>
      </c>
      <c r="E11833" s="66" t="s">
        <v>14486</v>
      </c>
      <c r="F11833" s="72">
        <v>1</v>
      </c>
      <c r="G11833" s="72">
        <v>3</v>
      </c>
      <c r="H11833" s="72">
        <v>4</v>
      </c>
      <c r="I11833" s="72">
        <v>3</v>
      </c>
      <c r="J11833" s="72">
        <v>2</v>
      </c>
      <c r="K11833" s="72">
        <v>2</v>
      </c>
      <c r="L11833" s="72">
        <v>1</v>
      </c>
    </row>
    <row r="11834" spans="4:12" x14ac:dyDescent="0.25">
      <c r="D11834" s="66" t="s">
        <v>42172</v>
      </c>
      <c r="E11834" s="66" t="s">
        <v>14487</v>
      </c>
      <c r="F11834" s="72">
        <v>1</v>
      </c>
      <c r="G11834" s="72">
        <v>3</v>
      </c>
      <c r="H11834" s="72">
        <v>4</v>
      </c>
      <c r="I11834" s="72">
        <v>3</v>
      </c>
      <c r="J11834" s="72">
        <v>2</v>
      </c>
      <c r="K11834" s="72">
        <v>2</v>
      </c>
      <c r="L11834" s="72">
        <v>2</v>
      </c>
    </row>
    <row r="11835" spans="4:12" x14ac:dyDescent="0.25">
      <c r="D11835" s="66" t="s">
        <v>42173</v>
      </c>
      <c r="E11835" s="66" t="s">
        <v>14488</v>
      </c>
      <c r="F11835" s="72">
        <v>1</v>
      </c>
      <c r="G11835" s="72">
        <v>3</v>
      </c>
      <c r="H11835" s="72">
        <v>4</v>
      </c>
      <c r="I11835" s="72">
        <v>3</v>
      </c>
      <c r="J11835" s="72">
        <v>2</v>
      </c>
      <c r="K11835" s="72">
        <v>2</v>
      </c>
      <c r="L11835" s="72">
        <v>3</v>
      </c>
    </row>
    <row r="11836" spans="4:12" x14ac:dyDescent="0.25">
      <c r="D11836" s="66" t="s">
        <v>42174</v>
      </c>
      <c r="E11836" s="66" t="s">
        <v>14489</v>
      </c>
      <c r="F11836" s="72">
        <v>1</v>
      </c>
      <c r="G11836" s="72">
        <v>3</v>
      </c>
      <c r="H11836" s="72">
        <v>4</v>
      </c>
      <c r="I11836" s="72">
        <v>3</v>
      </c>
      <c r="J11836" s="72">
        <v>2</v>
      </c>
      <c r="K11836" s="72">
        <v>2</v>
      </c>
      <c r="L11836" s="72">
        <v>4</v>
      </c>
    </row>
    <row r="11837" spans="4:12" x14ac:dyDescent="0.25">
      <c r="D11837" s="66" t="s">
        <v>42175</v>
      </c>
      <c r="E11837" s="66" t="s">
        <v>14490</v>
      </c>
      <c r="F11837" s="72">
        <v>1</v>
      </c>
      <c r="G11837" s="72">
        <v>3</v>
      </c>
      <c r="H11837" s="72">
        <v>4</v>
      </c>
      <c r="I11837" s="72">
        <v>3</v>
      </c>
      <c r="J11837" s="72">
        <v>2</v>
      </c>
      <c r="K11837" s="72">
        <v>3</v>
      </c>
      <c r="L11837" s="72">
        <v>1</v>
      </c>
    </row>
    <row r="11838" spans="4:12" x14ac:dyDescent="0.25">
      <c r="D11838" s="66" t="s">
        <v>42176</v>
      </c>
      <c r="E11838" s="66" t="s">
        <v>14491</v>
      </c>
      <c r="F11838" s="72">
        <v>1</v>
      </c>
      <c r="G11838" s="72">
        <v>3</v>
      </c>
      <c r="H11838" s="72">
        <v>4</v>
      </c>
      <c r="I11838" s="72">
        <v>3</v>
      </c>
      <c r="J11838" s="72">
        <v>2</v>
      </c>
      <c r="K11838" s="72">
        <v>3</v>
      </c>
      <c r="L11838" s="72">
        <v>2</v>
      </c>
    </row>
    <row r="11839" spans="4:12" x14ac:dyDescent="0.25">
      <c r="D11839" s="66" t="s">
        <v>42177</v>
      </c>
      <c r="E11839" s="66" t="s">
        <v>14492</v>
      </c>
      <c r="F11839" s="72">
        <v>1</v>
      </c>
      <c r="G11839" s="72">
        <v>3</v>
      </c>
      <c r="H11839" s="72">
        <v>4</v>
      </c>
      <c r="I11839" s="72">
        <v>3</v>
      </c>
      <c r="J11839" s="72">
        <v>2</v>
      </c>
      <c r="K11839" s="72">
        <v>3</v>
      </c>
      <c r="L11839" s="72">
        <v>3</v>
      </c>
    </row>
    <row r="11840" spans="4:12" x14ac:dyDescent="0.25">
      <c r="D11840" s="66" t="s">
        <v>42178</v>
      </c>
      <c r="E11840" s="66" t="s">
        <v>14493</v>
      </c>
      <c r="F11840" s="72">
        <v>1</v>
      </c>
      <c r="G11840" s="72">
        <v>3</v>
      </c>
      <c r="H11840" s="72">
        <v>4</v>
      </c>
      <c r="I11840" s="72">
        <v>3</v>
      </c>
      <c r="J11840" s="72">
        <v>2</v>
      </c>
      <c r="K11840" s="72">
        <v>3</v>
      </c>
      <c r="L11840" s="72">
        <v>4</v>
      </c>
    </row>
    <row r="11841" spans="4:12" x14ac:dyDescent="0.25">
      <c r="D11841" s="66" t="s">
        <v>42179</v>
      </c>
      <c r="E11841" s="66" t="s">
        <v>14494</v>
      </c>
      <c r="F11841" s="72">
        <v>1</v>
      </c>
      <c r="G11841" s="72">
        <v>3</v>
      </c>
      <c r="H11841" s="72">
        <v>4</v>
      </c>
      <c r="I11841" s="72">
        <v>3</v>
      </c>
      <c r="J11841" s="72">
        <v>2</v>
      </c>
      <c r="K11841" s="72">
        <v>4</v>
      </c>
      <c r="L11841" s="72">
        <v>1</v>
      </c>
    </row>
    <row r="11842" spans="4:12" x14ac:dyDescent="0.25">
      <c r="D11842" s="66" t="s">
        <v>42180</v>
      </c>
      <c r="E11842" s="66" t="s">
        <v>14495</v>
      </c>
      <c r="F11842" s="72">
        <v>1</v>
      </c>
      <c r="G11842" s="72">
        <v>3</v>
      </c>
      <c r="H11842" s="72">
        <v>4</v>
      </c>
      <c r="I11842" s="72">
        <v>3</v>
      </c>
      <c r="J11842" s="72">
        <v>3</v>
      </c>
      <c r="K11842" s="72">
        <v>1</v>
      </c>
      <c r="L11842" s="72">
        <v>1</v>
      </c>
    </row>
    <row r="11843" spans="4:12" x14ac:dyDescent="0.25">
      <c r="D11843" s="66" t="s">
        <v>42181</v>
      </c>
      <c r="E11843" s="66" t="s">
        <v>14496</v>
      </c>
      <c r="F11843" s="72">
        <v>1</v>
      </c>
      <c r="G11843" s="72">
        <v>3</v>
      </c>
      <c r="H11843" s="72">
        <v>4</v>
      </c>
      <c r="I11843" s="72">
        <v>3</v>
      </c>
      <c r="J11843" s="72">
        <v>3</v>
      </c>
      <c r="K11843" s="72">
        <v>1</v>
      </c>
      <c r="L11843" s="72">
        <v>2</v>
      </c>
    </row>
    <row r="11844" spans="4:12" x14ac:dyDescent="0.25">
      <c r="D11844" s="66" t="s">
        <v>42182</v>
      </c>
      <c r="E11844" s="66" t="s">
        <v>14497</v>
      </c>
      <c r="F11844" s="72">
        <v>1</v>
      </c>
      <c r="G11844" s="72">
        <v>3</v>
      </c>
      <c r="H11844" s="72">
        <v>4</v>
      </c>
      <c r="I11844" s="72">
        <v>3</v>
      </c>
      <c r="J11844" s="72">
        <v>3</v>
      </c>
      <c r="K11844" s="72">
        <v>1</v>
      </c>
      <c r="L11844" s="72">
        <v>3</v>
      </c>
    </row>
    <row r="11845" spans="4:12" x14ac:dyDescent="0.25">
      <c r="D11845" s="66" t="s">
        <v>42183</v>
      </c>
      <c r="E11845" s="66" t="s">
        <v>14498</v>
      </c>
      <c r="F11845" s="72">
        <v>1</v>
      </c>
      <c r="G11845" s="72">
        <v>3</v>
      </c>
      <c r="H11845" s="72">
        <v>4</v>
      </c>
      <c r="I11845" s="72">
        <v>3</v>
      </c>
      <c r="J11845" s="72">
        <v>3</v>
      </c>
      <c r="K11845" s="72">
        <v>1</v>
      </c>
      <c r="L11845" s="72">
        <v>4</v>
      </c>
    </row>
    <row r="11846" spans="4:12" x14ac:dyDescent="0.25">
      <c r="D11846" s="66" t="s">
        <v>42184</v>
      </c>
      <c r="E11846" s="66" t="s">
        <v>14499</v>
      </c>
      <c r="F11846" s="72">
        <v>1</v>
      </c>
      <c r="G11846" s="72">
        <v>3</v>
      </c>
      <c r="H11846" s="72">
        <v>4</v>
      </c>
      <c r="I11846" s="72">
        <v>3</v>
      </c>
      <c r="J11846" s="72">
        <v>3</v>
      </c>
      <c r="K11846" s="72">
        <v>2</v>
      </c>
      <c r="L11846" s="72">
        <v>1</v>
      </c>
    </row>
    <row r="11847" spans="4:12" x14ac:dyDescent="0.25">
      <c r="D11847" s="66" t="s">
        <v>42185</v>
      </c>
      <c r="E11847" s="66" t="s">
        <v>14500</v>
      </c>
      <c r="F11847" s="72">
        <v>1</v>
      </c>
      <c r="G11847" s="72">
        <v>3</v>
      </c>
      <c r="H11847" s="72">
        <v>4</v>
      </c>
      <c r="I11847" s="72">
        <v>3</v>
      </c>
      <c r="J11847" s="72">
        <v>3</v>
      </c>
      <c r="K11847" s="72">
        <v>2</v>
      </c>
      <c r="L11847" s="72">
        <v>2</v>
      </c>
    </row>
    <row r="11848" spans="4:12" x14ac:dyDescent="0.25">
      <c r="D11848" s="66" t="s">
        <v>42186</v>
      </c>
      <c r="E11848" s="66" t="s">
        <v>14501</v>
      </c>
      <c r="F11848" s="72">
        <v>1</v>
      </c>
      <c r="G11848" s="72">
        <v>3</v>
      </c>
      <c r="H11848" s="72">
        <v>4</v>
      </c>
      <c r="I11848" s="72">
        <v>3</v>
      </c>
      <c r="J11848" s="72">
        <v>3</v>
      </c>
      <c r="K11848" s="72">
        <v>2</v>
      </c>
      <c r="L11848" s="72">
        <v>3</v>
      </c>
    </row>
    <row r="11849" spans="4:12" x14ac:dyDescent="0.25">
      <c r="D11849" s="66" t="s">
        <v>42187</v>
      </c>
      <c r="E11849" s="66" t="s">
        <v>14502</v>
      </c>
      <c r="F11849" s="72">
        <v>1</v>
      </c>
      <c r="G11849" s="72">
        <v>3</v>
      </c>
      <c r="H11849" s="72">
        <v>4</v>
      </c>
      <c r="I11849" s="72">
        <v>3</v>
      </c>
      <c r="J11849" s="72">
        <v>3</v>
      </c>
      <c r="K11849" s="72">
        <v>3</v>
      </c>
      <c r="L11849" s="72">
        <v>1</v>
      </c>
    </row>
    <row r="11850" spans="4:12" x14ac:dyDescent="0.25">
      <c r="D11850" s="66" t="s">
        <v>42188</v>
      </c>
      <c r="E11850" s="66" t="s">
        <v>14503</v>
      </c>
      <c r="F11850" s="72">
        <v>1</v>
      </c>
      <c r="G11850" s="72">
        <v>3</v>
      </c>
      <c r="H11850" s="72">
        <v>4</v>
      </c>
      <c r="I11850" s="72">
        <v>3</v>
      </c>
      <c r="J11850" s="72">
        <v>3</v>
      </c>
      <c r="K11850" s="72">
        <v>3</v>
      </c>
      <c r="L11850" s="72">
        <v>2</v>
      </c>
    </row>
    <row r="11851" spans="4:12" x14ac:dyDescent="0.25">
      <c r="D11851" s="66" t="s">
        <v>42189</v>
      </c>
      <c r="E11851" s="66" t="s">
        <v>14504</v>
      </c>
      <c r="F11851" s="72">
        <v>1</v>
      </c>
      <c r="G11851" s="72">
        <v>3</v>
      </c>
      <c r="H11851" s="72">
        <v>4</v>
      </c>
      <c r="I11851" s="72">
        <v>3</v>
      </c>
      <c r="J11851" s="72">
        <v>3</v>
      </c>
      <c r="K11851" s="72">
        <v>3</v>
      </c>
      <c r="L11851" s="72">
        <v>3</v>
      </c>
    </row>
    <row r="11852" spans="4:12" x14ac:dyDescent="0.25">
      <c r="D11852" s="66" t="s">
        <v>42190</v>
      </c>
      <c r="E11852" s="66" t="s">
        <v>14505</v>
      </c>
      <c r="F11852" s="72">
        <v>1</v>
      </c>
      <c r="G11852" s="72">
        <v>3</v>
      </c>
      <c r="H11852" s="72">
        <v>4</v>
      </c>
      <c r="I11852" s="72">
        <v>3</v>
      </c>
      <c r="J11852" s="72">
        <v>3</v>
      </c>
      <c r="K11852" s="72">
        <v>4</v>
      </c>
      <c r="L11852" s="72">
        <v>1</v>
      </c>
    </row>
    <row r="11853" spans="4:12" x14ac:dyDescent="0.25">
      <c r="D11853" s="66" t="s">
        <v>42191</v>
      </c>
      <c r="E11853" s="66" t="s">
        <v>14506</v>
      </c>
      <c r="F11853" s="72">
        <v>1</v>
      </c>
      <c r="G11853" s="72">
        <v>3</v>
      </c>
      <c r="H11853" s="72">
        <v>4</v>
      </c>
      <c r="I11853" s="72">
        <v>3</v>
      </c>
      <c r="J11853" s="72">
        <v>4</v>
      </c>
      <c r="K11853" s="72">
        <v>1</v>
      </c>
      <c r="L11853" s="72">
        <v>1</v>
      </c>
    </row>
    <row r="11854" spans="4:12" x14ac:dyDescent="0.25">
      <c r="D11854" s="66" t="s">
        <v>42192</v>
      </c>
      <c r="E11854" s="66" t="s">
        <v>14507</v>
      </c>
      <c r="F11854" s="72">
        <v>1</v>
      </c>
      <c r="G11854" s="72">
        <v>3</v>
      </c>
      <c r="H11854" s="72">
        <v>4</v>
      </c>
      <c r="I11854" s="72">
        <v>3</v>
      </c>
      <c r="J11854" s="72">
        <v>4</v>
      </c>
      <c r="K11854" s="72">
        <v>1</v>
      </c>
      <c r="L11854" s="72">
        <v>2</v>
      </c>
    </row>
    <row r="11855" spans="4:12" x14ac:dyDescent="0.25">
      <c r="D11855" s="66" t="s">
        <v>42193</v>
      </c>
      <c r="E11855" s="66" t="s">
        <v>14508</v>
      </c>
      <c r="F11855" s="72">
        <v>1</v>
      </c>
      <c r="G11855" s="72">
        <v>3</v>
      </c>
      <c r="H11855" s="72">
        <v>4</v>
      </c>
      <c r="I11855" s="72">
        <v>3</v>
      </c>
      <c r="J11855" s="72">
        <v>4</v>
      </c>
      <c r="K11855" s="72">
        <v>1</v>
      </c>
      <c r="L11855" s="72">
        <v>3</v>
      </c>
    </row>
    <row r="11856" spans="4:12" x14ac:dyDescent="0.25">
      <c r="D11856" s="66" t="s">
        <v>42194</v>
      </c>
      <c r="E11856" s="66" t="s">
        <v>14509</v>
      </c>
      <c r="F11856" s="72">
        <v>1</v>
      </c>
      <c r="G11856" s="72">
        <v>3</v>
      </c>
      <c r="H11856" s="72">
        <v>4</v>
      </c>
      <c r="I11856" s="72">
        <v>3</v>
      </c>
      <c r="J11856" s="72">
        <v>4</v>
      </c>
      <c r="K11856" s="72">
        <v>1</v>
      </c>
      <c r="L11856" s="72">
        <v>4</v>
      </c>
    </row>
    <row r="11857" spans="4:12" x14ac:dyDescent="0.25">
      <c r="D11857" s="66" t="s">
        <v>42195</v>
      </c>
      <c r="E11857" s="66" t="s">
        <v>14510</v>
      </c>
      <c r="F11857" s="72">
        <v>1</v>
      </c>
      <c r="G11857" s="72">
        <v>3</v>
      </c>
      <c r="H11857" s="72">
        <v>4</v>
      </c>
      <c r="I11857" s="72">
        <v>3</v>
      </c>
      <c r="J11857" s="72">
        <v>4</v>
      </c>
      <c r="K11857" s="72">
        <v>1</v>
      </c>
      <c r="L11857" s="72">
        <v>5</v>
      </c>
    </row>
    <row r="11858" spans="4:12" x14ac:dyDescent="0.25">
      <c r="D11858" s="66" t="s">
        <v>42196</v>
      </c>
      <c r="E11858" s="66" t="s">
        <v>14511</v>
      </c>
      <c r="F11858" s="72">
        <v>1</v>
      </c>
      <c r="G11858" s="72">
        <v>3</v>
      </c>
      <c r="H11858" s="72">
        <v>4</v>
      </c>
      <c r="I11858" s="72">
        <v>3</v>
      </c>
      <c r="J11858" s="72">
        <v>4</v>
      </c>
      <c r="K11858" s="72">
        <v>1</v>
      </c>
      <c r="L11858" s="72">
        <v>6</v>
      </c>
    </row>
    <row r="11859" spans="4:12" x14ac:dyDescent="0.25">
      <c r="D11859" s="66" t="s">
        <v>42197</v>
      </c>
      <c r="E11859" s="66" t="s">
        <v>14512</v>
      </c>
      <c r="F11859" s="72">
        <v>1</v>
      </c>
      <c r="G11859" s="72">
        <v>3</v>
      </c>
      <c r="H11859" s="72">
        <v>4</v>
      </c>
      <c r="I11859" s="72">
        <v>3</v>
      </c>
      <c r="J11859" s="72">
        <v>4</v>
      </c>
      <c r="K11859" s="72">
        <v>1</v>
      </c>
      <c r="L11859" s="72">
        <v>7</v>
      </c>
    </row>
    <row r="11860" spans="4:12" x14ac:dyDescent="0.25">
      <c r="D11860" s="66" t="s">
        <v>42198</v>
      </c>
      <c r="E11860" s="66" t="s">
        <v>14513</v>
      </c>
      <c r="F11860" s="72">
        <v>1</v>
      </c>
      <c r="G11860" s="72">
        <v>3</v>
      </c>
      <c r="H11860" s="72">
        <v>4</v>
      </c>
      <c r="I11860" s="72">
        <v>3</v>
      </c>
      <c r="J11860" s="72">
        <v>4</v>
      </c>
      <c r="K11860" s="72">
        <v>2</v>
      </c>
      <c r="L11860" s="72">
        <v>1</v>
      </c>
    </row>
    <row r="11861" spans="4:12" x14ac:dyDescent="0.25">
      <c r="D11861" s="66" t="s">
        <v>42199</v>
      </c>
      <c r="E11861" s="66" t="s">
        <v>14514</v>
      </c>
      <c r="F11861" s="72">
        <v>1</v>
      </c>
      <c r="G11861" s="72">
        <v>3</v>
      </c>
      <c r="H11861" s="72">
        <v>4</v>
      </c>
      <c r="I11861" s="72">
        <v>3</v>
      </c>
      <c r="J11861" s="72">
        <v>4</v>
      </c>
      <c r="K11861" s="72">
        <v>2</v>
      </c>
      <c r="L11861" s="72">
        <v>2</v>
      </c>
    </row>
    <row r="11862" spans="4:12" x14ac:dyDescent="0.25">
      <c r="D11862" s="66" t="s">
        <v>42200</v>
      </c>
      <c r="E11862" s="66" t="s">
        <v>14515</v>
      </c>
      <c r="F11862" s="72">
        <v>1</v>
      </c>
      <c r="G11862" s="72">
        <v>3</v>
      </c>
      <c r="H11862" s="72">
        <v>4</v>
      </c>
      <c r="I11862" s="72">
        <v>3</v>
      </c>
      <c r="J11862" s="72">
        <v>4</v>
      </c>
      <c r="K11862" s="72">
        <v>2</v>
      </c>
      <c r="L11862" s="72">
        <v>3</v>
      </c>
    </row>
    <row r="11863" spans="4:12" x14ac:dyDescent="0.25">
      <c r="D11863" s="66" t="s">
        <v>42201</v>
      </c>
      <c r="E11863" s="66" t="s">
        <v>14516</v>
      </c>
      <c r="F11863" s="72">
        <v>1</v>
      </c>
      <c r="G11863" s="72">
        <v>3</v>
      </c>
      <c r="H11863" s="72">
        <v>4</v>
      </c>
      <c r="I11863" s="72">
        <v>3</v>
      </c>
      <c r="J11863" s="72">
        <v>4</v>
      </c>
      <c r="K11863" s="72">
        <v>2</v>
      </c>
      <c r="L11863" s="72">
        <v>4</v>
      </c>
    </row>
    <row r="11864" spans="4:12" x14ac:dyDescent="0.25">
      <c r="D11864" s="66" t="s">
        <v>42202</v>
      </c>
      <c r="E11864" s="66" t="s">
        <v>14517</v>
      </c>
      <c r="F11864" s="72">
        <v>1</v>
      </c>
      <c r="G11864" s="72">
        <v>3</v>
      </c>
      <c r="H11864" s="72">
        <v>4</v>
      </c>
      <c r="I11864" s="72">
        <v>3</v>
      </c>
      <c r="J11864" s="72">
        <v>4</v>
      </c>
      <c r="K11864" s="72">
        <v>2</v>
      </c>
      <c r="L11864" s="72">
        <v>5</v>
      </c>
    </row>
    <row r="11865" spans="4:12" x14ac:dyDescent="0.25">
      <c r="D11865" s="66" t="s">
        <v>42203</v>
      </c>
      <c r="E11865" s="66" t="s">
        <v>14518</v>
      </c>
      <c r="F11865" s="72">
        <v>1</v>
      </c>
      <c r="G11865" s="72">
        <v>3</v>
      </c>
      <c r="H11865" s="72">
        <v>4</v>
      </c>
      <c r="I11865" s="72">
        <v>3</v>
      </c>
      <c r="J11865" s="72">
        <v>4</v>
      </c>
      <c r="K11865" s="72">
        <v>2</v>
      </c>
      <c r="L11865" s="72">
        <v>6</v>
      </c>
    </row>
    <row r="11866" spans="4:12" x14ac:dyDescent="0.25">
      <c r="D11866" s="66" t="s">
        <v>42204</v>
      </c>
      <c r="E11866" s="66" t="s">
        <v>14519</v>
      </c>
      <c r="F11866" s="72">
        <v>1</v>
      </c>
      <c r="G11866" s="72">
        <v>3</v>
      </c>
      <c r="H11866" s="72">
        <v>4</v>
      </c>
      <c r="I11866" s="72">
        <v>3</v>
      </c>
      <c r="J11866" s="72">
        <v>4</v>
      </c>
      <c r="K11866" s="72">
        <v>2</v>
      </c>
      <c r="L11866" s="72">
        <v>7</v>
      </c>
    </row>
    <row r="11867" spans="4:12" x14ac:dyDescent="0.25">
      <c r="D11867" s="66" t="s">
        <v>42205</v>
      </c>
      <c r="E11867" s="66" t="s">
        <v>14520</v>
      </c>
      <c r="F11867" s="72">
        <v>1</v>
      </c>
      <c r="G11867" s="72">
        <v>3</v>
      </c>
      <c r="H11867" s="72">
        <v>4</v>
      </c>
      <c r="I11867" s="72">
        <v>3</v>
      </c>
      <c r="J11867" s="72">
        <v>4</v>
      </c>
      <c r="K11867" s="72">
        <v>3</v>
      </c>
      <c r="L11867" s="72">
        <v>1</v>
      </c>
    </row>
    <row r="11868" spans="4:12" x14ac:dyDescent="0.25">
      <c r="D11868" s="66" t="s">
        <v>42206</v>
      </c>
      <c r="E11868" s="66" t="s">
        <v>14521</v>
      </c>
      <c r="F11868" s="72">
        <v>1</v>
      </c>
      <c r="G11868" s="72">
        <v>3</v>
      </c>
      <c r="H11868" s="72">
        <v>4</v>
      </c>
      <c r="I11868" s="72">
        <v>3</v>
      </c>
      <c r="J11868" s="72">
        <v>4</v>
      </c>
      <c r="K11868" s="72">
        <v>3</v>
      </c>
      <c r="L11868" s="72">
        <v>2</v>
      </c>
    </row>
    <row r="11869" spans="4:12" x14ac:dyDescent="0.25">
      <c r="D11869" s="66" t="s">
        <v>42207</v>
      </c>
      <c r="E11869" s="66" t="s">
        <v>14522</v>
      </c>
      <c r="F11869" s="72">
        <v>1</v>
      </c>
      <c r="G11869" s="72">
        <v>3</v>
      </c>
      <c r="H11869" s="72">
        <v>4</v>
      </c>
      <c r="I11869" s="72">
        <v>3</v>
      </c>
      <c r="J11869" s="72">
        <v>4</v>
      </c>
      <c r="K11869" s="72">
        <v>4</v>
      </c>
      <c r="L11869" s="72">
        <v>1</v>
      </c>
    </row>
    <row r="11870" spans="4:12" x14ac:dyDescent="0.25">
      <c r="D11870" s="66" t="s">
        <v>42208</v>
      </c>
      <c r="E11870" s="66" t="s">
        <v>14523</v>
      </c>
      <c r="F11870" s="72">
        <v>1</v>
      </c>
      <c r="G11870" s="72">
        <v>3</v>
      </c>
      <c r="H11870" s="72">
        <v>4</v>
      </c>
      <c r="I11870" s="72">
        <v>3</v>
      </c>
      <c r="J11870" s="72">
        <v>5</v>
      </c>
      <c r="K11870" s="72">
        <v>1</v>
      </c>
      <c r="L11870" s="72">
        <v>1</v>
      </c>
    </row>
    <row r="11871" spans="4:12" x14ac:dyDescent="0.25">
      <c r="D11871" s="66" t="s">
        <v>42209</v>
      </c>
      <c r="E11871" s="66" t="s">
        <v>14524</v>
      </c>
      <c r="F11871" s="72">
        <v>1</v>
      </c>
      <c r="G11871" s="72">
        <v>3</v>
      </c>
      <c r="H11871" s="72">
        <v>4</v>
      </c>
      <c r="I11871" s="72">
        <v>3</v>
      </c>
      <c r="J11871" s="72">
        <v>5</v>
      </c>
      <c r="K11871" s="72">
        <v>1</v>
      </c>
      <c r="L11871" s="72">
        <v>2</v>
      </c>
    </row>
    <row r="11872" spans="4:12" x14ac:dyDescent="0.25">
      <c r="D11872" s="66" t="s">
        <v>42210</v>
      </c>
      <c r="E11872" s="66" t="s">
        <v>14525</v>
      </c>
      <c r="F11872" s="72">
        <v>1</v>
      </c>
      <c r="G11872" s="72">
        <v>3</v>
      </c>
      <c r="H11872" s="72">
        <v>4</v>
      </c>
      <c r="I11872" s="72">
        <v>3</v>
      </c>
      <c r="J11872" s="72">
        <v>5</v>
      </c>
      <c r="K11872" s="72">
        <v>1</v>
      </c>
      <c r="L11872" s="72">
        <v>3</v>
      </c>
    </row>
    <row r="11873" spans="4:12" x14ac:dyDescent="0.25">
      <c r="D11873" s="66" t="s">
        <v>42211</v>
      </c>
      <c r="E11873" s="66" t="s">
        <v>14526</v>
      </c>
      <c r="F11873" s="72">
        <v>1</v>
      </c>
      <c r="G11873" s="72">
        <v>3</v>
      </c>
      <c r="H11873" s="72">
        <v>4</v>
      </c>
      <c r="I11873" s="72">
        <v>3</v>
      </c>
      <c r="J11873" s="72">
        <v>5</v>
      </c>
      <c r="K11873" s="72">
        <v>1</v>
      </c>
      <c r="L11873" s="72">
        <v>4</v>
      </c>
    </row>
    <row r="11874" spans="4:12" x14ac:dyDescent="0.25">
      <c r="D11874" s="66" t="s">
        <v>42212</v>
      </c>
      <c r="E11874" s="66" t="s">
        <v>14527</v>
      </c>
      <c r="F11874" s="72">
        <v>1</v>
      </c>
      <c r="G11874" s="72">
        <v>3</v>
      </c>
      <c r="H11874" s="72">
        <v>4</v>
      </c>
      <c r="I11874" s="72">
        <v>3</v>
      </c>
      <c r="J11874" s="72">
        <v>5</v>
      </c>
      <c r="K11874" s="72">
        <v>2</v>
      </c>
      <c r="L11874" s="72">
        <v>1</v>
      </c>
    </row>
    <row r="11875" spans="4:12" x14ac:dyDescent="0.25">
      <c r="D11875" s="66" t="s">
        <v>42213</v>
      </c>
      <c r="E11875" s="66" t="s">
        <v>14528</v>
      </c>
      <c r="F11875" s="72">
        <v>1</v>
      </c>
      <c r="G11875" s="72">
        <v>3</v>
      </c>
      <c r="H11875" s="72">
        <v>4</v>
      </c>
      <c r="I11875" s="72">
        <v>3</v>
      </c>
      <c r="J11875" s="72">
        <v>5</v>
      </c>
      <c r="K11875" s="72">
        <v>2</v>
      </c>
      <c r="L11875" s="72">
        <v>2</v>
      </c>
    </row>
    <row r="11876" spans="4:12" x14ac:dyDescent="0.25">
      <c r="D11876" s="66" t="s">
        <v>42214</v>
      </c>
      <c r="E11876" s="66" t="s">
        <v>14529</v>
      </c>
      <c r="F11876" s="72">
        <v>1</v>
      </c>
      <c r="G11876" s="72">
        <v>3</v>
      </c>
      <c r="H11876" s="72">
        <v>4</v>
      </c>
      <c r="I11876" s="72">
        <v>3</v>
      </c>
      <c r="J11876" s="72">
        <v>5</v>
      </c>
      <c r="K11876" s="72">
        <v>2</v>
      </c>
      <c r="L11876" s="72">
        <v>3</v>
      </c>
    </row>
    <row r="11877" spans="4:12" x14ac:dyDescent="0.25">
      <c r="D11877" s="66" t="s">
        <v>42215</v>
      </c>
      <c r="E11877" s="66" t="s">
        <v>14530</v>
      </c>
      <c r="F11877" s="72">
        <v>1</v>
      </c>
      <c r="G11877" s="72">
        <v>3</v>
      </c>
      <c r="H11877" s="72">
        <v>4</v>
      </c>
      <c r="I11877" s="72">
        <v>3</v>
      </c>
      <c r="J11877" s="72">
        <v>5</v>
      </c>
      <c r="K11877" s="72">
        <v>2</v>
      </c>
      <c r="L11877" s="72">
        <v>4</v>
      </c>
    </row>
    <row r="11878" spans="4:12" x14ac:dyDescent="0.25">
      <c r="D11878" s="66" t="s">
        <v>42216</v>
      </c>
      <c r="E11878" s="66" t="s">
        <v>14531</v>
      </c>
      <c r="F11878" s="72">
        <v>1</v>
      </c>
      <c r="G11878" s="72">
        <v>3</v>
      </c>
      <c r="H11878" s="72">
        <v>4</v>
      </c>
      <c r="I11878" s="72">
        <v>3</v>
      </c>
      <c r="J11878" s="72">
        <v>5</v>
      </c>
      <c r="K11878" s="72">
        <v>3</v>
      </c>
      <c r="L11878" s="72">
        <v>1</v>
      </c>
    </row>
    <row r="11879" spans="4:12" x14ac:dyDescent="0.25">
      <c r="D11879" s="66" t="s">
        <v>42217</v>
      </c>
      <c r="E11879" s="66" t="s">
        <v>14532</v>
      </c>
      <c r="F11879" s="72">
        <v>1</v>
      </c>
      <c r="G11879" s="72">
        <v>3</v>
      </c>
      <c r="H11879" s="72">
        <v>4</v>
      </c>
      <c r="I11879" s="72">
        <v>3</v>
      </c>
      <c r="J11879" s="72">
        <v>5</v>
      </c>
      <c r="K11879" s="72">
        <v>3</v>
      </c>
      <c r="L11879" s="72">
        <v>2</v>
      </c>
    </row>
    <row r="11880" spans="4:12" x14ac:dyDescent="0.25">
      <c r="D11880" s="66" t="s">
        <v>42218</v>
      </c>
      <c r="E11880" s="66" t="s">
        <v>14533</v>
      </c>
      <c r="F11880" s="72">
        <v>1</v>
      </c>
      <c r="G11880" s="72">
        <v>3</v>
      </c>
      <c r="H11880" s="72">
        <v>4</v>
      </c>
      <c r="I11880" s="72">
        <v>3</v>
      </c>
      <c r="J11880" s="72">
        <v>5</v>
      </c>
      <c r="K11880" s="72">
        <v>3</v>
      </c>
      <c r="L11880" s="72">
        <v>3</v>
      </c>
    </row>
    <row r="11881" spans="4:12" x14ac:dyDescent="0.25">
      <c r="D11881" s="66" t="s">
        <v>42219</v>
      </c>
      <c r="E11881" s="66" t="s">
        <v>14534</v>
      </c>
      <c r="F11881" s="72">
        <v>1</v>
      </c>
      <c r="G11881" s="72">
        <v>3</v>
      </c>
      <c r="H11881" s="72">
        <v>4</v>
      </c>
      <c r="I11881" s="72">
        <v>3</v>
      </c>
      <c r="J11881" s="72">
        <v>5</v>
      </c>
      <c r="K11881" s="72">
        <v>3</v>
      </c>
      <c r="L11881" s="72">
        <v>4</v>
      </c>
    </row>
    <row r="11882" spans="4:12" x14ac:dyDescent="0.25">
      <c r="D11882" s="66" t="s">
        <v>42220</v>
      </c>
      <c r="E11882" s="66" t="s">
        <v>14535</v>
      </c>
      <c r="F11882" s="72">
        <v>1</v>
      </c>
      <c r="G11882" s="72">
        <v>3</v>
      </c>
      <c r="H11882" s="72">
        <v>4</v>
      </c>
      <c r="I11882" s="72">
        <v>3</v>
      </c>
      <c r="J11882" s="72">
        <v>5</v>
      </c>
      <c r="K11882" s="72">
        <v>4</v>
      </c>
      <c r="L11882" s="72">
        <v>1</v>
      </c>
    </row>
    <row r="11883" spans="4:12" x14ac:dyDescent="0.25">
      <c r="D11883" s="66" t="s">
        <v>42221</v>
      </c>
      <c r="E11883" s="66" t="s">
        <v>14536</v>
      </c>
      <c r="F11883" s="72">
        <v>1</v>
      </c>
      <c r="G11883" s="72">
        <v>3</v>
      </c>
      <c r="H11883" s="72">
        <v>4</v>
      </c>
      <c r="I11883" s="72">
        <v>3</v>
      </c>
      <c r="J11883" s="72">
        <v>5</v>
      </c>
      <c r="K11883" s="72">
        <v>4</v>
      </c>
      <c r="L11883" s="72">
        <v>2</v>
      </c>
    </row>
    <row r="11884" spans="4:12" x14ac:dyDescent="0.25">
      <c r="D11884" s="66" t="s">
        <v>42222</v>
      </c>
      <c r="E11884" s="66" t="s">
        <v>14537</v>
      </c>
      <c r="F11884" s="72">
        <v>1</v>
      </c>
      <c r="G11884" s="72">
        <v>3</v>
      </c>
      <c r="H11884" s="72">
        <v>4</v>
      </c>
      <c r="I11884" s="72">
        <v>3</v>
      </c>
      <c r="J11884" s="72">
        <v>5</v>
      </c>
      <c r="K11884" s="72">
        <v>4</v>
      </c>
      <c r="L11884" s="72">
        <v>3</v>
      </c>
    </row>
    <row r="11885" spans="4:12" x14ac:dyDescent="0.25">
      <c r="D11885" s="66" t="s">
        <v>42223</v>
      </c>
      <c r="E11885" s="66" t="s">
        <v>14538</v>
      </c>
      <c r="F11885" s="72">
        <v>1</v>
      </c>
      <c r="G11885" s="72">
        <v>3</v>
      </c>
      <c r="H11885" s="72">
        <v>4</v>
      </c>
      <c r="I11885" s="72">
        <v>3</v>
      </c>
      <c r="J11885" s="72">
        <v>5</v>
      </c>
      <c r="K11885" s="72">
        <v>4</v>
      </c>
      <c r="L11885" s="72">
        <v>4</v>
      </c>
    </row>
    <row r="11886" spans="4:12" x14ac:dyDescent="0.25">
      <c r="D11886" s="66" t="s">
        <v>42224</v>
      </c>
      <c r="E11886" s="66" t="s">
        <v>14539</v>
      </c>
      <c r="F11886" s="72">
        <v>1</v>
      </c>
      <c r="G11886" s="72">
        <v>3</v>
      </c>
      <c r="H11886" s="72">
        <v>4</v>
      </c>
      <c r="I11886" s="72">
        <v>3</v>
      </c>
      <c r="J11886" s="72">
        <v>5</v>
      </c>
      <c r="K11886" s="72">
        <v>5</v>
      </c>
      <c r="L11886" s="72">
        <v>1</v>
      </c>
    </row>
    <row r="11887" spans="4:12" x14ac:dyDescent="0.25">
      <c r="D11887" s="66" t="s">
        <v>42225</v>
      </c>
      <c r="E11887" s="66" t="s">
        <v>14540</v>
      </c>
      <c r="F11887" s="72">
        <v>1</v>
      </c>
      <c r="G11887" s="72">
        <v>3</v>
      </c>
      <c r="H11887" s="72">
        <v>4</v>
      </c>
      <c r="I11887" s="72">
        <v>3</v>
      </c>
      <c r="J11887" s="72">
        <v>5</v>
      </c>
      <c r="K11887" s="72">
        <v>5</v>
      </c>
      <c r="L11887" s="72">
        <v>2</v>
      </c>
    </row>
    <row r="11888" spans="4:12" x14ac:dyDescent="0.25">
      <c r="D11888" s="66" t="s">
        <v>42226</v>
      </c>
      <c r="E11888" s="66" t="s">
        <v>14541</v>
      </c>
      <c r="F11888" s="72">
        <v>1</v>
      </c>
      <c r="G11888" s="72">
        <v>3</v>
      </c>
      <c r="H11888" s="72">
        <v>4</v>
      </c>
      <c r="I11888" s="72">
        <v>3</v>
      </c>
      <c r="J11888" s="72">
        <v>5</v>
      </c>
      <c r="K11888" s="72">
        <v>5</v>
      </c>
      <c r="L11888" s="72">
        <v>3</v>
      </c>
    </row>
    <row r="11889" spans="4:12" x14ac:dyDescent="0.25">
      <c r="D11889" s="66" t="s">
        <v>42227</v>
      </c>
      <c r="E11889" s="66" t="s">
        <v>14542</v>
      </c>
      <c r="F11889" s="72">
        <v>1</v>
      </c>
      <c r="G11889" s="72">
        <v>3</v>
      </c>
      <c r="H11889" s="72">
        <v>4</v>
      </c>
      <c r="I11889" s="72">
        <v>3</v>
      </c>
      <c r="J11889" s="72">
        <v>5</v>
      </c>
      <c r="K11889" s="72">
        <v>5</v>
      </c>
      <c r="L11889" s="72">
        <v>4</v>
      </c>
    </row>
    <row r="11890" spans="4:12" x14ac:dyDescent="0.25">
      <c r="D11890" s="66" t="s">
        <v>42228</v>
      </c>
      <c r="E11890" s="66" t="s">
        <v>14543</v>
      </c>
      <c r="F11890" s="72">
        <v>1</v>
      </c>
      <c r="G11890" s="72">
        <v>3</v>
      </c>
      <c r="H11890" s="72">
        <v>4</v>
      </c>
      <c r="I11890" s="72">
        <v>3</v>
      </c>
      <c r="J11890" s="72">
        <v>5</v>
      </c>
      <c r="K11890" s="72">
        <v>6</v>
      </c>
      <c r="L11890" s="72">
        <v>1</v>
      </c>
    </row>
    <row r="11891" spans="4:12" x14ac:dyDescent="0.25">
      <c r="D11891" s="66" t="s">
        <v>42229</v>
      </c>
      <c r="E11891" s="66" t="s">
        <v>14544</v>
      </c>
      <c r="F11891" s="72">
        <v>1</v>
      </c>
      <c r="G11891" s="72">
        <v>3</v>
      </c>
      <c r="H11891" s="72">
        <v>4</v>
      </c>
      <c r="I11891" s="72">
        <v>3</v>
      </c>
      <c r="J11891" s="72">
        <v>5</v>
      </c>
      <c r="K11891" s="72">
        <v>6</v>
      </c>
      <c r="L11891" s="72">
        <v>2</v>
      </c>
    </row>
    <row r="11892" spans="4:12" x14ac:dyDescent="0.25">
      <c r="D11892" s="66" t="s">
        <v>42230</v>
      </c>
      <c r="E11892" s="66" t="s">
        <v>14545</v>
      </c>
      <c r="F11892" s="72">
        <v>1</v>
      </c>
      <c r="G11892" s="72">
        <v>3</v>
      </c>
      <c r="H11892" s="72">
        <v>4</v>
      </c>
      <c r="I11892" s="72">
        <v>3</v>
      </c>
      <c r="J11892" s="72">
        <v>5</v>
      </c>
      <c r="K11892" s="72">
        <v>6</v>
      </c>
      <c r="L11892" s="72">
        <v>3</v>
      </c>
    </row>
    <row r="11893" spans="4:12" x14ac:dyDescent="0.25">
      <c r="D11893" s="66" t="s">
        <v>42231</v>
      </c>
      <c r="E11893" s="66" t="s">
        <v>14546</v>
      </c>
      <c r="F11893" s="72">
        <v>1</v>
      </c>
      <c r="G11893" s="72">
        <v>3</v>
      </c>
      <c r="H11893" s="72">
        <v>4</v>
      </c>
      <c r="I11893" s="72">
        <v>3</v>
      </c>
      <c r="J11893" s="72">
        <v>5</v>
      </c>
      <c r="K11893" s="72">
        <v>6</v>
      </c>
      <c r="L11893" s="72">
        <v>4</v>
      </c>
    </row>
    <row r="11894" spans="4:12" x14ac:dyDescent="0.25">
      <c r="D11894" s="66" t="s">
        <v>42232</v>
      </c>
      <c r="E11894" s="66" t="s">
        <v>14547</v>
      </c>
      <c r="F11894" s="72">
        <v>1</v>
      </c>
      <c r="G11894" s="72">
        <v>3</v>
      </c>
      <c r="H11894" s="72">
        <v>4</v>
      </c>
      <c r="I11894" s="72">
        <v>3</v>
      </c>
      <c r="J11894" s="72">
        <v>5</v>
      </c>
      <c r="K11894" s="72">
        <v>7</v>
      </c>
      <c r="L11894" s="72">
        <v>1</v>
      </c>
    </row>
    <row r="11895" spans="4:12" x14ac:dyDescent="0.25">
      <c r="D11895" s="66" t="s">
        <v>42233</v>
      </c>
      <c r="E11895" s="66" t="s">
        <v>14548</v>
      </c>
      <c r="F11895" s="72">
        <v>1</v>
      </c>
      <c r="G11895" s="72">
        <v>3</v>
      </c>
      <c r="H11895" s="72">
        <v>4</v>
      </c>
      <c r="I11895" s="72">
        <v>3</v>
      </c>
      <c r="J11895" s="72">
        <v>5</v>
      </c>
      <c r="K11895" s="72">
        <v>7</v>
      </c>
      <c r="L11895" s="72">
        <v>2</v>
      </c>
    </row>
    <row r="11896" spans="4:12" x14ac:dyDescent="0.25">
      <c r="D11896" s="66" t="s">
        <v>42234</v>
      </c>
      <c r="E11896" s="66" t="s">
        <v>14549</v>
      </c>
      <c r="F11896" s="72">
        <v>1</v>
      </c>
      <c r="G11896" s="72">
        <v>3</v>
      </c>
      <c r="H11896" s="72">
        <v>4</v>
      </c>
      <c r="I11896" s="72">
        <v>3</v>
      </c>
      <c r="J11896" s="72">
        <v>5</v>
      </c>
      <c r="K11896" s="72">
        <v>7</v>
      </c>
      <c r="L11896" s="72">
        <v>3</v>
      </c>
    </row>
    <row r="11897" spans="4:12" x14ac:dyDescent="0.25">
      <c r="D11897" s="66" t="s">
        <v>42235</v>
      </c>
      <c r="E11897" s="66" t="s">
        <v>14550</v>
      </c>
      <c r="F11897" s="72">
        <v>1</v>
      </c>
      <c r="G11897" s="72">
        <v>3</v>
      </c>
      <c r="H11897" s="72">
        <v>4</v>
      </c>
      <c r="I11897" s="72">
        <v>3</v>
      </c>
      <c r="J11897" s="72">
        <v>5</v>
      </c>
      <c r="K11897" s="72">
        <v>7</v>
      </c>
      <c r="L11897" s="72">
        <v>4</v>
      </c>
    </row>
    <row r="11898" spans="4:12" x14ac:dyDescent="0.25">
      <c r="D11898" s="66" t="s">
        <v>42236</v>
      </c>
      <c r="E11898" s="66" t="s">
        <v>14551</v>
      </c>
      <c r="F11898" s="72">
        <v>1</v>
      </c>
      <c r="G11898" s="72">
        <v>3</v>
      </c>
      <c r="H11898" s="72">
        <v>4</v>
      </c>
      <c r="I11898" s="72">
        <v>3</v>
      </c>
      <c r="J11898" s="72">
        <v>5</v>
      </c>
      <c r="K11898" s="72">
        <v>8</v>
      </c>
      <c r="L11898" s="72">
        <v>1</v>
      </c>
    </row>
    <row r="11899" spans="4:12" x14ac:dyDescent="0.25">
      <c r="D11899" s="66" t="s">
        <v>42237</v>
      </c>
      <c r="E11899" s="66" t="s">
        <v>14552</v>
      </c>
      <c r="F11899" s="72">
        <v>1</v>
      </c>
      <c r="G11899" s="72">
        <v>3</v>
      </c>
      <c r="H11899" s="72">
        <v>4</v>
      </c>
      <c r="I11899" s="72">
        <v>3</v>
      </c>
      <c r="J11899" s="72">
        <v>5</v>
      </c>
      <c r="K11899" s="72">
        <v>8</v>
      </c>
      <c r="L11899" s="72">
        <v>2</v>
      </c>
    </row>
    <row r="11900" spans="4:12" x14ac:dyDescent="0.25">
      <c r="D11900" s="66" t="s">
        <v>42238</v>
      </c>
      <c r="E11900" s="66" t="s">
        <v>14553</v>
      </c>
      <c r="F11900" s="72">
        <v>1</v>
      </c>
      <c r="G11900" s="72">
        <v>3</v>
      </c>
      <c r="H11900" s="72">
        <v>4</v>
      </c>
      <c r="I11900" s="72">
        <v>3</v>
      </c>
      <c r="J11900" s="72">
        <v>5</v>
      </c>
      <c r="K11900" s="72">
        <v>8</v>
      </c>
      <c r="L11900" s="72">
        <v>3</v>
      </c>
    </row>
    <row r="11901" spans="4:12" x14ac:dyDescent="0.25">
      <c r="D11901" s="66" t="s">
        <v>42239</v>
      </c>
      <c r="E11901" s="66" t="s">
        <v>14554</v>
      </c>
      <c r="F11901" s="72">
        <v>1</v>
      </c>
      <c r="G11901" s="72">
        <v>3</v>
      </c>
      <c r="H11901" s="72">
        <v>4</v>
      </c>
      <c r="I11901" s="72">
        <v>3</v>
      </c>
      <c r="J11901" s="72">
        <v>5</v>
      </c>
      <c r="K11901" s="72">
        <v>8</v>
      </c>
      <c r="L11901" s="72">
        <v>4</v>
      </c>
    </row>
    <row r="11902" spans="4:12" x14ac:dyDescent="0.25">
      <c r="D11902" s="66" t="s">
        <v>42240</v>
      </c>
      <c r="E11902" s="66" t="s">
        <v>14555</v>
      </c>
      <c r="F11902" s="72">
        <v>1</v>
      </c>
      <c r="G11902" s="72">
        <v>3</v>
      </c>
      <c r="H11902" s="72">
        <v>4</v>
      </c>
      <c r="I11902" s="72">
        <v>3</v>
      </c>
      <c r="J11902" s="72">
        <v>5</v>
      </c>
      <c r="K11902" s="72">
        <v>9</v>
      </c>
      <c r="L11902" s="72">
        <v>1</v>
      </c>
    </row>
    <row r="11903" spans="4:12" x14ac:dyDescent="0.25">
      <c r="D11903" s="66" t="s">
        <v>42241</v>
      </c>
      <c r="E11903" s="66" t="s">
        <v>14556</v>
      </c>
      <c r="F11903" s="72">
        <v>1</v>
      </c>
      <c r="G11903" s="72">
        <v>3</v>
      </c>
      <c r="H11903" s="72">
        <v>4</v>
      </c>
      <c r="I11903" s="72">
        <v>3</v>
      </c>
      <c r="J11903" s="72">
        <v>5</v>
      </c>
      <c r="K11903" s="72">
        <v>9</v>
      </c>
      <c r="L11903" s="72">
        <v>2</v>
      </c>
    </row>
    <row r="11904" spans="4:12" x14ac:dyDescent="0.25">
      <c r="D11904" s="66" t="s">
        <v>42242</v>
      </c>
      <c r="E11904" s="66" t="s">
        <v>14557</v>
      </c>
      <c r="F11904" s="72">
        <v>1</v>
      </c>
      <c r="G11904" s="72">
        <v>3</v>
      </c>
      <c r="H11904" s="72">
        <v>4</v>
      </c>
      <c r="I11904" s="72">
        <v>3</v>
      </c>
      <c r="J11904" s="72">
        <v>5</v>
      </c>
      <c r="K11904" s="72">
        <v>9</v>
      </c>
      <c r="L11904" s="72">
        <v>3</v>
      </c>
    </row>
    <row r="11905" spans="4:12" x14ac:dyDescent="0.25">
      <c r="D11905" s="66" t="s">
        <v>42243</v>
      </c>
      <c r="E11905" s="66" t="s">
        <v>14558</v>
      </c>
      <c r="F11905" s="72">
        <v>1</v>
      </c>
      <c r="G11905" s="72">
        <v>3</v>
      </c>
      <c r="H11905" s="72">
        <v>4</v>
      </c>
      <c r="I11905" s="72">
        <v>3</v>
      </c>
      <c r="J11905" s="72">
        <v>5</v>
      </c>
      <c r="K11905" s="72">
        <v>9</v>
      </c>
      <c r="L11905" s="72">
        <v>4</v>
      </c>
    </row>
    <row r="11906" spans="4:12" x14ac:dyDescent="0.25">
      <c r="D11906" s="66" t="s">
        <v>42244</v>
      </c>
      <c r="E11906" s="66" t="s">
        <v>14559</v>
      </c>
      <c r="F11906" s="72">
        <v>1</v>
      </c>
      <c r="G11906" s="72">
        <v>3</v>
      </c>
      <c r="H11906" s="72">
        <v>4</v>
      </c>
      <c r="I11906" s="72">
        <v>3</v>
      </c>
      <c r="J11906" s="72">
        <v>5</v>
      </c>
      <c r="K11906" s="72">
        <v>10</v>
      </c>
      <c r="L11906" s="72">
        <v>1</v>
      </c>
    </row>
    <row r="11907" spans="4:12" x14ac:dyDescent="0.25">
      <c r="D11907" s="66" t="s">
        <v>42245</v>
      </c>
      <c r="E11907" s="66" t="s">
        <v>14560</v>
      </c>
      <c r="F11907" s="72">
        <v>1</v>
      </c>
      <c r="G11907" s="72">
        <v>3</v>
      </c>
      <c r="H11907" s="72">
        <v>4</v>
      </c>
      <c r="I11907" s="72">
        <v>3</v>
      </c>
      <c r="J11907" s="72">
        <v>5</v>
      </c>
      <c r="K11907" s="72">
        <v>10</v>
      </c>
      <c r="L11907" s="72">
        <v>2</v>
      </c>
    </row>
    <row r="11908" spans="4:12" x14ac:dyDescent="0.25">
      <c r="D11908" s="66" t="s">
        <v>42246</v>
      </c>
      <c r="E11908" s="66" t="s">
        <v>14561</v>
      </c>
      <c r="F11908" s="72">
        <v>1</v>
      </c>
      <c r="G11908" s="72">
        <v>3</v>
      </c>
      <c r="H11908" s="72">
        <v>4</v>
      </c>
      <c r="I11908" s="72">
        <v>3</v>
      </c>
      <c r="J11908" s="72">
        <v>5</v>
      </c>
      <c r="K11908" s="72">
        <v>10</v>
      </c>
      <c r="L11908" s="72">
        <v>3</v>
      </c>
    </row>
    <row r="11909" spans="4:12" x14ac:dyDescent="0.25">
      <c r="D11909" s="66" t="s">
        <v>42247</v>
      </c>
      <c r="E11909" s="66" t="s">
        <v>14562</v>
      </c>
      <c r="F11909" s="72">
        <v>1</v>
      </c>
      <c r="G11909" s="72">
        <v>3</v>
      </c>
      <c r="H11909" s="72">
        <v>4</v>
      </c>
      <c r="I11909" s="72">
        <v>3</v>
      </c>
      <c r="J11909" s="72">
        <v>5</v>
      </c>
      <c r="K11909" s="72">
        <v>10</v>
      </c>
      <c r="L11909" s="72">
        <v>4</v>
      </c>
    </row>
    <row r="11910" spans="4:12" x14ac:dyDescent="0.25">
      <c r="D11910" s="66" t="s">
        <v>42248</v>
      </c>
      <c r="E11910" s="66" t="s">
        <v>14563</v>
      </c>
      <c r="F11910" s="72">
        <v>1</v>
      </c>
      <c r="G11910" s="72">
        <v>3</v>
      </c>
      <c r="H11910" s="72">
        <v>4</v>
      </c>
      <c r="I11910" s="72">
        <v>3</v>
      </c>
      <c r="J11910" s="72">
        <v>5</v>
      </c>
      <c r="K11910" s="72">
        <v>11</v>
      </c>
      <c r="L11910" s="72">
        <v>1</v>
      </c>
    </row>
    <row r="11911" spans="4:12" x14ac:dyDescent="0.25">
      <c r="D11911" s="66" t="s">
        <v>42249</v>
      </c>
      <c r="E11911" s="66" t="s">
        <v>14564</v>
      </c>
      <c r="F11911" s="72">
        <v>1</v>
      </c>
      <c r="G11911" s="72">
        <v>3</v>
      </c>
      <c r="H11911" s="72">
        <v>4</v>
      </c>
      <c r="I11911" s="72">
        <v>3</v>
      </c>
      <c r="J11911" s="72">
        <v>5</v>
      </c>
      <c r="K11911" s="72">
        <v>11</v>
      </c>
      <c r="L11911" s="72">
        <v>2</v>
      </c>
    </row>
    <row r="11912" spans="4:12" x14ac:dyDescent="0.25">
      <c r="D11912" s="66" t="s">
        <v>42250</v>
      </c>
      <c r="E11912" s="66" t="s">
        <v>14565</v>
      </c>
      <c r="F11912" s="72">
        <v>1</v>
      </c>
      <c r="G11912" s="72">
        <v>3</v>
      </c>
      <c r="H11912" s="72">
        <v>4</v>
      </c>
      <c r="I11912" s="72">
        <v>3</v>
      </c>
      <c r="J11912" s="72">
        <v>5</v>
      </c>
      <c r="K11912" s="72">
        <v>11</v>
      </c>
      <c r="L11912" s="72">
        <v>3</v>
      </c>
    </row>
    <row r="11913" spans="4:12" x14ac:dyDescent="0.25">
      <c r="D11913" s="66" t="s">
        <v>42251</v>
      </c>
      <c r="E11913" s="66" t="s">
        <v>14566</v>
      </c>
      <c r="F11913" s="72">
        <v>1</v>
      </c>
      <c r="G11913" s="72">
        <v>3</v>
      </c>
      <c r="H11913" s="72">
        <v>4</v>
      </c>
      <c r="I11913" s="72">
        <v>3</v>
      </c>
      <c r="J11913" s="72">
        <v>5</v>
      </c>
      <c r="K11913" s="72">
        <v>11</v>
      </c>
      <c r="L11913" s="72">
        <v>4</v>
      </c>
    </row>
    <row r="11914" spans="4:12" x14ac:dyDescent="0.25">
      <c r="D11914" s="66" t="s">
        <v>42252</v>
      </c>
      <c r="E11914" s="66" t="s">
        <v>14567</v>
      </c>
      <c r="F11914" s="72">
        <v>1</v>
      </c>
      <c r="G11914" s="72">
        <v>3</v>
      </c>
      <c r="H11914" s="72">
        <v>4</v>
      </c>
      <c r="I11914" s="72">
        <v>3</v>
      </c>
      <c r="J11914" s="72">
        <v>5</v>
      </c>
      <c r="K11914" s="72">
        <v>12</v>
      </c>
      <c r="L11914" s="72">
        <v>1</v>
      </c>
    </row>
    <row r="11915" spans="4:12" x14ac:dyDescent="0.25">
      <c r="D11915" s="66" t="s">
        <v>42253</v>
      </c>
      <c r="E11915" s="66" t="s">
        <v>14568</v>
      </c>
      <c r="F11915" s="72">
        <v>1</v>
      </c>
      <c r="G11915" s="72">
        <v>3</v>
      </c>
      <c r="H11915" s="72">
        <v>4</v>
      </c>
      <c r="I11915" s="72">
        <v>3</v>
      </c>
      <c r="J11915" s="72">
        <v>6</v>
      </c>
      <c r="K11915" s="72">
        <v>1</v>
      </c>
      <c r="L11915" s="72">
        <v>1</v>
      </c>
    </row>
    <row r="11916" spans="4:12" x14ac:dyDescent="0.25">
      <c r="D11916" s="66" t="s">
        <v>42254</v>
      </c>
      <c r="E11916" s="66" t="s">
        <v>14569</v>
      </c>
      <c r="F11916" s="72">
        <v>1</v>
      </c>
      <c r="G11916" s="72">
        <v>3</v>
      </c>
      <c r="H11916" s="72">
        <v>4</v>
      </c>
      <c r="I11916" s="72">
        <v>3</v>
      </c>
      <c r="J11916" s="72">
        <v>6</v>
      </c>
      <c r="K11916" s="72">
        <v>1</v>
      </c>
      <c r="L11916" s="72">
        <v>2</v>
      </c>
    </row>
    <row r="11917" spans="4:12" x14ac:dyDescent="0.25">
      <c r="D11917" s="66" t="s">
        <v>42255</v>
      </c>
      <c r="E11917" s="66" t="s">
        <v>14570</v>
      </c>
      <c r="F11917" s="72">
        <v>1</v>
      </c>
      <c r="G11917" s="72">
        <v>3</v>
      </c>
      <c r="H11917" s="72">
        <v>4</v>
      </c>
      <c r="I11917" s="72">
        <v>3</v>
      </c>
      <c r="J11917" s="72">
        <v>6</v>
      </c>
      <c r="K11917" s="72">
        <v>1</v>
      </c>
      <c r="L11917" s="72">
        <v>3</v>
      </c>
    </row>
    <row r="11918" spans="4:12" x14ac:dyDescent="0.25">
      <c r="D11918" s="66" t="s">
        <v>42256</v>
      </c>
      <c r="E11918" s="66" t="s">
        <v>14571</v>
      </c>
      <c r="F11918" s="72">
        <v>1</v>
      </c>
      <c r="G11918" s="72">
        <v>3</v>
      </c>
      <c r="H11918" s="72">
        <v>4</v>
      </c>
      <c r="I11918" s="72">
        <v>3</v>
      </c>
      <c r="J11918" s="72">
        <v>6</v>
      </c>
      <c r="K11918" s="72">
        <v>1</v>
      </c>
      <c r="L11918" s="72">
        <v>4</v>
      </c>
    </row>
    <row r="11919" spans="4:12" x14ac:dyDescent="0.25">
      <c r="D11919" s="66" t="s">
        <v>42257</v>
      </c>
      <c r="E11919" s="66" t="s">
        <v>14572</v>
      </c>
      <c r="F11919" s="72">
        <v>1</v>
      </c>
      <c r="G11919" s="72">
        <v>3</v>
      </c>
      <c r="H11919" s="72">
        <v>4</v>
      </c>
      <c r="I11919" s="72">
        <v>3</v>
      </c>
      <c r="J11919" s="72">
        <v>6</v>
      </c>
      <c r="K11919" s="72">
        <v>2</v>
      </c>
      <c r="L11919" s="72">
        <v>1</v>
      </c>
    </row>
    <row r="11920" spans="4:12" x14ac:dyDescent="0.25">
      <c r="D11920" s="66" t="s">
        <v>42258</v>
      </c>
      <c r="E11920" s="66" t="s">
        <v>14573</v>
      </c>
      <c r="F11920" s="72">
        <v>1</v>
      </c>
      <c r="G11920" s="72">
        <v>3</v>
      </c>
      <c r="H11920" s="72">
        <v>4</v>
      </c>
      <c r="I11920" s="72">
        <v>3</v>
      </c>
      <c r="J11920" s="72">
        <v>6</v>
      </c>
      <c r="K11920" s="72">
        <v>2</v>
      </c>
      <c r="L11920" s="72">
        <v>2</v>
      </c>
    </row>
    <row r="11921" spans="4:12" x14ac:dyDescent="0.25">
      <c r="D11921" s="66" t="s">
        <v>42259</v>
      </c>
      <c r="E11921" s="66" t="s">
        <v>14574</v>
      </c>
      <c r="F11921" s="72">
        <v>1</v>
      </c>
      <c r="G11921" s="72">
        <v>3</v>
      </c>
      <c r="H11921" s="72">
        <v>4</v>
      </c>
      <c r="I11921" s="72">
        <v>3</v>
      </c>
      <c r="J11921" s="72">
        <v>6</v>
      </c>
      <c r="K11921" s="72">
        <v>2</v>
      </c>
      <c r="L11921" s="72">
        <v>3</v>
      </c>
    </row>
    <row r="11922" spans="4:12" x14ac:dyDescent="0.25">
      <c r="D11922" s="66" t="s">
        <v>42260</v>
      </c>
      <c r="E11922" s="66" t="s">
        <v>14575</v>
      </c>
      <c r="F11922" s="72">
        <v>1</v>
      </c>
      <c r="G11922" s="72">
        <v>3</v>
      </c>
      <c r="H11922" s="72">
        <v>4</v>
      </c>
      <c r="I11922" s="72">
        <v>3</v>
      </c>
      <c r="J11922" s="72">
        <v>6</v>
      </c>
      <c r="K11922" s="72">
        <v>2</v>
      </c>
      <c r="L11922" s="72">
        <v>4</v>
      </c>
    </row>
    <row r="11923" spans="4:12" x14ac:dyDescent="0.25">
      <c r="D11923" s="66" t="s">
        <v>42261</v>
      </c>
      <c r="E11923" s="66" t="s">
        <v>14576</v>
      </c>
      <c r="F11923" s="72">
        <v>1</v>
      </c>
      <c r="G11923" s="72">
        <v>3</v>
      </c>
      <c r="H11923" s="72">
        <v>4</v>
      </c>
      <c r="I11923" s="72">
        <v>3</v>
      </c>
      <c r="J11923" s="72">
        <v>6</v>
      </c>
      <c r="K11923" s="72">
        <v>3</v>
      </c>
      <c r="L11923" s="72">
        <v>1</v>
      </c>
    </row>
    <row r="11924" spans="4:12" x14ac:dyDescent="0.25">
      <c r="D11924" s="66" t="s">
        <v>42262</v>
      </c>
      <c r="E11924" s="66" t="s">
        <v>14577</v>
      </c>
      <c r="F11924" s="72">
        <v>1</v>
      </c>
      <c r="G11924" s="72">
        <v>3</v>
      </c>
      <c r="H11924" s="72">
        <v>4</v>
      </c>
      <c r="I11924" s="72">
        <v>3</v>
      </c>
      <c r="J11924" s="72">
        <v>6</v>
      </c>
      <c r="K11924" s="72">
        <v>3</v>
      </c>
      <c r="L11924" s="72">
        <v>2</v>
      </c>
    </row>
    <row r="11925" spans="4:12" x14ac:dyDescent="0.25">
      <c r="D11925" s="66" t="s">
        <v>42263</v>
      </c>
      <c r="E11925" s="66" t="s">
        <v>14578</v>
      </c>
      <c r="F11925" s="72">
        <v>1</v>
      </c>
      <c r="G11925" s="72">
        <v>3</v>
      </c>
      <c r="H11925" s="72">
        <v>4</v>
      </c>
      <c r="I11925" s="72">
        <v>3</v>
      </c>
      <c r="J11925" s="72">
        <v>6</v>
      </c>
      <c r="K11925" s="72">
        <v>3</v>
      </c>
      <c r="L11925" s="72">
        <v>3</v>
      </c>
    </row>
    <row r="11926" spans="4:12" x14ac:dyDescent="0.25">
      <c r="D11926" s="66" t="s">
        <v>42264</v>
      </c>
      <c r="E11926" s="66" t="s">
        <v>14579</v>
      </c>
      <c r="F11926" s="72">
        <v>1</v>
      </c>
      <c r="G11926" s="72">
        <v>3</v>
      </c>
      <c r="H11926" s="72">
        <v>4</v>
      </c>
      <c r="I11926" s="72">
        <v>3</v>
      </c>
      <c r="J11926" s="72">
        <v>6</v>
      </c>
      <c r="K11926" s="72">
        <v>3</v>
      </c>
      <c r="L11926" s="72">
        <v>4</v>
      </c>
    </row>
    <row r="11927" spans="4:12" x14ac:dyDescent="0.25">
      <c r="D11927" s="66" t="s">
        <v>42265</v>
      </c>
      <c r="E11927" s="66" t="s">
        <v>14580</v>
      </c>
      <c r="F11927" s="72">
        <v>1</v>
      </c>
      <c r="G11927" s="72">
        <v>3</v>
      </c>
      <c r="H11927" s="72">
        <v>4</v>
      </c>
      <c r="I11927" s="72">
        <v>3</v>
      </c>
      <c r="J11927" s="72">
        <v>6</v>
      </c>
      <c r="K11927" s="72">
        <v>4</v>
      </c>
      <c r="L11927" s="72">
        <v>1</v>
      </c>
    </row>
    <row r="11928" spans="4:12" x14ac:dyDescent="0.25">
      <c r="D11928" s="66" t="s">
        <v>42266</v>
      </c>
      <c r="E11928" s="66" t="s">
        <v>2913</v>
      </c>
      <c r="F11928" s="72">
        <v>1</v>
      </c>
      <c r="G11928" s="72">
        <v>3</v>
      </c>
      <c r="H11928" s="72">
        <v>4</v>
      </c>
      <c r="I11928" s="72">
        <v>3</v>
      </c>
      <c r="J11928" s="72">
        <v>7</v>
      </c>
      <c r="K11928" s="72">
        <v>1</v>
      </c>
      <c r="L11928" s="72">
        <v>1</v>
      </c>
    </row>
    <row r="11929" spans="4:12" x14ac:dyDescent="0.25">
      <c r="D11929" s="66" t="s">
        <v>42267</v>
      </c>
      <c r="E11929" s="66" t="s">
        <v>2914</v>
      </c>
      <c r="F11929" s="72">
        <v>1</v>
      </c>
      <c r="G11929" s="72">
        <v>3</v>
      </c>
      <c r="H11929" s="72">
        <v>4</v>
      </c>
      <c r="I11929" s="72">
        <v>3</v>
      </c>
      <c r="J11929" s="72">
        <v>7</v>
      </c>
      <c r="K11929" s="72">
        <v>1</v>
      </c>
      <c r="L11929" s="72">
        <v>2</v>
      </c>
    </row>
    <row r="11930" spans="4:12" x14ac:dyDescent="0.25">
      <c r="D11930" s="66" t="s">
        <v>42268</v>
      </c>
      <c r="E11930" s="66" t="s">
        <v>14581</v>
      </c>
      <c r="F11930" s="72">
        <v>1</v>
      </c>
      <c r="G11930" s="72">
        <v>3</v>
      </c>
      <c r="H11930" s="72">
        <v>4</v>
      </c>
      <c r="I11930" s="72">
        <v>3</v>
      </c>
      <c r="J11930" s="72">
        <v>7</v>
      </c>
      <c r="K11930" s="72">
        <v>1</v>
      </c>
      <c r="L11930" s="72">
        <v>3</v>
      </c>
    </row>
    <row r="11931" spans="4:12" x14ac:dyDescent="0.25">
      <c r="D11931" s="66" t="s">
        <v>42269</v>
      </c>
      <c r="E11931" s="66" t="s">
        <v>14582</v>
      </c>
      <c r="F11931" s="72">
        <v>1</v>
      </c>
      <c r="G11931" s="72">
        <v>3</v>
      </c>
      <c r="H11931" s="72">
        <v>4</v>
      </c>
      <c r="I11931" s="72">
        <v>3</v>
      </c>
      <c r="J11931" s="72">
        <v>7</v>
      </c>
      <c r="K11931" s="72">
        <v>1</v>
      </c>
      <c r="L11931" s="72">
        <v>4</v>
      </c>
    </row>
    <row r="11932" spans="4:12" x14ac:dyDescent="0.25">
      <c r="D11932" s="66" t="s">
        <v>42270</v>
      </c>
      <c r="E11932" s="66" t="s">
        <v>14583</v>
      </c>
      <c r="F11932" s="72">
        <v>1</v>
      </c>
      <c r="G11932" s="72">
        <v>3</v>
      </c>
      <c r="H11932" s="72">
        <v>4</v>
      </c>
      <c r="I11932" s="72">
        <v>3</v>
      </c>
      <c r="J11932" s="72">
        <v>7</v>
      </c>
      <c r="K11932" s="72">
        <v>1</v>
      </c>
      <c r="L11932" s="72">
        <v>5</v>
      </c>
    </row>
    <row r="11933" spans="4:12" x14ac:dyDescent="0.25">
      <c r="D11933" s="66" t="s">
        <v>42271</v>
      </c>
      <c r="E11933" s="66" t="s">
        <v>14584</v>
      </c>
      <c r="F11933" s="72">
        <v>1</v>
      </c>
      <c r="G11933" s="72">
        <v>3</v>
      </c>
      <c r="H11933" s="72">
        <v>4</v>
      </c>
      <c r="I11933" s="72">
        <v>3</v>
      </c>
      <c r="J11933" s="72">
        <v>7</v>
      </c>
      <c r="K11933" s="72">
        <v>1</v>
      </c>
      <c r="L11933" s="72">
        <v>6</v>
      </c>
    </row>
    <row r="11934" spans="4:12" x14ac:dyDescent="0.25">
      <c r="D11934" s="66" t="s">
        <v>42272</v>
      </c>
      <c r="E11934" s="66" t="s">
        <v>14585</v>
      </c>
      <c r="F11934" s="72">
        <v>1</v>
      </c>
      <c r="G11934" s="72">
        <v>3</v>
      </c>
      <c r="H11934" s="72">
        <v>4</v>
      </c>
      <c r="I11934" s="72">
        <v>3</v>
      </c>
      <c r="J11934" s="72">
        <v>7</v>
      </c>
      <c r="K11934" s="72">
        <v>2</v>
      </c>
      <c r="L11934" s="72">
        <v>1</v>
      </c>
    </row>
    <row r="11935" spans="4:12" x14ac:dyDescent="0.25">
      <c r="D11935" s="66" t="s">
        <v>42273</v>
      </c>
      <c r="E11935" s="66" t="s">
        <v>14586</v>
      </c>
      <c r="F11935" s="72">
        <v>1</v>
      </c>
      <c r="G11935" s="72">
        <v>3</v>
      </c>
      <c r="H11935" s="72">
        <v>4</v>
      </c>
      <c r="I11935" s="72">
        <v>3</v>
      </c>
      <c r="J11935" s="72">
        <v>8</v>
      </c>
      <c r="K11935" s="72">
        <v>1</v>
      </c>
      <c r="L11935" s="72">
        <v>1</v>
      </c>
    </row>
    <row r="11936" spans="4:12" x14ac:dyDescent="0.25">
      <c r="D11936" s="66" t="s">
        <v>42274</v>
      </c>
      <c r="E11936" s="66" t="s">
        <v>14587</v>
      </c>
      <c r="F11936" s="72">
        <v>1</v>
      </c>
      <c r="G11936" s="72">
        <v>3</v>
      </c>
      <c r="H11936" s="72">
        <v>4</v>
      </c>
      <c r="I11936" s="72">
        <v>3</v>
      </c>
      <c r="J11936" s="72">
        <v>8</v>
      </c>
      <c r="K11936" s="72">
        <v>1</v>
      </c>
      <c r="L11936" s="72">
        <v>2</v>
      </c>
    </row>
    <row r="11937" spans="4:12" x14ac:dyDescent="0.25">
      <c r="D11937" s="66" t="s">
        <v>42275</v>
      </c>
      <c r="E11937" s="66" t="s">
        <v>14588</v>
      </c>
      <c r="F11937" s="72">
        <v>1</v>
      </c>
      <c r="G11937" s="72">
        <v>3</v>
      </c>
      <c r="H11937" s="72">
        <v>4</v>
      </c>
      <c r="I11937" s="72">
        <v>3</v>
      </c>
      <c r="J11937" s="72">
        <v>8</v>
      </c>
      <c r="K11937" s="72">
        <v>1</v>
      </c>
      <c r="L11937" s="72">
        <v>3</v>
      </c>
    </row>
    <row r="11938" spans="4:12" x14ac:dyDescent="0.25">
      <c r="D11938" s="66" t="s">
        <v>42276</v>
      </c>
      <c r="E11938" s="66" t="s">
        <v>14589</v>
      </c>
      <c r="F11938" s="72">
        <v>1</v>
      </c>
      <c r="G11938" s="72">
        <v>3</v>
      </c>
      <c r="H11938" s="72">
        <v>4</v>
      </c>
      <c r="I11938" s="72">
        <v>3</v>
      </c>
      <c r="J11938" s="72">
        <v>8</v>
      </c>
      <c r="K11938" s="72">
        <v>2</v>
      </c>
      <c r="L11938" s="72">
        <v>1</v>
      </c>
    </row>
    <row r="11939" spans="4:12" x14ac:dyDescent="0.25">
      <c r="D11939" s="66" t="s">
        <v>42277</v>
      </c>
      <c r="E11939" s="66" t="s">
        <v>14590</v>
      </c>
      <c r="F11939" s="72">
        <v>1</v>
      </c>
      <c r="G11939" s="72">
        <v>3</v>
      </c>
      <c r="H11939" s="72">
        <v>4</v>
      </c>
      <c r="I11939" s="72">
        <v>3</v>
      </c>
      <c r="J11939" s="72">
        <v>8</v>
      </c>
      <c r="K11939" s="72">
        <v>2</v>
      </c>
      <c r="L11939" s="72">
        <v>2</v>
      </c>
    </row>
    <row r="11940" spans="4:12" x14ac:dyDescent="0.25">
      <c r="D11940" s="66" t="s">
        <v>42278</v>
      </c>
      <c r="E11940" s="66" t="s">
        <v>14591</v>
      </c>
      <c r="F11940" s="72">
        <v>1</v>
      </c>
      <c r="G11940" s="72">
        <v>3</v>
      </c>
      <c r="H11940" s="72">
        <v>4</v>
      </c>
      <c r="I11940" s="72">
        <v>3</v>
      </c>
      <c r="J11940" s="72">
        <v>8</v>
      </c>
      <c r="K11940" s="72">
        <v>2</v>
      </c>
      <c r="L11940" s="72">
        <v>3</v>
      </c>
    </row>
    <row r="11941" spans="4:12" x14ac:dyDescent="0.25">
      <c r="D11941" s="66" t="s">
        <v>42279</v>
      </c>
      <c r="E11941" s="66" t="s">
        <v>14592</v>
      </c>
      <c r="F11941" s="72">
        <v>1</v>
      </c>
      <c r="G11941" s="72">
        <v>3</v>
      </c>
      <c r="H11941" s="72">
        <v>4</v>
      </c>
      <c r="I11941" s="72">
        <v>3</v>
      </c>
      <c r="J11941" s="72">
        <v>8</v>
      </c>
      <c r="K11941" s="72">
        <v>3</v>
      </c>
      <c r="L11941" s="72">
        <v>1</v>
      </c>
    </row>
    <row r="11942" spans="4:12" x14ac:dyDescent="0.25">
      <c r="D11942" s="66" t="s">
        <v>42280</v>
      </c>
      <c r="E11942" s="66" t="s">
        <v>14593</v>
      </c>
      <c r="F11942" s="72">
        <v>1</v>
      </c>
      <c r="G11942" s="72">
        <v>3</v>
      </c>
      <c r="H11942" s="72">
        <v>4</v>
      </c>
      <c r="I11942" s="72">
        <v>3</v>
      </c>
      <c r="J11942" s="72">
        <v>8</v>
      </c>
      <c r="K11942" s="72">
        <v>3</v>
      </c>
      <c r="L11942" s="72">
        <v>2</v>
      </c>
    </row>
    <row r="11943" spans="4:12" x14ac:dyDescent="0.25">
      <c r="D11943" s="66" t="s">
        <v>42281</v>
      </c>
      <c r="E11943" s="66" t="s">
        <v>14594</v>
      </c>
      <c r="F11943" s="72">
        <v>1</v>
      </c>
      <c r="G11943" s="72">
        <v>3</v>
      </c>
      <c r="H11943" s="72">
        <v>4</v>
      </c>
      <c r="I11943" s="72">
        <v>3</v>
      </c>
      <c r="J11943" s="72">
        <v>8</v>
      </c>
      <c r="K11943" s="72">
        <v>3</v>
      </c>
      <c r="L11943" s="72">
        <v>3</v>
      </c>
    </row>
    <row r="11944" spans="4:12" x14ac:dyDescent="0.25">
      <c r="D11944" s="66" t="s">
        <v>42282</v>
      </c>
      <c r="E11944" s="66" t="s">
        <v>14595</v>
      </c>
      <c r="F11944" s="72">
        <v>1</v>
      </c>
      <c r="G11944" s="72">
        <v>3</v>
      </c>
      <c r="H11944" s="72">
        <v>4</v>
      </c>
      <c r="I11944" s="72">
        <v>3</v>
      </c>
      <c r="J11944" s="72">
        <v>8</v>
      </c>
      <c r="K11944" s="72">
        <v>4</v>
      </c>
      <c r="L11944" s="72">
        <v>1</v>
      </c>
    </row>
    <row r="11945" spans="4:12" x14ac:dyDescent="0.25">
      <c r="D11945" s="66" t="s">
        <v>42283</v>
      </c>
      <c r="E11945" s="66" t="s">
        <v>14596</v>
      </c>
      <c r="F11945" s="72">
        <v>1</v>
      </c>
      <c r="G11945" s="72">
        <v>3</v>
      </c>
      <c r="H11945" s="72">
        <v>4</v>
      </c>
      <c r="I11945" s="72">
        <v>3</v>
      </c>
      <c r="J11945" s="72">
        <v>9</v>
      </c>
      <c r="K11945" s="72">
        <v>1</v>
      </c>
      <c r="L11945" s="72">
        <v>1</v>
      </c>
    </row>
    <row r="11946" spans="4:12" x14ac:dyDescent="0.25">
      <c r="D11946" s="66" t="s">
        <v>42284</v>
      </c>
      <c r="E11946" s="66" t="s">
        <v>14597</v>
      </c>
      <c r="F11946" s="72">
        <v>1</v>
      </c>
      <c r="G11946" s="72">
        <v>3</v>
      </c>
      <c r="H11946" s="72">
        <v>4</v>
      </c>
      <c r="I11946" s="72">
        <v>3</v>
      </c>
      <c r="J11946" s="72">
        <v>9</v>
      </c>
      <c r="K11946" s="72">
        <v>1</v>
      </c>
      <c r="L11946" s="72">
        <v>2</v>
      </c>
    </row>
    <row r="11947" spans="4:12" x14ac:dyDescent="0.25">
      <c r="D11947" s="66" t="s">
        <v>42285</v>
      </c>
      <c r="E11947" s="66" t="s">
        <v>3092</v>
      </c>
      <c r="F11947" s="72">
        <v>1</v>
      </c>
      <c r="G11947" s="72">
        <v>3</v>
      </c>
      <c r="H11947" s="72">
        <v>4</v>
      </c>
      <c r="I11947" s="72">
        <v>3</v>
      </c>
      <c r="J11947" s="72">
        <v>9</v>
      </c>
      <c r="K11947" s="72">
        <v>1</v>
      </c>
      <c r="L11947" s="72">
        <v>3</v>
      </c>
    </row>
    <row r="11948" spans="4:12" x14ac:dyDescent="0.25">
      <c r="D11948" s="66" t="s">
        <v>42286</v>
      </c>
      <c r="E11948" s="66" t="s">
        <v>14598</v>
      </c>
      <c r="F11948" s="72">
        <v>1</v>
      </c>
      <c r="G11948" s="72">
        <v>3</v>
      </c>
      <c r="H11948" s="72">
        <v>4</v>
      </c>
      <c r="I11948" s="72">
        <v>3</v>
      </c>
      <c r="J11948" s="72">
        <v>9</v>
      </c>
      <c r="K11948" s="72">
        <v>2</v>
      </c>
      <c r="L11948" s="72">
        <v>1</v>
      </c>
    </row>
    <row r="11949" spans="4:12" x14ac:dyDescent="0.25">
      <c r="D11949" s="66" t="s">
        <v>42287</v>
      </c>
      <c r="E11949" s="66" t="s">
        <v>14599</v>
      </c>
      <c r="F11949" s="72">
        <v>1</v>
      </c>
      <c r="G11949" s="72">
        <v>3</v>
      </c>
      <c r="H11949" s="72">
        <v>4</v>
      </c>
      <c r="I11949" s="72">
        <v>3</v>
      </c>
      <c r="J11949" s="72">
        <v>9</v>
      </c>
      <c r="K11949" s="72">
        <v>2</v>
      </c>
      <c r="L11949" s="72">
        <v>2</v>
      </c>
    </row>
    <row r="11950" spans="4:12" x14ac:dyDescent="0.25">
      <c r="D11950" s="66" t="s">
        <v>42288</v>
      </c>
      <c r="E11950" s="66" t="s">
        <v>14600</v>
      </c>
      <c r="F11950" s="72">
        <v>1</v>
      </c>
      <c r="G11950" s="72">
        <v>3</v>
      </c>
      <c r="H11950" s="72">
        <v>4</v>
      </c>
      <c r="I11950" s="72">
        <v>3</v>
      </c>
      <c r="J11950" s="72">
        <v>9</v>
      </c>
      <c r="K11950" s="72">
        <v>2</v>
      </c>
      <c r="L11950" s="72">
        <v>3</v>
      </c>
    </row>
    <row r="11951" spans="4:12" x14ac:dyDescent="0.25">
      <c r="D11951" s="66" t="s">
        <v>42289</v>
      </c>
      <c r="E11951" s="66" t="s">
        <v>14601</v>
      </c>
      <c r="F11951" s="72">
        <v>1</v>
      </c>
      <c r="G11951" s="72">
        <v>3</v>
      </c>
      <c r="H11951" s="72">
        <v>4</v>
      </c>
      <c r="I11951" s="72">
        <v>3</v>
      </c>
      <c r="J11951" s="72">
        <v>9</v>
      </c>
      <c r="K11951" s="72">
        <v>2</v>
      </c>
      <c r="L11951" s="72">
        <v>4</v>
      </c>
    </row>
    <row r="11952" spans="4:12" x14ac:dyDescent="0.25">
      <c r="D11952" s="66" t="s">
        <v>42290</v>
      </c>
      <c r="E11952" s="66" t="s">
        <v>14602</v>
      </c>
      <c r="F11952" s="72">
        <v>1</v>
      </c>
      <c r="G11952" s="72">
        <v>3</v>
      </c>
      <c r="H11952" s="72">
        <v>4</v>
      </c>
      <c r="I11952" s="72">
        <v>3</v>
      </c>
      <c r="J11952" s="72">
        <v>9</v>
      </c>
      <c r="K11952" s="72">
        <v>2</v>
      </c>
      <c r="L11952" s="72">
        <v>5</v>
      </c>
    </row>
    <row r="11953" spans="4:12" x14ac:dyDescent="0.25">
      <c r="D11953" s="66" t="s">
        <v>42291</v>
      </c>
      <c r="E11953" s="66" t="s">
        <v>14603</v>
      </c>
      <c r="F11953" s="72">
        <v>1</v>
      </c>
      <c r="G11953" s="72">
        <v>3</v>
      </c>
      <c r="H11953" s="72">
        <v>4</v>
      </c>
      <c r="I11953" s="72">
        <v>3</v>
      </c>
      <c r="J11953" s="72">
        <v>9</v>
      </c>
      <c r="K11953" s="72">
        <v>2</v>
      </c>
      <c r="L11953" s="72">
        <v>6</v>
      </c>
    </row>
    <row r="11954" spans="4:12" x14ac:dyDescent="0.25">
      <c r="D11954" s="66" t="s">
        <v>42292</v>
      </c>
      <c r="E11954" s="66" t="s">
        <v>14604</v>
      </c>
      <c r="F11954" s="72">
        <v>1</v>
      </c>
      <c r="G11954" s="72">
        <v>3</v>
      </c>
      <c r="H11954" s="72">
        <v>4</v>
      </c>
      <c r="I11954" s="72">
        <v>3</v>
      </c>
      <c r="J11954" s="72">
        <v>9</v>
      </c>
      <c r="K11954" s="72">
        <v>2</v>
      </c>
      <c r="L11954" s="72">
        <v>7</v>
      </c>
    </row>
    <row r="11955" spans="4:12" x14ac:dyDescent="0.25">
      <c r="D11955" s="66" t="s">
        <v>42293</v>
      </c>
      <c r="E11955" s="66" t="s">
        <v>14605</v>
      </c>
      <c r="F11955" s="72">
        <v>1</v>
      </c>
      <c r="G11955" s="72">
        <v>3</v>
      </c>
      <c r="H11955" s="72">
        <v>4</v>
      </c>
      <c r="I11955" s="72">
        <v>3</v>
      </c>
      <c r="J11955" s="72">
        <v>9</v>
      </c>
      <c r="K11955" s="72">
        <v>2</v>
      </c>
      <c r="L11955" s="72">
        <v>8</v>
      </c>
    </row>
    <row r="11956" spans="4:12" x14ac:dyDescent="0.25">
      <c r="D11956" s="66" t="s">
        <v>42294</v>
      </c>
      <c r="E11956" s="66" t="s">
        <v>14606</v>
      </c>
      <c r="F11956" s="72">
        <v>1</v>
      </c>
      <c r="G11956" s="72">
        <v>3</v>
      </c>
      <c r="H11956" s="72">
        <v>4</v>
      </c>
      <c r="I11956" s="72">
        <v>3</v>
      </c>
      <c r="J11956" s="72">
        <v>9</v>
      </c>
      <c r="K11956" s="72">
        <v>3</v>
      </c>
      <c r="L11956" s="72">
        <v>1</v>
      </c>
    </row>
    <row r="11957" spans="4:12" x14ac:dyDescent="0.25">
      <c r="D11957" s="66" t="s">
        <v>42295</v>
      </c>
      <c r="E11957" s="66" t="s">
        <v>14607</v>
      </c>
      <c r="F11957" s="72">
        <v>1</v>
      </c>
      <c r="G11957" s="72">
        <v>3</v>
      </c>
      <c r="H11957" s="72">
        <v>4</v>
      </c>
      <c r="I11957" s="72">
        <v>3</v>
      </c>
      <c r="J11957" s="72">
        <v>9</v>
      </c>
      <c r="K11957" s="72">
        <v>3</v>
      </c>
      <c r="L11957" s="72">
        <v>2</v>
      </c>
    </row>
    <row r="11958" spans="4:12" x14ac:dyDescent="0.25">
      <c r="D11958" s="66" t="s">
        <v>42296</v>
      </c>
      <c r="E11958" s="66" t="s">
        <v>14608</v>
      </c>
      <c r="F11958" s="72">
        <v>1</v>
      </c>
      <c r="G11958" s="72">
        <v>3</v>
      </c>
      <c r="H11958" s="72">
        <v>4</v>
      </c>
      <c r="I11958" s="72">
        <v>3</v>
      </c>
      <c r="J11958" s="72">
        <v>9</v>
      </c>
      <c r="K11958" s="72">
        <v>3</v>
      </c>
      <c r="L11958" s="72">
        <v>3</v>
      </c>
    </row>
    <row r="11959" spans="4:12" x14ac:dyDescent="0.25">
      <c r="D11959" s="66" t="s">
        <v>42297</v>
      </c>
      <c r="E11959" s="66" t="s">
        <v>14609</v>
      </c>
      <c r="F11959" s="72">
        <v>1</v>
      </c>
      <c r="G11959" s="72">
        <v>3</v>
      </c>
      <c r="H11959" s="72">
        <v>4</v>
      </c>
      <c r="I11959" s="72">
        <v>3</v>
      </c>
      <c r="J11959" s="72">
        <v>9</v>
      </c>
      <c r="K11959" s="72">
        <v>3</v>
      </c>
      <c r="L11959" s="72">
        <v>4</v>
      </c>
    </row>
    <row r="11960" spans="4:12" x14ac:dyDescent="0.25">
      <c r="D11960" s="66" t="s">
        <v>42298</v>
      </c>
      <c r="E11960" s="66" t="s">
        <v>14610</v>
      </c>
      <c r="F11960" s="72">
        <v>1</v>
      </c>
      <c r="G11960" s="72">
        <v>3</v>
      </c>
      <c r="H11960" s="72">
        <v>4</v>
      </c>
      <c r="I11960" s="72">
        <v>3</v>
      </c>
      <c r="J11960" s="72">
        <v>9</v>
      </c>
      <c r="K11960" s="72">
        <v>4</v>
      </c>
      <c r="L11960" s="72">
        <v>1</v>
      </c>
    </row>
    <row r="11961" spans="4:12" x14ac:dyDescent="0.25">
      <c r="D11961" s="66" t="s">
        <v>42299</v>
      </c>
      <c r="E11961" s="66" t="s">
        <v>14611</v>
      </c>
      <c r="F11961" s="72">
        <v>1</v>
      </c>
      <c r="G11961" s="72">
        <v>3</v>
      </c>
      <c r="H11961" s="72">
        <v>4</v>
      </c>
      <c r="I11961" s="72">
        <v>3</v>
      </c>
      <c r="J11961" s="72">
        <v>10</v>
      </c>
      <c r="K11961" s="72">
        <v>1</v>
      </c>
      <c r="L11961" s="72">
        <v>1</v>
      </c>
    </row>
    <row r="11962" spans="4:12" x14ac:dyDescent="0.25">
      <c r="D11962" s="66" t="s">
        <v>42300</v>
      </c>
      <c r="E11962" s="66" t="s">
        <v>14612</v>
      </c>
      <c r="F11962" s="72">
        <v>1</v>
      </c>
      <c r="G11962" s="72">
        <v>3</v>
      </c>
      <c r="H11962" s="72">
        <v>4</v>
      </c>
      <c r="I11962" s="72">
        <v>3</v>
      </c>
      <c r="J11962" s="72">
        <v>10</v>
      </c>
      <c r="K11962" s="72">
        <v>1</v>
      </c>
      <c r="L11962" s="72">
        <v>2</v>
      </c>
    </row>
    <row r="11963" spans="4:12" x14ac:dyDescent="0.25">
      <c r="D11963" s="66" t="s">
        <v>42301</v>
      </c>
      <c r="E11963" s="66" t="s">
        <v>14613</v>
      </c>
      <c r="F11963" s="72">
        <v>1</v>
      </c>
      <c r="G11963" s="72">
        <v>3</v>
      </c>
      <c r="H11963" s="72">
        <v>4</v>
      </c>
      <c r="I11963" s="72">
        <v>3</v>
      </c>
      <c r="J11963" s="72">
        <v>10</v>
      </c>
      <c r="K11963" s="72">
        <v>1</v>
      </c>
      <c r="L11963" s="72">
        <v>3</v>
      </c>
    </row>
    <row r="11964" spans="4:12" x14ac:dyDescent="0.25">
      <c r="D11964" s="66" t="s">
        <v>42302</v>
      </c>
      <c r="E11964" s="66" t="s">
        <v>14614</v>
      </c>
      <c r="F11964" s="72">
        <v>1</v>
      </c>
      <c r="G11964" s="72">
        <v>3</v>
      </c>
      <c r="H11964" s="72">
        <v>4</v>
      </c>
      <c r="I11964" s="72">
        <v>3</v>
      </c>
      <c r="J11964" s="72">
        <v>10</v>
      </c>
      <c r="K11964" s="72">
        <v>1</v>
      </c>
      <c r="L11964" s="72">
        <v>4</v>
      </c>
    </row>
    <row r="11965" spans="4:12" x14ac:dyDescent="0.25">
      <c r="D11965" s="66" t="s">
        <v>42303</v>
      </c>
      <c r="E11965" s="66" t="s">
        <v>14615</v>
      </c>
      <c r="F11965" s="72">
        <v>1</v>
      </c>
      <c r="G11965" s="72">
        <v>3</v>
      </c>
      <c r="H11965" s="72">
        <v>4</v>
      </c>
      <c r="I11965" s="72">
        <v>3</v>
      </c>
      <c r="J11965" s="72">
        <v>10</v>
      </c>
      <c r="K11965" s="72">
        <v>1</v>
      </c>
      <c r="L11965" s="72">
        <v>5</v>
      </c>
    </row>
    <row r="11966" spans="4:12" x14ac:dyDescent="0.25">
      <c r="D11966" s="66" t="s">
        <v>42304</v>
      </c>
      <c r="E11966" s="66" t="s">
        <v>14616</v>
      </c>
      <c r="F11966" s="72">
        <v>1</v>
      </c>
      <c r="G11966" s="72">
        <v>3</v>
      </c>
      <c r="H11966" s="72">
        <v>4</v>
      </c>
      <c r="I11966" s="72">
        <v>4</v>
      </c>
      <c r="J11966" s="72">
        <v>1</v>
      </c>
      <c r="K11966" s="72">
        <v>1</v>
      </c>
      <c r="L11966" s="72">
        <v>1</v>
      </c>
    </row>
    <row r="11967" spans="4:12" x14ac:dyDescent="0.25">
      <c r="D11967" s="66" t="s">
        <v>42305</v>
      </c>
      <c r="E11967" s="66" t="s">
        <v>14617</v>
      </c>
      <c r="F11967" s="72">
        <v>1</v>
      </c>
      <c r="G11967" s="72">
        <v>3</v>
      </c>
      <c r="H11967" s="72">
        <v>4</v>
      </c>
      <c r="I11967" s="72">
        <v>4</v>
      </c>
      <c r="J11967" s="72">
        <v>1</v>
      </c>
      <c r="K11967" s="72">
        <v>1</v>
      </c>
      <c r="L11967" s="72">
        <v>2</v>
      </c>
    </row>
    <row r="11968" spans="4:12" x14ac:dyDescent="0.25">
      <c r="D11968" s="66" t="s">
        <v>42306</v>
      </c>
      <c r="E11968" s="66" t="s">
        <v>14618</v>
      </c>
      <c r="F11968" s="72">
        <v>1</v>
      </c>
      <c r="G11968" s="72">
        <v>3</v>
      </c>
      <c r="H11968" s="72">
        <v>4</v>
      </c>
      <c r="I11968" s="72">
        <v>4</v>
      </c>
      <c r="J11968" s="72">
        <v>1</v>
      </c>
      <c r="K11968" s="72">
        <v>1</v>
      </c>
      <c r="L11968" s="72">
        <v>3</v>
      </c>
    </row>
    <row r="11969" spans="4:12" x14ac:dyDescent="0.25">
      <c r="D11969" s="66" t="s">
        <v>42307</v>
      </c>
      <c r="E11969" s="66" t="s">
        <v>14619</v>
      </c>
      <c r="F11969" s="72">
        <v>1</v>
      </c>
      <c r="G11969" s="72">
        <v>3</v>
      </c>
      <c r="H11969" s="72">
        <v>4</v>
      </c>
      <c r="I11969" s="72">
        <v>4</v>
      </c>
      <c r="J11969" s="72">
        <v>1</v>
      </c>
      <c r="K11969" s="72">
        <v>1</v>
      </c>
      <c r="L11969" s="72">
        <v>4</v>
      </c>
    </row>
    <row r="11970" spans="4:12" x14ac:dyDescent="0.25">
      <c r="D11970" s="66" t="s">
        <v>42308</v>
      </c>
      <c r="E11970" s="66" t="s">
        <v>14620</v>
      </c>
      <c r="F11970" s="72">
        <v>1</v>
      </c>
      <c r="G11970" s="72">
        <v>3</v>
      </c>
      <c r="H11970" s="72">
        <v>4</v>
      </c>
      <c r="I11970" s="72">
        <v>4</v>
      </c>
      <c r="J11970" s="72">
        <v>1</v>
      </c>
      <c r="K11970" s="72">
        <v>2</v>
      </c>
      <c r="L11970" s="72">
        <v>1</v>
      </c>
    </row>
    <row r="11971" spans="4:12" x14ac:dyDescent="0.25">
      <c r="D11971" s="66" t="s">
        <v>42309</v>
      </c>
      <c r="E11971" s="66" t="s">
        <v>14621</v>
      </c>
      <c r="F11971" s="72">
        <v>1</v>
      </c>
      <c r="G11971" s="72">
        <v>3</v>
      </c>
      <c r="H11971" s="72">
        <v>4</v>
      </c>
      <c r="I11971" s="72">
        <v>4</v>
      </c>
      <c r="J11971" s="72">
        <v>1</v>
      </c>
      <c r="K11971" s="72">
        <v>2</v>
      </c>
      <c r="L11971" s="72">
        <v>2</v>
      </c>
    </row>
    <row r="11972" spans="4:12" x14ac:dyDescent="0.25">
      <c r="D11972" s="66" t="s">
        <v>42310</v>
      </c>
      <c r="E11972" s="66" t="s">
        <v>14622</v>
      </c>
      <c r="F11972" s="72">
        <v>1</v>
      </c>
      <c r="G11972" s="72">
        <v>3</v>
      </c>
      <c r="H11972" s="72">
        <v>4</v>
      </c>
      <c r="I11972" s="72">
        <v>4</v>
      </c>
      <c r="J11972" s="72">
        <v>1</v>
      </c>
      <c r="K11972" s="72">
        <v>2</v>
      </c>
      <c r="L11972" s="72">
        <v>3</v>
      </c>
    </row>
    <row r="11973" spans="4:12" x14ac:dyDescent="0.25">
      <c r="D11973" s="66" t="s">
        <v>42311</v>
      </c>
      <c r="E11973" s="66" t="s">
        <v>14623</v>
      </c>
      <c r="F11973" s="72">
        <v>1</v>
      </c>
      <c r="G11973" s="72">
        <v>3</v>
      </c>
      <c r="H11973" s="72">
        <v>4</v>
      </c>
      <c r="I11973" s="72">
        <v>4</v>
      </c>
      <c r="J11973" s="72">
        <v>1</v>
      </c>
      <c r="K11973" s="72">
        <v>2</v>
      </c>
      <c r="L11973" s="72">
        <v>4</v>
      </c>
    </row>
    <row r="11974" spans="4:12" x14ac:dyDescent="0.25">
      <c r="D11974" s="66" t="s">
        <v>42312</v>
      </c>
      <c r="E11974" s="66" t="s">
        <v>14624</v>
      </c>
      <c r="F11974" s="72">
        <v>1</v>
      </c>
      <c r="G11974" s="72">
        <v>3</v>
      </c>
      <c r="H11974" s="72">
        <v>4</v>
      </c>
      <c r="I11974" s="72">
        <v>4</v>
      </c>
      <c r="J11974" s="72">
        <v>1</v>
      </c>
      <c r="K11974" s="72">
        <v>3</v>
      </c>
      <c r="L11974" s="72">
        <v>1</v>
      </c>
    </row>
    <row r="11975" spans="4:12" x14ac:dyDescent="0.25">
      <c r="D11975" s="66" t="s">
        <v>42313</v>
      </c>
      <c r="E11975" s="66" t="s">
        <v>14625</v>
      </c>
      <c r="F11975" s="72">
        <v>1</v>
      </c>
      <c r="G11975" s="72">
        <v>3</v>
      </c>
      <c r="H11975" s="72">
        <v>4</v>
      </c>
      <c r="I11975" s="72">
        <v>4</v>
      </c>
      <c r="J11975" s="72">
        <v>1</v>
      </c>
      <c r="K11975" s="72">
        <v>3</v>
      </c>
      <c r="L11975" s="72">
        <v>2</v>
      </c>
    </row>
    <row r="11976" spans="4:12" x14ac:dyDescent="0.25">
      <c r="D11976" s="66" t="s">
        <v>42314</v>
      </c>
      <c r="E11976" s="66" t="s">
        <v>14626</v>
      </c>
      <c r="F11976" s="72">
        <v>1</v>
      </c>
      <c r="G11976" s="72">
        <v>3</v>
      </c>
      <c r="H11976" s="72">
        <v>4</v>
      </c>
      <c r="I11976" s="72">
        <v>4</v>
      </c>
      <c r="J11976" s="72">
        <v>1</v>
      </c>
      <c r="K11976" s="72">
        <v>3</v>
      </c>
      <c r="L11976" s="72">
        <v>3</v>
      </c>
    </row>
    <row r="11977" spans="4:12" x14ac:dyDescent="0.25">
      <c r="D11977" s="66" t="s">
        <v>42315</v>
      </c>
      <c r="E11977" s="66" t="s">
        <v>14627</v>
      </c>
      <c r="F11977" s="72">
        <v>1</v>
      </c>
      <c r="G11977" s="72">
        <v>3</v>
      </c>
      <c r="H11977" s="72">
        <v>4</v>
      </c>
      <c r="I11977" s="72">
        <v>4</v>
      </c>
      <c r="J11977" s="72">
        <v>1</v>
      </c>
      <c r="K11977" s="72">
        <v>3</v>
      </c>
      <c r="L11977" s="72">
        <v>4</v>
      </c>
    </row>
    <row r="11978" spans="4:12" x14ac:dyDescent="0.25">
      <c r="D11978" s="66" t="s">
        <v>42316</v>
      </c>
      <c r="E11978" s="66" t="s">
        <v>14628</v>
      </c>
      <c r="F11978" s="72">
        <v>1</v>
      </c>
      <c r="G11978" s="72">
        <v>3</v>
      </c>
      <c r="H11978" s="72">
        <v>4</v>
      </c>
      <c r="I11978" s="72">
        <v>4</v>
      </c>
      <c r="J11978" s="72">
        <v>1</v>
      </c>
      <c r="K11978" s="72">
        <v>4</v>
      </c>
      <c r="L11978" s="72">
        <v>1</v>
      </c>
    </row>
    <row r="11979" spans="4:12" x14ac:dyDescent="0.25">
      <c r="D11979" s="66" t="s">
        <v>42317</v>
      </c>
      <c r="E11979" s="66" t="s">
        <v>14629</v>
      </c>
      <c r="F11979" s="72">
        <v>1</v>
      </c>
      <c r="G11979" s="72">
        <v>3</v>
      </c>
      <c r="H11979" s="72">
        <v>4</v>
      </c>
      <c r="I11979" s="72">
        <v>4</v>
      </c>
      <c r="J11979" s="72">
        <v>1</v>
      </c>
      <c r="K11979" s="72">
        <v>4</v>
      </c>
      <c r="L11979" s="72">
        <v>2</v>
      </c>
    </row>
    <row r="11980" spans="4:12" x14ac:dyDescent="0.25">
      <c r="D11980" s="66" t="s">
        <v>42318</v>
      </c>
      <c r="E11980" s="66" t="s">
        <v>14630</v>
      </c>
      <c r="F11980" s="72">
        <v>1</v>
      </c>
      <c r="G11980" s="72">
        <v>3</v>
      </c>
      <c r="H11980" s="72">
        <v>4</v>
      </c>
      <c r="I11980" s="72">
        <v>4</v>
      </c>
      <c r="J11980" s="72">
        <v>1</v>
      </c>
      <c r="K11980" s="72">
        <v>4</v>
      </c>
      <c r="L11980" s="72">
        <v>3</v>
      </c>
    </row>
    <row r="11981" spans="4:12" x14ac:dyDescent="0.25">
      <c r="D11981" s="66" t="s">
        <v>42319</v>
      </c>
      <c r="E11981" s="66" t="s">
        <v>14631</v>
      </c>
      <c r="F11981" s="72">
        <v>1</v>
      </c>
      <c r="G11981" s="72">
        <v>3</v>
      </c>
      <c r="H11981" s="72">
        <v>4</v>
      </c>
      <c r="I11981" s="72">
        <v>4</v>
      </c>
      <c r="J11981" s="72">
        <v>1</v>
      </c>
      <c r="K11981" s="72">
        <v>4</v>
      </c>
      <c r="L11981" s="72">
        <v>4</v>
      </c>
    </row>
    <row r="11982" spans="4:12" x14ac:dyDescent="0.25">
      <c r="D11982" s="66" t="s">
        <v>42320</v>
      </c>
      <c r="E11982" s="66" t="s">
        <v>14632</v>
      </c>
      <c r="F11982" s="72">
        <v>1</v>
      </c>
      <c r="G11982" s="72">
        <v>3</v>
      </c>
      <c r="H11982" s="72">
        <v>4</v>
      </c>
      <c r="I11982" s="72">
        <v>4</v>
      </c>
      <c r="J11982" s="72">
        <v>1</v>
      </c>
      <c r="K11982" s="72">
        <v>5</v>
      </c>
      <c r="L11982" s="72">
        <v>1</v>
      </c>
    </row>
    <row r="11983" spans="4:12" x14ac:dyDescent="0.25">
      <c r="D11983" s="66" t="s">
        <v>42321</v>
      </c>
      <c r="E11983" s="66" t="s">
        <v>14633</v>
      </c>
      <c r="F11983" s="72">
        <v>1</v>
      </c>
      <c r="G11983" s="72">
        <v>3</v>
      </c>
      <c r="H11983" s="72">
        <v>4</v>
      </c>
      <c r="I11983" s="72">
        <v>4</v>
      </c>
      <c r="J11983" s="72">
        <v>2</v>
      </c>
      <c r="K11983" s="72">
        <v>1</v>
      </c>
      <c r="L11983" s="72">
        <v>1</v>
      </c>
    </row>
    <row r="11984" spans="4:12" x14ac:dyDescent="0.25">
      <c r="D11984" s="66" t="s">
        <v>42322</v>
      </c>
      <c r="E11984" s="66" t="s">
        <v>14634</v>
      </c>
      <c r="F11984" s="72">
        <v>1</v>
      </c>
      <c r="G11984" s="72">
        <v>3</v>
      </c>
      <c r="H11984" s="72">
        <v>4</v>
      </c>
      <c r="I11984" s="72">
        <v>4</v>
      </c>
      <c r="J11984" s="72">
        <v>2</v>
      </c>
      <c r="K11984" s="72">
        <v>1</v>
      </c>
      <c r="L11984" s="72">
        <v>2</v>
      </c>
    </row>
    <row r="11985" spans="4:12" x14ac:dyDescent="0.25">
      <c r="D11985" s="66" t="s">
        <v>42323</v>
      </c>
      <c r="E11985" s="66" t="s">
        <v>14635</v>
      </c>
      <c r="F11985" s="72">
        <v>1</v>
      </c>
      <c r="G11985" s="72">
        <v>3</v>
      </c>
      <c r="H11985" s="72">
        <v>4</v>
      </c>
      <c r="I11985" s="72">
        <v>4</v>
      </c>
      <c r="J11985" s="72">
        <v>2</v>
      </c>
      <c r="K11985" s="72">
        <v>1</v>
      </c>
      <c r="L11985" s="72">
        <v>3</v>
      </c>
    </row>
    <row r="11986" spans="4:12" x14ac:dyDescent="0.25">
      <c r="D11986" s="66" t="s">
        <v>42324</v>
      </c>
      <c r="E11986" s="66" t="s">
        <v>14636</v>
      </c>
      <c r="F11986" s="72">
        <v>1</v>
      </c>
      <c r="G11986" s="72">
        <v>3</v>
      </c>
      <c r="H11986" s="72">
        <v>4</v>
      </c>
      <c r="I11986" s="72">
        <v>4</v>
      </c>
      <c r="J11986" s="72">
        <v>2</v>
      </c>
      <c r="K11986" s="72">
        <v>1</v>
      </c>
      <c r="L11986" s="72">
        <v>4</v>
      </c>
    </row>
    <row r="11987" spans="4:12" x14ac:dyDescent="0.25">
      <c r="D11987" s="66" t="s">
        <v>42325</v>
      </c>
      <c r="E11987" s="66" t="s">
        <v>14637</v>
      </c>
      <c r="F11987" s="72">
        <v>1</v>
      </c>
      <c r="G11987" s="72">
        <v>3</v>
      </c>
      <c r="H11987" s="72">
        <v>4</v>
      </c>
      <c r="I11987" s="72">
        <v>4</v>
      </c>
      <c r="J11987" s="72">
        <v>2</v>
      </c>
      <c r="K11987" s="72">
        <v>2</v>
      </c>
      <c r="L11987" s="72">
        <v>1</v>
      </c>
    </row>
    <row r="11988" spans="4:12" x14ac:dyDescent="0.25">
      <c r="D11988" s="66" t="s">
        <v>42326</v>
      </c>
      <c r="E11988" s="66" t="s">
        <v>14638</v>
      </c>
      <c r="F11988" s="72">
        <v>1</v>
      </c>
      <c r="G11988" s="72">
        <v>3</v>
      </c>
      <c r="H11988" s="72">
        <v>4</v>
      </c>
      <c r="I11988" s="72">
        <v>4</v>
      </c>
      <c r="J11988" s="72">
        <v>2</v>
      </c>
      <c r="K11988" s="72">
        <v>2</v>
      </c>
      <c r="L11988" s="72">
        <v>2</v>
      </c>
    </row>
    <row r="11989" spans="4:12" x14ac:dyDescent="0.25">
      <c r="D11989" s="66" t="s">
        <v>42327</v>
      </c>
      <c r="E11989" s="66" t="s">
        <v>14639</v>
      </c>
      <c r="F11989" s="72">
        <v>1</v>
      </c>
      <c r="G11989" s="72">
        <v>3</v>
      </c>
      <c r="H11989" s="72">
        <v>4</v>
      </c>
      <c r="I11989" s="72">
        <v>4</v>
      </c>
      <c r="J11989" s="72">
        <v>2</v>
      </c>
      <c r="K11989" s="72">
        <v>2</v>
      </c>
      <c r="L11989" s="72">
        <v>3</v>
      </c>
    </row>
    <row r="11990" spans="4:12" x14ac:dyDescent="0.25">
      <c r="D11990" s="66" t="s">
        <v>42328</v>
      </c>
      <c r="E11990" s="66" t="s">
        <v>14640</v>
      </c>
      <c r="F11990" s="72">
        <v>1</v>
      </c>
      <c r="G11990" s="72">
        <v>3</v>
      </c>
      <c r="H11990" s="72">
        <v>4</v>
      </c>
      <c r="I11990" s="72">
        <v>4</v>
      </c>
      <c r="J11990" s="72">
        <v>2</v>
      </c>
      <c r="K11990" s="72">
        <v>2</v>
      </c>
      <c r="L11990" s="72">
        <v>4</v>
      </c>
    </row>
    <row r="11991" spans="4:12" x14ac:dyDescent="0.25">
      <c r="D11991" s="66" t="s">
        <v>42329</v>
      </c>
      <c r="E11991" s="66" t="s">
        <v>14641</v>
      </c>
      <c r="F11991" s="72">
        <v>1</v>
      </c>
      <c r="G11991" s="72">
        <v>3</v>
      </c>
      <c r="H11991" s="72">
        <v>4</v>
      </c>
      <c r="I11991" s="72">
        <v>4</v>
      </c>
      <c r="J11991" s="72">
        <v>2</v>
      </c>
      <c r="K11991" s="72">
        <v>3</v>
      </c>
      <c r="L11991" s="72">
        <v>1</v>
      </c>
    </row>
    <row r="11992" spans="4:12" x14ac:dyDescent="0.25">
      <c r="D11992" s="66" t="s">
        <v>42330</v>
      </c>
      <c r="E11992" s="66" t="s">
        <v>14642</v>
      </c>
      <c r="F11992" s="72">
        <v>1</v>
      </c>
      <c r="G11992" s="72">
        <v>3</v>
      </c>
      <c r="H11992" s="72">
        <v>4</v>
      </c>
      <c r="I11992" s="72">
        <v>4</v>
      </c>
      <c r="J11992" s="72">
        <v>3</v>
      </c>
      <c r="K11992" s="72">
        <v>1</v>
      </c>
      <c r="L11992" s="72">
        <v>1</v>
      </c>
    </row>
    <row r="11993" spans="4:12" x14ac:dyDescent="0.25">
      <c r="D11993" s="66" t="s">
        <v>42331</v>
      </c>
      <c r="E11993" s="66" t="s">
        <v>14643</v>
      </c>
      <c r="F11993" s="72">
        <v>1</v>
      </c>
      <c r="G11993" s="72">
        <v>3</v>
      </c>
      <c r="H11993" s="72">
        <v>4</v>
      </c>
      <c r="I11993" s="72">
        <v>4</v>
      </c>
      <c r="J11993" s="72">
        <v>3</v>
      </c>
      <c r="K11993" s="72">
        <v>1</v>
      </c>
      <c r="L11993" s="72">
        <v>2</v>
      </c>
    </row>
    <row r="11994" spans="4:12" x14ac:dyDescent="0.25">
      <c r="D11994" s="66" t="s">
        <v>42332</v>
      </c>
      <c r="E11994" s="66" t="s">
        <v>14644</v>
      </c>
      <c r="F11994" s="72">
        <v>1</v>
      </c>
      <c r="G11994" s="72">
        <v>3</v>
      </c>
      <c r="H11994" s="72">
        <v>4</v>
      </c>
      <c r="I11994" s="72">
        <v>4</v>
      </c>
      <c r="J11994" s="72">
        <v>3</v>
      </c>
      <c r="K11994" s="72">
        <v>1</v>
      </c>
      <c r="L11994" s="72">
        <v>3</v>
      </c>
    </row>
    <row r="11995" spans="4:12" x14ac:dyDescent="0.25">
      <c r="D11995" s="66" t="s">
        <v>42333</v>
      </c>
      <c r="E11995" s="66" t="s">
        <v>14645</v>
      </c>
      <c r="F11995" s="72">
        <v>1</v>
      </c>
      <c r="G11995" s="72">
        <v>3</v>
      </c>
      <c r="H11995" s="72">
        <v>4</v>
      </c>
      <c r="I11995" s="72">
        <v>4</v>
      </c>
      <c r="J11995" s="72">
        <v>3</v>
      </c>
      <c r="K11995" s="72">
        <v>1</v>
      </c>
      <c r="L11995" s="72">
        <v>4</v>
      </c>
    </row>
    <row r="11996" spans="4:12" x14ac:dyDescent="0.25">
      <c r="D11996" s="66" t="s">
        <v>42334</v>
      </c>
      <c r="E11996" s="66" t="s">
        <v>14646</v>
      </c>
      <c r="F11996" s="72">
        <v>1</v>
      </c>
      <c r="G11996" s="72">
        <v>3</v>
      </c>
      <c r="H11996" s="72">
        <v>4</v>
      </c>
      <c r="I11996" s="72">
        <v>4</v>
      </c>
      <c r="J11996" s="72">
        <v>3</v>
      </c>
      <c r="K11996" s="72">
        <v>2</v>
      </c>
      <c r="L11996" s="72">
        <v>1</v>
      </c>
    </row>
    <row r="11997" spans="4:12" x14ac:dyDescent="0.25">
      <c r="D11997" s="66" t="s">
        <v>42335</v>
      </c>
      <c r="E11997" s="66" t="s">
        <v>14647</v>
      </c>
      <c r="F11997" s="72">
        <v>1</v>
      </c>
      <c r="G11997" s="72">
        <v>3</v>
      </c>
      <c r="H11997" s="72">
        <v>4</v>
      </c>
      <c r="I11997" s="72">
        <v>4</v>
      </c>
      <c r="J11997" s="72">
        <v>3</v>
      </c>
      <c r="K11997" s="72">
        <v>2</v>
      </c>
      <c r="L11997" s="72">
        <v>2</v>
      </c>
    </row>
    <row r="11998" spans="4:12" x14ac:dyDescent="0.25">
      <c r="D11998" s="66" t="s">
        <v>42336</v>
      </c>
      <c r="E11998" s="66" t="s">
        <v>14648</v>
      </c>
      <c r="F11998" s="72">
        <v>1</v>
      </c>
      <c r="G11998" s="72">
        <v>3</v>
      </c>
      <c r="H11998" s="72">
        <v>4</v>
      </c>
      <c r="I11998" s="72">
        <v>4</v>
      </c>
      <c r="J11998" s="72">
        <v>3</v>
      </c>
      <c r="K11998" s="72">
        <v>2</v>
      </c>
      <c r="L11998" s="72">
        <v>3</v>
      </c>
    </row>
    <row r="11999" spans="4:12" x14ac:dyDescent="0.25">
      <c r="D11999" s="66" t="s">
        <v>42337</v>
      </c>
      <c r="E11999" s="66" t="s">
        <v>14649</v>
      </c>
      <c r="F11999" s="72">
        <v>1</v>
      </c>
      <c r="G11999" s="72">
        <v>3</v>
      </c>
      <c r="H11999" s="72">
        <v>4</v>
      </c>
      <c r="I11999" s="72">
        <v>4</v>
      </c>
      <c r="J11999" s="72">
        <v>3</v>
      </c>
      <c r="K11999" s="72">
        <v>2</v>
      </c>
      <c r="L11999" s="72">
        <v>4</v>
      </c>
    </row>
    <row r="12000" spans="4:12" x14ac:dyDescent="0.25">
      <c r="D12000" s="66" t="s">
        <v>42338</v>
      </c>
      <c r="E12000" s="66" t="s">
        <v>14650</v>
      </c>
      <c r="F12000" s="72">
        <v>1</v>
      </c>
      <c r="G12000" s="72">
        <v>3</v>
      </c>
      <c r="H12000" s="72">
        <v>4</v>
      </c>
      <c r="I12000" s="72">
        <v>4</v>
      </c>
      <c r="J12000" s="72">
        <v>3</v>
      </c>
      <c r="K12000" s="72">
        <v>3</v>
      </c>
      <c r="L12000" s="72">
        <v>1</v>
      </c>
    </row>
    <row r="12001" spans="4:12" x14ac:dyDescent="0.25">
      <c r="D12001" s="66" t="s">
        <v>42339</v>
      </c>
      <c r="E12001" s="66" t="s">
        <v>14651</v>
      </c>
      <c r="F12001" s="72">
        <v>1</v>
      </c>
      <c r="G12001" s="72">
        <v>3</v>
      </c>
      <c r="H12001" s="72">
        <v>4</v>
      </c>
      <c r="I12001" s="72">
        <v>4</v>
      </c>
      <c r="J12001" s="72">
        <v>3</v>
      </c>
      <c r="K12001" s="72">
        <v>3</v>
      </c>
      <c r="L12001" s="72">
        <v>2</v>
      </c>
    </row>
    <row r="12002" spans="4:12" x14ac:dyDescent="0.25">
      <c r="D12002" s="66" t="s">
        <v>42340</v>
      </c>
      <c r="E12002" s="66" t="s">
        <v>14652</v>
      </c>
      <c r="F12002" s="72">
        <v>1</v>
      </c>
      <c r="G12002" s="72">
        <v>3</v>
      </c>
      <c r="H12002" s="72">
        <v>4</v>
      </c>
      <c r="I12002" s="72">
        <v>4</v>
      </c>
      <c r="J12002" s="72">
        <v>3</v>
      </c>
      <c r="K12002" s="72">
        <v>3</v>
      </c>
      <c r="L12002" s="72">
        <v>3</v>
      </c>
    </row>
    <row r="12003" spans="4:12" x14ac:dyDescent="0.25">
      <c r="D12003" s="66" t="s">
        <v>42341</v>
      </c>
      <c r="E12003" s="66" t="s">
        <v>14653</v>
      </c>
      <c r="F12003" s="72">
        <v>1</v>
      </c>
      <c r="G12003" s="72">
        <v>3</v>
      </c>
      <c r="H12003" s="72">
        <v>4</v>
      </c>
      <c r="I12003" s="72">
        <v>4</v>
      </c>
      <c r="J12003" s="72">
        <v>3</v>
      </c>
      <c r="K12003" s="72">
        <v>3</v>
      </c>
      <c r="L12003" s="72">
        <v>4</v>
      </c>
    </row>
    <row r="12004" spans="4:12" x14ac:dyDescent="0.25">
      <c r="D12004" s="66" t="s">
        <v>42342</v>
      </c>
      <c r="E12004" s="66" t="s">
        <v>14654</v>
      </c>
      <c r="F12004" s="72">
        <v>1</v>
      </c>
      <c r="G12004" s="72">
        <v>3</v>
      </c>
      <c r="H12004" s="72">
        <v>4</v>
      </c>
      <c r="I12004" s="72">
        <v>4</v>
      </c>
      <c r="J12004" s="72">
        <v>3</v>
      </c>
      <c r="K12004" s="72">
        <v>4</v>
      </c>
      <c r="L12004" s="72">
        <v>1</v>
      </c>
    </row>
    <row r="12005" spans="4:12" x14ac:dyDescent="0.25">
      <c r="D12005" s="66" t="s">
        <v>42343</v>
      </c>
      <c r="E12005" s="66" t="s">
        <v>14655</v>
      </c>
      <c r="F12005" s="72">
        <v>1</v>
      </c>
      <c r="G12005" s="72">
        <v>3</v>
      </c>
      <c r="H12005" s="72">
        <v>4</v>
      </c>
      <c r="I12005" s="72">
        <v>4</v>
      </c>
      <c r="J12005" s="72">
        <v>3</v>
      </c>
      <c r="K12005" s="72">
        <v>4</v>
      </c>
      <c r="L12005" s="72">
        <v>2</v>
      </c>
    </row>
    <row r="12006" spans="4:12" x14ac:dyDescent="0.25">
      <c r="D12006" s="66" t="s">
        <v>42344</v>
      </c>
      <c r="E12006" s="66" t="s">
        <v>14656</v>
      </c>
      <c r="F12006" s="72">
        <v>1</v>
      </c>
      <c r="G12006" s="72">
        <v>3</v>
      </c>
      <c r="H12006" s="72">
        <v>4</v>
      </c>
      <c r="I12006" s="72">
        <v>4</v>
      </c>
      <c r="J12006" s="72">
        <v>3</v>
      </c>
      <c r="K12006" s="72">
        <v>4</v>
      </c>
      <c r="L12006" s="72">
        <v>3</v>
      </c>
    </row>
    <row r="12007" spans="4:12" x14ac:dyDescent="0.25">
      <c r="D12007" s="66" t="s">
        <v>42345</v>
      </c>
      <c r="E12007" s="66" t="s">
        <v>14657</v>
      </c>
      <c r="F12007" s="72">
        <v>1</v>
      </c>
      <c r="G12007" s="72">
        <v>3</v>
      </c>
      <c r="H12007" s="72">
        <v>4</v>
      </c>
      <c r="I12007" s="72">
        <v>4</v>
      </c>
      <c r="J12007" s="72">
        <v>3</v>
      </c>
      <c r="K12007" s="72">
        <v>5</v>
      </c>
      <c r="L12007" s="72">
        <v>1</v>
      </c>
    </row>
    <row r="12008" spans="4:12" x14ac:dyDescent="0.25">
      <c r="D12008" s="66" t="s">
        <v>42346</v>
      </c>
      <c r="E12008" s="66" t="s">
        <v>2915</v>
      </c>
      <c r="F12008" s="72">
        <v>1</v>
      </c>
      <c r="G12008" s="72">
        <v>3</v>
      </c>
      <c r="H12008" s="72">
        <v>4</v>
      </c>
      <c r="I12008" s="72">
        <v>4</v>
      </c>
      <c r="J12008" s="72">
        <v>4</v>
      </c>
      <c r="K12008" s="72">
        <v>1</v>
      </c>
      <c r="L12008" s="72">
        <v>1</v>
      </c>
    </row>
    <row r="12009" spans="4:12" x14ac:dyDescent="0.25">
      <c r="D12009" s="66" t="s">
        <v>42347</v>
      </c>
      <c r="E12009" s="66" t="s">
        <v>14658</v>
      </c>
      <c r="F12009" s="72">
        <v>1</v>
      </c>
      <c r="G12009" s="72">
        <v>3</v>
      </c>
      <c r="H12009" s="72">
        <v>4</v>
      </c>
      <c r="I12009" s="72">
        <v>4</v>
      </c>
      <c r="J12009" s="72">
        <v>4</v>
      </c>
      <c r="K12009" s="72">
        <v>1</v>
      </c>
      <c r="L12009" s="72">
        <v>2</v>
      </c>
    </row>
    <row r="12010" spans="4:12" x14ac:dyDescent="0.25">
      <c r="D12010" s="66" t="s">
        <v>42348</v>
      </c>
      <c r="E12010" s="66" t="s">
        <v>14659</v>
      </c>
      <c r="F12010" s="72">
        <v>1</v>
      </c>
      <c r="G12010" s="72">
        <v>3</v>
      </c>
      <c r="H12010" s="72">
        <v>4</v>
      </c>
      <c r="I12010" s="72">
        <v>4</v>
      </c>
      <c r="J12010" s="72">
        <v>4</v>
      </c>
      <c r="K12010" s="72">
        <v>2</v>
      </c>
      <c r="L12010" s="72">
        <v>1</v>
      </c>
    </row>
    <row r="12011" spans="4:12" x14ac:dyDescent="0.25">
      <c r="D12011" s="66" t="s">
        <v>42349</v>
      </c>
      <c r="E12011" s="66" t="s">
        <v>14660</v>
      </c>
      <c r="F12011" s="72">
        <v>1</v>
      </c>
      <c r="G12011" s="72">
        <v>3</v>
      </c>
      <c r="H12011" s="72">
        <v>4</v>
      </c>
      <c r="I12011" s="72">
        <v>4</v>
      </c>
      <c r="J12011" s="72">
        <v>4</v>
      </c>
      <c r="K12011" s="72">
        <v>2</v>
      </c>
      <c r="L12011" s="72">
        <v>2</v>
      </c>
    </row>
    <row r="12012" spans="4:12" x14ac:dyDescent="0.25">
      <c r="D12012" s="66" t="s">
        <v>42350</v>
      </c>
      <c r="E12012" s="66" t="s">
        <v>14661</v>
      </c>
      <c r="F12012" s="72">
        <v>1</v>
      </c>
      <c r="G12012" s="72">
        <v>3</v>
      </c>
      <c r="H12012" s="72">
        <v>4</v>
      </c>
      <c r="I12012" s="72">
        <v>4</v>
      </c>
      <c r="J12012" s="72">
        <v>4</v>
      </c>
      <c r="K12012" s="72">
        <v>2</v>
      </c>
      <c r="L12012" s="72">
        <v>3</v>
      </c>
    </row>
    <row r="12013" spans="4:12" x14ac:dyDescent="0.25">
      <c r="D12013" s="66" t="s">
        <v>42351</v>
      </c>
      <c r="E12013" s="66" t="s">
        <v>14662</v>
      </c>
      <c r="F12013" s="72">
        <v>1</v>
      </c>
      <c r="G12013" s="72">
        <v>3</v>
      </c>
      <c r="H12013" s="72">
        <v>4</v>
      </c>
      <c r="I12013" s="72">
        <v>4</v>
      </c>
      <c r="J12013" s="72">
        <v>4</v>
      </c>
      <c r="K12013" s="72">
        <v>2</v>
      </c>
      <c r="L12013" s="72">
        <v>4</v>
      </c>
    </row>
    <row r="12014" spans="4:12" x14ac:dyDescent="0.25">
      <c r="D12014" s="66" t="s">
        <v>42352</v>
      </c>
      <c r="E12014" s="66" t="s">
        <v>14663</v>
      </c>
      <c r="F12014" s="72">
        <v>1</v>
      </c>
      <c r="G12014" s="72">
        <v>3</v>
      </c>
      <c r="H12014" s="72">
        <v>4</v>
      </c>
      <c r="I12014" s="72">
        <v>4</v>
      </c>
      <c r="J12014" s="72">
        <v>4</v>
      </c>
      <c r="K12014" s="72">
        <v>2</v>
      </c>
      <c r="L12014" s="72">
        <v>5</v>
      </c>
    </row>
    <row r="12015" spans="4:12" x14ac:dyDescent="0.25">
      <c r="D12015" s="66" t="s">
        <v>42353</v>
      </c>
      <c r="E12015" s="66" t="s">
        <v>14664</v>
      </c>
      <c r="F12015" s="72">
        <v>1</v>
      </c>
      <c r="G12015" s="72">
        <v>3</v>
      </c>
      <c r="H12015" s="72">
        <v>4</v>
      </c>
      <c r="I12015" s="72">
        <v>4</v>
      </c>
      <c r="J12015" s="72">
        <v>4</v>
      </c>
      <c r="K12015" s="72">
        <v>2</v>
      </c>
      <c r="L12015" s="72">
        <v>6</v>
      </c>
    </row>
    <row r="12016" spans="4:12" x14ac:dyDescent="0.25">
      <c r="D12016" s="66" t="s">
        <v>42354</v>
      </c>
      <c r="E12016" s="66" t="s">
        <v>14665</v>
      </c>
      <c r="F12016" s="72">
        <v>1</v>
      </c>
      <c r="G12016" s="72">
        <v>3</v>
      </c>
      <c r="H12016" s="72">
        <v>4</v>
      </c>
      <c r="I12016" s="72">
        <v>4</v>
      </c>
      <c r="J12016" s="72">
        <v>4</v>
      </c>
      <c r="K12016" s="72">
        <v>3</v>
      </c>
      <c r="L12016" s="72">
        <v>1</v>
      </c>
    </row>
    <row r="12017" spans="4:12" x14ac:dyDescent="0.25">
      <c r="D12017" s="66" t="s">
        <v>42355</v>
      </c>
      <c r="E12017" s="66" t="s">
        <v>14666</v>
      </c>
      <c r="F12017" s="72">
        <v>1</v>
      </c>
      <c r="G12017" s="72">
        <v>3</v>
      </c>
      <c r="H12017" s="72">
        <v>4</v>
      </c>
      <c r="I12017" s="72">
        <v>4</v>
      </c>
      <c r="J12017" s="72">
        <v>4</v>
      </c>
      <c r="K12017" s="72">
        <v>3</v>
      </c>
      <c r="L12017" s="72">
        <v>2</v>
      </c>
    </row>
    <row r="12018" spans="4:12" x14ac:dyDescent="0.25">
      <c r="D12018" s="66" t="s">
        <v>42356</v>
      </c>
      <c r="E12018" s="66" t="s">
        <v>14667</v>
      </c>
      <c r="F12018" s="72">
        <v>1</v>
      </c>
      <c r="G12018" s="72">
        <v>3</v>
      </c>
      <c r="H12018" s="72">
        <v>4</v>
      </c>
      <c r="I12018" s="72">
        <v>4</v>
      </c>
      <c r="J12018" s="72">
        <v>4</v>
      </c>
      <c r="K12018" s="72">
        <v>3</v>
      </c>
      <c r="L12018" s="72">
        <v>3</v>
      </c>
    </row>
    <row r="12019" spans="4:12" x14ac:dyDescent="0.25">
      <c r="D12019" s="66" t="s">
        <v>42357</v>
      </c>
      <c r="E12019" s="66" t="s">
        <v>14668</v>
      </c>
      <c r="F12019" s="72">
        <v>1</v>
      </c>
      <c r="G12019" s="72">
        <v>3</v>
      </c>
      <c r="H12019" s="72">
        <v>4</v>
      </c>
      <c r="I12019" s="72">
        <v>4</v>
      </c>
      <c r="J12019" s="72">
        <v>4</v>
      </c>
      <c r="K12019" s="72">
        <v>4</v>
      </c>
      <c r="L12019" s="72">
        <v>1</v>
      </c>
    </row>
    <row r="12020" spans="4:12" x14ac:dyDescent="0.25">
      <c r="D12020" s="66" t="s">
        <v>42358</v>
      </c>
      <c r="E12020" s="66" t="s">
        <v>14669</v>
      </c>
      <c r="F12020" s="72">
        <v>1</v>
      </c>
      <c r="G12020" s="72">
        <v>3</v>
      </c>
      <c r="H12020" s="72">
        <v>4</v>
      </c>
      <c r="I12020" s="72">
        <v>4</v>
      </c>
      <c r="J12020" s="72">
        <v>4</v>
      </c>
      <c r="K12020" s="72">
        <v>4</v>
      </c>
      <c r="L12020" s="72">
        <v>2</v>
      </c>
    </row>
    <row r="12021" spans="4:12" x14ac:dyDescent="0.25">
      <c r="D12021" s="66" t="s">
        <v>42359</v>
      </c>
      <c r="E12021" s="66" t="s">
        <v>14670</v>
      </c>
      <c r="F12021" s="72">
        <v>1</v>
      </c>
      <c r="G12021" s="72">
        <v>3</v>
      </c>
      <c r="H12021" s="72">
        <v>4</v>
      </c>
      <c r="I12021" s="72">
        <v>4</v>
      </c>
      <c r="J12021" s="72">
        <v>4</v>
      </c>
      <c r="K12021" s="72">
        <v>4</v>
      </c>
      <c r="L12021" s="72">
        <v>3</v>
      </c>
    </row>
    <row r="12022" spans="4:12" x14ac:dyDescent="0.25">
      <c r="D12022" s="66" t="s">
        <v>42360</v>
      </c>
      <c r="E12022" s="66" t="s">
        <v>14671</v>
      </c>
      <c r="F12022" s="72">
        <v>1</v>
      </c>
      <c r="G12022" s="72">
        <v>3</v>
      </c>
      <c r="H12022" s="72">
        <v>4</v>
      </c>
      <c r="I12022" s="72">
        <v>4</v>
      </c>
      <c r="J12022" s="72">
        <v>4</v>
      </c>
      <c r="K12022" s="72">
        <v>4</v>
      </c>
      <c r="L12022" s="72">
        <v>4</v>
      </c>
    </row>
    <row r="12023" spans="4:12" x14ac:dyDescent="0.25">
      <c r="D12023" s="66" t="s">
        <v>42361</v>
      </c>
      <c r="E12023" s="66" t="s">
        <v>14672</v>
      </c>
      <c r="F12023" s="72">
        <v>1</v>
      </c>
      <c r="G12023" s="72">
        <v>3</v>
      </c>
      <c r="H12023" s="72">
        <v>4</v>
      </c>
      <c r="I12023" s="72">
        <v>4</v>
      </c>
      <c r="J12023" s="72">
        <v>4</v>
      </c>
      <c r="K12023" s="72">
        <v>5</v>
      </c>
      <c r="L12023" s="72">
        <v>1</v>
      </c>
    </row>
    <row r="12024" spans="4:12" x14ac:dyDescent="0.25">
      <c r="D12024" s="66" t="s">
        <v>42362</v>
      </c>
      <c r="E12024" s="66" t="s">
        <v>14673</v>
      </c>
      <c r="F12024" s="72">
        <v>1</v>
      </c>
      <c r="G12024" s="72">
        <v>3</v>
      </c>
      <c r="H12024" s="72">
        <v>5</v>
      </c>
      <c r="I12024" s="72">
        <v>1</v>
      </c>
      <c r="J12024" s="72">
        <v>1</v>
      </c>
      <c r="K12024" s="72">
        <v>1</v>
      </c>
      <c r="L12024" s="72">
        <v>1</v>
      </c>
    </row>
    <row r="12025" spans="4:12" x14ac:dyDescent="0.25">
      <c r="D12025" s="66" t="s">
        <v>42363</v>
      </c>
      <c r="E12025" s="66" t="s">
        <v>14674</v>
      </c>
      <c r="F12025" s="72">
        <v>1</v>
      </c>
      <c r="G12025" s="72">
        <v>3</v>
      </c>
      <c r="H12025" s="72">
        <v>5</v>
      </c>
      <c r="I12025" s="72">
        <v>1</v>
      </c>
      <c r="J12025" s="72">
        <v>1</v>
      </c>
      <c r="K12025" s="72">
        <v>1</v>
      </c>
      <c r="L12025" s="72">
        <v>2</v>
      </c>
    </row>
    <row r="12026" spans="4:12" x14ac:dyDescent="0.25">
      <c r="D12026" s="66" t="s">
        <v>42364</v>
      </c>
      <c r="E12026" s="66" t="s">
        <v>2916</v>
      </c>
      <c r="F12026" s="72">
        <v>1</v>
      </c>
      <c r="G12026" s="72">
        <v>3</v>
      </c>
      <c r="H12026" s="72">
        <v>5</v>
      </c>
      <c r="I12026" s="72">
        <v>1</v>
      </c>
      <c r="J12026" s="72">
        <v>1</v>
      </c>
      <c r="K12026" s="72">
        <v>1</v>
      </c>
      <c r="L12026" s="72">
        <v>3</v>
      </c>
    </row>
    <row r="12027" spans="4:12" x14ac:dyDescent="0.25">
      <c r="D12027" s="66" t="s">
        <v>42365</v>
      </c>
      <c r="E12027" s="66" t="s">
        <v>2917</v>
      </c>
      <c r="F12027" s="72">
        <v>1</v>
      </c>
      <c r="G12027" s="72">
        <v>3</v>
      </c>
      <c r="H12027" s="72">
        <v>5</v>
      </c>
      <c r="I12027" s="72">
        <v>1</v>
      </c>
      <c r="J12027" s="72">
        <v>1</v>
      </c>
      <c r="K12027" s="72">
        <v>1</v>
      </c>
      <c r="L12027" s="72">
        <v>4</v>
      </c>
    </row>
    <row r="12028" spans="4:12" x14ac:dyDescent="0.25">
      <c r="D12028" s="66" t="s">
        <v>42366</v>
      </c>
      <c r="E12028" s="66" t="s">
        <v>14675</v>
      </c>
      <c r="F12028" s="72">
        <v>1</v>
      </c>
      <c r="G12028" s="72">
        <v>3</v>
      </c>
      <c r="H12028" s="72">
        <v>5</v>
      </c>
      <c r="I12028" s="72">
        <v>1</v>
      </c>
      <c r="J12028" s="72">
        <v>1</v>
      </c>
      <c r="K12028" s="72">
        <v>1</v>
      </c>
      <c r="L12028" s="72">
        <v>5</v>
      </c>
    </row>
    <row r="12029" spans="4:12" x14ac:dyDescent="0.25">
      <c r="D12029" s="66" t="s">
        <v>42367</v>
      </c>
      <c r="E12029" s="66" t="s">
        <v>14676</v>
      </c>
      <c r="F12029" s="72">
        <v>1</v>
      </c>
      <c r="G12029" s="72">
        <v>3</v>
      </c>
      <c r="H12029" s="72">
        <v>5</v>
      </c>
      <c r="I12029" s="72">
        <v>1</v>
      </c>
      <c r="J12029" s="72">
        <v>1</v>
      </c>
      <c r="K12029" s="72">
        <v>1</v>
      </c>
      <c r="L12029" s="72">
        <v>6</v>
      </c>
    </row>
    <row r="12030" spans="4:12" x14ac:dyDescent="0.25">
      <c r="D12030" s="66" t="s">
        <v>42368</v>
      </c>
      <c r="E12030" s="66" t="s">
        <v>14677</v>
      </c>
      <c r="F12030" s="72">
        <v>1</v>
      </c>
      <c r="G12030" s="72">
        <v>3</v>
      </c>
      <c r="H12030" s="72">
        <v>5</v>
      </c>
      <c r="I12030" s="72">
        <v>1</v>
      </c>
      <c r="J12030" s="72">
        <v>1</v>
      </c>
      <c r="K12030" s="72">
        <v>1</v>
      </c>
      <c r="L12030" s="72">
        <v>7</v>
      </c>
    </row>
    <row r="12031" spans="4:12" x14ac:dyDescent="0.25">
      <c r="D12031" s="66" t="s">
        <v>42369</v>
      </c>
      <c r="E12031" s="66" t="s">
        <v>2918</v>
      </c>
      <c r="F12031" s="72">
        <v>1</v>
      </c>
      <c r="G12031" s="72">
        <v>3</v>
      </c>
      <c r="H12031" s="72">
        <v>5</v>
      </c>
      <c r="I12031" s="72">
        <v>1</v>
      </c>
      <c r="J12031" s="72">
        <v>1</v>
      </c>
      <c r="K12031" s="72">
        <v>1</v>
      </c>
      <c r="L12031" s="72">
        <v>8</v>
      </c>
    </row>
    <row r="12032" spans="4:12" x14ac:dyDescent="0.25">
      <c r="D12032" s="66" t="s">
        <v>42370</v>
      </c>
      <c r="E12032" s="66" t="s">
        <v>14678</v>
      </c>
      <c r="F12032" s="72">
        <v>1</v>
      </c>
      <c r="G12032" s="72">
        <v>3</v>
      </c>
      <c r="H12032" s="72">
        <v>5</v>
      </c>
      <c r="I12032" s="72">
        <v>1</v>
      </c>
      <c r="J12032" s="72">
        <v>1</v>
      </c>
      <c r="K12032" s="72">
        <v>1</v>
      </c>
      <c r="L12032" s="72">
        <v>9</v>
      </c>
    </row>
    <row r="12033" spans="4:12" x14ac:dyDescent="0.25">
      <c r="D12033" s="66" t="s">
        <v>42371</v>
      </c>
      <c r="E12033" s="66" t="s">
        <v>2919</v>
      </c>
      <c r="F12033" s="72">
        <v>1</v>
      </c>
      <c r="G12033" s="72">
        <v>3</v>
      </c>
      <c r="H12033" s="72">
        <v>5</v>
      </c>
      <c r="I12033" s="72">
        <v>1</v>
      </c>
      <c r="J12033" s="72">
        <v>1</v>
      </c>
      <c r="K12033" s="72">
        <v>1</v>
      </c>
      <c r="L12033" s="72">
        <v>10</v>
      </c>
    </row>
    <row r="12034" spans="4:12" x14ac:dyDescent="0.25">
      <c r="D12034" s="66" t="s">
        <v>42372</v>
      </c>
      <c r="E12034" s="66" t="s">
        <v>14679</v>
      </c>
      <c r="F12034" s="72">
        <v>1</v>
      </c>
      <c r="G12034" s="72">
        <v>3</v>
      </c>
      <c r="H12034" s="72">
        <v>5</v>
      </c>
      <c r="I12034" s="72">
        <v>1</v>
      </c>
      <c r="J12034" s="72">
        <v>1</v>
      </c>
      <c r="K12034" s="72">
        <v>1</v>
      </c>
      <c r="L12034" s="72">
        <v>11</v>
      </c>
    </row>
    <row r="12035" spans="4:12" x14ac:dyDescent="0.25">
      <c r="D12035" s="66" t="s">
        <v>42373</v>
      </c>
      <c r="E12035" s="66" t="s">
        <v>14680</v>
      </c>
      <c r="F12035" s="72">
        <v>1</v>
      </c>
      <c r="G12035" s="72">
        <v>3</v>
      </c>
      <c r="H12035" s="72">
        <v>5</v>
      </c>
      <c r="I12035" s="72">
        <v>1</v>
      </c>
      <c r="J12035" s="72">
        <v>1</v>
      </c>
      <c r="K12035" s="72">
        <v>1</v>
      </c>
      <c r="L12035" s="72">
        <v>12</v>
      </c>
    </row>
    <row r="12036" spans="4:12" x14ac:dyDescent="0.25">
      <c r="D12036" s="66" t="s">
        <v>42374</v>
      </c>
      <c r="E12036" s="66" t="s">
        <v>2920</v>
      </c>
      <c r="F12036" s="72">
        <v>1</v>
      </c>
      <c r="G12036" s="72">
        <v>3</v>
      </c>
      <c r="H12036" s="72">
        <v>5</v>
      </c>
      <c r="I12036" s="72">
        <v>1</v>
      </c>
      <c r="J12036" s="72">
        <v>1</v>
      </c>
      <c r="K12036" s="72">
        <v>2</v>
      </c>
      <c r="L12036" s="72">
        <v>1</v>
      </c>
    </row>
    <row r="12037" spans="4:12" x14ac:dyDescent="0.25">
      <c r="D12037" s="66" t="s">
        <v>42375</v>
      </c>
      <c r="E12037" s="66" t="s">
        <v>2921</v>
      </c>
      <c r="F12037" s="72">
        <v>1</v>
      </c>
      <c r="G12037" s="72">
        <v>3</v>
      </c>
      <c r="H12037" s="72">
        <v>5</v>
      </c>
      <c r="I12037" s="72">
        <v>1</v>
      </c>
      <c r="J12037" s="72">
        <v>1</v>
      </c>
      <c r="K12037" s="72">
        <v>2</v>
      </c>
      <c r="L12037" s="72">
        <v>2</v>
      </c>
    </row>
    <row r="12038" spans="4:12" x14ac:dyDescent="0.25">
      <c r="D12038" s="66" t="s">
        <v>42376</v>
      </c>
      <c r="E12038" s="66" t="s">
        <v>2922</v>
      </c>
      <c r="F12038" s="72">
        <v>1</v>
      </c>
      <c r="G12038" s="72">
        <v>3</v>
      </c>
      <c r="H12038" s="72">
        <v>5</v>
      </c>
      <c r="I12038" s="72">
        <v>1</v>
      </c>
      <c r="J12038" s="72">
        <v>1</v>
      </c>
      <c r="K12038" s="72">
        <v>2</v>
      </c>
      <c r="L12038" s="72">
        <v>3</v>
      </c>
    </row>
    <row r="12039" spans="4:12" x14ac:dyDescent="0.25">
      <c r="D12039" s="66" t="s">
        <v>42377</v>
      </c>
      <c r="E12039" s="66" t="s">
        <v>2923</v>
      </c>
      <c r="F12039" s="72">
        <v>1</v>
      </c>
      <c r="G12039" s="72">
        <v>3</v>
      </c>
      <c r="H12039" s="72">
        <v>5</v>
      </c>
      <c r="I12039" s="72">
        <v>1</v>
      </c>
      <c r="J12039" s="72">
        <v>1</v>
      </c>
      <c r="K12039" s="72">
        <v>2</v>
      </c>
      <c r="L12039" s="72">
        <v>4</v>
      </c>
    </row>
    <row r="12040" spans="4:12" x14ac:dyDescent="0.25">
      <c r="D12040" s="66" t="s">
        <v>42378</v>
      </c>
      <c r="E12040" s="66" t="s">
        <v>2924</v>
      </c>
      <c r="F12040" s="72">
        <v>1</v>
      </c>
      <c r="G12040" s="72">
        <v>3</v>
      </c>
      <c r="H12040" s="72">
        <v>5</v>
      </c>
      <c r="I12040" s="72">
        <v>1</v>
      </c>
      <c r="J12040" s="72">
        <v>1</v>
      </c>
      <c r="K12040" s="72">
        <v>2</v>
      </c>
      <c r="L12040" s="72">
        <v>5</v>
      </c>
    </row>
    <row r="12041" spans="4:12" x14ac:dyDescent="0.25">
      <c r="D12041" s="66" t="s">
        <v>42379</v>
      </c>
      <c r="E12041" s="66" t="s">
        <v>14681</v>
      </c>
      <c r="F12041" s="72">
        <v>1</v>
      </c>
      <c r="G12041" s="72">
        <v>3</v>
      </c>
      <c r="H12041" s="72">
        <v>5</v>
      </c>
      <c r="I12041" s="72">
        <v>1</v>
      </c>
      <c r="J12041" s="72">
        <v>1</v>
      </c>
      <c r="K12041" s="72">
        <v>2</v>
      </c>
      <c r="L12041" s="72">
        <v>6</v>
      </c>
    </row>
    <row r="12042" spans="4:12" x14ac:dyDescent="0.25">
      <c r="D12042" s="66" t="s">
        <v>42380</v>
      </c>
      <c r="E12042" s="66" t="s">
        <v>2925</v>
      </c>
      <c r="F12042" s="72">
        <v>1</v>
      </c>
      <c r="G12042" s="72">
        <v>3</v>
      </c>
      <c r="H12042" s="72">
        <v>5</v>
      </c>
      <c r="I12042" s="72">
        <v>1</v>
      </c>
      <c r="J12042" s="72">
        <v>1</v>
      </c>
      <c r="K12042" s="72">
        <v>3</v>
      </c>
      <c r="L12042" s="72">
        <v>1</v>
      </c>
    </row>
    <row r="12043" spans="4:12" x14ac:dyDescent="0.25">
      <c r="D12043" s="66" t="s">
        <v>42381</v>
      </c>
      <c r="E12043" s="66" t="s">
        <v>2926</v>
      </c>
      <c r="F12043" s="72">
        <v>1</v>
      </c>
      <c r="G12043" s="72">
        <v>3</v>
      </c>
      <c r="H12043" s="72">
        <v>5</v>
      </c>
      <c r="I12043" s="72">
        <v>1</v>
      </c>
      <c r="J12043" s="72">
        <v>1</v>
      </c>
      <c r="K12043" s="72">
        <v>3</v>
      </c>
      <c r="L12043" s="72">
        <v>2</v>
      </c>
    </row>
    <row r="12044" spans="4:12" x14ac:dyDescent="0.25">
      <c r="D12044" s="66" t="s">
        <v>42382</v>
      </c>
      <c r="E12044" s="66" t="s">
        <v>2927</v>
      </c>
      <c r="F12044" s="72">
        <v>1</v>
      </c>
      <c r="G12044" s="72">
        <v>3</v>
      </c>
      <c r="H12044" s="72">
        <v>5</v>
      </c>
      <c r="I12044" s="72">
        <v>1</v>
      </c>
      <c r="J12044" s="72">
        <v>1</v>
      </c>
      <c r="K12044" s="72">
        <v>3</v>
      </c>
      <c r="L12044" s="72">
        <v>3</v>
      </c>
    </row>
    <row r="12045" spans="4:12" x14ac:dyDescent="0.25">
      <c r="D12045" s="66" t="s">
        <v>42383</v>
      </c>
      <c r="E12045" s="66" t="s">
        <v>2928</v>
      </c>
      <c r="F12045" s="72">
        <v>1</v>
      </c>
      <c r="G12045" s="72">
        <v>3</v>
      </c>
      <c r="H12045" s="72">
        <v>5</v>
      </c>
      <c r="I12045" s="72">
        <v>1</v>
      </c>
      <c r="J12045" s="72">
        <v>1</v>
      </c>
      <c r="K12045" s="72">
        <v>3</v>
      </c>
      <c r="L12045" s="72">
        <v>4</v>
      </c>
    </row>
    <row r="12046" spans="4:12" x14ac:dyDescent="0.25">
      <c r="D12046" s="66" t="s">
        <v>42384</v>
      </c>
      <c r="E12046" s="66" t="s">
        <v>14682</v>
      </c>
      <c r="F12046" s="72">
        <v>1</v>
      </c>
      <c r="G12046" s="72">
        <v>3</v>
      </c>
      <c r="H12046" s="72">
        <v>5</v>
      </c>
      <c r="I12046" s="72">
        <v>1</v>
      </c>
      <c r="J12046" s="72">
        <v>1</v>
      </c>
      <c r="K12046" s="72">
        <v>3</v>
      </c>
      <c r="L12046" s="72">
        <v>5</v>
      </c>
    </row>
    <row r="12047" spans="4:12" x14ac:dyDescent="0.25">
      <c r="D12047" s="66" t="s">
        <v>42385</v>
      </c>
      <c r="E12047" s="66" t="s">
        <v>2929</v>
      </c>
      <c r="F12047" s="72">
        <v>1</v>
      </c>
      <c r="G12047" s="72">
        <v>3</v>
      </c>
      <c r="H12047" s="72">
        <v>5</v>
      </c>
      <c r="I12047" s="72">
        <v>1</v>
      </c>
      <c r="J12047" s="72">
        <v>1</v>
      </c>
      <c r="K12047" s="72">
        <v>4</v>
      </c>
      <c r="L12047" s="72">
        <v>1</v>
      </c>
    </row>
    <row r="12048" spans="4:12" x14ac:dyDescent="0.25">
      <c r="D12048" s="66" t="s">
        <v>42386</v>
      </c>
      <c r="E12048" s="66" t="s">
        <v>2930</v>
      </c>
      <c r="F12048" s="72">
        <v>1</v>
      </c>
      <c r="G12048" s="72">
        <v>3</v>
      </c>
      <c r="H12048" s="72">
        <v>5</v>
      </c>
      <c r="I12048" s="72">
        <v>1</v>
      </c>
      <c r="J12048" s="72">
        <v>1</v>
      </c>
      <c r="K12048" s="72">
        <v>4</v>
      </c>
      <c r="L12048" s="72">
        <v>2</v>
      </c>
    </row>
    <row r="12049" spans="4:12" x14ac:dyDescent="0.25">
      <c r="D12049" s="66" t="s">
        <v>42387</v>
      </c>
      <c r="E12049" s="66" t="s">
        <v>2931</v>
      </c>
      <c r="F12049" s="72">
        <v>1</v>
      </c>
      <c r="G12049" s="72">
        <v>3</v>
      </c>
      <c r="H12049" s="72">
        <v>5</v>
      </c>
      <c r="I12049" s="72">
        <v>1</v>
      </c>
      <c r="J12049" s="72">
        <v>1</v>
      </c>
      <c r="K12049" s="72">
        <v>4</v>
      </c>
      <c r="L12049" s="72">
        <v>3</v>
      </c>
    </row>
    <row r="12050" spans="4:12" x14ac:dyDescent="0.25">
      <c r="D12050" s="66" t="s">
        <v>42388</v>
      </c>
      <c r="E12050" s="66" t="s">
        <v>2932</v>
      </c>
      <c r="F12050" s="72">
        <v>1</v>
      </c>
      <c r="G12050" s="72">
        <v>3</v>
      </c>
      <c r="H12050" s="72">
        <v>5</v>
      </c>
      <c r="I12050" s="72">
        <v>1</v>
      </c>
      <c r="J12050" s="72">
        <v>1</v>
      </c>
      <c r="K12050" s="72">
        <v>4</v>
      </c>
      <c r="L12050" s="72">
        <v>4</v>
      </c>
    </row>
    <row r="12051" spans="4:12" x14ac:dyDescent="0.25">
      <c r="D12051" s="66" t="s">
        <v>42389</v>
      </c>
      <c r="E12051" s="66" t="s">
        <v>2933</v>
      </c>
      <c r="F12051" s="72">
        <v>1</v>
      </c>
      <c r="G12051" s="72">
        <v>3</v>
      </c>
      <c r="H12051" s="72">
        <v>5</v>
      </c>
      <c r="I12051" s="72">
        <v>1</v>
      </c>
      <c r="J12051" s="72">
        <v>1</v>
      </c>
      <c r="K12051" s="72">
        <v>4</v>
      </c>
      <c r="L12051" s="72">
        <v>5</v>
      </c>
    </row>
    <row r="12052" spans="4:12" x14ac:dyDescent="0.25">
      <c r="D12052" s="66" t="s">
        <v>42390</v>
      </c>
      <c r="E12052" s="66" t="s">
        <v>14683</v>
      </c>
      <c r="F12052" s="72">
        <v>1</v>
      </c>
      <c r="G12052" s="72">
        <v>3</v>
      </c>
      <c r="H12052" s="72">
        <v>5</v>
      </c>
      <c r="I12052" s="72">
        <v>1</v>
      </c>
      <c r="J12052" s="72">
        <v>1</v>
      </c>
      <c r="K12052" s="72">
        <v>4</v>
      </c>
      <c r="L12052" s="72">
        <v>6</v>
      </c>
    </row>
    <row r="12053" spans="4:12" x14ac:dyDescent="0.25">
      <c r="D12053" s="66" t="s">
        <v>42391</v>
      </c>
      <c r="E12053" s="66" t="s">
        <v>14684</v>
      </c>
      <c r="F12053" s="72">
        <v>1</v>
      </c>
      <c r="G12053" s="72">
        <v>3</v>
      </c>
      <c r="H12053" s="72">
        <v>5</v>
      </c>
      <c r="I12053" s="72">
        <v>1</v>
      </c>
      <c r="J12053" s="72">
        <v>1</v>
      </c>
      <c r="K12053" s="72">
        <v>4</v>
      </c>
      <c r="L12053" s="72">
        <v>7</v>
      </c>
    </row>
    <row r="12054" spans="4:12" x14ac:dyDescent="0.25">
      <c r="D12054" s="66" t="s">
        <v>42392</v>
      </c>
      <c r="E12054" s="66" t="s">
        <v>14685</v>
      </c>
      <c r="F12054" s="72">
        <v>1</v>
      </c>
      <c r="G12054" s="72">
        <v>3</v>
      </c>
      <c r="H12054" s="72">
        <v>5</v>
      </c>
      <c r="I12054" s="72">
        <v>1</v>
      </c>
      <c r="J12054" s="72">
        <v>1</v>
      </c>
      <c r="K12054" s="72">
        <v>4</v>
      </c>
      <c r="L12054" s="72">
        <v>8</v>
      </c>
    </row>
    <row r="12055" spans="4:12" x14ac:dyDescent="0.25">
      <c r="D12055" s="66" t="s">
        <v>42393</v>
      </c>
      <c r="E12055" s="66" t="s">
        <v>2934</v>
      </c>
      <c r="F12055" s="72">
        <v>1</v>
      </c>
      <c r="G12055" s="72">
        <v>3</v>
      </c>
      <c r="H12055" s="72">
        <v>5</v>
      </c>
      <c r="I12055" s="72">
        <v>1</v>
      </c>
      <c r="J12055" s="72">
        <v>1</v>
      </c>
      <c r="K12055" s="72">
        <v>4</v>
      </c>
      <c r="L12055" s="72">
        <v>9</v>
      </c>
    </row>
    <row r="12056" spans="4:12" x14ac:dyDescent="0.25">
      <c r="D12056" s="66" t="s">
        <v>42394</v>
      </c>
      <c r="E12056" s="66" t="s">
        <v>2935</v>
      </c>
      <c r="F12056" s="72">
        <v>1</v>
      </c>
      <c r="G12056" s="72">
        <v>3</v>
      </c>
      <c r="H12056" s="72">
        <v>5</v>
      </c>
      <c r="I12056" s="72">
        <v>1</v>
      </c>
      <c r="J12056" s="72">
        <v>1</v>
      </c>
      <c r="K12056" s="72">
        <v>4</v>
      </c>
      <c r="L12056" s="72">
        <v>10</v>
      </c>
    </row>
    <row r="12057" spans="4:12" x14ac:dyDescent="0.25">
      <c r="D12057" s="66" t="s">
        <v>42395</v>
      </c>
      <c r="E12057" s="66" t="s">
        <v>14686</v>
      </c>
      <c r="F12057" s="72">
        <v>1</v>
      </c>
      <c r="G12057" s="72">
        <v>3</v>
      </c>
      <c r="H12057" s="72">
        <v>5</v>
      </c>
      <c r="I12057" s="72">
        <v>1</v>
      </c>
      <c r="J12057" s="72">
        <v>1</v>
      </c>
      <c r="K12057" s="72">
        <v>4</v>
      </c>
      <c r="L12057" s="72">
        <v>11</v>
      </c>
    </row>
    <row r="12058" spans="4:12" x14ac:dyDescent="0.25">
      <c r="D12058" s="66" t="s">
        <v>42396</v>
      </c>
      <c r="E12058" s="66" t="s">
        <v>229</v>
      </c>
      <c r="F12058" s="72">
        <v>1</v>
      </c>
      <c r="G12058" s="72">
        <v>3</v>
      </c>
      <c r="H12058" s="72">
        <v>5</v>
      </c>
      <c r="I12058" s="72">
        <v>1</v>
      </c>
      <c r="J12058" s="72">
        <v>1</v>
      </c>
      <c r="K12058" s="72">
        <v>5</v>
      </c>
      <c r="L12058" s="72">
        <v>1</v>
      </c>
    </row>
    <row r="12059" spans="4:12" x14ac:dyDescent="0.25">
      <c r="D12059" s="66" t="s">
        <v>42397</v>
      </c>
      <c r="E12059" s="66" t="s">
        <v>14687</v>
      </c>
      <c r="F12059" s="72">
        <v>1</v>
      </c>
      <c r="G12059" s="72">
        <v>3</v>
      </c>
      <c r="H12059" s="72">
        <v>5</v>
      </c>
      <c r="I12059" s="72">
        <v>1</v>
      </c>
      <c r="J12059" s="72">
        <v>1</v>
      </c>
      <c r="K12059" s="72">
        <v>5</v>
      </c>
      <c r="L12059" s="72">
        <v>2</v>
      </c>
    </row>
    <row r="12060" spans="4:12" x14ac:dyDescent="0.25">
      <c r="D12060" s="66" t="s">
        <v>42398</v>
      </c>
      <c r="E12060" s="66" t="s">
        <v>14688</v>
      </c>
      <c r="F12060" s="72">
        <v>1</v>
      </c>
      <c r="G12060" s="72">
        <v>3</v>
      </c>
      <c r="H12060" s="72">
        <v>5</v>
      </c>
      <c r="I12060" s="72">
        <v>1</v>
      </c>
      <c r="J12060" s="72">
        <v>1</v>
      </c>
      <c r="K12060" s="72">
        <v>5</v>
      </c>
      <c r="L12060" s="72">
        <v>3</v>
      </c>
    </row>
    <row r="12061" spans="4:12" x14ac:dyDescent="0.25">
      <c r="D12061" s="66" t="s">
        <v>42399</v>
      </c>
      <c r="E12061" s="66" t="s">
        <v>14689</v>
      </c>
      <c r="F12061" s="72">
        <v>1</v>
      </c>
      <c r="G12061" s="72">
        <v>3</v>
      </c>
      <c r="H12061" s="72">
        <v>5</v>
      </c>
      <c r="I12061" s="72">
        <v>1</v>
      </c>
      <c r="J12061" s="72">
        <v>1</v>
      </c>
      <c r="K12061" s="72">
        <v>5</v>
      </c>
      <c r="L12061" s="72">
        <v>4</v>
      </c>
    </row>
    <row r="12062" spans="4:12" x14ac:dyDescent="0.25">
      <c r="D12062" s="66" t="s">
        <v>42400</v>
      </c>
      <c r="E12062" s="66" t="s">
        <v>2936</v>
      </c>
      <c r="F12062" s="72">
        <v>1</v>
      </c>
      <c r="G12062" s="72">
        <v>3</v>
      </c>
      <c r="H12062" s="72">
        <v>5</v>
      </c>
      <c r="I12062" s="72">
        <v>1</v>
      </c>
      <c r="J12062" s="72">
        <v>1</v>
      </c>
      <c r="K12062" s="72">
        <v>6</v>
      </c>
      <c r="L12062" s="72">
        <v>1</v>
      </c>
    </row>
    <row r="12063" spans="4:12" x14ac:dyDescent="0.25">
      <c r="D12063" s="66" t="s">
        <v>42401</v>
      </c>
      <c r="E12063" s="66" t="s">
        <v>2937</v>
      </c>
      <c r="F12063" s="72">
        <v>1</v>
      </c>
      <c r="G12063" s="72">
        <v>3</v>
      </c>
      <c r="H12063" s="72">
        <v>5</v>
      </c>
      <c r="I12063" s="72">
        <v>1</v>
      </c>
      <c r="J12063" s="72">
        <v>1</v>
      </c>
      <c r="K12063" s="72">
        <v>6</v>
      </c>
      <c r="L12063" s="72">
        <v>2</v>
      </c>
    </row>
    <row r="12064" spans="4:12" x14ac:dyDescent="0.25">
      <c r="D12064" s="66" t="s">
        <v>42402</v>
      </c>
      <c r="E12064" s="66" t="s">
        <v>14690</v>
      </c>
      <c r="F12064" s="72">
        <v>1</v>
      </c>
      <c r="G12064" s="72">
        <v>3</v>
      </c>
      <c r="H12064" s="72">
        <v>5</v>
      </c>
      <c r="I12064" s="72">
        <v>1</v>
      </c>
      <c r="J12064" s="72">
        <v>1</v>
      </c>
      <c r="K12064" s="72">
        <v>6</v>
      </c>
      <c r="L12064" s="72">
        <v>3</v>
      </c>
    </row>
    <row r="12065" spans="4:12" x14ac:dyDescent="0.25">
      <c r="D12065" s="66" t="s">
        <v>42403</v>
      </c>
      <c r="E12065" s="66" t="s">
        <v>2938</v>
      </c>
      <c r="F12065" s="72">
        <v>1</v>
      </c>
      <c r="G12065" s="72">
        <v>3</v>
      </c>
      <c r="H12065" s="72">
        <v>5</v>
      </c>
      <c r="I12065" s="72">
        <v>1</v>
      </c>
      <c r="J12065" s="72">
        <v>1</v>
      </c>
      <c r="K12065" s="72">
        <v>6</v>
      </c>
      <c r="L12065" s="72">
        <v>4</v>
      </c>
    </row>
    <row r="12066" spans="4:12" x14ac:dyDescent="0.25">
      <c r="D12066" s="66" t="s">
        <v>42404</v>
      </c>
      <c r="E12066" s="66" t="s">
        <v>2939</v>
      </c>
      <c r="F12066" s="72">
        <v>1</v>
      </c>
      <c r="G12066" s="72">
        <v>3</v>
      </c>
      <c r="H12066" s="72">
        <v>5</v>
      </c>
      <c r="I12066" s="72">
        <v>1</v>
      </c>
      <c r="J12066" s="72">
        <v>1</v>
      </c>
      <c r="K12066" s="72">
        <v>6</v>
      </c>
      <c r="L12066" s="72">
        <v>5</v>
      </c>
    </row>
    <row r="12067" spans="4:12" x14ac:dyDescent="0.25">
      <c r="D12067" s="66" t="s">
        <v>42405</v>
      </c>
      <c r="E12067" s="66" t="s">
        <v>2940</v>
      </c>
      <c r="F12067" s="72">
        <v>1</v>
      </c>
      <c r="G12067" s="72">
        <v>3</v>
      </c>
      <c r="H12067" s="72">
        <v>5</v>
      </c>
      <c r="I12067" s="72">
        <v>1</v>
      </c>
      <c r="J12067" s="72">
        <v>1</v>
      </c>
      <c r="K12067" s="72">
        <v>6</v>
      </c>
      <c r="L12067" s="72">
        <v>6</v>
      </c>
    </row>
    <row r="12068" spans="4:12" x14ac:dyDescent="0.25">
      <c r="D12068" s="66" t="s">
        <v>42406</v>
      </c>
      <c r="E12068" s="66" t="s">
        <v>2941</v>
      </c>
      <c r="F12068" s="72">
        <v>1</v>
      </c>
      <c r="G12068" s="72">
        <v>3</v>
      </c>
      <c r="H12068" s="72">
        <v>5</v>
      </c>
      <c r="I12068" s="72">
        <v>1</v>
      </c>
      <c r="J12068" s="72">
        <v>1</v>
      </c>
      <c r="K12068" s="72">
        <v>6</v>
      </c>
      <c r="L12068" s="72">
        <v>7</v>
      </c>
    </row>
    <row r="12069" spans="4:12" x14ac:dyDescent="0.25">
      <c r="D12069" s="66" t="s">
        <v>42407</v>
      </c>
      <c r="E12069" s="66" t="s">
        <v>14691</v>
      </c>
      <c r="F12069" s="72">
        <v>1</v>
      </c>
      <c r="G12069" s="72">
        <v>3</v>
      </c>
      <c r="H12069" s="72">
        <v>5</v>
      </c>
      <c r="I12069" s="72">
        <v>1</v>
      </c>
      <c r="J12069" s="72">
        <v>1</v>
      </c>
      <c r="K12069" s="72">
        <v>6</v>
      </c>
      <c r="L12069" s="72">
        <v>8</v>
      </c>
    </row>
    <row r="12070" spans="4:12" x14ac:dyDescent="0.25">
      <c r="D12070" s="66" t="s">
        <v>42408</v>
      </c>
      <c r="E12070" s="66" t="s">
        <v>2942</v>
      </c>
      <c r="F12070" s="72">
        <v>1</v>
      </c>
      <c r="G12070" s="72">
        <v>3</v>
      </c>
      <c r="H12070" s="72">
        <v>5</v>
      </c>
      <c r="I12070" s="72">
        <v>1</v>
      </c>
      <c r="J12070" s="72">
        <v>1</v>
      </c>
      <c r="K12070" s="72">
        <v>6</v>
      </c>
      <c r="L12070" s="72">
        <v>9</v>
      </c>
    </row>
    <row r="12071" spans="4:12" x14ac:dyDescent="0.25">
      <c r="D12071" s="66" t="s">
        <v>42409</v>
      </c>
      <c r="E12071" s="66" t="s">
        <v>14692</v>
      </c>
      <c r="F12071" s="72">
        <v>1</v>
      </c>
      <c r="G12071" s="72">
        <v>3</v>
      </c>
      <c r="H12071" s="72">
        <v>5</v>
      </c>
      <c r="I12071" s="72">
        <v>1</v>
      </c>
      <c r="J12071" s="72">
        <v>1</v>
      </c>
      <c r="K12071" s="72">
        <v>6</v>
      </c>
      <c r="L12071" s="72">
        <v>10</v>
      </c>
    </row>
    <row r="12072" spans="4:12" x14ac:dyDescent="0.25">
      <c r="D12072" s="66" t="s">
        <v>42410</v>
      </c>
      <c r="E12072" s="66" t="s">
        <v>2943</v>
      </c>
      <c r="F12072" s="72">
        <v>1</v>
      </c>
      <c r="G12072" s="72">
        <v>3</v>
      </c>
      <c r="H12072" s="72">
        <v>5</v>
      </c>
      <c r="I12072" s="72">
        <v>1</v>
      </c>
      <c r="J12072" s="72">
        <v>1</v>
      </c>
      <c r="K12072" s="72">
        <v>7</v>
      </c>
      <c r="L12072" s="72">
        <v>1</v>
      </c>
    </row>
    <row r="12073" spans="4:12" x14ac:dyDescent="0.25">
      <c r="D12073" s="66" t="s">
        <v>42411</v>
      </c>
      <c r="E12073" s="66" t="s">
        <v>2944</v>
      </c>
      <c r="F12073" s="72">
        <v>1</v>
      </c>
      <c r="G12073" s="72">
        <v>3</v>
      </c>
      <c r="H12073" s="72">
        <v>5</v>
      </c>
      <c r="I12073" s="72">
        <v>1</v>
      </c>
      <c r="J12073" s="72">
        <v>1</v>
      </c>
      <c r="K12073" s="72">
        <v>7</v>
      </c>
      <c r="L12073" s="72">
        <v>2</v>
      </c>
    </row>
    <row r="12074" spans="4:12" x14ac:dyDescent="0.25">
      <c r="D12074" s="66" t="s">
        <v>42412</v>
      </c>
      <c r="E12074" s="66" t="s">
        <v>14693</v>
      </c>
      <c r="F12074" s="72">
        <v>1</v>
      </c>
      <c r="G12074" s="72">
        <v>3</v>
      </c>
      <c r="H12074" s="72">
        <v>5</v>
      </c>
      <c r="I12074" s="72">
        <v>1</v>
      </c>
      <c r="J12074" s="72">
        <v>1</v>
      </c>
      <c r="K12074" s="72">
        <v>7</v>
      </c>
      <c r="L12074" s="72">
        <v>3</v>
      </c>
    </row>
    <row r="12075" spans="4:12" x14ac:dyDescent="0.25">
      <c r="D12075" s="66" t="s">
        <v>42413</v>
      </c>
      <c r="E12075" s="66" t="s">
        <v>14694</v>
      </c>
      <c r="F12075" s="72">
        <v>1</v>
      </c>
      <c r="G12075" s="72">
        <v>3</v>
      </c>
      <c r="H12075" s="72">
        <v>5</v>
      </c>
      <c r="I12075" s="72">
        <v>1</v>
      </c>
      <c r="J12075" s="72">
        <v>1</v>
      </c>
      <c r="K12075" s="72">
        <v>7</v>
      </c>
      <c r="L12075" s="72">
        <v>4</v>
      </c>
    </row>
    <row r="12076" spans="4:12" x14ac:dyDescent="0.25">
      <c r="D12076" s="66" t="s">
        <v>42414</v>
      </c>
      <c r="E12076" s="66" t="s">
        <v>14695</v>
      </c>
      <c r="F12076" s="72">
        <v>1</v>
      </c>
      <c r="G12076" s="72">
        <v>3</v>
      </c>
      <c r="H12076" s="72">
        <v>5</v>
      </c>
      <c r="I12076" s="72">
        <v>1</v>
      </c>
      <c r="J12076" s="72">
        <v>1</v>
      </c>
      <c r="K12076" s="72">
        <v>7</v>
      </c>
      <c r="L12076" s="72">
        <v>5</v>
      </c>
    </row>
    <row r="12077" spans="4:12" x14ac:dyDescent="0.25">
      <c r="D12077" s="66" t="s">
        <v>42415</v>
      </c>
      <c r="E12077" s="66" t="s">
        <v>2945</v>
      </c>
      <c r="F12077" s="72">
        <v>1</v>
      </c>
      <c r="G12077" s="72">
        <v>3</v>
      </c>
      <c r="H12077" s="72">
        <v>5</v>
      </c>
      <c r="I12077" s="72">
        <v>1</v>
      </c>
      <c r="J12077" s="72">
        <v>1</v>
      </c>
      <c r="K12077" s="72">
        <v>7</v>
      </c>
      <c r="L12077" s="72">
        <v>6</v>
      </c>
    </row>
    <row r="12078" spans="4:12" x14ac:dyDescent="0.25">
      <c r="D12078" s="66" t="s">
        <v>42416</v>
      </c>
      <c r="E12078" s="66" t="s">
        <v>14696</v>
      </c>
      <c r="F12078" s="72">
        <v>1</v>
      </c>
      <c r="G12078" s="72">
        <v>3</v>
      </c>
      <c r="H12078" s="72">
        <v>5</v>
      </c>
      <c r="I12078" s="72">
        <v>1</v>
      </c>
      <c r="J12078" s="72">
        <v>1</v>
      </c>
      <c r="K12078" s="72">
        <v>7</v>
      </c>
      <c r="L12078" s="72">
        <v>7</v>
      </c>
    </row>
    <row r="12079" spans="4:12" x14ac:dyDescent="0.25">
      <c r="D12079" s="66" t="s">
        <v>42417</v>
      </c>
      <c r="E12079" s="66" t="s">
        <v>14697</v>
      </c>
      <c r="F12079" s="72">
        <v>1</v>
      </c>
      <c r="G12079" s="72">
        <v>3</v>
      </c>
      <c r="H12079" s="72">
        <v>5</v>
      </c>
      <c r="I12079" s="72">
        <v>1</v>
      </c>
      <c r="J12079" s="72">
        <v>1</v>
      </c>
      <c r="K12079" s="72">
        <v>7</v>
      </c>
      <c r="L12079" s="72">
        <v>8</v>
      </c>
    </row>
    <row r="12080" spans="4:12" x14ac:dyDescent="0.25">
      <c r="D12080" s="66" t="s">
        <v>42418</v>
      </c>
      <c r="E12080" s="66" t="s">
        <v>14698</v>
      </c>
      <c r="F12080" s="72">
        <v>1</v>
      </c>
      <c r="G12080" s="72">
        <v>3</v>
      </c>
      <c r="H12080" s="72">
        <v>5</v>
      </c>
      <c r="I12080" s="72">
        <v>1</v>
      </c>
      <c r="J12080" s="72">
        <v>1</v>
      </c>
      <c r="K12080" s="72">
        <v>7</v>
      </c>
      <c r="L12080" s="72">
        <v>9</v>
      </c>
    </row>
    <row r="12081" spans="4:12" x14ac:dyDescent="0.25">
      <c r="D12081" s="66" t="s">
        <v>42419</v>
      </c>
      <c r="E12081" s="66" t="s">
        <v>14699</v>
      </c>
      <c r="F12081" s="72">
        <v>1</v>
      </c>
      <c r="G12081" s="72">
        <v>3</v>
      </c>
      <c r="H12081" s="72">
        <v>5</v>
      </c>
      <c r="I12081" s="72">
        <v>1</v>
      </c>
      <c r="J12081" s="72">
        <v>1</v>
      </c>
      <c r="K12081" s="72">
        <v>7</v>
      </c>
      <c r="L12081" s="72">
        <v>10</v>
      </c>
    </row>
    <row r="12082" spans="4:12" x14ac:dyDescent="0.25">
      <c r="D12082" s="66" t="s">
        <v>42420</v>
      </c>
      <c r="E12082" s="66" t="s">
        <v>14700</v>
      </c>
      <c r="F12082" s="72">
        <v>1</v>
      </c>
      <c r="G12082" s="72">
        <v>3</v>
      </c>
      <c r="H12082" s="72">
        <v>5</v>
      </c>
      <c r="I12082" s="72">
        <v>1</v>
      </c>
      <c r="J12082" s="72">
        <v>1</v>
      </c>
      <c r="K12082" s="72">
        <v>8</v>
      </c>
      <c r="L12082" s="72">
        <v>1</v>
      </c>
    </row>
    <row r="12083" spans="4:12" x14ac:dyDescent="0.25">
      <c r="D12083" s="66" t="s">
        <v>42421</v>
      </c>
      <c r="E12083" s="66" t="s">
        <v>2946</v>
      </c>
      <c r="F12083" s="72">
        <v>1</v>
      </c>
      <c r="G12083" s="72">
        <v>3</v>
      </c>
      <c r="H12083" s="72">
        <v>5</v>
      </c>
      <c r="I12083" s="72">
        <v>1</v>
      </c>
      <c r="J12083" s="72">
        <v>1</v>
      </c>
      <c r="K12083" s="72">
        <v>8</v>
      </c>
      <c r="L12083" s="72">
        <v>2</v>
      </c>
    </row>
    <row r="12084" spans="4:12" x14ac:dyDescent="0.25">
      <c r="D12084" s="66" t="s">
        <v>42422</v>
      </c>
      <c r="E12084" s="66" t="s">
        <v>2947</v>
      </c>
      <c r="F12084" s="72">
        <v>1</v>
      </c>
      <c r="G12084" s="72">
        <v>3</v>
      </c>
      <c r="H12084" s="72">
        <v>5</v>
      </c>
      <c r="I12084" s="72">
        <v>1</v>
      </c>
      <c r="J12084" s="72">
        <v>1</v>
      </c>
      <c r="K12084" s="72">
        <v>8</v>
      </c>
      <c r="L12084" s="72">
        <v>3</v>
      </c>
    </row>
    <row r="12085" spans="4:12" x14ac:dyDescent="0.25">
      <c r="D12085" s="66" t="s">
        <v>42423</v>
      </c>
      <c r="E12085" s="66" t="s">
        <v>2948</v>
      </c>
      <c r="F12085" s="72">
        <v>1</v>
      </c>
      <c r="G12085" s="72">
        <v>3</v>
      </c>
      <c r="H12085" s="72">
        <v>5</v>
      </c>
      <c r="I12085" s="72">
        <v>1</v>
      </c>
      <c r="J12085" s="72">
        <v>1</v>
      </c>
      <c r="K12085" s="72">
        <v>8</v>
      </c>
      <c r="L12085" s="72">
        <v>4</v>
      </c>
    </row>
    <row r="12086" spans="4:12" x14ac:dyDescent="0.25">
      <c r="D12086" s="66" t="s">
        <v>42424</v>
      </c>
      <c r="E12086" s="66" t="s">
        <v>2949</v>
      </c>
      <c r="F12086" s="72">
        <v>1</v>
      </c>
      <c r="G12086" s="72">
        <v>3</v>
      </c>
      <c r="H12086" s="72">
        <v>5</v>
      </c>
      <c r="I12086" s="72">
        <v>1</v>
      </c>
      <c r="J12086" s="72">
        <v>1</v>
      </c>
      <c r="K12086" s="72">
        <v>8</v>
      </c>
      <c r="L12086" s="72">
        <v>5</v>
      </c>
    </row>
    <row r="12087" spans="4:12" x14ac:dyDescent="0.25">
      <c r="D12087" s="66" t="s">
        <v>42425</v>
      </c>
      <c r="E12087" s="66" t="s">
        <v>14701</v>
      </c>
      <c r="F12087" s="72">
        <v>1</v>
      </c>
      <c r="G12087" s="72">
        <v>3</v>
      </c>
      <c r="H12087" s="72">
        <v>5</v>
      </c>
      <c r="I12087" s="72">
        <v>1</v>
      </c>
      <c r="J12087" s="72">
        <v>1</v>
      </c>
      <c r="K12087" s="72">
        <v>8</v>
      </c>
      <c r="L12087" s="72">
        <v>6</v>
      </c>
    </row>
    <row r="12088" spans="4:12" x14ac:dyDescent="0.25">
      <c r="D12088" s="66" t="s">
        <v>42426</v>
      </c>
      <c r="E12088" s="66" t="s">
        <v>2950</v>
      </c>
      <c r="F12088" s="72">
        <v>1</v>
      </c>
      <c r="G12088" s="72">
        <v>3</v>
      </c>
      <c r="H12088" s="72">
        <v>5</v>
      </c>
      <c r="I12088" s="72">
        <v>1</v>
      </c>
      <c r="J12088" s="72">
        <v>1</v>
      </c>
      <c r="K12088" s="72">
        <v>8</v>
      </c>
      <c r="L12088" s="72">
        <v>7</v>
      </c>
    </row>
    <row r="12089" spans="4:12" x14ac:dyDescent="0.25">
      <c r="D12089" s="66" t="s">
        <v>42427</v>
      </c>
      <c r="E12089" s="66" t="s">
        <v>14702</v>
      </c>
      <c r="F12089" s="72">
        <v>1</v>
      </c>
      <c r="G12089" s="72">
        <v>3</v>
      </c>
      <c r="H12089" s="72">
        <v>5</v>
      </c>
      <c r="I12089" s="72">
        <v>1</v>
      </c>
      <c r="J12089" s="72">
        <v>1</v>
      </c>
      <c r="K12089" s="72">
        <v>8</v>
      </c>
      <c r="L12089" s="72">
        <v>8</v>
      </c>
    </row>
    <row r="12090" spans="4:12" x14ac:dyDescent="0.25">
      <c r="D12090" s="66" t="s">
        <v>42428</v>
      </c>
      <c r="E12090" s="66" t="s">
        <v>14703</v>
      </c>
      <c r="F12090" s="72">
        <v>1</v>
      </c>
      <c r="G12090" s="72">
        <v>3</v>
      </c>
      <c r="H12090" s="72">
        <v>5</v>
      </c>
      <c r="I12090" s="72">
        <v>1</v>
      </c>
      <c r="J12090" s="72">
        <v>1</v>
      </c>
      <c r="K12090" s="72">
        <v>8</v>
      </c>
      <c r="L12090" s="72">
        <v>9</v>
      </c>
    </row>
    <row r="12091" spans="4:12" x14ac:dyDescent="0.25">
      <c r="D12091" s="66" t="s">
        <v>42429</v>
      </c>
      <c r="E12091" s="66" t="s">
        <v>14704</v>
      </c>
      <c r="F12091" s="72">
        <v>1</v>
      </c>
      <c r="G12091" s="72">
        <v>3</v>
      </c>
      <c r="H12091" s="72">
        <v>5</v>
      </c>
      <c r="I12091" s="72">
        <v>1</v>
      </c>
      <c r="J12091" s="72">
        <v>1</v>
      </c>
      <c r="K12091" s="72">
        <v>9</v>
      </c>
      <c r="L12091" s="72">
        <v>1</v>
      </c>
    </row>
    <row r="12092" spans="4:12" x14ac:dyDescent="0.25">
      <c r="D12092" s="66" t="s">
        <v>42430</v>
      </c>
      <c r="E12092" s="66" t="s">
        <v>2951</v>
      </c>
      <c r="F12092" s="72">
        <v>1</v>
      </c>
      <c r="G12092" s="72">
        <v>3</v>
      </c>
      <c r="H12092" s="72">
        <v>5</v>
      </c>
      <c r="I12092" s="72">
        <v>1</v>
      </c>
      <c r="J12092" s="72">
        <v>1</v>
      </c>
      <c r="K12092" s="72">
        <v>9</v>
      </c>
      <c r="L12092" s="72">
        <v>2</v>
      </c>
    </row>
    <row r="12093" spans="4:12" x14ac:dyDescent="0.25">
      <c r="D12093" s="66" t="s">
        <v>42431</v>
      </c>
      <c r="E12093" s="66" t="s">
        <v>2952</v>
      </c>
      <c r="F12093" s="72">
        <v>1</v>
      </c>
      <c r="G12093" s="72">
        <v>3</v>
      </c>
      <c r="H12093" s="72">
        <v>5</v>
      </c>
      <c r="I12093" s="72">
        <v>1</v>
      </c>
      <c r="J12093" s="72">
        <v>1</v>
      </c>
      <c r="K12093" s="72">
        <v>9</v>
      </c>
      <c r="L12093" s="72">
        <v>3</v>
      </c>
    </row>
    <row r="12094" spans="4:12" x14ac:dyDescent="0.25">
      <c r="D12094" s="66" t="s">
        <v>42432</v>
      </c>
      <c r="E12094" s="66" t="s">
        <v>14705</v>
      </c>
      <c r="F12094" s="72">
        <v>1</v>
      </c>
      <c r="G12094" s="72">
        <v>3</v>
      </c>
      <c r="H12094" s="72">
        <v>5</v>
      </c>
      <c r="I12094" s="72">
        <v>1</v>
      </c>
      <c r="J12094" s="72">
        <v>1</v>
      </c>
      <c r="K12094" s="72">
        <v>9</v>
      </c>
      <c r="L12094" s="72">
        <v>4</v>
      </c>
    </row>
    <row r="12095" spans="4:12" x14ac:dyDescent="0.25">
      <c r="D12095" s="66" t="s">
        <v>42433</v>
      </c>
      <c r="E12095" s="66" t="s">
        <v>14706</v>
      </c>
      <c r="F12095" s="72">
        <v>1</v>
      </c>
      <c r="G12095" s="72">
        <v>3</v>
      </c>
      <c r="H12095" s="72">
        <v>5</v>
      </c>
      <c r="I12095" s="72">
        <v>1</v>
      </c>
      <c r="J12095" s="72">
        <v>1</v>
      </c>
      <c r="K12095" s="72">
        <v>10</v>
      </c>
      <c r="L12095" s="72">
        <v>1</v>
      </c>
    </row>
    <row r="12096" spans="4:12" x14ac:dyDescent="0.25">
      <c r="D12096" s="66" t="s">
        <v>42434</v>
      </c>
      <c r="E12096" s="66" t="s">
        <v>2953</v>
      </c>
      <c r="F12096" s="72">
        <v>1</v>
      </c>
      <c r="G12096" s="72">
        <v>3</v>
      </c>
      <c r="H12096" s="72">
        <v>5</v>
      </c>
      <c r="I12096" s="72">
        <v>1</v>
      </c>
      <c r="J12096" s="72">
        <v>1</v>
      </c>
      <c r="K12096" s="72">
        <v>10</v>
      </c>
      <c r="L12096" s="72">
        <v>2</v>
      </c>
    </row>
    <row r="12097" spans="4:12" x14ac:dyDescent="0.25">
      <c r="D12097" s="66" t="s">
        <v>42435</v>
      </c>
      <c r="E12097" s="66" t="s">
        <v>14707</v>
      </c>
      <c r="F12097" s="72">
        <v>1</v>
      </c>
      <c r="G12097" s="72">
        <v>3</v>
      </c>
      <c r="H12097" s="72">
        <v>5</v>
      </c>
      <c r="I12097" s="72">
        <v>1</v>
      </c>
      <c r="J12097" s="72">
        <v>1</v>
      </c>
      <c r="K12097" s="72">
        <v>10</v>
      </c>
      <c r="L12097" s="72">
        <v>3</v>
      </c>
    </row>
    <row r="12098" spans="4:12" x14ac:dyDescent="0.25">
      <c r="D12098" s="66" t="s">
        <v>42436</v>
      </c>
      <c r="E12098" s="66" t="s">
        <v>14708</v>
      </c>
      <c r="F12098" s="72">
        <v>1</v>
      </c>
      <c r="G12098" s="72">
        <v>3</v>
      </c>
      <c r="H12098" s="72">
        <v>5</v>
      </c>
      <c r="I12098" s="72">
        <v>1</v>
      </c>
      <c r="J12098" s="72">
        <v>1</v>
      </c>
      <c r="K12098" s="72">
        <v>10</v>
      </c>
      <c r="L12098" s="72">
        <v>4</v>
      </c>
    </row>
    <row r="12099" spans="4:12" x14ac:dyDescent="0.25">
      <c r="D12099" s="66" t="s">
        <v>42437</v>
      </c>
      <c r="E12099" s="66" t="s">
        <v>2954</v>
      </c>
      <c r="F12099" s="72">
        <v>1</v>
      </c>
      <c r="G12099" s="72">
        <v>3</v>
      </c>
      <c r="H12099" s="72">
        <v>5</v>
      </c>
      <c r="I12099" s="72">
        <v>1</v>
      </c>
      <c r="J12099" s="72">
        <v>1</v>
      </c>
      <c r="K12099" s="72">
        <v>11</v>
      </c>
      <c r="L12099" s="72">
        <v>1</v>
      </c>
    </row>
    <row r="12100" spans="4:12" x14ac:dyDescent="0.25">
      <c r="D12100" s="66" t="s">
        <v>42438</v>
      </c>
      <c r="E12100" s="66" t="s">
        <v>2955</v>
      </c>
      <c r="F12100" s="72">
        <v>1</v>
      </c>
      <c r="G12100" s="72">
        <v>3</v>
      </c>
      <c r="H12100" s="72">
        <v>5</v>
      </c>
      <c r="I12100" s="72">
        <v>1</v>
      </c>
      <c r="J12100" s="72">
        <v>1</v>
      </c>
      <c r="K12100" s="72">
        <v>11</v>
      </c>
      <c r="L12100" s="72">
        <v>2</v>
      </c>
    </row>
    <row r="12101" spans="4:12" x14ac:dyDescent="0.25">
      <c r="D12101" s="66" t="s">
        <v>42439</v>
      </c>
      <c r="E12101" s="66" t="s">
        <v>2956</v>
      </c>
      <c r="F12101" s="72">
        <v>1</v>
      </c>
      <c r="G12101" s="72">
        <v>3</v>
      </c>
      <c r="H12101" s="72">
        <v>5</v>
      </c>
      <c r="I12101" s="72">
        <v>1</v>
      </c>
      <c r="J12101" s="72">
        <v>1</v>
      </c>
      <c r="K12101" s="72">
        <v>11</v>
      </c>
      <c r="L12101" s="72">
        <v>3</v>
      </c>
    </row>
    <row r="12102" spans="4:12" x14ac:dyDescent="0.25">
      <c r="D12102" s="66" t="s">
        <v>42440</v>
      </c>
      <c r="E12102" s="66" t="s">
        <v>2957</v>
      </c>
      <c r="F12102" s="72">
        <v>1</v>
      </c>
      <c r="G12102" s="72">
        <v>3</v>
      </c>
      <c r="H12102" s="72">
        <v>5</v>
      </c>
      <c r="I12102" s="72">
        <v>1</v>
      </c>
      <c r="J12102" s="72">
        <v>1</v>
      </c>
      <c r="K12102" s="72">
        <v>11</v>
      </c>
      <c r="L12102" s="72">
        <v>4</v>
      </c>
    </row>
    <row r="12103" spans="4:12" x14ac:dyDescent="0.25">
      <c r="D12103" s="66" t="s">
        <v>42441</v>
      </c>
      <c r="E12103" s="66" t="s">
        <v>14709</v>
      </c>
      <c r="F12103" s="72">
        <v>1</v>
      </c>
      <c r="G12103" s="72">
        <v>3</v>
      </c>
      <c r="H12103" s="72">
        <v>5</v>
      </c>
      <c r="I12103" s="72">
        <v>1</v>
      </c>
      <c r="J12103" s="72">
        <v>1</v>
      </c>
      <c r="K12103" s="72">
        <v>11</v>
      </c>
      <c r="L12103" s="72">
        <v>5</v>
      </c>
    </row>
    <row r="12104" spans="4:12" x14ac:dyDescent="0.25">
      <c r="D12104" s="66" t="s">
        <v>42442</v>
      </c>
      <c r="E12104" s="66" t="s">
        <v>14710</v>
      </c>
      <c r="F12104" s="72">
        <v>1</v>
      </c>
      <c r="G12104" s="72">
        <v>3</v>
      </c>
      <c r="H12104" s="72">
        <v>5</v>
      </c>
      <c r="I12104" s="72">
        <v>1</v>
      </c>
      <c r="J12104" s="72">
        <v>1</v>
      </c>
      <c r="K12104" s="72">
        <v>12</v>
      </c>
      <c r="L12104" s="72">
        <v>1</v>
      </c>
    </row>
    <row r="12105" spans="4:12" x14ac:dyDescent="0.25">
      <c r="D12105" s="66" t="s">
        <v>42443</v>
      </c>
      <c r="E12105" s="66" t="s">
        <v>14711</v>
      </c>
      <c r="F12105" s="72">
        <v>1</v>
      </c>
      <c r="G12105" s="72">
        <v>3</v>
      </c>
      <c r="H12105" s="72">
        <v>5</v>
      </c>
      <c r="I12105" s="72">
        <v>1</v>
      </c>
      <c r="J12105" s="72">
        <v>2</v>
      </c>
      <c r="K12105" s="72">
        <v>1</v>
      </c>
      <c r="L12105" s="72">
        <v>1</v>
      </c>
    </row>
    <row r="12106" spans="4:12" x14ac:dyDescent="0.25">
      <c r="D12106" s="66" t="s">
        <v>42444</v>
      </c>
      <c r="E12106" s="66" t="s">
        <v>14712</v>
      </c>
      <c r="F12106" s="72">
        <v>1</v>
      </c>
      <c r="G12106" s="72">
        <v>3</v>
      </c>
      <c r="H12106" s="72">
        <v>5</v>
      </c>
      <c r="I12106" s="72">
        <v>1</v>
      </c>
      <c r="J12106" s="72">
        <v>2</v>
      </c>
      <c r="K12106" s="72">
        <v>1</v>
      </c>
      <c r="L12106" s="72">
        <v>2</v>
      </c>
    </row>
    <row r="12107" spans="4:12" x14ac:dyDescent="0.25">
      <c r="D12107" s="66" t="s">
        <v>42445</v>
      </c>
      <c r="E12107" s="66" t="s">
        <v>14713</v>
      </c>
      <c r="F12107" s="72">
        <v>1</v>
      </c>
      <c r="G12107" s="72">
        <v>3</v>
      </c>
      <c r="H12107" s="72">
        <v>5</v>
      </c>
      <c r="I12107" s="72">
        <v>1</v>
      </c>
      <c r="J12107" s="72">
        <v>2</v>
      </c>
      <c r="K12107" s="72">
        <v>1</v>
      </c>
      <c r="L12107" s="72">
        <v>3</v>
      </c>
    </row>
    <row r="12108" spans="4:12" x14ac:dyDescent="0.25">
      <c r="D12108" s="66" t="s">
        <v>42446</v>
      </c>
      <c r="E12108" s="66" t="s">
        <v>14714</v>
      </c>
      <c r="F12108" s="72">
        <v>1</v>
      </c>
      <c r="G12108" s="72">
        <v>3</v>
      </c>
      <c r="H12108" s="72">
        <v>5</v>
      </c>
      <c r="I12108" s="72">
        <v>1</v>
      </c>
      <c r="J12108" s="72">
        <v>2</v>
      </c>
      <c r="K12108" s="72">
        <v>1</v>
      </c>
      <c r="L12108" s="72">
        <v>4</v>
      </c>
    </row>
    <row r="12109" spans="4:12" x14ac:dyDescent="0.25">
      <c r="D12109" s="66" t="s">
        <v>42447</v>
      </c>
      <c r="E12109" s="66" t="s">
        <v>2987</v>
      </c>
      <c r="F12109" s="72">
        <v>1</v>
      </c>
      <c r="G12109" s="72">
        <v>3</v>
      </c>
      <c r="H12109" s="72">
        <v>5</v>
      </c>
      <c r="I12109" s="72">
        <v>1</v>
      </c>
      <c r="J12109" s="72">
        <v>2</v>
      </c>
      <c r="K12109" s="72">
        <v>1</v>
      </c>
      <c r="L12109" s="72">
        <v>5</v>
      </c>
    </row>
    <row r="12110" spans="4:12" x14ac:dyDescent="0.25">
      <c r="D12110" s="66" t="s">
        <v>42448</v>
      </c>
      <c r="E12110" s="66" t="s">
        <v>14715</v>
      </c>
      <c r="F12110" s="72">
        <v>1</v>
      </c>
      <c r="G12110" s="72">
        <v>3</v>
      </c>
      <c r="H12110" s="72">
        <v>5</v>
      </c>
      <c r="I12110" s="72">
        <v>1</v>
      </c>
      <c r="J12110" s="72">
        <v>2</v>
      </c>
      <c r="K12110" s="72">
        <v>1</v>
      </c>
      <c r="L12110" s="72">
        <v>6</v>
      </c>
    </row>
    <row r="12111" spans="4:12" x14ac:dyDescent="0.25">
      <c r="D12111" s="66" t="s">
        <v>42449</v>
      </c>
      <c r="E12111" s="66" t="s">
        <v>14716</v>
      </c>
      <c r="F12111" s="72">
        <v>1</v>
      </c>
      <c r="G12111" s="72">
        <v>3</v>
      </c>
      <c r="H12111" s="72">
        <v>5</v>
      </c>
      <c r="I12111" s="72">
        <v>1</v>
      </c>
      <c r="J12111" s="72">
        <v>2</v>
      </c>
      <c r="K12111" s="72">
        <v>1</v>
      </c>
      <c r="L12111" s="72">
        <v>7</v>
      </c>
    </row>
    <row r="12112" spans="4:12" x14ac:dyDescent="0.25">
      <c r="D12112" s="66" t="s">
        <v>42450</v>
      </c>
      <c r="E12112" s="66" t="s">
        <v>14717</v>
      </c>
      <c r="F12112" s="72">
        <v>1</v>
      </c>
      <c r="G12112" s="72">
        <v>3</v>
      </c>
      <c r="H12112" s="72">
        <v>5</v>
      </c>
      <c r="I12112" s="72">
        <v>1</v>
      </c>
      <c r="J12112" s="72">
        <v>2</v>
      </c>
      <c r="K12112" s="72">
        <v>1</v>
      </c>
      <c r="L12112" s="72">
        <v>8</v>
      </c>
    </row>
    <row r="12113" spans="4:12" x14ac:dyDescent="0.25">
      <c r="D12113" s="66" t="s">
        <v>42451</v>
      </c>
      <c r="E12113" s="66" t="s">
        <v>2985</v>
      </c>
      <c r="F12113" s="72">
        <v>1</v>
      </c>
      <c r="G12113" s="72">
        <v>3</v>
      </c>
      <c r="H12113" s="72">
        <v>5</v>
      </c>
      <c r="I12113" s="72">
        <v>1</v>
      </c>
      <c r="J12113" s="72">
        <v>2</v>
      </c>
      <c r="K12113" s="72">
        <v>1</v>
      </c>
      <c r="L12113" s="72">
        <v>9</v>
      </c>
    </row>
    <row r="12114" spans="4:12" x14ac:dyDescent="0.25">
      <c r="D12114" s="66" t="s">
        <v>42452</v>
      </c>
      <c r="E12114" s="66" t="s">
        <v>2986</v>
      </c>
      <c r="F12114" s="72">
        <v>1</v>
      </c>
      <c r="G12114" s="72">
        <v>3</v>
      </c>
      <c r="H12114" s="72">
        <v>5</v>
      </c>
      <c r="I12114" s="72">
        <v>1</v>
      </c>
      <c r="J12114" s="72">
        <v>2</v>
      </c>
      <c r="K12114" s="72">
        <v>1</v>
      </c>
      <c r="L12114" s="72">
        <v>10</v>
      </c>
    </row>
    <row r="12115" spans="4:12" x14ac:dyDescent="0.25">
      <c r="D12115" s="66" t="s">
        <v>42453</v>
      </c>
      <c r="E12115" s="66" t="s">
        <v>2988</v>
      </c>
      <c r="F12115" s="72">
        <v>1</v>
      </c>
      <c r="G12115" s="72">
        <v>3</v>
      </c>
      <c r="H12115" s="72">
        <v>5</v>
      </c>
      <c r="I12115" s="72">
        <v>1</v>
      </c>
      <c r="J12115" s="72">
        <v>2</v>
      </c>
      <c r="K12115" s="72">
        <v>1</v>
      </c>
      <c r="L12115" s="72">
        <v>11</v>
      </c>
    </row>
    <row r="12116" spans="4:12" x14ac:dyDescent="0.25">
      <c r="D12116" s="66" t="s">
        <v>42454</v>
      </c>
      <c r="E12116" s="66" t="s">
        <v>14718</v>
      </c>
      <c r="F12116" s="72">
        <v>1</v>
      </c>
      <c r="G12116" s="72">
        <v>3</v>
      </c>
      <c r="H12116" s="72">
        <v>5</v>
      </c>
      <c r="I12116" s="72">
        <v>1</v>
      </c>
      <c r="J12116" s="72">
        <v>2</v>
      </c>
      <c r="K12116" s="72">
        <v>1</v>
      </c>
      <c r="L12116" s="72">
        <v>12</v>
      </c>
    </row>
    <row r="12117" spans="4:12" x14ac:dyDescent="0.25">
      <c r="D12117" s="66" t="s">
        <v>42455</v>
      </c>
      <c r="E12117" s="66" t="s">
        <v>14719</v>
      </c>
      <c r="F12117" s="72">
        <v>1</v>
      </c>
      <c r="G12117" s="72">
        <v>3</v>
      </c>
      <c r="H12117" s="72">
        <v>5</v>
      </c>
      <c r="I12117" s="72">
        <v>1</v>
      </c>
      <c r="J12117" s="72">
        <v>2</v>
      </c>
      <c r="K12117" s="72">
        <v>2</v>
      </c>
      <c r="L12117" s="72">
        <v>1</v>
      </c>
    </row>
    <row r="12118" spans="4:12" x14ac:dyDescent="0.25">
      <c r="D12118" s="66" t="s">
        <v>42456</v>
      </c>
      <c r="E12118" s="66" t="s">
        <v>14720</v>
      </c>
      <c r="F12118" s="72">
        <v>1</v>
      </c>
      <c r="G12118" s="72">
        <v>3</v>
      </c>
      <c r="H12118" s="72">
        <v>5</v>
      </c>
      <c r="I12118" s="72">
        <v>1</v>
      </c>
      <c r="J12118" s="72">
        <v>2</v>
      </c>
      <c r="K12118" s="72">
        <v>2</v>
      </c>
      <c r="L12118" s="72">
        <v>2</v>
      </c>
    </row>
    <row r="12119" spans="4:12" x14ac:dyDescent="0.25">
      <c r="D12119" s="66" t="s">
        <v>42457</v>
      </c>
      <c r="E12119" s="66" t="s">
        <v>2979</v>
      </c>
      <c r="F12119" s="72">
        <v>1</v>
      </c>
      <c r="G12119" s="72">
        <v>3</v>
      </c>
      <c r="H12119" s="72">
        <v>5</v>
      </c>
      <c r="I12119" s="72">
        <v>1</v>
      </c>
      <c r="J12119" s="72">
        <v>2</v>
      </c>
      <c r="K12119" s="72">
        <v>2</v>
      </c>
      <c r="L12119" s="72">
        <v>3</v>
      </c>
    </row>
    <row r="12120" spans="4:12" x14ac:dyDescent="0.25">
      <c r="D12120" s="66" t="s">
        <v>42458</v>
      </c>
      <c r="E12120" s="66" t="s">
        <v>14721</v>
      </c>
      <c r="F12120" s="72">
        <v>1</v>
      </c>
      <c r="G12120" s="72">
        <v>3</v>
      </c>
      <c r="H12120" s="72">
        <v>5</v>
      </c>
      <c r="I12120" s="72">
        <v>1</v>
      </c>
      <c r="J12120" s="72">
        <v>2</v>
      </c>
      <c r="K12120" s="72">
        <v>2</v>
      </c>
      <c r="L12120" s="72">
        <v>4</v>
      </c>
    </row>
    <row r="12121" spans="4:12" x14ac:dyDescent="0.25">
      <c r="D12121" s="66" t="s">
        <v>42459</v>
      </c>
      <c r="E12121" s="66" t="s">
        <v>2983</v>
      </c>
      <c r="F12121" s="72">
        <v>1</v>
      </c>
      <c r="G12121" s="72">
        <v>3</v>
      </c>
      <c r="H12121" s="72">
        <v>5</v>
      </c>
      <c r="I12121" s="72">
        <v>1</v>
      </c>
      <c r="J12121" s="72">
        <v>2</v>
      </c>
      <c r="K12121" s="72">
        <v>2</v>
      </c>
      <c r="L12121" s="72">
        <v>5</v>
      </c>
    </row>
    <row r="12122" spans="4:12" x14ac:dyDescent="0.25">
      <c r="D12122" s="66" t="s">
        <v>42460</v>
      </c>
      <c r="E12122" s="66" t="s">
        <v>2984</v>
      </c>
      <c r="F12122" s="72">
        <v>1</v>
      </c>
      <c r="G12122" s="72">
        <v>3</v>
      </c>
      <c r="H12122" s="72">
        <v>5</v>
      </c>
      <c r="I12122" s="72">
        <v>1</v>
      </c>
      <c r="J12122" s="72">
        <v>2</v>
      </c>
      <c r="K12122" s="72">
        <v>2</v>
      </c>
      <c r="L12122" s="72">
        <v>6</v>
      </c>
    </row>
    <row r="12123" spans="4:12" x14ac:dyDescent="0.25">
      <c r="D12123" s="66" t="s">
        <v>42461</v>
      </c>
      <c r="E12123" s="66" t="s">
        <v>14722</v>
      </c>
      <c r="F12123" s="72">
        <v>1</v>
      </c>
      <c r="G12123" s="72">
        <v>3</v>
      </c>
      <c r="H12123" s="72">
        <v>5</v>
      </c>
      <c r="I12123" s="72">
        <v>1</v>
      </c>
      <c r="J12123" s="72">
        <v>2</v>
      </c>
      <c r="K12123" s="72">
        <v>2</v>
      </c>
      <c r="L12123" s="72">
        <v>7</v>
      </c>
    </row>
    <row r="12124" spans="4:12" x14ac:dyDescent="0.25">
      <c r="D12124" s="66" t="s">
        <v>42462</v>
      </c>
      <c r="E12124" s="66" t="s">
        <v>14723</v>
      </c>
      <c r="F12124" s="72">
        <v>1</v>
      </c>
      <c r="G12124" s="72">
        <v>3</v>
      </c>
      <c r="H12124" s="72">
        <v>5</v>
      </c>
      <c r="I12124" s="72">
        <v>1</v>
      </c>
      <c r="J12124" s="72">
        <v>2</v>
      </c>
      <c r="K12124" s="72">
        <v>3</v>
      </c>
      <c r="L12124" s="72">
        <v>1</v>
      </c>
    </row>
    <row r="12125" spans="4:12" x14ac:dyDescent="0.25">
      <c r="D12125" s="66" t="s">
        <v>42463</v>
      </c>
      <c r="E12125" s="66" t="s">
        <v>2960</v>
      </c>
      <c r="F12125" s="72">
        <v>1</v>
      </c>
      <c r="G12125" s="72">
        <v>3</v>
      </c>
      <c r="H12125" s="72">
        <v>5</v>
      </c>
      <c r="I12125" s="72">
        <v>1</v>
      </c>
      <c r="J12125" s="72">
        <v>3</v>
      </c>
      <c r="K12125" s="72">
        <v>1</v>
      </c>
      <c r="L12125" s="72">
        <v>1</v>
      </c>
    </row>
    <row r="12126" spans="4:12" x14ac:dyDescent="0.25">
      <c r="D12126" s="66" t="s">
        <v>42464</v>
      </c>
      <c r="E12126" s="66" t="s">
        <v>14724</v>
      </c>
      <c r="F12126" s="72">
        <v>1</v>
      </c>
      <c r="G12126" s="72">
        <v>3</v>
      </c>
      <c r="H12126" s="72">
        <v>5</v>
      </c>
      <c r="I12126" s="72">
        <v>1</v>
      </c>
      <c r="J12126" s="72">
        <v>3</v>
      </c>
      <c r="K12126" s="72">
        <v>1</v>
      </c>
      <c r="L12126" s="72">
        <v>2</v>
      </c>
    </row>
    <row r="12127" spans="4:12" x14ac:dyDescent="0.25">
      <c r="D12127" s="66" t="s">
        <v>42465</v>
      </c>
      <c r="E12127" s="66" t="s">
        <v>2959</v>
      </c>
      <c r="F12127" s="72">
        <v>1</v>
      </c>
      <c r="G12127" s="72">
        <v>3</v>
      </c>
      <c r="H12127" s="72">
        <v>5</v>
      </c>
      <c r="I12127" s="72">
        <v>1</v>
      </c>
      <c r="J12127" s="72">
        <v>3</v>
      </c>
      <c r="K12127" s="72">
        <v>1</v>
      </c>
      <c r="L12127" s="72">
        <v>3</v>
      </c>
    </row>
    <row r="12128" spans="4:12" x14ac:dyDescent="0.25">
      <c r="D12128" s="66" t="s">
        <v>42466</v>
      </c>
      <c r="E12128" s="66" t="s">
        <v>2958</v>
      </c>
      <c r="F12128" s="72">
        <v>1</v>
      </c>
      <c r="G12128" s="72">
        <v>3</v>
      </c>
      <c r="H12128" s="72">
        <v>5</v>
      </c>
      <c r="I12128" s="72">
        <v>1</v>
      </c>
      <c r="J12128" s="72">
        <v>3</v>
      </c>
      <c r="K12128" s="72">
        <v>1</v>
      </c>
      <c r="L12128" s="72">
        <v>4</v>
      </c>
    </row>
    <row r="12129" spans="4:12" x14ac:dyDescent="0.25">
      <c r="D12129" s="66" t="s">
        <v>42467</v>
      </c>
      <c r="E12129" s="66" t="s">
        <v>2961</v>
      </c>
      <c r="F12129" s="72">
        <v>1</v>
      </c>
      <c r="G12129" s="72">
        <v>3</v>
      </c>
      <c r="H12129" s="72">
        <v>5</v>
      </c>
      <c r="I12129" s="72">
        <v>1</v>
      </c>
      <c r="J12129" s="72">
        <v>3</v>
      </c>
      <c r="K12129" s="72">
        <v>1</v>
      </c>
      <c r="L12129" s="72">
        <v>5</v>
      </c>
    </row>
    <row r="12130" spans="4:12" x14ac:dyDescent="0.25">
      <c r="D12130" s="66" t="s">
        <v>42468</v>
      </c>
      <c r="E12130" s="66" t="s">
        <v>2962</v>
      </c>
      <c r="F12130" s="72">
        <v>1</v>
      </c>
      <c r="G12130" s="72">
        <v>3</v>
      </c>
      <c r="H12130" s="72">
        <v>5</v>
      </c>
      <c r="I12130" s="72">
        <v>1</v>
      </c>
      <c r="J12130" s="72">
        <v>3</v>
      </c>
      <c r="K12130" s="72">
        <v>1</v>
      </c>
      <c r="L12130" s="72">
        <v>6</v>
      </c>
    </row>
    <row r="12131" spans="4:12" x14ac:dyDescent="0.25">
      <c r="D12131" s="66" t="s">
        <v>42469</v>
      </c>
      <c r="E12131" s="66" t="s">
        <v>2963</v>
      </c>
      <c r="F12131" s="72">
        <v>1</v>
      </c>
      <c r="G12131" s="72">
        <v>3</v>
      </c>
      <c r="H12131" s="72">
        <v>5</v>
      </c>
      <c r="I12131" s="72">
        <v>1</v>
      </c>
      <c r="J12131" s="72">
        <v>3</v>
      </c>
      <c r="K12131" s="72">
        <v>1</v>
      </c>
      <c r="L12131" s="72">
        <v>7</v>
      </c>
    </row>
    <row r="12132" spans="4:12" x14ac:dyDescent="0.25">
      <c r="D12132" s="66" t="s">
        <v>42470</v>
      </c>
      <c r="E12132" s="66" t="s">
        <v>2964</v>
      </c>
      <c r="F12132" s="72">
        <v>1</v>
      </c>
      <c r="G12132" s="72">
        <v>3</v>
      </c>
      <c r="H12132" s="72">
        <v>5</v>
      </c>
      <c r="I12132" s="72">
        <v>1</v>
      </c>
      <c r="J12132" s="72">
        <v>3</v>
      </c>
      <c r="K12132" s="72">
        <v>1</v>
      </c>
      <c r="L12132" s="72">
        <v>8</v>
      </c>
    </row>
    <row r="12133" spans="4:12" x14ac:dyDescent="0.25">
      <c r="D12133" s="66" t="s">
        <v>42471</v>
      </c>
      <c r="E12133" s="66" t="s">
        <v>14725</v>
      </c>
      <c r="F12133" s="72">
        <v>1</v>
      </c>
      <c r="G12133" s="72">
        <v>3</v>
      </c>
      <c r="H12133" s="72">
        <v>5</v>
      </c>
      <c r="I12133" s="72">
        <v>1</v>
      </c>
      <c r="J12133" s="72">
        <v>3</v>
      </c>
      <c r="K12133" s="72">
        <v>1</v>
      </c>
      <c r="L12133" s="72">
        <v>9</v>
      </c>
    </row>
    <row r="12134" spans="4:12" x14ac:dyDescent="0.25">
      <c r="D12134" s="66" t="s">
        <v>42472</v>
      </c>
      <c r="E12134" s="66" t="s">
        <v>14726</v>
      </c>
      <c r="F12134" s="72">
        <v>1</v>
      </c>
      <c r="G12134" s="72">
        <v>3</v>
      </c>
      <c r="H12134" s="72">
        <v>5</v>
      </c>
      <c r="I12134" s="72">
        <v>1</v>
      </c>
      <c r="J12134" s="72">
        <v>3</v>
      </c>
      <c r="K12134" s="72">
        <v>1</v>
      </c>
      <c r="L12134" s="72">
        <v>10</v>
      </c>
    </row>
    <row r="12135" spans="4:12" x14ac:dyDescent="0.25">
      <c r="D12135" s="66" t="s">
        <v>42473</v>
      </c>
      <c r="E12135" s="66" t="s">
        <v>2965</v>
      </c>
      <c r="F12135" s="72">
        <v>1</v>
      </c>
      <c r="G12135" s="72">
        <v>3</v>
      </c>
      <c r="H12135" s="72">
        <v>5</v>
      </c>
      <c r="I12135" s="72">
        <v>1</v>
      </c>
      <c r="J12135" s="72">
        <v>3</v>
      </c>
      <c r="K12135" s="72">
        <v>1</v>
      </c>
      <c r="L12135" s="72">
        <v>11</v>
      </c>
    </row>
    <row r="12136" spans="4:12" x14ac:dyDescent="0.25">
      <c r="D12136" s="66" t="s">
        <v>42474</v>
      </c>
      <c r="E12136" s="66" t="s">
        <v>2966</v>
      </c>
      <c r="F12136" s="72">
        <v>1</v>
      </c>
      <c r="G12136" s="72">
        <v>3</v>
      </c>
      <c r="H12136" s="72">
        <v>5</v>
      </c>
      <c r="I12136" s="72">
        <v>1</v>
      </c>
      <c r="J12136" s="72">
        <v>3</v>
      </c>
      <c r="K12136" s="72">
        <v>1</v>
      </c>
      <c r="L12136" s="72">
        <v>12</v>
      </c>
    </row>
    <row r="12137" spans="4:12" x14ac:dyDescent="0.25">
      <c r="D12137" s="66" t="s">
        <v>42475</v>
      </c>
      <c r="E12137" s="66" t="s">
        <v>2967</v>
      </c>
      <c r="F12137" s="72">
        <v>1</v>
      </c>
      <c r="G12137" s="72">
        <v>3</v>
      </c>
      <c r="H12137" s="72">
        <v>5</v>
      </c>
      <c r="I12137" s="72">
        <v>1</v>
      </c>
      <c r="J12137" s="72">
        <v>3</v>
      </c>
      <c r="K12137" s="72">
        <v>1</v>
      </c>
      <c r="L12137" s="72">
        <v>13</v>
      </c>
    </row>
    <row r="12138" spans="4:12" x14ac:dyDescent="0.25">
      <c r="D12138" s="66" t="s">
        <v>42476</v>
      </c>
      <c r="E12138" s="66" t="s">
        <v>2968</v>
      </c>
      <c r="F12138" s="72">
        <v>1</v>
      </c>
      <c r="G12138" s="72">
        <v>3</v>
      </c>
      <c r="H12138" s="72">
        <v>5</v>
      </c>
      <c r="I12138" s="72">
        <v>1</v>
      </c>
      <c r="J12138" s="72">
        <v>3</v>
      </c>
      <c r="K12138" s="72">
        <v>1</v>
      </c>
      <c r="L12138" s="72">
        <v>14</v>
      </c>
    </row>
    <row r="12139" spans="4:12" x14ac:dyDescent="0.25">
      <c r="D12139" s="66" t="s">
        <v>42477</v>
      </c>
      <c r="E12139" s="66" t="s">
        <v>14727</v>
      </c>
      <c r="F12139" s="72">
        <v>1</v>
      </c>
      <c r="G12139" s="72">
        <v>3</v>
      </c>
      <c r="H12139" s="72">
        <v>5</v>
      </c>
      <c r="I12139" s="72">
        <v>1</v>
      </c>
      <c r="J12139" s="72">
        <v>3</v>
      </c>
      <c r="K12139" s="72">
        <v>1</v>
      </c>
      <c r="L12139" s="72">
        <v>15</v>
      </c>
    </row>
    <row r="12140" spans="4:12" x14ac:dyDescent="0.25">
      <c r="D12140" s="66" t="s">
        <v>42478</v>
      </c>
      <c r="E12140" s="66" t="s">
        <v>2969</v>
      </c>
      <c r="F12140" s="72">
        <v>1</v>
      </c>
      <c r="G12140" s="72">
        <v>3</v>
      </c>
      <c r="H12140" s="72">
        <v>5</v>
      </c>
      <c r="I12140" s="72">
        <v>1</v>
      </c>
      <c r="J12140" s="72">
        <v>3</v>
      </c>
      <c r="K12140" s="72">
        <v>1</v>
      </c>
      <c r="L12140" s="72">
        <v>16</v>
      </c>
    </row>
    <row r="12141" spans="4:12" x14ac:dyDescent="0.25">
      <c r="D12141" s="66" t="s">
        <v>42479</v>
      </c>
      <c r="E12141" s="66" t="s">
        <v>14728</v>
      </c>
      <c r="F12141" s="72">
        <v>1</v>
      </c>
      <c r="G12141" s="72">
        <v>3</v>
      </c>
      <c r="H12141" s="72">
        <v>5</v>
      </c>
      <c r="I12141" s="72">
        <v>1</v>
      </c>
      <c r="J12141" s="72">
        <v>3</v>
      </c>
      <c r="K12141" s="72">
        <v>1</v>
      </c>
      <c r="L12141" s="72">
        <v>17</v>
      </c>
    </row>
    <row r="12142" spans="4:12" x14ac:dyDescent="0.25">
      <c r="D12142" s="66" t="s">
        <v>42480</v>
      </c>
      <c r="E12142" s="66" t="s">
        <v>2970</v>
      </c>
      <c r="F12142" s="72">
        <v>1</v>
      </c>
      <c r="G12142" s="72">
        <v>3</v>
      </c>
      <c r="H12142" s="72">
        <v>5</v>
      </c>
      <c r="I12142" s="72">
        <v>1</v>
      </c>
      <c r="J12142" s="72">
        <v>3</v>
      </c>
      <c r="K12142" s="72">
        <v>1</v>
      </c>
      <c r="L12142" s="72">
        <v>18</v>
      </c>
    </row>
    <row r="12143" spans="4:12" x14ac:dyDescent="0.25">
      <c r="D12143" s="66" t="s">
        <v>42481</v>
      </c>
      <c r="E12143" s="66" t="s">
        <v>2971</v>
      </c>
      <c r="F12143" s="72">
        <v>1</v>
      </c>
      <c r="G12143" s="72">
        <v>3</v>
      </c>
      <c r="H12143" s="72">
        <v>5</v>
      </c>
      <c r="I12143" s="72">
        <v>1</v>
      </c>
      <c r="J12143" s="72">
        <v>3</v>
      </c>
      <c r="K12143" s="72">
        <v>1</v>
      </c>
      <c r="L12143" s="72">
        <v>19</v>
      </c>
    </row>
    <row r="12144" spans="4:12" x14ac:dyDescent="0.25">
      <c r="D12144" s="66" t="s">
        <v>42482</v>
      </c>
      <c r="E12144" s="66" t="s">
        <v>2972</v>
      </c>
      <c r="F12144" s="72">
        <v>1</v>
      </c>
      <c r="G12144" s="72">
        <v>3</v>
      </c>
      <c r="H12144" s="72">
        <v>5</v>
      </c>
      <c r="I12144" s="72">
        <v>1</v>
      </c>
      <c r="J12144" s="72">
        <v>3</v>
      </c>
      <c r="K12144" s="72">
        <v>1</v>
      </c>
      <c r="L12144" s="72">
        <v>20</v>
      </c>
    </row>
    <row r="12145" spans="4:12" x14ac:dyDescent="0.25">
      <c r="D12145" s="66" t="s">
        <v>42483</v>
      </c>
      <c r="E12145" s="66" t="s">
        <v>2973</v>
      </c>
      <c r="F12145" s="72">
        <v>1</v>
      </c>
      <c r="G12145" s="72">
        <v>3</v>
      </c>
      <c r="H12145" s="72">
        <v>5</v>
      </c>
      <c r="I12145" s="72">
        <v>1</v>
      </c>
      <c r="J12145" s="72">
        <v>3</v>
      </c>
      <c r="K12145" s="72">
        <v>1</v>
      </c>
      <c r="L12145" s="72">
        <v>21</v>
      </c>
    </row>
    <row r="12146" spans="4:12" x14ac:dyDescent="0.25">
      <c r="D12146" s="66" t="s">
        <v>42484</v>
      </c>
      <c r="E12146" s="66" t="s">
        <v>2974</v>
      </c>
      <c r="F12146" s="72">
        <v>1</v>
      </c>
      <c r="G12146" s="72">
        <v>3</v>
      </c>
      <c r="H12146" s="72">
        <v>5</v>
      </c>
      <c r="I12146" s="72">
        <v>1</v>
      </c>
      <c r="J12146" s="72">
        <v>3</v>
      </c>
      <c r="K12146" s="72">
        <v>1</v>
      </c>
      <c r="L12146" s="72">
        <v>22</v>
      </c>
    </row>
    <row r="12147" spans="4:12" x14ac:dyDescent="0.25">
      <c r="D12147" s="66" t="s">
        <v>42485</v>
      </c>
      <c r="E12147" s="66" t="s">
        <v>2975</v>
      </c>
      <c r="F12147" s="72">
        <v>1</v>
      </c>
      <c r="G12147" s="72">
        <v>3</v>
      </c>
      <c r="H12147" s="72">
        <v>5</v>
      </c>
      <c r="I12147" s="72">
        <v>1</v>
      </c>
      <c r="J12147" s="72">
        <v>3</v>
      </c>
      <c r="K12147" s="72">
        <v>1</v>
      </c>
      <c r="L12147" s="72">
        <v>23</v>
      </c>
    </row>
    <row r="12148" spans="4:12" x14ac:dyDescent="0.25">
      <c r="D12148" s="66" t="s">
        <v>42486</v>
      </c>
      <c r="E12148" s="66" t="s">
        <v>14729</v>
      </c>
      <c r="F12148" s="72">
        <v>1</v>
      </c>
      <c r="G12148" s="72">
        <v>3</v>
      </c>
      <c r="H12148" s="72">
        <v>5</v>
      </c>
      <c r="I12148" s="72">
        <v>1</v>
      </c>
      <c r="J12148" s="72">
        <v>3</v>
      </c>
      <c r="K12148" s="72">
        <v>1</v>
      </c>
      <c r="L12148" s="72">
        <v>24</v>
      </c>
    </row>
    <row r="12149" spans="4:12" x14ac:dyDescent="0.25">
      <c r="D12149" s="66" t="s">
        <v>42487</v>
      </c>
      <c r="E12149" s="66" t="s">
        <v>14730</v>
      </c>
      <c r="F12149" s="72">
        <v>1</v>
      </c>
      <c r="G12149" s="72">
        <v>3</v>
      </c>
      <c r="H12149" s="72">
        <v>5</v>
      </c>
      <c r="I12149" s="72">
        <v>1</v>
      </c>
      <c r="J12149" s="72">
        <v>3</v>
      </c>
      <c r="K12149" s="72">
        <v>1</v>
      </c>
      <c r="L12149" s="72">
        <v>25</v>
      </c>
    </row>
    <row r="12150" spans="4:12" x14ac:dyDescent="0.25">
      <c r="D12150" s="66" t="s">
        <v>42488</v>
      </c>
      <c r="E12150" s="66" t="s">
        <v>14731</v>
      </c>
      <c r="F12150" s="72">
        <v>1</v>
      </c>
      <c r="G12150" s="72">
        <v>3</v>
      </c>
      <c r="H12150" s="72">
        <v>5</v>
      </c>
      <c r="I12150" s="72">
        <v>1</v>
      </c>
      <c r="J12150" s="72">
        <v>3</v>
      </c>
      <c r="K12150" s="72">
        <v>2</v>
      </c>
      <c r="L12150" s="72">
        <v>1</v>
      </c>
    </row>
    <row r="12151" spans="4:12" x14ac:dyDescent="0.25">
      <c r="D12151" s="66" t="s">
        <v>42489</v>
      </c>
      <c r="E12151" s="66" t="s">
        <v>14732</v>
      </c>
      <c r="F12151" s="72">
        <v>1</v>
      </c>
      <c r="G12151" s="72">
        <v>3</v>
      </c>
      <c r="H12151" s="72">
        <v>5</v>
      </c>
      <c r="I12151" s="72">
        <v>1</v>
      </c>
      <c r="J12151" s="72">
        <v>3</v>
      </c>
      <c r="K12151" s="72">
        <v>2</v>
      </c>
      <c r="L12151" s="72">
        <v>2</v>
      </c>
    </row>
    <row r="12152" spans="4:12" x14ac:dyDescent="0.25">
      <c r="D12152" s="66" t="s">
        <v>42490</v>
      </c>
      <c r="E12152" s="66" t="s">
        <v>14733</v>
      </c>
      <c r="F12152" s="72">
        <v>1</v>
      </c>
      <c r="G12152" s="72">
        <v>3</v>
      </c>
      <c r="H12152" s="72">
        <v>5</v>
      </c>
      <c r="I12152" s="72">
        <v>1</v>
      </c>
      <c r="J12152" s="72">
        <v>3</v>
      </c>
      <c r="K12152" s="72">
        <v>2</v>
      </c>
      <c r="L12152" s="72">
        <v>3</v>
      </c>
    </row>
    <row r="12153" spans="4:12" x14ac:dyDescent="0.25">
      <c r="D12153" s="66" t="s">
        <v>42491</v>
      </c>
      <c r="E12153" s="66" t="s">
        <v>14734</v>
      </c>
      <c r="F12153" s="72">
        <v>1</v>
      </c>
      <c r="G12153" s="72">
        <v>3</v>
      </c>
      <c r="H12153" s="72">
        <v>5</v>
      </c>
      <c r="I12153" s="72">
        <v>1</v>
      </c>
      <c r="J12153" s="72">
        <v>3</v>
      </c>
      <c r="K12153" s="72">
        <v>2</v>
      </c>
      <c r="L12153" s="72">
        <v>4</v>
      </c>
    </row>
    <row r="12154" spans="4:12" x14ac:dyDescent="0.25">
      <c r="D12154" s="66" t="s">
        <v>42492</v>
      </c>
      <c r="E12154" s="66" t="s">
        <v>14735</v>
      </c>
      <c r="F12154" s="72">
        <v>1</v>
      </c>
      <c r="G12154" s="72">
        <v>3</v>
      </c>
      <c r="H12154" s="72">
        <v>5</v>
      </c>
      <c r="I12154" s="72">
        <v>1</v>
      </c>
      <c r="J12154" s="72">
        <v>3</v>
      </c>
      <c r="K12154" s="72">
        <v>2</v>
      </c>
      <c r="L12154" s="72">
        <v>5</v>
      </c>
    </row>
    <row r="12155" spans="4:12" x14ac:dyDescent="0.25">
      <c r="D12155" s="66" t="s">
        <v>42493</v>
      </c>
      <c r="E12155" s="66" t="s">
        <v>14736</v>
      </c>
      <c r="F12155" s="72">
        <v>1</v>
      </c>
      <c r="G12155" s="72">
        <v>3</v>
      </c>
      <c r="H12155" s="72">
        <v>5</v>
      </c>
      <c r="I12155" s="72">
        <v>1</v>
      </c>
      <c r="J12155" s="72">
        <v>3</v>
      </c>
      <c r="K12155" s="72">
        <v>2</v>
      </c>
      <c r="L12155" s="72">
        <v>6</v>
      </c>
    </row>
    <row r="12156" spans="4:12" x14ac:dyDescent="0.25">
      <c r="D12156" s="66" t="s">
        <v>42494</v>
      </c>
      <c r="E12156" s="66" t="s">
        <v>14737</v>
      </c>
      <c r="F12156" s="72">
        <v>1</v>
      </c>
      <c r="G12156" s="72">
        <v>3</v>
      </c>
      <c r="H12156" s="72">
        <v>5</v>
      </c>
      <c r="I12156" s="72">
        <v>1</v>
      </c>
      <c r="J12156" s="72">
        <v>3</v>
      </c>
      <c r="K12156" s="72">
        <v>2</v>
      </c>
      <c r="L12156" s="72">
        <v>7</v>
      </c>
    </row>
    <row r="12157" spans="4:12" x14ac:dyDescent="0.25">
      <c r="D12157" s="66" t="s">
        <v>42495</v>
      </c>
      <c r="E12157" s="66" t="s">
        <v>14738</v>
      </c>
      <c r="F12157" s="72">
        <v>1</v>
      </c>
      <c r="G12157" s="72">
        <v>3</v>
      </c>
      <c r="H12157" s="72">
        <v>5</v>
      </c>
      <c r="I12157" s="72">
        <v>1</v>
      </c>
      <c r="J12157" s="72">
        <v>3</v>
      </c>
      <c r="K12157" s="72">
        <v>2</v>
      </c>
      <c r="L12157" s="72">
        <v>8</v>
      </c>
    </row>
    <row r="12158" spans="4:12" x14ac:dyDescent="0.25">
      <c r="D12158" s="66" t="s">
        <v>42496</v>
      </c>
      <c r="E12158" s="66" t="s">
        <v>14739</v>
      </c>
      <c r="F12158" s="72">
        <v>1</v>
      </c>
      <c r="G12158" s="72">
        <v>3</v>
      </c>
      <c r="H12158" s="72">
        <v>5</v>
      </c>
      <c r="I12158" s="72">
        <v>1</v>
      </c>
      <c r="J12158" s="72">
        <v>3</v>
      </c>
      <c r="K12158" s="72">
        <v>2</v>
      </c>
      <c r="L12158" s="72">
        <v>9</v>
      </c>
    </row>
    <row r="12159" spans="4:12" x14ac:dyDescent="0.25">
      <c r="D12159" s="66" t="s">
        <v>42497</v>
      </c>
      <c r="E12159" s="66" t="s">
        <v>14740</v>
      </c>
      <c r="F12159" s="72">
        <v>1</v>
      </c>
      <c r="G12159" s="72">
        <v>3</v>
      </c>
      <c r="H12159" s="72">
        <v>5</v>
      </c>
      <c r="I12159" s="72">
        <v>1</v>
      </c>
      <c r="J12159" s="72">
        <v>3</v>
      </c>
      <c r="K12159" s="72">
        <v>2</v>
      </c>
      <c r="L12159" s="72">
        <v>10</v>
      </c>
    </row>
    <row r="12160" spans="4:12" x14ac:dyDescent="0.25">
      <c r="D12160" s="66" t="s">
        <v>42498</v>
      </c>
      <c r="E12160" s="66" t="s">
        <v>14741</v>
      </c>
      <c r="F12160" s="72">
        <v>1</v>
      </c>
      <c r="G12160" s="72">
        <v>3</v>
      </c>
      <c r="H12160" s="72">
        <v>5</v>
      </c>
      <c r="I12160" s="72">
        <v>1</v>
      </c>
      <c r="J12160" s="72">
        <v>3</v>
      </c>
      <c r="K12160" s="72">
        <v>2</v>
      </c>
      <c r="L12160" s="72">
        <v>11</v>
      </c>
    </row>
    <row r="12161" spans="4:12" x14ac:dyDescent="0.25">
      <c r="D12161" s="66" t="s">
        <v>42499</v>
      </c>
      <c r="E12161" s="66" t="s">
        <v>14742</v>
      </c>
      <c r="F12161" s="72">
        <v>1</v>
      </c>
      <c r="G12161" s="72">
        <v>3</v>
      </c>
      <c r="H12161" s="72">
        <v>5</v>
      </c>
      <c r="I12161" s="72">
        <v>1</v>
      </c>
      <c r="J12161" s="72">
        <v>3</v>
      </c>
      <c r="K12161" s="72">
        <v>2</v>
      </c>
      <c r="L12161" s="72">
        <v>12</v>
      </c>
    </row>
    <row r="12162" spans="4:12" x14ac:dyDescent="0.25">
      <c r="D12162" s="66" t="s">
        <v>42500</v>
      </c>
      <c r="E12162" s="66" t="s">
        <v>14743</v>
      </c>
      <c r="F12162" s="72">
        <v>1</v>
      </c>
      <c r="G12162" s="72">
        <v>3</v>
      </c>
      <c r="H12162" s="72">
        <v>5</v>
      </c>
      <c r="I12162" s="72">
        <v>1</v>
      </c>
      <c r="J12162" s="72">
        <v>3</v>
      </c>
      <c r="K12162" s="72">
        <v>2</v>
      </c>
      <c r="L12162" s="72">
        <v>13</v>
      </c>
    </row>
    <row r="12163" spans="4:12" x14ac:dyDescent="0.25">
      <c r="D12163" s="66" t="s">
        <v>42501</v>
      </c>
      <c r="E12163" s="66" t="s">
        <v>14744</v>
      </c>
      <c r="F12163" s="72">
        <v>1</v>
      </c>
      <c r="G12163" s="72">
        <v>3</v>
      </c>
      <c r="H12163" s="72">
        <v>5</v>
      </c>
      <c r="I12163" s="72">
        <v>1</v>
      </c>
      <c r="J12163" s="72">
        <v>3</v>
      </c>
      <c r="K12163" s="72">
        <v>2</v>
      </c>
      <c r="L12163" s="72">
        <v>14</v>
      </c>
    </row>
    <row r="12164" spans="4:12" x14ac:dyDescent="0.25">
      <c r="D12164" s="66" t="s">
        <v>42502</v>
      </c>
      <c r="E12164" s="66" t="s">
        <v>14745</v>
      </c>
      <c r="F12164" s="72">
        <v>1</v>
      </c>
      <c r="G12164" s="72">
        <v>3</v>
      </c>
      <c r="H12164" s="72">
        <v>5</v>
      </c>
      <c r="I12164" s="72">
        <v>1</v>
      </c>
      <c r="J12164" s="72">
        <v>3</v>
      </c>
      <c r="K12164" s="72">
        <v>2</v>
      </c>
      <c r="L12164" s="72">
        <v>15</v>
      </c>
    </row>
    <row r="12165" spans="4:12" x14ac:dyDescent="0.25">
      <c r="D12165" s="66" t="s">
        <v>42503</v>
      </c>
      <c r="E12165" s="66" t="s">
        <v>14746</v>
      </c>
      <c r="F12165" s="72">
        <v>1</v>
      </c>
      <c r="G12165" s="72">
        <v>3</v>
      </c>
      <c r="H12165" s="72">
        <v>5</v>
      </c>
      <c r="I12165" s="72">
        <v>1</v>
      </c>
      <c r="J12165" s="72">
        <v>3</v>
      </c>
      <c r="K12165" s="72">
        <v>3</v>
      </c>
      <c r="L12165" s="72">
        <v>1</v>
      </c>
    </row>
    <row r="12166" spans="4:12" x14ac:dyDescent="0.25">
      <c r="D12166" s="66" t="s">
        <v>42504</v>
      </c>
      <c r="E12166" s="66" t="s">
        <v>14747</v>
      </c>
      <c r="F12166" s="72">
        <v>1</v>
      </c>
      <c r="G12166" s="72">
        <v>3</v>
      </c>
      <c r="H12166" s="72">
        <v>5</v>
      </c>
      <c r="I12166" s="72">
        <v>1</v>
      </c>
      <c r="J12166" s="72">
        <v>3</v>
      </c>
      <c r="K12166" s="72">
        <v>3</v>
      </c>
      <c r="L12166" s="72">
        <v>2</v>
      </c>
    </row>
    <row r="12167" spans="4:12" x14ac:dyDescent="0.25">
      <c r="D12167" s="66" t="s">
        <v>42505</v>
      </c>
      <c r="E12167" s="66" t="s">
        <v>14748</v>
      </c>
      <c r="F12167" s="72">
        <v>1</v>
      </c>
      <c r="G12167" s="72">
        <v>3</v>
      </c>
      <c r="H12167" s="72">
        <v>5</v>
      </c>
      <c r="I12167" s="72">
        <v>1</v>
      </c>
      <c r="J12167" s="72">
        <v>3</v>
      </c>
      <c r="K12167" s="72">
        <v>3</v>
      </c>
      <c r="L12167" s="72">
        <v>3</v>
      </c>
    </row>
    <row r="12168" spans="4:12" x14ac:dyDescent="0.25">
      <c r="D12168" s="66" t="s">
        <v>42506</v>
      </c>
      <c r="E12168" s="66" t="s">
        <v>14749</v>
      </c>
      <c r="F12168" s="72">
        <v>1</v>
      </c>
      <c r="G12168" s="72">
        <v>3</v>
      </c>
      <c r="H12168" s="72">
        <v>5</v>
      </c>
      <c r="I12168" s="72">
        <v>1</v>
      </c>
      <c r="J12168" s="72">
        <v>3</v>
      </c>
      <c r="K12168" s="72">
        <v>3</v>
      </c>
      <c r="L12168" s="72">
        <v>4</v>
      </c>
    </row>
    <row r="12169" spans="4:12" x14ac:dyDescent="0.25">
      <c r="D12169" s="66" t="s">
        <v>42507</v>
      </c>
      <c r="E12169" s="66" t="s">
        <v>14750</v>
      </c>
      <c r="F12169" s="72">
        <v>1</v>
      </c>
      <c r="G12169" s="72">
        <v>3</v>
      </c>
      <c r="H12169" s="72">
        <v>5</v>
      </c>
      <c r="I12169" s="72">
        <v>1</v>
      </c>
      <c r="J12169" s="72">
        <v>3</v>
      </c>
      <c r="K12169" s="72">
        <v>3</v>
      </c>
      <c r="L12169" s="72">
        <v>5</v>
      </c>
    </row>
    <row r="12170" spans="4:12" x14ac:dyDescent="0.25">
      <c r="D12170" s="66" t="s">
        <v>42508</v>
      </c>
      <c r="E12170" s="66" t="s">
        <v>14751</v>
      </c>
      <c r="F12170" s="72">
        <v>1</v>
      </c>
      <c r="G12170" s="72">
        <v>3</v>
      </c>
      <c r="H12170" s="72">
        <v>5</v>
      </c>
      <c r="I12170" s="72">
        <v>1</v>
      </c>
      <c r="J12170" s="72">
        <v>3</v>
      </c>
      <c r="K12170" s="72">
        <v>3</v>
      </c>
      <c r="L12170" s="72">
        <v>6</v>
      </c>
    </row>
    <row r="12171" spans="4:12" x14ac:dyDescent="0.25">
      <c r="D12171" s="66" t="s">
        <v>42509</v>
      </c>
      <c r="E12171" s="66" t="s">
        <v>14752</v>
      </c>
      <c r="F12171" s="72">
        <v>1</v>
      </c>
      <c r="G12171" s="72">
        <v>3</v>
      </c>
      <c r="H12171" s="72">
        <v>5</v>
      </c>
      <c r="I12171" s="72">
        <v>1</v>
      </c>
      <c r="J12171" s="72">
        <v>3</v>
      </c>
      <c r="K12171" s="72">
        <v>4</v>
      </c>
      <c r="L12171" s="72">
        <v>1</v>
      </c>
    </row>
    <row r="12172" spans="4:12" x14ac:dyDescent="0.25">
      <c r="D12172" s="66" t="s">
        <v>42510</v>
      </c>
      <c r="E12172" s="66" t="s">
        <v>14753</v>
      </c>
      <c r="F12172" s="72">
        <v>1</v>
      </c>
      <c r="G12172" s="72">
        <v>3</v>
      </c>
      <c r="H12172" s="72">
        <v>5</v>
      </c>
      <c r="I12172" s="72">
        <v>1</v>
      </c>
      <c r="J12172" s="72">
        <v>4</v>
      </c>
      <c r="K12172" s="72">
        <v>1</v>
      </c>
      <c r="L12172" s="72">
        <v>1</v>
      </c>
    </row>
    <row r="12173" spans="4:12" x14ac:dyDescent="0.25">
      <c r="D12173" s="66" t="s">
        <v>42511</v>
      </c>
      <c r="E12173" s="66" t="s">
        <v>14754</v>
      </c>
      <c r="F12173" s="72">
        <v>1</v>
      </c>
      <c r="G12173" s="72">
        <v>3</v>
      </c>
      <c r="H12173" s="72">
        <v>5</v>
      </c>
      <c r="I12173" s="72">
        <v>1</v>
      </c>
      <c r="J12173" s="72">
        <v>4</v>
      </c>
      <c r="K12173" s="72">
        <v>1</v>
      </c>
      <c r="L12173" s="72">
        <v>2</v>
      </c>
    </row>
    <row r="12174" spans="4:12" x14ac:dyDescent="0.25">
      <c r="D12174" s="66" t="s">
        <v>42512</v>
      </c>
      <c r="E12174" s="66" t="s">
        <v>14755</v>
      </c>
      <c r="F12174" s="72">
        <v>1</v>
      </c>
      <c r="G12174" s="72">
        <v>3</v>
      </c>
      <c r="H12174" s="72">
        <v>5</v>
      </c>
      <c r="I12174" s="72">
        <v>1</v>
      </c>
      <c r="J12174" s="72">
        <v>4</v>
      </c>
      <c r="K12174" s="72">
        <v>1</v>
      </c>
      <c r="L12174" s="72">
        <v>3</v>
      </c>
    </row>
    <row r="12175" spans="4:12" x14ac:dyDescent="0.25">
      <c r="D12175" s="66" t="s">
        <v>42513</v>
      </c>
      <c r="E12175" s="66" t="s">
        <v>14756</v>
      </c>
      <c r="F12175" s="72">
        <v>1</v>
      </c>
      <c r="G12175" s="72">
        <v>3</v>
      </c>
      <c r="H12175" s="72">
        <v>5</v>
      </c>
      <c r="I12175" s="72">
        <v>1</v>
      </c>
      <c r="J12175" s="72">
        <v>4</v>
      </c>
      <c r="K12175" s="72">
        <v>1</v>
      </c>
      <c r="L12175" s="72">
        <v>4</v>
      </c>
    </row>
    <row r="12176" spans="4:12" x14ac:dyDescent="0.25">
      <c r="D12176" s="66" t="s">
        <v>42514</v>
      </c>
      <c r="E12176" s="66" t="s">
        <v>2976</v>
      </c>
      <c r="F12176" s="72">
        <v>1</v>
      </c>
      <c r="G12176" s="72">
        <v>3</v>
      </c>
      <c r="H12176" s="72">
        <v>5</v>
      </c>
      <c r="I12176" s="72">
        <v>1</v>
      </c>
      <c r="J12176" s="72">
        <v>4</v>
      </c>
      <c r="K12176" s="72">
        <v>1</v>
      </c>
      <c r="L12176" s="72">
        <v>5</v>
      </c>
    </row>
    <row r="12177" spans="4:12" x14ac:dyDescent="0.25">
      <c r="D12177" s="66" t="s">
        <v>42515</v>
      </c>
      <c r="E12177" s="66" t="s">
        <v>14757</v>
      </c>
      <c r="F12177" s="72">
        <v>1</v>
      </c>
      <c r="G12177" s="72">
        <v>3</v>
      </c>
      <c r="H12177" s="72">
        <v>5</v>
      </c>
      <c r="I12177" s="72">
        <v>1</v>
      </c>
      <c r="J12177" s="72">
        <v>4</v>
      </c>
      <c r="K12177" s="72">
        <v>1</v>
      </c>
      <c r="L12177" s="72">
        <v>6</v>
      </c>
    </row>
    <row r="12178" spans="4:12" x14ac:dyDescent="0.25">
      <c r="D12178" s="66" t="s">
        <v>42516</v>
      </c>
      <c r="E12178" s="66" t="s">
        <v>14758</v>
      </c>
      <c r="F12178" s="72">
        <v>1</v>
      </c>
      <c r="G12178" s="72">
        <v>3</v>
      </c>
      <c r="H12178" s="72">
        <v>5</v>
      </c>
      <c r="I12178" s="72">
        <v>1</v>
      </c>
      <c r="J12178" s="72">
        <v>4</v>
      </c>
      <c r="K12178" s="72">
        <v>1</v>
      </c>
      <c r="L12178" s="72">
        <v>7</v>
      </c>
    </row>
    <row r="12179" spans="4:12" x14ac:dyDescent="0.25">
      <c r="D12179" s="66" t="s">
        <v>42517</v>
      </c>
      <c r="E12179" s="66" t="s">
        <v>14759</v>
      </c>
      <c r="F12179" s="72">
        <v>1</v>
      </c>
      <c r="G12179" s="72">
        <v>3</v>
      </c>
      <c r="H12179" s="72">
        <v>5</v>
      </c>
      <c r="I12179" s="72">
        <v>1</v>
      </c>
      <c r="J12179" s="72">
        <v>4</v>
      </c>
      <c r="K12179" s="72">
        <v>1</v>
      </c>
      <c r="L12179" s="72">
        <v>8</v>
      </c>
    </row>
    <row r="12180" spans="4:12" x14ac:dyDescent="0.25">
      <c r="D12180" s="66" t="s">
        <v>42518</v>
      </c>
      <c r="E12180" s="66" t="s">
        <v>2977</v>
      </c>
      <c r="F12180" s="72">
        <v>1</v>
      </c>
      <c r="G12180" s="72">
        <v>3</v>
      </c>
      <c r="H12180" s="72">
        <v>5</v>
      </c>
      <c r="I12180" s="72">
        <v>1</v>
      </c>
      <c r="J12180" s="72">
        <v>4</v>
      </c>
      <c r="K12180" s="72">
        <v>1</v>
      </c>
      <c r="L12180" s="72">
        <v>9</v>
      </c>
    </row>
    <row r="12181" spans="4:12" x14ac:dyDescent="0.25">
      <c r="D12181" s="66" t="s">
        <v>42519</v>
      </c>
      <c r="E12181" s="66" t="s">
        <v>14760</v>
      </c>
      <c r="F12181" s="72">
        <v>1</v>
      </c>
      <c r="G12181" s="72">
        <v>3</v>
      </c>
      <c r="H12181" s="72">
        <v>5</v>
      </c>
      <c r="I12181" s="72">
        <v>1</v>
      </c>
      <c r="J12181" s="72">
        <v>4</v>
      </c>
      <c r="K12181" s="72">
        <v>1</v>
      </c>
      <c r="L12181" s="72">
        <v>10</v>
      </c>
    </row>
    <row r="12182" spans="4:12" x14ac:dyDescent="0.25">
      <c r="D12182" s="66" t="s">
        <v>42520</v>
      </c>
      <c r="E12182" s="66" t="s">
        <v>14761</v>
      </c>
      <c r="F12182" s="72">
        <v>1</v>
      </c>
      <c r="G12182" s="72">
        <v>3</v>
      </c>
      <c r="H12182" s="72">
        <v>5</v>
      </c>
      <c r="I12182" s="72">
        <v>1</v>
      </c>
      <c r="J12182" s="72">
        <v>4</v>
      </c>
      <c r="K12182" s="72">
        <v>2</v>
      </c>
      <c r="L12182" s="72">
        <v>1</v>
      </c>
    </row>
    <row r="12183" spans="4:12" x14ac:dyDescent="0.25">
      <c r="D12183" s="66" t="s">
        <v>42521</v>
      </c>
      <c r="E12183" s="66" t="s">
        <v>14762</v>
      </c>
      <c r="F12183" s="72">
        <v>1</v>
      </c>
      <c r="G12183" s="72">
        <v>3</v>
      </c>
      <c r="H12183" s="72">
        <v>5</v>
      </c>
      <c r="I12183" s="72">
        <v>1</v>
      </c>
      <c r="J12183" s="72">
        <v>5</v>
      </c>
      <c r="K12183" s="72">
        <v>1</v>
      </c>
      <c r="L12183" s="72">
        <v>1</v>
      </c>
    </row>
    <row r="12184" spans="4:12" x14ac:dyDescent="0.25">
      <c r="D12184" s="66" t="s">
        <v>42522</v>
      </c>
      <c r="E12184" s="66" t="s">
        <v>14763</v>
      </c>
      <c r="F12184" s="72">
        <v>1</v>
      </c>
      <c r="G12184" s="72">
        <v>3</v>
      </c>
      <c r="H12184" s="72">
        <v>5</v>
      </c>
      <c r="I12184" s="72">
        <v>1</v>
      </c>
      <c r="J12184" s="72">
        <v>5</v>
      </c>
      <c r="K12184" s="72">
        <v>1</v>
      </c>
      <c r="L12184" s="72">
        <v>2</v>
      </c>
    </row>
    <row r="12185" spans="4:12" x14ac:dyDescent="0.25">
      <c r="D12185" s="66" t="s">
        <v>42523</v>
      </c>
      <c r="E12185" s="66" t="s">
        <v>14764</v>
      </c>
      <c r="F12185" s="72">
        <v>1</v>
      </c>
      <c r="G12185" s="72">
        <v>3</v>
      </c>
      <c r="H12185" s="72">
        <v>5</v>
      </c>
      <c r="I12185" s="72">
        <v>1</v>
      </c>
      <c r="J12185" s="72">
        <v>5</v>
      </c>
      <c r="K12185" s="72">
        <v>1</v>
      </c>
      <c r="L12185" s="72">
        <v>3</v>
      </c>
    </row>
    <row r="12186" spans="4:12" x14ac:dyDescent="0.25">
      <c r="D12186" s="66" t="s">
        <v>42524</v>
      </c>
      <c r="E12186" s="66" t="s">
        <v>14765</v>
      </c>
      <c r="F12186" s="72">
        <v>1</v>
      </c>
      <c r="G12186" s="72">
        <v>3</v>
      </c>
      <c r="H12186" s="72">
        <v>5</v>
      </c>
      <c r="I12186" s="72">
        <v>1</v>
      </c>
      <c r="J12186" s="72">
        <v>5</v>
      </c>
      <c r="K12186" s="72">
        <v>1</v>
      </c>
      <c r="L12186" s="72">
        <v>4</v>
      </c>
    </row>
    <row r="12187" spans="4:12" x14ac:dyDescent="0.25">
      <c r="D12187" s="66" t="s">
        <v>42525</v>
      </c>
      <c r="E12187" s="66" t="s">
        <v>2978</v>
      </c>
      <c r="F12187" s="72">
        <v>1</v>
      </c>
      <c r="G12187" s="72">
        <v>3</v>
      </c>
      <c r="H12187" s="72">
        <v>5</v>
      </c>
      <c r="I12187" s="72">
        <v>1</v>
      </c>
      <c r="J12187" s="72">
        <v>5</v>
      </c>
      <c r="K12187" s="72">
        <v>1</v>
      </c>
      <c r="L12187" s="72">
        <v>5</v>
      </c>
    </row>
    <row r="12188" spans="4:12" x14ac:dyDescent="0.25">
      <c r="D12188" s="66" t="s">
        <v>42526</v>
      </c>
      <c r="E12188" s="66" t="s">
        <v>14766</v>
      </c>
      <c r="F12188" s="72">
        <v>1</v>
      </c>
      <c r="G12188" s="72">
        <v>3</v>
      </c>
      <c r="H12188" s="72">
        <v>5</v>
      </c>
      <c r="I12188" s="72">
        <v>1</v>
      </c>
      <c r="J12188" s="72">
        <v>5</v>
      </c>
      <c r="K12188" s="72">
        <v>1</v>
      </c>
      <c r="L12188" s="72">
        <v>6</v>
      </c>
    </row>
    <row r="12189" spans="4:12" x14ac:dyDescent="0.25">
      <c r="D12189" s="66" t="s">
        <v>42527</v>
      </c>
      <c r="E12189" s="66" t="s">
        <v>14767</v>
      </c>
      <c r="F12189" s="72">
        <v>1</v>
      </c>
      <c r="G12189" s="72">
        <v>3</v>
      </c>
      <c r="H12189" s="72">
        <v>5</v>
      </c>
      <c r="I12189" s="72">
        <v>1</v>
      </c>
      <c r="J12189" s="72">
        <v>5</v>
      </c>
      <c r="K12189" s="72">
        <v>2</v>
      </c>
      <c r="L12189" s="72">
        <v>1</v>
      </c>
    </row>
    <row r="12190" spans="4:12" x14ac:dyDescent="0.25">
      <c r="D12190" s="66" t="s">
        <v>42528</v>
      </c>
      <c r="E12190" s="66" t="s">
        <v>2980</v>
      </c>
      <c r="F12190" s="72">
        <v>1</v>
      </c>
      <c r="G12190" s="72">
        <v>3</v>
      </c>
      <c r="H12190" s="72">
        <v>5</v>
      </c>
      <c r="I12190" s="72">
        <v>1</v>
      </c>
      <c r="J12190" s="72">
        <v>6</v>
      </c>
      <c r="K12190" s="72">
        <v>1</v>
      </c>
      <c r="L12190" s="72">
        <v>1</v>
      </c>
    </row>
    <row r="12191" spans="4:12" x14ac:dyDescent="0.25">
      <c r="D12191" s="66" t="s">
        <v>42529</v>
      </c>
      <c r="E12191" s="66" t="s">
        <v>2981</v>
      </c>
      <c r="F12191" s="72">
        <v>1</v>
      </c>
      <c r="G12191" s="72">
        <v>3</v>
      </c>
      <c r="H12191" s="72">
        <v>5</v>
      </c>
      <c r="I12191" s="72">
        <v>1</v>
      </c>
      <c r="J12191" s="72">
        <v>6</v>
      </c>
      <c r="K12191" s="72">
        <v>1</v>
      </c>
      <c r="L12191" s="72">
        <v>2</v>
      </c>
    </row>
    <row r="12192" spans="4:12" x14ac:dyDescent="0.25">
      <c r="D12192" s="66" t="s">
        <v>42530</v>
      </c>
      <c r="E12192" s="66" t="s">
        <v>14768</v>
      </c>
      <c r="F12192" s="72">
        <v>1</v>
      </c>
      <c r="G12192" s="72">
        <v>3</v>
      </c>
      <c r="H12192" s="72">
        <v>5</v>
      </c>
      <c r="I12192" s="72">
        <v>1</v>
      </c>
      <c r="J12192" s="72">
        <v>6</v>
      </c>
      <c r="K12192" s="72">
        <v>1</v>
      </c>
      <c r="L12192" s="72">
        <v>3</v>
      </c>
    </row>
    <row r="12193" spans="4:12" x14ac:dyDescent="0.25">
      <c r="D12193" s="66" t="s">
        <v>42531</v>
      </c>
      <c r="E12193" s="66" t="s">
        <v>2982</v>
      </c>
      <c r="F12193" s="72">
        <v>1</v>
      </c>
      <c r="G12193" s="72">
        <v>3</v>
      </c>
      <c r="H12193" s="72">
        <v>5</v>
      </c>
      <c r="I12193" s="72">
        <v>1</v>
      </c>
      <c r="J12193" s="72">
        <v>6</v>
      </c>
      <c r="K12193" s="72">
        <v>1</v>
      </c>
      <c r="L12193" s="72">
        <v>4</v>
      </c>
    </row>
    <row r="12194" spans="4:12" x14ac:dyDescent="0.25">
      <c r="D12194" s="66" t="s">
        <v>42532</v>
      </c>
      <c r="E12194" s="66" t="s">
        <v>14769</v>
      </c>
      <c r="F12194" s="72">
        <v>1</v>
      </c>
      <c r="G12194" s="72">
        <v>3</v>
      </c>
      <c r="H12194" s="72">
        <v>5</v>
      </c>
      <c r="I12194" s="72">
        <v>1</v>
      </c>
      <c r="J12194" s="72">
        <v>6</v>
      </c>
      <c r="K12194" s="72">
        <v>1</v>
      </c>
      <c r="L12194" s="72">
        <v>5</v>
      </c>
    </row>
    <row r="12195" spans="4:12" x14ac:dyDescent="0.25">
      <c r="D12195" s="66" t="s">
        <v>42533</v>
      </c>
      <c r="E12195" s="66" t="s">
        <v>14770</v>
      </c>
      <c r="F12195" s="72">
        <v>1</v>
      </c>
      <c r="G12195" s="72">
        <v>3</v>
      </c>
      <c r="H12195" s="72">
        <v>5</v>
      </c>
      <c r="I12195" s="72">
        <v>1</v>
      </c>
      <c r="J12195" s="72">
        <v>6</v>
      </c>
      <c r="K12195" s="72">
        <v>2</v>
      </c>
      <c r="L12195" s="72">
        <v>1</v>
      </c>
    </row>
    <row r="12196" spans="4:12" x14ac:dyDescent="0.25">
      <c r="D12196" s="66" t="s">
        <v>42534</v>
      </c>
      <c r="E12196" s="66" t="s">
        <v>2989</v>
      </c>
      <c r="F12196" s="72">
        <v>1</v>
      </c>
      <c r="G12196" s="72">
        <v>3</v>
      </c>
      <c r="H12196" s="72">
        <v>5</v>
      </c>
      <c r="I12196" s="72">
        <v>1</v>
      </c>
      <c r="J12196" s="72">
        <v>7</v>
      </c>
      <c r="K12196" s="72">
        <v>1</v>
      </c>
      <c r="L12196" s="72">
        <v>1</v>
      </c>
    </row>
    <row r="12197" spans="4:12" x14ac:dyDescent="0.25">
      <c r="D12197" s="66" t="s">
        <v>42535</v>
      </c>
      <c r="E12197" s="66" t="s">
        <v>14771</v>
      </c>
      <c r="F12197" s="72">
        <v>1</v>
      </c>
      <c r="G12197" s="72">
        <v>3</v>
      </c>
      <c r="H12197" s="72">
        <v>5</v>
      </c>
      <c r="I12197" s="72">
        <v>1</v>
      </c>
      <c r="J12197" s="72">
        <v>7</v>
      </c>
      <c r="K12197" s="72">
        <v>1</v>
      </c>
      <c r="L12197" s="72">
        <v>2</v>
      </c>
    </row>
    <row r="12198" spans="4:12" x14ac:dyDescent="0.25">
      <c r="D12198" s="66" t="s">
        <v>42536</v>
      </c>
      <c r="E12198" s="66" t="s">
        <v>14772</v>
      </c>
      <c r="F12198" s="72">
        <v>1</v>
      </c>
      <c r="G12198" s="72">
        <v>3</v>
      </c>
      <c r="H12198" s="72">
        <v>5</v>
      </c>
      <c r="I12198" s="72">
        <v>1</v>
      </c>
      <c r="J12198" s="72">
        <v>7</v>
      </c>
      <c r="K12198" s="72">
        <v>2</v>
      </c>
      <c r="L12198" s="72">
        <v>1</v>
      </c>
    </row>
    <row r="12199" spans="4:12" x14ac:dyDescent="0.25">
      <c r="D12199" s="66" t="s">
        <v>42537</v>
      </c>
      <c r="E12199" s="66" t="s">
        <v>14773</v>
      </c>
      <c r="F12199" s="72">
        <v>1</v>
      </c>
      <c r="G12199" s="72">
        <v>3</v>
      </c>
      <c r="H12199" s="72">
        <v>5</v>
      </c>
      <c r="I12199" s="72">
        <v>2</v>
      </c>
      <c r="J12199" s="72">
        <v>1</v>
      </c>
      <c r="K12199" s="72">
        <v>1</v>
      </c>
      <c r="L12199" s="72">
        <v>1</v>
      </c>
    </row>
    <row r="12200" spans="4:12" x14ac:dyDescent="0.25">
      <c r="D12200" s="66" t="s">
        <v>42538</v>
      </c>
      <c r="E12200" s="66" t="s">
        <v>14774</v>
      </c>
      <c r="F12200" s="72">
        <v>1</v>
      </c>
      <c r="G12200" s="72">
        <v>3</v>
      </c>
      <c r="H12200" s="72">
        <v>5</v>
      </c>
      <c r="I12200" s="72">
        <v>2</v>
      </c>
      <c r="J12200" s="72">
        <v>1</v>
      </c>
      <c r="K12200" s="72">
        <v>1</v>
      </c>
      <c r="L12200" s="72">
        <v>2</v>
      </c>
    </row>
    <row r="12201" spans="4:12" x14ac:dyDescent="0.25">
      <c r="D12201" s="66" t="s">
        <v>42539</v>
      </c>
      <c r="E12201" s="66" t="s">
        <v>14775</v>
      </c>
      <c r="F12201" s="72">
        <v>1</v>
      </c>
      <c r="G12201" s="72">
        <v>3</v>
      </c>
      <c r="H12201" s="72">
        <v>5</v>
      </c>
      <c r="I12201" s="72">
        <v>2</v>
      </c>
      <c r="J12201" s="72">
        <v>1</v>
      </c>
      <c r="K12201" s="72">
        <v>1</v>
      </c>
      <c r="L12201" s="72">
        <v>3</v>
      </c>
    </row>
    <row r="12202" spans="4:12" x14ac:dyDescent="0.25">
      <c r="D12202" s="66" t="s">
        <v>42540</v>
      </c>
      <c r="E12202" s="66" t="s">
        <v>2992</v>
      </c>
      <c r="F12202" s="72">
        <v>1</v>
      </c>
      <c r="G12202" s="72">
        <v>3</v>
      </c>
      <c r="H12202" s="72">
        <v>5</v>
      </c>
      <c r="I12202" s="72">
        <v>2</v>
      </c>
      <c r="J12202" s="72">
        <v>1</v>
      </c>
      <c r="K12202" s="72">
        <v>2</v>
      </c>
      <c r="L12202" s="72">
        <v>1</v>
      </c>
    </row>
    <row r="12203" spans="4:12" x14ac:dyDescent="0.25">
      <c r="D12203" s="66" t="s">
        <v>42541</v>
      </c>
      <c r="E12203" s="66" t="s">
        <v>14776</v>
      </c>
      <c r="F12203" s="72">
        <v>1</v>
      </c>
      <c r="G12203" s="72">
        <v>3</v>
      </c>
      <c r="H12203" s="72">
        <v>5</v>
      </c>
      <c r="I12203" s="72">
        <v>2</v>
      </c>
      <c r="J12203" s="72">
        <v>1</v>
      </c>
      <c r="K12203" s="72">
        <v>2</v>
      </c>
      <c r="L12203" s="72">
        <v>2</v>
      </c>
    </row>
    <row r="12204" spans="4:12" x14ac:dyDescent="0.25">
      <c r="D12204" s="66" t="s">
        <v>42542</v>
      </c>
      <c r="E12204" s="66" t="s">
        <v>14777</v>
      </c>
      <c r="F12204" s="72">
        <v>1</v>
      </c>
      <c r="G12204" s="72">
        <v>3</v>
      </c>
      <c r="H12204" s="72">
        <v>5</v>
      </c>
      <c r="I12204" s="72">
        <v>2</v>
      </c>
      <c r="J12204" s="72">
        <v>1</v>
      </c>
      <c r="K12204" s="72">
        <v>2</v>
      </c>
      <c r="L12204" s="72">
        <v>3</v>
      </c>
    </row>
    <row r="12205" spans="4:12" x14ac:dyDescent="0.25">
      <c r="D12205" s="66" t="s">
        <v>42543</v>
      </c>
      <c r="E12205" s="66" t="s">
        <v>14778</v>
      </c>
      <c r="F12205" s="72">
        <v>1</v>
      </c>
      <c r="G12205" s="72">
        <v>3</v>
      </c>
      <c r="H12205" s="72">
        <v>5</v>
      </c>
      <c r="I12205" s="72">
        <v>2</v>
      </c>
      <c r="J12205" s="72">
        <v>1</v>
      </c>
      <c r="K12205" s="72">
        <v>2</v>
      </c>
      <c r="L12205" s="72">
        <v>4</v>
      </c>
    </row>
    <row r="12206" spans="4:12" x14ac:dyDescent="0.25">
      <c r="D12206" s="66" t="s">
        <v>42544</v>
      </c>
      <c r="E12206" s="66" t="s">
        <v>14779</v>
      </c>
      <c r="F12206" s="72">
        <v>1</v>
      </c>
      <c r="G12206" s="72">
        <v>3</v>
      </c>
      <c r="H12206" s="72">
        <v>5</v>
      </c>
      <c r="I12206" s="72">
        <v>2</v>
      </c>
      <c r="J12206" s="72">
        <v>1</v>
      </c>
      <c r="K12206" s="72">
        <v>2</v>
      </c>
      <c r="L12206" s="72">
        <v>5</v>
      </c>
    </row>
    <row r="12207" spans="4:12" x14ac:dyDescent="0.25">
      <c r="D12207" s="66" t="s">
        <v>42545</v>
      </c>
      <c r="E12207" s="66" t="s">
        <v>14780</v>
      </c>
      <c r="F12207" s="72">
        <v>1</v>
      </c>
      <c r="G12207" s="72">
        <v>3</v>
      </c>
      <c r="H12207" s="72">
        <v>5</v>
      </c>
      <c r="I12207" s="72">
        <v>2</v>
      </c>
      <c r="J12207" s="72">
        <v>1</v>
      </c>
      <c r="K12207" s="72">
        <v>2</v>
      </c>
      <c r="L12207" s="72">
        <v>6</v>
      </c>
    </row>
    <row r="12208" spans="4:12" x14ac:dyDescent="0.25">
      <c r="D12208" s="66" t="s">
        <v>42546</v>
      </c>
      <c r="E12208" s="66" t="s">
        <v>14781</v>
      </c>
      <c r="F12208" s="72">
        <v>1</v>
      </c>
      <c r="G12208" s="72">
        <v>3</v>
      </c>
      <c r="H12208" s="72">
        <v>5</v>
      </c>
      <c r="I12208" s="72">
        <v>2</v>
      </c>
      <c r="J12208" s="72">
        <v>1</v>
      </c>
      <c r="K12208" s="72">
        <v>3</v>
      </c>
      <c r="L12208" s="72">
        <v>1</v>
      </c>
    </row>
    <row r="12209" spans="4:12" x14ac:dyDescent="0.25">
      <c r="D12209" s="66" t="s">
        <v>42547</v>
      </c>
      <c r="E12209" s="66" t="s">
        <v>14782</v>
      </c>
      <c r="F12209" s="72">
        <v>1</v>
      </c>
      <c r="G12209" s="72">
        <v>3</v>
      </c>
      <c r="H12209" s="72">
        <v>5</v>
      </c>
      <c r="I12209" s="72">
        <v>2</v>
      </c>
      <c r="J12209" s="72">
        <v>1</v>
      </c>
      <c r="K12209" s="72">
        <v>3</v>
      </c>
      <c r="L12209" s="72">
        <v>2</v>
      </c>
    </row>
    <row r="12210" spans="4:12" x14ac:dyDescent="0.25">
      <c r="D12210" s="66" t="s">
        <v>42548</v>
      </c>
      <c r="E12210" s="66" t="s">
        <v>14783</v>
      </c>
      <c r="F12210" s="72">
        <v>1</v>
      </c>
      <c r="G12210" s="72">
        <v>3</v>
      </c>
      <c r="H12210" s="72">
        <v>5</v>
      </c>
      <c r="I12210" s="72">
        <v>2</v>
      </c>
      <c r="J12210" s="72">
        <v>1</v>
      </c>
      <c r="K12210" s="72">
        <v>3</v>
      </c>
      <c r="L12210" s="72">
        <v>3</v>
      </c>
    </row>
    <row r="12211" spans="4:12" x14ac:dyDescent="0.25">
      <c r="D12211" s="66" t="s">
        <v>42549</v>
      </c>
      <c r="E12211" s="66" t="s">
        <v>14784</v>
      </c>
      <c r="F12211" s="72">
        <v>1</v>
      </c>
      <c r="G12211" s="72">
        <v>3</v>
      </c>
      <c r="H12211" s="72">
        <v>5</v>
      </c>
      <c r="I12211" s="72">
        <v>2</v>
      </c>
      <c r="J12211" s="72">
        <v>1</v>
      </c>
      <c r="K12211" s="72">
        <v>4</v>
      </c>
      <c r="L12211" s="72">
        <v>1</v>
      </c>
    </row>
    <row r="12212" spans="4:12" x14ac:dyDescent="0.25">
      <c r="D12212" s="66" t="s">
        <v>42550</v>
      </c>
      <c r="E12212" s="66" t="s">
        <v>14785</v>
      </c>
      <c r="F12212" s="72">
        <v>1</v>
      </c>
      <c r="G12212" s="72">
        <v>3</v>
      </c>
      <c r="H12212" s="72">
        <v>5</v>
      </c>
      <c r="I12212" s="72">
        <v>2</v>
      </c>
      <c r="J12212" s="72">
        <v>2</v>
      </c>
      <c r="K12212" s="72">
        <v>1</v>
      </c>
      <c r="L12212" s="72">
        <v>1</v>
      </c>
    </row>
    <row r="12213" spans="4:12" x14ac:dyDescent="0.25">
      <c r="D12213" s="66" t="s">
        <v>42551</v>
      </c>
      <c r="E12213" s="66" t="s">
        <v>2990</v>
      </c>
      <c r="F12213" s="72">
        <v>1</v>
      </c>
      <c r="G12213" s="72">
        <v>3</v>
      </c>
      <c r="H12213" s="72">
        <v>5</v>
      </c>
      <c r="I12213" s="72">
        <v>2</v>
      </c>
      <c r="J12213" s="72">
        <v>2</v>
      </c>
      <c r="K12213" s="72">
        <v>1</v>
      </c>
      <c r="L12213" s="72">
        <v>2</v>
      </c>
    </row>
    <row r="12214" spans="4:12" x14ac:dyDescent="0.25">
      <c r="D12214" s="66" t="s">
        <v>42552</v>
      </c>
      <c r="E12214" s="66" t="s">
        <v>2991</v>
      </c>
      <c r="F12214" s="72">
        <v>1</v>
      </c>
      <c r="G12214" s="72">
        <v>3</v>
      </c>
      <c r="H12214" s="72">
        <v>5</v>
      </c>
      <c r="I12214" s="72">
        <v>2</v>
      </c>
      <c r="J12214" s="72">
        <v>2</v>
      </c>
      <c r="K12214" s="72">
        <v>1</v>
      </c>
      <c r="L12214" s="72">
        <v>3</v>
      </c>
    </row>
    <row r="12215" spans="4:12" x14ac:dyDescent="0.25">
      <c r="D12215" s="66" t="s">
        <v>42553</v>
      </c>
      <c r="E12215" s="66" t="s">
        <v>14786</v>
      </c>
      <c r="F12215" s="72">
        <v>1</v>
      </c>
      <c r="G12215" s="72">
        <v>3</v>
      </c>
      <c r="H12215" s="72">
        <v>5</v>
      </c>
      <c r="I12215" s="72">
        <v>2</v>
      </c>
      <c r="J12215" s="72">
        <v>2</v>
      </c>
      <c r="K12215" s="72">
        <v>1</v>
      </c>
      <c r="L12215" s="72">
        <v>4</v>
      </c>
    </row>
    <row r="12216" spans="4:12" x14ac:dyDescent="0.25">
      <c r="D12216" s="66" t="s">
        <v>42554</v>
      </c>
      <c r="E12216" s="66" t="s">
        <v>14787</v>
      </c>
      <c r="F12216" s="72">
        <v>1</v>
      </c>
      <c r="G12216" s="72">
        <v>3</v>
      </c>
      <c r="H12216" s="72">
        <v>5</v>
      </c>
      <c r="I12216" s="72">
        <v>2</v>
      </c>
      <c r="J12216" s="72">
        <v>2</v>
      </c>
      <c r="K12216" s="72">
        <v>2</v>
      </c>
      <c r="L12216" s="72">
        <v>1</v>
      </c>
    </row>
    <row r="12217" spans="4:12" x14ac:dyDescent="0.25">
      <c r="D12217" s="66" t="s">
        <v>42555</v>
      </c>
      <c r="E12217" s="66" t="s">
        <v>2999</v>
      </c>
      <c r="F12217" s="72">
        <v>1</v>
      </c>
      <c r="G12217" s="72">
        <v>3</v>
      </c>
      <c r="H12217" s="72">
        <v>5</v>
      </c>
      <c r="I12217" s="72">
        <v>2</v>
      </c>
      <c r="J12217" s="72">
        <v>2</v>
      </c>
      <c r="K12217" s="72">
        <v>2</v>
      </c>
      <c r="L12217" s="72">
        <v>2</v>
      </c>
    </row>
    <row r="12218" spans="4:12" x14ac:dyDescent="0.25">
      <c r="D12218" s="66" t="s">
        <v>42556</v>
      </c>
      <c r="E12218" s="66" t="s">
        <v>14788</v>
      </c>
      <c r="F12218" s="72">
        <v>1</v>
      </c>
      <c r="G12218" s="72">
        <v>3</v>
      </c>
      <c r="H12218" s="72">
        <v>5</v>
      </c>
      <c r="I12218" s="72">
        <v>2</v>
      </c>
      <c r="J12218" s="72">
        <v>2</v>
      </c>
      <c r="K12218" s="72">
        <v>2</v>
      </c>
      <c r="L12218" s="72">
        <v>3</v>
      </c>
    </row>
    <row r="12219" spans="4:12" x14ac:dyDescent="0.25">
      <c r="D12219" s="66" t="s">
        <v>42557</v>
      </c>
      <c r="E12219" s="66" t="s">
        <v>14789</v>
      </c>
      <c r="F12219" s="72">
        <v>1</v>
      </c>
      <c r="G12219" s="72">
        <v>3</v>
      </c>
      <c r="H12219" s="72">
        <v>5</v>
      </c>
      <c r="I12219" s="72">
        <v>2</v>
      </c>
      <c r="J12219" s="72">
        <v>2</v>
      </c>
      <c r="K12219" s="72">
        <v>2</v>
      </c>
      <c r="L12219" s="72">
        <v>4</v>
      </c>
    </row>
    <row r="12220" spans="4:12" x14ac:dyDescent="0.25">
      <c r="D12220" s="66" t="s">
        <v>42558</v>
      </c>
      <c r="E12220" s="66" t="s">
        <v>14790</v>
      </c>
      <c r="F12220" s="72">
        <v>1</v>
      </c>
      <c r="G12220" s="72">
        <v>3</v>
      </c>
      <c r="H12220" s="72">
        <v>5</v>
      </c>
      <c r="I12220" s="72">
        <v>2</v>
      </c>
      <c r="J12220" s="72">
        <v>2</v>
      </c>
      <c r="K12220" s="72">
        <v>2</v>
      </c>
      <c r="L12220" s="72">
        <v>5</v>
      </c>
    </row>
    <row r="12221" spans="4:12" x14ac:dyDescent="0.25">
      <c r="D12221" s="66" t="s">
        <v>42559</v>
      </c>
      <c r="E12221" s="66" t="s">
        <v>14791</v>
      </c>
      <c r="F12221" s="72">
        <v>1</v>
      </c>
      <c r="G12221" s="72">
        <v>3</v>
      </c>
      <c r="H12221" s="72">
        <v>5</v>
      </c>
      <c r="I12221" s="72">
        <v>2</v>
      </c>
      <c r="J12221" s="72">
        <v>2</v>
      </c>
      <c r="K12221" s="72">
        <v>2</v>
      </c>
      <c r="L12221" s="72">
        <v>6</v>
      </c>
    </row>
    <row r="12222" spans="4:12" x14ac:dyDescent="0.25">
      <c r="D12222" s="66" t="s">
        <v>42560</v>
      </c>
      <c r="E12222" s="66" t="s">
        <v>14792</v>
      </c>
      <c r="F12222" s="72">
        <v>1</v>
      </c>
      <c r="G12222" s="72">
        <v>3</v>
      </c>
      <c r="H12222" s="72">
        <v>5</v>
      </c>
      <c r="I12222" s="72">
        <v>2</v>
      </c>
      <c r="J12222" s="72">
        <v>2</v>
      </c>
      <c r="K12222" s="72">
        <v>2</v>
      </c>
      <c r="L12222" s="72">
        <v>7</v>
      </c>
    </row>
    <row r="12223" spans="4:12" x14ac:dyDescent="0.25">
      <c r="D12223" s="66" t="s">
        <v>42561</v>
      </c>
      <c r="E12223" s="66" t="s">
        <v>14793</v>
      </c>
      <c r="F12223" s="72">
        <v>1</v>
      </c>
      <c r="G12223" s="72">
        <v>3</v>
      </c>
      <c r="H12223" s="72">
        <v>5</v>
      </c>
      <c r="I12223" s="72">
        <v>2</v>
      </c>
      <c r="J12223" s="72">
        <v>2</v>
      </c>
      <c r="K12223" s="72">
        <v>2</v>
      </c>
      <c r="L12223" s="72">
        <v>8</v>
      </c>
    </row>
    <row r="12224" spans="4:12" x14ac:dyDescent="0.25">
      <c r="D12224" s="66" t="s">
        <v>42562</v>
      </c>
      <c r="E12224" s="66" t="s">
        <v>14794</v>
      </c>
      <c r="F12224" s="72">
        <v>1</v>
      </c>
      <c r="G12224" s="72">
        <v>3</v>
      </c>
      <c r="H12224" s="72">
        <v>5</v>
      </c>
      <c r="I12224" s="72">
        <v>2</v>
      </c>
      <c r="J12224" s="72">
        <v>2</v>
      </c>
      <c r="K12224" s="72">
        <v>2</v>
      </c>
      <c r="L12224" s="72">
        <v>9</v>
      </c>
    </row>
    <row r="12225" spans="4:12" x14ac:dyDescent="0.25">
      <c r="D12225" s="66" t="s">
        <v>42563</v>
      </c>
      <c r="E12225" s="66" t="s">
        <v>14795</v>
      </c>
      <c r="F12225" s="72">
        <v>1</v>
      </c>
      <c r="G12225" s="72">
        <v>3</v>
      </c>
      <c r="H12225" s="72">
        <v>5</v>
      </c>
      <c r="I12225" s="72">
        <v>2</v>
      </c>
      <c r="J12225" s="72">
        <v>2</v>
      </c>
      <c r="K12225" s="72">
        <v>2</v>
      </c>
      <c r="L12225" s="72">
        <v>10</v>
      </c>
    </row>
    <row r="12226" spans="4:12" x14ac:dyDescent="0.25">
      <c r="D12226" s="66" t="s">
        <v>42564</v>
      </c>
      <c r="E12226" s="66" t="s">
        <v>3001</v>
      </c>
      <c r="F12226" s="72">
        <v>1</v>
      </c>
      <c r="G12226" s="72">
        <v>3</v>
      </c>
      <c r="H12226" s="72">
        <v>5</v>
      </c>
      <c r="I12226" s="72">
        <v>2</v>
      </c>
      <c r="J12226" s="72">
        <v>2</v>
      </c>
      <c r="K12226" s="72">
        <v>2</v>
      </c>
      <c r="L12226" s="72">
        <v>11</v>
      </c>
    </row>
    <row r="12227" spans="4:12" x14ac:dyDescent="0.25">
      <c r="D12227" s="66" t="s">
        <v>42565</v>
      </c>
      <c r="E12227" s="66" t="s">
        <v>3002</v>
      </c>
      <c r="F12227" s="72">
        <v>1</v>
      </c>
      <c r="G12227" s="72">
        <v>3</v>
      </c>
      <c r="H12227" s="72">
        <v>5</v>
      </c>
      <c r="I12227" s="72">
        <v>2</v>
      </c>
      <c r="J12227" s="72">
        <v>2</v>
      </c>
      <c r="K12227" s="72">
        <v>2</v>
      </c>
      <c r="L12227" s="72">
        <v>12</v>
      </c>
    </row>
    <row r="12228" spans="4:12" x14ac:dyDescent="0.25">
      <c r="D12228" s="66" t="s">
        <v>42566</v>
      </c>
      <c r="E12228" s="66" t="s">
        <v>14796</v>
      </c>
      <c r="F12228" s="72">
        <v>1</v>
      </c>
      <c r="G12228" s="72">
        <v>3</v>
      </c>
      <c r="H12228" s="72">
        <v>5</v>
      </c>
      <c r="I12228" s="72">
        <v>2</v>
      </c>
      <c r="J12228" s="72">
        <v>2</v>
      </c>
      <c r="K12228" s="72">
        <v>2</v>
      </c>
      <c r="L12228" s="72">
        <v>13</v>
      </c>
    </row>
    <row r="12229" spans="4:12" x14ac:dyDescent="0.25">
      <c r="D12229" s="66" t="s">
        <v>42567</v>
      </c>
      <c r="E12229" s="66" t="s">
        <v>3000</v>
      </c>
      <c r="F12229" s="72">
        <v>1</v>
      </c>
      <c r="G12229" s="72">
        <v>3</v>
      </c>
      <c r="H12229" s="72">
        <v>5</v>
      </c>
      <c r="I12229" s="72">
        <v>2</v>
      </c>
      <c r="J12229" s="72">
        <v>2</v>
      </c>
      <c r="K12229" s="72">
        <v>2</v>
      </c>
      <c r="L12229" s="72">
        <v>14</v>
      </c>
    </row>
    <row r="12230" spans="4:12" x14ac:dyDescent="0.25">
      <c r="D12230" s="66" t="s">
        <v>42568</v>
      </c>
      <c r="E12230" s="66" t="s">
        <v>14797</v>
      </c>
      <c r="F12230" s="72">
        <v>1</v>
      </c>
      <c r="G12230" s="72">
        <v>3</v>
      </c>
      <c r="H12230" s="72">
        <v>5</v>
      </c>
      <c r="I12230" s="72">
        <v>2</v>
      </c>
      <c r="J12230" s="72">
        <v>2</v>
      </c>
      <c r="K12230" s="72">
        <v>2</v>
      </c>
      <c r="L12230" s="72">
        <v>15</v>
      </c>
    </row>
    <row r="12231" spans="4:12" x14ac:dyDescent="0.25">
      <c r="D12231" s="66" t="s">
        <v>42569</v>
      </c>
      <c r="E12231" s="66" t="s">
        <v>14798</v>
      </c>
      <c r="F12231" s="72">
        <v>1</v>
      </c>
      <c r="G12231" s="72">
        <v>3</v>
      </c>
      <c r="H12231" s="72">
        <v>5</v>
      </c>
      <c r="I12231" s="72">
        <v>2</v>
      </c>
      <c r="J12231" s="72">
        <v>2</v>
      </c>
      <c r="K12231" s="72">
        <v>3</v>
      </c>
      <c r="L12231" s="72">
        <v>1</v>
      </c>
    </row>
    <row r="12232" spans="4:12" x14ac:dyDescent="0.25">
      <c r="D12232" s="66" t="s">
        <v>42570</v>
      </c>
      <c r="E12232" s="66" t="s">
        <v>3003</v>
      </c>
      <c r="F12232" s="72">
        <v>1</v>
      </c>
      <c r="G12232" s="72">
        <v>3</v>
      </c>
      <c r="H12232" s="72">
        <v>5</v>
      </c>
      <c r="I12232" s="72">
        <v>2</v>
      </c>
      <c r="J12232" s="72">
        <v>2</v>
      </c>
      <c r="K12232" s="72">
        <v>3</v>
      </c>
      <c r="L12232" s="72">
        <v>2</v>
      </c>
    </row>
    <row r="12233" spans="4:12" x14ac:dyDescent="0.25">
      <c r="D12233" s="66" t="s">
        <v>42571</v>
      </c>
      <c r="E12233" s="66" t="s">
        <v>3004</v>
      </c>
      <c r="F12233" s="72">
        <v>1</v>
      </c>
      <c r="G12233" s="72">
        <v>3</v>
      </c>
      <c r="H12233" s="72">
        <v>5</v>
      </c>
      <c r="I12233" s="72">
        <v>2</v>
      </c>
      <c r="J12233" s="72">
        <v>2</v>
      </c>
      <c r="K12233" s="72">
        <v>3</v>
      </c>
      <c r="L12233" s="72">
        <v>3</v>
      </c>
    </row>
    <row r="12234" spans="4:12" x14ac:dyDescent="0.25">
      <c r="D12234" s="66" t="s">
        <v>42572</v>
      </c>
      <c r="E12234" s="66" t="s">
        <v>3005</v>
      </c>
      <c r="F12234" s="72">
        <v>1</v>
      </c>
      <c r="G12234" s="72">
        <v>3</v>
      </c>
      <c r="H12234" s="72">
        <v>5</v>
      </c>
      <c r="I12234" s="72">
        <v>2</v>
      </c>
      <c r="J12234" s="72">
        <v>2</v>
      </c>
      <c r="K12234" s="72">
        <v>3</v>
      </c>
      <c r="L12234" s="72">
        <v>4</v>
      </c>
    </row>
    <row r="12235" spans="4:12" x14ac:dyDescent="0.25">
      <c r="D12235" s="66" t="s">
        <v>42573</v>
      </c>
      <c r="E12235" s="66" t="s">
        <v>3006</v>
      </c>
      <c r="F12235" s="72">
        <v>1</v>
      </c>
      <c r="G12235" s="72">
        <v>3</v>
      </c>
      <c r="H12235" s="72">
        <v>5</v>
      </c>
      <c r="I12235" s="72">
        <v>2</v>
      </c>
      <c r="J12235" s="72">
        <v>2</v>
      </c>
      <c r="K12235" s="72">
        <v>3</v>
      </c>
      <c r="L12235" s="72">
        <v>5</v>
      </c>
    </row>
    <row r="12236" spans="4:12" x14ac:dyDescent="0.25">
      <c r="D12236" s="66" t="s">
        <v>42574</v>
      </c>
      <c r="E12236" s="66" t="s">
        <v>3007</v>
      </c>
      <c r="F12236" s="72">
        <v>1</v>
      </c>
      <c r="G12236" s="72">
        <v>3</v>
      </c>
      <c r="H12236" s="72">
        <v>5</v>
      </c>
      <c r="I12236" s="72">
        <v>2</v>
      </c>
      <c r="J12236" s="72">
        <v>2</v>
      </c>
      <c r="K12236" s="72">
        <v>3</v>
      </c>
      <c r="L12236" s="72">
        <v>6</v>
      </c>
    </row>
    <row r="12237" spans="4:12" x14ac:dyDescent="0.25">
      <c r="D12237" s="66" t="s">
        <v>42575</v>
      </c>
      <c r="E12237" s="66" t="s">
        <v>3008</v>
      </c>
      <c r="F12237" s="72">
        <v>1</v>
      </c>
      <c r="G12237" s="72">
        <v>3</v>
      </c>
      <c r="H12237" s="72">
        <v>5</v>
      </c>
      <c r="I12237" s="72">
        <v>2</v>
      </c>
      <c r="J12237" s="72">
        <v>2</v>
      </c>
      <c r="K12237" s="72">
        <v>3</v>
      </c>
      <c r="L12237" s="72">
        <v>7</v>
      </c>
    </row>
    <row r="12238" spans="4:12" x14ac:dyDescent="0.25">
      <c r="D12238" s="66" t="s">
        <v>42576</v>
      </c>
      <c r="E12238" s="66" t="s">
        <v>14799</v>
      </c>
      <c r="F12238" s="72">
        <v>1</v>
      </c>
      <c r="G12238" s="72">
        <v>3</v>
      </c>
      <c r="H12238" s="72">
        <v>5</v>
      </c>
      <c r="I12238" s="72">
        <v>2</v>
      </c>
      <c r="J12238" s="72">
        <v>2</v>
      </c>
      <c r="K12238" s="72">
        <v>3</v>
      </c>
      <c r="L12238" s="72">
        <v>8</v>
      </c>
    </row>
    <row r="12239" spans="4:12" x14ac:dyDescent="0.25">
      <c r="D12239" s="66" t="s">
        <v>42577</v>
      </c>
      <c r="E12239" s="66" t="s">
        <v>14800</v>
      </c>
      <c r="F12239" s="72">
        <v>1</v>
      </c>
      <c r="G12239" s="72">
        <v>3</v>
      </c>
      <c r="H12239" s="72">
        <v>5</v>
      </c>
      <c r="I12239" s="72">
        <v>2</v>
      </c>
      <c r="J12239" s="72">
        <v>2</v>
      </c>
      <c r="K12239" s="72">
        <v>4</v>
      </c>
      <c r="L12239" s="72">
        <v>1</v>
      </c>
    </row>
    <row r="12240" spans="4:12" x14ac:dyDescent="0.25">
      <c r="D12240" s="66" t="s">
        <v>42578</v>
      </c>
      <c r="E12240" s="66" t="s">
        <v>2996</v>
      </c>
      <c r="F12240" s="72">
        <v>1</v>
      </c>
      <c r="G12240" s="72">
        <v>3</v>
      </c>
      <c r="H12240" s="72">
        <v>5</v>
      </c>
      <c r="I12240" s="72">
        <v>2</v>
      </c>
      <c r="J12240" s="72">
        <v>3</v>
      </c>
      <c r="K12240" s="72">
        <v>1</v>
      </c>
      <c r="L12240" s="72">
        <v>1</v>
      </c>
    </row>
    <row r="12241" spans="4:12" x14ac:dyDescent="0.25">
      <c r="D12241" s="66" t="s">
        <v>42579</v>
      </c>
      <c r="E12241" s="66" t="s">
        <v>2997</v>
      </c>
      <c r="F12241" s="72">
        <v>1</v>
      </c>
      <c r="G12241" s="72">
        <v>3</v>
      </c>
      <c r="H12241" s="72">
        <v>5</v>
      </c>
      <c r="I12241" s="72">
        <v>2</v>
      </c>
      <c r="J12241" s="72">
        <v>3</v>
      </c>
      <c r="K12241" s="72">
        <v>1</v>
      </c>
      <c r="L12241" s="72">
        <v>2</v>
      </c>
    </row>
    <row r="12242" spans="4:12" x14ac:dyDescent="0.25">
      <c r="D12242" s="66" t="s">
        <v>42580</v>
      </c>
      <c r="E12242" s="66" t="s">
        <v>2998</v>
      </c>
      <c r="F12242" s="72">
        <v>1</v>
      </c>
      <c r="G12242" s="72">
        <v>3</v>
      </c>
      <c r="H12242" s="72">
        <v>5</v>
      </c>
      <c r="I12242" s="72">
        <v>2</v>
      </c>
      <c r="J12242" s="72">
        <v>3</v>
      </c>
      <c r="K12242" s="72">
        <v>1</v>
      </c>
      <c r="L12242" s="72">
        <v>3</v>
      </c>
    </row>
    <row r="12243" spans="4:12" x14ac:dyDescent="0.25">
      <c r="D12243" s="66" t="s">
        <v>42581</v>
      </c>
      <c r="E12243" s="66" t="s">
        <v>14801</v>
      </c>
      <c r="F12243" s="72">
        <v>1</v>
      </c>
      <c r="G12243" s="72">
        <v>3</v>
      </c>
      <c r="H12243" s="72">
        <v>5</v>
      </c>
      <c r="I12243" s="72">
        <v>2</v>
      </c>
      <c r="J12243" s="72">
        <v>3</v>
      </c>
      <c r="K12243" s="72">
        <v>1</v>
      </c>
      <c r="L12243" s="72">
        <v>4</v>
      </c>
    </row>
    <row r="12244" spans="4:12" x14ac:dyDescent="0.25">
      <c r="D12244" s="66" t="s">
        <v>42582</v>
      </c>
      <c r="E12244" s="66" t="s">
        <v>14802</v>
      </c>
      <c r="F12244" s="72">
        <v>1</v>
      </c>
      <c r="G12244" s="72">
        <v>3</v>
      </c>
      <c r="H12244" s="72">
        <v>5</v>
      </c>
      <c r="I12244" s="72">
        <v>2</v>
      </c>
      <c r="J12244" s="72">
        <v>3</v>
      </c>
      <c r="K12244" s="72">
        <v>2</v>
      </c>
      <c r="L12244" s="72">
        <v>1</v>
      </c>
    </row>
    <row r="12245" spans="4:12" x14ac:dyDescent="0.25">
      <c r="D12245" s="66" t="s">
        <v>42583</v>
      </c>
      <c r="E12245" s="66" t="s">
        <v>3044</v>
      </c>
      <c r="F12245" s="72">
        <v>1</v>
      </c>
      <c r="G12245" s="72">
        <v>3</v>
      </c>
      <c r="H12245" s="72">
        <v>5</v>
      </c>
      <c r="I12245" s="72">
        <v>3</v>
      </c>
      <c r="J12245" s="72">
        <v>1</v>
      </c>
      <c r="K12245" s="72">
        <v>1</v>
      </c>
      <c r="L12245" s="72">
        <v>1</v>
      </c>
    </row>
    <row r="12246" spans="4:12" x14ac:dyDescent="0.25">
      <c r="D12246" s="66" t="s">
        <v>42584</v>
      </c>
      <c r="E12246" s="66" t="s">
        <v>3045</v>
      </c>
      <c r="F12246" s="72">
        <v>1</v>
      </c>
      <c r="G12246" s="72">
        <v>3</v>
      </c>
      <c r="H12246" s="72">
        <v>5</v>
      </c>
      <c r="I12246" s="72">
        <v>3</v>
      </c>
      <c r="J12246" s="72">
        <v>1</v>
      </c>
      <c r="K12246" s="72">
        <v>1</v>
      </c>
      <c r="L12246" s="72">
        <v>2</v>
      </c>
    </row>
    <row r="12247" spans="4:12" x14ac:dyDescent="0.25">
      <c r="D12247" s="66" t="s">
        <v>42585</v>
      </c>
      <c r="E12247" s="66" t="s">
        <v>14803</v>
      </c>
      <c r="F12247" s="72">
        <v>1</v>
      </c>
      <c r="G12247" s="72">
        <v>3</v>
      </c>
      <c r="H12247" s="72">
        <v>5</v>
      </c>
      <c r="I12247" s="72">
        <v>3</v>
      </c>
      <c r="J12247" s="72">
        <v>1</v>
      </c>
      <c r="K12247" s="72">
        <v>1</v>
      </c>
      <c r="L12247" s="72">
        <v>3</v>
      </c>
    </row>
    <row r="12248" spans="4:12" x14ac:dyDescent="0.25">
      <c r="D12248" s="66" t="s">
        <v>42586</v>
      </c>
      <c r="E12248" s="66" t="s">
        <v>14804</v>
      </c>
      <c r="F12248" s="72">
        <v>1</v>
      </c>
      <c r="G12248" s="72">
        <v>3</v>
      </c>
      <c r="H12248" s="72">
        <v>5</v>
      </c>
      <c r="I12248" s="72">
        <v>3</v>
      </c>
      <c r="J12248" s="72">
        <v>1</v>
      </c>
      <c r="K12248" s="72">
        <v>2</v>
      </c>
      <c r="L12248" s="72">
        <v>1</v>
      </c>
    </row>
    <row r="12249" spans="4:12" x14ac:dyDescent="0.25">
      <c r="D12249" s="66" t="s">
        <v>42587</v>
      </c>
      <c r="E12249" s="66" t="s">
        <v>14805</v>
      </c>
      <c r="F12249" s="72">
        <v>1</v>
      </c>
      <c r="G12249" s="72">
        <v>3</v>
      </c>
      <c r="H12249" s="72">
        <v>5</v>
      </c>
      <c r="I12249" s="72">
        <v>3</v>
      </c>
      <c r="J12249" s="72">
        <v>1</v>
      </c>
      <c r="K12249" s="72">
        <v>2</v>
      </c>
      <c r="L12249" s="72">
        <v>2</v>
      </c>
    </row>
    <row r="12250" spans="4:12" x14ac:dyDescent="0.25">
      <c r="D12250" s="66" t="s">
        <v>42588</v>
      </c>
      <c r="E12250" s="66" t="s">
        <v>3027</v>
      </c>
      <c r="F12250" s="72">
        <v>1</v>
      </c>
      <c r="G12250" s="72">
        <v>3</v>
      </c>
      <c r="H12250" s="72">
        <v>5</v>
      </c>
      <c r="I12250" s="72">
        <v>3</v>
      </c>
      <c r="J12250" s="72">
        <v>1</v>
      </c>
      <c r="K12250" s="72">
        <v>3</v>
      </c>
      <c r="L12250" s="72">
        <v>1</v>
      </c>
    </row>
    <row r="12251" spans="4:12" x14ac:dyDescent="0.25">
      <c r="D12251" s="66" t="s">
        <v>42589</v>
      </c>
      <c r="E12251" s="66" t="s">
        <v>3028</v>
      </c>
      <c r="F12251" s="72">
        <v>1</v>
      </c>
      <c r="G12251" s="72">
        <v>3</v>
      </c>
      <c r="H12251" s="72">
        <v>5</v>
      </c>
      <c r="I12251" s="72">
        <v>3</v>
      </c>
      <c r="J12251" s="72">
        <v>1</v>
      </c>
      <c r="K12251" s="72">
        <v>3</v>
      </c>
      <c r="L12251" s="72">
        <v>2</v>
      </c>
    </row>
    <row r="12252" spans="4:12" x14ac:dyDescent="0.25">
      <c r="D12252" s="66" t="s">
        <v>42590</v>
      </c>
      <c r="E12252" s="66" t="s">
        <v>3029</v>
      </c>
      <c r="F12252" s="72">
        <v>1</v>
      </c>
      <c r="G12252" s="72">
        <v>3</v>
      </c>
      <c r="H12252" s="72">
        <v>5</v>
      </c>
      <c r="I12252" s="72">
        <v>3</v>
      </c>
      <c r="J12252" s="72">
        <v>1</v>
      </c>
      <c r="K12252" s="72">
        <v>3</v>
      </c>
      <c r="L12252" s="72">
        <v>3</v>
      </c>
    </row>
    <row r="12253" spans="4:12" x14ac:dyDescent="0.25">
      <c r="D12253" s="66" t="s">
        <v>42591</v>
      </c>
      <c r="E12253" s="66" t="s">
        <v>3030</v>
      </c>
      <c r="F12253" s="72">
        <v>1</v>
      </c>
      <c r="G12253" s="72">
        <v>3</v>
      </c>
      <c r="H12253" s="72">
        <v>5</v>
      </c>
      <c r="I12253" s="72">
        <v>3</v>
      </c>
      <c r="J12253" s="72">
        <v>1</v>
      </c>
      <c r="K12253" s="72">
        <v>3</v>
      </c>
      <c r="L12253" s="72">
        <v>4</v>
      </c>
    </row>
    <row r="12254" spans="4:12" x14ac:dyDescent="0.25">
      <c r="D12254" s="66" t="s">
        <v>42592</v>
      </c>
      <c r="E12254" s="66" t="s">
        <v>3031</v>
      </c>
      <c r="F12254" s="72">
        <v>1</v>
      </c>
      <c r="G12254" s="72">
        <v>3</v>
      </c>
      <c r="H12254" s="72">
        <v>5</v>
      </c>
      <c r="I12254" s="72">
        <v>3</v>
      </c>
      <c r="J12254" s="72">
        <v>1</v>
      </c>
      <c r="K12254" s="72">
        <v>3</v>
      </c>
      <c r="L12254" s="72">
        <v>5</v>
      </c>
    </row>
    <row r="12255" spans="4:12" x14ac:dyDescent="0.25">
      <c r="D12255" s="66" t="s">
        <v>42593</v>
      </c>
      <c r="E12255" s="66" t="s">
        <v>14806</v>
      </c>
      <c r="F12255" s="72">
        <v>1</v>
      </c>
      <c r="G12255" s="72">
        <v>3</v>
      </c>
      <c r="H12255" s="72">
        <v>5</v>
      </c>
      <c r="I12255" s="72">
        <v>3</v>
      </c>
      <c r="J12255" s="72">
        <v>1</v>
      </c>
      <c r="K12255" s="72">
        <v>3</v>
      </c>
      <c r="L12255" s="72">
        <v>6</v>
      </c>
    </row>
    <row r="12256" spans="4:12" x14ac:dyDescent="0.25">
      <c r="D12256" s="66" t="s">
        <v>42594</v>
      </c>
      <c r="E12256" s="66" t="s">
        <v>3032</v>
      </c>
      <c r="F12256" s="72">
        <v>1</v>
      </c>
      <c r="G12256" s="72">
        <v>3</v>
      </c>
      <c r="H12256" s="72">
        <v>5</v>
      </c>
      <c r="I12256" s="72">
        <v>3</v>
      </c>
      <c r="J12256" s="72">
        <v>1</v>
      </c>
      <c r="K12256" s="72">
        <v>3</v>
      </c>
      <c r="L12256" s="72">
        <v>7</v>
      </c>
    </row>
    <row r="12257" spans="4:12" x14ac:dyDescent="0.25">
      <c r="D12257" s="66" t="s">
        <v>42595</v>
      </c>
      <c r="E12257" s="66" t="s">
        <v>3033</v>
      </c>
      <c r="F12257" s="72">
        <v>1</v>
      </c>
      <c r="G12257" s="72">
        <v>3</v>
      </c>
      <c r="H12257" s="72">
        <v>5</v>
      </c>
      <c r="I12257" s="72">
        <v>3</v>
      </c>
      <c r="J12257" s="72">
        <v>1</v>
      </c>
      <c r="K12257" s="72">
        <v>3</v>
      </c>
      <c r="L12257" s="72">
        <v>8</v>
      </c>
    </row>
    <row r="12258" spans="4:12" x14ac:dyDescent="0.25">
      <c r="D12258" s="66" t="s">
        <v>42596</v>
      </c>
      <c r="E12258" s="66" t="s">
        <v>3034</v>
      </c>
      <c r="F12258" s="72">
        <v>1</v>
      </c>
      <c r="G12258" s="72">
        <v>3</v>
      </c>
      <c r="H12258" s="72">
        <v>5</v>
      </c>
      <c r="I12258" s="72">
        <v>3</v>
      </c>
      <c r="J12258" s="72">
        <v>1</v>
      </c>
      <c r="K12258" s="72">
        <v>3</v>
      </c>
      <c r="L12258" s="72">
        <v>9</v>
      </c>
    </row>
    <row r="12259" spans="4:12" x14ac:dyDescent="0.25">
      <c r="D12259" s="66" t="s">
        <v>42597</v>
      </c>
      <c r="E12259" s="66" t="s">
        <v>3035</v>
      </c>
      <c r="F12259" s="72">
        <v>1</v>
      </c>
      <c r="G12259" s="72">
        <v>3</v>
      </c>
      <c r="H12259" s="72">
        <v>5</v>
      </c>
      <c r="I12259" s="72">
        <v>3</v>
      </c>
      <c r="J12259" s="72">
        <v>1</v>
      </c>
      <c r="K12259" s="72">
        <v>3</v>
      </c>
      <c r="L12259" s="72">
        <v>10</v>
      </c>
    </row>
    <row r="12260" spans="4:12" x14ac:dyDescent="0.25">
      <c r="D12260" s="66" t="s">
        <v>42598</v>
      </c>
      <c r="E12260" s="66" t="s">
        <v>3036</v>
      </c>
      <c r="F12260" s="72">
        <v>1</v>
      </c>
      <c r="G12260" s="72">
        <v>3</v>
      </c>
      <c r="H12260" s="72">
        <v>5</v>
      </c>
      <c r="I12260" s="72">
        <v>3</v>
      </c>
      <c r="J12260" s="72">
        <v>1</v>
      </c>
      <c r="K12260" s="72">
        <v>3</v>
      </c>
      <c r="L12260" s="72">
        <v>11</v>
      </c>
    </row>
    <row r="12261" spans="4:12" x14ac:dyDescent="0.25">
      <c r="D12261" s="66" t="s">
        <v>42599</v>
      </c>
      <c r="E12261" s="66" t="s">
        <v>3037</v>
      </c>
      <c r="F12261" s="72">
        <v>1</v>
      </c>
      <c r="G12261" s="72">
        <v>3</v>
      </c>
      <c r="H12261" s="72">
        <v>5</v>
      </c>
      <c r="I12261" s="72">
        <v>3</v>
      </c>
      <c r="J12261" s="72">
        <v>1</v>
      </c>
      <c r="K12261" s="72">
        <v>3</v>
      </c>
      <c r="L12261" s="72">
        <v>12</v>
      </c>
    </row>
    <row r="12262" spans="4:12" x14ac:dyDescent="0.25">
      <c r="D12262" s="66" t="s">
        <v>42600</v>
      </c>
      <c r="E12262" s="66" t="s">
        <v>3038</v>
      </c>
      <c r="F12262" s="72">
        <v>1</v>
      </c>
      <c r="G12262" s="72">
        <v>3</v>
      </c>
      <c r="H12262" s="72">
        <v>5</v>
      </c>
      <c r="I12262" s="72">
        <v>3</v>
      </c>
      <c r="J12262" s="72">
        <v>1</v>
      </c>
      <c r="K12262" s="72">
        <v>3</v>
      </c>
      <c r="L12262" s="72">
        <v>13</v>
      </c>
    </row>
    <row r="12263" spans="4:12" x14ac:dyDescent="0.25">
      <c r="D12263" s="66" t="s">
        <v>42601</v>
      </c>
      <c r="E12263" s="66" t="s">
        <v>14807</v>
      </c>
      <c r="F12263" s="72">
        <v>1</v>
      </c>
      <c r="G12263" s="72">
        <v>3</v>
      </c>
      <c r="H12263" s="72">
        <v>5</v>
      </c>
      <c r="I12263" s="72">
        <v>3</v>
      </c>
      <c r="J12263" s="72">
        <v>1</v>
      </c>
      <c r="K12263" s="72">
        <v>3</v>
      </c>
      <c r="L12263" s="72">
        <v>14</v>
      </c>
    </row>
    <row r="12264" spans="4:12" x14ac:dyDescent="0.25">
      <c r="D12264" s="66" t="s">
        <v>42602</v>
      </c>
      <c r="E12264" s="66" t="s">
        <v>3039</v>
      </c>
      <c r="F12264" s="72">
        <v>1</v>
      </c>
      <c r="G12264" s="72">
        <v>3</v>
      </c>
      <c r="H12264" s="72">
        <v>5</v>
      </c>
      <c r="I12264" s="72">
        <v>3</v>
      </c>
      <c r="J12264" s="72">
        <v>1</v>
      </c>
      <c r="K12264" s="72">
        <v>3</v>
      </c>
      <c r="L12264" s="72">
        <v>15</v>
      </c>
    </row>
    <row r="12265" spans="4:12" x14ac:dyDescent="0.25">
      <c r="D12265" s="66" t="s">
        <v>42603</v>
      </c>
      <c r="E12265" s="66" t="s">
        <v>14808</v>
      </c>
      <c r="F12265" s="72">
        <v>1</v>
      </c>
      <c r="G12265" s="72">
        <v>3</v>
      </c>
      <c r="H12265" s="72">
        <v>5</v>
      </c>
      <c r="I12265" s="72">
        <v>3</v>
      </c>
      <c r="J12265" s="72">
        <v>1</v>
      </c>
      <c r="K12265" s="72">
        <v>3</v>
      </c>
      <c r="L12265" s="72">
        <v>16</v>
      </c>
    </row>
    <row r="12266" spans="4:12" x14ac:dyDescent="0.25">
      <c r="D12266" s="66" t="s">
        <v>42604</v>
      </c>
      <c r="E12266" s="66" t="s">
        <v>3040</v>
      </c>
      <c r="F12266" s="72">
        <v>1</v>
      </c>
      <c r="G12266" s="72">
        <v>3</v>
      </c>
      <c r="H12266" s="72">
        <v>5</v>
      </c>
      <c r="I12266" s="72">
        <v>3</v>
      </c>
      <c r="J12266" s="72">
        <v>1</v>
      </c>
      <c r="K12266" s="72">
        <v>3</v>
      </c>
      <c r="L12266" s="72">
        <v>17</v>
      </c>
    </row>
    <row r="12267" spans="4:12" x14ac:dyDescent="0.25">
      <c r="D12267" s="66" t="s">
        <v>42605</v>
      </c>
      <c r="E12267" s="66" t="s">
        <v>3041</v>
      </c>
      <c r="F12267" s="72">
        <v>1</v>
      </c>
      <c r="G12267" s="72">
        <v>3</v>
      </c>
      <c r="H12267" s="72">
        <v>5</v>
      </c>
      <c r="I12267" s="72">
        <v>3</v>
      </c>
      <c r="J12267" s="72">
        <v>1</v>
      </c>
      <c r="K12267" s="72">
        <v>3</v>
      </c>
      <c r="L12267" s="72">
        <v>18</v>
      </c>
    </row>
    <row r="12268" spans="4:12" x14ac:dyDescent="0.25">
      <c r="D12268" s="66" t="s">
        <v>42606</v>
      </c>
      <c r="E12268" s="66" t="s">
        <v>3042</v>
      </c>
      <c r="F12268" s="72">
        <v>1</v>
      </c>
      <c r="G12268" s="72">
        <v>3</v>
      </c>
      <c r="H12268" s="72">
        <v>5</v>
      </c>
      <c r="I12268" s="72">
        <v>3</v>
      </c>
      <c r="J12268" s="72">
        <v>1</v>
      </c>
      <c r="K12268" s="72">
        <v>3</v>
      </c>
      <c r="L12268" s="72">
        <v>19</v>
      </c>
    </row>
    <row r="12269" spans="4:12" x14ac:dyDescent="0.25">
      <c r="D12269" s="66" t="s">
        <v>42607</v>
      </c>
      <c r="E12269" s="66" t="s">
        <v>3043</v>
      </c>
      <c r="F12269" s="72">
        <v>1</v>
      </c>
      <c r="G12269" s="72">
        <v>3</v>
      </c>
      <c r="H12269" s="72">
        <v>5</v>
      </c>
      <c r="I12269" s="72">
        <v>3</v>
      </c>
      <c r="J12269" s="72">
        <v>1</v>
      </c>
      <c r="K12269" s="72">
        <v>3</v>
      </c>
      <c r="L12269" s="72">
        <v>20</v>
      </c>
    </row>
    <row r="12270" spans="4:12" x14ac:dyDescent="0.25">
      <c r="D12270" s="66" t="s">
        <v>42608</v>
      </c>
      <c r="E12270" s="66" t="s">
        <v>14809</v>
      </c>
      <c r="F12270" s="72">
        <v>1</v>
      </c>
      <c r="G12270" s="72">
        <v>3</v>
      </c>
      <c r="H12270" s="72">
        <v>5</v>
      </c>
      <c r="I12270" s="72">
        <v>3</v>
      </c>
      <c r="J12270" s="72">
        <v>1</v>
      </c>
      <c r="K12270" s="72">
        <v>3</v>
      </c>
      <c r="L12270" s="72">
        <v>21</v>
      </c>
    </row>
    <row r="12271" spans="4:12" x14ac:dyDescent="0.25">
      <c r="D12271" s="66" t="s">
        <v>42609</v>
      </c>
      <c r="E12271" s="66" t="s">
        <v>14810</v>
      </c>
      <c r="F12271" s="72">
        <v>1</v>
      </c>
      <c r="G12271" s="72">
        <v>3</v>
      </c>
      <c r="H12271" s="72">
        <v>5</v>
      </c>
      <c r="I12271" s="72">
        <v>3</v>
      </c>
      <c r="J12271" s="72">
        <v>1</v>
      </c>
      <c r="K12271" s="72">
        <v>4</v>
      </c>
      <c r="L12271" s="72">
        <v>1</v>
      </c>
    </row>
    <row r="12272" spans="4:12" x14ac:dyDescent="0.25">
      <c r="D12272" s="66" t="s">
        <v>42610</v>
      </c>
      <c r="E12272" s="66" t="s">
        <v>3023</v>
      </c>
      <c r="F12272" s="72">
        <v>1</v>
      </c>
      <c r="G12272" s="72">
        <v>3</v>
      </c>
      <c r="H12272" s="72">
        <v>5</v>
      </c>
      <c r="I12272" s="72">
        <v>3</v>
      </c>
      <c r="J12272" s="72">
        <v>2</v>
      </c>
      <c r="K12272" s="72">
        <v>1</v>
      </c>
      <c r="L12272" s="72">
        <v>1</v>
      </c>
    </row>
    <row r="12273" spans="4:12" x14ac:dyDescent="0.25">
      <c r="D12273" s="66" t="s">
        <v>42611</v>
      </c>
      <c r="E12273" s="66" t="s">
        <v>14811</v>
      </c>
      <c r="F12273" s="72">
        <v>1</v>
      </c>
      <c r="G12273" s="72">
        <v>3</v>
      </c>
      <c r="H12273" s="72">
        <v>5</v>
      </c>
      <c r="I12273" s="72">
        <v>3</v>
      </c>
      <c r="J12273" s="72">
        <v>2</v>
      </c>
      <c r="K12273" s="72">
        <v>1</v>
      </c>
      <c r="L12273" s="72">
        <v>2</v>
      </c>
    </row>
    <row r="12274" spans="4:12" x14ac:dyDescent="0.25">
      <c r="D12274" s="66" t="s">
        <v>42612</v>
      </c>
      <c r="E12274" s="66" t="s">
        <v>3024</v>
      </c>
      <c r="F12274" s="72">
        <v>1</v>
      </c>
      <c r="G12274" s="72">
        <v>3</v>
      </c>
      <c r="H12274" s="72">
        <v>5</v>
      </c>
      <c r="I12274" s="72">
        <v>3</v>
      </c>
      <c r="J12274" s="72">
        <v>2</v>
      </c>
      <c r="K12274" s="72">
        <v>1</v>
      </c>
      <c r="L12274" s="72">
        <v>3</v>
      </c>
    </row>
    <row r="12275" spans="4:12" x14ac:dyDescent="0.25">
      <c r="D12275" s="66" t="s">
        <v>42613</v>
      </c>
      <c r="E12275" s="66" t="s">
        <v>3022</v>
      </c>
      <c r="F12275" s="72">
        <v>1</v>
      </c>
      <c r="G12275" s="72">
        <v>3</v>
      </c>
      <c r="H12275" s="72">
        <v>5</v>
      </c>
      <c r="I12275" s="72">
        <v>3</v>
      </c>
      <c r="J12275" s="72">
        <v>2</v>
      </c>
      <c r="K12275" s="72">
        <v>1</v>
      </c>
      <c r="L12275" s="72">
        <v>4</v>
      </c>
    </row>
    <row r="12276" spans="4:12" x14ac:dyDescent="0.25">
      <c r="D12276" s="66" t="s">
        <v>42614</v>
      </c>
      <c r="E12276" s="66" t="s">
        <v>14812</v>
      </c>
      <c r="F12276" s="72">
        <v>1</v>
      </c>
      <c r="G12276" s="72">
        <v>3</v>
      </c>
      <c r="H12276" s="72">
        <v>5</v>
      </c>
      <c r="I12276" s="72">
        <v>3</v>
      </c>
      <c r="J12276" s="72">
        <v>2</v>
      </c>
      <c r="K12276" s="72">
        <v>1</v>
      </c>
      <c r="L12276" s="72">
        <v>5</v>
      </c>
    </row>
    <row r="12277" spans="4:12" x14ac:dyDescent="0.25">
      <c r="D12277" s="66" t="s">
        <v>42615</v>
      </c>
      <c r="E12277" s="66" t="s">
        <v>14813</v>
      </c>
      <c r="F12277" s="72">
        <v>1</v>
      </c>
      <c r="G12277" s="72">
        <v>3</v>
      </c>
      <c r="H12277" s="72">
        <v>5</v>
      </c>
      <c r="I12277" s="72">
        <v>3</v>
      </c>
      <c r="J12277" s="72">
        <v>2</v>
      </c>
      <c r="K12277" s="72">
        <v>1</v>
      </c>
      <c r="L12277" s="72">
        <v>6</v>
      </c>
    </row>
    <row r="12278" spans="4:12" x14ac:dyDescent="0.25">
      <c r="D12278" s="66" t="s">
        <v>42616</v>
      </c>
      <c r="E12278" s="66" t="s">
        <v>14814</v>
      </c>
      <c r="F12278" s="72">
        <v>1</v>
      </c>
      <c r="G12278" s="72">
        <v>3</v>
      </c>
      <c r="H12278" s="72">
        <v>5</v>
      </c>
      <c r="I12278" s="72">
        <v>3</v>
      </c>
      <c r="J12278" s="72">
        <v>2</v>
      </c>
      <c r="K12278" s="72">
        <v>2</v>
      </c>
      <c r="L12278" s="72">
        <v>1</v>
      </c>
    </row>
    <row r="12279" spans="4:12" x14ac:dyDescent="0.25">
      <c r="D12279" s="66" t="s">
        <v>42617</v>
      </c>
      <c r="E12279" s="66" t="s">
        <v>14815</v>
      </c>
      <c r="F12279" s="72">
        <v>1</v>
      </c>
      <c r="G12279" s="72">
        <v>3</v>
      </c>
      <c r="H12279" s="72">
        <v>5</v>
      </c>
      <c r="I12279" s="72">
        <v>3</v>
      </c>
      <c r="J12279" s="72">
        <v>2</v>
      </c>
      <c r="K12279" s="72">
        <v>2</v>
      </c>
      <c r="L12279" s="72">
        <v>2</v>
      </c>
    </row>
    <row r="12280" spans="4:12" x14ac:dyDescent="0.25">
      <c r="D12280" s="66" t="s">
        <v>42618</v>
      </c>
      <c r="E12280" s="66" t="s">
        <v>14816</v>
      </c>
      <c r="F12280" s="72">
        <v>1</v>
      </c>
      <c r="G12280" s="72">
        <v>3</v>
      </c>
      <c r="H12280" s="72">
        <v>5</v>
      </c>
      <c r="I12280" s="72">
        <v>3</v>
      </c>
      <c r="J12280" s="72">
        <v>2</v>
      </c>
      <c r="K12280" s="72">
        <v>2</v>
      </c>
      <c r="L12280" s="72">
        <v>3</v>
      </c>
    </row>
    <row r="12281" spans="4:12" x14ac:dyDescent="0.25">
      <c r="D12281" s="66" t="s">
        <v>42619</v>
      </c>
      <c r="E12281" s="66" t="s">
        <v>14817</v>
      </c>
      <c r="F12281" s="72">
        <v>1</v>
      </c>
      <c r="G12281" s="72">
        <v>3</v>
      </c>
      <c r="H12281" s="72">
        <v>5</v>
      </c>
      <c r="I12281" s="72">
        <v>3</v>
      </c>
      <c r="J12281" s="72">
        <v>2</v>
      </c>
      <c r="K12281" s="72">
        <v>2</v>
      </c>
      <c r="L12281" s="72">
        <v>4</v>
      </c>
    </row>
    <row r="12282" spans="4:12" x14ac:dyDescent="0.25">
      <c r="D12282" s="66" t="s">
        <v>42620</v>
      </c>
      <c r="E12282" s="66" t="s">
        <v>3025</v>
      </c>
      <c r="F12282" s="72">
        <v>1</v>
      </c>
      <c r="G12282" s="72">
        <v>3</v>
      </c>
      <c r="H12282" s="72">
        <v>5</v>
      </c>
      <c r="I12282" s="72">
        <v>3</v>
      </c>
      <c r="J12282" s="72">
        <v>2</v>
      </c>
      <c r="K12282" s="72">
        <v>3</v>
      </c>
      <c r="L12282" s="72">
        <v>1</v>
      </c>
    </row>
    <row r="12283" spans="4:12" x14ac:dyDescent="0.25">
      <c r="D12283" s="66" t="s">
        <v>42621</v>
      </c>
      <c r="E12283" s="66" t="s">
        <v>14818</v>
      </c>
      <c r="F12283" s="72">
        <v>1</v>
      </c>
      <c r="G12283" s="72">
        <v>3</v>
      </c>
      <c r="H12283" s="72">
        <v>5</v>
      </c>
      <c r="I12283" s="72">
        <v>3</v>
      </c>
      <c r="J12283" s="72">
        <v>2</v>
      </c>
      <c r="K12283" s="72">
        <v>3</v>
      </c>
      <c r="L12283" s="72">
        <v>2</v>
      </c>
    </row>
    <row r="12284" spans="4:12" x14ac:dyDescent="0.25">
      <c r="D12284" s="66" t="s">
        <v>42622</v>
      </c>
      <c r="E12284" s="66" t="s">
        <v>3026</v>
      </c>
      <c r="F12284" s="72">
        <v>1</v>
      </c>
      <c r="G12284" s="72">
        <v>3</v>
      </c>
      <c r="H12284" s="72">
        <v>5</v>
      </c>
      <c r="I12284" s="72">
        <v>3</v>
      </c>
      <c r="J12284" s="72">
        <v>2</v>
      </c>
      <c r="K12284" s="72">
        <v>3</v>
      </c>
      <c r="L12284" s="72">
        <v>3</v>
      </c>
    </row>
    <row r="12285" spans="4:12" x14ac:dyDescent="0.25">
      <c r="D12285" s="66" t="s">
        <v>42623</v>
      </c>
      <c r="E12285" s="66" t="s">
        <v>14819</v>
      </c>
      <c r="F12285" s="72">
        <v>1</v>
      </c>
      <c r="G12285" s="72">
        <v>3</v>
      </c>
      <c r="H12285" s="72">
        <v>5</v>
      </c>
      <c r="I12285" s="72">
        <v>3</v>
      </c>
      <c r="J12285" s="72">
        <v>2</v>
      </c>
      <c r="K12285" s="72">
        <v>3</v>
      </c>
      <c r="L12285" s="72">
        <v>4</v>
      </c>
    </row>
    <row r="12286" spans="4:12" x14ac:dyDescent="0.25">
      <c r="D12286" s="66" t="s">
        <v>42624</v>
      </c>
      <c r="E12286" s="66" t="s">
        <v>14820</v>
      </c>
      <c r="F12286" s="72">
        <v>1</v>
      </c>
      <c r="G12286" s="72">
        <v>3</v>
      </c>
      <c r="H12286" s="72">
        <v>5</v>
      </c>
      <c r="I12286" s="72">
        <v>3</v>
      </c>
      <c r="J12286" s="72">
        <v>2</v>
      </c>
      <c r="K12286" s="72">
        <v>4</v>
      </c>
      <c r="L12286" s="72">
        <v>1</v>
      </c>
    </row>
    <row r="12287" spans="4:12" x14ac:dyDescent="0.25">
      <c r="D12287" s="66" t="s">
        <v>42625</v>
      </c>
      <c r="E12287" s="66" t="s">
        <v>14821</v>
      </c>
      <c r="F12287" s="72">
        <v>1</v>
      </c>
      <c r="G12287" s="72">
        <v>3</v>
      </c>
      <c r="H12287" s="72">
        <v>5</v>
      </c>
      <c r="I12287" s="72">
        <v>3</v>
      </c>
      <c r="J12287" s="72">
        <v>3</v>
      </c>
      <c r="K12287" s="72">
        <v>1</v>
      </c>
      <c r="L12287" s="72">
        <v>1</v>
      </c>
    </row>
    <row r="12288" spans="4:12" x14ac:dyDescent="0.25">
      <c r="D12288" s="66" t="s">
        <v>42626</v>
      </c>
      <c r="E12288" s="66" t="s">
        <v>14822</v>
      </c>
      <c r="F12288" s="72">
        <v>1</v>
      </c>
      <c r="G12288" s="72">
        <v>3</v>
      </c>
      <c r="H12288" s="72">
        <v>5</v>
      </c>
      <c r="I12288" s="72">
        <v>4</v>
      </c>
      <c r="J12288" s="72">
        <v>1</v>
      </c>
      <c r="K12288" s="72">
        <v>1</v>
      </c>
      <c r="L12288" s="72">
        <v>1</v>
      </c>
    </row>
    <row r="12289" spans="4:12" x14ac:dyDescent="0.25">
      <c r="D12289" s="66" t="s">
        <v>42627</v>
      </c>
      <c r="E12289" s="66" t="s">
        <v>14823</v>
      </c>
      <c r="F12289" s="72">
        <v>1</v>
      </c>
      <c r="G12289" s="72">
        <v>3</v>
      </c>
      <c r="H12289" s="72">
        <v>5</v>
      </c>
      <c r="I12289" s="72">
        <v>4</v>
      </c>
      <c r="J12289" s="72">
        <v>1</v>
      </c>
      <c r="K12289" s="72">
        <v>1</v>
      </c>
      <c r="L12289" s="72">
        <v>2</v>
      </c>
    </row>
    <row r="12290" spans="4:12" x14ac:dyDescent="0.25">
      <c r="D12290" s="66" t="s">
        <v>42628</v>
      </c>
      <c r="E12290" s="66" t="s">
        <v>14824</v>
      </c>
      <c r="F12290" s="72">
        <v>1</v>
      </c>
      <c r="G12290" s="72">
        <v>3</v>
      </c>
      <c r="H12290" s="72">
        <v>5</v>
      </c>
      <c r="I12290" s="72">
        <v>4</v>
      </c>
      <c r="J12290" s="72">
        <v>1</v>
      </c>
      <c r="K12290" s="72">
        <v>1</v>
      </c>
      <c r="L12290" s="72">
        <v>3</v>
      </c>
    </row>
    <row r="12291" spans="4:12" x14ac:dyDescent="0.25">
      <c r="D12291" s="66" t="s">
        <v>42629</v>
      </c>
      <c r="E12291" s="66" t="s">
        <v>14825</v>
      </c>
      <c r="F12291" s="72">
        <v>1</v>
      </c>
      <c r="G12291" s="72">
        <v>3</v>
      </c>
      <c r="H12291" s="72">
        <v>5</v>
      </c>
      <c r="I12291" s="72">
        <v>4</v>
      </c>
      <c r="J12291" s="72">
        <v>1</v>
      </c>
      <c r="K12291" s="72">
        <v>1</v>
      </c>
      <c r="L12291" s="72">
        <v>4</v>
      </c>
    </row>
    <row r="12292" spans="4:12" x14ac:dyDescent="0.25">
      <c r="D12292" s="66" t="s">
        <v>42630</v>
      </c>
      <c r="E12292" s="66" t="s">
        <v>14826</v>
      </c>
      <c r="F12292" s="72">
        <v>1</v>
      </c>
      <c r="G12292" s="72">
        <v>3</v>
      </c>
      <c r="H12292" s="72">
        <v>5</v>
      </c>
      <c r="I12292" s="72">
        <v>4</v>
      </c>
      <c r="J12292" s="72">
        <v>1</v>
      </c>
      <c r="K12292" s="72">
        <v>1</v>
      </c>
      <c r="L12292" s="72">
        <v>5</v>
      </c>
    </row>
    <row r="12293" spans="4:12" x14ac:dyDescent="0.25">
      <c r="D12293" s="66" t="s">
        <v>42631</v>
      </c>
      <c r="E12293" s="66" t="s">
        <v>14827</v>
      </c>
      <c r="F12293" s="72">
        <v>1</v>
      </c>
      <c r="G12293" s="72">
        <v>3</v>
      </c>
      <c r="H12293" s="72">
        <v>5</v>
      </c>
      <c r="I12293" s="72">
        <v>4</v>
      </c>
      <c r="J12293" s="72">
        <v>1</v>
      </c>
      <c r="K12293" s="72">
        <v>1</v>
      </c>
      <c r="L12293" s="72">
        <v>6</v>
      </c>
    </row>
    <row r="12294" spans="4:12" x14ac:dyDescent="0.25">
      <c r="D12294" s="66" t="s">
        <v>42632</v>
      </c>
      <c r="E12294" s="66" t="s">
        <v>14828</v>
      </c>
      <c r="F12294" s="72">
        <v>1</v>
      </c>
      <c r="G12294" s="72">
        <v>3</v>
      </c>
      <c r="H12294" s="72">
        <v>5</v>
      </c>
      <c r="I12294" s="72">
        <v>4</v>
      </c>
      <c r="J12294" s="72">
        <v>2</v>
      </c>
      <c r="K12294" s="72">
        <v>1</v>
      </c>
      <c r="L12294" s="72">
        <v>1</v>
      </c>
    </row>
    <row r="12295" spans="4:12" x14ac:dyDescent="0.25">
      <c r="D12295" s="66" t="s">
        <v>42633</v>
      </c>
      <c r="E12295" s="66" t="s">
        <v>14829</v>
      </c>
      <c r="F12295" s="72">
        <v>1</v>
      </c>
      <c r="G12295" s="72">
        <v>3</v>
      </c>
      <c r="H12295" s="72">
        <v>5</v>
      </c>
      <c r="I12295" s="72">
        <v>4</v>
      </c>
      <c r="J12295" s="72">
        <v>2</v>
      </c>
      <c r="K12295" s="72">
        <v>1</v>
      </c>
      <c r="L12295" s="72">
        <v>2</v>
      </c>
    </row>
    <row r="12296" spans="4:12" x14ac:dyDescent="0.25">
      <c r="D12296" s="66" t="s">
        <v>42634</v>
      </c>
      <c r="E12296" s="66" t="s">
        <v>14830</v>
      </c>
      <c r="F12296" s="72">
        <v>1</v>
      </c>
      <c r="G12296" s="72">
        <v>3</v>
      </c>
      <c r="H12296" s="72">
        <v>5</v>
      </c>
      <c r="I12296" s="72">
        <v>4</v>
      </c>
      <c r="J12296" s="72">
        <v>2</v>
      </c>
      <c r="K12296" s="72">
        <v>1</v>
      </c>
      <c r="L12296" s="72">
        <v>3</v>
      </c>
    </row>
    <row r="12297" spans="4:12" x14ac:dyDescent="0.25">
      <c r="D12297" s="66" t="s">
        <v>42635</v>
      </c>
      <c r="E12297" s="66" t="s">
        <v>14831</v>
      </c>
      <c r="F12297" s="72">
        <v>1</v>
      </c>
      <c r="G12297" s="72">
        <v>3</v>
      </c>
      <c r="H12297" s="72">
        <v>5</v>
      </c>
      <c r="I12297" s="72">
        <v>4</v>
      </c>
      <c r="J12297" s="72">
        <v>2</v>
      </c>
      <c r="K12297" s="72">
        <v>1</v>
      </c>
      <c r="L12297" s="72">
        <v>4</v>
      </c>
    </row>
    <row r="12298" spans="4:12" x14ac:dyDescent="0.25">
      <c r="D12298" s="66" t="s">
        <v>42636</v>
      </c>
      <c r="E12298" s="66" t="s">
        <v>14832</v>
      </c>
      <c r="F12298" s="72">
        <v>1</v>
      </c>
      <c r="G12298" s="72">
        <v>3</v>
      </c>
      <c r="H12298" s="72">
        <v>5</v>
      </c>
      <c r="I12298" s="72">
        <v>4</v>
      </c>
      <c r="J12298" s="72">
        <v>3</v>
      </c>
      <c r="K12298" s="72">
        <v>1</v>
      </c>
      <c r="L12298" s="72">
        <v>1</v>
      </c>
    </row>
    <row r="12299" spans="4:12" x14ac:dyDescent="0.25">
      <c r="D12299" s="66" t="s">
        <v>42637</v>
      </c>
      <c r="E12299" s="66" t="s">
        <v>14833</v>
      </c>
      <c r="F12299" s="72">
        <v>1</v>
      </c>
      <c r="G12299" s="72">
        <v>3</v>
      </c>
      <c r="H12299" s="72">
        <v>5</v>
      </c>
      <c r="I12299" s="72">
        <v>4</v>
      </c>
      <c r="J12299" s="72">
        <v>3</v>
      </c>
      <c r="K12299" s="72">
        <v>1</v>
      </c>
      <c r="L12299" s="72">
        <v>2</v>
      </c>
    </row>
    <row r="12300" spans="4:12" x14ac:dyDescent="0.25">
      <c r="D12300" s="66" t="s">
        <v>42638</v>
      </c>
      <c r="E12300" s="66" t="s">
        <v>14834</v>
      </c>
      <c r="F12300" s="72">
        <v>1</v>
      </c>
      <c r="G12300" s="72">
        <v>3</v>
      </c>
      <c r="H12300" s="72">
        <v>5</v>
      </c>
      <c r="I12300" s="72">
        <v>4</v>
      </c>
      <c r="J12300" s="72">
        <v>3</v>
      </c>
      <c r="K12300" s="72">
        <v>1</v>
      </c>
      <c r="L12300" s="72">
        <v>3</v>
      </c>
    </row>
    <row r="12301" spans="4:12" x14ac:dyDescent="0.25">
      <c r="D12301" s="66" t="s">
        <v>42639</v>
      </c>
      <c r="E12301" s="66" t="s">
        <v>14835</v>
      </c>
      <c r="F12301" s="72">
        <v>1</v>
      </c>
      <c r="G12301" s="72">
        <v>3</v>
      </c>
      <c r="H12301" s="72">
        <v>5</v>
      </c>
      <c r="I12301" s="72">
        <v>4</v>
      </c>
      <c r="J12301" s="72">
        <v>3</v>
      </c>
      <c r="K12301" s="72">
        <v>1</v>
      </c>
      <c r="L12301" s="72">
        <v>4</v>
      </c>
    </row>
    <row r="12302" spans="4:12" x14ac:dyDescent="0.25">
      <c r="D12302" s="66" t="s">
        <v>42640</v>
      </c>
      <c r="E12302" s="66" t="s">
        <v>14836</v>
      </c>
      <c r="F12302" s="72">
        <v>1</v>
      </c>
      <c r="G12302" s="72">
        <v>3</v>
      </c>
      <c r="H12302" s="72">
        <v>5</v>
      </c>
      <c r="I12302" s="72">
        <v>4</v>
      </c>
      <c r="J12302" s="72">
        <v>3</v>
      </c>
      <c r="K12302" s="72">
        <v>1</v>
      </c>
      <c r="L12302" s="72">
        <v>5</v>
      </c>
    </row>
    <row r="12303" spans="4:12" x14ac:dyDescent="0.25">
      <c r="D12303" s="66" t="s">
        <v>42641</v>
      </c>
      <c r="E12303" s="66" t="s">
        <v>14837</v>
      </c>
      <c r="F12303" s="72">
        <v>1</v>
      </c>
      <c r="G12303" s="72">
        <v>3</v>
      </c>
      <c r="H12303" s="72">
        <v>5</v>
      </c>
      <c r="I12303" s="72">
        <v>4</v>
      </c>
      <c r="J12303" s="72">
        <v>3</v>
      </c>
      <c r="K12303" s="72">
        <v>1</v>
      </c>
      <c r="L12303" s="72">
        <v>6</v>
      </c>
    </row>
    <row r="12304" spans="4:12" x14ac:dyDescent="0.25">
      <c r="D12304" s="66" t="s">
        <v>42642</v>
      </c>
      <c r="E12304" s="66" t="s">
        <v>14838</v>
      </c>
      <c r="F12304" s="72">
        <v>1</v>
      </c>
      <c r="G12304" s="72">
        <v>3</v>
      </c>
      <c r="H12304" s="72">
        <v>5</v>
      </c>
      <c r="I12304" s="72">
        <v>4</v>
      </c>
      <c r="J12304" s="72">
        <v>4</v>
      </c>
      <c r="K12304" s="72">
        <v>1</v>
      </c>
      <c r="L12304" s="72">
        <v>1</v>
      </c>
    </row>
    <row r="12305" spans="4:12" x14ac:dyDescent="0.25">
      <c r="D12305" s="66" t="s">
        <v>42643</v>
      </c>
      <c r="E12305" s="66" t="s">
        <v>14839</v>
      </c>
      <c r="F12305" s="72">
        <v>1</v>
      </c>
      <c r="G12305" s="72">
        <v>3</v>
      </c>
      <c r="H12305" s="72">
        <v>5</v>
      </c>
      <c r="I12305" s="72">
        <v>4</v>
      </c>
      <c r="J12305" s="72">
        <v>4</v>
      </c>
      <c r="K12305" s="72">
        <v>1</v>
      </c>
      <c r="L12305" s="72">
        <v>2</v>
      </c>
    </row>
    <row r="12306" spans="4:12" x14ac:dyDescent="0.25">
      <c r="D12306" s="66" t="s">
        <v>42644</v>
      </c>
      <c r="E12306" s="66" t="s">
        <v>14840</v>
      </c>
      <c r="F12306" s="72">
        <v>1</v>
      </c>
      <c r="G12306" s="72">
        <v>3</v>
      </c>
      <c r="H12306" s="72">
        <v>5</v>
      </c>
      <c r="I12306" s="72">
        <v>4</v>
      </c>
      <c r="J12306" s="72">
        <v>5</v>
      </c>
      <c r="K12306" s="72">
        <v>1</v>
      </c>
      <c r="L12306" s="72">
        <v>1</v>
      </c>
    </row>
    <row r="12307" spans="4:12" x14ac:dyDescent="0.25">
      <c r="D12307" s="66" t="s">
        <v>42645</v>
      </c>
      <c r="E12307" s="66" t="s">
        <v>14841</v>
      </c>
      <c r="F12307" s="72">
        <v>1</v>
      </c>
      <c r="G12307" s="72">
        <v>3</v>
      </c>
      <c r="H12307" s="72">
        <v>5</v>
      </c>
      <c r="I12307" s="72">
        <v>4</v>
      </c>
      <c r="J12307" s="72">
        <v>5</v>
      </c>
      <c r="K12307" s="72">
        <v>1</v>
      </c>
      <c r="L12307" s="72">
        <v>2</v>
      </c>
    </row>
    <row r="12308" spans="4:12" x14ac:dyDescent="0.25">
      <c r="D12308" s="66" t="s">
        <v>42646</v>
      </c>
      <c r="E12308" s="66" t="s">
        <v>14842</v>
      </c>
      <c r="F12308" s="72">
        <v>1</v>
      </c>
      <c r="G12308" s="72">
        <v>3</v>
      </c>
      <c r="H12308" s="72">
        <v>5</v>
      </c>
      <c r="I12308" s="72">
        <v>4</v>
      </c>
      <c r="J12308" s="72">
        <v>5</v>
      </c>
      <c r="K12308" s="72">
        <v>1</v>
      </c>
      <c r="L12308" s="72">
        <v>3</v>
      </c>
    </row>
    <row r="12309" spans="4:12" x14ac:dyDescent="0.25">
      <c r="D12309" s="66" t="s">
        <v>42647</v>
      </c>
      <c r="E12309" s="66" t="s">
        <v>14843</v>
      </c>
      <c r="F12309" s="72">
        <v>1</v>
      </c>
      <c r="G12309" s="72">
        <v>3</v>
      </c>
      <c r="H12309" s="72">
        <v>5</v>
      </c>
      <c r="I12309" s="72">
        <v>4</v>
      </c>
      <c r="J12309" s="72">
        <v>6</v>
      </c>
      <c r="K12309" s="72">
        <v>1</v>
      </c>
      <c r="L12309" s="72">
        <v>1</v>
      </c>
    </row>
    <row r="12310" spans="4:12" x14ac:dyDescent="0.25">
      <c r="D12310" s="66" t="s">
        <v>42648</v>
      </c>
      <c r="E12310" s="66" t="s">
        <v>14844</v>
      </c>
      <c r="F12310" s="72">
        <v>1</v>
      </c>
      <c r="G12310" s="72">
        <v>3</v>
      </c>
      <c r="H12310" s="72">
        <v>5</v>
      </c>
      <c r="I12310" s="72">
        <v>4</v>
      </c>
      <c r="J12310" s="72">
        <v>6</v>
      </c>
      <c r="K12310" s="72">
        <v>1</v>
      </c>
      <c r="L12310" s="72">
        <v>2</v>
      </c>
    </row>
    <row r="12311" spans="4:12" x14ac:dyDescent="0.25">
      <c r="D12311" s="66" t="s">
        <v>42649</v>
      </c>
      <c r="E12311" s="66" t="s">
        <v>14845</v>
      </c>
      <c r="F12311" s="72">
        <v>1</v>
      </c>
      <c r="G12311" s="72">
        <v>3</v>
      </c>
      <c r="H12311" s="72">
        <v>5</v>
      </c>
      <c r="I12311" s="72">
        <v>4</v>
      </c>
      <c r="J12311" s="72">
        <v>6</v>
      </c>
      <c r="K12311" s="72">
        <v>1</v>
      </c>
      <c r="L12311" s="72">
        <v>3</v>
      </c>
    </row>
    <row r="12312" spans="4:12" x14ac:dyDescent="0.25">
      <c r="D12312" s="66" t="s">
        <v>42650</v>
      </c>
      <c r="E12312" s="66" t="s">
        <v>14846</v>
      </c>
      <c r="F12312" s="72">
        <v>1</v>
      </c>
      <c r="G12312" s="72">
        <v>3</v>
      </c>
      <c r="H12312" s="72">
        <v>5</v>
      </c>
      <c r="I12312" s="72">
        <v>4</v>
      </c>
      <c r="J12312" s="72">
        <v>7</v>
      </c>
      <c r="K12312" s="72">
        <v>1</v>
      </c>
      <c r="L12312" s="72">
        <v>1</v>
      </c>
    </row>
    <row r="12313" spans="4:12" x14ac:dyDescent="0.25">
      <c r="D12313" s="66" t="s">
        <v>42651</v>
      </c>
      <c r="E12313" s="66" t="s">
        <v>14847</v>
      </c>
      <c r="F12313" s="72">
        <v>1</v>
      </c>
      <c r="G12313" s="72">
        <v>3</v>
      </c>
      <c r="H12313" s="72">
        <v>5</v>
      </c>
      <c r="I12313" s="72">
        <v>4</v>
      </c>
      <c r="J12313" s="72">
        <v>7</v>
      </c>
      <c r="K12313" s="72">
        <v>1</v>
      </c>
      <c r="L12313" s="72">
        <v>2</v>
      </c>
    </row>
    <row r="12314" spans="4:12" x14ac:dyDescent="0.25">
      <c r="D12314" s="66" t="s">
        <v>42652</v>
      </c>
      <c r="E12314" s="66" t="s">
        <v>14848</v>
      </c>
      <c r="F12314" s="72">
        <v>1</v>
      </c>
      <c r="G12314" s="72">
        <v>3</v>
      </c>
      <c r="H12314" s="72">
        <v>5</v>
      </c>
      <c r="I12314" s="72">
        <v>4</v>
      </c>
      <c r="J12314" s="72">
        <v>7</v>
      </c>
      <c r="K12314" s="72">
        <v>1</v>
      </c>
      <c r="L12314" s="72">
        <v>3</v>
      </c>
    </row>
    <row r="12315" spans="4:12" x14ac:dyDescent="0.25">
      <c r="D12315" s="66" t="s">
        <v>42653</v>
      </c>
      <c r="E12315" s="66" t="s">
        <v>14849</v>
      </c>
      <c r="F12315" s="72">
        <v>1</v>
      </c>
      <c r="G12315" s="72">
        <v>3</v>
      </c>
      <c r="H12315" s="72">
        <v>5</v>
      </c>
      <c r="I12315" s="72">
        <v>4</v>
      </c>
      <c r="J12315" s="72">
        <v>7</v>
      </c>
      <c r="K12315" s="72">
        <v>1</v>
      </c>
      <c r="L12315" s="72">
        <v>4</v>
      </c>
    </row>
    <row r="12316" spans="4:12" x14ac:dyDescent="0.25">
      <c r="D12316" s="66" t="s">
        <v>42654</v>
      </c>
      <c r="E12316" s="66" t="s">
        <v>14850</v>
      </c>
      <c r="F12316" s="72">
        <v>1</v>
      </c>
      <c r="G12316" s="72">
        <v>3</v>
      </c>
      <c r="H12316" s="72">
        <v>5</v>
      </c>
      <c r="I12316" s="72">
        <v>4</v>
      </c>
      <c r="J12316" s="72">
        <v>7</v>
      </c>
      <c r="K12316" s="72">
        <v>1</v>
      </c>
      <c r="L12316" s="72">
        <v>5</v>
      </c>
    </row>
    <row r="12317" spans="4:12" x14ac:dyDescent="0.25">
      <c r="D12317" s="66" t="s">
        <v>42655</v>
      </c>
      <c r="E12317" s="66" t="s">
        <v>14851</v>
      </c>
      <c r="F12317" s="72">
        <v>1</v>
      </c>
      <c r="G12317" s="72">
        <v>3</v>
      </c>
      <c r="H12317" s="72">
        <v>5</v>
      </c>
      <c r="I12317" s="72">
        <v>4</v>
      </c>
      <c r="J12317" s="72">
        <v>8</v>
      </c>
      <c r="K12317" s="72">
        <v>1</v>
      </c>
      <c r="L12317" s="72">
        <v>1</v>
      </c>
    </row>
    <row r="12318" spans="4:12" x14ac:dyDescent="0.25">
      <c r="D12318" s="66" t="s">
        <v>42656</v>
      </c>
      <c r="E12318" s="66" t="s">
        <v>14852</v>
      </c>
      <c r="F12318" s="72">
        <v>1</v>
      </c>
      <c r="G12318" s="72">
        <v>3</v>
      </c>
      <c r="H12318" s="72">
        <v>5</v>
      </c>
      <c r="I12318" s="72">
        <v>4</v>
      </c>
      <c r="J12318" s="72">
        <v>8</v>
      </c>
      <c r="K12318" s="72">
        <v>1</v>
      </c>
      <c r="L12318" s="72">
        <v>2</v>
      </c>
    </row>
    <row r="12319" spans="4:12" x14ac:dyDescent="0.25">
      <c r="D12319" s="66" t="s">
        <v>42657</v>
      </c>
      <c r="E12319" s="66" t="s">
        <v>14853</v>
      </c>
      <c r="F12319" s="72">
        <v>1</v>
      </c>
      <c r="G12319" s="72">
        <v>3</v>
      </c>
      <c r="H12319" s="72">
        <v>5</v>
      </c>
      <c r="I12319" s="72">
        <v>4</v>
      </c>
      <c r="J12319" s="72">
        <v>8</v>
      </c>
      <c r="K12319" s="72">
        <v>1</v>
      </c>
      <c r="L12319" s="72">
        <v>3</v>
      </c>
    </row>
    <row r="12320" spans="4:12" x14ac:dyDescent="0.25">
      <c r="D12320" s="66" t="s">
        <v>42658</v>
      </c>
      <c r="E12320" s="66" t="s">
        <v>14854</v>
      </c>
      <c r="F12320" s="72">
        <v>1</v>
      </c>
      <c r="G12320" s="72">
        <v>3</v>
      </c>
      <c r="H12320" s="72">
        <v>5</v>
      </c>
      <c r="I12320" s="72">
        <v>4</v>
      </c>
      <c r="J12320" s="72">
        <v>8</v>
      </c>
      <c r="K12320" s="72">
        <v>1</v>
      </c>
      <c r="L12320" s="72">
        <v>4</v>
      </c>
    </row>
    <row r="12321" spans="4:12" x14ac:dyDescent="0.25">
      <c r="D12321" s="66" t="s">
        <v>42659</v>
      </c>
      <c r="E12321" s="66" t="s">
        <v>14855</v>
      </c>
      <c r="F12321" s="72">
        <v>1</v>
      </c>
      <c r="G12321" s="72">
        <v>3</v>
      </c>
      <c r="H12321" s="72">
        <v>5</v>
      </c>
      <c r="I12321" s="72">
        <v>4</v>
      </c>
      <c r="J12321" s="72">
        <v>8</v>
      </c>
      <c r="K12321" s="72">
        <v>1</v>
      </c>
      <c r="L12321" s="72">
        <v>5</v>
      </c>
    </row>
    <row r="12322" spans="4:12" x14ac:dyDescent="0.25">
      <c r="D12322" s="66" t="s">
        <v>42660</v>
      </c>
      <c r="E12322" s="66" t="s">
        <v>14856</v>
      </c>
      <c r="F12322" s="72">
        <v>1</v>
      </c>
      <c r="G12322" s="72">
        <v>3</v>
      </c>
      <c r="H12322" s="72">
        <v>5</v>
      </c>
      <c r="I12322" s="72">
        <v>4</v>
      </c>
      <c r="J12322" s="72">
        <v>9</v>
      </c>
      <c r="K12322" s="72">
        <v>1</v>
      </c>
      <c r="L12322" s="72">
        <v>1</v>
      </c>
    </row>
    <row r="12323" spans="4:12" x14ac:dyDescent="0.25">
      <c r="D12323" s="66" t="s">
        <v>42661</v>
      </c>
      <c r="E12323" s="66" t="s">
        <v>14857</v>
      </c>
      <c r="F12323" s="72">
        <v>1</v>
      </c>
      <c r="G12323" s="72">
        <v>3</v>
      </c>
      <c r="H12323" s="72">
        <v>5</v>
      </c>
      <c r="I12323" s="72">
        <v>4</v>
      </c>
      <c r="J12323" s="72">
        <v>9</v>
      </c>
      <c r="K12323" s="72">
        <v>1</v>
      </c>
      <c r="L12323" s="72">
        <v>2</v>
      </c>
    </row>
    <row r="12324" spans="4:12" x14ac:dyDescent="0.25">
      <c r="D12324" s="66" t="s">
        <v>42662</v>
      </c>
      <c r="E12324" s="66" t="s">
        <v>14858</v>
      </c>
      <c r="F12324" s="72">
        <v>1</v>
      </c>
      <c r="G12324" s="72">
        <v>3</v>
      </c>
      <c r="H12324" s="72">
        <v>5</v>
      </c>
      <c r="I12324" s="72">
        <v>4</v>
      </c>
      <c r="J12324" s="72">
        <v>9</v>
      </c>
      <c r="K12324" s="72">
        <v>1</v>
      </c>
      <c r="L12324" s="72">
        <v>3</v>
      </c>
    </row>
    <row r="12325" spans="4:12" x14ac:dyDescent="0.25">
      <c r="D12325" s="66" t="s">
        <v>42663</v>
      </c>
      <c r="E12325" s="66" t="s">
        <v>14859</v>
      </c>
      <c r="F12325" s="72">
        <v>1</v>
      </c>
      <c r="G12325" s="72">
        <v>3</v>
      </c>
      <c r="H12325" s="72">
        <v>5</v>
      </c>
      <c r="I12325" s="72">
        <v>4</v>
      </c>
      <c r="J12325" s="72">
        <v>10</v>
      </c>
      <c r="K12325" s="72">
        <v>1</v>
      </c>
      <c r="L12325" s="72">
        <v>1</v>
      </c>
    </row>
    <row r="12326" spans="4:12" x14ac:dyDescent="0.25">
      <c r="D12326" s="66" t="s">
        <v>42664</v>
      </c>
      <c r="E12326" s="66" t="s">
        <v>14860</v>
      </c>
      <c r="F12326" s="72">
        <v>1</v>
      </c>
      <c r="G12326" s="72">
        <v>3</v>
      </c>
      <c r="H12326" s="72">
        <v>5</v>
      </c>
      <c r="I12326" s="72">
        <v>5</v>
      </c>
      <c r="J12326" s="72">
        <v>1</v>
      </c>
      <c r="K12326" s="72">
        <v>1</v>
      </c>
      <c r="L12326" s="72">
        <v>1</v>
      </c>
    </row>
    <row r="12327" spans="4:12" x14ac:dyDescent="0.25">
      <c r="D12327" s="66" t="s">
        <v>42665</v>
      </c>
      <c r="E12327" s="66" t="s">
        <v>14861</v>
      </c>
      <c r="F12327" s="72">
        <v>1</v>
      </c>
      <c r="G12327" s="72">
        <v>3</v>
      </c>
      <c r="H12327" s="72">
        <v>5</v>
      </c>
      <c r="I12327" s="72">
        <v>5</v>
      </c>
      <c r="J12327" s="72">
        <v>1</v>
      </c>
      <c r="K12327" s="72">
        <v>1</v>
      </c>
      <c r="L12327" s="72">
        <v>2</v>
      </c>
    </row>
    <row r="12328" spans="4:12" x14ac:dyDescent="0.25">
      <c r="D12328" s="66" t="s">
        <v>42666</v>
      </c>
      <c r="E12328" s="66" t="s">
        <v>237</v>
      </c>
      <c r="F12328" s="72">
        <v>1</v>
      </c>
      <c r="G12328" s="72">
        <v>3</v>
      </c>
      <c r="H12328" s="72">
        <v>5</v>
      </c>
      <c r="I12328" s="72">
        <v>5</v>
      </c>
      <c r="J12328" s="72">
        <v>1</v>
      </c>
      <c r="K12328" s="72">
        <v>1</v>
      </c>
      <c r="L12328" s="72">
        <v>3</v>
      </c>
    </row>
    <row r="12329" spans="4:12" x14ac:dyDescent="0.25">
      <c r="D12329" s="66" t="s">
        <v>42667</v>
      </c>
      <c r="E12329" s="66" t="s">
        <v>14862</v>
      </c>
      <c r="F12329" s="72">
        <v>1</v>
      </c>
      <c r="G12329" s="72">
        <v>3</v>
      </c>
      <c r="H12329" s="72">
        <v>5</v>
      </c>
      <c r="I12329" s="72">
        <v>5</v>
      </c>
      <c r="J12329" s="72">
        <v>1</v>
      </c>
      <c r="K12329" s="72">
        <v>1</v>
      </c>
      <c r="L12329" s="72">
        <v>4</v>
      </c>
    </row>
    <row r="12330" spans="4:12" x14ac:dyDescent="0.25">
      <c r="D12330" s="66" t="s">
        <v>42668</v>
      </c>
      <c r="E12330" s="66" t="s">
        <v>14863</v>
      </c>
      <c r="F12330" s="72">
        <v>1</v>
      </c>
      <c r="G12330" s="72">
        <v>3</v>
      </c>
      <c r="H12330" s="72">
        <v>5</v>
      </c>
      <c r="I12330" s="72">
        <v>5</v>
      </c>
      <c r="J12330" s="72">
        <v>1</v>
      </c>
      <c r="K12330" s="72">
        <v>1</v>
      </c>
      <c r="L12330" s="72">
        <v>5</v>
      </c>
    </row>
    <row r="12331" spans="4:12" x14ac:dyDescent="0.25">
      <c r="D12331" s="66" t="s">
        <v>42669</v>
      </c>
      <c r="E12331" s="66" t="s">
        <v>238</v>
      </c>
      <c r="F12331" s="72">
        <v>1</v>
      </c>
      <c r="G12331" s="72">
        <v>3</v>
      </c>
      <c r="H12331" s="72">
        <v>5</v>
      </c>
      <c r="I12331" s="72">
        <v>5</v>
      </c>
      <c r="J12331" s="72">
        <v>1</v>
      </c>
      <c r="K12331" s="72">
        <v>1</v>
      </c>
      <c r="L12331" s="72">
        <v>6</v>
      </c>
    </row>
    <row r="12332" spans="4:12" x14ac:dyDescent="0.25">
      <c r="D12332" s="66" t="s">
        <v>42670</v>
      </c>
      <c r="E12332" s="66" t="s">
        <v>14864</v>
      </c>
      <c r="F12332" s="72">
        <v>1</v>
      </c>
      <c r="G12332" s="72">
        <v>3</v>
      </c>
      <c r="H12332" s="72">
        <v>5</v>
      </c>
      <c r="I12332" s="72">
        <v>5</v>
      </c>
      <c r="J12332" s="72">
        <v>1</v>
      </c>
      <c r="K12332" s="72">
        <v>1</v>
      </c>
      <c r="L12332" s="72">
        <v>7</v>
      </c>
    </row>
    <row r="12333" spans="4:12" x14ac:dyDescent="0.25">
      <c r="D12333" s="66" t="s">
        <v>42671</v>
      </c>
      <c r="E12333" s="66" t="s">
        <v>14865</v>
      </c>
      <c r="F12333" s="72">
        <v>1</v>
      </c>
      <c r="G12333" s="72">
        <v>3</v>
      </c>
      <c r="H12333" s="72">
        <v>5</v>
      </c>
      <c r="I12333" s="72">
        <v>5</v>
      </c>
      <c r="J12333" s="72">
        <v>1</v>
      </c>
      <c r="K12333" s="72">
        <v>1</v>
      </c>
      <c r="L12333" s="72">
        <v>8</v>
      </c>
    </row>
    <row r="12334" spans="4:12" x14ac:dyDescent="0.25">
      <c r="D12334" s="66" t="s">
        <v>42672</v>
      </c>
      <c r="E12334" s="66" t="s">
        <v>14866</v>
      </c>
      <c r="F12334" s="72">
        <v>1</v>
      </c>
      <c r="G12334" s="72">
        <v>3</v>
      </c>
      <c r="H12334" s="72">
        <v>5</v>
      </c>
      <c r="I12334" s="72">
        <v>5</v>
      </c>
      <c r="J12334" s="72">
        <v>1</v>
      </c>
      <c r="K12334" s="72">
        <v>1</v>
      </c>
      <c r="L12334" s="72">
        <v>9</v>
      </c>
    </row>
    <row r="12335" spans="4:12" x14ac:dyDescent="0.25">
      <c r="D12335" s="66" t="s">
        <v>42673</v>
      </c>
      <c r="E12335" s="66" t="s">
        <v>14867</v>
      </c>
      <c r="F12335" s="72">
        <v>1</v>
      </c>
      <c r="G12335" s="72">
        <v>3</v>
      </c>
      <c r="H12335" s="72">
        <v>5</v>
      </c>
      <c r="I12335" s="72">
        <v>6</v>
      </c>
      <c r="J12335" s="72">
        <v>1</v>
      </c>
      <c r="K12335" s="72">
        <v>1</v>
      </c>
      <c r="L12335" s="72">
        <v>1</v>
      </c>
    </row>
    <row r="12336" spans="4:12" x14ac:dyDescent="0.25">
      <c r="D12336" s="66" t="s">
        <v>42674</v>
      </c>
      <c r="E12336" s="66" t="s">
        <v>14868</v>
      </c>
      <c r="F12336" s="72">
        <v>1</v>
      </c>
      <c r="G12336" s="72">
        <v>3</v>
      </c>
      <c r="H12336" s="72">
        <v>5</v>
      </c>
      <c r="I12336" s="72">
        <v>6</v>
      </c>
      <c r="J12336" s="72">
        <v>1</v>
      </c>
      <c r="K12336" s="72">
        <v>1</v>
      </c>
      <c r="L12336" s="72">
        <v>2</v>
      </c>
    </row>
    <row r="12337" spans="4:12" x14ac:dyDescent="0.25">
      <c r="D12337" s="66" t="s">
        <v>42675</v>
      </c>
      <c r="E12337" s="66" t="s">
        <v>14869</v>
      </c>
      <c r="F12337" s="72">
        <v>1</v>
      </c>
      <c r="G12337" s="72">
        <v>3</v>
      </c>
      <c r="H12337" s="72">
        <v>5</v>
      </c>
      <c r="I12337" s="72">
        <v>6</v>
      </c>
      <c r="J12337" s="72">
        <v>1</v>
      </c>
      <c r="K12337" s="72">
        <v>1</v>
      </c>
      <c r="L12337" s="72">
        <v>3</v>
      </c>
    </row>
    <row r="12338" spans="4:12" x14ac:dyDescent="0.25">
      <c r="D12338" s="66" t="s">
        <v>42676</v>
      </c>
      <c r="E12338" s="66" t="s">
        <v>14870</v>
      </c>
      <c r="F12338" s="72">
        <v>1</v>
      </c>
      <c r="G12338" s="72">
        <v>3</v>
      </c>
      <c r="H12338" s="72">
        <v>5</v>
      </c>
      <c r="I12338" s="72">
        <v>6</v>
      </c>
      <c r="J12338" s="72">
        <v>1</v>
      </c>
      <c r="K12338" s="72">
        <v>1</v>
      </c>
      <c r="L12338" s="72">
        <v>4</v>
      </c>
    </row>
    <row r="12339" spans="4:12" x14ac:dyDescent="0.25">
      <c r="D12339" s="66" t="s">
        <v>42677</v>
      </c>
      <c r="E12339" s="66" t="s">
        <v>14871</v>
      </c>
      <c r="F12339" s="72">
        <v>1</v>
      </c>
      <c r="G12339" s="72">
        <v>3</v>
      </c>
      <c r="H12339" s="72">
        <v>5</v>
      </c>
      <c r="I12339" s="72">
        <v>6</v>
      </c>
      <c r="J12339" s="72">
        <v>1</v>
      </c>
      <c r="K12339" s="72">
        <v>2</v>
      </c>
      <c r="L12339" s="72">
        <v>1</v>
      </c>
    </row>
    <row r="12340" spans="4:12" x14ac:dyDescent="0.25">
      <c r="D12340" s="66" t="s">
        <v>42678</v>
      </c>
      <c r="E12340" s="66" t="s">
        <v>14872</v>
      </c>
      <c r="F12340" s="72">
        <v>1</v>
      </c>
      <c r="G12340" s="72">
        <v>3</v>
      </c>
      <c r="H12340" s="72">
        <v>5</v>
      </c>
      <c r="I12340" s="72">
        <v>6</v>
      </c>
      <c r="J12340" s="72">
        <v>1</v>
      </c>
      <c r="K12340" s="72">
        <v>2</v>
      </c>
      <c r="L12340" s="72">
        <v>2</v>
      </c>
    </row>
    <row r="12341" spans="4:12" x14ac:dyDescent="0.25">
      <c r="D12341" s="66" t="s">
        <v>42679</v>
      </c>
      <c r="E12341" s="66" t="s">
        <v>14873</v>
      </c>
      <c r="F12341" s="72">
        <v>1</v>
      </c>
      <c r="G12341" s="72">
        <v>3</v>
      </c>
      <c r="H12341" s="72">
        <v>5</v>
      </c>
      <c r="I12341" s="72">
        <v>6</v>
      </c>
      <c r="J12341" s="72">
        <v>1</v>
      </c>
      <c r="K12341" s="72">
        <v>2</v>
      </c>
      <c r="L12341" s="72">
        <v>3</v>
      </c>
    </row>
    <row r="12342" spans="4:12" x14ac:dyDescent="0.25">
      <c r="D12342" s="66" t="s">
        <v>42680</v>
      </c>
      <c r="E12342" s="66" t="s">
        <v>14874</v>
      </c>
      <c r="F12342" s="72">
        <v>1</v>
      </c>
      <c r="G12342" s="72">
        <v>3</v>
      </c>
      <c r="H12342" s="72">
        <v>5</v>
      </c>
      <c r="I12342" s="72">
        <v>6</v>
      </c>
      <c r="J12342" s="72">
        <v>1</v>
      </c>
      <c r="K12342" s="72">
        <v>2</v>
      </c>
      <c r="L12342" s="72">
        <v>4</v>
      </c>
    </row>
    <row r="12343" spans="4:12" x14ac:dyDescent="0.25">
      <c r="D12343" s="66" t="s">
        <v>42681</v>
      </c>
      <c r="E12343" s="66" t="s">
        <v>14875</v>
      </c>
      <c r="F12343" s="72">
        <v>1</v>
      </c>
      <c r="G12343" s="72">
        <v>3</v>
      </c>
      <c r="H12343" s="72">
        <v>5</v>
      </c>
      <c r="I12343" s="72">
        <v>6</v>
      </c>
      <c r="J12343" s="72">
        <v>1</v>
      </c>
      <c r="K12343" s="72">
        <v>3</v>
      </c>
      <c r="L12343" s="72">
        <v>1</v>
      </c>
    </row>
    <row r="12344" spans="4:12" x14ac:dyDescent="0.25">
      <c r="D12344" s="66" t="s">
        <v>42682</v>
      </c>
      <c r="E12344" s="66" t="s">
        <v>14876</v>
      </c>
      <c r="F12344" s="72">
        <v>1</v>
      </c>
      <c r="G12344" s="72">
        <v>3</v>
      </c>
      <c r="H12344" s="72">
        <v>5</v>
      </c>
      <c r="I12344" s="72">
        <v>6</v>
      </c>
      <c r="J12344" s="72">
        <v>1</v>
      </c>
      <c r="K12344" s="72">
        <v>3</v>
      </c>
      <c r="L12344" s="72">
        <v>2</v>
      </c>
    </row>
    <row r="12345" spans="4:12" x14ac:dyDescent="0.25">
      <c r="D12345" s="66" t="s">
        <v>42683</v>
      </c>
      <c r="E12345" s="66" t="s">
        <v>14877</v>
      </c>
      <c r="F12345" s="72">
        <v>1</v>
      </c>
      <c r="G12345" s="72">
        <v>3</v>
      </c>
      <c r="H12345" s="72">
        <v>5</v>
      </c>
      <c r="I12345" s="72">
        <v>6</v>
      </c>
      <c r="J12345" s="72">
        <v>1</v>
      </c>
      <c r="K12345" s="72">
        <v>3</v>
      </c>
      <c r="L12345" s="72">
        <v>3</v>
      </c>
    </row>
    <row r="12346" spans="4:12" x14ac:dyDescent="0.25">
      <c r="D12346" s="66" t="s">
        <v>42684</v>
      </c>
      <c r="E12346" s="66" t="s">
        <v>14878</v>
      </c>
      <c r="F12346" s="72">
        <v>1</v>
      </c>
      <c r="G12346" s="72">
        <v>3</v>
      </c>
      <c r="H12346" s="72">
        <v>5</v>
      </c>
      <c r="I12346" s="72">
        <v>6</v>
      </c>
      <c r="J12346" s="72">
        <v>1</v>
      </c>
      <c r="K12346" s="72">
        <v>3</v>
      </c>
      <c r="L12346" s="72">
        <v>4</v>
      </c>
    </row>
    <row r="12347" spans="4:12" x14ac:dyDescent="0.25">
      <c r="D12347" s="66" t="s">
        <v>42685</v>
      </c>
      <c r="E12347" s="66" t="s">
        <v>14879</v>
      </c>
      <c r="F12347" s="72">
        <v>1</v>
      </c>
      <c r="G12347" s="72">
        <v>3</v>
      </c>
      <c r="H12347" s="72">
        <v>5</v>
      </c>
      <c r="I12347" s="72">
        <v>6</v>
      </c>
      <c r="J12347" s="72">
        <v>1</v>
      </c>
      <c r="K12347" s="72">
        <v>3</v>
      </c>
      <c r="L12347" s="72">
        <v>5</v>
      </c>
    </row>
    <row r="12348" spans="4:12" x14ac:dyDescent="0.25">
      <c r="D12348" s="66" t="s">
        <v>42686</v>
      </c>
      <c r="E12348" s="66" t="s">
        <v>14880</v>
      </c>
      <c r="F12348" s="72">
        <v>1</v>
      </c>
      <c r="G12348" s="72">
        <v>3</v>
      </c>
      <c r="H12348" s="72">
        <v>5</v>
      </c>
      <c r="I12348" s="72">
        <v>6</v>
      </c>
      <c r="J12348" s="72">
        <v>1</v>
      </c>
      <c r="K12348" s="72">
        <v>3</v>
      </c>
      <c r="L12348" s="72">
        <v>6</v>
      </c>
    </row>
    <row r="12349" spans="4:12" x14ac:dyDescent="0.25">
      <c r="D12349" s="66" t="s">
        <v>42687</v>
      </c>
      <c r="E12349" s="66" t="s">
        <v>14881</v>
      </c>
      <c r="F12349" s="72">
        <v>1</v>
      </c>
      <c r="G12349" s="72">
        <v>3</v>
      </c>
      <c r="H12349" s="72">
        <v>5</v>
      </c>
      <c r="I12349" s="72">
        <v>6</v>
      </c>
      <c r="J12349" s="72">
        <v>1</v>
      </c>
      <c r="K12349" s="72">
        <v>3</v>
      </c>
      <c r="L12349" s="72">
        <v>7</v>
      </c>
    </row>
    <row r="12350" spans="4:12" x14ac:dyDescent="0.25">
      <c r="D12350" s="66" t="s">
        <v>42688</v>
      </c>
      <c r="E12350" s="66" t="s">
        <v>14882</v>
      </c>
      <c r="F12350" s="72">
        <v>1</v>
      </c>
      <c r="G12350" s="72">
        <v>3</v>
      </c>
      <c r="H12350" s="72">
        <v>5</v>
      </c>
      <c r="I12350" s="72">
        <v>6</v>
      </c>
      <c r="J12350" s="72">
        <v>1</v>
      </c>
      <c r="K12350" s="72">
        <v>4</v>
      </c>
      <c r="L12350" s="72">
        <v>1</v>
      </c>
    </row>
    <row r="12351" spans="4:12" x14ac:dyDescent="0.25">
      <c r="D12351" s="66" t="s">
        <v>42689</v>
      </c>
      <c r="E12351" s="66" t="s">
        <v>14883</v>
      </c>
      <c r="F12351" s="72">
        <v>1</v>
      </c>
      <c r="G12351" s="72">
        <v>3</v>
      </c>
      <c r="H12351" s="72">
        <v>5</v>
      </c>
      <c r="I12351" s="72">
        <v>6</v>
      </c>
      <c r="J12351" s="72">
        <v>1</v>
      </c>
      <c r="K12351" s="72">
        <v>4</v>
      </c>
      <c r="L12351" s="72">
        <v>2</v>
      </c>
    </row>
    <row r="12352" spans="4:12" x14ac:dyDescent="0.25">
      <c r="D12352" s="66" t="s">
        <v>42690</v>
      </c>
      <c r="E12352" s="66" t="s">
        <v>14884</v>
      </c>
      <c r="F12352" s="72">
        <v>1</v>
      </c>
      <c r="G12352" s="72">
        <v>3</v>
      </c>
      <c r="H12352" s="72">
        <v>5</v>
      </c>
      <c r="I12352" s="72">
        <v>6</v>
      </c>
      <c r="J12352" s="72">
        <v>1</v>
      </c>
      <c r="K12352" s="72">
        <v>4</v>
      </c>
      <c r="L12352" s="72">
        <v>3</v>
      </c>
    </row>
    <row r="12353" spans="4:12" x14ac:dyDescent="0.25">
      <c r="D12353" s="66" t="s">
        <v>42691</v>
      </c>
      <c r="E12353" s="66" t="s">
        <v>14885</v>
      </c>
      <c r="F12353" s="72">
        <v>1</v>
      </c>
      <c r="G12353" s="72">
        <v>3</v>
      </c>
      <c r="H12353" s="72">
        <v>5</v>
      </c>
      <c r="I12353" s="72">
        <v>6</v>
      </c>
      <c r="J12353" s="72">
        <v>1</v>
      </c>
      <c r="K12353" s="72">
        <v>4</v>
      </c>
      <c r="L12353" s="72">
        <v>4</v>
      </c>
    </row>
    <row r="12354" spans="4:12" x14ac:dyDescent="0.25">
      <c r="D12354" s="66" t="s">
        <v>42692</v>
      </c>
      <c r="E12354" s="66" t="s">
        <v>14886</v>
      </c>
      <c r="F12354" s="72">
        <v>1</v>
      </c>
      <c r="G12354" s="72">
        <v>3</v>
      </c>
      <c r="H12354" s="72">
        <v>5</v>
      </c>
      <c r="I12354" s="72">
        <v>6</v>
      </c>
      <c r="J12354" s="72">
        <v>1</v>
      </c>
      <c r="K12354" s="72">
        <v>4</v>
      </c>
      <c r="L12354" s="72">
        <v>5</v>
      </c>
    </row>
    <row r="12355" spans="4:12" x14ac:dyDescent="0.25">
      <c r="D12355" s="66" t="s">
        <v>42693</v>
      </c>
      <c r="E12355" s="66" t="s">
        <v>14887</v>
      </c>
      <c r="F12355" s="72">
        <v>1</v>
      </c>
      <c r="G12355" s="72">
        <v>3</v>
      </c>
      <c r="H12355" s="72">
        <v>5</v>
      </c>
      <c r="I12355" s="72">
        <v>6</v>
      </c>
      <c r="J12355" s="72">
        <v>1</v>
      </c>
      <c r="K12355" s="72">
        <v>4</v>
      </c>
      <c r="L12355" s="72">
        <v>6</v>
      </c>
    </row>
    <row r="12356" spans="4:12" x14ac:dyDescent="0.25">
      <c r="D12356" s="66" t="s">
        <v>42694</v>
      </c>
      <c r="E12356" s="66" t="s">
        <v>14888</v>
      </c>
      <c r="F12356" s="72">
        <v>1</v>
      </c>
      <c r="G12356" s="72">
        <v>3</v>
      </c>
      <c r="H12356" s="72">
        <v>5</v>
      </c>
      <c r="I12356" s="72">
        <v>6</v>
      </c>
      <c r="J12356" s="72">
        <v>1</v>
      </c>
      <c r="K12356" s="72">
        <v>4</v>
      </c>
      <c r="L12356" s="72">
        <v>7</v>
      </c>
    </row>
    <row r="12357" spans="4:12" x14ac:dyDescent="0.25">
      <c r="D12357" s="66" t="s">
        <v>42695</v>
      </c>
      <c r="E12357" s="66" t="s">
        <v>14889</v>
      </c>
      <c r="F12357" s="72">
        <v>1</v>
      </c>
      <c r="G12357" s="72">
        <v>3</v>
      </c>
      <c r="H12357" s="72">
        <v>5</v>
      </c>
      <c r="I12357" s="72">
        <v>6</v>
      </c>
      <c r="J12357" s="72">
        <v>1</v>
      </c>
      <c r="K12357" s="72">
        <v>4</v>
      </c>
      <c r="L12357" s="72">
        <v>8</v>
      </c>
    </row>
    <row r="12358" spans="4:12" x14ac:dyDescent="0.25">
      <c r="D12358" s="66" t="s">
        <v>42696</v>
      </c>
      <c r="E12358" s="66" t="s">
        <v>14890</v>
      </c>
      <c r="F12358" s="72">
        <v>1</v>
      </c>
      <c r="G12358" s="72">
        <v>3</v>
      </c>
      <c r="H12358" s="72">
        <v>5</v>
      </c>
      <c r="I12358" s="72">
        <v>6</v>
      </c>
      <c r="J12358" s="72">
        <v>1</v>
      </c>
      <c r="K12358" s="72">
        <v>5</v>
      </c>
      <c r="L12358" s="72">
        <v>1</v>
      </c>
    </row>
    <row r="12359" spans="4:12" x14ac:dyDescent="0.25">
      <c r="D12359" s="66" t="s">
        <v>42697</v>
      </c>
      <c r="E12359" s="66" t="s">
        <v>14891</v>
      </c>
      <c r="F12359" s="72">
        <v>1</v>
      </c>
      <c r="G12359" s="72">
        <v>3</v>
      </c>
      <c r="H12359" s="72">
        <v>5</v>
      </c>
      <c r="I12359" s="72">
        <v>6</v>
      </c>
      <c r="J12359" s="72">
        <v>1</v>
      </c>
      <c r="K12359" s="72">
        <v>5</v>
      </c>
      <c r="L12359" s="72">
        <v>2</v>
      </c>
    </row>
    <row r="12360" spans="4:12" x14ac:dyDescent="0.25">
      <c r="D12360" s="66" t="s">
        <v>42698</v>
      </c>
      <c r="E12360" s="66" t="s">
        <v>14892</v>
      </c>
      <c r="F12360" s="72">
        <v>1</v>
      </c>
      <c r="G12360" s="72">
        <v>3</v>
      </c>
      <c r="H12360" s="72">
        <v>5</v>
      </c>
      <c r="I12360" s="72">
        <v>6</v>
      </c>
      <c r="J12360" s="72">
        <v>1</v>
      </c>
      <c r="K12360" s="72">
        <v>5</v>
      </c>
      <c r="L12360" s="72">
        <v>3</v>
      </c>
    </row>
    <row r="12361" spans="4:12" x14ac:dyDescent="0.25">
      <c r="D12361" s="66" t="s">
        <v>42699</v>
      </c>
      <c r="E12361" s="66" t="s">
        <v>14893</v>
      </c>
      <c r="F12361" s="72">
        <v>1</v>
      </c>
      <c r="G12361" s="72">
        <v>3</v>
      </c>
      <c r="H12361" s="72">
        <v>5</v>
      </c>
      <c r="I12361" s="72">
        <v>6</v>
      </c>
      <c r="J12361" s="72">
        <v>1</v>
      </c>
      <c r="K12361" s="72">
        <v>5</v>
      </c>
      <c r="L12361" s="72">
        <v>4</v>
      </c>
    </row>
    <row r="12362" spans="4:12" x14ac:dyDescent="0.25">
      <c r="D12362" s="66" t="s">
        <v>42700</v>
      </c>
      <c r="E12362" s="66" t="s">
        <v>14894</v>
      </c>
      <c r="F12362" s="72">
        <v>1</v>
      </c>
      <c r="G12362" s="72">
        <v>3</v>
      </c>
      <c r="H12362" s="72">
        <v>5</v>
      </c>
      <c r="I12362" s="72">
        <v>6</v>
      </c>
      <c r="J12362" s="72">
        <v>1</v>
      </c>
      <c r="K12362" s="72">
        <v>5</v>
      </c>
      <c r="L12362" s="72">
        <v>5</v>
      </c>
    </row>
    <row r="12363" spans="4:12" x14ac:dyDescent="0.25">
      <c r="D12363" s="66" t="s">
        <v>42701</v>
      </c>
      <c r="E12363" s="66" t="s">
        <v>14895</v>
      </c>
      <c r="F12363" s="72">
        <v>1</v>
      </c>
      <c r="G12363" s="72">
        <v>3</v>
      </c>
      <c r="H12363" s="72">
        <v>5</v>
      </c>
      <c r="I12363" s="72">
        <v>6</v>
      </c>
      <c r="J12363" s="72">
        <v>1</v>
      </c>
      <c r="K12363" s="72">
        <v>6</v>
      </c>
      <c r="L12363" s="72">
        <v>1</v>
      </c>
    </row>
    <row r="12364" spans="4:12" x14ac:dyDescent="0.25">
      <c r="D12364" s="66" t="s">
        <v>42702</v>
      </c>
      <c r="E12364" s="66" t="s">
        <v>14896</v>
      </c>
      <c r="F12364" s="72">
        <v>1</v>
      </c>
      <c r="G12364" s="72">
        <v>3</v>
      </c>
      <c r="H12364" s="72">
        <v>5</v>
      </c>
      <c r="I12364" s="72">
        <v>6</v>
      </c>
      <c r="J12364" s="72">
        <v>1</v>
      </c>
      <c r="K12364" s="72">
        <v>6</v>
      </c>
      <c r="L12364" s="72">
        <v>2</v>
      </c>
    </row>
    <row r="12365" spans="4:12" x14ac:dyDescent="0.25">
      <c r="D12365" s="66" t="s">
        <v>42703</v>
      </c>
      <c r="E12365" s="66" t="s">
        <v>14897</v>
      </c>
      <c r="F12365" s="72">
        <v>1</v>
      </c>
      <c r="G12365" s="72">
        <v>3</v>
      </c>
      <c r="H12365" s="72">
        <v>5</v>
      </c>
      <c r="I12365" s="72">
        <v>6</v>
      </c>
      <c r="J12365" s="72">
        <v>1</v>
      </c>
      <c r="K12365" s="72">
        <v>7</v>
      </c>
      <c r="L12365" s="72">
        <v>1</v>
      </c>
    </row>
    <row r="12366" spans="4:12" x14ac:dyDescent="0.25">
      <c r="D12366" s="66" t="s">
        <v>42704</v>
      </c>
      <c r="E12366" s="66" t="s">
        <v>14898</v>
      </c>
      <c r="F12366" s="72">
        <v>1</v>
      </c>
      <c r="G12366" s="72">
        <v>3</v>
      </c>
      <c r="H12366" s="72">
        <v>5</v>
      </c>
      <c r="I12366" s="72">
        <v>7</v>
      </c>
      <c r="J12366" s="72">
        <v>1</v>
      </c>
      <c r="K12366" s="72">
        <v>1</v>
      </c>
      <c r="L12366" s="72">
        <v>1</v>
      </c>
    </row>
    <row r="12367" spans="4:12" x14ac:dyDescent="0.25">
      <c r="D12367" s="66" t="s">
        <v>42705</v>
      </c>
      <c r="E12367" s="66" t="s">
        <v>14899</v>
      </c>
      <c r="F12367" s="72">
        <v>1</v>
      </c>
      <c r="G12367" s="72">
        <v>3</v>
      </c>
      <c r="H12367" s="72">
        <v>5</v>
      </c>
      <c r="I12367" s="72">
        <v>7</v>
      </c>
      <c r="J12367" s="72">
        <v>1</v>
      </c>
      <c r="K12367" s="72">
        <v>1</v>
      </c>
      <c r="L12367" s="72">
        <v>2</v>
      </c>
    </row>
    <row r="12368" spans="4:12" x14ac:dyDescent="0.25">
      <c r="D12368" s="66" t="s">
        <v>42706</v>
      </c>
      <c r="E12368" s="66" t="s">
        <v>14900</v>
      </c>
      <c r="F12368" s="72">
        <v>1</v>
      </c>
      <c r="G12368" s="72">
        <v>3</v>
      </c>
      <c r="H12368" s="72">
        <v>5</v>
      </c>
      <c r="I12368" s="72">
        <v>7</v>
      </c>
      <c r="J12368" s="72">
        <v>1</v>
      </c>
      <c r="K12368" s="72">
        <v>1</v>
      </c>
      <c r="L12368" s="72">
        <v>3</v>
      </c>
    </row>
    <row r="12369" spans="4:12" x14ac:dyDescent="0.25">
      <c r="D12369" s="66" t="s">
        <v>42707</v>
      </c>
      <c r="E12369" s="66" t="s">
        <v>14901</v>
      </c>
      <c r="F12369" s="72">
        <v>1</v>
      </c>
      <c r="G12369" s="72">
        <v>3</v>
      </c>
      <c r="H12369" s="72">
        <v>5</v>
      </c>
      <c r="I12369" s="72">
        <v>7</v>
      </c>
      <c r="J12369" s="72">
        <v>1</v>
      </c>
      <c r="K12369" s="72">
        <v>1</v>
      </c>
      <c r="L12369" s="72">
        <v>4</v>
      </c>
    </row>
    <row r="12370" spans="4:12" x14ac:dyDescent="0.25">
      <c r="D12370" s="66" t="s">
        <v>42708</v>
      </c>
      <c r="E12370" s="66" t="s">
        <v>14902</v>
      </c>
      <c r="F12370" s="72">
        <v>1</v>
      </c>
      <c r="G12370" s="72">
        <v>3</v>
      </c>
      <c r="H12370" s="72">
        <v>5</v>
      </c>
      <c r="I12370" s="72">
        <v>7</v>
      </c>
      <c r="J12370" s="72">
        <v>1</v>
      </c>
      <c r="K12370" s="72">
        <v>1</v>
      </c>
      <c r="L12370" s="72">
        <v>5</v>
      </c>
    </row>
    <row r="12371" spans="4:12" x14ac:dyDescent="0.25">
      <c r="D12371" s="66" t="s">
        <v>42709</v>
      </c>
      <c r="E12371" s="66" t="s">
        <v>0</v>
      </c>
      <c r="F12371" s="72">
        <v>1</v>
      </c>
      <c r="G12371" s="72">
        <v>3</v>
      </c>
      <c r="H12371" s="72">
        <v>5</v>
      </c>
      <c r="I12371" s="72">
        <v>7</v>
      </c>
      <c r="J12371" s="72">
        <v>1</v>
      </c>
      <c r="K12371" s="72">
        <v>1</v>
      </c>
      <c r="L12371" s="72">
        <v>7</v>
      </c>
    </row>
    <row r="12372" spans="4:12" x14ac:dyDescent="0.25">
      <c r="D12372" s="66" t="s">
        <v>42710</v>
      </c>
      <c r="E12372" s="66" t="s">
        <v>14903</v>
      </c>
      <c r="F12372" s="72">
        <v>1</v>
      </c>
      <c r="G12372" s="72">
        <v>3</v>
      </c>
      <c r="H12372" s="72">
        <v>6</v>
      </c>
      <c r="I12372" s="72">
        <v>1</v>
      </c>
      <c r="J12372" s="72">
        <v>1</v>
      </c>
      <c r="K12372" s="72">
        <v>1</v>
      </c>
      <c r="L12372" s="72">
        <v>1</v>
      </c>
    </row>
    <row r="12373" spans="4:12" x14ac:dyDescent="0.25">
      <c r="D12373" s="66" t="s">
        <v>42711</v>
      </c>
      <c r="E12373" s="66" t="s">
        <v>14904</v>
      </c>
      <c r="F12373" s="72">
        <v>1</v>
      </c>
      <c r="G12373" s="72">
        <v>3</v>
      </c>
      <c r="H12373" s="72">
        <v>6</v>
      </c>
      <c r="I12373" s="72">
        <v>1</v>
      </c>
      <c r="J12373" s="72">
        <v>1</v>
      </c>
      <c r="K12373" s="72">
        <v>1</v>
      </c>
      <c r="L12373" s="72">
        <v>2</v>
      </c>
    </row>
    <row r="12374" spans="4:12" x14ac:dyDescent="0.25">
      <c r="D12374" s="66" t="s">
        <v>42712</v>
      </c>
      <c r="E12374" s="66" t="s">
        <v>14905</v>
      </c>
      <c r="F12374" s="72">
        <v>1</v>
      </c>
      <c r="G12374" s="72">
        <v>3</v>
      </c>
      <c r="H12374" s="72">
        <v>6</v>
      </c>
      <c r="I12374" s="72">
        <v>1</v>
      </c>
      <c r="J12374" s="72">
        <v>1</v>
      </c>
      <c r="K12374" s="72">
        <v>1</v>
      </c>
      <c r="L12374" s="72">
        <v>3</v>
      </c>
    </row>
    <row r="12375" spans="4:12" x14ac:dyDescent="0.25">
      <c r="D12375" s="66" t="s">
        <v>42713</v>
      </c>
      <c r="E12375" s="66" t="s">
        <v>14906</v>
      </c>
      <c r="F12375" s="72">
        <v>1</v>
      </c>
      <c r="G12375" s="72">
        <v>3</v>
      </c>
      <c r="H12375" s="72">
        <v>6</v>
      </c>
      <c r="I12375" s="72">
        <v>1</v>
      </c>
      <c r="J12375" s="72">
        <v>1</v>
      </c>
      <c r="K12375" s="72">
        <v>1</v>
      </c>
      <c r="L12375" s="72">
        <v>4</v>
      </c>
    </row>
    <row r="12376" spans="4:12" x14ac:dyDescent="0.25">
      <c r="D12376" s="66" t="s">
        <v>42714</v>
      </c>
      <c r="E12376" s="66" t="s">
        <v>14907</v>
      </c>
      <c r="F12376" s="72">
        <v>1</v>
      </c>
      <c r="G12376" s="72">
        <v>3</v>
      </c>
      <c r="H12376" s="72">
        <v>6</v>
      </c>
      <c r="I12376" s="72">
        <v>1</v>
      </c>
      <c r="J12376" s="72">
        <v>1</v>
      </c>
      <c r="K12376" s="72">
        <v>1</v>
      </c>
      <c r="L12376" s="72">
        <v>5</v>
      </c>
    </row>
    <row r="12377" spans="4:12" x14ac:dyDescent="0.25">
      <c r="D12377" s="66" t="s">
        <v>42715</v>
      </c>
      <c r="E12377" s="66" t="s">
        <v>14908</v>
      </c>
      <c r="F12377" s="72">
        <v>1</v>
      </c>
      <c r="G12377" s="72">
        <v>3</v>
      </c>
      <c r="H12377" s="72">
        <v>7</v>
      </c>
      <c r="I12377" s="72">
        <v>1</v>
      </c>
      <c r="J12377" s="72">
        <v>1</v>
      </c>
      <c r="K12377" s="72">
        <v>1</v>
      </c>
      <c r="L12377" s="72">
        <v>1</v>
      </c>
    </row>
    <row r="12378" spans="4:12" x14ac:dyDescent="0.25">
      <c r="D12378" s="66" t="s">
        <v>42716</v>
      </c>
      <c r="E12378" s="66" t="s">
        <v>14909</v>
      </c>
      <c r="F12378" s="72">
        <v>1</v>
      </c>
      <c r="G12378" s="72">
        <v>3</v>
      </c>
      <c r="H12378" s="72">
        <v>7</v>
      </c>
      <c r="I12378" s="72">
        <v>1</v>
      </c>
      <c r="J12378" s="72">
        <v>1</v>
      </c>
      <c r="K12378" s="72">
        <v>2</v>
      </c>
      <c r="L12378" s="72">
        <v>1</v>
      </c>
    </row>
    <row r="12379" spans="4:12" x14ac:dyDescent="0.25">
      <c r="D12379" s="66" t="s">
        <v>42717</v>
      </c>
      <c r="E12379" s="66" t="s">
        <v>14910</v>
      </c>
      <c r="F12379" s="72">
        <v>1</v>
      </c>
      <c r="G12379" s="72">
        <v>3</v>
      </c>
      <c r="H12379" s="72">
        <v>7</v>
      </c>
      <c r="I12379" s="72">
        <v>1</v>
      </c>
      <c r="J12379" s="72">
        <v>1</v>
      </c>
      <c r="K12379" s="72">
        <v>3</v>
      </c>
      <c r="L12379" s="72">
        <v>1</v>
      </c>
    </row>
    <row r="12380" spans="4:12" x14ac:dyDescent="0.25">
      <c r="D12380" s="66" t="s">
        <v>42718</v>
      </c>
      <c r="E12380" s="66" t="s">
        <v>14911</v>
      </c>
      <c r="F12380" s="72">
        <v>1</v>
      </c>
      <c r="G12380" s="72">
        <v>3</v>
      </c>
      <c r="H12380" s="72">
        <v>7</v>
      </c>
      <c r="I12380" s="72">
        <v>1</v>
      </c>
      <c r="J12380" s="72">
        <v>2</v>
      </c>
      <c r="K12380" s="72">
        <v>1</v>
      </c>
      <c r="L12380" s="72">
        <v>1</v>
      </c>
    </row>
    <row r="12381" spans="4:12" x14ac:dyDescent="0.25">
      <c r="D12381" s="66" t="s">
        <v>42719</v>
      </c>
      <c r="E12381" s="66" t="s">
        <v>14912</v>
      </c>
      <c r="F12381" s="72">
        <v>1</v>
      </c>
      <c r="G12381" s="72">
        <v>3</v>
      </c>
      <c r="H12381" s="72">
        <v>7</v>
      </c>
      <c r="I12381" s="72">
        <v>1</v>
      </c>
      <c r="J12381" s="72">
        <v>2</v>
      </c>
      <c r="K12381" s="72">
        <v>2</v>
      </c>
      <c r="L12381" s="72">
        <v>1</v>
      </c>
    </row>
    <row r="12382" spans="4:12" x14ac:dyDescent="0.25">
      <c r="D12382" s="66" t="s">
        <v>42720</v>
      </c>
      <c r="E12382" s="66" t="s">
        <v>14913</v>
      </c>
      <c r="F12382" s="72">
        <v>1</v>
      </c>
      <c r="G12382" s="72">
        <v>3</v>
      </c>
      <c r="H12382" s="72">
        <v>7</v>
      </c>
      <c r="I12382" s="72">
        <v>1</v>
      </c>
      <c r="J12382" s="72">
        <v>2</v>
      </c>
      <c r="K12382" s="72">
        <v>3</v>
      </c>
      <c r="L12382" s="72">
        <v>1</v>
      </c>
    </row>
    <row r="12383" spans="4:12" x14ac:dyDescent="0.25">
      <c r="D12383" s="66" t="s">
        <v>42721</v>
      </c>
      <c r="E12383" s="66" t="s">
        <v>14914</v>
      </c>
      <c r="F12383" s="72">
        <v>1</v>
      </c>
      <c r="G12383" s="72">
        <v>3</v>
      </c>
      <c r="H12383" s="72">
        <v>7</v>
      </c>
      <c r="I12383" s="72">
        <v>1</v>
      </c>
      <c r="J12383" s="72">
        <v>2</v>
      </c>
      <c r="K12383" s="72">
        <v>4</v>
      </c>
      <c r="L12383" s="72">
        <v>1</v>
      </c>
    </row>
    <row r="12384" spans="4:12" x14ac:dyDescent="0.25">
      <c r="D12384" s="66" t="s">
        <v>42722</v>
      </c>
      <c r="E12384" s="66" t="s">
        <v>14915</v>
      </c>
      <c r="F12384" s="72">
        <v>1</v>
      </c>
      <c r="G12384" s="72">
        <v>3</v>
      </c>
      <c r="H12384" s="72">
        <v>7</v>
      </c>
      <c r="I12384" s="72">
        <v>1</v>
      </c>
      <c r="J12384" s="72">
        <v>2</v>
      </c>
      <c r="K12384" s="72">
        <v>5</v>
      </c>
      <c r="L12384" s="72">
        <v>1</v>
      </c>
    </row>
    <row r="12385" spans="4:12" x14ac:dyDescent="0.25">
      <c r="D12385" s="66" t="s">
        <v>42723</v>
      </c>
      <c r="E12385" s="66" t="s">
        <v>14916</v>
      </c>
      <c r="F12385" s="72">
        <v>1</v>
      </c>
      <c r="G12385" s="72">
        <v>3</v>
      </c>
      <c r="H12385" s="72">
        <v>7</v>
      </c>
      <c r="I12385" s="72">
        <v>1</v>
      </c>
      <c r="J12385" s="72">
        <v>3</v>
      </c>
      <c r="K12385" s="72">
        <v>1</v>
      </c>
      <c r="L12385" s="72">
        <v>1</v>
      </c>
    </row>
    <row r="12386" spans="4:12" x14ac:dyDescent="0.25">
      <c r="D12386" s="66" t="s">
        <v>42724</v>
      </c>
      <c r="E12386" s="66" t="s">
        <v>14917</v>
      </c>
      <c r="F12386" s="72">
        <v>1</v>
      </c>
      <c r="G12386" s="72">
        <v>3</v>
      </c>
      <c r="H12386" s="72">
        <v>7</v>
      </c>
      <c r="I12386" s="72">
        <v>1</v>
      </c>
      <c r="J12386" s="72">
        <v>3</v>
      </c>
      <c r="K12386" s="72">
        <v>2</v>
      </c>
      <c r="L12386" s="72">
        <v>1</v>
      </c>
    </row>
    <row r="12387" spans="4:12" x14ac:dyDescent="0.25">
      <c r="D12387" s="66" t="s">
        <v>42725</v>
      </c>
      <c r="E12387" s="66" t="s">
        <v>14918</v>
      </c>
      <c r="F12387" s="72">
        <v>1</v>
      </c>
      <c r="G12387" s="72">
        <v>3</v>
      </c>
      <c r="H12387" s="72">
        <v>7</v>
      </c>
      <c r="I12387" s="72">
        <v>1</v>
      </c>
      <c r="J12387" s="72">
        <v>3</v>
      </c>
      <c r="K12387" s="72">
        <v>3</v>
      </c>
      <c r="L12387" s="72">
        <v>1</v>
      </c>
    </row>
    <row r="12388" spans="4:12" x14ac:dyDescent="0.25">
      <c r="D12388" s="66" t="s">
        <v>42726</v>
      </c>
      <c r="E12388" s="66" t="s">
        <v>14919</v>
      </c>
      <c r="F12388" s="72">
        <v>1</v>
      </c>
      <c r="G12388" s="72">
        <v>3</v>
      </c>
      <c r="H12388" s="72">
        <v>7</v>
      </c>
      <c r="I12388" s="72">
        <v>1</v>
      </c>
      <c r="J12388" s="72">
        <v>4</v>
      </c>
      <c r="K12388" s="72">
        <v>1</v>
      </c>
      <c r="L12388" s="72">
        <v>1</v>
      </c>
    </row>
    <row r="12389" spans="4:12" x14ac:dyDescent="0.25">
      <c r="D12389" s="66" t="s">
        <v>42727</v>
      </c>
      <c r="E12389" s="66" t="s">
        <v>14920</v>
      </c>
      <c r="F12389" s="72">
        <v>1</v>
      </c>
      <c r="G12389" s="72">
        <v>3</v>
      </c>
      <c r="H12389" s="72">
        <v>7</v>
      </c>
      <c r="I12389" s="72">
        <v>1</v>
      </c>
      <c r="J12389" s="72">
        <v>5</v>
      </c>
      <c r="K12389" s="72">
        <v>1</v>
      </c>
      <c r="L12389" s="72">
        <v>1</v>
      </c>
    </row>
    <row r="12390" spans="4:12" x14ac:dyDescent="0.25">
      <c r="D12390" s="66" t="s">
        <v>42728</v>
      </c>
      <c r="E12390" s="66" t="s">
        <v>14921</v>
      </c>
      <c r="F12390" s="72">
        <v>1</v>
      </c>
      <c r="G12390" s="72">
        <v>3</v>
      </c>
      <c r="H12390" s="72">
        <v>7</v>
      </c>
      <c r="I12390" s="72">
        <v>1</v>
      </c>
      <c r="J12390" s="72">
        <v>5</v>
      </c>
      <c r="K12390" s="72">
        <v>2</v>
      </c>
      <c r="L12390" s="72">
        <v>1</v>
      </c>
    </row>
    <row r="12391" spans="4:12" x14ac:dyDescent="0.25">
      <c r="D12391" s="66" t="s">
        <v>42729</v>
      </c>
      <c r="E12391" s="66" t="s">
        <v>14922</v>
      </c>
      <c r="F12391" s="72">
        <v>1</v>
      </c>
      <c r="G12391" s="72">
        <v>3</v>
      </c>
      <c r="H12391" s="72">
        <v>7</v>
      </c>
      <c r="I12391" s="72">
        <v>1</v>
      </c>
      <c r="J12391" s="72">
        <v>5</v>
      </c>
      <c r="K12391" s="72">
        <v>3</v>
      </c>
      <c r="L12391" s="72">
        <v>1</v>
      </c>
    </row>
    <row r="12392" spans="4:12" x14ac:dyDescent="0.25">
      <c r="D12392" s="66" t="s">
        <v>42730</v>
      </c>
      <c r="E12392" s="66" t="s">
        <v>14923</v>
      </c>
      <c r="F12392" s="72">
        <v>1</v>
      </c>
      <c r="G12392" s="72">
        <v>3</v>
      </c>
      <c r="H12392" s="72">
        <v>7</v>
      </c>
      <c r="I12392" s="72">
        <v>1</v>
      </c>
      <c r="J12392" s="72">
        <v>6</v>
      </c>
      <c r="K12392" s="72">
        <v>1</v>
      </c>
      <c r="L12392" s="72">
        <v>1</v>
      </c>
    </row>
    <row r="12393" spans="4:12" x14ac:dyDescent="0.25">
      <c r="D12393" s="66" t="s">
        <v>42731</v>
      </c>
      <c r="E12393" s="66" t="s">
        <v>14924</v>
      </c>
      <c r="F12393" s="72">
        <v>1</v>
      </c>
      <c r="G12393" s="72">
        <v>3</v>
      </c>
      <c r="H12393" s="72">
        <v>7</v>
      </c>
      <c r="I12393" s="72">
        <v>1</v>
      </c>
      <c r="J12393" s="72">
        <v>6</v>
      </c>
      <c r="K12393" s="72">
        <v>2</v>
      </c>
      <c r="L12393" s="72">
        <v>1</v>
      </c>
    </row>
    <row r="12394" spans="4:12" x14ac:dyDescent="0.25">
      <c r="D12394" s="66" t="s">
        <v>42732</v>
      </c>
      <c r="E12394" s="66" t="s">
        <v>14925</v>
      </c>
      <c r="F12394" s="72">
        <v>1</v>
      </c>
      <c r="G12394" s="72">
        <v>3</v>
      </c>
      <c r="H12394" s="72">
        <v>7</v>
      </c>
      <c r="I12394" s="72">
        <v>1</v>
      </c>
      <c r="J12394" s="72">
        <v>6</v>
      </c>
      <c r="K12394" s="72">
        <v>3</v>
      </c>
      <c r="L12394" s="72">
        <v>1</v>
      </c>
    </row>
    <row r="12395" spans="4:12" x14ac:dyDescent="0.25">
      <c r="D12395" s="66" t="s">
        <v>42733</v>
      </c>
      <c r="E12395" s="66" t="s">
        <v>14926</v>
      </c>
      <c r="F12395" s="72">
        <v>1</v>
      </c>
      <c r="G12395" s="72">
        <v>3</v>
      </c>
      <c r="H12395" s="72">
        <v>7</v>
      </c>
      <c r="I12395" s="72">
        <v>1</v>
      </c>
      <c r="J12395" s="72">
        <v>6</v>
      </c>
      <c r="K12395" s="72">
        <v>4</v>
      </c>
      <c r="L12395" s="72">
        <v>1</v>
      </c>
    </row>
    <row r="12396" spans="4:12" x14ac:dyDescent="0.25">
      <c r="D12396" s="66" t="s">
        <v>42734</v>
      </c>
      <c r="E12396" s="66" t="s">
        <v>14927</v>
      </c>
      <c r="F12396" s="72">
        <v>1</v>
      </c>
      <c r="G12396" s="72">
        <v>3</v>
      </c>
      <c r="H12396" s="72">
        <v>7</v>
      </c>
      <c r="I12396" s="72">
        <v>1</v>
      </c>
      <c r="J12396" s="72">
        <v>7</v>
      </c>
      <c r="K12396" s="72">
        <v>1</v>
      </c>
      <c r="L12396" s="72">
        <v>1</v>
      </c>
    </row>
    <row r="12397" spans="4:12" x14ac:dyDescent="0.25">
      <c r="D12397" s="66" t="s">
        <v>42735</v>
      </c>
      <c r="E12397" s="66" t="s">
        <v>14928</v>
      </c>
      <c r="F12397" s="72">
        <v>1</v>
      </c>
      <c r="G12397" s="72">
        <v>3</v>
      </c>
      <c r="H12397" s="72">
        <v>7</v>
      </c>
      <c r="I12397" s="72">
        <v>1</v>
      </c>
      <c r="J12397" s="72">
        <v>7</v>
      </c>
      <c r="K12397" s="72">
        <v>2</v>
      </c>
      <c r="L12397" s="72">
        <v>1</v>
      </c>
    </row>
    <row r="12398" spans="4:12" x14ac:dyDescent="0.25">
      <c r="D12398" s="66" t="s">
        <v>42736</v>
      </c>
      <c r="E12398" s="66" t="s">
        <v>14929</v>
      </c>
      <c r="F12398" s="72">
        <v>1</v>
      </c>
      <c r="G12398" s="72">
        <v>3</v>
      </c>
      <c r="H12398" s="72">
        <v>7</v>
      </c>
      <c r="I12398" s="72">
        <v>1</v>
      </c>
      <c r="J12398" s="72">
        <v>8</v>
      </c>
      <c r="K12398" s="72">
        <v>1</v>
      </c>
      <c r="L12398" s="72">
        <v>1</v>
      </c>
    </row>
    <row r="12399" spans="4:12" x14ac:dyDescent="0.25">
      <c r="D12399" s="66" t="s">
        <v>42737</v>
      </c>
      <c r="E12399" s="66" t="s">
        <v>14930</v>
      </c>
      <c r="F12399" s="72">
        <v>1</v>
      </c>
      <c r="G12399" s="72">
        <v>3</v>
      </c>
      <c r="H12399" s="72">
        <v>7</v>
      </c>
      <c r="I12399" s="72">
        <v>1</v>
      </c>
      <c r="J12399" s="72">
        <v>8</v>
      </c>
      <c r="K12399" s="72">
        <v>2</v>
      </c>
      <c r="L12399" s="72">
        <v>1</v>
      </c>
    </row>
    <row r="12400" spans="4:12" x14ac:dyDescent="0.25">
      <c r="D12400" s="66" t="s">
        <v>42738</v>
      </c>
      <c r="E12400" s="66" t="s">
        <v>14931</v>
      </c>
      <c r="F12400" s="72">
        <v>1</v>
      </c>
      <c r="G12400" s="72">
        <v>3</v>
      </c>
      <c r="H12400" s="72">
        <v>7</v>
      </c>
      <c r="I12400" s="72">
        <v>1</v>
      </c>
      <c r="J12400" s="72">
        <v>8</v>
      </c>
      <c r="K12400" s="72">
        <v>3</v>
      </c>
      <c r="L12400" s="72">
        <v>1</v>
      </c>
    </row>
    <row r="12401" spans="4:12" x14ac:dyDescent="0.25">
      <c r="D12401" s="66" t="s">
        <v>42739</v>
      </c>
      <c r="E12401" s="66" t="s">
        <v>14932</v>
      </c>
      <c r="F12401" s="72">
        <v>1</v>
      </c>
      <c r="G12401" s="72">
        <v>3</v>
      </c>
      <c r="H12401" s="72">
        <v>7</v>
      </c>
      <c r="I12401" s="72">
        <v>1</v>
      </c>
      <c r="J12401" s="72">
        <v>8</v>
      </c>
      <c r="K12401" s="72">
        <v>4</v>
      </c>
      <c r="L12401" s="72">
        <v>1</v>
      </c>
    </row>
    <row r="12402" spans="4:12" x14ac:dyDescent="0.25">
      <c r="D12402" s="66" t="s">
        <v>42740</v>
      </c>
      <c r="E12402" s="66" t="s">
        <v>14933</v>
      </c>
      <c r="F12402" s="72">
        <v>1</v>
      </c>
      <c r="G12402" s="72">
        <v>3</v>
      </c>
      <c r="H12402" s="72">
        <v>7</v>
      </c>
      <c r="I12402" s="72">
        <v>1</v>
      </c>
      <c r="J12402" s="72">
        <v>8</v>
      </c>
      <c r="K12402" s="72">
        <v>5</v>
      </c>
      <c r="L12402" s="72">
        <v>1</v>
      </c>
    </row>
    <row r="12403" spans="4:12" x14ac:dyDescent="0.25">
      <c r="D12403" s="66" t="s">
        <v>42741</v>
      </c>
      <c r="E12403" s="66" t="s">
        <v>14934</v>
      </c>
      <c r="F12403" s="72">
        <v>1</v>
      </c>
      <c r="G12403" s="72">
        <v>3</v>
      </c>
      <c r="H12403" s="72">
        <v>7</v>
      </c>
      <c r="I12403" s="72">
        <v>1</v>
      </c>
      <c r="J12403" s="72">
        <v>8</v>
      </c>
      <c r="K12403" s="72">
        <v>6</v>
      </c>
      <c r="L12403" s="72">
        <v>1</v>
      </c>
    </row>
    <row r="12404" spans="4:12" x14ac:dyDescent="0.25">
      <c r="D12404" s="66" t="s">
        <v>42742</v>
      </c>
      <c r="E12404" s="66" t="s">
        <v>14935</v>
      </c>
      <c r="F12404" s="72">
        <v>1</v>
      </c>
      <c r="G12404" s="72">
        <v>3</v>
      </c>
      <c r="H12404" s="72">
        <v>7</v>
      </c>
      <c r="I12404" s="72">
        <v>1</v>
      </c>
      <c r="J12404" s="72">
        <v>8</v>
      </c>
      <c r="K12404" s="72">
        <v>7</v>
      </c>
      <c r="L12404" s="72">
        <v>1</v>
      </c>
    </row>
    <row r="12405" spans="4:12" x14ac:dyDescent="0.25">
      <c r="D12405" s="66" t="s">
        <v>42743</v>
      </c>
      <c r="E12405" s="66" t="s">
        <v>14936</v>
      </c>
      <c r="F12405" s="72">
        <v>1</v>
      </c>
      <c r="G12405" s="72">
        <v>3</v>
      </c>
      <c r="H12405" s="72">
        <v>7</v>
      </c>
      <c r="I12405" s="72">
        <v>1</v>
      </c>
      <c r="J12405" s="72">
        <v>8</v>
      </c>
      <c r="K12405" s="72">
        <v>8</v>
      </c>
      <c r="L12405" s="72">
        <v>1</v>
      </c>
    </row>
    <row r="12406" spans="4:12" x14ac:dyDescent="0.25">
      <c r="D12406" s="66" t="s">
        <v>42744</v>
      </c>
      <c r="E12406" s="66" t="s">
        <v>14937</v>
      </c>
      <c r="F12406" s="72">
        <v>1</v>
      </c>
      <c r="G12406" s="72">
        <v>3</v>
      </c>
      <c r="H12406" s="72">
        <v>7</v>
      </c>
      <c r="I12406" s="72">
        <v>1</v>
      </c>
      <c r="J12406" s="72">
        <v>8</v>
      </c>
      <c r="K12406" s="72">
        <v>9</v>
      </c>
      <c r="L12406" s="72">
        <v>1</v>
      </c>
    </row>
    <row r="12407" spans="4:12" x14ac:dyDescent="0.25">
      <c r="D12407" s="66" t="s">
        <v>42745</v>
      </c>
      <c r="E12407" s="66" t="s">
        <v>14938</v>
      </c>
      <c r="F12407" s="72">
        <v>1</v>
      </c>
      <c r="G12407" s="72">
        <v>3</v>
      </c>
      <c r="H12407" s="72">
        <v>7</v>
      </c>
      <c r="I12407" s="72">
        <v>1</v>
      </c>
      <c r="J12407" s="72">
        <v>9</v>
      </c>
      <c r="K12407" s="72">
        <v>1</v>
      </c>
      <c r="L12407" s="72">
        <v>1</v>
      </c>
    </row>
    <row r="12408" spans="4:12" x14ac:dyDescent="0.25">
      <c r="D12408" s="66" t="s">
        <v>42746</v>
      </c>
      <c r="E12408" s="66" t="s">
        <v>14939</v>
      </c>
      <c r="F12408" s="72">
        <v>1</v>
      </c>
      <c r="G12408" s="72">
        <v>3</v>
      </c>
      <c r="H12408" s="72">
        <v>7</v>
      </c>
      <c r="I12408" s="72">
        <v>1</v>
      </c>
      <c r="J12408" s="72">
        <v>9</v>
      </c>
      <c r="K12408" s="72">
        <v>2</v>
      </c>
      <c r="L12408" s="72">
        <v>1</v>
      </c>
    </row>
    <row r="12409" spans="4:12" x14ac:dyDescent="0.25">
      <c r="D12409" s="66" t="s">
        <v>42747</v>
      </c>
      <c r="E12409" s="66" t="s">
        <v>14940</v>
      </c>
      <c r="F12409" s="72">
        <v>1</v>
      </c>
      <c r="G12409" s="72">
        <v>3</v>
      </c>
      <c r="H12409" s="72">
        <v>7</v>
      </c>
      <c r="I12409" s="72">
        <v>1</v>
      </c>
      <c r="J12409" s="72">
        <v>9</v>
      </c>
      <c r="K12409" s="72">
        <v>3</v>
      </c>
      <c r="L12409" s="72">
        <v>1</v>
      </c>
    </row>
    <row r="12410" spans="4:12" x14ac:dyDescent="0.25">
      <c r="D12410" s="66" t="s">
        <v>42748</v>
      </c>
      <c r="E12410" s="66" t="s">
        <v>14941</v>
      </c>
      <c r="F12410" s="72">
        <v>1</v>
      </c>
      <c r="G12410" s="72">
        <v>3</v>
      </c>
      <c r="H12410" s="72">
        <v>7</v>
      </c>
      <c r="I12410" s="72">
        <v>1</v>
      </c>
      <c r="J12410" s="72">
        <v>9</v>
      </c>
      <c r="K12410" s="72">
        <v>4</v>
      </c>
      <c r="L12410" s="72">
        <v>1</v>
      </c>
    </row>
    <row r="12411" spans="4:12" x14ac:dyDescent="0.25">
      <c r="D12411" s="66" t="s">
        <v>42749</v>
      </c>
      <c r="E12411" s="66" t="s">
        <v>14942</v>
      </c>
      <c r="F12411" s="72">
        <v>1</v>
      </c>
      <c r="G12411" s="72">
        <v>3</v>
      </c>
      <c r="H12411" s="72">
        <v>7</v>
      </c>
      <c r="I12411" s="72">
        <v>1</v>
      </c>
      <c r="J12411" s="72">
        <v>10</v>
      </c>
      <c r="K12411" s="72">
        <v>1</v>
      </c>
      <c r="L12411" s="72">
        <v>1</v>
      </c>
    </row>
    <row r="12412" spans="4:12" x14ac:dyDescent="0.25">
      <c r="D12412" s="66" t="s">
        <v>42750</v>
      </c>
      <c r="E12412" s="66" t="s">
        <v>14943</v>
      </c>
      <c r="F12412" s="72">
        <v>1</v>
      </c>
      <c r="G12412" s="72">
        <v>3</v>
      </c>
      <c r="H12412" s="72">
        <v>7</v>
      </c>
      <c r="I12412" s="72">
        <v>1</v>
      </c>
      <c r="J12412" s="72">
        <v>10</v>
      </c>
      <c r="K12412" s="72">
        <v>2</v>
      </c>
      <c r="L12412" s="72">
        <v>1</v>
      </c>
    </row>
    <row r="12413" spans="4:12" x14ac:dyDescent="0.25">
      <c r="D12413" s="66" t="s">
        <v>42751</v>
      </c>
      <c r="E12413" s="66" t="s">
        <v>14944</v>
      </c>
      <c r="F12413" s="72">
        <v>1</v>
      </c>
      <c r="G12413" s="72">
        <v>3</v>
      </c>
      <c r="H12413" s="72">
        <v>7</v>
      </c>
      <c r="I12413" s="72">
        <v>1</v>
      </c>
      <c r="J12413" s="72">
        <v>11</v>
      </c>
      <c r="K12413" s="72">
        <v>1</v>
      </c>
      <c r="L12413" s="72">
        <v>1</v>
      </c>
    </row>
    <row r="12414" spans="4:12" x14ac:dyDescent="0.25">
      <c r="D12414" s="66" t="s">
        <v>42752</v>
      </c>
      <c r="E12414" s="66" t="s">
        <v>14945</v>
      </c>
      <c r="F12414" s="72">
        <v>1</v>
      </c>
      <c r="G12414" s="72">
        <v>3</v>
      </c>
      <c r="H12414" s="72">
        <v>7</v>
      </c>
      <c r="I12414" s="72">
        <v>1</v>
      </c>
      <c r="J12414" s="72">
        <v>11</v>
      </c>
      <c r="K12414" s="72">
        <v>2</v>
      </c>
      <c r="L12414" s="72">
        <v>1</v>
      </c>
    </row>
    <row r="12415" spans="4:12" x14ac:dyDescent="0.25">
      <c r="D12415" s="66" t="s">
        <v>42753</v>
      </c>
      <c r="E12415" s="66" t="s">
        <v>14946</v>
      </c>
      <c r="F12415" s="72">
        <v>1</v>
      </c>
      <c r="G12415" s="72">
        <v>3</v>
      </c>
      <c r="H12415" s="72">
        <v>7</v>
      </c>
      <c r="I12415" s="72">
        <v>1</v>
      </c>
      <c r="J12415" s="72">
        <v>12</v>
      </c>
      <c r="K12415" s="72">
        <v>1</v>
      </c>
      <c r="L12415" s="72">
        <v>1</v>
      </c>
    </row>
    <row r="12416" spans="4:12" x14ac:dyDescent="0.25">
      <c r="D12416" s="66" t="s">
        <v>42754</v>
      </c>
      <c r="E12416" s="66" t="s">
        <v>14947</v>
      </c>
      <c r="F12416" s="72">
        <v>1</v>
      </c>
      <c r="G12416" s="72">
        <v>3</v>
      </c>
      <c r="H12416" s="72">
        <v>7</v>
      </c>
      <c r="I12416" s="72">
        <v>1</v>
      </c>
      <c r="J12416" s="72">
        <v>12</v>
      </c>
      <c r="K12416" s="72">
        <v>2</v>
      </c>
      <c r="L12416" s="72">
        <v>1</v>
      </c>
    </row>
    <row r="12417" spans="4:12" x14ac:dyDescent="0.25">
      <c r="D12417" s="66" t="s">
        <v>42755</v>
      </c>
      <c r="E12417" s="66" t="s">
        <v>14948</v>
      </c>
      <c r="F12417" s="72">
        <v>1</v>
      </c>
      <c r="G12417" s="72">
        <v>3</v>
      </c>
      <c r="H12417" s="72">
        <v>7</v>
      </c>
      <c r="I12417" s="72">
        <v>1</v>
      </c>
      <c r="J12417" s="72">
        <v>13</v>
      </c>
      <c r="K12417" s="72">
        <v>1</v>
      </c>
      <c r="L12417" s="72">
        <v>1</v>
      </c>
    </row>
    <row r="12418" spans="4:12" x14ac:dyDescent="0.25">
      <c r="D12418" s="66" t="s">
        <v>42756</v>
      </c>
      <c r="E12418" s="66" t="s">
        <v>14949</v>
      </c>
      <c r="F12418" s="72">
        <v>1</v>
      </c>
      <c r="G12418" s="72">
        <v>3</v>
      </c>
      <c r="H12418" s="72">
        <v>7</v>
      </c>
      <c r="I12418" s="72">
        <v>1</v>
      </c>
      <c r="J12418" s="72">
        <v>13</v>
      </c>
      <c r="K12418" s="72">
        <v>2</v>
      </c>
      <c r="L12418" s="72">
        <v>1</v>
      </c>
    </row>
    <row r="12419" spans="4:12" x14ac:dyDescent="0.25">
      <c r="D12419" s="66" t="s">
        <v>42757</v>
      </c>
      <c r="E12419" s="66" t="s">
        <v>14950</v>
      </c>
      <c r="F12419" s="72">
        <v>1</v>
      </c>
      <c r="G12419" s="72">
        <v>3</v>
      </c>
      <c r="H12419" s="72">
        <v>7</v>
      </c>
      <c r="I12419" s="72">
        <v>1</v>
      </c>
      <c r="J12419" s="72">
        <v>13</v>
      </c>
      <c r="K12419" s="72">
        <v>3</v>
      </c>
      <c r="L12419" s="72">
        <v>1</v>
      </c>
    </row>
    <row r="12420" spans="4:12" x14ac:dyDescent="0.25">
      <c r="D12420" s="66" t="s">
        <v>42758</v>
      </c>
      <c r="E12420" s="66" t="s">
        <v>14951</v>
      </c>
      <c r="F12420" s="72">
        <v>1</v>
      </c>
      <c r="G12420" s="72">
        <v>3</v>
      </c>
      <c r="H12420" s="72">
        <v>7</v>
      </c>
      <c r="I12420" s="72">
        <v>1</v>
      </c>
      <c r="J12420" s="72">
        <v>14</v>
      </c>
      <c r="K12420" s="72">
        <v>1</v>
      </c>
      <c r="L12420" s="72">
        <v>1</v>
      </c>
    </row>
    <row r="12421" spans="4:12" x14ac:dyDescent="0.25">
      <c r="D12421" s="66" t="s">
        <v>42759</v>
      </c>
      <c r="E12421" s="66" t="s">
        <v>14952</v>
      </c>
      <c r="F12421" s="72">
        <v>1</v>
      </c>
      <c r="G12421" s="72">
        <v>3</v>
      </c>
      <c r="H12421" s="72">
        <v>7</v>
      </c>
      <c r="I12421" s="72">
        <v>1</v>
      </c>
      <c r="J12421" s="72">
        <v>14</v>
      </c>
      <c r="K12421" s="72">
        <v>2</v>
      </c>
      <c r="L12421" s="72">
        <v>1</v>
      </c>
    </row>
    <row r="12422" spans="4:12" x14ac:dyDescent="0.25">
      <c r="D12422" s="66" t="s">
        <v>42760</v>
      </c>
      <c r="E12422" s="66" t="s">
        <v>14953</v>
      </c>
      <c r="F12422" s="72">
        <v>1</v>
      </c>
      <c r="G12422" s="72">
        <v>3</v>
      </c>
      <c r="H12422" s="72">
        <v>7</v>
      </c>
      <c r="I12422" s="72">
        <v>1</v>
      </c>
      <c r="J12422" s="72">
        <v>15</v>
      </c>
      <c r="K12422" s="72">
        <v>1</v>
      </c>
      <c r="L12422" s="72">
        <v>1</v>
      </c>
    </row>
    <row r="12423" spans="4:12" x14ac:dyDescent="0.25">
      <c r="D12423" s="66" t="s">
        <v>42761</v>
      </c>
      <c r="E12423" s="66" t="s">
        <v>14954</v>
      </c>
      <c r="F12423" s="72">
        <v>1</v>
      </c>
      <c r="G12423" s="72">
        <v>3</v>
      </c>
      <c r="H12423" s="72">
        <v>7</v>
      </c>
      <c r="I12423" s="72">
        <v>1</v>
      </c>
      <c r="J12423" s="72">
        <v>15</v>
      </c>
      <c r="K12423" s="72">
        <v>2</v>
      </c>
      <c r="L12423" s="72">
        <v>1</v>
      </c>
    </row>
    <row r="12424" spans="4:12" x14ac:dyDescent="0.25">
      <c r="D12424" s="66" t="s">
        <v>42762</v>
      </c>
      <c r="E12424" s="66" t="s">
        <v>14955</v>
      </c>
      <c r="F12424" s="72">
        <v>1</v>
      </c>
      <c r="G12424" s="72">
        <v>3</v>
      </c>
      <c r="H12424" s="72">
        <v>7</v>
      </c>
      <c r="I12424" s="72">
        <v>1</v>
      </c>
      <c r="J12424" s="72">
        <v>15</v>
      </c>
      <c r="K12424" s="72">
        <v>3</v>
      </c>
      <c r="L12424" s="72">
        <v>1</v>
      </c>
    </row>
    <row r="12425" spans="4:12" x14ac:dyDescent="0.25">
      <c r="D12425" s="66" t="s">
        <v>42763</v>
      </c>
      <c r="E12425" s="66" t="s">
        <v>14956</v>
      </c>
      <c r="F12425" s="72">
        <v>1</v>
      </c>
      <c r="G12425" s="72">
        <v>3</v>
      </c>
      <c r="H12425" s="72">
        <v>7</v>
      </c>
      <c r="I12425" s="72">
        <v>1</v>
      </c>
      <c r="J12425" s="72">
        <v>15</v>
      </c>
      <c r="K12425" s="72">
        <v>4</v>
      </c>
      <c r="L12425" s="72">
        <v>1</v>
      </c>
    </row>
    <row r="12426" spans="4:12" x14ac:dyDescent="0.25">
      <c r="D12426" s="66" t="s">
        <v>42764</v>
      </c>
      <c r="E12426" s="66" t="s">
        <v>14957</v>
      </c>
      <c r="F12426" s="72">
        <v>1</v>
      </c>
      <c r="G12426" s="72">
        <v>3</v>
      </c>
      <c r="H12426" s="72">
        <v>7</v>
      </c>
      <c r="I12426" s="72">
        <v>1</v>
      </c>
      <c r="J12426" s="72">
        <v>16</v>
      </c>
      <c r="K12426" s="72">
        <v>1</v>
      </c>
      <c r="L12426" s="72">
        <v>1</v>
      </c>
    </row>
    <row r="12427" spans="4:12" x14ac:dyDescent="0.25">
      <c r="D12427" s="66" t="s">
        <v>42765</v>
      </c>
      <c r="E12427" s="66" t="s">
        <v>14958</v>
      </c>
      <c r="F12427" s="72">
        <v>1</v>
      </c>
      <c r="G12427" s="72">
        <v>3</v>
      </c>
      <c r="H12427" s="72">
        <v>7</v>
      </c>
      <c r="I12427" s="72">
        <v>1</v>
      </c>
      <c r="J12427" s="72">
        <v>17</v>
      </c>
      <c r="K12427" s="72">
        <v>1</v>
      </c>
      <c r="L12427" s="72">
        <v>1</v>
      </c>
    </row>
    <row r="12428" spans="4:12" x14ac:dyDescent="0.25">
      <c r="D12428" s="66" t="s">
        <v>42766</v>
      </c>
      <c r="E12428" s="66" t="s">
        <v>14959</v>
      </c>
      <c r="F12428" s="72">
        <v>1</v>
      </c>
      <c r="G12428" s="72">
        <v>3</v>
      </c>
      <c r="H12428" s="72">
        <v>7</v>
      </c>
      <c r="I12428" s="72">
        <v>1</v>
      </c>
      <c r="J12428" s="72">
        <v>18</v>
      </c>
      <c r="K12428" s="72">
        <v>1</v>
      </c>
      <c r="L12428" s="72">
        <v>1</v>
      </c>
    </row>
    <row r="12429" spans="4:12" x14ac:dyDescent="0.25">
      <c r="D12429" s="66" t="s">
        <v>42767</v>
      </c>
      <c r="E12429" s="66" t="s">
        <v>14960</v>
      </c>
      <c r="F12429" s="72">
        <v>1</v>
      </c>
      <c r="G12429" s="72">
        <v>3</v>
      </c>
      <c r="H12429" s="72">
        <v>7</v>
      </c>
      <c r="I12429" s="72">
        <v>1</v>
      </c>
      <c r="J12429" s="72">
        <v>18</v>
      </c>
      <c r="K12429" s="72">
        <v>2</v>
      </c>
      <c r="L12429" s="72">
        <v>1</v>
      </c>
    </row>
    <row r="12430" spans="4:12" x14ac:dyDescent="0.25">
      <c r="D12430" s="66" t="s">
        <v>42768</v>
      </c>
      <c r="E12430" s="66" t="s">
        <v>14961</v>
      </c>
      <c r="F12430" s="72">
        <v>1</v>
      </c>
      <c r="G12430" s="72">
        <v>3</v>
      </c>
      <c r="H12430" s="72">
        <v>7</v>
      </c>
      <c r="I12430" s="72">
        <v>1</v>
      </c>
      <c r="J12430" s="72">
        <v>18</v>
      </c>
      <c r="K12430" s="72">
        <v>3</v>
      </c>
      <c r="L12430" s="72">
        <v>1</v>
      </c>
    </row>
    <row r="12431" spans="4:12" x14ac:dyDescent="0.25">
      <c r="D12431" s="66" t="s">
        <v>42769</v>
      </c>
      <c r="E12431" s="66" t="s">
        <v>14962</v>
      </c>
      <c r="F12431" s="72">
        <v>1</v>
      </c>
      <c r="G12431" s="72">
        <v>3</v>
      </c>
      <c r="H12431" s="72">
        <v>7</v>
      </c>
      <c r="I12431" s="72">
        <v>1</v>
      </c>
      <c r="J12431" s="72">
        <v>19</v>
      </c>
      <c r="K12431" s="72">
        <v>1</v>
      </c>
      <c r="L12431" s="72">
        <v>1</v>
      </c>
    </row>
    <row r="12432" spans="4:12" x14ac:dyDescent="0.25">
      <c r="D12432" s="66" t="s">
        <v>42770</v>
      </c>
      <c r="E12432" s="66" t="s">
        <v>14963</v>
      </c>
      <c r="F12432" s="72">
        <v>1</v>
      </c>
      <c r="G12432" s="72">
        <v>3</v>
      </c>
      <c r="H12432" s="72">
        <v>7</v>
      </c>
      <c r="I12432" s="72">
        <v>2</v>
      </c>
      <c r="J12432" s="72">
        <v>1</v>
      </c>
      <c r="K12432" s="72">
        <v>1</v>
      </c>
      <c r="L12432" s="72">
        <v>1</v>
      </c>
    </row>
    <row r="12433" spans="4:12" x14ac:dyDescent="0.25">
      <c r="D12433" s="66" t="s">
        <v>42771</v>
      </c>
      <c r="E12433" s="66" t="s">
        <v>14964</v>
      </c>
      <c r="F12433" s="72">
        <v>1</v>
      </c>
      <c r="G12433" s="72">
        <v>3</v>
      </c>
      <c r="H12433" s="72">
        <v>7</v>
      </c>
      <c r="I12433" s="72">
        <v>2</v>
      </c>
      <c r="J12433" s="72">
        <v>1</v>
      </c>
      <c r="K12433" s="72">
        <v>2</v>
      </c>
      <c r="L12433" s="72">
        <v>1</v>
      </c>
    </row>
    <row r="12434" spans="4:12" x14ac:dyDescent="0.25">
      <c r="D12434" s="66" t="s">
        <v>42772</v>
      </c>
      <c r="E12434" s="66" t="s">
        <v>14965</v>
      </c>
      <c r="F12434" s="72">
        <v>1</v>
      </c>
      <c r="G12434" s="72">
        <v>3</v>
      </c>
      <c r="H12434" s="72">
        <v>7</v>
      </c>
      <c r="I12434" s="72">
        <v>2</v>
      </c>
      <c r="J12434" s="72">
        <v>2</v>
      </c>
      <c r="K12434" s="72">
        <v>1</v>
      </c>
      <c r="L12434" s="72">
        <v>1</v>
      </c>
    </row>
    <row r="12435" spans="4:12" x14ac:dyDescent="0.25">
      <c r="D12435" s="66" t="s">
        <v>42773</v>
      </c>
      <c r="E12435" s="66" t="s">
        <v>14966</v>
      </c>
      <c r="F12435" s="72">
        <v>1</v>
      </c>
      <c r="G12435" s="72">
        <v>3</v>
      </c>
      <c r="H12435" s="72">
        <v>7</v>
      </c>
      <c r="I12435" s="72">
        <v>2</v>
      </c>
      <c r="J12435" s="72">
        <v>3</v>
      </c>
      <c r="K12435" s="72">
        <v>1</v>
      </c>
      <c r="L12435" s="72">
        <v>1</v>
      </c>
    </row>
    <row r="12436" spans="4:12" x14ac:dyDescent="0.25">
      <c r="D12436" s="66" t="s">
        <v>42774</v>
      </c>
      <c r="E12436" s="66" t="s">
        <v>14967</v>
      </c>
      <c r="F12436" s="72">
        <v>1</v>
      </c>
      <c r="G12436" s="72">
        <v>3</v>
      </c>
      <c r="H12436" s="72">
        <v>7</v>
      </c>
      <c r="I12436" s="72">
        <v>2</v>
      </c>
      <c r="J12436" s="72">
        <v>4</v>
      </c>
      <c r="K12436" s="72">
        <v>1</v>
      </c>
      <c r="L12436" s="72">
        <v>1</v>
      </c>
    </row>
    <row r="12437" spans="4:12" x14ac:dyDescent="0.25">
      <c r="D12437" s="66" t="s">
        <v>42775</v>
      </c>
      <c r="E12437" s="66" t="s">
        <v>14968</v>
      </c>
      <c r="F12437" s="72">
        <v>1</v>
      </c>
      <c r="G12437" s="72">
        <v>3</v>
      </c>
      <c r="H12437" s="72">
        <v>7</v>
      </c>
      <c r="I12437" s="72">
        <v>3</v>
      </c>
      <c r="J12437" s="72">
        <v>1</v>
      </c>
      <c r="K12437" s="72">
        <v>1</v>
      </c>
      <c r="L12437" s="72">
        <v>1</v>
      </c>
    </row>
    <row r="12438" spans="4:12" x14ac:dyDescent="0.25">
      <c r="D12438" s="66" t="s">
        <v>42776</v>
      </c>
      <c r="E12438" s="66" t="s">
        <v>14969</v>
      </c>
      <c r="F12438" s="72">
        <v>1</v>
      </c>
      <c r="G12438" s="72">
        <v>3</v>
      </c>
      <c r="H12438" s="72">
        <v>7</v>
      </c>
      <c r="I12438" s="72">
        <v>3</v>
      </c>
      <c r="J12438" s="72">
        <v>1</v>
      </c>
      <c r="K12438" s="72">
        <v>2</v>
      </c>
      <c r="L12438" s="72">
        <v>1</v>
      </c>
    </row>
    <row r="12439" spans="4:12" x14ac:dyDescent="0.25">
      <c r="D12439" s="66" t="s">
        <v>42777</v>
      </c>
      <c r="E12439" s="66" t="s">
        <v>14970</v>
      </c>
      <c r="F12439" s="72">
        <v>1</v>
      </c>
      <c r="G12439" s="72">
        <v>3</v>
      </c>
      <c r="H12439" s="72">
        <v>7</v>
      </c>
      <c r="I12439" s="72">
        <v>3</v>
      </c>
      <c r="J12439" s="72">
        <v>2</v>
      </c>
      <c r="K12439" s="72">
        <v>1</v>
      </c>
      <c r="L12439" s="72">
        <v>1</v>
      </c>
    </row>
    <row r="12440" spans="4:12" x14ac:dyDescent="0.25">
      <c r="D12440" s="66" t="s">
        <v>42778</v>
      </c>
      <c r="E12440" s="66" t="s">
        <v>14971</v>
      </c>
      <c r="F12440" s="72">
        <v>1</v>
      </c>
      <c r="G12440" s="72">
        <v>3</v>
      </c>
      <c r="H12440" s="72">
        <v>7</v>
      </c>
      <c r="I12440" s="72">
        <v>3</v>
      </c>
      <c r="J12440" s="72">
        <v>2</v>
      </c>
      <c r="K12440" s="72">
        <v>2</v>
      </c>
      <c r="L12440" s="72">
        <v>1</v>
      </c>
    </row>
    <row r="12441" spans="4:12" x14ac:dyDescent="0.25">
      <c r="D12441" s="66" t="s">
        <v>42779</v>
      </c>
      <c r="E12441" s="66" t="s">
        <v>14972</v>
      </c>
      <c r="F12441" s="72">
        <v>1</v>
      </c>
      <c r="G12441" s="72">
        <v>3</v>
      </c>
      <c r="H12441" s="72">
        <v>7</v>
      </c>
      <c r="I12441" s="72">
        <v>3</v>
      </c>
      <c r="J12441" s="72">
        <v>2</v>
      </c>
      <c r="K12441" s="72">
        <v>3</v>
      </c>
      <c r="L12441" s="72">
        <v>1</v>
      </c>
    </row>
    <row r="12442" spans="4:12" x14ac:dyDescent="0.25">
      <c r="D12442" s="66" t="s">
        <v>42780</v>
      </c>
      <c r="E12442" s="66" t="s">
        <v>14973</v>
      </c>
      <c r="F12442" s="72">
        <v>1</v>
      </c>
      <c r="G12442" s="72">
        <v>3</v>
      </c>
      <c r="H12442" s="72">
        <v>7</v>
      </c>
      <c r="I12442" s="72">
        <v>3</v>
      </c>
      <c r="J12442" s="72">
        <v>2</v>
      </c>
      <c r="K12442" s="72">
        <v>4</v>
      </c>
      <c r="L12442" s="72">
        <v>1</v>
      </c>
    </row>
    <row r="12443" spans="4:12" x14ac:dyDescent="0.25">
      <c r="D12443" s="66" t="s">
        <v>42781</v>
      </c>
      <c r="E12443" s="66" t="s">
        <v>14974</v>
      </c>
      <c r="F12443" s="72">
        <v>1</v>
      </c>
      <c r="G12443" s="72">
        <v>3</v>
      </c>
      <c r="H12443" s="72">
        <v>7</v>
      </c>
      <c r="I12443" s="72">
        <v>3</v>
      </c>
      <c r="J12443" s="72">
        <v>2</v>
      </c>
      <c r="K12443" s="72">
        <v>5</v>
      </c>
      <c r="L12443" s="72">
        <v>1</v>
      </c>
    </row>
    <row r="12444" spans="4:12" x14ac:dyDescent="0.25">
      <c r="D12444" s="66" t="s">
        <v>42782</v>
      </c>
      <c r="E12444" s="66" t="s">
        <v>14975</v>
      </c>
      <c r="F12444" s="72">
        <v>1</v>
      </c>
      <c r="G12444" s="72">
        <v>3</v>
      </c>
      <c r="H12444" s="72">
        <v>7</v>
      </c>
      <c r="I12444" s="72">
        <v>3</v>
      </c>
      <c r="J12444" s="72">
        <v>2</v>
      </c>
      <c r="K12444" s="72">
        <v>6</v>
      </c>
      <c r="L12444" s="72">
        <v>1</v>
      </c>
    </row>
    <row r="12445" spans="4:12" x14ac:dyDescent="0.25">
      <c r="D12445" s="66" t="s">
        <v>42783</v>
      </c>
      <c r="E12445" s="66" t="s">
        <v>14976</v>
      </c>
      <c r="F12445" s="72">
        <v>1</v>
      </c>
      <c r="G12445" s="72">
        <v>3</v>
      </c>
      <c r="H12445" s="72">
        <v>7</v>
      </c>
      <c r="I12445" s="72">
        <v>3</v>
      </c>
      <c r="J12445" s="72">
        <v>2</v>
      </c>
      <c r="K12445" s="72">
        <v>7</v>
      </c>
      <c r="L12445" s="72">
        <v>1</v>
      </c>
    </row>
    <row r="12446" spans="4:12" x14ac:dyDescent="0.25">
      <c r="D12446" s="66" t="s">
        <v>42784</v>
      </c>
      <c r="E12446" s="66" t="s">
        <v>14977</v>
      </c>
      <c r="F12446" s="72">
        <v>1</v>
      </c>
      <c r="G12446" s="72">
        <v>3</v>
      </c>
      <c r="H12446" s="72">
        <v>7</v>
      </c>
      <c r="I12446" s="72">
        <v>3</v>
      </c>
      <c r="J12446" s="72">
        <v>3</v>
      </c>
      <c r="K12446" s="72">
        <v>1</v>
      </c>
      <c r="L12446" s="72">
        <v>1</v>
      </c>
    </row>
    <row r="12447" spans="4:12" x14ac:dyDescent="0.25">
      <c r="D12447" s="66" t="s">
        <v>42785</v>
      </c>
      <c r="E12447" s="66" t="s">
        <v>14978</v>
      </c>
      <c r="F12447" s="72">
        <v>1</v>
      </c>
      <c r="G12447" s="72">
        <v>3</v>
      </c>
      <c r="H12447" s="72">
        <v>7</v>
      </c>
      <c r="I12447" s="72">
        <v>3</v>
      </c>
      <c r="J12447" s="72">
        <v>3</v>
      </c>
      <c r="K12447" s="72">
        <v>2</v>
      </c>
      <c r="L12447" s="72">
        <v>1</v>
      </c>
    </row>
    <row r="12448" spans="4:12" x14ac:dyDescent="0.25">
      <c r="D12448" s="66" t="s">
        <v>42786</v>
      </c>
      <c r="E12448" s="66" t="s">
        <v>14979</v>
      </c>
      <c r="F12448" s="72">
        <v>1</v>
      </c>
      <c r="G12448" s="72">
        <v>3</v>
      </c>
      <c r="H12448" s="72">
        <v>7</v>
      </c>
      <c r="I12448" s="72">
        <v>3</v>
      </c>
      <c r="J12448" s="72">
        <v>3</v>
      </c>
      <c r="K12448" s="72">
        <v>3</v>
      </c>
      <c r="L12448" s="72">
        <v>1</v>
      </c>
    </row>
    <row r="12449" spans="4:12" x14ac:dyDescent="0.25">
      <c r="D12449" s="66" t="s">
        <v>42787</v>
      </c>
      <c r="E12449" s="66" t="s">
        <v>14980</v>
      </c>
      <c r="F12449" s="72">
        <v>1</v>
      </c>
      <c r="G12449" s="72">
        <v>3</v>
      </c>
      <c r="H12449" s="72">
        <v>7</v>
      </c>
      <c r="I12449" s="72">
        <v>3</v>
      </c>
      <c r="J12449" s="72">
        <v>3</v>
      </c>
      <c r="K12449" s="72">
        <v>4</v>
      </c>
      <c r="L12449" s="72">
        <v>1</v>
      </c>
    </row>
    <row r="12450" spans="4:12" x14ac:dyDescent="0.25">
      <c r="D12450" s="66" t="s">
        <v>42788</v>
      </c>
      <c r="E12450" s="66" t="s">
        <v>14981</v>
      </c>
      <c r="F12450" s="72">
        <v>1</v>
      </c>
      <c r="G12450" s="72">
        <v>3</v>
      </c>
      <c r="H12450" s="72">
        <v>7</v>
      </c>
      <c r="I12450" s="72">
        <v>3</v>
      </c>
      <c r="J12450" s="72">
        <v>3</v>
      </c>
      <c r="K12450" s="72">
        <v>5</v>
      </c>
      <c r="L12450" s="72">
        <v>1</v>
      </c>
    </row>
    <row r="12451" spans="4:12" x14ac:dyDescent="0.25">
      <c r="D12451" s="66" t="s">
        <v>42789</v>
      </c>
      <c r="E12451" s="66" t="s">
        <v>14982</v>
      </c>
      <c r="F12451" s="72">
        <v>1</v>
      </c>
      <c r="G12451" s="72">
        <v>3</v>
      </c>
      <c r="H12451" s="72">
        <v>7</v>
      </c>
      <c r="I12451" s="72">
        <v>3</v>
      </c>
      <c r="J12451" s="72">
        <v>3</v>
      </c>
      <c r="K12451" s="72">
        <v>6</v>
      </c>
      <c r="L12451" s="72">
        <v>1</v>
      </c>
    </row>
    <row r="12452" spans="4:12" x14ac:dyDescent="0.25">
      <c r="D12452" s="66" t="s">
        <v>42790</v>
      </c>
      <c r="E12452" s="66" t="s">
        <v>14983</v>
      </c>
      <c r="F12452" s="72">
        <v>1</v>
      </c>
      <c r="G12452" s="72">
        <v>3</v>
      </c>
      <c r="H12452" s="72">
        <v>7</v>
      </c>
      <c r="I12452" s="72">
        <v>3</v>
      </c>
      <c r="J12452" s="72">
        <v>3</v>
      </c>
      <c r="K12452" s="72">
        <v>7</v>
      </c>
      <c r="L12452" s="72">
        <v>1</v>
      </c>
    </row>
    <row r="12453" spans="4:12" x14ac:dyDescent="0.25">
      <c r="D12453" s="66" t="s">
        <v>42791</v>
      </c>
      <c r="E12453" s="66" t="s">
        <v>14984</v>
      </c>
      <c r="F12453" s="72">
        <v>1</v>
      </c>
      <c r="G12453" s="72">
        <v>3</v>
      </c>
      <c r="H12453" s="72">
        <v>7</v>
      </c>
      <c r="I12453" s="72">
        <v>3</v>
      </c>
      <c r="J12453" s="72">
        <v>3</v>
      </c>
      <c r="K12453" s="72">
        <v>8</v>
      </c>
      <c r="L12453" s="72">
        <v>1</v>
      </c>
    </row>
    <row r="12454" spans="4:12" x14ac:dyDescent="0.25">
      <c r="D12454" s="66" t="s">
        <v>42792</v>
      </c>
      <c r="E12454" s="66" t="s">
        <v>14985</v>
      </c>
      <c r="F12454" s="72">
        <v>1</v>
      </c>
      <c r="G12454" s="72">
        <v>3</v>
      </c>
      <c r="H12454" s="72">
        <v>7</v>
      </c>
      <c r="I12454" s="72">
        <v>3</v>
      </c>
      <c r="J12454" s="72">
        <v>3</v>
      </c>
      <c r="K12454" s="72">
        <v>9</v>
      </c>
      <c r="L12454" s="72">
        <v>1</v>
      </c>
    </row>
    <row r="12455" spans="4:12" x14ac:dyDescent="0.25">
      <c r="D12455" s="66" t="s">
        <v>42793</v>
      </c>
      <c r="E12455" s="66" t="s">
        <v>14986</v>
      </c>
      <c r="F12455" s="72">
        <v>1</v>
      </c>
      <c r="G12455" s="72">
        <v>3</v>
      </c>
      <c r="H12455" s="72">
        <v>7</v>
      </c>
      <c r="I12455" s="72">
        <v>3</v>
      </c>
      <c r="J12455" s="72">
        <v>3</v>
      </c>
      <c r="K12455" s="72">
        <v>10</v>
      </c>
      <c r="L12455" s="72">
        <v>1</v>
      </c>
    </row>
    <row r="12456" spans="4:12" x14ac:dyDescent="0.25">
      <c r="D12456" s="66" t="s">
        <v>42794</v>
      </c>
      <c r="E12456" s="66" t="s">
        <v>14987</v>
      </c>
      <c r="F12456" s="72">
        <v>1</v>
      </c>
      <c r="G12456" s="72">
        <v>3</v>
      </c>
      <c r="H12456" s="72">
        <v>7</v>
      </c>
      <c r="I12456" s="72">
        <v>3</v>
      </c>
      <c r="J12456" s="72">
        <v>4</v>
      </c>
      <c r="K12456" s="72">
        <v>1</v>
      </c>
      <c r="L12456" s="72">
        <v>1</v>
      </c>
    </row>
    <row r="12457" spans="4:12" x14ac:dyDescent="0.25">
      <c r="D12457" s="66" t="s">
        <v>42795</v>
      </c>
      <c r="E12457" s="66" t="s">
        <v>14988</v>
      </c>
      <c r="F12457" s="72">
        <v>1</v>
      </c>
      <c r="G12457" s="72">
        <v>3</v>
      </c>
      <c r="H12457" s="72">
        <v>7</v>
      </c>
      <c r="I12457" s="72">
        <v>3</v>
      </c>
      <c r="J12457" s="72">
        <v>4</v>
      </c>
      <c r="K12457" s="72">
        <v>2</v>
      </c>
      <c r="L12457" s="72">
        <v>1</v>
      </c>
    </row>
    <row r="12458" spans="4:12" x14ac:dyDescent="0.25">
      <c r="D12458" s="66" t="s">
        <v>42796</v>
      </c>
      <c r="E12458" s="66" t="s">
        <v>14989</v>
      </c>
      <c r="F12458" s="72">
        <v>1</v>
      </c>
      <c r="G12458" s="72">
        <v>3</v>
      </c>
      <c r="H12458" s="72">
        <v>7</v>
      </c>
      <c r="I12458" s="72">
        <v>3</v>
      </c>
      <c r="J12458" s="72">
        <v>4</v>
      </c>
      <c r="K12458" s="72">
        <v>3</v>
      </c>
      <c r="L12458" s="72">
        <v>1</v>
      </c>
    </row>
    <row r="12459" spans="4:12" x14ac:dyDescent="0.25">
      <c r="D12459" s="66" t="s">
        <v>42797</v>
      </c>
      <c r="E12459" s="66" t="s">
        <v>14990</v>
      </c>
      <c r="F12459" s="72">
        <v>1</v>
      </c>
      <c r="G12459" s="72">
        <v>3</v>
      </c>
      <c r="H12459" s="72">
        <v>7</v>
      </c>
      <c r="I12459" s="72">
        <v>3</v>
      </c>
      <c r="J12459" s="72">
        <v>4</v>
      </c>
      <c r="K12459" s="72">
        <v>4</v>
      </c>
      <c r="L12459" s="72">
        <v>1</v>
      </c>
    </row>
    <row r="12460" spans="4:12" x14ac:dyDescent="0.25">
      <c r="D12460" s="66" t="s">
        <v>42798</v>
      </c>
      <c r="E12460" s="66" t="s">
        <v>14991</v>
      </c>
      <c r="F12460" s="72">
        <v>1</v>
      </c>
      <c r="G12460" s="72">
        <v>3</v>
      </c>
      <c r="H12460" s="72">
        <v>7</v>
      </c>
      <c r="I12460" s="72">
        <v>4</v>
      </c>
      <c r="J12460" s="72">
        <v>1</v>
      </c>
      <c r="K12460" s="72">
        <v>1</v>
      </c>
      <c r="L12460" s="72">
        <v>1</v>
      </c>
    </row>
    <row r="12461" spans="4:12" x14ac:dyDescent="0.25">
      <c r="D12461" s="66" t="s">
        <v>42799</v>
      </c>
      <c r="E12461" s="66" t="s">
        <v>14992</v>
      </c>
      <c r="F12461" s="72">
        <v>1</v>
      </c>
      <c r="G12461" s="72">
        <v>5</v>
      </c>
      <c r="H12461" s="72">
        <v>2</v>
      </c>
      <c r="I12461" s="72">
        <v>1</v>
      </c>
      <c r="J12461" s="72">
        <v>1</v>
      </c>
      <c r="K12461" s="72">
        <v>1</v>
      </c>
      <c r="L12461" s="72">
        <v>1</v>
      </c>
    </row>
    <row r="12462" spans="4:12" x14ac:dyDescent="0.25">
      <c r="D12462" s="66" t="s">
        <v>42800</v>
      </c>
      <c r="E12462" s="66" t="s">
        <v>14993</v>
      </c>
      <c r="F12462" s="72">
        <v>1</v>
      </c>
      <c r="G12462" s="72">
        <v>5</v>
      </c>
      <c r="H12462" s="72">
        <v>2</v>
      </c>
      <c r="I12462" s="72">
        <v>1</v>
      </c>
      <c r="J12462" s="72">
        <v>1</v>
      </c>
      <c r="K12462" s="72">
        <v>1</v>
      </c>
      <c r="L12462" s="72">
        <v>2</v>
      </c>
    </row>
    <row r="12463" spans="4:12" x14ac:dyDescent="0.25">
      <c r="D12463" s="66" t="s">
        <v>42801</v>
      </c>
      <c r="E12463" s="66" t="s">
        <v>14994</v>
      </c>
      <c r="F12463" s="72">
        <v>1</v>
      </c>
      <c r="G12463" s="72">
        <v>5</v>
      </c>
      <c r="H12463" s="72">
        <v>2</v>
      </c>
      <c r="I12463" s="72">
        <v>1</v>
      </c>
      <c r="J12463" s="72">
        <v>1</v>
      </c>
      <c r="K12463" s="72">
        <v>1</v>
      </c>
      <c r="L12463" s="72">
        <v>3</v>
      </c>
    </row>
    <row r="12464" spans="4:12" x14ac:dyDescent="0.25">
      <c r="D12464" s="66" t="s">
        <v>42802</v>
      </c>
      <c r="E12464" s="66" t="s">
        <v>14995</v>
      </c>
      <c r="F12464" s="72">
        <v>1</v>
      </c>
      <c r="G12464" s="72">
        <v>5</v>
      </c>
      <c r="H12464" s="72">
        <v>2</v>
      </c>
      <c r="I12464" s="72">
        <v>1</v>
      </c>
      <c r="J12464" s="72">
        <v>1</v>
      </c>
      <c r="K12464" s="72">
        <v>1</v>
      </c>
      <c r="L12464" s="72">
        <v>4</v>
      </c>
    </row>
    <row r="12465" spans="4:12" x14ac:dyDescent="0.25">
      <c r="D12465" s="66" t="s">
        <v>42803</v>
      </c>
      <c r="E12465" s="66" t="s">
        <v>14996</v>
      </c>
      <c r="F12465" s="72">
        <v>1</v>
      </c>
      <c r="G12465" s="72">
        <v>5</v>
      </c>
      <c r="H12465" s="72">
        <v>2</v>
      </c>
      <c r="I12465" s="72">
        <v>1</v>
      </c>
      <c r="J12465" s="72">
        <v>1</v>
      </c>
      <c r="K12465" s="72">
        <v>2</v>
      </c>
      <c r="L12465" s="72">
        <v>1</v>
      </c>
    </row>
    <row r="12466" spans="4:12" x14ac:dyDescent="0.25">
      <c r="D12466" s="66" t="s">
        <v>42804</v>
      </c>
      <c r="E12466" s="66" t="s">
        <v>14997</v>
      </c>
      <c r="F12466" s="72">
        <v>1</v>
      </c>
      <c r="G12466" s="72">
        <v>5</v>
      </c>
      <c r="H12466" s="72">
        <v>2</v>
      </c>
      <c r="I12466" s="72">
        <v>1</v>
      </c>
      <c r="J12466" s="72">
        <v>1</v>
      </c>
      <c r="K12466" s="72">
        <v>2</v>
      </c>
      <c r="L12466" s="72">
        <v>2</v>
      </c>
    </row>
    <row r="12467" spans="4:12" x14ac:dyDescent="0.25">
      <c r="D12467" s="66" t="s">
        <v>42805</v>
      </c>
      <c r="E12467" s="66" t="s">
        <v>14998</v>
      </c>
      <c r="F12467" s="72">
        <v>1</v>
      </c>
      <c r="G12467" s="72">
        <v>5</v>
      </c>
      <c r="H12467" s="72">
        <v>2</v>
      </c>
      <c r="I12467" s="72">
        <v>1</v>
      </c>
      <c r="J12467" s="72">
        <v>1</v>
      </c>
      <c r="K12467" s="72">
        <v>2</v>
      </c>
      <c r="L12467" s="72">
        <v>3</v>
      </c>
    </row>
    <row r="12468" spans="4:12" x14ac:dyDescent="0.25">
      <c r="D12468" s="66" t="s">
        <v>42806</v>
      </c>
      <c r="E12468" s="66" t="s">
        <v>14999</v>
      </c>
      <c r="F12468" s="72">
        <v>1</v>
      </c>
      <c r="G12468" s="72">
        <v>5</v>
      </c>
      <c r="H12468" s="72">
        <v>2</v>
      </c>
      <c r="I12468" s="72">
        <v>1</v>
      </c>
      <c r="J12468" s="72">
        <v>1</v>
      </c>
      <c r="K12468" s="72">
        <v>2</v>
      </c>
      <c r="L12468" s="72">
        <v>4</v>
      </c>
    </row>
    <row r="12469" spans="4:12" x14ac:dyDescent="0.25">
      <c r="D12469" s="66" t="s">
        <v>42807</v>
      </c>
      <c r="E12469" s="66" t="s">
        <v>15000</v>
      </c>
      <c r="F12469" s="72">
        <v>1</v>
      </c>
      <c r="G12469" s="72">
        <v>5</v>
      </c>
      <c r="H12469" s="72">
        <v>2</v>
      </c>
      <c r="I12469" s="72">
        <v>1</v>
      </c>
      <c r="J12469" s="72">
        <v>1</v>
      </c>
      <c r="K12469" s="72">
        <v>2</v>
      </c>
      <c r="L12469" s="72">
        <v>5</v>
      </c>
    </row>
    <row r="12470" spans="4:12" x14ac:dyDescent="0.25">
      <c r="D12470" s="66" t="s">
        <v>42808</v>
      </c>
      <c r="E12470" s="66" t="s">
        <v>15001</v>
      </c>
      <c r="F12470" s="72">
        <v>1</v>
      </c>
      <c r="G12470" s="72">
        <v>5</v>
      </c>
      <c r="H12470" s="72">
        <v>2</v>
      </c>
      <c r="I12470" s="72">
        <v>1</v>
      </c>
      <c r="J12470" s="72">
        <v>1</v>
      </c>
      <c r="K12470" s="72">
        <v>3</v>
      </c>
      <c r="L12470" s="72">
        <v>1</v>
      </c>
    </row>
    <row r="12471" spans="4:12" x14ac:dyDescent="0.25">
      <c r="D12471" s="66" t="s">
        <v>42809</v>
      </c>
      <c r="E12471" s="66" t="s">
        <v>15002</v>
      </c>
      <c r="F12471" s="72">
        <v>1</v>
      </c>
      <c r="G12471" s="72">
        <v>5</v>
      </c>
      <c r="H12471" s="72">
        <v>2</v>
      </c>
      <c r="I12471" s="72">
        <v>1</v>
      </c>
      <c r="J12471" s="72">
        <v>1</v>
      </c>
      <c r="K12471" s="72">
        <v>3</v>
      </c>
      <c r="L12471" s="72">
        <v>2</v>
      </c>
    </row>
    <row r="12472" spans="4:12" x14ac:dyDescent="0.25">
      <c r="D12472" s="66" t="s">
        <v>42810</v>
      </c>
      <c r="E12472" s="66" t="s">
        <v>15003</v>
      </c>
      <c r="F12472" s="72">
        <v>1</v>
      </c>
      <c r="G12472" s="72">
        <v>5</v>
      </c>
      <c r="H12472" s="72">
        <v>2</v>
      </c>
      <c r="I12472" s="72">
        <v>1</v>
      </c>
      <c r="J12472" s="72">
        <v>1</v>
      </c>
      <c r="K12472" s="72">
        <v>3</v>
      </c>
      <c r="L12472" s="72">
        <v>3</v>
      </c>
    </row>
    <row r="12473" spans="4:12" x14ac:dyDescent="0.25">
      <c r="D12473" s="66" t="s">
        <v>42811</v>
      </c>
      <c r="E12473" s="66" t="s">
        <v>15004</v>
      </c>
      <c r="F12473" s="72">
        <v>1</v>
      </c>
      <c r="G12473" s="72">
        <v>5</v>
      </c>
      <c r="H12473" s="72">
        <v>2</v>
      </c>
      <c r="I12473" s="72">
        <v>1</v>
      </c>
      <c r="J12473" s="72">
        <v>1</v>
      </c>
      <c r="K12473" s="72">
        <v>3</v>
      </c>
      <c r="L12473" s="72">
        <v>4</v>
      </c>
    </row>
    <row r="12474" spans="4:12" x14ac:dyDescent="0.25">
      <c r="D12474" s="66" t="s">
        <v>42812</v>
      </c>
      <c r="E12474" s="66" t="s">
        <v>15005</v>
      </c>
      <c r="F12474" s="72">
        <v>1</v>
      </c>
      <c r="G12474" s="72">
        <v>5</v>
      </c>
      <c r="H12474" s="72">
        <v>2</v>
      </c>
      <c r="I12474" s="72">
        <v>1</v>
      </c>
      <c r="J12474" s="72">
        <v>1</v>
      </c>
      <c r="K12474" s="72">
        <v>3</v>
      </c>
      <c r="L12474" s="72">
        <v>5</v>
      </c>
    </row>
    <row r="12475" spans="4:12" x14ac:dyDescent="0.25">
      <c r="D12475" s="66" t="s">
        <v>42813</v>
      </c>
      <c r="E12475" s="66" t="s">
        <v>15006</v>
      </c>
      <c r="F12475" s="72">
        <v>1</v>
      </c>
      <c r="G12475" s="72">
        <v>5</v>
      </c>
      <c r="H12475" s="72">
        <v>2</v>
      </c>
      <c r="I12475" s="72">
        <v>1</v>
      </c>
      <c r="J12475" s="72">
        <v>1</v>
      </c>
      <c r="K12475" s="72">
        <v>4</v>
      </c>
      <c r="L12475" s="72">
        <v>1</v>
      </c>
    </row>
    <row r="12476" spans="4:12" x14ac:dyDescent="0.25">
      <c r="D12476" s="66" t="s">
        <v>42814</v>
      </c>
      <c r="E12476" s="66" t="s">
        <v>15007</v>
      </c>
      <c r="F12476" s="72">
        <v>1</v>
      </c>
      <c r="G12476" s="72">
        <v>5</v>
      </c>
      <c r="H12476" s="72">
        <v>2</v>
      </c>
      <c r="I12476" s="72">
        <v>1</v>
      </c>
      <c r="J12476" s="72">
        <v>1</v>
      </c>
      <c r="K12476" s="72">
        <v>4</v>
      </c>
      <c r="L12476" s="72">
        <v>2</v>
      </c>
    </row>
    <row r="12477" spans="4:12" x14ac:dyDescent="0.25">
      <c r="D12477" s="66" t="s">
        <v>42815</v>
      </c>
      <c r="E12477" s="66" t="s">
        <v>15008</v>
      </c>
      <c r="F12477" s="72">
        <v>1</v>
      </c>
      <c r="G12477" s="72">
        <v>5</v>
      </c>
      <c r="H12477" s="72">
        <v>2</v>
      </c>
      <c r="I12477" s="72">
        <v>1</v>
      </c>
      <c r="J12477" s="72">
        <v>1</v>
      </c>
      <c r="K12477" s="72">
        <v>4</v>
      </c>
      <c r="L12477" s="72">
        <v>3</v>
      </c>
    </row>
    <row r="12478" spans="4:12" x14ac:dyDescent="0.25">
      <c r="D12478" s="66" t="s">
        <v>42816</v>
      </c>
      <c r="E12478" s="66" t="s">
        <v>15009</v>
      </c>
      <c r="F12478" s="72">
        <v>1</v>
      </c>
      <c r="G12478" s="72">
        <v>5</v>
      </c>
      <c r="H12478" s="72">
        <v>2</v>
      </c>
      <c r="I12478" s="72">
        <v>1</v>
      </c>
      <c r="J12478" s="72">
        <v>1</v>
      </c>
      <c r="K12478" s="72">
        <v>4</v>
      </c>
      <c r="L12478" s="72">
        <v>4</v>
      </c>
    </row>
    <row r="12479" spans="4:12" x14ac:dyDescent="0.25">
      <c r="D12479" s="66" t="s">
        <v>42817</v>
      </c>
      <c r="E12479" s="66" t="s">
        <v>15010</v>
      </c>
      <c r="F12479" s="72">
        <v>1</v>
      </c>
      <c r="G12479" s="72">
        <v>5</v>
      </c>
      <c r="H12479" s="72">
        <v>2</v>
      </c>
      <c r="I12479" s="72">
        <v>1</v>
      </c>
      <c r="J12479" s="72">
        <v>1</v>
      </c>
      <c r="K12479" s="72">
        <v>4</v>
      </c>
      <c r="L12479" s="72">
        <v>5</v>
      </c>
    </row>
    <row r="12480" spans="4:12" x14ac:dyDescent="0.25">
      <c r="D12480" s="66" t="s">
        <v>42818</v>
      </c>
      <c r="E12480" s="66" t="s">
        <v>15011</v>
      </c>
      <c r="F12480" s="72">
        <v>1</v>
      </c>
      <c r="G12480" s="72">
        <v>5</v>
      </c>
      <c r="H12480" s="72">
        <v>2</v>
      </c>
      <c r="I12480" s="72">
        <v>1</v>
      </c>
      <c r="J12480" s="72">
        <v>1</v>
      </c>
      <c r="K12480" s="72">
        <v>5</v>
      </c>
      <c r="L12480" s="72">
        <v>1</v>
      </c>
    </row>
    <row r="12481" spans="4:12" x14ac:dyDescent="0.25">
      <c r="D12481" s="66" t="s">
        <v>42819</v>
      </c>
      <c r="E12481" s="66" t="s">
        <v>15012</v>
      </c>
      <c r="F12481" s="72">
        <v>1</v>
      </c>
      <c r="G12481" s="72">
        <v>5</v>
      </c>
      <c r="H12481" s="72">
        <v>2</v>
      </c>
      <c r="I12481" s="72">
        <v>1</v>
      </c>
      <c r="J12481" s="72">
        <v>1</v>
      </c>
      <c r="K12481" s="72">
        <v>5</v>
      </c>
      <c r="L12481" s="72">
        <v>2</v>
      </c>
    </row>
    <row r="12482" spans="4:12" x14ac:dyDescent="0.25">
      <c r="D12482" s="66" t="s">
        <v>42820</v>
      </c>
      <c r="E12482" s="66" t="s">
        <v>15013</v>
      </c>
      <c r="F12482" s="72">
        <v>1</v>
      </c>
      <c r="G12482" s="72">
        <v>5</v>
      </c>
      <c r="H12482" s="72">
        <v>2</v>
      </c>
      <c r="I12482" s="72">
        <v>1</v>
      </c>
      <c r="J12482" s="72">
        <v>1</v>
      </c>
      <c r="K12482" s="72">
        <v>5</v>
      </c>
      <c r="L12482" s="72">
        <v>3</v>
      </c>
    </row>
    <row r="12483" spans="4:12" x14ac:dyDescent="0.25">
      <c r="D12483" s="66" t="s">
        <v>42821</v>
      </c>
      <c r="E12483" s="66" t="s">
        <v>15014</v>
      </c>
      <c r="F12483" s="72">
        <v>1</v>
      </c>
      <c r="G12483" s="72">
        <v>5</v>
      </c>
      <c r="H12483" s="72">
        <v>2</v>
      </c>
      <c r="I12483" s="72">
        <v>1</v>
      </c>
      <c r="J12483" s="72">
        <v>1</v>
      </c>
      <c r="K12483" s="72">
        <v>5</v>
      </c>
      <c r="L12483" s="72">
        <v>4</v>
      </c>
    </row>
    <row r="12484" spans="4:12" x14ac:dyDescent="0.25">
      <c r="D12484" s="66" t="s">
        <v>42822</v>
      </c>
      <c r="E12484" s="66" t="s">
        <v>15015</v>
      </c>
      <c r="F12484" s="72">
        <v>1</v>
      </c>
      <c r="G12484" s="72">
        <v>5</v>
      </c>
      <c r="H12484" s="72">
        <v>2</v>
      </c>
      <c r="I12484" s="72">
        <v>1</v>
      </c>
      <c r="J12484" s="72">
        <v>1</v>
      </c>
      <c r="K12484" s="72">
        <v>5</v>
      </c>
      <c r="L12484" s="72">
        <v>5</v>
      </c>
    </row>
    <row r="12485" spans="4:12" x14ac:dyDescent="0.25">
      <c r="D12485" s="66" t="s">
        <v>42823</v>
      </c>
      <c r="E12485" s="66" t="s">
        <v>3086</v>
      </c>
      <c r="F12485" s="72">
        <v>1</v>
      </c>
      <c r="G12485" s="72">
        <v>5</v>
      </c>
      <c r="H12485" s="72">
        <v>3</v>
      </c>
      <c r="I12485" s="72">
        <v>1</v>
      </c>
      <c r="J12485" s="72">
        <v>1</v>
      </c>
      <c r="K12485" s="72">
        <v>1</v>
      </c>
      <c r="L12485" s="72">
        <v>1</v>
      </c>
    </row>
    <row r="12486" spans="4:12" x14ac:dyDescent="0.25">
      <c r="D12486" s="66" t="s">
        <v>42824</v>
      </c>
      <c r="E12486" s="66" t="s">
        <v>15016</v>
      </c>
      <c r="F12486" s="72">
        <v>1</v>
      </c>
      <c r="G12486" s="72">
        <v>5</v>
      </c>
      <c r="H12486" s="72">
        <v>3</v>
      </c>
      <c r="I12486" s="72">
        <v>1</v>
      </c>
      <c r="J12486" s="72">
        <v>1</v>
      </c>
      <c r="K12486" s="72">
        <v>1</v>
      </c>
      <c r="L12486" s="72">
        <v>2</v>
      </c>
    </row>
    <row r="12487" spans="4:12" x14ac:dyDescent="0.25">
      <c r="D12487" s="66" t="s">
        <v>42825</v>
      </c>
      <c r="E12487" s="66" t="s">
        <v>15017</v>
      </c>
      <c r="F12487" s="72">
        <v>1</v>
      </c>
      <c r="G12487" s="72">
        <v>5</v>
      </c>
      <c r="H12487" s="72">
        <v>3</v>
      </c>
      <c r="I12487" s="72">
        <v>1</v>
      </c>
      <c r="J12487" s="72">
        <v>1</v>
      </c>
      <c r="K12487" s="72">
        <v>2</v>
      </c>
      <c r="L12487" s="72">
        <v>1</v>
      </c>
    </row>
    <row r="12488" spans="4:12" x14ac:dyDescent="0.25">
      <c r="D12488" s="66" t="s">
        <v>42826</v>
      </c>
      <c r="E12488" s="66" t="s">
        <v>15018</v>
      </c>
      <c r="F12488" s="72">
        <v>1</v>
      </c>
      <c r="G12488" s="72">
        <v>5</v>
      </c>
      <c r="H12488" s="72">
        <v>3</v>
      </c>
      <c r="I12488" s="72">
        <v>1</v>
      </c>
      <c r="J12488" s="72">
        <v>1</v>
      </c>
      <c r="K12488" s="72">
        <v>2</v>
      </c>
      <c r="L12488" s="72">
        <v>2</v>
      </c>
    </row>
    <row r="12489" spans="4:12" x14ac:dyDescent="0.25">
      <c r="D12489" s="66" t="s">
        <v>42827</v>
      </c>
      <c r="E12489" s="66" t="s">
        <v>3048</v>
      </c>
      <c r="F12489" s="72">
        <v>1</v>
      </c>
      <c r="G12489" s="72">
        <v>5</v>
      </c>
      <c r="H12489" s="72">
        <v>3</v>
      </c>
      <c r="I12489" s="72">
        <v>1</v>
      </c>
      <c r="J12489" s="72">
        <v>1</v>
      </c>
      <c r="K12489" s="72">
        <v>3</v>
      </c>
      <c r="L12489" s="72">
        <v>1</v>
      </c>
    </row>
    <row r="12490" spans="4:12" x14ac:dyDescent="0.25">
      <c r="D12490" s="66" t="s">
        <v>42828</v>
      </c>
      <c r="E12490" s="66" t="s">
        <v>15019</v>
      </c>
      <c r="F12490" s="72">
        <v>1</v>
      </c>
      <c r="G12490" s="72">
        <v>5</v>
      </c>
      <c r="H12490" s="72">
        <v>3</v>
      </c>
      <c r="I12490" s="72">
        <v>1</v>
      </c>
      <c r="J12490" s="72">
        <v>1</v>
      </c>
      <c r="K12490" s="72">
        <v>3</v>
      </c>
      <c r="L12490" s="72">
        <v>2</v>
      </c>
    </row>
    <row r="12491" spans="4:12" x14ac:dyDescent="0.25">
      <c r="D12491" s="66" t="s">
        <v>42829</v>
      </c>
      <c r="E12491" s="66" t="s">
        <v>15020</v>
      </c>
      <c r="F12491" s="72">
        <v>1</v>
      </c>
      <c r="G12491" s="72">
        <v>5</v>
      </c>
      <c r="H12491" s="72">
        <v>3</v>
      </c>
      <c r="I12491" s="72">
        <v>1</v>
      </c>
      <c r="J12491" s="72">
        <v>1</v>
      </c>
      <c r="K12491" s="72">
        <v>4</v>
      </c>
      <c r="L12491" s="72">
        <v>1</v>
      </c>
    </row>
    <row r="12492" spans="4:12" x14ac:dyDescent="0.25">
      <c r="D12492" s="66" t="s">
        <v>42830</v>
      </c>
      <c r="E12492" s="66" t="s">
        <v>15021</v>
      </c>
      <c r="F12492" s="72">
        <v>1</v>
      </c>
      <c r="G12492" s="72">
        <v>5</v>
      </c>
      <c r="H12492" s="72">
        <v>3</v>
      </c>
      <c r="I12492" s="72">
        <v>1</v>
      </c>
      <c r="J12492" s="72">
        <v>1</v>
      </c>
      <c r="K12492" s="72">
        <v>4</v>
      </c>
      <c r="L12492" s="72">
        <v>2</v>
      </c>
    </row>
    <row r="12493" spans="4:12" x14ac:dyDescent="0.25">
      <c r="D12493" s="66" t="s">
        <v>42831</v>
      </c>
      <c r="E12493" s="66" t="s">
        <v>775</v>
      </c>
      <c r="F12493" s="72">
        <v>1</v>
      </c>
      <c r="G12493" s="72">
        <v>5</v>
      </c>
      <c r="H12493" s="72">
        <v>3</v>
      </c>
      <c r="I12493" s="72">
        <v>1</v>
      </c>
      <c r="J12493" s="72">
        <v>1</v>
      </c>
      <c r="K12493" s="72">
        <v>5</v>
      </c>
      <c r="L12493" s="72">
        <v>1</v>
      </c>
    </row>
    <row r="12494" spans="4:12" x14ac:dyDescent="0.25">
      <c r="D12494" s="66" t="s">
        <v>42832</v>
      </c>
      <c r="E12494" s="66" t="s">
        <v>15022</v>
      </c>
      <c r="F12494" s="72">
        <v>1</v>
      </c>
      <c r="G12494" s="72">
        <v>5</v>
      </c>
      <c r="H12494" s="72">
        <v>3</v>
      </c>
      <c r="I12494" s="72">
        <v>1</v>
      </c>
      <c r="J12494" s="72">
        <v>1</v>
      </c>
      <c r="K12494" s="72">
        <v>5</v>
      </c>
      <c r="L12494" s="72">
        <v>2</v>
      </c>
    </row>
    <row r="12495" spans="4:12" x14ac:dyDescent="0.25">
      <c r="D12495" s="66" t="s">
        <v>42833</v>
      </c>
      <c r="E12495" s="66" t="s">
        <v>3087</v>
      </c>
      <c r="F12495" s="72">
        <v>1</v>
      </c>
      <c r="G12495" s="72">
        <v>5</v>
      </c>
      <c r="H12495" s="72">
        <v>3</v>
      </c>
      <c r="I12495" s="72">
        <v>1</v>
      </c>
      <c r="J12495" s="72">
        <v>1</v>
      </c>
      <c r="K12495" s="72">
        <v>6</v>
      </c>
      <c r="L12495" s="72">
        <v>1</v>
      </c>
    </row>
    <row r="12496" spans="4:12" x14ac:dyDescent="0.25">
      <c r="D12496" s="66" t="s">
        <v>42834</v>
      </c>
      <c r="E12496" s="66" t="s">
        <v>15023</v>
      </c>
      <c r="F12496" s="72">
        <v>1</v>
      </c>
      <c r="G12496" s="72">
        <v>5</v>
      </c>
      <c r="H12496" s="72">
        <v>3</v>
      </c>
      <c r="I12496" s="72">
        <v>1</v>
      </c>
      <c r="J12496" s="72">
        <v>1</v>
      </c>
      <c r="K12496" s="72">
        <v>6</v>
      </c>
      <c r="L12496" s="72">
        <v>2</v>
      </c>
    </row>
    <row r="12497" spans="4:12" x14ac:dyDescent="0.25">
      <c r="D12497" s="66" t="s">
        <v>42835</v>
      </c>
      <c r="E12497" s="66" t="s">
        <v>15024</v>
      </c>
      <c r="F12497" s="72">
        <v>1</v>
      </c>
      <c r="G12497" s="72">
        <v>5</v>
      </c>
      <c r="H12497" s="72">
        <v>3</v>
      </c>
      <c r="I12497" s="72">
        <v>1</v>
      </c>
      <c r="J12497" s="72">
        <v>1</v>
      </c>
      <c r="K12497" s="72">
        <v>7</v>
      </c>
      <c r="L12497" s="72">
        <v>1</v>
      </c>
    </row>
    <row r="12498" spans="4:12" x14ac:dyDescent="0.25">
      <c r="D12498" s="66" t="s">
        <v>42836</v>
      </c>
      <c r="E12498" s="66" t="s">
        <v>15025</v>
      </c>
      <c r="F12498" s="72">
        <v>1</v>
      </c>
      <c r="G12498" s="72">
        <v>5</v>
      </c>
      <c r="H12498" s="72">
        <v>3</v>
      </c>
      <c r="I12498" s="72">
        <v>1</v>
      </c>
      <c r="J12498" s="72">
        <v>1</v>
      </c>
      <c r="K12498" s="72">
        <v>7</v>
      </c>
      <c r="L12498" s="72">
        <v>2</v>
      </c>
    </row>
    <row r="12499" spans="4:12" x14ac:dyDescent="0.25">
      <c r="D12499" s="66" t="s">
        <v>42837</v>
      </c>
      <c r="E12499" s="66" t="s">
        <v>15026</v>
      </c>
      <c r="F12499" s="72">
        <v>1</v>
      </c>
      <c r="G12499" s="72">
        <v>5</v>
      </c>
      <c r="H12499" s="72">
        <v>3</v>
      </c>
      <c r="I12499" s="72">
        <v>1</v>
      </c>
      <c r="J12499" s="72">
        <v>1</v>
      </c>
      <c r="K12499" s="72">
        <v>7</v>
      </c>
      <c r="L12499" s="72">
        <v>3</v>
      </c>
    </row>
    <row r="12500" spans="4:12" x14ac:dyDescent="0.25">
      <c r="D12500" s="66" t="s">
        <v>42838</v>
      </c>
      <c r="E12500" s="66" t="s">
        <v>15027</v>
      </c>
      <c r="F12500" s="72">
        <v>1</v>
      </c>
      <c r="G12500" s="72">
        <v>5</v>
      </c>
      <c r="H12500" s="72">
        <v>3</v>
      </c>
      <c r="I12500" s="72">
        <v>1</v>
      </c>
      <c r="J12500" s="72">
        <v>1</v>
      </c>
      <c r="K12500" s="72">
        <v>8</v>
      </c>
      <c r="L12500" s="72">
        <v>1</v>
      </c>
    </row>
    <row r="12501" spans="4:12" x14ac:dyDescent="0.25">
      <c r="D12501" s="66" t="s">
        <v>42839</v>
      </c>
      <c r="E12501" s="66" t="s">
        <v>15028</v>
      </c>
      <c r="F12501" s="72">
        <v>1</v>
      </c>
      <c r="G12501" s="72">
        <v>5</v>
      </c>
      <c r="H12501" s="72">
        <v>3</v>
      </c>
      <c r="I12501" s="72">
        <v>1</v>
      </c>
      <c r="J12501" s="72">
        <v>1</v>
      </c>
      <c r="K12501" s="72">
        <v>8</v>
      </c>
      <c r="L12501" s="72">
        <v>2</v>
      </c>
    </row>
    <row r="12502" spans="4:12" x14ac:dyDescent="0.25">
      <c r="D12502" s="66" t="s">
        <v>42840</v>
      </c>
      <c r="E12502" s="66" t="s">
        <v>15029</v>
      </c>
      <c r="F12502" s="72">
        <v>1</v>
      </c>
      <c r="G12502" s="72">
        <v>5</v>
      </c>
      <c r="H12502" s="72">
        <v>3</v>
      </c>
      <c r="I12502" s="72">
        <v>1</v>
      </c>
      <c r="J12502" s="72">
        <v>1</v>
      </c>
      <c r="K12502" s="72">
        <v>9</v>
      </c>
      <c r="L12502" s="72">
        <v>1</v>
      </c>
    </row>
    <row r="12503" spans="4:12" x14ac:dyDescent="0.25">
      <c r="D12503" s="66" t="s">
        <v>42841</v>
      </c>
      <c r="E12503" s="66" t="s">
        <v>15030</v>
      </c>
      <c r="F12503" s="72">
        <v>1</v>
      </c>
      <c r="G12503" s="72">
        <v>5</v>
      </c>
      <c r="H12503" s="72">
        <v>3</v>
      </c>
      <c r="I12503" s="72">
        <v>1</v>
      </c>
      <c r="J12503" s="72">
        <v>1</v>
      </c>
      <c r="K12503" s="72">
        <v>9</v>
      </c>
      <c r="L12503" s="72">
        <v>2</v>
      </c>
    </row>
    <row r="12504" spans="4:12" x14ac:dyDescent="0.25">
      <c r="D12504" s="66" t="s">
        <v>42842</v>
      </c>
      <c r="E12504" s="66" t="s">
        <v>5501</v>
      </c>
      <c r="F12504" s="72">
        <v>1</v>
      </c>
      <c r="G12504" s="72">
        <v>5</v>
      </c>
      <c r="H12504" s="72">
        <v>4</v>
      </c>
      <c r="I12504" s="72">
        <v>1</v>
      </c>
      <c r="J12504" s="72">
        <v>1</v>
      </c>
      <c r="K12504" s="72">
        <v>1</v>
      </c>
      <c r="L12504" s="72">
        <v>0</v>
      </c>
    </row>
    <row r="12505" spans="4:12" x14ac:dyDescent="0.25">
      <c r="D12505" s="66" t="s">
        <v>42843</v>
      </c>
      <c r="E12505" s="66" t="s">
        <v>15031</v>
      </c>
      <c r="F12505" s="72">
        <v>1</v>
      </c>
      <c r="G12505" s="72">
        <v>5</v>
      </c>
      <c r="H12505" s="72">
        <v>4</v>
      </c>
      <c r="I12505" s="72">
        <v>1</v>
      </c>
      <c r="J12505" s="72">
        <v>1</v>
      </c>
      <c r="K12505" s="72">
        <v>1</v>
      </c>
      <c r="L12505" s="72">
        <v>1</v>
      </c>
    </row>
    <row r="12506" spans="4:12" x14ac:dyDescent="0.25">
      <c r="D12506" s="66" t="s">
        <v>42844</v>
      </c>
      <c r="E12506" s="66" t="s">
        <v>15032</v>
      </c>
      <c r="F12506" s="72">
        <v>1</v>
      </c>
      <c r="G12506" s="72">
        <v>5</v>
      </c>
      <c r="H12506" s="72">
        <v>4</v>
      </c>
      <c r="I12506" s="72">
        <v>1</v>
      </c>
      <c r="J12506" s="72">
        <v>1</v>
      </c>
      <c r="K12506" s="72">
        <v>1</v>
      </c>
      <c r="L12506" s="72">
        <v>2</v>
      </c>
    </row>
    <row r="12507" spans="4:12" x14ac:dyDescent="0.25">
      <c r="D12507" s="66" t="s">
        <v>42845</v>
      </c>
      <c r="E12507" s="66" t="s">
        <v>15033</v>
      </c>
      <c r="F12507" s="72">
        <v>1</v>
      </c>
      <c r="G12507" s="72">
        <v>5</v>
      </c>
      <c r="H12507" s="72">
        <v>4</v>
      </c>
      <c r="I12507" s="72">
        <v>1</v>
      </c>
      <c r="J12507" s="72">
        <v>1</v>
      </c>
      <c r="K12507" s="72">
        <v>1</v>
      </c>
      <c r="L12507" s="72">
        <v>3</v>
      </c>
    </row>
    <row r="12508" spans="4:12" x14ac:dyDescent="0.25">
      <c r="D12508" s="66" t="s">
        <v>42846</v>
      </c>
      <c r="E12508" s="66" t="s">
        <v>15034</v>
      </c>
      <c r="F12508" s="72">
        <v>1</v>
      </c>
      <c r="G12508" s="72">
        <v>5</v>
      </c>
      <c r="H12508" s="72">
        <v>4</v>
      </c>
      <c r="I12508" s="72">
        <v>1</v>
      </c>
      <c r="J12508" s="72">
        <v>1</v>
      </c>
      <c r="K12508" s="72">
        <v>1</v>
      </c>
      <c r="L12508" s="72">
        <v>4</v>
      </c>
    </row>
    <row r="12509" spans="4:12" x14ac:dyDescent="0.25">
      <c r="D12509" s="66" t="s">
        <v>42847</v>
      </c>
      <c r="E12509" s="66" t="s">
        <v>15035</v>
      </c>
      <c r="F12509" s="72">
        <v>1</v>
      </c>
      <c r="G12509" s="72">
        <v>5</v>
      </c>
      <c r="H12509" s="72">
        <v>4</v>
      </c>
      <c r="I12509" s="72">
        <v>1</v>
      </c>
      <c r="J12509" s="72">
        <v>1</v>
      </c>
      <c r="K12509" s="72">
        <v>1</v>
      </c>
      <c r="L12509" s="72">
        <v>5</v>
      </c>
    </row>
    <row r="12510" spans="4:12" x14ac:dyDescent="0.25">
      <c r="D12510" s="66" t="s">
        <v>42848</v>
      </c>
      <c r="E12510" s="66" t="s">
        <v>15036</v>
      </c>
      <c r="F12510" s="72">
        <v>1</v>
      </c>
      <c r="G12510" s="72">
        <v>5</v>
      </c>
      <c r="H12510" s="72">
        <v>4</v>
      </c>
      <c r="I12510" s="72">
        <v>1</v>
      </c>
      <c r="J12510" s="72">
        <v>1</v>
      </c>
      <c r="K12510" s="72">
        <v>2</v>
      </c>
      <c r="L12510" s="72">
        <v>1</v>
      </c>
    </row>
    <row r="12511" spans="4:12" x14ac:dyDescent="0.25">
      <c r="D12511" s="66" t="s">
        <v>42849</v>
      </c>
      <c r="E12511" s="66" t="s">
        <v>15037</v>
      </c>
      <c r="F12511" s="72">
        <v>1</v>
      </c>
      <c r="G12511" s="72">
        <v>5</v>
      </c>
      <c r="H12511" s="72">
        <v>4</v>
      </c>
      <c r="I12511" s="72">
        <v>1</v>
      </c>
      <c r="J12511" s="72">
        <v>1</v>
      </c>
      <c r="K12511" s="72">
        <v>2</v>
      </c>
      <c r="L12511" s="72">
        <v>2</v>
      </c>
    </row>
    <row r="12512" spans="4:12" x14ac:dyDescent="0.25">
      <c r="D12512" s="66" t="s">
        <v>42850</v>
      </c>
      <c r="E12512" s="66" t="s">
        <v>15038</v>
      </c>
      <c r="F12512" s="72">
        <v>1</v>
      </c>
      <c r="G12512" s="72">
        <v>5</v>
      </c>
      <c r="H12512" s="72">
        <v>4</v>
      </c>
      <c r="I12512" s="72">
        <v>1</v>
      </c>
      <c r="J12512" s="72">
        <v>1</v>
      </c>
      <c r="K12512" s="72">
        <v>2</v>
      </c>
      <c r="L12512" s="72">
        <v>3</v>
      </c>
    </row>
    <row r="12513" spans="4:12" x14ac:dyDescent="0.25">
      <c r="D12513" s="66" t="s">
        <v>42851</v>
      </c>
      <c r="E12513" s="66" t="s">
        <v>15039</v>
      </c>
      <c r="F12513" s="72">
        <v>1</v>
      </c>
      <c r="G12513" s="72">
        <v>5</v>
      </c>
      <c r="H12513" s="72">
        <v>4</v>
      </c>
      <c r="I12513" s="72">
        <v>1</v>
      </c>
      <c r="J12513" s="72">
        <v>1</v>
      </c>
      <c r="K12513" s="72">
        <v>2</v>
      </c>
      <c r="L12513" s="72">
        <v>4</v>
      </c>
    </row>
    <row r="12514" spans="4:12" x14ac:dyDescent="0.25">
      <c r="D12514" s="66" t="s">
        <v>42852</v>
      </c>
      <c r="E12514" s="66" t="s">
        <v>15040</v>
      </c>
      <c r="F12514" s="72">
        <v>1</v>
      </c>
      <c r="G12514" s="72">
        <v>5</v>
      </c>
      <c r="H12514" s="72">
        <v>4</v>
      </c>
      <c r="I12514" s="72">
        <v>1</v>
      </c>
      <c r="J12514" s="72">
        <v>1</v>
      </c>
      <c r="K12514" s="72">
        <v>2</v>
      </c>
      <c r="L12514" s="72">
        <v>5</v>
      </c>
    </row>
    <row r="12515" spans="4:12" x14ac:dyDescent="0.25">
      <c r="D12515" s="66" t="s">
        <v>42853</v>
      </c>
      <c r="E12515" s="66" t="s">
        <v>15041</v>
      </c>
      <c r="F12515" s="72">
        <v>1</v>
      </c>
      <c r="G12515" s="72">
        <v>5</v>
      </c>
      <c r="H12515" s="72">
        <v>4</v>
      </c>
      <c r="I12515" s="72">
        <v>1</v>
      </c>
      <c r="J12515" s="72">
        <v>1</v>
      </c>
      <c r="K12515" s="72">
        <v>3</v>
      </c>
      <c r="L12515" s="72">
        <v>1</v>
      </c>
    </row>
    <row r="12516" spans="4:12" x14ac:dyDescent="0.25">
      <c r="D12516" s="66" t="s">
        <v>42854</v>
      </c>
      <c r="E12516" s="66" t="s">
        <v>3088</v>
      </c>
      <c r="F12516" s="72">
        <v>1</v>
      </c>
      <c r="G12516" s="72">
        <v>5</v>
      </c>
      <c r="H12516" s="72">
        <v>5</v>
      </c>
      <c r="I12516" s="72">
        <v>1</v>
      </c>
      <c r="J12516" s="72">
        <v>1</v>
      </c>
      <c r="K12516" s="72">
        <v>1</v>
      </c>
      <c r="L12516" s="72">
        <v>1</v>
      </c>
    </row>
    <row r="12517" spans="4:12" x14ac:dyDescent="0.25">
      <c r="D12517" s="66" t="s">
        <v>42855</v>
      </c>
      <c r="E12517" s="66" t="s">
        <v>15042</v>
      </c>
      <c r="F12517" s="72">
        <v>1</v>
      </c>
      <c r="G12517" s="72">
        <v>5</v>
      </c>
      <c r="H12517" s="72">
        <v>5</v>
      </c>
      <c r="I12517" s="72">
        <v>1</v>
      </c>
      <c r="J12517" s="72">
        <v>1</v>
      </c>
      <c r="K12517" s="72">
        <v>1</v>
      </c>
      <c r="L12517" s="72">
        <v>2</v>
      </c>
    </row>
    <row r="12518" spans="4:12" x14ac:dyDescent="0.25">
      <c r="D12518" s="66" t="s">
        <v>42856</v>
      </c>
      <c r="E12518" s="66" t="s">
        <v>3089</v>
      </c>
      <c r="F12518" s="72">
        <v>1</v>
      </c>
      <c r="G12518" s="72">
        <v>5</v>
      </c>
      <c r="H12518" s="72">
        <v>5</v>
      </c>
      <c r="I12518" s="72">
        <v>1</v>
      </c>
      <c r="J12518" s="72">
        <v>1</v>
      </c>
      <c r="K12518" s="72">
        <v>1</v>
      </c>
      <c r="L12518" s="72">
        <v>3</v>
      </c>
    </row>
    <row r="12519" spans="4:12" x14ac:dyDescent="0.25">
      <c r="D12519" s="66" t="s">
        <v>42857</v>
      </c>
      <c r="E12519" s="66" t="s">
        <v>15043</v>
      </c>
      <c r="F12519" s="72">
        <v>1</v>
      </c>
      <c r="G12519" s="72">
        <v>5</v>
      </c>
      <c r="H12519" s="72">
        <v>5</v>
      </c>
      <c r="I12519" s="72">
        <v>1</v>
      </c>
      <c r="J12519" s="72">
        <v>1</v>
      </c>
      <c r="K12519" s="72">
        <v>1</v>
      </c>
      <c r="L12519" s="72">
        <v>4</v>
      </c>
    </row>
    <row r="12520" spans="4:12" x14ac:dyDescent="0.25">
      <c r="D12520" s="66" t="s">
        <v>42858</v>
      </c>
      <c r="E12520" s="66" t="s">
        <v>15044</v>
      </c>
      <c r="F12520" s="72">
        <v>1</v>
      </c>
      <c r="G12520" s="72">
        <v>5</v>
      </c>
      <c r="H12520" s="72">
        <v>5</v>
      </c>
      <c r="I12520" s="72">
        <v>1</v>
      </c>
      <c r="J12520" s="72">
        <v>1</v>
      </c>
      <c r="K12520" s="72">
        <v>1</v>
      </c>
      <c r="L12520" s="72">
        <v>5</v>
      </c>
    </row>
    <row r="12521" spans="4:12" x14ac:dyDescent="0.25">
      <c r="D12521" s="66" t="s">
        <v>42859</v>
      </c>
      <c r="E12521" s="66" t="s">
        <v>15045</v>
      </c>
      <c r="F12521" s="72">
        <v>1</v>
      </c>
      <c r="G12521" s="72">
        <v>5</v>
      </c>
      <c r="H12521" s="72">
        <v>5</v>
      </c>
      <c r="I12521" s="72">
        <v>1</v>
      </c>
      <c r="J12521" s="72">
        <v>1</v>
      </c>
      <c r="K12521" s="72">
        <v>1</v>
      </c>
      <c r="L12521" s="72">
        <v>6</v>
      </c>
    </row>
    <row r="12522" spans="4:12" x14ac:dyDescent="0.25">
      <c r="D12522" s="66" t="s">
        <v>42860</v>
      </c>
      <c r="E12522" s="66" t="s">
        <v>15046</v>
      </c>
      <c r="F12522" s="72">
        <v>1</v>
      </c>
      <c r="G12522" s="72">
        <v>5</v>
      </c>
      <c r="H12522" s="72">
        <v>5</v>
      </c>
      <c r="I12522" s="72">
        <v>1</v>
      </c>
      <c r="J12522" s="72">
        <v>1</v>
      </c>
      <c r="K12522" s="72">
        <v>1</v>
      </c>
      <c r="L12522" s="72">
        <v>7</v>
      </c>
    </row>
    <row r="12523" spans="4:12" x14ac:dyDescent="0.25">
      <c r="D12523" s="66" t="s">
        <v>42861</v>
      </c>
      <c r="E12523" s="66" t="s">
        <v>15047</v>
      </c>
      <c r="F12523" s="72">
        <v>1</v>
      </c>
      <c r="G12523" s="72">
        <v>5</v>
      </c>
      <c r="H12523" s="72">
        <v>5</v>
      </c>
      <c r="I12523" s="72">
        <v>1</v>
      </c>
      <c r="J12523" s="72">
        <v>1</v>
      </c>
      <c r="K12523" s="72">
        <v>1</v>
      </c>
      <c r="L12523" s="72">
        <v>8</v>
      </c>
    </row>
    <row r="12524" spans="4:12" x14ac:dyDescent="0.25">
      <c r="D12524" s="66" t="s">
        <v>42862</v>
      </c>
      <c r="E12524" s="66" t="s">
        <v>15048</v>
      </c>
      <c r="F12524" s="72">
        <v>1</v>
      </c>
      <c r="G12524" s="72">
        <v>5</v>
      </c>
      <c r="H12524" s="72">
        <v>6</v>
      </c>
      <c r="I12524" s="72">
        <v>1</v>
      </c>
      <c r="J12524" s="72">
        <v>1</v>
      </c>
      <c r="K12524" s="72">
        <v>1</v>
      </c>
      <c r="L12524" s="72">
        <v>1</v>
      </c>
    </row>
    <row r="12525" spans="4:12" x14ac:dyDescent="0.25">
      <c r="D12525" s="66" t="s">
        <v>42863</v>
      </c>
      <c r="E12525" s="66" t="s">
        <v>15049</v>
      </c>
      <c r="F12525" s="72">
        <v>1</v>
      </c>
      <c r="G12525" s="72">
        <v>5</v>
      </c>
      <c r="H12525" s="72">
        <v>6</v>
      </c>
      <c r="I12525" s="72">
        <v>1</v>
      </c>
      <c r="J12525" s="72">
        <v>1</v>
      </c>
      <c r="K12525" s="72">
        <v>1</v>
      </c>
      <c r="L12525" s="72">
        <v>2</v>
      </c>
    </row>
    <row r="12526" spans="4:12" x14ac:dyDescent="0.25">
      <c r="D12526" s="66" t="s">
        <v>42864</v>
      </c>
      <c r="E12526" s="66" t="s">
        <v>15050</v>
      </c>
      <c r="F12526" s="72">
        <v>1</v>
      </c>
      <c r="G12526" s="72">
        <v>5</v>
      </c>
      <c r="H12526" s="72">
        <v>6</v>
      </c>
      <c r="I12526" s="72">
        <v>1</v>
      </c>
      <c r="J12526" s="72">
        <v>1</v>
      </c>
      <c r="K12526" s="72">
        <v>1</v>
      </c>
      <c r="L12526" s="72">
        <v>3</v>
      </c>
    </row>
    <row r="12527" spans="4:12" x14ac:dyDescent="0.25">
      <c r="D12527" s="66" t="s">
        <v>42865</v>
      </c>
      <c r="E12527" s="66" t="s">
        <v>15051</v>
      </c>
      <c r="F12527" s="72">
        <v>1</v>
      </c>
      <c r="G12527" s="72">
        <v>5</v>
      </c>
      <c r="H12527" s="72">
        <v>6</v>
      </c>
      <c r="I12527" s="72">
        <v>1</v>
      </c>
      <c r="J12527" s="72">
        <v>1</v>
      </c>
      <c r="K12527" s="72">
        <v>1</v>
      </c>
      <c r="L12527" s="72">
        <v>4</v>
      </c>
    </row>
    <row r="12528" spans="4:12" x14ac:dyDescent="0.25">
      <c r="D12528" s="66" t="s">
        <v>42866</v>
      </c>
      <c r="E12528" s="66" t="s">
        <v>15052</v>
      </c>
      <c r="F12528" s="72">
        <v>1</v>
      </c>
      <c r="G12528" s="72">
        <v>5</v>
      </c>
      <c r="H12528" s="72">
        <v>6</v>
      </c>
      <c r="I12528" s="72">
        <v>1</v>
      </c>
      <c r="J12528" s="72">
        <v>1</v>
      </c>
      <c r="K12528" s="72">
        <v>2</v>
      </c>
      <c r="L12528" s="72">
        <v>1</v>
      </c>
    </row>
    <row r="12529" spans="4:12" x14ac:dyDescent="0.25">
      <c r="D12529" s="66" t="s">
        <v>42867</v>
      </c>
      <c r="E12529" s="66" t="s">
        <v>15053</v>
      </c>
      <c r="F12529" s="72">
        <v>1</v>
      </c>
      <c r="G12529" s="72">
        <v>5</v>
      </c>
      <c r="H12529" s="72">
        <v>6</v>
      </c>
      <c r="I12529" s="72">
        <v>1</v>
      </c>
      <c r="J12529" s="72">
        <v>1</v>
      </c>
      <c r="K12529" s="72">
        <v>2</v>
      </c>
      <c r="L12529" s="72">
        <v>2</v>
      </c>
    </row>
    <row r="12530" spans="4:12" x14ac:dyDescent="0.25">
      <c r="D12530" s="66" t="s">
        <v>42868</v>
      </c>
      <c r="E12530" s="66" t="s">
        <v>15054</v>
      </c>
      <c r="F12530" s="72">
        <v>1</v>
      </c>
      <c r="G12530" s="72">
        <v>5</v>
      </c>
      <c r="H12530" s="72">
        <v>6</v>
      </c>
      <c r="I12530" s="72">
        <v>1</v>
      </c>
      <c r="J12530" s="72">
        <v>1</v>
      </c>
      <c r="K12530" s="72">
        <v>2</v>
      </c>
      <c r="L12530" s="72">
        <v>3</v>
      </c>
    </row>
  </sheetData>
  <sheetProtection algorithmName="SHA-512" hashValue="xyXkrCX0iNLXbsBHudVFbNfR0pY00Ln+a2VTRwUjZoqm4czDBYBPVh587yi/nV5yy9Z0Ia8DEludh3I/0qSA7w==" saltValue="0apzGkCiBCryWUzy+k4N4Q==" spinCount="100000" sheet="1" objects="1" scenarios="1"/>
  <autoFilter ref="A1:E12530" xr:uid="{00000000-0009-0000-0000-000002000000}"/>
  <pageMargins left="0.7" right="0.7" top="0.75" bottom="0.75" header="0.3" footer="0.3"/>
  <pageSetup paperSize="30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FF0000"/>
  </sheetPr>
  <dimension ref="A1:C11"/>
  <sheetViews>
    <sheetView workbookViewId="0">
      <selection activeCell="B14" sqref="B14"/>
    </sheetView>
  </sheetViews>
  <sheetFormatPr defaultRowHeight="15" x14ac:dyDescent="0.25"/>
  <cols>
    <col min="1" max="1" width="17" bestFit="1" customWidth="1"/>
    <col min="2" max="2" width="16" bestFit="1" customWidth="1"/>
    <col min="3" max="3" width="11" bestFit="1" customWidth="1"/>
  </cols>
  <sheetData>
    <row r="1" spans="1:3" x14ac:dyDescent="0.25">
      <c r="B1" t="s">
        <v>240</v>
      </c>
      <c r="C1" t="s">
        <v>2</v>
      </c>
    </row>
    <row r="2" spans="1:3" x14ac:dyDescent="0.25">
      <c r="A2" t="s">
        <v>20569</v>
      </c>
      <c r="B2" t="s">
        <v>28535</v>
      </c>
      <c r="C2" t="s">
        <v>21328</v>
      </c>
    </row>
    <row r="4" spans="1:3" x14ac:dyDescent="0.25">
      <c r="A4">
        <v>1</v>
      </c>
      <c r="B4" t="s">
        <v>42873</v>
      </c>
      <c r="C4" t="s">
        <v>20570</v>
      </c>
    </row>
    <row r="5" spans="1:3" x14ac:dyDescent="0.25">
      <c r="A5">
        <v>2</v>
      </c>
      <c r="B5" t="s">
        <v>42874</v>
      </c>
      <c r="C5" t="s">
        <v>20571</v>
      </c>
    </row>
    <row r="6" spans="1:3" x14ac:dyDescent="0.25">
      <c r="A6">
        <v>3</v>
      </c>
      <c r="B6" t="s">
        <v>42875</v>
      </c>
      <c r="C6" t="s">
        <v>20572</v>
      </c>
    </row>
    <row r="7" spans="1:3" x14ac:dyDescent="0.25">
      <c r="A7">
        <v>4</v>
      </c>
      <c r="B7" t="s">
        <v>42876</v>
      </c>
      <c r="C7" t="s">
        <v>20573</v>
      </c>
    </row>
    <row r="8" spans="1:3" x14ac:dyDescent="0.25">
      <c r="A8">
        <v>5</v>
      </c>
      <c r="B8" t="s">
        <v>42877</v>
      </c>
      <c r="C8" t="s">
        <v>20574</v>
      </c>
    </row>
    <row r="9" spans="1:3" x14ac:dyDescent="0.25">
      <c r="A9">
        <v>6</v>
      </c>
      <c r="B9" t="s">
        <v>42878</v>
      </c>
      <c r="C9" t="s">
        <v>20575</v>
      </c>
    </row>
    <row r="10" spans="1:3" x14ac:dyDescent="0.25">
      <c r="A10">
        <v>7</v>
      </c>
      <c r="B10" t="s">
        <v>42879</v>
      </c>
      <c r="C10" t="s">
        <v>20576</v>
      </c>
    </row>
    <row r="11" spans="1:3" x14ac:dyDescent="0.25">
      <c r="A11">
        <v>8</v>
      </c>
      <c r="B11" t="s">
        <v>42880</v>
      </c>
      <c r="C11" t="s">
        <v>42881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FF0000"/>
  </sheetPr>
  <dimension ref="A1:B1153"/>
  <sheetViews>
    <sheetView workbookViewId="0">
      <selection activeCell="B1142" sqref="B1142"/>
    </sheetView>
  </sheetViews>
  <sheetFormatPr defaultRowHeight="15" x14ac:dyDescent="0.25"/>
  <cols>
    <col min="1" max="1" width="14" bestFit="1" customWidth="1"/>
    <col min="2" max="2" width="171.85546875" bestFit="1" customWidth="1"/>
  </cols>
  <sheetData>
    <row r="1" spans="1:2" x14ac:dyDescent="0.25">
      <c r="A1" s="1" t="s">
        <v>20649</v>
      </c>
      <c r="B1" s="1" t="s">
        <v>20650</v>
      </c>
    </row>
    <row r="2" spans="1:2" x14ac:dyDescent="0.25">
      <c r="A2" s="1" t="s">
        <v>20651</v>
      </c>
      <c r="B2" s="1" t="s">
        <v>20652</v>
      </c>
    </row>
    <row r="3" spans="1:2" x14ac:dyDescent="0.25">
      <c r="A3" s="1" t="s">
        <v>20653</v>
      </c>
      <c r="B3" s="1" t="s">
        <v>20654</v>
      </c>
    </row>
    <row r="4" spans="1:2" x14ac:dyDescent="0.25">
      <c r="A4" s="1" t="s">
        <v>20655</v>
      </c>
      <c r="B4" s="1" t="s">
        <v>20656</v>
      </c>
    </row>
    <row r="5" spans="1:2" x14ac:dyDescent="0.25">
      <c r="A5" s="1" t="s">
        <v>20657</v>
      </c>
      <c r="B5" s="1" t="s">
        <v>20658</v>
      </c>
    </row>
    <row r="6" spans="1:2" x14ac:dyDescent="0.25">
      <c r="A6" s="1" t="s">
        <v>20659</v>
      </c>
      <c r="B6" s="1" t="s">
        <v>20660</v>
      </c>
    </row>
    <row r="7" spans="1:2" x14ac:dyDescent="0.25">
      <c r="A7" s="1" t="s">
        <v>20661</v>
      </c>
      <c r="B7" s="1" t="s">
        <v>20662</v>
      </c>
    </row>
    <row r="8" spans="1:2" x14ac:dyDescent="0.25">
      <c r="A8" s="1" t="s">
        <v>20663</v>
      </c>
      <c r="B8" s="1" t="s">
        <v>20664</v>
      </c>
    </row>
    <row r="9" spans="1:2" x14ac:dyDescent="0.25">
      <c r="A9" s="1" t="s">
        <v>20665</v>
      </c>
      <c r="B9" s="1" t="s">
        <v>20666</v>
      </c>
    </row>
    <row r="10" spans="1:2" x14ac:dyDescent="0.25">
      <c r="A10" s="1" t="s">
        <v>20667</v>
      </c>
      <c r="B10" s="1" t="s">
        <v>20668</v>
      </c>
    </row>
    <row r="11" spans="1:2" x14ac:dyDescent="0.25">
      <c r="A11" s="1" t="s">
        <v>20669</v>
      </c>
      <c r="B11" s="1" t="s">
        <v>20670</v>
      </c>
    </row>
    <row r="12" spans="1:2" x14ac:dyDescent="0.25">
      <c r="A12" s="1" t="s">
        <v>20671</v>
      </c>
      <c r="B12" s="1" t="s">
        <v>20672</v>
      </c>
    </row>
    <row r="13" spans="1:2" x14ac:dyDescent="0.25">
      <c r="A13" s="1" t="s">
        <v>20673</v>
      </c>
      <c r="B13" s="1" t="s">
        <v>20674</v>
      </c>
    </row>
    <row r="14" spans="1:2" x14ac:dyDescent="0.25">
      <c r="A14" s="1" t="s">
        <v>20675</v>
      </c>
      <c r="B14" s="1" t="s">
        <v>20676</v>
      </c>
    </row>
    <row r="15" spans="1:2" x14ac:dyDescent="0.25">
      <c r="A15" s="1" t="s">
        <v>20677</v>
      </c>
      <c r="B15" s="1" t="s">
        <v>20678</v>
      </c>
    </row>
    <row r="16" spans="1:2" x14ac:dyDescent="0.25">
      <c r="A16" s="1" t="s">
        <v>20679</v>
      </c>
      <c r="B16" s="1" t="s">
        <v>20680</v>
      </c>
    </row>
    <row r="17" spans="1:2" x14ac:dyDescent="0.25">
      <c r="A17" s="1" t="s">
        <v>20681</v>
      </c>
      <c r="B17" s="1" t="s">
        <v>20682</v>
      </c>
    </row>
    <row r="18" spans="1:2" x14ac:dyDescent="0.25">
      <c r="A18" s="1" t="s">
        <v>20683</v>
      </c>
      <c r="B18" s="1" t="s">
        <v>20684</v>
      </c>
    </row>
    <row r="19" spans="1:2" x14ac:dyDescent="0.25">
      <c r="A19" s="1" t="s">
        <v>20685</v>
      </c>
      <c r="B19" s="1" t="s">
        <v>20686</v>
      </c>
    </row>
    <row r="20" spans="1:2" x14ac:dyDescent="0.25">
      <c r="A20" s="1" t="s">
        <v>20687</v>
      </c>
      <c r="B20" s="1" t="s">
        <v>20688</v>
      </c>
    </row>
    <row r="21" spans="1:2" x14ac:dyDescent="0.25">
      <c r="A21" s="1" t="s">
        <v>20689</v>
      </c>
      <c r="B21" s="1" t="s">
        <v>20690</v>
      </c>
    </row>
    <row r="22" spans="1:2" x14ac:dyDescent="0.25">
      <c r="A22" s="1" t="s">
        <v>20691</v>
      </c>
      <c r="B22" s="1" t="s">
        <v>20692</v>
      </c>
    </row>
    <row r="23" spans="1:2" x14ac:dyDescent="0.25">
      <c r="A23" s="1" t="s">
        <v>20693</v>
      </c>
      <c r="B23" s="1" t="s">
        <v>20694</v>
      </c>
    </row>
    <row r="24" spans="1:2" x14ac:dyDescent="0.25">
      <c r="A24" s="1" t="s">
        <v>20695</v>
      </c>
      <c r="B24" s="1" t="s">
        <v>20696</v>
      </c>
    </row>
    <row r="25" spans="1:2" x14ac:dyDescent="0.25">
      <c r="A25" s="1" t="s">
        <v>20697</v>
      </c>
      <c r="B25" s="1" t="s">
        <v>20698</v>
      </c>
    </row>
    <row r="26" spans="1:2" x14ac:dyDescent="0.25">
      <c r="A26" s="1" t="s">
        <v>20699</v>
      </c>
      <c r="B26" s="1" t="s">
        <v>20700</v>
      </c>
    </row>
    <row r="27" spans="1:2" x14ac:dyDescent="0.25">
      <c r="A27" s="1" t="s">
        <v>20701</v>
      </c>
      <c r="B27" s="1" t="s">
        <v>20702</v>
      </c>
    </row>
    <row r="28" spans="1:2" x14ac:dyDescent="0.25">
      <c r="A28" s="1" t="s">
        <v>20703</v>
      </c>
      <c r="B28" s="1" t="s">
        <v>20704</v>
      </c>
    </row>
    <row r="29" spans="1:2" x14ac:dyDescent="0.25">
      <c r="A29" s="1" t="s">
        <v>20705</v>
      </c>
      <c r="B29" s="1" t="s">
        <v>20706</v>
      </c>
    </row>
    <row r="30" spans="1:2" x14ac:dyDescent="0.25">
      <c r="A30" s="1" t="s">
        <v>20707</v>
      </c>
      <c r="B30" s="1" t="s">
        <v>20708</v>
      </c>
    </row>
    <row r="31" spans="1:2" x14ac:dyDescent="0.25">
      <c r="A31" s="1" t="s">
        <v>20709</v>
      </c>
      <c r="B31" s="1" t="s">
        <v>20710</v>
      </c>
    </row>
    <row r="32" spans="1:2" x14ac:dyDescent="0.25">
      <c r="A32" s="1" t="s">
        <v>20711</v>
      </c>
      <c r="B32" s="1" t="s">
        <v>20712</v>
      </c>
    </row>
    <row r="33" spans="1:2" x14ac:dyDescent="0.25">
      <c r="A33" s="1" t="s">
        <v>20713</v>
      </c>
      <c r="B33" s="1" t="s">
        <v>20714</v>
      </c>
    </row>
    <row r="34" spans="1:2" x14ac:dyDescent="0.25">
      <c r="A34" s="1" t="s">
        <v>20715</v>
      </c>
      <c r="B34" s="1" t="s">
        <v>20716</v>
      </c>
    </row>
    <row r="35" spans="1:2" x14ac:dyDescent="0.25">
      <c r="A35" s="1" t="s">
        <v>20717</v>
      </c>
      <c r="B35" s="1" t="s">
        <v>20718</v>
      </c>
    </row>
    <row r="36" spans="1:2" x14ac:dyDescent="0.25">
      <c r="A36" s="1" t="s">
        <v>20719</v>
      </c>
      <c r="B36" s="1" t="s">
        <v>20720</v>
      </c>
    </row>
    <row r="37" spans="1:2" x14ac:dyDescent="0.25">
      <c r="A37" s="1" t="s">
        <v>20721</v>
      </c>
      <c r="B37" s="1" t="s">
        <v>20722</v>
      </c>
    </row>
    <row r="38" spans="1:2" x14ac:dyDescent="0.25">
      <c r="A38" s="1" t="s">
        <v>20723</v>
      </c>
      <c r="B38" s="1" t="s">
        <v>20724</v>
      </c>
    </row>
    <row r="39" spans="1:2" x14ac:dyDescent="0.25">
      <c r="A39" s="1" t="s">
        <v>20725</v>
      </c>
      <c r="B39" s="1" t="s">
        <v>20726</v>
      </c>
    </row>
    <row r="40" spans="1:2" x14ac:dyDescent="0.25">
      <c r="A40" s="1" t="s">
        <v>20727</v>
      </c>
      <c r="B40" s="1" t="s">
        <v>20728</v>
      </c>
    </row>
    <row r="41" spans="1:2" x14ac:dyDescent="0.25">
      <c r="A41" s="1" t="s">
        <v>20729</v>
      </c>
      <c r="B41" s="1" t="s">
        <v>20730</v>
      </c>
    </row>
    <row r="42" spans="1:2" x14ac:dyDescent="0.25">
      <c r="A42" s="1" t="s">
        <v>20731</v>
      </c>
      <c r="B42" s="1" t="s">
        <v>20732</v>
      </c>
    </row>
    <row r="43" spans="1:2" x14ac:dyDescent="0.25">
      <c r="A43" s="1" t="s">
        <v>20733</v>
      </c>
      <c r="B43" s="1" t="s">
        <v>20734</v>
      </c>
    </row>
    <row r="44" spans="1:2" x14ac:dyDescent="0.25">
      <c r="A44" s="1" t="s">
        <v>20735</v>
      </c>
      <c r="B44" s="1" t="s">
        <v>20736</v>
      </c>
    </row>
    <row r="45" spans="1:2" x14ac:dyDescent="0.25">
      <c r="A45" s="1" t="s">
        <v>20737</v>
      </c>
      <c r="B45" s="1" t="s">
        <v>20738</v>
      </c>
    </row>
    <row r="46" spans="1:2" x14ac:dyDescent="0.25">
      <c r="A46" s="1" t="s">
        <v>20739</v>
      </c>
      <c r="B46" s="1" t="s">
        <v>20740</v>
      </c>
    </row>
    <row r="47" spans="1:2" x14ac:dyDescent="0.25">
      <c r="A47" s="1" t="s">
        <v>20741</v>
      </c>
      <c r="B47" s="1" t="s">
        <v>20742</v>
      </c>
    </row>
    <row r="48" spans="1:2" x14ac:dyDescent="0.25">
      <c r="A48" s="1" t="s">
        <v>20743</v>
      </c>
      <c r="B48" s="1" t="s">
        <v>20744</v>
      </c>
    </row>
    <row r="49" spans="1:2" x14ac:dyDescent="0.25">
      <c r="A49" s="1" t="s">
        <v>20745</v>
      </c>
      <c r="B49" s="1" t="s">
        <v>20746</v>
      </c>
    </row>
    <row r="50" spans="1:2" x14ac:dyDescent="0.25">
      <c r="A50" s="1" t="s">
        <v>20747</v>
      </c>
      <c r="B50" s="1" t="s">
        <v>20748</v>
      </c>
    </row>
    <row r="51" spans="1:2" x14ac:dyDescent="0.25">
      <c r="A51" s="1" t="s">
        <v>20749</v>
      </c>
      <c r="B51" s="1" t="s">
        <v>20750</v>
      </c>
    </row>
    <row r="52" spans="1:2" x14ac:dyDescent="0.25">
      <c r="A52" s="1" t="s">
        <v>20751</v>
      </c>
      <c r="B52" s="1" t="s">
        <v>20752</v>
      </c>
    </row>
    <row r="53" spans="1:2" x14ac:dyDescent="0.25">
      <c r="A53" s="1" t="s">
        <v>20753</v>
      </c>
      <c r="B53" s="1" t="s">
        <v>20754</v>
      </c>
    </row>
    <row r="54" spans="1:2" x14ac:dyDescent="0.25">
      <c r="A54" s="1" t="s">
        <v>20755</v>
      </c>
      <c r="B54" s="1" t="s">
        <v>20756</v>
      </c>
    </row>
    <row r="55" spans="1:2" x14ac:dyDescent="0.25">
      <c r="A55" s="1" t="s">
        <v>20757</v>
      </c>
      <c r="B55" s="1" t="s">
        <v>20758</v>
      </c>
    </row>
    <row r="56" spans="1:2" x14ac:dyDescent="0.25">
      <c r="A56" s="1" t="s">
        <v>20759</v>
      </c>
      <c r="B56" s="1" t="s">
        <v>20760</v>
      </c>
    </row>
    <row r="57" spans="1:2" x14ac:dyDescent="0.25">
      <c r="A57" s="1" t="s">
        <v>20761</v>
      </c>
      <c r="B57" s="1" t="s">
        <v>20762</v>
      </c>
    </row>
    <row r="58" spans="1:2" x14ac:dyDescent="0.25">
      <c r="A58" s="1" t="s">
        <v>20763</v>
      </c>
      <c r="B58" s="1" t="s">
        <v>20764</v>
      </c>
    </row>
    <row r="59" spans="1:2" x14ac:dyDescent="0.25">
      <c r="A59" s="1" t="s">
        <v>20765</v>
      </c>
      <c r="B59" s="1" t="s">
        <v>20766</v>
      </c>
    </row>
    <row r="60" spans="1:2" x14ac:dyDescent="0.25">
      <c r="A60" s="1" t="s">
        <v>20767</v>
      </c>
      <c r="B60" s="1" t="s">
        <v>20768</v>
      </c>
    </row>
    <row r="61" spans="1:2" x14ac:dyDescent="0.25">
      <c r="A61" s="1" t="s">
        <v>20769</v>
      </c>
      <c r="B61" s="1" t="s">
        <v>20770</v>
      </c>
    </row>
    <row r="62" spans="1:2" x14ac:dyDescent="0.25">
      <c r="A62" s="1" t="s">
        <v>20771</v>
      </c>
      <c r="B62" s="1" t="s">
        <v>20772</v>
      </c>
    </row>
    <row r="63" spans="1:2" x14ac:dyDescent="0.25">
      <c r="A63" s="1" t="s">
        <v>20773</v>
      </c>
      <c r="B63" s="1" t="s">
        <v>20774</v>
      </c>
    </row>
    <row r="64" spans="1:2" x14ac:dyDescent="0.25">
      <c r="A64" s="1" t="s">
        <v>20775</v>
      </c>
      <c r="B64" s="1" t="s">
        <v>20776</v>
      </c>
    </row>
    <row r="65" spans="1:2" x14ac:dyDescent="0.25">
      <c r="A65" s="1" t="s">
        <v>20777</v>
      </c>
      <c r="B65" s="1" t="s">
        <v>20778</v>
      </c>
    </row>
    <row r="66" spans="1:2" x14ac:dyDescent="0.25">
      <c r="A66" s="1" t="s">
        <v>20779</v>
      </c>
      <c r="B66" s="1" t="s">
        <v>20780</v>
      </c>
    </row>
    <row r="67" spans="1:2" x14ac:dyDescent="0.25">
      <c r="A67" s="1" t="s">
        <v>20781</v>
      </c>
      <c r="B67" s="1" t="s">
        <v>20782</v>
      </c>
    </row>
    <row r="68" spans="1:2" x14ac:dyDescent="0.25">
      <c r="A68" s="1" t="s">
        <v>20783</v>
      </c>
      <c r="B68" s="1" t="s">
        <v>20784</v>
      </c>
    </row>
    <row r="69" spans="1:2" x14ac:dyDescent="0.25">
      <c r="A69" s="1" t="s">
        <v>20785</v>
      </c>
      <c r="B69" s="1" t="s">
        <v>20786</v>
      </c>
    </row>
    <row r="70" spans="1:2" x14ac:dyDescent="0.25">
      <c r="A70" s="1" t="s">
        <v>20787</v>
      </c>
      <c r="B70" s="1" t="s">
        <v>20788</v>
      </c>
    </row>
    <row r="71" spans="1:2" x14ac:dyDescent="0.25">
      <c r="A71" s="1" t="s">
        <v>20789</v>
      </c>
      <c r="B71" s="1" t="s">
        <v>20790</v>
      </c>
    </row>
    <row r="72" spans="1:2" x14ac:dyDescent="0.25">
      <c r="A72" s="1" t="s">
        <v>20791</v>
      </c>
      <c r="B72" s="1" t="s">
        <v>20792</v>
      </c>
    </row>
    <row r="73" spans="1:2" x14ac:dyDescent="0.25">
      <c r="A73" s="1" t="s">
        <v>20793</v>
      </c>
      <c r="B73" s="1" t="s">
        <v>20794</v>
      </c>
    </row>
    <row r="74" spans="1:2" x14ac:dyDescent="0.25">
      <c r="A74" s="1" t="s">
        <v>20795</v>
      </c>
      <c r="B74" s="1" t="s">
        <v>20796</v>
      </c>
    </row>
    <row r="75" spans="1:2" x14ac:dyDescent="0.25">
      <c r="A75" s="1" t="s">
        <v>20797</v>
      </c>
      <c r="B75" s="1" t="s">
        <v>20798</v>
      </c>
    </row>
    <row r="76" spans="1:2" x14ac:dyDescent="0.25">
      <c r="A76" s="1" t="s">
        <v>20799</v>
      </c>
      <c r="B76" s="1" t="s">
        <v>20800</v>
      </c>
    </row>
    <row r="77" spans="1:2" x14ac:dyDescent="0.25">
      <c r="A77" s="1" t="s">
        <v>20801</v>
      </c>
      <c r="B77" s="1" t="s">
        <v>20802</v>
      </c>
    </row>
    <row r="78" spans="1:2" x14ac:dyDescent="0.25">
      <c r="A78" s="1" t="s">
        <v>20803</v>
      </c>
      <c r="B78" s="1" t="s">
        <v>20804</v>
      </c>
    </row>
    <row r="79" spans="1:2" x14ac:dyDescent="0.25">
      <c r="A79" s="1" t="s">
        <v>20805</v>
      </c>
      <c r="B79" s="1" t="s">
        <v>20806</v>
      </c>
    </row>
    <row r="80" spans="1:2" x14ac:dyDescent="0.25">
      <c r="A80" s="1" t="s">
        <v>20807</v>
      </c>
      <c r="B80" s="1" t="s">
        <v>20808</v>
      </c>
    </row>
    <row r="81" spans="1:2" x14ac:dyDescent="0.25">
      <c r="A81" s="1" t="s">
        <v>20809</v>
      </c>
      <c r="B81" s="1" t="s">
        <v>20810</v>
      </c>
    </row>
    <row r="82" spans="1:2" x14ac:dyDescent="0.25">
      <c r="A82" s="1" t="s">
        <v>20811</v>
      </c>
      <c r="B82" s="1" t="s">
        <v>20812</v>
      </c>
    </row>
    <row r="83" spans="1:2" x14ac:dyDescent="0.25">
      <c r="A83" s="1" t="s">
        <v>20813</v>
      </c>
      <c r="B83" s="1" t="s">
        <v>20814</v>
      </c>
    </row>
    <row r="84" spans="1:2" x14ac:dyDescent="0.25">
      <c r="A84" s="1" t="s">
        <v>20815</v>
      </c>
      <c r="B84" s="1" t="s">
        <v>20816</v>
      </c>
    </row>
    <row r="85" spans="1:2" x14ac:dyDescent="0.25">
      <c r="A85" s="1" t="s">
        <v>20817</v>
      </c>
      <c r="B85" s="1" t="s">
        <v>20818</v>
      </c>
    </row>
    <row r="86" spans="1:2" x14ac:dyDescent="0.25">
      <c r="A86" s="1" t="s">
        <v>20819</v>
      </c>
      <c r="B86" s="1" t="s">
        <v>20820</v>
      </c>
    </row>
    <row r="87" spans="1:2" x14ac:dyDescent="0.25">
      <c r="A87" s="1" t="s">
        <v>20821</v>
      </c>
      <c r="B87" s="1" t="s">
        <v>20822</v>
      </c>
    </row>
    <row r="88" spans="1:2" x14ac:dyDescent="0.25">
      <c r="A88" s="1" t="s">
        <v>20823</v>
      </c>
      <c r="B88" s="1" t="s">
        <v>20824</v>
      </c>
    </row>
    <row r="89" spans="1:2" x14ac:dyDescent="0.25">
      <c r="A89" s="1" t="s">
        <v>20825</v>
      </c>
      <c r="B89" s="1" t="s">
        <v>20826</v>
      </c>
    </row>
    <row r="90" spans="1:2" x14ac:dyDescent="0.25">
      <c r="A90" s="1" t="s">
        <v>20827</v>
      </c>
      <c r="B90" s="1" t="s">
        <v>20828</v>
      </c>
    </row>
    <row r="91" spans="1:2" x14ac:dyDescent="0.25">
      <c r="A91" s="1" t="s">
        <v>20829</v>
      </c>
      <c r="B91" s="1" t="s">
        <v>20830</v>
      </c>
    </row>
    <row r="92" spans="1:2" x14ac:dyDescent="0.25">
      <c r="A92" s="1" t="s">
        <v>20831</v>
      </c>
      <c r="B92" s="1" t="s">
        <v>20832</v>
      </c>
    </row>
    <row r="93" spans="1:2" x14ac:dyDescent="0.25">
      <c r="A93" s="1" t="s">
        <v>20833</v>
      </c>
      <c r="B93" s="1" t="s">
        <v>20834</v>
      </c>
    </row>
    <row r="94" spans="1:2" x14ac:dyDescent="0.25">
      <c r="A94" s="1" t="s">
        <v>20835</v>
      </c>
      <c r="B94" s="1" t="s">
        <v>20836</v>
      </c>
    </row>
    <row r="95" spans="1:2" x14ac:dyDescent="0.25">
      <c r="A95" s="1" t="s">
        <v>20837</v>
      </c>
      <c r="B95" s="1" t="s">
        <v>20838</v>
      </c>
    </row>
    <row r="96" spans="1:2" x14ac:dyDescent="0.25">
      <c r="A96" s="1" t="s">
        <v>20839</v>
      </c>
      <c r="B96" s="1" t="s">
        <v>20840</v>
      </c>
    </row>
    <row r="97" spans="1:2" x14ac:dyDescent="0.25">
      <c r="A97" s="1" t="s">
        <v>20841</v>
      </c>
      <c r="B97" s="1" t="s">
        <v>20842</v>
      </c>
    </row>
    <row r="98" spans="1:2" x14ac:dyDescent="0.25">
      <c r="A98" s="1" t="s">
        <v>20843</v>
      </c>
      <c r="B98" s="1" t="s">
        <v>20844</v>
      </c>
    </row>
    <row r="99" spans="1:2" x14ac:dyDescent="0.25">
      <c r="A99" s="1" t="s">
        <v>20845</v>
      </c>
      <c r="B99" s="1" t="s">
        <v>20846</v>
      </c>
    </row>
    <row r="100" spans="1:2" x14ac:dyDescent="0.25">
      <c r="A100" s="1" t="s">
        <v>20847</v>
      </c>
      <c r="B100" s="1" t="s">
        <v>20848</v>
      </c>
    </row>
    <row r="101" spans="1:2" x14ac:dyDescent="0.25">
      <c r="A101" s="1" t="s">
        <v>20849</v>
      </c>
      <c r="B101" s="1" t="s">
        <v>20850</v>
      </c>
    </row>
    <row r="102" spans="1:2" x14ac:dyDescent="0.25">
      <c r="A102" s="1" t="s">
        <v>20851</v>
      </c>
      <c r="B102" s="1" t="s">
        <v>20852</v>
      </c>
    </row>
    <row r="103" spans="1:2" x14ac:dyDescent="0.25">
      <c r="A103" s="1" t="s">
        <v>20853</v>
      </c>
      <c r="B103" s="1" t="s">
        <v>20854</v>
      </c>
    </row>
    <row r="104" spans="1:2" x14ac:dyDescent="0.25">
      <c r="A104" s="1" t="s">
        <v>20855</v>
      </c>
      <c r="B104" s="1" t="s">
        <v>20856</v>
      </c>
    </row>
    <row r="105" spans="1:2" x14ac:dyDescent="0.25">
      <c r="A105" s="1" t="s">
        <v>20857</v>
      </c>
      <c r="B105" s="1" t="s">
        <v>20858</v>
      </c>
    </row>
    <row r="106" spans="1:2" x14ac:dyDescent="0.25">
      <c r="A106" s="1" t="s">
        <v>20859</v>
      </c>
      <c r="B106" s="1" t="s">
        <v>20860</v>
      </c>
    </row>
    <row r="107" spans="1:2" x14ac:dyDescent="0.25">
      <c r="A107" s="1" t="s">
        <v>20861</v>
      </c>
      <c r="B107" s="1" t="s">
        <v>20862</v>
      </c>
    </row>
    <row r="108" spans="1:2" x14ac:dyDescent="0.25">
      <c r="A108" s="1" t="s">
        <v>20863</v>
      </c>
      <c r="B108" s="1" t="s">
        <v>20864</v>
      </c>
    </row>
    <row r="109" spans="1:2" x14ac:dyDescent="0.25">
      <c r="A109" s="1" t="s">
        <v>20865</v>
      </c>
      <c r="B109" s="1" t="s">
        <v>20866</v>
      </c>
    </row>
    <row r="110" spans="1:2" x14ac:dyDescent="0.25">
      <c r="A110" s="1" t="s">
        <v>20867</v>
      </c>
      <c r="B110" s="1" t="s">
        <v>20868</v>
      </c>
    </row>
    <row r="111" spans="1:2" x14ac:dyDescent="0.25">
      <c r="A111" s="1" t="s">
        <v>20869</v>
      </c>
      <c r="B111" s="1" t="s">
        <v>20870</v>
      </c>
    </row>
    <row r="112" spans="1:2" x14ac:dyDescent="0.25">
      <c r="A112" s="1" t="s">
        <v>20871</v>
      </c>
      <c r="B112" s="1" t="s">
        <v>20872</v>
      </c>
    </row>
    <row r="113" spans="1:2" x14ac:dyDescent="0.25">
      <c r="A113" s="1" t="s">
        <v>20873</v>
      </c>
      <c r="B113" s="1" t="s">
        <v>20874</v>
      </c>
    </row>
    <row r="114" spans="1:2" x14ac:dyDescent="0.25">
      <c r="A114" s="1" t="s">
        <v>20875</v>
      </c>
      <c r="B114" s="1" t="s">
        <v>20876</v>
      </c>
    </row>
    <row r="115" spans="1:2" x14ac:dyDescent="0.25">
      <c r="A115" s="1" t="s">
        <v>20877</v>
      </c>
      <c r="B115" s="1" t="s">
        <v>20878</v>
      </c>
    </row>
    <row r="116" spans="1:2" x14ac:dyDescent="0.25">
      <c r="A116" s="1" t="s">
        <v>20879</v>
      </c>
      <c r="B116" s="1" t="s">
        <v>20880</v>
      </c>
    </row>
    <row r="117" spans="1:2" x14ac:dyDescent="0.25">
      <c r="A117" s="1" t="s">
        <v>20881</v>
      </c>
      <c r="B117" s="1" t="s">
        <v>20882</v>
      </c>
    </row>
    <row r="118" spans="1:2" x14ac:dyDescent="0.25">
      <c r="A118" s="1" t="s">
        <v>20883</v>
      </c>
      <c r="B118" s="1" t="s">
        <v>20884</v>
      </c>
    </row>
    <row r="119" spans="1:2" x14ac:dyDescent="0.25">
      <c r="A119" s="1" t="s">
        <v>20885</v>
      </c>
      <c r="B119" s="1" t="s">
        <v>20886</v>
      </c>
    </row>
    <row r="120" spans="1:2" x14ac:dyDescent="0.25">
      <c r="A120" s="1" t="s">
        <v>20887</v>
      </c>
      <c r="B120" s="1" t="s">
        <v>20888</v>
      </c>
    </row>
    <row r="121" spans="1:2" x14ac:dyDescent="0.25">
      <c r="A121" s="1" t="s">
        <v>20889</v>
      </c>
      <c r="B121" s="1" t="s">
        <v>20890</v>
      </c>
    </row>
    <row r="122" spans="1:2" x14ac:dyDescent="0.25">
      <c r="A122" s="1" t="s">
        <v>20891</v>
      </c>
      <c r="B122" s="1" t="s">
        <v>20892</v>
      </c>
    </row>
    <row r="123" spans="1:2" x14ac:dyDescent="0.25">
      <c r="A123" s="1" t="s">
        <v>20893</v>
      </c>
      <c r="B123" s="1" t="s">
        <v>20894</v>
      </c>
    </row>
    <row r="124" spans="1:2" x14ac:dyDescent="0.25">
      <c r="A124" s="1" t="s">
        <v>20895</v>
      </c>
      <c r="B124" s="1" t="s">
        <v>20896</v>
      </c>
    </row>
    <row r="125" spans="1:2" x14ac:dyDescent="0.25">
      <c r="A125" s="1" t="s">
        <v>20897</v>
      </c>
      <c r="B125" s="1" t="s">
        <v>20898</v>
      </c>
    </row>
    <row r="126" spans="1:2" x14ac:dyDescent="0.25">
      <c r="A126" s="1" t="s">
        <v>20899</v>
      </c>
      <c r="B126" s="1" t="s">
        <v>20900</v>
      </c>
    </row>
    <row r="127" spans="1:2" x14ac:dyDescent="0.25">
      <c r="A127" s="1" t="s">
        <v>20901</v>
      </c>
      <c r="B127" s="1" t="s">
        <v>20902</v>
      </c>
    </row>
    <row r="128" spans="1:2" x14ac:dyDescent="0.25">
      <c r="A128" s="1" t="s">
        <v>20903</v>
      </c>
      <c r="B128" s="1" t="s">
        <v>20904</v>
      </c>
    </row>
    <row r="129" spans="1:2" x14ac:dyDescent="0.25">
      <c r="A129" s="1" t="s">
        <v>20905</v>
      </c>
      <c r="B129" s="1" t="s">
        <v>20906</v>
      </c>
    </row>
    <row r="130" spans="1:2" x14ac:dyDescent="0.25">
      <c r="A130" s="1" t="s">
        <v>20907</v>
      </c>
      <c r="B130" s="1" t="s">
        <v>20908</v>
      </c>
    </row>
    <row r="131" spans="1:2" x14ac:dyDescent="0.25">
      <c r="A131" s="1" t="s">
        <v>20909</v>
      </c>
      <c r="B131" s="1" t="s">
        <v>20910</v>
      </c>
    </row>
    <row r="132" spans="1:2" x14ac:dyDescent="0.25">
      <c r="A132" s="1" t="s">
        <v>20911</v>
      </c>
      <c r="B132" s="1" t="s">
        <v>20912</v>
      </c>
    </row>
    <row r="133" spans="1:2" x14ac:dyDescent="0.25">
      <c r="A133" s="1" t="s">
        <v>20913</v>
      </c>
      <c r="B133" s="1" t="s">
        <v>20914</v>
      </c>
    </row>
    <row r="134" spans="1:2" x14ac:dyDescent="0.25">
      <c r="A134" s="1" t="s">
        <v>20915</v>
      </c>
      <c r="B134" s="1" t="s">
        <v>20916</v>
      </c>
    </row>
    <row r="135" spans="1:2" x14ac:dyDescent="0.25">
      <c r="A135" s="1" t="s">
        <v>20917</v>
      </c>
      <c r="B135" s="1" t="s">
        <v>20918</v>
      </c>
    </row>
    <row r="136" spans="1:2" x14ac:dyDescent="0.25">
      <c r="A136" s="1" t="s">
        <v>20919</v>
      </c>
      <c r="B136" s="1" t="s">
        <v>20920</v>
      </c>
    </row>
    <row r="137" spans="1:2" x14ac:dyDescent="0.25">
      <c r="A137" s="1" t="s">
        <v>20921</v>
      </c>
      <c r="B137" s="1" t="s">
        <v>20922</v>
      </c>
    </row>
    <row r="138" spans="1:2" x14ac:dyDescent="0.25">
      <c r="A138" s="1" t="s">
        <v>20923</v>
      </c>
      <c r="B138" s="1" t="s">
        <v>20924</v>
      </c>
    </row>
    <row r="139" spans="1:2" x14ac:dyDescent="0.25">
      <c r="A139" s="1" t="s">
        <v>20925</v>
      </c>
      <c r="B139" s="1" t="s">
        <v>20926</v>
      </c>
    </row>
    <row r="140" spans="1:2" x14ac:dyDescent="0.25">
      <c r="A140" s="1" t="s">
        <v>20927</v>
      </c>
      <c r="B140" s="1" t="s">
        <v>20928</v>
      </c>
    </row>
    <row r="141" spans="1:2" x14ac:dyDescent="0.25">
      <c r="A141" s="1" t="s">
        <v>20929</v>
      </c>
      <c r="B141" s="1" t="s">
        <v>20930</v>
      </c>
    </row>
    <row r="142" spans="1:2" x14ac:dyDescent="0.25">
      <c r="A142" s="1" t="s">
        <v>20931</v>
      </c>
      <c r="B142" s="1" t="s">
        <v>20932</v>
      </c>
    </row>
    <row r="143" spans="1:2" x14ac:dyDescent="0.25">
      <c r="A143" s="1" t="s">
        <v>20933</v>
      </c>
      <c r="B143" s="1" t="s">
        <v>20934</v>
      </c>
    </row>
    <row r="144" spans="1:2" x14ac:dyDescent="0.25">
      <c r="A144" s="1" t="s">
        <v>20935</v>
      </c>
      <c r="B144" s="1" t="s">
        <v>20936</v>
      </c>
    </row>
    <row r="145" spans="1:2" x14ac:dyDescent="0.25">
      <c r="A145" s="1" t="s">
        <v>20937</v>
      </c>
      <c r="B145" s="1" t="s">
        <v>20938</v>
      </c>
    </row>
    <row r="146" spans="1:2" x14ac:dyDescent="0.25">
      <c r="A146" s="1" t="s">
        <v>20939</v>
      </c>
      <c r="B146" s="1" t="s">
        <v>20940</v>
      </c>
    </row>
    <row r="147" spans="1:2" x14ac:dyDescent="0.25">
      <c r="A147" s="1" t="s">
        <v>20941</v>
      </c>
      <c r="B147" s="1" t="s">
        <v>20942</v>
      </c>
    </row>
    <row r="148" spans="1:2" x14ac:dyDescent="0.25">
      <c r="A148" s="1" t="s">
        <v>20943</v>
      </c>
      <c r="B148" s="1" t="s">
        <v>20944</v>
      </c>
    </row>
    <row r="149" spans="1:2" x14ac:dyDescent="0.25">
      <c r="A149" s="1" t="s">
        <v>20945</v>
      </c>
      <c r="B149" s="1" t="s">
        <v>20946</v>
      </c>
    </row>
    <row r="150" spans="1:2" x14ac:dyDescent="0.25">
      <c r="A150" s="1" t="s">
        <v>20947</v>
      </c>
      <c r="B150" s="1" t="s">
        <v>20948</v>
      </c>
    </row>
    <row r="151" spans="1:2" x14ac:dyDescent="0.25">
      <c r="A151" s="1" t="s">
        <v>20949</v>
      </c>
      <c r="B151" s="1" t="s">
        <v>20950</v>
      </c>
    </row>
    <row r="152" spans="1:2" x14ac:dyDescent="0.25">
      <c r="A152" s="1" t="s">
        <v>20951</v>
      </c>
      <c r="B152" s="1" t="s">
        <v>20952</v>
      </c>
    </row>
    <row r="153" spans="1:2" x14ac:dyDescent="0.25">
      <c r="A153" s="1" t="s">
        <v>20953</v>
      </c>
      <c r="B153" s="1" t="s">
        <v>20954</v>
      </c>
    </row>
    <row r="154" spans="1:2" x14ac:dyDescent="0.25">
      <c r="A154" s="1" t="s">
        <v>20955</v>
      </c>
      <c r="B154" s="1" t="s">
        <v>20956</v>
      </c>
    </row>
    <row r="155" spans="1:2" x14ac:dyDescent="0.25">
      <c r="A155" s="1" t="s">
        <v>20957</v>
      </c>
      <c r="B155" s="1" t="s">
        <v>20958</v>
      </c>
    </row>
    <row r="156" spans="1:2" x14ac:dyDescent="0.25">
      <c r="A156" s="1" t="s">
        <v>20959</v>
      </c>
      <c r="B156" s="1" t="s">
        <v>20960</v>
      </c>
    </row>
    <row r="157" spans="1:2" x14ac:dyDescent="0.25">
      <c r="A157" s="1" t="s">
        <v>20961</v>
      </c>
      <c r="B157" s="1" t="s">
        <v>20962</v>
      </c>
    </row>
    <row r="158" spans="1:2" x14ac:dyDescent="0.25">
      <c r="A158" s="1" t="s">
        <v>20963</v>
      </c>
      <c r="B158" s="1" t="s">
        <v>20964</v>
      </c>
    </row>
    <row r="159" spans="1:2" x14ac:dyDescent="0.25">
      <c r="A159" s="1" t="s">
        <v>20965</v>
      </c>
      <c r="B159" s="1" t="s">
        <v>20966</v>
      </c>
    </row>
    <row r="160" spans="1:2" x14ac:dyDescent="0.25">
      <c r="A160" s="1" t="s">
        <v>20967</v>
      </c>
      <c r="B160" s="1" t="s">
        <v>20968</v>
      </c>
    </row>
    <row r="161" spans="1:2" x14ac:dyDescent="0.25">
      <c r="A161" s="1" t="s">
        <v>20969</v>
      </c>
      <c r="B161" s="1" t="s">
        <v>20970</v>
      </c>
    </row>
    <row r="162" spans="1:2" x14ac:dyDescent="0.25">
      <c r="A162" s="1" t="s">
        <v>20971</v>
      </c>
      <c r="B162" s="1" t="s">
        <v>20972</v>
      </c>
    </row>
    <row r="163" spans="1:2" x14ac:dyDescent="0.25">
      <c r="A163" s="1" t="s">
        <v>20973</v>
      </c>
      <c r="B163" s="1" t="s">
        <v>20974</v>
      </c>
    </row>
    <row r="164" spans="1:2" x14ac:dyDescent="0.25">
      <c r="A164" s="1" t="s">
        <v>20975</v>
      </c>
      <c r="B164" s="1" t="s">
        <v>20976</v>
      </c>
    </row>
    <row r="165" spans="1:2" x14ac:dyDescent="0.25">
      <c r="A165" s="1" t="s">
        <v>20977</v>
      </c>
      <c r="B165" s="1" t="s">
        <v>20978</v>
      </c>
    </row>
    <row r="166" spans="1:2" x14ac:dyDescent="0.25">
      <c r="A166" s="1" t="s">
        <v>20979</v>
      </c>
      <c r="B166" s="1" t="s">
        <v>20980</v>
      </c>
    </row>
    <row r="167" spans="1:2" x14ac:dyDescent="0.25">
      <c r="A167" s="1" t="s">
        <v>20981</v>
      </c>
      <c r="B167" s="1" t="s">
        <v>20982</v>
      </c>
    </row>
    <row r="168" spans="1:2" x14ac:dyDescent="0.25">
      <c r="A168" s="1" t="s">
        <v>20983</v>
      </c>
      <c r="B168" s="1" t="s">
        <v>20984</v>
      </c>
    </row>
    <row r="169" spans="1:2" x14ac:dyDescent="0.25">
      <c r="A169" s="1" t="s">
        <v>20985</v>
      </c>
      <c r="B169" s="1" t="s">
        <v>20986</v>
      </c>
    </row>
    <row r="170" spans="1:2" x14ac:dyDescent="0.25">
      <c r="A170" s="1" t="s">
        <v>20987</v>
      </c>
      <c r="B170" s="1" t="s">
        <v>20988</v>
      </c>
    </row>
    <row r="171" spans="1:2" x14ac:dyDescent="0.25">
      <c r="A171" s="1" t="s">
        <v>20989</v>
      </c>
      <c r="B171" s="1" t="s">
        <v>20990</v>
      </c>
    </row>
    <row r="172" spans="1:2" x14ac:dyDescent="0.25">
      <c r="A172" s="1" t="s">
        <v>20991</v>
      </c>
      <c r="B172" s="1" t="s">
        <v>20992</v>
      </c>
    </row>
    <row r="173" spans="1:2" x14ac:dyDescent="0.25">
      <c r="A173" s="1" t="s">
        <v>20993</v>
      </c>
      <c r="B173" s="1" t="s">
        <v>20994</v>
      </c>
    </row>
    <row r="174" spans="1:2" x14ac:dyDescent="0.25">
      <c r="A174" s="1" t="s">
        <v>20995</v>
      </c>
      <c r="B174" s="1" t="s">
        <v>20996</v>
      </c>
    </row>
    <row r="175" spans="1:2" x14ac:dyDescent="0.25">
      <c r="A175" s="1" t="s">
        <v>20997</v>
      </c>
      <c r="B175" s="1" t="s">
        <v>20998</v>
      </c>
    </row>
    <row r="176" spans="1:2" x14ac:dyDescent="0.25">
      <c r="A176" s="1" t="s">
        <v>20999</v>
      </c>
      <c r="B176" s="1" t="s">
        <v>21000</v>
      </c>
    </row>
    <row r="177" spans="1:2" x14ac:dyDescent="0.25">
      <c r="A177" s="1" t="s">
        <v>21001</v>
      </c>
      <c r="B177" s="1" t="s">
        <v>21002</v>
      </c>
    </row>
    <row r="178" spans="1:2" x14ac:dyDescent="0.25">
      <c r="A178" s="1" t="s">
        <v>21003</v>
      </c>
      <c r="B178" s="1" t="s">
        <v>21004</v>
      </c>
    </row>
    <row r="179" spans="1:2" x14ac:dyDescent="0.25">
      <c r="A179" s="1" t="s">
        <v>21005</v>
      </c>
      <c r="B179" s="1" t="s">
        <v>21006</v>
      </c>
    </row>
    <row r="180" spans="1:2" x14ac:dyDescent="0.25">
      <c r="A180" s="1" t="s">
        <v>21007</v>
      </c>
      <c r="B180" s="1" t="s">
        <v>21008</v>
      </c>
    </row>
    <row r="181" spans="1:2" x14ac:dyDescent="0.25">
      <c r="A181" s="1" t="s">
        <v>21009</v>
      </c>
      <c r="B181" s="1" t="s">
        <v>21010</v>
      </c>
    </row>
    <row r="182" spans="1:2" x14ac:dyDescent="0.25">
      <c r="A182" s="1" t="s">
        <v>21011</v>
      </c>
      <c r="B182" s="1" t="s">
        <v>21012</v>
      </c>
    </row>
    <row r="183" spans="1:2" x14ac:dyDescent="0.25">
      <c r="A183" s="1" t="s">
        <v>21013</v>
      </c>
      <c r="B183" s="1" t="s">
        <v>21014</v>
      </c>
    </row>
    <row r="184" spans="1:2" x14ac:dyDescent="0.25">
      <c r="A184" s="1" t="s">
        <v>21015</v>
      </c>
      <c r="B184" s="1" t="s">
        <v>21016</v>
      </c>
    </row>
    <row r="185" spans="1:2" x14ac:dyDescent="0.25">
      <c r="A185" s="1" t="s">
        <v>21017</v>
      </c>
      <c r="B185" s="1" t="s">
        <v>21018</v>
      </c>
    </row>
    <row r="186" spans="1:2" x14ac:dyDescent="0.25">
      <c r="A186" s="1" t="s">
        <v>21019</v>
      </c>
      <c r="B186" s="1" t="s">
        <v>21020</v>
      </c>
    </row>
    <row r="187" spans="1:2" x14ac:dyDescent="0.25">
      <c r="A187" s="1" t="s">
        <v>21021</v>
      </c>
      <c r="B187" s="1" t="s">
        <v>21022</v>
      </c>
    </row>
    <row r="188" spans="1:2" x14ac:dyDescent="0.25">
      <c r="A188" s="1" t="s">
        <v>21023</v>
      </c>
      <c r="B188" s="1" t="s">
        <v>21024</v>
      </c>
    </row>
    <row r="189" spans="1:2" x14ac:dyDescent="0.25">
      <c r="A189" s="1" t="s">
        <v>21025</v>
      </c>
      <c r="B189" s="1" t="s">
        <v>21026</v>
      </c>
    </row>
    <row r="190" spans="1:2" x14ac:dyDescent="0.25">
      <c r="A190" s="1" t="s">
        <v>21027</v>
      </c>
      <c r="B190" s="1" t="s">
        <v>21028</v>
      </c>
    </row>
    <row r="191" spans="1:2" x14ac:dyDescent="0.25">
      <c r="A191" s="1" t="s">
        <v>21029</v>
      </c>
      <c r="B191" s="1" t="s">
        <v>21030</v>
      </c>
    </row>
    <row r="192" spans="1:2" x14ac:dyDescent="0.25">
      <c r="A192" s="1" t="s">
        <v>21031</v>
      </c>
      <c r="B192" s="1" t="s">
        <v>21032</v>
      </c>
    </row>
    <row r="193" spans="1:2" x14ac:dyDescent="0.25">
      <c r="A193" s="1" t="s">
        <v>21033</v>
      </c>
      <c r="B193" s="1" t="s">
        <v>21034</v>
      </c>
    </row>
    <row r="194" spans="1:2" x14ac:dyDescent="0.25">
      <c r="A194" s="1" t="s">
        <v>21035</v>
      </c>
      <c r="B194" s="1" t="s">
        <v>21036</v>
      </c>
    </row>
    <row r="195" spans="1:2" x14ac:dyDescent="0.25">
      <c r="A195" s="1" t="s">
        <v>21037</v>
      </c>
      <c r="B195" s="1" t="s">
        <v>21038</v>
      </c>
    </row>
    <row r="196" spans="1:2" x14ac:dyDescent="0.25">
      <c r="A196" s="1" t="s">
        <v>21039</v>
      </c>
      <c r="B196" s="1" t="s">
        <v>21040</v>
      </c>
    </row>
    <row r="197" spans="1:2" x14ac:dyDescent="0.25">
      <c r="A197" s="1" t="s">
        <v>21041</v>
      </c>
      <c r="B197" s="1" t="s">
        <v>21042</v>
      </c>
    </row>
    <row r="198" spans="1:2" x14ac:dyDescent="0.25">
      <c r="A198" s="1" t="s">
        <v>21043</v>
      </c>
      <c r="B198" s="1" t="s">
        <v>21044</v>
      </c>
    </row>
    <row r="199" spans="1:2" x14ac:dyDescent="0.25">
      <c r="A199" s="1" t="s">
        <v>21045</v>
      </c>
      <c r="B199" s="1" t="s">
        <v>21046</v>
      </c>
    </row>
    <row r="200" spans="1:2" x14ac:dyDescent="0.25">
      <c r="A200" s="1" t="s">
        <v>21047</v>
      </c>
      <c r="B200" s="1" t="s">
        <v>21048</v>
      </c>
    </row>
    <row r="201" spans="1:2" x14ac:dyDescent="0.25">
      <c r="A201" s="1" t="s">
        <v>21049</v>
      </c>
      <c r="B201" s="1" t="s">
        <v>21050</v>
      </c>
    </row>
    <row r="202" spans="1:2" x14ac:dyDescent="0.25">
      <c r="A202" s="1" t="s">
        <v>21051</v>
      </c>
      <c r="B202" s="1" t="s">
        <v>21052</v>
      </c>
    </row>
    <row r="203" spans="1:2" x14ac:dyDescent="0.25">
      <c r="A203" s="1" t="s">
        <v>21053</v>
      </c>
      <c r="B203" s="1" t="s">
        <v>21054</v>
      </c>
    </row>
    <row r="204" spans="1:2" x14ac:dyDescent="0.25">
      <c r="A204" s="1" t="s">
        <v>21055</v>
      </c>
      <c r="B204" s="1" t="s">
        <v>21056</v>
      </c>
    </row>
    <row r="205" spans="1:2" x14ac:dyDescent="0.25">
      <c r="A205" s="1" t="s">
        <v>21057</v>
      </c>
      <c r="B205" s="1" t="s">
        <v>21058</v>
      </c>
    </row>
    <row r="206" spans="1:2" x14ac:dyDescent="0.25">
      <c r="A206" s="1" t="s">
        <v>21059</v>
      </c>
      <c r="B206" s="1" t="s">
        <v>21060</v>
      </c>
    </row>
    <row r="207" spans="1:2" x14ac:dyDescent="0.25">
      <c r="A207" s="1" t="s">
        <v>21061</v>
      </c>
      <c r="B207" s="1" t="s">
        <v>21062</v>
      </c>
    </row>
    <row r="208" spans="1:2" x14ac:dyDescent="0.25">
      <c r="A208" s="1" t="s">
        <v>21063</v>
      </c>
      <c r="B208" s="1" t="s">
        <v>21064</v>
      </c>
    </row>
    <row r="209" spans="1:2" x14ac:dyDescent="0.25">
      <c r="A209" s="1" t="s">
        <v>21065</v>
      </c>
      <c r="B209" s="1" t="s">
        <v>21066</v>
      </c>
    </row>
    <row r="210" spans="1:2" x14ac:dyDescent="0.25">
      <c r="A210" s="1" t="s">
        <v>21067</v>
      </c>
      <c r="B210" s="1" t="s">
        <v>21068</v>
      </c>
    </row>
    <row r="211" spans="1:2" x14ac:dyDescent="0.25">
      <c r="A211" s="1" t="s">
        <v>21069</v>
      </c>
      <c r="B211" s="1" t="s">
        <v>21070</v>
      </c>
    </row>
    <row r="212" spans="1:2" x14ac:dyDescent="0.25">
      <c r="A212" s="1" t="s">
        <v>21071</v>
      </c>
      <c r="B212" s="1" t="s">
        <v>21072</v>
      </c>
    </row>
    <row r="213" spans="1:2" x14ac:dyDescent="0.25">
      <c r="A213" s="1" t="s">
        <v>21073</v>
      </c>
      <c r="B213" s="1" t="s">
        <v>21074</v>
      </c>
    </row>
    <row r="214" spans="1:2" x14ac:dyDescent="0.25">
      <c r="A214" s="1" t="s">
        <v>21075</v>
      </c>
      <c r="B214" s="1" t="s">
        <v>21076</v>
      </c>
    </row>
    <row r="215" spans="1:2" x14ac:dyDescent="0.25">
      <c r="A215" s="1" t="s">
        <v>21077</v>
      </c>
      <c r="B215" s="1" t="s">
        <v>21078</v>
      </c>
    </row>
    <row r="216" spans="1:2" x14ac:dyDescent="0.25">
      <c r="A216" s="1" t="s">
        <v>21079</v>
      </c>
      <c r="B216" s="1" t="s">
        <v>21080</v>
      </c>
    </row>
    <row r="217" spans="1:2" x14ac:dyDescent="0.25">
      <c r="A217" s="1" t="s">
        <v>21081</v>
      </c>
      <c r="B217" s="1" t="s">
        <v>21082</v>
      </c>
    </row>
    <row r="218" spans="1:2" x14ac:dyDescent="0.25">
      <c r="A218" s="1" t="s">
        <v>21083</v>
      </c>
      <c r="B218" s="1" t="s">
        <v>21084</v>
      </c>
    </row>
    <row r="219" spans="1:2" x14ac:dyDescent="0.25">
      <c r="A219" s="1" t="s">
        <v>21085</v>
      </c>
      <c r="B219" s="1" t="s">
        <v>21086</v>
      </c>
    </row>
    <row r="220" spans="1:2" x14ac:dyDescent="0.25">
      <c r="A220" s="1" t="s">
        <v>21087</v>
      </c>
      <c r="B220" s="1" t="s">
        <v>21088</v>
      </c>
    </row>
    <row r="221" spans="1:2" x14ac:dyDescent="0.25">
      <c r="A221" s="1" t="s">
        <v>21089</v>
      </c>
      <c r="B221" s="1" t="s">
        <v>21090</v>
      </c>
    </row>
    <row r="222" spans="1:2" x14ac:dyDescent="0.25">
      <c r="A222" s="1" t="s">
        <v>21091</v>
      </c>
      <c r="B222" s="1" t="s">
        <v>21092</v>
      </c>
    </row>
    <row r="223" spans="1:2" x14ac:dyDescent="0.25">
      <c r="A223" s="1" t="s">
        <v>21093</v>
      </c>
      <c r="B223" s="1" t="s">
        <v>21094</v>
      </c>
    </row>
    <row r="224" spans="1:2" x14ac:dyDescent="0.25">
      <c r="A224" s="1" t="s">
        <v>21095</v>
      </c>
      <c r="B224" s="1" t="s">
        <v>21096</v>
      </c>
    </row>
    <row r="225" spans="1:2" x14ac:dyDescent="0.25">
      <c r="A225" s="1" t="s">
        <v>21097</v>
      </c>
      <c r="B225" s="1" t="s">
        <v>21098</v>
      </c>
    </row>
    <row r="226" spans="1:2" x14ac:dyDescent="0.25">
      <c r="A226" s="1" t="s">
        <v>21099</v>
      </c>
      <c r="B226" s="1" t="s">
        <v>21100</v>
      </c>
    </row>
    <row r="227" spans="1:2" x14ac:dyDescent="0.25">
      <c r="A227" s="1" t="s">
        <v>21101</v>
      </c>
      <c r="B227" s="1" t="s">
        <v>21102</v>
      </c>
    </row>
    <row r="228" spans="1:2" x14ac:dyDescent="0.25">
      <c r="A228" s="1" t="s">
        <v>21103</v>
      </c>
      <c r="B228" s="1" t="s">
        <v>21104</v>
      </c>
    </row>
    <row r="229" spans="1:2" x14ac:dyDescent="0.25">
      <c r="A229" s="1" t="s">
        <v>21105</v>
      </c>
      <c r="B229" s="1" t="s">
        <v>21106</v>
      </c>
    </row>
    <row r="230" spans="1:2" x14ac:dyDescent="0.25">
      <c r="A230" s="1" t="s">
        <v>21107</v>
      </c>
      <c r="B230" s="1" t="s">
        <v>21108</v>
      </c>
    </row>
    <row r="231" spans="1:2" x14ac:dyDescent="0.25">
      <c r="A231" s="1" t="s">
        <v>21109</v>
      </c>
      <c r="B231" s="1" t="s">
        <v>21110</v>
      </c>
    </row>
    <row r="232" spans="1:2" x14ac:dyDescent="0.25">
      <c r="A232" s="1" t="s">
        <v>21111</v>
      </c>
      <c r="B232" s="1" t="s">
        <v>21112</v>
      </c>
    </row>
    <row r="233" spans="1:2" x14ac:dyDescent="0.25">
      <c r="A233" s="1" t="s">
        <v>21113</v>
      </c>
      <c r="B233" s="1" t="s">
        <v>21114</v>
      </c>
    </row>
    <row r="234" spans="1:2" x14ac:dyDescent="0.25">
      <c r="A234" s="1" t="s">
        <v>21115</v>
      </c>
      <c r="B234" s="1" t="s">
        <v>21116</v>
      </c>
    </row>
    <row r="235" spans="1:2" x14ac:dyDescent="0.25">
      <c r="A235" s="1" t="s">
        <v>21117</v>
      </c>
      <c r="B235" s="1" t="s">
        <v>21118</v>
      </c>
    </row>
    <row r="236" spans="1:2" x14ac:dyDescent="0.25">
      <c r="A236" s="1" t="s">
        <v>21119</v>
      </c>
      <c r="B236" s="1" t="s">
        <v>21120</v>
      </c>
    </row>
    <row r="237" spans="1:2" x14ac:dyDescent="0.25">
      <c r="A237" s="1" t="s">
        <v>21121</v>
      </c>
      <c r="B237" s="1" t="s">
        <v>21122</v>
      </c>
    </row>
    <row r="238" spans="1:2" x14ac:dyDescent="0.25">
      <c r="A238" s="1" t="s">
        <v>21123</v>
      </c>
      <c r="B238" s="1" t="s">
        <v>21124</v>
      </c>
    </row>
    <row r="239" spans="1:2" x14ac:dyDescent="0.25">
      <c r="A239" s="1" t="s">
        <v>21125</v>
      </c>
      <c r="B239" s="1" t="s">
        <v>21126</v>
      </c>
    </row>
    <row r="240" spans="1:2" x14ac:dyDescent="0.25">
      <c r="A240" s="1" t="s">
        <v>21127</v>
      </c>
      <c r="B240" s="1" t="s">
        <v>21128</v>
      </c>
    </row>
    <row r="241" spans="1:2" x14ac:dyDescent="0.25">
      <c r="A241" s="1" t="s">
        <v>21129</v>
      </c>
      <c r="B241" s="1" t="s">
        <v>21130</v>
      </c>
    </row>
    <row r="242" spans="1:2" x14ac:dyDescent="0.25">
      <c r="A242" s="1" t="s">
        <v>21131</v>
      </c>
      <c r="B242" s="1" t="s">
        <v>21132</v>
      </c>
    </row>
    <row r="243" spans="1:2" x14ac:dyDescent="0.25">
      <c r="A243" s="1" t="s">
        <v>21133</v>
      </c>
      <c r="B243" s="1" t="s">
        <v>21134</v>
      </c>
    </row>
    <row r="244" spans="1:2" x14ac:dyDescent="0.25">
      <c r="A244" s="1" t="s">
        <v>21135</v>
      </c>
      <c r="B244" s="1" t="s">
        <v>21136</v>
      </c>
    </row>
    <row r="245" spans="1:2" x14ac:dyDescent="0.25">
      <c r="A245" s="1" t="s">
        <v>21137</v>
      </c>
      <c r="B245" s="1" t="s">
        <v>21138</v>
      </c>
    </row>
    <row r="246" spans="1:2" x14ac:dyDescent="0.25">
      <c r="A246" s="1" t="s">
        <v>21139</v>
      </c>
      <c r="B246" s="1" t="s">
        <v>21140</v>
      </c>
    </row>
    <row r="247" spans="1:2" x14ac:dyDescent="0.25">
      <c r="A247" s="1" t="s">
        <v>21141</v>
      </c>
      <c r="B247" s="1" t="s">
        <v>21142</v>
      </c>
    </row>
    <row r="248" spans="1:2" x14ac:dyDescent="0.25">
      <c r="A248" s="1" t="s">
        <v>21143</v>
      </c>
      <c r="B248" s="1" t="s">
        <v>21144</v>
      </c>
    </row>
    <row r="249" spans="1:2" x14ac:dyDescent="0.25">
      <c r="A249" s="1" t="s">
        <v>21145</v>
      </c>
      <c r="B249" s="1" t="s">
        <v>21146</v>
      </c>
    </row>
    <row r="250" spans="1:2" x14ac:dyDescent="0.25">
      <c r="A250" s="1" t="s">
        <v>21147</v>
      </c>
      <c r="B250" s="1" t="s">
        <v>21148</v>
      </c>
    </row>
    <row r="251" spans="1:2" x14ac:dyDescent="0.25">
      <c r="A251" s="1" t="s">
        <v>21149</v>
      </c>
      <c r="B251" s="1" t="s">
        <v>21150</v>
      </c>
    </row>
    <row r="252" spans="1:2" x14ac:dyDescent="0.25">
      <c r="A252" s="1" t="s">
        <v>21151</v>
      </c>
      <c r="B252" s="1" t="s">
        <v>21152</v>
      </c>
    </row>
    <row r="253" spans="1:2" x14ac:dyDescent="0.25">
      <c r="A253" s="1" t="s">
        <v>21153</v>
      </c>
      <c r="B253" s="1" t="s">
        <v>21154</v>
      </c>
    </row>
    <row r="254" spans="1:2" x14ac:dyDescent="0.25">
      <c r="A254" s="1" t="s">
        <v>21155</v>
      </c>
      <c r="B254" s="1" t="s">
        <v>21156</v>
      </c>
    </row>
    <row r="255" spans="1:2" x14ac:dyDescent="0.25">
      <c r="A255" s="1" t="s">
        <v>21157</v>
      </c>
      <c r="B255" s="1" t="s">
        <v>21158</v>
      </c>
    </row>
    <row r="256" spans="1:2" x14ac:dyDescent="0.25">
      <c r="A256" s="1" t="s">
        <v>21159</v>
      </c>
      <c r="B256" s="1" t="s">
        <v>21160</v>
      </c>
    </row>
    <row r="257" spans="1:2" x14ac:dyDescent="0.25">
      <c r="A257" s="1" t="s">
        <v>21161</v>
      </c>
      <c r="B257" s="1" t="s">
        <v>21162</v>
      </c>
    </row>
    <row r="258" spans="1:2" x14ac:dyDescent="0.25">
      <c r="A258" s="1" t="s">
        <v>21163</v>
      </c>
      <c r="B258" s="1" t="s">
        <v>21164</v>
      </c>
    </row>
    <row r="259" spans="1:2" x14ac:dyDescent="0.25">
      <c r="A259" s="1" t="s">
        <v>21165</v>
      </c>
      <c r="B259" s="1" t="s">
        <v>21166</v>
      </c>
    </row>
    <row r="260" spans="1:2" x14ac:dyDescent="0.25">
      <c r="A260" s="1" t="s">
        <v>21167</v>
      </c>
      <c r="B260" s="1" t="s">
        <v>21168</v>
      </c>
    </row>
    <row r="261" spans="1:2" x14ac:dyDescent="0.25">
      <c r="A261" s="1" t="s">
        <v>21169</v>
      </c>
      <c r="B261" s="1" t="s">
        <v>21170</v>
      </c>
    </row>
    <row r="262" spans="1:2" x14ac:dyDescent="0.25">
      <c r="A262" s="1" t="s">
        <v>21171</v>
      </c>
      <c r="B262" s="1" t="s">
        <v>21172</v>
      </c>
    </row>
    <row r="263" spans="1:2" x14ac:dyDescent="0.25">
      <c r="A263" s="1" t="s">
        <v>21173</v>
      </c>
      <c r="B263" s="1" t="s">
        <v>21174</v>
      </c>
    </row>
    <row r="264" spans="1:2" x14ac:dyDescent="0.25">
      <c r="A264" s="1" t="s">
        <v>21175</v>
      </c>
      <c r="B264" s="1" t="s">
        <v>21176</v>
      </c>
    </row>
    <row r="265" spans="1:2" x14ac:dyDescent="0.25">
      <c r="A265" s="1" t="s">
        <v>21177</v>
      </c>
      <c r="B265" s="1" t="s">
        <v>21178</v>
      </c>
    </row>
    <row r="266" spans="1:2" x14ac:dyDescent="0.25">
      <c r="A266" s="1" t="s">
        <v>21179</v>
      </c>
      <c r="B266" s="1" t="s">
        <v>21180</v>
      </c>
    </row>
    <row r="267" spans="1:2" x14ac:dyDescent="0.25">
      <c r="A267" s="1" t="s">
        <v>21181</v>
      </c>
      <c r="B267" s="1" t="s">
        <v>21182</v>
      </c>
    </row>
    <row r="268" spans="1:2" x14ac:dyDescent="0.25">
      <c r="A268" s="1" t="s">
        <v>21183</v>
      </c>
      <c r="B268" s="1" t="s">
        <v>21184</v>
      </c>
    </row>
    <row r="269" spans="1:2" x14ac:dyDescent="0.25">
      <c r="A269" s="1" t="s">
        <v>21185</v>
      </c>
      <c r="B269" s="1" t="s">
        <v>21186</v>
      </c>
    </row>
    <row r="270" spans="1:2" x14ac:dyDescent="0.25">
      <c r="A270" s="1" t="s">
        <v>21187</v>
      </c>
      <c r="B270" s="1" t="s">
        <v>21188</v>
      </c>
    </row>
    <row r="271" spans="1:2" x14ac:dyDescent="0.25">
      <c r="A271" s="1" t="s">
        <v>21189</v>
      </c>
      <c r="B271" s="1" t="s">
        <v>21190</v>
      </c>
    </row>
    <row r="272" spans="1:2" x14ac:dyDescent="0.25">
      <c r="A272" s="1" t="s">
        <v>21191</v>
      </c>
      <c r="B272" s="1" t="s">
        <v>21192</v>
      </c>
    </row>
    <row r="273" spans="1:2" x14ac:dyDescent="0.25">
      <c r="A273" s="1" t="s">
        <v>21193</v>
      </c>
      <c r="B273" s="1" t="s">
        <v>21194</v>
      </c>
    </row>
    <row r="274" spans="1:2" x14ac:dyDescent="0.25">
      <c r="A274" s="1" t="s">
        <v>21195</v>
      </c>
      <c r="B274" s="1" t="s">
        <v>21196</v>
      </c>
    </row>
    <row r="275" spans="1:2" x14ac:dyDescent="0.25">
      <c r="A275" s="1" t="s">
        <v>21197</v>
      </c>
      <c r="B275" s="1" t="s">
        <v>21198</v>
      </c>
    </row>
    <row r="276" spans="1:2" x14ac:dyDescent="0.25">
      <c r="A276" s="1" t="s">
        <v>21199</v>
      </c>
      <c r="B276" s="1" t="s">
        <v>21200</v>
      </c>
    </row>
    <row r="277" spans="1:2" x14ac:dyDescent="0.25">
      <c r="A277" s="1" t="s">
        <v>21201</v>
      </c>
      <c r="B277" s="1" t="s">
        <v>21202</v>
      </c>
    </row>
    <row r="278" spans="1:2" x14ac:dyDescent="0.25">
      <c r="A278" s="1" t="s">
        <v>21203</v>
      </c>
      <c r="B278" s="1" t="s">
        <v>21204</v>
      </c>
    </row>
    <row r="279" spans="1:2" x14ac:dyDescent="0.25">
      <c r="A279" s="1" t="s">
        <v>21205</v>
      </c>
      <c r="B279" s="1" t="s">
        <v>21206</v>
      </c>
    </row>
    <row r="280" spans="1:2" x14ac:dyDescent="0.25">
      <c r="A280" s="1" t="s">
        <v>21207</v>
      </c>
      <c r="B280" s="1" t="s">
        <v>21208</v>
      </c>
    </row>
    <row r="281" spans="1:2" x14ac:dyDescent="0.25">
      <c r="A281" s="1" t="s">
        <v>21209</v>
      </c>
      <c r="B281" s="1" t="s">
        <v>21210</v>
      </c>
    </row>
    <row r="282" spans="1:2" x14ac:dyDescent="0.25">
      <c r="A282" s="1" t="s">
        <v>21211</v>
      </c>
      <c r="B282" s="1" t="s">
        <v>21212</v>
      </c>
    </row>
    <row r="283" spans="1:2" x14ac:dyDescent="0.25">
      <c r="A283" s="1" t="s">
        <v>21213</v>
      </c>
      <c r="B283" s="1" t="s">
        <v>21214</v>
      </c>
    </row>
    <row r="284" spans="1:2" x14ac:dyDescent="0.25">
      <c r="A284" s="1" t="s">
        <v>21215</v>
      </c>
      <c r="B284" s="1" t="s">
        <v>21216</v>
      </c>
    </row>
    <row r="285" spans="1:2" x14ac:dyDescent="0.25">
      <c r="A285" s="1" t="s">
        <v>21217</v>
      </c>
      <c r="B285" s="1" t="s">
        <v>21218</v>
      </c>
    </row>
    <row r="286" spans="1:2" x14ac:dyDescent="0.25">
      <c r="A286" s="1" t="s">
        <v>21219</v>
      </c>
      <c r="B286" s="1" t="s">
        <v>21220</v>
      </c>
    </row>
    <row r="287" spans="1:2" x14ac:dyDescent="0.25">
      <c r="A287" s="1" t="s">
        <v>21221</v>
      </c>
      <c r="B287" s="1" t="s">
        <v>21222</v>
      </c>
    </row>
    <row r="288" spans="1:2" x14ac:dyDescent="0.25">
      <c r="A288" s="1" t="s">
        <v>21223</v>
      </c>
      <c r="B288" s="1" t="s">
        <v>21224</v>
      </c>
    </row>
    <row r="289" spans="1:2" x14ac:dyDescent="0.25">
      <c r="A289" s="1" t="s">
        <v>21225</v>
      </c>
      <c r="B289" s="1" t="s">
        <v>21226</v>
      </c>
    </row>
    <row r="290" spans="1:2" x14ac:dyDescent="0.25">
      <c r="A290" s="1" t="s">
        <v>21227</v>
      </c>
      <c r="B290" s="1" t="s">
        <v>21228</v>
      </c>
    </row>
    <row r="291" spans="1:2" x14ac:dyDescent="0.25">
      <c r="A291" s="1" t="s">
        <v>21229</v>
      </c>
      <c r="B291" s="1" t="s">
        <v>21230</v>
      </c>
    </row>
    <row r="292" spans="1:2" x14ac:dyDescent="0.25">
      <c r="A292" s="1" t="s">
        <v>21231</v>
      </c>
      <c r="B292" s="1" t="s">
        <v>21232</v>
      </c>
    </row>
    <row r="293" spans="1:2" x14ac:dyDescent="0.25">
      <c r="A293" s="1" t="s">
        <v>21233</v>
      </c>
      <c r="B293" s="1" t="s">
        <v>21234</v>
      </c>
    </row>
    <row r="294" spans="1:2" x14ac:dyDescent="0.25">
      <c r="A294" s="1" t="s">
        <v>21235</v>
      </c>
      <c r="B294" s="1" t="s">
        <v>21236</v>
      </c>
    </row>
    <row r="295" spans="1:2" x14ac:dyDescent="0.25">
      <c r="A295" s="1" t="s">
        <v>21237</v>
      </c>
      <c r="B295" s="1" t="s">
        <v>21238</v>
      </c>
    </row>
    <row r="296" spans="1:2" x14ac:dyDescent="0.25">
      <c r="A296" s="1" t="s">
        <v>21239</v>
      </c>
      <c r="B296" s="1" t="s">
        <v>21240</v>
      </c>
    </row>
    <row r="297" spans="1:2" x14ac:dyDescent="0.25">
      <c r="A297" s="1" t="s">
        <v>21241</v>
      </c>
      <c r="B297" s="1" t="s">
        <v>21242</v>
      </c>
    </row>
    <row r="298" spans="1:2" x14ac:dyDescent="0.25">
      <c r="A298" s="1" t="s">
        <v>21243</v>
      </c>
      <c r="B298" s="1" t="s">
        <v>21244</v>
      </c>
    </row>
    <row r="299" spans="1:2" x14ac:dyDescent="0.25">
      <c r="A299" s="1" t="s">
        <v>21245</v>
      </c>
      <c r="B299" s="1" t="s">
        <v>21246</v>
      </c>
    </row>
    <row r="300" spans="1:2" x14ac:dyDescent="0.25">
      <c r="A300" s="1" t="s">
        <v>21247</v>
      </c>
      <c r="B300" s="1" t="s">
        <v>21248</v>
      </c>
    </row>
    <row r="301" spans="1:2" x14ac:dyDescent="0.25">
      <c r="A301" s="1" t="s">
        <v>21249</v>
      </c>
      <c r="B301" s="1" t="s">
        <v>21250</v>
      </c>
    </row>
    <row r="302" spans="1:2" x14ac:dyDescent="0.25">
      <c r="A302" s="1" t="s">
        <v>21251</v>
      </c>
      <c r="B302" s="1" t="s">
        <v>21252</v>
      </c>
    </row>
    <row r="303" spans="1:2" x14ac:dyDescent="0.25">
      <c r="A303" s="1" t="s">
        <v>21253</v>
      </c>
      <c r="B303" s="1" t="s">
        <v>21254</v>
      </c>
    </row>
    <row r="304" spans="1:2" x14ac:dyDescent="0.25">
      <c r="A304" s="1" t="s">
        <v>21255</v>
      </c>
      <c r="B304" s="1" t="s">
        <v>21256</v>
      </c>
    </row>
    <row r="305" spans="1:2" x14ac:dyDescent="0.25">
      <c r="A305" s="1" t="s">
        <v>21257</v>
      </c>
      <c r="B305" s="1" t="s">
        <v>21258</v>
      </c>
    </row>
    <row r="306" spans="1:2" x14ac:dyDescent="0.25">
      <c r="A306" s="1" t="s">
        <v>21259</v>
      </c>
      <c r="B306" s="1" t="s">
        <v>21260</v>
      </c>
    </row>
    <row r="307" spans="1:2" x14ac:dyDescent="0.25">
      <c r="A307" s="1" t="s">
        <v>21261</v>
      </c>
      <c r="B307" s="1" t="s">
        <v>21262</v>
      </c>
    </row>
    <row r="308" spans="1:2" x14ac:dyDescent="0.25">
      <c r="A308" s="1" t="s">
        <v>21263</v>
      </c>
      <c r="B308" s="1" t="s">
        <v>21264</v>
      </c>
    </row>
    <row r="309" spans="1:2" x14ac:dyDescent="0.25">
      <c r="A309" s="1" t="s">
        <v>21265</v>
      </c>
      <c r="B309" s="1" t="s">
        <v>21266</v>
      </c>
    </row>
    <row r="310" spans="1:2" x14ac:dyDescent="0.25">
      <c r="A310" s="1" t="s">
        <v>21267</v>
      </c>
      <c r="B310" s="1" t="s">
        <v>21268</v>
      </c>
    </row>
    <row r="311" spans="1:2" x14ac:dyDescent="0.25">
      <c r="A311" s="1" t="s">
        <v>21269</v>
      </c>
      <c r="B311" s="1" t="s">
        <v>21270</v>
      </c>
    </row>
    <row r="312" spans="1:2" x14ac:dyDescent="0.25">
      <c r="A312" s="1" t="s">
        <v>21271</v>
      </c>
      <c r="B312" s="1" t="s">
        <v>21272</v>
      </c>
    </row>
    <row r="313" spans="1:2" x14ac:dyDescent="0.25">
      <c r="A313" s="1" t="s">
        <v>21273</v>
      </c>
      <c r="B313" s="1" t="s">
        <v>21274</v>
      </c>
    </row>
    <row r="314" spans="1:2" x14ac:dyDescent="0.25">
      <c r="A314" s="1" t="s">
        <v>21275</v>
      </c>
      <c r="B314" s="1" t="s">
        <v>21276</v>
      </c>
    </row>
    <row r="315" spans="1:2" x14ac:dyDescent="0.25">
      <c r="A315" s="1" t="s">
        <v>21277</v>
      </c>
      <c r="B315" s="1" t="s">
        <v>21278</v>
      </c>
    </row>
    <row r="316" spans="1:2" x14ac:dyDescent="0.25">
      <c r="A316" s="1" t="s">
        <v>21279</v>
      </c>
      <c r="B316" s="1" t="s">
        <v>21280</v>
      </c>
    </row>
    <row r="317" spans="1:2" x14ac:dyDescent="0.25">
      <c r="A317" s="1" t="s">
        <v>21281</v>
      </c>
      <c r="B317" s="1" t="s">
        <v>21282</v>
      </c>
    </row>
    <row r="318" spans="1:2" x14ac:dyDescent="0.25">
      <c r="A318" s="1" t="s">
        <v>21283</v>
      </c>
      <c r="B318" s="1" t="s">
        <v>21284</v>
      </c>
    </row>
    <row r="319" spans="1:2" x14ac:dyDescent="0.25">
      <c r="A319" s="1" t="s">
        <v>21285</v>
      </c>
      <c r="B319" s="1" t="s">
        <v>21286</v>
      </c>
    </row>
    <row r="320" spans="1:2" x14ac:dyDescent="0.25">
      <c r="A320" s="1" t="s">
        <v>21287</v>
      </c>
      <c r="B320" s="1" t="s">
        <v>21288</v>
      </c>
    </row>
    <row r="321" spans="1:2" x14ac:dyDescent="0.25">
      <c r="A321" s="1" t="s">
        <v>21289</v>
      </c>
      <c r="B321" s="1" t="s">
        <v>21290</v>
      </c>
    </row>
    <row r="322" spans="1:2" x14ac:dyDescent="0.25">
      <c r="A322" s="1" t="s">
        <v>21291</v>
      </c>
      <c r="B322" s="1" t="s">
        <v>21292</v>
      </c>
    </row>
    <row r="323" spans="1:2" x14ac:dyDescent="0.25">
      <c r="A323" s="1" t="s">
        <v>21293</v>
      </c>
      <c r="B323" s="1" t="s">
        <v>21294</v>
      </c>
    </row>
    <row r="324" spans="1:2" x14ac:dyDescent="0.25">
      <c r="A324" s="1" t="s">
        <v>21295</v>
      </c>
      <c r="B324" s="1" t="s">
        <v>21296</v>
      </c>
    </row>
    <row r="325" spans="1:2" x14ac:dyDescent="0.25">
      <c r="A325" s="1" t="s">
        <v>21297</v>
      </c>
      <c r="B325" s="1" t="s">
        <v>21298</v>
      </c>
    </row>
    <row r="326" spans="1:2" x14ac:dyDescent="0.25">
      <c r="A326" s="1" t="s">
        <v>21299</v>
      </c>
      <c r="B326" s="1" t="s">
        <v>21300</v>
      </c>
    </row>
    <row r="327" spans="1:2" x14ac:dyDescent="0.25">
      <c r="A327" s="1" t="s">
        <v>21301</v>
      </c>
      <c r="B327" s="1" t="s">
        <v>21302</v>
      </c>
    </row>
    <row r="328" spans="1:2" x14ac:dyDescent="0.25">
      <c r="A328" s="1" t="s">
        <v>21303</v>
      </c>
      <c r="B328" s="1" t="s">
        <v>21304</v>
      </c>
    </row>
    <row r="329" spans="1:2" x14ac:dyDescent="0.25">
      <c r="A329" s="1" t="s">
        <v>21305</v>
      </c>
      <c r="B329" s="1" t="s">
        <v>21306</v>
      </c>
    </row>
    <row r="330" spans="1:2" x14ac:dyDescent="0.25">
      <c r="A330" s="1" t="s">
        <v>21307</v>
      </c>
      <c r="B330" s="1" t="s">
        <v>21308</v>
      </c>
    </row>
    <row r="331" spans="1:2" x14ac:dyDescent="0.25">
      <c r="A331" s="1" t="s">
        <v>21309</v>
      </c>
      <c r="B331" s="1" t="s">
        <v>21310</v>
      </c>
    </row>
    <row r="332" spans="1:2" x14ac:dyDescent="0.25">
      <c r="A332" s="1" t="s">
        <v>21311</v>
      </c>
      <c r="B332" s="1" t="s">
        <v>21312</v>
      </c>
    </row>
    <row r="333" spans="1:2" x14ac:dyDescent="0.25">
      <c r="A333" s="1" t="s">
        <v>21313</v>
      </c>
      <c r="B333" s="1" t="s">
        <v>21314</v>
      </c>
    </row>
    <row r="334" spans="1:2" x14ac:dyDescent="0.25">
      <c r="A334" s="1" t="s">
        <v>21315</v>
      </c>
      <c r="B334" s="1" t="s">
        <v>21316</v>
      </c>
    </row>
    <row r="335" spans="1:2" x14ac:dyDescent="0.25">
      <c r="A335" s="1" t="s">
        <v>21317</v>
      </c>
      <c r="B335" s="1" t="s">
        <v>21318</v>
      </c>
    </row>
    <row r="336" spans="1:2" x14ac:dyDescent="0.25">
      <c r="A336" s="1" t="s">
        <v>21319</v>
      </c>
      <c r="B336" s="1" t="s">
        <v>21320</v>
      </c>
    </row>
    <row r="337" spans="1:2" x14ac:dyDescent="0.25">
      <c r="A337" s="1" t="s">
        <v>21321</v>
      </c>
      <c r="B337" s="1" t="s">
        <v>21322</v>
      </c>
    </row>
    <row r="338" spans="1:2" x14ac:dyDescent="0.25">
      <c r="A338" s="1" t="s">
        <v>21323</v>
      </c>
      <c r="B338" s="1" t="s">
        <v>21324</v>
      </c>
    </row>
    <row r="339" spans="1:2" x14ac:dyDescent="0.25">
      <c r="A339" s="1" t="s">
        <v>21325</v>
      </c>
      <c r="B339" s="1" t="s">
        <v>21326</v>
      </c>
    </row>
    <row r="340" spans="1:2" x14ac:dyDescent="0.25">
      <c r="A340" s="1" t="s">
        <v>21327</v>
      </c>
      <c r="B340" s="1" t="s">
        <v>21328</v>
      </c>
    </row>
    <row r="341" spans="1:2" x14ac:dyDescent="0.25">
      <c r="A341" s="1" t="s">
        <v>21329</v>
      </c>
      <c r="B341" s="1" t="s">
        <v>21330</v>
      </c>
    </row>
    <row r="342" spans="1:2" x14ac:dyDescent="0.25">
      <c r="A342" s="1" t="s">
        <v>21331</v>
      </c>
      <c r="B342" s="1" t="s">
        <v>21332</v>
      </c>
    </row>
    <row r="343" spans="1:2" x14ac:dyDescent="0.25">
      <c r="A343" s="1" t="s">
        <v>21333</v>
      </c>
      <c r="B343" s="1" t="s">
        <v>21334</v>
      </c>
    </row>
    <row r="344" spans="1:2" x14ac:dyDescent="0.25">
      <c r="A344" s="1" t="s">
        <v>21335</v>
      </c>
      <c r="B344" s="1" t="s">
        <v>21336</v>
      </c>
    </row>
    <row r="345" spans="1:2" x14ac:dyDescent="0.25">
      <c r="A345" s="1" t="s">
        <v>21337</v>
      </c>
      <c r="B345" s="1" t="s">
        <v>21338</v>
      </c>
    </row>
    <row r="346" spans="1:2" x14ac:dyDescent="0.25">
      <c r="A346" s="1" t="s">
        <v>21339</v>
      </c>
      <c r="B346" s="1" t="s">
        <v>21340</v>
      </c>
    </row>
    <row r="347" spans="1:2" x14ac:dyDescent="0.25">
      <c r="A347" s="1" t="s">
        <v>21341</v>
      </c>
      <c r="B347" s="1" t="s">
        <v>21342</v>
      </c>
    </row>
    <row r="348" spans="1:2" x14ac:dyDescent="0.25">
      <c r="A348" s="1" t="s">
        <v>21343</v>
      </c>
      <c r="B348" s="1" t="s">
        <v>21344</v>
      </c>
    </row>
    <row r="349" spans="1:2" x14ac:dyDescent="0.25">
      <c r="A349" s="1" t="s">
        <v>21345</v>
      </c>
      <c r="B349" s="1" t="s">
        <v>21346</v>
      </c>
    </row>
    <row r="350" spans="1:2" x14ac:dyDescent="0.25">
      <c r="A350" s="1" t="s">
        <v>21347</v>
      </c>
      <c r="B350" s="1" t="s">
        <v>21348</v>
      </c>
    </row>
    <row r="351" spans="1:2" x14ac:dyDescent="0.25">
      <c r="A351" s="1" t="s">
        <v>21349</v>
      </c>
      <c r="B351" s="1" t="s">
        <v>21350</v>
      </c>
    </row>
    <row r="352" spans="1:2" x14ac:dyDescent="0.25">
      <c r="A352" s="1" t="s">
        <v>21351</v>
      </c>
      <c r="B352" s="1" t="s">
        <v>21352</v>
      </c>
    </row>
    <row r="353" spans="1:2" x14ac:dyDescent="0.25">
      <c r="A353" s="1" t="s">
        <v>21353</v>
      </c>
      <c r="B353" s="1" t="s">
        <v>21354</v>
      </c>
    </row>
    <row r="354" spans="1:2" x14ac:dyDescent="0.25">
      <c r="A354" s="1" t="s">
        <v>21355</v>
      </c>
      <c r="B354" s="1" t="s">
        <v>21356</v>
      </c>
    </row>
    <row r="355" spans="1:2" x14ac:dyDescent="0.25">
      <c r="A355" s="1" t="s">
        <v>21357</v>
      </c>
      <c r="B355" s="1" t="s">
        <v>21358</v>
      </c>
    </row>
    <row r="356" spans="1:2" x14ac:dyDescent="0.25">
      <c r="A356" s="1" t="s">
        <v>21359</v>
      </c>
      <c r="B356" s="1" t="s">
        <v>21360</v>
      </c>
    </row>
    <row r="357" spans="1:2" x14ac:dyDescent="0.25">
      <c r="A357" s="1" t="s">
        <v>21361</v>
      </c>
      <c r="B357" s="1" t="s">
        <v>21362</v>
      </c>
    </row>
    <row r="358" spans="1:2" x14ac:dyDescent="0.25">
      <c r="A358" s="1" t="s">
        <v>21363</v>
      </c>
      <c r="B358" s="1" t="s">
        <v>21364</v>
      </c>
    </row>
    <row r="359" spans="1:2" x14ac:dyDescent="0.25">
      <c r="A359" s="1" t="s">
        <v>21365</v>
      </c>
      <c r="B359" s="1" t="s">
        <v>21366</v>
      </c>
    </row>
    <row r="360" spans="1:2" x14ac:dyDescent="0.25">
      <c r="A360" s="1" t="s">
        <v>21367</v>
      </c>
      <c r="B360" s="1" t="s">
        <v>21368</v>
      </c>
    </row>
    <row r="361" spans="1:2" x14ac:dyDescent="0.25">
      <c r="A361" s="1" t="s">
        <v>21369</v>
      </c>
      <c r="B361" s="1" t="s">
        <v>21370</v>
      </c>
    </row>
    <row r="362" spans="1:2" x14ac:dyDescent="0.25">
      <c r="A362" s="1" t="s">
        <v>21371</v>
      </c>
      <c r="B362" s="1" t="s">
        <v>21372</v>
      </c>
    </row>
    <row r="363" spans="1:2" x14ac:dyDescent="0.25">
      <c r="A363" s="1" t="s">
        <v>21373</v>
      </c>
      <c r="B363" s="1" t="s">
        <v>21374</v>
      </c>
    </row>
    <row r="364" spans="1:2" x14ac:dyDescent="0.25">
      <c r="A364" s="1" t="s">
        <v>21375</v>
      </c>
      <c r="B364" s="1" t="s">
        <v>21376</v>
      </c>
    </row>
    <row r="365" spans="1:2" x14ac:dyDescent="0.25">
      <c r="A365" s="1" t="s">
        <v>21377</v>
      </c>
      <c r="B365" s="1" t="s">
        <v>21378</v>
      </c>
    </row>
    <row r="366" spans="1:2" x14ac:dyDescent="0.25">
      <c r="A366" s="1" t="s">
        <v>21379</v>
      </c>
      <c r="B366" s="1" t="s">
        <v>21380</v>
      </c>
    </row>
    <row r="367" spans="1:2" x14ac:dyDescent="0.25">
      <c r="A367" s="1" t="s">
        <v>21381</v>
      </c>
      <c r="B367" s="1" t="s">
        <v>21382</v>
      </c>
    </row>
    <row r="368" spans="1:2" x14ac:dyDescent="0.25">
      <c r="A368" s="1" t="s">
        <v>21383</v>
      </c>
      <c r="B368" s="1" t="s">
        <v>21384</v>
      </c>
    </row>
    <row r="369" spans="1:2" x14ac:dyDescent="0.25">
      <c r="A369" s="1" t="s">
        <v>21385</v>
      </c>
      <c r="B369" s="1" t="s">
        <v>21386</v>
      </c>
    </row>
    <row r="370" spans="1:2" x14ac:dyDescent="0.25">
      <c r="A370" s="1" t="s">
        <v>21387</v>
      </c>
      <c r="B370" s="1" t="s">
        <v>21388</v>
      </c>
    </row>
    <row r="371" spans="1:2" x14ac:dyDescent="0.25">
      <c r="A371" s="1" t="s">
        <v>21389</v>
      </c>
      <c r="B371" s="1" t="s">
        <v>21390</v>
      </c>
    </row>
    <row r="372" spans="1:2" x14ac:dyDescent="0.25">
      <c r="A372" s="1" t="s">
        <v>21391</v>
      </c>
      <c r="B372" s="1" t="s">
        <v>21392</v>
      </c>
    </row>
    <row r="373" spans="1:2" x14ac:dyDescent="0.25">
      <c r="A373" s="1" t="s">
        <v>21393</v>
      </c>
      <c r="B373" s="1" t="s">
        <v>21394</v>
      </c>
    </row>
    <row r="374" spans="1:2" x14ac:dyDescent="0.25">
      <c r="A374" s="1" t="s">
        <v>21395</v>
      </c>
      <c r="B374" s="1" t="s">
        <v>21396</v>
      </c>
    </row>
    <row r="375" spans="1:2" x14ac:dyDescent="0.25">
      <c r="A375" s="1" t="s">
        <v>21397</v>
      </c>
      <c r="B375" s="1" t="s">
        <v>21398</v>
      </c>
    </row>
    <row r="376" spans="1:2" x14ac:dyDescent="0.25">
      <c r="A376" s="1" t="s">
        <v>21399</v>
      </c>
      <c r="B376" s="1" t="s">
        <v>21400</v>
      </c>
    </row>
    <row r="377" spans="1:2" x14ac:dyDescent="0.25">
      <c r="A377" s="1" t="s">
        <v>21401</v>
      </c>
      <c r="B377" s="1" t="s">
        <v>21402</v>
      </c>
    </row>
    <row r="378" spans="1:2" x14ac:dyDescent="0.25">
      <c r="A378" s="1" t="s">
        <v>21403</v>
      </c>
      <c r="B378" s="1" t="s">
        <v>21404</v>
      </c>
    </row>
    <row r="379" spans="1:2" x14ac:dyDescent="0.25">
      <c r="A379" s="1" t="s">
        <v>21405</v>
      </c>
      <c r="B379" s="1" t="s">
        <v>21406</v>
      </c>
    </row>
    <row r="380" spans="1:2" x14ac:dyDescent="0.25">
      <c r="A380" s="1" t="s">
        <v>21407</v>
      </c>
      <c r="B380" s="1" t="s">
        <v>21408</v>
      </c>
    </row>
    <row r="381" spans="1:2" x14ac:dyDescent="0.25">
      <c r="A381" s="1" t="s">
        <v>21409</v>
      </c>
      <c r="B381" s="1" t="s">
        <v>21410</v>
      </c>
    </row>
    <row r="382" spans="1:2" x14ac:dyDescent="0.25">
      <c r="A382" s="1" t="s">
        <v>21411</v>
      </c>
      <c r="B382" s="1" t="s">
        <v>21412</v>
      </c>
    </row>
    <row r="383" spans="1:2" x14ac:dyDescent="0.25">
      <c r="A383" s="1" t="s">
        <v>21413</v>
      </c>
      <c r="B383" s="1" t="s">
        <v>21414</v>
      </c>
    </row>
    <row r="384" spans="1:2" x14ac:dyDescent="0.25">
      <c r="A384" s="1" t="s">
        <v>21415</v>
      </c>
      <c r="B384" s="1" t="s">
        <v>21416</v>
      </c>
    </row>
    <row r="385" spans="1:2" x14ac:dyDescent="0.25">
      <c r="A385" s="1" t="s">
        <v>21417</v>
      </c>
      <c r="B385" s="1" t="s">
        <v>21418</v>
      </c>
    </row>
    <row r="386" spans="1:2" x14ac:dyDescent="0.25">
      <c r="A386" s="1" t="s">
        <v>21419</v>
      </c>
      <c r="B386" s="1" t="s">
        <v>21420</v>
      </c>
    </row>
    <row r="387" spans="1:2" x14ac:dyDescent="0.25">
      <c r="A387" s="1" t="s">
        <v>21421</v>
      </c>
      <c r="B387" s="1" t="s">
        <v>21422</v>
      </c>
    </row>
    <row r="388" spans="1:2" x14ac:dyDescent="0.25">
      <c r="A388" s="1" t="s">
        <v>21423</v>
      </c>
      <c r="B388" s="1" t="s">
        <v>21424</v>
      </c>
    </row>
    <row r="389" spans="1:2" x14ac:dyDescent="0.25">
      <c r="A389" s="1" t="s">
        <v>21425</v>
      </c>
      <c r="B389" s="1" t="s">
        <v>21426</v>
      </c>
    </row>
    <row r="390" spans="1:2" x14ac:dyDescent="0.25">
      <c r="A390" s="1" t="s">
        <v>21427</v>
      </c>
      <c r="B390" s="1" t="s">
        <v>21428</v>
      </c>
    </row>
    <row r="391" spans="1:2" x14ac:dyDescent="0.25">
      <c r="A391" s="1" t="s">
        <v>21429</v>
      </c>
      <c r="B391" s="1" t="s">
        <v>21430</v>
      </c>
    </row>
    <row r="392" spans="1:2" x14ac:dyDescent="0.25">
      <c r="A392" s="1" t="s">
        <v>21431</v>
      </c>
      <c r="B392" s="1" t="s">
        <v>21432</v>
      </c>
    </row>
    <row r="393" spans="1:2" x14ac:dyDescent="0.25">
      <c r="A393" s="1" t="s">
        <v>21433</v>
      </c>
      <c r="B393" s="1" t="s">
        <v>21434</v>
      </c>
    </row>
    <row r="394" spans="1:2" x14ac:dyDescent="0.25">
      <c r="A394" s="1" t="s">
        <v>21435</v>
      </c>
      <c r="B394" s="1" t="s">
        <v>21436</v>
      </c>
    </row>
    <row r="395" spans="1:2" x14ac:dyDescent="0.25">
      <c r="A395" s="1" t="s">
        <v>21437</v>
      </c>
      <c r="B395" s="1" t="s">
        <v>21438</v>
      </c>
    </row>
    <row r="396" spans="1:2" x14ac:dyDescent="0.25">
      <c r="A396" s="1" t="s">
        <v>21439</v>
      </c>
      <c r="B396" s="1" t="s">
        <v>21440</v>
      </c>
    </row>
    <row r="397" spans="1:2" x14ac:dyDescent="0.25">
      <c r="A397" s="1" t="s">
        <v>21441</v>
      </c>
      <c r="B397" s="1" t="s">
        <v>21442</v>
      </c>
    </row>
    <row r="398" spans="1:2" x14ac:dyDescent="0.25">
      <c r="A398" s="1" t="s">
        <v>21443</v>
      </c>
      <c r="B398" s="1" t="s">
        <v>21444</v>
      </c>
    </row>
    <row r="399" spans="1:2" x14ac:dyDescent="0.25">
      <c r="A399" s="1" t="s">
        <v>21445</v>
      </c>
      <c r="B399" s="1" t="s">
        <v>21446</v>
      </c>
    </row>
    <row r="400" spans="1:2" x14ac:dyDescent="0.25">
      <c r="A400" s="1" t="s">
        <v>21447</v>
      </c>
      <c r="B400" s="1" t="s">
        <v>21448</v>
      </c>
    </row>
    <row r="401" spans="1:2" x14ac:dyDescent="0.25">
      <c r="A401" s="1" t="s">
        <v>21449</v>
      </c>
      <c r="B401" s="1" t="s">
        <v>21450</v>
      </c>
    </row>
    <row r="402" spans="1:2" x14ac:dyDescent="0.25">
      <c r="A402" s="1" t="s">
        <v>21451</v>
      </c>
      <c r="B402" s="1" t="s">
        <v>21452</v>
      </c>
    </row>
    <row r="403" spans="1:2" x14ac:dyDescent="0.25">
      <c r="A403" s="1" t="s">
        <v>21453</v>
      </c>
      <c r="B403" s="1" t="s">
        <v>21454</v>
      </c>
    </row>
    <row r="404" spans="1:2" x14ac:dyDescent="0.25">
      <c r="A404" s="1" t="s">
        <v>21455</v>
      </c>
      <c r="B404" s="1" t="s">
        <v>21456</v>
      </c>
    </row>
    <row r="405" spans="1:2" x14ac:dyDescent="0.25">
      <c r="A405" s="1" t="s">
        <v>21457</v>
      </c>
      <c r="B405" s="1" t="s">
        <v>21458</v>
      </c>
    </row>
    <row r="406" spans="1:2" x14ac:dyDescent="0.25">
      <c r="A406" s="1" t="s">
        <v>21459</v>
      </c>
      <c r="B406" s="1" t="s">
        <v>21460</v>
      </c>
    </row>
    <row r="407" spans="1:2" x14ac:dyDescent="0.25">
      <c r="A407" s="1" t="s">
        <v>21461</v>
      </c>
      <c r="B407" s="1" t="s">
        <v>21462</v>
      </c>
    </row>
    <row r="408" spans="1:2" x14ac:dyDescent="0.25">
      <c r="A408" s="1" t="s">
        <v>21463</v>
      </c>
      <c r="B408" s="1" t="s">
        <v>21464</v>
      </c>
    </row>
    <row r="409" spans="1:2" x14ac:dyDescent="0.25">
      <c r="A409" s="1" t="s">
        <v>21465</v>
      </c>
      <c r="B409" s="1" t="s">
        <v>21466</v>
      </c>
    </row>
    <row r="410" spans="1:2" x14ac:dyDescent="0.25">
      <c r="A410" s="1" t="s">
        <v>21467</v>
      </c>
      <c r="B410" s="1" t="s">
        <v>21450</v>
      </c>
    </row>
    <row r="411" spans="1:2" x14ac:dyDescent="0.25">
      <c r="A411" s="1" t="s">
        <v>21468</v>
      </c>
      <c r="B411" s="1" t="s">
        <v>21452</v>
      </c>
    </row>
    <row r="412" spans="1:2" x14ac:dyDescent="0.25">
      <c r="A412" s="1" t="s">
        <v>21469</v>
      </c>
      <c r="B412" s="1" t="s">
        <v>21470</v>
      </c>
    </row>
    <row r="413" spans="1:2" x14ac:dyDescent="0.25">
      <c r="A413" s="1" t="s">
        <v>21471</v>
      </c>
      <c r="B413" s="1" t="s">
        <v>21472</v>
      </c>
    </row>
    <row r="414" spans="1:2" x14ac:dyDescent="0.25">
      <c r="A414" s="1" t="s">
        <v>21473</v>
      </c>
      <c r="B414" s="1" t="s">
        <v>21474</v>
      </c>
    </row>
    <row r="415" spans="1:2" x14ac:dyDescent="0.25">
      <c r="A415" s="1" t="s">
        <v>21475</v>
      </c>
      <c r="B415" s="1" t="s">
        <v>21476</v>
      </c>
    </row>
    <row r="416" spans="1:2" x14ac:dyDescent="0.25">
      <c r="A416" s="1" t="s">
        <v>21477</v>
      </c>
      <c r="B416" s="1" t="s">
        <v>21478</v>
      </c>
    </row>
    <row r="417" spans="1:2" x14ac:dyDescent="0.25">
      <c r="A417" s="1" t="s">
        <v>21479</v>
      </c>
      <c r="B417" s="1" t="s">
        <v>21480</v>
      </c>
    </row>
    <row r="418" spans="1:2" x14ac:dyDescent="0.25">
      <c r="A418" s="1" t="s">
        <v>21481</v>
      </c>
      <c r="B418" s="1" t="s">
        <v>21480</v>
      </c>
    </row>
    <row r="419" spans="1:2" x14ac:dyDescent="0.25">
      <c r="A419" s="1" t="s">
        <v>21482</v>
      </c>
      <c r="B419" s="1" t="s">
        <v>21483</v>
      </c>
    </row>
    <row r="420" spans="1:2" x14ac:dyDescent="0.25">
      <c r="A420" s="1" t="s">
        <v>21484</v>
      </c>
      <c r="B420" s="1" t="s">
        <v>21485</v>
      </c>
    </row>
    <row r="421" spans="1:2" x14ac:dyDescent="0.25">
      <c r="A421" s="1" t="s">
        <v>21486</v>
      </c>
      <c r="B421" s="1" t="s">
        <v>21487</v>
      </c>
    </row>
    <row r="422" spans="1:2" x14ac:dyDescent="0.25">
      <c r="A422" s="1" t="s">
        <v>21488</v>
      </c>
      <c r="B422" s="1" t="s">
        <v>21489</v>
      </c>
    </row>
    <row r="423" spans="1:2" x14ac:dyDescent="0.25">
      <c r="A423" s="1" t="s">
        <v>21490</v>
      </c>
      <c r="B423" s="1" t="s">
        <v>21491</v>
      </c>
    </row>
    <row r="424" spans="1:2" x14ac:dyDescent="0.25">
      <c r="A424" s="1" t="s">
        <v>21492</v>
      </c>
      <c r="B424" s="1" t="s">
        <v>21493</v>
      </c>
    </row>
    <row r="425" spans="1:2" x14ac:dyDescent="0.25">
      <c r="A425" s="1" t="s">
        <v>21494</v>
      </c>
      <c r="B425" s="1" t="s">
        <v>21495</v>
      </c>
    </row>
    <row r="426" spans="1:2" x14ac:dyDescent="0.25">
      <c r="A426" s="1" t="s">
        <v>21496</v>
      </c>
      <c r="B426" s="1" t="s">
        <v>21497</v>
      </c>
    </row>
    <row r="427" spans="1:2" x14ac:dyDescent="0.25">
      <c r="A427" s="1" t="s">
        <v>21498</v>
      </c>
      <c r="B427" s="1" t="s">
        <v>21499</v>
      </c>
    </row>
    <row r="428" spans="1:2" x14ac:dyDescent="0.25">
      <c r="A428" s="1" t="s">
        <v>21500</v>
      </c>
      <c r="B428" s="1" t="s">
        <v>21501</v>
      </c>
    </row>
    <row r="429" spans="1:2" x14ac:dyDescent="0.25">
      <c r="A429" s="1" t="s">
        <v>21502</v>
      </c>
      <c r="B429" s="1" t="s">
        <v>21503</v>
      </c>
    </row>
    <row r="430" spans="1:2" x14ac:dyDescent="0.25">
      <c r="A430" s="1" t="s">
        <v>21504</v>
      </c>
      <c r="B430" s="1" t="s">
        <v>21505</v>
      </c>
    </row>
    <row r="431" spans="1:2" x14ac:dyDescent="0.25">
      <c r="A431" s="1" t="s">
        <v>21506</v>
      </c>
      <c r="B431" s="1" t="s">
        <v>21507</v>
      </c>
    </row>
    <row r="432" spans="1:2" x14ac:dyDescent="0.25">
      <c r="A432" s="1" t="s">
        <v>21508</v>
      </c>
      <c r="B432" s="1" t="s">
        <v>21509</v>
      </c>
    </row>
    <row r="433" spans="1:2" x14ac:dyDescent="0.25">
      <c r="A433" s="1" t="s">
        <v>21510</v>
      </c>
      <c r="B433" s="1" t="s">
        <v>21511</v>
      </c>
    </row>
    <row r="434" spans="1:2" x14ac:dyDescent="0.25">
      <c r="A434" s="1" t="s">
        <v>21512</v>
      </c>
      <c r="B434" s="1" t="s">
        <v>21513</v>
      </c>
    </row>
    <row r="435" spans="1:2" x14ac:dyDescent="0.25">
      <c r="A435" s="1" t="s">
        <v>21514</v>
      </c>
      <c r="B435" s="1" t="s">
        <v>21515</v>
      </c>
    </row>
    <row r="436" spans="1:2" x14ac:dyDescent="0.25">
      <c r="A436" s="1" t="s">
        <v>21516</v>
      </c>
      <c r="B436" s="1" t="s">
        <v>21517</v>
      </c>
    </row>
    <row r="437" spans="1:2" x14ac:dyDescent="0.25">
      <c r="A437" s="1" t="s">
        <v>21518</v>
      </c>
      <c r="B437" s="1" t="s">
        <v>21519</v>
      </c>
    </row>
    <row r="438" spans="1:2" x14ac:dyDescent="0.25">
      <c r="A438" s="1" t="s">
        <v>21520</v>
      </c>
      <c r="B438" s="1" t="s">
        <v>21521</v>
      </c>
    </row>
    <row r="439" spans="1:2" x14ac:dyDescent="0.25">
      <c r="A439" s="1" t="s">
        <v>21522</v>
      </c>
      <c r="B439" s="1" t="s">
        <v>21523</v>
      </c>
    </row>
    <row r="440" spans="1:2" x14ac:dyDescent="0.25">
      <c r="A440" s="1" t="s">
        <v>21524</v>
      </c>
      <c r="B440" s="1" t="s">
        <v>21525</v>
      </c>
    </row>
    <row r="441" spans="1:2" x14ac:dyDescent="0.25">
      <c r="A441" s="1" t="s">
        <v>21526</v>
      </c>
      <c r="B441" s="1" t="s">
        <v>21527</v>
      </c>
    </row>
    <row r="442" spans="1:2" x14ac:dyDescent="0.25">
      <c r="A442" s="1" t="s">
        <v>21528</v>
      </c>
      <c r="B442" s="1" t="s">
        <v>21529</v>
      </c>
    </row>
    <row r="443" spans="1:2" x14ac:dyDescent="0.25">
      <c r="A443" s="1" t="s">
        <v>21530</v>
      </c>
      <c r="B443" s="1" t="s">
        <v>21531</v>
      </c>
    </row>
    <row r="444" spans="1:2" x14ac:dyDescent="0.25">
      <c r="A444" s="1" t="s">
        <v>21532</v>
      </c>
      <c r="B444" s="1" t="s">
        <v>21533</v>
      </c>
    </row>
    <row r="445" spans="1:2" x14ac:dyDescent="0.25">
      <c r="A445" s="1" t="s">
        <v>21534</v>
      </c>
      <c r="B445" s="1" t="s">
        <v>21535</v>
      </c>
    </row>
    <row r="446" spans="1:2" x14ac:dyDescent="0.25">
      <c r="A446" s="1" t="s">
        <v>21536</v>
      </c>
      <c r="B446" s="1" t="s">
        <v>21537</v>
      </c>
    </row>
    <row r="447" spans="1:2" x14ac:dyDescent="0.25">
      <c r="A447" s="1" t="s">
        <v>21538</v>
      </c>
      <c r="B447" s="1" t="s">
        <v>21539</v>
      </c>
    </row>
    <row r="448" spans="1:2" x14ac:dyDescent="0.25">
      <c r="A448" s="1" t="s">
        <v>21540</v>
      </c>
      <c r="B448" s="1" t="s">
        <v>21541</v>
      </c>
    </row>
    <row r="449" spans="1:2" x14ac:dyDescent="0.25">
      <c r="A449" s="1" t="s">
        <v>21542</v>
      </c>
      <c r="B449" s="1" t="s">
        <v>21543</v>
      </c>
    </row>
    <row r="450" spans="1:2" x14ac:dyDescent="0.25">
      <c r="A450" s="1" t="s">
        <v>21544</v>
      </c>
      <c r="B450" s="1" t="s">
        <v>21545</v>
      </c>
    </row>
    <row r="451" spans="1:2" x14ac:dyDescent="0.25">
      <c r="A451" s="1" t="s">
        <v>21546</v>
      </c>
      <c r="B451" s="1" t="s">
        <v>21547</v>
      </c>
    </row>
    <row r="452" spans="1:2" x14ac:dyDescent="0.25">
      <c r="A452" s="1" t="s">
        <v>21548</v>
      </c>
      <c r="B452" s="1" t="s">
        <v>21549</v>
      </c>
    </row>
    <row r="453" spans="1:2" x14ac:dyDescent="0.25">
      <c r="A453" s="1" t="s">
        <v>21550</v>
      </c>
      <c r="B453" s="1" t="s">
        <v>21551</v>
      </c>
    </row>
    <row r="454" spans="1:2" x14ac:dyDescent="0.25">
      <c r="A454" s="1" t="s">
        <v>21552</v>
      </c>
      <c r="B454" s="1" t="s">
        <v>21553</v>
      </c>
    </row>
    <row r="455" spans="1:2" x14ac:dyDescent="0.25">
      <c r="A455" s="1" t="s">
        <v>21554</v>
      </c>
      <c r="B455" s="1" t="s">
        <v>21555</v>
      </c>
    </row>
    <row r="456" spans="1:2" x14ac:dyDescent="0.25">
      <c r="A456" s="1" t="s">
        <v>21556</v>
      </c>
      <c r="B456" s="1" t="s">
        <v>21557</v>
      </c>
    </row>
    <row r="457" spans="1:2" x14ac:dyDescent="0.25">
      <c r="A457" s="1" t="s">
        <v>21558</v>
      </c>
      <c r="B457" s="1" t="s">
        <v>21559</v>
      </c>
    </row>
    <row r="458" spans="1:2" x14ac:dyDescent="0.25">
      <c r="A458" s="1" t="s">
        <v>21560</v>
      </c>
      <c r="B458" s="1" t="s">
        <v>21561</v>
      </c>
    </row>
    <row r="459" spans="1:2" x14ac:dyDescent="0.25">
      <c r="A459" s="1" t="s">
        <v>21562</v>
      </c>
      <c r="B459" s="1" t="s">
        <v>21563</v>
      </c>
    </row>
    <row r="460" spans="1:2" x14ac:dyDescent="0.25">
      <c r="A460" s="1" t="s">
        <v>21564</v>
      </c>
      <c r="B460" s="1" t="s">
        <v>21565</v>
      </c>
    </row>
    <row r="461" spans="1:2" x14ac:dyDescent="0.25">
      <c r="A461" s="1" t="s">
        <v>21566</v>
      </c>
      <c r="B461" s="1" t="s">
        <v>21567</v>
      </c>
    </row>
    <row r="462" spans="1:2" x14ac:dyDescent="0.25">
      <c r="A462" s="1" t="s">
        <v>21568</v>
      </c>
      <c r="B462" s="1" t="s">
        <v>21569</v>
      </c>
    </row>
    <row r="463" spans="1:2" x14ac:dyDescent="0.25">
      <c r="A463" s="1" t="s">
        <v>21570</v>
      </c>
      <c r="B463" s="1" t="s">
        <v>21571</v>
      </c>
    </row>
    <row r="464" spans="1:2" x14ac:dyDescent="0.25">
      <c r="A464" s="1" t="s">
        <v>21572</v>
      </c>
      <c r="B464" s="1" t="s">
        <v>21573</v>
      </c>
    </row>
    <row r="465" spans="1:2" x14ac:dyDescent="0.25">
      <c r="A465" s="1" t="s">
        <v>21574</v>
      </c>
      <c r="B465" s="1" t="s">
        <v>21575</v>
      </c>
    </row>
    <row r="466" spans="1:2" x14ac:dyDescent="0.25">
      <c r="A466" s="1" t="s">
        <v>21576</v>
      </c>
      <c r="B466" s="1" t="s">
        <v>21577</v>
      </c>
    </row>
    <row r="467" spans="1:2" x14ac:dyDescent="0.25">
      <c r="A467" s="1" t="s">
        <v>21578</v>
      </c>
      <c r="B467" s="1" t="s">
        <v>21579</v>
      </c>
    </row>
    <row r="468" spans="1:2" x14ac:dyDescent="0.25">
      <c r="A468" s="1" t="s">
        <v>21580</v>
      </c>
      <c r="B468" s="1" t="s">
        <v>21581</v>
      </c>
    </row>
    <row r="469" spans="1:2" x14ac:dyDescent="0.25">
      <c r="A469" s="1" t="s">
        <v>21582</v>
      </c>
      <c r="B469" s="1" t="s">
        <v>21583</v>
      </c>
    </row>
    <row r="470" spans="1:2" x14ac:dyDescent="0.25">
      <c r="A470" s="1" t="s">
        <v>21584</v>
      </c>
      <c r="B470" s="1" t="s">
        <v>21585</v>
      </c>
    </row>
    <row r="471" spans="1:2" x14ac:dyDescent="0.25">
      <c r="A471" s="1" t="s">
        <v>21586</v>
      </c>
      <c r="B471" s="1" t="s">
        <v>21587</v>
      </c>
    </row>
    <row r="472" spans="1:2" x14ac:dyDescent="0.25">
      <c r="A472" s="1" t="s">
        <v>21588</v>
      </c>
      <c r="B472" s="1" t="s">
        <v>21589</v>
      </c>
    </row>
    <row r="473" spans="1:2" x14ac:dyDescent="0.25">
      <c r="A473" s="1" t="s">
        <v>21590</v>
      </c>
      <c r="B473" s="1" t="s">
        <v>21591</v>
      </c>
    </row>
    <row r="474" spans="1:2" x14ac:dyDescent="0.25">
      <c r="A474" s="1" t="s">
        <v>21592</v>
      </c>
      <c r="B474" s="1" t="s">
        <v>21593</v>
      </c>
    </row>
    <row r="475" spans="1:2" x14ac:dyDescent="0.25">
      <c r="A475" s="1" t="s">
        <v>21594</v>
      </c>
      <c r="B475" s="1" t="s">
        <v>21595</v>
      </c>
    </row>
    <row r="476" spans="1:2" x14ac:dyDescent="0.25">
      <c r="A476" s="1" t="s">
        <v>21596</v>
      </c>
      <c r="B476" s="1" t="s">
        <v>21597</v>
      </c>
    </row>
    <row r="477" spans="1:2" x14ac:dyDescent="0.25">
      <c r="A477" s="1" t="s">
        <v>21598</v>
      </c>
      <c r="B477" s="1" t="s">
        <v>21599</v>
      </c>
    </row>
    <row r="478" spans="1:2" x14ac:dyDescent="0.25">
      <c r="A478" s="1" t="s">
        <v>21600</v>
      </c>
      <c r="B478" s="1" t="s">
        <v>21601</v>
      </c>
    </row>
    <row r="479" spans="1:2" x14ac:dyDescent="0.25">
      <c r="A479" s="1" t="s">
        <v>21602</v>
      </c>
      <c r="B479" s="1" t="s">
        <v>21603</v>
      </c>
    </row>
    <row r="480" spans="1:2" x14ac:dyDescent="0.25">
      <c r="A480" s="1" t="s">
        <v>21604</v>
      </c>
      <c r="B480" s="1" t="s">
        <v>21605</v>
      </c>
    </row>
    <row r="481" spans="1:2" x14ac:dyDescent="0.25">
      <c r="A481" s="1" t="s">
        <v>21606</v>
      </c>
      <c r="B481" s="1" t="s">
        <v>21607</v>
      </c>
    </row>
    <row r="482" spans="1:2" x14ac:dyDescent="0.25">
      <c r="A482" s="1" t="s">
        <v>21608</v>
      </c>
      <c r="B482" s="1" t="s">
        <v>21609</v>
      </c>
    </row>
    <row r="483" spans="1:2" x14ac:dyDescent="0.25">
      <c r="A483" s="1" t="s">
        <v>21610</v>
      </c>
      <c r="B483" s="1" t="s">
        <v>21611</v>
      </c>
    </row>
    <row r="484" spans="1:2" x14ac:dyDescent="0.25">
      <c r="A484" s="1" t="s">
        <v>21612</v>
      </c>
      <c r="B484" s="1" t="s">
        <v>21613</v>
      </c>
    </row>
    <row r="485" spans="1:2" x14ac:dyDescent="0.25">
      <c r="A485" s="1" t="s">
        <v>21614</v>
      </c>
      <c r="B485" s="1" t="s">
        <v>21615</v>
      </c>
    </row>
    <row r="486" spans="1:2" x14ac:dyDescent="0.25">
      <c r="A486" s="1" t="s">
        <v>21616</v>
      </c>
      <c r="B486" s="1" t="s">
        <v>21617</v>
      </c>
    </row>
    <row r="487" spans="1:2" x14ac:dyDescent="0.25">
      <c r="A487" s="1" t="s">
        <v>21618</v>
      </c>
      <c r="B487" s="1" t="s">
        <v>21619</v>
      </c>
    </row>
    <row r="488" spans="1:2" x14ac:dyDescent="0.25">
      <c r="A488" s="1" t="s">
        <v>21620</v>
      </c>
      <c r="B488" s="1" t="s">
        <v>21621</v>
      </c>
    </row>
    <row r="489" spans="1:2" x14ac:dyDescent="0.25">
      <c r="A489" s="1" t="s">
        <v>21622</v>
      </c>
      <c r="B489" s="1" t="s">
        <v>21623</v>
      </c>
    </row>
    <row r="490" spans="1:2" x14ac:dyDescent="0.25">
      <c r="A490" s="1" t="s">
        <v>21624</v>
      </c>
      <c r="B490" s="1" t="s">
        <v>21625</v>
      </c>
    </row>
    <row r="491" spans="1:2" x14ac:dyDescent="0.25">
      <c r="A491" s="1" t="s">
        <v>21626</v>
      </c>
      <c r="B491" s="1" t="s">
        <v>21627</v>
      </c>
    </row>
    <row r="492" spans="1:2" x14ac:dyDescent="0.25">
      <c r="A492" s="1" t="s">
        <v>21628</v>
      </c>
      <c r="B492" s="1" t="s">
        <v>21629</v>
      </c>
    </row>
    <row r="493" spans="1:2" x14ac:dyDescent="0.25">
      <c r="A493" s="1" t="s">
        <v>21630</v>
      </c>
      <c r="B493" s="1" t="s">
        <v>21631</v>
      </c>
    </row>
    <row r="494" spans="1:2" x14ac:dyDescent="0.25">
      <c r="A494" s="1" t="s">
        <v>21632</v>
      </c>
      <c r="B494" s="1" t="s">
        <v>21633</v>
      </c>
    </row>
    <row r="495" spans="1:2" x14ac:dyDescent="0.25">
      <c r="A495" s="1" t="s">
        <v>21634</v>
      </c>
      <c r="B495" s="1" t="s">
        <v>21635</v>
      </c>
    </row>
    <row r="496" spans="1:2" x14ac:dyDescent="0.25">
      <c r="A496" s="1" t="s">
        <v>21636</v>
      </c>
      <c r="B496" s="1" t="s">
        <v>21637</v>
      </c>
    </row>
    <row r="497" spans="1:2" x14ac:dyDescent="0.25">
      <c r="A497" s="1" t="s">
        <v>21638</v>
      </c>
      <c r="B497" s="1" t="s">
        <v>21639</v>
      </c>
    </row>
    <row r="498" spans="1:2" x14ac:dyDescent="0.25">
      <c r="A498" s="1" t="s">
        <v>21640</v>
      </c>
      <c r="B498" s="1" t="s">
        <v>21641</v>
      </c>
    </row>
    <row r="499" spans="1:2" x14ac:dyDescent="0.25">
      <c r="A499" s="1" t="s">
        <v>21642</v>
      </c>
      <c r="B499" s="1" t="s">
        <v>21643</v>
      </c>
    </row>
    <row r="500" spans="1:2" x14ac:dyDescent="0.25">
      <c r="A500" s="1" t="s">
        <v>21644</v>
      </c>
      <c r="B500" s="1" t="s">
        <v>21645</v>
      </c>
    </row>
    <row r="501" spans="1:2" x14ac:dyDescent="0.25">
      <c r="A501" s="1" t="s">
        <v>21646</v>
      </c>
      <c r="B501" s="1" t="s">
        <v>21647</v>
      </c>
    </row>
    <row r="502" spans="1:2" x14ac:dyDescent="0.25">
      <c r="A502" s="1" t="s">
        <v>21648</v>
      </c>
      <c r="B502" s="1" t="s">
        <v>21649</v>
      </c>
    </row>
    <row r="503" spans="1:2" x14ac:dyDescent="0.25">
      <c r="A503" s="1" t="s">
        <v>21650</v>
      </c>
      <c r="B503" s="1" t="s">
        <v>21651</v>
      </c>
    </row>
    <row r="504" spans="1:2" x14ac:dyDescent="0.25">
      <c r="A504" s="1" t="s">
        <v>21652</v>
      </c>
      <c r="B504" s="1" t="s">
        <v>21653</v>
      </c>
    </row>
    <row r="505" spans="1:2" x14ac:dyDescent="0.25">
      <c r="A505" s="1" t="s">
        <v>21654</v>
      </c>
      <c r="B505" s="1" t="s">
        <v>21655</v>
      </c>
    </row>
    <row r="506" spans="1:2" x14ac:dyDescent="0.25">
      <c r="A506" s="1" t="s">
        <v>21656</v>
      </c>
      <c r="B506" s="1" t="s">
        <v>21657</v>
      </c>
    </row>
    <row r="507" spans="1:2" x14ac:dyDescent="0.25">
      <c r="A507" s="1" t="s">
        <v>21658</v>
      </c>
      <c r="B507" s="1" t="s">
        <v>21659</v>
      </c>
    </row>
    <row r="508" spans="1:2" x14ac:dyDescent="0.25">
      <c r="A508" s="1" t="s">
        <v>21660</v>
      </c>
      <c r="B508" s="1" t="s">
        <v>21661</v>
      </c>
    </row>
    <row r="509" spans="1:2" x14ac:dyDescent="0.25">
      <c r="A509" s="1" t="s">
        <v>21662</v>
      </c>
      <c r="B509" s="1" t="s">
        <v>21368</v>
      </c>
    </row>
    <row r="510" spans="1:2" x14ac:dyDescent="0.25">
      <c r="A510" s="1" t="s">
        <v>21663</v>
      </c>
      <c r="B510" s="1" t="s">
        <v>21664</v>
      </c>
    </row>
    <row r="511" spans="1:2" x14ac:dyDescent="0.25">
      <c r="A511" s="1" t="s">
        <v>21665</v>
      </c>
      <c r="B511" s="1" t="s">
        <v>21666</v>
      </c>
    </row>
    <row r="512" spans="1:2" x14ac:dyDescent="0.25">
      <c r="A512" s="1" t="s">
        <v>21667</v>
      </c>
      <c r="B512" s="1" t="s">
        <v>21668</v>
      </c>
    </row>
    <row r="513" spans="1:2" x14ac:dyDescent="0.25">
      <c r="A513" s="1" t="s">
        <v>21669</v>
      </c>
      <c r="B513" s="1" t="s">
        <v>21670</v>
      </c>
    </row>
    <row r="514" spans="1:2" x14ac:dyDescent="0.25">
      <c r="A514" s="1" t="s">
        <v>21671</v>
      </c>
      <c r="B514" s="1" t="s">
        <v>21672</v>
      </c>
    </row>
    <row r="515" spans="1:2" x14ac:dyDescent="0.25">
      <c r="A515" s="1" t="s">
        <v>21673</v>
      </c>
      <c r="B515" s="1" t="s">
        <v>21674</v>
      </c>
    </row>
    <row r="516" spans="1:2" x14ac:dyDescent="0.25">
      <c r="A516" s="1" t="s">
        <v>21675</v>
      </c>
      <c r="B516" s="1" t="s">
        <v>21676</v>
      </c>
    </row>
    <row r="517" spans="1:2" x14ac:dyDescent="0.25">
      <c r="A517" s="1" t="s">
        <v>21677</v>
      </c>
      <c r="B517" s="1" t="s">
        <v>21678</v>
      </c>
    </row>
    <row r="518" spans="1:2" x14ac:dyDescent="0.25">
      <c r="A518" s="1" t="s">
        <v>21679</v>
      </c>
      <c r="B518" s="1" t="s">
        <v>21680</v>
      </c>
    </row>
    <row r="519" spans="1:2" x14ac:dyDescent="0.25">
      <c r="A519" s="1" t="s">
        <v>21681</v>
      </c>
      <c r="B519" s="1" t="s">
        <v>21682</v>
      </c>
    </row>
    <row r="520" spans="1:2" x14ac:dyDescent="0.25">
      <c r="A520" s="1" t="s">
        <v>21683</v>
      </c>
      <c r="B520" s="1" t="s">
        <v>21684</v>
      </c>
    </row>
    <row r="521" spans="1:2" x14ac:dyDescent="0.25">
      <c r="A521" s="1" t="s">
        <v>21685</v>
      </c>
      <c r="B521" s="1" t="s">
        <v>21686</v>
      </c>
    </row>
    <row r="522" spans="1:2" x14ac:dyDescent="0.25">
      <c r="A522" s="1" t="s">
        <v>21687</v>
      </c>
      <c r="B522" s="1" t="s">
        <v>21688</v>
      </c>
    </row>
    <row r="523" spans="1:2" x14ac:dyDescent="0.25">
      <c r="A523" s="1" t="s">
        <v>21689</v>
      </c>
      <c r="B523" s="1" t="s">
        <v>21690</v>
      </c>
    </row>
    <row r="524" spans="1:2" x14ac:dyDescent="0.25">
      <c r="A524" s="1" t="s">
        <v>21691</v>
      </c>
      <c r="B524" s="1" t="s">
        <v>21692</v>
      </c>
    </row>
    <row r="525" spans="1:2" x14ac:dyDescent="0.25">
      <c r="A525" s="1" t="s">
        <v>21693</v>
      </c>
      <c r="B525" s="1" t="s">
        <v>21694</v>
      </c>
    </row>
    <row r="526" spans="1:2" x14ac:dyDescent="0.25">
      <c r="A526" s="1" t="s">
        <v>21695</v>
      </c>
      <c r="B526" s="1" t="s">
        <v>21696</v>
      </c>
    </row>
    <row r="527" spans="1:2" x14ac:dyDescent="0.25">
      <c r="A527" s="1" t="s">
        <v>21697</v>
      </c>
      <c r="B527" s="1" t="s">
        <v>21698</v>
      </c>
    </row>
    <row r="528" spans="1:2" x14ac:dyDescent="0.25">
      <c r="A528" s="1" t="s">
        <v>21699</v>
      </c>
      <c r="B528" s="1" t="s">
        <v>21700</v>
      </c>
    </row>
    <row r="529" spans="1:2" x14ac:dyDescent="0.25">
      <c r="A529" s="1" t="s">
        <v>21701</v>
      </c>
      <c r="B529" s="1" t="s">
        <v>21702</v>
      </c>
    </row>
    <row r="530" spans="1:2" x14ac:dyDescent="0.25">
      <c r="A530" s="1" t="s">
        <v>21703</v>
      </c>
      <c r="B530" s="1" t="s">
        <v>21704</v>
      </c>
    </row>
    <row r="531" spans="1:2" x14ac:dyDescent="0.25">
      <c r="A531" s="1" t="s">
        <v>21705</v>
      </c>
      <c r="B531" s="1" t="s">
        <v>21706</v>
      </c>
    </row>
    <row r="532" spans="1:2" x14ac:dyDescent="0.25">
      <c r="A532" s="1" t="s">
        <v>21707</v>
      </c>
      <c r="B532" s="1" t="s">
        <v>21708</v>
      </c>
    </row>
    <row r="533" spans="1:2" x14ac:dyDescent="0.25">
      <c r="A533" s="1" t="s">
        <v>21709</v>
      </c>
      <c r="B533" s="1" t="s">
        <v>21710</v>
      </c>
    </row>
    <row r="534" spans="1:2" x14ac:dyDescent="0.25">
      <c r="A534" s="1" t="s">
        <v>21711</v>
      </c>
      <c r="B534" s="1" t="s">
        <v>21712</v>
      </c>
    </row>
    <row r="535" spans="1:2" x14ac:dyDescent="0.25">
      <c r="A535" s="1" t="s">
        <v>21713</v>
      </c>
      <c r="B535" s="1" t="s">
        <v>21714</v>
      </c>
    </row>
    <row r="536" spans="1:2" x14ac:dyDescent="0.25">
      <c r="A536" s="1" t="s">
        <v>21715</v>
      </c>
      <c r="B536" s="1" t="s">
        <v>21716</v>
      </c>
    </row>
    <row r="537" spans="1:2" x14ac:dyDescent="0.25">
      <c r="A537" s="1" t="s">
        <v>21717</v>
      </c>
      <c r="B537" s="1" t="s">
        <v>21718</v>
      </c>
    </row>
    <row r="538" spans="1:2" x14ac:dyDescent="0.25">
      <c r="A538" s="1" t="s">
        <v>21719</v>
      </c>
      <c r="B538" s="1" t="s">
        <v>21720</v>
      </c>
    </row>
    <row r="539" spans="1:2" x14ac:dyDescent="0.25">
      <c r="A539" s="1" t="s">
        <v>21721</v>
      </c>
      <c r="B539" s="1" t="s">
        <v>21722</v>
      </c>
    </row>
    <row r="540" spans="1:2" x14ac:dyDescent="0.25">
      <c r="A540" s="1" t="s">
        <v>21723</v>
      </c>
      <c r="B540" s="1" t="s">
        <v>21724</v>
      </c>
    </row>
    <row r="541" spans="1:2" x14ac:dyDescent="0.25">
      <c r="A541" s="1" t="s">
        <v>21725</v>
      </c>
      <c r="B541" s="1" t="s">
        <v>21726</v>
      </c>
    </row>
    <row r="542" spans="1:2" x14ac:dyDescent="0.25">
      <c r="A542" s="1" t="s">
        <v>21727</v>
      </c>
      <c r="B542" s="1" t="s">
        <v>21728</v>
      </c>
    </row>
    <row r="543" spans="1:2" x14ac:dyDescent="0.25">
      <c r="A543" s="1" t="s">
        <v>21729</v>
      </c>
      <c r="B543" s="1" t="s">
        <v>21730</v>
      </c>
    </row>
    <row r="544" spans="1:2" x14ac:dyDescent="0.25">
      <c r="A544" s="1" t="s">
        <v>21731</v>
      </c>
      <c r="B544" s="1" t="s">
        <v>21732</v>
      </c>
    </row>
    <row r="545" spans="1:2" x14ac:dyDescent="0.25">
      <c r="A545" s="1" t="s">
        <v>21733</v>
      </c>
      <c r="B545" s="1" t="s">
        <v>21734</v>
      </c>
    </row>
    <row r="546" spans="1:2" x14ac:dyDescent="0.25">
      <c r="A546" s="1" t="s">
        <v>21735</v>
      </c>
      <c r="B546" s="1" t="s">
        <v>21736</v>
      </c>
    </row>
    <row r="547" spans="1:2" x14ac:dyDescent="0.25">
      <c r="A547" s="1" t="s">
        <v>21737</v>
      </c>
      <c r="B547" s="1" t="s">
        <v>21738</v>
      </c>
    </row>
    <row r="548" spans="1:2" x14ac:dyDescent="0.25">
      <c r="A548" s="1" t="s">
        <v>21739</v>
      </c>
      <c r="B548" s="1" t="s">
        <v>21740</v>
      </c>
    </row>
    <row r="549" spans="1:2" x14ac:dyDescent="0.25">
      <c r="A549" s="1" t="s">
        <v>21741</v>
      </c>
      <c r="B549" s="1" t="s">
        <v>21742</v>
      </c>
    </row>
    <row r="550" spans="1:2" x14ac:dyDescent="0.25">
      <c r="A550" s="1" t="s">
        <v>21743</v>
      </c>
      <c r="B550" s="1" t="s">
        <v>21744</v>
      </c>
    </row>
    <row r="551" spans="1:2" x14ac:dyDescent="0.25">
      <c r="A551" s="1" t="s">
        <v>21745</v>
      </c>
      <c r="B551" s="1" t="s">
        <v>21746</v>
      </c>
    </row>
    <row r="552" spans="1:2" x14ac:dyDescent="0.25">
      <c r="A552" s="1" t="s">
        <v>21747</v>
      </c>
      <c r="B552" s="1" t="s">
        <v>21748</v>
      </c>
    </row>
    <row r="553" spans="1:2" x14ac:dyDescent="0.25">
      <c r="A553" s="1" t="s">
        <v>21749</v>
      </c>
      <c r="B553" s="1" t="s">
        <v>21750</v>
      </c>
    </row>
    <row r="554" spans="1:2" x14ac:dyDescent="0.25">
      <c r="A554" s="1" t="s">
        <v>21751</v>
      </c>
      <c r="B554" s="1" t="s">
        <v>21752</v>
      </c>
    </row>
    <row r="555" spans="1:2" x14ac:dyDescent="0.25">
      <c r="A555" s="1" t="s">
        <v>21753</v>
      </c>
      <c r="B555" s="1" t="s">
        <v>21754</v>
      </c>
    </row>
    <row r="556" spans="1:2" x14ac:dyDescent="0.25">
      <c r="A556" s="1" t="s">
        <v>21755</v>
      </c>
      <c r="B556" s="1" t="s">
        <v>21756</v>
      </c>
    </row>
    <row r="557" spans="1:2" x14ac:dyDescent="0.25">
      <c r="A557" s="1" t="s">
        <v>21757</v>
      </c>
      <c r="B557" s="1" t="s">
        <v>21758</v>
      </c>
    </row>
    <row r="558" spans="1:2" x14ac:dyDescent="0.25">
      <c r="A558" s="1" t="s">
        <v>21759</v>
      </c>
      <c r="B558" s="1" t="s">
        <v>21760</v>
      </c>
    </row>
    <row r="559" spans="1:2" x14ac:dyDescent="0.25">
      <c r="A559" s="1" t="s">
        <v>21761</v>
      </c>
      <c r="B559" s="1" t="s">
        <v>21762</v>
      </c>
    </row>
    <row r="560" spans="1:2" x14ac:dyDescent="0.25">
      <c r="A560" s="1" t="s">
        <v>21763</v>
      </c>
      <c r="B560" s="1" t="s">
        <v>21764</v>
      </c>
    </row>
    <row r="561" spans="1:2" x14ac:dyDescent="0.25">
      <c r="A561" s="1" t="s">
        <v>21765</v>
      </c>
      <c r="B561" s="1" t="s">
        <v>21766</v>
      </c>
    </row>
    <row r="562" spans="1:2" x14ac:dyDescent="0.25">
      <c r="A562" s="1" t="s">
        <v>21767</v>
      </c>
      <c r="B562" s="1" t="s">
        <v>21768</v>
      </c>
    </row>
    <row r="563" spans="1:2" x14ac:dyDescent="0.25">
      <c r="A563" s="1" t="s">
        <v>21769</v>
      </c>
      <c r="B563" s="1" t="s">
        <v>21770</v>
      </c>
    </row>
    <row r="564" spans="1:2" x14ac:dyDescent="0.25">
      <c r="A564" s="1" t="s">
        <v>21771</v>
      </c>
      <c r="B564" s="1" t="s">
        <v>21772</v>
      </c>
    </row>
    <row r="565" spans="1:2" x14ac:dyDescent="0.25">
      <c r="A565" s="1" t="s">
        <v>21773</v>
      </c>
      <c r="B565" s="1" t="s">
        <v>21774</v>
      </c>
    </row>
    <row r="566" spans="1:2" x14ac:dyDescent="0.25">
      <c r="A566" s="1" t="s">
        <v>21775</v>
      </c>
      <c r="B566" s="1" t="s">
        <v>21776</v>
      </c>
    </row>
    <row r="567" spans="1:2" x14ac:dyDescent="0.25">
      <c r="A567" s="1" t="s">
        <v>21777</v>
      </c>
      <c r="B567" s="1" t="s">
        <v>21778</v>
      </c>
    </row>
    <row r="568" spans="1:2" x14ac:dyDescent="0.25">
      <c r="A568" s="1" t="s">
        <v>21779</v>
      </c>
      <c r="B568" s="1" t="s">
        <v>21780</v>
      </c>
    </row>
    <row r="569" spans="1:2" x14ac:dyDescent="0.25">
      <c r="A569" s="1" t="s">
        <v>21781</v>
      </c>
      <c r="B569" s="1" t="s">
        <v>21782</v>
      </c>
    </row>
    <row r="570" spans="1:2" x14ac:dyDescent="0.25">
      <c r="A570" s="1" t="s">
        <v>21783</v>
      </c>
      <c r="B570" s="1" t="s">
        <v>21784</v>
      </c>
    </row>
    <row r="571" spans="1:2" x14ac:dyDescent="0.25">
      <c r="A571" s="1" t="s">
        <v>21785</v>
      </c>
      <c r="B571" s="1" t="s">
        <v>21786</v>
      </c>
    </row>
    <row r="572" spans="1:2" x14ac:dyDescent="0.25">
      <c r="A572" s="1" t="s">
        <v>21787</v>
      </c>
      <c r="B572" s="1" t="s">
        <v>21788</v>
      </c>
    </row>
    <row r="573" spans="1:2" x14ac:dyDescent="0.25">
      <c r="A573" s="1" t="s">
        <v>21789</v>
      </c>
      <c r="B573" s="1" t="s">
        <v>21790</v>
      </c>
    </row>
    <row r="574" spans="1:2" x14ac:dyDescent="0.25">
      <c r="A574" s="1" t="s">
        <v>21791</v>
      </c>
      <c r="B574" s="1" t="s">
        <v>21792</v>
      </c>
    </row>
    <row r="575" spans="1:2" x14ac:dyDescent="0.25">
      <c r="A575" s="1" t="s">
        <v>21793</v>
      </c>
      <c r="B575" s="1" t="s">
        <v>21794</v>
      </c>
    </row>
    <row r="576" spans="1:2" x14ac:dyDescent="0.25">
      <c r="A576" s="1" t="s">
        <v>21795</v>
      </c>
      <c r="B576" s="1" t="s">
        <v>21796</v>
      </c>
    </row>
    <row r="577" spans="1:2" x14ac:dyDescent="0.25">
      <c r="A577" s="1" t="s">
        <v>21797</v>
      </c>
      <c r="B577" s="1" t="s">
        <v>21798</v>
      </c>
    </row>
    <row r="578" spans="1:2" x14ac:dyDescent="0.25">
      <c r="A578" s="1" t="s">
        <v>21799</v>
      </c>
      <c r="B578" s="1" t="s">
        <v>21800</v>
      </c>
    </row>
    <row r="579" spans="1:2" x14ac:dyDescent="0.25">
      <c r="A579" s="1" t="s">
        <v>21801</v>
      </c>
      <c r="B579" s="1" t="s">
        <v>21802</v>
      </c>
    </row>
    <row r="580" spans="1:2" x14ac:dyDescent="0.25">
      <c r="A580" s="1" t="s">
        <v>21803</v>
      </c>
      <c r="B580" s="1" t="s">
        <v>21804</v>
      </c>
    </row>
    <row r="581" spans="1:2" x14ac:dyDescent="0.25">
      <c r="A581" s="1" t="s">
        <v>21805</v>
      </c>
      <c r="B581" s="1" t="s">
        <v>21806</v>
      </c>
    </row>
    <row r="582" spans="1:2" x14ac:dyDescent="0.25">
      <c r="A582" s="1" t="s">
        <v>21807</v>
      </c>
      <c r="B582" s="1" t="s">
        <v>21808</v>
      </c>
    </row>
    <row r="583" spans="1:2" x14ac:dyDescent="0.25">
      <c r="A583" s="1" t="s">
        <v>21809</v>
      </c>
      <c r="B583" s="1" t="s">
        <v>21810</v>
      </c>
    </row>
    <row r="584" spans="1:2" x14ac:dyDescent="0.25">
      <c r="A584" s="1" t="s">
        <v>21811</v>
      </c>
      <c r="B584" s="1" t="s">
        <v>21812</v>
      </c>
    </row>
    <row r="585" spans="1:2" x14ac:dyDescent="0.25">
      <c r="A585" s="1" t="s">
        <v>21813</v>
      </c>
      <c r="B585" s="1" t="s">
        <v>21814</v>
      </c>
    </row>
    <row r="586" spans="1:2" x14ac:dyDescent="0.25">
      <c r="A586" s="1" t="s">
        <v>21815</v>
      </c>
      <c r="B586" s="1" t="s">
        <v>21816</v>
      </c>
    </row>
    <row r="587" spans="1:2" x14ac:dyDescent="0.25">
      <c r="A587" s="1" t="s">
        <v>21817</v>
      </c>
      <c r="B587" s="1" t="s">
        <v>21818</v>
      </c>
    </row>
    <row r="588" spans="1:2" x14ac:dyDescent="0.25">
      <c r="A588" s="1" t="s">
        <v>21819</v>
      </c>
      <c r="B588" s="1" t="s">
        <v>21820</v>
      </c>
    </row>
    <row r="589" spans="1:2" x14ac:dyDescent="0.25">
      <c r="A589" s="1" t="s">
        <v>21821</v>
      </c>
      <c r="B589" s="1" t="s">
        <v>21822</v>
      </c>
    </row>
    <row r="590" spans="1:2" x14ac:dyDescent="0.25">
      <c r="A590" s="1" t="s">
        <v>21823</v>
      </c>
      <c r="B590" s="1" t="s">
        <v>21824</v>
      </c>
    </row>
    <row r="591" spans="1:2" x14ac:dyDescent="0.25">
      <c r="A591" s="1" t="s">
        <v>21825</v>
      </c>
      <c r="B591" s="1" t="s">
        <v>21826</v>
      </c>
    </row>
    <row r="592" spans="1:2" x14ac:dyDescent="0.25">
      <c r="A592" s="1" t="s">
        <v>21827</v>
      </c>
      <c r="B592" s="1" t="s">
        <v>21828</v>
      </c>
    </row>
    <row r="593" spans="1:2" x14ac:dyDescent="0.25">
      <c r="A593" s="1" t="s">
        <v>21829</v>
      </c>
      <c r="B593" s="1" t="s">
        <v>21830</v>
      </c>
    </row>
    <row r="594" spans="1:2" x14ac:dyDescent="0.25">
      <c r="A594" s="1" t="s">
        <v>21831</v>
      </c>
      <c r="B594" s="1" t="s">
        <v>21832</v>
      </c>
    </row>
    <row r="595" spans="1:2" x14ac:dyDescent="0.25">
      <c r="A595" s="1" t="s">
        <v>21833</v>
      </c>
      <c r="B595" s="1" t="s">
        <v>21834</v>
      </c>
    </row>
    <row r="596" spans="1:2" x14ac:dyDescent="0.25">
      <c r="A596" s="1" t="s">
        <v>21835</v>
      </c>
      <c r="B596" s="1" t="s">
        <v>21836</v>
      </c>
    </row>
    <row r="597" spans="1:2" x14ac:dyDescent="0.25">
      <c r="A597" s="1" t="s">
        <v>21837</v>
      </c>
      <c r="B597" s="1" t="s">
        <v>21838</v>
      </c>
    </row>
    <row r="598" spans="1:2" x14ac:dyDescent="0.25">
      <c r="A598" s="1" t="s">
        <v>21839</v>
      </c>
      <c r="B598" s="1" t="s">
        <v>21840</v>
      </c>
    </row>
    <row r="599" spans="1:2" x14ac:dyDescent="0.25">
      <c r="A599" s="1" t="s">
        <v>21841</v>
      </c>
      <c r="B599" s="1" t="s">
        <v>21842</v>
      </c>
    </row>
    <row r="600" spans="1:2" x14ac:dyDescent="0.25">
      <c r="A600" s="1" t="s">
        <v>21843</v>
      </c>
      <c r="B600" s="1" t="s">
        <v>21844</v>
      </c>
    </row>
    <row r="601" spans="1:2" x14ac:dyDescent="0.25">
      <c r="A601" s="1" t="s">
        <v>21845</v>
      </c>
      <c r="B601" s="1" t="s">
        <v>21846</v>
      </c>
    </row>
    <row r="602" spans="1:2" x14ac:dyDescent="0.25">
      <c r="A602" s="1" t="s">
        <v>21847</v>
      </c>
      <c r="B602" s="1" t="s">
        <v>21848</v>
      </c>
    </row>
    <row r="603" spans="1:2" x14ac:dyDescent="0.25">
      <c r="A603" s="1" t="s">
        <v>21849</v>
      </c>
      <c r="B603" s="1" t="s">
        <v>21850</v>
      </c>
    </row>
    <row r="604" spans="1:2" x14ac:dyDescent="0.25">
      <c r="A604" s="1" t="s">
        <v>21851</v>
      </c>
      <c r="B604" s="1" t="s">
        <v>21852</v>
      </c>
    </row>
    <row r="605" spans="1:2" x14ac:dyDescent="0.25">
      <c r="A605" s="1" t="s">
        <v>21853</v>
      </c>
      <c r="B605" s="1" t="s">
        <v>21854</v>
      </c>
    </row>
    <row r="606" spans="1:2" x14ac:dyDescent="0.25">
      <c r="A606" s="1" t="s">
        <v>21855</v>
      </c>
      <c r="B606" s="1" t="s">
        <v>21856</v>
      </c>
    </row>
    <row r="607" spans="1:2" x14ac:dyDescent="0.25">
      <c r="A607" s="1" t="s">
        <v>21857</v>
      </c>
      <c r="B607" s="1" t="s">
        <v>21858</v>
      </c>
    </row>
    <row r="608" spans="1:2" x14ac:dyDescent="0.25">
      <c r="A608" s="1" t="s">
        <v>21859</v>
      </c>
      <c r="B608" s="1" t="s">
        <v>21860</v>
      </c>
    </row>
    <row r="609" spans="1:2" x14ac:dyDescent="0.25">
      <c r="A609" s="1" t="s">
        <v>21861</v>
      </c>
      <c r="B609" s="1" t="s">
        <v>21862</v>
      </c>
    </row>
    <row r="610" spans="1:2" x14ac:dyDescent="0.25">
      <c r="A610" s="1" t="s">
        <v>21863</v>
      </c>
      <c r="B610" s="1" t="s">
        <v>21864</v>
      </c>
    </row>
    <row r="611" spans="1:2" x14ac:dyDescent="0.25">
      <c r="A611" s="1" t="s">
        <v>21865</v>
      </c>
      <c r="B611" s="1" t="s">
        <v>21866</v>
      </c>
    </row>
    <row r="612" spans="1:2" x14ac:dyDescent="0.25">
      <c r="A612" s="1" t="s">
        <v>21867</v>
      </c>
      <c r="B612" s="1" t="s">
        <v>21868</v>
      </c>
    </row>
    <row r="613" spans="1:2" x14ac:dyDescent="0.25">
      <c r="A613" s="1" t="s">
        <v>21869</v>
      </c>
      <c r="B613" s="1" t="s">
        <v>21870</v>
      </c>
    </row>
    <row r="614" spans="1:2" x14ac:dyDescent="0.25">
      <c r="A614" s="1" t="s">
        <v>21871</v>
      </c>
      <c r="B614" s="1" t="s">
        <v>21872</v>
      </c>
    </row>
    <row r="615" spans="1:2" x14ac:dyDescent="0.25">
      <c r="A615" s="1" t="s">
        <v>21873</v>
      </c>
      <c r="B615" s="1" t="s">
        <v>21874</v>
      </c>
    </row>
    <row r="616" spans="1:2" x14ac:dyDescent="0.25">
      <c r="A616" s="1" t="s">
        <v>21875</v>
      </c>
      <c r="B616" s="1" t="s">
        <v>21876</v>
      </c>
    </row>
    <row r="617" spans="1:2" x14ac:dyDescent="0.25">
      <c r="A617" s="1" t="s">
        <v>21877</v>
      </c>
      <c r="B617" s="1" t="s">
        <v>21878</v>
      </c>
    </row>
    <row r="618" spans="1:2" x14ac:dyDescent="0.25">
      <c r="A618" s="1" t="s">
        <v>21879</v>
      </c>
      <c r="B618" s="1" t="s">
        <v>21539</v>
      </c>
    </row>
    <row r="619" spans="1:2" x14ac:dyDescent="0.25">
      <c r="A619" s="1" t="s">
        <v>21880</v>
      </c>
      <c r="B619" s="1" t="s">
        <v>21881</v>
      </c>
    </row>
    <row r="620" spans="1:2" x14ac:dyDescent="0.25">
      <c r="A620" s="1" t="s">
        <v>21882</v>
      </c>
      <c r="B620" s="1" t="s">
        <v>21883</v>
      </c>
    </row>
    <row r="621" spans="1:2" x14ac:dyDescent="0.25">
      <c r="A621" s="1" t="s">
        <v>21884</v>
      </c>
      <c r="B621" s="1" t="s">
        <v>21885</v>
      </c>
    </row>
    <row r="622" spans="1:2" x14ac:dyDescent="0.25">
      <c r="A622" s="1" t="s">
        <v>21886</v>
      </c>
      <c r="B622" s="1" t="s">
        <v>21887</v>
      </c>
    </row>
    <row r="623" spans="1:2" x14ac:dyDescent="0.25">
      <c r="A623" s="1" t="s">
        <v>21888</v>
      </c>
      <c r="B623" s="1" t="s">
        <v>21889</v>
      </c>
    </row>
    <row r="624" spans="1:2" x14ac:dyDescent="0.25">
      <c r="A624" s="1" t="s">
        <v>21890</v>
      </c>
      <c r="B624" s="1" t="s">
        <v>21891</v>
      </c>
    </row>
    <row r="625" spans="1:2" x14ac:dyDescent="0.25">
      <c r="A625" s="1" t="s">
        <v>21892</v>
      </c>
      <c r="B625" s="1" t="s">
        <v>21893</v>
      </c>
    </row>
    <row r="626" spans="1:2" x14ac:dyDescent="0.25">
      <c r="A626" s="1" t="s">
        <v>21894</v>
      </c>
      <c r="B626" s="1" t="s">
        <v>21895</v>
      </c>
    </row>
    <row r="627" spans="1:2" x14ac:dyDescent="0.25">
      <c r="A627" s="1" t="s">
        <v>21896</v>
      </c>
      <c r="B627" s="1" t="s">
        <v>21897</v>
      </c>
    </row>
    <row r="628" spans="1:2" x14ac:dyDescent="0.25">
      <c r="A628" s="1" t="s">
        <v>21898</v>
      </c>
      <c r="B628" s="1" t="s">
        <v>21899</v>
      </c>
    </row>
    <row r="629" spans="1:2" x14ac:dyDescent="0.25">
      <c r="A629" s="1" t="s">
        <v>21900</v>
      </c>
      <c r="B629" s="1" t="s">
        <v>21901</v>
      </c>
    </row>
    <row r="630" spans="1:2" x14ac:dyDescent="0.25">
      <c r="A630" s="1" t="s">
        <v>21902</v>
      </c>
      <c r="B630" s="1" t="s">
        <v>21903</v>
      </c>
    </row>
    <row r="631" spans="1:2" x14ac:dyDescent="0.25">
      <c r="A631" s="1" t="s">
        <v>21904</v>
      </c>
      <c r="B631" s="1" t="s">
        <v>21905</v>
      </c>
    </row>
    <row r="632" spans="1:2" x14ac:dyDescent="0.25">
      <c r="A632" s="1" t="s">
        <v>21906</v>
      </c>
      <c r="B632" s="1" t="s">
        <v>21907</v>
      </c>
    </row>
    <row r="633" spans="1:2" x14ac:dyDescent="0.25">
      <c r="A633" s="1" t="s">
        <v>21908</v>
      </c>
      <c r="B633" s="1" t="s">
        <v>21909</v>
      </c>
    </row>
    <row r="634" spans="1:2" x14ac:dyDescent="0.25">
      <c r="A634" s="1" t="s">
        <v>21910</v>
      </c>
      <c r="B634" s="1" t="s">
        <v>21911</v>
      </c>
    </row>
    <row r="635" spans="1:2" x14ac:dyDescent="0.25">
      <c r="A635" s="1" t="s">
        <v>21912</v>
      </c>
      <c r="B635" s="1" t="s">
        <v>21913</v>
      </c>
    </row>
    <row r="636" spans="1:2" x14ac:dyDescent="0.25">
      <c r="A636" s="1" t="s">
        <v>21914</v>
      </c>
      <c r="B636" s="1" t="s">
        <v>21915</v>
      </c>
    </row>
    <row r="637" spans="1:2" x14ac:dyDescent="0.25">
      <c r="A637" s="1" t="s">
        <v>21916</v>
      </c>
      <c r="B637" s="1" t="s">
        <v>21917</v>
      </c>
    </row>
    <row r="638" spans="1:2" x14ac:dyDescent="0.25">
      <c r="A638" s="1" t="s">
        <v>21918</v>
      </c>
      <c r="B638" s="1" t="s">
        <v>21919</v>
      </c>
    </row>
    <row r="639" spans="1:2" x14ac:dyDescent="0.25">
      <c r="A639" s="1" t="s">
        <v>21920</v>
      </c>
      <c r="B639" s="1" t="s">
        <v>21921</v>
      </c>
    </row>
    <row r="640" spans="1:2" x14ac:dyDescent="0.25">
      <c r="A640" s="1" t="s">
        <v>21922</v>
      </c>
      <c r="B640" s="1" t="s">
        <v>21923</v>
      </c>
    </row>
    <row r="641" spans="1:2" x14ac:dyDescent="0.25">
      <c r="A641" s="1" t="s">
        <v>21924</v>
      </c>
      <c r="B641" s="1" t="s">
        <v>21925</v>
      </c>
    </row>
    <row r="642" spans="1:2" x14ac:dyDescent="0.25">
      <c r="A642" s="1" t="s">
        <v>21926</v>
      </c>
      <c r="B642" s="1" t="s">
        <v>21927</v>
      </c>
    </row>
    <row r="643" spans="1:2" x14ac:dyDescent="0.25">
      <c r="A643" s="1" t="s">
        <v>21928</v>
      </c>
      <c r="B643" s="1" t="s">
        <v>21929</v>
      </c>
    </row>
    <row r="644" spans="1:2" x14ac:dyDescent="0.25">
      <c r="A644" s="1" t="s">
        <v>21930</v>
      </c>
      <c r="B644" s="1" t="s">
        <v>21931</v>
      </c>
    </row>
    <row r="645" spans="1:2" x14ac:dyDescent="0.25">
      <c r="A645" s="1" t="s">
        <v>21932</v>
      </c>
      <c r="B645" s="1" t="s">
        <v>21933</v>
      </c>
    </row>
    <row r="646" spans="1:2" x14ac:dyDescent="0.25">
      <c r="A646" s="1" t="s">
        <v>21934</v>
      </c>
      <c r="B646" s="1" t="s">
        <v>21935</v>
      </c>
    </row>
    <row r="647" spans="1:2" x14ac:dyDescent="0.25">
      <c r="A647" s="1" t="s">
        <v>21936</v>
      </c>
      <c r="B647" s="1" t="s">
        <v>21937</v>
      </c>
    </row>
    <row r="648" spans="1:2" x14ac:dyDescent="0.25">
      <c r="A648" s="1" t="s">
        <v>21938</v>
      </c>
      <c r="B648" s="1" t="s">
        <v>21939</v>
      </c>
    </row>
    <row r="649" spans="1:2" x14ac:dyDescent="0.25">
      <c r="A649" s="1" t="s">
        <v>21940</v>
      </c>
      <c r="B649" s="1" t="s">
        <v>21941</v>
      </c>
    </row>
    <row r="650" spans="1:2" x14ac:dyDescent="0.25">
      <c r="A650" s="1" t="s">
        <v>21942</v>
      </c>
      <c r="B650" s="1" t="s">
        <v>21943</v>
      </c>
    </row>
    <row r="651" spans="1:2" x14ac:dyDescent="0.25">
      <c r="A651" s="1" t="s">
        <v>21944</v>
      </c>
      <c r="B651" s="1" t="s">
        <v>21945</v>
      </c>
    </row>
    <row r="652" spans="1:2" x14ac:dyDescent="0.25">
      <c r="A652" s="1" t="s">
        <v>21946</v>
      </c>
      <c r="B652" s="1" t="s">
        <v>21947</v>
      </c>
    </row>
    <row r="653" spans="1:2" x14ac:dyDescent="0.25">
      <c r="A653" s="1" t="s">
        <v>21948</v>
      </c>
      <c r="B653" s="1" t="s">
        <v>21949</v>
      </c>
    </row>
    <row r="654" spans="1:2" x14ac:dyDescent="0.25">
      <c r="A654" s="1" t="s">
        <v>21950</v>
      </c>
      <c r="B654" s="1" t="s">
        <v>21951</v>
      </c>
    </row>
    <row r="655" spans="1:2" x14ac:dyDescent="0.25">
      <c r="A655" s="1" t="s">
        <v>21952</v>
      </c>
      <c r="B655" s="1" t="s">
        <v>21953</v>
      </c>
    </row>
    <row r="656" spans="1:2" x14ac:dyDescent="0.25">
      <c r="A656" s="1" t="s">
        <v>21954</v>
      </c>
      <c r="B656" s="1" t="s">
        <v>21955</v>
      </c>
    </row>
    <row r="657" spans="1:2" x14ac:dyDescent="0.25">
      <c r="A657" s="1" t="s">
        <v>21956</v>
      </c>
      <c r="B657" s="1" t="s">
        <v>21957</v>
      </c>
    </row>
    <row r="658" spans="1:2" x14ac:dyDescent="0.25">
      <c r="A658" s="1" t="s">
        <v>21958</v>
      </c>
      <c r="B658" s="1" t="s">
        <v>21959</v>
      </c>
    </row>
    <row r="659" spans="1:2" x14ac:dyDescent="0.25">
      <c r="A659" s="1" t="s">
        <v>21960</v>
      </c>
      <c r="B659" s="1" t="s">
        <v>21961</v>
      </c>
    </row>
    <row r="660" spans="1:2" x14ac:dyDescent="0.25">
      <c r="A660" s="1" t="s">
        <v>21962</v>
      </c>
      <c r="B660" s="1" t="s">
        <v>21963</v>
      </c>
    </row>
    <row r="661" spans="1:2" x14ac:dyDescent="0.25">
      <c r="A661" s="1" t="s">
        <v>21964</v>
      </c>
      <c r="B661" s="1" t="s">
        <v>21965</v>
      </c>
    </row>
    <row r="662" spans="1:2" x14ac:dyDescent="0.25">
      <c r="A662" s="1" t="s">
        <v>21966</v>
      </c>
      <c r="B662" s="1" t="s">
        <v>21967</v>
      </c>
    </row>
    <row r="663" spans="1:2" x14ac:dyDescent="0.25">
      <c r="A663" s="1" t="s">
        <v>21968</v>
      </c>
      <c r="B663" s="1" t="s">
        <v>21969</v>
      </c>
    </row>
    <row r="664" spans="1:2" x14ac:dyDescent="0.25">
      <c r="A664" s="1" t="s">
        <v>21970</v>
      </c>
      <c r="B664" s="1" t="s">
        <v>21971</v>
      </c>
    </row>
    <row r="665" spans="1:2" x14ac:dyDescent="0.25">
      <c r="A665" s="1" t="s">
        <v>21972</v>
      </c>
      <c r="B665" s="1" t="s">
        <v>21973</v>
      </c>
    </row>
    <row r="666" spans="1:2" x14ac:dyDescent="0.25">
      <c r="A666" s="1" t="s">
        <v>21974</v>
      </c>
      <c r="B666" s="1" t="s">
        <v>21975</v>
      </c>
    </row>
    <row r="667" spans="1:2" x14ac:dyDescent="0.25">
      <c r="A667" s="1" t="s">
        <v>21976</v>
      </c>
      <c r="B667" s="1" t="s">
        <v>21977</v>
      </c>
    </row>
    <row r="668" spans="1:2" x14ac:dyDescent="0.25">
      <c r="A668" s="1" t="s">
        <v>21978</v>
      </c>
      <c r="B668" s="1" t="s">
        <v>21979</v>
      </c>
    </row>
    <row r="669" spans="1:2" x14ac:dyDescent="0.25">
      <c r="A669" s="1" t="s">
        <v>21980</v>
      </c>
      <c r="B669" s="1" t="s">
        <v>21981</v>
      </c>
    </row>
    <row r="670" spans="1:2" x14ac:dyDescent="0.25">
      <c r="A670" s="1" t="s">
        <v>21982</v>
      </c>
      <c r="B670" s="1" t="s">
        <v>21983</v>
      </c>
    </row>
    <row r="671" spans="1:2" x14ac:dyDescent="0.25">
      <c r="A671" s="1" t="s">
        <v>21984</v>
      </c>
      <c r="B671" s="1" t="s">
        <v>21985</v>
      </c>
    </row>
    <row r="672" spans="1:2" x14ac:dyDescent="0.25">
      <c r="A672" s="1" t="s">
        <v>21986</v>
      </c>
      <c r="B672" s="1" t="s">
        <v>21987</v>
      </c>
    </row>
    <row r="673" spans="1:2" x14ac:dyDescent="0.25">
      <c r="A673" s="1" t="s">
        <v>21988</v>
      </c>
      <c r="B673" s="1" t="s">
        <v>21989</v>
      </c>
    </row>
    <row r="674" spans="1:2" x14ac:dyDescent="0.25">
      <c r="A674" s="1" t="s">
        <v>21990</v>
      </c>
      <c r="B674" s="1" t="s">
        <v>21991</v>
      </c>
    </row>
    <row r="675" spans="1:2" x14ac:dyDescent="0.25">
      <c r="A675" s="1" t="s">
        <v>21992</v>
      </c>
      <c r="B675" s="1" t="s">
        <v>21993</v>
      </c>
    </row>
    <row r="676" spans="1:2" x14ac:dyDescent="0.25">
      <c r="A676" s="1" t="s">
        <v>21994</v>
      </c>
      <c r="B676" s="1" t="s">
        <v>21995</v>
      </c>
    </row>
    <row r="677" spans="1:2" x14ac:dyDescent="0.25">
      <c r="A677" s="1" t="s">
        <v>21996</v>
      </c>
      <c r="B677" s="1" t="s">
        <v>21997</v>
      </c>
    </row>
    <row r="678" spans="1:2" x14ac:dyDescent="0.25">
      <c r="A678" s="1" t="s">
        <v>21998</v>
      </c>
      <c r="B678" s="1" t="s">
        <v>21999</v>
      </c>
    </row>
    <row r="679" spans="1:2" x14ac:dyDescent="0.25">
      <c r="A679" s="1" t="s">
        <v>22000</v>
      </c>
      <c r="B679" s="1" t="s">
        <v>22001</v>
      </c>
    </row>
    <row r="680" spans="1:2" x14ac:dyDescent="0.25">
      <c r="A680" s="1" t="s">
        <v>22002</v>
      </c>
      <c r="B680" s="1" t="s">
        <v>22003</v>
      </c>
    </row>
    <row r="681" spans="1:2" x14ac:dyDescent="0.25">
      <c r="A681" s="1" t="s">
        <v>22004</v>
      </c>
      <c r="B681" s="1" t="s">
        <v>22005</v>
      </c>
    </row>
    <row r="682" spans="1:2" x14ac:dyDescent="0.25">
      <c r="A682" s="1" t="s">
        <v>22006</v>
      </c>
      <c r="B682" s="1" t="s">
        <v>22007</v>
      </c>
    </row>
    <row r="683" spans="1:2" x14ac:dyDescent="0.25">
      <c r="A683" s="1" t="s">
        <v>22008</v>
      </c>
      <c r="B683" s="1" t="s">
        <v>22009</v>
      </c>
    </row>
    <row r="684" spans="1:2" x14ac:dyDescent="0.25">
      <c r="A684" s="1" t="s">
        <v>22010</v>
      </c>
      <c r="B684" s="1" t="s">
        <v>22011</v>
      </c>
    </row>
    <row r="685" spans="1:2" x14ac:dyDescent="0.25">
      <c r="A685" s="1" t="s">
        <v>22012</v>
      </c>
      <c r="B685" s="1" t="s">
        <v>22013</v>
      </c>
    </row>
    <row r="686" spans="1:2" x14ac:dyDescent="0.25">
      <c r="A686" s="1" t="s">
        <v>22014</v>
      </c>
      <c r="B686" s="1" t="s">
        <v>22015</v>
      </c>
    </row>
    <row r="687" spans="1:2" x14ac:dyDescent="0.25">
      <c r="A687" s="1" t="s">
        <v>22016</v>
      </c>
      <c r="B687" s="1" t="s">
        <v>22017</v>
      </c>
    </row>
    <row r="688" spans="1:2" x14ac:dyDescent="0.25">
      <c r="A688" s="1" t="s">
        <v>22018</v>
      </c>
      <c r="B688" s="1" t="s">
        <v>22019</v>
      </c>
    </row>
    <row r="689" spans="1:2" x14ac:dyDescent="0.25">
      <c r="A689" s="1" t="s">
        <v>22020</v>
      </c>
      <c r="B689" s="1" t="s">
        <v>22021</v>
      </c>
    </row>
    <row r="690" spans="1:2" x14ac:dyDescent="0.25">
      <c r="A690" s="1" t="s">
        <v>22022</v>
      </c>
      <c r="B690" s="1" t="s">
        <v>22023</v>
      </c>
    </row>
    <row r="691" spans="1:2" x14ac:dyDescent="0.25">
      <c r="A691" s="1" t="s">
        <v>22024</v>
      </c>
      <c r="B691" s="1" t="s">
        <v>22025</v>
      </c>
    </row>
    <row r="692" spans="1:2" x14ac:dyDescent="0.25">
      <c r="A692" s="1" t="s">
        <v>22026</v>
      </c>
      <c r="B692" s="1" t="s">
        <v>22027</v>
      </c>
    </row>
    <row r="693" spans="1:2" x14ac:dyDescent="0.25">
      <c r="A693" s="1" t="s">
        <v>22028</v>
      </c>
      <c r="B693" s="1" t="s">
        <v>22029</v>
      </c>
    </row>
    <row r="694" spans="1:2" x14ac:dyDescent="0.25">
      <c r="A694" s="1" t="s">
        <v>22030</v>
      </c>
      <c r="B694" s="1" t="s">
        <v>22031</v>
      </c>
    </row>
    <row r="695" spans="1:2" x14ac:dyDescent="0.25">
      <c r="A695" s="1" t="s">
        <v>22032</v>
      </c>
      <c r="B695" s="1" t="s">
        <v>22033</v>
      </c>
    </row>
    <row r="696" spans="1:2" x14ac:dyDescent="0.25">
      <c r="A696" s="1" t="s">
        <v>22034</v>
      </c>
      <c r="B696" s="1" t="s">
        <v>22035</v>
      </c>
    </row>
    <row r="697" spans="1:2" x14ac:dyDescent="0.25">
      <c r="A697" s="1" t="s">
        <v>22036</v>
      </c>
      <c r="B697" s="1" t="s">
        <v>22037</v>
      </c>
    </row>
    <row r="698" spans="1:2" x14ac:dyDescent="0.25">
      <c r="A698" s="1" t="s">
        <v>22038</v>
      </c>
      <c r="B698" s="1" t="s">
        <v>22039</v>
      </c>
    </row>
    <row r="699" spans="1:2" x14ac:dyDescent="0.25">
      <c r="A699" s="1" t="s">
        <v>22040</v>
      </c>
      <c r="B699" s="1" t="s">
        <v>22041</v>
      </c>
    </row>
    <row r="700" spans="1:2" x14ac:dyDescent="0.25">
      <c r="A700" s="1" t="s">
        <v>22042</v>
      </c>
      <c r="B700" s="1" t="s">
        <v>22043</v>
      </c>
    </row>
    <row r="701" spans="1:2" x14ac:dyDescent="0.25">
      <c r="A701" s="1" t="s">
        <v>22044</v>
      </c>
      <c r="B701" s="1" t="s">
        <v>22045</v>
      </c>
    </row>
    <row r="702" spans="1:2" x14ac:dyDescent="0.25">
      <c r="A702" s="1" t="s">
        <v>22046</v>
      </c>
      <c r="B702" s="1" t="s">
        <v>22047</v>
      </c>
    </row>
    <row r="703" spans="1:2" x14ac:dyDescent="0.25">
      <c r="A703" s="1" t="s">
        <v>22048</v>
      </c>
      <c r="B703" s="1" t="s">
        <v>22049</v>
      </c>
    </row>
    <row r="704" spans="1:2" x14ac:dyDescent="0.25">
      <c r="A704" s="1" t="s">
        <v>22050</v>
      </c>
      <c r="B704" s="1" t="s">
        <v>22051</v>
      </c>
    </row>
    <row r="705" spans="1:2" x14ac:dyDescent="0.25">
      <c r="A705" s="1" t="s">
        <v>22052</v>
      </c>
      <c r="B705" s="1" t="s">
        <v>22053</v>
      </c>
    </row>
    <row r="706" spans="1:2" x14ac:dyDescent="0.25">
      <c r="A706" s="1" t="s">
        <v>22054</v>
      </c>
      <c r="B706" s="1" t="s">
        <v>22055</v>
      </c>
    </row>
    <row r="707" spans="1:2" x14ac:dyDescent="0.25">
      <c r="A707" s="1" t="s">
        <v>22056</v>
      </c>
      <c r="B707" s="1" t="s">
        <v>22057</v>
      </c>
    </row>
    <row r="708" spans="1:2" x14ac:dyDescent="0.25">
      <c r="A708" s="1" t="s">
        <v>22058</v>
      </c>
      <c r="B708" s="1" t="s">
        <v>22059</v>
      </c>
    </row>
    <row r="709" spans="1:2" x14ac:dyDescent="0.25">
      <c r="A709" s="1" t="s">
        <v>22060</v>
      </c>
      <c r="B709" s="1" t="s">
        <v>22061</v>
      </c>
    </row>
    <row r="710" spans="1:2" x14ac:dyDescent="0.25">
      <c r="A710" s="1" t="s">
        <v>22062</v>
      </c>
      <c r="B710" s="1" t="s">
        <v>22063</v>
      </c>
    </row>
    <row r="711" spans="1:2" x14ac:dyDescent="0.25">
      <c r="A711" s="1" t="s">
        <v>22064</v>
      </c>
      <c r="B711" s="1" t="s">
        <v>22065</v>
      </c>
    </row>
    <row r="712" spans="1:2" x14ac:dyDescent="0.25">
      <c r="A712" s="1" t="s">
        <v>22066</v>
      </c>
      <c r="B712" s="1" t="s">
        <v>22067</v>
      </c>
    </row>
    <row r="713" spans="1:2" x14ac:dyDescent="0.25">
      <c r="A713" s="1" t="s">
        <v>22068</v>
      </c>
      <c r="B713" s="1" t="s">
        <v>22069</v>
      </c>
    </row>
    <row r="714" spans="1:2" x14ac:dyDescent="0.25">
      <c r="A714" s="1" t="s">
        <v>22070</v>
      </c>
      <c r="B714" s="1" t="s">
        <v>22071</v>
      </c>
    </row>
    <row r="715" spans="1:2" x14ac:dyDescent="0.25">
      <c r="A715" s="1" t="s">
        <v>22072</v>
      </c>
      <c r="B715" s="1" t="s">
        <v>22073</v>
      </c>
    </row>
    <row r="716" spans="1:2" x14ac:dyDescent="0.25">
      <c r="A716" s="1" t="s">
        <v>22074</v>
      </c>
      <c r="B716" s="1" t="s">
        <v>22075</v>
      </c>
    </row>
    <row r="717" spans="1:2" x14ac:dyDescent="0.25">
      <c r="A717" s="1" t="s">
        <v>22076</v>
      </c>
      <c r="B717" s="1" t="s">
        <v>22077</v>
      </c>
    </row>
    <row r="718" spans="1:2" x14ac:dyDescent="0.25">
      <c r="A718" s="1" t="s">
        <v>22078</v>
      </c>
      <c r="B718" s="1" t="s">
        <v>22079</v>
      </c>
    </row>
    <row r="719" spans="1:2" x14ac:dyDescent="0.25">
      <c r="A719" s="1" t="s">
        <v>22080</v>
      </c>
      <c r="B719" s="1" t="s">
        <v>22081</v>
      </c>
    </row>
    <row r="720" spans="1:2" x14ac:dyDescent="0.25">
      <c r="A720" s="1" t="s">
        <v>22082</v>
      </c>
      <c r="B720" s="1" t="s">
        <v>22083</v>
      </c>
    </row>
    <row r="721" spans="1:2" x14ac:dyDescent="0.25">
      <c r="A721" s="1" t="s">
        <v>22084</v>
      </c>
      <c r="B721" s="1" t="s">
        <v>22085</v>
      </c>
    </row>
    <row r="722" spans="1:2" x14ac:dyDescent="0.25">
      <c r="A722" s="1" t="s">
        <v>22086</v>
      </c>
      <c r="B722" s="1" t="s">
        <v>22087</v>
      </c>
    </row>
    <row r="723" spans="1:2" x14ac:dyDescent="0.25">
      <c r="A723" s="1" t="s">
        <v>22088</v>
      </c>
      <c r="B723" s="1" t="s">
        <v>22089</v>
      </c>
    </row>
    <row r="724" spans="1:2" x14ac:dyDescent="0.25">
      <c r="A724" s="1" t="s">
        <v>22090</v>
      </c>
      <c r="B724" s="1" t="s">
        <v>22091</v>
      </c>
    </row>
    <row r="725" spans="1:2" x14ac:dyDescent="0.25">
      <c r="A725" s="1" t="s">
        <v>22092</v>
      </c>
      <c r="B725" s="1" t="s">
        <v>22093</v>
      </c>
    </row>
    <row r="726" spans="1:2" x14ac:dyDescent="0.25">
      <c r="A726" s="1" t="s">
        <v>22094</v>
      </c>
      <c r="B726" s="1" t="s">
        <v>22095</v>
      </c>
    </row>
    <row r="727" spans="1:2" x14ac:dyDescent="0.25">
      <c r="A727" s="1" t="s">
        <v>22096</v>
      </c>
      <c r="B727" s="1" t="s">
        <v>22097</v>
      </c>
    </row>
    <row r="728" spans="1:2" x14ac:dyDescent="0.25">
      <c r="A728" s="1" t="s">
        <v>22098</v>
      </c>
      <c r="B728" s="1" t="s">
        <v>22099</v>
      </c>
    </row>
    <row r="729" spans="1:2" x14ac:dyDescent="0.25">
      <c r="A729" s="1" t="s">
        <v>22100</v>
      </c>
      <c r="B729" s="1" t="s">
        <v>22101</v>
      </c>
    </row>
    <row r="730" spans="1:2" x14ac:dyDescent="0.25">
      <c r="A730" s="1" t="s">
        <v>22102</v>
      </c>
      <c r="B730" s="1" t="s">
        <v>22103</v>
      </c>
    </row>
    <row r="731" spans="1:2" x14ac:dyDescent="0.25">
      <c r="A731" s="1" t="s">
        <v>22104</v>
      </c>
      <c r="B731" s="1" t="s">
        <v>22105</v>
      </c>
    </row>
    <row r="732" spans="1:2" x14ac:dyDescent="0.25">
      <c r="A732" s="1" t="s">
        <v>22106</v>
      </c>
      <c r="B732" s="1" t="s">
        <v>22107</v>
      </c>
    </row>
    <row r="733" spans="1:2" x14ac:dyDescent="0.25">
      <c r="A733" s="1" t="s">
        <v>22108</v>
      </c>
      <c r="B733" s="1" t="s">
        <v>22109</v>
      </c>
    </row>
    <row r="734" spans="1:2" x14ac:dyDescent="0.25">
      <c r="A734" s="1" t="s">
        <v>22110</v>
      </c>
      <c r="B734" s="1" t="s">
        <v>22111</v>
      </c>
    </row>
    <row r="735" spans="1:2" x14ac:dyDescent="0.25">
      <c r="A735" s="1" t="s">
        <v>22112</v>
      </c>
      <c r="B735" s="1" t="s">
        <v>22113</v>
      </c>
    </row>
    <row r="736" spans="1:2" x14ac:dyDescent="0.25">
      <c r="A736" s="1" t="s">
        <v>22114</v>
      </c>
      <c r="B736" s="1" t="s">
        <v>22115</v>
      </c>
    </row>
    <row r="737" spans="1:2" x14ac:dyDescent="0.25">
      <c r="A737" s="1" t="s">
        <v>22116</v>
      </c>
      <c r="B737" s="1" t="s">
        <v>22117</v>
      </c>
    </row>
    <row r="738" spans="1:2" x14ac:dyDescent="0.25">
      <c r="A738" s="1" t="s">
        <v>22118</v>
      </c>
      <c r="B738" s="1" t="s">
        <v>22119</v>
      </c>
    </row>
    <row r="739" spans="1:2" x14ac:dyDescent="0.25">
      <c r="A739" s="1" t="s">
        <v>22120</v>
      </c>
      <c r="B739" s="1" t="s">
        <v>22121</v>
      </c>
    </row>
    <row r="740" spans="1:2" x14ac:dyDescent="0.25">
      <c r="A740" s="1" t="s">
        <v>22122</v>
      </c>
      <c r="B740" s="1" t="s">
        <v>22123</v>
      </c>
    </row>
    <row r="741" spans="1:2" x14ac:dyDescent="0.25">
      <c r="A741" s="1" t="s">
        <v>22124</v>
      </c>
      <c r="B741" s="1" t="s">
        <v>22125</v>
      </c>
    </row>
    <row r="742" spans="1:2" x14ac:dyDescent="0.25">
      <c r="A742" s="1" t="s">
        <v>22126</v>
      </c>
      <c r="B742" s="1" t="s">
        <v>22127</v>
      </c>
    </row>
    <row r="743" spans="1:2" x14ac:dyDescent="0.25">
      <c r="A743" s="1" t="s">
        <v>22128</v>
      </c>
      <c r="B743" s="1" t="s">
        <v>22129</v>
      </c>
    </row>
    <row r="744" spans="1:2" x14ac:dyDescent="0.25">
      <c r="A744" s="1" t="s">
        <v>22130</v>
      </c>
      <c r="B744" s="1" t="s">
        <v>22131</v>
      </c>
    </row>
    <row r="745" spans="1:2" x14ac:dyDescent="0.25">
      <c r="A745" s="1" t="s">
        <v>22132</v>
      </c>
      <c r="B745" s="1" t="s">
        <v>22133</v>
      </c>
    </row>
    <row r="746" spans="1:2" x14ac:dyDescent="0.25">
      <c r="A746" s="1" t="s">
        <v>22134</v>
      </c>
      <c r="B746" s="1" t="s">
        <v>22135</v>
      </c>
    </row>
    <row r="747" spans="1:2" x14ac:dyDescent="0.25">
      <c r="A747" s="1" t="s">
        <v>22136</v>
      </c>
      <c r="B747" s="1" t="s">
        <v>22137</v>
      </c>
    </row>
    <row r="748" spans="1:2" x14ac:dyDescent="0.25">
      <c r="A748" s="1" t="s">
        <v>22138</v>
      </c>
      <c r="B748" s="1" t="s">
        <v>22139</v>
      </c>
    </row>
    <row r="749" spans="1:2" x14ac:dyDescent="0.25">
      <c r="A749" s="1" t="s">
        <v>22140</v>
      </c>
      <c r="B749" s="1" t="s">
        <v>22141</v>
      </c>
    </row>
    <row r="750" spans="1:2" x14ac:dyDescent="0.25">
      <c r="A750" s="1" t="s">
        <v>22142</v>
      </c>
      <c r="B750" s="1" t="s">
        <v>22099</v>
      </c>
    </row>
    <row r="751" spans="1:2" x14ac:dyDescent="0.25">
      <c r="A751" s="1" t="s">
        <v>22143</v>
      </c>
      <c r="B751" s="1" t="s">
        <v>22144</v>
      </c>
    </row>
    <row r="752" spans="1:2" x14ac:dyDescent="0.25">
      <c r="A752" s="1" t="s">
        <v>22145</v>
      </c>
      <c r="B752" s="1" t="s">
        <v>22146</v>
      </c>
    </row>
    <row r="753" spans="1:2" x14ac:dyDescent="0.25">
      <c r="A753" s="1" t="s">
        <v>22147</v>
      </c>
      <c r="B753" s="1" t="s">
        <v>22148</v>
      </c>
    </row>
    <row r="754" spans="1:2" x14ac:dyDescent="0.25">
      <c r="A754" s="1" t="s">
        <v>22149</v>
      </c>
      <c r="B754" s="1" t="s">
        <v>22150</v>
      </c>
    </row>
    <row r="755" spans="1:2" x14ac:dyDescent="0.25">
      <c r="A755" s="1" t="s">
        <v>22151</v>
      </c>
      <c r="B755" s="1" t="s">
        <v>22152</v>
      </c>
    </row>
    <row r="756" spans="1:2" x14ac:dyDescent="0.25">
      <c r="A756" s="1" t="s">
        <v>22153</v>
      </c>
      <c r="B756" s="1" t="s">
        <v>22154</v>
      </c>
    </row>
    <row r="757" spans="1:2" x14ac:dyDescent="0.25">
      <c r="A757" s="1" t="s">
        <v>22155</v>
      </c>
      <c r="B757" s="1" t="s">
        <v>22156</v>
      </c>
    </row>
    <row r="758" spans="1:2" x14ac:dyDescent="0.25">
      <c r="A758" s="1" t="s">
        <v>22157</v>
      </c>
      <c r="B758" s="1" t="s">
        <v>22158</v>
      </c>
    </row>
    <row r="759" spans="1:2" x14ac:dyDescent="0.25">
      <c r="A759" s="1" t="s">
        <v>22159</v>
      </c>
      <c r="B759" s="1" t="s">
        <v>22160</v>
      </c>
    </row>
    <row r="760" spans="1:2" x14ac:dyDescent="0.25">
      <c r="A760" s="1" t="s">
        <v>22161</v>
      </c>
      <c r="B760" s="1" t="s">
        <v>22162</v>
      </c>
    </row>
    <row r="761" spans="1:2" x14ac:dyDescent="0.25">
      <c r="A761" s="1" t="s">
        <v>22163</v>
      </c>
      <c r="B761" s="1" t="s">
        <v>22164</v>
      </c>
    </row>
    <row r="762" spans="1:2" x14ac:dyDescent="0.25">
      <c r="A762" s="1" t="s">
        <v>22165</v>
      </c>
      <c r="B762" s="1" t="s">
        <v>22166</v>
      </c>
    </row>
    <row r="763" spans="1:2" x14ac:dyDescent="0.25">
      <c r="A763" s="1" t="s">
        <v>22167</v>
      </c>
      <c r="B763" s="1" t="s">
        <v>22168</v>
      </c>
    </row>
    <row r="764" spans="1:2" x14ac:dyDescent="0.25">
      <c r="A764" s="1" t="s">
        <v>22169</v>
      </c>
      <c r="B764" s="1" t="s">
        <v>22170</v>
      </c>
    </row>
    <row r="765" spans="1:2" x14ac:dyDescent="0.25">
      <c r="A765" s="1" t="s">
        <v>22171</v>
      </c>
      <c r="B765" s="1" t="s">
        <v>22172</v>
      </c>
    </row>
    <row r="766" spans="1:2" x14ac:dyDescent="0.25">
      <c r="A766" s="1" t="s">
        <v>22173</v>
      </c>
      <c r="B766" s="1" t="s">
        <v>22174</v>
      </c>
    </row>
    <row r="767" spans="1:2" x14ac:dyDescent="0.25">
      <c r="A767" s="1" t="s">
        <v>22175</v>
      </c>
      <c r="B767" s="1" t="s">
        <v>22176</v>
      </c>
    </row>
    <row r="768" spans="1:2" x14ac:dyDescent="0.25">
      <c r="A768" s="1" t="s">
        <v>22177</v>
      </c>
      <c r="B768" s="1" t="s">
        <v>22178</v>
      </c>
    </row>
    <row r="769" spans="1:2" x14ac:dyDescent="0.25">
      <c r="A769" s="1" t="s">
        <v>22179</v>
      </c>
      <c r="B769" s="1" t="s">
        <v>22180</v>
      </c>
    </row>
    <row r="770" spans="1:2" x14ac:dyDescent="0.25">
      <c r="A770" s="1" t="s">
        <v>22181</v>
      </c>
      <c r="B770" s="1" t="s">
        <v>22182</v>
      </c>
    </row>
    <row r="771" spans="1:2" x14ac:dyDescent="0.25">
      <c r="A771" s="1" t="s">
        <v>22183</v>
      </c>
      <c r="B771" s="1" t="s">
        <v>22184</v>
      </c>
    </row>
    <row r="772" spans="1:2" x14ac:dyDescent="0.25">
      <c r="A772" s="1" t="s">
        <v>22185</v>
      </c>
      <c r="B772" s="1" t="s">
        <v>22186</v>
      </c>
    </row>
    <row r="773" spans="1:2" x14ac:dyDescent="0.25">
      <c r="A773" s="1" t="s">
        <v>22187</v>
      </c>
      <c r="B773" s="1" t="s">
        <v>22188</v>
      </c>
    </row>
    <row r="774" spans="1:2" x14ac:dyDescent="0.25">
      <c r="A774" s="1" t="s">
        <v>22189</v>
      </c>
      <c r="B774" s="1" t="s">
        <v>22190</v>
      </c>
    </row>
    <row r="775" spans="1:2" x14ac:dyDescent="0.25">
      <c r="A775" s="1" t="s">
        <v>22191</v>
      </c>
      <c r="B775" s="1" t="s">
        <v>22192</v>
      </c>
    </row>
    <row r="776" spans="1:2" x14ac:dyDescent="0.25">
      <c r="A776" s="1" t="s">
        <v>22193</v>
      </c>
      <c r="B776" s="1" t="s">
        <v>22194</v>
      </c>
    </row>
    <row r="777" spans="1:2" x14ac:dyDescent="0.25">
      <c r="A777" s="1" t="s">
        <v>22195</v>
      </c>
      <c r="B777" s="1" t="s">
        <v>22196</v>
      </c>
    </row>
    <row r="778" spans="1:2" x14ac:dyDescent="0.25">
      <c r="A778" s="1" t="s">
        <v>22197</v>
      </c>
      <c r="B778" s="1" t="s">
        <v>22198</v>
      </c>
    </row>
    <row r="779" spans="1:2" x14ac:dyDescent="0.25">
      <c r="A779" s="1" t="s">
        <v>22199</v>
      </c>
      <c r="B779" s="1" t="s">
        <v>22200</v>
      </c>
    </row>
    <row r="780" spans="1:2" x14ac:dyDescent="0.25">
      <c r="A780" s="1" t="s">
        <v>22201</v>
      </c>
      <c r="B780" s="1" t="s">
        <v>22202</v>
      </c>
    </row>
    <row r="781" spans="1:2" x14ac:dyDescent="0.25">
      <c r="A781" s="1" t="s">
        <v>22203</v>
      </c>
      <c r="B781" s="1" t="s">
        <v>22204</v>
      </c>
    </row>
    <row r="782" spans="1:2" x14ac:dyDescent="0.25">
      <c r="A782" s="1" t="s">
        <v>22205</v>
      </c>
      <c r="B782" s="1" t="s">
        <v>22206</v>
      </c>
    </row>
    <row r="783" spans="1:2" x14ac:dyDescent="0.25">
      <c r="A783" s="1" t="s">
        <v>22207</v>
      </c>
      <c r="B783" s="1" t="s">
        <v>22208</v>
      </c>
    </row>
    <row r="784" spans="1:2" x14ac:dyDescent="0.25">
      <c r="A784" s="1" t="s">
        <v>22209</v>
      </c>
      <c r="B784" s="1" t="s">
        <v>22210</v>
      </c>
    </row>
    <row r="785" spans="1:2" x14ac:dyDescent="0.25">
      <c r="A785" s="1" t="s">
        <v>22211</v>
      </c>
      <c r="B785" s="1" t="s">
        <v>22212</v>
      </c>
    </row>
    <row r="786" spans="1:2" x14ac:dyDescent="0.25">
      <c r="A786" s="1" t="s">
        <v>22213</v>
      </c>
      <c r="B786" s="1" t="s">
        <v>22214</v>
      </c>
    </row>
    <row r="787" spans="1:2" x14ac:dyDescent="0.25">
      <c r="A787" s="1" t="s">
        <v>22215</v>
      </c>
      <c r="B787" s="1" t="s">
        <v>22216</v>
      </c>
    </row>
    <row r="788" spans="1:2" x14ac:dyDescent="0.25">
      <c r="A788" s="1" t="s">
        <v>22217</v>
      </c>
      <c r="B788" s="1" t="s">
        <v>22218</v>
      </c>
    </row>
    <row r="789" spans="1:2" x14ac:dyDescent="0.25">
      <c r="A789" s="1" t="s">
        <v>22219</v>
      </c>
      <c r="B789" s="1" t="s">
        <v>22220</v>
      </c>
    </row>
    <row r="790" spans="1:2" x14ac:dyDescent="0.25">
      <c r="A790" s="1" t="s">
        <v>22221</v>
      </c>
      <c r="B790" s="1" t="s">
        <v>22222</v>
      </c>
    </row>
    <row r="791" spans="1:2" x14ac:dyDescent="0.25">
      <c r="A791" s="1" t="s">
        <v>22223</v>
      </c>
      <c r="B791" s="1" t="s">
        <v>22224</v>
      </c>
    </row>
    <row r="792" spans="1:2" x14ac:dyDescent="0.25">
      <c r="A792" s="1" t="s">
        <v>22225</v>
      </c>
      <c r="B792" s="1" t="s">
        <v>22226</v>
      </c>
    </row>
    <row r="793" spans="1:2" x14ac:dyDescent="0.25">
      <c r="A793" s="1" t="s">
        <v>22227</v>
      </c>
      <c r="B793" s="1" t="s">
        <v>22228</v>
      </c>
    </row>
    <row r="794" spans="1:2" x14ac:dyDescent="0.25">
      <c r="A794" s="1" t="s">
        <v>22229</v>
      </c>
      <c r="B794" s="1" t="s">
        <v>22230</v>
      </c>
    </row>
    <row r="795" spans="1:2" x14ac:dyDescent="0.25">
      <c r="A795" s="1" t="s">
        <v>22231</v>
      </c>
      <c r="B795" s="1" t="s">
        <v>22232</v>
      </c>
    </row>
    <row r="796" spans="1:2" x14ac:dyDescent="0.25">
      <c r="A796" s="1" t="s">
        <v>22233</v>
      </c>
      <c r="B796" s="1" t="s">
        <v>22234</v>
      </c>
    </row>
    <row r="797" spans="1:2" x14ac:dyDescent="0.25">
      <c r="A797" s="1" t="s">
        <v>22235</v>
      </c>
      <c r="B797" s="1" t="s">
        <v>22236</v>
      </c>
    </row>
    <row r="798" spans="1:2" x14ac:dyDescent="0.25">
      <c r="A798" s="1" t="s">
        <v>22237</v>
      </c>
      <c r="B798" s="1" t="s">
        <v>22238</v>
      </c>
    </row>
    <row r="799" spans="1:2" x14ac:dyDescent="0.25">
      <c r="A799" s="1" t="s">
        <v>22239</v>
      </c>
      <c r="B799" s="1" t="s">
        <v>22240</v>
      </c>
    </row>
    <row r="800" spans="1:2" x14ac:dyDescent="0.25">
      <c r="A800" s="1" t="s">
        <v>22241</v>
      </c>
      <c r="B800" s="1" t="s">
        <v>22242</v>
      </c>
    </row>
    <row r="801" spans="1:2" x14ac:dyDescent="0.25">
      <c r="A801" s="1" t="s">
        <v>22243</v>
      </c>
      <c r="B801" s="1" t="s">
        <v>22244</v>
      </c>
    </row>
    <row r="802" spans="1:2" x14ac:dyDescent="0.25">
      <c r="A802" s="1" t="s">
        <v>22245</v>
      </c>
      <c r="B802" s="1" t="s">
        <v>22246</v>
      </c>
    </row>
    <row r="803" spans="1:2" x14ac:dyDescent="0.25">
      <c r="A803" s="1" t="s">
        <v>22247</v>
      </c>
      <c r="B803" s="1" t="s">
        <v>22248</v>
      </c>
    </row>
    <row r="804" spans="1:2" x14ac:dyDescent="0.25">
      <c r="A804" s="1" t="s">
        <v>22249</v>
      </c>
      <c r="B804" s="1" t="s">
        <v>22250</v>
      </c>
    </row>
    <row r="805" spans="1:2" x14ac:dyDescent="0.25">
      <c r="A805" s="1" t="s">
        <v>22251</v>
      </c>
      <c r="B805" s="1" t="s">
        <v>22252</v>
      </c>
    </row>
    <row r="806" spans="1:2" x14ac:dyDescent="0.25">
      <c r="A806" s="1" t="s">
        <v>22253</v>
      </c>
      <c r="B806" s="1" t="s">
        <v>22254</v>
      </c>
    </row>
    <row r="807" spans="1:2" x14ac:dyDescent="0.25">
      <c r="A807" s="1" t="s">
        <v>22255</v>
      </c>
      <c r="B807" s="1" t="s">
        <v>22256</v>
      </c>
    </row>
    <row r="808" spans="1:2" x14ac:dyDescent="0.25">
      <c r="A808" s="1" t="s">
        <v>22257</v>
      </c>
      <c r="B808" s="1" t="s">
        <v>22258</v>
      </c>
    </row>
    <row r="809" spans="1:2" x14ac:dyDescent="0.25">
      <c r="A809" s="1" t="s">
        <v>22259</v>
      </c>
      <c r="B809" s="1" t="s">
        <v>22260</v>
      </c>
    </row>
    <row r="810" spans="1:2" x14ac:dyDescent="0.25">
      <c r="A810" s="1" t="s">
        <v>22261</v>
      </c>
      <c r="B810" s="1" t="s">
        <v>22262</v>
      </c>
    </row>
    <row r="811" spans="1:2" x14ac:dyDescent="0.25">
      <c r="A811" s="1" t="s">
        <v>22263</v>
      </c>
      <c r="B811" s="1" t="s">
        <v>22264</v>
      </c>
    </row>
    <row r="812" spans="1:2" x14ac:dyDescent="0.25">
      <c r="A812" s="1" t="s">
        <v>22265</v>
      </c>
      <c r="B812" s="1" t="s">
        <v>22266</v>
      </c>
    </row>
    <row r="813" spans="1:2" x14ac:dyDescent="0.25">
      <c r="A813" s="1" t="s">
        <v>22267</v>
      </c>
      <c r="B813" s="1" t="s">
        <v>22268</v>
      </c>
    </row>
    <row r="814" spans="1:2" x14ac:dyDescent="0.25">
      <c r="A814" s="1" t="s">
        <v>22269</v>
      </c>
      <c r="B814" s="1" t="s">
        <v>22270</v>
      </c>
    </row>
    <row r="815" spans="1:2" x14ac:dyDescent="0.25">
      <c r="A815" s="1" t="s">
        <v>22271</v>
      </c>
      <c r="B815" s="1" t="s">
        <v>22272</v>
      </c>
    </row>
    <row r="816" spans="1:2" x14ac:dyDescent="0.25">
      <c r="A816" s="1" t="s">
        <v>22273</v>
      </c>
      <c r="B816" s="1" t="s">
        <v>22274</v>
      </c>
    </row>
    <row r="817" spans="1:2" x14ac:dyDescent="0.25">
      <c r="A817" s="1" t="s">
        <v>22275</v>
      </c>
      <c r="B817" s="1" t="s">
        <v>22276</v>
      </c>
    </row>
    <row r="818" spans="1:2" x14ac:dyDescent="0.25">
      <c r="A818" s="1" t="s">
        <v>22277</v>
      </c>
      <c r="B818" s="1" t="s">
        <v>22278</v>
      </c>
    </row>
    <row r="819" spans="1:2" x14ac:dyDescent="0.25">
      <c r="A819" s="1" t="s">
        <v>22279</v>
      </c>
      <c r="B819" s="1" t="s">
        <v>22280</v>
      </c>
    </row>
    <row r="820" spans="1:2" x14ac:dyDescent="0.25">
      <c r="A820" s="1" t="s">
        <v>22281</v>
      </c>
      <c r="B820" s="1" t="s">
        <v>22282</v>
      </c>
    </row>
    <row r="821" spans="1:2" x14ac:dyDescent="0.25">
      <c r="A821" s="1" t="s">
        <v>22283</v>
      </c>
      <c r="B821" s="1" t="s">
        <v>22284</v>
      </c>
    </row>
    <row r="822" spans="1:2" x14ac:dyDescent="0.25">
      <c r="A822" s="1" t="s">
        <v>22285</v>
      </c>
      <c r="B822" s="1" t="s">
        <v>22286</v>
      </c>
    </row>
    <row r="823" spans="1:2" x14ac:dyDescent="0.25">
      <c r="A823" s="1" t="s">
        <v>22287</v>
      </c>
      <c r="B823" s="1" t="s">
        <v>22288</v>
      </c>
    </row>
    <row r="824" spans="1:2" x14ac:dyDescent="0.25">
      <c r="A824" s="1" t="s">
        <v>22289</v>
      </c>
      <c r="B824" s="1" t="s">
        <v>22290</v>
      </c>
    </row>
    <row r="825" spans="1:2" x14ac:dyDescent="0.25">
      <c r="A825" s="1" t="s">
        <v>22291</v>
      </c>
      <c r="B825" s="1" t="s">
        <v>22292</v>
      </c>
    </row>
    <row r="826" spans="1:2" x14ac:dyDescent="0.25">
      <c r="A826" s="1" t="s">
        <v>22293</v>
      </c>
      <c r="B826" s="1" t="s">
        <v>22294</v>
      </c>
    </row>
    <row r="827" spans="1:2" x14ac:dyDescent="0.25">
      <c r="A827" s="1" t="s">
        <v>22295</v>
      </c>
      <c r="B827" s="1" t="s">
        <v>22296</v>
      </c>
    </row>
    <row r="828" spans="1:2" x14ac:dyDescent="0.25">
      <c r="A828" s="1" t="s">
        <v>22297</v>
      </c>
      <c r="B828" s="1" t="s">
        <v>22298</v>
      </c>
    </row>
    <row r="829" spans="1:2" x14ac:dyDescent="0.25">
      <c r="A829" s="1" t="s">
        <v>22299</v>
      </c>
      <c r="B829" s="1" t="s">
        <v>22300</v>
      </c>
    </row>
    <row r="830" spans="1:2" x14ac:dyDescent="0.25">
      <c r="A830" s="1" t="s">
        <v>22301</v>
      </c>
      <c r="B830" s="1" t="s">
        <v>22302</v>
      </c>
    </row>
    <row r="831" spans="1:2" x14ac:dyDescent="0.25">
      <c r="A831" s="1" t="s">
        <v>22303</v>
      </c>
      <c r="B831" s="1" t="s">
        <v>22304</v>
      </c>
    </row>
    <row r="832" spans="1:2" x14ac:dyDescent="0.25">
      <c r="A832" s="1" t="s">
        <v>22305</v>
      </c>
      <c r="B832" s="1" t="s">
        <v>22306</v>
      </c>
    </row>
    <row r="833" spans="1:2" x14ac:dyDescent="0.25">
      <c r="A833" s="1" t="s">
        <v>22307</v>
      </c>
      <c r="B833" s="1" t="s">
        <v>22308</v>
      </c>
    </row>
    <row r="834" spans="1:2" x14ac:dyDescent="0.25">
      <c r="A834" s="1" t="s">
        <v>22309</v>
      </c>
      <c r="B834" s="1" t="s">
        <v>22310</v>
      </c>
    </row>
    <row r="835" spans="1:2" x14ac:dyDescent="0.25">
      <c r="A835" s="1" t="s">
        <v>22311</v>
      </c>
      <c r="B835" s="1" t="s">
        <v>22312</v>
      </c>
    </row>
    <row r="836" spans="1:2" x14ac:dyDescent="0.25">
      <c r="A836" s="1" t="s">
        <v>22313</v>
      </c>
      <c r="B836" s="1" t="s">
        <v>22314</v>
      </c>
    </row>
    <row r="837" spans="1:2" x14ac:dyDescent="0.25">
      <c r="A837" s="1" t="s">
        <v>22315</v>
      </c>
      <c r="B837" s="1" t="s">
        <v>22316</v>
      </c>
    </row>
    <row r="838" spans="1:2" x14ac:dyDescent="0.25">
      <c r="A838" s="1" t="s">
        <v>22317</v>
      </c>
      <c r="B838" s="1" t="s">
        <v>22318</v>
      </c>
    </row>
    <row r="839" spans="1:2" x14ac:dyDescent="0.25">
      <c r="A839" s="1" t="s">
        <v>22319</v>
      </c>
      <c r="B839" s="1" t="s">
        <v>22320</v>
      </c>
    </row>
    <row r="840" spans="1:2" x14ac:dyDescent="0.25">
      <c r="A840" s="1" t="s">
        <v>22321</v>
      </c>
      <c r="B840" s="1" t="s">
        <v>22322</v>
      </c>
    </row>
    <row r="841" spans="1:2" x14ac:dyDescent="0.25">
      <c r="A841" s="1" t="s">
        <v>22323</v>
      </c>
      <c r="B841" s="1" t="s">
        <v>22324</v>
      </c>
    </row>
    <row r="842" spans="1:2" x14ac:dyDescent="0.25">
      <c r="A842" s="1" t="s">
        <v>22325</v>
      </c>
      <c r="B842" s="1" t="s">
        <v>22326</v>
      </c>
    </row>
    <row r="843" spans="1:2" x14ac:dyDescent="0.25">
      <c r="A843" s="1" t="s">
        <v>22327</v>
      </c>
      <c r="B843" s="1" t="s">
        <v>22328</v>
      </c>
    </row>
    <row r="844" spans="1:2" x14ac:dyDescent="0.25">
      <c r="A844" s="1" t="s">
        <v>22329</v>
      </c>
      <c r="B844" s="1" t="s">
        <v>22330</v>
      </c>
    </row>
    <row r="845" spans="1:2" x14ac:dyDescent="0.25">
      <c r="A845" s="1" t="s">
        <v>22331</v>
      </c>
      <c r="B845" s="1" t="s">
        <v>22332</v>
      </c>
    </row>
    <row r="846" spans="1:2" x14ac:dyDescent="0.25">
      <c r="A846" s="1" t="s">
        <v>22333</v>
      </c>
      <c r="B846" s="1" t="s">
        <v>22334</v>
      </c>
    </row>
    <row r="847" spans="1:2" x14ac:dyDescent="0.25">
      <c r="A847" s="1" t="s">
        <v>22335</v>
      </c>
      <c r="B847" s="1" t="s">
        <v>22336</v>
      </c>
    </row>
    <row r="848" spans="1:2" x14ac:dyDescent="0.25">
      <c r="A848" s="1" t="s">
        <v>22337</v>
      </c>
      <c r="B848" s="1" t="s">
        <v>22338</v>
      </c>
    </row>
    <row r="849" spans="1:2" x14ac:dyDescent="0.25">
      <c r="A849" s="1" t="s">
        <v>22339</v>
      </c>
      <c r="B849" s="1" t="s">
        <v>22340</v>
      </c>
    </row>
    <row r="850" spans="1:2" x14ac:dyDescent="0.25">
      <c r="A850" s="1" t="s">
        <v>22341</v>
      </c>
      <c r="B850" s="1" t="s">
        <v>22342</v>
      </c>
    </row>
    <row r="851" spans="1:2" x14ac:dyDescent="0.25">
      <c r="A851" s="1" t="s">
        <v>22343</v>
      </c>
      <c r="B851" s="1" t="s">
        <v>22344</v>
      </c>
    </row>
    <row r="852" spans="1:2" x14ac:dyDescent="0.25">
      <c r="A852" s="1" t="s">
        <v>22345</v>
      </c>
      <c r="B852" s="1" t="s">
        <v>22346</v>
      </c>
    </row>
    <row r="853" spans="1:2" x14ac:dyDescent="0.25">
      <c r="A853" s="1" t="s">
        <v>22347</v>
      </c>
      <c r="B853" s="1" t="s">
        <v>22348</v>
      </c>
    </row>
    <row r="854" spans="1:2" x14ac:dyDescent="0.25">
      <c r="A854" s="1" t="s">
        <v>22349</v>
      </c>
      <c r="B854" s="1" t="s">
        <v>22350</v>
      </c>
    </row>
    <row r="855" spans="1:2" x14ac:dyDescent="0.25">
      <c r="A855" s="1" t="s">
        <v>22351</v>
      </c>
      <c r="B855" s="1" t="s">
        <v>22352</v>
      </c>
    </row>
    <row r="856" spans="1:2" x14ac:dyDescent="0.25">
      <c r="A856" s="1" t="s">
        <v>22353</v>
      </c>
      <c r="B856" s="1" t="s">
        <v>22354</v>
      </c>
    </row>
    <row r="857" spans="1:2" x14ac:dyDescent="0.25">
      <c r="A857" s="1" t="s">
        <v>22355</v>
      </c>
      <c r="B857" s="1" t="s">
        <v>22356</v>
      </c>
    </row>
    <row r="858" spans="1:2" x14ac:dyDescent="0.25">
      <c r="A858" s="1" t="s">
        <v>22357</v>
      </c>
      <c r="B858" s="1" t="s">
        <v>22358</v>
      </c>
    </row>
    <row r="859" spans="1:2" x14ac:dyDescent="0.25">
      <c r="A859" s="1" t="s">
        <v>22359</v>
      </c>
      <c r="B859" s="1" t="s">
        <v>22346</v>
      </c>
    </row>
    <row r="860" spans="1:2" x14ac:dyDescent="0.25">
      <c r="A860" s="1" t="s">
        <v>22360</v>
      </c>
      <c r="B860" s="1" t="s">
        <v>22361</v>
      </c>
    </row>
    <row r="861" spans="1:2" x14ac:dyDescent="0.25">
      <c r="A861" s="1" t="s">
        <v>22362</v>
      </c>
      <c r="B861" s="1" t="s">
        <v>22363</v>
      </c>
    </row>
    <row r="862" spans="1:2" x14ac:dyDescent="0.25">
      <c r="A862" s="1" t="s">
        <v>22364</v>
      </c>
      <c r="B862" s="1" t="s">
        <v>22365</v>
      </c>
    </row>
    <row r="863" spans="1:2" x14ac:dyDescent="0.25">
      <c r="A863" s="1" t="s">
        <v>22366</v>
      </c>
      <c r="B863" s="1" t="s">
        <v>22367</v>
      </c>
    </row>
    <row r="864" spans="1:2" x14ac:dyDescent="0.25">
      <c r="A864" s="1" t="s">
        <v>22368</v>
      </c>
      <c r="B864" s="1" t="s">
        <v>22369</v>
      </c>
    </row>
    <row r="865" spans="1:2" x14ac:dyDescent="0.25">
      <c r="A865" s="1" t="s">
        <v>22370</v>
      </c>
      <c r="B865" s="1" t="s">
        <v>22371</v>
      </c>
    </row>
    <row r="866" spans="1:2" x14ac:dyDescent="0.25">
      <c r="A866" s="1" t="s">
        <v>22372</v>
      </c>
      <c r="B866" s="1" t="s">
        <v>22373</v>
      </c>
    </row>
    <row r="867" spans="1:2" x14ac:dyDescent="0.25">
      <c r="A867" s="1" t="s">
        <v>22374</v>
      </c>
      <c r="B867" s="1" t="s">
        <v>22375</v>
      </c>
    </row>
    <row r="868" spans="1:2" x14ac:dyDescent="0.25">
      <c r="A868" s="1" t="s">
        <v>22376</v>
      </c>
      <c r="B868" s="1" t="s">
        <v>22377</v>
      </c>
    </row>
    <row r="869" spans="1:2" x14ac:dyDescent="0.25">
      <c r="A869" s="1" t="s">
        <v>22378</v>
      </c>
      <c r="B869" s="1" t="s">
        <v>22379</v>
      </c>
    </row>
    <row r="870" spans="1:2" x14ac:dyDescent="0.25">
      <c r="A870" s="1" t="s">
        <v>22380</v>
      </c>
      <c r="B870" s="1" t="s">
        <v>22381</v>
      </c>
    </row>
    <row r="871" spans="1:2" x14ac:dyDescent="0.25">
      <c r="A871" s="1" t="s">
        <v>22382</v>
      </c>
      <c r="B871" s="1" t="s">
        <v>22383</v>
      </c>
    </row>
    <row r="872" spans="1:2" x14ac:dyDescent="0.25">
      <c r="A872" s="1" t="s">
        <v>22384</v>
      </c>
      <c r="B872" s="1" t="s">
        <v>22385</v>
      </c>
    </row>
    <row r="873" spans="1:2" x14ac:dyDescent="0.25">
      <c r="A873" s="1" t="s">
        <v>22386</v>
      </c>
      <c r="B873" s="1" t="s">
        <v>22387</v>
      </c>
    </row>
    <row r="874" spans="1:2" x14ac:dyDescent="0.25">
      <c r="A874" s="1" t="s">
        <v>22388</v>
      </c>
      <c r="B874" s="1" t="s">
        <v>22389</v>
      </c>
    </row>
    <row r="875" spans="1:2" x14ac:dyDescent="0.25">
      <c r="A875" s="1" t="s">
        <v>22390</v>
      </c>
      <c r="B875" s="1" t="s">
        <v>22391</v>
      </c>
    </row>
    <row r="876" spans="1:2" x14ac:dyDescent="0.25">
      <c r="A876" s="1" t="s">
        <v>22392</v>
      </c>
      <c r="B876" s="1" t="s">
        <v>22393</v>
      </c>
    </row>
    <row r="877" spans="1:2" x14ac:dyDescent="0.25">
      <c r="A877" s="1" t="s">
        <v>22394</v>
      </c>
      <c r="B877" s="1" t="s">
        <v>22395</v>
      </c>
    </row>
    <row r="878" spans="1:2" x14ac:dyDescent="0.25">
      <c r="A878" s="1" t="s">
        <v>22396</v>
      </c>
      <c r="B878" s="1" t="s">
        <v>22397</v>
      </c>
    </row>
    <row r="879" spans="1:2" x14ac:dyDescent="0.25">
      <c r="A879" s="1" t="s">
        <v>22398</v>
      </c>
      <c r="B879" s="1" t="s">
        <v>22399</v>
      </c>
    </row>
    <row r="880" spans="1:2" x14ac:dyDescent="0.25">
      <c r="A880" s="1" t="s">
        <v>22400</v>
      </c>
      <c r="B880" s="1" t="s">
        <v>22401</v>
      </c>
    </row>
    <row r="881" spans="1:2" x14ac:dyDescent="0.25">
      <c r="A881" s="1" t="s">
        <v>22402</v>
      </c>
      <c r="B881" s="1" t="s">
        <v>22403</v>
      </c>
    </row>
    <row r="882" spans="1:2" x14ac:dyDescent="0.25">
      <c r="A882" s="1" t="s">
        <v>22404</v>
      </c>
      <c r="B882" s="1" t="s">
        <v>22405</v>
      </c>
    </row>
    <row r="883" spans="1:2" x14ac:dyDescent="0.25">
      <c r="A883" s="1" t="s">
        <v>22406</v>
      </c>
      <c r="B883" s="1" t="s">
        <v>22407</v>
      </c>
    </row>
    <row r="884" spans="1:2" x14ac:dyDescent="0.25">
      <c r="A884" s="1" t="s">
        <v>22408</v>
      </c>
      <c r="B884" s="1" t="s">
        <v>22409</v>
      </c>
    </row>
    <row r="885" spans="1:2" x14ac:dyDescent="0.25">
      <c r="A885" s="1" t="s">
        <v>22410</v>
      </c>
      <c r="B885" s="1" t="s">
        <v>22411</v>
      </c>
    </row>
    <row r="886" spans="1:2" x14ac:dyDescent="0.25">
      <c r="A886" s="1" t="s">
        <v>22412</v>
      </c>
      <c r="B886" s="1" t="s">
        <v>22413</v>
      </c>
    </row>
    <row r="887" spans="1:2" x14ac:dyDescent="0.25">
      <c r="A887" s="1" t="s">
        <v>22414</v>
      </c>
      <c r="B887" s="1" t="s">
        <v>22415</v>
      </c>
    </row>
    <row r="888" spans="1:2" x14ac:dyDescent="0.25">
      <c r="A888" s="1" t="s">
        <v>22416</v>
      </c>
      <c r="B888" s="1" t="s">
        <v>22417</v>
      </c>
    </row>
    <row r="889" spans="1:2" x14ac:dyDescent="0.25">
      <c r="A889" s="1" t="s">
        <v>22418</v>
      </c>
      <c r="B889" s="1" t="s">
        <v>22419</v>
      </c>
    </row>
    <row r="890" spans="1:2" x14ac:dyDescent="0.25">
      <c r="A890" s="1" t="s">
        <v>22420</v>
      </c>
      <c r="B890" s="1" t="s">
        <v>22421</v>
      </c>
    </row>
    <row r="891" spans="1:2" x14ac:dyDescent="0.25">
      <c r="A891" s="1" t="s">
        <v>22422</v>
      </c>
      <c r="B891" s="1" t="s">
        <v>22423</v>
      </c>
    </row>
    <row r="892" spans="1:2" x14ac:dyDescent="0.25">
      <c r="A892" s="1" t="s">
        <v>22424</v>
      </c>
      <c r="B892" s="1" t="s">
        <v>22425</v>
      </c>
    </row>
    <row r="893" spans="1:2" x14ac:dyDescent="0.25">
      <c r="A893" s="1" t="s">
        <v>22426</v>
      </c>
      <c r="B893" s="1" t="s">
        <v>22427</v>
      </c>
    </row>
    <row r="894" spans="1:2" x14ac:dyDescent="0.25">
      <c r="A894" s="1" t="s">
        <v>22428</v>
      </c>
      <c r="B894" s="1" t="s">
        <v>22429</v>
      </c>
    </row>
    <row r="895" spans="1:2" x14ac:dyDescent="0.25">
      <c r="A895" s="1" t="s">
        <v>22430</v>
      </c>
      <c r="B895" s="1" t="s">
        <v>22431</v>
      </c>
    </row>
    <row r="896" spans="1:2" x14ac:dyDescent="0.25">
      <c r="A896" s="1" t="s">
        <v>22432</v>
      </c>
      <c r="B896" s="1" t="s">
        <v>22433</v>
      </c>
    </row>
    <row r="897" spans="1:2" x14ac:dyDescent="0.25">
      <c r="A897" s="1" t="s">
        <v>22434</v>
      </c>
      <c r="B897" s="1" t="s">
        <v>22435</v>
      </c>
    </row>
    <row r="898" spans="1:2" x14ac:dyDescent="0.25">
      <c r="A898" s="1" t="s">
        <v>22436</v>
      </c>
      <c r="B898" s="1" t="s">
        <v>22437</v>
      </c>
    </row>
    <row r="899" spans="1:2" x14ac:dyDescent="0.25">
      <c r="A899" s="1" t="s">
        <v>22438</v>
      </c>
      <c r="B899" s="1" t="s">
        <v>22439</v>
      </c>
    </row>
    <row r="900" spans="1:2" x14ac:dyDescent="0.25">
      <c r="A900" s="1" t="s">
        <v>22440</v>
      </c>
      <c r="B900" s="1" t="s">
        <v>22441</v>
      </c>
    </row>
    <row r="901" spans="1:2" x14ac:dyDescent="0.25">
      <c r="A901" s="1" t="s">
        <v>22442</v>
      </c>
      <c r="B901" s="1" t="s">
        <v>22443</v>
      </c>
    </row>
    <row r="902" spans="1:2" x14ac:dyDescent="0.25">
      <c r="A902" s="1" t="s">
        <v>22444</v>
      </c>
      <c r="B902" s="1" t="s">
        <v>22445</v>
      </c>
    </row>
    <row r="903" spans="1:2" x14ac:dyDescent="0.25">
      <c r="A903" s="1" t="s">
        <v>22446</v>
      </c>
      <c r="B903" s="1" t="s">
        <v>22447</v>
      </c>
    </row>
    <row r="904" spans="1:2" x14ac:dyDescent="0.25">
      <c r="A904" s="1" t="s">
        <v>22448</v>
      </c>
      <c r="B904" s="1" t="s">
        <v>22449</v>
      </c>
    </row>
    <row r="905" spans="1:2" x14ac:dyDescent="0.25">
      <c r="A905" s="1" t="s">
        <v>22450</v>
      </c>
      <c r="B905" s="1" t="s">
        <v>22451</v>
      </c>
    </row>
    <row r="906" spans="1:2" x14ac:dyDescent="0.25">
      <c r="A906" s="1" t="s">
        <v>22452</v>
      </c>
      <c r="B906" s="1" t="s">
        <v>22453</v>
      </c>
    </row>
    <row r="907" spans="1:2" x14ac:dyDescent="0.25">
      <c r="A907" s="1" t="s">
        <v>22454</v>
      </c>
      <c r="B907" s="1" t="s">
        <v>22455</v>
      </c>
    </row>
    <row r="908" spans="1:2" x14ac:dyDescent="0.25">
      <c r="A908" s="1" t="s">
        <v>22456</v>
      </c>
      <c r="B908" s="1" t="s">
        <v>22457</v>
      </c>
    </row>
    <row r="909" spans="1:2" x14ac:dyDescent="0.25">
      <c r="A909" s="1" t="s">
        <v>22458</v>
      </c>
      <c r="B909" s="1" t="s">
        <v>22459</v>
      </c>
    </row>
    <row r="910" spans="1:2" x14ac:dyDescent="0.25">
      <c r="A910" s="1" t="s">
        <v>22460</v>
      </c>
      <c r="B910" s="1" t="s">
        <v>22461</v>
      </c>
    </row>
    <row r="911" spans="1:2" x14ac:dyDescent="0.25">
      <c r="A911" s="1" t="s">
        <v>22462</v>
      </c>
      <c r="B911" s="1" t="s">
        <v>22463</v>
      </c>
    </row>
    <row r="912" spans="1:2" x14ac:dyDescent="0.25">
      <c r="A912" s="1" t="s">
        <v>22464</v>
      </c>
      <c r="B912" s="1" t="s">
        <v>22465</v>
      </c>
    </row>
    <row r="913" spans="1:2" x14ac:dyDescent="0.25">
      <c r="A913" s="1" t="s">
        <v>22466</v>
      </c>
      <c r="B913" s="1" t="s">
        <v>22467</v>
      </c>
    </row>
    <row r="914" spans="1:2" x14ac:dyDescent="0.25">
      <c r="A914" s="1" t="s">
        <v>22468</v>
      </c>
      <c r="B914" s="1" t="s">
        <v>22469</v>
      </c>
    </row>
    <row r="915" spans="1:2" x14ac:dyDescent="0.25">
      <c r="A915" s="1" t="s">
        <v>22470</v>
      </c>
      <c r="B915" s="1" t="s">
        <v>22471</v>
      </c>
    </row>
    <row r="916" spans="1:2" x14ac:dyDescent="0.25">
      <c r="A916" s="1" t="s">
        <v>22472</v>
      </c>
      <c r="B916" s="1" t="s">
        <v>22473</v>
      </c>
    </row>
    <row r="917" spans="1:2" x14ac:dyDescent="0.25">
      <c r="A917" s="1" t="s">
        <v>22474</v>
      </c>
      <c r="B917" s="1" t="s">
        <v>22475</v>
      </c>
    </row>
    <row r="918" spans="1:2" x14ac:dyDescent="0.25">
      <c r="A918" s="1" t="s">
        <v>22476</v>
      </c>
      <c r="B918" s="1" t="s">
        <v>22477</v>
      </c>
    </row>
    <row r="919" spans="1:2" x14ac:dyDescent="0.25">
      <c r="A919" s="1" t="s">
        <v>22478</v>
      </c>
      <c r="B919" s="1" t="s">
        <v>22479</v>
      </c>
    </row>
    <row r="920" spans="1:2" x14ac:dyDescent="0.25">
      <c r="A920" s="1" t="s">
        <v>22480</v>
      </c>
      <c r="B920" s="1" t="s">
        <v>22481</v>
      </c>
    </row>
    <row r="921" spans="1:2" x14ac:dyDescent="0.25">
      <c r="A921" s="1" t="s">
        <v>22482</v>
      </c>
      <c r="B921" s="1" t="s">
        <v>22483</v>
      </c>
    </row>
    <row r="922" spans="1:2" x14ac:dyDescent="0.25">
      <c r="A922" s="1" t="s">
        <v>22484</v>
      </c>
      <c r="B922" s="1" t="s">
        <v>22485</v>
      </c>
    </row>
    <row r="923" spans="1:2" x14ac:dyDescent="0.25">
      <c r="A923" s="1" t="s">
        <v>22486</v>
      </c>
      <c r="B923" s="1" t="s">
        <v>22487</v>
      </c>
    </row>
    <row r="924" spans="1:2" x14ac:dyDescent="0.25">
      <c r="A924" s="1" t="s">
        <v>22488</v>
      </c>
      <c r="B924" s="1" t="s">
        <v>22489</v>
      </c>
    </row>
    <row r="925" spans="1:2" x14ac:dyDescent="0.25">
      <c r="A925" s="1" t="s">
        <v>22490</v>
      </c>
      <c r="B925" s="1" t="s">
        <v>22491</v>
      </c>
    </row>
    <row r="926" spans="1:2" x14ac:dyDescent="0.25">
      <c r="A926" s="1" t="s">
        <v>22492</v>
      </c>
      <c r="B926" s="1" t="s">
        <v>22493</v>
      </c>
    </row>
    <row r="927" spans="1:2" x14ac:dyDescent="0.25">
      <c r="A927" s="1" t="s">
        <v>22494</v>
      </c>
      <c r="B927" s="1" t="s">
        <v>22495</v>
      </c>
    </row>
    <row r="928" spans="1:2" x14ac:dyDescent="0.25">
      <c r="A928" s="1" t="s">
        <v>22496</v>
      </c>
      <c r="B928" s="1" t="s">
        <v>22497</v>
      </c>
    </row>
    <row r="929" spans="1:2" x14ac:dyDescent="0.25">
      <c r="A929" s="1" t="s">
        <v>22498</v>
      </c>
      <c r="B929" s="1" t="s">
        <v>22499</v>
      </c>
    </row>
    <row r="930" spans="1:2" x14ac:dyDescent="0.25">
      <c r="A930" s="1" t="s">
        <v>22500</v>
      </c>
      <c r="B930" s="1" t="s">
        <v>22501</v>
      </c>
    </row>
    <row r="931" spans="1:2" x14ac:dyDescent="0.25">
      <c r="A931" s="1" t="s">
        <v>22502</v>
      </c>
      <c r="B931" s="1" t="s">
        <v>22503</v>
      </c>
    </row>
    <row r="932" spans="1:2" x14ac:dyDescent="0.25">
      <c r="A932" s="1" t="s">
        <v>22504</v>
      </c>
      <c r="B932" s="1" t="s">
        <v>22505</v>
      </c>
    </row>
    <row r="933" spans="1:2" x14ac:dyDescent="0.25">
      <c r="A933" s="1" t="s">
        <v>22506</v>
      </c>
      <c r="B933" s="1" t="s">
        <v>22507</v>
      </c>
    </row>
    <row r="934" spans="1:2" x14ac:dyDescent="0.25">
      <c r="A934" s="1" t="s">
        <v>22508</v>
      </c>
      <c r="B934" s="1" t="s">
        <v>22509</v>
      </c>
    </row>
    <row r="935" spans="1:2" x14ac:dyDescent="0.25">
      <c r="A935" s="1" t="s">
        <v>22510</v>
      </c>
      <c r="B935" s="1" t="s">
        <v>22511</v>
      </c>
    </row>
    <row r="936" spans="1:2" x14ac:dyDescent="0.25">
      <c r="A936" s="1" t="s">
        <v>22512</v>
      </c>
      <c r="B936" s="1" t="s">
        <v>22513</v>
      </c>
    </row>
    <row r="937" spans="1:2" x14ac:dyDescent="0.25">
      <c r="A937" s="1" t="s">
        <v>22514</v>
      </c>
      <c r="B937" s="1" t="s">
        <v>22515</v>
      </c>
    </row>
    <row r="938" spans="1:2" x14ac:dyDescent="0.25">
      <c r="A938" s="1" t="s">
        <v>22516</v>
      </c>
      <c r="B938" s="1" t="s">
        <v>22517</v>
      </c>
    </row>
    <row r="939" spans="1:2" x14ac:dyDescent="0.25">
      <c r="A939" s="1" t="s">
        <v>22518</v>
      </c>
      <c r="B939" s="1" t="s">
        <v>22519</v>
      </c>
    </row>
    <row r="940" spans="1:2" x14ac:dyDescent="0.25">
      <c r="A940" s="1" t="s">
        <v>22520</v>
      </c>
      <c r="B940" s="1" t="s">
        <v>22521</v>
      </c>
    </row>
    <row r="941" spans="1:2" x14ac:dyDescent="0.25">
      <c r="A941" s="1" t="s">
        <v>22522</v>
      </c>
      <c r="B941" s="1" t="s">
        <v>22523</v>
      </c>
    </row>
    <row r="942" spans="1:2" x14ac:dyDescent="0.25">
      <c r="A942" s="1" t="s">
        <v>22524</v>
      </c>
      <c r="B942" s="1" t="s">
        <v>22525</v>
      </c>
    </row>
    <row r="943" spans="1:2" x14ac:dyDescent="0.25">
      <c r="A943" s="1" t="s">
        <v>22526</v>
      </c>
      <c r="B943" s="1" t="s">
        <v>22527</v>
      </c>
    </row>
    <row r="944" spans="1:2" x14ac:dyDescent="0.25">
      <c r="A944" s="1" t="s">
        <v>22528</v>
      </c>
      <c r="B944" s="1" t="s">
        <v>22529</v>
      </c>
    </row>
    <row r="945" spans="1:2" x14ac:dyDescent="0.25">
      <c r="A945" s="1" t="s">
        <v>22530</v>
      </c>
      <c r="B945" s="1" t="s">
        <v>22531</v>
      </c>
    </row>
    <row r="946" spans="1:2" x14ac:dyDescent="0.25">
      <c r="A946" s="1" t="s">
        <v>22532</v>
      </c>
      <c r="B946" s="1" t="s">
        <v>22533</v>
      </c>
    </row>
    <row r="947" spans="1:2" x14ac:dyDescent="0.25">
      <c r="A947" s="1" t="s">
        <v>22534</v>
      </c>
      <c r="B947" s="1" t="s">
        <v>22535</v>
      </c>
    </row>
    <row r="948" spans="1:2" x14ac:dyDescent="0.25">
      <c r="A948" s="1" t="s">
        <v>22536</v>
      </c>
      <c r="B948" s="1" t="s">
        <v>22537</v>
      </c>
    </row>
    <row r="949" spans="1:2" x14ac:dyDescent="0.25">
      <c r="A949" s="1" t="s">
        <v>22538</v>
      </c>
      <c r="B949" s="1" t="s">
        <v>22539</v>
      </c>
    </row>
    <row r="950" spans="1:2" x14ac:dyDescent="0.25">
      <c r="A950" s="1" t="s">
        <v>22540</v>
      </c>
      <c r="B950" s="1" t="s">
        <v>22541</v>
      </c>
    </row>
    <row r="951" spans="1:2" x14ac:dyDescent="0.25">
      <c r="A951" s="1" t="s">
        <v>22542</v>
      </c>
      <c r="B951" s="1" t="s">
        <v>22543</v>
      </c>
    </row>
    <row r="952" spans="1:2" x14ac:dyDescent="0.25">
      <c r="A952" s="1" t="s">
        <v>22544</v>
      </c>
      <c r="B952" s="1" t="s">
        <v>22545</v>
      </c>
    </row>
    <row r="953" spans="1:2" x14ac:dyDescent="0.25">
      <c r="A953" s="1" t="s">
        <v>22546</v>
      </c>
      <c r="B953" s="1" t="s">
        <v>22547</v>
      </c>
    </row>
    <row r="954" spans="1:2" x14ac:dyDescent="0.25">
      <c r="A954" s="1" t="s">
        <v>22548</v>
      </c>
      <c r="B954" s="1" t="s">
        <v>22549</v>
      </c>
    </row>
    <row r="955" spans="1:2" x14ac:dyDescent="0.25">
      <c r="A955" s="1" t="s">
        <v>22550</v>
      </c>
      <c r="B955" s="1" t="s">
        <v>22551</v>
      </c>
    </row>
    <row r="956" spans="1:2" x14ac:dyDescent="0.25">
      <c r="A956" s="1" t="s">
        <v>22552</v>
      </c>
      <c r="B956" s="1" t="s">
        <v>22553</v>
      </c>
    </row>
    <row r="957" spans="1:2" x14ac:dyDescent="0.25">
      <c r="A957" s="1" t="s">
        <v>22554</v>
      </c>
      <c r="B957" s="1" t="s">
        <v>22555</v>
      </c>
    </row>
    <row r="958" spans="1:2" x14ac:dyDescent="0.25">
      <c r="A958" s="1" t="s">
        <v>22556</v>
      </c>
      <c r="B958" s="1" t="s">
        <v>22557</v>
      </c>
    </row>
    <row r="959" spans="1:2" x14ac:dyDescent="0.25">
      <c r="A959" s="1" t="s">
        <v>22558</v>
      </c>
      <c r="B959" s="1" t="s">
        <v>22559</v>
      </c>
    </row>
    <row r="960" spans="1:2" x14ac:dyDescent="0.25">
      <c r="A960" s="1" t="s">
        <v>22560</v>
      </c>
      <c r="B960" s="1" t="s">
        <v>22561</v>
      </c>
    </row>
    <row r="961" spans="1:2" x14ac:dyDescent="0.25">
      <c r="A961" s="1" t="s">
        <v>22562</v>
      </c>
      <c r="B961" s="1" t="s">
        <v>22563</v>
      </c>
    </row>
    <row r="962" spans="1:2" x14ac:dyDescent="0.25">
      <c r="A962" s="1" t="s">
        <v>22564</v>
      </c>
      <c r="B962" s="1" t="s">
        <v>22565</v>
      </c>
    </row>
    <row r="963" spans="1:2" x14ac:dyDescent="0.25">
      <c r="A963" s="1" t="s">
        <v>22566</v>
      </c>
      <c r="B963" s="1" t="s">
        <v>22567</v>
      </c>
    </row>
    <row r="964" spans="1:2" x14ac:dyDescent="0.25">
      <c r="A964" s="1" t="s">
        <v>22568</v>
      </c>
      <c r="B964" s="1" t="s">
        <v>22569</v>
      </c>
    </row>
    <row r="965" spans="1:2" x14ac:dyDescent="0.25">
      <c r="A965" s="1" t="s">
        <v>22570</v>
      </c>
      <c r="B965" s="1" t="s">
        <v>22571</v>
      </c>
    </row>
    <row r="966" spans="1:2" x14ac:dyDescent="0.25">
      <c r="A966" s="1" t="s">
        <v>22572</v>
      </c>
      <c r="B966" s="1" t="s">
        <v>22573</v>
      </c>
    </row>
    <row r="967" spans="1:2" x14ac:dyDescent="0.25">
      <c r="A967" s="1" t="s">
        <v>22574</v>
      </c>
      <c r="B967" s="1" t="s">
        <v>22575</v>
      </c>
    </row>
    <row r="968" spans="1:2" x14ac:dyDescent="0.25">
      <c r="A968" s="1" t="s">
        <v>22576</v>
      </c>
      <c r="B968" s="1" t="s">
        <v>22577</v>
      </c>
    </row>
    <row r="969" spans="1:2" x14ac:dyDescent="0.25">
      <c r="A969" s="1" t="s">
        <v>22578</v>
      </c>
      <c r="B969" s="1" t="s">
        <v>22579</v>
      </c>
    </row>
    <row r="970" spans="1:2" x14ac:dyDescent="0.25">
      <c r="A970" s="1" t="s">
        <v>22580</v>
      </c>
      <c r="B970" s="1" t="s">
        <v>22581</v>
      </c>
    </row>
    <row r="971" spans="1:2" x14ac:dyDescent="0.25">
      <c r="A971" s="1" t="s">
        <v>22582</v>
      </c>
      <c r="B971" s="1" t="s">
        <v>22583</v>
      </c>
    </row>
    <row r="972" spans="1:2" x14ac:dyDescent="0.25">
      <c r="A972" s="1" t="s">
        <v>22584</v>
      </c>
      <c r="B972" s="1" t="s">
        <v>22585</v>
      </c>
    </row>
    <row r="973" spans="1:2" x14ac:dyDescent="0.25">
      <c r="A973" s="1" t="s">
        <v>22586</v>
      </c>
      <c r="B973" s="1" t="s">
        <v>22587</v>
      </c>
    </row>
    <row r="974" spans="1:2" x14ac:dyDescent="0.25">
      <c r="A974" s="1" t="s">
        <v>22588</v>
      </c>
      <c r="B974" s="1" t="s">
        <v>22589</v>
      </c>
    </row>
    <row r="975" spans="1:2" x14ac:dyDescent="0.25">
      <c r="A975" s="1" t="s">
        <v>22590</v>
      </c>
      <c r="B975" s="1" t="s">
        <v>22591</v>
      </c>
    </row>
    <row r="976" spans="1:2" x14ac:dyDescent="0.25">
      <c r="A976" s="1" t="s">
        <v>22592</v>
      </c>
      <c r="B976" s="1" t="s">
        <v>22593</v>
      </c>
    </row>
    <row r="977" spans="1:2" x14ac:dyDescent="0.25">
      <c r="A977" s="1" t="s">
        <v>22594</v>
      </c>
      <c r="B977" s="1" t="s">
        <v>22595</v>
      </c>
    </row>
    <row r="978" spans="1:2" x14ac:dyDescent="0.25">
      <c r="A978" s="1" t="s">
        <v>22596</v>
      </c>
      <c r="B978" s="1" t="s">
        <v>22597</v>
      </c>
    </row>
    <row r="979" spans="1:2" x14ac:dyDescent="0.25">
      <c r="A979" s="1" t="s">
        <v>22598</v>
      </c>
      <c r="B979" s="1" t="s">
        <v>22599</v>
      </c>
    </row>
    <row r="980" spans="1:2" x14ac:dyDescent="0.25">
      <c r="A980" s="1" t="s">
        <v>22600</v>
      </c>
      <c r="B980" s="1" t="s">
        <v>22601</v>
      </c>
    </row>
    <row r="981" spans="1:2" x14ac:dyDescent="0.25">
      <c r="A981" s="1" t="s">
        <v>22602</v>
      </c>
      <c r="B981" s="1" t="s">
        <v>22603</v>
      </c>
    </row>
    <row r="982" spans="1:2" x14ac:dyDescent="0.25">
      <c r="A982" s="1" t="s">
        <v>22604</v>
      </c>
      <c r="B982" s="1" t="s">
        <v>22605</v>
      </c>
    </row>
    <row r="983" spans="1:2" x14ac:dyDescent="0.25">
      <c r="A983" s="1" t="s">
        <v>22606</v>
      </c>
      <c r="B983" s="1" t="s">
        <v>22607</v>
      </c>
    </row>
    <row r="984" spans="1:2" x14ac:dyDescent="0.25">
      <c r="A984" s="1" t="s">
        <v>22608</v>
      </c>
      <c r="B984" s="1" t="s">
        <v>22609</v>
      </c>
    </row>
    <row r="985" spans="1:2" x14ac:dyDescent="0.25">
      <c r="A985" s="1" t="s">
        <v>22610</v>
      </c>
      <c r="B985" s="1" t="s">
        <v>22611</v>
      </c>
    </row>
    <row r="986" spans="1:2" x14ac:dyDescent="0.25">
      <c r="A986" s="1" t="s">
        <v>22612</v>
      </c>
      <c r="B986" s="1" t="s">
        <v>22613</v>
      </c>
    </row>
    <row r="987" spans="1:2" x14ac:dyDescent="0.25">
      <c r="A987" s="1" t="s">
        <v>22614</v>
      </c>
      <c r="B987" s="1" t="s">
        <v>22615</v>
      </c>
    </row>
    <row r="988" spans="1:2" x14ac:dyDescent="0.25">
      <c r="A988" s="1" t="s">
        <v>22616</v>
      </c>
      <c r="B988" s="1" t="s">
        <v>22617</v>
      </c>
    </row>
    <row r="989" spans="1:2" x14ac:dyDescent="0.25">
      <c r="A989" s="1" t="s">
        <v>22618</v>
      </c>
      <c r="B989" s="1" t="s">
        <v>22619</v>
      </c>
    </row>
    <row r="990" spans="1:2" x14ac:dyDescent="0.25">
      <c r="A990" s="1" t="s">
        <v>22620</v>
      </c>
      <c r="B990" s="1" t="s">
        <v>22621</v>
      </c>
    </row>
    <row r="991" spans="1:2" x14ac:dyDescent="0.25">
      <c r="A991" s="1" t="s">
        <v>22622</v>
      </c>
      <c r="B991" s="1" t="s">
        <v>22623</v>
      </c>
    </row>
    <row r="992" spans="1:2" x14ac:dyDescent="0.25">
      <c r="A992" s="1" t="s">
        <v>22624</v>
      </c>
      <c r="B992" s="1" t="s">
        <v>22625</v>
      </c>
    </row>
    <row r="993" spans="1:2" x14ac:dyDescent="0.25">
      <c r="A993" s="1" t="s">
        <v>22626</v>
      </c>
      <c r="B993" s="1" t="s">
        <v>22627</v>
      </c>
    </row>
    <row r="994" spans="1:2" x14ac:dyDescent="0.25">
      <c r="A994" s="1" t="s">
        <v>22628</v>
      </c>
      <c r="B994" s="1" t="s">
        <v>22629</v>
      </c>
    </row>
    <row r="995" spans="1:2" x14ac:dyDescent="0.25">
      <c r="A995" s="1" t="s">
        <v>22630</v>
      </c>
      <c r="B995" s="1" t="s">
        <v>22631</v>
      </c>
    </row>
    <row r="996" spans="1:2" x14ac:dyDescent="0.25">
      <c r="A996" s="1" t="s">
        <v>22632</v>
      </c>
      <c r="B996" s="1" t="s">
        <v>22633</v>
      </c>
    </row>
    <row r="997" spans="1:2" x14ac:dyDescent="0.25">
      <c r="A997" s="1" t="s">
        <v>22634</v>
      </c>
      <c r="B997" s="1" t="s">
        <v>22635</v>
      </c>
    </row>
    <row r="998" spans="1:2" x14ac:dyDescent="0.25">
      <c r="A998" s="1" t="s">
        <v>22636</v>
      </c>
      <c r="B998" s="1" t="s">
        <v>22637</v>
      </c>
    </row>
    <row r="999" spans="1:2" x14ac:dyDescent="0.25">
      <c r="A999" s="1" t="s">
        <v>22638</v>
      </c>
      <c r="B999" s="1" t="s">
        <v>22639</v>
      </c>
    </row>
    <row r="1000" spans="1:2" x14ac:dyDescent="0.25">
      <c r="A1000" s="1" t="s">
        <v>22640</v>
      </c>
      <c r="B1000" s="1" t="s">
        <v>22641</v>
      </c>
    </row>
    <row r="1001" spans="1:2" x14ac:dyDescent="0.25">
      <c r="A1001" s="1" t="s">
        <v>22642</v>
      </c>
      <c r="B1001" s="1" t="s">
        <v>22643</v>
      </c>
    </row>
    <row r="1002" spans="1:2" x14ac:dyDescent="0.25">
      <c r="A1002" s="1" t="s">
        <v>22644</v>
      </c>
      <c r="B1002" s="1" t="s">
        <v>22645</v>
      </c>
    </row>
    <row r="1003" spans="1:2" x14ac:dyDescent="0.25">
      <c r="A1003" s="1" t="s">
        <v>22646</v>
      </c>
      <c r="B1003" s="1" t="s">
        <v>22647</v>
      </c>
    </row>
    <row r="1004" spans="1:2" x14ac:dyDescent="0.25">
      <c r="A1004" s="1" t="s">
        <v>22648</v>
      </c>
      <c r="B1004" s="1" t="s">
        <v>22649</v>
      </c>
    </row>
    <row r="1005" spans="1:2" x14ac:dyDescent="0.25">
      <c r="A1005" s="1" t="s">
        <v>22650</v>
      </c>
      <c r="B1005" s="1" t="s">
        <v>22651</v>
      </c>
    </row>
    <row r="1006" spans="1:2" x14ac:dyDescent="0.25">
      <c r="A1006" s="1" t="s">
        <v>22652</v>
      </c>
      <c r="B1006" s="1" t="s">
        <v>22653</v>
      </c>
    </row>
    <row r="1007" spans="1:2" x14ac:dyDescent="0.25">
      <c r="A1007" s="1" t="s">
        <v>22654</v>
      </c>
      <c r="B1007" s="1" t="s">
        <v>22655</v>
      </c>
    </row>
    <row r="1008" spans="1:2" x14ac:dyDescent="0.25">
      <c r="A1008" s="1" t="s">
        <v>22656</v>
      </c>
      <c r="B1008" s="1" t="s">
        <v>22657</v>
      </c>
    </row>
    <row r="1009" spans="1:2" x14ac:dyDescent="0.25">
      <c r="A1009" s="1" t="s">
        <v>22658</v>
      </c>
      <c r="B1009" s="1" t="s">
        <v>22659</v>
      </c>
    </row>
    <row r="1010" spans="1:2" x14ac:dyDescent="0.25">
      <c r="A1010" s="1" t="s">
        <v>22660</v>
      </c>
      <c r="B1010" s="1" t="s">
        <v>22661</v>
      </c>
    </row>
    <row r="1011" spans="1:2" x14ac:dyDescent="0.25">
      <c r="A1011" s="1" t="s">
        <v>22662</v>
      </c>
      <c r="B1011" s="1" t="s">
        <v>22663</v>
      </c>
    </row>
    <row r="1012" spans="1:2" x14ac:dyDescent="0.25">
      <c r="A1012" s="1" t="s">
        <v>22664</v>
      </c>
      <c r="B1012" s="1" t="s">
        <v>22665</v>
      </c>
    </row>
    <row r="1013" spans="1:2" x14ac:dyDescent="0.25">
      <c r="A1013" s="1" t="s">
        <v>22666</v>
      </c>
      <c r="B1013" s="1" t="s">
        <v>22667</v>
      </c>
    </row>
    <row r="1014" spans="1:2" x14ac:dyDescent="0.25">
      <c r="A1014" s="1" t="s">
        <v>22668</v>
      </c>
      <c r="B1014" s="1" t="s">
        <v>22669</v>
      </c>
    </row>
    <row r="1015" spans="1:2" x14ac:dyDescent="0.25">
      <c r="A1015" s="1" t="s">
        <v>22670</v>
      </c>
      <c r="B1015" s="1" t="s">
        <v>22671</v>
      </c>
    </row>
    <row r="1016" spans="1:2" x14ac:dyDescent="0.25">
      <c r="A1016" s="1" t="s">
        <v>22672</v>
      </c>
      <c r="B1016" s="1" t="s">
        <v>22673</v>
      </c>
    </row>
    <row r="1017" spans="1:2" x14ac:dyDescent="0.25">
      <c r="A1017" s="1" t="s">
        <v>22674</v>
      </c>
      <c r="B1017" s="1" t="s">
        <v>22675</v>
      </c>
    </row>
    <row r="1018" spans="1:2" x14ac:dyDescent="0.25">
      <c r="A1018" s="1" t="s">
        <v>22676</v>
      </c>
      <c r="B1018" s="1" t="s">
        <v>22677</v>
      </c>
    </row>
    <row r="1019" spans="1:2" x14ac:dyDescent="0.25">
      <c r="A1019" s="1" t="s">
        <v>22678</v>
      </c>
      <c r="B1019" s="1" t="s">
        <v>22679</v>
      </c>
    </row>
    <row r="1020" spans="1:2" x14ac:dyDescent="0.25">
      <c r="A1020" s="1" t="s">
        <v>22680</v>
      </c>
      <c r="B1020" s="1" t="s">
        <v>22681</v>
      </c>
    </row>
    <row r="1021" spans="1:2" x14ac:dyDescent="0.25">
      <c r="A1021" s="1" t="s">
        <v>22682</v>
      </c>
      <c r="B1021" s="1" t="s">
        <v>22683</v>
      </c>
    </row>
    <row r="1022" spans="1:2" x14ac:dyDescent="0.25">
      <c r="A1022" s="1" t="s">
        <v>22684</v>
      </c>
      <c r="B1022" s="1" t="s">
        <v>22685</v>
      </c>
    </row>
    <row r="1023" spans="1:2" x14ac:dyDescent="0.25">
      <c r="A1023" s="1" t="s">
        <v>22686</v>
      </c>
      <c r="B1023" s="1" t="s">
        <v>22687</v>
      </c>
    </row>
    <row r="1024" spans="1:2" x14ac:dyDescent="0.25">
      <c r="A1024" s="1" t="s">
        <v>22688</v>
      </c>
      <c r="B1024" s="1" t="s">
        <v>22689</v>
      </c>
    </row>
    <row r="1025" spans="1:2" x14ac:dyDescent="0.25">
      <c r="A1025" s="1" t="s">
        <v>22690</v>
      </c>
      <c r="B1025" s="1" t="s">
        <v>22691</v>
      </c>
    </row>
    <row r="1026" spans="1:2" x14ac:dyDescent="0.25">
      <c r="A1026" s="1" t="s">
        <v>22692</v>
      </c>
      <c r="B1026" s="1" t="s">
        <v>22693</v>
      </c>
    </row>
    <row r="1027" spans="1:2" x14ac:dyDescent="0.25">
      <c r="A1027" s="1" t="s">
        <v>22694</v>
      </c>
      <c r="B1027" s="1" t="s">
        <v>22695</v>
      </c>
    </row>
    <row r="1028" spans="1:2" x14ac:dyDescent="0.25">
      <c r="A1028" s="1" t="s">
        <v>22696</v>
      </c>
      <c r="B1028" s="1" t="s">
        <v>22697</v>
      </c>
    </row>
    <row r="1029" spans="1:2" x14ac:dyDescent="0.25">
      <c r="A1029" s="1" t="s">
        <v>22698</v>
      </c>
      <c r="B1029" s="1" t="s">
        <v>22699</v>
      </c>
    </row>
    <row r="1030" spans="1:2" x14ac:dyDescent="0.25">
      <c r="A1030" s="1" t="s">
        <v>22700</v>
      </c>
      <c r="B1030" s="1" t="s">
        <v>22701</v>
      </c>
    </row>
    <row r="1031" spans="1:2" x14ac:dyDescent="0.25">
      <c r="A1031" s="1" t="s">
        <v>22702</v>
      </c>
      <c r="B1031" s="1" t="s">
        <v>22703</v>
      </c>
    </row>
    <row r="1032" spans="1:2" x14ac:dyDescent="0.25">
      <c r="A1032" s="1" t="s">
        <v>22704</v>
      </c>
      <c r="B1032" s="1" t="s">
        <v>22705</v>
      </c>
    </row>
    <row r="1033" spans="1:2" x14ac:dyDescent="0.25">
      <c r="A1033" s="1" t="s">
        <v>22706</v>
      </c>
      <c r="B1033" s="1" t="s">
        <v>22707</v>
      </c>
    </row>
    <row r="1034" spans="1:2" x14ac:dyDescent="0.25">
      <c r="A1034" s="1" t="s">
        <v>22708</v>
      </c>
      <c r="B1034" s="1" t="s">
        <v>22709</v>
      </c>
    </row>
    <row r="1035" spans="1:2" x14ac:dyDescent="0.25">
      <c r="A1035" s="1" t="s">
        <v>22710</v>
      </c>
      <c r="B1035" s="1" t="s">
        <v>22711</v>
      </c>
    </row>
    <row r="1036" spans="1:2" x14ac:dyDescent="0.25">
      <c r="A1036" s="1" t="s">
        <v>22712</v>
      </c>
      <c r="B1036" s="1" t="s">
        <v>22713</v>
      </c>
    </row>
    <row r="1037" spans="1:2" x14ac:dyDescent="0.25">
      <c r="A1037" s="1" t="s">
        <v>22714</v>
      </c>
      <c r="B1037" s="1" t="s">
        <v>22715</v>
      </c>
    </row>
    <row r="1038" spans="1:2" x14ac:dyDescent="0.25">
      <c r="A1038" s="1" t="s">
        <v>22716</v>
      </c>
      <c r="B1038" s="1" t="s">
        <v>22717</v>
      </c>
    </row>
    <row r="1039" spans="1:2" x14ac:dyDescent="0.25">
      <c r="A1039" s="1" t="s">
        <v>22718</v>
      </c>
      <c r="B1039" s="1" t="s">
        <v>22719</v>
      </c>
    </row>
    <row r="1040" spans="1:2" x14ac:dyDescent="0.25">
      <c r="A1040" s="1" t="s">
        <v>22720</v>
      </c>
      <c r="B1040" s="1" t="s">
        <v>22721</v>
      </c>
    </row>
    <row r="1041" spans="1:2" x14ac:dyDescent="0.25">
      <c r="A1041" s="1" t="s">
        <v>22722</v>
      </c>
      <c r="B1041" s="1" t="s">
        <v>22723</v>
      </c>
    </row>
    <row r="1042" spans="1:2" x14ac:dyDescent="0.25">
      <c r="A1042" s="1" t="s">
        <v>22724</v>
      </c>
      <c r="B1042" s="1" t="s">
        <v>22725</v>
      </c>
    </row>
    <row r="1043" spans="1:2" x14ac:dyDescent="0.25">
      <c r="A1043" s="1" t="s">
        <v>22726</v>
      </c>
      <c r="B1043" s="1" t="s">
        <v>22727</v>
      </c>
    </row>
    <row r="1044" spans="1:2" x14ac:dyDescent="0.25">
      <c r="A1044" s="1" t="s">
        <v>22728</v>
      </c>
      <c r="B1044" s="1" t="s">
        <v>22729</v>
      </c>
    </row>
    <row r="1045" spans="1:2" x14ac:dyDescent="0.25">
      <c r="A1045" s="1" t="s">
        <v>22730</v>
      </c>
      <c r="B1045" s="1" t="s">
        <v>22731</v>
      </c>
    </row>
    <row r="1046" spans="1:2" x14ac:dyDescent="0.25">
      <c r="A1046" s="1" t="s">
        <v>22732</v>
      </c>
      <c r="B1046" s="1" t="s">
        <v>22733</v>
      </c>
    </row>
    <row r="1047" spans="1:2" x14ac:dyDescent="0.25">
      <c r="A1047" s="1" t="s">
        <v>22734</v>
      </c>
      <c r="B1047" s="1" t="s">
        <v>22735</v>
      </c>
    </row>
    <row r="1048" spans="1:2" x14ac:dyDescent="0.25">
      <c r="A1048" s="1" t="s">
        <v>22736</v>
      </c>
      <c r="B1048" s="1" t="s">
        <v>22737</v>
      </c>
    </row>
    <row r="1049" spans="1:2" x14ac:dyDescent="0.25">
      <c r="A1049" s="1" t="s">
        <v>22738</v>
      </c>
      <c r="B1049" s="1" t="s">
        <v>22739</v>
      </c>
    </row>
    <row r="1050" spans="1:2" x14ac:dyDescent="0.25">
      <c r="A1050" s="1" t="s">
        <v>22740</v>
      </c>
      <c r="B1050" s="1" t="s">
        <v>22741</v>
      </c>
    </row>
    <row r="1051" spans="1:2" x14ac:dyDescent="0.25">
      <c r="A1051" s="1" t="s">
        <v>22742</v>
      </c>
      <c r="B1051" s="1" t="s">
        <v>22743</v>
      </c>
    </row>
    <row r="1052" spans="1:2" x14ac:dyDescent="0.25">
      <c r="A1052" s="1" t="s">
        <v>22744</v>
      </c>
      <c r="B1052" s="1" t="s">
        <v>22745</v>
      </c>
    </row>
    <row r="1053" spans="1:2" x14ac:dyDescent="0.25">
      <c r="A1053" s="1" t="s">
        <v>22746</v>
      </c>
      <c r="B1053" s="1" t="s">
        <v>22747</v>
      </c>
    </row>
    <row r="1054" spans="1:2" x14ac:dyDescent="0.25">
      <c r="A1054" s="1" t="s">
        <v>22748</v>
      </c>
      <c r="B1054" s="1" t="s">
        <v>22749</v>
      </c>
    </row>
    <row r="1055" spans="1:2" x14ac:dyDescent="0.25">
      <c r="A1055" s="1" t="s">
        <v>22750</v>
      </c>
      <c r="B1055" s="1" t="s">
        <v>22751</v>
      </c>
    </row>
    <row r="1056" spans="1:2" x14ac:dyDescent="0.25">
      <c r="A1056" s="1" t="s">
        <v>22752</v>
      </c>
      <c r="B1056" s="1" t="s">
        <v>22753</v>
      </c>
    </row>
    <row r="1057" spans="1:2" x14ac:dyDescent="0.25">
      <c r="A1057" s="1" t="s">
        <v>22754</v>
      </c>
      <c r="B1057" s="1" t="s">
        <v>22755</v>
      </c>
    </row>
    <row r="1058" spans="1:2" x14ac:dyDescent="0.25">
      <c r="A1058" s="1" t="s">
        <v>22756</v>
      </c>
      <c r="B1058" s="1" t="s">
        <v>22757</v>
      </c>
    </row>
    <row r="1059" spans="1:2" x14ac:dyDescent="0.25">
      <c r="A1059" s="1" t="s">
        <v>22758</v>
      </c>
      <c r="B1059" s="1" t="s">
        <v>22759</v>
      </c>
    </row>
    <row r="1060" spans="1:2" x14ac:dyDescent="0.25">
      <c r="A1060" s="1" t="s">
        <v>22760</v>
      </c>
      <c r="B1060" s="1" t="s">
        <v>22761</v>
      </c>
    </row>
    <row r="1061" spans="1:2" x14ac:dyDescent="0.25">
      <c r="A1061" s="1" t="s">
        <v>22762</v>
      </c>
      <c r="B1061" s="1" t="s">
        <v>22763</v>
      </c>
    </row>
    <row r="1062" spans="1:2" x14ac:dyDescent="0.25">
      <c r="A1062" s="1" t="s">
        <v>22764</v>
      </c>
      <c r="B1062" s="1" t="s">
        <v>22765</v>
      </c>
    </row>
    <row r="1063" spans="1:2" x14ac:dyDescent="0.25">
      <c r="A1063" s="1" t="s">
        <v>22766</v>
      </c>
      <c r="B1063" s="1" t="s">
        <v>22767</v>
      </c>
    </row>
    <row r="1064" spans="1:2" x14ac:dyDescent="0.25">
      <c r="A1064" s="1" t="s">
        <v>22768</v>
      </c>
      <c r="B1064" s="1" t="s">
        <v>22769</v>
      </c>
    </row>
    <row r="1065" spans="1:2" x14ac:dyDescent="0.25">
      <c r="A1065" s="1" t="s">
        <v>22770</v>
      </c>
      <c r="B1065" s="1" t="s">
        <v>22771</v>
      </c>
    </row>
    <row r="1066" spans="1:2" x14ac:dyDescent="0.25">
      <c r="A1066" s="1" t="s">
        <v>22772</v>
      </c>
      <c r="B1066" s="1" t="s">
        <v>22773</v>
      </c>
    </row>
    <row r="1067" spans="1:2" x14ac:dyDescent="0.25">
      <c r="A1067" s="1" t="s">
        <v>22774</v>
      </c>
      <c r="B1067" s="1" t="s">
        <v>22775</v>
      </c>
    </row>
    <row r="1068" spans="1:2" x14ac:dyDescent="0.25">
      <c r="A1068" s="1" t="s">
        <v>22776</v>
      </c>
      <c r="B1068" s="1" t="s">
        <v>22777</v>
      </c>
    </row>
    <row r="1069" spans="1:2" x14ac:dyDescent="0.25">
      <c r="A1069" s="1" t="s">
        <v>22778</v>
      </c>
      <c r="B1069" s="1" t="s">
        <v>22779</v>
      </c>
    </row>
    <row r="1070" spans="1:2" x14ac:dyDescent="0.25">
      <c r="A1070" s="1" t="s">
        <v>22780</v>
      </c>
      <c r="B1070" s="1" t="s">
        <v>22781</v>
      </c>
    </row>
    <row r="1071" spans="1:2" x14ac:dyDescent="0.25">
      <c r="A1071" s="1" t="s">
        <v>22782</v>
      </c>
      <c r="B1071" s="1" t="s">
        <v>22783</v>
      </c>
    </row>
    <row r="1072" spans="1:2" x14ac:dyDescent="0.25">
      <c r="A1072" s="1" t="s">
        <v>22784</v>
      </c>
      <c r="B1072" s="1" t="s">
        <v>22785</v>
      </c>
    </row>
    <row r="1073" spans="1:2" x14ac:dyDescent="0.25">
      <c r="A1073" s="1" t="s">
        <v>22786</v>
      </c>
      <c r="B1073" s="1" t="s">
        <v>22787</v>
      </c>
    </row>
    <row r="1074" spans="1:2" x14ac:dyDescent="0.25">
      <c r="A1074" s="1" t="s">
        <v>22788</v>
      </c>
      <c r="B1074" s="1" t="s">
        <v>22789</v>
      </c>
    </row>
    <row r="1075" spans="1:2" x14ac:dyDescent="0.25">
      <c r="A1075" s="1" t="s">
        <v>22790</v>
      </c>
      <c r="B1075" s="1" t="s">
        <v>22791</v>
      </c>
    </row>
    <row r="1076" spans="1:2" x14ac:dyDescent="0.25">
      <c r="A1076" s="1" t="s">
        <v>22792</v>
      </c>
      <c r="B1076" s="1" t="s">
        <v>22793</v>
      </c>
    </row>
    <row r="1077" spans="1:2" x14ac:dyDescent="0.25">
      <c r="A1077" s="1" t="s">
        <v>22794</v>
      </c>
      <c r="B1077" s="1" t="s">
        <v>22795</v>
      </c>
    </row>
    <row r="1078" spans="1:2" x14ac:dyDescent="0.25">
      <c r="A1078" s="1" t="s">
        <v>22796</v>
      </c>
      <c r="B1078" s="1" t="s">
        <v>22797</v>
      </c>
    </row>
    <row r="1079" spans="1:2" x14ac:dyDescent="0.25">
      <c r="A1079" s="1" t="s">
        <v>22798</v>
      </c>
      <c r="B1079" s="1" t="s">
        <v>22799</v>
      </c>
    </row>
    <row r="1080" spans="1:2" x14ac:dyDescent="0.25">
      <c r="A1080" s="1" t="s">
        <v>22800</v>
      </c>
      <c r="B1080" s="1" t="s">
        <v>22801</v>
      </c>
    </row>
    <row r="1081" spans="1:2" x14ac:dyDescent="0.25">
      <c r="A1081" s="1" t="s">
        <v>22802</v>
      </c>
      <c r="B1081" s="1" t="s">
        <v>22803</v>
      </c>
    </row>
    <row r="1082" spans="1:2" x14ac:dyDescent="0.25">
      <c r="A1082" s="1" t="s">
        <v>22804</v>
      </c>
      <c r="B1082" s="1" t="s">
        <v>22805</v>
      </c>
    </row>
    <row r="1083" spans="1:2" x14ac:dyDescent="0.25">
      <c r="A1083" s="1" t="s">
        <v>22806</v>
      </c>
      <c r="B1083" s="1" t="s">
        <v>22807</v>
      </c>
    </row>
    <row r="1084" spans="1:2" x14ac:dyDescent="0.25">
      <c r="A1084" s="1" t="s">
        <v>22808</v>
      </c>
      <c r="B1084" s="1" t="s">
        <v>22809</v>
      </c>
    </row>
    <row r="1085" spans="1:2" x14ac:dyDescent="0.25">
      <c r="A1085" s="1" t="s">
        <v>22810</v>
      </c>
      <c r="B1085" s="1" t="s">
        <v>22811</v>
      </c>
    </row>
    <row r="1086" spans="1:2" x14ac:dyDescent="0.25">
      <c r="A1086" s="1" t="s">
        <v>22812</v>
      </c>
      <c r="B1086" s="1" t="s">
        <v>22813</v>
      </c>
    </row>
    <row r="1087" spans="1:2" x14ac:dyDescent="0.25">
      <c r="A1087" s="1" t="s">
        <v>22814</v>
      </c>
      <c r="B1087" s="1" t="s">
        <v>22815</v>
      </c>
    </row>
    <row r="1088" spans="1:2" x14ac:dyDescent="0.25">
      <c r="A1088" s="1" t="s">
        <v>22816</v>
      </c>
      <c r="B1088" s="1" t="s">
        <v>22817</v>
      </c>
    </row>
    <row r="1089" spans="1:2" x14ac:dyDescent="0.25">
      <c r="A1089" s="1" t="s">
        <v>22818</v>
      </c>
      <c r="B1089" s="1" t="s">
        <v>22819</v>
      </c>
    </row>
    <row r="1090" spans="1:2" x14ac:dyDescent="0.25">
      <c r="A1090" s="1" t="s">
        <v>22820</v>
      </c>
      <c r="B1090" s="1" t="s">
        <v>22821</v>
      </c>
    </row>
    <row r="1091" spans="1:2" x14ac:dyDescent="0.25">
      <c r="A1091" s="1" t="s">
        <v>22822</v>
      </c>
      <c r="B1091" s="1" t="s">
        <v>22823</v>
      </c>
    </row>
    <row r="1092" spans="1:2" x14ac:dyDescent="0.25">
      <c r="A1092" s="1" t="s">
        <v>22824</v>
      </c>
      <c r="B1092" s="1" t="s">
        <v>22825</v>
      </c>
    </row>
    <row r="1093" spans="1:2" x14ac:dyDescent="0.25">
      <c r="A1093" s="1" t="s">
        <v>22826</v>
      </c>
      <c r="B1093" s="1" t="s">
        <v>22827</v>
      </c>
    </row>
    <row r="1094" spans="1:2" x14ac:dyDescent="0.25">
      <c r="A1094" s="1" t="s">
        <v>22828</v>
      </c>
      <c r="B1094" s="1" t="s">
        <v>22829</v>
      </c>
    </row>
    <row r="1095" spans="1:2" x14ac:dyDescent="0.25">
      <c r="A1095" s="1" t="s">
        <v>22830</v>
      </c>
      <c r="B1095" s="1" t="s">
        <v>22831</v>
      </c>
    </row>
    <row r="1096" spans="1:2" x14ac:dyDescent="0.25">
      <c r="A1096" s="1" t="s">
        <v>22832</v>
      </c>
      <c r="B1096" s="1" t="s">
        <v>22833</v>
      </c>
    </row>
    <row r="1097" spans="1:2" x14ac:dyDescent="0.25">
      <c r="A1097" s="1" t="s">
        <v>22834</v>
      </c>
      <c r="B1097" s="1" t="s">
        <v>22835</v>
      </c>
    </row>
    <row r="1098" spans="1:2" x14ac:dyDescent="0.25">
      <c r="A1098" s="1" t="s">
        <v>22836</v>
      </c>
      <c r="B1098" s="1" t="s">
        <v>22837</v>
      </c>
    </row>
    <row r="1099" spans="1:2" x14ac:dyDescent="0.25">
      <c r="A1099" s="1" t="s">
        <v>22838</v>
      </c>
      <c r="B1099" s="1" t="s">
        <v>22839</v>
      </c>
    </row>
    <row r="1100" spans="1:2" x14ac:dyDescent="0.25">
      <c r="A1100" s="1" t="s">
        <v>22840</v>
      </c>
      <c r="B1100" s="1" t="s">
        <v>22841</v>
      </c>
    </row>
    <row r="1101" spans="1:2" x14ac:dyDescent="0.25">
      <c r="A1101" s="1" t="s">
        <v>22842</v>
      </c>
      <c r="B1101" s="1" t="s">
        <v>22843</v>
      </c>
    </row>
    <row r="1102" spans="1:2" x14ac:dyDescent="0.25">
      <c r="A1102" s="1" t="s">
        <v>22844</v>
      </c>
      <c r="B1102" s="1" t="s">
        <v>22845</v>
      </c>
    </row>
    <row r="1103" spans="1:2" x14ac:dyDescent="0.25">
      <c r="A1103" s="1" t="s">
        <v>22846</v>
      </c>
      <c r="B1103" s="1" t="s">
        <v>22847</v>
      </c>
    </row>
    <row r="1104" spans="1:2" x14ac:dyDescent="0.25">
      <c r="A1104" s="1" t="s">
        <v>22848</v>
      </c>
      <c r="B1104" s="1" t="s">
        <v>22849</v>
      </c>
    </row>
    <row r="1105" spans="1:2" x14ac:dyDescent="0.25">
      <c r="A1105" s="1" t="s">
        <v>22850</v>
      </c>
      <c r="B1105" s="1" t="s">
        <v>22851</v>
      </c>
    </row>
    <row r="1106" spans="1:2" x14ac:dyDescent="0.25">
      <c r="A1106" s="1" t="s">
        <v>22852</v>
      </c>
      <c r="B1106" s="1" t="s">
        <v>22853</v>
      </c>
    </row>
    <row r="1107" spans="1:2" x14ac:dyDescent="0.25">
      <c r="A1107" s="1" t="s">
        <v>22854</v>
      </c>
      <c r="B1107" s="1" t="s">
        <v>22855</v>
      </c>
    </row>
    <row r="1108" spans="1:2" x14ac:dyDescent="0.25">
      <c r="A1108" s="1" t="s">
        <v>22856</v>
      </c>
      <c r="B1108" s="1" t="s">
        <v>22857</v>
      </c>
    </row>
    <row r="1109" spans="1:2" x14ac:dyDescent="0.25">
      <c r="A1109" s="1" t="s">
        <v>22858</v>
      </c>
      <c r="B1109" s="1" t="s">
        <v>22859</v>
      </c>
    </row>
    <row r="1110" spans="1:2" x14ac:dyDescent="0.25">
      <c r="A1110" s="1" t="s">
        <v>22860</v>
      </c>
      <c r="B1110" s="1" t="s">
        <v>22861</v>
      </c>
    </row>
    <row r="1111" spans="1:2" x14ac:dyDescent="0.25">
      <c r="A1111" s="1" t="s">
        <v>22862</v>
      </c>
      <c r="B1111" s="1" t="s">
        <v>22863</v>
      </c>
    </row>
    <row r="1112" spans="1:2" x14ac:dyDescent="0.25">
      <c r="A1112" s="1" t="s">
        <v>22864</v>
      </c>
      <c r="B1112" s="1" t="s">
        <v>22865</v>
      </c>
    </row>
    <row r="1113" spans="1:2" x14ac:dyDescent="0.25">
      <c r="A1113" s="1" t="s">
        <v>22866</v>
      </c>
      <c r="B1113" s="1" t="s">
        <v>22867</v>
      </c>
    </row>
    <row r="1114" spans="1:2" x14ac:dyDescent="0.25">
      <c r="A1114" s="1" t="s">
        <v>22868</v>
      </c>
      <c r="B1114" s="1" t="s">
        <v>22869</v>
      </c>
    </row>
    <row r="1115" spans="1:2" x14ac:dyDescent="0.25">
      <c r="A1115" s="1" t="s">
        <v>22870</v>
      </c>
      <c r="B1115" s="1" t="s">
        <v>22871</v>
      </c>
    </row>
    <row r="1116" spans="1:2" x14ac:dyDescent="0.25">
      <c r="A1116" s="1" t="s">
        <v>22872</v>
      </c>
      <c r="B1116" s="1" t="s">
        <v>22873</v>
      </c>
    </row>
    <row r="1117" spans="1:2" x14ac:dyDescent="0.25">
      <c r="A1117" s="1" t="s">
        <v>22874</v>
      </c>
      <c r="B1117" s="1" t="s">
        <v>22875</v>
      </c>
    </row>
    <row r="1118" spans="1:2" x14ac:dyDescent="0.25">
      <c r="A1118" s="1" t="s">
        <v>22876</v>
      </c>
      <c r="B1118" s="1" t="s">
        <v>22877</v>
      </c>
    </row>
    <row r="1119" spans="1:2" x14ac:dyDescent="0.25">
      <c r="A1119" s="1" t="s">
        <v>22878</v>
      </c>
      <c r="B1119" s="1" t="s">
        <v>22879</v>
      </c>
    </row>
    <row r="1120" spans="1:2" x14ac:dyDescent="0.25">
      <c r="A1120" s="1" t="s">
        <v>22880</v>
      </c>
      <c r="B1120" s="1" t="s">
        <v>22881</v>
      </c>
    </row>
    <row r="1121" spans="1:2" x14ac:dyDescent="0.25">
      <c r="A1121" s="1" t="s">
        <v>22882</v>
      </c>
      <c r="B1121" s="1" t="s">
        <v>22883</v>
      </c>
    </row>
    <row r="1122" spans="1:2" x14ac:dyDescent="0.25">
      <c r="A1122" s="1" t="s">
        <v>22884</v>
      </c>
      <c r="B1122" s="1" t="s">
        <v>22885</v>
      </c>
    </row>
    <row r="1123" spans="1:2" x14ac:dyDescent="0.25">
      <c r="A1123" s="1" t="s">
        <v>22886</v>
      </c>
      <c r="B1123" s="1" t="s">
        <v>22887</v>
      </c>
    </row>
    <row r="1124" spans="1:2" x14ac:dyDescent="0.25">
      <c r="A1124" s="1" t="s">
        <v>22888</v>
      </c>
      <c r="B1124" s="1" t="s">
        <v>22889</v>
      </c>
    </row>
    <row r="1125" spans="1:2" x14ac:dyDescent="0.25">
      <c r="A1125" s="1" t="s">
        <v>22890</v>
      </c>
      <c r="B1125" s="1" t="s">
        <v>22891</v>
      </c>
    </row>
    <row r="1126" spans="1:2" x14ac:dyDescent="0.25">
      <c r="A1126" s="1" t="s">
        <v>22892</v>
      </c>
      <c r="B1126" s="1" t="s">
        <v>22893</v>
      </c>
    </row>
    <row r="1127" spans="1:2" x14ac:dyDescent="0.25">
      <c r="A1127" s="1" t="s">
        <v>22894</v>
      </c>
      <c r="B1127" s="1" t="s">
        <v>22895</v>
      </c>
    </row>
    <row r="1128" spans="1:2" x14ac:dyDescent="0.25">
      <c r="A1128" s="1" t="s">
        <v>22896</v>
      </c>
      <c r="B1128" s="1" t="s">
        <v>22897</v>
      </c>
    </row>
    <row r="1129" spans="1:2" x14ac:dyDescent="0.25">
      <c r="A1129" s="1" t="s">
        <v>22898</v>
      </c>
      <c r="B1129" s="1" t="s">
        <v>22899</v>
      </c>
    </row>
    <row r="1130" spans="1:2" x14ac:dyDescent="0.25">
      <c r="A1130" s="1" t="s">
        <v>22900</v>
      </c>
      <c r="B1130" s="1" t="s">
        <v>22901</v>
      </c>
    </row>
    <row r="1131" spans="1:2" x14ac:dyDescent="0.25">
      <c r="A1131" s="1" t="s">
        <v>22902</v>
      </c>
      <c r="B1131" s="1" t="s">
        <v>22903</v>
      </c>
    </row>
    <row r="1132" spans="1:2" x14ac:dyDescent="0.25">
      <c r="A1132" s="1" t="s">
        <v>22904</v>
      </c>
      <c r="B1132" s="1" t="s">
        <v>22905</v>
      </c>
    </row>
    <row r="1133" spans="1:2" x14ac:dyDescent="0.25">
      <c r="A1133" s="1" t="s">
        <v>22906</v>
      </c>
      <c r="B1133" s="1" t="s">
        <v>22907</v>
      </c>
    </row>
    <row r="1134" spans="1:2" x14ac:dyDescent="0.25">
      <c r="A1134" s="1" t="s">
        <v>22908</v>
      </c>
      <c r="B1134" s="1" t="s">
        <v>22909</v>
      </c>
    </row>
    <row r="1135" spans="1:2" x14ac:dyDescent="0.25">
      <c r="A1135" s="1" t="s">
        <v>22910</v>
      </c>
      <c r="B1135" s="1" t="s">
        <v>22911</v>
      </c>
    </row>
    <row r="1136" spans="1:2" x14ac:dyDescent="0.25">
      <c r="A1136" s="1" t="s">
        <v>22912</v>
      </c>
      <c r="B1136" s="1" t="s">
        <v>22913</v>
      </c>
    </row>
    <row r="1137" spans="1:2" x14ac:dyDescent="0.25">
      <c r="A1137" s="1" t="s">
        <v>22914</v>
      </c>
      <c r="B1137" s="1" t="s">
        <v>22915</v>
      </c>
    </row>
    <row r="1138" spans="1:2" x14ac:dyDescent="0.25">
      <c r="A1138" s="1" t="s">
        <v>22916</v>
      </c>
      <c r="B1138" s="1" t="s">
        <v>22917</v>
      </c>
    </row>
    <row r="1139" spans="1:2" x14ac:dyDescent="0.25">
      <c r="A1139" s="1" t="s">
        <v>22918</v>
      </c>
      <c r="B1139" s="1" t="s">
        <v>22919</v>
      </c>
    </row>
    <row r="1140" spans="1:2" x14ac:dyDescent="0.25">
      <c r="A1140" s="1" t="s">
        <v>22920</v>
      </c>
      <c r="B1140" s="1" t="s">
        <v>22921</v>
      </c>
    </row>
    <row r="1141" spans="1:2" x14ac:dyDescent="0.25">
      <c r="A1141" s="1" t="s">
        <v>22922</v>
      </c>
      <c r="B1141" s="1" t="s">
        <v>22923</v>
      </c>
    </row>
    <row r="1142" spans="1:2" x14ac:dyDescent="0.25">
      <c r="A1142" s="1" t="s">
        <v>22924</v>
      </c>
      <c r="B1142" s="1" t="s">
        <v>22925</v>
      </c>
    </row>
    <row r="1143" spans="1:2" x14ac:dyDescent="0.25">
      <c r="A1143" s="1" t="s">
        <v>22926</v>
      </c>
      <c r="B1143" s="1" t="s">
        <v>22927</v>
      </c>
    </row>
    <row r="1144" spans="1:2" x14ac:dyDescent="0.25">
      <c r="A1144" s="1" t="s">
        <v>22928</v>
      </c>
      <c r="B1144" s="1" t="s">
        <v>22929</v>
      </c>
    </row>
    <row r="1145" spans="1:2" x14ac:dyDescent="0.25">
      <c r="A1145" s="1" t="s">
        <v>22930</v>
      </c>
      <c r="B1145" s="1" t="s">
        <v>22931</v>
      </c>
    </row>
    <row r="1146" spans="1:2" x14ac:dyDescent="0.25">
      <c r="A1146" s="1" t="s">
        <v>22932</v>
      </c>
      <c r="B1146" s="1" t="s">
        <v>22933</v>
      </c>
    </row>
    <row r="1147" spans="1:2" x14ac:dyDescent="0.25">
      <c r="A1147" s="1" t="s">
        <v>22934</v>
      </c>
      <c r="B1147" s="1" t="s">
        <v>22935</v>
      </c>
    </row>
    <row r="1148" spans="1:2" x14ac:dyDescent="0.25">
      <c r="A1148" s="1" t="s">
        <v>22936</v>
      </c>
      <c r="B1148" s="1" t="s">
        <v>22937</v>
      </c>
    </row>
    <row r="1149" spans="1:2" x14ac:dyDescent="0.25">
      <c r="A1149" s="1" t="s">
        <v>22938</v>
      </c>
      <c r="B1149" s="1" t="s">
        <v>22939</v>
      </c>
    </row>
    <row r="1150" spans="1:2" x14ac:dyDescent="0.25">
      <c r="A1150" s="1" t="s">
        <v>22940</v>
      </c>
      <c r="B1150" s="1" t="s">
        <v>22941</v>
      </c>
    </row>
    <row r="1151" spans="1:2" x14ac:dyDescent="0.25">
      <c r="A1151" s="1" t="s">
        <v>22942</v>
      </c>
      <c r="B1151" s="1" t="s">
        <v>22943</v>
      </c>
    </row>
    <row r="1152" spans="1:2" x14ac:dyDescent="0.25">
      <c r="A1152" s="1" t="s">
        <v>22944</v>
      </c>
      <c r="B1152" s="1" t="s">
        <v>22945</v>
      </c>
    </row>
    <row r="1153" spans="1:2" x14ac:dyDescent="0.25">
      <c r="A1153" s="1" t="s">
        <v>22946</v>
      </c>
      <c r="B1153" s="1" t="s">
        <v>22947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C00000"/>
  </sheetPr>
  <dimension ref="A1:E663"/>
  <sheetViews>
    <sheetView workbookViewId="0">
      <selection activeCell="G18" sqref="G18"/>
    </sheetView>
  </sheetViews>
  <sheetFormatPr defaultRowHeight="15" x14ac:dyDescent="0.25"/>
  <cols>
    <col min="1" max="4" width="3" bestFit="1" customWidth="1"/>
    <col min="5" max="5" width="50.42578125" customWidth="1"/>
  </cols>
  <sheetData>
    <row r="1" spans="1:5" x14ac:dyDescent="0.25">
      <c r="A1" t="s">
        <v>15055</v>
      </c>
      <c r="B1" t="s">
        <v>15056</v>
      </c>
      <c r="C1" t="s">
        <v>15057</v>
      </c>
      <c r="D1" t="s">
        <v>15058</v>
      </c>
      <c r="E1" t="s">
        <v>15059</v>
      </c>
    </row>
    <row r="2" spans="1:5" x14ac:dyDescent="0.25">
      <c r="A2">
        <v>1</v>
      </c>
      <c r="B2">
        <v>1</v>
      </c>
      <c r="C2">
        <v>1</v>
      </c>
      <c r="D2">
        <v>1</v>
      </c>
      <c r="E2" t="s">
        <v>3123</v>
      </c>
    </row>
    <row r="3" spans="1:5" x14ac:dyDescent="0.25">
      <c r="A3">
        <v>4</v>
      </c>
      <c r="B3">
        <v>1</v>
      </c>
      <c r="C3">
        <v>1</v>
      </c>
      <c r="D3">
        <v>1</v>
      </c>
      <c r="E3" t="s">
        <v>3079</v>
      </c>
    </row>
    <row r="4" spans="1:5" x14ac:dyDescent="0.25">
      <c r="A4">
        <v>5</v>
      </c>
      <c r="B4">
        <v>1</v>
      </c>
      <c r="C4">
        <v>1</v>
      </c>
      <c r="D4">
        <v>1</v>
      </c>
      <c r="E4" t="s">
        <v>5307</v>
      </c>
    </row>
    <row r="5" spans="1:5" x14ac:dyDescent="0.25">
      <c r="A5">
        <v>7</v>
      </c>
      <c r="B5">
        <v>1</v>
      </c>
      <c r="C5">
        <v>1</v>
      </c>
      <c r="D5">
        <v>1</v>
      </c>
      <c r="E5" t="s">
        <v>3128</v>
      </c>
    </row>
    <row r="6" spans="1:5" x14ac:dyDescent="0.25">
      <c r="A6">
        <v>7</v>
      </c>
      <c r="B6">
        <v>1</v>
      </c>
      <c r="C6">
        <v>2</v>
      </c>
      <c r="D6">
        <v>1</v>
      </c>
      <c r="E6" t="s">
        <v>3130</v>
      </c>
    </row>
    <row r="7" spans="1:5" x14ac:dyDescent="0.25">
      <c r="A7">
        <v>7</v>
      </c>
      <c r="B7">
        <v>1</v>
      </c>
      <c r="C7">
        <v>3</v>
      </c>
      <c r="D7">
        <v>1</v>
      </c>
      <c r="E7" t="s">
        <v>3132</v>
      </c>
    </row>
    <row r="8" spans="1:5" x14ac:dyDescent="0.25">
      <c r="A8">
        <v>7</v>
      </c>
      <c r="B8">
        <v>1</v>
      </c>
      <c r="C8">
        <v>4</v>
      </c>
      <c r="D8">
        <v>1</v>
      </c>
      <c r="E8" t="s">
        <v>3134</v>
      </c>
    </row>
    <row r="9" spans="1:5" x14ac:dyDescent="0.25">
      <c r="A9">
        <v>7</v>
      </c>
      <c r="B9">
        <v>1</v>
      </c>
      <c r="C9">
        <v>5</v>
      </c>
      <c r="D9">
        <v>1</v>
      </c>
      <c r="E9" t="s">
        <v>3136</v>
      </c>
    </row>
    <row r="10" spans="1:5" x14ac:dyDescent="0.25">
      <c r="A10">
        <v>7</v>
      </c>
      <c r="B10">
        <v>1</v>
      </c>
      <c r="C10">
        <v>6</v>
      </c>
      <c r="D10">
        <v>1</v>
      </c>
      <c r="E10" t="s">
        <v>3138</v>
      </c>
    </row>
    <row r="11" spans="1:5" x14ac:dyDescent="0.25">
      <c r="A11">
        <v>7</v>
      </c>
      <c r="B11">
        <v>1</v>
      </c>
      <c r="C11">
        <v>7</v>
      </c>
      <c r="D11">
        <v>1</v>
      </c>
      <c r="E11" t="s">
        <v>3140</v>
      </c>
    </row>
    <row r="12" spans="1:5" x14ac:dyDescent="0.25">
      <c r="A12">
        <v>7</v>
      </c>
      <c r="B12">
        <v>1</v>
      </c>
      <c r="C12">
        <v>8</v>
      </c>
      <c r="D12">
        <v>1</v>
      </c>
      <c r="E12" t="s">
        <v>3142</v>
      </c>
    </row>
    <row r="13" spans="1:5" x14ac:dyDescent="0.25">
      <c r="A13">
        <v>7</v>
      </c>
      <c r="B13">
        <v>1</v>
      </c>
      <c r="C13">
        <v>9</v>
      </c>
      <c r="D13">
        <v>1</v>
      </c>
      <c r="E13" t="s">
        <v>3144</v>
      </c>
    </row>
    <row r="14" spans="1:5" x14ac:dyDescent="0.25">
      <c r="A14">
        <v>7</v>
      </c>
      <c r="B14">
        <v>1</v>
      </c>
      <c r="C14">
        <v>10</v>
      </c>
      <c r="D14">
        <v>1</v>
      </c>
      <c r="E14" t="s">
        <v>3146</v>
      </c>
    </row>
    <row r="15" spans="1:5" x14ac:dyDescent="0.25">
      <c r="A15">
        <v>7</v>
      </c>
      <c r="B15">
        <v>1</v>
      </c>
      <c r="C15">
        <v>11</v>
      </c>
      <c r="D15">
        <v>1</v>
      </c>
      <c r="E15" t="s">
        <v>3148</v>
      </c>
    </row>
    <row r="16" spans="1:5" x14ac:dyDescent="0.25">
      <c r="A16">
        <v>7</v>
      </c>
      <c r="B16">
        <v>1</v>
      </c>
      <c r="C16">
        <v>12</v>
      </c>
      <c r="D16">
        <v>1</v>
      </c>
      <c r="E16" t="s">
        <v>3150</v>
      </c>
    </row>
    <row r="17" spans="1:5" x14ac:dyDescent="0.25">
      <c r="A17">
        <v>7</v>
      </c>
      <c r="B17">
        <v>1</v>
      </c>
      <c r="C17">
        <v>13</v>
      </c>
      <c r="D17">
        <v>1</v>
      </c>
      <c r="E17" t="s">
        <v>3152</v>
      </c>
    </row>
    <row r="18" spans="1:5" x14ac:dyDescent="0.25">
      <c r="A18">
        <v>7</v>
      </c>
      <c r="B18">
        <v>1</v>
      </c>
      <c r="C18">
        <v>14</v>
      </c>
      <c r="D18">
        <v>1</v>
      </c>
      <c r="E18" t="s">
        <v>3154</v>
      </c>
    </row>
    <row r="19" spans="1:5" x14ac:dyDescent="0.25">
      <c r="A19">
        <v>7</v>
      </c>
      <c r="B19">
        <v>1</v>
      </c>
      <c r="C19">
        <v>15</v>
      </c>
      <c r="D19">
        <v>1</v>
      </c>
      <c r="E19" t="s">
        <v>3156</v>
      </c>
    </row>
    <row r="20" spans="1:5" x14ac:dyDescent="0.25">
      <c r="A20">
        <v>7</v>
      </c>
      <c r="B20">
        <v>1</v>
      </c>
      <c r="C20">
        <v>16</v>
      </c>
      <c r="D20">
        <v>1</v>
      </c>
      <c r="E20" t="s">
        <v>3158</v>
      </c>
    </row>
    <row r="21" spans="1:5" x14ac:dyDescent="0.25">
      <c r="A21">
        <v>7</v>
      </c>
      <c r="B21">
        <v>1</v>
      </c>
      <c r="C21">
        <v>17</v>
      </c>
      <c r="D21">
        <v>1</v>
      </c>
      <c r="E21" t="s">
        <v>3160</v>
      </c>
    </row>
    <row r="22" spans="1:5" x14ac:dyDescent="0.25">
      <c r="A22">
        <v>7</v>
      </c>
      <c r="B22">
        <v>1</v>
      </c>
      <c r="C22">
        <v>18</v>
      </c>
      <c r="D22">
        <v>1</v>
      </c>
      <c r="E22" t="s">
        <v>3162</v>
      </c>
    </row>
    <row r="23" spans="1:5" x14ac:dyDescent="0.25">
      <c r="A23">
        <v>7</v>
      </c>
      <c r="B23">
        <v>1</v>
      </c>
      <c r="C23">
        <v>19</v>
      </c>
      <c r="D23">
        <v>1</v>
      </c>
      <c r="E23" t="s">
        <v>3164</v>
      </c>
    </row>
    <row r="24" spans="1:5" x14ac:dyDescent="0.25">
      <c r="A24">
        <v>7</v>
      </c>
      <c r="B24">
        <v>1</v>
      </c>
      <c r="C24">
        <v>20</v>
      </c>
      <c r="D24">
        <v>1</v>
      </c>
      <c r="E24" t="s">
        <v>3166</v>
      </c>
    </row>
    <row r="25" spans="1:5" x14ac:dyDescent="0.25">
      <c r="A25">
        <v>7</v>
      </c>
      <c r="B25">
        <v>1</v>
      </c>
      <c r="C25">
        <v>21</v>
      </c>
      <c r="D25">
        <v>1</v>
      </c>
      <c r="E25" t="s">
        <v>3168</v>
      </c>
    </row>
    <row r="26" spans="1:5" x14ac:dyDescent="0.25">
      <c r="A26">
        <v>7</v>
      </c>
      <c r="B26">
        <v>1</v>
      </c>
      <c r="C26">
        <v>22</v>
      </c>
      <c r="D26">
        <v>1</v>
      </c>
      <c r="E26" t="s">
        <v>3170</v>
      </c>
    </row>
    <row r="27" spans="1:5" x14ac:dyDescent="0.25">
      <c r="A27">
        <v>7</v>
      </c>
      <c r="B27">
        <v>2</v>
      </c>
      <c r="C27">
        <v>1</v>
      </c>
      <c r="D27">
        <v>1</v>
      </c>
      <c r="E27" t="s">
        <v>3173</v>
      </c>
    </row>
    <row r="28" spans="1:5" x14ac:dyDescent="0.25">
      <c r="A28">
        <v>8</v>
      </c>
      <c r="B28">
        <v>1</v>
      </c>
      <c r="C28">
        <v>1</v>
      </c>
      <c r="D28">
        <v>1</v>
      </c>
      <c r="E28" t="s">
        <v>3175</v>
      </c>
    </row>
    <row r="29" spans="1:5" x14ac:dyDescent="0.25">
      <c r="A29">
        <v>8</v>
      </c>
      <c r="B29">
        <v>1</v>
      </c>
      <c r="C29">
        <v>2</v>
      </c>
      <c r="D29">
        <v>1</v>
      </c>
      <c r="E29" t="s">
        <v>5308</v>
      </c>
    </row>
    <row r="30" spans="1:5" x14ac:dyDescent="0.25">
      <c r="A30">
        <v>8</v>
      </c>
      <c r="B30">
        <v>1</v>
      </c>
      <c r="C30">
        <v>2</v>
      </c>
      <c r="D30">
        <v>2</v>
      </c>
      <c r="E30" t="s">
        <v>3178</v>
      </c>
    </row>
    <row r="31" spans="1:5" x14ac:dyDescent="0.25">
      <c r="A31">
        <v>8</v>
      </c>
      <c r="B31">
        <v>1</v>
      </c>
      <c r="C31">
        <v>2</v>
      </c>
      <c r="D31">
        <v>3</v>
      </c>
      <c r="E31" t="s">
        <v>3180</v>
      </c>
    </row>
    <row r="32" spans="1:5" x14ac:dyDescent="0.25">
      <c r="A32">
        <v>8</v>
      </c>
      <c r="B32">
        <v>1</v>
      </c>
      <c r="C32">
        <v>2</v>
      </c>
      <c r="D32">
        <v>4</v>
      </c>
      <c r="E32" t="s">
        <v>3182</v>
      </c>
    </row>
    <row r="33" spans="1:5" x14ac:dyDescent="0.25">
      <c r="A33">
        <v>8</v>
      </c>
      <c r="B33">
        <v>1</v>
      </c>
      <c r="C33">
        <v>2</v>
      </c>
      <c r="D33">
        <v>5</v>
      </c>
      <c r="E33" t="s">
        <v>3184</v>
      </c>
    </row>
    <row r="34" spans="1:5" x14ac:dyDescent="0.25">
      <c r="A34">
        <v>8</v>
      </c>
      <c r="B34">
        <v>1</v>
      </c>
      <c r="C34">
        <v>2</v>
      </c>
      <c r="D34">
        <v>6</v>
      </c>
      <c r="E34" t="s">
        <v>3186</v>
      </c>
    </row>
    <row r="35" spans="1:5" x14ac:dyDescent="0.25">
      <c r="A35">
        <v>8</v>
      </c>
      <c r="B35">
        <v>1</v>
      </c>
      <c r="C35">
        <v>2</v>
      </c>
      <c r="D35">
        <v>7</v>
      </c>
      <c r="E35" t="s">
        <v>3188</v>
      </c>
    </row>
    <row r="36" spans="1:5" x14ac:dyDescent="0.25">
      <c r="A36">
        <v>8</v>
      </c>
      <c r="B36">
        <v>1</v>
      </c>
      <c r="C36">
        <v>2</v>
      </c>
      <c r="D36">
        <v>8</v>
      </c>
      <c r="E36" t="s">
        <v>3190</v>
      </c>
    </row>
    <row r="37" spans="1:5" x14ac:dyDescent="0.25">
      <c r="A37">
        <v>8</v>
      </c>
      <c r="B37">
        <v>1</v>
      </c>
      <c r="C37">
        <v>2</v>
      </c>
      <c r="D37">
        <v>9</v>
      </c>
      <c r="E37" t="s">
        <v>3192</v>
      </c>
    </row>
    <row r="38" spans="1:5" x14ac:dyDescent="0.25">
      <c r="A38">
        <v>8</v>
      </c>
      <c r="B38">
        <v>1</v>
      </c>
      <c r="C38">
        <v>2</v>
      </c>
      <c r="D38">
        <v>10</v>
      </c>
      <c r="E38" t="s">
        <v>3194</v>
      </c>
    </row>
    <row r="39" spans="1:5" x14ac:dyDescent="0.25">
      <c r="A39">
        <v>8</v>
      </c>
      <c r="B39">
        <v>1</v>
      </c>
      <c r="C39">
        <v>2</v>
      </c>
      <c r="D39">
        <v>11</v>
      </c>
      <c r="E39" t="s">
        <v>3196</v>
      </c>
    </row>
    <row r="40" spans="1:5" x14ac:dyDescent="0.25">
      <c r="A40">
        <v>8</v>
      </c>
      <c r="B40">
        <v>1</v>
      </c>
      <c r="C40">
        <v>2</v>
      </c>
      <c r="D40">
        <v>12</v>
      </c>
      <c r="E40" t="s">
        <v>3198</v>
      </c>
    </row>
    <row r="41" spans="1:5" x14ac:dyDescent="0.25">
      <c r="A41">
        <v>8</v>
      </c>
      <c r="B41">
        <v>1</v>
      </c>
      <c r="C41">
        <v>2</v>
      </c>
      <c r="D41">
        <v>13</v>
      </c>
      <c r="E41" t="s">
        <v>3200</v>
      </c>
    </row>
    <row r="42" spans="1:5" x14ac:dyDescent="0.25">
      <c r="A42">
        <v>8</v>
      </c>
      <c r="B42">
        <v>1</v>
      </c>
      <c r="C42">
        <v>2</v>
      </c>
      <c r="D42">
        <v>14</v>
      </c>
      <c r="E42" t="s">
        <v>3202</v>
      </c>
    </row>
    <row r="43" spans="1:5" x14ac:dyDescent="0.25">
      <c r="A43">
        <v>8</v>
      </c>
      <c r="B43">
        <v>1</v>
      </c>
      <c r="C43">
        <v>2</v>
      </c>
      <c r="D43">
        <v>15</v>
      </c>
      <c r="E43" t="s">
        <v>3204</v>
      </c>
    </row>
    <row r="44" spans="1:5" x14ac:dyDescent="0.25">
      <c r="A44">
        <v>8</v>
      </c>
      <c r="B44">
        <v>1</v>
      </c>
      <c r="C44">
        <v>2</v>
      </c>
      <c r="D44">
        <v>16</v>
      </c>
      <c r="E44" t="s">
        <v>3206</v>
      </c>
    </row>
    <row r="45" spans="1:5" x14ac:dyDescent="0.25">
      <c r="A45">
        <v>8</v>
      </c>
      <c r="B45">
        <v>1</v>
      </c>
      <c r="C45">
        <v>2</v>
      </c>
      <c r="D45">
        <v>17</v>
      </c>
      <c r="E45" t="s">
        <v>3208</v>
      </c>
    </row>
    <row r="46" spans="1:5" x14ac:dyDescent="0.25">
      <c r="A46">
        <v>8</v>
      </c>
      <c r="B46">
        <v>1</v>
      </c>
      <c r="C46">
        <v>2</v>
      </c>
      <c r="D46">
        <v>18</v>
      </c>
      <c r="E46" t="s">
        <v>3210</v>
      </c>
    </row>
    <row r="47" spans="1:5" x14ac:dyDescent="0.25">
      <c r="A47">
        <v>8</v>
      </c>
      <c r="B47">
        <v>1</v>
      </c>
      <c r="C47">
        <v>2</v>
      </c>
      <c r="D47">
        <v>19</v>
      </c>
      <c r="E47" t="s">
        <v>3212</v>
      </c>
    </row>
    <row r="48" spans="1:5" x14ac:dyDescent="0.25">
      <c r="A48">
        <v>8</v>
      </c>
      <c r="B48">
        <v>1</v>
      </c>
      <c r="C48">
        <v>2</v>
      </c>
      <c r="D48">
        <v>20</v>
      </c>
      <c r="E48" t="s">
        <v>3214</v>
      </c>
    </row>
    <row r="49" spans="1:5" x14ac:dyDescent="0.25">
      <c r="A49">
        <v>8</v>
      </c>
      <c r="B49">
        <v>1</v>
      </c>
      <c r="C49">
        <v>2</v>
      </c>
      <c r="D49">
        <v>21</v>
      </c>
      <c r="E49" t="s">
        <v>3216</v>
      </c>
    </row>
    <row r="50" spans="1:5" x14ac:dyDescent="0.25">
      <c r="A50">
        <v>8</v>
      </c>
      <c r="B50">
        <v>1</v>
      </c>
      <c r="C50">
        <v>2</v>
      </c>
      <c r="D50">
        <v>22</v>
      </c>
      <c r="E50" t="s">
        <v>3218</v>
      </c>
    </row>
    <row r="51" spans="1:5" x14ac:dyDescent="0.25">
      <c r="A51">
        <v>8</v>
      </c>
      <c r="B51">
        <v>1</v>
      </c>
      <c r="C51">
        <v>2</v>
      </c>
      <c r="D51">
        <v>23</v>
      </c>
      <c r="E51" t="s">
        <v>3220</v>
      </c>
    </row>
    <row r="52" spans="1:5" x14ac:dyDescent="0.25">
      <c r="A52">
        <v>8</v>
      </c>
      <c r="B52">
        <v>1</v>
      </c>
      <c r="C52">
        <v>2</v>
      </c>
      <c r="D52">
        <v>24</v>
      </c>
      <c r="E52" t="s">
        <v>3222</v>
      </c>
    </row>
    <row r="53" spans="1:5" x14ac:dyDescent="0.25">
      <c r="A53">
        <v>8</v>
      </c>
      <c r="B53">
        <v>1</v>
      </c>
      <c r="C53">
        <v>2</v>
      </c>
      <c r="D53">
        <v>25</v>
      </c>
      <c r="E53" t="s">
        <v>3224</v>
      </c>
    </row>
    <row r="54" spans="1:5" x14ac:dyDescent="0.25">
      <c r="A54">
        <v>8</v>
      </c>
      <c r="B54">
        <v>1</v>
      </c>
      <c r="C54">
        <v>2</v>
      </c>
      <c r="D54">
        <v>26</v>
      </c>
      <c r="E54" t="s">
        <v>3226</v>
      </c>
    </row>
    <row r="55" spans="1:5" x14ac:dyDescent="0.25">
      <c r="A55">
        <v>8</v>
      </c>
      <c r="B55">
        <v>1</v>
      </c>
      <c r="C55">
        <v>2</v>
      </c>
      <c r="D55">
        <v>27</v>
      </c>
      <c r="E55" t="s">
        <v>3228</v>
      </c>
    </row>
    <row r="56" spans="1:5" x14ac:dyDescent="0.25">
      <c r="A56">
        <v>8</v>
      </c>
      <c r="B56">
        <v>1</v>
      </c>
      <c r="C56">
        <v>2</v>
      </c>
      <c r="D56">
        <v>28</v>
      </c>
      <c r="E56" t="s">
        <v>3230</v>
      </c>
    </row>
    <row r="57" spans="1:5" x14ac:dyDescent="0.25">
      <c r="A57">
        <v>8</v>
      </c>
      <c r="B57">
        <v>1</v>
      </c>
      <c r="C57">
        <v>2</v>
      </c>
      <c r="D57">
        <v>29</v>
      </c>
      <c r="E57" t="s">
        <v>3232</v>
      </c>
    </row>
    <row r="58" spans="1:5" x14ac:dyDescent="0.25">
      <c r="A58">
        <v>8</v>
      </c>
      <c r="B58">
        <v>1</v>
      </c>
      <c r="C58">
        <v>2</v>
      </c>
      <c r="D58">
        <v>30</v>
      </c>
      <c r="E58" t="s">
        <v>3234</v>
      </c>
    </row>
    <row r="59" spans="1:5" x14ac:dyDescent="0.25">
      <c r="A59">
        <v>8</v>
      </c>
      <c r="B59">
        <v>1</v>
      </c>
      <c r="C59">
        <v>2</v>
      </c>
      <c r="D59">
        <v>31</v>
      </c>
      <c r="E59" t="s">
        <v>3236</v>
      </c>
    </row>
    <row r="60" spans="1:5" x14ac:dyDescent="0.25">
      <c r="A60">
        <v>8</v>
      </c>
      <c r="B60">
        <v>1</v>
      </c>
      <c r="C60">
        <v>2</v>
      </c>
      <c r="D60">
        <v>32</v>
      </c>
      <c r="E60" t="s">
        <v>3238</v>
      </c>
    </row>
    <row r="61" spans="1:5" x14ac:dyDescent="0.25">
      <c r="A61">
        <v>8</v>
      </c>
      <c r="B61">
        <v>1</v>
      </c>
      <c r="C61">
        <v>2</v>
      </c>
      <c r="D61">
        <v>33</v>
      </c>
      <c r="E61" t="s">
        <v>3240</v>
      </c>
    </row>
    <row r="62" spans="1:5" x14ac:dyDescent="0.25">
      <c r="A62">
        <v>8</v>
      </c>
      <c r="B62">
        <v>1</v>
      </c>
      <c r="C62">
        <v>2</v>
      </c>
      <c r="D62">
        <v>34</v>
      </c>
      <c r="E62" t="s">
        <v>3242</v>
      </c>
    </row>
    <row r="63" spans="1:5" x14ac:dyDescent="0.25">
      <c r="A63">
        <v>8</v>
      </c>
      <c r="B63">
        <v>1</v>
      </c>
      <c r="C63">
        <v>2</v>
      </c>
      <c r="D63">
        <v>35</v>
      </c>
      <c r="E63" t="s">
        <v>3244</v>
      </c>
    </row>
    <row r="64" spans="1:5" x14ac:dyDescent="0.25">
      <c r="A64">
        <v>8</v>
      </c>
      <c r="B64">
        <v>1</v>
      </c>
      <c r="C64">
        <v>2</v>
      </c>
      <c r="D64">
        <v>36</v>
      </c>
      <c r="E64" t="s">
        <v>3246</v>
      </c>
    </row>
    <row r="65" spans="1:5" x14ac:dyDescent="0.25">
      <c r="A65">
        <v>8</v>
      </c>
      <c r="B65">
        <v>1</v>
      </c>
      <c r="C65">
        <v>2</v>
      </c>
      <c r="D65">
        <v>37</v>
      </c>
      <c r="E65" t="s">
        <v>3248</v>
      </c>
    </row>
    <row r="66" spans="1:5" x14ac:dyDescent="0.25">
      <c r="A66">
        <v>8</v>
      </c>
      <c r="B66">
        <v>1</v>
      </c>
      <c r="C66">
        <v>2</v>
      </c>
      <c r="D66">
        <v>38</v>
      </c>
      <c r="E66" t="s">
        <v>3250</v>
      </c>
    </row>
    <row r="67" spans="1:5" x14ac:dyDescent="0.25">
      <c r="A67">
        <v>8</v>
      </c>
      <c r="B67">
        <v>1</v>
      </c>
      <c r="C67">
        <v>3</v>
      </c>
      <c r="D67">
        <v>1</v>
      </c>
      <c r="E67" t="s">
        <v>5309</v>
      </c>
    </row>
    <row r="68" spans="1:5" x14ac:dyDescent="0.25">
      <c r="A68">
        <v>8</v>
      </c>
      <c r="B68">
        <v>1</v>
      </c>
      <c r="C68">
        <v>3</v>
      </c>
      <c r="D68">
        <v>2</v>
      </c>
      <c r="E68" t="s">
        <v>3253</v>
      </c>
    </row>
    <row r="69" spans="1:5" x14ac:dyDescent="0.25">
      <c r="A69">
        <v>8</v>
      </c>
      <c r="B69">
        <v>1</v>
      </c>
      <c r="C69">
        <v>3</v>
      </c>
      <c r="D69">
        <v>3</v>
      </c>
      <c r="E69" t="s">
        <v>3255</v>
      </c>
    </row>
    <row r="70" spans="1:5" x14ac:dyDescent="0.25">
      <c r="A70">
        <v>8</v>
      </c>
      <c r="B70">
        <v>1</v>
      </c>
      <c r="C70">
        <v>3</v>
      </c>
      <c r="D70">
        <v>4</v>
      </c>
      <c r="E70" t="s">
        <v>3257</v>
      </c>
    </row>
    <row r="71" spans="1:5" x14ac:dyDescent="0.25">
      <c r="A71">
        <v>8</v>
      </c>
      <c r="B71">
        <v>1</v>
      </c>
      <c r="C71">
        <v>3</v>
      </c>
      <c r="D71">
        <v>5</v>
      </c>
      <c r="E71" t="s">
        <v>3259</v>
      </c>
    </row>
    <row r="72" spans="1:5" x14ac:dyDescent="0.25">
      <c r="A72">
        <v>8</v>
      </c>
      <c r="B72">
        <v>1</v>
      </c>
      <c r="C72">
        <v>3</v>
      </c>
      <c r="D72">
        <v>6</v>
      </c>
      <c r="E72" t="s">
        <v>3261</v>
      </c>
    </row>
    <row r="73" spans="1:5" x14ac:dyDescent="0.25">
      <c r="A73">
        <v>8</v>
      </c>
      <c r="B73">
        <v>1</v>
      </c>
      <c r="C73">
        <v>3</v>
      </c>
      <c r="D73">
        <v>7</v>
      </c>
      <c r="E73" t="s">
        <v>3263</v>
      </c>
    </row>
    <row r="74" spans="1:5" x14ac:dyDescent="0.25">
      <c r="A74">
        <v>8</v>
      </c>
      <c r="B74">
        <v>1</v>
      </c>
      <c r="C74">
        <v>3</v>
      </c>
      <c r="D74">
        <v>8</v>
      </c>
      <c r="E74" t="s">
        <v>3265</v>
      </c>
    </row>
    <row r="75" spans="1:5" x14ac:dyDescent="0.25">
      <c r="A75">
        <v>8</v>
      </c>
      <c r="B75">
        <v>1</v>
      </c>
      <c r="C75">
        <v>3</v>
      </c>
      <c r="D75">
        <v>9</v>
      </c>
      <c r="E75" t="s">
        <v>3267</v>
      </c>
    </row>
    <row r="76" spans="1:5" x14ac:dyDescent="0.25">
      <c r="A76">
        <v>8</v>
      </c>
      <c r="B76">
        <v>1</v>
      </c>
      <c r="C76">
        <v>3</v>
      </c>
      <c r="D76">
        <v>10</v>
      </c>
      <c r="E76" t="s">
        <v>3269</v>
      </c>
    </row>
    <row r="77" spans="1:5" x14ac:dyDescent="0.25">
      <c r="A77">
        <v>8</v>
      </c>
      <c r="B77">
        <v>1</v>
      </c>
      <c r="C77">
        <v>3</v>
      </c>
      <c r="D77">
        <v>11</v>
      </c>
      <c r="E77" t="s">
        <v>3271</v>
      </c>
    </row>
    <row r="78" spans="1:5" x14ac:dyDescent="0.25">
      <c r="A78">
        <v>8</v>
      </c>
      <c r="B78">
        <v>1</v>
      </c>
      <c r="C78">
        <v>3</v>
      </c>
      <c r="D78">
        <v>12</v>
      </c>
      <c r="E78" t="s">
        <v>3273</v>
      </c>
    </row>
    <row r="79" spans="1:5" x14ac:dyDescent="0.25">
      <c r="A79">
        <v>8</v>
      </c>
      <c r="B79">
        <v>1</v>
      </c>
      <c r="C79">
        <v>3</v>
      </c>
      <c r="D79">
        <v>13</v>
      </c>
      <c r="E79" t="s">
        <v>3275</v>
      </c>
    </row>
    <row r="80" spans="1:5" x14ac:dyDescent="0.25">
      <c r="A80">
        <v>8</v>
      </c>
      <c r="B80">
        <v>1</v>
      </c>
      <c r="C80">
        <v>3</v>
      </c>
      <c r="D80">
        <v>14</v>
      </c>
      <c r="E80" t="s">
        <v>3277</v>
      </c>
    </row>
    <row r="81" spans="1:5" x14ac:dyDescent="0.25">
      <c r="A81">
        <v>8</v>
      </c>
      <c r="B81">
        <v>1</v>
      </c>
      <c r="C81">
        <v>3</v>
      </c>
      <c r="D81">
        <v>15</v>
      </c>
      <c r="E81" t="s">
        <v>3279</v>
      </c>
    </row>
    <row r="82" spans="1:5" x14ac:dyDescent="0.25">
      <c r="A82">
        <v>8</v>
      </c>
      <c r="B82">
        <v>1</v>
      </c>
      <c r="C82">
        <v>3</v>
      </c>
      <c r="D82">
        <v>16</v>
      </c>
      <c r="E82" t="s">
        <v>3281</v>
      </c>
    </row>
    <row r="83" spans="1:5" x14ac:dyDescent="0.25">
      <c r="A83">
        <v>8</v>
      </c>
      <c r="B83">
        <v>1</v>
      </c>
      <c r="C83">
        <v>3</v>
      </c>
      <c r="D83">
        <v>17</v>
      </c>
      <c r="E83" t="s">
        <v>3283</v>
      </c>
    </row>
    <row r="84" spans="1:5" x14ac:dyDescent="0.25">
      <c r="A84">
        <v>8</v>
      </c>
      <c r="B84">
        <v>1</v>
      </c>
      <c r="C84">
        <v>3</v>
      </c>
      <c r="D84">
        <v>18</v>
      </c>
      <c r="E84" t="s">
        <v>3285</v>
      </c>
    </row>
    <row r="85" spans="1:5" x14ac:dyDescent="0.25">
      <c r="A85">
        <v>8</v>
      </c>
      <c r="B85">
        <v>1</v>
      </c>
      <c r="C85">
        <v>3</v>
      </c>
      <c r="D85">
        <v>19</v>
      </c>
      <c r="E85" t="s">
        <v>3287</v>
      </c>
    </row>
    <row r="86" spans="1:5" x14ac:dyDescent="0.25">
      <c r="A86">
        <v>8</v>
      </c>
      <c r="B86">
        <v>1</v>
      </c>
      <c r="C86">
        <v>3</v>
      </c>
      <c r="D86">
        <v>20</v>
      </c>
      <c r="E86" t="s">
        <v>3289</v>
      </c>
    </row>
    <row r="87" spans="1:5" x14ac:dyDescent="0.25">
      <c r="A87">
        <v>8</v>
      </c>
      <c r="B87">
        <v>1</v>
      </c>
      <c r="C87">
        <v>3</v>
      </c>
      <c r="D87">
        <v>21</v>
      </c>
      <c r="E87" t="s">
        <v>3291</v>
      </c>
    </row>
    <row r="88" spans="1:5" x14ac:dyDescent="0.25">
      <c r="A88">
        <v>8</v>
      </c>
      <c r="B88">
        <v>1</v>
      </c>
      <c r="C88">
        <v>3</v>
      </c>
      <c r="D88">
        <v>22</v>
      </c>
      <c r="E88" t="s">
        <v>3293</v>
      </c>
    </row>
    <row r="89" spans="1:5" x14ac:dyDescent="0.25">
      <c r="A89">
        <v>8</v>
      </c>
      <c r="B89">
        <v>1</v>
      </c>
      <c r="C89">
        <v>3</v>
      </c>
      <c r="D89">
        <v>23</v>
      </c>
      <c r="E89" t="s">
        <v>3295</v>
      </c>
    </row>
    <row r="90" spans="1:5" x14ac:dyDescent="0.25">
      <c r="A90">
        <v>8</v>
      </c>
      <c r="B90">
        <v>1</v>
      </c>
      <c r="C90">
        <v>3</v>
      </c>
      <c r="D90">
        <v>24</v>
      </c>
      <c r="E90" t="s">
        <v>3297</v>
      </c>
    </row>
    <row r="91" spans="1:5" x14ac:dyDescent="0.25">
      <c r="A91">
        <v>8</v>
      </c>
      <c r="B91">
        <v>1</v>
      </c>
      <c r="C91">
        <v>3</v>
      </c>
      <c r="D91">
        <v>25</v>
      </c>
      <c r="E91" t="s">
        <v>3299</v>
      </c>
    </row>
    <row r="92" spans="1:5" x14ac:dyDescent="0.25">
      <c r="A92">
        <v>8</v>
      </c>
      <c r="B92">
        <v>1</v>
      </c>
      <c r="C92">
        <v>3</v>
      </c>
      <c r="D92">
        <v>26</v>
      </c>
      <c r="E92" t="s">
        <v>3301</v>
      </c>
    </row>
    <row r="93" spans="1:5" x14ac:dyDescent="0.25">
      <c r="A93">
        <v>8</v>
      </c>
      <c r="B93">
        <v>1</v>
      </c>
      <c r="C93">
        <v>3</v>
      </c>
      <c r="D93">
        <v>27</v>
      </c>
      <c r="E93" t="s">
        <v>3303</v>
      </c>
    </row>
    <row r="94" spans="1:5" x14ac:dyDescent="0.25">
      <c r="A94">
        <v>8</v>
      </c>
      <c r="B94">
        <v>1</v>
      </c>
      <c r="C94">
        <v>3</v>
      </c>
      <c r="D94">
        <v>29</v>
      </c>
      <c r="E94" t="s">
        <v>3305</v>
      </c>
    </row>
    <row r="95" spans="1:5" x14ac:dyDescent="0.25">
      <c r="A95">
        <v>8</v>
      </c>
      <c r="B95">
        <v>1</v>
      </c>
      <c r="C95">
        <v>3</v>
      </c>
      <c r="D95">
        <v>30</v>
      </c>
      <c r="E95" t="s">
        <v>3307</v>
      </c>
    </row>
    <row r="96" spans="1:5" x14ac:dyDescent="0.25">
      <c r="A96">
        <v>8</v>
      </c>
      <c r="B96">
        <v>1</v>
      </c>
      <c r="C96">
        <v>4</v>
      </c>
      <c r="D96">
        <v>1</v>
      </c>
      <c r="E96" t="s">
        <v>5310</v>
      </c>
    </row>
    <row r="97" spans="1:5" x14ac:dyDescent="0.25">
      <c r="A97">
        <v>8</v>
      </c>
      <c r="B97">
        <v>1</v>
      </c>
      <c r="C97">
        <v>4</v>
      </c>
      <c r="D97">
        <v>2</v>
      </c>
      <c r="E97" t="s">
        <v>3310</v>
      </c>
    </row>
    <row r="98" spans="1:5" x14ac:dyDescent="0.25">
      <c r="A98">
        <v>8</v>
      </c>
      <c r="B98">
        <v>1</v>
      </c>
      <c r="C98">
        <v>4</v>
      </c>
      <c r="D98">
        <v>3</v>
      </c>
      <c r="E98" t="s">
        <v>3312</v>
      </c>
    </row>
    <row r="99" spans="1:5" x14ac:dyDescent="0.25">
      <c r="A99">
        <v>8</v>
      </c>
      <c r="B99">
        <v>1</v>
      </c>
      <c r="C99">
        <v>4</v>
      </c>
      <c r="D99">
        <v>4</v>
      </c>
      <c r="E99" t="s">
        <v>3314</v>
      </c>
    </row>
    <row r="100" spans="1:5" x14ac:dyDescent="0.25">
      <c r="A100">
        <v>8</v>
      </c>
      <c r="B100">
        <v>1</v>
      </c>
      <c r="C100">
        <v>4</v>
      </c>
      <c r="D100">
        <v>5</v>
      </c>
      <c r="E100" t="s">
        <v>3316</v>
      </c>
    </row>
    <row r="101" spans="1:5" x14ac:dyDescent="0.25">
      <c r="A101">
        <v>8</v>
      </c>
      <c r="B101">
        <v>1</v>
      </c>
      <c r="C101">
        <v>4</v>
      </c>
      <c r="D101">
        <v>6</v>
      </c>
      <c r="E101" t="s">
        <v>3318</v>
      </c>
    </row>
    <row r="102" spans="1:5" x14ac:dyDescent="0.25">
      <c r="A102">
        <v>8</v>
      </c>
      <c r="B102">
        <v>1</v>
      </c>
      <c r="C102">
        <v>4</v>
      </c>
      <c r="D102">
        <v>7</v>
      </c>
      <c r="E102" t="s">
        <v>3320</v>
      </c>
    </row>
    <row r="103" spans="1:5" x14ac:dyDescent="0.25">
      <c r="A103">
        <v>8</v>
      </c>
      <c r="B103">
        <v>1</v>
      </c>
      <c r="C103">
        <v>4</v>
      </c>
      <c r="D103">
        <v>8</v>
      </c>
      <c r="E103" t="s">
        <v>3322</v>
      </c>
    </row>
    <row r="104" spans="1:5" x14ac:dyDescent="0.25">
      <c r="A104">
        <v>8</v>
      </c>
      <c r="B104">
        <v>1</v>
      </c>
      <c r="C104">
        <v>4</v>
      </c>
      <c r="D104">
        <v>9</v>
      </c>
      <c r="E104" t="s">
        <v>3324</v>
      </c>
    </row>
    <row r="105" spans="1:5" x14ac:dyDescent="0.25">
      <c r="A105">
        <v>8</v>
      </c>
      <c r="B105">
        <v>1</v>
      </c>
      <c r="C105">
        <v>4</v>
      </c>
      <c r="D105">
        <v>10</v>
      </c>
      <c r="E105" t="s">
        <v>3326</v>
      </c>
    </row>
    <row r="106" spans="1:5" x14ac:dyDescent="0.25">
      <c r="A106">
        <v>8</v>
      </c>
      <c r="B106">
        <v>1</v>
      </c>
      <c r="C106">
        <v>4</v>
      </c>
      <c r="D106">
        <v>11</v>
      </c>
      <c r="E106" t="s">
        <v>3328</v>
      </c>
    </row>
    <row r="107" spans="1:5" x14ac:dyDescent="0.25">
      <c r="A107">
        <v>8</v>
      </c>
      <c r="B107">
        <v>1</v>
      </c>
      <c r="C107">
        <v>4</v>
      </c>
      <c r="D107">
        <v>12</v>
      </c>
      <c r="E107" t="s">
        <v>3330</v>
      </c>
    </row>
    <row r="108" spans="1:5" x14ac:dyDescent="0.25">
      <c r="A108">
        <v>8</v>
      </c>
      <c r="B108">
        <v>1</v>
      </c>
      <c r="C108">
        <v>4</v>
      </c>
      <c r="D108">
        <v>13</v>
      </c>
      <c r="E108" t="s">
        <v>3332</v>
      </c>
    </row>
    <row r="109" spans="1:5" x14ac:dyDescent="0.25">
      <c r="A109">
        <v>8</v>
      </c>
      <c r="B109">
        <v>1</v>
      </c>
      <c r="C109">
        <v>4</v>
      </c>
      <c r="D109">
        <v>14</v>
      </c>
      <c r="E109" t="s">
        <v>3334</v>
      </c>
    </row>
    <row r="110" spans="1:5" x14ac:dyDescent="0.25">
      <c r="A110">
        <v>8</v>
      </c>
      <c r="B110">
        <v>1</v>
      </c>
      <c r="C110">
        <v>4</v>
      </c>
      <c r="D110">
        <v>15</v>
      </c>
      <c r="E110" t="s">
        <v>3336</v>
      </c>
    </row>
    <row r="111" spans="1:5" x14ac:dyDescent="0.25">
      <c r="A111">
        <v>8</v>
      </c>
      <c r="B111">
        <v>1</v>
      </c>
      <c r="C111">
        <v>4</v>
      </c>
      <c r="D111">
        <v>16</v>
      </c>
      <c r="E111" t="s">
        <v>3338</v>
      </c>
    </row>
    <row r="112" spans="1:5" x14ac:dyDescent="0.25">
      <c r="A112">
        <v>8</v>
      </c>
      <c r="B112">
        <v>1</v>
      </c>
      <c r="C112">
        <v>4</v>
      </c>
      <c r="D112">
        <v>17</v>
      </c>
      <c r="E112" t="s">
        <v>3340</v>
      </c>
    </row>
    <row r="113" spans="1:5" x14ac:dyDescent="0.25">
      <c r="A113">
        <v>8</v>
      </c>
      <c r="B113">
        <v>1</v>
      </c>
      <c r="C113">
        <v>4</v>
      </c>
      <c r="D113">
        <v>18</v>
      </c>
      <c r="E113" t="s">
        <v>3342</v>
      </c>
    </row>
    <row r="114" spans="1:5" x14ac:dyDescent="0.25">
      <c r="A114">
        <v>8</v>
      </c>
      <c r="B114">
        <v>1</v>
      </c>
      <c r="C114">
        <v>4</v>
      </c>
      <c r="D114">
        <v>19</v>
      </c>
      <c r="E114" t="s">
        <v>3344</v>
      </c>
    </row>
    <row r="115" spans="1:5" x14ac:dyDescent="0.25">
      <c r="A115">
        <v>8</v>
      </c>
      <c r="B115">
        <v>1</v>
      </c>
      <c r="C115">
        <v>4</v>
      </c>
      <c r="D115">
        <v>20</v>
      </c>
      <c r="E115" t="s">
        <v>3346</v>
      </c>
    </row>
    <row r="116" spans="1:5" x14ac:dyDescent="0.25">
      <c r="A116">
        <v>8</v>
      </c>
      <c r="B116">
        <v>1</v>
      </c>
      <c r="C116">
        <v>4</v>
      </c>
      <c r="D116">
        <v>21</v>
      </c>
      <c r="E116" t="s">
        <v>3348</v>
      </c>
    </row>
    <row r="117" spans="1:5" x14ac:dyDescent="0.25">
      <c r="A117">
        <v>8</v>
      </c>
      <c r="B117">
        <v>1</v>
      </c>
      <c r="C117">
        <v>4</v>
      </c>
      <c r="D117">
        <v>22</v>
      </c>
      <c r="E117" t="s">
        <v>3350</v>
      </c>
    </row>
    <row r="118" spans="1:5" x14ac:dyDescent="0.25">
      <c r="A118">
        <v>8</v>
      </c>
      <c r="B118">
        <v>1</v>
      </c>
      <c r="C118">
        <v>4</v>
      </c>
      <c r="D118">
        <v>23</v>
      </c>
      <c r="E118" t="s">
        <v>3352</v>
      </c>
    </row>
    <row r="119" spans="1:5" x14ac:dyDescent="0.25">
      <c r="A119">
        <v>8</v>
      </c>
      <c r="B119">
        <v>1</v>
      </c>
      <c r="C119">
        <v>4</v>
      </c>
      <c r="D119">
        <v>24</v>
      </c>
      <c r="E119" t="s">
        <v>3354</v>
      </c>
    </row>
    <row r="120" spans="1:5" x14ac:dyDescent="0.25">
      <c r="A120">
        <v>8</v>
      </c>
      <c r="B120">
        <v>1</v>
      </c>
      <c r="C120">
        <v>4</v>
      </c>
      <c r="D120">
        <v>25</v>
      </c>
      <c r="E120" t="s">
        <v>3356</v>
      </c>
    </row>
    <row r="121" spans="1:5" x14ac:dyDescent="0.25">
      <c r="A121">
        <v>8</v>
      </c>
      <c r="B121">
        <v>1</v>
      </c>
      <c r="C121">
        <v>4</v>
      </c>
      <c r="D121">
        <v>26</v>
      </c>
      <c r="E121" t="s">
        <v>3358</v>
      </c>
    </row>
    <row r="122" spans="1:5" x14ac:dyDescent="0.25">
      <c r="A122">
        <v>8</v>
      </c>
      <c r="B122">
        <v>1</v>
      </c>
      <c r="C122">
        <v>4</v>
      </c>
      <c r="D122">
        <v>27</v>
      </c>
      <c r="E122" t="s">
        <v>3360</v>
      </c>
    </row>
    <row r="123" spans="1:5" x14ac:dyDescent="0.25">
      <c r="A123">
        <v>8</v>
      </c>
      <c r="B123">
        <v>1</v>
      </c>
      <c r="C123">
        <v>4</v>
      </c>
      <c r="D123">
        <v>28</v>
      </c>
      <c r="E123" t="s">
        <v>3362</v>
      </c>
    </row>
    <row r="124" spans="1:5" x14ac:dyDescent="0.25">
      <c r="A124">
        <v>8</v>
      </c>
      <c r="B124">
        <v>1</v>
      </c>
      <c r="C124">
        <v>4</v>
      </c>
      <c r="D124">
        <v>29</v>
      </c>
      <c r="E124" t="s">
        <v>3364</v>
      </c>
    </row>
    <row r="125" spans="1:5" x14ac:dyDescent="0.25">
      <c r="A125">
        <v>8</v>
      </c>
      <c r="B125">
        <v>1</v>
      </c>
      <c r="C125">
        <v>4</v>
      </c>
      <c r="D125">
        <v>30</v>
      </c>
      <c r="E125" t="s">
        <v>3366</v>
      </c>
    </row>
    <row r="126" spans="1:5" x14ac:dyDescent="0.25">
      <c r="A126">
        <v>8</v>
      </c>
      <c r="B126">
        <v>1</v>
      </c>
      <c r="C126">
        <v>4</v>
      </c>
      <c r="D126">
        <v>31</v>
      </c>
      <c r="E126" t="s">
        <v>3368</v>
      </c>
    </row>
    <row r="127" spans="1:5" x14ac:dyDescent="0.25">
      <c r="A127">
        <v>8</v>
      </c>
      <c r="B127">
        <v>1</v>
      </c>
      <c r="C127">
        <v>4</v>
      </c>
      <c r="D127">
        <v>32</v>
      </c>
      <c r="E127" t="s">
        <v>3370</v>
      </c>
    </row>
    <row r="128" spans="1:5" x14ac:dyDescent="0.25">
      <c r="A128">
        <v>8</v>
      </c>
      <c r="B128">
        <v>1</v>
      </c>
      <c r="C128">
        <v>4</v>
      </c>
      <c r="D128">
        <v>33</v>
      </c>
      <c r="E128" t="s">
        <v>3305</v>
      </c>
    </row>
    <row r="129" spans="1:5" x14ac:dyDescent="0.25">
      <c r="A129">
        <v>8</v>
      </c>
      <c r="B129">
        <v>1</v>
      </c>
      <c r="C129">
        <v>4</v>
      </c>
      <c r="D129">
        <v>34</v>
      </c>
      <c r="E129" t="s">
        <v>3373</v>
      </c>
    </row>
    <row r="130" spans="1:5" x14ac:dyDescent="0.25">
      <c r="A130">
        <v>8</v>
      </c>
      <c r="B130">
        <v>1</v>
      </c>
      <c r="C130">
        <v>5</v>
      </c>
      <c r="D130">
        <v>1</v>
      </c>
      <c r="E130" t="s">
        <v>5311</v>
      </c>
    </row>
    <row r="131" spans="1:5" x14ac:dyDescent="0.25">
      <c r="A131">
        <v>8</v>
      </c>
      <c r="B131">
        <v>1</v>
      </c>
      <c r="C131">
        <v>5</v>
      </c>
      <c r="D131">
        <v>2</v>
      </c>
      <c r="E131" t="s">
        <v>3376</v>
      </c>
    </row>
    <row r="132" spans="1:5" x14ac:dyDescent="0.25">
      <c r="A132">
        <v>8</v>
      </c>
      <c r="B132">
        <v>1</v>
      </c>
      <c r="C132">
        <v>5</v>
      </c>
      <c r="D132">
        <v>3</v>
      </c>
      <c r="E132" t="s">
        <v>3378</v>
      </c>
    </row>
    <row r="133" spans="1:5" x14ac:dyDescent="0.25">
      <c r="A133">
        <v>8</v>
      </c>
      <c r="B133">
        <v>1</v>
      </c>
      <c r="C133">
        <v>5</v>
      </c>
      <c r="D133">
        <v>4</v>
      </c>
      <c r="E133" t="s">
        <v>3380</v>
      </c>
    </row>
    <row r="134" spans="1:5" x14ac:dyDescent="0.25">
      <c r="A134">
        <v>8</v>
      </c>
      <c r="B134">
        <v>1</v>
      </c>
      <c r="C134">
        <v>5</v>
      </c>
      <c r="D134">
        <v>5</v>
      </c>
      <c r="E134" t="s">
        <v>3382</v>
      </c>
    </row>
    <row r="135" spans="1:5" x14ac:dyDescent="0.25">
      <c r="A135">
        <v>8</v>
      </c>
      <c r="B135">
        <v>1</v>
      </c>
      <c r="C135">
        <v>5</v>
      </c>
      <c r="D135">
        <v>6</v>
      </c>
      <c r="E135" t="s">
        <v>3384</v>
      </c>
    </row>
    <row r="136" spans="1:5" x14ac:dyDescent="0.25">
      <c r="A136">
        <v>8</v>
      </c>
      <c r="B136">
        <v>1</v>
      </c>
      <c r="C136">
        <v>5</v>
      </c>
      <c r="D136">
        <v>7</v>
      </c>
      <c r="E136" t="s">
        <v>3386</v>
      </c>
    </row>
    <row r="137" spans="1:5" x14ac:dyDescent="0.25">
      <c r="A137">
        <v>8</v>
      </c>
      <c r="B137">
        <v>1</v>
      </c>
      <c r="C137">
        <v>5</v>
      </c>
      <c r="D137">
        <v>8</v>
      </c>
      <c r="E137" t="s">
        <v>3388</v>
      </c>
    </row>
    <row r="138" spans="1:5" x14ac:dyDescent="0.25">
      <c r="A138">
        <v>8</v>
      </c>
      <c r="B138">
        <v>1</v>
      </c>
      <c r="C138">
        <v>5</v>
      </c>
      <c r="D138">
        <v>9</v>
      </c>
      <c r="E138" t="s">
        <v>3390</v>
      </c>
    </row>
    <row r="139" spans="1:5" x14ac:dyDescent="0.25">
      <c r="A139">
        <v>8</v>
      </c>
      <c r="B139">
        <v>1</v>
      </c>
      <c r="C139">
        <v>5</v>
      </c>
      <c r="D139">
        <v>10</v>
      </c>
      <c r="E139" t="s">
        <v>3392</v>
      </c>
    </row>
    <row r="140" spans="1:5" x14ac:dyDescent="0.25">
      <c r="A140">
        <v>8</v>
      </c>
      <c r="B140">
        <v>1</v>
      </c>
      <c r="C140">
        <v>5</v>
      </c>
      <c r="D140">
        <v>11</v>
      </c>
      <c r="E140" t="s">
        <v>3394</v>
      </c>
    </row>
    <row r="141" spans="1:5" x14ac:dyDescent="0.25">
      <c r="A141">
        <v>8</v>
      </c>
      <c r="B141">
        <v>1</v>
      </c>
      <c r="C141">
        <v>5</v>
      </c>
      <c r="D141">
        <v>12</v>
      </c>
      <c r="E141" t="s">
        <v>3396</v>
      </c>
    </row>
    <row r="142" spans="1:5" x14ac:dyDescent="0.25">
      <c r="A142">
        <v>8</v>
      </c>
      <c r="B142">
        <v>1</v>
      </c>
      <c r="C142">
        <v>5</v>
      </c>
      <c r="D142">
        <v>13</v>
      </c>
      <c r="E142" t="s">
        <v>3398</v>
      </c>
    </row>
    <row r="143" spans="1:5" x14ac:dyDescent="0.25">
      <c r="A143">
        <v>8</v>
      </c>
      <c r="B143">
        <v>1</v>
      </c>
      <c r="C143">
        <v>5</v>
      </c>
      <c r="D143">
        <v>14</v>
      </c>
      <c r="E143" t="s">
        <v>3400</v>
      </c>
    </row>
    <row r="144" spans="1:5" x14ac:dyDescent="0.25">
      <c r="A144">
        <v>8</v>
      </c>
      <c r="B144">
        <v>1</v>
      </c>
      <c r="C144">
        <v>5</v>
      </c>
      <c r="D144">
        <v>15</v>
      </c>
      <c r="E144" t="s">
        <v>3402</v>
      </c>
    </row>
    <row r="145" spans="1:5" x14ac:dyDescent="0.25">
      <c r="A145">
        <v>8</v>
      </c>
      <c r="B145">
        <v>1</v>
      </c>
      <c r="C145">
        <v>5</v>
      </c>
      <c r="D145">
        <v>16</v>
      </c>
      <c r="E145" t="s">
        <v>3404</v>
      </c>
    </row>
    <row r="146" spans="1:5" x14ac:dyDescent="0.25">
      <c r="A146">
        <v>8</v>
      </c>
      <c r="B146">
        <v>1</v>
      </c>
      <c r="C146">
        <v>5</v>
      </c>
      <c r="D146">
        <v>17</v>
      </c>
      <c r="E146" t="s">
        <v>3406</v>
      </c>
    </row>
    <row r="147" spans="1:5" x14ac:dyDescent="0.25">
      <c r="A147">
        <v>8</v>
      </c>
      <c r="B147">
        <v>1</v>
      </c>
      <c r="C147">
        <v>5</v>
      </c>
      <c r="D147">
        <v>18</v>
      </c>
      <c r="E147" t="s">
        <v>3408</v>
      </c>
    </row>
    <row r="148" spans="1:5" x14ac:dyDescent="0.25">
      <c r="A148">
        <v>8</v>
      </c>
      <c r="B148">
        <v>1</v>
      </c>
      <c r="C148">
        <v>5</v>
      </c>
      <c r="D148">
        <v>19</v>
      </c>
      <c r="E148" t="s">
        <v>3410</v>
      </c>
    </row>
    <row r="149" spans="1:5" x14ac:dyDescent="0.25">
      <c r="A149">
        <v>8</v>
      </c>
      <c r="B149">
        <v>1</v>
      </c>
      <c r="C149">
        <v>5</v>
      </c>
      <c r="D149">
        <v>20</v>
      </c>
      <c r="E149" t="s">
        <v>3412</v>
      </c>
    </row>
    <row r="150" spans="1:5" x14ac:dyDescent="0.25">
      <c r="A150">
        <v>8</v>
      </c>
      <c r="B150">
        <v>1</v>
      </c>
      <c r="C150">
        <v>5</v>
      </c>
      <c r="D150">
        <v>21</v>
      </c>
      <c r="E150" t="s">
        <v>3414</v>
      </c>
    </row>
    <row r="151" spans="1:5" x14ac:dyDescent="0.25">
      <c r="A151">
        <v>8</v>
      </c>
      <c r="B151">
        <v>1</v>
      </c>
      <c r="C151">
        <v>5</v>
      </c>
      <c r="D151">
        <v>22</v>
      </c>
      <c r="E151" t="s">
        <v>3416</v>
      </c>
    </row>
    <row r="152" spans="1:5" x14ac:dyDescent="0.25">
      <c r="A152">
        <v>8</v>
      </c>
      <c r="B152">
        <v>1</v>
      </c>
      <c r="C152">
        <v>5</v>
      </c>
      <c r="D152">
        <v>23</v>
      </c>
      <c r="E152" t="s">
        <v>3418</v>
      </c>
    </row>
    <row r="153" spans="1:5" x14ac:dyDescent="0.25">
      <c r="A153">
        <v>8</v>
      </c>
      <c r="B153">
        <v>1</v>
      </c>
      <c r="C153">
        <v>5</v>
      </c>
      <c r="D153">
        <v>24</v>
      </c>
      <c r="E153" t="s">
        <v>3420</v>
      </c>
    </row>
    <row r="154" spans="1:5" x14ac:dyDescent="0.25">
      <c r="A154">
        <v>8</v>
      </c>
      <c r="B154">
        <v>1</v>
      </c>
      <c r="C154">
        <v>5</v>
      </c>
      <c r="D154">
        <v>25</v>
      </c>
      <c r="E154" t="s">
        <v>3422</v>
      </c>
    </row>
    <row r="155" spans="1:5" x14ac:dyDescent="0.25">
      <c r="A155">
        <v>8</v>
      </c>
      <c r="B155">
        <v>1</v>
      </c>
      <c r="C155">
        <v>5</v>
      </c>
      <c r="D155">
        <v>26</v>
      </c>
      <c r="E155" t="s">
        <v>3424</v>
      </c>
    </row>
    <row r="156" spans="1:5" x14ac:dyDescent="0.25">
      <c r="A156">
        <v>8</v>
      </c>
      <c r="B156">
        <v>1</v>
      </c>
      <c r="C156">
        <v>5</v>
      </c>
      <c r="D156">
        <v>27</v>
      </c>
      <c r="E156" t="s">
        <v>3426</v>
      </c>
    </row>
    <row r="157" spans="1:5" x14ac:dyDescent="0.25">
      <c r="A157">
        <v>8</v>
      </c>
      <c r="B157">
        <v>1</v>
      </c>
      <c r="C157">
        <v>5</v>
      </c>
      <c r="D157">
        <v>28</v>
      </c>
      <c r="E157" t="s">
        <v>3428</v>
      </c>
    </row>
    <row r="158" spans="1:5" x14ac:dyDescent="0.25">
      <c r="A158">
        <v>8</v>
      </c>
      <c r="B158">
        <v>1</v>
      </c>
      <c r="C158">
        <v>5</v>
      </c>
      <c r="D158">
        <v>29</v>
      </c>
      <c r="E158" t="s">
        <v>3430</v>
      </c>
    </row>
    <row r="159" spans="1:5" x14ac:dyDescent="0.25">
      <c r="A159">
        <v>8</v>
      </c>
      <c r="B159">
        <v>1</v>
      </c>
      <c r="C159">
        <v>5</v>
      </c>
      <c r="D159">
        <v>30</v>
      </c>
      <c r="E159" t="s">
        <v>3432</v>
      </c>
    </row>
    <row r="160" spans="1:5" x14ac:dyDescent="0.25">
      <c r="A160">
        <v>8</v>
      </c>
      <c r="B160">
        <v>1</v>
      </c>
      <c r="C160">
        <v>5</v>
      </c>
      <c r="D160">
        <v>31</v>
      </c>
      <c r="E160" t="s">
        <v>3434</v>
      </c>
    </row>
    <row r="161" spans="1:5" x14ac:dyDescent="0.25">
      <c r="A161">
        <v>8</v>
      </c>
      <c r="B161">
        <v>1</v>
      </c>
      <c r="C161">
        <v>5</v>
      </c>
      <c r="D161">
        <v>32</v>
      </c>
      <c r="E161" t="s">
        <v>3436</v>
      </c>
    </row>
    <row r="162" spans="1:5" x14ac:dyDescent="0.25">
      <c r="A162">
        <v>8</v>
      </c>
      <c r="B162">
        <v>1</v>
      </c>
      <c r="C162">
        <v>5</v>
      </c>
      <c r="D162">
        <v>33</v>
      </c>
      <c r="E162" t="s">
        <v>3305</v>
      </c>
    </row>
    <row r="163" spans="1:5" x14ac:dyDescent="0.25">
      <c r="A163">
        <v>8</v>
      </c>
      <c r="B163">
        <v>1</v>
      </c>
      <c r="C163">
        <v>6</v>
      </c>
      <c r="D163">
        <v>1</v>
      </c>
      <c r="E163" t="s">
        <v>5312</v>
      </c>
    </row>
    <row r="164" spans="1:5" x14ac:dyDescent="0.25">
      <c r="A164">
        <v>8</v>
      </c>
      <c r="B164">
        <v>1</v>
      </c>
      <c r="C164">
        <v>6</v>
      </c>
      <c r="D164">
        <v>2</v>
      </c>
      <c r="E164" t="s">
        <v>3440</v>
      </c>
    </row>
    <row r="165" spans="1:5" x14ac:dyDescent="0.25">
      <c r="A165">
        <v>8</v>
      </c>
      <c r="B165">
        <v>1</v>
      </c>
      <c r="C165">
        <v>6</v>
      </c>
      <c r="D165">
        <v>3</v>
      </c>
      <c r="E165" t="s">
        <v>3442</v>
      </c>
    </row>
    <row r="166" spans="1:5" x14ac:dyDescent="0.25">
      <c r="A166">
        <v>8</v>
      </c>
      <c r="B166">
        <v>1</v>
      </c>
      <c r="C166">
        <v>6</v>
      </c>
      <c r="D166">
        <v>4</v>
      </c>
      <c r="E166" t="s">
        <v>3444</v>
      </c>
    </row>
    <row r="167" spans="1:5" x14ac:dyDescent="0.25">
      <c r="A167">
        <v>8</v>
      </c>
      <c r="B167">
        <v>1</v>
      </c>
      <c r="C167">
        <v>6</v>
      </c>
      <c r="D167">
        <v>5</v>
      </c>
      <c r="E167" t="s">
        <v>3446</v>
      </c>
    </row>
    <row r="168" spans="1:5" x14ac:dyDescent="0.25">
      <c r="A168">
        <v>8</v>
      </c>
      <c r="B168">
        <v>1</v>
      </c>
      <c r="C168">
        <v>6</v>
      </c>
      <c r="D168">
        <v>6</v>
      </c>
      <c r="E168" t="s">
        <v>3448</v>
      </c>
    </row>
    <row r="169" spans="1:5" x14ac:dyDescent="0.25">
      <c r="A169">
        <v>8</v>
      </c>
      <c r="B169">
        <v>1</v>
      </c>
      <c r="C169">
        <v>6</v>
      </c>
      <c r="D169">
        <v>7</v>
      </c>
      <c r="E169" t="s">
        <v>3450</v>
      </c>
    </row>
    <row r="170" spans="1:5" x14ac:dyDescent="0.25">
      <c r="A170">
        <v>8</v>
      </c>
      <c r="B170">
        <v>1</v>
      </c>
      <c r="C170">
        <v>6</v>
      </c>
      <c r="D170">
        <v>8</v>
      </c>
      <c r="E170" t="s">
        <v>3452</v>
      </c>
    </row>
    <row r="171" spans="1:5" x14ac:dyDescent="0.25">
      <c r="A171">
        <v>8</v>
      </c>
      <c r="B171">
        <v>1</v>
      </c>
      <c r="C171">
        <v>6</v>
      </c>
      <c r="D171">
        <v>9</v>
      </c>
      <c r="E171" t="s">
        <v>3454</v>
      </c>
    </row>
    <row r="172" spans="1:5" x14ac:dyDescent="0.25">
      <c r="A172">
        <v>8</v>
      </c>
      <c r="B172">
        <v>1</v>
      </c>
      <c r="C172">
        <v>6</v>
      </c>
      <c r="D172">
        <v>10</v>
      </c>
      <c r="E172" t="s">
        <v>3456</v>
      </c>
    </row>
    <row r="173" spans="1:5" x14ac:dyDescent="0.25">
      <c r="A173">
        <v>8</v>
      </c>
      <c r="B173">
        <v>1</v>
      </c>
      <c r="C173">
        <v>6</v>
      </c>
      <c r="D173">
        <v>11</v>
      </c>
      <c r="E173" t="s">
        <v>3458</v>
      </c>
    </row>
    <row r="174" spans="1:5" x14ac:dyDescent="0.25">
      <c r="A174">
        <v>8</v>
      </c>
      <c r="B174">
        <v>1</v>
      </c>
      <c r="C174">
        <v>6</v>
      </c>
      <c r="D174">
        <v>12</v>
      </c>
      <c r="E174" t="s">
        <v>3460</v>
      </c>
    </row>
    <row r="175" spans="1:5" x14ac:dyDescent="0.25">
      <c r="A175">
        <v>8</v>
      </c>
      <c r="B175">
        <v>1</v>
      </c>
      <c r="C175">
        <v>6</v>
      </c>
      <c r="D175">
        <v>13</v>
      </c>
      <c r="E175" t="s">
        <v>3462</v>
      </c>
    </row>
    <row r="176" spans="1:5" x14ac:dyDescent="0.25">
      <c r="A176">
        <v>8</v>
      </c>
      <c r="B176">
        <v>1</v>
      </c>
      <c r="C176">
        <v>6</v>
      </c>
      <c r="D176">
        <v>14</v>
      </c>
      <c r="E176" t="s">
        <v>3464</v>
      </c>
    </row>
    <row r="177" spans="1:5" x14ac:dyDescent="0.25">
      <c r="A177">
        <v>8</v>
      </c>
      <c r="B177">
        <v>1</v>
      </c>
      <c r="C177">
        <v>6</v>
      </c>
      <c r="D177">
        <v>15</v>
      </c>
      <c r="E177" t="s">
        <v>3466</v>
      </c>
    </row>
    <row r="178" spans="1:5" x14ac:dyDescent="0.25">
      <c r="A178">
        <v>8</v>
      </c>
      <c r="B178">
        <v>1</v>
      </c>
      <c r="C178">
        <v>6</v>
      </c>
      <c r="D178">
        <v>16</v>
      </c>
      <c r="E178" t="s">
        <v>3468</v>
      </c>
    </row>
    <row r="179" spans="1:5" x14ac:dyDescent="0.25">
      <c r="A179">
        <v>8</v>
      </c>
      <c r="B179">
        <v>1</v>
      </c>
      <c r="C179">
        <v>6</v>
      </c>
      <c r="D179">
        <v>17</v>
      </c>
      <c r="E179" t="s">
        <v>3470</v>
      </c>
    </row>
    <row r="180" spans="1:5" x14ac:dyDescent="0.25">
      <c r="A180">
        <v>8</v>
      </c>
      <c r="B180">
        <v>1</v>
      </c>
      <c r="C180">
        <v>6</v>
      </c>
      <c r="D180">
        <v>18</v>
      </c>
      <c r="E180" t="s">
        <v>3472</v>
      </c>
    </row>
    <row r="181" spans="1:5" x14ac:dyDescent="0.25">
      <c r="A181">
        <v>8</v>
      </c>
      <c r="B181">
        <v>1</v>
      </c>
      <c r="C181">
        <v>6</v>
      </c>
      <c r="D181">
        <v>19</v>
      </c>
      <c r="E181" t="s">
        <v>3474</v>
      </c>
    </row>
    <row r="182" spans="1:5" x14ac:dyDescent="0.25">
      <c r="A182">
        <v>8</v>
      </c>
      <c r="B182">
        <v>1</v>
      </c>
      <c r="C182">
        <v>6</v>
      </c>
      <c r="D182">
        <v>20</v>
      </c>
      <c r="E182" t="s">
        <v>3476</v>
      </c>
    </row>
    <row r="183" spans="1:5" x14ac:dyDescent="0.25">
      <c r="A183">
        <v>8</v>
      </c>
      <c r="B183">
        <v>1</v>
      </c>
      <c r="C183">
        <v>6</v>
      </c>
      <c r="D183">
        <v>21</v>
      </c>
      <c r="E183" t="s">
        <v>3478</v>
      </c>
    </row>
    <row r="184" spans="1:5" x14ac:dyDescent="0.25">
      <c r="A184">
        <v>8</v>
      </c>
      <c r="B184">
        <v>1</v>
      </c>
      <c r="C184">
        <v>6</v>
      </c>
      <c r="D184">
        <v>22</v>
      </c>
      <c r="E184" t="s">
        <v>3480</v>
      </c>
    </row>
    <row r="185" spans="1:5" x14ac:dyDescent="0.25">
      <c r="A185">
        <v>8</v>
      </c>
      <c r="B185">
        <v>1</v>
      </c>
      <c r="C185">
        <v>6</v>
      </c>
      <c r="D185">
        <v>23</v>
      </c>
      <c r="E185" t="s">
        <v>3482</v>
      </c>
    </row>
    <row r="186" spans="1:5" x14ac:dyDescent="0.25">
      <c r="A186">
        <v>8</v>
      </c>
      <c r="B186">
        <v>1</v>
      </c>
      <c r="C186">
        <v>6</v>
      </c>
      <c r="D186">
        <v>24</v>
      </c>
      <c r="E186" t="s">
        <v>3484</v>
      </c>
    </row>
    <row r="187" spans="1:5" x14ac:dyDescent="0.25">
      <c r="A187">
        <v>8</v>
      </c>
      <c r="B187">
        <v>1</v>
      </c>
      <c r="C187">
        <v>6</v>
      </c>
      <c r="D187">
        <v>25</v>
      </c>
      <c r="E187" t="s">
        <v>3486</v>
      </c>
    </row>
    <row r="188" spans="1:5" x14ac:dyDescent="0.25">
      <c r="A188">
        <v>8</v>
      </c>
      <c r="B188">
        <v>1</v>
      </c>
      <c r="C188">
        <v>6</v>
      </c>
      <c r="D188">
        <v>26</v>
      </c>
      <c r="E188" t="s">
        <v>3488</v>
      </c>
    </row>
    <row r="189" spans="1:5" x14ac:dyDescent="0.25">
      <c r="A189">
        <v>8</v>
      </c>
      <c r="B189">
        <v>1</v>
      </c>
      <c r="C189">
        <v>6</v>
      </c>
      <c r="D189">
        <v>27</v>
      </c>
      <c r="E189" t="s">
        <v>3490</v>
      </c>
    </row>
    <row r="190" spans="1:5" x14ac:dyDescent="0.25">
      <c r="A190">
        <v>8</v>
      </c>
      <c r="B190">
        <v>1</v>
      </c>
      <c r="C190">
        <v>6</v>
      </c>
      <c r="D190">
        <v>28</v>
      </c>
      <c r="E190" t="s">
        <v>3492</v>
      </c>
    </row>
    <row r="191" spans="1:5" x14ac:dyDescent="0.25">
      <c r="A191">
        <v>8</v>
      </c>
      <c r="B191">
        <v>1</v>
      </c>
      <c r="C191">
        <v>6</v>
      </c>
      <c r="D191">
        <v>29</v>
      </c>
      <c r="E191" t="s">
        <v>3494</v>
      </c>
    </row>
    <row r="192" spans="1:5" x14ac:dyDescent="0.25">
      <c r="A192">
        <v>8</v>
      </c>
      <c r="B192">
        <v>1</v>
      </c>
      <c r="C192">
        <v>6</v>
      </c>
      <c r="D192">
        <v>30</v>
      </c>
      <c r="E192" t="s">
        <v>3496</v>
      </c>
    </row>
    <row r="193" spans="1:5" x14ac:dyDescent="0.25">
      <c r="A193">
        <v>8</v>
      </c>
      <c r="B193">
        <v>1</v>
      </c>
      <c r="C193">
        <v>6</v>
      </c>
      <c r="D193">
        <v>31</v>
      </c>
      <c r="E193" t="s">
        <v>3498</v>
      </c>
    </row>
    <row r="194" spans="1:5" x14ac:dyDescent="0.25">
      <c r="A194">
        <v>8</v>
      </c>
      <c r="B194">
        <v>1</v>
      </c>
      <c r="C194">
        <v>6</v>
      </c>
      <c r="D194">
        <v>32</v>
      </c>
      <c r="E194" t="s">
        <v>5313</v>
      </c>
    </row>
    <row r="195" spans="1:5" x14ac:dyDescent="0.25">
      <c r="A195">
        <v>8</v>
      </c>
      <c r="B195">
        <v>1</v>
      </c>
      <c r="C195">
        <v>6</v>
      </c>
      <c r="D195">
        <v>33</v>
      </c>
      <c r="E195" t="s">
        <v>5314</v>
      </c>
    </row>
    <row r="196" spans="1:5" x14ac:dyDescent="0.25">
      <c r="A196">
        <v>8</v>
      </c>
      <c r="B196">
        <v>1</v>
      </c>
      <c r="C196">
        <v>6</v>
      </c>
      <c r="D196">
        <v>34</v>
      </c>
      <c r="E196" t="s">
        <v>3502</v>
      </c>
    </row>
    <row r="197" spans="1:5" x14ac:dyDescent="0.25">
      <c r="A197">
        <v>8</v>
      </c>
      <c r="B197">
        <v>1</v>
      </c>
      <c r="C197">
        <v>6</v>
      </c>
      <c r="D197">
        <v>35</v>
      </c>
      <c r="E197" t="s">
        <v>3504</v>
      </c>
    </row>
    <row r="198" spans="1:5" x14ac:dyDescent="0.25">
      <c r="A198">
        <v>8</v>
      </c>
      <c r="B198">
        <v>1</v>
      </c>
      <c r="C198">
        <v>6</v>
      </c>
      <c r="D198">
        <v>36</v>
      </c>
      <c r="E198" t="s">
        <v>3506</v>
      </c>
    </row>
    <row r="199" spans="1:5" x14ac:dyDescent="0.25">
      <c r="A199">
        <v>8</v>
      </c>
      <c r="B199">
        <v>1</v>
      </c>
      <c r="C199">
        <v>6</v>
      </c>
      <c r="D199">
        <v>37</v>
      </c>
      <c r="E199" t="s">
        <v>3508</v>
      </c>
    </row>
    <row r="200" spans="1:5" x14ac:dyDescent="0.25">
      <c r="A200">
        <v>8</v>
      </c>
      <c r="B200">
        <v>1</v>
      </c>
      <c r="C200">
        <v>6</v>
      </c>
      <c r="D200">
        <v>38</v>
      </c>
      <c r="E200" t="s">
        <v>3305</v>
      </c>
    </row>
    <row r="201" spans="1:5" x14ac:dyDescent="0.25">
      <c r="A201">
        <v>8</v>
      </c>
      <c r="B201">
        <v>1</v>
      </c>
      <c r="C201">
        <v>7</v>
      </c>
      <c r="D201">
        <v>1</v>
      </c>
      <c r="E201" t="s">
        <v>5315</v>
      </c>
    </row>
    <row r="202" spans="1:5" x14ac:dyDescent="0.25">
      <c r="A202">
        <v>8</v>
      </c>
      <c r="B202">
        <v>1</v>
      </c>
      <c r="C202">
        <v>7</v>
      </c>
      <c r="D202">
        <v>2</v>
      </c>
      <c r="E202" t="s">
        <v>3512</v>
      </c>
    </row>
    <row r="203" spans="1:5" x14ac:dyDescent="0.25">
      <c r="A203">
        <v>8</v>
      </c>
      <c r="B203">
        <v>1</v>
      </c>
      <c r="C203">
        <v>7</v>
      </c>
      <c r="D203">
        <v>3</v>
      </c>
      <c r="E203" t="s">
        <v>3514</v>
      </c>
    </row>
    <row r="204" spans="1:5" x14ac:dyDescent="0.25">
      <c r="A204">
        <v>8</v>
      </c>
      <c r="B204">
        <v>1</v>
      </c>
      <c r="C204">
        <v>7</v>
      </c>
      <c r="D204">
        <v>4</v>
      </c>
      <c r="E204" t="s">
        <v>3516</v>
      </c>
    </row>
    <row r="205" spans="1:5" x14ac:dyDescent="0.25">
      <c r="A205">
        <v>8</v>
      </c>
      <c r="B205">
        <v>1</v>
      </c>
      <c r="C205">
        <v>7</v>
      </c>
      <c r="D205">
        <v>5</v>
      </c>
      <c r="E205" t="s">
        <v>3518</v>
      </c>
    </row>
    <row r="206" spans="1:5" x14ac:dyDescent="0.25">
      <c r="A206">
        <v>8</v>
      </c>
      <c r="B206">
        <v>1</v>
      </c>
      <c r="C206">
        <v>7</v>
      </c>
      <c r="D206">
        <v>6</v>
      </c>
      <c r="E206" t="s">
        <v>3520</v>
      </c>
    </row>
    <row r="207" spans="1:5" x14ac:dyDescent="0.25">
      <c r="A207">
        <v>8</v>
      </c>
      <c r="B207">
        <v>1</v>
      </c>
      <c r="C207">
        <v>7</v>
      </c>
      <c r="D207">
        <v>7</v>
      </c>
      <c r="E207" t="s">
        <v>3522</v>
      </c>
    </row>
    <row r="208" spans="1:5" x14ac:dyDescent="0.25">
      <c r="A208">
        <v>8</v>
      </c>
      <c r="B208">
        <v>1</v>
      </c>
      <c r="C208">
        <v>7</v>
      </c>
      <c r="D208">
        <v>8</v>
      </c>
      <c r="E208" t="s">
        <v>3524</v>
      </c>
    </row>
    <row r="209" spans="1:5" x14ac:dyDescent="0.25">
      <c r="A209">
        <v>8</v>
      </c>
      <c r="B209">
        <v>1</v>
      </c>
      <c r="C209">
        <v>7</v>
      </c>
      <c r="D209">
        <v>9</v>
      </c>
      <c r="E209" t="s">
        <v>3526</v>
      </c>
    </row>
    <row r="210" spans="1:5" x14ac:dyDescent="0.25">
      <c r="A210">
        <v>8</v>
      </c>
      <c r="B210">
        <v>1</v>
      </c>
      <c r="C210">
        <v>7</v>
      </c>
      <c r="D210">
        <v>10</v>
      </c>
      <c r="E210" t="s">
        <v>3528</v>
      </c>
    </row>
    <row r="211" spans="1:5" x14ac:dyDescent="0.25">
      <c r="A211">
        <v>8</v>
      </c>
      <c r="B211">
        <v>1</v>
      </c>
      <c r="C211">
        <v>7</v>
      </c>
      <c r="D211">
        <v>11</v>
      </c>
      <c r="E211" t="s">
        <v>3530</v>
      </c>
    </row>
    <row r="212" spans="1:5" x14ac:dyDescent="0.25">
      <c r="A212">
        <v>8</v>
      </c>
      <c r="B212">
        <v>1</v>
      </c>
      <c r="C212">
        <v>7</v>
      </c>
      <c r="D212">
        <v>12</v>
      </c>
      <c r="E212" t="s">
        <v>3532</v>
      </c>
    </row>
    <row r="213" spans="1:5" x14ac:dyDescent="0.25">
      <c r="A213">
        <v>8</v>
      </c>
      <c r="B213">
        <v>1</v>
      </c>
      <c r="C213">
        <v>7</v>
      </c>
      <c r="D213">
        <v>13</v>
      </c>
      <c r="E213" t="s">
        <v>3534</v>
      </c>
    </row>
    <row r="214" spans="1:5" x14ac:dyDescent="0.25">
      <c r="A214">
        <v>8</v>
      </c>
      <c r="B214">
        <v>1</v>
      </c>
      <c r="C214">
        <v>7</v>
      </c>
      <c r="D214">
        <v>14</v>
      </c>
      <c r="E214" t="s">
        <v>3536</v>
      </c>
    </row>
    <row r="215" spans="1:5" x14ac:dyDescent="0.25">
      <c r="A215">
        <v>8</v>
      </c>
      <c r="B215">
        <v>1</v>
      </c>
      <c r="C215">
        <v>7</v>
      </c>
      <c r="D215">
        <v>15</v>
      </c>
      <c r="E215" t="s">
        <v>3538</v>
      </c>
    </row>
    <row r="216" spans="1:5" x14ac:dyDescent="0.25">
      <c r="A216">
        <v>8</v>
      </c>
      <c r="B216">
        <v>1</v>
      </c>
      <c r="C216">
        <v>7</v>
      </c>
      <c r="D216">
        <v>16</v>
      </c>
      <c r="E216" t="s">
        <v>3540</v>
      </c>
    </row>
    <row r="217" spans="1:5" x14ac:dyDescent="0.25">
      <c r="A217">
        <v>8</v>
      </c>
      <c r="B217">
        <v>1</v>
      </c>
      <c r="C217">
        <v>7</v>
      </c>
      <c r="D217">
        <v>17</v>
      </c>
      <c r="E217" t="s">
        <v>3542</v>
      </c>
    </row>
    <row r="218" spans="1:5" x14ac:dyDescent="0.25">
      <c r="A218">
        <v>8</v>
      </c>
      <c r="B218">
        <v>1</v>
      </c>
      <c r="C218">
        <v>7</v>
      </c>
      <c r="D218">
        <v>18</v>
      </c>
      <c r="E218" t="s">
        <v>3544</v>
      </c>
    </row>
    <row r="219" spans="1:5" x14ac:dyDescent="0.25">
      <c r="A219">
        <v>8</v>
      </c>
      <c r="B219">
        <v>1</v>
      </c>
      <c r="C219">
        <v>7</v>
      </c>
      <c r="D219">
        <v>19</v>
      </c>
      <c r="E219" t="s">
        <v>3546</v>
      </c>
    </row>
    <row r="220" spans="1:5" x14ac:dyDescent="0.25">
      <c r="A220">
        <v>8</v>
      </c>
      <c r="B220">
        <v>1</v>
      </c>
      <c r="C220">
        <v>7</v>
      </c>
      <c r="D220">
        <v>20</v>
      </c>
      <c r="E220" t="s">
        <v>3548</v>
      </c>
    </row>
    <row r="221" spans="1:5" x14ac:dyDescent="0.25">
      <c r="A221">
        <v>8</v>
      </c>
      <c r="B221">
        <v>1</v>
      </c>
      <c r="C221">
        <v>7</v>
      </c>
      <c r="D221">
        <v>21</v>
      </c>
      <c r="E221" t="s">
        <v>3550</v>
      </c>
    </row>
    <row r="222" spans="1:5" x14ac:dyDescent="0.25">
      <c r="A222">
        <v>8</v>
      </c>
      <c r="B222">
        <v>1</v>
      </c>
      <c r="C222">
        <v>7</v>
      </c>
      <c r="D222">
        <v>22</v>
      </c>
      <c r="E222" t="s">
        <v>3552</v>
      </c>
    </row>
    <row r="223" spans="1:5" x14ac:dyDescent="0.25">
      <c r="A223">
        <v>8</v>
      </c>
      <c r="B223">
        <v>1</v>
      </c>
      <c r="C223">
        <v>7</v>
      </c>
      <c r="D223">
        <v>23</v>
      </c>
      <c r="E223" t="s">
        <v>3554</v>
      </c>
    </row>
    <row r="224" spans="1:5" x14ac:dyDescent="0.25">
      <c r="A224">
        <v>8</v>
      </c>
      <c r="B224">
        <v>1</v>
      </c>
      <c r="C224">
        <v>7</v>
      </c>
      <c r="D224">
        <v>24</v>
      </c>
      <c r="E224" t="s">
        <v>3556</v>
      </c>
    </row>
    <row r="225" spans="1:5" x14ac:dyDescent="0.25">
      <c r="A225">
        <v>8</v>
      </c>
      <c r="B225">
        <v>1</v>
      </c>
      <c r="C225">
        <v>7</v>
      </c>
      <c r="D225">
        <v>25</v>
      </c>
      <c r="E225" t="s">
        <v>3558</v>
      </c>
    </row>
    <row r="226" spans="1:5" x14ac:dyDescent="0.25">
      <c r="A226">
        <v>8</v>
      </c>
      <c r="B226">
        <v>1</v>
      </c>
      <c r="C226">
        <v>7</v>
      </c>
      <c r="D226">
        <v>26</v>
      </c>
      <c r="E226" t="s">
        <v>3560</v>
      </c>
    </row>
    <row r="227" spans="1:5" x14ac:dyDescent="0.25">
      <c r="A227">
        <v>8</v>
      </c>
      <c r="B227">
        <v>1</v>
      </c>
      <c r="C227">
        <v>7</v>
      </c>
      <c r="D227">
        <v>27</v>
      </c>
      <c r="E227" t="s">
        <v>3562</v>
      </c>
    </row>
    <row r="228" spans="1:5" x14ac:dyDescent="0.25">
      <c r="A228">
        <v>8</v>
      </c>
      <c r="B228">
        <v>1</v>
      </c>
      <c r="C228">
        <v>7</v>
      </c>
      <c r="D228">
        <v>28</v>
      </c>
      <c r="E228" t="s">
        <v>3305</v>
      </c>
    </row>
    <row r="229" spans="1:5" x14ac:dyDescent="0.25">
      <c r="A229">
        <v>8</v>
      </c>
      <c r="B229">
        <v>1</v>
      </c>
      <c r="C229">
        <v>8</v>
      </c>
      <c r="D229">
        <v>1</v>
      </c>
      <c r="E229" t="s">
        <v>5316</v>
      </c>
    </row>
    <row r="230" spans="1:5" x14ac:dyDescent="0.25">
      <c r="A230">
        <v>8</v>
      </c>
      <c r="B230">
        <v>1</v>
      </c>
      <c r="C230">
        <v>8</v>
      </c>
      <c r="D230">
        <v>2</v>
      </c>
      <c r="E230" t="s">
        <v>3566</v>
      </c>
    </row>
    <row r="231" spans="1:5" x14ac:dyDescent="0.25">
      <c r="A231">
        <v>8</v>
      </c>
      <c r="B231">
        <v>1</v>
      </c>
      <c r="C231">
        <v>8</v>
      </c>
      <c r="D231">
        <v>3</v>
      </c>
      <c r="E231" t="s">
        <v>3568</v>
      </c>
    </row>
    <row r="232" spans="1:5" x14ac:dyDescent="0.25">
      <c r="A232">
        <v>8</v>
      </c>
      <c r="B232">
        <v>1</v>
      </c>
      <c r="C232">
        <v>8</v>
      </c>
      <c r="D232">
        <v>4</v>
      </c>
      <c r="E232" t="s">
        <v>3570</v>
      </c>
    </row>
    <row r="233" spans="1:5" x14ac:dyDescent="0.25">
      <c r="A233">
        <v>8</v>
      </c>
      <c r="B233">
        <v>1</v>
      </c>
      <c r="C233">
        <v>8</v>
      </c>
      <c r="D233">
        <v>5</v>
      </c>
      <c r="E233" t="s">
        <v>3572</v>
      </c>
    </row>
    <row r="234" spans="1:5" x14ac:dyDescent="0.25">
      <c r="A234">
        <v>8</v>
      </c>
      <c r="B234">
        <v>1</v>
      </c>
      <c r="C234">
        <v>8</v>
      </c>
      <c r="D234">
        <v>6</v>
      </c>
      <c r="E234" t="s">
        <v>3574</v>
      </c>
    </row>
    <row r="235" spans="1:5" x14ac:dyDescent="0.25">
      <c r="A235">
        <v>8</v>
      </c>
      <c r="B235">
        <v>1</v>
      </c>
      <c r="C235">
        <v>8</v>
      </c>
      <c r="D235">
        <v>7</v>
      </c>
      <c r="E235" t="s">
        <v>3576</v>
      </c>
    </row>
    <row r="236" spans="1:5" x14ac:dyDescent="0.25">
      <c r="A236">
        <v>8</v>
      </c>
      <c r="B236">
        <v>1</v>
      </c>
      <c r="C236">
        <v>8</v>
      </c>
      <c r="D236">
        <v>8</v>
      </c>
      <c r="E236" t="s">
        <v>3578</v>
      </c>
    </row>
    <row r="237" spans="1:5" x14ac:dyDescent="0.25">
      <c r="A237">
        <v>8</v>
      </c>
      <c r="B237">
        <v>1</v>
      </c>
      <c r="C237">
        <v>8</v>
      </c>
      <c r="D237">
        <v>9</v>
      </c>
      <c r="E237" t="s">
        <v>3580</v>
      </c>
    </row>
    <row r="238" spans="1:5" x14ac:dyDescent="0.25">
      <c r="A238">
        <v>8</v>
      </c>
      <c r="B238">
        <v>1</v>
      </c>
      <c r="C238">
        <v>8</v>
      </c>
      <c r="D238">
        <v>10</v>
      </c>
      <c r="E238" t="s">
        <v>3582</v>
      </c>
    </row>
    <row r="239" spans="1:5" x14ac:dyDescent="0.25">
      <c r="A239">
        <v>8</v>
      </c>
      <c r="B239">
        <v>1</v>
      </c>
      <c r="C239">
        <v>8</v>
      </c>
      <c r="D239">
        <v>11</v>
      </c>
      <c r="E239" t="s">
        <v>3584</v>
      </c>
    </row>
    <row r="240" spans="1:5" x14ac:dyDescent="0.25">
      <c r="A240">
        <v>8</v>
      </c>
      <c r="B240">
        <v>1</v>
      </c>
      <c r="C240">
        <v>8</v>
      </c>
      <c r="D240">
        <v>12</v>
      </c>
      <c r="E240" t="s">
        <v>3586</v>
      </c>
    </row>
    <row r="241" spans="1:5" x14ac:dyDescent="0.25">
      <c r="A241">
        <v>8</v>
      </c>
      <c r="B241">
        <v>1</v>
      </c>
      <c r="C241">
        <v>8</v>
      </c>
      <c r="D241">
        <v>13</v>
      </c>
      <c r="E241" t="s">
        <v>3588</v>
      </c>
    </row>
    <row r="242" spans="1:5" x14ac:dyDescent="0.25">
      <c r="A242">
        <v>8</v>
      </c>
      <c r="B242">
        <v>1</v>
      </c>
      <c r="C242">
        <v>8</v>
      </c>
      <c r="D242">
        <v>14</v>
      </c>
      <c r="E242" t="s">
        <v>3590</v>
      </c>
    </row>
    <row r="243" spans="1:5" x14ac:dyDescent="0.25">
      <c r="A243">
        <v>8</v>
      </c>
      <c r="B243">
        <v>1</v>
      </c>
      <c r="C243">
        <v>8</v>
      </c>
      <c r="D243">
        <v>15</v>
      </c>
      <c r="E243" t="s">
        <v>3592</v>
      </c>
    </row>
    <row r="244" spans="1:5" x14ac:dyDescent="0.25">
      <c r="A244">
        <v>8</v>
      </c>
      <c r="B244">
        <v>1</v>
      </c>
      <c r="C244">
        <v>8</v>
      </c>
      <c r="D244">
        <v>16</v>
      </c>
      <c r="E244" t="s">
        <v>3594</v>
      </c>
    </row>
    <row r="245" spans="1:5" x14ac:dyDescent="0.25">
      <c r="A245">
        <v>8</v>
      </c>
      <c r="B245">
        <v>1</v>
      </c>
      <c r="C245">
        <v>8</v>
      </c>
      <c r="D245">
        <v>17</v>
      </c>
      <c r="E245" t="s">
        <v>3596</v>
      </c>
    </row>
    <row r="246" spans="1:5" x14ac:dyDescent="0.25">
      <c r="A246">
        <v>8</v>
      </c>
      <c r="B246">
        <v>1</v>
      </c>
      <c r="C246">
        <v>8</v>
      </c>
      <c r="D246">
        <v>18</v>
      </c>
      <c r="E246" t="s">
        <v>3598</v>
      </c>
    </row>
    <row r="247" spans="1:5" x14ac:dyDescent="0.25">
      <c r="A247">
        <v>8</v>
      </c>
      <c r="B247">
        <v>1</v>
      </c>
      <c r="C247">
        <v>8</v>
      </c>
      <c r="D247">
        <v>19</v>
      </c>
      <c r="E247" t="s">
        <v>3600</v>
      </c>
    </row>
    <row r="248" spans="1:5" x14ac:dyDescent="0.25">
      <c r="A248">
        <v>8</v>
      </c>
      <c r="B248">
        <v>1</v>
      </c>
      <c r="C248">
        <v>8</v>
      </c>
      <c r="D248">
        <v>20</v>
      </c>
      <c r="E248" t="s">
        <v>3602</v>
      </c>
    </row>
    <row r="249" spans="1:5" x14ac:dyDescent="0.25">
      <c r="A249">
        <v>8</v>
      </c>
      <c r="B249">
        <v>1</v>
      </c>
      <c r="C249">
        <v>8</v>
      </c>
      <c r="D249">
        <v>21</v>
      </c>
      <c r="E249" t="s">
        <v>3604</v>
      </c>
    </row>
    <row r="250" spans="1:5" x14ac:dyDescent="0.25">
      <c r="A250">
        <v>8</v>
      </c>
      <c r="B250">
        <v>1</v>
      </c>
      <c r="C250">
        <v>8</v>
      </c>
      <c r="D250">
        <v>22</v>
      </c>
      <c r="E250" t="s">
        <v>3606</v>
      </c>
    </row>
    <row r="251" spans="1:5" x14ac:dyDescent="0.25">
      <c r="A251">
        <v>8</v>
      </c>
      <c r="B251">
        <v>1</v>
      </c>
      <c r="C251">
        <v>8</v>
      </c>
      <c r="D251">
        <v>23</v>
      </c>
      <c r="E251" t="s">
        <v>3608</v>
      </c>
    </row>
    <row r="252" spans="1:5" x14ac:dyDescent="0.25">
      <c r="A252">
        <v>8</v>
      </c>
      <c r="B252">
        <v>1</v>
      </c>
      <c r="C252">
        <v>8</v>
      </c>
      <c r="D252">
        <v>24</v>
      </c>
      <c r="E252" t="s">
        <v>3610</v>
      </c>
    </row>
    <row r="253" spans="1:5" x14ac:dyDescent="0.25">
      <c r="A253">
        <v>8</v>
      </c>
      <c r="B253">
        <v>1</v>
      </c>
      <c r="C253">
        <v>8</v>
      </c>
      <c r="D253">
        <v>25</v>
      </c>
      <c r="E253" t="s">
        <v>3612</v>
      </c>
    </row>
    <row r="254" spans="1:5" x14ac:dyDescent="0.25">
      <c r="A254">
        <v>8</v>
      </c>
      <c r="B254">
        <v>1</v>
      </c>
      <c r="C254">
        <v>8</v>
      </c>
      <c r="D254">
        <v>26</v>
      </c>
      <c r="E254" t="s">
        <v>3614</v>
      </c>
    </row>
    <row r="255" spans="1:5" x14ac:dyDescent="0.25">
      <c r="A255">
        <v>8</v>
      </c>
      <c r="B255">
        <v>1</v>
      </c>
      <c r="C255">
        <v>8</v>
      </c>
      <c r="D255">
        <v>27</v>
      </c>
      <c r="E255" t="s">
        <v>3616</v>
      </c>
    </row>
    <row r="256" spans="1:5" x14ac:dyDescent="0.25">
      <c r="A256">
        <v>8</v>
      </c>
      <c r="B256">
        <v>1</v>
      </c>
      <c r="C256">
        <v>8</v>
      </c>
      <c r="D256">
        <v>28</v>
      </c>
      <c r="E256" t="s">
        <v>3618</v>
      </c>
    </row>
    <row r="257" spans="1:5" x14ac:dyDescent="0.25">
      <c r="A257">
        <v>8</v>
      </c>
      <c r="B257">
        <v>1</v>
      </c>
      <c r="C257">
        <v>8</v>
      </c>
      <c r="D257">
        <v>29</v>
      </c>
      <c r="E257" t="s">
        <v>3305</v>
      </c>
    </row>
    <row r="258" spans="1:5" x14ac:dyDescent="0.25">
      <c r="A258">
        <v>8</v>
      </c>
      <c r="B258">
        <v>1</v>
      </c>
      <c r="C258">
        <v>9</v>
      </c>
      <c r="D258">
        <v>1</v>
      </c>
      <c r="E258" t="s">
        <v>5317</v>
      </c>
    </row>
    <row r="259" spans="1:5" x14ac:dyDescent="0.25">
      <c r="A259">
        <v>8</v>
      </c>
      <c r="B259">
        <v>1</v>
      </c>
      <c r="C259">
        <v>9</v>
      </c>
      <c r="D259">
        <v>2</v>
      </c>
      <c r="E259" t="s">
        <v>3622</v>
      </c>
    </row>
    <row r="260" spans="1:5" x14ac:dyDescent="0.25">
      <c r="A260">
        <v>8</v>
      </c>
      <c r="B260">
        <v>1</v>
      </c>
      <c r="C260">
        <v>9</v>
      </c>
      <c r="D260">
        <v>3</v>
      </c>
      <c r="E260" t="s">
        <v>3624</v>
      </c>
    </row>
    <row r="261" spans="1:5" x14ac:dyDescent="0.25">
      <c r="A261">
        <v>8</v>
      </c>
      <c r="B261">
        <v>1</v>
      </c>
      <c r="C261">
        <v>9</v>
      </c>
      <c r="D261">
        <v>4</v>
      </c>
      <c r="E261" t="s">
        <v>3626</v>
      </c>
    </row>
    <row r="262" spans="1:5" x14ac:dyDescent="0.25">
      <c r="A262">
        <v>8</v>
      </c>
      <c r="B262">
        <v>1</v>
      </c>
      <c r="C262">
        <v>9</v>
      </c>
      <c r="D262">
        <v>5</v>
      </c>
      <c r="E262" t="s">
        <v>3628</v>
      </c>
    </row>
    <row r="263" spans="1:5" x14ac:dyDescent="0.25">
      <c r="A263">
        <v>8</v>
      </c>
      <c r="B263">
        <v>1</v>
      </c>
      <c r="C263">
        <v>9</v>
      </c>
      <c r="D263">
        <v>6</v>
      </c>
      <c r="E263" t="s">
        <v>3630</v>
      </c>
    </row>
    <row r="264" spans="1:5" x14ac:dyDescent="0.25">
      <c r="A264">
        <v>8</v>
      </c>
      <c r="B264">
        <v>1</v>
      </c>
      <c r="C264">
        <v>9</v>
      </c>
      <c r="D264">
        <v>7</v>
      </c>
      <c r="E264" t="s">
        <v>3632</v>
      </c>
    </row>
    <row r="265" spans="1:5" x14ac:dyDescent="0.25">
      <c r="A265">
        <v>8</v>
      </c>
      <c r="B265">
        <v>1</v>
      </c>
      <c r="C265">
        <v>9</v>
      </c>
      <c r="D265">
        <v>8</v>
      </c>
      <c r="E265" t="s">
        <v>3634</v>
      </c>
    </row>
    <row r="266" spans="1:5" x14ac:dyDescent="0.25">
      <c r="A266">
        <v>8</v>
      </c>
      <c r="B266">
        <v>1</v>
      </c>
      <c r="C266">
        <v>9</v>
      </c>
      <c r="D266">
        <v>9</v>
      </c>
      <c r="E266" t="s">
        <v>3636</v>
      </c>
    </row>
    <row r="267" spans="1:5" x14ac:dyDescent="0.25">
      <c r="A267">
        <v>8</v>
      </c>
      <c r="B267">
        <v>1</v>
      </c>
      <c r="C267">
        <v>9</v>
      </c>
      <c r="D267">
        <v>10</v>
      </c>
      <c r="E267" t="s">
        <v>3638</v>
      </c>
    </row>
    <row r="268" spans="1:5" x14ac:dyDescent="0.25">
      <c r="A268">
        <v>8</v>
      </c>
      <c r="B268">
        <v>1</v>
      </c>
      <c r="C268">
        <v>9</v>
      </c>
      <c r="D268">
        <v>11</v>
      </c>
      <c r="E268" t="s">
        <v>3640</v>
      </c>
    </row>
    <row r="269" spans="1:5" x14ac:dyDescent="0.25">
      <c r="A269">
        <v>8</v>
      </c>
      <c r="B269">
        <v>1</v>
      </c>
      <c r="C269">
        <v>9</v>
      </c>
      <c r="D269">
        <v>12</v>
      </c>
      <c r="E269" t="s">
        <v>3642</v>
      </c>
    </row>
    <row r="270" spans="1:5" x14ac:dyDescent="0.25">
      <c r="A270">
        <v>8</v>
      </c>
      <c r="B270">
        <v>1</v>
      </c>
      <c r="C270">
        <v>9</v>
      </c>
      <c r="D270">
        <v>13</v>
      </c>
      <c r="E270" t="s">
        <v>3644</v>
      </c>
    </row>
    <row r="271" spans="1:5" x14ac:dyDescent="0.25">
      <c r="A271">
        <v>8</v>
      </c>
      <c r="B271">
        <v>1</v>
      </c>
      <c r="C271">
        <v>9</v>
      </c>
      <c r="D271">
        <v>14</v>
      </c>
      <c r="E271" t="s">
        <v>3646</v>
      </c>
    </row>
    <row r="272" spans="1:5" x14ac:dyDescent="0.25">
      <c r="A272">
        <v>8</v>
      </c>
      <c r="B272">
        <v>1</v>
      </c>
      <c r="C272">
        <v>9</v>
      </c>
      <c r="D272">
        <v>15</v>
      </c>
      <c r="E272" t="s">
        <v>3648</v>
      </c>
    </row>
    <row r="273" spans="1:5" x14ac:dyDescent="0.25">
      <c r="A273">
        <v>8</v>
      </c>
      <c r="B273">
        <v>1</v>
      </c>
      <c r="C273">
        <v>9</v>
      </c>
      <c r="D273">
        <v>16</v>
      </c>
      <c r="E273" t="s">
        <v>3650</v>
      </c>
    </row>
    <row r="274" spans="1:5" x14ac:dyDescent="0.25">
      <c r="A274">
        <v>8</v>
      </c>
      <c r="B274">
        <v>1</v>
      </c>
      <c r="C274">
        <v>9</v>
      </c>
      <c r="D274">
        <v>17</v>
      </c>
      <c r="E274" t="s">
        <v>3652</v>
      </c>
    </row>
    <row r="275" spans="1:5" x14ac:dyDescent="0.25">
      <c r="A275">
        <v>8</v>
      </c>
      <c r="B275">
        <v>1</v>
      </c>
      <c r="C275">
        <v>9</v>
      </c>
      <c r="D275">
        <v>18</v>
      </c>
      <c r="E275" t="s">
        <v>3654</v>
      </c>
    </row>
    <row r="276" spans="1:5" x14ac:dyDescent="0.25">
      <c r="A276">
        <v>8</v>
      </c>
      <c r="B276">
        <v>1</v>
      </c>
      <c r="C276">
        <v>9</v>
      </c>
      <c r="D276">
        <v>19</v>
      </c>
      <c r="E276" t="s">
        <v>3656</v>
      </c>
    </row>
    <row r="277" spans="1:5" x14ac:dyDescent="0.25">
      <c r="A277">
        <v>8</v>
      </c>
      <c r="B277">
        <v>1</v>
      </c>
      <c r="C277">
        <v>9</v>
      </c>
      <c r="D277">
        <v>20</v>
      </c>
      <c r="E277" t="s">
        <v>3658</v>
      </c>
    </row>
    <row r="278" spans="1:5" x14ac:dyDescent="0.25">
      <c r="A278">
        <v>8</v>
      </c>
      <c r="B278">
        <v>1</v>
      </c>
      <c r="C278">
        <v>9</v>
      </c>
      <c r="D278">
        <v>21</v>
      </c>
      <c r="E278" t="s">
        <v>3660</v>
      </c>
    </row>
    <row r="279" spans="1:5" x14ac:dyDescent="0.25">
      <c r="A279">
        <v>8</v>
      </c>
      <c r="B279">
        <v>1</v>
      </c>
      <c r="C279">
        <v>9</v>
      </c>
      <c r="D279">
        <v>22</v>
      </c>
      <c r="E279" t="s">
        <v>3662</v>
      </c>
    </row>
    <row r="280" spans="1:5" x14ac:dyDescent="0.25">
      <c r="A280">
        <v>8</v>
      </c>
      <c r="B280">
        <v>1</v>
      </c>
      <c r="C280">
        <v>9</v>
      </c>
      <c r="D280">
        <v>23</v>
      </c>
      <c r="E280" t="s">
        <v>3664</v>
      </c>
    </row>
    <row r="281" spans="1:5" x14ac:dyDescent="0.25">
      <c r="A281">
        <v>8</v>
      </c>
      <c r="B281">
        <v>1</v>
      </c>
      <c r="C281">
        <v>9</v>
      </c>
      <c r="D281">
        <v>24</v>
      </c>
      <c r="E281" t="s">
        <v>3666</v>
      </c>
    </row>
    <row r="282" spans="1:5" x14ac:dyDescent="0.25">
      <c r="A282">
        <v>8</v>
      </c>
      <c r="B282">
        <v>1</v>
      </c>
      <c r="C282">
        <v>9</v>
      </c>
      <c r="D282">
        <v>25</v>
      </c>
      <c r="E282" t="s">
        <v>3668</v>
      </c>
    </row>
    <row r="283" spans="1:5" x14ac:dyDescent="0.25">
      <c r="A283">
        <v>8</v>
      </c>
      <c r="B283">
        <v>1</v>
      </c>
      <c r="C283">
        <v>9</v>
      </c>
      <c r="D283">
        <v>26</v>
      </c>
      <c r="E283" t="s">
        <v>3670</v>
      </c>
    </row>
    <row r="284" spans="1:5" x14ac:dyDescent="0.25">
      <c r="A284">
        <v>8</v>
      </c>
      <c r="B284">
        <v>1</v>
      </c>
      <c r="C284">
        <v>9</v>
      </c>
      <c r="D284">
        <v>27</v>
      </c>
      <c r="E284" t="s">
        <v>3672</v>
      </c>
    </row>
    <row r="285" spans="1:5" x14ac:dyDescent="0.25">
      <c r="A285">
        <v>8</v>
      </c>
      <c r="B285">
        <v>1</v>
      </c>
      <c r="C285">
        <v>9</v>
      </c>
      <c r="D285">
        <v>28</v>
      </c>
      <c r="E285" t="s">
        <v>3674</v>
      </c>
    </row>
    <row r="286" spans="1:5" x14ac:dyDescent="0.25">
      <c r="A286">
        <v>8</v>
      </c>
      <c r="B286">
        <v>1</v>
      </c>
      <c r="C286">
        <v>9</v>
      </c>
      <c r="D286">
        <v>29</v>
      </c>
      <c r="E286" t="s">
        <v>3676</v>
      </c>
    </row>
    <row r="287" spans="1:5" x14ac:dyDescent="0.25">
      <c r="A287">
        <v>8</v>
      </c>
      <c r="B287">
        <v>1</v>
      </c>
      <c r="C287">
        <v>9</v>
      </c>
      <c r="D287">
        <v>30</v>
      </c>
      <c r="E287" t="s">
        <v>3678</v>
      </c>
    </row>
    <row r="288" spans="1:5" x14ac:dyDescent="0.25">
      <c r="A288">
        <v>8</v>
      </c>
      <c r="B288">
        <v>1</v>
      </c>
      <c r="C288">
        <v>9</v>
      </c>
      <c r="D288">
        <v>31</v>
      </c>
      <c r="E288" t="s">
        <v>3305</v>
      </c>
    </row>
    <row r="289" spans="1:5" x14ac:dyDescent="0.25">
      <c r="A289">
        <v>8</v>
      </c>
      <c r="B289">
        <v>1</v>
      </c>
      <c r="C289">
        <v>10</v>
      </c>
      <c r="D289">
        <v>1</v>
      </c>
      <c r="E289" t="s">
        <v>5318</v>
      </c>
    </row>
    <row r="290" spans="1:5" x14ac:dyDescent="0.25">
      <c r="A290">
        <v>8</v>
      </c>
      <c r="B290">
        <v>1</v>
      </c>
      <c r="C290">
        <v>10</v>
      </c>
      <c r="D290">
        <v>2</v>
      </c>
      <c r="E290" t="s">
        <v>3682</v>
      </c>
    </row>
    <row r="291" spans="1:5" x14ac:dyDescent="0.25">
      <c r="A291">
        <v>8</v>
      </c>
      <c r="B291">
        <v>1</v>
      </c>
      <c r="C291">
        <v>10</v>
      </c>
      <c r="D291">
        <v>3</v>
      </c>
      <c r="E291" t="s">
        <v>3684</v>
      </c>
    </row>
    <row r="292" spans="1:5" x14ac:dyDescent="0.25">
      <c r="A292">
        <v>8</v>
      </c>
      <c r="B292">
        <v>1</v>
      </c>
      <c r="C292">
        <v>10</v>
      </c>
      <c r="D292">
        <v>4</v>
      </c>
      <c r="E292" t="s">
        <v>3686</v>
      </c>
    </row>
    <row r="293" spans="1:5" x14ac:dyDescent="0.25">
      <c r="A293">
        <v>8</v>
      </c>
      <c r="B293">
        <v>1</v>
      </c>
      <c r="C293">
        <v>10</v>
      </c>
      <c r="D293">
        <v>5</v>
      </c>
      <c r="E293" t="s">
        <v>3688</v>
      </c>
    </row>
    <row r="294" spans="1:5" x14ac:dyDescent="0.25">
      <c r="A294">
        <v>8</v>
      </c>
      <c r="B294">
        <v>1</v>
      </c>
      <c r="C294">
        <v>10</v>
      </c>
      <c r="D294">
        <v>6</v>
      </c>
      <c r="E294" t="s">
        <v>3690</v>
      </c>
    </row>
    <row r="295" spans="1:5" x14ac:dyDescent="0.25">
      <c r="A295">
        <v>8</v>
      </c>
      <c r="B295">
        <v>1</v>
      </c>
      <c r="C295">
        <v>10</v>
      </c>
      <c r="D295">
        <v>7</v>
      </c>
      <c r="E295" t="s">
        <v>3692</v>
      </c>
    </row>
    <row r="296" spans="1:5" x14ac:dyDescent="0.25">
      <c r="A296">
        <v>8</v>
      </c>
      <c r="B296">
        <v>1</v>
      </c>
      <c r="C296">
        <v>10</v>
      </c>
      <c r="D296">
        <v>8</v>
      </c>
      <c r="E296" t="s">
        <v>3694</v>
      </c>
    </row>
    <row r="297" spans="1:5" x14ac:dyDescent="0.25">
      <c r="A297">
        <v>8</v>
      </c>
      <c r="B297">
        <v>1</v>
      </c>
      <c r="C297">
        <v>10</v>
      </c>
      <c r="D297">
        <v>9</v>
      </c>
      <c r="E297" t="s">
        <v>3696</v>
      </c>
    </row>
    <row r="298" spans="1:5" x14ac:dyDescent="0.25">
      <c r="A298">
        <v>8</v>
      </c>
      <c r="B298">
        <v>1</v>
      </c>
      <c r="C298">
        <v>10</v>
      </c>
      <c r="D298">
        <v>10</v>
      </c>
      <c r="E298" t="s">
        <v>3698</v>
      </c>
    </row>
    <row r="299" spans="1:5" x14ac:dyDescent="0.25">
      <c r="A299">
        <v>8</v>
      </c>
      <c r="B299">
        <v>1</v>
      </c>
      <c r="C299">
        <v>10</v>
      </c>
      <c r="D299">
        <v>11</v>
      </c>
      <c r="E299" t="s">
        <v>3700</v>
      </c>
    </row>
    <row r="300" spans="1:5" x14ac:dyDescent="0.25">
      <c r="A300">
        <v>8</v>
      </c>
      <c r="B300">
        <v>1</v>
      </c>
      <c r="C300">
        <v>10</v>
      </c>
      <c r="D300">
        <v>12</v>
      </c>
      <c r="E300" t="s">
        <v>3702</v>
      </c>
    </row>
    <row r="301" spans="1:5" x14ac:dyDescent="0.25">
      <c r="A301">
        <v>8</v>
      </c>
      <c r="B301">
        <v>1</v>
      </c>
      <c r="C301">
        <v>10</v>
      </c>
      <c r="D301">
        <v>13</v>
      </c>
      <c r="E301" t="s">
        <v>3704</v>
      </c>
    </row>
    <row r="302" spans="1:5" x14ac:dyDescent="0.25">
      <c r="A302">
        <v>8</v>
      </c>
      <c r="B302">
        <v>1</v>
      </c>
      <c r="C302">
        <v>10</v>
      </c>
      <c r="D302">
        <v>14</v>
      </c>
      <c r="E302" t="s">
        <v>3706</v>
      </c>
    </row>
    <row r="303" spans="1:5" x14ac:dyDescent="0.25">
      <c r="A303">
        <v>8</v>
      </c>
      <c r="B303">
        <v>1</v>
      </c>
      <c r="C303">
        <v>10</v>
      </c>
      <c r="D303">
        <v>15</v>
      </c>
      <c r="E303" t="s">
        <v>3708</v>
      </c>
    </row>
    <row r="304" spans="1:5" x14ac:dyDescent="0.25">
      <c r="A304">
        <v>8</v>
      </c>
      <c r="B304">
        <v>1</v>
      </c>
      <c r="C304">
        <v>10</v>
      </c>
      <c r="D304">
        <v>16</v>
      </c>
      <c r="E304" t="s">
        <v>3710</v>
      </c>
    </row>
    <row r="305" spans="1:5" x14ac:dyDescent="0.25">
      <c r="A305">
        <v>8</v>
      </c>
      <c r="B305">
        <v>1</v>
      </c>
      <c r="C305">
        <v>10</v>
      </c>
      <c r="D305">
        <v>17</v>
      </c>
      <c r="E305" t="s">
        <v>3712</v>
      </c>
    </row>
    <row r="306" spans="1:5" x14ac:dyDescent="0.25">
      <c r="A306">
        <v>8</v>
      </c>
      <c r="B306">
        <v>1</v>
      </c>
      <c r="C306">
        <v>10</v>
      </c>
      <c r="D306">
        <v>18</v>
      </c>
      <c r="E306" t="s">
        <v>3714</v>
      </c>
    </row>
    <row r="307" spans="1:5" x14ac:dyDescent="0.25">
      <c r="A307">
        <v>8</v>
      </c>
      <c r="B307">
        <v>1</v>
      </c>
      <c r="C307">
        <v>10</v>
      </c>
      <c r="D307">
        <v>19</v>
      </c>
      <c r="E307" t="s">
        <v>3716</v>
      </c>
    </row>
    <row r="308" spans="1:5" x14ac:dyDescent="0.25">
      <c r="A308">
        <v>8</v>
      </c>
      <c r="B308">
        <v>1</v>
      </c>
      <c r="C308">
        <v>10</v>
      </c>
      <c r="D308">
        <v>20</v>
      </c>
      <c r="E308" t="s">
        <v>3718</v>
      </c>
    </row>
    <row r="309" spans="1:5" x14ac:dyDescent="0.25">
      <c r="A309">
        <v>8</v>
      </c>
      <c r="B309">
        <v>1</v>
      </c>
      <c r="C309">
        <v>10</v>
      </c>
      <c r="D309">
        <v>21</v>
      </c>
      <c r="E309" t="s">
        <v>3720</v>
      </c>
    </row>
    <row r="310" spans="1:5" x14ac:dyDescent="0.25">
      <c r="A310">
        <v>8</v>
      </c>
      <c r="B310">
        <v>1</v>
      </c>
      <c r="C310">
        <v>10</v>
      </c>
      <c r="D310">
        <v>22</v>
      </c>
      <c r="E310" t="s">
        <v>3722</v>
      </c>
    </row>
    <row r="311" spans="1:5" x14ac:dyDescent="0.25">
      <c r="A311">
        <v>8</v>
      </c>
      <c r="B311">
        <v>1</v>
      </c>
      <c r="C311">
        <v>10</v>
      </c>
      <c r="D311">
        <v>23</v>
      </c>
      <c r="E311" t="s">
        <v>3724</v>
      </c>
    </row>
    <row r="312" spans="1:5" x14ac:dyDescent="0.25">
      <c r="A312">
        <v>8</v>
      </c>
      <c r="B312">
        <v>1</v>
      </c>
      <c r="C312">
        <v>10</v>
      </c>
      <c r="D312">
        <v>24</v>
      </c>
      <c r="E312" t="s">
        <v>3305</v>
      </c>
    </row>
    <row r="313" spans="1:5" x14ac:dyDescent="0.25">
      <c r="A313">
        <v>8</v>
      </c>
      <c r="B313">
        <v>1</v>
      </c>
      <c r="C313">
        <v>11</v>
      </c>
      <c r="D313">
        <v>1</v>
      </c>
      <c r="E313" t="s">
        <v>5319</v>
      </c>
    </row>
    <row r="314" spans="1:5" x14ac:dyDescent="0.25">
      <c r="A314">
        <v>8</v>
      </c>
      <c r="B314">
        <v>1</v>
      </c>
      <c r="C314">
        <v>11</v>
      </c>
      <c r="D314">
        <v>2</v>
      </c>
      <c r="E314" t="s">
        <v>3728</v>
      </c>
    </row>
    <row r="315" spans="1:5" x14ac:dyDescent="0.25">
      <c r="A315">
        <v>8</v>
      </c>
      <c r="B315">
        <v>1</v>
      </c>
      <c r="C315">
        <v>11</v>
      </c>
      <c r="D315">
        <v>3</v>
      </c>
      <c r="E315" t="s">
        <v>3730</v>
      </c>
    </row>
    <row r="316" spans="1:5" x14ac:dyDescent="0.25">
      <c r="A316">
        <v>8</v>
      </c>
      <c r="B316">
        <v>1</v>
      </c>
      <c r="C316">
        <v>11</v>
      </c>
      <c r="D316">
        <v>4</v>
      </c>
      <c r="E316" t="s">
        <v>3732</v>
      </c>
    </row>
    <row r="317" spans="1:5" x14ac:dyDescent="0.25">
      <c r="A317">
        <v>8</v>
      </c>
      <c r="B317">
        <v>1</v>
      </c>
      <c r="C317">
        <v>11</v>
      </c>
      <c r="D317">
        <v>5</v>
      </c>
      <c r="E317" t="s">
        <v>3734</v>
      </c>
    </row>
    <row r="318" spans="1:5" x14ac:dyDescent="0.25">
      <c r="A318">
        <v>8</v>
      </c>
      <c r="B318">
        <v>1</v>
      </c>
      <c r="C318">
        <v>11</v>
      </c>
      <c r="D318">
        <v>6</v>
      </c>
      <c r="E318" t="s">
        <v>3736</v>
      </c>
    </row>
    <row r="319" spans="1:5" x14ac:dyDescent="0.25">
      <c r="A319">
        <v>8</v>
      </c>
      <c r="B319">
        <v>1</v>
      </c>
      <c r="C319">
        <v>11</v>
      </c>
      <c r="D319">
        <v>7</v>
      </c>
      <c r="E319" t="s">
        <v>3738</v>
      </c>
    </row>
    <row r="320" spans="1:5" x14ac:dyDescent="0.25">
      <c r="A320">
        <v>8</v>
      </c>
      <c r="B320">
        <v>1</v>
      </c>
      <c r="C320">
        <v>11</v>
      </c>
      <c r="D320">
        <v>8</v>
      </c>
      <c r="E320" t="s">
        <v>3740</v>
      </c>
    </row>
    <row r="321" spans="1:5" x14ac:dyDescent="0.25">
      <c r="A321">
        <v>8</v>
      </c>
      <c r="B321">
        <v>1</v>
      </c>
      <c r="C321">
        <v>11</v>
      </c>
      <c r="D321">
        <v>9</v>
      </c>
      <c r="E321" t="s">
        <v>3742</v>
      </c>
    </row>
    <row r="322" spans="1:5" x14ac:dyDescent="0.25">
      <c r="A322">
        <v>8</v>
      </c>
      <c r="B322">
        <v>1</v>
      </c>
      <c r="C322">
        <v>11</v>
      </c>
      <c r="D322">
        <v>10</v>
      </c>
      <c r="E322" t="s">
        <v>3744</v>
      </c>
    </row>
    <row r="323" spans="1:5" x14ac:dyDescent="0.25">
      <c r="A323">
        <v>8</v>
      </c>
      <c r="B323">
        <v>1</v>
      </c>
      <c r="C323">
        <v>11</v>
      </c>
      <c r="D323">
        <v>11</v>
      </c>
      <c r="E323" t="s">
        <v>3746</v>
      </c>
    </row>
    <row r="324" spans="1:5" x14ac:dyDescent="0.25">
      <c r="A324">
        <v>8</v>
      </c>
      <c r="B324">
        <v>1</v>
      </c>
      <c r="C324">
        <v>11</v>
      </c>
      <c r="D324">
        <v>12</v>
      </c>
      <c r="E324" t="s">
        <v>3748</v>
      </c>
    </row>
    <row r="325" spans="1:5" x14ac:dyDescent="0.25">
      <c r="A325">
        <v>8</v>
      </c>
      <c r="B325">
        <v>1</v>
      </c>
      <c r="C325">
        <v>11</v>
      </c>
      <c r="D325">
        <v>13</v>
      </c>
      <c r="E325" t="s">
        <v>3750</v>
      </c>
    </row>
    <row r="326" spans="1:5" x14ac:dyDescent="0.25">
      <c r="A326">
        <v>8</v>
      </c>
      <c r="B326">
        <v>1</v>
      </c>
      <c r="C326">
        <v>11</v>
      </c>
      <c r="D326">
        <v>14</v>
      </c>
      <c r="E326" t="s">
        <v>3752</v>
      </c>
    </row>
    <row r="327" spans="1:5" x14ac:dyDescent="0.25">
      <c r="A327">
        <v>8</v>
      </c>
      <c r="B327">
        <v>1</v>
      </c>
      <c r="C327">
        <v>11</v>
      </c>
      <c r="D327">
        <v>15</v>
      </c>
      <c r="E327" t="s">
        <v>3754</v>
      </c>
    </row>
    <row r="328" spans="1:5" x14ac:dyDescent="0.25">
      <c r="A328">
        <v>8</v>
      </c>
      <c r="B328">
        <v>1</v>
      </c>
      <c r="C328">
        <v>11</v>
      </c>
      <c r="D328">
        <v>16</v>
      </c>
      <c r="E328" t="s">
        <v>5320</v>
      </c>
    </row>
    <row r="329" spans="1:5" x14ac:dyDescent="0.25">
      <c r="A329">
        <v>8</v>
      </c>
      <c r="B329">
        <v>1</v>
      </c>
      <c r="C329">
        <v>11</v>
      </c>
      <c r="D329">
        <v>17</v>
      </c>
      <c r="E329" t="s">
        <v>5321</v>
      </c>
    </row>
    <row r="330" spans="1:5" x14ac:dyDescent="0.25">
      <c r="A330">
        <v>8</v>
      </c>
      <c r="B330">
        <v>1</v>
      </c>
      <c r="C330">
        <v>11</v>
      </c>
      <c r="D330">
        <v>18</v>
      </c>
      <c r="E330" t="s">
        <v>5322</v>
      </c>
    </row>
    <row r="331" spans="1:5" x14ac:dyDescent="0.25">
      <c r="A331">
        <v>8</v>
      </c>
      <c r="B331">
        <v>1</v>
      </c>
      <c r="C331">
        <v>11</v>
      </c>
      <c r="D331">
        <v>19</v>
      </c>
      <c r="E331" t="s">
        <v>5323</v>
      </c>
    </row>
    <row r="332" spans="1:5" x14ac:dyDescent="0.25">
      <c r="A332">
        <v>8</v>
      </c>
      <c r="B332">
        <v>1</v>
      </c>
      <c r="C332">
        <v>11</v>
      </c>
      <c r="D332">
        <v>20</v>
      </c>
      <c r="E332" t="s">
        <v>3760</v>
      </c>
    </row>
    <row r="333" spans="1:5" x14ac:dyDescent="0.25">
      <c r="A333">
        <v>8</v>
      </c>
      <c r="B333">
        <v>1</v>
      </c>
      <c r="C333">
        <v>11</v>
      </c>
      <c r="D333">
        <v>21</v>
      </c>
      <c r="E333" t="s">
        <v>3762</v>
      </c>
    </row>
    <row r="334" spans="1:5" x14ac:dyDescent="0.25">
      <c r="A334">
        <v>8</v>
      </c>
      <c r="B334">
        <v>1</v>
      </c>
      <c r="C334">
        <v>11</v>
      </c>
      <c r="D334">
        <v>22</v>
      </c>
      <c r="E334" t="s">
        <v>3764</v>
      </c>
    </row>
    <row r="335" spans="1:5" x14ac:dyDescent="0.25">
      <c r="A335">
        <v>8</v>
      </c>
      <c r="B335">
        <v>1</v>
      </c>
      <c r="C335">
        <v>11</v>
      </c>
      <c r="D335">
        <v>23</v>
      </c>
      <c r="E335" t="s">
        <v>3766</v>
      </c>
    </row>
    <row r="336" spans="1:5" x14ac:dyDescent="0.25">
      <c r="A336">
        <v>8</v>
      </c>
      <c r="B336">
        <v>1</v>
      </c>
      <c r="C336">
        <v>11</v>
      </c>
      <c r="D336">
        <v>24</v>
      </c>
      <c r="E336" t="s">
        <v>3768</v>
      </c>
    </row>
    <row r="337" spans="1:5" x14ac:dyDescent="0.25">
      <c r="A337">
        <v>8</v>
      </c>
      <c r="B337">
        <v>1</v>
      </c>
      <c r="C337">
        <v>11</v>
      </c>
      <c r="D337">
        <v>25</v>
      </c>
      <c r="E337" t="s">
        <v>3770</v>
      </c>
    </row>
    <row r="338" spans="1:5" x14ac:dyDescent="0.25">
      <c r="A338">
        <v>8</v>
      </c>
      <c r="B338">
        <v>1</v>
      </c>
      <c r="C338">
        <v>11</v>
      </c>
      <c r="D338">
        <v>26</v>
      </c>
      <c r="E338" t="s">
        <v>3305</v>
      </c>
    </row>
    <row r="339" spans="1:5" x14ac:dyDescent="0.25">
      <c r="A339">
        <v>8</v>
      </c>
      <c r="B339">
        <v>1</v>
      </c>
      <c r="C339">
        <v>12</v>
      </c>
      <c r="D339">
        <v>1</v>
      </c>
      <c r="E339" t="s">
        <v>5324</v>
      </c>
    </row>
    <row r="340" spans="1:5" x14ac:dyDescent="0.25">
      <c r="A340">
        <v>8</v>
      </c>
      <c r="B340">
        <v>1</v>
      </c>
      <c r="C340">
        <v>12</v>
      </c>
      <c r="D340">
        <v>2</v>
      </c>
      <c r="E340" t="s">
        <v>3774</v>
      </c>
    </row>
    <row r="341" spans="1:5" x14ac:dyDescent="0.25">
      <c r="A341">
        <v>8</v>
      </c>
      <c r="B341">
        <v>1</v>
      </c>
      <c r="C341">
        <v>12</v>
      </c>
      <c r="D341">
        <v>3</v>
      </c>
      <c r="E341" t="s">
        <v>3776</v>
      </c>
    </row>
    <row r="342" spans="1:5" x14ac:dyDescent="0.25">
      <c r="A342">
        <v>8</v>
      </c>
      <c r="B342">
        <v>1</v>
      </c>
      <c r="C342">
        <v>12</v>
      </c>
      <c r="D342">
        <v>4</v>
      </c>
      <c r="E342" t="s">
        <v>3778</v>
      </c>
    </row>
    <row r="343" spans="1:5" x14ac:dyDescent="0.25">
      <c r="A343">
        <v>8</v>
      </c>
      <c r="B343">
        <v>1</v>
      </c>
      <c r="C343">
        <v>12</v>
      </c>
      <c r="D343">
        <v>5</v>
      </c>
      <c r="E343" t="s">
        <v>3780</v>
      </c>
    </row>
    <row r="344" spans="1:5" x14ac:dyDescent="0.25">
      <c r="A344">
        <v>8</v>
      </c>
      <c r="B344">
        <v>1</v>
      </c>
      <c r="C344">
        <v>12</v>
      </c>
      <c r="D344">
        <v>6</v>
      </c>
      <c r="E344" t="s">
        <v>3782</v>
      </c>
    </row>
    <row r="345" spans="1:5" x14ac:dyDescent="0.25">
      <c r="A345">
        <v>8</v>
      </c>
      <c r="B345">
        <v>1</v>
      </c>
      <c r="C345">
        <v>12</v>
      </c>
      <c r="D345">
        <v>7</v>
      </c>
      <c r="E345" t="s">
        <v>5325</v>
      </c>
    </row>
    <row r="346" spans="1:5" x14ac:dyDescent="0.25">
      <c r="A346">
        <v>8</v>
      </c>
      <c r="B346">
        <v>1</v>
      </c>
      <c r="C346">
        <v>12</v>
      </c>
      <c r="D346">
        <v>8</v>
      </c>
      <c r="E346" t="s">
        <v>5326</v>
      </c>
    </row>
    <row r="347" spans="1:5" x14ac:dyDescent="0.25">
      <c r="A347">
        <v>8</v>
      </c>
      <c r="B347">
        <v>1</v>
      </c>
      <c r="C347">
        <v>12</v>
      </c>
      <c r="D347">
        <v>9</v>
      </c>
      <c r="E347" t="s">
        <v>5327</v>
      </c>
    </row>
    <row r="348" spans="1:5" x14ac:dyDescent="0.25">
      <c r="A348">
        <v>8</v>
      </c>
      <c r="B348">
        <v>1</v>
      </c>
      <c r="C348">
        <v>12</v>
      </c>
      <c r="D348">
        <v>10</v>
      </c>
      <c r="E348" t="s">
        <v>3787</v>
      </c>
    </row>
    <row r="349" spans="1:5" x14ac:dyDescent="0.25">
      <c r="A349">
        <v>8</v>
      </c>
      <c r="B349">
        <v>1</v>
      </c>
      <c r="C349">
        <v>12</v>
      </c>
      <c r="D349">
        <v>11</v>
      </c>
      <c r="E349" t="s">
        <v>3789</v>
      </c>
    </row>
    <row r="350" spans="1:5" x14ac:dyDescent="0.25">
      <c r="A350">
        <v>8</v>
      </c>
      <c r="B350">
        <v>1</v>
      </c>
      <c r="C350">
        <v>12</v>
      </c>
      <c r="D350">
        <v>12</v>
      </c>
      <c r="E350" t="s">
        <v>3791</v>
      </c>
    </row>
    <row r="351" spans="1:5" x14ac:dyDescent="0.25">
      <c r="A351">
        <v>8</v>
      </c>
      <c r="B351">
        <v>1</v>
      </c>
      <c r="C351">
        <v>12</v>
      </c>
      <c r="D351">
        <v>13</v>
      </c>
      <c r="E351" t="s">
        <v>3793</v>
      </c>
    </row>
    <row r="352" spans="1:5" x14ac:dyDescent="0.25">
      <c r="A352">
        <v>8</v>
      </c>
      <c r="B352">
        <v>1</v>
      </c>
      <c r="C352">
        <v>12</v>
      </c>
      <c r="D352">
        <v>14</v>
      </c>
      <c r="E352" t="s">
        <v>3795</v>
      </c>
    </row>
    <row r="353" spans="1:5" x14ac:dyDescent="0.25">
      <c r="A353">
        <v>8</v>
      </c>
      <c r="B353">
        <v>1</v>
      </c>
      <c r="C353">
        <v>12</v>
      </c>
      <c r="D353">
        <v>15</v>
      </c>
      <c r="E353" t="s">
        <v>3797</v>
      </c>
    </row>
    <row r="354" spans="1:5" x14ac:dyDescent="0.25">
      <c r="A354">
        <v>8</v>
      </c>
      <c r="B354">
        <v>1</v>
      </c>
      <c r="C354">
        <v>12</v>
      </c>
      <c r="D354">
        <v>16</v>
      </c>
      <c r="E354" t="s">
        <v>3799</v>
      </c>
    </row>
    <row r="355" spans="1:5" x14ac:dyDescent="0.25">
      <c r="A355">
        <v>8</v>
      </c>
      <c r="B355">
        <v>1</v>
      </c>
      <c r="C355">
        <v>12</v>
      </c>
      <c r="D355">
        <v>17</v>
      </c>
      <c r="E355" t="s">
        <v>3801</v>
      </c>
    </row>
    <row r="356" spans="1:5" x14ac:dyDescent="0.25">
      <c r="A356">
        <v>8</v>
      </c>
      <c r="B356">
        <v>1</v>
      </c>
      <c r="C356">
        <v>12</v>
      </c>
      <c r="D356">
        <v>18</v>
      </c>
      <c r="E356" t="s">
        <v>3803</v>
      </c>
    </row>
    <row r="357" spans="1:5" x14ac:dyDescent="0.25">
      <c r="A357">
        <v>8</v>
      </c>
      <c r="B357">
        <v>1</v>
      </c>
      <c r="C357">
        <v>12</v>
      </c>
      <c r="D357">
        <v>19</v>
      </c>
      <c r="E357" t="s">
        <v>3805</v>
      </c>
    </row>
    <row r="358" spans="1:5" x14ac:dyDescent="0.25">
      <c r="A358">
        <v>8</v>
      </c>
      <c r="B358">
        <v>1</v>
      </c>
      <c r="C358">
        <v>12</v>
      </c>
      <c r="D358">
        <v>20</v>
      </c>
      <c r="E358" t="s">
        <v>3807</v>
      </c>
    </row>
    <row r="359" spans="1:5" x14ac:dyDescent="0.25">
      <c r="A359">
        <v>8</v>
      </c>
      <c r="B359">
        <v>1</v>
      </c>
      <c r="C359">
        <v>12</v>
      </c>
      <c r="D359">
        <v>21</v>
      </c>
      <c r="E359" t="s">
        <v>3809</v>
      </c>
    </row>
    <row r="360" spans="1:5" x14ac:dyDescent="0.25">
      <c r="A360">
        <v>8</v>
      </c>
      <c r="B360">
        <v>1</v>
      </c>
      <c r="C360">
        <v>12</v>
      </c>
      <c r="D360">
        <v>22</v>
      </c>
      <c r="E360" t="s">
        <v>3811</v>
      </c>
    </row>
    <row r="361" spans="1:5" x14ac:dyDescent="0.25">
      <c r="A361">
        <v>8</v>
      </c>
      <c r="B361">
        <v>1</v>
      </c>
      <c r="C361">
        <v>12</v>
      </c>
      <c r="D361">
        <v>23</v>
      </c>
      <c r="E361" t="s">
        <v>3813</v>
      </c>
    </row>
    <row r="362" spans="1:5" x14ac:dyDescent="0.25">
      <c r="A362">
        <v>8</v>
      </c>
      <c r="B362">
        <v>1</v>
      </c>
      <c r="C362">
        <v>12</v>
      </c>
      <c r="D362">
        <v>24</v>
      </c>
      <c r="E362" t="s">
        <v>3815</v>
      </c>
    </row>
    <row r="363" spans="1:5" x14ac:dyDescent="0.25">
      <c r="A363">
        <v>8</v>
      </c>
      <c r="B363">
        <v>1</v>
      </c>
      <c r="C363">
        <v>12</v>
      </c>
      <c r="D363">
        <v>25</v>
      </c>
      <c r="E363" t="s">
        <v>3817</v>
      </c>
    </row>
    <row r="364" spans="1:5" x14ac:dyDescent="0.25">
      <c r="A364">
        <v>8</v>
      </c>
      <c r="B364">
        <v>1</v>
      </c>
      <c r="C364">
        <v>12</v>
      </c>
      <c r="D364">
        <v>26</v>
      </c>
      <c r="E364" t="s">
        <v>3819</v>
      </c>
    </row>
    <row r="365" spans="1:5" x14ac:dyDescent="0.25">
      <c r="A365">
        <v>8</v>
      </c>
      <c r="B365">
        <v>1</v>
      </c>
      <c r="C365">
        <v>12</v>
      </c>
      <c r="D365">
        <v>27</v>
      </c>
      <c r="E365" t="s">
        <v>3821</v>
      </c>
    </row>
    <row r="366" spans="1:5" x14ac:dyDescent="0.25">
      <c r="A366">
        <v>8</v>
      </c>
      <c r="B366">
        <v>1</v>
      </c>
      <c r="C366">
        <v>12</v>
      </c>
      <c r="D366">
        <v>28</v>
      </c>
      <c r="E366" t="s">
        <v>3823</v>
      </c>
    </row>
    <row r="367" spans="1:5" x14ac:dyDescent="0.25">
      <c r="A367">
        <v>8</v>
      </c>
      <c r="B367">
        <v>1</v>
      </c>
      <c r="C367">
        <v>12</v>
      </c>
      <c r="D367">
        <v>29</v>
      </c>
      <c r="E367" t="s">
        <v>3305</v>
      </c>
    </row>
    <row r="368" spans="1:5" x14ac:dyDescent="0.25">
      <c r="A368">
        <v>8</v>
      </c>
      <c r="B368">
        <v>1</v>
      </c>
      <c r="C368">
        <v>13</v>
      </c>
      <c r="D368">
        <v>1</v>
      </c>
      <c r="E368" t="s">
        <v>5328</v>
      </c>
    </row>
    <row r="369" spans="1:5" x14ac:dyDescent="0.25">
      <c r="A369">
        <v>8</v>
      </c>
      <c r="B369">
        <v>1</v>
      </c>
      <c r="C369">
        <v>13</v>
      </c>
      <c r="D369">
        <v>2</v>
      </c>
      <c r="E369" t="s">
        <v>3827</v>
      </c>
    </row>
    <row r="370" spans="1:5" x14ac:dyDescent="0.25">
      <c r="A370">
        <v>8</v>
      </c>
      <c r="B370">
        <v>1</v>
      </c>
      <c r="C370">
        <v>13</v>
      </c>
      <c r="D370">
        <v>3</v>
      </c>
      <c r="E370" t="s">
        <v>3829</v>
      </c>
    </row>
    <row r="371" spans="1:5" x14ac:dyDescent="0.25">
      <c r="A371">
        <v>8</v>
      </c>
      <c r="B371">
        <v>1</v>
      </c>
      <c r="C371">
        <v>13</v>
      </c>
      <c r="D371">
        <v>4</v>
      </c>
      <c r="E371" t="s">
        <v>3831</v>
      </c>
    </row>
    <row r="372" spans="1:5" x14ac:dyDescent="0.25">
      <c r="A372">
        <v>8</v>
      </c>
      <c r="B372">
        <v>1</v>
      </c>
      <c r="C372">
        <v>13</v>
      </c>
      <c r="D372">
        <v>5</v>
      </c>
      <c r="E372" t="s">
        <v>3833</v>
      </c>
    </row>
    <row r="373" spans="1:5" x14ac:dyDescent="0.25">
      <c r="A373">
        <v>8</v>
      </c>
      <c r="B373">
        <v>1</v>
      </c>
      <c r="C373">
        <v>13</v>
      </c>
      <c r="D373">
        <v>6</v>
      </c>
      <c r="E373" t="s">
        <v>3835</v>
      </c>
    </row>
    <row r="374" spans="1:5" x14ac:dyDescent="0.25">
      <c r="A374">
        <v>8</v>
      </c>
      <c r="B374">
        <v>1</v>
      </c>
      <c r="C374">
        <v>13</v>
      </c>
      <c r="D374">
        <v>7</v>
      </c>
      <c r="E374" t="s">
        <v>3837</v>
      </c>
    </row>
    <row r="375" spans="1:5" x14ac:dyDescent="0.25">
      <c r="A375">
        <v>8</v>
      </c>
      <c r="B375">
        <v>1</v>
      </c>
      <c r="C375">
        <v>13</v>
      </c>
      <c r="D375">
        <v>8</v>
      </c>
      <c r="E375" t="s">
        <v>3839</v>
      </c>
    </row>
    <row r="376" spans="1:5" x14ac:dyDescent="0.25">
      <c r="A376">
        <v>8</v>
      </c>
      <c r="B376">
        <v>1</v>
      </c>
      <c r="C376">
        <v>13</v>
      </c>
      <c r="D376">
        <v>9</v>
      </c>
      <c r="E376" t="s">
        <v>3841</v>
      </c>
    </row>
    <row r="377" spans="1:5" x14ac:dyDescent="0.25">
      <c r="A377">
        <v>8</v>
      </c>
      <c r="B377">
        <v>1</v>
      </c>
      <c r="C377">
        <v>13</v>
      </c>
      <c r="D377">
        <v>10</v>
      </c>
      <c r="E377" t="s">
        <v>3843</v>
      </c>
    </row>
    <row r="378" spans="1:5" x14ac:dyDescent="0.25">
      <c r="A378">
        <v>8</v>
      </c>
      <c r="B378">
        <v>1</v>
      </c>
      <c r="C378">
        <v>13</v>
      </c>
      <c r="D378">
        <v>11</v>
      </c>
      <c r="E378" t="s">
        <v>3845</v>
      </c>
    </row>
    <row r="379" spans="1:5" x14ac:dyDescent="0.25">
      <c r="A379">
        <v>8</v>
      </c>
      <c r="B379">
        <v>1</v>
      </c>
      <c r="C379">
        <v>13</v>
      </c>
      <c r="D379">
        <v>12</v>
      </c>
      <c r="E379" t="s">
        <v>3847</v>
      </c>
    </row>
    <row r="380" spans="1:5" x14ac:dyDescent="0.25">
      <c r="A380">
        <v>8</v>
      </c>
      <c r="B380">
        <v>1</v>
      </c>
      <c r="C380">
        <v>13</v>
      </c>
      <c r="D380">
        <v>13</v>
      </c>
      <c r="E380" t="s">
        <v>3849</v>
      </c>
    </row>
    <row r="381" spans="1:5" x14ac:dyDescent="0.25">
      <c r="A381">
        <v>8</v>
      </c>
      <c r="B381">
        <v>1</v>
      </c>
      <c r="C381">
        <v>13</v>
      </c>
      <c r="D381">
        <v>14</v>
      </c>
      <c r="E381" t="s">
        <v>3851</v>
      </c>
    </row>
    <row r="382" spans="1:5" x14ac:dyDescent="0.25">
      <c r="A382">
        <v>8</v>
      </c>
      <c r="B382">
        <v>1</v>
      </c>
      <c r="C382">
        <v>13</v>
      </c>
      <c r="D382">
        <v>15</v>
      </c>
      <c r="E382" t="s">
        <v>3853</v>
      </c>
    </row>
    <row r="383" spans="1:5" x14ac:dyDescent="0.25">
      <c r="A383">
        <v>8</v>
      </c>
      <c r="B383">
        <v>1</v>
      </c>
      <c r="C383">
        <v>13</v>
      </c>
      <c r="D383">
        <v>16</v>
      </c>
      <c r="E383" t="s">
        <v>3855</v>
      </c>
    </row>
    <row r="384" spans="1:5" x14ac:dyDescent="0.25">
      <c r="A384">
        <v>8</v>
      </c>
      <c r="B384">
        <v>1</v>
      </c>
      <c r="C384">
        <v>13</v>
      </c>
      <c r="D384">
        <v>17</v>
      </c>
      <c r="E384" t="s">
        <v>3857</v>
      </c>
    </row>
    <row r="385" spans="1:5" x14ac:dyDescent="0.25">
      <c r="A385">
        <v>8</v>
      </c>
      <c r="B385">
        <v>1</v>
      </c>
      <c r="C385">
        <v>13</v>
      </c>
      <c r="D385">
        <v>18</v>
      </c>
      <c r="E385" t="s">
        <v>3859</v>
      </c>
    </row>
    <row r="386" spans="1:5" x14ac:dyDescent="0.25">
      <c r="A386">
        <v>8</v>
      </c>
      <c r="B386">
        <v>1</v>
      </c>
      <c r="C386">
        <v>13</v>
      </c>
      <c r="D386">
        <v>19</v>
      </c>
      <c r="E386" t="s">
        <v>3861</v>
      </c>
    </row>
    <row r="387" spans="1:5" x14ac:dyDescent="0.25">
      <c r="A387">
        <v>8</v>
      </c>
      <c r="B387">
        <v>1</v>
      </c>
      <c r="C387">
        <v>13</v>
      </c>
      <c r="D387">
        <v>20</v>
      </c>
      <c r="E387" t="s">
        <v>3863</v>
      </c>
    </row>
    <row r="388" spans="1:5" x14ac:dyDescent="0.25">
      <c r="A388">
        <v>8</v>
      </c>
      <c r="B388">
        <v>1</v>
      </c>
      <c r="C388">
        <v>13</v>
      </c>
      <c r="D388">
        <v>21</v>
      </c>
      <c r="E388" t="s">
        <v>3865</v>
      </c>
    </row>
    <row r="389" spans="1:5" x14ac:dyDescent="0.25">
      <c r="A389">
        <v>8</v>
      </c>
      <c r="B389">
        <v>1</v>
      </c>
      <c r="C389">
        <v>13</v>
      </c>
      <c r="D389">
        <v>22</v>
      </c>
      <c r="E389" t="s">
        <v>3867</v>
      </c>
    </row>
    <row r="390" spans="1:5" x14ac:dyDescent="0.25">
      <c r="A390">
        <v>8</v>
      </c>
      <c r="B390">
        <v>1</v>
      </c>
      <c r="C390">
        <v>13</v>
      </c>
      <c r="D390">
        <v>23</v>
      </c>
      <c r="E390" t="s">
        <v>3869</v>
      </c>
    </row>
    <row r="391" spans="1:5" x14ac:dyDescent="0.25">
      <c r="A391">
        <v>8</v>
      </c>
      <c r="B391">
        <v>1</v>
      </c>
      <c r="C391">
        <v>13</v>
      </c>
      <c r="D391">
        <v>24</v>
      </c>
      <c r="E391" t="s">
        <v>3871</v>
      </c>
    </row>
    <row r="392" spans="1:5" x14ac:dyDescent="0.25">
      <c r="A392">
        <v>8</v>
      </c>
      <c r="B392">
        <v>1</v>
      </c>
      <c r="C392">
        <v>13</v>
      </c>
      <c r="D392">
        <v>25</v>
      </c>
      <c r="E392" t="s">
        <v>3873</v>
      </c>
    </row>
    <row r="393" spans="1:5" x14ac:dyDescent="0.25">
      <c r="A393">
        <v>8</v>
      </c>
      <c r="B393">
        <v>1</v>
      </c>
      <c r="C393">
        <v>13</v>
      </c>
      <c r="D393">
        <v>26</v>
      </c>
      <c r="E393" t="s">
        <v>3305</v>
      </c>
    </row>
    <row r="394" spans="1:5" x14ac:dyDescent="0.25">
      <c r="A394">
        <v>8</v>
      </c>
      <c r="B394">
        <v>1</v>
      </c>
      <c r="C394">
        <v>14</v>
      </c>
      <c r="D394">
        <v>1</v>
      </c>
      <c r="E394" t="s">
        <v>5329</v>
      </c>
    </row>
    <row r="395" spans="1:5" x14ac:dyDescent="0.25">
      <c r="A395">
        <v>8</v>
      </c>
      <c r="B395">
        <v>1</v>
      </c>
      <c r="C395">
        <v>14</v>
      </c>
      <c r="D395">
        <v>2</v>
      </c>
      <c r="E395" t="s">
        <v>3877</v>
      </c>
    </row>
    <row r="396" spans="1:5" x14ac:dyDescent="0.25">
      <c r="A396">
        <v>8</v>
      </c>
      <c r="B396">
        <v>1</v>
      </c>
      <c r="C396">
        <v>14</v>
      </c>
      <c r="D396">
        <v>3</v>
      </c>
      <c r="E396" t="s">
        <v>3879</v>
      </c>
    </row>
    <row r="397" spans="1:5" x14ac:dyDescent="0.25">
      <c r="A397">
        <v>8</v>
      </c>
      <c r="B397">
        <v>1</v>
      </c>
      <c r="C397">
        <v>14</v>
      </c>
      <c r="D397">
        <v>4</v>
      </c>
      <c r="E397" t="s">
        <v>3881</v>
      </c>
    </row>
    <row r="398" spans="1:5" x14ac:dyDescent="0.25">
      <c r="A398">
        <v>8</v>
      </c>
      <c r="B398">
        <v>1</v>
      </c>
      <c r="C398">
        <v>14</v>
      </c>
      <c r="D398">
        <v>5</v>
      </c>
      <c r="E398" t="s">
        <v>3883</v>
      </c>
    </row>
    <row r="399" spans="1:5" x14ac:dyDescent="0.25">
      <c r="A399">
        <v>8</v>
      </c>
      <c r="B399">
        <v>1</v>
      </c>
      <c r="C399">
        <v>14</v>
      </c>
      <c r="D399">
        <v>6</v>
      </c>
      <c r="E399" t="s">
        <v>3516</v>
      </c>
    </row>
    <row r="400" spans="1:5" x14ac:dyDescent="0.25">
      <c r="A400">
        <v>8</v>
      </c>
      <c r="B400">
        <v>1</v>
      </c>
      <c r="C400">
        <v>14</v>
      </c>
      <c r="D400">
        <v>7</v>
      </c>
      <c r="E400" t="s">
        <v>3886</v>
      </c>
    </row>
    <row r="401" spans="1:5" x14ac:dyDescent="0.25">
      <c r="A401">
        <v>8</v>
      </c>
      <c r="B401">
        <v>1</v>
      </c>
      <c r="C401">
        <v>14</v>
      </c>
      <c r="D401">
        <v>8</v>
      </c>
      <c r="E401" t="s">
        <v>3888</v>
      </c>
    </row>
    <row r="402" spans="1:5" x14ac:dyDescent="0.25">
      <c r="A402">
        <v>8</v>
      </c>
      <c r="B402">
        <v>1</v>
      </c>
      <c r="C402">
        <v>14</v>
      </c>
      <c r="D402">
        <v>9</v>
      </c>
      <c r="E402" t="s">
        <v>3890</v>
      </c>
    </row>
    <row r="403" spans="1:5" x14ac:dyDescent="0.25">
      <c r="A403">
        <v>8</v>
      </c>
      <c r="B403">
        <v>1</v>
      </c>
      <c r="C403">
        <v>14</v>
      </c>
      <c r="D403">
        <v>10</v>
      </c>
      <c r="E403" t="s">
        <v>3892</v>
      </c>
    </row>
    <row r="404" spans="1:5" x14ac:dyDescent="0.25">
      <c r="A404">
        <v>8</v>
      </c>
      <c r="B404">
        <v>1</v>
      </c>
      <c r="C404">
        <v>14</v>
      </c>
      <c r="D404">
        <v>11</v>
      </c>
      <c r="E404" t="s">
        <v>3894</v>
      </c>
    </row>
    <row r="405" spans="1:5" x14ac:dyDescent="0.25">
      <c r="A405">
        <v>8</v>
      </c>
      <c r="B405">
        <v>1</v>
      </c>
      <c r="C405">
        <v>14</v>
      </c>
      <c r="D405">
        <v>12</v>
      </c>
      <c r="E405" t="s">
        <v>3896</v>
      </c>
    </row>
    <row r="406" spans="1:5" x14ac:dyDescent="0.25">
      <c r="A406">
        <v>8</v>
      </c>
      <c r="B406">
        <v>1</v>
      </c>
      <c r="C406">
        <v>14</v>
      </c>
      <c r="D406">
        <v>13</v>
      </c>
      <c r="E406" t="s">
        <v>3898</v>
      </c>
    </row>
    <row r="407" spans="1:5" x14ac:dyDescent="0.25">
      <c r="A407">
        <v>8</v>
      </c>
      <c r="B407">
        <v>1</v>
      </c>
      <c r="C407">
        <v>14</v>
      </c>
      <c r="D407">
        <v>14</v>
      </c>
      <c r="E407" t="s">
        <v>3900</v>
      </c>
    </row>
    <row r="408" spans="1:5" x14ac:dyDescent="0.25">
      <c r="A408">
        <v>8</v>
      </c>
      <c r="B408">
        <v>1</v>
      </c>
      <c r="C408">
        <v>14</v>
      </c>
      <c r="D408">
        <v>15</v>
      </c>
      <c r="E408" t="s">
        <v>3902</v>
      </c>
    </row>
    <row r="409" spans="1:5" x14ac:dyDescent="0.25">
      <c r="A409">
        <v>8</v>
      </c>
      <c r="B409">
        <v>1</v>
      </c>
      <c r="C409">
        <v>14</v>
      </c>
      <c r="D409">
        <v>16</v>
      </c>
      <c r="E409" t="s">
        <v>3904</v>
      </c>
    </row>
    <row r="410" spans="1:5" x14ac:dyDescent="0.25">
      <c r="A410">
        <v>8</v>
      </c>
      <c r="B410">
        <v>1</v>
      </c>
      <c r="C410">
        <v>14</v>
      </c>
      <c r="D410">
        <v>17</v>
      </c>
      <c r="E410" t="s">
        <v>3906</v>
      </c>
    </row>
    <row r="411" spans="1:5" x14ac:dyDescent="0.25">
      <c r="A411">
        <v>8</v>
      </c>
      <c r="B411">
        <v>1</v>
      </c>
      <c r="C411">
        <v>14</v>
      </c>
      <c r="D411">
        <v>18</v>
      </c>
      <c r="E411" t="s">
        <v>3908</v>
      </c>
    </row>
    <row r="412" spans="1:5" x14ac:dyDescent="0.25">
      <c r="A412">
        <v>8</v>
      </c>
      <c r="B412">
        <v>1</v>
      </c>
      <c r="C412">
        <v>14</v>
      </c>
      <c r="D412">
        <v>19</v>
      </c>
      <c r="E412" t="s">
        <v>3910</v>
      </c>
    </row>
    <row r="413" spans="1:5" x14ac:dyDescent="0.25">
      <c r="A413">
        <v>8</v>
      </c>
      <c r="B413">
        <v>1</v>
      </c>
      <c r="C413">
        <v>14</v>
      </c>
      <c r="D413">
        <v>20</v>
      </c>
      <c r="E413" t="s">
        <v>3912</v>
      </c>
    </row>
    <row r="414" spans="1:5" x14ac:dyDescent="0.25">
      <c r="A414">
        <v>8</v>
      </c>
      <c r="B414">
        <v>1</v>
      </c>
      <c r="C414">
        <v>14</v>
      </c>
      <c r="D414">
        <v>21</v>
      </c>
      <c r="E414" t="s">
        <v>3914</v>
      </c>
    </row>
    <row r="415" spans="1:5" x14ac:dyDescent="0.25">
      <c r="A415">
        <v>8</v>
      </c>
      <c r="B415">
        <v>1</v>
      </c>
      <c r="C415">
        <v>14</v>
      </c>
      <c r="D415">
        <v>22</v>
      </c>
      <c r="E415" t="s">
        <v>3916</v>
      </c>
    </row>
    <row r="416" spans="1:5" x14ac:dyDescent="0.25">
      <c r="A416">
        <v>8</v>
      </c>
      <c r="B416">
        <v>1</v>
      </c>
      <c r="C416">
        <v>14</v>
      </c>
      <c r="D416">
        <v>23</v>
      </c>
      <c r="E416" t="s">
        <v>3918</v>
      </c>
    </row>
    <row r="417" spans="1:5" x14ac:dyDescent="0.25">
      <c r="A417">
        <v>8</v>
      </c>
      <c r="B417">
        <v>1</v>
      </c>
      <c r="C417">
        <v>14</v>
      </c>
      <c r="D417">
        <v>24</v>
      </c>
      <c r="E417" t="s">
        <v>3920</v>
      </c>
    </row>
    <row r="418" spans="1:5" x14ac:dyDescent="0.25">
      <c r="A418">
        <v>8</v>
      </c>
      <c r="B418">
        <v>1</v>
      </c>
      <c r="C418">
        <v>14</v>
      </c>
      <c r="D418">
        <v>25</v>
      </c>
      <c r="E418" t="s">
        <v>3922</v>
      </c>
    </row>
    <row r="419" spans="1:5" x14ac:dyDescent="0.25">
      <c r="A419">
        <v>8</v>
      </c>
      <c r="B419">
        <v>1</v>
      </c>
      <c r="C419">
        <v>14</v>
      </c>
      <c r="D419">
        <v>26</v>
      </c>
      <c r="E419" t="s">
        <v>3924</v>
      </c>
    </row>
    <row r="420" spans="1:5" x14ac:dyDescent="0.25">
      <c r="A420">
        <v>8</v>
      </c>
      <c r="B420">
        <v>1</v>
      </c>
      <c r="C420">
        <v>14</v>
      </c>
      <c r="D420">
        <v>27</v>
      </c>
      <c r="E420" t="s">
        <v>3926</v>
      </c>
    </row>
    <row r="421" spans="1:5" x14ac:dyDescent="0.25">
      <c r="A421">
        <v>8</v>
      </c>
      <c r="B421">
        <v>1</v>
      </c>
      <c r="C421">
        <v>14</v>
      </c>
      <c r="D421">
        <v>28</v>
      </c>
      <c r="E421" t="s">
        <v>3928</v>
      </c>
    </row>
    <row r="422" spans="1:5" x14ac:dyDescent="0.25">
      <c r="A422">
        <v>8</v>
      </c>
      <c r="B422">
        <v>1</v>
      </c>
      <c r="C422">
        <v>14</v>
      </c>
      <c r="D422">
        <v>29</v>
      </c>
      <c r="E422" t="s">
        <v>3930</v>
      </c>
    </row>
    <row r="423" spans="1:5" x14ac:dyDescent="0.25">
      <c r="A423">
        <v>8</v>
      </c>
      <c r="B423">
        <v>1</v>
      </c>
      <c r="C423">
        <v>14</v>
      </c>
      <c r="D423">
        <v>30</v>
      </c>
      <c r="E423" t="s">
        <v>3932</v>
      </c>
    </row>
    <row r="424" spans="1:5" x14ac:dyDescent="0.25">
      <c r="A424">
        <v>8</v>
      </c>
      <c r="B424">
        <v>1</v>
      </c>
      <c r="C424">
        <v>14</v>
      </c>
      <c r="D424">
        <v>31</v>
      </c>
      <c r="E424" t="s">
        <v>3934</v>
      </c>
    </row>
    <row r="425" spans="1:5" x14ac:dyDescent="0.25">
      <c r="A425">
        <v>8</v>
      </c>
      <c r="B425">
        <v>1</v>
      </c>
      <c r="C425">
        <v>14</v>
      </c>
      <c r="D425">
        <v>32</v>
      </c>
      <c r="E425" t="s">
        <v>3936</v>
      </c>
    </row>
    <row r="426" spans="1:5" x14ac:dyDescent="0.25">
      <c r="A426">
        <v>8</v>
      </c>
      <c r="B426">
        <v>1</v>
      </c>
      <c r="C426">
        <v>14</v>
      </c>
      <c r="D426">
        <v>33</v>
      </c>
      <c r="E426" t="s">
        <v>3305</v>
      </c>
    </row>
    <row r="427" spans="1:5" x14ac:dyDescent="0.25">
      <c r="A427">
        <v>8</v>
      </c>
      <c r="B427">
        <v>1</v>
      </c>
      <c r="C427">
        <v>15</v>
      </c>
      <c r="D427">
        <v>1</v>
      </c>
      <c r="E427" t="s">
        <v>5330</v>
      </c>
    </row>
    <row r="428" spans="1:5" x14ac:dyDescent="0.25">
      <c r="A428">
        <v>8</v>
      </c>
      <c r="B428">
        <v>1</v>
      </c>
      <c r="C428">
        <v>15</v>
      </c>
      <c r="D428">
        <v>2</v>
      </c>
      <c r="E428" t="s">
        <v>3940</v>
      </c>
    </row>
    <row r="429" spans="1:5" x14ac:dyDescent="0.25">
      <c r="A429">
        <v>8</v>
      </c>
      <c r="B429">
        <v>1</v>
      </c>
      <c r="C429">
        <v>15</v>
      </c>
      <c r="D429">
        <v>3</v>
      </c>
      <c r="E429" t="s">
        <v>3942</v>
      </c>
    </row>
    <row r="430" spans="1:5" x14ac:dyDescent="0.25">
      <c r="A430">
        <v>8</v>
      </c>
      <c r="B430">
        <v>1</v>
      </c>
      <c r="C430">
        <v>15</v>
      </c>
      <c r="D430">
        <v>4</v>
      </c>
      <c r="E430" t="s">
        <v>3944</v>
      </c>
    </row>
    <row r="431" spans="1:5" x14ac:dyDescent="0.25">
      <c r="A431">
        <v>8</v>
      </c>
      <c r="B431">
        <v>1</v>
      </c>
      <c r="C431">
        <v>15</v>
      </c>
      <c r="D431">
        <v>5</v>
      </c>
      <c r="E431" t="s">
        <v>3946</v>
      </c>
    </row>
    <row r="432" spans="1:5" x14ac:dyDescent="0.25">
      <c r="A432">
        <v>8</v>
      </c>
      <c r="B432">
        <v>1</v>
      </c>
      <c r="C432">
        <v>15</v>
      </c>
      <c r="D432">
        <v>6</v>
      </c>
      <c r="E432" t="s">
        <v>3948</v>
      </c>
    </row>
    <row r="433" spans="1:5" x14ac:dyDescent="0.25">
      <c r="A433">
        <v>8</v>
      </c>
      <c r="B433">
        <v>1</v>
      </c>
      <c r="C433">
        <v>15</v>
      </c>
      <c r="D433">
        <v>7</v>
      </c>
      <c r="E433" t="s">
        <v>3950</v>
      </c>
    </row>
    <row r="434" spans="1:5" x14ac:dyDescent="0.25">
      <c r="A434">
        <v>8</v>
      </c>
      <c r="B434">
        <v>1</v>
      </c>
      <c r="C434">
        <v>15</v>
      </c>
      <c r="D434">
        <v>8</v>
      </c>
      <c r="E434" t="s">
        <v>3952</v>
      </c>
    </row>
    <row r="435" spans="1:5" x14ac:dyDescent="0.25">
      <c r="A435">
        <v>8</v>
      </c>
      <c r="B435">
        <v>1</v>
      </c>
      <c r="C435">
        <v>15</v>
      </c>
      <c r="D435">
        <v>9</v>
      </c>
      <c r="E435" t="s">
        <v>3954</v>
      </c>
    </row>
    <row r="436" spans="1:5" x14ac:dyDescent="0.25">
      <c r="A436">
        <v>8</v>
      </c>
      <c r="B436">
        <v>1</v>
      </c>
      <c r="C436">
        <v>15</v>
      </c>
      <c r="D436">
        <v>10</v>
      </c>
      <c r="E436" t="s">
        <v>3956</v>
      </c>
    </row>
    <row r="437" spans="1:5" x14ac:dyDescent="0.25">
      <c r="A437">
        <v>8</v>
      </c>
      <c r="B437">
        <v>1</v>
      </c>
      <c r="C437">
        <v>15</v>
      </c>
      <c r="D437">
        <v>11</v>
      </c>
      <c r="E437" t="s">
        <v>3958</v>
      </c>
    </row>
    <row r="438" spans="1:5" x14ac:dyDescent="0.25">
      <c r="A438">
        <v>8</v>
      </c>
      <c r="B438">
        <v>1</v>
      </c>
      <c r="C438">
        <v>15</v>
      </c>
      <c r="D438">
        <v>12</v>
      </c>
      <c r="E438" t="s">
        <v>3960</v>
      </c>
    </row>
    <row r="439" spans="1:5" x14ac:dyDescent="0.25">
      <c r="A439">
        <v>8</v>
      </c>
      <c r="B439">
        <v>1</v>
      </c>
      <c r="C439">
        <v>15</v>
      </c>
      <c r="D439">
        <v>13</v>
      </c>
      <c r="E439" t="s">
        <v>3962</v>
      </c>
    </row>
    <row r="440" spans="1:5" x14ac:dyDescent="0.25">
      <c r="A440">
        <v>8</v>
      </c>
      <c r="B440">
        <v>1</v>
      </c>
      <c r="C440">
        <v>15</v>
      </c>
      <c r="D440">
        <v>14</v>
      </c>
      <c r="E440" t="s">
        <v>3964</v>
      </c>
    </row>
    <row r="441" spans="1:5" x14ac:dyDescent="0.25">
      <c r="A441">
        <v>8</v>
      </c>
      <c r="B441">
        <v>1</v>
      </c>
      <c r="C441">
        <v>15</v>
      </c>
      <c r="D441">
        <v>15</v>
      </c>
      <c r="E441" t="s">
        <v>3966</v>
      </c>
    </row>
    <row r="442" spans="1:5" x14ac:dyDescent="0.25">
      <c r="A442">
        <v>8</v>
      </c>
      <c r="B442">
        <v>1</v>
      </c>
      <c r="C442">
        <v>15</v>
      </c>
      <c r="D442">
        <v>16</v>
      </c>
      <c r="E442" t="s">
        <v>3968</v>
      </c>
    </row>
    <row r="443" spans="1:5" x14ac:dyDescent="0.25">
      <c r="A443">
        <v>8</v>
      </c>
      <c r="B443">
        <v>1</v>
      </c>
      <c r="C443">
        <v>15</v>
      </c>
      <c r="D443">
        <v>17</v>
      </c>
      <c r="E443" t="s">
        <v>3970</v>
      </c>
    </row>
    <row r="444" spans="1:5" x14ac:dyDescent="0.25">
      <c r="A444">
        <v>8</v>
      </c>
      <c r="B444">
        <v>1</v>
      </c>
      <c r="C444">
        <v>15</v>
      </c>
      <c r="D444">
        <v>18</v>
      </c>
      <c r="E444" t="s">
        <v>3972</v>
      </c>
    </row>
    <row r="445" spans="1:5" x14ac:dyDescent="0.25">
      <c r="A445">
        <v>8</v>
      </c>
      <c r="B445">
        <v>1</v>
      </c>
      <c r="C445">
        <v>15</v>
      </c>
      <c r="D445">
        <v>19</v>
      </c>
      <c r="E445" t="s">
        <v>3974</v>
      </c>
    </row>
    <row r="446" spans="1:5" x14ac:dyDescent="0.25">
      <c r="A446">
        <v>8</v>
      </c>
      <c r="B446">
        <v>1</v>
      </c>
      <c r="C446">
        <v>15</v>
      </c>
      <c r="D446">
        <v>20</v>
      </c>
      <c r="E446" t="s">
        <v>3976</v>
      </c>
    </row>
    <row r="447" spans="1:5" x14ac:dyDescent="0.25">
      <c r="A447">
        <v>8</v>
      </c>
      <c r="B447">
        <v>1</v>
      </c>
      <c r="C447">
        <v>15</v>
      </c>
      <c r="D447">
        <v>21</v>
      </c>
      <c r="E447" t="s">
        <v>3978</v>
      </c>
    </row>
    <row r="448" spans="1:5" x14ac:dyDescent="0.25">
      <c r="A448">
        <v>8</v>
      </c>
      <c r="B448">
        <v>1</v>
      </c>
      <c r="C448">
        <v>15</v>
      </c>
      <c r="D448">
        <v>22</v>
      </c>
      <c r="E448" t="s">
        <v>3980</v>
      </c>
    </row>
    <row r="449" spans="1:5" x14ac:dyDescent="0.25">
      <c r="A449">
        <v>8</v>
      </c>
      <c r="B449">
        <v>1</v>
      </c>
      <c r="C449">
        <v>15</v>
      </c>
      <c r="D449">
        <v>23</v>
      </c>
      <c r="E449" t="s">
        <v>3982</v>
      </c>
    </row>
    <row r="450" spans="1:5" x14ac:dyDescent="0.25">
      <c r="A450">
        <v>8</v>
      </c>
      <c r="B450">
        <v>1</v>
      </c>
      <c r="C450">
        <v>15</v>
      </c>
      <c r="D450">
        <v>24</v>
      </c>
      <c r="E450" t="s">
        <v>3984</v>
      </c>
    </row>
    <row r="451" spans="1:5" x14ac:dyDescent="0.25">
      <c r="A451">
        <v>8</v>
      </c>
      <c r="B451">
        <v>1</v>
      </c>
      <c r="C451">
        <v>15</v>
      </c>
      <c r="D451">
        <v>25</v>
      </c>
      <c r="E451" t="s">
        <v>3986</v>
      </c>
    </row>
    <row r="452" spans="1:5" x14ac:dyDescent="0.25">
      <c r="A452">
        <v>8</v>
      </c>
      <c r="B452">
        <v>1</v>
      </c>
      <c r="C452">
        <v>15</v>
      </c>
      <c r="D452">
        <v>26</v>
      </c>
      <c r="E452" t="s">
        <v>3988</v>
      </c>
    </row>
    <row r="453" spans="1:5" x14ac:dyDescent="0.25">
      <c r="A453">
        <v>8</v>
      </c>
      <c r="B453">
        <v>1</v>
      </c>
      <c r="C453">
        <v>15</v>
      </c>
      <c r="D453">
        <v>27</v>
      </c>
      <c r="E453" t="s">
        <v>3305</v>
      </c>
    </row>
    <row r="454" spans="1:5" x14ac:dyDescent="0.25">
      <c r="A454">
        <v>8</v>
      </c>
      <c r="B454">
        <v>1</v>
      </c>
      <c r="C454">
        <v>16</v>
      </c>
      <c r="D454">
        <v>1</v>
      </c>
      <c r="E454" t="s">
        <v>5331</v>
      </c>
    </row>
    <row r="455" spans="1:5" x14ac:dyDescent="0.25">
      <c r="A455">
        <v>8</v>
      </c>
      <c r="B455">
        <v>1</v>
      </c>
      <c r="C455">
        <v>16</v>
      </c>
      <c r="D455">
        <v>2</v>
      </c>
      <c r="E455" t="s">
        <v>3992</v>
      </c>
    </row>
    <row r="456" spans="1:5" x14ac:dyDescent="0.25">
      <c r="A456">
        <v>8</v>
      </c>
      <c r="B456">
        <v>1</v>
      </c>
      <c r="C456">
        <v>16</v>
      </c>
      <c r="D456">
        <v>3</v>
      </c>
      <c r="E456" t="s">
        <v>3994</v>
      </c>
    </row>
    <row r="457" spans="1:5" x14ac:dyDescent="0.25">
      <c r="A457">
        <v>8</v>
      </c>
      <c r="B457">
        <v>1</v>
      </c>
      <c r="C457">
        <v>16</v>
      </c>
      <c r="D457">
        <v>4</v>
      </c>
      <c r="E457" t="s">
        <v>3996</v>
      </c>
    </row>
    <row r="458" spans="1:5" x14ac:dyDescent="0.25">
      <c r="A458">
        <v>8</v>
      </c>
      <c r="B458">
        <v>1</v>
      </c>
      <c r="C458">
        <v>16</v>
      </c>
      <c r="D458">
        <v>5</v>
      </c>
      <c r="E458" t="s">
        <v>3998</v>
      </c>
    </row>
    <row r="459" spans="1:5" x14ac:dyDescent="0.25">
      <c r="A459">
        <v>8</v>
      </c>
      <c r="B459">
        <v>1</v>
      </c>
      <c r="C459">
        <v>16</v>
      </c>
      <c r="D459">
        <v>6</v>
      </c>
      <c r="E459" t="s">
        <v>4000</v>
      </c>
    </row>
    <row r="460" spans="1:5" x14ac:dyDescent="0.25">
      <c r="A460">
        <v>8</v>
      </c>
      <c r="B460">
        <v>1</v>
      </c>
      <c r="C460">
        <v>16</v>
      </c>
      <c r="D460">
        <v>7</v>
      </c>
      <c r="E460" t="s">
        <v>4002</v>
      </c>
    </row>
    <row r="461" spans="1:5" x14ac:dyDescent="0.25">
      <c r="A461">
        <v>8</v>
      </c>
      <c r="B461">
        <v>1</v>
      </c>
      <c r="C461">
        <v>16</v>
      </c>
      <c r="D461">
        <v>8</v>
      </c>
      <c r="E461" t="s">
        <v>4004</v>
      </c>
    </row>
    <row r="462" spans="1:5" x14ac:dyDescent="0.25">
      <c r="A462">
        <v>8</v>
      </c>
      <c r="B462">
        <v>1</v>
      </c>
      <c r="C462">
        <v>16</v>
      </c>
      <c r="D462">
        <v>9</v>
      </c>
      <c r="E462" t="s">
        <v>4006</v>
      </c>
    </row>
    <row r="463" spans="1:5" x14ac:dyDescent="0.25">
      <c r="A463">
        <v>8</v>
      </c>
      <c r="B463">
        <v>1</v>
      </c>
      <c r="C463">
        <v>16</v>
      </c>
      <c r="D463">
        <v>10</v>
      </c>
      <c r="E463" t="s">
        <v>4008</v>
      </c>
    </row>
    <row r="464" spans="1:5" x14ac:dyDescent="0.25">
      <c r="A464">
        <v>8</v>
      </c>
      <c r="B464">
        <v>1</v>
      </c>
      <c r="C464">
        <v>16</v>
      </c>
      <c r="D464">
        <v>11</v>
      </c>
      <c r="E464" t="s">
        <v>4010</v>
      </c>
    </row>
    <row r="465" spans="1:5" x14ac:dyDescent="0.25">
      <c r="A465">
        <v>8</v>
      </c>
      <c r="B465">
        <v>1</v>
      </c>
      <c r="C465">
        <v>16</v>
      </c>
      <c r="D465">
        <v>12</v>
      </c>
      <c r="E465" t="s">
        <v>4012</v>
      </c>
    </row>
    <row r="466" spans="1:5" x14ac:dyDescent="0.25">
      <c r="A466">
        <v>8</v>
      </c>
      <c r="B466">
        <v>1</v>
      </c>
      <c r="C466">
        <v>16</v>
      </c>
      <c r="D466">
        <v>13</v>
      </c>
      <c r="E466" t="s">
        <v>4014</v>
      </c>
    </row>
    <row r="467" spans="1:5" x14ac:dyDescent="0.25">
      <c r="A467">
        <v>8</v>
      </c>
      <c r="B467">
        <v>1</v>
      </c>
      <c r="C467">
        <v>16</v>
      </c>
      <c r="D467">
        <v>14</v>
      </c>
      <c r="E467" t="s">
        <v>3926</v>
      </c>
    </row>
    <row r="468" spans="1:5" x14ac:dyDescent="0.25">
      <c r="A468">
        <v>8</v>
      </c>
      <c r="B468">
        <v>1</v>
      </c>
      <c r="C468">
        <v>16</v>
      </c>
      <c r="D468">
        <v>15</v>
      </c>
      <c r="E468" t="s">
        <v>3928</v>
      </c>
    </row>
    <row r="469" spans="1:5" x14ac:dyDescent="0.25">
      <c r="A469">
        <v>8</v>
      </c>
      <c r="B469">
        <v>1</v>
      </c>
      <c r="C469">
        <v>16</v>
      </c>
      <c r="D469">
        <v>16</v>
      </c>
      <c r="E469" t="s">
        <v>4018</v>
      </c>
    </row>
    <row r="470" spans="1:5" x14ac:dyDescent="0.25">
      <c r="A470">
        <v>8</v>
      </c>
      <c r="B470">
        <v>1</v>
      </c>
      <c r="C470">
        <v>16</v>
      </c>
      <c r="D470">
        <v>17</v>
      </c>
      <c r="E470" t="s">
        <v>4020</v>
      </c>
    </row>
    <row r="471" spans="1:5" x14ac:dyDescent="0.25">
      <c r="A471">
        <v>8</v>
      </c>
      <c r="B471">
        <v>1</v>
      </c>
      <c r="C471">
        <v>16</v>
      </c>
      <c r="D471">
        <v>18</v>
      </c>
      <c r="E471" t="s">
        <v>4022</v>
      </c>
    </row>
    <row r="472" spans="1:5" x14ac:dyDescent="0.25">
      <c r="A472">
        <v>8</v>
      </c>
      <c r="B472">
        <v>1</v>
      </c>
      <c r="C472">
        <v>16</v>
      </c>
      <c r="D472">
        <v>19</v>
      </c>
      <c r="E472" t="s">
        <v>4024</v>
      </c>
    </row>
    <row r="473" spans="1:5" x14ac:dyDescent="0.25">
      <c r="A473">
        <v>8</v>
      </c>
      <c r="B473">
        <v>1</v>
      </c>
      <c r="C473">
        <v>16</v>
      </c>
      <c r="D473">
        <v>20</v>
      </c>
      <c r="E473" t="s">
        <v>4026</v>
      </c>
    </row>
    <row r="474" spans="1:5" x14ac:dyDescent="0.25">
      <c r="A474">
        <v>8</v>
      </c>
      <c r="B474">
        <v>1</v>
      </c>
      <c r="C474">
        <v>16</v>
      </c>
      <c r="D474">
        <v>21</v>
      </c>
      <c r="E474" t="s">
        <v>4028</v>
      </c>
    </row>
    <row r="475" spans="1:5" x14ac:dyDescent="0.25">
      <c r="A475">
        <v>8</v>
      </c>
      <c r="B475">
        <v>1</v>
      </c>
      <c r="C475">
        <v>16</v>
      </c>
      <c r="D475">
        <v>22</v>
      </c>
      <c r="E475" t="s">
        <v>4030</v>
      </c>
    </row>
    <row r="476" spans="1:5" x14ac:dyDescent="0.25">
      <c r="A476">
        <v>8</v>
      </c>
      <c r="B476">
        <v>1</v>
      </c>
      <c r="C476">
        <v>16</v>
      </c>
      <c r="D476">
        <v>23</v>
      </c>
      <c r="E476" t="s">
        <v>4032</v>
      </c>
    </row>
    <row r="477" spans="1:5" x14ac:dyDescent="0.25">
      <c r="A477">
        <v>8</v>
      </c>
      <c r="B477">
        <v>1</v>
      </c>
      <c r="C477">
        <v>16</v>
      </c>
      <c r="D477">
        <v>24</v>
      </c>
      <c r="E477" t="s">
        <v>4034</v>
      </c>
    </row>
    <row r="478" spans="1:5" x14ac:dyDescent="0.25">
      <c r="A478">
        <v>8</v>
      </c>
      <c r="B478">
        <v>1</v>
      </c>
      <c r="C478">
        <v>16</v>
      </c>
      <c r="D478">
        <v>25</v>
      </c>
      <c r="E478" t="s">
        <v>4036</v>
      </c>
    </row>
    <row r="479" spans="1:5" x14ac:dyDescent="0.25">
      <c r="A479">
        <v>8</v>
      </c>
      <c r="B479">
        <v>1</v>
      </c>
      <c r="C479">
        <v>16</v>
      </c>
      <c r="D479">
        <v>26</v>
      </c>
      <c r="E479" t="s">
        <v>4038</v>
      </c>
    </row>
    <row r="480" spans="1:5" x14ac:dyDescent="0.25">
      <c r="A480">
        <v>8</v>
      </c>
      <c r="B480">
        <v>1</v>
      </c>
      <c r="C480">
        <v>16</v>
      </c>
      <c r="D480">
        <v>27</v>
      </c>
      <c r="E480" t="s">
        <v>4040</v>
      </c>
    </row>
    <row r="481" spans="1:5" x14ac:dyDescent="0.25">
      <c r="A481">
        <v>8</v>
      </c>
      <c r="B481">
        <v>1</v>
      </c>
      <c r="C481">
        <v>16</v>
      </c>
      <c r="D481">
        <v>28</v>
      </c>
      <c r="E481" t="s">
        <v>4042</v>
      </c>
    </row>
    <row r="482" spans="1:5" x14ac:dyDescent="0.25">
      <c r="A482">
        <v>8</v>
      </c>
      <c r="B482">
        <v>1</v>
      </c>
      <c r="C482">
        <v>16</v>
      </c>
      <c r="D482">
        <v>29</v>
      </c>
      <c r="E482" t="s">
        <v>4044</v>
      </c>
    </row>
    <row r="483" spans="1:5" x14ac:dyDescent="0.25">
      <c r="A483">
        <v>8</v>
      </c>
      <c r="B483">
        <v>1</v>
      </c>
      <c r="C483">
        <v>16</v>
      </c>
      <c r="D483">
        <v>30</v>
      </c>
      <c r="E483" t="s">
        <v>3305</v>
      </c>
    </row>
    <row r="484" spans="1:5" x14ac:dyDescent="0.25">
      <c r="A484">
        <v>8</v>
      </c>
      <c r="B484">
        <v>1</v>
      </c>
      <c r="C484">
        <v>17</v>
      </c>
      <c r="D484">
        <v>1</v>
      </c>
      <c r="E484" t="s">
        <v>5332</v>
      </c>
    </row>
    <row r="485" spans="1:5" x14ac:dyDescent="0.25">
      <c r="A485">
        <v>8</v>
      </c>
      <c r="B485">
        <v>1</v>
      </c>
      <c r="C485">
        <v>17</v>
      </c>
      <c r="D485">
        <v>2</v>
      </c>
      <c r="E485" t="s">
        <v>4048</v>
      </c>
    </row>
    <row r="486" spans="1:5" x14ac:dyDescent="0.25">
      <c r="A486">
        <v>8</v>
      </c>
      <c r="B486">
        <v>1</v>
      </c>
      <c r="C486">
        <v>17</v>
      </c>
      <c r="D486">
        <v>3</v>
      </c>
      <c r="E486" t="s">
        <v>4050</v>
      </c>
    </row>
    <row r="487" spans="1:5" x14ac:dyDescent="0.25">
      <c r="A487">
        <v>8</v>
      </c>
      <c r="B487">
        <v>1</v>
      </c>
      <c r="C487">
        <v>17</v>
      </c>
      <c r="D487">
        <v>4</v>
      </c>
      <c r="E487" t="s">
        <v>4052</v>
      </c>
    </row>
    <row r="488" spans="1:5" x14ac:dyDescent="0.25">
      <c r="A488">
        <v>8</v>
      </c>
      <c r="B488">
        <v>1</v>
      </c>
      <c r="C488">
        <v>17</v>
      </c>
      <c r="D488">
        <v>5</v>
      </c>
      <c r="E488" t="s">
        <v>4054</v>
      </c>
    </row>
    <row r="489" spans="1:5" x14ac:dyDescent="0.25">
      <c r="A489">
        <v>8</v>
      </c>
      <c r="B489">
        <v>1</v>
      </c>
      <c r="C489">
        <v>17</v>
      </c>
      <c r="D489">
        <v>6</v>
      </c>
      <c r="E489" t="s">
        <v>4056</v>
      </c>
    </row>
    <row r="490" spans="1:5" x14ac:dyDescent="0.25">
      <c r="A490">
        <v>8</v>
      </c>
      <c r="B490">
        <v>1</v>
      </c>
      <c r="C490">
        <v>17</v>
      </c>
      <c r="D490">
        <v>7</v>
      </c>
      <c r="E490" t="s">
        <v>4058</v>
      </c>
    </row>
    <row r="491" spans="1:5" x14ac:dyDescent="0.25">
      <c r="A491">
        <v>8</v>
      </c>
      <c r="B491">
        <v>1</v>
      </c>
      <c r="C491">
        <v>17</v>
      </c>
      <c r="D491">
        <v>8</v>
      </c>
      <c r="E491" t="s">
        <v>3384</v>
      </c>
    </row>
    <row r="492" spans="1:5" x14ac:dyDescent="0.25">
      <c r="A492">
        <v>8</v>
      </c>
      <c r="B492">
        <v>1</v>
      </c>
      <c r="C492">
        <v>17</v>
      </c>
      <c r="D492">
        <v>9</v>
      </c>
      <c r="E492" t="s">
        <v>3386</v>
      </c>
    </row>
    <row r="493" spans="1:5" x14ac:dyDescent="0.25">
      <c r="A493">
        <v>8</v>
      </c>
      <c r="B493">
        <v>1</v>
      </c>
      <c r="C493">
        <v>17</v>
      </c>
      <c r="D493">
        <v>10</v>
      </c>
      <c r="E493" t="s">
        <v>3388</v>
      </c>
    </row>
    <row r="494" spans="1:5" x14ac:dyDescent="0.25">
      <c r="A494">
        <v>8</v>
      </c>
      <c r="B494">
        <v>1</v>
      </c>
      <c r="C494">
        <v>17</v>
      </c>
      <c r="D494">
        <v>11</v>
      </c>
      <c r="E494" t="s">
        <v>4063</v>
      </c>
    </row>
    <row r="495" spans="1:5" x14ac:dyDescent="0.25">
      <c r="A495">
        <v>8</v>
      </c>
      <c r="B495">
        <v>1</v>
      </c>
      <c r="C495">
        <v>17</v>
      </c>
      <c r="D495">
        <v>12</v>
      </c>
      <c r="E495" t="s">
        <v>4065</v>
      </c>
    </row>
    <row r="496" spans="1:5" x14ac:dyDescent="0.25">
      <c r="A496">
        <v>8</v>
      </c>
      <c r="B496">
        <v>1</v>
      </c>
      <c r="C496">
        <v>17</v>
      </c>
      <c r="D496">
        <v>13</v>
      </c>
      <c r="E496" t="s">
        <v>4067</v>
      </c>
    </row>
    <row r="497" spans="1:5" x14ac:dyDescent="0.25">
      <c r="A497">
        <v>8</v>
      </c>
      <c r="B497">
        <v>1</v>
      </c>
      <c r="C497">
        <v>17</v>
      </c>
      <c r="D497">
        <v>14</v>
      </c>
      <c r="E497" t="s">
        <v>4069</v>
      </c>
    </row>
    <row r="498" spans="1:5" x14ac:dyDescent="0.25">
      <c r="A498">
        <v>8</v>
      </c>
      <c r="B498">
        <v>1</v>
      </c>
      <c r="C498">
        <v>17</v>
      </c>
      <c r="D498">
        <v>15</v>
      </c>
      <c r="E498" t="s">
        <v>4071</v>
      </c>
    </row>
    <row r="499" spans="1:5" x14ac:dyDescent="0.25">
      <c r="A499">
        <v>8</v>
      </c>
      <c r="B499">
        <v>1</v>
      </c>
      <c r="C499">
        <v>17</v>
      </c>
      <c r="D499">
        <v>16</v>
      </c>
      <c r="E499" t="s">
        <v>4073</v>
      </c>
    </row>
    <row r="500" spans="1:5" x14ac:dyDescent="0.25">
      <c r="A500">
        <v>8</v>
      </c>
      <c r="B500">
        <v>1</v>
      </c>
      <c r="C500">
        <v>17</v>
      </c>
      <c r="D500">
        <v>17</v>
      </c>
      <c r="E500" t="s">
        <v>4075</v>
      </c>
    </row>
    <row r="501" spans="1:5" x14ac:dyDescent="0.25">
      <c r="A501">
        <v>8</v>
      </c>
      <c r="B501">
        <v>1</v>
      </c>
      <c r="C501">
        <v>17</v>
      </c>
      <c r="D501">
        <v>18</v>
      </c>
      <c r="E501" t="s">
        <v>4077</v>
      </c>
    </row>
    <row r="502" spans="1:5" x14ac:dyDescent="0.25">
      <c r="A502">
        <v>8</v>
      </c>
      <c r="B502">
        <v>1</v>
      </c>
      <c r="C502">
        <v>17</v>
      </c>
      <c r="D502">
        <v>19</v>
      </c>
      <c r="E502" t="s">
        <v>4079</v>
      </c>
    </row>
    <row r="503" spans="1:5" x14ac:dyDescent="0.25">
      <c r="A503">
        <v>8</v>
      </c>
      <c r="B503">
        <v>1</v>
      </c>
      <c r="C503">
        <v>17</v>
      </c>
      <c r="D503">
        <v>20</v>
      </c>
      <c r="E503" t="s">
        <v>4081</v>
      </c>
    </row>
    <row r="504" spans="1:5" x14ac:dyDescent="0.25">
      <c r="A504">
        <v>8</v>
      </c>
      <c r="B504">
        <v>1</v>
      </c>
      <c r="C504">
        <v>17</v>
      </c>
      <c r="D504">
        <v>21</v>
      </c>
      <c r="E504" t="s">
        <v>4083</v>
      </c>
    </row>
    <row r="505" spans="1:5" x14ac:dyDescent="0.25">
      <c r="A505">
        <v>8</v>
      </c>
      <c r="B505">
        <v>1</v>
      </c>
      <c r="C505">
        <v>17</v>
      </c>
      <c r="D505">
        <v>22</v>
      </c>
      <c r="E505" t="s">
        <v>4085</v>
      </c>
    </row>
    <row r="506" spans="1:5" x14ac:dyDescent="0.25">
      <c r="A506">
        <v>8</v>
      </c>
      <c r="B506">
        <v>1</v>
      </c>
      <c r="C506">
        <v>17</v>
      </c>
      <c r="D506">
        <v>23</v>
      </c>
      <c r="E506" t="s">
        <v>4087</v>
      </c>
    </row>
    <row r="507" spans="1:5" x14ac:dyDescent="0.25">
      <c r="A507">
        <v>8</v>
      </c>
      <c r="B507">
        <v>1</v>
      </c>
      <c r="C507">
        <v>17</v>
      </c>
      <c r="D507">
        <v>24</v>
      </c>
      <c r="E507" t="s">
        <v>4089</v>
      </c>
    </row>
    <row r="508" spans="1:5" x14ac:dyDescent="0.25">
      <c r="A508">
        <v>8</v>
      </c>
      <c r="B508">
        <v>1</v>
      </c>
      <c r="C508">
        <v>17</v>
      </c>
      <c r="D508">
        <v>25</v>
      </c>
      <c r="E508" t="s">
        <v>4091</v>
      </c>
    </row>
    <row r="509" spans="1:5" x14ac:dyDescent="0.25">
      <c r="A509">
        <v>8</v>
      </c>
      <c r="B509">
        <v>1</v>
      </c>
      <c r="C509">
        <v>17</v>
      </c>
      <c r="D509">
        <v>26</v>
      </c>
      <c r="E509" t="s">
        <v>4093</v>
      </c>
    </row>
    <row r="510" spans="1:5" x14ac:dyDescent="0.25">
      <c r="A510">
        <v>8</v>
      </c>
      <c r="B510">
        <v>1</v>
      </c>
      <c r="C510">
        <v>17</v>
      </c>
      <c r="D510">
        <v>27</v>
      </c>
      <c r="E510" t="s">
        <v>4095</v>
      </c>
    </row>
    <row r="511" spans="1:5" x14ac:dyDescent="0.25">
      <c r="A511">
        <v>8</v>
      </c>
      <c r="B511">
        <v>1</v>
      </c>
      <c r="C511">
        <v>17</v>
      </c>
      <c r="D511">
        <v>28</v>
      </c>
      <c r="E511" t="s">
        <v>4097</v>
      </c>
    </row>
    <row r="512" spans="1:5" x14ac:dyDescent="0.25">
      <c r="A512">
        <v>8</v>
      </c>
      <c r="B512">
        <v>1</v>
      </c>
      <c r="C512">
        <v>17</v>
      </c>
      <c r="D512">
        <v>29</v>
      </c>
      <c r="E512" t="s">
        <v>4099</v>
      </c>
    </row>
    <row r="513" spans="1:5" x14ac:dyDescent="0.25">
      <c r="A513">
        <v>8</v>
      </c>
      <c r="B513">
        <v>1</v>
      </c>
      <c r="C513">
        <v>17</v>
      </c>
      <c r="D513">
        <v>30</v>
      </c>
      <c r="E513" t="s">
        <v>4101</v>
      </c>
    </row>
    <row r="514" spans="1:5" x14ac:dyDescent="0.25">
      <c r="A514">
        <v>8</v>
      </c>
      <c r="B514">
        <v>1</v>
      </c>
      <c r="C514">
        <v>17</v>
      </c>
      <c r="D514">
        <v>31</v>
      </c>
      <c r="E514" t="s">
        <v>3305</v>
      </c>
    </row>
    <row r="515" spans="1:5" x14ac:dyDescent="0.25">
      <c r="A515">
        <v>8</v>
      </c>
      <c r="B515">
        <v>1</v>
      </c>
      <c r="C515">
        <v>18</v>
      </c>
      <c r="D515">
        <v>1</v>
      </c>
      <c r="E515" t="s">
        <v>5333</v>
      </c>
    </row>
    <row r="516" spans="1:5" x14ac:dyDescent="0.25">
      <c r="A516">
        <v>8</v>
      </c>
      <c r="B516">
        <v>1</v>
      </c>
      <c r="C516">
        <v>18</v>
      </c>
      <c r="D516">
        <v>2</v>
      </c>
      <c r="E516" t="s">
        <v>4105</v>
      </c>
    </row>
    <row r="517" spans="1:5" x14ac:dyDescent="0.25">
      <c r="A517">
        <v>8</v>
      </c>
      <c r="B517">
        <v>1</v>
      </c>
      <c r="C517">
        <v>18</v>
      </c>
      <c r="D517">
        <v>3</v>
      </c>
      <c r="E517" t="s">
        <v>4107</v>
      </c>
    </row>
    <row r="518" spans="1:5" x14ac:dyDescent="0.25">
      <c r="A518">
        <v>8</v>
      </c>
      <c r="B518">
        <v>1</v>
      </c>
      <c r="C518">
        <v>18</v>
      </c>
      <c r="D518">
        <v>4</v>
      </c>
      <c r="E518" t="s">
        <v>4109</v>
      </c>
    </row>
    <row r="519" spans="1:5" x14ac:dyDescent="0.25">
      <c r="A519">
        <v>8</v>
      </c>
      <c r="B519">
        <v>1</v>
      </c>
      <c r="C519">
        <v>18</v>
      </c>
      <c r="D519">
        <v>5</v>
      </c>
      <c r="E519" t="s">
        <v>4111</v>
      </c>
    </row>
    <row r="520" spans="1:5" x14ac:dyDescent="0.25">
      <c r="A520">
        <v>8</v>
      </c>
      <c r="B520">
        <v>1</v>
      </c>
      <c r="C520">
        <v>18</v>
      </c>
      <c r="D520">
        <v>6</v>
      </c>
      <c r="E520" t="s">
        <v>4113</v>
      </c>
    </row>
    <row r="521" spans="1:5" x14ac:dyDescent="0.25">
      <c r="A521">
        <v>8</v>
      </c>
      <c r="B521">
        <v>1</v>
      </c>
      <c r="C521">
        <v>18</v>
      </c>
      <c r="D521">
        <v>7</v>
      </c>
      <c r="E521" t="s">
        <v>4115</v>
      </c>
    </row>
    <row r="522" spans="1:5" x14ac:dyDescent="0.25">
      <c r="A522">
        <v>8</v>
      </c>
      <c r="B522">
        <v>1</v>
      </c>
      <c r="C522">
        <v>18</v>
      </c>
      <c r="D522">
        <v>8</v>
      </c>
      <c r="E522" t="s">
        <v>4117</v>
      </c>
    </row>
    <row r="523" spans="1:5" x14ac:dyDescent="0.25">
      <c r="A523">
        <v>8</v>
      </c>
      <c r="B523">
        <v>1</v>
      </c>
      <c r="C523">
        <v>18</v>
      </c>
      <c r="D523">
        <v>9</v>
      </c>
      <c r="E523" t="s">
        <v>4119</v>
      </c>
    </row>
    <row r="524" spans="1:5" x14ac:dyDescent="0.25">
      <c r="A524">
        <v>8</v>
      </c>
      <c r="B524">
        <v>1</v>
      </c>
      <c r="C524">
        <v>18</v>
      </c>
      <c r="D524">
        <v>10</v>
      </c>
      <c r="E524" t="s">
        <v>4121</v>
      </c>
    </row>
    <row r="525" spans="1:5" x14ac:dyDescent="0.25">
      <c r="A525">
        <v>8</v>
      </c>
      <c r="B525">
        <v>1</v>
      </c>
      <c r="C525">
        <v>18</v>
      </c>
      <c r="D525">
        <v>11</v>
      </c>
      <c r="E525" t="s">
        <v>3904</v>
      </c>
    </row>
    <row r="526" spans="1:5" x14ac:dyDescent="0.25">
      <c r="A526">
        <v>8</v>
      </c>
      <c r="B526">
        <v>1</v>
      </c>
      <c r="C526">
        <v>18</v>
      </c>
      <c r="D526">
        <v>12</v>
      </c>
      <c r="E526" t="s">
        <v>3906</v>
      </c>
    </row>
    <row r="527" spans="1:5" x14ac:dyDescent="0.25">
      <c r="A527">
        <v>8</v>
      </c>
      <c r="B527">
        <v>1</v>
      </c>
      <c r="C527">
        <v>18</v>
      </c>
      <c r="D527">
        <v>13</v>
      </c>
      <c r="E527" t="s">
        <v>3908</v>
      </c>
    </row>
    <row r="528" spans="1:5" x14ac:dyDescent="0.25">
      <c r="A528">
        <v>8</v>
      </c>
      <c r="B528">
        <v>1</v>
      </c>
      <c r="C528">
        <v>18</v>
      </c>
      <c r="D528">
        <v>14</v>
      </c>
      <c r="E528" t="s">
        <v>3910</v>
      </c>
    </row>
    <row r="529" spans="1:5" x14ac:dyDescent="0.25">
      <c r="A529">
        <v>8</v>
      </c>
      <c r="B529">
        <v>1</v>
      </c>
      <c r="C529">
        <v>18</v>
      </c>
      <c r="D529">
        <v>15</v>
      </c>
      <c r="E529" t="s">
        <v>4127</v>
      </c>
    </row>
    <row r="530" spans="1:5" x14ac:dyDescent="0.25">
      <c r="A530">
        <v>8</v>
      </c>
      <c r="B530">
        <v>1</v>
      </c>
      <c r="C530">
        <v>18</v>
      </c>
      <c r="D530">
        <v>16</v>
      </c>
      <c r="E530" t="s">
        <v>4129</v>
      </c>
    </row>
    <row r="531" spans="1:5" x14ac:dyDescent="0.25">
      <c r="A531">
        <v>8</v>
      </c>
      <c r="B531">
        <v>1</v>
      </c>
      <c r="C531">
        <v>18</v>
      </c>
      <c r="D531">
        <v>17</v>
      </c>
      <c r="E531" t="s">
        <v>4131</v>
      </c>
    </row>
    <row r="532" spans="1:5" x14ac:dyDescent="0.25">
      <c r="A532">
        <v>8</v>
      </c>
      <c r="B532">
        <v>1</v>
      </c>
      <c r="C532">
        <v>18</v>
      </c>
      <c r="D532">
        <v>18</v>
      </c>
      <c r="E532" t="s">
        <v>4133</v>
      </c>
    </row>
    <row r="533" spans="1:5" x14ac:dyDescent="0.25">
      <c r="A533">
        <v>8</v>
      </c>
      <c r="B533">
        <v>1</v>
      </c>
      <c r="C533">
        <v>18</v>
      </c>
      <c r="D533">
        <v>19</v>
      </c>
      <c r="E533" t="s">
        <v>4135</v>
      </c>
    </row>
    <row r="534" spans="1:5" x14ac:dyDescent="0.25">
      <c r="A534">
        <v>8</v>
      </c>
      <c r="B534">
        <v>1</v>
      </c>
      <c r="C534">
        <v>18</v>
      </c>
      <c r="D534">
        <v>20</v>
      </c>
      <c r="E534" t="s">
        <v>4137</v>
      </c>
    </row>
    <row r="535" spans="1:5" x14ac:dyDescent="0.25">
      <c r="A535">
        <v>8</v>
      </c>
      <c r="B535">
        <v>1</v>
      </c>
      <c r="C535">
        <v>18</v>
      </c>
      <c r="D535">
        <v>21</v>
      </c>
      <c r="E535" t="s">
        <v>4139</v>
      </c>
    </row>
    <row r="536" spans="1:5" x14ac:dyDescent="0.25">
      <c r="A536">
        <v>8</v>
      </c>
      <c r="B536">
        <v>1</v>
      </c>
      <c r="C536">
        <v>18</v>
      </c>
      <c r="D536">
        <v>22</v>
      </c>
      <c r="E536" t="s">
        <v>4141</v>
      </c>
    </row>
    <row r="537" spans="1:5" x14ac:dyDescent="0.25">
      <c r="A537">
        <v>8</v>
      </c>
      <c r="B537">
        <v>1</v>
      </c>
      <c r="C537">
        <v>18</v>
      </c>
      <c r="D537">
        <v>23</v>
      </c>
      <c r="E537" t="s">
        <v>4143</v>
      </c>
    </row>
    <row r="538" spans="1:5" x14ac:dyDescent="0.25">
      <c r="A538">
        <v>8</v>
      </c>
      <c r="B538">
        <v>1</v>
      </c>
      <c r="C538">
        <v>18</v>
      </c>
      <c r="D538">
        <v>24</v>
      </c>
      <c r="E538" t="s">
        <v>4145</v>
      </c>
    </row>
    <row r="539" spans="1:5" x14ac:dyDescent="0.25">
      <c r="A539">
        <v>8</v>
      </c>
      <c r="B539">
        <v>1</v>
      </c>
      <c r="C539">
        <v>18</v>
      </c>
      <c r="D539">
        <v>25</v>
      </c>
      <c r="E539" t="s">
        <v>4147</v>
      </c>
    </row>
    <row r="540" spans="1:5" x14ac:dyDescent="0.25">
      <c r="A540">
        <v>8</v>
      </c>
      <c r="B540">
        <v>1</v>
      </c>
      <c r="C540">
        <v>18</v>
      </c>
      <c r="D540">
        <v>26</v>
      </c>
      <c r="E540" t="s">
        <v>4149</v>
      </c>
    </row>
    <row r="541" spans="1:5" x14ac:dyDescent="0.25">
      <c r="A541">
        <v>8</v>
      </c>
      <c r="B541">
        <v>1</v>
      </c>
      <c r="C541">
        <v>18</v>
      </c>
      <c r="D541">
        <v>27</v>
      </c>
      <c r="E541" t="s">
        <v>4151</v>
      </c>
    </row>
    <row r="542" spans="1:5" x14ac:dyDescent="0.25">
      <c r="A542">
        <v>8</v>
      </c>
      <c r="B542">
        <v>1</v>
      </c>
      <c r="C542">
        <v>18</v>
      </c>
      <c r="D542">
        <v>28</v>
      </c>
      <c r="E542" t="s">
        <v>4153</v>
      </c>
    </row>
    <row r="543" spans="1:5" x14ac:dyDescent="0.25">
      <c r="A543">
        <v>8</v>
      </c>
      <c r="B543">
        <v>1</v>
      </c>
      <c r="C543">
        <v>19</v>
      </c>
      <c r="D543">
        <v>1</v>
      </c>
      <c r="E543" t="s">
        <v>4155</v>
      </c>
    </row>
    <row r="544" spans="1:5" x14ac:dyDescent="0.25">
      <c r="A544">
        <v>8</v>
      </c>
      <c r="B544">
        <v>1</v>
      </c>
      <c r="C544">
        <v>19</v>
      </c>
      <c r="D544">
        <v>2</v>
      </c>
      <c r="E544" t="s">
        <v>4157</v>
      </c>
    </row>
    <row r="545" spans="1:5" x14ac:dyDescent="0.25">
      <c r="A545">
        <v>8</v>
      </c>
      <c r="B545">
        <v>1</v>
      </c>
      <c r="C545">
        <v>19</v>
      </c>
      <c r="D545">
        <v>3</v>
      </c>
      <c r="E545" t="s">
        <v>4159</v>
      </c>
    </row>
    <row r="546" spans="1:5" x14ac:dyDescent="0.25">
      <c r="A546">
        <v>8</v>
      </c>
      <c r="B546">
        <v>1</v>
      </c>
      <c r="C546">
        <v>19</v>
      </c>
      <c r="D546">
        <v>4</v>
      </c>
      <c r="E546" t="s">
        <v>4161</v>
      </c>
    </row>
    <row r="547" spans="1:5" x14ac:dyDescent="0.25">
      <c r="A547">
        <v>8</v>
      </c>
      <c r="B547">
        <v>1</v>
      </c>
      <c r="C547">
        <v>19</v>
      </c>
      <c r="D547">
        <v>5</v>
      </c>
      <c r="E547" t="s">
        <v>4163</v>
      </c>
    </row>
    <row r="548" spans="1:5" x14ac:dyDescent="0.25">
      <c r="A548">
        <v>8</v>
      </c>
      <c r="B548">
        <v>1</v>
      </c>
      <c r="C548">
        <v>19</v>
      </c>
      <c r="D548">
        <v>6</v>
      </c>
      <c r="E548" t="s">
        <v>4165</v>
      </c>
    </row>
    <row r="549" spans="1:5" x14ac:dyDescent="0.25">
      <c r="A549">
        <v>8</v>
      </c>
      <c r="B549">
        <v>1</v>
      </c>
      <c r="C549">
        <v>19</v>
      </c>
      <c r="D549">
        <v>7</v>
      </c>
      <c r="E549" t="s">
        <v>4167</v>
      </c>
    </row>
    <row r="550" spans="1:5" x14ac:dyDescent="0.25">
      <c r="A550">
        <v>8</v>
      </c>
      <c r="B550">
        <v>1</v>
      </c>
      <c r="C550">
        <v>19</v>
      </c>
      <c r="D550">
        <v>8</v>
      </c>
      <c r="E550" t="s">
        <v>4169</v>
      </c>
    </row>
    <row r="551" spans="1:5" x14ac:dyDescent="0.25">
      <c r="A551">
        <v>8</v>
      </c>
      <c r="B551">
        <v>1</v>
      </c>
      <c r="C551">
        <v>19</v>
      </c>
      <c r="D551">
        <v>9</v>
      </c>
      <c r="E551" t="s">
        <v>4171</v>
      </c>
    </row>
    <row r="552" spans="1:5" x14ac:dyDescent="0.25">
      <c r="A552">
        <v>8</v>
      </c>
      <c r="B552">
        <v>1</v>
      </c>
      <c r="C552">
        <v>19</v>
      </c>
      <c r="D552">
        <v>10</v>
      </c>
      <c r="E552" t="s">
        <v>4173</v>
      </c>
    </row>
    <row r="553" spans="1:5" x14ac:dyDescent="0.25">
      <c r="A553">
        <v>8</v>
      </c>
      <c r="B553">
        <v>1</v>
      </c>
      <c r="C553">
        <v>19</v>
      </c>
      <c r="D553">
        <v>11</v>
      </c>
      <c r="E553" t="s">
        <v>4175</v>
      </c>
    </row>
    <row r="554" spans="1:5" x14ac:dyDescent="0.25">
      <c r="A554">
        <v>8</v>
      </c>
      <c r="B554">
        <v>1</v>
      </c>
      <c r="C554">
        <v>19</v>
      </c>
      <c r="D554">
        <v>12</v>
      </c>
      <c r="E554" t="s">
        <v>4177</v>
      </c>
    </row>
    <row r="555" spans="1:5" x14ac:dyDescent="0.25">
      <c r="A555">
        <v>8</v>
      </c>
      <c r="B555">
        <v>1</v>
      </c>
      <c r="C555">
        <v>19</v>
      </c>
      <c r="D555">
        <v>13</v>
      </c>
      <c r="E555" t="s">
        <v>4179</v>
      </c>
    </row>
    <row r="556" spans="1:5" x14ac:dyDescent="0.25">
      <c r="A556">
        <v>8</v>
      </c>
      <c r="B556">
        <v>1</v>
      </c>
      <c r="C556">
        <v>19</v>
      </c>
      <c r="D556">
        <v>14</v>
      </c>
      <c r="E556" t="s">
        <v>4181</v>
      </c>
    </row>
    <row r="557" spans="1:5" x14ac:dyDescent="0.25">
      <c r="A557">
        <v>8</v>
      </c>
      <c r="B557">
        <v>1</v>
      </c>
      <c r="C557">
        <v>19</v>
      </c>
      <c r="D557">
        <v>15</v>
      </c>
      <c r="E557" t="s">
        <v>4183</v>
      </c>
    </row>
    <row r="558" spans="1:5" x14ac:dyDescent="0.25">
      <c r="A558">
        <v>8</v>
      </c>
      <c r="B558">
        <v>1</v>
      </c>
      <c r="C558">
        <v>19</v>
      </c>
      <c r="D558">
        <v>16</v>
      </c>
      <c r="E558" t="s">
        <v>4185</v>
      </c>
    </row>
    <row r="559" spans="1:5" x14ac:dyDescent="0.25">
      <c r="A559">
        <v>8</v>
      </c>
      <c r="B559">
        <v>1</v>
      </c>
      <c r="C559">
        <v>19</v>
      </c>
      <c r="D559">
        <v>17</v>
      </c>
      <c r="E559" t="s">
        <v>4187</v>
      </c>
    </row>
    <row r="560" spans="1:5" x14ac:dyDescent="0.25">
      <c r="A560">
        <v>8</v>
      </c>
      <c r="B560">
        <v>1</v>
      </c>
      <c r="C560">
        <v>19</v>
      </c>
      <c r="D560">
        <v>18</v>
      </c>
      <c r="E560" t="s">
        <v>4189</v>
      </c>
    </row>
    <row r="561" spans="1:5" x14ac:dyDescent="0.25">
      <c r="A561">
        <v>8</v>
      </c>
      <c r="B561">
        <v>1</v>
      </c>
      <c r="C561">
        <v>19</v>
      </c>
      <c r="D561">
        <v>19</v>
      </c>
      <c r="E561" t="s">
        <v>4191</v>
      </c>
    </row>
    <row r="562" spans="1:5" x14ac:dyDescent="0.25">
      <c r="A562">
        <v>8</v>
      </c>
      <c r="B562">
        <v>1</v>
      </c>
      <c r="C562">
        <v>19</v>
      </c>
      <c r="D562">
        <v>20</v>
      </c>
      <c r="E562" t="s">
        <v>4193</v>
      </c>
    </row>
    <row r="563" spans="1:5" x14ac:dyDescent="0.25">
      <c r="A563">
        <v>8</v>
      </c>
      <c r="B563">
        <v>1</v>
      </c>
      <c r="C563">
        <v>19</v>
      </c>
      <c r="D563">
        <v>21</v>
      </c>
      <c r="E563" t="s">
        <v>4195</v>
      </c>
    </row>
    <row r="564" spans="1:5" x14ac:dyDescent="0.25">
      <c r="A564">
        <v>8</v>
      </c>
      <c r="B564">
        <v>1</v>
      </c>
      <c r="C564">
        <v>19</v>
      </c>
      <c r="D564">
        <v>22</v>
      </c>
      <c r="E564" t="s">
        <v>4197</v>
      </c>
    </row>
    <row r="565" spans="1:5" x14ac:dyDescent="0.25">
      <c r="A565">
        <v>8</v>
      </c>
      <c r="B565">
        <v>1</v>
      </c>
      <c r="C565">
        <v>19</v>
      </c>
      <c r="D565">
        <v>23</v>
      </c>
      <c r="E565" t="s">
        <v>4199</v>
      </c>
    </row>
    <row r="566" spans="1:5" x14ac:dyDescent="0.25">
      <c r="A566">
        <v>8</v>
      </c>
      <c r="B566">
        <v>1</v>
      </c>
      <c r="C566">
        <v>19</v>
      </c>
      <c r="D566">
        <v>24</v>
      </c>
      <c r="E566" t="s">
        <v>4201</v>
      </c>
    </row>
    <row r="567" spans="1:5" x14ac:dyDescent="0.25">
      <c r="A567">
        <v>8</v>
      </c>
      <c r="B567">
        <v>1</v>
      </c>
      <c r="C567">
        <v>19</v>
      </c>
      <c r="D567">
        <v>25</v>
      </c>
      <c r="E567" t="s">
        <v>4203</v>
      </c>
    </row>
    <row r="568" spans="1:5" x14ac:dyDescent="0.25">
      <c r="A568">
        <v>8</v>
      </c>
      <c r="B568">
        <v>1</v>
      </c>
      <c r="C568">
        <v>19</v>
      </c>
      <c r="D568">
        <v>26</v>
      </c>
      <c r="E568" t="s">
        <v>4205</v>
      </c>
    </row>
    <row r="569" spans="1:5" x14ac:dyDescent="0.25">
      <c r="A569">
        <v>8</v>
      </c>
      <c r="B569">
        <v>1</v>
      </c>
      <c r="C569">
        <v>19</v>
      </c>
      <c r="D569">
        <v>27</v>
      </c>
      <c r="E569" t="s">
        <v>4207</v>
      </c>
    </row>
    <row r="570" spans="1:5" x14ac:dyDescent="0.25">
      <c r="A570">
        <v>8</v>
      </c>
      <c r="B570">
        <v>1</v>
      </c>
      <c r="C570">
        <v>19</v>
      </c>
      <c r="D570">
        <v>28</v>
      </c>
      <c r="E570" t="s">
        <v>4209</v>
      </c>
    </row>
    <row r="571" spans="1:5" x14ac:dyDescent="0.25">
      <c r="A571">
        <v>8</v>
      </c>
      <c r="B571">
        <v>1</v>
      </c>
      <c r="C571">
        <v>19</v>
      </c>
      <c r="D571">
        <v>29</v>
      </c>
      <c r="E571" t="s">
        <v>4211</v>
      </c>
    </row>
    <row r="572" spans="1:5" x14ac:dyDescent="0.25">
      <c r="A572">
        <v>8</v>
      </c>
      <c r="B572">
        <v>1</v>
      </c>
      <c r="C572">
        <v>19</v>
      </c>
      <c r="D572">
        <v>30</v>
      </c>
      <c r="E572" t="s">
        <v>4213</v>
      </c>
    </row>
    <row r="573" spans="1:5" x14ac:dyDescent="0.25">
      <c r="A573">
        <v>8</v>
      </c>
      <c r="B573">
        <v>1</v>
      </c>
      <c r="C573">
        <v>19</v>
      </c>
      <c r="D573">
        <v>31</v>
      </c>
      <c r="E573" t="s">
        <v>4215</v>
      </c>
    </row>
    <row r="574" spans="1:5" x14ac:dyDescent="0.25">
      <c r="A574">
        <v>8</v>
      </c>
      <c r="B574">
        <v>1</v>
      </c>
      <c r="C574">
        <v>19</v>
      </c>
      <c r="D574">
        <v>32</v>
      </c>
      <c r="E574" t="s">
        <v>4217</v>
      </c>
    </row>
    <row r="575" spans="1:5" x14ac:dyDescent="0.25">
      <c r="A575">
        <v>8</v>
      </c>
      <c r="B575">
        <v>1</v>
      </c>
      <c r="C575">
        <v>19</v>
      </c>
      <c r="D575">
        <v>33</v>
      </c>
      <c r="E575" t="s">
        <v>4219</v>
      </c>
    </row>
    <row r="576" spans="1:5" x14ac:dyDescent="0.25">
      <c r="A576">
        <v>8</v>
      </c>
      <c r="B576">
        <v>1</v>
      </c>
      <c r="C576">
        <v>19</v>
      </c>
      <c r="D576">
        <v>34</v>
      </c>
      <c r="E576" t="s">
        <v>4221</v>
      </c>
    </row>
    <row r="577" spans="1:5" x14ac:dyDescent="0.25">
      <c r="A577">
        <v>8</v>
      </c>
      <c r="B577">
        <v>1</v>
      </c>
      <c r="C577">
        <v>19</v>
      </c>
      <c r="D577">
        <v>35</v>
      </c>
      <c r="E577" t="s">
        <v>4223</v>
      </c>
    </row>
    <row r="578" spans="1:5" x14ac:dyDescent="0.25">
      <c r="A578">
        <v>8</v>
      </c>
      <c r="B578">
        <v>1</v>
      </c>
      <c r="C578">
        <v>19</v>
      </c>
      <c r="D578">
        <v>36</v>
      </c>
      <c r="E578" t="s">
        <v>4225</v>
      </c>
    </row>
    <row r="579" spans="1:5" x14ac:dyDescent="0.25">
      <c r="A579">
        <v>8</v>
      </c>
      <c r="B579">
        <v>1</v>
      </c>
      <c r="C579">
        <v>19</v>
      </c>
      <c r="D579">
        <v>37</v>
      </c>
      <c r="E579" t="s">
        <v>4227</v>
      </c>
    </row>
    <row r="580" spans="1:5" x14ac:dyDescent="0.25">
      <c r="A580">
        <v>8</v>
      </c>
      <c r="B580">
        <v>1</v>
      </c>
      <c r="C580">
        <v>19</v>
      </c>
      <c r="D580">
        <v>38</v>
      </c>
      <c r="E580" t="s">
        <v>4229</v>
      </c>
    </row>
    <row r="581" spans="1:5" x14ac:dyDescent="0.25">
      <c r="A581">
        <v>8</v>
      </c>
      <c r="B581">
        <v>1</v>
      </c>
      <c r="C581">
        <v>19</v>
      </c>
      <c r="D581">
        <v>39</v>
      </c>
      <c r="E581" t="s">
        <v>4231</v>
      </c>
    </row>
    <row r="582" spans="1:5" x14ac:dyDescent="0.25">
      <c r="A582">
        <v>8</v>
      </c>
      <c r="B582">
        <v>1</v>
      </c>
      <c r="C582">
        <v>19</v>
      </c>
      <c r="D582">
        <v>40</v>
      </c>
      <c r="E582" t="s">
        <v>4233</v>
      </c>
    </row>
    <row r="583" spans="1:5" x14ac:dyDescent="0.25">
      <c r="A583">
        <v>8</v>
      </c>
      <c r="B583">
        <v>1</v>
      </c>
      <c r="C583">
        <v>19</v>
      </c>
      <c r="D583">
        <v>41</v>
      </c>
      <c r="E583" t="s">
        <v>4235</v>
      </c>
    </row>
    <row r="584" spans="1:5" x14ac:dyDescent="0.25">
      <c r="A584">
        <v>8</v>
      </c>
      <c r="B584">
        <v>1</v>
      </c>
      <c r="C584">
        <v>19</v>
      </c>
      <c r="D584">
        <v>42</v>
      </c>
      <c r="E584" t="s">
        <v>4237</v>
      </c>
    </row>
    <row r="585" spans="1:5" x14ac:dyDescent="0.25">
      <c r="A585">
        <v>8</v>
      </c>
      <c r="B585">
        <v>1</v>
      </c>
      <c r="C585">
        <v>19</v>
      </c>
      <c r="D585">
        <v>43</v>
      </c>
      <c r="E585" t="s">
        <v>4239</v>
      </c>
    </row>
    <row r="586" spans="1:5" x14ac:dyDescent="0.25">
      <c r="A586">
        <v>8</v>
      </c>
      <c r="B586">
        <v>1</v>
      </c>
      <c r="C586">
        <v>19</v>
      </c>
      <c r="D586">
        <v>44</v>
      </c>
      <c r="E586" t="s">
        <v>4241</v>
      </c>
    </row>
    <row r="587" spans="1:5" x14ac:dyDescent="0.25">
      <c r="A587">
        <v>8</v>
      </c>
      <c r="B587">
        <v>1</v>
      </c>
      <c r="C587">
        <v>19</v>
      </c>
      <c r="D587">
        <v>45</v>
      </c>
      <c r="E587" t="s">
        <v>4243</v>
      </c>
    </row>
    <row r="588" spans="1:5" x14ac:dyDescent="0.25">
      <c r="A588">
        <v>8</v>
      </c>
      <c r="B588">
        <v>1</v>
      </c>
      <c r="C588">
        <v>19</v>
      </c>
      <c r="D588">
        <v>46</v>
      </c>
      <c r="E588" t="s">
        <v>4245</v>
      </c>
    </row>
    <row r="589" spans="1:5" x14ac:dyDescent="0.25">
      <c r="A589">
        <v>8</v>
      </c>
      <c r="B589">
        <v>1</v>
      </c>
      <c r="C589">
        <v>19</v>
      </c>
      <c r="D589">
        <v>47</v>
      </c>
      <c r="E589" t="s">
        <v>4247</v>
      </c>
    </row>
    <row r="590" spans="1:5" x14ac:dyDescent="0.25">
      <c r="A590">
        <v>8</v>
      </c>
      <c r="B590">
        <v>1</v>
      </c>
      <c r="C590">
        <v>19</v>
      </c>
      <c r="D590">
        <v>48</v>
      </c>
      <c r="E590" t="s">
        <v>4249</v>
      </c>
    </row>
    <row r="591" spans="1:5" x14ac:dyDescent="0.25">
      <c r="A591">
        <v>8</v>
      </c>
      <c r="B591">
        <v>1</v>
      </c>
      <c r="C591">
        <v>19</v>
      </c>
      <c r="D591">
        <v>49</v>
      </c>
      <c r="E591" t="s">
        <v>4251</v>
      </c>
    </row>
    <row r="592" spans="1:5" x14ac:dyDescent="0.25">
      <c r="A592">
        <v>8</v>
      </c>
      <c r="B592">
        <v>1</v>
      </c>
      <c r="C592">
        <v>19</v>
      </c>
      <c r="D592">
        <v>50</v>
      </c>
      <c r="E592" t="s">
        <v>4253</v>
      </c>
    </row>
    <row r="593" spans="1:5" x14ac:dyDescent="0.25">
      <c r="A593">
        <v>8</v>
      </c>
      <c r="B593">
        <v>1</v>
      </c>
      <c r="C593">
        <v>19</v>
      </c>
      <c r="D593">
        <v>51</v>
      </c>
      <c r="E593" t="s">
        <v>4255</v>
      </c>
    </row>
    <row r="594" spans="1:5" x14ac:dyDescent="0.25">
      <c r="A594">
        <v>8</v>
      </c>
      <c r="B594">
        <v>1</v>
      </c>
      <c r="C594">
        <v>19</v>
      </c>
      <c r="D594">
        <v>52</v>
      </c>
      <c r="E594" t="s">
        <v>4257</v>
      </c>
    </row>
    <row r="595" spans="1:5" x14ac:dyDescent="0.25">
      <c r="A595">
        <v>8</v>
      </c>
      <c r="B595">
        <v>1</v>
      </c>
      <c r="C595">
        <v>20</v>
      </c>
      <c r="D595">
        <v>1</v>
      </c>
      <c r="E595" t="s">
        <v>4259</v>
      </c>
    </row>
    <row r="596" spans="1:5" x14ac:dyDescent="0.25">
      <c r="A596">
        <v>8</v>
      </c>
      <c r="B596">
        <v>1</v>
      </c>
      <c r="C596">
        <v>20</v>
      </c>
      <c r="D596">
        <v>2</v>
      </c>
      <c r="E596" t="s">
        <v>4261</v>
      </c>
    </row>
    <row r="597" spans="1:5" x14ac:dyDescent="0.25">
      <c r="A597">
        <v>8</v>
      </c>
      <c r="B597">
        <v>1</v>
      </c>
      <c r="C597">
        <v>20</v>
      </c>
      <c r="D597">
        <v>3</v>
      </c>
      <c r="E597" t="s">
        <v>4263</v>
      </c>
    </row>
    <row r="598" spans="1:5" x14ac:dyDescent="0.25">
      <c r="A598">
        <v>8</v>
      </c>
      <c r="B598">
        <v>1</v>
      </c>
      <c r="C598">
        <v>20</v>
      </c>
      <c r="D598">
        <v>4</v>
      </c>
      <c r="E598" t="s">
        <v>4265</v>
      </c>
    </row>
    <row r="599" spans="1:5" x14ac:dyDescent="0.25">
      <c r="A599">
        <v>8</v>
      </c>
      <c r="B599">
        <v>1</v>
      </c>
      <c r="C599">
        <v>20</v>
      </c>
      <c r="D599">
        <v>5</v>
      </c>
      <c r="E599" t="s">
        <v>4267</v>
      </c>
    </row>
    <row r="600" spans="1:5" x14ac:dyDescent="0.25">
      <c r="A600">
        <v>8</v>
      </c>
      <c r="B600">
        <v>1</v>
      </c>
      <c r="C600">
        <v>20</v>
      </c>
      <c r="D600">
        <v>6</v>
      </c>
      <c r="E600" t="s">
        <v>4269</v>
      </c>
    </row>
    <row r="601" spans="1:5" x14ac:dyDescent="0.25">
      <c r="A601">
        <v>8</v>
      </c>
      <c r="B601">
        <v>1</v>
      </c>
      <c r="C601">
        <v>20</v>
      </c>
      <c r="D601">
        <v>7</v>
      </c>
      <c r="E601" t="s">
        <v>4271</v>
      </c>
    </row>
    <row r="602" spans="1:5" x14ac:dyDescent="0.25">
      <c r="A602">
        <v>8</v>
      </c>
      <c r="B602">
        <v>1</v>
      </c>
      <c r="C602">
        <v>20</v>
      </c>
      <c r="D602">
        <v>8</v>
      </c>
      <c r="E602" t="s">
        <v>4273</v>
      </c>
    </row>
    <row r="603" spans="1:5" x14ac:dyDescent="0.25">
      <c r="A603">
        <v>8</v>
      </c>
      <c r="B603">
        <v>1</v>
      </c>
      <c r="C603">
        <v>20</v>
      </c>
      <c r="D603">
        <v>9</v>
      </c>
      <c r="E603" t="s">
        <v>4275</v>
      </c>
    </row>
    <row r="604" spans="1:5" x14ac:dyDescent="0.25">
      <c r="A604">
        <v>8</v>
      </c>
      <c r="B604">
        <v>1</v>
      </c>
      <c r="C604">
        <v>20</v>
      </c>
      <c r="D604">
        <v>10</v>
      </c>
      <c r="E604" t="s">
        <v>4277</v>
      </c>
    </row>
    <row r="605" spans="1:5" x14ac:dyDescent="0.25">
      <c r="A605">
        <v>8</v>
      </c>
      <c r="B605">
        <v>1</v>
      </c>
      <c r="C605">
        <v>20</v>
      </c>
      <c r="D605">
        <v>11</v>
      </c>
      <c r="E605" t="s">
        <v>4279</v>
      </c>
    </row>
    <row r="606" spans="1:5" x14ac:dyDescent="0.25">
      <c r="A606">
        <v>8</v>
      </c>
      <c r="B606">
        <v>1</v>
      </c>
      <c r="C606">
        <v>20</v>
      </c>
      <c r="D606">
        <v>12</v>
      </c>
      <c r="E606" t="s">
        <v>4281</v>
      </c>
    </row>
    <row r="607" spans="1:5" x14ac:dyDescent="0.25">
      <c r="A607">
        <v>8</v>
      </c>
      <c r="B607">
        <v>1</v>
      </c>
      <c r="C607">
        <v>20</v>
      </c>
      <c r="D607">
        <v>13</v>
      </c>
      <c r="E607" t="s">
        <v>4283</v>
      </c>
    </row>
    <row r="608" spans="1:5" x14ac:dyDescent="0.25">
      <c r="A608">
        <v>8</v>
      </c>
      <c r="B608">
        <v>1</v>
      </c>
      <c r="C608">
        <v>20</v>
      </c>
      <c r="D608">
        <v>14</v>
      </c>
      <c r="E608" t="s">
        <v>4285</v>
      </c>
    </row>
    <row r="609" spans="1:5" x14ac:dyDescent="0.25">
      <c r="A609">
        <v>8</v>
      </c>
      <c r="B609">
        <v>1</v>
      </c>
      <c r="C609">
        <v>20</v>
      </c>
      <c r="D609">
        <v>15</v>
      </c>
      <c r="E609" t="s">
        <v>4287</v>
      </c>
    </row>
    <row r="610" spans="1:5" x14ac:dyDescent="0.25">
      <c r="A610">
        <v>8</v>
      </c>
      <c r="B610">
        <v>1</v>
      </c>
      <c r="C610">
        <v>20</v>
      </c>
      <c r="D610">
        <v>16</v>
      </c>
      <c r="E610" t="s">
        <v>4289</v>
      </c>
    </row>
    <row r="611" spans="1:5" x14ac:dyDescent="0.25">
      <c r="A611">
        <v>8</v>
      </c>
      <c r="B611">
        <v>1</v>
      </c>
      <c r="C611">
        <v>21</v>
      </c>
      <c r="D611">
        <v>1</v>
      </c>
      <c r="E611" t="s">
        <v>4291</v>
      </c>
    </row>
    <row r="612" spans="1:5" x14ac:dyDescent="0.25">
      <c r="A612">
        <v>9</v>
      </c>
      <c r="B612">
        <v>1</v>
      </c>
      <c r="C612">
        <v>1</v>
      </c>
      <c r="D612">
        <v>1</v>
      </c>
      <c r="E612" t="s">
        <v>4293</v>
      </c>
    </row>
    <row r="613" spans="1:5" x14ac:dyDescent="0.25">
      <c r="A613">
        <v>9</v>
      </c>
      <c r="B613">
        <v>2</v>
      </c>
      <c r="C613">
        <v>1</v>
      </c>
      <c r="D613">
        <v>1</v>
      </c>
      <c r="E613" t="s">
        <v>4297</v>
      </c>
    </row>
    <row r="614" spans="1:5" x14ac:dyDescent="0.25">
      <c r="A614">
        <v>10</v>
      </c>
      <c r="B614">
        <v>1</v>
      </c>
      <c r="C614">
        <v>1</v>
      </c>
      <c r="D614">
        <v>1</v>
      </c>
      <c r="E614" t="s">
        <v>4299</v>
      </c>
    </row>
    <row r="615" spans="1:5" x14ac:dyDescent="0.25">
      <c r="A615">
        <v>10</v>
      </c>
      <c r="B615">
        <v>2</v>
      </c>
      <c r="C615">
        <v>1</v>
      </c>
      <c r="D615">
        <v>1</v>
      </c>
      <c r="E615" t="s">
        <v>4301</v>
      </c>
    </row>
    <row r="616" spans="1:5" x14ac:dyDescent="0.25">
      <c r="A616">
        <v>11</v>
      </c>
      <c r="B616">
        <v>1</v>
      </c>
      <c r="C616">
        <v>1</v>
      </c>
      <c r="D616">
        <v>1</v>
      </c>
      <c r="E616" t="s">
        <v>5334</v>
      </c>
    </row>
    <row r="617" spans="1:5" x14ac:dyDescent="0.25">
      <c r="A617">
        <v>12</v>
      </c>
      <c r="B617">
        <v>1</v>
      </c>
      <c r="C617">
        <v>1</v>
      </c>
      <c r="D617">
        <v>1</v>
      </c>
      <c r="E617" t="s">
        <v>4310</v>
      </c>
    </row>
    <row r="618" spans="1:5" x14ac:dyDescent="0.25">
      <c r="A618">
        <v>13</v>
      </c>
      <c r="B618">
        <v>1</v>
      </c>
      <c r="C618">
        <v>1</v>
      </c>
      <c r="D618">
        <v>1</v>
      </c>
      <c r="E618" t="s">
        <v>4348</v>
      </c>
    </row>
    <row r="619" spans="1:5" x14ac:dyDescent="0.25">
      <c r="A619">
        <v>13</v>
      </c>
      <c r="B619">
        <v>1</v>
      </c>
      <c r="C619">
        <v>1</v>
      </c>
      <c r="D619">
        <v>2</v>
      </c>
      <c r="E619" t="s">
        <v>4350</v>
      </c>
    </row>
    <row r="620" spans="1:5" x14ac:dyDescent="0.25">
      <c r="A620">
        <v>13</v>
      </c>
      <c r="B620">
        <v>2</v>
      </c>
      <c r="C620">
        <v>1</v>
      </c>
      <c r="D620">
        <v>1</v>
      </c>
      <c r="E620" t="s">
        <v>4352</v>
      </c>
    </row>
    <row r="621" spans="1:5" x14ac:dyDescent="0.25">
      <c r="A621">
        <v>14</v>
      </c>
      <c r="B621">
        <v>1</v>
      </c>
      <c r="C621">
        <v>1</v>
      </c>
      <c r="D621">
        <v>1</v>
      </c>
      <c r="E621" t="s">
        <v>5335</v>
      </c>
    </row>
    <row r="622" spans="1:5" x14ac:dyDescent="0.25">
      <c r="A622">
        <v>15</v>
      </c>
      <c r="B622">
        <v>1</v>
      </c>
      <c r="C622">
        <v>1</v>
      </c>
      <c r="D622">
        <v>1</v>
      </c>
      <c r="E622" t="s">
        <v>4355</v>
      </c>
    </row>
    <row r="623" spans="1:5" x14ac:dyDescent="0.25">
      <c r="A623">
        <v>16</v>
      </c>
      <c r="B623">
        <v>1</v>
      </c>
      <c r="C623">
        <v>1</v>
      </c>
      <c r="D623">
        <v>1</v>
      </c>
      <c r="E623" t="s">
        <v>4357</v>
      </c>
    </row>
    <row r="624" spans="1:5" x14ac:dyDescent="0.25">
      <c r="A624">
        <v>17</v>
      </c>
      <c r="B624">
        <v>1</v>
      </c>
      <c r="C624">
        <v>1</v>
      </c>
      <c r="D624">
        <v>1</v>
      </c>
      <c r="E624" t="s">
        <v>4359</v>
      </c>
    </row>
    <row r="625" spans="1:5" x14ac:dyDescent="0.25">
      <c r="A625">
        <v>18</v>
      </c>
      <c r="B625">
        <v>1</v>
      </c>
      <c r="C625">
        <v>1</v>
      </c>
      <c r="D625">
        <v>1</v>
      </c>
      <c r="E625" t="s">
        <v>4361</v>
      </c>
    </row>
    <row r="626" spans="1:5" x14ac:dyDescent="0.25">
      <c r="A626">
        <v>18</v>
      </c>
      <c r="B626">
        <v>2</v>
      </c>
      <c r="C626">
        <v>1</v>
      </c>
      <c r="D626">
        <v>1</v>
      </c>
      <c r="E626" t="s">
        <v>4363</v>
      </c>
    </row>
    <row r="627" spans="1:5" x14ac:dyDescent="0.25">
      <c r="A627">
        <v>18</v>
      </c>
      <c r="B627">
        <v>3</v>
      </c>
      <c r="C627">
        <v>1</v>
      </c>
      <c r="D627">
        <v>1</v>
      </c>
      <c r="E627" t="s">
        <v>4365</v>
      </c>
    </row>
    <row r="628" spans="1:5" x14ac:dyDescent="0.25">
      <c r="A628">
        <v>19</v>
      </c>
      <c r="B628">
        <v>1</v>
      </c>
      <c r="C628">
        <v>1</v>
      </c>
      <c r="D628">
        <v>1</v>
      </c>
      <c r="E628" t="s">
        <v>4367</v>
      </c>
    </row>
    <row r="629" spans="1:5" x14ac:dyDescent="0.25">
      <c r="A629">
        <v>21</v>
      </c>
      <c r="B629">
        <v>1</v>
      </c>
      <c r="C629">
        <v>1</v>
      </c>
      <c r="D629">
        <v>1</v>
      </c>
      <c r="E629" t="s">
        <v>5336</v>
      </c>
    </row>
    <row r="630" spans="1:5" x14ac:dyDescent="0.25">
      <c r="A630">
        <v>21</v>
      </c>
      <c r="B630">
        <v>2</v>
      </c>
      <c r="C630">
        <v>1</v>
      </c>
      <c r="D630">
        <v>1</v>
      </c>
      <c r="E630" t="s">
        <v>4370</v>
      </c>
    </row>
    <row r="631" spans="1:5" x14ac:dyDescent="0.25">
      <c r="A631">
        <v>21</v>
      </c>
      <c r="B631">
        <v>3</v>
      </c>
      <c r="C631">
        <v>1</v>
      </c>
      <c r="D631">
        <v>1</v>
      </c>
      <c r="E631" t="s">
        <v>4372</v>
      </c>
    </row>
    <row r="632" spans="1:5" x14ac:dyDescent="0.25">
      <c r="A632">
        <v>50</v>
      </c>
      <c r="B632">
        <v>1</v>
      </c>
      <c r="C632">
        <v>1</v>
      </c>
      <c r="D632">
        <v>1</v>
      </c>
      <c r="E632" t="s">
        <v>4398</v>
      </c>
    </row>
    <row r="633" spans="1:5" x14ac:dyDescent="0.25">
      <c r="A633">
        <v>50</v>
      </c>
      <c r="B633">
        <v>1</v>
      </c>
      <c r="C633">
        <v>1</v>
      </c>
      <c r="D633">
        <v>2</v>
      </c>
      <c r="E633" t="s">
        <v>4400</v>
      </c>
    </row>
    <row r="634" spans="1:5" x14ac:dyDescent="0.25">
      <c r="A634">
        <v>50</v>
      </c>
      <c r="B634">
        <v>1</v>
      </c>
      <c r="C634">
        <v>1</v>
      </c>
      <c r="D634">
        <v>3</v>
      </c>
      <c r="E634" t="s">
        <v>4402</v>
      </c>
    </row>
    <row r="635" spans="1:5" x14ac:dyDescent="0.25">
      <c r="A635">
        <v>50</v>
      </c>
      <c r="B635">
        <v>1</v>
      </c>
      <c r="C635">
        <v>1</v>
      </c>
      <c r="D635">
        <v>4</v>
      </c>
      <c r="E635" t="s">
        <v>4404</v>
      </c>
    </row>
    <row r="636" spans="1:5" x14ac:dyDescent="0.25">
      <c r="A636">
        <v>50</v>
      </c>
      <c r="B636">
        <v>1</v>
      </c>
      <c r="C636">
        <v>1</v>
      </c>
      <c r="D636">
        <v>5</v>
      </c>
      <c r="E636" t="s">
        <v>4406</v>
      </c>
    </row>
    <row r="637" spans="1:5" x14ac:dyDescent="0.25">
      <c r="A637">
        <v>50</v>
      </c>
      <c r="B637">
        <v>1</v>
      </c>
      <c r="C637">
        <v>1</v>
      </c>
      <c r="D637">
        <v>6</v>
      </c>
      <c r="E637" t="s">
        <v>4408</v>
      </c>
    </row>
    <row r="638" spans="1:5" x14ac:dyDescent="0.25">
      <c r="A638">
        <v>50</v>
      </c>
      <c r="B638">
        <v>1</v>
      </c>
      <c r="C638">
        <v>1</v>
      </c>
      <c r="D638">
        <v>7</v>
      </c>
      <c r="E638" t="s">
        <v>4410</v>
      </c>
    </row>
    <row r="639" spans="1:5" x14ac:dyDescent="0.25">
      <c r="A639">
        <v>50</v>
      </c>
      <c r="B639">
        <v>1</v>
      </c>
      <c r="C639">
        <v>1</v>
      </c>
      <c r="D639">
        <v>8</v>
      </c>
      <c r="E639" t="s">
        <v>4412</v>
      </c>
    </row>
    <row r="640" spans="1:5" x14ac:dyDescent="0.25">
      <c r="A640">
        <v>50</v>
      </c>
      <c r="B640">
        <v>1</v>
      </c>
      <c r="C640">
        <v>1</v>
      </c>
      <c r="D640">
        <v>9</v>
      </c>
      <c r="E640" t="s">
        <v>4414</v>
      </c>
    </row>
    <row r="641" spans="1:5" x14ac:dyDescent="0.25">
      <c r="A641">
        <v>50</v>
      </c>
      <c r="B641">
        <v>1</v>
      </c>
      <c r="C641">
        <v>1</v>
      </c>
      <c r="D641">
        <v>10</v>
      </c>
      <c r="E641" t="s">
        <v>4416</v>
      </c>
    </row>
    <row r="642" spans="1:5" x14ac:dyDescent="0.25">
      <c r="A642">
        <v>50</v>
      </c>
      <c r="B642">
        <v>1</v>
      </c>
      <c r="C642">
        <v>1</v>
      </c>
      <c r="D642">
        <v>11</v>
      </c>
      <c r="E642" t="s">
        <v>4418</v>
      </c>
    </row>
    <row r="643" spans="1:5" x14ac:dyDescent="0.25">
      <c r="A643">
        <v>50</v>
      </c>
      <c r="B643">
        <v>1</v>
      </c>
      <c r="C643">
        <v>1</v>
      </c>
      <c r="D643">
        <v>12</v>
      </c>
      <c r="E643" t="s">
        <v>4420</v>
      </c>
    </row>
    <row r="644" spans="1:5" x14ac:dyDescent="0.25">
      <c r="A644">
        <v>50</v>
      </c>
      <c r="B644">
        <v>1</v>
      </c>
      <c r="C644">
        <v>1</v>
      </c>
      <c r="D644">
        <v>13</v>
      </c>
      <c r="E644" t="s">
        <v>4422</v>
      </c>
    </row>
    <row r="645" spans="1:5" x14ac:dyDescent="0.25">
      <c r="A645">
        <v>50</v>
      </c>
      <c r="B645">
        <v>2</v>
      </c>
      <c r="C645">
        <v>1</v>
      </c>
      <c r="D645">
        <v>1</v>
      </c>
      <c r="E645" t="s">
        <v>4424</v>
      </c>
    </row>
    <row r="646" spans="1:5" x14ac:dyDescent="0.25">
      <c r="A646">
        <v>50</v>
      </c>
      <c r="B646">
        <v>3</v>
      </c>
      <c r="C646">
        <v>1</v>
      </c>
      <c r="D646">
        <v>1</v>
      </c>
      <c r="E646" t="s">
        <v>4426</v>
      </c>
    </row>
    <row r="647" spans="1:5" x14ac:dyDescent="0.25">
      <c r="A647">
        <v>50</v>
      </c>
      <c r="B647">
        <v>4</v>
      </c>
      <c r="C647">
        <v>1</v>
      </c>
      <c r="D647">
        <v>1</v>
      </c>
      <c r="E647" t="s">
        <v>4428</v>
      </c>
    </row>
    <row r="648" spans="1:5" x14ac:dyDescent="0.25">
      <c r="A648">
        <v>50</v>
      </c>
      <c r="B648">
        <v>5</v>
      </c>
      <c r="C648">
        <v>1</v>
      </c>
      <c r="D648">
        <v>1</v>
      </c>
      <c r="E648" t="s">
        <v>4430</v>
      </c>
    </row>
    <row r="649" spans="1:5" x14ac:dyDescent="0.25">
      <c r="A649">
        <v>50</v>
      </c>
      <c r="B649">
        <v>6</v>
      </c>
      <c r="C649">
        <v>1</v>
      </c>
      <c r="D649">
        <v>1</v>
      </c>
      <c r="E649" t="s">
        <v>4432</v>
      </c>
    </row>
    <row r="650" spans="1:5" x14ac:dyDescent="0.25">
      <c r="A650">
        <v>50</v>
      </c>
      <c r="B650">
        <v>7</v>
      </c>
      <c r="C650">
        <v>1</v>
      </c>
      <c r="D650">
        <v>1</v>
      </c>
      <c r="E650" t="s">
        <v>4434</v>
      </c>
    </row>
    <row r="651" spans="1:5" x14ac:dyDescent="0.25">
      <c r="A651">
        <v>50</v>
      </c>
      <c r="B651">
        <v>8</v>
      </c>
      <c r="C651">
        <v>1</v>
      </c>
      <c r="D651">
        <v>1</v>
      </c>
      <c r="E651" t="s">
        <v>4436</v>
      </c>
    </row>
    <row r="652" spans="1:5" x14ac:dyDescent="0.25">
      <c r="A652">
        <v>50</v>
      </c>
      <c r="B652">
        <v>8</v>
      </c>
      <c r="C652">
        <v>1</v>
      </c>
      <c r="D652">
        <v>2</v>
      </c>
      <c r="E652" t="s">
        <v>4438</v>
      </c>
    </row>
    <row r="653" spans="1:5" x14ac:dyDescent="0.25">
      <c r="A653">
        <v>50</v>
      </c>
      <c r="B653">
        <v>8</v>
      </c>
      <c r="C653">
        <v>1</v>
      </c>
      <c r="D653">
        <v>3</v>
      </c>
      <c r="E653" t="s">
        <v>4440</v>
      </c>
    </row>
    <row r="654" spans="1:5" x14ac:dyDescent="0.25">
      <c r="A654">
        <v>50</v>
      </c>
      <c r="B654">
        <v>8</v>
      </c>
      <c r="C654">
        <v>1</v>
      </c>
      <c r="D654">
        <v>4</v>
      </c>
      <c r="E654" t="s">
        <v>4442</v>
      </c>
    </row>
    <row r="655" spans="1:5" x14ac:dyDescent="0.25">
      <c r="A655">
        <v>50</v>
      </c>
      <c r="B655">
        <v>9</v>
      </c>
      <c r="C655">
        <v>1</v>
      </c>
      <c r="D655">
        <v>1</v>
      </c>
      <c r="E655" t="s">
        <v>4444</v>
      </c>
    </row>
    <row r="656" spans="1:5" x14ac:dyDescent="0.25">
      <c r="A656">
        <v>50</v>
      </c>
      <c r="B656">
        <v>10</v>
      </c>
      <c r="C656">
        <v>1</v>
      </c>
      <c r="D656">
        <v>1</v>
      </c>
      <c r="E656" t="s">
        <v>4446</v>
      </c>
    </row>
    <row r="657" spans="1:5" x14ac:dyDescent="0.25">
      <c r="A657">
        <v>50</v>
      </c>
      <c r="B657">
        <v>11</v>
      </c>
      <c r="C657">
        <v>1</v>
      </c>
      <c r="D657">
        <v>1</v>
      </c>
      <c r="E657" t="s">
        <v>4448</v>
      </c>
    </row>
    <row r="658" spans="1:5" x14ac:dyDescent="0.25">
      <c r="A658">
        <v>50</v>
      </c>
      <c r="B658">
        <v>12</v>
      </c>
      <c r="C658">
        <v>1</v>
      </c>
      <c r="D658">
        <v>1</v>
      </c>
      <c r="E658" t="s">
        <v>4450</v>
      </c>
    </row>
    <row r="659" spans="1:5" x14ac:dyDescent="0.25">
      <c r="A659">
        <v>50</v>
      </c>
      <c r="B659">
        <v>13</v>
      </c>
      <c r="C659">
        <v>1</v>
      </c>
      <c r="D659">
        <v>1</v>
      </c>
      <c r="E659" t="s">
        <v>4452</v>
      </c>
    </row>
    <row r="660" spans="1:5" x14ac:dyDescent="0.25">
      <c r="A660">
        <v>50</v>
      </c>
      <c r="B660">
        <v>14</v>
      </c>
      <c r="C660">
        <v>1</v>
      </c>
      <c r="D660">
        <v>1</v>
      </c>
      <c r="E660" t="s">
        <v>4454</v>
      </c>
    </row>
    <row r="661" spans="1:5" x14ac:dyDescent="0.25">
      <c r="A661">
        <v>50</v>
      </c>
      <c r="B661">
        <v>15</v>
      </c>
      <c r="C661">
        <v>1</v>
      </c>
      <c r="D661">
        <v>1</v>
      </c>
      <c r="E661" t="s">
        <v>4456</v>
      </c>
    </row>
    <row r="662" spans="1:5" x14ac:dyDescent="0.25">
      <c r="A662">
        <v>50</v>
      </c>
      <c r="B662">
        <v>16</v>
      </c>
      <c r="C662">
        <v>1</v>
      </c>
      <c r="D662">
        <v>1</v>
      </c>
      <c r="E662" t="s">
        <v>4458</v>
      </c>
    </row>
    <row r="663" spans="1:5" x14ac:dyDescent="0.25">
      <c r="A663">
        <v>50</v>
      </c>
      <c r="B663">
        <v>17</v>
      </c>
      <c r="C663">
        <v>1</v>
      </c>
      <c r="D663">
        <v>1</v>
      </c>
      <c r="E663" t="s">
        <v>4460</v>
      </c>
    </row>
  </sheetData>
  <autoFilter ref="A1:E663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T1001"/>
  <sheetViews>
    <sheetView tabSelected="1" topLeftCell="I4" zoomScaleNormal="100" workbookViewId="0">
      <selection activeCell="AQ21" sqref="AQ21"/>
    </sheetView>
  </sheetViews>
  <sheetFormatPr defaultRowHeight="15" x14ac:dyDescent="0.25"/>
  <cols>
    <col min="1" max="8" width="0" hidden="1" customWidth="1"/>
    <col min="9" max="16" width="4.7109375" customWidth="1"/>
    <col min="17" max="22" width="4.140625" customWidth="1"/>
    <col min="23" max="23" width="53.85546875" customWidth="1"/>
    <col min="24" max="24" width="27.85546875" bestFit="1" customWidth="1"/>
    <col min="25" max="25" width="11.28515625" style="122" bestFit="1" customWidth="1"/>
    <col min="26" max="26" width="38.7109375" style="125" customWidth="1"/>
    <col min="27" max="27" width="12.42578125" customWidth="1"/>
    <col min="28" max="33" width="4.5703125" customWidth="1"/>
    <col min="34" max="34" width="37.85546875" customWidth="1"/>
    <col min="35" max="41" width="4.28515625" customWidth="1"/>
    <col min="42" max="42" width="36.140625" customWidth="1"/>
    <col min="43" max="43" width="30.42578125" customWidth="1"/>
    <col min="45" max="45" width="21.42578125" customWidth="1"/>
    <col min="46" max="46" width="17.28515625" customWidth="1"/>
    <col min="47" max="50" width="4.85546875" customWidth="1"/>
    <col min="51" max="51" width="11.7109375" style="123" customWidth="1"/>
    <col min="52" max="52" width="15.140625" customWidth="1"/>
    <col min="53" max="53" width="11.140625" customWidth="1"/>
    <col min="54" max="54" width="11" customWidth="1"/>
    <col min="55" max="55" width="28.7109375" customWidth="1"/>
    <col min="56" max="56" width="16.42578125" customWidth="1"/>
    <col min="57" max="57" width="20.140625" customWidth="1"/>
    <col min="58" max="58" width="19.140625" customWidth="1"/>
    <col min="59" max="59" width="19.42578125" customWidth="1"/>
    <col min="60" max="60" width="13" customWidth="1"/>
    <col min="63" max="63" width="21.5703125" customWidth="1"/>
    <col min="65" max="65" width="26.42578125" customWidth="1"/>
    <col min="66" max="66" width="23.42578125" customWidth="1"/>
    <col min="69" max="69" width="20.7109375" customWidth="1"/>
    <col min="72" max="72" width="15.85546875" customWidth="1"/>
    <col min="74" max="74" width="13.140625" customWidth="1"/>
    <col min="76" max="76" width="15.5703125" customWidth="1"/>
    <col min="77" max="77" width="15.42578125" customWidth="1"/>
    <col min="78" max="78" width="12.42578125" customWidth="1"/>
    <col min="80" max="80" width="18.5703125" customWidth="1"/>
    <col min="82" max="82" width="19.42578125" customWidth="1"/>
    <col min="85" max="85" width="16.85546875" customWidth="1"/>
    <col min="87" max="87" width="15.5703125" customWidth="1"/>
    <col min="88" max="88" width="13.140625" customWidth="1"/>
    <col min="91" max="91" width="12" customWidth="1"/>
    <col min="92" max="92" width="10.5703125" customWidth="1"/>
  </cols>
  <sheetData>
    <row r="1" spans="1:98" s="4" customFormat="1" x14ac:dyDescent="0.25">
      <c r="H1" s="34"/>
      <c r="I1" s="92"/>
      <c r="J1" s="92"/>
      <c r="K1" s="92"/>
      <c r="L1" s="92"/>
      <c r="Q1" s="35"/>
      <c r="S1" s="4" t="s">
        <v>243</v>
      </c>
      <c r="W1" s="94" t="s">
        <v>42885</v>
      </c>
      <c r="Y1" s="117"/>
      <c r="Z1" s="2"/>
      <c r="AA1" s="6">
        <f>SUBTOTAL(9, AA8:AA1001)</f>
        <v>160046050</v>
      </c>
      <c r="AR1" s="36"/>
      <c r="AS1" s="40">
        <f>SUBTOTAL(9, AS8:AS1001)</f>
        <v>160046050</v>
      </c>
      <c r="AT1" s="34"/>
      <c r="AU1" s="37"/>
      <c r="AV1" s="37"/>
      <c r="AW1" s="37"/>
      <c r="AX1" s="37"/>
      <c r="AY1" s="37"/>
      <c r="AZ1" s="81"/>
      <c r="BA1" s="37"/>
      <c r="BB1" s="37"/>
      <c r="BC1" s="37"/>
      <c r="BD1" s="38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Y1" s="34"/>
      <c r="CE1" s="34"/>
      <c r="CJ1" s="34"/>
      <c r="CQ1" s="74"/>
    </row>
    <row r="2" spans="1:98" s="4" customFormat="1" ht="14.25" x14ac:dyDescent="0.2">
      <c r="H2" s="34"/>
      <c r="I2" s="85" t="s">
        <v>42883</v>
      </c>
      <c r="Q2" s="39"/>
      <c r="S2" s="4" t="s">
        <v>241</v>
      </c>
      <c r="W2" s="2"/>
      <c r="Y2" s="117"/>
      <c r="Z2" s="2"/>
      <c r="AA2" s="79"/>
      <c r="AR2" s="36"/>
      <c r="AS2" s="40">
        <f>AA1-AS1</f>
        <v>0</v>
      </c>
      <c r="AT2" s="34" t="str">
        <f>IF(AS2=0, "OKE", "Selisih")</f>
        <v>OKE</v>
      </c>
      <c r="AU2" s="37"/>
      <c r="AV2" s="37"/>
      <c r="AW2" s="37"/>
      <c r="AX2" s="37"/>
      <c r="AY2" s="37"/>
      <c r="AZ2" s="81"/>
      <c r="BA2" s="37"/>
      <c r="BB2" s="37"/>
      <c r="BC2" s="37"/>
      <c r="BD2" s="38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Y2" s="34"/>
      <c r="CE2" s="34"/>
      <c r="CJ2" s="34"/>
    </row>
    <row r="3" spans="1:98" s="4" customFormat="1" ht="15.75" customHeight="1" x14ac:dyDescent="0.25">
      <c r="H3" s="34"/>
      <c r="Q3" s="41"/>
      <c r="S3" s="4" t="s">
        <v>3077</v>
      </c>
      <c r="W3" s="2"/>
      <c r="Y3" s="117"/>
      <c r="Z3" s="2"/>
      <c r="AA3" s="7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87"/>
      <c r="BB3" s="37"/>
      <c r="BC3" s="37"/>
      <c r="BD3" s="38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Y3" s="34"/>
      <c r="CE3" s="34"/>
      <c r="CJ3" s="34"/>
    </row>
    <row r="4" spans="1:98" s="4" customFormat="1" ht="14.25" x14ac:dyDescent="0.25">
      <c r="H4" s="34"/>
      <c r="W4" s="2"/>
      <c r="Y4" s="117"/>
      <c r="Z4" s="2"/>
      <c r="AA4" s="7"/>
      <c r="AR4" s="36"/>
      <c r="AS4" s="34"/>
      <c r="AT4" s="34"/>
      <c r="AU4" s="37"/>
      <c r="AV4" s="37"/>
      <c r="AW4" s="37"/>
      <c r="AX4" s="37"/>
      <c r="AY4" s="37"/>
      <c r="AZ4" s="81"/>
      <c r="BA4" s="37"/>
      <c r="BB4" s="37"/>
      <c r="BC4" s="37"/>
      <c r="BD4" s="38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Y4" s="34"/>
      <c r="CE4" s="34"/>
      <c r="CJ4" s="34"/>
    </row>
    <row r="5" spans="1:98" s="59" customFormat="1" ht="12" customHeight="1" x14ac:dyDescent="0.25">
      <c r="A5" s="129" t="s">
        <v>4489</v>
      </c>
      <c r="B5" s="129" t="s">
        <v>4490</v>
      </c>
      <c r="C5" s="129" t="s">
        <v>239</v>
      </c>
      <c r="D5" s="129" t="s">
        <v>18493</v>
      </c>
      <c r="E5" s="129" t="s">
        <v>4491</v>
      </c>
      <c r="F5" s="129" t="s">
        <v>4492</v>
      </c>
      <c r="G5" s="129" t="s">
        <v>3122</v>
      </c>
      <c r="H5" s="130" t="s">
        <v>4493</v>
      </c>
      <c r="I5" s="131" t="s">
        <v>3114</v>
      </c>
      <c r="J5" s="131" t="s">
        <v>3115</v>
      </c>
      <c r="K5" s="131" t="s">
        <v>3116</v>
      </c>
      <c r="L5" s="131" t="s">
        <v>3117</v>
      </c>
      <c r="M5" s="132" t="s">
        <v>3085</v>
      </c>
      <c r="N5" s="133"/>
      <c r="O5" s="133"/>
      <c r="P5" s="134"/>
      <c r="Q5" s="131" t="s">
        <v>3063</v>
      </c>
      <c r="R5" s="131"/>
      <c r="S5" s="131"/>
      <c r="T5" s="131"/>
      <c r="U5" s="131"/>
      <c r="V5" s="131"/>
      <c r="W5" s="131" t="s">
        <v>3069</v>
      </c>
      <c r="X5" s="132" t="s">
        <v>3118</v>
      </c>
      <c r="Y5" s="133"/>
      <c r="Z5" s="134"/>
      <c r="AA5" s="135" t="s">
        <v>1</v>
      </c>
      <c r="AB5" s="132" t="s">
        <v>4496</v>
      </c>
      <c r="AC5" s="133"/>
      <c r="AD5" s="133"/>
      <c r="AE5" s="133"/>
      <c r="AF5" s="133"/>
      <c r="AG5" s="134"/>
      <c r="AH5" s="131" t="s">
        <v>2</v>
      </c>
      <c r="AI5" s="132" t="s">
        <v>4495</v>
      </c>
      <c r="AJ5" s="133"/>
      <c r="AK5" s="133"/>
      <c r="AL5" s="133"/>
      <c r="AM5" s="133"/>
      <c r="AN5" s="133"/>
      <c r="AO5" s="134"/>
      <c r="AP5" s="131" t="s">
        <v>3071</v>
      </c>
      <c r="AQ5" s="139" t="s">
        <v>3121</v>
      </c>
      <c r="AR5" s="135" t="s">
        <v>3072</v>
      </c>
      <c r="AS5" s="141" t="s">
        <v>3070</v>
      </c>
      <c r="AT5" s="143" t="s">
        <v>3078</v>
      </c>
      <c r="AU5" s="136" t="s">
        <v>242</v>
      </c>
      <c r="AV5" s="137"/>
      <c r="AW5" s="137"/>
      <c r="AX5" s="137"/>
      <c r="AY5" s="138"/>
      <c r="AZ5" s="144" t="s">
        <v>42884</v>
      </c>
      <c r="BA5" s="146" t="s">
        <v>42882</v>
      </c>
      <c r="BB5" s="148" t="s">
        <v>18488</v>
      </c>
      <c r="BC5" s="149"/>
      <c r="BD5" s="149"/>
      <c r="BE5" s="149"/>
      <c r="BF5" s="150"/>
      <c r="BG5" s="136" t="s">
        <v>4477</v>
      </c>
      <c r="BH5" s="137"/>
      <c r="BI5" s="137"/>
      <c r="BJ5" s="137"/>
      <c r="BK5" s="138"/>
      <c r="BL5" s="136" t="s">
        <v>4480</v>
      </c>
      <c r="BM5" s="137"/>
      <c r="BN5" s="138"/>
      <c r="BO5" s="136" t="s">
        <v>4481</v>
      </c>
      <c r="BP5" s="137"/>
      <c r="BQ5" s="138"/>
      <c r="BR5" s="136" t="s">
        <v>4482</v>
      </c>
      <c r="BS5" s="137"/>
      <c r="BT5" s="138"/>
      <c r="BU5" s="131" t="s">
        <v>20567</v>
      </c>
      <c r="BV5" s="131"/>
      <c r="BW5" s="131"/>
      <c r="BX5" s="131"/>
      <c r="BY5" s="131"/>
      <c r="BZ5" s="131" t="s">
        <v>4485</v>
      </c>
      <c r="CA5" s="131" t="s">
        <v>20568</v>
      </c>
      <c r="CB5" s="131"/>
      <c r="CC5" s="131"/>
      <c r="CD5" s="131"/>
      <c r="CE5" s="131"/>
      <c r="CF5" s="131" t="s">
        <v>22954</v>
      </c>
      <c r="CG5" s="131"/>
      <c r="CH5" s="131"/>
      <c r="CI5" s="131"/>
      <c r="CJ5" s="131"/>
    </row>
    <row r="6" spans="1:98" s="59" customFormat="1" ht="36" customHeight="1" x14ac:dyDescent="0.25">
      <c r="A6" s="129"/>
      <c r="B6" s="129"/>
      <c r="C6" s="129"/>
      <c r="D6" s="129"/>
      <c r="E6" s="129"/>
      <c r="F6" s="129"/>
      <c r="G6" s="129"/>
      <c r="H6" s="130"/>
      <c r="I6" s="131"/>
      <c r="J6" s="131"/>
      <c r="K6" s="131"/>
      <c r="L6" s="131"/>
      <c r="M6" s="86" t="s">
        <v>15060</v>
      </c>
      <c r="N6" s="86" t="s">
        <v>15061</v>
      </c>
      <c r="O6" s="86" t="s">
        <v>15062</v>
      </c>
      <c r="P6" s="86" t="s">
        <v>22965</v>
      </c>
      <c r="Q6" s="86" t="s">
        <v>3064</v>
      </c>
      <c r="R6" s="86" t="s">
        <v>3065</v>
      </c>
      <c r="S6" s="86" t="s">
        <v>3066</v>
      </c>
      <c r="T6" s="86" t="s">
        <v>3067</v>
      </c>
      <c r="U6" s="86" t="s">
        <v>3068</v>
      </c>
      <c r="V6" s="86" t="s">
        <v>18487</v>
      </c>
      <c r="W6" s="131"/>
      <c r="X6" s="116" t="s">
        <v>3119</v>
      </c>
      <c r="Y6" s="77" t="s">
        <v>3120</v>
      </c>
      <c r="Z6" s="86" t="s">
        <v>3113</v>
      </c>
      <c r="AA6" s="135"/>
      <c r="AB6" s="86" t="s">
        <v>5337</v>
      </c>
      <c r="AC6" s="86" t="s">
        <v>5338</v>
      </c>
      <c r="AD6" s="86" t="s">
        <v>3064</v>
      </c>
      <c r="AE6" s="86" t="s">
        <v>3065</v>
      </c>
      <c r="AF6" s="86" t="s">
        <v>3066</v>
      </c>
      <c r="AG6" s="86" t="s">
        <v>3067</v>
      </c>
      <c r="AH6" s="131"/>
      <c r="AI6" s="86" t="s">
        <v>5337</v>
      </c>
      <c r="AJ6" s="86" t="s">
        <v>5339</v>
      </c>
      <c r="AK6" s="86" t="s">
        <v>3064</v>
      </c>
      <c r="AL6" s="86" t="s">
        <v>3065</v>
      </c>
      <c r="AM6" s="86" t="s">
        <v>3066</v>
      </c>
      <c r="AN6" s="86" t="s">
        <v>3067</v>
      </c>
      <c r="AO6" s="86" t="s">
        <v>3068</v>
      </c>
      <c r="AP6" s="131"/>
      <c r="AQ6" s="140"/>
      <c r="AR6" s="135"/>
      <c r="AS6" s="142"/>
      <c r="AT6" s="143"/>
      <c r="AU6" s="60" t="s">
        <v>4486</v>
      </c>
      <c r="AV6" s="60" t="s">
        <v>4487</v>
      </c>
      <c r="AW6" s="60" t="s">
        <v>4488</v>
      </c>
      <c r="AX6" s="60" t="s">
        <v>4487</v>
      </c>
      <c r="AY6" s="126" t="s">
        <v>4476</v>
      </c>
      <c r="AZ6" s="145"/>
      <c r="BA6" s="147"/>
      <c r="BB6" s="60" t="s">
        <v>18492</v>
      </c>
      <c r="BC6" s="60" t="s">
        <v>18489</v>
      </c>
      <c r="BD6" s="61" t="s">
        <v>18490</v>
      </c>
      <c r="BE6" s="60" t="s">
        <v>18491</v>
      </c>
      <c r="BF6" s="60" t="s">
        <v>3113</v>
      </c>
      <c r="BG6" s="60" t="s">
        <v>3109</v>
      </c>
      <c r="BH6" s="60" t="s">
        <v>3110</v>
      </c>
      <c r="BI6" s="60" t="s">
        <v>3111</v>
      </c>
      <c r="BJ6" s="60" t="s">
        <v>3112</v>
      </c>
      <c r="BK6" s="60" t="s">
        <v>3113</v>
      </c>
      <c r="BL6" s="60" t="s">
        <v>4479</v>
      </c>
      <c r="BM6" s="60" t="s">
        <v>4478</v>
      </c>
      <c r="BN6" s="60" t="s">
        <v>3113</v>
      </c>
      <c r="BO6" s="60" t="s">
        <v>4479</v>
      </c>
      <c r="BP6" s="60" t="s">
        <v>4478</v>
      </c>
      <c r="BQ6" s="60" t="s">
        <v>3113</v>
      </c>
      <c r="BR6" s="60" t="s">
        <v>4483</v>
      </c>
      <c r="BS6" s="60" t="s">
        <v>4484</v>
      </c>
      <c r="BT6" s="60" t="s">
        <v>3113</v>
      </c>
      <c r="BU6" s="86" t="s">
        <v>3073</v>
      </c>
      <c r="BV6" s="86" t="s">
        <v>3074</v>
      </c>
      <c r="BW6" s="86" t="s">
        <v>3075</v>
      </c>
      <c r="BX6" s="86" t="s">
        <v>3076</v>
      </c>
      <c r="BY6" s="88" t="s">
        <v>1</v>
      </c>
      <c r="BZ6" s="131"/>
      <c r="CA6" s="86" t="s">
        <v>3073</v>
      </c>
      <c r="CB6" s="86" t="s">
        <v>3074</v>
      </c>
      <c r="CC6" s="86" t="s">
        <v>3075</v>
      </c>
      <c r="CD6" s="86" t="s">
        <v>3076</v>
      </c>
      <c r="CE6" s="88" t="s">
        <v>1</v>
      </c>
      <c r="CF6" s="86" t="s">
        <v>3073</v>
      </c>
      <c r="CG6" s="86" t="s">
        <v>3074</v>
      </c>
      <c r="CH6" s="86" t="s">
        <v>3075</v>
      </c>
      <c r="CI6" s="86" t="s">
        <v>3076</v>
      </c>
      <c r="CJ6" s="88" t="s">
        <v>1</v>
      </c>
      <c r="CK6" s="62"/>
      <c r="CL6" s="63"/>
      <c r="CM6" s="129" t="s">
        <v>22957</v>
      </c>
      <c r="CN6" s="129"/>
      <c r="CO6" s="129"/>
    </row>
    <row r="7" spans="1:98" s="4" customFormat="1" ht="14.25" x14ac:dyDescent="0.25">
      <c r="H7" s="34"/>
      <c r="I7" s="42"/>
      <c r="J7" s="42"/>
      <c r="K7" s="42"/>
      <c r="L7" s="42"/>
      <c r="M7" s="42"/>
      <c r="N7" s="42"/>
      <c r="O7" s="42"/>
      <c r="P7" s="42"/>
      <c r="Q7" s="42">
        <v>1</v>
      </c>
      <c r="R7" s="42"/>
      <c r="S7" s="42"/>
      <c r="T7" s="42"/>
      <c r="U7" s="42"/>
      <c r="V7" s="42"/>
      <c r="W7" s="89"/>
      <c r="X7" s="43"/>
      <c r="Y7" s="80"/>
      <c r="Z7" s="89"/>
      <c r="AA7" s="90"/>
      <c r="AB7" s="43"/>
      <c r="AC7" s="43"/>
      <c r="AD7" s="43"/>
      <c r="AE7" s="43"/>
      <c r="AF7" s="43"/>
      <c r="AG7" s="43"/>
      <c r="AH7" s="43"/>
      <c r="AI7" s="42"/>
      <c r="AJ7" s="42"/>
      <c r="AK7" s="42"/>
      <c r="AL7" s="42"/>
      <c r="AM7" s="42"/>
      <c r="AN7" s="42"/>
      <c r="AO7" s="42"/>
      <c r="AP7" s="43"/>
      <c r="AQ7" s="45"/>
      <c r="AR7" s="44"/>
      <c r="AS7" s="46"/>
      <c r="AT7" s="47"/>
      <c r="AU7" s="48"/>
      <c r="AV7" s="48"/>
      <c r="AW7" s="48"/>
      <c r="AX7" s="48"/>
      <c r="AY7" s="48"/>
      <c r="AZ7" s="82"/>
      <c r="BA7" s="48"/>
      <c r="BB7" s="48"/>
      <c r="BC7" s="48"/>
      <c r="BD7" s="49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2"/>
      <c r="BV7" s="42"/>
      <c r="BW7" s="42"/>
      <c r="BX7" s="42"/>
      <c r="BY7" s="46"/>
      <c r="BZ7" s="42"/>
      <c r="CA7" s="42"/>
      <c r="CB7" s="42"/>
      <c r="CC7" s="42"/>
      <c r="CD7" s="42"/>
      <c r="CE7" s="46"/>
      <c r="CF7" s="42"/>
      <c r="CG7" s="42"/>
      <c r="CH7" s="42"/>
      <c r="CI7" s="42"/>
      <c r="CJ7" s="46"/>
      <c r="CK7" s="4" t="s">
        <v>22963</v>
      </c>
      <c r="CL7" s="4" t="s">
        <v>22964</v>
      </c>
      <c r="CM7" s="4" t="s">
        <v>22955</v>
      </c>
      <c r="CN7" s="4" t="s">
        <v>239</v>
      </c>
      <c r="CO7" s="4" t="s">
        <v>22956</v>
      </c>
      <c r="CP7" s="4" t="s">
        <v>22958</v>
      </c>
      <c r="CQ7" s="4" t="s">
        <v>22959</v>
      </c>
      <c r="CR7" s="4" t="s">
        <v>22960</v>
      </c>
      <c r="CS7" s="4" t="s">
        <v>22961</v>
      </c>
      <c r="CT7" s="4" t="s">
        <v>22962</v>
      </c>
    </row>
    <row r="8" spans="1:98" s="4" customFormat="1" ht="28.5" x14ac:dyDescent="0.25">
      <c r="A8" s="50" t="str">
        <f>I8&amp;"."&amp;J8&amp;"."&amp;K8&amp;"."&amp;L8</f>
        <v>2.16.2.20</v>
      </c>
      <c r="B8" s="50" t="str">
        <f>M8&amp;"."&amp;N8&amp;"."&amp;O8&amp;"."&amp;P8</f>
        <v>1.2.6.2</v>
      </c>
      <c r="C8" s="50" t="str">
        <f>Q8&amp;"."&amp;R8&amp;"."&amp;S8&amp;"."&amp;T8&amp;"."&amp;U8&amp;"."&amp;V8</f>
        <v>5.2.2.5.2.4</v>
      </c>
      <c r="D8" s="50" t="str">
        <f>IF($C8=".....","",_xlfn.IFNA(VLOOKUP($C8, Parameter!$A$4:$L$5000, 3, FALSE), ""))</f>
        <v>1.3.2.5.2.4</v>
      </c>
      <c r="E8" s="50" t="str">
        <f>$AI8&amp;"."&amp;$AJ8&amp;"."&amp;$AK8&amp;"."&amp;$AL8&amp;"."&amp;$AM8&amp;"."&amp;$AN8</f>
        <v>1.3.2.5.2.4</v>
      </c>
      <c r="F8" s="50" t="str">
        <f>$AI8&amp;"."&amp;$AJ8&amp;"."&amp;$AK8&amp;"."&amp;$AL8&amp;"."&amp;$AM8&amp;"."&amp;$AN8&amp;"."&amp;$AO8</f>
        <v>1.3.2.5.2.4.4</v>
      </c>
      <c r="G8" s="50" t="str">
        <f>AU8&amp;"."&amp;AV8&amp;"."&amp;AW8&amp;"."&amp;AX8</f>
        <v>21.3.1.1</v>
      </c>
      <c r="H8" s="40">
        <f>IF(E8=".....", 0, _xlfn.IFNA(VLOOKUP($E8, Parameter2!$A$2:$C$5000, 3, FALSE), 0))</f>
        <v>500000</v>
      </c>
      <c r="I8" s="35">
        <v>2</v>
      </c>
      <c r="J8" s="35">
        <v>16</v>
      </c>
      <c r="K8" s="35">
        <v>2</v>
      </c>
      <c r="L8" s="35">
        <v>20</v>
      </c>
      <c r="M8" s="35">
        <v>1</v>
      </c>
      <c r="N8" s="35">
        <v>2</v>
      </c>
      <c r="O8" s="35">
        <v>6</v>
      </c>
      <c r="P8" s="35">
        <v>2</v>
      </c>
      <c r="Q8" s="35">
        <v>5</v>
      </c>
      <c r="R8" s="35">
        <v>2</v>
      </c>
      <c r="S8" s="35">
        <v>2</v>
      </c>
      <c r="T8" s="35">
        <v>5</v>
      </c>
      <c r="U8" s="35">
        <v>2</v>
      </c>
      <c r="V8" s="35">
        <v>4</v>
      </c>
      <c r="W8" s="41" t="str">
        <f>IF(C8=".....","",_xlfn.IFNA(VLOOKUP($C8, Parameter!$A$4:$B$5000, 2, FALSE), "Kode belanja salah :("))</f>
        <v>Belanja Modal Alat Pendingin</v>
      </c>
      <c r="X8" s="35" t="s">
        <v>42886</v>
      </c>
      <c r="Y8" s="118">
        <v>45309</v>
      </c>
      <c r="Z8" s="17" t="s">
        <v>42887</v>
      </c>
      <c r="AA8" s="95">
        <v>8000000</v>
      </c>
      <c r="AB8" s="41">
        <f>IF($C8=".....","",VLOOKUP($C8, Parameter!$A$4:$L$5000, 6, FALSE))</f>
        <v>1</v>
      </c>
      <c r="AC8" s="41">
        <f>IF($C8=".....","",VLOOKUP($C8, Parameter!$A$4:$L$5000, 7, FALSE))</f>
        <v>3</v>
      </c>
      <c r="AD8" s="41">
        <f>IF($C8=".....","",VLOOKUP($C8, Parameter!$A$4:$L$5000, 8, FALSE))</f>
        <v>2</v>
      </c>
      <c r="AE8" s="41">
        <f>IF($C8=".....","",VLOOKUP($C8, Parameter!$A$4:$L$5000, 9, FALSE))</f>
        <v>5</v>
      </c>
      <c r="AF8" s="41">
        <f>IF($C8=".....","",VLOOKUP($C8, Parameter!$A$4:$L$5000, 10, FALSE))</f>
        <v>2</v>
      </c>
      <c r="AG8" s="41">
        <f>IF($C8=".....","",VLOOKUP($C8, Parameter!$A$4:$L$5000, 11, FALSE))</f>
        <v>4</v>
      </c>
      <c r="AH8" s="41" t="str">
        <f>IF($C8="..0.0.0.000","",_xlfn.IFNA(VLOOKUP($C8, Parameter!$A$4:$L$5000, 12, FALSE), ""))</f>
        <v xml:space="preserve">ALAT PENDINGIN </v>
      </c>
      <c r="AI8" s="39">
        <v>1</v>
      </c>
      <c r="AJ8" s="39">
        <v>3</v>
      </c>
      <c r="AK8" s="39">
        <v>2</v>
      </c>
      <c r="AL8" s="39">
        <v>5</v>
      </c>
      <c r="AM8" s="39">
        <v>2</v>
      </c>
      <c r="AN8" s="39">
        <v>4</v>
      </c>
      <c r="AO8" s="39">
        <v>4</v>
      </c>
      <c r="AP8" s="41" t="str">
        <f>IF(F8="......", "", _xlfn.IFNA(VLOOKUP(F8, Parameter2!$D$2:$E$15000, 2, FALSE), "Kode aset salah :("))</f>
        <v>A.C. Split</v>
      </c>
      <c r="AQ8" s="39" t="s">
        <v>42915</v>
      </c>
      <c r="AR8" s="39">
        <v>1</v>
      </c>
      <c r="AS8" s="52">
        <v>8000000</v>
      </c>
      <c r="AT8" s="53">
        <f>IF(OR(ISBLANK(AR8), AR8=0), 0, AS8/AR8)</f>
        <v>8000000</v>
      </c>
      <c r="AU8" s="39">
        <v>21</v>
      </c>
      <c r="AV8" s="39">
        <v>3</v>
      </c>
      <c r="AW8" s="39">
        <v>1</v>
      </c>
      <c r="AX8" s="39">
        <v>1</v>
      </c>
      <c r="AY8" s="41" t="str">
        <f>IF(G8="...", "", VLOOKUP(G8, UPB!$A$3:$B$5000, 2, FALSE))</f>
        <v>Dinas Komunikasi dan Informatika</v>
      </c>
      <c r="AZ8" s="83">
        <v>45310</v>
      </c>
      <c r="BA8" s="75">
        <v>3</v>
      </c>
      <c r="BB8" s="65"/>
      <c r="BC8" s="65"/>
      <c r="BD8" s="54"/>
      <c r="BE8" s="64"/>
      <c r="BF8" s="65"/>
      <c r="BG8" s="64" t="s">
        <v>42888</v>
      </c>
      <c r="BH8" s="64" t="s">
        <v>42889</v>
      </c>
      <c r="BI8" s="64"/>
      <c r="BJ8" s="64" t="s">
        <v>42890</v>
      </c>
      <c r="BK8" s="64" t="s">
        <v>42919</v>
      </c>
      <c r="BL8" s="65"/>
      <c r="BM8" s="65"/>
      <c r="BN8" s="70"/>
      <c r="BO8" s="65"/>
      <c r="BP8" s="65"/>
      <c r="BQ8" s="65"/>
      <c r="BR8" s="65"/>
      <c r="BS8" s="65"/>
      <c r="BT8" s="65"/>
      <c r="BU8" s="55" t="str">
        <f>IF(AND($D8 &lt;&gt; "", $D8 &lt;&gt; $E8, $F8 &lt;&gt; "x.x.x.x.x.x.x"), VLOOKUP($E8, Parameter!$E$3:$N$5000, 9, FALSE), "")</f>
        <v/>
      </c>
      <c r="BV8" s="55" t="str">
        <f>IF(AND($D8 &lt;&gt; "", $D8 &lt;&gt; $E8, $F8 &lt;&gt; "x.x.x.x.x.x.x"), VLOOKUP($E8, Parameter!$E$3:$N$5000, 10, FALSE), "")</f>
        <v/>
      </c>
      <c r="BW8" s="55" t="str">
        <f>IF(AND($D8 &lt;&gt; "", $D8 &lt;&gt; $E8, $F8 &lt;&gt; "x.x.x.x.x.x.x"), VLOOKUP($C8, Parameter!$A$4:$L$5000, 3, FALSE), "")</f>
        <v/>
      </c>
      <c r="BX8" s="55" t="str">
        <f>IF(AND($D8 &lt;&gt; "", $D8 &lt;&gt; $E8, $F8 &lt;&gt; "x.x.x.x.x.x.x"), VLOOKUP($C8, Parameter!$A$4:$L$5000, 4, FALSE), "")</f>
        <v/>
      </c>
      <c r="BY8" s="56">
        <f>IF(AND($D8 &lt;&gt; "", $D8 &lt;&gt; $E8, $F8 &lt;&gt; "x.x.x.x.x.x.x"), $AS8, 0)</f>
        <v>0</v>
      </c>
      <c r="BZ8" s="55" t="str">
        <f>IF(AT8&lt;H8, "Ekstra", "Intra")</f>
        <v>Intra</v>
      </c>
      <c r="CA8" s="55" t="str">
        <f>IF($BZ8="Ekstra", Parameter3!$B$2, "")</f>
        <v/>
      </c>
      <c r="CB8" s="55" t="str">
        <f>IF($BZ8="Ekstra", Parameter3!$C$2, "")</f>
        <v/>
      </c>
      <c r="CC8" s="55" t="str">
        <f>IF($BZ8="Ekstra", VLOOKUP($E8, Parameter!$E$3:$N$5000, 9, FALSE), "")</f>
        <v/>
      </c>
      <c r="CD8" s="55" t="str">
        <f>IF($BZ8="Ekstra", VLOOKUP($E8, Parameter!$E$3:$N$5000, 10, FALSE), "")</f>
        <v/>
      </c>
      <c r="CE8" s="56">
        <f>IF($BZ8="Ekstra", $AS8, 0)</f>
        <v>0</v>
      </c>
      <c r="CF8" s="55" t="str">
        <f>IF($F8="x.x.x.x.x.x.x", "x.x.x.x.x.x", "")</f>
        <v/>
      </c>
      <c r="CG8" s="55" t="str">
        <f>IF($F8="x.x.x.x.x.x.x", "x.x.x.x.x.x", "")</f>
        <v/>
      </c>
      <c r="CH8" s="55" t="str">
        <f>IF($F8="x.x.x.x.x.x.x", D8, "")</f>
        <v/>
      </c>
      <c r="CI8" s="55" t="str">
        <f>IF($F8="x.x.x.x.x.x.x", VLOOKUP($C8, Parameter!$A$4:$L$5000, 4, FALSE), "")</f>
        <v/>
      </c>
      <c r="CJ8" s="56">
        <f>IF($F8="x.x.x.x.x.x.x", $AS8, 0)</f>
        <v>0</v>
      </c>
      <c r="CM8" s="4" t="str">
        <f>A8&amp;"-"&amp;B8&amp;"-"&amp;C8</f>
        <v>2.16.2.20-1.2.6.2-5.2.2.5.2.4</v>
      </c>
      <c r="CN8" s="57">
        <f>AA8</f>
        <v>8000000</v>
      </c>
      <c r="CO8" s="58">
        <f>AS8</f>
        <v>8000000</v>
      </c>
      <c r="CP8" s="4" t="str">
        <f>IF($AK8=1, AU8&amp;"~"&amp;AV8&amp;"~"&amp;AW8&amp;"~"&amp;AX8&amp;"~"&amp;AI8&amp;"~"&amp;AJ8&amp;"~"&amp;AK8&amp;"~"&amp;AL8&amp;"~"&amp;AM8&amp;"~"&amp;AN8&amp;"~"&amp;AO8&amp;"~"&amp;AZ8&amp;"~"&amp;BB8&amp;"~"&amp;BC8&amp;"~"&amp;BD8&amp;"~"&amp;#REF!&amp;"~"&amp;AR8&amp;"~"&amp;AT8&amp;"~"&amp;BF8, "")</f>
        <v/>
      </c>
      <c r="CQ8" s="4" t="str">
        <f>IF($AK8=2, AU8&amp;"~"&amp;AV8&amp;"~"&amp;AW8&amp;"~"&amp;AX8&amp;"~"&amp;AI8&amp;"~"&amp;AJ8&amp;"~"&amp;AK8&amp;"~"&amp;AL8&amp;"~"&amp;AM8&amp;"~"&amp;AN8&amp;"~"&amp;AO8&amp;"~"&amp;AZ8&amp;"~"&amp;IF(ISBLANK(BG8), "-", BG8)&amp;"~"&amp;IF(ISBLANK(BH8), "-", BH8)&amp;"~"&amp;IF(ISBLANK(BI8), "-", BI8)&amp;"~"&amp;IF(ISBLANK(BJ8), "-", BJ8)&amp;"~"&amp;IF(ISBLANK(BK11), "-", BK11)&amp;"~Pembelian~"&amp;AR8&amp;"~"&amp;AT8&amp; "~"&amp;BA8)</f>
        <v>21~3~1~1~1~3~2~5~2~4~4~45310~Polyton~Deluxe 2~-~Besi~Ac. R. Sekdin (Kadin Baru)~Pembelian~1~8000000~3</v>
      </c>
      <c r="CR8" s="4" t="str">
        <f>IF(AK8=3, AU8&amp;"~"&amp;AV8&amp;"~"&amp;AW8&amp;"~"&amp;AX8&amp;"~"&amp;AI8&amp;"~"&amp;AJ8&amp;"~"&amp;AK8&amp;"~"&amp;AL8&amp;"~"&amp;AM8&amp;"~"&amp;AN8&amp;"~"&amp;AO8&amp;"~"&amp;AZ8&amp;"~"&amp;BL8&amp;"~"&amp;BM8&amp;"~"&amp;AR8&amp;"~"&amp;AT8&amp;"~"&amp;BN8, "")</f>
        <v/>
      </c>
      <c r="CS8" s="4" t="str">
        <f>IF(AK8=4, AU8&amp;"~"&amp;AV8&amp;"~"&amp;AW8&amp;"~"&amp;AX8&amp;"~"&amp;AI8&amp;"~"&amp;AJ8&amp;"~"&amp;AK8&amp;"~"&amp;AL8&amp;"~"&amp;AM8&amp;"~"&amp;AN8&amp;"~"&amp;AO8&amp;"~"&amp;AZ8&amp;"~"&amp;BO8&amp;"~"&amp;BP8&amp;"~"&amp;AR8&amp;"~"&amp;AT8&amp;"~"&amp;BQ8, "")</f>
        <v/>
      </c>
      <c r="CT8" s="91" t="b">
        <f>IF(AK8=5, AU8&amp;"~"&amp;AV8&amp;"~"&amp;AW8&amp;"~"&amp;AX8&amp;"~"&amp;AI8&amp;"~"&amp;AJ8&amp;"~"&amp;AK8&amp;"~"&amp;AL8&amp;"~"&amp;AM8&amp;"~"&amp;AN8&amp;"~"&amp;AO8&amp;"~"&amp;AZ8&amp;"~"&amp;IF(ISBLANK(BR8), "-", BR8)&amp;"~"&amp;IF(ISBLANK(BS8), "-", BS8)&amp;"~"&amp;BT8&amp;"~"&amp;AR8&amp;"~"&amp;AT8&amp;"~"&amp;BA8)</f>
        <v>0</v>
      </c>
    </row>
    <row r="9" spans="1:98" s="4" customFormat="1" ht="28.5" x14ac:dyDescent="0.25">
      <c r="A9" s="50" t="str">
        <f>I9&amp;"."&amp;J9&amp;"."&amp;K9&amp;"."&amp;L9</f>
        <v>2.16.2.20</v>
      </c>
      <c r="B9" s="50" t="str">
        <f>M9&amp;"."&amp;N9&amp;"."&amp;O9&amp;"."&amp;P9</f>
        <v>1.2.6.2</v>
      </c>
      <c r="C9" s="50" t="str">
        <f>Q9&amp;"."&amp;R9&amp;"."&amp;S9&amp;"."&amp;T9&amp;"."&amp;U9&amp;"."&amp;V9</f>
        <v>5.2.2.5.2.4</v>
      </c>
      <c r="D9" s="50" t="str">
        <f>IF($C9=".....","",_xlfn.IFNA(VLOOKUP($C9, Parameter!$A$4:$L$5000, 3, FALSE), ""))</f>
        <v>1.3.2.5.2.4</v>
      </c>
      <c r="E9" s="50" t="str">
        <f>$AI9&amp;"."&amp;$AJ9&amp;"."&amp;$AK9&amp;"."&amp;$AL9&amp;"."&amp;$AM9&amp;"."&amp;$AN9</f>
        <v>1.3.2.5.2.4</v>
      </c>
      <c r="F9" s="50" t="str">
        <f>$AI9&amp;"."&amp;$AJ9&amp;"."&amp;$AK9&amp;"."&amp;$AL9&amp;"."&amp;$AM9&amp;"."&amp;$AN9&amp;"."&amp;$AO9</f>
        <v>1.3.2.5.2.4.4</v>
      </c>
      <c r="G9" s="50" t="str">
        <f>AU9&amp;"."&amp;AV9&amp;"."&amp;AW9&amp;"."&amp;AX9</f>
        <v>21.3.1.1</v>
      </c>
      <c r="H9" s="40">
        <f>IF(E9=".....", 0, _xlfn.IFNA(VLOOKUP($E9, Parameter2!$A$2:$C$5000, 3, FALSE), 0))</f>
        <v>500000</v>
      </c>
      <c r="I9" s="35">
        <v>2</v>
      </c>
      <c r="J9" s="35">
        <v>16</v>
      </c>
      <c r="K9" s="35">
        <v>2</v>
      </c>
      <c r="L9" s="35">
        <v>20</v>
      </c>
      <c r="M9" s="35">
        <v>1</v>
      </c>
      <c r="N9" s="35">
        <v>2</v>
      </c>
      <c r="O9" s="35">
        <v>6</v>
      </c>
      <c r="P9" s="35">
        <v>2</v>
      </c>
      <c r="Q9" s="35">
        <v>5</v>
      </c>
      <c r="R9" s="35">
        <v>2</v>
      </c>
      <c r="S9" s="35">
        <v>2</v>
      </c>
      <c r="T9" s="35">
        <v>5</v>
      </c>
      <c r="U9" s="35">
        <v>2</v>
      </c>
      <c r="V9" s="35">
        <v>4</v>
      </c>
      <c r="W9" s="41" t="str">
        <f>IF(C9=".....","",_xlfn.IFNA(VLOOKUP($C9, Parameter!$A$4:$B$5000, 2, FALSE), "Kode belanja salah :("))</f>
        <v>Belanja Modal Alat Pendingin</v>
      </c>
      <c r="X9" s="35" t="s">
        <v>42886</v>
      </c>
      <c r="Y9" s="118">
        <v>45309</v>
      </c>
      <c r="Z9" s="17" t="s">
        <v>42887</v>
      </c>
      <c r="AA9" s="95">
        <v>8000000</v>
      </c>
      <c r="AB9" s="41">
        <f>IF($C9=".....","",VLOOKUP($C9, Parameter!$A$4:$L$5000, 6, FALSE))</f>
        <v>1</v>
      </c>
      <c r="AC9" s="41">
        <f>IF($C9=".....","",VLOOKUP($C9, Parameter!$A$4:$L$5000, 7, FALSE))</f>
        <v>3</v>
      </c>
      <c r="AD9" s="41">
        <f>IF($C9=".....","",VLOOKUP($C9, Parameter!$A$4:$L$5000, 8, FALSE))</f>
        <v>2</v>
      </c>
      <c r="AE9" s="41">
        <f>IF($C9=".....","",VLOOKUP($C9, Parameter!$A$4:$L$5000, 9, FALSE))</f>
        <v>5</v>
      </c>
      <c r="AF9" s="41">
        <f>IF($C9=".....","",VLOOKUP($C9, Parameter!$A$4:$L$5000, 10, FALSE))</f>
        <v>2</v>
      </c>
      <c r="AG9" s="41">
        <f>IF($C9=".....","",VLOOKUP($C9, Parameter!$A$4:$L$5000, 11, FALSE))</f>
        <v>4</v>
      </c>
      <c r="AH9" s="41" t="str">
        <f>IF($C9="..0.0.0.000","",_xlfn.IFNA(VLOOKUP($C9, Parameter!$A$4:$L$5000, 12, FALSE), ""))</f>
        <v xml:space="preserve">ALAT PENDINGIN </v>
      </c>
      <c r="AI9" s="39">
        <v>1</v>
      </c>
      <c r="AJ9" s="39">
        <v>3</v>
      </c>
      <c r="AK9" s="39">
        <v>2</v>
      </c>
      <c r="AL9" s="39">
        <v>5</v>
      </c>
      <c r="AM9" s="39">
        <v>2</v>
      </c>
      <c r="AN9" s="39">
        <v>4</v>
      </c>
      <c r="AO9" s="39">
        <v>4</v>
      </c>
      <c r="AP9" s="41" t="str">
        <f>IF(F9="......", "", _xlfn.IFNA(VLOOKUP(F9, Parameter2!$D$2:$E$15000, 2, FALSE), "Kode aset salah :("))</f>
        <v>A.C. Split</v>
      </c>
      <c r="AQ9" s="39" t="s">
        <v>42915</v>
      </c>
      <c r="AR9" s="39">
        <v>1</v>
      </c>
      <c r="AS9" s="52">
        <v>8000000</v>
      </c>
      <c r="AT9" s="53">
        <f>IF(OR(ISBLANK(AR9), AR9=0), 0, AS9/AR9)</f>
        <v>8000000</v>
      </c>
      <c r="AU9" s="39">
        <v>21</v>
      </c>
      <c r="AV9" s="39">
        <v>3</v>
      </c>
      <c r="AW9" s="39">
        <v>1</v>
      </c>
      <c r="AX9" s="39">
        <v>1</v>
      </c>
      <c r="AY9" s="41" t="str">
        <f>IF(G9="...", "", VLOOKUP(G9, UPB!$A$3:$B$5000, 2, FALSE))</f>
        <v>Dinas Komunikasi dan Informatika</v>
      </c>
      <c r="AZ9" s="83">
        <v>45310</v>
      </c>
      <c r="BA9" s="75">
        <v>3</v>
      </c>
      <c r="BB9" s="65"/>
      <c r="BC9" s="65"/>
      <c r="BD9" s="54"/>
      <c r="BE9" s="64"/>
      <c r="BF9" s="65"/>
      <c r="BG9" s="64" t="s">
        <v>42888</v>
      </c>
      <c r="BH9" s="64" t="s">
        <v>42889</v>
      </c>
      <c r="BI9" s="64"/>
      <c r="BJ9" s="64" t="s">
        <v>42890</v>
      </c>
      <c r="BK9" s="64" t="s">
        <v>42919</v>
      </c>
      <c r="BL9" s="65"/>
      <c r="BM9" s="65"/>
      <c r="BN9" s="70"/>
      <c r="BO9" s="65"/>
      <c r="BP9" s="65"/>
      <c r="BQ9" s="65"/>
      <c r="BR9" s="65"/>
      <c r="BS9" s="65"/>
      <c r="BT9" s="65"/>
      <c r="BU9" s="55" t="str">
        <f>IF(AND($D9 &lt;&gt; "", $D9 &lt;&gt; $E9, $F9 &lt;&gt; "x.x.x.x.x.x.x"), VLOOKUP($E9, Parameter!$E$3:$N$5000, 9, FALSE), "")</f>
        <v/>
      </c>
      <c r="BV9" s="55" t="str">
        <f>IF(AND($D9 &lt;&gt; "", $D9 &lt;&gt; $E9, $F9 &lt;&gt; "x.x.x.x.x.x.x"), VLOOKUP($E9, Parameter!$E$3:$N$5000, 10, FALSE), "")</f>
        <v/>
      </c>
      <c r="BW9" s="55" t="str">
        <f>IF(AND($D9 &lt;&gt; "", $D9 &lt;&gt; $E9, $F9 &lt;&gt; "x.x.x.x.x.x.x"), VLOOKUP($C9, Parameter!$A$4:$L$5000, 3, FALSE), "")</f>
        <v/>
      </c>
      <c r="BX9" s="55" t="str">
        <f>IF(AND($D9 &lt;&gt; "", $D9 &lt;&gt; $E9, $F9 &lt;&gt; "x.x.x.x.x.x.x"), VLOOKUP($C9, Parameter!$A$4:$L$5000, 4, FALSE), "")</f>
        <v/>
      </c>
      <c r="BY9" s="56">
        <f>IF(AND($D9 &lt;&gt; "", $D9 &lt;&gt; $E9, $F9 &lt;&gt; "x.x.x.x.x.x.x"), $AS9, 0)</f>
        <v>0</v>
      </c>
      <c r="BZ9" s="55" t="str">
        <f>IF(AT9&lt;H9, "Ekstra", "Intra")</f>
        <v>Intra</v>
      </c>
      <c r="CA9" s="55" t="str">
        <f>IF($BZ9="Ekstra", Parameter3!$B$2, "")</f>
        <v/>
      </c>
      <c r="CB9" s="55" t="str">
        <f>IF($BZ9="Ekstra", Parameter3!$C$2, "")</f>
        <v/>
      </c>
      <c r="CC9" s="55" t="str">
        <f>IF($BZ9="Ekstra", VLOOKUP($E9, Parameter!$E$3:$N$5000, 9, FALSE), "")</f>
        <v/>
      </c>
      <c r="CD9" s="55" t="str">
        <f>IF($BZ9="Ekstra", VLOOKUP($E9, Parameter!$E$3:$N$5000, 10, FALSE), "")</f>
        <v/>
      </c>
      <c r="CE9" s="56">
        <f>IF($BZ9="Ekstra", $AS9, 0)</f>
        <v>0</v>
      </c>
      <c r="CF9" s="55" t="str">
        <f>IF($F9="x.x.x.x.x.x.x", "x.x.x.x.x.x", "")</f>
        <v/>
      </c>
      <c r="CG9" s="55" t="str">
        <f>IF($F9="x.x.x.x.x.x.x", "x.x.x.x.x.x", "")</f>
        <v/>
      </c>
      <c r="CH9" s="55" t="str">
        <f>IF($F9="x.x.x.x.x.x.x", D9, "")</f>
        <v/>
      </c>
      <c r="CI9" s="55" t="str">
        <f>IF($F9="x.x.x.x.x.x.x", VLOOKUP($C9, Parameter!$A$4:$L$5000, 4, FALSE), "")</f>
        <v/>
      </c>
      <c r="CJ9" s="56">
        <f>IF($F9="x.x.x.x.x.x.x", $AS9, 0)</f>
        <v>0</v>
      </c>
      <c r="CM9" s="4" t="str">
        <f>A9&amp;"-"&amp;B9&amp;"-"&amp;C9</f>
        <v>2.16.2.20-1.2.6.2-5.2.2.5.2.4</v>
      </c>
      <c r="CN9" s="57">
        <f>AA9</f>
        <v>8000000</v>
      </c>
      <c r="CO9" s="58">
        <f>AS9</f>
        <v>8000000</v>
      </c>
      <c r="CP9" s="4" t="str">
        <f>IF($AK9=1, AU9&amp;"~"&amp;AV9&amp;"~"&amp;AW9&amp;"~"&amp;AX9&amp;"~"&amp;AI9&amp;"~"&amp;AJ9&amp;"~"&amp;AK9&amp;"~"&amp;AL9&amp;"~"&amp;AM9&amp;"~"&amp;AN9&amp;"~"&amp;AO9&amp;"~"&amp;AZ9&amp;"~"&amp;BB9&amp;"~"&amp;BC9&amp;"~"&amp;BD9&amp;"~"&amp;#REF!&amp;"~"&amp;AR9&amp;"~"&amp;AT9&amp;"~"&amp;BF9, "")</f>
        <v/>
      </c>
      <c r="CQ9" s="4" t="str">
        <f>IF($AK9=2, AU9&amp;"~"&amp;AV9&amp;"~"&amp;AW9&amp;"~"&amp;AX9&amp;"~"&amp;AI9&amp;"~"&amp;AJ9&amp;"~"&amp;AK9&amp;"~"&amp;AL9&amp;"~"&amp;AM9&amp;"~"&amp;AN9&amp;"~"&amp;AO9&amp;"~"&amp;AZ9&amp;"~"&amp;IF(ISBLANK(BG9), "-", BG9)&amp;"~"&amp;IF(ISBLANK(BH9), "-", BH9)&amp;"~"&amp;IF(ISBLANK(BI9), "-", BI9)&amp;"~"&amp;IF(ISBLANK(BJ9), "-", BJ9)&amp;"~"&amp;IF(ISBLANK(BK12), "-", BK12)&amp;"~Pembelian~"&amp;AR9&amp;"~"&amp;AT9&amp; "~"&amp;BA9)</f>
        <v>21~3~1~1~1~3~2~5~2~4~4~45310~Polyton~Deluxe 2~-~Besi~Ac. R. Kadin lama~Pembelian~1~8000000~3</v>
      </c>
      <c r="CR9" s="4" t="str">
        <f>IF(AK9=3, AU9&amp;"~"&amp;AV9&amp;"~"&amp;AW9&amp;"~"&amp;AX9&amp;"~"&amp;AI9&amp;"~"&amp;AJ9&amp;"~"&amp;AK9&amp;"~"&amp;AL9&amp;"~"&amp;AM9&amp;"~"&amp;AN9&amp;"~"&amp;AO9&amp;"~"&amp;AZ9&amp;"~"&amp;BL9&amp;"~"&amp;BM9&amp;"~"&amp;AR9&amp;"~"&amp;AT9&amp;"~"&amp;BN9, "")</f>
        <v/>
      </c>
      <c r="CS9" s="4" t="str">
        <f>IF(AK9=4, AU9&amp;"~"&amp;AV9&amp;"~"&amp;AW9&amp;"~"&amp;AX9&amp;"~"&amp;AI9&amp;"~"&amp;AJ9&amp;"~"&amp;AK9&amp;"~"&amp;AL9&amp;"~"&amp;AM9&amp;"~"&amp;AN9&amp;"~"&amp;AO9&amp;"~"&amp;AZ9&amp;"~"&amp;BO9&amp;"~"&amp;BP9&amp;"~"&amp;AR9&amp;"~"&amp;AT9&amp;"~"&amp;BQ9, "")</f>
        <v/>
      </c>
      <c r="CT9" s="91" t="b">
        <f>IF(AK9=5, AU9&amp;"~"&amp;AV9&amp;"~"&amp;AW9&amp;"~"&amp;AX9&amp;"~"&amp;AI9&amp;"~"&amp;AJ9&amp;"~"&amp;AK9&amp;"~"&amp;AL9&amp;"~"&amp;AM9&amp;"~"&amp;AN9&amp;"~"&amp;AO9&amp;"~"&amp;AZ9&amp;"~"&amp;IF(ISBLANK(BR9), "-", BR9)&amp;"~"&amp;IF(ISBLANK(BS9), "-", BS9)&amp;"~"&amp;BT9&amp;"~"&amp;AR9&amp;"~"&amp;AT9&amp;"~"&amp;BA9)</f>
        <v>0</v>
      </c>
    </row>
    <row r="10" spans="1:98" s="111" customFormat="1" ht="10.9" customHeight="1" x14ac:dyDescent="0.25">
      <c r="A10" s="96"/>
      <c r="B10" s="96"/>
      <c r="C10" s="96"/>
      <c r="D10" s="96"/>
      <c r="E10" s="96"/>
      <c r="F10" s="96"/>
      <c r="G10" s="96"/>
      <c r="H10" s="97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9"/>
      <c r="X10" s="98"/>
      <c r="Y10" s="119"/>
      <c r="Z10" s="124"/>
      <c r="AA10" s="100"/>
      <c r="AB10" s="99"/>
      <c r="AC10" s="99"/>
      <c r="AD10" s="99"/>
      <c r="AE10" s="99"/>
      <c r="AF10" s="99"/>
      <c r="AG10" s="99"/>
      <c r="AH10" s="99"/>
      <c r="AI10" s="101"/>
      <c r="AJ10" s="101"/>
      <c r="AK10" s="101"/>
      <c r="AL10" s="101"/>
      <c r="AM10" s="101"/>
      <c r="AN10" s="101"/>
      <c r="AO10" s="101"/>
      <c r="AP10" s="99"/>
      <c r="AQ10" s="101"/>
      <c r="AR10" s="101"/>
      <c r="AS10" s="102"/>
      <c r="AT10" s="103"/>
      <c r="AU10" s="101"/>
      <c r="AV10" s="101"/>
      <c r="AW10" s="101"/>
      <c r="AX10" s="101"/>
      <c r="AY10" s="99"/>
      <c r="AZ10" s="104"/>
      <c r="BA10" s="105"/>
      <c r="BB10" s="106"/>
      <c r="BC10" s="106"/>
      <c r="BD10" s="107"/>
      <c r="BE10" s="106"/>
      <c r="BF10" s="106"/>
      <c r="BG10" s="105"/>
      <c r="BH10" s="105"/>
      <c r="BI10" s="105"/>
      <c r="BJ10" s="105"/>
      <c r="BK10" s="105"/>
      <c r="BL10" s="106"/>
      <c r="BM10" s="106"/>
      <c r="BN10" s="108"/>
      <c r="BO10" s="106"/>
      <c r="BP10" s="106"/>
      <c r="BQ10" s="106"/>
      <c r="BR10" s="106"/>
      <c r="BS10" s="106"/>
      <c r="BT10" s="106"/>
      <c r="BU10" s="109"/>
      <c r="BV10" s="109"/>
      <c r="BW10" s="109"/>
      <c r="BX10" s="109"/>
      <c r="BY10" s="110"/>
      <c r="BZ10" s="109"/>
      <c r="CA10" s="109"/>
      <c r="CB10" s="109"/>
      <c r="CC10" s="109"/>
      <c r="CD10" s="109"/>
      <c r="CE10" s="110"/>
      <c r="CF10" s="109"/>
      <c r="CG10" s="109"/>
      <c r="CH10" s="109"/>
      <c r="CI10" s="109"/>
      <c r="CJ10" s="110"/>
      <c r="CN10" s="112"/>
      <c r="CO10" s="113"/>
      <c r="CT10" s="114"/>
    </row>
    <row r="11" spans="1:98" s="4" customFormat="1" x14ac:dyDescent="0.25">
      <c r="A11" s="50" t="str">
        <f t="shared" ref="A11:A75" si="0">I11&amp;"."&amp;J11&amp;"."&amp;K11&amp;"."&amp;L11</f>
        <v>2.16.2.20</v>
      </c>
      <c r="B11" s="50" t="str">
        <f t="shared" ref="B11:B75" si="1">M11&amp;"."&amp;N11&amp;"."&amp;O11&amp;"."&amp;P11</f>
        <v>1.2.6.2</v>
      </c>
      <c r="C11" s="50" t="str">
        <f t="shared" ref="C11:C75" si="2">Q11&amp;"."&amp;R11&amp;"."&amp;S11&amp;"."&amp;T11&amp;"."&amp;U11&amp;"."&amp;V11</f>
        <v>5.2.2.5.2.4</v>
      </c>
      <c r="D11" s="50" t="str">
        <f>IF($C11=".....","",_xlfn.IFNA(VLOOKUP($C11, Parameter!$A$4:$L$5000, 3, FALSE), ""))</f>
        <v>1.3.2.5.2.4</v>
      </c>
      <c r="E11" s="50" t="str">
        <f t="shared" ref="E11:E75" si="3">$AI11&amp;"."&amp;$AJ11&amp;"."&amp;$AK11&amp;"."&amp;$AL11&amp;"."&amp;$AM11&amp;"."&amp;$AN11</f>
        <v>1.3.2.5.2.4</v>
      </c>
      <c r="F11" s="50" t="str">
        <f t="shared" ref="F11:F75" si="4">$AI11&amp;"."&amp;$AJ11&amp;"."&amp;$AK11&amp;"."&amp;$AL11&amp;"."&amp;$AM11&amp;"."&amp;$AN11&amp;"."&amp;$AO11</f>
        <v>1.3.2.5.2.4.4</v>
      </c>
      <c r="G11" s="50" t="str">
        <f t="shared" ref="G11:G75" si="5">AU11&amp;"."&amp;AV11&amp;"."&amp;AW11&amp;"."&amp;AX11</f>
        <v>21.3.1.1</v>
      </c>
      <c r="H11" s="40">
        <f>IF(E11=".....", 0, _xlfn.IFNA(VLOOKUP($E11, Parameter2!$A$2:$C$5000, 3, FALSE), 0))</f>
        <v>500000</v>
      </c>
      <c r="I11" s="35">
        <v>2</v>
      </c>
      <c r="J11" s="35">
        <v>16</v>
      </c>
      <c r="K11" s="35">
        <v>2</v>
      </c>
      <c r="L11" s="35">
        <v>20</v>
      </c>
      <c r="M11" s="35">
        <v>1</v>
      </c>
      <c r="N11" s="35">
        <v>2</v>
      </c>
      <c r="O11" s="35">
        <v>6</v>
      </c>
      <c r="P11" s="35">
        <v>2</v>
      </c>
      <c r="Q11" s="35">
        <v>5</v>
      </c>
      <c r="R11" s="35">
        <v>2</v>
      </c>
      <c r="S11" s="35">
        <v>2</v>
      </c>
      <c r="T11" s="35">
        <v>5</v>
      </c>
      <c r="U11" s="35">
        <v>2</v>
      </c>
      <c r="V11" s="35">
        <v>4</v>
      </c>
      <c r="W11" s="41" t="str">
        <f>IF(C11=".....","",_xlfn.IFNA(VLOOKUP($C11, Parameter!$A$4:$B$5000, 2, FALSE), "Kode belanja salah :("))</f>
        <v>Belanja Modal Alat Pendingin</v>
      </c>
      <c r="X11" s="115" t="s">
        <v>42891</v>
      </c>
      <c r="Y11" s="118">
        <v>45639</v>
      </c>
      <c r="Z11" s="17" t="s">
        <v>42892</v>
      </c>
      <c r="AA11" s="95">
        <v>6000000</v>
      </c>
      <c r="AB11" s="41">
        <f>IF($C11=".....","",VLOOKUP($C11, Parameter!$A$4:$L$5000, 6, FALSE))</f>
        <v>1</v>
      </c>
      <c r="AC11" s="41">
        <f>IF($C11=".....","",VLOOKUP($C11, Parameter!$A$4:$L$5000, 7, FALSE))</f>
        <v>3</v>
      </c>
      <c r="AD11" s="41">
        <f>IF($C11=".....","",VLOOKUP($C11, Parameter!$A$4:$L$5000, 8, FALSE))</f>
        <v>2</v>
      </c>
      <c r="AE11" s="41">
        <f>IF($C11=".....","",VLOOKUP($C11, Parameter!$A$4:$L$5000, 9, FALSE))</f>
        <v>5</v>
      </c>
      <c r="AF11" s="41">
        <f>IF($C11=".....","",VLOOKUP($C11, Parameter!$A$4:$L$5000, 10, FALSE))</f>
        <v>2</v>
      </c>
      <c r="AG11" s="41">
        <f>IF($C11=".....","",VLOOKUP($C11, Parameter!$A$4:$L$5000, 11, FALSE))</f>
        <v>4</v>
      </c>
      <c r="AH11" s="41" t="str">
        <f>IF($C11="..0.0.0.000","",_xlfn.IFNA(VLOOKUP($C11, Parameter!$A$4:$L$5000, 12, FALSE), ""))</f>
        <v xml:space="preserve">ALAT PENDINGIN </v>
      </c>
      <c r="AI11" s="39">
        <v>1</v>
      </c>
      <c r="AJ11" s="39">
        <v>3</v>
      </c>
      <c r="AK11" s="39">
        <v>2</v>
      </c>
      <c r="AL11" s="39">
        <v>5</v>
      </c>
      <c r="AM11" s="39">
        <v>2</v>
      </c>
      <c r="AN11" s="39">
        <v>4</v>
      </c>
      <c r="AO11" s="39">
        <v>4</v>
      </c>
      <c r="AP11" s="41" t="str">
        <f>IF(F11="......", "", _xlfn.IFNA(VLOOKUP(F11, Parameter2!$D$2:$E$15000, 2, FALSE), "Kode aset salah :("))</f>
        <v>A.C. Split</v>
      </c>
      <c r="AQ11" s="39" t="s">
        <v>42893</v>
      </c>
      <c r="AR11" s="39">
        <v>1</v>
      </c>
      <c r="AS11" s="52">
        <v>6000000</v>
      </c>
      <c r="AT11" s="53">
        <f t="shared" ref="AT11:AT75" si="6">IF(OR(ISBLANK(AR11), AR11=0), 0, AS11/AR11)</f>
        <v>6000000</v>
      </c>
      <c r="AU11" s="39">
        <v>21</v>
      </c>
      <c r="AV11" s="39">
        <v>3</v>
      </c>
      <c r="AW11" s="39">
        <v>1</v>
      </c>
      <c r="AX11" s="39">
        <v>1</v>
      </c>
      <c r="AY11" s="41" t="str">
        <f>IF(G11="...", "", VLOOKUP(G11, UPB!$A$3:$B$5000, 2, FALSE))</f>
        <v>Dinas Komunikasi dan Informatika</v>
      </c>
      <c r="AZ11" s="83">
        <v>45621</v>
      </c>
      <c r="BA11" s="75">
        <v>2</v>
      </c>
      <c r="BB11" s="65"/>
      <c r="BC11" s="65"/>
      <c r="BD11" s="54"/>
      <c r="BE11" s="65"/>
      <c r="BF11" s="65"/>
      <c r="BG11" s="64" t="s">
        <v>42894</v>
      </c>
      <c r="BH11" s="64" t="s">
        <v>42895</v>
      </c>
      <c r="BI11" s="64"/>
      <c r="BJ11" s="64" t="s">
        <v>42890</v>
      </c>
      <c r="BK11" s="64" t="s">
        <v>42923</v>
      </c>
      <c r="BL11" s="65"/>
      <c r="BM11" s="65"/>
      <c r="BN11" s="70"/>
      <c r="BO11" s="65"/>
      <c r="BP11" s="65"/>
      <c r="BQ11" s="65"/>
      <c r="BR11" s="65"/>
      <c r="BS11" s="65"/>
      <c r="BT11" s="65"/>
      <c r="BU11" s="55" t="str">
        <f>IF(AND($D11 &lt;&gt; "", $D11 &lt;&gt; $E11, $F11 &lt;&gt; "x.x.x.x.x.x.x"), VLOOKUP($E11, Parameter!$E$3:$N$5000, 9, FALSE), "")</f>
        <v/>
      </c>
      <c r="BV11" s="55" t="str">
        <f>IF(AND($D11 &lt;&gt; "", $D11 &lt;&gt; $E11, $F11 &lt;&gt; "x.x.x.x.x.x.x"), VLOOKUP($E11, Parameter!$E$3:$N$5000, 10, FALSE), "")</f>
        <v/>
      </c>
      <c r="BW11" s="55" t="str">
        <f>IF(AND($D11 &lt;&gt; "", $D11 &lt;&gt; $E11, $F11 &lt;&gt; "x.x.x.x.x.x.x"), VLOOKUP($C11, Parameter!$A$4:$L$5000, 3, FALSE), "")</f>
        <v/>
      </c>
      <c r="BX11" s="55" t="str">
        <f>IF(AND($D11 &lt;&gt; "", $D11 &lt;&gt; $E11, $F11 &lt;&gt; "x.x.x.x.x.x.x"), VLOOKUP($C11, Parameter!$A$4:$L$5000, 4, FALSE), "")</f>
        <v/>
      </c>
      <c r="BY11" s="56">
        <f t="shared" ref="BY11:BY75" si="7">IF(AND($D11 &lt;&gt; "", $D11 &lt;&gt; $E11, $F11 &lt;&gt; "x.x.x.x.x.x.x"), $AS11, 0)</f>
        <v>0</v>
      </c>
      <c r="BZ11" s="55" t="str">
        <f t="shared" ref="BZ11:BZ75" si="8">IF(AT11&lt;H11, "Ekstra", "Intra")</f>
        <v>Intra</v>
      </c>
      <c r="CA11" s="55" t="str">
        <f>IF($BZ11="Ekstra", Parameter3!$B$2, "")</f>
        <v/>
      </c>
      <c r="CB11" s="55" t="str">
        <f>IF($BZ11="Ekstra", Parameter3!$C$2, "")</f>
        <v/>
      </c>
      <c r="CC11" s="55" t="str">
        <f>IF($BZ11="Ekstra", VLOOKUP($E11, Parameter!$E$3:$N$5000, 9, FALSE), "")</f>
        <v/>
      </c>
      <c r="CD11" s="55" t="str">
        <f>IF($BZ11="Ekstra", VLOOKUP($E11, Parameter!$E$3:$N$5000, 10, FALSE), "")</f>
        <v/>
      </c>
      <c r="CE11" s="56">
        <f t="shared" ref="CE11:CE75" si="9">IF($BZ11="Ekstra", $AS11, 0)</f>
        <v>0</v>
      </c>
      <c r="CF11" s="55" t="str">
        <f t="shared" ref="CF11:CG26" si="10">IF($F11="x.x.x.x.x.x.x", "x.x.x.x.x.x", "")</f>
        <v/>
      </c>
      <c r="CG11" s="55" t="str">
        <f t="shared" si="10"/>
        <v/>
      </c>
      <c r="CH11" s="55" t="str">
        <f t="shared" ref="CH11:CH75" si="11">IF($F11="x.x.x.x.x.x.x", D11, "")</f>
        <v/>
      </c>
      <c r="CI11" s="55" t="str">
        <f>IF($F11="x.x.x.x.x.x.x", VLOOKUP($C11, Parameter!$A$4:$L$5000, 4, FALSE), "")</f>
        <v/>
      </c>
      <c r="CJ11" s="56">
        <f t="shared" ref="CJ11:CJ75" si="12">IF($F11="x.x.x.x.x.x.x", $AS11, 0)</f>
        <v>0</v>
      </c>
      <c r="CM11" s="4" t="str">
        <f t="shared" ref="CM11:CM75" si="13">A11&amp;"-"&amp;B11&amp;"-"&amp;C11</f>
        <v>2.16.2.20-1.2.6.2-5.2.2.5.2.4</v>
      </c>
      <c r="CN11" s="57">
        <f t="shared" ref="CN11:CN75" si="14">AA11</f>
        <v>6000000</v>
      </c>
      <c r="CO11" s="58">
        <f t="shared" ref="CO11:CO75" si="15">AS11</f>
        <v>6000000</v>
      </c>
      <c r="CP11" s="4" t="str">
        <f t="shared" ref="CP11:CP75" si="16">IF($AK11=1, AU11&amp;"~"&amp;AV11&amp;"~"&amp;AW11&amp;"~"&amp;AX11&amp;"~"&amp;AI11&amp;"~"&amp;AJ11&amp;"~"&amp;AK11&amp;"~"&amp;AL11&amp;"~"&amp;AM11&amp;"~"&amp;AN11&amp;"~"&amp;AO11&amp;"~"&amp;AZ11&amp;"~"&amp;BB11&amp;"~"&amp;BC11&amp;"~"&amp;BD11&amp;"~"&amp;BE11&amp;"~"&amp;AR11&amp;"~"&amp;AT11&amp;"~"&amp;BF11, "")</f>
        <v/>
      </c>
      <c r="CQ11" s="4" t="str">
        <f>IF($AK11=2, AU11&amp;"~"&amp;AV11&amp;"~"&amp;AW11&amp;"~"&amp;AX11&amp;"~"&amp;AI11&amp;"~"&amp;AJ11&amp;"~"&amp;AK11&amp;"~"&amp;AL11&amp;"~"&amp;AM11&amp;"~"&amp;AN11&amp;"~"&amp;AO11&amp;"~"&amp;AZ11&amp;"~"&amp;IF(ISBLANK(BG11), "-", BG11)&amp;"~"&amp;IF(ISBLANK(BH11), "-", BH11)&amp;"~"&amp;IF(ISBLANK(BI11), "-", BI11)&amp;"~"&amp;IF(ISBLANK(BJ11), "-", BJ11)&amp;"~"&amp;IF(ISBLANK(BE8), "-", BE8)&amp;"~Pembelian~"&amp;AR11&amp;"~"&amp;AT11&amp; "~"&amp;BA11)</f>
        <v>21~3~1~1~1~3~2~5~2~4~4~45621~Panasonic~Deluxe Standart 1pk ~-~Besi~-~Pembelian~1~6000000~2</v>
      </c>
      <c r="CR11" s="4" t="str">
        <f t="shared" ref="CR11:CR75" si="17">IF(AK11=3, AU11&amp;"~"&amp;AV11&amp;"~"&amp;AW11&amp;"~"&amp;AX11&amp;"~"&amp;AI11&amp;"~"&amp;AJ11&amp;"~"&amp;AK11&amp;"~"&amp;AL11&amp;"~"&amp;AM11&amp;"~"&amp;AN11&amp;"~"&amp;AO11&amp;"~"&amp;AZ11&amp;"~"&amp;BL11&amp;"~"&amp;BM11&amp;"~"&amp;AR11&amp;"~"&amp;AT11&amp;"~"&amp;BN11, "")</f>
        <v/>
      </c>
      <c r="CS11" s="4" t="str">
        <f t="shared" ref="CS11:CS75" si="18">IF(AK11=4, AU11&amp;"~"&amp;AV11&amp;"~"&amp;AW11&amp;"~"&amp;AX11&amp;"~"&amp;AI11&amp;"~"&amp;AJ11&amp;"~"&amp;AK11&amp;"~"&amp;AL11&amp;"~"&amp;AM11&amp;"~"&amp;AN11&amp;"~"&amp;AO11&amp;"~"&amp;AZ11&amp;"~"&amp;BO11&amp;"~"&amp;BP11&amp;"~"&amp;AR11&amp;"~"&amp;AT11&amp;"~"&amp;BQ11, "")</f>
        <v/>
      </c>
      <c r="CT11" s="91" t="b">
        <f t="shared" ref="CT11:CT73" si="19">IF(AK11=5, AU11&amp;"~"&amp;AV11&amp;"~"&amp;AW11&amp;"~"&amp;AX11&amp;"~"&amp;AI11&amp;"~"&amp;AJ11&amp;"~"&amp;AK11&amp;"~"&amp;AL11&amp;"~"&amp;AM11&amp;"~"&amp;AN11&amp;"~"&amp;AO11&amp;"~"&amp;AZ11&amp;"~"&amp;IF(ISBLANK(BR11), "-", BR11)&amp;"~"&amp;IF(ISBLANK(BS11), "-", BS11)&amp;"~"&amp;BT11&amp;"~"&amp;AR11&amp;"~"&amp;AT11&amp;"~"&amp;BA11)</f>
        <v>0</v>
      </c>
    </row>
    <row r="12" spans="1:98" s="4" customFormat="1" x14ac:dyDescent="0.25">
      <c r="A12" s="50" t="str">
        <f t="shared" si="0"/>
        <v>2.16.2.20</v>
      </c>
      <c r="B12" s="50" t="str">
        <f t="shared" si="1"/>
        <v>1.2.6.2</v>
      </c>
      <c r="C12" s="50" t="str">
        <f t="shared" si="2"/>
        <v>5.2.2.5.2.4</v>
      </c>
      <c r="D12" s="50" t="str">
        <f>IF($C12=".....","",_xlfn.IFNA(VLOOKUP($C12, Parameter!$A$4:$L$5000, 3, FALSE), ""))</f>
        <v>1.3.2.5.2.4</v>
      </c>
      <c r="E12" s="50" t="str">
        <f t="shared" si="3"/>
        <v>1.3.2.5.2.4</v>
      </c>
      <c r="F12" s="50" t="str">
        <f t="shared" si="4"/>
        <v>1.3.2.5.2.4.4</v>
      </c>
      <c r="G12" s="50" t="str">
        <f t="shared" si="5"/>
        <v>21.3.1.1</v>
      </c>
      <c r="H12" s="40">
        <f>IF(E12=".....", 0, _xlfn.IFNA(VLOOKUP($E12, Parameter2!$A$2:$C$5000, 3, FALSE), 0))</f>
        <v>500000</v>
      </c>
      <c r="I12" s="35">
        <v>2</v>
      </c>
      <c r="J12" s="35">
        <v>16</v>
      </c>
      <c r="K12" s="35">
        <v>2</v>
      </c>
      <c r="L12" s="35">
        <v>20</v>
      </c>
      <c r="M12" s="35">
        <v>1</v>
      </c>
      <c r="N12" s="35">
        <v>2</v>
      </c>
      <c r="O12" s="35">
        <v>6</v>
      </c>
      <c r="P12" s="35">
        <v>2</v>
      </c>
      <c r="Q12" s="35">
        <v>5</v>
      </c>
      <c r="R12" s="35">
        <v>2</v>
      </c>
      <c r="S12" s="35">
        <v>2</v>
      </c>
      <c r="T12" s="35">
        <v>5</v>
      </c>
      <c r="U12" s="35">
        <v>2</v>
      </c>
      <c r="V12" s="35">
        <v>4</v>
      </c>
      <c r="W12" s="41" t="str">
        <f>IF(C12=".....","",_xlfn.IFNA(VLOOKUP($C12, Parameter!$A$4:$B$5000, 2, FALSE), "Kode belanja salah :("))</f>
        <v>Belanja Modal Alat Pendingin</v>
      </c>
      <c r="X12" s="115" t="s">
        <v>42891</v>
      </c>
      <c r="Y12" s="118">
        <v>45639</v>
      </c>
      <c r="Z12" s="17" t="s">
        <v>42892</v>
      </c>
      <c r="AA12" s="95">
        <v>6000000</v>
      </c>
      <c r="AB12" s="41">
        <f>IF($C12=".....","",VLOOKUP($C12, Parameter!$A$4:$L$5000, 6, FALSE))</f>
        <v>1</v>
      </c>
      <c r="AC12" s="41">
        <f>IF($C12=".....","",VLOOKUP($C12, Parameter!$A$4:$L$5000, 7, FALSE))</f>
        <v>3</v>
      </c>
      <c r="AD12" s="41">
        <f>IF($C12=".....","",VLOOKUP($C12, Parameter!$A$4:$L$5000, 8, FALSE))</f>
        <v>2</v>
      </c>
      <c r="AE12" s="41">
        <f>IF($C12=".....","",VLOOKUP($C12, Parameter!$A$4:$L$5000, 9, FALSE))</f>
        <v>5</v>
      </c>
      <c r="AF12" s="41">
        <f>IF($C12=".....","",VLOOKUP($C12, Parameter!$A$4:$L$5000, 10, FALSE))</f>
        <v>2</v>
      </c>
      <c r="AG12" s="41">
        <f>IF($C12=".....","",VLOOKUP($C12, Parameter!$A$4:$L$5000, 11, FALSE))</f>
        <v>4</v>
      </c>
      <c r="AH12" s="41" t="str">
        <f>IF($C12="..0.0.0.000","",_xlfn.IFNA(VLOOKUP($C12, Parameter!$A$4:$L$5000, 12, FALSE), ""))</f>
        <v xml:space="preserve">ALAT PENDINGIN </v>
      </c>
      <c r="AI12" s="39">
        <v>1</v>
      </c>
      <c r="AJ12" s="39">
        <v>3</v>
      </c>
      <c r="AK12" s="39">
        <v>2</v>
      </c>
      <c r="AL12" s="39">
        <v>5</v>
      </c>
      <c r="AM12" s="39">
        <v>2</v>
      </c>
      <c r="AN12" s="39">
        <v>4</v>
      </c>
      <c r="AO12" s="39">
        <v>4</v>
      </c>
      <c r="AP12" s="41" t="str">
        <f>IF(F12="......", "", _xlfn.IFNA(VLOOKUP(F12, Parameter2!$D$2:$E$15000, 2, FALSE), "Kode aset salah :("))</f>
        <v>A.C. Split</v>
      </c>
      <c r="AQ12" s="39" t="s">
        <v>42893</v>
      </c>
      <c r="AR12" s="39">
        <v>1</v>
      </c>
      <c r="AS12" s="52">
        <v>6000000</v>
      </c>
      <c r="AT12" s="53">
        <f t="shared" ref="AT12" si="20">IF(OR(ISBLANK(AR12), AR12=0), 0, AS12/AR12)</f>
        <v>6000000</v>
      </c>
      <c r="AU12" s="39">
        <v>21</v>
      </c>
      <c r="AV12" s="39">
        <v>3</v>
      </c>
      <c r="AW12" s="39">
        <v>1</v>
      </c>
      <c r="AX12" s="39">
        <v>1</v>
      </c>
      <c r="AY12" s="41" t="str">
        <f>IF(G12="...", "", VLOOKUP(G12, UPB!$A$3:$B$5000, 2, FALSE))</f>
        <v>Dinas Komunikasi dan Informatika</v>
      </c>
      <c r="AZ12" s="83">
        <v>45621</v>
      </c>
      <c r="BA12" s="75">
        <v>8</v>
      </c>
      <c r="BB12" s="65"/>
      <c r="BC12" s="65"/>
      <c r="BD12" s="54"/>
      <c r="BE12" s="65"/>
      <c r="BF12" s="65"/>
      <c r="BG12" s="64" t="s">
        <v>42894</v>
      </c>
      <c r="BH12" s="64" t="s">
        <v>42895</v>
      </c>
      <c r="BI12" s="64"/>
      <c r="BJ12" s="64" t="s">
        <v>42890</v>
      </c>
      <c r="BK12" s="64" t="s">
        <v>42922</v>
      </c>
      <c r="BL12" s="65"/>
      <c r="BM12" s="65"/>
      <c r="BN12" s="70"/>
      <c r="BO12" s="65"/>
      <c r="BP12" s="65"/>
      <c r="BQ12" s="65"/>
      <c r="BR12" s="65"/>
      <c r="BS12" s="65"/>
      <c r="BT12" s="65"/>
      <c r="BU12" s="55" t="str">
        <f>IF(AND($D12 &lt;&gt; "", $D12 &lt;&gt; $E12, $F12 &lt;&gt; "x.x.x.x.x.x.x"), VLOOKUP($E12, Parameter!$E$3:$N$5000, 9, FALSE), "")</f>
        <v/>
      </c>
      <c r="BV12" s="55" t="str">
        <f>IF(AND($D12 &lt;&gt; "", $D12 &lt;&gt; $E12, $F12 &lt;&gt; "x.x.x.x.x.x.x"), VLOOKUP($E12, Parameter!$E$3:$N$5000, 10, FALSE), "")</f>
        <v/>
      </c>
      <c r="BW12" s="55" t="str">
        <f>IF(AND($D12 &lt;&gt; "", $D12 &lt;&gt; $E12, $F12 &lt;&gt; "x.x.x.x.x.x.x"), VLOOKUP($C12, Parameter!$A$4:$L$5000, 3, FALSE), "")</f>
        <v/>
      </c>
      <c r="BX12" s="55" t="str">
        <f>IF(AND($D12 &lt;&gt; "", $D12 &lt;&gt; $E12, $F12 &lt;&gt; "x.x.x.x.x.x.x"), VLOOKUP($C12, Parameter!$A$4:$L$5000, 4, FALSE), "")</f>
        <v/>
      </c>
      <c r="BY12" s="56">
        <f t="shared" si="7"/>
        <v>0</v>
      </c>
      <c r="BZ12" s="55" t="str">
        <f t="shared" si="8"/>
        <v>Intra</v>
      </c>
      <c r="CA12" s="55" t="str">
        <f>IF($BZ12="Ekstra", Parameter3!$B$2, "")</f>
        <v/>
      </c>
      <c r="CB12" s="55" t="str">
        <f>IF($BZ12="Ekstra", Parameter3!$C$2, "")</f>
        <v/>
      </c>
      <c r="CC12" s="55" t="str">
        <f>IF($BZ12="Ekstra", VLOOKUP($E12, Parameter!$E$3:$N$5000, 9, FALSE), "")</f>
        <v/>
      </c>
      <c r="CD12" s="55" t="str">
        <f>IF($BZ12="Ekstra", VLOOKUP($E12, Parameter!$E$3:$N$5000, 10, FALSE), "")</f>
        <v/>
      </c>
      <c r="CE12" s="56">
        <f t="shared" si="9"/>
        <v>0</v>
      </c>
      <c r="CF12" s="55" t="str">
        <f t="shared" si="10"/>
        <v/>
      </c>
      <c r="CG12" s="55" t="str">
        <f t="shared" si="10"/>
        <v/>
      </c>
      <c r="CH12" s="55" t="str">
        <f t="shared" si="11"/>
        <v/>
      </c>
      <c r="CI12" s="55" t="str">
        <f>IF($F12="x.x.x.x.x.x.x", VLOOKUP($C12, Parameter!$A$4:$L$5000, 4, FALSE), "")</f>
        <v/>
      </c>
      <c r="CJ12" s="56">
        <f t="shared" si="12"/>
        <v>0</v>
      </c>
      <c r="CM12" s="4" t="str">
        <f t="shared" si="13"/>
        <v>2.16.2.20-1.2.6.2-5.2.2.5.2.4</v>
      </c>
      <c r="CN12" s="57">
        <f t="shared" si="14"/>
        <v>6000000</v>
      </c>
      <c r="CO12" s="58">
        <f t="shared" si="15"/>
        <v>6000000</v>
      </c>
      <c r="CP12" s="4" t="str">
        <f t="shared" si="16"/>
        <v/>
      </c>
      <c r="CQ12" s="4" t="str">
        <f>IF($AK12=2, AU12&amp;"~"&amp;AV12&amp;"~"&amp;AW12&amp;"~"&amp;AX12&amp;"~"&amp;AI12&amp;"~"&amp;AJ12&amp;"~"&amp;AK12&amp;"~"&amp;AL12&amp;"~"&amp;AM12&amp;"~"&amp;AN12&amp;"~"&amp;AO12&amp;"~"&amp;AZ12&amp;"~"&amp;IF(ISBLANK(BG12), "-", BG12)&amp;"~"&amp;IF(ISBLANK(BH12), "-", BH12)&amp;"~"&amp;IF(ISBLANK(BI12), "-", BI12)&amp;"~"&amp;IF(ISBLANK(BJ12), "-", BJ12)&amp;"~"&amp;IF(ISBLANK(BE9), "-", BE9)&amp;"~Pembelian~"&amp;AR12&amp;"~"&amp;AT12&amp; "~"&amp;BA12)</f>
        <v>21~3~1~1~1~3~2~5~2~4~4~45621~Panasonic~Deluxe Standart 1pk ~-~Besi~-~Pembelian~1~6000000~8</v>
      </c>
      <c r="CR12" s="4" t="str">
        <f t="shared" si="17"/>
        <v/>
      </c>
      <c r="CS12" s="4" t="str">
        <f t="shared" si="18"/>
        <v/>
      </c>
      <c r="CT12" s="91" t="b">
        <f t="shared" si="19"/>
        <v>0</v>
      </c>
    </row>
    <row r="13" spans="1:98" s="4" customFormat="1" x14ac:dyDescent="0.25">
      <c r="A13" s="50" t="str">
        <f t="shared" si="0"/>
        <v>2.16.2.20</v>
      </c>
      <c r="B13" s="50" t="str">
        <f t="shared" si="1"/>
        <v>1.2.6.2</v>
      </c>
      <c r="C13" s="50" t="str">
        <f t="shared" si="2"/>
        <v>5.2.2.5.1.4</v>
      </c>
      <c r="D13" s="50" t="str">
        <f>IF($C13=".....","",_xlfn.IFNA(VLOOKUP($C13, Parameter!$A$4:$L$5000, 3, FALSE), ""))</f>
        <v>1.3.2.5.1.4</v>
      </c>
      <c r="E13" s="50" t="str">
        <f t="shared" si="3"/>
        <v>1.3.2.5.1.4</v>
      </c>
      <c r="F13" s="50" t="str">
        <f t="shared" si="4"/>
        <v>1.3.2.5.1.4.5</v>
      </c>
      <c r="G13" s="50" t="str">
        <f t="shared" si="5"/>
        <v>21.3.1.1</v>
      </c>
      <c r="H13" s="40">
        <f>IF(E13=".....", 0, _xlfn.IFNA(VLOOKUP($E13, Parameter2!$A$2:$C$5000, 3, FALSE), 0))</f>
        <v>500000</v>
      </c>
      <c r="I13" s="35">
        <v>2</v>
      </c>
      <c r="J13" s="35">
        <v>16</v>
      </c>
      <c r="K13" s="35">
        <v>2</v>
      </c>
      <c r="L13" s="35">
        <v>20</v>
      </c>
      <c r="M13" s="35">
        <v>1</v>
      </c>
      <c r="N13" s="35">
        <v>2</v>
      </c>
      <c r="O13" s="35">
        <v>6</v>
      </c>
      <c r="P13" s="35">
        <v>2</v>
      </c>
      <c r="Q13" s="35">
        <v>5</v>
      </c>
      <c r="R13" s="35">
        <v>2</v>
      </c>
      <c r="S13" s="35">
        <v>2</v>
      </c>
      <c r="T13" s="35">
        <v>5</v>
      </c>
      <c r="U13" s="35">
        <v>1</v>
      </c>
      <c r="V13" s="35">
        <v>4</v>
      </c>
      <c r="W13" s="41" t="str">
        <f>IF(C13=".....","",_xlfn.IFNA(VLOOKUP($C13, Parameter!$A$4:$B$5000, 2, FALSE), "Kode belanja salah :("))</f>
        <v>Belanja Modal Alat Penyimpan Perlengkapan Kantor</v>
      </c>
      <c r="X13" s="115" t="s">
        <v>42896</v>
      </c>
      <c r="Y13" s="120">
        <v>45625</v>
      </c>
      <c r="Z13" s="17" t="s">
        <v>42897</v>
      </c>
      <c r="AA13" s="95">
        <v>1400000</v>
      </c>
      <c r="AB13" s="41">
        <f>IF($C13=".....","",VLOOKUP($C13, Parameter!$A$4:$L$5000, 6, FALSE))</f>
        <v>1</v>
      </c>
      <c r="AC13" s="41">
        <f>IF($C13=".....","",VLOOKUP($C13, Parameter!$A$4:$L$5000, 7, FALSE))</f>
        <v>3</v>
      </c>
      <c r="AD13" s="41">
        <f>IF($C13=".....","",VLOOKUP($C13, Parameter!$A$4:$L$5000, 8, FALSE))</f>
        <v>2</v>
      </c>
      <c r="AE13" s="41">
        <f>IF($C13=".....","",VLOOKUP($C13, Parameter!$A$4:$L$5000, 9, FALSE))</f>
        <v>5</v>
      </c>
      <c r="AF13" s="41">
        <f>IF($C13=".....","",VLOOKUP($C13, Parameter!$A$4:$L$5000, 10, FALSE))</f>
        <v>1</v>
      </c>
      <c r="AG13" s="41">
        <f>IF($C13=".....","",VLOOKUP($C13, Parameter!$A$4:$L$5000, 11, FALSE))</f>
        <v>4</v>
      </c>
      <c r="AH13" s="41" t="str">
        <f>IF($C13="..0.0.0.000","",_xlfn.IFNA(VLOOKUP($C13, Parameter!$A$4:$L$5000, 12, FALSE), ""))</f>
        <v xml:space="preserve">ALAT PENYIMPAN PERLENGKAPAN KANTOR </v>
      </c>
      <c r="AI13" s="39">
        <v>1</v>
      </c>
      <c r="AJ13" s="39">
        <v>3</v>
      </c>
      <c r="AK13" s="39">
        <v>2</v>
      </c>
      <c r="AL13" s="39">
        <v>5</v>
      </c>
      <c r="AM13" s="39">
        <v>1</v>
      </c>
      <c r="AN13" s="39">
        <v>4</v>
      </c>
      <c r="AO13" s="39">
        <v>5</v>
      </c>
      <c r="AP13" s="41" t="str">
        <f>IF(F13="......", "", _xlfn.IFNA(VLOOKUP(F13, Parameter2!$D$2:$E$15000, 2, FALSE), "Kode aset salah :("))</f>
        <v>Filing Cabinet Besi</v>
      </c>
      <c r="AQ13" s="39" t="s">
        <v>42898</v>
      </c>
      <c r="AR13" s="39">
        <v>1</v>
      </c>
      <c r="AS13" s="52">
        <v>1400000</v>
      </c>
      <c r="AT13" s="53">
        <f t="shared" si="6"/>
        <v>1400000</v>
      </c>
      <c r="AU13" s="39">
        <v>21</v>
      </c>
      <c r="AV13" s="39">
        <v>3</v>
      </c>
      <c r="AW13" s="39">
        <v>1</v>
      </c>
      <c r="AX13" s="39">
        <v>1</v>
      </c>
      <c r="AY13" s="41" t="str">
        <f>IF(G13="...", "", VLOOKUP(G13, UPB!$A$3:$B$5000, 2, FALSE))</f>
        <v>Dinas Komunikasi dan Informatika</v>
      </c>
      <c r="AZ13" s="83">
        <v>45625</v>
      </c>
      <c r="BA13" s="75">
        <v>7</v>
      </c>
      <c r="BB13" s="65"/>
      <c r="BC13" s="65"/>
      <c r="BD13" s="54"/>
      <c r="BE13" s="65"/>
      <c r="BF13" s="65"/>
      <c r="BG13" s="64" t="s">
        <v>42899</v>
      </c>
      <c r="BH13" s="64"/>
      <c r="BI13" s="64"/>
      <c r="BJ13" s="64" t="s">
        <v>42890</v>
      </c>
      <c r="BK13" s="64" t="s">
        <v>42920</v>
      </c>
      <c r="BL13" s="65"/>
      <c r="BM13" s="65"/>
      <c r="BN13" s="70"/>
      <c r="BO13" s="65"/>
      <c r="BP13" s="65"/>
      <c r="BQ13" s="65"/>
      <c r="BR13" s="65"/>
      <c r="BS13" s="65"/>
      <c r="BT13" s="65"/>
      <c r="BU13" s="55" t="str">
        <f>IF(AND($D13 &lt;&gt; "", $D13 &lt;&gt; $E13, $F13 &lt;&gt; "x.x.x.x.x.x.x"), VLOOKUP($E13, Parameter!$E$3:$N$5000, 9, FALSE), "")</f>
        <v/>
      </c>
      <c r="BV13" s="55" t="str">
        <f>IF(AND($D13 &lt;&gt; "", $D13 &lt;&gt; $E13, $F13 &lt;&gt; "x.x.x.x.x.x.x"), VLOOKUP($E13, Parameter!$E$3:$N$5000, 10, FALSE), "")</f>
        <v/>
      </c>
      <c r="BW13" s="55" t="str">
        <f>IF(AND($D13 &lt;&gt; "", $D13 &lt;&gt; $E13, $F13 &lt;&gt; "x.x.x.x.x.x.x"), VLOOKUP($C13, Parameter!$A$4:$L$5000, 3, FALSE), "")</f>
        <v/>
      </c>
      <c r="BX13" s="55" t="str">
        <f>IF(AND($D13 &lt;&gt; "", $D13 &lt;&gt; $E13, $F13 &lt;&gt; "x.x.x.x.x.x.x"), VLOOKUP($C13, Parameter!$A$4:$L$5000, 4, FALSE), "")</f>
        <v/>
      </c>
      <c r="BY13" s="56">
        <f t="shared" si="7"/>
        <v>0</v>
      </c>
      <c r="BZ13" s="55" t="str">
        <f t="shared" si="8"/>
        <v>Intra</v>
      </c>
      <c r="CA13" s="55" t="str">
        <f>IF($BZ13="Ekstra", Parameter3!$B$2, "")</f>
        <v/>
      </c>
      <c r="CB13" s="55" t="str">
        <f>IF($BZ13="Ekstra", Parameter3!$C$2, "")</f>
        <v/>
      </c>
      <c r="CC13" s="55" t="str">
        <f>IF($BZ13="Ekstra", VLOOKUP($E13, Parameter!$E$3:$N$5000, 9, FALSE), "")</f>
        <v/>
      </c>
      <c r="CD13" s="55" t="str">
        <f>IF($BZ13="Ekstra", VLOOKUP($E13, Parameter!$E$3:$N$5000, 10, FALSE), "")</f>
        <v/>
      </c>
      <c r="CE13" s="56">
        <f t="shared" si="9"/>
        <v>0</v>
      </c>
      <c r="CF13" s="55" t="str">
        <f t="shared" si="10"/>
        <v/>
      </c>
      <c r="CG13" s="55" t="str">
        <f t="shared" si="10"/>
        <v/>
      </c>
      <c r="CH13" s="55" t="str">
        <f t="shared" si="11"/>
        <v/>
      </c>
      <c r="CI13" s="55" t="str">
        <f>IF($F13="x.x.x.x.x.x.x", VLOOKUP($C13, Parameter!$A$4:$L$5000, 4, FALSE), "")</f>
        <v/>
      </c>
      <c r="CJ13" s="56">
        <f t="shared" si="12"/>
        <v>0</v>
      </c>
      <c r="CM13" s="4" t="str">
        <f t="shared" si="13"/>
        <v>2.16.2.20-1.2.6.2-5.2.2.5.1.4</v>
      </c>
      <c r="CN13" s="57">
        <f t="shared" si="14"/>
        <v>1400000</v>
      </c>
      <c r="CO13" s="58">
        <f t="shared" si="15"/>
        <v>1400000</v>
      </c>
      <c r="CP13" s="4" t="str">
        <f t="shared" si="16"/>
        <v/>
      </c>
      <c r="CQ13" s="4" t="str">
        <f t="shared" ref="CQ13:CQ75" si="21">IF($AK13=2, AU13&amp;"~"&amp;AV13&amp;"~"&amp;AW13&amp;"~"&amp;AX13&amp;"~"&amp;AI13&amp;"~"&amp;AJ13&amp;"~"&amp;AK13&amp;"~"&amp;AL13&amp;"~"&amp;AM13&amp;"~"&amp;AN13&amp;"~"&amp;AO13&amp;"~"&amp;AZ13&amp;"~"&amp;IF(ISBLANK(BG13), "-", BG13)&amp;"~"&amp;IF(ISBLANK(BH13), "-", BH13)&amp;"~"&amp;IF(ISBLANK(BI13), "-", BI13)&amp;"~"&amp;IF(ISBLANK(BJ13), "-", BJ13)&amp;"~"&amp;IF(ISBLANK(BK13), "-", BK13)&amp;"~Pembelian~"&amp;AR13&amp;"~"&amp;AT13&amp; "~"&amp;BA13)</f>
        <v>21~3~1~1~1~3~2~5~1~4~5~45625~Echo Lemari LLC-Z2C~-~-~Besi~Brankas Bid. TKI~Pembelian~1~1400000~7</v>
      </c>
      <c r="CR13" s="4" t="str">
        <f t="shared" si="17"/>
        <v/>
      </c>
      <c r="CS13" s="4" t="str">
        <f t="shared" si="18"/>
        <v/>
      </c>
      <c r="CT13" s="91" t="b">
        <f t="shared" si="19"/>
        <v>0</v>
      </c>
    </row>
    <row r="14" spans="1:98" s="4" customFormat="1" x14ac:dyDescent="0.25">
      <c r="A14" s="50" t="str">
        <f t="shared" si="0"/>
        <v>2.16.2.20</v>
      </c>
      <c r="B14" s="50" t="str">
        <f t="shared" si="1"/>
        <v>1.2.6.2</v>
      </c>
      <c r="C14" s="50" t="str">
        <f t="shared" si="2"/>
        <v>5.2.2.5.3.3</v>
      </c>
      <c r="D14" s="50" t="str">
        <f>IF($C14=".....","",_xlfn.IFNA(VLOOKUP($C14, Parameter!$A$4:$L$5000, 3, FALSE), ""))</f>
        <v>1.3.2.5.3.3</v>
      </c>
      <c r="E14" s="50" t="str">
        <f t="shared" si="3"/>
        <v>1.3.2.5.3.3</v>
      </c>
      <c r="F14" s="50" t="str">
        <f t="shared" si="4"/>
        <v>1.3.2.5.3.3.4</v>
      </c>
      <c r="G14" s="50" t="str">
        <f t="shared" si="5"/>
        <v>21.3.1.1</v>
      </c>
      <c r="H14" s="40">
        <f>IF(E14=".....", 0, _xlfn.IFNA(VLOOKUP($E14, Parameter2!$A$2:$C$5000, 3, FALSE), 0))</f>
        <v>500000</v>
      </c>
      <c r="I14" s="35">
        <v>2</v>
      </c>
      <c r="J14" s="35">
        <v>16</v>
      </c>
      <c r="K14" s="35">
        <v>2</v>
      </c>
      <c r="L14" s="35">
        <v>20</v>
      </c>
      <c r="M14" s="35">
        <v>1</v>
      </c>
      <c r="N14" s="35">
        <v>2</v>
      </c>
      <c r="O14" s="35">
        <v>6</v>
      </c>
      <c r="P14" s="35">
        <v>2</v>
      </c>
      <c r="Q14" s="35">
        <v>5</v>
      </c>
      <c r="R14" s="35">
        <v>2</v>
      </c>
      <c r="S14" s="35">
        <v>2</v>
      </c>
      <c r="T14" s="35">
        <v>5</v>
      </c>
      <c r="U14" s="35">
        <v>3</v>
      </c>
      <c r="V14" s="35">
        <v>3</v>
      </c>
      <c r="W14" s="41" t="str">
        <f>IF(C14=".....","",_xlfn.IFNA(VLOOKUP($C14, Parameter!$A$4:$B$5000, 2, FALSE), "Kode belanja salah :("))</f>
        <v>Belanja Modal Kursi Kerja Pejabat</v>
      </c>
      <c r="X14" s="115" t="s">
        <v>42900</v>
      </c>
      <c r="Y14" s="120">
        <v>45625</v>
      </c>
      <c r="Z14" s="17" t="s">
        <v>42901</v>
      </c>
      <c r="AA14" s="95">
        <v>4000000</v>
      </c>
      <c r="AB14" s="41">
        <f>IF($C14=".....","",VLOOKUP($C14, Parameter!$A$4:$L$5000, 6, FALSE))</f>
        <v>1</v>
      </c>
      <c r="AC14" s="41">
        <f>IF($C14=".....","",VLOOKUP($C14, Parameter!$A$4:$L$5000, 7, FALSE))</f>
        <v>3</v>
      </c>
      <c r="AD14" s="41">
        <f>IF($C14=".....","",VLOOKUP($C14, Parameter!$A$4:$L$5000, 8, FALSE))</f>
        <v>2</v>
      </c>
      <c r="AE14" s="41">
        <f>IF($C14=".....","",VLOOKUP($C14, Parameter!$A$4:$L$5000, 9, FALSE))</f>
        <v>5</v>
      </c>
      <c r="AF14" s="41">
        <f>IF($C14=".....","",VLOOKUP($C14, Parameter!$A$4:$L$5000, 10, FALSE))</f>
        <v>3</v>
      </c>
      <c r="AG14" s="41">
        <f>IF($C14=".....","",VLOOKUP($C14, Parameter!$A$4:$L$5000, 11, FALSE))</f>
        <v>3</v>
      </c>
      <c r="AH14" s="41" t="str">
        <f>IF($C14="..0.0.0.000","",_xlfn.IFNA(VLOOKUP($C14, Parameter!$A$4:$L$5000, 12, FALSE), ""))</f>
        <v>KURSI KERJA PEJABAT</v>
      </c>
      <c r="AI14" s="39">
        <v>1</v>
      </c>
      <c r="AJ14" s="39">
        <v>3</v>
      </c>
      <c r="AK14" s="39">
        <v>2</v>
      </c>
      <c r="AL14" s="39">
        <v>5</v>
      </c>
      <c r="AM14" s="39">
        <v>3</v>
      </c>
      <c r="AN14" s="39">
        <v>3</v>
      </c>
      <c r="AO14" s="39">
        <v>4</v>
      </c>
      <c r="AP14" s="41" t="str">
        <f>IF(F14="......", "", _xlfn.IFNA(VLOOKUP(F14, Parameter2!$D$2:$E$15000, 2, FALSE), "Kode aset salah :("))</f>
        <v>Kursi Kerja Pejabat Eselon II</v>
      </c>
      <c r="AQ14" s="39" t="s">
        <v>42902</v>
      </c>
      <c r="AR14" s="39">
        <v>1</v>
      </c>
      <c r="AS14" s="52">
        <v>4000000</v>
      </c>
      <c r="AT14" s="53">
        <f t="shared" si="6"/>
        <v>4000000</v>
      </c>
      <c r="AU14" s="39">
        <v>21</v>
      </c>
      <c r="AV14" s="39">
        <v>3</v>
      </c>
      <c r="AW14" s="39">
        <v>1</v>
      </c>
      <c r="AX14" s="39">
        <v>1</v>
      </c>
      <c r="AY14" s="41" t="str">
        <f>IF(G14="...", "", VLOOKUP(G14, UPB!$A$3:$B$5000, 2, FALSE))</f>
        <v>Dinas Komunikasi dan Informatika</v>
      </c>
      <c r="AZ14" s="83">
        <v>45625</v>
      </c>
      <c r="BA14" s="75">
        <v>9</v>
      </c>
      <c r="BB14" s="65"/>
      <c r="BC14" s="65"/>
      <c r="BD14" s="54"/>
      <c r="BE14" s="65"/>
      <c r="BF14" s="65"/>
      <c r="BG14" s="64" t="s">
        <v>42903</v>
      </c>
      <c r="BH14" s="64">
        <v>801</v>
      </c>
      <c r="BI14" s="64"/>
      <c r="BJ14" s="64" t="s">
        <v>42904</v>
      </c>
      <c r="BK14" s="64" t="s">
        <v>42917</v>
      </c>
      <c r="BL14" s="65"/>
      <c r="BM14" s="65"/>
      <c r="BN14" s="70"/>
      <c r="BO14" s="65"/>
      <c r="BP14" s="65"/>
      <c r="BQ14" s="65"/>
      <c r="BR14" s="65"/>
      <c r="BS14" s="65"/>
      <c r="BT14" s="65"/>
      <c r="BU14" s="55" t="str">
        <f>IF(AND($D14 &lt;&gt; "", $D14 &lt;&gt; $E14, $F14 &lt;&gt; "x.x.x.x.x.x.x"), VLOOKUP($E14, Parameter!$E$3:$N$5000, 9, FALSE), "")</f>
        <v/>
      </c>
      <c r="BV14" s="55" t="str">
        <f>IF(AND($D14 &lt;&gt; "", $D14 &lt;&gt; $E14, $F14 &lt;&gt; "x.x.x.x.x.x.x"), VLOOKUP($E14, Parameter!$E$3:$N$5000, 10, FALSE), "")</f>
        <v/>
      </c>
      <c r="BW14" s="55" t="str">
        <f>IF(AND($D14 &lt;&gt; "", $D14 &lt;&gt; $E14, $F14 &lt;&gt; "x.x.x.x.x.x.x"), VLOOKUP($C14, Parameter!$A$4:$L$5000, 3, FALSE), "")</f>
        <v/>
      </c>
      <c r="BX14" s="55" t="str">
        <f>IF(AND($D14 &lt;&gt; "", $D14 &lt;&gt; $E14, $F14 &lt;&gt; "x.x.x.x.x.x.x"), VLOOKUP($C14, Parameter!$A$4:$L$5000, 4, FALSE), "")</f>
        <v/>
      </c>
      <c r="BY14" s="56">
        <f t="shared" si="7"/>
        <v>0</v>
      </c>
      <c r="BZ14" s="55" t="str">
        <f t="shared" si="8"/>
        <v>Intra</v>
      </c>
      <c r="CA14" s="55" t="str">
        <f>IF($BZ14="Ekstra", Parameter3!$B$2, "")</f>
        <v/>
      </c>
      <c r="CB14" s="55" t="str">
        <f>IF($BZ14="Ekstra", Parameter3!$C$2, "")</f>
        <v/>
      </c>
      <c r="CC14" s="55" t="str">
        <f>IF($BZ14="Ekstra", VLOOKUP($E14, Parameter!$E$3:$N$5000, 9, FALSE), "")</f>
        <v/>
      </c>
      <c r="CD14" s="55" t="str">
        <f>IF($BZ14="Ekstra", VLOOKUP($E14, Parameter!$E$3:$N$5000, 10, FALSE), "")</f>
        <v/>
      </c>
      <c r="CE14" s="56">
        <f t="shared" si="9"/>
        <v>0</v>
      </c>
      <c r="CF14" s="55" t="str">
        <f t="shared" si="10"/>
        <v/>
      </c>
      <c r="CG14" s="55" t="str">
        <f t="shared" si="10"/>
        <v/>
      </c>
      <c r="CH14" s="55" t="str">
        <f t="shared" si="11"/>
        <v/>
      </c>
      <c r="CI14" s="55" t="str">
        <f>IF($F14="x.x.x.x.x.x.x", VLOOKUP($C14, Parameter!$A$4:$L$5000, 4, FALSE), "")</f>
        <v/>
      </c>
      <c r="CJ14" s="56">
        <f t="shared" si="12"/>
        <v>0</v>
      </c>
      <c r="CM14" s="4" t="str">
        <f t="shared" si="13"/>
        <v>2.16.2.20-1.2.6.2-5.2.2.5.3.3</v>
      </c>
      <c r="CN14" s="57">
        <f t="shared" si="14"/>
        <v>4000000</v>
      </c>
      <c r="CO14" s="58">
        <f t="shared" si="15"/>
        <v>4000000</v>
      </c>
      <c r="CP14" s="4" t="str">
        <f t="shared" si="16"/>
        <v/>
      </c>
      <c r="CQ14" s="4" t="str">
        <f t="shared" si="21"/>
        <v>21~3~1~1~1~3~2~5~3~3~4~45625~Echo Office Chair~801~-~Stell~Uk 56 x 62 x 102-116, Kursi SIC~Pembelian~1~4000000~9</v>
      </c>
      <c r="CR14" s="4" t="str">
        <f t="shared" si="17"/>
        <v/>
      </c>
      <c r="CS14" s="4" t="str">
        <f t="shared" si="18"/>
        <v/>
      </c>
      <c r="CT14" s="91" t="b">
        <f t="shared" si="19"/>
        <v>0</v>
      </c>
    </row>
    <row r="15" spans="1:98" s="4" customFormat="1" x14ac:dyDescent="0.25">
      <c r="A15" s="50" t="str">
        <f t="shared" si="0"/>
        <v>2.16.2.20</v>
      </c>
      <c r="B15" s="50" t="str">
        <f t="shared" si="1"/>
        <v>1.2.6.2</v>
      </c>
      <c r="C15" s="50" t="str">
        <f t="shared" si="2"/>
        <v>5.2.2.5.1.4</v>
      </c>
      <c r="D15" s="50" t="str">
        <f>IF($C15=".....","",_xlfn.IFNA(VLOOKUP($C15, Parameter!$A$4:$L$5000, 3, FALSE), ""))</f>
        <v>1.3.2.5.1.4</v>
      </c>
      <c r="E15" s="50" t="str">
        <f t="shared" si="3"/>
        <v>1.3.2.5.1.4</v>
      </c>
      <c r="F15" s="50" t="str">
        <f t="shared" si="4"/>
        <v>1.3.2.5.1.4.1</v>
      </c>
      <c r="G15" s="50" t="str">
        <f t="shared" si="5"/>
        <v>21.3.1.1</v>
      </c>
      <c r="H15" s="40">
        <f>IF(E15=".....", 0, _xlfn.IFNA(VLOOKUP($E15, Parameter2!$A$2:$C$5000, 3, FALSE), 0))</f>
        <v>500000</v>
      </c>
      <c r="I15" s="35">
        <v>2</v>
      </c>
      <c r="J15" s="35">
        <v>16</v>
      </c>
      <c r="K15" s="35">
        <v>2</v>
      </c>
      <c r="L15" s="35">
        <v>20</v>
      </c>
      <c r="M15" s="35">
        <v>1</v>
      </c>
      <c r="N15" s="35">
        <v>2</v>
      </c>
      <c r="O15" s="35">
        <v>6</v>
      </c>
      <c r="P15" s="35">
        <v>2</v>
      </c>
      <c r="Q15" s="35">
        <v>5</v>
      </c>
      <c r="R15" s="35">
        <v>2</v>
      </c>
      <c r="S15" s="35">
        <v>2</v>
      </c>
      <c r="T15" s="35">
        <v>5</v>
      </c>
      <c r="U15" s="35">
        <v>1</v>
      </c>
      <c r="V15" s="35">
        <v>4</v>
      </c>
      <c r="W15" s="41" t="str">
        <f>IF(C15=".....","",_xlfn.IFNA(VLOOKUP($C15, Parameter!$A$4:$B$5000, 2, FALSE), "Kode belanja salah :("))</f>
        <v>Belanja Modal Alat Penyimpan Perlengkapan Kantor</v>
      </c>
      <c r="X15" s="35" t="s">
        <v>42896</v>
      </c>
      <c r="Y15" s="120">
        <v>45625</v>
      </c>
      <c r="Z15" s="17" t="s">
        <v>42905</v>
      </c>
      <c r="AA15" s="95">
        <v>2700000</v>
      </c>
      <c r="AB15" s="41">
        <f>IF($C15=".....","",VLOOKUP($C15, Parameter!$A$4:$L$5000, 6, FALSE))</f>
        <v>1</v>
      </c>
      <c r="AC15" s="41">
        <f>IF($C15=".....","",VLOOKUP($C15, Parameter!$A$4:$L$5000, 7, FALSE))</f>
        <v>3</v>
      </c>
      <c r="AD15" s="41">
        <f>IF($C15=".....","",VLOOKUP($C15, Parameter!$A$4:$L$5000, 8, FALSE))</f>
        <v>2</v>
      </c>
      <c r="AE15" s="41">
        <f>IF($C15=".....","",VLOOKUP($C15, Parameter!$A$4:$L$5000, 9, FALSE))</f>
        <v>5</v>
      </c>
      <c r="AF15" s="41">
        <f>IF($C15=".....","",VLOOKUP($C15, Parameter!$A$4:$L$5000, 10, FALSE))</f>
        <v>1</v>
      </c>
      <c r="AG15" s="41">
        <f>IF($C15=".....","",VLOOKUP($C15, Parameter!$A$4:$L$5000, 11, FALSE))</f>
        <v>4</v>
      </c>
      <c r="AH15" s="41" t="str">
        <f>IF($C15="..0.0.0.000","",_xlfn.IFNA(VLOOKUP($C15, Parameter!$A$4:$L$5000, 12, FALSE), ""))</f>
        <v xml:space="preserve">ALAT PENYIMPAN PERLENGKAPAN KANTOR </v>
      </c>
      <c r="AI15" s="39">
        <v>1</v>
      </c>
      <c r="AJ15" s="39">
        <v>3</v>
      </c>
      <c r="AK15" s="39">
        <v>2</v>
      </c>
      <c r="AL15" s="39">
        <v>5</v>
      </c>
      <c r="AM15" s="39">
        <v>1</v>
      </c>
      <c r="AN15" s="39">
        <v>4</v>
      </c>
      <c r="AO15" s="39">
        <v>1</v>
      </c>
      <c r="AP15" s="41" t="str">
        <f>IF(F15="......", "", _xlfn.IFNA(VLOOKUP(F15, Parameter2!$D$2:$E$15000, 2, FALSE), "Kode aset salah :("))</f>
        <v>Lemari Besi/Metal</v>
      </c>
      <c r="AQ15" s="39" t="s">
        <v>42906</v>
      </c>
      <c r="AR15" s="39">
        <v>1</v>
      </c>
      <c r="AS15" s="52">
        <v>2700000</v>
      </c>
      <c r="AT15" s="53">
        <f t="shared" si="6"/>
        <v>2700000</v>
      </c>
      <c r="AU15" s="39">
        <v>21</v>
      </c>
      <c r="AV15" s="39">
        <v>3</v>
      </c>
      <c r="AW15" s="39">
        <v>1</v>
      </c>
      <c r="AX15" s="39">
        <v>1</v>
      </c>
      <c r="AY15" s="41" t="str">
        <f>IF(G15="...", "", VLOOKUP(G15, UPB!$A$3:$B$5000, 2, FALSE))</f>
        <v>Dinas Komunikasi dan Informatika</v>
      </c>
      <c r="AZ15" s="83">
        <v>45625</v>
      </c>
      <c r="BA15" s="75">
        <v>3</v>
      </c>
      <c r="BB15" s="65"/>
      <c r="BC15" s="65"/>
      <c r="BD15" s="54"/>
      <c r="BE15" s="65"/>
      <c r="BF15" s="65"/>
      <c r="BG15" s="64" t="s">
        <v>42907</v>
      </c>
      <c r="BH15" s="64"/>
      <c r="BI15" s="64"/>
      <c r="BJ15" s="64"/>
      <c r="BK15" s="64" t="s">
        <v>42918</v>
      </c>
      <c r="BL15" s="65"/>
      <c r="BM15" s="65"/>
      <c r="BN15" s="70"/>
      <c r="BO15" s="65"/>
      <c r="BP15" s="65"/>
      <c r="BQ15" s="65"/>
      <c r="BR15" s="65"/>
      <c r="BS15" s="65"/>
      <c r="BT15" s="65"/>
      <c r="BU15" s="55" t="str">
        <f>IF(AND($D15 &lt;&gt; "", $D15 &lt;&gt; $E15, $F15 &lt;&gt; "x.x.x.x.x.x.x"), VLOOKUP($E15, Parameter!$E$3:$N$5000, 9, FALSE), "")</f>
        <v/>
      </c>
      <c r="BV15" s="55" t="str">
        <f>IF(AND($D15 &lt;&gt; "", $D15 &lt;&gt; $E15, $F15 &lt;&gt; "x.x.x.x.x.x.x"), VLOOKUP($E15, Parameter!$E$3:$N$5000, 10, FALSE), "")</f>
        <v/>
      </c>
      <c r="BW15" s="55" t="str">
        <f>IF(AND($D15 &lt;&gt; "", $D15 &lt;&gt; $E15, $F15 &lt;&gt; "x.x.x.x.x.x.x"), VLOOKUP($C15, Parameter!$A$4:$L$5000, 3, FALSE), "")</f>
        <v/>
      </c>
      <c r="BX15" s="55" t="str">
        <f>IF(AND($D15 &lt;&gt; "", $D15 &lt;&gt; $E15, $F15 &lt;&gt; "x.x.x.x.x.x.x"), VLOOKUP($C15, Parameter!$A$4:$L$5000, 4, FALSE), "")</f>
        <v/>
      </c>
      <c r="BY15" s="56">
        <f t="shared" si="7"/>
        <v>0</v>
      </c>
      <c r="BZ15" s="55" t="str">
        <f t="shared" si="8"/>
        <v>Intra</v>
      </c>
      <c r="CA15" s="55" t="str">
        <f>IF($BZ15="Ekstra", Parameter3!$B$2, "")</f>
        <v/>
      </c>
      <c r="CB15" s="55" t="str">
        <f>IF($BZ15="Ekstra", Parameter3!$C$2, "")</f>
        <v/>
      </c>
      <c r="CC15" s="55" t="str">
        <f>IF($BZ15="Ekstra", VLOOKUP($E15, Parameter!$E$3:$N$5000, 9, FALSE), "")</f>
        <v/>
      </c>
      <c r="CD15" s="55" t="str">
        <f>IF($BZ15="Ekstra", VLOOKUP($E15, Parameter!$E$3:$N$5000, 10, FALSE), "")</f>
        <v/>
      </c>
      <c r="CE15" s="56">
        <f t="shared" si="9"/>
        <v>0</v>
      </c>
      <c r="CF15" s="55" t="str">
        <f t="shared" si="10"/>
        <v/>
      </c>
      <c r="CG15" s="55" t="str">
        <f t="shared" si="10"/>
        <v/>
      </c>
      <c r="CH15" s="55" t="str">
        <f t="shared" si="11"/>
        <v/>
      </c>
      <c r="CI15" s="55" t="str">
        <f>IF($F15="x.x.x.x.x.x.x", VLOOKUP($C15, Parameter!$A$4:$L$5000, 4, FALSE), "")</f>
        <v/>
      </c>
      <c r="CJ15" s="56">
        <f t="shared" si="12"/>
        <v>0</v>
      </c>
      <c r="CM15" s="4" t="str">
        <f t="shared" si="13"/>
        <v>2.16.2.20-1.2.6.2-5.2.2.5.1.4</v>
      </c>
      <c r="CN15" s="57">
        <f t="shared" si="14"/>
        <v>2700000</v>
      </c>
      <c r="CO15" s="58">
        <f t="shared" si="15"/>
        <v>2700000</v>
      </c>
      <c r="CP15" s="4" t="str">
        <f t="shared" si="16"/>
        <v/>
      </c>
      <c r="CQ15" s="4" t="str">
        <f t="shared" si="21"/>
        <v>21~3~1~1~1~3~2~5~1~4~1~45625~Brother - B 203~-~-~-~Lemari Arsip Bid. IKP~Pembelian~1~2700000~3</v>
      </c>
      <c r="CR15" s="4" t="str">
        <f t="shared" si="17"/>
        <v/>
      </c>
      <c r="CS15" s="4" t="str">
        <f t="shared" si="18"/>
        <v/>
      </c>
      <c r="CT15" s="91" t="b">
        <f t="shared" si="19"/>
        <v>0</v>
      </c>
    </row>
    <row r="16" spans="1:98" s="4" customFormat="1" x14ac:dyDescent="0.25">
      <c r="A16" s="50" t="str">
        <f t="shared" si="0"/>
        <v>2.16.2.20</v>
      </c>
      <c r="B16" s="50" t="str">
        <f t="shared" si="1"/>
        <v>1.2.6.2</v>
      </c>
      <c r="C16" s="50" t="str">
        <f t="shared" si="2"/>
        <v>5.2.2.10.2.5</v>
      </c>
      <c r="D16" s="50" t="str">
        <f>IF($C16=".....","",_xlfn.IFNA(VLOOKUP($C16, Parameter!$A$4:$L$5000, 3, FALSE), ""))</f>
        <v>1.3.2.10.2.5</v>
      </c>
      <c r="E16" s="50" t="str">
        <f t="shared" si="3"/>
        <v>1.3.2.10.2.5</v>
      </c>
      <c r="F16" s="50" t="str">
        <f t="shared" si="4"/>
        <v>1.3.2.10.2.5.1</v>
      </c>
      <c r="G16" s="50" t="str">
        <f t="shared" si="5"/>
        <v>21.3.1.1</v>
      </c>
      <c r="H16" s="40">
        <f>IF(E16=".....", 0, _xlfn.IFNA(VLOOKUP($E16, Parameter2!$A$2:$C$5000, 3, FALSE), 0))</f>
        <v>500000</v>
      </c>
      <c r="I16" s="35">
        <v>2</v>
      </c>
      <c r="J16" s="35">
        <v>16</v>
      </c>
      <c r="K16" s="35">
        <v>2</v>
      </c>
      <c r="L16" s="35">
        <v>20</v>
      </c>
      <c r="M16" s="35">
        <v>1</v>
      </c>
      <c r="N16" s="35">
        <v>2</v>
      </c>
      <c r="O16" s="35">
        <v>6</v>
      </c>
      <c r="P16" s="35">
        <v>2</v>
      </c>
      <c r="Q16" s="35">
        <v>5</v>
      </c>
      <c r="R16" s="35">
        <v>2</v>
      </c>
      <c r="S16" s="35">
        <v>2</v>
      </c>
      <c r="T16" s="35">
        <v>10</v>
      </c>
      <c r="U16" s="35">
        <v>2</v>
      </c>
      <c r="V16" s="35">
        <v>5</v>
      </c>
      <c r="W16" s="41" t="str">
        <f>IF(C16=".....","",_xlfn.IFNA(VLOOKUP($C16, Parameter!$A$4:$B$5000, 2, FALSE), "Kode belanja salah :("))</f>
        <v>Belanja Modal Peralatan Komputer Lainnya</v>
      </c>
      <c r="X16" s="35" t="s">
        <v>42908</v>
      </c>
      <c r="Y16" s="120">
        <v>45625</v>
      </c>
      <c r="Z16" s="17" t="s">
        <v>42909</v>
      </c>
      <c r="AA16" s="95">
        <v>3596050</v>
      </c>
      <c r="AB16" s="41">
        <f>IF($C16=".....","",VLOOKUP($C16, Parameter!$A$4:$L$5000, 6, FALSE))</f>
        <v>1</v>
      </c>
      <c r="AC16" s="41">
        <f>IF($C16=".....","",VLOOKUP($C16, Parameter!$A$4:$L$5000, 7, FALSE))</f>
        <v>3</v>
      </c>
      <c r="AD16" s="41">
        <f>IF($C16=".....","",VLOOKUP($C16, Parameter!$A$4:$L$5000, 8, FALSE))</f>
        <v>2</v>
      </c>
      <c r="AE16" s="41">
        <f>IF($C16=".....","",VLOOKUP($C16, Parameter!$A$4:$L$5000, 9, FALSE))</f>
        <v>10</v>
      </c>
      <c r="AF16" s="41">
        <f>IF($C16=".....","",VLOOKUP($C16, Parameter!$A$4:$L$5000, 10, FALSE))</f>
        <v>2</v>
      </c>
      <c r="AG16" s="41">
        <f>IF($C16=".....","",VLOOKUP($C16, Parameter!$A$4:$L$5000, 11, FALSE))</f>
        <v>5</v>
      </c>
      <c r="AH16" s="41" t="str">
        <f>IF($C16="..0.0.0.000","",_xlfn.IFNA(VLOOKUP($C16, Parameter!$A$4:$L$5000, 12, FALSE), ""))</f>
        <v xml:space="preserve">PERALATAN KOMPUTER LAINNYA </v>
      </c>
      <c r="AI16" s="39">
        <v>1</v>
      </c>
      <c r="AJ16" s="39">
        <v>3</v>
      </c>
      <c r="AK16" s="39">
        <v>2</v>
      </c>
      <c r="AL16" s="39">
        <v>10</v>
      </c>
      <c r="AM16" s="39">
        <v>2</v>
      </c>
      <c r="AN16" s="39">
        <v>5</v>
      </c>
      <c r="AO16" s="39">
        <v>1</v>
      </c>
      <c r="AP16" s="41" t="str">
        <f>IF(F16="......", "", _xlfn.IFNA(VLOOKUP(F16, Parameter2!$D$2:$E$15000, 2, FALSE), "Kode aset salah :("))</f>
        <v>Peralatan Komputer lainnya</v>
      </c>
      <c r="AQ16" s="39" t="s">
        <v>42910</v>
      </c>
      <c r="AR16" s="39">
        <v>1</v>
      </c>
      <c r="AS16" s="52">
        <v>3596050</v>
      </c>
      <c r="AT16" s="53">
        <f t="shared" si="6"/>
        <v>3596050</v>
      </c>
      <c r="AU16" s="39">
        <v>21</v>
      </c>
      <c r="AV16" s="39">
        <v>3</v>
      </c>
      <c r="AW16" s="39">
        <v>1</v>
      </c>
      <c r="AX16" s="39">
        <v>1</v>
      </c>
      <c r="AY16" s="41" t="str">
        <f>IF(G16="...", "", VLOOKUP(G16, UPB!$A$3:$B$5000, 2, FALSE))</f>
        <v>Dinas Komunikasi dan Informatika</v>
      </c>
      <c r="AZ16" s="83">
        <v>45625</v>
      </c>
      <c r="BA16" s="75">
        <v>1</v>
      </c>
      <c r="BB16" s="65"/>
      <c r="BC16" s="65"/>
      <c r="BD16" s="54"/>
      <c r="BE16" s="65"/>
      <c r="BF16" s="65"/>
      <c r="BG16" s="64" t="s">
        <v>42911</v>
      </c>
      <c r="BH16" s="64" t="s">
        <v>42912</v>
      </c>
      <c r="BI16" s="64"/>
      <c r="BJ16" s="64"/>
      <c r="BK16" s="64"/>
      <c r="BL16" s="65"/>
      <c r="BM16" s="65"/>
      <c r="BN16" s="70"/>
      <c r="BO16" s="65"/>
      <c r="BP16" s="65"/>
      <c r="BQ16" s="65"/>
      <c r="BR16" s="65"/>
      <c r="BS16" s="65"/>
      <c r="BT16" s="65"/>
      <c r="BU16" s="55" t="str">
        <f>IF(AND($D16 &lt;&gt; "", $D16 &lt;&gt; $E16, $F16 &lt;&gt; "x.x.x.x.x.x.x"), VLOOKUP($E16, Parameter!$E$3:$N$5000, 9, FALSE), "")</f>
        <v/>
      </c>
      <c r="BV16" s="55" t="str">
        <f>IF(AND($D16 &lt;&gt; "", $D16 &lt;&gt; $E16, $F16 &lt;&gt; "x.x.x.x.x.x.x"), VLOOKUP($E16, Parameter!$E$3:$N$5000, 10, FALSE), "")</f>
        <v/>
      </c>
      <c r="BW16" s="55" t="str">
        <f>IF(AND($D16 &lt;&gt; "", $D16 &lt;&gt; $E16, $F16 &lt;&gt; "x.x.x.x.x.x.x"), VLOOKUP($C16, Parameter!$A$4:$L$5000, 3, FALSE), "")</f>
        <v/>
      </c>
      <c r="BX16" s="55" t="str">
        <f>IF(AND($D16 &lt;&gt; "", $D16 &lt;&gt; $E16, $F16 &lt;&gt; "x.x.x.x.x.x.x"), VLOOKUP($C16, Parameter!$A$4:$L$5000, 4, FALSE), "")</f>
        <v/>
      </c>
      <c r="BY16" s="56">
        <f t="shared" si="7"/>
        <v>0</v>
      </c>
      <c r="BZ16" s="55" t="str">
        <f t="shared" si="8"/>
        <v>Intra</v>
      </c>
      <c r="CA16" s="55" t="str">
        <f>IF($BZ16="Ekstra", Parameter3!$B$2, "")</f>
        <v/>
      </c>
      <c r="CB16" s="55" t="str">
        <f>IF($BZ16="Ekstra", Parameter3!$C$2, "")</f>
        <v/>
      </c>
      <c r="CC16" s="55" t="str">
        <f>IF($BZ16="Ekstra", VLOOKUP($E16, Parameter!$E$3:$N$5000, 9, FALSE), "")</f>
        <v/>
      </c>
      <c r="CD16" s="55" t="str">
        <f>IF($BZ16="Ekstra", VLOOKUP($E16, Parameter!$E$3:$N$5000, 10, FALSE), "")</f>
        <v/>
      </c>
      <c r="CE16" s="56">
        <f t="shared" si="9"/>
        <v>0</v>
      </c>
      <c r="CF16" s="55" t="str">
        <f t="shared" si="10"/>
        <v/>
      </c>
      <c r="CG16" s="55" t="str">
        <f t="shared" si="10"/>
        <v/>
      </c>
      <c r="CH16" s="55" t="str">
        <f t="shared" si="11"/>
        <v/>
      </c>
      <c r="CI16" s="55" t="str">
        <f>IF($F16="x.x.x.x.x.x.x", VLOOKUP($C16, Parameter!$A$4:$L$5000, 4, FALSE), "")</f>
        <v/>
      </c>
      <c r="CJ16" s="56">
        <f t="shared" si="12"/>
        <v>0</v>
      </c>
      <c r="CM16" s="4" t="str">
        <f t="shared" si="13"/>
        <v>2.16.2.20-1.2.6.2-5.2.2.10.2.5</v>
      </c>
      <c r="CN16" s="57">
        <f t="shared" si="14"/>
        <v>3596050</v>
      </c>
      <c r="CO16" s="58">
        <f t="shared" si="15"/>
        <v>3596050</v>
      </c>
      <c r="CP16" s="4" t="str">
        <f t="shared" si="16"/>
        <v/>
      </c>
      <c r="CQ16" s="4" t="str">
        <f t="shared" si="21"/>
        <v>21~3~1~1~1~3~2~10~2~5~1~45625~Epson~L3250~-~-~-~Pembelian~1~3596050~1</v>
      </c>
      <c r="CR16" s="4" t="str">
        <f t="shared" si="17"/>
        <v/>
      </c>
      <c r="CS16" s="4" t="str">
        <f t="shared" si="18"/>
        <v/>
      </c>
      <c r="CT16" s="91" t="b">
        <f t="shared" si="19"/>
        <v>0</v>
      </c>
    </row>
    <row r="17" spans="1:98" s="4" customFormat="1" x14ac:dyDescent="0.25">
      <c r="A17" s="50" t="str">
        <f t="shared" si="0"/>
        <v>2.16.2.20</v>
      </c>
      <c r="B17" s="50" t="str">
        <f t="shared" si="1"/>
        <v>1.2.6.2</v>
      </c>
      <c r="C17" s="50" t="str">
        <f t="shared" si="2"/>
        <v>5.2.2.5.2.1</v>
      </c>
      <c r="D17" s="50" t="str">
        <f>IF($C17=".....","",_xlfn.IFNA(VLOOKUP($C17, Parameter!$A$4:$L$5000, 3, FALSE), ""))</f>
        <v>1.3.2.5.2.1</v>
      </c>
      <c r="E17" s="50" t="str">
        <f t="shared" si="3"/>
        <v>1.3.2.5.2.1</v>
      </c>
      <c r="F17" s="50" t="str">
        <f t="shared" si="4"/>
        <v>1.3.2.5.2.1.2</v>
      </c>
      <c r="G17" s="50" t="str">
        <f t="shared" si="5"/>
        <v>21.3.1.1</v>
      </c>
      <c r="H17" s="40">
        <f>IF(E17=".....", 0, _xlfn.IFNA(VLOOKUP($E17, Parameter2!$A$2:$C$5000, 3, FALSE), 0))</f>
        <v>500000</v>
      </c>
      <c r="I17" s="35">
        <v>2</v>
      </c>
      <c r="J17" s="35">
        <v>16</v>
      </c>
      <c r="K17" s="35">
        <v>2</v>
      </c>
      <c r="L17" s="35">
        <v>20</v>
      </c>
      <c r="M17" s="35">
        <v>1</v>
      </c>
      <c r="N17" s="35">
        <v>2</v>
      </c>
      <c r="O17" s="35">
        <v>6</v>
      </c>
      <c r="P17" s="35">
        <v>2</v>
      </c>
      <c r="Q17" s="35">
        <v>5</v>
      </c>
      <c r="R17" s="35">
        <v>2</v>
      </c>
      <c r="S17" s="35">
        <v>2</v>
      </c>
      <c r="T17" s="35">
        <v>5</v>
      </c>
      <c r="U17" s="35">
        <v>2</v>
      </c>
      <c r="V17" s="35">
        <v>1</v>
      </c>
      <c r="W17" s="41" t="str">
        <f>IF(C17=".....","",_xlfn.IFNA(VLOOKUP($C17, Parameter!$A$4:$B$5000, 2, FALSE), "Kode belanja salah :("))</f>
        <v>Belanja Modal Mebel</v>
      </c>
      <c r="X17" s="35" t="s">
        <v>42913</v>
      </c>
      <c r="Y17" s="120">
        <v>45625</v>
      </c>
      <c r="Z17" s="17" t="s">
        <v>42921</v>
      </c>
      <c r="AA17" s="95">
        <v>2100000</v>
      </c>
      <c r="AB17" s="41">
        <f>IF($C17=".....","",VLOOKUP($C17, Parameter!$A$4:$L$5000, 6, FALSE))</f>
        <v>1</v>
      </c>
      <c r="AC17" s="41">
        <f>IF($C17=".....","",VLOOKUP($C17, Parameter!$A$4:$L$5000, 7, FALSE))</f>
        <v>3</v>
      </c>
      <c r="AD17" s="41">
        <f>IF($C17=".....","",VLOOKUP($C17, Parameter!$A$4:$L$5000, 8, FALSE))</f>
        <v>2</v>
      </c>
      <c r="AE17" s="41">
        <f>IF($C17=".....","",VLOOKUP($C17, Parameter!$A$4:$L$5000, 9, FALSE))</f>
        <v>5</v>
      </c>
      <c r="AF17" s="41">
        <f>IF($C17=".....","",VLOOKUP($C17, Parameter!$A$4:$L$5000, 10, FALSE))</f>
        <v>2</v>
      </c>
      <c r="AG17" s="41">
        <f>IF($C17=".....","",VLOOKUP($C17, Parameter!$A$4:$L$5000, 11, FALSE))</f>
        <v>1</v>
      </c>
      <c r="AH17" s="41" t="str">
        <f>IF($C17="..0.0.0.000","",_xlfn.IFNA(VLOOKUP($C17, Parameter!$A$4:$L$5000, 12, FALSE), ""))</f>
        <v xml:space="preserve">MEUBELAIR </v>
      </c>
      <c r="AI17" s="39">
        <v>1</v>
      </c>
      <c r="AJ17" s="39">
        <v>3</v>
      </c>
      <c r="AK17" s="39">
        <v>2</v>
      </c>
      <c r="AL17" s="39">
        <v>5</v>
      </c>
      <c r="AM17" s="39">
        <v>2</v>
      </c>
      <c r="AN17" s="39">
        <v>1</v>
      </c>
      <c r="AO17" s="39">
        <v>2</v>
      </c>
      <c r="AP17" s="41" t="str">
        <f>IF(F17="......", "", _xlfn.IFNA(VLOOKUP(F17, Parameter2!$D$2:$E$15000, 2, FALSE), "Kode aset salah :("))</f>
        <v>Meja Kerja Kayu</v>
      </c>
      <c r="AQ17" s="39" t="s">
        <v>700</v>
      </c>
      <c r="AR17" s="39">
        <v>1</v>
      </c>
      <c r="AS17" s="52">
        <v>2100000</v>
      </c>
      <c r="AT17" s="53">
        <f t="shared" si="6"/>
        <v>2100000</v>
      </c>
      <c r="AU17" s="39">
        <v>21</v>
      </c>
      <c r="AV17" s="39">
        <v>3</v>
      </c>
      <c r="AW17" s="39">
        <v>1</v>
      </c>
      <c r="AX17" s="39">
        <v>1</v>
      </c>
      <c r="AY17" s="41" t="str">
        <f>IF(G17="...", "", VLOOKUP(G17, UPB!$A$3:$B$5000, 2, FALSE))</f>
        <v>Dinas Komunikasi dan Informatika</v>
      </c>
      <c r="AZ17" s="83">
        <v>45625</v>
      </c>
      <c r="BA17" s="75">
        <v>3</v>
      </c>
      <c r="BB17" s="65"/>
      <c r="BC17" s="65"/>
      <c r="BD17" s="54"/>
      <c r="BE17" s="65"/>
      <c r="BF17" s="65"/>
      <c r="BG17" s="64" t="s">
        <v>42914</v>
      </c>
      <c r="BH17" s="64"/>
      <c r="BI17" s="64"/>
      <c r="BJ17" s="64"/>
      <c r="BK17" s="64" t="s">
        <v>42916</v>
      </c>
      <c r="BL17" s="65"/>
      <c r="BM17" s="65"/>
      <c r="BN17" s="70"/>
      <c r="BO17" s="65"/>
      <c r="BP17" s="65"/>
      <c r="BQ17" s="65"/>
      <c r="BR17" s="65"/>
      <c r="BS17" s="65"/>
      <c r="BT17" s="65"/>
      <c r="BU17" s="55" t="str">
        <f>IF(AND($D17 &lt;&gt; "", $D17 &lt;&gt; $E17, $F17 &lt;&gt; "x.x.x.x.x.x.x"), VLOOKUP($E17, Parameter!$E$3:$N$5000, 9, FALSE), "")</f>
        <v/>
      </c>
      <c r="BV17" s="55" t="str">
        <f>IF(AND($D17 &lt;&gt; "", $D17 &lt;&gt; $E17, $F17 &lt;&gt; "x.x.x.x.x.x.x"), VLOOKUP($E17, Parameter!$E$3:$N$5000, 10, FALSE), "")</f>
        <v/>
      </c>
      <c r="BW17" s="55" t="str">
        <f>IF(AND($D17 &lt;&gt; "", $D17 &lt;&gt; $E17, $F17 &lt;&gt; "x.x.x.x.x.x.x"), VLOOKUP($C17, Parameter!$A$4:$L$5000, 3, FALSE), "")</f>
        <v/>
      </c>
      <c r="BX17" s="55" t="str">
        <f>IF(AND($D17 &lt;&gt; "", $D17 &lt;&gt; $E17, $F17 &lt;&gt; "x.x.x.x.x.x.x"), VLOOKUP($C17, Parameter!$A$4:$L$5000, 4, FALSE), "")</f>
        <v/>
      </c>
      <c r="BY17" s="56">
        <f t="shared" si="7"/>
        <v>0</v>
      </c>
      <c r="BZ17" s="55" t="str">
        <f t="shared" si="8"/>
        <v>Intra</v>
      </c>
      <c r="CA17" s="55" t="str">
        <f>IF($BZ17="Ekstra", Parameter3!$B$2, "")</f>
        <v/>
      </c>
      <c r="CB17" s="55" t="str">
        <f>IF($BZ17="Ekstra", Parameter3!$C$2, "")</f>
        <v/>
      </c>
      <c r="CC17" s="55" t="str">
        <f>IF($BZ17="Ekstra", VLOOKUP($E17, Parameter!$E$3:$N$5000, 9, FALSE), "")</f>
        <v/>
      </c>
      <c r="CD17" s="55" t="str">
        <f>IF($BZ17="Ekstra", VLOOKUP($E17, Parameter!$E$3:$N$5000, 10, FALSE), "")</f>
        <v/>
      </c>
      <c r="CE17" s="56">
        <f t="shared" si="9"/>
        <v>0</v>
      </c>
      <c r="CF17" s="55" t="str">
        <f t="shared" si="10"/>
        <v/>
      </c>
      <c r="CG17" s="55" t="str">
        <f t="shared" si="10"/>
        <v/>
      </c>
      <c r="CH17" s="55" t="str">
        <f t="shared" si="11"/>
        <v/>
      </c>
      <c r="CI17" s="55" t="str">
        <f>IF($F17="x.x.x.x.x.x.x", VLOOKUP($C17, Parameter!$A$4:$L$5000, 4, FALSE), "")</f>
        <v/>
      </c>
      <c r="CJ17" s="56">
        <f t="shared" si="12"/>
        <v>0</v>
      </c>
      <c r="CM17" s="4" t="str">
        <f t="shared" si="13"/>
        <v>2.16.2.20-1.2.6.2-5.2.2.5.2.1</v>
      </c>
      <c r="CN17" s="57">
        <f t="shared" si="14"/>
        <v>2100000</v>
      </c>
      <c r="CO17" s="58">
        <f t="shared" si="15"/>
        <v>2100000</v>
      </c>
      <c r="CP17" s="4" t="str">
        <f t="shared" si="16"/>
        <v/>
      </c>
      <c r="CQ17" s="4" t="str">
        <f t="shared" si="21"/>
        <v>21~3~1~1~1~3~2~5~2~1~2~45625~Orbitrend Max 1/2 Biro~-~-~-~Uk. 120 x 60 x 75, Meja Fitri IKP~Pembelian~1~2100000~3</v>
      </c>
      <c r="CR17" s="4" t="str">
        <f t="shared" si="17"/>
        <v/>
      </c>
      <c r="CS17" s="4" t="str">
        <f t="shared" si="18"/>
        <v/>
      </c>
      <c r="CT17" s="91" t="b">
        <f t="shared" si="19"/>
        <v>0</v>
      </c>
    </row>
    <row r="18" spans="1:98" s="4" customFormat="1" ht="14.45" customHeight="1" x14ac:dyDescent="0.25">
      <c r="A18" s="50" t="str">
        <f t="shared" si="0"/>
        <v>2.16.2.20</v>
      </c>
      <c r="B18" s="50" t="str">
        <f t="shared" si="1"/>
        <v>1.2.6.2</v>
      </c>
      <c r="C18" s="50" t="str">
        <f t="shared" si="2"/>
        <v>5.2.2.10.2.4</v>
      </c>
      <c r="D18" s="50" t="str">
        <f>IF($C18=".....","",_xlfn.IFNA(VLOOKUP($C18, Parameter!$A$4:$L$5000, 3, FALSE), ""))</f>
        <v>1.3.2.10.2.4</v>
      </c>
      <c r="E18" s="50" t="str">
        <f t="shared" si="3"/>
        <v>1.3.2.10.2.4</v>
      </c>
      <c r="F18" s="50" t="str">
        <f t="shared" si="4"/>
        <v>1.3.2.10.2.4.2</v>
      </c>
      <c r="G18" s="50" t="str">
        <f t="shared" si="5"/>
        <v>21.3.1.1</v>
      </c>
      <c r="H18" s="40">
        <f>IF(E18=".....", 0, _xlfn.IFNA(VLOOKUP($E18, Parameter2!$A$2:$C$5000, 3, FALSE), 0))</f>
        <v>500000</v>
      </c>
      <c r="I18" s="35">
        <v>2</v>
      </c>
      <c r="J18" s="35">
        <v>16</v>
      </c>
      <c r="K18" s="35">
        <v>2</v>
      </c>
      <c r="L18" s="35">
        <v>20</v>
      </c>
      <c r="M18" s="35">
        <v>1</v>
      </c>
      <c r="N18" s="35">
        <v>2</v>
      </c>
      <c r="O18" s="35">
        <v>6</v>
      </c>
      <c r="P18" s="35">
        <v>2</v>
      </c>
      <c r="Q18" s="35">
        <v>5</v>
      </c>
      <c r="R18" s="35">
        <v>2</v>
      </c>
      <c r="S18" s="35">
        <v>2</v>
      </c>
      <c r="T18" s="35">
        <v>10</v>
      </c>
      <c r="U18" s="35">
        <v>2</v>
      </c>
      <c r="V18" s="35">
        <v>4</v>
      </c>
      <c r="W18" s="127" t="str">
        <f>IF(C18=".....","",_xlfn.IFNA(VLOOKUP($C18, Parameter!$A$4:$B$5000, 2, FALSE), "Kode belanja salah :("))</f>
        <v>Belanja Modal Peralatan Jaringan</v>
      </c>
      <c r="X18" s="35" t="s">
        <v>42924</v>
      </c>
      <c r="Y18" s="121">
        <v>45637</v>
      </c>
      <c r="Z18" s="17" t="s">
        <v>15472</v>
      </c>
      <c r="AA18" s="20">
        <v>51750000</v>
      </c>
      <c r="AB18" s="41">
        <f>IF($C18=".....","",VLOOKUP($C18, Parameter!$A$4:$L$5000, 6, FALSE))</f>
        <v>1</v>
      </c>
      <c r="AC18" s="41">
        <f>IF($C18=".....","",VLOOKUP($C18, Parameter!$A$4:$L$5000, 7, FALSE))</f>
        <v>3</v>
      </c>
      <c r="AD18" s="41">
        <f>IF($C18=".....","",VLOOKUP($C18, Parameter!$A$4:$L$5000, 8, FALSE))</f>
        <v>2</v>
      </c>
      <c r="AE18" s="41">
        <f>IF($C18=".....","",VLOOKUP($C18, Parameter!$A$4:$L$5000, 9, FALSE))</f>
        <v>10</v>
      </c>
      <c r="AF18" s="41">
        <f>IF($C18=".....","",VLOOKUP($C18, Parameter!$A$4:$L$5000, 10, FALSE))</f>
        <v>2</v>
      </c>
      <c r="AG18" s="41">
        <f>IF($C18=".....","",VLOOKUP($C18, Parameter!$A$4:$L$5000, 11, FALSE))</f>
        <v>4</v>
      </c>
      <c r="AH18" s="41" t="str">
        <f>IF($C18="..0.0.0.000","",_xlfn.IFNA(VLOOKUP($C18, Parameter!$A$4:$L$5000, 12, FALSE), ""))</f>
        <v xml:space="preserve">PERALATAN JARINGAN </v>
      </c>
      <c r="AI18" s="39">
        <v>1</v>
      </c>
      <c r="AJ18" s="39">
        <v>3</v>
      </c>
      <c r="AK18" s="39">
        <v>2</v>
      </c>
      <c r="AL18" s="39">
        <v>10</v>
      </c>
      <c r="AM18" s="39">
        <v>2</v>
      </c>
      <c r="AN18" s="39">
        <v>4</v>
      </c>
      <c r="AO18" s="39">
        <v>2</v>
      </c>
      <c r="AP18" s="41" t="str">
        <f>IF(F18="......", "", _xlfn.IFNA(VLOOKUP(F18, Parameter2!$D$2:$E$15000, 2, FALSE), "Kode aset salah :("))</f>
        <v>Router</v>
      </c>
      <c r="AQ18" s="39" t="s">
        <v>42925</v>
      </c>
      <c r="AR18" s="39">
        <v>1</v>
      </c>
      <c r="AS18" s="52">
        <v>51750000</v>
      </c>
      <c r="AT18" s="53">
        <f t="shared" si="6"/>
        <v>51750000</v>
      </c>
      <c r="AU18" s="39">
        <v>21</v>
      </c>
      <c r="AV18" s="39">
        <v>3</v>
      </c>
      <c r="AW18" s="39">
        <v>1</v>
      </c>
      <c r="AX18" s="39">
        <v>1</v>
      </c>
      <c r="AY18" s="41" t="str">
        <f>IF(G18="...", "", VLOOKUP(G18, UPB!$A$3:$B$5000, 2, FALSE))</f>
        <v>Dinas Komunikasi dan Informatika</v>
      </c>
      <c r="AZ18" s="83">
        <v>45630</v>
      </c>
      <c r="BA18" s="75">
        <v>11</v>
      </c>
      <c r="BB18" s="65"/>
      <c r="BC18" s="65"/>
      <c r="BD18" s="54"/>
      <c r="BE18" s="65"/>
      <c r="BF18" s="65"/>
      <c r="BG18" s="64" t="s">
        <v>42926</v>
      </c>
      <c r="BH18" s="64"/>
      <c r="BI18" s="64"/>
      <c r="BJ18" s="64" t="s">
        <v>42890</v>
      </c>
      <c r="BK18" s="64"/>
      <c r="BL18" s="65"/>
      <c r="BM18" s="65"/>
      <c r="BN18" s="70"/>
      <c r="BO18" s="65"/>
      <c r="BP18" s="65"/>
      <c r="BQ18" s="65"/>
      <c r="BR18" s="65"/>
      <c r="BS18" s="65"/>
      <c r="BT18" s="65"/>
      <c r="BU18" s="55" t="str">
        <f>IF(AND($D18 &lt;&gt; "", $D18 &lt;&gt; $E18, $F18 &lt;&gt; "x.x.x.x.x.x.x"), VLOOKUP($E18, Parameter!$E$3:$N$5000, 9, FALSE), "")</f>
        <v/>
      </c>
      <c r="BV18" s="55" t="str">
        <f>IF(AND($D18 &lt;&gt; "", $D18 &lt;&gt; $E18, $F18 &lt;&gt; "x.x.x.x.x.x.x"), VLOOKUP($E18, Parameter!$E$3:$N$5000, 10, FALSE), "")</f>
        <v/>
      </c>
      <c r="BW18" s="55" t="str">
        <f>IF(AND($D18 &lt;&gt; "", $D18 &lt;&gt; $E18, $F18 &lt;&gt; "x.x.x.x.x.x.x"), VLOOKUP($C18, Parameter!$A$4:$L$5000, 3, FALSE), "")</f>
        <v/>
      </c>
      <c r="BX18" s="55" t="str">
        <f>IF(AND($D18 &lt;&gt; "", $D18 &lt;&gt; $E18, $F18 &lt;&gt; "x.x.x.x.x.x.x"), VLOOKUP($C18, Parameter!$A$4:$L$5000, 4, FALSE), "")</f>
        <v/>
      </c>
      <c r="BY18" s="56">
        <f t="shared" si="7"/>
        <v>0</v>
      </c>
      <c r="BZ18" s="55" t="str">
        <f t="shared" si="8"/>
        <v>Intra</v>
      </c>
      <c r="CA18" s="55" t="str">
        <f>IF($BZ18="Ekstra", Parameter3!$B$2, "")</f>
        <v/>
      </c>
      <c r="CB18" s="55" t="str">
        <f>IF($BZ18="Ekstra", Parameter3!$C$2, "")</f>
        <v/>
      </c>
      <c r="CC18" s="55" t="str">
        <f>IF($BZ18="Ekstra", VLOOKUP($E18, Parameter!$E$3:$N$5000, 9, FALSE), "")</f>
        <v/>
      </c>
      <c r="CD18" s="55" t="str">
        <f>IF($BZ18="Ekstra", VLOOKUP($E18, Parameter!$E$3:$N$5000, 10, FALSE), "")</f>
        <v/>
      </c>
      <c r="CE18" s="56">
        <f t="shared" si="9"/>
        <v>0</v>
      </c>
      <c r="CF18" s="55" t="str">
        <f t="shared" si="10"/>
        <v/>
      </c>
      <c r="CG18" s="55" t="str">
        <f t="shared" si="10"/>
        <v/>
      </c>
      <c r="CH18" s="55" t="str">
        <f t="shared" si="11"/>
        <v/>
      </c>
      <c r="CI18" s="55" t="str">
        <f>IF($F18="x.x.x.x.x.x.x", VLOOKUP($C18, Parameter!$A$4:$L$5000, 4, FALSE), "")</f>
        <v/>
      </c>
      <c r="CJ18" s="56">
        <f t="shared" si="12"/>
        <v>0</v>
      </c>
      <c r="CM18" s="4" t="str">
        <f t="shared" si="13"/>
        <v>2.16.2.20-1.2.6.2-5.2.2.10.2.4</v>
      </c>
      <c r="CN18" s="57">
        <f t="shared" si="14"/>
        <v>51750000</v>
      </c>
      <c r="CO18" s="58">
        <f t="shared" si="15"/>
        <v>51750000</v>
      </c>
      <c r="CP18" s="4" t="str">
        <f t="shared" si="16"/>
        <v/>
      </c>
      <c r="CQ18" s="4" t="str">
        <f t="shared" si="21"/>
        <v>21~3~1~1~1~3~2~10~2~4~2~45630~BITBOX Giga Max E1246-6G-4S+~-~-~Besi~-~Pembelian~1~51750000~11</v>
      </c>
      <c r="CR18" s="4" t="str">
        <f t="shared" si="17"/>
        <v/>
      </c>
      <c r="CS18" s="4" t="str">
        <f t="shared" si="18"/>
        <v/>
      </c>
      <c r="CT18" s="91" t="b">
        <f t="shared" si="19"/>
        <v>0</v>
      </c>
    </row>
    <row r="19" spans="1:98" s="4" customFormat="1" ht="14.45" customHeight="1" x14ac:dyDescent="0.25">
      <c r="A19" s="50" t="str">
        <f t="shared" si="0"/>
        <v>2.16.2.20</v>
      </c>
      <c r="B19" s="50" t="str">
        <f t="shared" si="1"/>
        <v>1.2.6.2</v>
      </c>
      <c r="C19" s="50" t="str">
        <f t="shared" si="2"/>
        <v>5.2.2.10.1.2</v>
      </c>
      <c r="D19" s="50" t="str">
        <f>IF($C19=".....","",_xlfn.IFNA(VLOOKUP($C19, Parameter!$A$4:$L$5000, 3, FALSE), ""))</f>
        <v>1.3.2.10.1.2</v>
      </c>
      <c r="E19" s="50" t="str">
        <f t="shared" si="3"/>
        <v>1.3.2.10.1.2</v>
      </c>
      <c r="F19" s="50" t="str">
        <f t="shared" si="4"/>
        <v>1.3.2.10.1.2.7</v>
      </c>
      <c r="G19" s="50" t="str">
        <f t="shared" si="5"/>
        <v>21.3.1.1</v>
      </c>
      <c r="H19" s="40">
        <f>IF(E19=".....", 0, _xlfn.IFNA(VLOOKUP($E19, Parameter2!$A$2:$C$5000, 3, FALSE), 0))</f>
        <v>500000</v>
      </c>
      <c r="I19" s="35">
        <v>2</v>
      </c>
      <c r="J19" s="35">
        <v>16</v>
      </c>
      <c r="K19" s="35">
        <v>2</v>
      </c>
      <c r="L19" s="35">
        <v>20</v>
      </c>
      <c r="M19" s="35">
        <v>1</v>
      </c>
      <c r="N19" s="35">
        <v>2</v>
      </c>
      <c r="O19" s="35">
        <v>6</v>
      </c>
      <c r="P19" s="35">
        <v>2</v>
      </c>
      <c r="Q19" s="35">
        <v>5</v>
      </c>
      <c r="R19" s="35">
        <v>2</v>
      </c>
      <c r="S19" s="35">
        <v>2</v>
      </c>
      <c r="T19" s="35">
        <v>10</v>
      </c>
      <c r="U19" s="35">
        <v>1</v>
      </c>
      <c r="V19" s="35">
        <v>2</v>
      </c>
      <c r="W19" s="127" t="str">
        <f>IF(C19=".....","",_xlfn.IFNA(VLOOKUP($C19, Parameter!$A$4:$B$5000, 2, FALSE), "Kode belanja salah :("))</f>
        <v>Belanja Modal Personal Computer</v>
      </c>
      <c r="X19" s="35"/>
      <c r="Y19" s="121"/>
      <c r="Z19" s="17" t="s">
        <v>42927</v>
      </c>
      <c r="AA19" s="20">
        <v>25000000</v>
      </c>
      <c r="AB19" s="41">
        <f>IF($C19=".....","",VLOOKUP($C19, Parameter!$A$4:$L$5000, 6, FALSE))</f>
        <v>1</v>
      </c>
      <c r="AC19" s="41">
        <f>IF($C19=".....","",VLOOKUP($C19, Parameter!$A$4:$L$5000, 7, FALSE))</f>
        <v>3</v>
      </c>
      <c r="AD19" s="41">
        <f>IF($C19=".....","",VLOOKUP($C19, Parameter!$A$4:$L$5000, 8, FALSE))</f>
        <v>2</v>
      </c>
      <c r="AE19" s="41">
        <f>IF($C19=".....","",VLOOKUP($C19, Parameter!$A$4:$L$5000, 9, FALSE))</f>
        <v>10</v>
      </c>
      <c r="AF19" s="41">
        <f>IF($C19=".....","",VLOOKUP($C19, Parameter!$A$4:$L$5000, 10, FALSE))</f>
        <v>1</v>
      </c>
      <c r="AG19" s="41">
        <f>IF($C19=".....","",VLOOKUP($C19, Parameter!$A$4:$L$5000, 11, FALSE))</f>
        <v>2</v>
      </c>
      <c r="AH19" s="41" t="str">
        <f>IF($C19="..0.0.0.000","",_xlfn.IFNA(VLOOKUP($C19, Parameter!$A$4:$L$5000, 12, FALSE), ""))</f>
        <v>PERSONAL KOMPUTER</v>
      </c>
      <c r="AI19" s="39">
        <v>1</v>
      </c>
      <c r="AJ19" s="39">
        <v>3</v>
      </c>
      <c r="AK19" s="39">
        <v>2</v>
      </c>
      <c r="AL19" s="39">
        <v>10</v>
      </c>
      <c r="AM19" s="39">
        <v>1</v>
      </c>
      <c r="AN19" s="39">
        <v>2</v>
      </c>
      <c r="AO19" s="39">
        <v>7</v>
      </c>
      <c r="AP19" s="41" t="str">
        <f>IF(F19="......", "", _xlfn.IFNA(VLOOKUP(F19, Parameter2!$D$2:$E$15000, 2, FALSE), "Kode aset salah :("))</f>
        <v>Net Book</v>
      </c>
      <c r="AQ19" s="39" t="s">
        <v>42931</v>
      </c>
      <c r="AR19" s="39">
        <v>1</v>
      </c>
      <c r="AS19" s="52">
        <v>25000000</v>
      </c>
      <c r="AT19" s="53">
        <f t="shared" si="6"/>
        <v>25000000</v>
      </c>
      <c r="AU19" s="39">
        <v>21</v>
      </c>
      <c r="AV19" s="39">
        <v>3</v>
      </c>
      <c r="AW19" s="39">
        <v>1</v>
      </c>
      <c r="AX19" s="39">
        <v>1</v>
      </c>
      <c r="AY19" s="41" t="str">
        <f>IF(G19="...", "", VLOOKUP(G19, UPB!$A$3:$B$5000, 2, FALSE))</f>
        <v>Dinas Komunikasi dan Informatika</v>
      </c>
      <c r="AZ19" s="83">
        <v>45645</v>
      </c>
      <c r="BA19" s="75">
        <v>2</v>
      </c>
      <c r="BB19" s="65"/>
      <c r="BC19" s="65"/>
      <c r="BD19" s="54"/>
      <c r="BE19" s="65"/>
      <c r="BF19" s="65"/>
      <c r="BG19" s="64" t="s">
        <v>42930</v>
      </c>
      <c r="BH19" s="64"/>
      <c r="BI19" s="64"/>
      <c r="BJ19" s="64"/>
      <c r="BK19" s="64" t="s">
        <v>42938</v>
      </c>
      <c r="BL19" s="65"/>
      <c r="BM19" s="65"/>
      <c r="BN19" s="70"/>
      <c r="BO19" s="65"/>
      <c r="BP19" s="65"/>
      <c r="BQ19" s="65"/>
      <c r="BR19" s="65"/>
      <c r="BS19" s="65"/>
      <c r="BT19" s="65"/>
      <c r="BU19" s="55" t="str">
        <f>IF(AND($D19 &lt;&gt; "", $D19 &lt;&gt; $E19, $F19 &lt;&gt; "x.x.x.x.x.x.x"), VLOOKUP($E19, Parameter!$E$3:$N$5000, 9, FALSE), "")</f>
        <v/>
      </c>
      <c r="BV19" s="55" t="str">
        <f>IF(AND($D19 &lt;&gt; "", $D19 &lt;&gt; $E19, $F19 &lt;&gt; "x.x.x.x.x.x.x"), VLOOKUP($E19, Parameter!$E$3:$N$5000, 10, FALSE), "")</f>
        <v/>
      </c>
      <c r="BW19" s="55" t="str">
        <f>IF(AND($D19 &lt;&gt; "", $D19 &lt;&gt; $E19, $F19 &lt;&gt; "x.x.x.x.x.x.x"), VLOOKUP($C19, Parameter!$A$4:$L$5000, 3, FALSE), "")</f>
        <v/>
      </c>
      <c r="BX19" s="55" t="str">
        <f>IF(AND($D19 &lt;&gt; "", $D19 &lt;&gt; $E19, $F19 &lt;&gt; "x.x.x.x.x.x.x"), VLOOKUP($C19, Parameter!$A$4:$L$5000, 4, FALSE), "")</f>
        <v/>
      </c>
      <c r="BY19" s="56">
        <f t="shared" si="7"/>
        <v>0</v>
      </c>
      <c r="BZ19" s="55" t="str">
        <f t="shared" si="8"/>
        <v>Intra</v>
      </c>
      <c r="CA19" s="55" t="str">
        <f>IF($BZ19="Ekstra", Parameter3!$B$2, "")</f>
        <v/>
      </c>
      <c r="CB19" s="55" t="str">
        <f>IF($BZ19="Ekstra", Parameter3!$C$2, "")</f>
        <v/>
      </c>
      <c r="CC19" s="55" t="str">
        <f>IF($BZ19="Ekstra", VLOOKUP($E19, Parameter!$E$3:$N$5000, 9, FALSE), "")</f>
        <v/>
      </c>
      <c r="CD19" s="55" t="str">
        <f>IF($BZ19="Ekstra", VLOOKUP($E19, Parameter!$E$3:$N$5000, 10, FALSE), "")</f>
        <v/>
      </c>
      <c r="CE19" s="56">
        <f t="shared" si="9"/>
        <v>0</v>
      </c>
      <c r="CF19" s="55" t="str">
        <f t="shared" si="10"/>
        <v/>
      </c>
      <c r="CG19" s="55" t="str">
        <f t="shared" si="10"/>
        <v/>
      </c>
      <c r="CH19" s="55" t="str">
        <f t="shared" si="11"/>
        <v/>
      </c>
      <c r="CI19" s="55" t="str">
        <f>IF($F19="x.x.x.x.x.x.x", VLOOKUP($C19, Parameter!$A$4:$L$5000, 4, FALSE), "")</f>
        <v/>
      </c>
      <c r="CJ19" s="56">
        <f t="shared" si="12"/>
        <v>0</v>
      </c>
      <c r="CM19" s="4" t="str">
        <f t="shared" si="13"/>
        <v>2.16.2.20-1.2.6.2-5.2.2.10.1.2</v>
      </c>
      <c r="CN19" s="57">
        <f t="shared" si="14"/>
        <v>25000000</v>
      </c>
      <c r="CO19" s="58">
        <f t="shared" si="15"/>
        <v>25000000</v>
      </c>
      <c r="CP19" s="4" t="str">
        <f t="shared" si="16"/>
        <v/>
      </c>
      <c r="CQ19" s="4" t="str">
        <f t="shared" si="21"/>
        <v>21~3~1~1~1~3~2~10~1~2~7~45645~SAMSUNG Galaxy Tab S10 Plus 5G 12/256GB~-~-~-~User: Isnan Nur Aziz~Pembelian~1~25000000~2</v>
      </c>
      <c r="CR19" s="4" t="str">
        <f t="shared" si="17"/>
        <v/>
      </c>
      <c r="CS19" s="4" t="str">
        <f t="shared" si="18"/>
        <v/>
      </c>
      <c r="CT19" s="91" t="b">
        <f t="shared" si="19"/>
        <v>0</v>
      </c>
    </row>
    <row r="20" spans="1:98" s="4" customFormat="1" x14ac:dyDescent="0.25">
      <c r="A20" s="50" t="str">
        <f t="shared" si="0"/>
        <v>2.16.2.20</v>
      </c>
      <c r="B20" s="50" t="str">
        <f t="shared" si="1"/>
        <v>1.2.6.2</v>
      </c>
      <c r="C20" s="50" t="str">
        <f t="shared" si="2"/>
        <v>5.2.2.10.1.2</v>
      </c>
      <c r="D20" s="50" t="str">
        <f>IF($C20=".....","",_xlfn.IFNA(VLOOKUP($C20, Parameter!$A$4:$L$5000, 3, FALSE), ""))</f>
        <v>1.3.2.10.1.2</v>
      </c>
      <c r="E20" s="50" t="str">
        <f t="shared" si="3"/>
        <v>1.3.2.10.1.2</v>
      </c>
      <c r="F20" s="50" t="str">
        <f t="shared" si="4"/>
        <v>1.3.2.10.1.2.7</v>
      </c>
      <c r="G20" s="50" t="str">
        <f t="shared" si="5"/>
        <v>21.3.1.1</v>
      </c>
      <c r="H20" s="40">
        <f>IF(E20=".....", 0, _xlfn.IFNA(VLOOKUP($E20, Parameter2!$A$2:$C$5000, 3, FALSE), 0))</f>
        <v>500000</v>
      </c>
      <c r="I20" s="35">
        <v>2</v>
      </c>
      <c r="J20" s="35">
        <v>16</v>
      </c>
      <c r="K20" s="35">
        <v>2</v>
      </c>
      <c r="L20" s="35">
        <v>20</v>
      </c>
      <c r="M20" s="35">
        <v>1</v>
      </c>
      <c r="N20" s="35">
        <v>2</v>
      </c>
      <c r="O20" s="35">
        <v>6</v>
      </c>
      <c r="P20" s="35">
        <v>2</v>
      </c>
      <c r="Q20" s="35">
        <v>5</v>
      </c>
      <c r="R20" s="35">
        <v>2</v>
      </c>
      <c r="S20" s="35">
        <v>2</v>
      </c>
      <c r="T20" s="35">
        <v>10</v>
      </c>
      <c r="U20" s="35">
        <v>1</v>
      </c>
      <c r="V20" s="35">
        <v>2</v>
      </c>
      <c r="W20" s="127" t="str">
        <f>IF(C20=".....","",_xlfn.IFNA(VLOOKUP($C20, Parameter!$A$4:$B$5000, 2, FALSE), "Kode belanja salah :("))</f>
        <v>Belanja Modal Personal Computer</v>
      </c>
      <c r="X20" s="35"/>
      <c r="Y20" s="121"/>
      <c r="Z20" s="17" t="s">
        <v>42927</v>
      </c>
      <c r="AA20" s="20">
        <v>25000000</v>
      </c>
      <c r="AB20" s="41">
        <f>IF($C20=".....","",VLOOKUP($C20, Parameter!$A$4:$L$5000, 6, FALSE))</f>
        <v>1</v>
      </c>
      <c r="AC20" s="41">
        <f>IF($C20=".....","",VLOOKUP($C20, Parameter!$A$4:$L$5000, 7, FALSE))</f>
        <v>3</v>
      </c>
      <c r="AD20" s="41">
        <f>IF($C20=".....","",VLOOKUP($C20, Parameter!$A$4:$L$5000, 8, FALSE))</f>
        <v>2</v>
      </c>
      <c r="AE20" s="41">
        <f>IF($C20=".....","",VLOOKUP($C20, Parameter!$A$4:$L$5000, 9, FALSE))</f>
        <v>10</v>
      </c>
      <c r="AF20" s="41">
        <f>IF($C20=".....","",VLOOKUP($C20, Parameter!$A$4:$L$5000, 10, FALSE))</f>
        <v>1</v>
      </c>
      <c r="AG20" s="41">
        <f>IF($C20=".....","",VLOOKUP($C20, Parameter!$A$4:$L$5000, 11, FALSE))</f>
        <v>2</v>
      </c>
      <c r="AH20" s="41" t="str">
        <f>IF($C20="..0.0.0.000","",_xlfn.IFNA(VLOOKUP($C20, Parameter!$A$4:$L$5000, 12, FALSE), ""))</f>
        <v>PERSONAL KOMPUTER</v>
      </c>
      <c r="AI20" s="39">
        <v>1</v>
      </c>
      <c r="AJ20" s="39">
        <v>3</v>
      </c>
      <c r="AK20" s="39">
        <v>2</v>
      </c>
      <c r="AL20" s="39">
        <v>10</v>
      </c>
      <c r="AM20" s="39">
        <v>1</v>
      </c>
      <c r="AN20" s="39">
        <v>2</v>
      </c>
      <c r="AO20" s="39">
        <v>7</v>
      </c>
      <c r="AP20" s="41" t="str">
        <f>IF(F20="......", "", _xlfn.IFNA(VLOOKUP(F20, Parameter2!$D$2:$E$15000, 2, FALSE), "Kode aset salah :("))</f>
        <v>Net Book</v>
      </c>
      <c r="AQ20" s="39" t="s">
        <v>42932</v>
      </c>
      <c r="AR20" s="39">
        <v>1</v>
      </c>
      <c r="AS20" s="52">
        <v>25000000</v>
      </c>
      <c r="AT20" s="53">
        <f t="shared" si="6"/>
        <v>25000000</v>
      </c>
      <c r="AU20" s="39">
        <v>21</v>
      </c>
      <c r="AV20" s="39">
        <v>3</v>
      </c>
      <c r="AW20" s="39">
        <v>1</v>
      </c>
      <c r="AX20" s="39">
        <v>1</v>
      </c>
      <c r="AY20" s="41" t="str">
        <f>IF(G20="...", "", VLOOKUP(G20, UPB!$A$3:$B$5000, 2, FALSE))</f>
        <v>Dinas Komunikasi dan Informatika</v>
      </c>
      <c r="AZ20" s="83">
        <v>45645</v>
      </c>
      <c r="BA20" s="75">
        <v>7</v>
      </c>
      <c r="BB20" s="65"/>
      <c r="BC20" s="65"/>
      <c r="BD20" s="54"/>
      <c r="BE20" s="65"/>
      <c r="BF20" s="65"/>
      <c r="BG20" s="64" t="s">
        <v>42936</v>
      </c>
      <c r="BH20" s="64"/>
      <c r="BI20" s="64"/>
      <c r="BJ20" s="64"/>
      <c r="BK20" s="64" t="s">
        <v>42940</v>
      </c>
      <c r="BL20" s="65"/>
      <c r="BM20" s="65"/>
      <c r="BN20" s="70"/>
      <c r="BO20" s="65"/>
      <c r="BP20" s="65"/>
      <c r="BQ20" s="65"/>
      <c r="BR20" s="65"/>
      <c r="BS20" s="65"/>
      <c r="BT20" s="65"/>
      <c r="BU20" s="55" t="str">
        <f>IF(AND($D20 &lt;&gt; "", $D20 &lt;&gt; $E20, $F20 &lt;&gt; "x.x.x.x.x.x.x"), VLOOKUP($E20, Parameter!$E$3:$N$5000, 9, FALSE), "")</f>
        <v/>
      </c>
      <c r="BV20" s="55" t="str">
        <f>IF(AND($D20 &lt;&gt; "", $D20 &lt;&gt; $E20, $F20 &lt;&gt; "x.x.x.x.x.x.x"), VLOOKUP($E20, Parameter!$E$3:$N$5000, 10, FALSE), "")</f>
        <v/>
      </c>
      <c r="BW20" s="55" t="str">
        <f>IF(AND($D20 &lt;&gt; "", $D20 &lt;&gt; $E20, $F20 &lt;&gt; "x.x.x.x.x.x.x"), VLOOKUP($C20, Parameter!$A$4:$L$5000, 3, FALSE), "")</f>
        <v/>
      </c>
      <c r="BX20" s="55" t="str">
        <f>IF(AND($D20 &lt;&gt; "", $D20 &lt;&gt; $E20, $F20 &lt;&gt; "x.x.x.x.x.x.x"), VLOOKUP($C20, Parameter!$A$4:$L$5000, 4, FALSE), "")</f>
        <v/>
      </c>
      <c r="BY20" s="56">
        <f t="shared" si="7"/>
        <v>0</v>
      </c>
      <c r="BZ20" s="55" t="str">
        <f t="shared" si="8"/>
        <v>Intra</v>
      </c>
      <c r="CA20" s="55" t="str">
        <f>IF($BZ20="Ekstra", Parameter3!$B$2, "")</f>
        <v/>
      </c>
      <c r="CB20" s="55" t="str">
        <f>IF($BZ20="Ekstra", Parameter3!$C$2, "")</f>
        <v/>
      </c>
      <c r="CC20" s="55" t="str">
        <f>IF($BZ20="Ekstra", VLOOKUP($E20, Parameter!$E$3:$N$5000, 9, FALSE), "")</f>
        <v/>
      </c>
      <c r="CD20" s="55" t="str">
        <f>IF($BZ20="Ekstra", VLOOKUP($E20, Parameter!$E$3:$N$5000, 10, FALSE), "")</f>
        <v/>
      </c>
      <c r="CE20" s="56">
        <f t="shared" si="9"/>
        <v>0</v>
      </c>
      <c r="CF20" s="55" t="str">
        <f t="shared" si="10"/>
        <v/>
      </c>
      <c r="CG20" s="55" t="str">
        <f t="shared" si="10"/>
        <v/>
      </c>
      <c r="CH20" s="55" t="str">
        <f t="shared" si="11"/>
        <v/>
      </c>
      <c r="CI20" s="55" t="str">
        <f>IF($F20="x.x.x.x.x.x.x", VLOOKUP($C20, Parameter!$A$4:$L$5000, 4, FALSE), "")</f>
        <v/>
      </c>
      <c r="CJ20" s="56">
        <f t="shared" si="12"/>
        <v>0</v>
      </c>
      <c r="CM20" s="4" t="str">
        <f t="shared" si="13"/>
        <v>2.16.2.20-1.2.6.2-5.2.2.10.1.2</v>
      </c>
      <c r="CN20" s="57">
        <f t="shared" si="14"/>
        <v>25000000</v>
      </c>
      <c r="CO20" s="58">
        <f t="shared" si="15"/>
        <v>25000000</v>
      </c>
      <c r="CP20" s="4" t="str">
        <f t="shared" si="16"/>
        <v/>
      </c>
      <c r="CQ20" s="4" t="str">
        <f t="shared" si="21"/>
        <v>21~3~1~1~1~3~2~10~1~2~7~45645~SAMSUNG GALAXY TAB S9 ULTRA 12/256GB~-~-~-~User: Eko Supriyadi~Pembelian~1~25000000~7</v>
      </c>
      <c r="CR20" s="4" t="str">
        <f t="shared" si="17"/>
        <v/>
      </c>
      <c r="CS20" s="4" t="str">
        <f t="shared" si="18"/>
        <v/>
      </c>
      <c r="CT20" s="91" t="b">
        <f t="shared" si="19"/>
        <v>0</v>
      </c>
    </row>
    <row r="21" spans="1:98" s="4" customFormat="1" x14ac:dyDescent="0.25">
      <c r="A21" s="50" t="str">
        <f t="shared" si="0"/>
        <v>2.16.2.20</v>
      </c>
      <c r="B21" s="50" t="str">
        <f t="shared" si="1"/>
        <v>1.2.6.2</v>
      </c>
      <c r="C21" s="50" t="str">
        <f t="shared" si="2"/>
        <v>5.2.2.10.1.2</v>
      </c>
      <c r="D21" s="50" t="str">
        <f>IF($C21=".....","",_xlfn.IFNA(VLOOKUP($C21, Parameter!$A$4:$L$5000, 3, FALSE), ""))</f>
        <v>1.3.2.10.1.2</v>
      </c>
      <c r="E21" s="50" t="str">
        <f t="shared" si="3"/>
        <v>1.3.2.10.1.2</v>
      </c>
      <c r="F21" s="50" t="str">
        <f t="shared" si="4"/>
        <v>1.3.2.10.1.2.2</v>
      </c>
      <c r="G21" s="50" t="str">
        <f t="shared" si="5"/>
        <v>21.3.1.1</v>
      </c>
      <c r="H21" s="40">
        <f>IF(E21=".....", 0, _xlfn.IFNA(VLOOKUP($E21, Parameter2!$A$2:$C$5000, 3, FALSE), 0))</f>
        <v>500000</v>
      </c>
      <c r="I21" s="35">
        <v>2</v>
      </c>
      <c r="J21" s="35">
        <v>16</v>
      </c>
      <c r="K21" s="35">
        <v>2</v>
      </c>
      <c r="L21" s="35">
        <v>20</v>
      </c>
      <c r="M21" s="35">
        <v>1</v>
      </c>
      <c r="N21" s="35">
        <v>2</v>
      </c>
      <c r="O21" s="35">
        <v>6</v>
      </c>
      <c r="P21" s="35">
        <v>2</v>
      </c>
      <c r="Q21" s="35">
        <v>5</v>
      </c>
      <c r="R21" s="35">
        <v>2</v>
      </c>
      <c r="S21" s="35">
        <v>2</v>
      </c>
      <c r="T21" s="35">
        <v>10</v>
      </c>
      <c r="U21" s="35">
        <v>1</v>
      </c>
      <c r="V21" s="35">
        <v>2</v>
      </c>
      <c r="W21" s="127" t="str">
        <f>IF(C21=".....","",_xlfn.IFNA(VLOOKUP($C21, Parameter!$A$4:$B$5000, 2, FALSE), "Kode belanja salah :("))</f>
        <v>Belanja Modal Personal Computer</v>
      </c>
      <c r="X21" s="35"/>
      <c r="Y21" s="121"/>
      <c r="Z21" s="17" t="s">
        <v>42928</v>
      </c>
      <c r="AA21" s="20">
        <v>10000000</v>
      </c>
      <c r="AB21" s="41">
        <f>IF($C21=".....","",VLOOKUP($C21, Parameter!$A$4:$L$5000, 6, FALSE))</f>
        <v>1</v>
      </c>
      <c r="AC21" s="41">
        <f>IF($C21=".....","",VLOOKUP($C21, Parameter!$A$4:$L$5000, 7, FALSE))</f>
        <v>3</v>
      </c>
      <c r="AD21" s="41">
        <f>IF($C21=".....","",VLOOKUP($C21, Parameter!$A$4:$L$5000, 8, FALSE))</f>
        <v>2</v>
      </c>
      <c r="AE21" s="41">
        <f>IF($C21=".....","",VLOOKUP($C21, Parameter!$A$4:$L$5000, 9, FALSE))</f>
        <v>10</v>
      </c>
      <c r="AF21" s="41">
        <f>IF($C21=".....","",VLOOKUP($C21, Parameter!$A$4:$L$5000, 10, FALSE))</f>
        <v>1</v>
      </c>
      <c r="AG21" s="41">
        <f>IF($C21=".....","",VLOOKUP($C21, Parameter!$A$4:$L$5000, 11, FALSE))</f>
        <v>2</v>
      </c>
      <c r="AH21" s="41" t="str">
        <f>IF($C21="..0.0.0.000","",_xlfn.IFNA(VLOOKUP($C21, Parameter!$A$4:$L$5000, 12, FALSE), ""))</f>
        <v>PERSONAL KOMPUTER</v>
      </c>
      <c r="AI21" s="39">
        <v>1</v>
      </c>
      <c r="AJ21" s="39">
        <v>3</v>
      </c>
      <c r="AK21" s="39">
        <v>2</v>
      </c>
      <c r="AL21" s="39">
        <v>10</v>
      </c>
      <c r="AM21" s="39">
        <v>1</v>
      </c>
      <c r="AN21" s="39">
        <v>2</v>
      </c>
      <c r="AO21" s="39">
        <v>2</v>
      </c>
      <c r="AP21" s="41" t="str">
        <f>IF(F21="......", "", _xlfn.IFNA(VLOOKUP(F21, Parameter2!$D$2:$E$15000, 2, FALSE), "Kode aset salah :("))</f>
        <v>Lap Top</v>
      </c>
      <c r="AQ21" s="39" t="s">
        <v>42933</v>
      </c>
      <c r="AR21" s="39">
        <v>1</v>
      </c>
      <c r="AS21" s="52">
        <v>10000000</v>
      </c>
      <c r="AT21" s="53">
        <f t="shared" si="6"/>
        <v>10000000</v>
      </c>
      <c r="AU21" s="39">
        <v>21</v>
      </c>
      <c r="AV21" s="39">
        <v>3</v>
      </c>
      <c r="AW21" s="39">
        <v>1</v>
      </c>
      <c r="AX21" s="39">
        <v>1</v>
      </c>
      <c r="AY21" s="41" t="str">
        <f>IF(G21="...", "", VLOOKUP(G21, UPB!$A$3:$B$5000, 2, FALSE))</f>
        <v>Dinas Komunikasi dan Informatika</v>
      </c>
      <c r="AZ21" s="83">
        <v>45645</v>
      </c>
      <c r="BA21" s="75">
        <v>1</v>
      </c>
      <c r="BB21" s="65"/>
      <c r="BC21" s="65"/>
      <c r="BD21" s="54"/>
      <c r="BE21" s="65"/>
      <c r="BF21" s="65"/>
      <c r="BG21" s="64" t="s">
        <v>42937</v>
      </c>
      <c r="BH21" s="64"/>
      <c r="BI21" s="64"/>
      <c r="BJ21" s="64"/>
      <c r="BK21" s="64" t="s">
        <v>42939</v>
      </c>
      <c r="BL21" s="65"/>
      <c r="BM21" s="65"/>
      <c r="BN21" s="70"/>
      <c r="BO21" s="65"/>
      <c r="BP21" s="65"/>
      <c r="BQ21" s="65"/>
      <c r="BR21" s="65"/>
      <c r="BS21" s="65"/>
      <c r="BT21" s="65"/>
      <c r="BU21" s="55" t="str">
        <f>IF(AND($D21 &lt;&gt; "", $D21 &lt;&gt; $E21, $F21 &lt;&gt; "x.x.x.x.x.x.x"), VLOOKUP($E21, Parameter!$E$3:$N$5000, 9, FALSE), "")</f>
        <v/>
      </c>
      <c r="BV21" s="55" t="str">
        <f>IF(AND($D21 &lt;&gt; "", $D21 &lt;&gt; $E21, $F21 &lt;&gt; "x.x.x.x.x.x.x"), VLOOKUP($E21, Parameter!$E$3:$N$5000, 10, FALSE), "")</f>
        <v/>
      </c>
      <c r="BW21" s="55" t="str">
        <f>IF(AND($D21 &lt;&gt; "", $D21 &lt;&gt; $E21, $F21 &lt;&gt; "x.x.x.x.x.x.x"), VLOOKUP($C21, Parameter!$A$4:$L$5000, 3, FALSE), "")</f>
        <v/>
      </c>
      <c r="BX21" s="55" t="str">
        <f>IF(AND($D21 &lt;&gt; "", $D21 &lt;&gt; $E21, $F21 &lt;&gt; "x.x.x.x.x.x.x"), VLOOKUP($C21, Parameter!$A$4:$L$5000, 4, FALSE), "")</f>
        <v/>
      </c>
      <c r="BY21" s="56">
        <f t="shared" si="7"/>
        <v>0</v>
      </c>
      <c r="BZ21" s="55" t="str">
        <f t="shared" si="8"/>
        <v>Intra</v>
      </c>
      <c r="CA21" s="55" t="str">
        <f>IF($BZ21="Ekstra", Parameter3!$B$2, "")</f>
        <v/>
      </c>
      <c r="CB21" s="55" t="str">
        <f>IF($BZ21="Ekstra", Parameter3!$C$2, "")</f>
        <v/>
      </c>
      <c r="CC21" s="55" t="str">
        <f>IF($BZ21="Ekstra", VLOOKUP($E21, Parameter!$E$3:$N$5000, 9, FALSE), "")</f>
        <v/>
      </c>
      <c r="CD21" s="55" t="str">
        <f>IF($BZ21="Ekstra", VLOOKUP($E21, Parameter!$E$3:$N$5000, 10, FALSE), "")</f>
        <v/>
      </c>
      <c r="CE21" s="56">
        <f t="shared" si="9"/>
        <v>0</v>
      </c>
      <c r="CF21" s="55" t="str">
        <f t="shared" si="10"/>
        <v/>
      </c>
      <c r="CG21" s="55" t="str">
        <f t="shared" si="10"/>
        <v/>
      </c>
      <c r="CH21" s="55" t="str">
        <f t="shared" si="11"/>
        <v/>
      </c>
      <c r="CI21" s="55" t="str">
        <f>IF($F21="x.x.x.x.x.x.x", VLOOKUP($C21, Parameter!$A$4:$L$5000, 4, FALSE), "")</f>
        <v/>
      </c>
      <c r="CJ21" s="56">
        <f t="shared" si="12"/>
        <v>0</v>
      </c>
      <c r="CM21" s="4" t="str">
        <f t="shared" si="13"/>
        <v>2.16.2.20-1.2.6.2-5.2.2.10.1.2</v>
      </c>
      <c r="CN21" s="57">
        <f t="shared" si="14"/>
        <v>10000000</v>
      </c>
      <c r="CO21" s="58">
        <f t="shared" si="15"/>
        <v>10000000</v>
      </c>
      <c r="CP21" s="4" t="str">
        <f t="shared" si="16"/>
        <v/>
      </c>
      <c r="CQ21" s="4" t="str">
        <f t="shared" si="21"/>
        <v>21~3~1~1~1~3~2~10~1~2~2~45645~HP Enterprise 14S DQ5152TU~-~-~-~User: Azriel S.B.~Pembelian~1~10000000~1</v>
      </c>
      <c r="CR21" s="4" t="str">
        <f t="shared" si="17"/>
        <v/>
      </c>
      <c r="CS21" s="4" t="str">
        <f t="shared" si="18"/>
        <v/>
      </c>
      <c r="CT21" s="91" t="b">
        <f t="shared" si="19"/>
        <v>0</v>
      </c>
    </row>
    <row r="22" spans="1:98" s="4" customFormat="1" x14ac:dyDescent="0.25">
      <c r="A22" s="50" t="str">
        <f t="shared" si="0"/>
        <v>2.16.2.20</v>
      </c>
      <c r="B22" s="50" t="str">
        <f t="shared" si="1"/>
        <v>1.2.6.2</v>
      </c>
      <c r="C22" s="50" t="str">
        <f t="shared" si="2"/>
        <v>5.2.2.10.1.2</v>
      </c>
      <c r="D22" s="50" t="str">
        <f>IF($C22=".....","",_xlfn.IFNA(VLOOKUP($C22, Parameter!$A$4:$L$5000, 3, FALSE), ""))</f>
        <v>1.3.2.10.1.2</v>
      </c>
      <c r="E22" s="50" t="str">
        <f t="shared" si="3"/>
        <v>1.3.2.10.1.2</v>
      </c>
      <c r="F22" s="50" t="str">
        <f t="shared" si="4"/>
        <v>1.3.2.10.1.2.10</v>
      </c>
      <c r="G22" s="50" t="str">
        <f t="shared" si="5"/>
        <v>21.3.1.1</v>
      </c>
      <c r="H22" s="40">
        <f>IF(E22=".....", 0, _xlfn.IFNA(VLOOKUP($E22, Parameter2!$A$2:$C$5000, 3, FALSE), 0))</f>
        <v>500000</v>
      </c>
      <c r="I22" s="35">
        <v>2</v>
      </c>
      <c r="J22" s="35">
        <v>16</v>
      </c>
      <c r="K22" s="35">
        <v>2</v>
      </c>
      <c r="L22" s="35">
        <v>20</v>
      </c>
      <c r="M22" s="35">
        <v>1</v>
      </c>
      <c r="N22" s="35">
        <v>2</v>
      </c>
      <c r="O22" s="35">
        <v>6</v>
      </c>
      <c r="P22" s="35">
        <v>2</v>
      </c>
      <c r="Q22" s="35">
        <v>5</v>
      </c>
      <c r="R22" s="35">
        <v>2</v>
      </c>
      <c r="S22" s="35">
        <v>2</v>
      </c>
      <c r="T22" s="35">
        <v>10</v>
      </c>
      <c r="U22" s="35">
        <v>1</v>
      </c>
      <c r="V22" s="35">
        <v>2</v>
      </c>
      <c r="W22" s="127" t="str">
        <f>IF(C22=".....","",_xlfn.IFNA(VLOOKUP($C22, Parameter!$A$4:$B$5000, 2, FALSE), "Kode belanja salah :("))</f>
        <v>Belanja Modal Personal Computer</v>
      </c>
      <c r="X22" s="35"/>
      <c r="Y22" s="121"/>
      <c r="Z22" s="17" t="s">
        <v>42929</v>
      </c>
      <c r="AA22" s="20">
        <v>6500000</v>
      </c>
      <c r="AB22" s="41">
        <f>IF($C22=".....","",VLOOKUP($C22, Parameter!$A$4:$L$5000, 6, FALSE))</f>
        <v>1</v>
      </c>
      <c r="AC22" s="41">
        <f>IF($C22=".....","",VLOOKUP($C22, Parameter!$A$4:$L$5000, 7, FALSE))</f>
        <v>3</v>
      </c>
      <c r="AD22" s="41">
        <f>IF($C22=".....","",VLOOKUP($C22, Parameter!$A$4:$L$5000, 8, FALSE))</f>
        <v>2</v>
      </c>
      <c r="AE22" s="41">
        <f>IF($C22=".....","",VLOOKUP($C22, Parameter!$A$4:$L$5000, 9, FALSE))</f>
        <v>10</v>
      </c>
      <c r="AF22" s="41">
        <f>IF($C22=".....","",VLOOKUP($C22, Parameter!$A$4:$L$5000, 10, FALSE))</f>
        <v>1</v>
      </c>
      <c r="AG22" s="41">
        <f>IF($C22=".....","",VLOOKUP($C22, Parameter!$A$4:$L$5000, 11, FALSE))</f>
        <v>2</v>
      </c>
      <c r="AH22" s="41" t="str">
        <f>IF($C22="..0.0.0.000","",_xlfn.IFNA(VLOOKUP($C22, Parameter!$A$4:$L$5000, 12, FALSE), ""))</f>
        <v>PERSONAL KOMPUTER</v>
      </c>
      <c r="AI22" s="39">
        <v>1</v>
      </c>
      <c r="AJ22" s="39">
        <v>3</v>
      </c>
      <c r="AK22" s="39">
        <v>2</v>
      </c>
      <c r="AL22" s="39">
        <v>10</v>
      </c>
      <c r="AM22" s="39">
        <v>1</v>
      </c>
      <c r="AN22" s="39">
        <v>2</v>
      </c>
      <c r="AO22" s="39">
        <v>10</v>
      </c>
      <c r="AP22" s="41" t="str">
        <f>IF(F22="......", "", _xlfn.IFNA(VLOOKUP(F22, Parameter2!$D$2:$E$15000, 2, FALSE), "Kode aset salah :("))</f>
        <v>Personal Komputer lainnya</v>
      </c>
      <c r="AQ22" s="39" t="s">
        <v>42935</v>
      </c>
      <c r="AR22" s="39">
        <v>1</v>
      </c>
      <c r="AS22" s="52">
        <v>6500000</v>
      </c>
      <c r="AT22" s="53">
        <f t="shared" si="6"/>
        <v>6500000</v>
      </c>
      <c r="AU22" s="39">
        <v>21</v>
      </c>
      <c r="AV22" s="39">
        <v>3</v>
      </c>
      <c r="AW22" s="39">
        <v>1</v>
      </c>
      <c r="AX22" s="39">
        <v>1</v>
      </c>
      <c r="AY22" s="41" t="str">
        <f>IF(G22="...", "", VLOOKUP(G22, UPB!$A$3:$B$5000, 2, FALSE))</f>
        <v>Dinas Komunikasi dan Informatika</v>
      </c>
      <c r="AZ22" s="83">
        <v>45645</v>
      </c>
      <c r="BA22" s="75">
        <v>1</v>
      </c>
      <c r="BB22" s="65"/>
      <c r="BC22" s="65"/>
      <c r="BD22" s="54"/>
      <c r="BE22" s="65"/>
      <c r="BF22" s="65"/>
      <c r="BG22" s="64" t="s">
        <v>42934</v>
      </c>
      <c r="BH22" s="64"/>
      <c r="BI22" s="64"/>
      <c r="BJ22" s="64"/>
      <c r="BK22" s="64"/>
      <c r="BL22" s="65"/>
      <c r="BM22" s="65"/>
      <c r="BN22" s="70"/>
      <c r="BO22" s="65"/>
      <c r="BP22" s="65"/>
      <c r="BQ22" s="65"/>
      <c r="BR22" s="65"/>
      <c r="BS22" s="65"/>
      <c r="BT22" s="65"/>
      <c r="BU22" s="55" t="str">
        <f>IF(AND($D22 &lt;&gt; "", $D22 &lt;&gt; $E22, $F22 &lt;&gt; "x.x.x.x.x.x.x"), VLOOKUP($E22, Parameter!$E$3:$N$5000, 9, FALSE), "")</f>
        <v/>
      </c>
      <c r="BV22" s="55" t="str">
        <f>IF(AND($D22 &lt;&gt; "", $D22 &lt;&gt; $E22, $F22 &lt;&gt; "x.x.x.x.x.x.x"), VLOOKUP($E22, Parameter!$E$3:$N$5000, 10, FALSE), "")</f>
        <v/>
      </c>
      <c r="BW22" s="55" t="str">
        <f>IF(AND($D22 &lt;&gt; "", $D22 &lt;&gt; $E22, $F22 &lt;&gt; "x.x.x.x.x.x.x"), VLOOKUP($C22, Parameter!$A$4:$L$5000, 3, FALSE), "")</f>
        <v/>
      </c>
      <c r="BX22" s="55" t="str">
        <f>IF(AND($D22 &lt;&gt; "", $D22 &lt;&gt; $E22, $F22 &lt;&gt; "x.x.x.x.x.x.x"), VLOOKUP($C22, Parameter!$A$4:$L$5000, 4, FALSE), "")</f>
        <v/>
      </c>
      <c r="BY22" s="56">
        <f t="shared" si="7"/>
        <v>0</v>
      </c>
      <c r="BZ22" s="55" t="str">
        <f t="shared" si="8"/>
        <v>Intra</v>
      </c>
      <c r="CA22" s="55" t="str">
        <f>IF($BZ22="Ekstra", Parameter3!$B$2, "")</f>
        <v/>
      </c>
      <c r="CB22" s="55" t="str">
        <f>IF($BZ22="Ekstra", Parameter3!$C$2, "")</f>
        <v/>
      </c>
      <c r="CC22" s="55" t="str">
        <f>IF($BZ22="Ekstra", VLOOKUP($E22, Parameter!$E$3:$N$5000, 9, FALSE), "")</f>
        <v/>
      </c>
      <c r="CD22" s="55" t="str">
        <f>IF($BZ22="Ekstra", VLOOKUP($E22, Parameter!$E$3:$N$5000, 10, FALSE), "")</f>
        <v/>
      </c>
      <c r="CE22" s="56">
        <f t="shared" si="9"/>
        <v>0</v>
      </c>
      <c r="CF22" s="55" t="str">
        <f t="shared" si="10"/>
        <v/>
      </c>
      <c r="CG22" s="55" t="str">
        <f t="shared" si="10"/>
        <v/>
      </c>
      <c r="CH22" s="55" t="str">
        <f t="shared" si="11"/>
        <v/>
      </c>
      <c r="CI22" s="55" t="str">
        <f>IF($F22="x.x.x.x.x.x.x", VLOOKUP($C22, Parameter!$A$4:$L$5000, 4, FALSE), "")</f>
        <v/>
      </c>
      <c r="CJ22" s="56">
        <f t="shared" si="12"/>
        <v>0</v>
      </c>
      <c r="CM22" s="4" t="str">
        <f t="shared" si="13"/>
        <v>2.16.2.20-1.2.6.2-5.2.2.10.1.2</v>
      </c>
      <c r="CN22" s="57">
        <f t="shared" si="14"/>
        <v>6500000</v>
      </c>
      <c r="CO22" s="58">
        <f t="shared" si="15"/>
        <v>6500000</v>
      </c>
      <c r="CP22" s="4" t="str">
        <f t="shared" si="16"/>
        <v/>
      </c>
      <c r="CQ22" s="4" t="str">
        <f t="shared" si="21"/>
        <v>21~3~1~1~1~3~2~10~1~2~10~45645~EPSON Scanner Workforce DS-410~-~-~-~-~Pembelian~1~6500000~1</v>
      </c>
      <c r="CR22" s="4" t="str">
        <f t="shared" si="17"/>
        <v/>
      </c>
      <c r="CS22" s="4" t="str">
        <f t="shared" si="18"/>
        <v/>
      </c>
      <c r="CT22" s="91" t="b">
        <f t="shared" si="19"/>
        <v>0</v>
      </c>
    </row>
    <row r="23" spans="1:98" s="4" customFormat="1" x14ac:dyDescent="0.25">
      <c r="A23" s="50" t="str">
        <f t="shared" si="0"/>
        <v>...</v>
      </c>
      <c r="B23" s="50" t="str">
        <f t="shared" si="1"/>
        <v>...</v>
      </c>
      <c r="C23" s="50" t="str">
        <f t="shared" si="2"/>
        <v>.....</v>
      </c>
      <c r="D23" s="50" t="str">
        <f>IF($C23=".....","",_xlfn.IFNA(VLOOKUP($C23, Parameter!$A$4:$L$5000, 3, FALSE), ""))</f>
        <v/>
      </c>
      <c r="E23" s="50" t="str">
        <f t="shared" si="3"/>
        <v>.....</v>
      </c>
      <c r="F23" s="50" t="str">
        <f t="shared" si="4"/>
        <v>......</v>
      </c>
      <c r="G23" s="50" t="str">
        <f t="shared" si="5"/>
        <v>...</v>
      </c>
      <c r="H23" s="40">
        <f>IF(E23=".....", 0, _xlfn.IFNA(VLOOKUP($E23, Parameter2!$A$2:$C$5000, 3, FALSE), 0))</f>
        <v>0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18"/>
      <c r="X23" s="35"/>
      <c r="Y23" s="121"/>
      <c r="Z23" s="17"/>
      <c r="AA23" s="20"/>
      <c r="AB23" s="41" t="str">
        <f>IF($C23=".....","",VLOOKUP($C23, Parameter!$A$4:$L$5000, 6, FALSE))</f>
        <v/>
      </c>
      <c r="AC23" s="41" t="str">
        <f>IF($C23=".....","",VLOOKUP($C23, Parameter!$A$4:$L$5000, 7, FALSE))</f>
        <v/>
      </c>
      <c r="AD23" s="41" t="str">
        <f>IF($C23=".....","",VLOOKUP($C23, Parameter!$A$4:$L$5000, 8, FALSE))</f>
        <v/>
      </c>
      <c r="AE23" s="41" t="str">
        <f>IF($C23=".....","",VLOOKUP($C23, Parameter!$A$4:$L$5000, 9, FALSE))</f>
        <v/>
      </c>
      <c r="AF23" s="41" t="str">
        <f>IF($C23=".....","",VLOOKUP($C23, Parameter!$A$4:$L$5000, 10, FALSE))</f>
        <v/>
      </c>
      <c r="AG23" s="41" t="str">
        <f>IF($C23=".....","",VLOOKUP($C23, Parameter!$A$4:$L$5000, 11, FALSE))</f>
        <v/>
      </c>
      <c r="AH23" s="41" t="str">
        <f>IF($C23="..0.0.0.000","",_xlfn.IFNA(VLOOKUP($C23, Parameter!$A$4:$L$5000, 12, FALSE), ""))</f>
        <v/>
      </c>
      <c r="AI23" s="39"/>
      <c r="AJ23" s="39"/>
      <c r="AK23" s="39"/>
      <c r="AL23" s="39"/>
      <c r="AM23" s="39"/>
      <c r="AN23" s="39"/>
      <c r="AO23" s="39"/>
      <c r="AP23" s="41" t="str">
        <f>IF(F23="......", "", _xlfn.IFNA(VLOOKUP(F23, Parameter2!$D$2:$E$15000, 2, FALSE), "Kode aset salah :("))</f>
        <v/>
      </c>
      <c r="AQ23" s="39"/>
      <c r="AR23" s="39"/>
      <c r="AS23" s="52"/>
      <c r="AT23" s="53">
        <f t="shared" si="6"/>
        <v>0</v>
      </c>
      <c r="AU23" s="39" t="str">
        <f t="shared" ref="AU23:AU75" si="22">IF(ISBLANK($AI23), "", $I$1)</f>
        <v/>
      </c>
      <c r="AV23" s="39" t="str">
        <f t="shared" ref="AV23:AV75" si="23">IF(ISBLANK($AI23), "", $J$1)</f>
        <v/>
      </c>
      <c r="AW23" s="39" t="str">
        <f t="shared" ref="AW23:AW75" si="24">IF(ISBLANK($AI23), "", $K$1)</f>
        <v/>
      </c>
      <c r="AX23" s="39" t="str">
        <f t="shared" ref="AX23:AX75" si="25">IF(ISBLANK($AI23), "", $L$1)</f>
        <v/>
      </c>
      <c r="AY23" s="41" t="str">
        <f>IF(G23="...", "", VLOOKUP(G23, UPB!$A$3:$B$5000, 2, FALSE))</f>
        <v/>
      </c>
      <c r="AZ23" s="83"/>
      <c r="BA23" s="75"/>
      <c r="BB23" s="65"/>
      <c r="BC23" s="65"/>
      <c r="BD23" s="54"/>
      <c r="BE23" s="65"/>
      <c r="BF23" s="65"/>
      <c r="BG23" s="64"/>
      <c r="BH23" s="64"/>
      <c r="BI23" s="64"/>
      <c r="BJ23" s="64"/>
      <c r="BK23" s="64"/>
      <c r="BL23" s="65"/>
      <c r="BM23" s="65"/>
      <c r="BN23" s="70"/>
      <c r="BO23" s="65"/>
      <c r="BP23" s="65"/>
      <c r="BQ23" s="65"/>
      <c r="BR23" s="65"/>
      <c r="BS23" s="65"/>
      <c r="BT23" s="65"/>
      <c r="BU23" s="55" t="str">
        <f>IF(AND($D23 &lt;&gt; "", $D23 &lt;&gt; $E23, $F23 &lt;&gt; "x.x.x.x.x.x.x"), VLOOKUP($E23, Parameter!$E$3:$N$5000, 9, FALSE), "")</f>
        <v/>
      </c>
      <c r="BV23" s="55" t="str">
        <f>IF(AND($D23 &lt;&gt; "", $D23 &lt;&gt; $E23, $F23 &lt;&gt; "x.x.x.x.x.x.x"), VLOOKUP($E23, Parameter!$E$3:$N$5000, 10, FALSE), "")</f>
        <v/>
      </c>
      <c r="BW23" s="55" t="str">
        <f>IF(AND($D23 &lt;&gt; "", $D23 &lt;&gt; $E23, $F23 &lt;&gt; "x.x.x.x.x.x.x"), VLOOKUP($C23, Parameter!$A$4:$L$5000, 3, FALSE), "")</f>
        <v/>
      </c>
      <c r="BX23" s="55" t="str">
        <f>IF(AND($D23 &lt;&gt; "", $D23 &lt;&gt; $E23, $F23 &lt;&gt; "x.x.x.x.x.x.x"), VLOOKUP($C23, Parameter!$A$4:$L$5000, 4, FALSE), "")</f>
        <v/>
      </c>
      <c r="BY23" s="56">
        <f t="shared" si="7"/>
        <v>0</v>
      </c>
      <c r="BZ23" s="55" t="str">
        <f t="shared" si="8"/>
        <v>Intra</v>
      </c>
      <c r="CA23" s="55" t="str">
        <f>IF($BZ23="Ekstra", Parameter3!$B$2, "")</f>
        <v/>
      </c>
      <c r="CB23" s="55" t="str">
        <f>IF($BZ23="Ekstra", Parameter3!$C$2, "")</f>
        <v/>
      </c>
      <c r="CC23" s="55" t="str">
        <f>IF($BZ23="Ekstra", VLOOKUP($E23, Parameter!$E$3:$N$5000, 9, FALSE), "")</f>
        <v/>
      </c>
      <c r="CD23" s="55" t="str">
        <f>IF($BZ23="Ekstra", VLOOKUP($E23, Parameter!$E$3:$N$5000, 10, FALSE), "")</f>
        <v/>
      </c>
      <c r="CE23" s="56">
        <f t="shared" si="9"/>
        <v>0</v>
      </c>
      <c r="CF23" s="55" t="str">
        <f t="shared" si="10"/>
        <v/>
      </c>
      <c r="CG23" s="55" t="str">
        <f t="shared" si="10"/>
        <v/>
      </c>
      <c r="CH23" s="55" t="str">
        <f t="shared" si="11"/>
        <v/>
      </c>
      <c r="CI23" s="55" t="str">
        <f>IF($F23="x.x.x.x.x.x.x", VLOOKUP($C23, Parameter!$A$4:$L$5000, 4, FALSE), "")</f>
        <v/>
      </c>
      <c r="CJ23" s="56">
        <f t="shared" si="12"/>
        <v>0</v>
      </c>
      <c r="CM23" s="4" t="str">
        <f t="shared" si="13"/>
        <v>...-...-.....</v>
      </c>
      <c r="CN23" s="57">
        <f t="shared" si="14"/>
        <v>0</v>
      </c>
      <c r="CO23" s="58">
        <f t="shared" si="15"/>
        <v>0</v>
      </c>
      <c r="CP23" s="4" t="str">
        <f t="shared" si="16"/>
        <v/>
      </c>
      <c r="CQ23" s="4" t="b">
        <f t="shared" si="21"/>
        <v>0</v>
      </c>
      <c r="CR23" s="4" t="str">
        <f t="shared" si="17"/>
        <v/>
      </c>
      <c r="CS23" s="4" t="str">
        <f t="shared" si="18"/>
        <v/>
      </c>
      <c r="CT23" s="91" t="b">
        <f t="shared" si="19"/>
        <v>0</v>
      </c>
    </row>
    <row r="24" spans="1:98" s="4" customFormat="1" x14ac:dyDescent="0.25">
      <c r="A24" s="50" t="str">
        <f t="shared" si="0"/>
        <v>...</v>
      </c>
      <c r="B24" s="50" t="str">
        <f t="shared" si="1"/>
        <v>...</v>
      </c>
      <c r="C24" s="50" t="str">
        <f t="shared" si="2"/>
        <v>.....</v>
      </c>
      <c r="D24" s="50" t="str">
        <f>IF($C24=".....","",_xlfn.IFNA(VLOOKUP($C24, Parameter!$A$4:$L$5000, 3, FALSE), ""))</f>
        <v/>
      </c>
      <c r="E24" s="50" t="str">
        <f t="shared" si="3"/>
        <v>.....</v>
      </c>
      <c r="F24" s="50" t="str">
        <f t="shared" si="4"/>
        <v>......</v>
      </c>
      <c r="G24" s="50" t="str">
        <f t="shared" si="5"/>
        <v>...</v>
      </c>
      <c r="H24" s="40">
        <f>IF(E24=".....", 0, _xlfn.IFNA(VLOOKUP($E24, Parameter2!$A$2:$C$5000, 3, FALSE), 0))</f>
        <v>0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18" t="str">
        <f>IF(C24=".....","",_xlfn.IFNA(VLOOKUP($C24, Parameter!$A$4:$B$5000, 2, FALSE), "Kode belanja salah :("))</f>
        <v/>
      </c>
      <c r="X24" s="35"/>
      <c r="Y24" s="121"/>
      <c r="Z24" s="17"/>
      <c r="AA24" s="20"/>
      <c r="AB24" s="41" t="str">
        <f>IF($C24=".....","",VLOOKUP($C24, Parameter!$A$4:$L$5000, 6, FALSE))</f>
        <v/>
      </c>
      <c r="AC24" s="41" t="str">
        <f>IF($C24=".....","",VLOOKUP($C24, Parameter!$A$4:$L$5000, 7, FALSE))</f>
        <v/>
      </c>
      <c r="AD24" s="41" t="str">
        <f>IF($C24=".....","",VLOOKUP($C24, Parameter!$A$4:$L$5000, 8, FALSE))</f>
        <v/>
      </c>
      <c r="AE24" s="41" t="str">
        <f>IF($C24=".....","",VLOOKUP($C24, Parameter!$A$4:$L$5000, 9, FALSE))</f>
        <v/>
      </c>
      <c r="AF24" s="41" t="str">
        <f>IF($C24=".....","",VLOOKUP($C24, Parameter!$A$4:$L$5000, 10, FALSE))</f>
        <v/>
      </c>
      <c r="AG24" s="41" t="str">
        <f>IF($C24=".....","",VLOOKUP($C24, Parameter!$A$4:$L$5000, 11, FALSE))</f>
        <v/>
      </c>
      <c r="AH24" s="41" t="str">
        <f>IF($C24="..0.0.0.000","",_xlfn.IFNA(VLOOKUP($C24, Parameter!$A$4:$L$5000, 12, FALSE), ""))</f>
        <v/>
      </c>
      <c r="AI24" s="39"/>
      <c r="AJ24" s="39"/>
      <c r="AK24" s="39"/>
      <c r="AL24" s="39"/>
      <c r="AM24" s="39"/>
      <c r="AN24" s="39"/>
      <c r="AO24" s="39"/>
      <c r="AP24" s="41" t="str">
        <f>IF(F24="......", "", _xlfn.IFNA(VLOOKUP(F24, Parameter2!$D$2:$E$15000, 2, FALSE), "Kode aset salah :("))</f>
        <v/>
      </c>
      <c r="AQ24" s="39"/>
      <c r="AR24" s="39"/>
      <c r="AS24" s="52"/>
      <c r="AT24" s="53">
        <f t="shared" si="6"/>
        <v>0</v>
      </c>
      <c r="AU24" s="39" t="str">
        <f t="shared" si="22"/>
        <v/>
      </c>
      <c r="AV24" s="39" t="str">
        <f t="shared" si="23"/>
        <v/>
      </c>
      <c r="AW24" s="39" t="str">
        <f t="shared" si="24"/>
        <v/>
      </c>
      <c r="AX24" s="39" t="str">
        <f t="shared" si="25"/>
        <v/>
      </c>
      <c r="AY24" s="41" t="str">
        <f>IF(G24="...", "", VLOOKUP(G24, UPB!$A$3:$B$5000, 2, FALSE))</f>
        <v/>
      </c>
      <c r="AZ24" s="83"/>
      <c r="BA24" s="75"/>
      <c r="BB24" s="65"/>
      <c r="BC24" s="65"/>
      <c r="BD24" s="54"/>
      <c r="BE24" s="65"/>
      <c r="BF24" s="65"/>
      <c r="BG24" s="64"/>
      <c r="BH24" s="64"/>
      <c r="BI24" s="64"/>
      <c r="BJ24" s="64"/>
      <c r="BK24" s="64"/>
      <c r="BL24" s="65"/>
      <c r="BM24" s="65"/>
      <c r="BN24" s="70"/>
      <c r="BO24" s="65"/>
      <c r="BP24" s="65"/>
      <c r="BQ24" s="65"/>
      <c r="BR24" s="65"/>
      <c r="BS24" s="65"/>
      <c r="BT24" s="65"/>
      <c r="BU24" s="55" t="str">
        <f>IF(AND($D24 &lt;&gt; "", $D24 &lt;&gt; $E24, $F24 &lt;&gt; "x.x.x.x.x.x.x"), VLOOKUP($E24, Parameter!$E$3:$N$5000, 9, FALSE), "")</f>
        <v/>
      </c>
      <c r="BV24" s="55" t="str">
        <f>IF(AND($D24 &lt;&gt; "", $D24 &lt;&gt; $E24, $F24 &lt;&gt; "x.x.x.x.x.x.x"), VLOOKUP($E24, Parameter!$E$3:$N$5000, 10, FALSE), "")</f>
        <v/>
      </c>
      <c r="BW24" s="55" t="str">
        <f>IF(AND($D24 &lt;&gt; "", $D24 &lt;&gt; $E24, $F24 &lt;&gt; "x.x.x.x.x.x.x"), VLOOKUP($C24, Parameter!$A$4:$L$5000, 3, FALSE), "")</f>
        <v/>
      </c>
      <c r="BX24" s="55" t="str">
        <f>IF(AND($D24 &lt;&gt; "", $D24 &lt;&gt; $E24, $F24 &lt;&gt; "x.x.x.x.x.x.x"), VLOOKUP($C24, Parameter!$A$4:$L$5000, 4, FALSE), "")</f>
        <v/>
      </c>
      <c r="BY24" s="56">
        <f t="shared" si="7"/>
        <v>0</v>
      </c>
      <c r="BZ24" s="55" t="str">
        <f t="shared" si="8"/>
        <v>Intra</v>
      </c>
      <c r="CA24" s="55" t="str">
        <f>IF($BZ24="Ekstra", Parameter3!$B$2, "")</f>
        <v/>
      </c>
      <c r="CB24" s="55" t="str">
        <f>IF($BZ24="Ekstra", Parameter3!$C$2, "")</f>
        <v/>
      </c>
      <c r="CC24" s="55" t="str">
        <f>IF($BZ24="Ekstra", VLOOKUP($E24, Parameter!$E$3:$N$5000, 9, FALSE), "")</f>
        <v/>
      </c>
      <c r="CD24" s="55" t="str">
        <f>IF($BZ24="Ekstra", VLOOKUP($E24, Parameter!$E$3:$N$5000, 10, FALSE), "")</f>
        <v/>
      </c>
      <c r="CE24" s="56">
        <f t="shared" si="9"/>
        <v>0</v>
      </c>
      <c r="CF24" s="55" t="str">
        <f t="shared" si="10"/>
        <v/>
      </c>
      <c r="CG24" s="55" t="str">
        <f t="shared" si="10"/>
        <v/>
      </c>
      <c r="CH24" s="55" t="str">
        <f t="shared" si="11"/>
        <v/>
      </c>
      <c r="CI24" s="55" t="str">
        <f>IF($F24="x.x.x.x.x.x.x", VLOOKUP($C24, Parameter!$A$4:$L$5000, 4, FALSE), "")</f>
        <v/>
      </c>
      <c r="CJ24" s="56">
        <f t="shared" si="12"/>
        <v>0</v>
      </c>
      <c r="CM24" s="4" t="str">
        <f t="shared" si="13"/>
        <v>...-...-.....</v>
      </c>
      <c r="CN24" s="57">
        <f t="shared" si="14"/>
        <v>0</v>
      </c>
      <c r="CO24" s="58">
        <f t="shared" si="15"/>
        <v>0</v>
      </c>
      <c r="CP24" s="4" t="str">
        <f t="shared" si="16"/>
        <v/>
      </c>
      <c r="CQ24" s="4" t="b">
        <f t="shared" si="21"/>
        <v>0</v>
      </c>
      <c r="CR24" s="4" t="str">
        <f t="shared" si="17"/>
        <v/>
      </c>
      <c r="CS24" s="4" t="str">
        <f t="shared" si="18"/>
        <v/>
      </c>
      <c r="CT24" s="91" t="b">
        <f t="shared" si="19"/>
        <v>0</v>
      </c>
    </row>
    <row r="25" spans="1:98" s="4" customFormat="1" x14ac:dyDescent="0.25">
      <c r="A25" s="50" t="str">
        <f t="shared" si="0"/>
        <v>...</v>
      </c>
      <c r="B25" s="50" t="str">
        <f t="shared" si="1"/>
        <v>...</v>
      </c>
      <c r="C25" s="50" t="str">
        <f t="shared" si="2"/>
        <v>.....</v>
      </c>
      <c r="D25" s="50" t="str">
        <f>IF($C25=".....","",_xlfn.IFNA(VLOOKUP($C25, Parameter!$A$4:$L$5000, 3, FALSE), ""))</f>
        <v/>
      </c>
      <c r="E25" s="50" t="str">
        <f t="shared" si="3"/>
        <v>.....</v>
      </c>
      <c r="F25" s="50" t="str">
        <f t="shared" si="4"/>
        <v>......</v>
      </c>
      <c r="G25" s="50" t="str">
        <f t="shared" si="5"/>
        <v>...</v>
      </c>
      <c r="H25" s="40">
        <f>IF(E25=".....", 0, _xlfn.IFNA(VLOOKUP($E25, Parameter2!$A$2:$C$5000, 3, FALSE), 0))</f>
        <v>0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18" t="str">
        <f>IF(C25=".....","",_xlfn.IFNA(VLOOKUP($C25, Parameter!$A$4:$B$5000, 2, FALSE), "Kode belanja salah :("))</f>
        <v/>
      </c>
      <c r="X25" s="35"/>
      <c r="Y25" s="121"/>
      <c r="Z25" s="17"/>
      <c r="AA25" s="20"/>
      <c r="AB25" s="41" t="str">
        <f>IF($C25=".....","",VLOOKUP($C25, Parameter!$A$4:$L$5000, 6, FALSE))</f>
        <v/>
      </c>
      <c r="AC25" s="41" t="str">
        <f>IF($C25=".....","",VLOOKUP($C25, Parameter!$A$4:$L$5000, 7, FALSE))</f>
        <v/>
      </c>
      <c r="AD25" s="41" t="str">
        <f>IF($C25=".....","",VLOOKUP($C25, Parameter!$A$4:$L$5000, 8, FALSE))</f>
        <v/>
      </c>
      <c r="AE25" s="41" t="str">
        <f>IF($C25=".....","",VLOOKUP($C25, Parameter!$A$4:$L$5000, 9, FALSE))</f>
        <v/>
      </c>
      <c r="AF25" s="41" t="str">
        <f>IF($C25=".....","",VLOOKUP($C25, Parameter!$A$4:$L$5000, 10, FALSE))</f>
        <v/>
      </c>
      <c r="AG25" s="41" t="str">
        <f>IF($C25=".....","",VLOOKUP($C25, Parameter!$A$4:$L$5000, 11, FALSE))</f>
        <v/>
      </c>
      <c r="AH25" s="41" t="str">
        <f>IF($C25="..0.0.0.000","",_xlfn.IFNA(VLOOKUP($C25, Parameter!$A$4:$L$5000, 12, FALSE), ""))</f>
        <v/>
      </c>
      <c r="AI25" s="39"/>
      <c r="AJ25" s="39"/>
      <c r="AK25" s="39"/>
      <c r="AL25" s="39"/>
      <c r="AM25" s="39"/>
      <c r="AN25" s="39"/>
      <c r="AO25" s="39"/>
      <c r="AP25" s="41" t="str">
        <f>IF(F25="......", "", _xlfn.IFNA(VLOOKUP(F25, Parameter2!$D$2:$E$15000, 2, FALSE), "Kode aset salah :("))</f>
        <v/>
      </c>
      <c r="AQ25" s="39"/>
      <c r="AR25" s="39"/>
      <c r="AS25" s="52"/>
      <c r="AT25" s="53">
        <f t="shared" si="6"/>
        <v>0</v>
      </c>
      <c r="AU25" s="39" t="str">
        <f t="shared" si="22"/>
        <v/>
      </c>
      <c r="AV25" s="39" t="str">
        <f t="shared" si="23"/>
        <v/>
      </c>
      <c r="AW25" s="39" t="str">
        <f t="shared" si="24"/>
        <v/>
      </c>
      <c r="AX25" s="39" t="str">
        <f t="shared" si="25"/>
        <v/>
      </c>
      <c r="AY25" s="41" t="str">
        <f>IF(G25="...", "", VLOOKUP(G25, UPB!$A$3:$B$5000, 2, FALSE))</f>
        <v/>
      </c>
      <c r="AZ25" s="83"/>
      <c r="BA25" s="75"/>
      <c r="BB25" s="65"/>
      <c r="BC25" s="65"/>
      <c r="BD25" s="54"/>
      <c r="BE25" s="65"/>
      <c r="BF25" s="65"/>
      <c r="BG25" s="64"/>
      <c r="BH25" s="64"/>
      <c r="BI25" s="64"/>
      <c r="BJ25" s="64"/>
      <c r="BK25" s="64"/>
      <c r="BL25" s="65"/>
      <c r="BM25" s="65"/>
      <c r="BN25" s="70"/>
      <c r="BO25" s="65"/>
      <c r="BP25" s="65"/>
      <c r="BQ25" s="65"/>
      <c r="BR25" s="65"/>
      <c r="BS25" s="65"/>
      <c r="BT25" s="65"/>
      <c r="BU25" s="55" t="str">
        <f>IF(AND($D25 &lt;&gt; "", $D25 &lt;&gt; $E25, $F25 &lt;&gt; "x.x.x.x.x.x.x"), VLOOKUP($E25, Parameter!$E$3:$N$5000, 9, FALSE), "")</f>
        <v/>
      </c>
      <c r="BV25" s="55" t="str">
        <f>IF(AND($D25 &lt;&gt; "", $D25 &lt;&gt; $E25, $F25 &lt;&gt; "x.x.x.x.x.x.x"), VLOOKUP($E25, Parameter!$E$3:$N$5000, 10, FALSE), "")</f>
        <v/>
      </c>
      <c r="BW25" s="55" t="str">
        <f>IF(AND($D25 &lt;&gt; "", $D25 &lt;&gt; $E25, $F25 &lt;&gt; "x.x.x.x.x.x.x"), VLOOKUP($C25, Parameter!$A$4:$L$5000, 3, FALSE), "")</f>
        <v/>
      </c>
      <c r="BX25" s="55" t="str">
        <f>IF(AND($D25 &lt;&gt; "", $D25 &lt;&gt; $E25, $F25 &lt;&gt; "x.x.x.x.x.x.x"), VLOOKUP($C25, Parameter!$A$4:$L$5000, 4, FALSE), "")</f>
        <v/>
      </c>
      <c r="BY25" s="56">
        <f t="shared" si="7"/>
        <v>0</v>
      </c>
      <c r="BZ25" s="55" t="str">
        <f t="shared" si="8"/>
        <v>Intra</v>
      </c>
      <c r="CA25" s="55" t="str">
        <f>IF($BZ25="Ekstra", Parameter3!$B$2, "")</f>
        <v/>
      </c>
      <c r="CB25" s="55" t="str">
        <f>IF($BZ25="Ekstra", Parameter3!$C$2, "")</f>
        <v/>
      </c>
      <c r="CC25" s="55" t="str">
        <f>IF($BZ25="Ekstra", VLOOKUP($E25, Parameter!$E$3:$N$5000, 9, FALSE), "")</f>
        <v/>
      </c>
      <c r="CD25" s="55" t="str">
        <f>IF($BZ25="Ekstra", VLOOKUP($E25, Parameter!$E$3:$N$5000, 10, FALSE), "")</f>
        <v/>
      </c>
      <c r="CE25" s="56">
        <f t="shared" si="9"/>
        <v>0</v>
      </c>
      <c r="CF25" s="55" t="str">
        <f t="shared" si="10"/>
        <v/>
      </c>
      <c r="CG25" s="55" t="str">
        <f t="shared" si="10"/>
        <v/>
      </c>
      <c r="CH25" s="55" t="str">
        <f t="shared" si="11"/>
        <v/>
      </c>
      <c r="CI25" s="55" t="str">
        <f>IF($F25="x.x.x.x.x.x.x", VLOOKUP($C25, Parameter!$A$4:$L$5000, 4, FALSE), "")</f>
        <v/>
      </c>
      <c r="CJ25" s="56">
        <f t="shared" si="12"/>
        <v>0</v>
      </c>
      <c r="CM25" s="4" t="str">
        <f t="shared" si="13"/>
        <v>...-...-.....</v>
      </c>
      <c r="CN25" s="57">
        <f t="shared" si="14"/>
        <v>0</v>
      </c>
      <c r="CO25" s="58">
        <f t="shared" si="15"/>
        <v>0</v>
      </c>
      <c r="CP25" s="4" t="str">
        <f t="shared" si="16"/>
        <v/>
      </c>
      <c r="CQ25" s="4" t="b">
        <f t="shared" si="21"/>
        <v>0</v>
      </c>
      <c r="CR25" s="4" t="str">
        <f t="shared" si="17"/>
        <v/>
      </c>
      <c r="CS25" s="4" t="str">
        <f t="shared" si="18"/>
        <v/>
      </c>
      <c r="CT25" s="91" t="b">
        <f t="shared" si="19"/>
        <v>0</v>
      </c>
    </row>
    <row r="26" spans="1:98" s="4" customFormat="1" x14ac:dyDescent="0.25">
      <c r="A26" s="50" t="str">
        <f t="shared" si="0"/>
        <v>...</v>
      </c>
      <c r="B26" s="50" t="str">
        <f t="shared" si="1"/>
        <v>...</v>
      </c>
      <c r="C26" s="50" t="str">
        <f t="shared" si="2"/>
        <v>.....</v>
      </c>
      <c r="D26" s="50" t="str">
        <f>IF($C26=".....","",_xlfn.IFNA(VLOOKUP($C26, Parameter!$A$4:$L$5000, 3, FALSE), ""))</f>
        <v/>
      </c>
      <c r="E26" s="50" t="str">
        <f t="shared" si="3"/>
        <v>.....</v>
      </c>
      <c r="F26" s="50" t="str">
        <f t="shared" si="4"/>
        <v>......</v>
      </c>
      <c r="G26" s="50" t="str">
        <f t="shared" si="5"/>
        <v>...</v>
      </c>
      <c r="H26" s="40">
        <f>IF(E26=".....", 0, _xlfn.IFNA(VLOOKUP($E26, Parameter2!$A$2:$C$5000, 3, FALSE), 0))</f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18" t="str">
        <f>IF(C26=".....","",_xlfn.IFNA(VLOOKUP($C26, Parameter!$A$4:$B$5000, 2, FALSE), "Kode belanja salah :("))</f>
        <v/>
      </c>
      <c r="X26" s="35"/>
      <c r="Y26" s="121"/>
      <c r="Z26" s="17"/>
      <c r="AA26" s="20"/>
      <c r="AB26" s="41" t="str">
        <f>IF($C26=".....","",VLOOKUP($C26, Parameter!$A$4:$L$5000, 6, FALSE))</f>
        <v/>
      </c>
      <c r="AC26" s="41" t="str">
        <f>IF($C26=".....","",VLOOKUP($C26, Parameter!$A$4:$L$5000, 7, FALSE))</f>
        <v/>
      </c>
      <c r="AD26" s="41" t="str">
        <f>IF($C26=".....","",VLOOKUP($C26, Parameter!$A$4:$L$5000, 8, FALSE))</f>
        <v/>
      </c>
      <c r="AE26" s="41" t="str">
        <f>IF($C26=".....","",VLOOKUP($C26, Parameter!$A$4:$L$5000, 9, FALSE))</f>
        <v/>
      </c>
      <c r="AF26" s="41" t="str">
        <f>IF($C26=".....","",VLOOKUP($C26, Parameter!$A$4:$L$5000, 10, FALSE))</f>
        <v/>
      </c>
      <c r="AG26" s="41" t="str">
        <f>IF($C26=".....","",VLOOKUP($C26, Parameter!$A$4:$L$5000, 11, FALSE))</f>
        <v/>
      </c>
      <c r="AH26" s="41" t="str">
        <f>IF($C26="..0.0.0.000","",_xlfn.IFNA(VLOOKUP($C26, Parameter!$A$4:$L$5000, 12, FALSE), ""))</f>
        <v/>
      </c>
      <c r="AI26" s="39"/>
      <c r="AJ26" s="39"/>
      <c r="AK26" s="39"/>
      <c r="AL26" s="39"/>
      <c r="AM26" s="39"/>
      <c r="AN26" s="39"/>
      <c r="AO26" s="39"/>
      <c r="AP26" s="41" t="str">
        <f>IF(F26="......", "", _xlfn.IFNA(VLOOKUP(F26, Parameter2!$D$2:$E$15000, 2, FALSE), "Kode aset salah :("))</f>
        <v/>
      </c>
      <c r="AQ26" s="39"/>
      <c r="AR26" s="39"/>
      <c r="AS26" s="52"/>
      <c r="AT26" s="53">
        <f t="shared" si="6"/>
        <v>0</v>
      </c>
      <c r="AU26" s="39" t="str">
        <f t="shared" si="22"/>
        <v/>
      </c>
      <c r="AV26" s="39" t="str">
        <f t="shared" si="23"/>
        <v/>
      </c>
      <c r="AW26" s="39" t="str">
        <f t="shared" si="24"/>
        <v/>
      </c>
      <c r="AX26" s="39" t="str">
        <f t="shared" si="25"/>
        <v/>
      </c>
      <c r="AY26" s="41" t="str">
        <f>IF(G26="...", "", VLOOKUP(G26, UPB!$A$3:$B$5000, 2, FALSE))</f>
        <v/>
      </c>
      <c r="AZ26" s="83"/>
      <c r="BA26" s="75"/>
      <c r="BB26" s="65"/>
      <c r="BC26" s="65"/>
      <c r="BD26" s="54"/>
      <c r="BE26" s="65"/>
      <c r="BF26" s="65"/>
      <c r="BG26" s="64"/>
      <c r="BH26" s="64"/>
      <c r="BI26" s="64"/>
      <c r="BJ26" s="64"/>
      <c r="BK26" s="64"/>
      <c r="BL26" s="65"/>
      <c r="BM26" s="65"/>
      <c r="BN26" s="70"/>
      <c r="BO26" s="65"/>
      <c r="BP26" s="65"/>
      <c r="BQ26" s="65"/>
      <c r="BR26" s="65"/>
      <c r="BS26" s="65"/>
      <c r="BT26" s="65"/>
      <c r="BU26" s="55" t="str">
        <f>IF(AND($D26 &lt;&gt; "", $D26 &lt;&gt; $E26, $F26 &lt;&gt; "x.x.x.x.x.x.x"), VLOOKUP($E26, Parameter!$E$3:$N$5000, 9, FALSE), "")</f>
        <v/>
      </c>
      <c r="BV26" s="55" t="str">
        <f>IF(AND($D26 &lt;&gt; "", $D26 &lt;&gt; $E26, $F26 &lt;&gt; "x.x.x.x.x.x.x"), VLOOKUP($E26, Parameter!$E$3:$N$5000, 10, FALSE), "")</f>
        <v/>
      </c>
      <c r="BW26" s="55" t="str">
        <f>IF(AND($D26 &lt;&gt; "", $D26 &lt;&gt; $E26, $F26 &lt;&gt; "x.x.x.x.x.x.x"), VLOOKUP($C26, Parameter!$A$4:$L$5000, 3, FALSE), "")</f>
        <v/>
      </c>
      <c r="BX26" s="55" t="str">
        <f>IF(AND($D26 &lt;&gt; "", $D26 &lt;&gt; $E26, $F26 &lt;&gt; "x.x.x.x.x.x.x"), VLOOKUP($C26, Parameter!$A$4:$L$5000, 4, FALSE), "")</f>
        <v/>
      </c>
      <c r="BY26" s="56">
        <f t="shared" si="7"/>
        <v>0</v>
      </c>
      <c r="BZ26" s="55" t="str">
        <f t="shared" si="8"/>
        <v>Intra</v>
      </c>
      <c r="CA26" s="55" t="str">
        <f>IF($BZ26="Ekstra", Parameter3!$B$2, "")</f>
        <v/>
      </c>
      <c r="CB26" s="55" t="str">
        <f>IF($BZ26="Ekstra", Parameter3!$C$2, "")</f>
        <v/>
      </c>
      <c r="CC26" s="55" t="str">
        <f>IF($BZ26="Ekstra", VLOOKUP($E26, Parameter!$E$3:$N$5000, 9, FALSE), "")</f>
        <v/>
      </c>
      <c r="CD26" s="55" t="str">
        <f>IF($BZ26="Ekstra", VLOOKUP($E26, Parameter!$E$3:$N$5000, 10, FALSE), "")</f>
        <v/>
      </c>
      <c r="CE26" s="56">
        <f t="shared" si="9"/>
        <v>0</v>
      </c>
      <c r="CF26" s="55" t="str">
        <f t="shared" si="10"/>
        <v/>
      </c>
      <c r="CG26" s="55" t="str">
        <f t="shared" si="10"/>
        <v/>
      </c>
      <c r="CH26" s="55" t="str">
        <f t="shared" si="11"/>
        <v/>
      </c>
      <c r="CI26" s="55" t="str">
        <f>IF($F26="x.x.x.x.x.x.x", VLOOKUP($C26, Parameter!$A$4:$L$5000, 4, FALSE), "")</f>
        <v/>
      </c>
      <c r="CJ26" s="56">
        <f t="shared" si="12"/>
        <v>0</v>
      </c>
      <c r="CM26" s="4" t="str">
        <f t="shared" si="13"/>
        <v>...-...-.....</v>
      </c>
      <c r="CN26" s="57">
        <f t="shared" si="14"/>
        <v>0</v>
      </c>
      <c r="CO26" s="58">
        <f t="shared" si="15"/>
        <v>0</v>
      </c>
      <c r="CP26" s="4" t="str">
        <f t="shared" si="16"/>
        <v/>
      </c>
      <c r="CQ26" s="4" t="b">
        <f t="shared" si="21"/>
        <v>0</v>
      </c>
      <c r="CR26" s="4" t="str">
        <f t="shared" si="17"/>
        <v/>
      </c>
      <c r="CS26" s="4" t="str">
        <f t="shared" si="18"/>
        <v/>
      </c>
      <c r="CT26" s="91" t="b">
        <f t="shared" si="19"/>
        <v>0</v>
      </c>
    </row>
    <row r="27" spans="1:98" s="4" customFormat="1" x14ac:dyDescent="0.25">
      <c r="A27" s="50" t="str">
        <f t="shared" si="0"/>
        <v>...</v>
      </c>
      <c r="B27" s="50" t="str">
        <f t="shared" si="1"/>
        <v>...</v>
      </c>
      <c r="C27" s="50" t="str">
        <f t="shared" si="2"/>
        <v>.....</v>
      </c>
      <c r="D27" s="50" t="str">
        <f>IF($C27=".....","",_xlfn.IFNA(VLOOKUP($C27, Parameter!$A$4:$L$5000, 3, FALSE), ""))</f>
        <v/>
      </c>
      <c r="E27" s="50" t="str">
        <f t="shared" si="3"/>
        <v>.....</v>
      </c>
      <c r="F27" s="50" t="str">
        <f t="shared" si="4"/>
        <v>......</v>
      </c>
      <c r="G27" s="50" t="str">
        <f t="shared" si="5"/>
        <v>...</v>
      </c>
      <c r="H27" s="40">
        <f>IF(E27=".....", 0, _xlfn.IFNA(VLOOKUP($E27, Parameter2!$A$2:$C$5000, 3, FALSE), 0))</f>
        <v>0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18" t="str">
        <f>IF(C27=".....","",_xlfn.IFNA(VLOOKUP($C27, Parameter!$A$4:$B$5000, 2, FALSE), "Kode belanja salah :("))</f>
        <v/>
      </c>
      <c r="X27" s="35"/>
      <c r="Y27" s="121"/>
      <c r="Z27" s="17"/>
      <c r="AA27" s="20"/>
      <c r="AB27" s="41" t="str">
        <f>IF($C27=".....","",VLOOKUP($C27, Parameter!$A$4:$L$5000, 6, FALSE))</f>
        <v/>
      </c>
      <c r="AC27" s="41" t="str">
        <f>IF($C27=".....","",VLOOKUP($C27, Parameter!$A$4:$L$5000, 7, FALSE))</f>
        <v/>
      </c>
      <c r="AD27" s="41" t="str">
        <f>IF($C27=".....","",VLOOKUP($C27, Parameter!$A$4:$L$5000, 8, FALSE))</f>
        <v/>
      </c>
      <c r="AE27" s="41" t="str">
        <f>IF($C27=".....","",VLOOKUP($C27, Parameter!$A$4:$L$5000, 9, FALSE))</f>
        <v/>
      </c>
      <c r="AF27" s="41" t="str">
        <f>IF($C27=".....","",VLOOKUP($C27, Parameter!$A$4:$L$5000, 10, FALSE))</f>
        <v/>
      </c>
      <c r="AG27" s="41" t="str">
        <f>IF($C27=".....","",VLOOKUP($C27, Parameter!$A$4:$L$5000, 11, FALSE))</f>
        <v/>
      </c>
      <c r="AH27" s="41" t="str">
        <f>IF($C27="..0.0.0.000","",_xlfn.IFNA(VLOOKUP($C27, Parameter!$A$4:$L$5000, 12, FALSE), ""))</f>
        <v/>
      </c>
      <c r="AI27" s="39"/>
      <c r="AJ27" s="39"/>
      <c r="AK27" s="39"/>
      <c r="AL27" s="39"/>
      <c r="AM27" s="39"/>
      <c r="AN27" s="39"/>
      <c r="AO27" s="39"/>
      <c r="AP27" s="41" t="str">
        <f>IF(F27="......", "", _xlfn.IFNA(VLOOKUP(F27, Parameter2!$D$2:$E$15000, 2, FALSE), "Kode aset salah :("))</f>
        <v/>
      </c>
      <c r="AQ27" s="39"/>
      <c r="AR27" s="39"/>
      <c r="AS27" s="52"/>
      <c r="AT27" s="53">
        <f t="shared" si="6"/>
        <v>0</v>
      </c>
      <c r="AU27" s="39" t="str">
        <f t="shared" si="22"/>
        <v/>
      </c>
      <c r="AV27" s="39" t="str">
        <f t="shared" si="23"/>
        <v/>
      </c>
      <c r="AW27" s="39" t="str">
        <f t="shared" si="24"/>
        <v/>
      </c>
      <c r="AX27" s="39" t="str">
        <f t="shared" si="25"/>
        <v/>
      </c>
      <c r="AY27" s="41" t="str">
        <f>IF(G27="...", "", VLOOKUP(G27, UPB!$A$3:$B$5000, 2, FALSE))</f>
        <v/>
      </c>
      <c r="AZ27" s="83"/>
      <c r="BA27" s="75"/>
      <c r="BB27" s="65"/>
      <c r="BC27" s="65"/>
      <c r="BD27" s="54"/>
      <c r="BE27" s="65"/>
      <c r="BF27" s="65"/>
      <c r="BG27" s="64"/>
      <c r="BH27" s="64"/>
      <c r="BI27" s="64"/>
      <c r="BJ27" s="64"/>
      <c r="BK27" s="64"/>
      <c r="BL27" s="65"/>
      <c r="BM27" s="65"/>
      <c r="BN27" s="70"/>
      <c r="BO27" s="65"/>
      <c r="BP27" s="65"/>
      <c r="BQ27" s="65"/>
      <c r="BR27" s="65"/>
      <c r="BS27" s="65"/>
      <c r="BT27" s="65"/>
      <c r="BU27" s="55" t="str">
        <f>IF(AND($D27 &lt;&gt; "", $D27 &lt;&gt; $E27, $F27 &lt;&gt; "x.x.x.x.x.x.x"), VLOOKUP($E27, Parameter!$E$3:$N$5000, 9, FALSE), "")</f>
        <v/>
      </c>
      <c r="BV27" s="55" t="str">
        <f>IF(AND($D27 &lt;&gt; "", $D27 &lt;&gt; $E27, $F27 &lt;&gt; "x.x.x.x.x.x.x"), VLOOKUP($E27, Parameter!$E$3:$N$5000, 10, FALSE), "")</f>
        <v/>
      </c>
      <c r="BW27" s="55" t="str">
        <f>IF(AND($D27 &lt;&gt; "", $D27 &lt;&gt; $E27, $F27 &lt;&gt; "x.x.x.x.x.x.x"), VLOOKUP($C27, Parameter!$A$4:$L$5000, 3, FALSE), "")</f>
        <v/>
      </c>
      <c r="BX27" s="55" t="str">
        <f>IF(AND($D27 &lt;&gt; "", $D27 &lt;&gt; $E27, $F27 &lt;&gt; "x.x.x.x.x.x.x"), VLOOKUP($C27, Parameter!$A$4:$L$5000, 4, FALSE), "")</f>
        <v/>
      </c>
      <c r="BY27" s="56">
        <f t="shared" si="7"/>
        <v>0</v>
      </c>
      <c r="BZ27" s="55" t="str">
        <f t="shared" si="8"/>
        <v>Intra</v>
      </c>
      <c r="CA27" s="55" t="str">
        <f>IF($BZ27="Ekstra", Parameter3!$B$2, "")</f>
        <v/>
      </c>
      <c r="CB27" s="55" t="str">
        <f>IF($BZ27="Ekstra", Parameter3!$C$2, "")</f>
        <v/>
      </c>
      <c r="CC27" s="55" t="str">
        <f>IF($BZ27="Ekstra", VLOOKUP($E27, Parameter!$E$3:$N$5000, 9, FALSE), "")</f>
        <v/>
      </c>
      <c r="CD27" s="55" t="str">
        <f>IF($BZ27="Ekstra", VLOOKUP($E27, Parameter!$E$3:$N$5000, 10, FALSE), "")</f>
        <v/>
      </c>
      <c r="CE27" s="56">
        <f t="shared" si="9"/>
        <v>0</v>
      </c>
      <c r="CF27" s="55" t="str">
        <f t="shared" ref="CF27:CG51" si="26">IF($F27="x.x.x.x.x.x.x", "x.x.x.x.x.x", "")</f>
        <v/>
      </c>
      <c r="CG27" s="55" t="str">
        <f t="shared" si="26"/>
        <v/>
      </c>
      <c r="CH27" s="55" t="str">
        <f t="shared" si="11"/>
        <v/>
      </c>
      <c r="CI27" s="55" t="str">
        <f>IF($F27="x.x.x.x.x.x.x", VLOOKUP($C27, Parameter!$A$4:$L$5000, 4, FALSE), "")</f>
        <v/>
      </c>
      <c r="CJ27" s="56">
        <f t="shared" si="12"/>
        <v>0</v>
      </c>
      <c r="CM27" s="4" t="str">
        <f t="shared" si="13"/>
        <v>...-...-.....</v>
      </c>
      <c r="CN27" s="57">
        <f t="shared" si="14"/>
        <v>0</v>
      </c>
      <c r="CO27" s="58">
        <f t="shared" si="15"/>
        <v>0</v>
      </c>
      <c r="CP27" s="4" t="str">
        <f t="shared" si="16"/>
        <v/>
      </c>
      <c r="CQ27" s="4" t="b">
        <f t="shared" si="21"/>
        <v>0</v>
      </c>
      <c r="CR27" s="4" t="str">
        <f t="shared" si="17"/>
        <v/>
      </c>
      <c r="CS27" s="4" t="str">
        <f t="shared" si="18"/>
        <v/>
      </c>
      <c r="CT27" s="91" t="b">
        <f t="shared" si="19"/>
        <v>0</v>
      </c>
    </row>
    <row r="28" spans="1:98" s="4" customFormat="1" x14ac:dyDescent="0.25">
      <c r="A28" s="50" t="str">
        <f t="shared" si="0"/>
        <v>...</v>
      </c>
      <c r="B28" s="50" t="str">
        <f t="shared" si="1"/>
        <v>...</v>
      </c>
      <c r="C28" s="50" t="str">
        <f t="shared" si="2"/>
        <v>.....</v>
      </c>
      <c r="D28" s="50" t="str">
        <f>IF($C28=".....","",_xlfn.IFNA(VLOOKUP($C28, Parameter!$A$4:$L$5000, 3, FALSE), ""))</f>
        <v/>
      </c>
      <c r="E28" s="50" t="str">
        <f t="shared" si="3"/>
        <v>.....</v>
      </c>
      <c r="F28" s="50" t="str">
        <f t="shared" si="4"/>
        <v>......</v>
      </c>
      <c r="G28" s="50" t="str">
        <f t="shared" si="5"/>
        <v>...</v>
      </c>
      <c r="H28" s="40">
        <f>IF(E28=".....", 0, _xlfn.IFNA(VLOOKUP($E28, Parameter2!$A$2:$C$5000, 3, FALSE), 0))</f>
        <v>0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18" t="str">
        <f>IF(C28=".....","",_xlfn.IFNA(VLOOKUP($C28, Parameter!$A$4:$B$5000, 2, FALSE), "Kode belanja salah :("))</f>
        <v/>
      </c>
      <c r="X28" s="35"/>
      <c r="Y28" s="121"/>
      <c r="Z28" s="17"/>
      <c r="AA28" s="20"/>
      <c r="AB28" s="41" t="str">
        <f>IF($C28=".....","",VLOOKUP($C28, Parameter!$A$4:$L$5000, 6, FALSE))</f>
        <v/>
      </c>
      <c r="AC28" s="41" t="str">
        <f>IF($C28=".....","",VLOOKUP($C28, Parameter!$A$4:$L$5000, 7, FALSE))</f>
        <v/>
      </c>
      <c r="AD28" s="41" t="str">
        <f>IF($C28=".....","",VLOOKUP($C28, Parameter!$A$4:$L$5000, 8, FALSE))</f>
        <v/>
      </c>
      <c r="AE28" s="41" t="str">
        <f>IF($C28=".....","",VLOOKUP($C28, Parameter!$A$4:$L$5000, 9, FALSE))</f>
        <v/>
      </c>
      <c r="AF28" s="41" t="str">
        <f>IF($C28=".....","",VLOOKUP($C28, Parameter!$A$4:$L$5000, 10, FALSE))</f>
        <v/>
      </c>
      <c r="AG28" s="41" t="str">
        <f>IF($C28=".....","",VLOOKUP($C28, Parameter!$A$4:$L$5000, 11, FALSE))</f>
        <v/>
      </c>
      <c r="AH28" s="41" t="str">
        <f>IF($C28="..0.0.0.000","",_xlfn.IFNA(VLOOKUP($C28, Parameter!$A$4:$L$5000, 12, FALSE), ""))</f>
        <v/>
      </c>
      <c r="AI28" s="39"/>
      <c r="AJ28" s="39"/>
      <c r="AK28" s="39"/>
      <c r="AL28" s="39"/>
      <c r="AM28" s="39"/>
      <c r="AN28" s="39"/>
      <c r="AO28" s="39"/>
      <c r="AP28" s="41" t="str">
        <f>IF(F28="......", "", _xlfn.IFNA(VLOOKUP(F28, Parameter2!$D$2:$E$15000, 2, FALSE), "Kode aset salah :("))</f>
        <v/>
      </c>
      <c r="AQ28" s="39"/>
      <c r="AR28" s="39"/>
      <c r="AS28" s="52"/>
      <c r="AT28" s="53">
        <f t="shared" si="6"/>
        <v>0</v>
      </c>
      <c r="AU28" s="39" t="str">
        <f t="shared" si="22"/>
        <v/>
      </c>
      <c r="AV28" s="39" t="str">
        <f t="shared" si="23"/>
        <v/>
      </c>
      <c r="AW28" s="39" t="str">
        <f t="shared" si="24"/>
        <v/>
      </c>
      <c r="AX28" s="39" t="str">
        <f t="shared" si="25"/>
        <v/>
      </c>
      <c r="AY28" s="41" t="str">
        <f>IF(G28="...", "", VLOOKUP(G28, UPB!$A$3:$B$5000, 2, FALSE))</f>
        <v/>
      </c>
      <c r="AZ28" s="83"/>
      <c r="BA28" s="75"/>
      <c r="BB28" s="65"/>
      <c r="BC28" s="65"/>
      <c r="BD28" s="54"/>
      <c r="BE28" s="65"/>
      <c r="BF28" s="65"/>
      <c r="BG28" s="64"/>
      <c r="BH28" s="64"/>
      <c r="BI28" s="64"/>
      <c r="BJ28" s="64"/>
      <c r="BK28" s="64"/>
      <c r="BL28" s="65"/>
      <c r="BM28" s="65"/>
      <c r="BN28" s="70"/>
      <c r="BO28" s="65"/>
      <c r="BP28" s="65"/>
      <c r="BQ28" s="65"/>
      <c r="BR28" s="65"/>
      <c r="BS28" s="65"/>
      <c r="BT28" s="65"/>
      <c r="BU28" s="55" t="str">
        <f>IF(AND($D28 &lt;&gt; "", $D28 &lt;&gt; $E28, $F28 &lt;&gt; "x.x.x.x.x.x.x"), VLOOKUP($E28, Parameter!$E$3:$N$5000, 9, FALSE), "")</f>
        <v/>
      </c>
      <c r="BV28" s="55" t="str">
        <f>IF(AND($D28 &lt;&gt; "", $D28 &lt;&gt; $E28, $F28 &lt;&gt; "x.x.x.x.x.x.x"), VLOOKUP($E28, Parameter!$E$3:$N$5000, 10, FALSE), "")</f>
        <v/>
      </c>
      <c r="BW28" s="55" t="str">
        <f>IF(AND($D28 &lt;&gt; "", $D28 &lt;&gt; $E28, $F28 &lt;&gt; "x.x.x.x.x.x.x"), VLOOKUP($C28, Parameter!$A$4:$L$5000, 3, FALSE), "")</f>
        <v/>
      </c>
      <c r="BX28" s="55" t="str">
        <f>IF(AND($D28 &lt;&gt; "", $D28 &lt;&gt; $E28, $F28 &lt;&gt; "x.x.x.x.x.x.x"), VLOOKUP($C28, Parameter!$A$4:$L$5000, 4, FALSE), "")</f>
        <v/>
      </c>
      <c r="BY28" s="56">
        <f t="shared" si="7"/>
        <v>0</v>
      </c>
      <c r="BZ28" s="55" t="str">
        <f t="shared" si="8"/>
        <v>Intra</v>
      </c>
      <c r="CA28" s="55" t="str">
        <f>IF($BZ28="Ekstra", Parameter3!$B$2, "")</f>
        <v/>
      </c>
      <c r="CB28" s="55" t="str">
        <f>IF($BZ28="Ekstra", Parameter3!$C$2, "")</f>
        <v/>
      </c>
      <c r="CC28" s="55" t="str">
        <f>IF($BZ28="Ekstra", VLOOKUP($E28, Parameter!$E$3:$N$5000, 9, FALSE), "")</f>
        <v/>
      </c>
      <c r="CD28" s="55" t="str">
        <f>IF($BZ28="Ekstra", VLOOKUP($E28, Parameter!$E$3:$N$5000, 10, FALSE), "")</f>
        <v/>
      </c>
      <c r="CE28" s="56">
        <f t="shared" si="9"/>
        <v>0</v>
      </c>
      <c r="CF28" s="55" t="str">
        <f t="shared" si="26"/>
        <v/>
      </c>
      <c r="CG28" s="55" t="str">
        <f t="shared" si="26"/>
        <v/>
      </c>
      <c r="CH28" s="55" t="str">
        <f t="shared" si="11"/>
        <v/>
      </c>
      <c r="CI28" s="55" t="str">
        <f>IF($F28="x.x.x.x.x.x.x", VLOOKUP($C28, Parameter!$A$4:$L$5000, 4, FALSE), "")</f>
        <v/>
      </c>
      <c r="CJ28" s="56">
        <f t="shared" si="12"/>
        <v>0</v>
      </c>
      <c r="CM28" s="4" t="str">
        <f t="shared" si="13"/>
        <v>...-...-.....</v>
      </c>
      <c r="CN28" s="57">
        <f t="shared" si="14"/>
        <v>0</v>
      </c>
      <c r="CO28" s="58">
        <f t="shared" si="15"/>
        <v>0</v>
      </c>
      <c r="CP28" s="4" t="str">
        <f t="shared" si="16"/>
        <v/>
      </c>
      <c r="CQ28" s="4" t="b">
        <f t="shared" si="21"/>
        <v>0</v>
      </c>
      <c r="CR28" s="4" t="str">
        <f t="shared" si="17"/>
        <v/>
      </c>
      <c r="CS28" s="4" t="str">
        <f t="shared" si="18"/>
        <v/>
      </c>
      <c r="CT28" s="91" t="b">
        <f t="shared" si="19"/>
        <v>0</v>
      </c>
    </row>
    <row r="29" spans="1:98" s="4" customFormat="1" x14ac:dyDescent="0.25">
      <c r="A29" s="50" t="str">
        <f t="shared" si="0"/>
        <v>...</v>
      </c>
      <c r="B29" s="50" t="str">
        <f t="shared" si="1"/>
        <v>...</v>
      </c>
      <c r="C29" s="50" t="str">
        <f t="shared" si="2"/>
        <v>.....</v>
      </c>
      <c r="D29" s="50" t="str">
        <f>IF($C29=".....","",_xlfn.IFNA(VLOOKUP($C29, Parameter!$A$4:$L$5000, 3, FALSE), ""))</f>
        <v/>
      </c>
      <c r="E29" s="50" t="str">
        <f t="shared" si="3"/>
        <v>.....</v>
      </c>
      <c r="F29" s="50" t="str">
        <f t="shared" si="4"/>
        <v>......</v>
      </c>
      <c r="G29" s="50" t="str">
        <f t="shared" si="5"/>
        <v>...</v>
      </c>
      <c r="H29" s="40">
        <f>IF(E29=".....", 0, _xlfn.IFNA(VLOOKUP($E29, Parameter2!$A$2:$C$5000, 3, FALSE), 0))</f>
        <v>0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18" t="str">
        <f>IF(C29=".....","",_xlfn.IFNA(VLOOKUP($C29, Parameter!$A$4:$B$5000, 2, FALSE), "Kode belanja salah :("))</f>
        <v/>
      </c>
      <c r="X29" s="35"/>
      <c r="Y29" s="121"/>
      <c r="Z29" s="17"/>
      <c r="AA29" s="20"/>
      <c r="AB29" s="41" t="str">
        <f>IF($C29=".....","",VLOOKUP($C29, Parameter!$A$4:$L$5000, 6, FALSE))</f>
        <v/>
      </c>
      <c r="AC29" s="41" t="str">
        <f>IF($C29=".....","",VLOOKUP($C29, Parameter!$A$4:$L$5000, 7, FALSE))</f>
        <v/>
      </c>
      <c r="AD29" s="41" t="str">
        <f>IF($C29=".....","",VLOOKUP($C29, Parameter!$A$4:$L$5000, 8, FALSE))</f>
        <v/>
      </c>
      <c r="AE29" s="41" t="str">
        <f>IF($C29=".....","",VLOOKUP($C29, Parameter!$A$4:$L$5000, 9, FALSE))</f>
        <v/>
      </c>
      <c r="AF29" s="41" t="str">
        <f>IF($C29=".....","",VLOOKUP($C29, Parameter!$A$4:$L$5000, 10, FALSE))</f>
        <v/>
      </c>
      <c r="AG29" s="41" t="str">
        <f>IF($C29=".....","",VLOOKUP($C29, Parameter!$A$4:$L$5000, 11, FALSE))</f>
        <v/>
      </c>
      <c r="AH29" s="41" t="str">
        <f>IF($C29="..0.0.0.000","",_xlfn.IFNA(VLOOKUP($C29, Parameter!$A$4:$L$5000, 12, FALSE), ""))</f>
        <v/>
      </c>
      <c r="AI29" s="39"/>
      <c r="AJ29" s="39"/>
      <c r="AK29" s="39"/>
      <c r="AL29" s="39"/>
      <c r="AM29" s="39"/>
      <c r="AN29" s="39"/>
      <c r="AO29" s="39"/>
      <c r="AP29" s="41" t="str">
        <f>IF(F29="......", "", _xlfn.IFNA(VLOOKUP(F29, Parameter2!$D$2:$E$15000, 2, FALSE), "Kode aset salah :("))</f>
        <v/>
      </c>
      <c r="AQ29" s="39"/>
      <c r="AR29" s="39"/>
      <c r="AS29" s="52"/>
      <c r="AT29" s="53">
        <f t="shared" si="6"/>
        <v>0</v>
      </c>
      <c r="AU29" s="39" t="str">
        <f t="shared" si="22"/>
        <v/>
      </c>
      <c r="AV29" s="39" t="str">
        <f t="shared" si="23"/>
        <v/>
      </c>
      <c r="AW29" s="39" t="str">
        <f t="shared" si="24"/>
        <v/>
      </c>
      <c r="AX29" s="39" t="str">
        <f t="shared" si="25"/>
        <v/>
      </c>
      <c r="AY29" s="41" t="str">
        <f>IF(G29="...", "", VLOOKUP(G29, UPB!$A$3:$B$5000, 2, FALSE))</f>
        <v/>
      </c>
      <c r="AZ29" s="83"/>
      <c r="BA29" s="75"/>
      <c r="BB29" s="65"/>
      <c r="BC29" s="65"/>
      <c r="BD29" s="54"/>
      <c r="BE29" s="65"/>
      <c r="BF29" s="65"/>
      <c r="BG29" s="64"/>
      <c r="BH29" s="64"/>
      <c r="BI29" s="64"/>
      <c r="BJ29" s="64"/>
      <c r="BK29" s="64"/>
      <c r="BL29" s="65"/>
      <c r="BM29" s="65"/>
      <c r="BN29" s="70"/>
      <c r="BO29" s="65"/>
      <c r="BP29" s="65"/>
      <c r="BQ29" s="65"/>
      <c r="BR29" s="65"/>
      <c r="BS29" s="65"/>
      <c r="BT29" s="65"/>
      <c r="BU29" s="55" t="str">
        <f>IF(AND($D29 &lt;&gt; "", $D29 &lt;&gt; $E29, $F29 &lt;&gt; "x.x.x.x.x.x.x"), VLOOKUP($E29, Parameter!$E$3:$N$5000, 9, FALSE), "")</f>
        <v/>
      </c>
      <c r="BV29" s="55" t="str">
        <f>IF(AND($D29 &lt;&gt; "", $D29 &lt;&gt; $E29, $F29 &lt;&gt; "x.x.x.x.x.x.x"), VLOOKUP($E29, Parameter!$E$3:$N$5000, 10, FALSE), "")</f>
        <v/>
      </c>
      <c r="BW29" s="55" t="str">
        <f>IF(AND($D29 &lt;&gt; "", $D29 &lt;&gt; $E29, $F29 &lt;&gt; "x.x.x.x.x.x.x"), VLOOKUP($C29, Parameter!$A$4:$L$5000, 3, FALSE), "")</f>
        <v/>
      </c>
      <c r="BX29" s="55" t="str">
        <f>IF(AND($D29 &lt;&gt; "", $D29 &lt;&gt; $E29, $F29 &lt;&gt; "x.x.x.x.x.x.x"), VLOOKUP($C29, Parameter!$A$4:$L$5000, 4, FALSE), "")</f>
        <v/>
      </c>
      <c r="BY29" s="56">
        <f t="shared" si="7"/>
        <v>0</v>
      </c>
      <c r="BZ29" s="55" t="str">
        <f t="shared" si="8"/>
        <v>Intra</v>
      </c>
      <c r="CA29" s="55" t="str">
        <f>IF($BZ29="Ekstra", Parameter3!$B$2, "")</f>
        <v/>
      </c>
      <c r="CB29" s="55" t="str">
        <f>IF($BZ29="Ekstra", Parameter3!$C$2, "")</f>
        <v/>
      </c>
      <c r="CC29" s="55" t="str">
        <f>IF($BZ29="Ekstra", VLOOKUP($E29, Parameter!$E$3:$N$5000, 9, FALSE), "")</f>
        <v/>
      </c>
      <c r="CD29" s="55" t="str">
        <f>IF($BZ29="Ekstra", VLOOKUP($E29, Parameter!$E$3:$N$5000, 10, FALSE), "")</f>
        <v/>
      </c>
      <c r="CE29" s="56">
        <f t="shared" si="9"/>
        <v>0</v>
      </c>
      <c r="CF29" s="55" t="str">
        <f t="shared" si="26"/>
        <v/>
      </c>
      <c r="CG29" s="55" t="str">
        <f t="shared" si="26"/>
        <v/>
      </c>
      <c r="CH29" s="55" t="str">
        <f t="shared" si="11"/>
        <v/>
      </c>
      <c r="CI29" s="55" t="str">
        <f>IF($F29="x.x.x.x.x.x.x", VLOOKUP($C29, Parameter!$A$4:$L$5000, 4, FALSE), "")</f>
        <v/>
      </c>
      <c r="CJ29" s="56">
        <f t="shared" si="12"/>
        <v>0</v>
      </c>
      <c r="CM29" s="4" t="str">
        <f t="shared" si="13"/>
        <v>...-...-.....</v>
      </c>
      <c r="CN29" s="57">
        <f t="shared" si="14"/>
        <v>0</v>
      </c>
      <c r="CO29" s="58">
        <f t="shared" si="15"/>
        <v>0</v>
      </c>
      <c r="CP29" s="4" t="str">
        <f t="shared" si="16"/>
        <v/>
      </c>
      <c r="CQ29" s="4" t="b">
        <f t="shared" si="21"/>
        <v>0</v>
      </c>
      <c r="CR29" s="4" t="str">
        <f t="shared" si="17"/>
        <v/>
      </c>
      <c r="CS29" s="4" t="str">
        <f t="shared" si="18"/>
        <v/>
      </c>
      <c r="CT29" s="91" t="b">
        <f t="shared" si="19"/>
        <v>0</v>
      </c>
    </row>
    <row r="30" spans="1:98" s="4" customFormat="1" x14ac:dyDescent="0.25">
      <c r="A30" s="50" t="str">
        <f t="shared" si="0"/>
        <v>...</v>
      </c>
      <c r="B30" s="50" t="str">
        <f t="shared" si="1"/>
        <v>...</v>
      </c>
      <c r="C30" s="50" t="str">
        <f t="shared" si="2"/>
        <v>.....</v>
      </c>
      <c r="D30" s="50" t="str">
        <f>IF($C30=".....","",_xlfn.IFNA(VLOOKUP($C30, Parameter!$A$4:$L$5000, 3, FALSE), ""))</f>
        <v/>
      </c>
      <c r="E30" s="50" t="str">
        <f t="shared" si="3"/>
        <v>.....</v>
      </c>
      <c r="F30" s="50" t="str">
        <f t="shared" si="4"/>
        <v>......</v>
      </c>
      <c r="G30" s="50" t="str">
        <f t="shared" si="5"/>
        <v>...</v>
      </c>
      <c r="H30" s="40">
        <f>IF(E30=".....", 0, _xlfn.IFNA(VLOOKUP($E30, Parameter2!$A$2:$C$5000, 3, FALSE), 0))</f>
        <v>0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18" t="str">
        <f>IF(C30=".....","",_xlfn.IFNA(VLOOKUP($C30, Parameter!$A$4:$B$5000, 2, FALSE), "Kode belanja salah :("))</f>
        <v/>
      </c>
      <c r="X30" s="35"/>
      <c r="Y30" s="121"/>
      <c r="Z30" s="17"/>
      <c r="AA30" s="20"/>
      <c r="AB30" s="41" t="str">
        <f>IF($C30=".....","",VLOOKUP($C30, Parameter!$A$4:$L$5000, 6, FALSE))</f>
        <v/>
      </c>
      <c r="AC30" s="41" t="str">
        <f>IF($C30=".....","",VLOOKUP($C30, Parameter!$A$4:$L$5000, 7, FALSE))</f>
        <v/>
      </c>
      <c r="AD30" s="41" t="str">
        <f>IF($C30=".....","",VLOOKUP($C30, Parameter!$A$4:$L$5000, 8, FALSE))</f>
        <v/>
      </c>
      <c r="AE30" s="41" t="str">
        <f>IF($C30=".....","",VLOOKUP($C30, Parameter!$A$4:$L$5000, 9, FALSE))</f>
        <v/>
      </c>
      <c r="AF30" s="41" t="str">
        <f>IF($C30=".....","",VLOOKUP($C30, Parameter!$A$4:$L$5000, 10, FALSE))</f>
        <v/>
      </c>
      <c r="AG30" s="41" t="str">
        <f>IF($C30=".....","",VLOOKUP($C30, Parameter!$A$4:$L$5000, 11, FALSE))</f>
        <v/>
      </c>
      <c r="AH30" s="41" t="str">
        <f>IF($C30="..0.0.0.000","",_xlfn.IFNA(VLOOKUP($C30, Parameter!$A$4:$L$5000, 12, FALSE), ""))</f>
        <v/>
      </c>
      <c r="AI30" s="39"/>
      <c r="AJ30" s="39"/>
      <c r="AK30" s="39"/>
      <c r="AL30" s="39"/>
      <c r="AM30" s="39"/>
      <c r="AN30" s="39"/>
      <c r="AO30" s="39"/>
      <c r="AP30" s="41" t="str">
        <f>IF(F30="......", "", _xlfn.IFNA(VLOOKUP(F30, Parameter2!$D$2:$E$15000, 2, FALSE), "Kode aset salah :("))</f>
        <v/>
      </c>
      <c r="AQ30" s="39"/>
      <c r="AR30" s="39"/>
      <c r="AS30" s="52"/>
      <c r="AT30" s="53">
        <f t="shared" si="6"/>
        <v>0</v>
      </c>
      <c r="AU30" s="39" t="str">
        <f t="shared" si="22"/>
        <v/>
      </c>
      <c r="AV30" s="39" t="str">
        <f t="shared" si="23"/>
        <v/>
      </c>
      <c r="AW30" s="39" t="str">
        <f t="shared" si="24"/>
        <v/>
      </c>
      <c r="AX30" s="39" t="str">
        <f t="shared" si="25"/>
        <v/>
      </c>
      <c r="AY30" s="41" t="str">
        <f>IF(G30="...", "", VLOOKUP(G30, UPB!$A$3:$B$5000, 2, FALSE))</f>
        <v/>
      </c>
      <c r="AZ30" s="83"/>
      <c r="BA30" s="75"/>
      <c r="BB30" s="65"/>
      <c r="BC30" s="65"/>
      <c r="BD30" s="54"/>
      <c r="BE30" s="65"/>
      <c r="BF30" s="65"/>
      <c r="BG30" s="64"/>
      <c r="BH30" s="64"/>
      <c r="BI30" s="64"/>
      <c r="BJ30" s="64"/>
      <c r="BK30" s="64"/>
      <c r="BL30" s="65"/>
      <c r="BM30" s="65"/>
      <c r="BN30" s="70"/>
      <c r="BO30" s="65"/>
      <c r="BP30" s="65"/>
      <c r="BQ30" s="65"/>
      <c r="BR30" s="65"/>
      <c r="BS30" s="65"/>
      <c r="BT30" s="65"/>
      <c r="BU30" s="55" t="str">
        <f>IF(AND($D30 &lt;&gt; "", $D30 &lt;&gt; $E30, $F30 &lt;&gt; "x.x.x.x.x.x.x"), VLOOKUP($E30, Parameter!$E$3:$N$5000, 9, FALSE), "")</f>
        <v/>
      </c>
      <c r="BV30" s="55" t="str">
        <f>IF(AND($D30 &lt;&gt; "", $D30 &lt;&gt; $E30, $F30 &lt;&gt; "x.x.x.x.x.x.x"), VLOOKUP($E30, Parameter!$E$3:$N$5000, 10, FALSE), "")</f>
        <v/>
      </c>
      <c r="BW30" s="55" t="str">
        <f>IF(AND($D30 &lt;&gt; "", $D30 &lt;&gt; $E30, $F30 &lt;&gt; "x.x.x.x.x.x.x"), VLOOKUP($C30, Parameter!$A$4:$L$5000, 3, FALSE), "")</f>
        <v/>
      </c>
      <c r="BX30" s="55" t="str">
        <f>IF(AND($D30 &lt;&gt; "", $D30 &lt;&gt; $E30, $F30 &lt;&gt; "x.x.x.x.x.x.x"), VLOOKUP($C30, Parameter!$A$4:$L$5000, 4, FALSE), "")</f>
        <v/>
      </c>
      <c r="BY30" s="56">
        <f t="shared" si="7"/>
        <v>0</v>
      </c>
      <c r="BZ30" s="55" t="str">
        <f t="shared" si="8"/>
        <v>Intra</v>
      </c>
      <c r="CA30" s="55" t="str">
        <f>IF($BZ30="Ekstra", Parameter3!$B$2, "")</f>
        <v/>
      </c>
      <c r="CB30" s="55" t="str">
        <f>IF($BZ30="Ekstra", Parameter3!$C$2, "")</f>
        <v/>
      </c>
      <c r="CC30" s="55" t="str">
        <f>IF($BZ30="Ekstra", VLOOKUP($E30, Parameter!$E$3:$N$5000, 9, FALSE), "")</f>
        <v/>
      </c>
      <c r="CD30" s="55" t="str">
        <f>IF($BZ30="Ekstra", VLOOKUP($E30, Parameter!$E$3:$N$5000, 10, FALSE), "")</f>
        <v/>
      </c>
      <c r="CE30" s="56">
        <f t="shared" si="9"/>
        <v>0</v>
      </c>
      <c r="CF30" s="55" t="str">
        <f t="shared" si="26"/>
        <v/>
      </c>
      <c r="CG30" s="55" t="str">
        <f t="shared" si="26"/>
        <v/>
      </c>
      <c r="CH30" s="55" t="str">
        <f t="shared" si="11"/>
        <v/>
      </c>
      <c r="CI30" s="55" t="str">
        <f>IF($F30="x.x.x.x.x.x.x", VLOOKUP($C30, Parameter!$A$4:$L$5000, 4, FALSE), "")</f>
        <v/>
      </c>
      <c r="CJ30" s="56">
        <f t="shared" si="12"/>
        <v>0</v>
      </c>
      <c r="CM30" s="4" t="str">
        <f t="shared" si="13"/>
        <v>...-...-.....</v>
      </c>
      <c r="CN30" s="57">
        <f t="shared" si="14"/>
        <v>0</v>
      </c>
      <c r="CO30" s="58">
        <f t="shared" si="15"/>
        <v>0</v>
      </c>
      <c r="CP30" s="4" t="str">
        <f t="shared" si="16"/>
        <v/>
      </c>
      <c r="CQ30" s="4" t="b">
        <f t="shared" si="21"/>
        <v>0</v>
      </c>
      <c r="CR30" s="4" t="str">
        <f t="shared" si="17"/>
        <v/>
      </c>
      <c r="CS30" s="4" t="str">
        <f t="shared" si="18"/>
        <v/>
      </c>
      <c r="CT30" s="91" t="b">
        <f t="shared" si="19"/>
        <v>0</v>
      </c>
    </row>
    <row r="31" spans="1:98" s="4" customFormat="1" x14ac:dyDescent="0.25">
      <c r="A31" s="50" t="str">
        <f t="shared" si="0"/>
        <v>...</v>
      </c>
      <c r="B31" s="50" t="str">
        <f t="shared" si="1"/>
        <v>...</v>
      </c>
      <c r="C31" s="50" t="str">
        <f t="shared" si="2"/>
        <v>.....</v>
      </c>
      <c r="D31" s="50" t="str">
        <f>IF($C31=".....","",_xlfn.IFNA(VLOOKUP($C31, Parameter!$A$4:$L$5000, 3, FALSE), ""))</f>
        <v/>
      </c>
      <c r="E31" s="50" t="str">
        <f t="shared" si="3"/>
        <v>.....</v>
      </c>
      <c r="F31" s="50" t="str">
        <f t="shared" si="4"/>
        <v>......</v>
      </c>
      <c r="G31" s="50" t="str">
        <f t="shared" si="5"/>
        <v>...</v>
      </c>
      <c r="H31" s="40">
        <f>IF(E31=".....", 0, _xlfn.IFNA(VLOOKUP($E31, Parameter2!$A$2:$C$5000, 3, FALSE), 0))</f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18" t="str">
        <f>IF(C31=".....","",_xlfn.IFNA(VLOOKUP($C31, Parameter!$A$4:$B$5000, 2, FALSE), "Kode belanja salah :("))</f>
        <v/>
      </c>
      <c r="X31" s="35"/>
      <c r="Y31" s="121"/>
      <c r="Z31" s="17"/>
      <c r="AA31" s="20"/>
      <c r="AB31" s="41" t="str">
        <f>IF($C31=".....","",VLOOKUP($C31, Parameter!$A$4:$L$5000, 6, FALSE))</f>
        <v/>
      </c>
      <c r="AC31" s="41" t="str">
        <f>IF($C31=".....","",VLOOKUP($C31, Parameter!$A$4:$L$5000, 7, FALSE))</f>
        <v/>
      </c>
      <c r="AD31" s="41" t="str">
        <f>IF($C31=".....","",VLOOKUP($C31, Parameter!$A$4:$L$5000, 8, FALSE))</f>
        <v/>
      </c>
      <c r="AE31" s="41" t="str">
        <f>IF($C31=".....","",VLOOKUP($C31, Parameter!$A$4:$L$5000, 9, FALSE))</f>
        <v/>
      </c>
      <c r="AF31" s="41" t="str">
        <f>IF($C31=".....","",VLOOKUP($C31, Parameter!$A$4:$L$5000, 10, FALSE))</f>
        <v/>
      </c>
      <c r="AG31" s="41" t="str">
        <f>IF($C31=".....","",VLOOKUP($C31, Parameter!$A$4:$L$5000, 11, FALSE))</f>
        <v/>
      </c>
      <c r="AH31" s="41" t="str">
        <f>IF($C31="..0.0.0.000","",_xlfn.IFNA(VLOOKUP($C31, Parameter!$A$4:$L$5000, 12, FALSE), ""))</f>
        <v/>
      </c>
      <c r="AI31" s="39"/>
      <c r="AJ31" s="39"/>
      <c r="AK31" s="39"/>
      <c r="AL31" s="39"/>
      <c r="AM31" s="39"/>
      <c r="AN31" s="39"/>
      <c r="AO31" s="39"/>
      <c r="AP31" s="41" t="str">
        <f>IF(F31="......", "", _xlfn.IFNA(VLOOKUP(F31, Parameter2!$D$2:$E$15000, 2, FALSE), "Kode aset salah :("))</f>
        <v/>
      </c>
      <c r="AQ31" s="39"/>
      <c r="AR31" s="39"/>
      <c r="AS31" s="52"/>
      <c r="AT31" s="53">
        <f t="shared" si="6"/>
        <v>0</v>
      </c>
      <c r="AU31" s="39" t="str">
        <f t="shared" si="22"/>
        <v/>
      </c>
      <c r="AV31" s="39" t="str">
        <f t="shared" si="23"/>
        <v/>
      </c>
      <c r="AW31" s="39" t="str">
        <f t="shared" si="24"/>
        <v/>
      </c>
      <c r="AX31" s="39" t="str">
        <f t="shared" si="25"/>
        <v/>
      </c>
      <c r="AY31" s="41" t="str">
        <f>IF(G31="...", "", VLOOKUP(G31, UPB!$A$3:$B$5000, 2, FALSE))</f>
        <v/>
      </c>
      <c r="AZ31" s="83"/>
      <c r="BA31" s="75"/>
      <c r="BB31" s="65"/>
      <c r="BC31" s="65"/>
      <c r="BD31" s="54"/>
      <c r="BE31" s="65"/>
      <c r="BF31" s="65"/>
      <c r="BG31" s="64"/>
      <c r="BH31" s="64"/>
      <c r="BI31" s="64"/>
      <c r="BJ31" s="64"/>
      <c r="BK31" s="64"/>
      <c r="BL31" s="65"/>
      <c r="BM31" s="65"/>
      <c r="BN31" s="70"/>
      <c r="BO31" s="65"/>
      <c r="BP31" s="65"/>
      <c r="BQ31" s="65"/>
      <c r="BR31" s="65"/>
      <c r="BS31" s="65"/>
      <c r="BT31" s="65"/>
      <c r="BU31" s="55" t="str">
        <f>IF(AND($D31 &lt;&gt; "", $D31 &lt;&gt; $E31, $F31 &lt;&gt; "x.x.x.x.x.x.x"), VLOOKUP($E31, Parameter!$E$3:$N$5000, 9, FALSE), "")</f>
        <v/>
      </c>
      <c r="BV31" s="55" t="str">
        <f>IF(AND($D31 &lt;&gt; "", $D31 &lt;&gt; $E31, $F31 &lt;&gt; "x.x.x.x.x.x.x"), VLOOKUP($E31, Parameter!$E$3:$N$5000, 10, FALSE), "")</f>
        <v/>
      </c>
      <c r="BW31" s="55" t="str">
        <f>IF(AND($D31 &lt;&gt; "", $D31 &lt;&gt; $E31, $F31 &lt;&gt; "x.x.x.x.x.x.x"), VLOOKUP($C31, Parameter!$A$4:$L$5000, 3, FALSE), "")</f>
        <v/>
      </c>
      <c r="BX31" s="55" t="str">
        <f>IF(AND($D31 &lt;&gt; "", $D31 &lt;&gt; $E31, $F31 &lt;&gt; "x.x.x.x.x.x.x"), VLOOKUP($C31, Parameter!$A$4:$L$5000, 4, FALSE), "")</f>
        <v/>
      </c>
      <c r="BY31" s="56">
        <f t="shared" si="7"/>
        <v>0</v>
      </c>
      <c r="BZ31" s="55" t="str">
        <f t="shared" si="8"/>
        <v>Intra</v>
      </c>
      <c r="CA31" s="55" t="str">
        <f>IF($BZ31="Ekstra", Parameter3!$B$2, "")</f>
        <v/>
      </c>
      <c r="CB31" s="55" t="str">
        <f>IF($BZ31="Ekstra", Parameter3!$C$2, "")</f>
        <v/>
      </c>
      <c r="CC31" s="55" t="str">
        <f>IF($BZ31="Ekstra", VLOOKUP($E31, Parameter!$E$3:$N$5000, 9, FALSE), "")</f>
        <v/>
      </c>
      <c r="CD31" s="55" t="str">
        <f>IF($BZ31="Ekstra", VLOOKUP($E31, Parameter!$E$3:$N$5000, 10, FALSE), "")</f>
        <v/>
      </c>
      <c r="CE31" s="56">
        <f t="shared" si="9"/>
        <v>0</v>
      </c>
      <c r="CF31" s="55" t="str">
        <f t="shared" si="26"/>
        <v/>
      </c>
      <c r="CG31" s="55" t="str">
        <f t="shared" si="26"/>
        <v/>
      </c>
      <c r="CH31" s="55" t="str">
        <f t="shared" si="11"/>
        <v/>
      </c>
      <c r="CI31" s="55" t="str">
        <f>IF($F31="x.x.x.x.x.x.x", VLOOKUP($C31, Parameter!$A$4:$L$5000, 4, FALSE), "")</f>
        <v/>
      </c>
      <c r="CJ31" s="56">
        <f t="shared" si="12"/>
        <v>0</v>
      </c>
      <c r="CM31" s="4" t="str">
        <f t="shared" si="13"/>
        <v>...-...-.....</v>
      </c>
      <c r="CN31" s="57">
        <f t="shared" si="14"/>
        <v>0</v>
      </c>
      <c r="CO31" s="58">
        <f t="shared" si="15"/>
        <v>0</v>
      </c>
      <c r="CP31" s="4" t="str">
        <f t="shared" si="16"/>
        <v/>
      </c>
      <c r="CQ31" s="4" t="b">
        <f t="shared" si="21"/>
        <v>0</v>
      </c>
      <c r="CR31" s="4" t="str">
        <f t="shared" si="17"/>
        <v/>
      </c>
      <c r="CS31" s="4" t="str">
        <f t="shared" si="18"/>
        <v/>
      </c>
      <c r="CT31" s="91" t="b">
        <f t="shared" si="19"/>
        <v>0</v>
      </c>
    </row>
    <row r="32" spans="1:98" s="4" customFormat="1" x14ac:dyDescent="0.25">
      <c r="A32" s="50" t="str">
        <f t="shared" si="0"/>
        <v>...</v>
      </c>
      <c r="B32" s="50" t="str">
        <f t="shared" si="1"/>
        <v>...</v>
      </c>
      <c r="C32" s="50" t="str">
        <f t="shared" si="2"/>
        <v>.....</v>
      </c>
      <c r="D32" s="50" t="str">
        <f>IF($C32=".....","",_xlfn.IFNA(VLOOKUP($C32, Parameter!$A$4:$L$5000, 3, FALSE), ""))</f>
        <v/>
      </c>
      <c r="E32" s="50" t="str">
        <f t="shared" si="3"/>
        <v>.....</v>
      </c>
      <c r="F32" s="50" t="str">
        <f t="shared" si="4"/>
        <v>......</v>
      </c>
      <c r="G32" s="50" t="str">
        <f t="shared" si="5"/>
        <v>...</v>
      </c>
      <c r="H32" s="40">
        <f>IF(E32=".....", 0, _xlfn.IFNA(VLOOKUP($E32, Parameter2!$A$2:$C$5000, 3, FALSE), 0))</f>
        <v>0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18" t="str">
        <f>IF(C32=".....","",_xlfn.IFNA(VLOOKUP($C32, Parameter!$A$4:$B$5000, 2, FALSE), "Kode belanja salah :("))</f>
        <v/>
      </c>
      <c r="X32" s="35"/>
      <c r="Y32" s="121"/>
      <c r="Z32" s="17"/>
      <c r="AA32" s="20"/>
      <c r="AB32" s="41" t="str">
        <f>IF($C32=".....","",VLOOKUP($C32, Parameter!$A$4:$L$5000, 6, FALSE))</f>
        <v/>
      </c>
      <c r="AC32" s="41" t="str">
        <f>IF($C32=".....","",VLOOKUP($C32, Parameter!$A$4:$L$5000, 7, FALSE))</f>
        <v/>
      </c>
      <c r="AD32" s="41" t="str">
        <f>IF($C32=".....","",VLOOKUP($C32, Parameter!$A$4:$L$5000, 8, FALSE))</f>
        <v/>
      </c>
      <c r="AE32" s="41" t="str">
        <f>IF($C32=".....","",VLOOKUP($C32, Parameter!$A$4:$L$5000, 9, FALSE))</f>
        <v/>
      </c>
      <c r="AF32" s="41" t="str">
        <f>IF($C32=".....","",VLOOKUP($C32, Parameter!$A$4:$L$5000, 10, FALSE))</f>
        <v/>
      </c>
      <c r="AG32" s="41" t="str">
        <f>IF($C32=".....","",VLOOKUP($C32, Parameter!$A$4:$L$5000, 11, FALSE))</f>
        <v/>
      </c>
      <c r="AH32" s="41" t="str">
        <f>IF($C32="..0.0.0.000","",_xlfn.IFNA(VLOOKUP($C32, Parameter!$A$4:$L$5000, 12, FALSE), ""))</f>
        <v/>
      </c>
      <c r="AI32" s="39"/>
      <c r="AJ32" s="39"/>
      <c r="AK32" s="39"/>
      <c r="AL32" s="39"/>
      <c r="AM32" s="39"/>
      <c r="AN32" s="39"/>
      <c r="AO32" s="39"/>
      <c r="AP32" s="41" t="str">
        <f>IF(F32="......", "", _xlfn.IFNA(VLOOKUP(F32, Parameter2!$D$2:$E$15000, 2, FALSE), "Kode aset salah :("))</f>
        <v/>
      </c>
      <c r="AQ32" s="39"/>
      <c r="AR32" s="39"/>
      <c r="AS32" s="52"/>
      <c r="AT32" s="53">
        <f t="shared" si="6"/>
        <v>0</v>
      </c>
      <c r="AU32" s="39" t="str">
        <f t="shared" si="22"/>
        <v/>
      </c>
      <c r="AV32" s="39" t="str">
        <f t="shared" si="23"/>
        <v/>
      </c>
      <c r="AW32" s="39" t="str">
        <f t="shared" si="24"/>
        <v/>
      </c>
      <c r="AX32" s="39" t="str">
        <f t="shared" si="25"/>
        <v/>
      </c>
      <c r="AY32" s="41" t="str">
        <f>IF(G32="...", "", VLOOKUP(G32, UPB!$A$3:$B$5000, 2, FALSE))</f>
        <v/>
      </c>
      <c r="AZ32" s="83"/>
      <c r="BA32" s="75"/>
      <c r="BB32" s="65"/>
      <c r="BC32" s="65"/>
      <c r="BD32" s="54"/>
      <c r="BE32" s="65"/>
      <c r="BF32" s="65"/>
      <c r="BG32" s="64"/>
      <c r="BH32" s="64"/>
      <c r="BI32" s="64"/>
      <c r="BJ32" s="64"/>
      <c r="BK32" s="64"/>
      <c r="BL32" s="65"/>
      <c r="BM32" s="65"/>
      <c r="BN32" s="70"/>
      <c r="BO32" s="65"/>
      <c r="BP32" s="65"/>
      <c r="BQ32" s="65"/>
      <c r="BR32" s="65"/>
      <c r="BS32" s="65"/>
      <c r="BT32" s="65"/>
      <c r="BU32" s="55" t="str">
        <f>IF(AND($D32 &lt;&gt; "", $D32 &lt;&gt; $E32, $F32 &lt;&gt; "x.x.x.x.x.x.x"), VLOOKUP($E32, Parameter!$E$3:$N$5000, 9, FALSE), "")</f>
        <v/>
      </c>
      <c r="BV32" s="55" t="str">
        <f>IF(AND($D32 &lt;&gt; "", $D32 &lt;&gt; $E32, $F32 &lt;&gt; "x.x.x.x.x.x.x"), VLOOKUP($E32, Parameter!$E$3:$N$5000, 10, FALSE), "")</f>
        <v/>
      </c>
      <c r="BW32" s="55" t="str">
        <f>IF(AND($D32 &lt;&gt; "", $D32 &lt;&gt; $E32, $F32 &lt;&gt; "x.x.x.x.x.x.x"), VLOOKUP($C32, Parameter!$A$4:$L$5000, 3, FALSE), "")</f>
        <v/>
      </c>
      <c r="BX32" s="55" t="str">
        <f>IF(AND($D32 &lt;&gt; "", $D32 &lt;&gt; $E32, $F32 &lt;&gt; "x.x.x.x.x.x.x"), VLOOKUP($C32, Parameter!$A$4:$L$5000, 4, FALSE), "")</f>
        <v/>
      </c>
      <c r="BY32" s="56">
        <f t="shared" si="7"/>
        <v>0</v>
      </c>
      <c r="BZ32" s="55" t="str">
        <f t="shared" si="8"/>
        <v>Intra</v>
      </c>
      <c r="CA32" s="55" t="str">
        <f>IF($BZ32="Ekstra", Parameter3!$B$2, "")</f>
        <v/>
      </c>
      <c r="CB32" s="55" t="str">
        <f>IF($BZ32="Ekstra", Parameter3!$C$2, "")</f>
        <v/>
      </c>
      <c r="CC32" s="55" t="str">
        <f>IF($BZ32="Ekstra", VLOOKUP($E32, Parameter!$E$3:$N$5000, 9, FALSE), "")</f>
        <v/>
      </c>
      <c r="CD32" s="55" t="str">
        <f>IF($BZ32="Ekstra", VLOOKUP($E32, Parameter!$E$3:$N$5000, 10, FALSE), "")</f>
        <v/>
      </c>
      <c r="CE32" s="56">
        <f t="shared" si="9"/>
        <v>0</v>
      </c>
      <c r="CF32" s="55" t="str">
        <f t="shared" si="26"/>
        <v/>
      </c>
      <c r="CG32" s="55" t="str">
        <f t="shared" si="26"/>
        <v/>
      </c>
      <c r="CH32" s="55" t="str">
        <f t="shared" si="11"/>
        <v/>
      </c>
      <c r="CI32" s="55" t="str">
        <f>IF($F32="x.x.x.x.x.x.x", VLOOKUP($C32, Parameter!$A$4:$L$5000, 4, FALSE), "")</f>
        <v/>
      </c>
      <c r="CJ32" s="56">
        <f t="shared" si="12"/>
        <v>0</v>
      </c>
      <c r="CM32" s="4" t="str">
        <f t="shared" si="13"/>
        <v>...-...-.....</v>
      </c>
      <c r="CN32" s="57">
        <f t="shared" si="14"/>
        <v>0</v>
      </c>
      <c r="CO32" s="58">
        <f t="shared" si="15"/>
        <v>0</v>
      </c>
      <c r="CP32" s="4" t="str">
        <f t="shared" si="16"/>
        <v/>
      </c>
      <c r="CQ32" s="4" t="b">
        <f t="shared" si="21"/>
        <v>0</v>
      </c>
      <c r="CR32" s="4" t="str">
        <f t="shared" si="17"/>
        <v/>
      </c>
      <c r="CS32" s="4" t="str">
        <f t="shared" si="18"/>
        <v/>
      </c>
      <c r="CT32" s="91" t="b">
        <f t="shared" si="19"/>
        <v>0</v>
      </c>
    </row>
    <row r="33" spans="1:98" s="4" customFormat="1" x14ac:dyDescent="0.25">
      <c r="A33" s="50" t="str">
        <f t="shared" si="0"/>
        <v>...</v>
      </c>
      <c r="B33" s="50" t="str">
        <f t="shared" si="1"/>
        <v>...</v>
      </c>
      <c r="C33" s="50" t="str">
        <f t="shared" si="2"/>
        <v>.....</v>
      </c>
      <c r="D33" s="50" t="str">
        <f>IF($C33=".....","",_xlfn.IFNA(VLOOKUP($C33, Parameter!$A$4:$L$5000, 3, FALSE), ""))</f>
        <v/>
      </c>
      <c r="E33" s="50" t="str">
        <f t="shared" si="3"/>
        <v>.....</v>
      </c>
      <c r="F33" s="50" t="str">
        <f t="shared" si="4"/>
        <v>......</v>
      </c>
      <c r="G33" s="50" t="str">
        <f t="shared" si="5"/>
        <v>...</v>
      </c>
      <c r="H33" s="40">
        <f>IF(E33=".....", 0, _xlfn.IFNA(VLOOKUP($E33, Parameter2!$A$2:$C$5000, 3, FALSE), 0))</f>
        <v>0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18" t="str">
        <f>IF(C33=".....","",_xlfn.IFNA(VLOOKUP($C33, Parameter!$A$4:$B$5000, 2, FALSE), "Kode belanja salah :("))</f>
        <v/>
      </c>
      <c r="X33" s="35"/>
      <c r="Y33" s="121"/>
      <c r="Z33" s="17"/>
      <c r="AA33" s="20"/>
      <c r="AB33" s="41" t="str">
        <f>IF($C33=".....","",VLOOKUP($C33, Parameter!$A$4:$L$5000, 6, FALSE))</f>
        <v/>
      </c>
      <c r="AC33" s="41" t="str">
        <f>IF($C33=".....","",VLOOKUP($C33, Parameter!$A$4:$L$5000, 7, FALSE))</f>
        <v/>
      </c>
      <c r="AD33" s="41" t="str">
        <f>IF($C33=".....","",VLOOKUP($C33, Parameter!$A$4:$L$5000, 8, FALSE))</f>
        <v/>
      </c>
      <c r="AE33" s="41" t="str">
        <f>IF($C33=".....","",VLOOKUP($C33, Parameter!$A$4:$L$5000, 9, FALSE))</f>
        <v/>
      </c>
      <c r="AF33" s="41" t="str">
        <f>IF($C33=".....","",VLOOKUP($C33, Parameter!$A$4:$L$5000, 10, FALSE))</f>
        <v/>
      </c>
      <c r="AG33" s="41" t="str">
        <f>IF($C33=".....","",VLOOKUP($C33, Parameter!$A$4:$L$5000, 11, FALSE))</f>
        <v/>
      </c>
      <c r="AH33" s="41" t="str">
        <f>IF($C33="..0.0.0.000","",_xlfn.IFNA(VLOOKUP($C33, Parameter!$A$4:$L$5000, 12, FALSE), ""))</f>
        <v/>
      </c>
      <c r="AI33" s="39"/>
      <c r="AJ33" s="39"/>
      <c r="AK33" s="39"/>
      <c r="AL33" s="39"/>
      <c r="AM33" s="39"/>
      <c r="AN33" s="39"/>
      <c r="AO33" s="39"/>
      <c r="AP33" s="41" t="str">
        <f>IF(F33="......", "", _xlfn.IFNA(VLOOKUP(F33, Parameter2!$D$2:$E$15000, 2, FALSE), "Kode aset salah :("))</f>
        <v/>
      </c>
      <c r="AQ33" s="39"/>
      <c r="AR33" s="39"/>
      <c r="AS33" s="52"/>
      <c r="AT33" s="53">
        <f t="shared" si="6"/>
        <v>0</v>
      </c>
      <c r="AU33" s="39" t="str">
        <f t="shared" si="22"/>
        <v/>
      </c>
      <c r="AV33" s="39" t="str">
        <f t="shared" si="23"/>
        <v/>
      </c>
      <c r="AW33" s="39" t="str">
        <f t="shared" si="24"/>
        <v/>
      </c>
      <c r="AX33" s="39" t="str">
        <f t="shared" si="25"/>
        <v/>
      </c>
      <c r="AY33" s="41" t="str">
        <f>IF(G33="...", "", VLOOKUP(G33, UPB!$A$3:$B$5000, 2, FALSE))</f>
        <v/>
      </c>
      <c r="AZ33" s="83"/>
      <c r="BA33" s="75"/>
      <c r="BB33" s="65"/>
      <c r="BC33" s="65"/>
      <c r="BD33" s="54"/>
      <c r="BE33" s="65"/>
      <c r="BF33" s="65"/>
      <c r="BG33" s="64"/>
      <c r="BH33" s="64"/>
      <c r="BI33" s="64"/>
      <c r="BJ33" s="64"/>
      <c r="BK33" s="64"/>
      <c r="BL33" s="65"/>
      <c r="BM33" s="65"/>
      <c r="BN33" s="70"/>
      <c r="BO33" s="65"/>
      <c r="BP33" s="65"/>
      <c r="BQ33" s="65"/>
      <c r="BR33" s="65"/>
      <c r="BS33" s="65"/>
      <c r="BT33" s="65"/>
      <c r="BU33" s="55" t="str">
        <f>IF(AND($D33 &lt;&gt; "", $D33 &lt;&gt; $E33, $F33 &lt;&gt; "x.x.x.x.x.x.x"), VLOOKUP($E33, Parameter!$E$3:$N$5000, 9, FALSE), "")</f>
        <v/>
      </c>
      <c r="BV33" s="55" t="str">
        <f>IF(AND($D33 &lt;&gt; "", $D33 &lt;&gt; $E33, $F33 &lt;&gt; "x.x.x.x.x.x.x"), VLOOKUP($E33, Parameter!$E$3:$N$5000, 10, FALSE), "")</f>
        <v/>
      </c>
      <c r="BW33" s="55" t="str">
        <f>IF(AND($D33 &lt;&gt; "", $D33 &lt;&gt; $E33, $F33 &lt;&gt; "x.x.x.x.x.x.x"), VLOOKUP($C33, Parameter!$A$4:$L$5000, 3, FALSE), "")</f>
        <v/>
      </c>
      <c r="BX33" s="55" t="str">
        <f>IF(AND($D33 &lt;&gt; "", $D33 &lt;&gt; $E33, $F33 &lt;&gt; "x.x.x.x.x.x.x"), VLOOKUP($C33, Parameter!$A$4:$L$5000, 4, FALSE), "")</f>
        <v/>
      </c>
      <c r="BY33" s="56">
        <f t="shared" si="7"/>
        <v>0</v>
      </c>
      <c r="BZ33" s="55" t="str">
        <f t="shared" si="8"/>
        <v>Intra</v>
      </c>
      <c r="CA33" s="55" t="str">
        <f>IF($BZ33="Ekstra", Parameter3!$B$2, "")</f>
        <v/>
      </c>
      <c r="CB33" s="55" t="str">
        <f>IF($BZ33="Ekstra", Parameter3!$C$2, "")</f>
        <v/>
      </c>
      <c r="CC33" s="55" t="str">
        <f>IF($BZ33="Ekstra", VLOOKUP($E33, Parameter!$E$3:$N$5000, 9, FALSE), "")</f>
        <v/>
      </c>
      <c r="CD33" s="55" t="str">
        <f>IF($BZ33="Ekstra", VLOOKUP($E33, Parameter!$E$3:$N$5000, 10, FALSE), "")</f>
        <v/>
      </c>
      <c r="CE33" s="56">
        <f t="shared" si="9"/>
        <v>0</v>
      </c>
      <c r="CF33" s="55" t="str">
        <f t="shared" si="26"/>
        <v/>
      </c>
      <c r="CG33" s="55" t="str">
        <f t="shared" si="26"/>
        <v/>
      </c>
      <c r="CH33" s="55" t="str">
        <f t="shared" si="11"/>
        <v/>
      </c>
      <c r="CI33" s="55" t="str">
        <f>IF($F33="x.x.x.x.x.x.x", VLOOKUP($C33, Parameter!$A$4:$L$5000, 4, FALSE), "")</f>
        <v/>
      </c>
      <c r="CJ33" s="56">
        <f t="shared" si="12"/>
        <v>0</v>
      </c>
      <c r="CM33" s="4" t="str">
        <f t="shared" si="13"/>
        <v>...-...-.....</v>
      </c>
      <c r="CN33" s="57">
        <f t="shared" si="14"/>
        <v>0</v>
      </c>
      <c r="CO33" s="58">
        <f t="shared" si="15"/>
        <v>0</v>
      </c>
      <c r="CP33" s="4" t="str">
        <f t="shared" si="16"/>
        <v/>
      </c>
      <c r="CQ33" s="4" t="b">
        <f t="shared" si="21"/>
        <v>0</v>
      </c>
      <c r="CR33" s="4" t="str">
        <f t="shared" si="17"/>
        <v/>
      </c>
      <c r="CS33" s="4" t="str">
        <f t="shared" si="18"/>
        <v/>
      </c>
      <c r="CT33" s="91" t="b">
        <f t="shared" si="19"/>
        <v>0</v>
      </c>
    </row>
    <row r="34" spans="1:98" s="4" customFormat="1" x14ac:dyDescent="0.25">
      <c r="A34" s="50" t="str">
        <f t="shared" si="0"/>
        <v>...</v>
      </c>
      <c r="B34" s="50" t="str">
        <f t="shared" si="1"/>
        <v>...</v>
      </c>
      <c r="C34" s="50" t="str">
        <f t="shared" si="2"/>
        <v>.....</v>
      </c>
      <c r="D34" s="50" t="str">
        <f>IF($C34=".....","",_xlfn.IFNA(VLOOKUP($C34, Parameter!$A$4:$L$5000, 3, FALSE), ""))</f>
        <v/>
      </c>
      <c r="E34" s="50" t="str">
        <f t="shared" si="3"/>
        <v>.....</v>
      </c>
      <c r="F34" s="50" t="str">
        <f t="shared" si="4"/>
        <v>......</v>
      </c>
      <c r="G34" s="50" t="str">
        <f t="shared" si="5"/>
        <v>...</v>
      </c>
      <c r="H34" s="40">
        <f>IF(E34=".....", 0, _xlfn.IFNA(VLOOKUP($E34, Parameter2!$A$2:$C$5000, 3, FALSE), 0))</f>
        <v>0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18" t="str">
        <f>IF(C34=".....","",_xlfn.IFNA(VLOOKUP($C34, Parameter!$A$4:$B$5000, 2, FALSE), "Kode belanja salah :("))</f>
        <v/>
      </c>
      <c r="X34" s="35"/>
      <c r="Y34" s="121"/>
      <c r="Z34" s="17"/>
      <c r="AA34" s="20"/>
      <c r="AB34" s="41" t="str">
        <f>IF($C34=".....","",VLOOKUP($C34, Parameter!$A$4:$L$5000, 6, FALSE))</f>
        <v/>
      </c>
      <c r="AC34" s="41" t="str">
        <f>IF($C34=".....","",VLOOKUP($C34, Parameter!$A$4:$L$5000, 7, FALSE))</f>
        <v/>
      </c>
      <c r="AD34" s="41" t="str">
        <f>IF($C34=".....","",VLOOKUP($C34, Parameter!$A$4:$L$5000, 8, FALSE))</f>
        <v/>
      </c>
      <c r="AE34" s="41" t="str">
        <f>IF($C34=".....","",VLOOKUP($C34, Parameter!$A$4:$L$5000, 9, FALSE))</f>
        <v/>
      </c>
      <c r="AF34" s="41" t="str">
        <f>IF($C34=".....","",VLOOKUP($C34, Parameter!$A$4:$L$5000, 10, FALSE))</f>
        <v/>
      </c>
      <c r="AG34" s="41" t="str">
        <f>IF($C34=".....","",VLOOKUP($C34, Parameter!$A$4:$L$5000, 11, FALSE))</f>
        <v/>
      </c>
      <c r="AH34" s="41" t="str">
        <f>IF($C34="..0.0.0.000","",_xlfn.IFNA(VLOOKUP($C34, Parameter!$A$4:$L$5000, 12, FALSE), ""))</f>
        <v/>
      </c>
      <c r="AI34" s="39"/>
      <c r="AJ34" s="39"/>
      <c r="AK34" s="39"/>
      <c r="AL34" s="39"/>
      <c r="AM34" s="39"/>
      <c r="AN34" s="39"/>
      <c r="AO34" s="39"/>
      <c r="AP34" s="41" t="str">
        <f>IF(F34="......", "", _xlfn.IFNA(VLOOKUP(F34, Parameter2!$D$2:$E$15000, 2, FALSE), "Kode aset salah :("))</f>
        <v/>
      </c>
      <c r="AQ34" s="39"/>
      <c r="AR34" s="39"/>
      <c r="AS34" s="52"/>
      <c r="AT34" s="53">
        <f t="shared" si="6"/>
        <v>0</v>
      </c>
      <c r="AU34" s="39" t="str">
        <f t="shared" si="22"/>
        <v/>
      </c>
      <c r="AV34" s="39" t="str">
        <f t="shared" si="23"/>
        <v/>
      </c>
      <c r="AW34" s="39" t="str">
        <f t="shared" si="24"/>
        <v/>
      </c>
      <c r="AX34" s="39" t="str">
        <f t="shared" si="25"/>
        <v/>
      </c>
      <c r="AY34" s="41" t="str">
        <f>IF(G34="...", "", VLOOKUP(G34, UPB!$A$3:$B$5000, 2, FALSE))</f>
        <v/>
      </c>
      <c r="AZ34" s="83"/>
      <c r="BA34" s="75"/>
      <c r="BB34" s="65"/>
      <c r="BC34" s="65"/>
      <c r="BD34" s="54"/>
      <c r="BE34" s="65"/>
      <c r="BF34" s="65"/>
      <c r="BG34" s="64"/>
      <c r="BH34" s="64"/>
      <c r="BI34" s="64"/>
      <c r="BJ34" s="64"/>
      <c r="BK34" s="64"/>
      <c r="BL34" s="65"/>
      <c r="BM34" s="65"/>
      <c r="BN34" s="70"/>
      <c r="BO34" s="65"/>
      <c r="BP34" s="65"/>
      <c r="BQ34" s="65"/>
      <c r="BR34" s="65"/>
      <c r="BS34" s="65"/>
      <c r="BT34" s="65"/>
      <c r="BU34" s="55" t="str">
        <f>IF(AND($D34 &lt;&gt; "", $D34 &lt;&gt; $E34, $F34 &lt;&gt; "x.x.x.x.x.x.x"), VLOOKUP($E34, Parameter!$E$3:$N$5000, 9, FALSE), "")</f>
        <v/>
      </c>
      <c r="BV34" s="55" t="str">
        <f>IF(AND($D34 &lt;&gt; "", $D34 &lt;&gt; $E34, $F34 &lt;&gt; "x.x.x.x.x.x.x"), VLOOKUP($E34, Parameter!$E$3:$N$5000, 10, FALSE), "")</f>
        <v/>
      </c>
      <c r="BW34" s="55" t="str">
        <f>IF(AND($D34 &lt;&gt; "", $D34 &lt;&gt; $E34, $F34 &lt;&gt; "x.x.x.x.x.x.x"), VLOOKUP($C34, Parameter!$A$4:$L$5000, 3, FALSE), "")</f>
        <v/>
      </c>
      <c r="BX34" s="55" t="str">
        <f>IF(AND($D34 &lt;&gt; "", $D34 &lt;&gt; $E34, $F34 &lt;&gt; "x.x.x.x.x.x.x"), VLOOKUP($C34, Parameter!$A$4:$L$5000, 4, FALSE), "")</f>
        <v/>
      </c>
      <c r="BY34" s="56">
        <f t="shared" si="7"/>
        <v>0</v>
      </c>
      <c r="BZ34" s="55" t="str">
        <f t="shared" si="8"/>
        <v>Intra</v>
      </c>
      <c r="CA34" s="55" t="str">
        <f>IF($BZ34="Ekstra", Parameter3!$B$2, "")</f>
        <v/>
      </c>
      <c r="CB34" s="55" t="str">
        <f>IF($BZ34="Ekstra", Parameter3!$C$2, "")</f>
        <v/>
      </c>
      <c r="CC34" s="55" t="str">
        <f>IF($BZ34="Ekstra", VLOOKUP($E34, Parameter!$E$3:$N$5000, 9, FALSE), "")</f>
        <v/>
      </c>
      <c r="CD34" s="55" t="str">
        <f>IF($BZ34="Ekstra", VLOOKUP($E34, Parameter!$E$3:$N$5000, 10, FALSE), "")</f>
        <v/>
      </c>
      <c r="CE34" s="56">
        <f t="shared" si="9"/>
        <v>0</v>
      </c>
      <c r="CF34" s="55" t="str">
        <f t="shared" si="26"/>
        <v/>
      </c>
      <c r="CG34" s="55" t="str">
        <f t="shared" si="26"/>
        <v/>
      </c>
      <c r="CH34" s="55" t="str">
        <f t="shared" si="11"/>
        <v/>
      </c>
      <c r="CI34" s="55" t="str">
        <f>IF($F34="x.x.x.x.x.x.x", VLOOKUP($C34, Parameter!$A$4:$L$5000, 4, FALSE), "")</f>
        <v/>
      </c>
      <c r="CJ34" s="56">
        <f t="shared" si="12"/>
        <v>0</v>
      </c>
      <c r="CM34" s="4" t="str">
        <f t="shared" si="13"/>
        <v>...-...-.....</v>
      </c>
      <c r="CN34" s="57">
        <f t="shared" si="14"/>
        <v>0</v>
      </c>
      <c r="CO34" s="58">
        <f t="shared" si="15"/>
        <v>0</v>
      </c>
      <c r="CP34" s="4" t="str">
        <f t="shared" si="16"/>
        <v/>
      </c>
      <c r="CQ34" s="4" t="b">
        <f t="shared" si="21"/>
        <v>0</v>
      </c>
      <c r="CR34" s="4" t="str">
        <f t="shared" si="17"/>
        <v/>
      </c>
      <c r="CS34" s="4" t="str">
        <f t="shared" si="18"/>
        <v/>
      </c>
      <c r="CT34" s="91" t="b">
        <f t="shared" si="19"/>
        <v>0</v>
      </c>
    </row>
    <row r="35" spans="1:98" s="4" customFormat="1" x14ac:dyDescent="0.25">
      <c r="A35" s="50" t="str">
        <f t="shared" si="0"/>
        <v>...</v>
      </c>
      <c r="B35" s="50" t="str">
        <f t="shared" si="1"/>
        <v>...</v>
      </c>
      <c r="C35" s="50" t="str">
        <f t="shared" si="2"/>
        <v>.....</v>
      </c>
      <c r="D35" s="50" t="str">
        <f>IF($C35=".....","",_xlfn.IFNA(VLOOKUP($C35, Parameter!$A$4:$L$5000, 3, FALSE), ""))</f>
        <v/>
      </c>
      <c r="E35" s="50" t="str">
        <f t="shared" si="3"/>
        <v>.....</v>
      </c>
      <c r="F35" s="50" t="str">
        <f t="shared" si="4"/>
        <v>......</v>
      </c>
      <c r="G35" s="50" t="str">
        <f t="shared" si="5"/>
        <v>...</v>
      </c>
      <c r="H35" s="40">
        <f>IF(E35=".....", 0, _xlfn.IFNA(VLOOKUP($E35, Parameter2!$A$2:$C$5000, 3, FALSE), 0))</f>
        <v>0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18" t="str">
        <f>IF(C35=".....","",_xlfn.IFNA(VLOOKUP($C35, Parameter!$A$4:$B$5000, 2, FALSE), "Kode belanja salah :("))</f>
        <v/>
      </c>
      <c r="X35" s="35"/>
      <c r="Y35" s="121"/>
      <c r="Z35" s="17"/>
      <c r="AA35" s="20"/>
      <c r="AB35" s="41" t="str">
        <f>IF($C35=".....","",VLOOKUP($C35, Parameter!$A$4:$L$5000, 6, FALSE))</f>
        <v/>
      </c>
      <c r="AC35" s="41" t="str">
        <f>IF($C35=".....","",VLOOKUP($C35, Parameter!$A$4:$L$5000, 7, FALSE))</f>
        <v/>
      </c>
      <c r="AD35" s="41" t="str">
        <f>IF($C35=".....","",VLOOKUP($C35, Parameter!$A$4:$L$5000, 8, FALSE))</f>
        <v/>
      </c>
      <c r="AE35" s="41" t="str">
        <f>IF($C35=".....","",VLOOKUP($C35, Parameter!$A$4:$L$5000, 9, FALSE))</f>
        <v/>
      </c>
      <c r="AF35" s="41" t="str">
        <f>IF($C35=".....","",VLOOKUP($C35, Parameter!$A$4:$L$5000, 10, FALSE))</f>
        <v/>
      </c>
      <c r="AG35" s="41" t="str">
        <f>IF($C35=".....","",VLOOKUP($C35, Parameter!$A$4:$L$5000, 11, FALSE))</f>
        <v/>
      </c>
      <c r="AH35" s="41" t="str">
        <f>IF($C35="..0.0.0.000","",_xlfn.IFNA(VLOOKUP($C35, Parameter!$A$4:$L$5000, 12, FALSE), ""))</f>
        <v/>
      </c>
      <c r="AI35" s="39"/>
      <c r="AJ35" s="39"/>
      <c r="AK35" s="39"/>
      <c r="AL35" s="39"/>
      <c r="AM35" s="39"/>
      <c r="AN35" s="39"/>
      <c r="AO35" s="39"/>
      <c r="AP35" s="41" t="str">
        <f>IF(F35="......", "", _xlfn.IFNA(VLOOKUP(F35, Parameter2!$D$2:$E$15000, 2, FALSE), "Kode aset salah :("))</f>
        <v/>
      </c>
      <c r="AQ35" s="39"/>
      <c r="AR35" s="39"/>
      <c r="AS35" s="52"/>
      <c r="AT35" s="53">
        <f t="shared" si="6"/>
        <v>0</v>
      </c>
      <c r="AU35" s="39" t="str">
        <f t="shared" si="22"/>
        <v/>
      </c>
      <c r="AV35" s="39" t="str">
        <f t="shared" si="23"/>
        <v/>
      </c>
      <c r="AW35" s="39" t="str">
        <f t="shared" si="24"/>
        <v/>
      </c>
      <c r="AX35" s="39" t="str">
        <f t="shared" si="25"/>
        <v/>
      </c>
      <c r="AY35" s="41" t="str">
        <f>IF(G35="...", "", VLOOKUP(G35, UPB!$A$3:$B$5000, 2, FALSE))</f>
        <v/>
      </c>
      <c r="AZ35" s="83"/>
      <c r="BA35" s="75"/>
      <c r="BB35" s="65"/>
      <c r="BC35" s="65"/>
      <c r="BD35" s="54"/>
      <c r="BE35" s="65"/>
      <c r="BF35" s="65"/>
      <c r="BG35" s="64"/>
      <c r="BH35" s="64"/>
      <c r="BI35" s="64"/>
      <c r="BJ35" s="64"/>
      <c r="BK35" s="64"/>
      <c r="BL35" s="65"/>
      <c r="BM35" s="65"/>
      <c r="BN35" s="70"/>
      <c r="BO35" s="65"/>
      <c r="BP35" s="65"/>
      <c r="BQ35" s="65"/>
      <c r="BR35" s="65"/>
      <c r="BS35" s="65"/>
      <c r="BT35" s="65"/>
      <c r="BU35" s="55" t="str">
        <f>IF(AND($D35 &lt;&gt; "", $D35 &lt;&gt; $E35, $F35 &lt;&gt; "x.x.x.x.x.x.x"), VLOOKUP($E35, Parameter!$E$3:$N$5000, 9, FALSE), "")</f>
        <v/>
      </c>
      <c r="BV35" s="55" t="str">
        <f>IF(AND($D35 &lt;&gt; "", $D35 &lt;&gt; $E35, $F35 &lt;&gt; "x.x.x.x.x.x.x"), VLOOKUP($E35, Parameter!$E$3:$N$5000, 10, FALSE), "")</f>
        <v/>
      </c>
      <c r="BW35" s="55" t="str">
        <f>IF(AND($D35 &lt;&gt; "", $D35 &lt;&gt; $E35, $F35 &lt;&gt; "x.x.x.x.x.x.x"), VLOOKUP($C35, Parameter!$A$4:$L$5000, 3, FALSE), "")</f>
        <v/>
      </c>
      <c r="BX35" s="55" t="str">
        <f>IF(AND($D35 &lt;&gt; "", $D35 &lt;&gt; $E35, $F35 &lt;&gt; "x.x.x.x.x.x.x"), VLOOKUP($C35, Parameter!$A$4:$L$5000, 4, FALSE), "")</f>
        <v/>
      </c>
      <c r="BY35" s="56">
        <f t="shared" si="7"/>
        <v>0</v>
      </c>
      <c r="BZ35" s="55" t="str">
        <f t="shared" si="8"/>
        <v>Intra</v>
      </c>
      <c r="CA35" s="55" t="str">
        <f>IF($BZ35="Ekstra", Parameter3!$B$2, "")</f>
        <v/>
      </c>
      <c r="CB35" s="55" t="str">
        <f>IF($BZ35="Ekstra", Parameter3!$C$2, "")</f>
        <v/>
      </c>
      <c r="CC35" s="55" t="str">
        <f>IF($BZ35="Ekstra", VLOOKUP($E35, Parameter!$E$3:$N$5000, 9, FALSE), "")</f>
        <v/>
      </c>
      <c r="CD35" s="55" t="str">
        <f>IF($BZ35="Ekstra", VLOOKUP($E35, Parameter!$E$3:$N$5000, 10, FALSE), "")</f>
        <v/>
      </c>
      <c r="CE35" s="56">
        <f t="shared" si="9"/>
        <v>0</v>
      </c>
      <c r="CF35" s="55" t="str">
        <f t="shared" si="26"/>
        <v/>
      </c>
      <c r="CG35" s="55" t="str">
        <f t="shared" si="26"/>
        <v/>
      </c>
      <c r="CH35" s="55" t="str">
        <f t="shared" si="11"/>
        <v/>
      </c>
      <c r="CI35" s="55" t="str">
        <f>IF($F35="x.x.x.x.x.x.x", VLOOKUP($C35, Parameter!$A$4:$L$5000, 4, FALSE), "")</f>
        <v/>
      </c>
      <c r="CJ35" s="56">
        <f t="shared" si="12"/>
        <v>0</v>
      </c>
      <c r="CM35" s="4" t="str">
        <f t="shared" si="13"/>
        <v>...-...-.....</v>
      </c>
      <c r="CN35" s="57">
        <f t="shared" si="14"/>
        <v>0</v>
      </c>
      <c r="CO35" s="58">
        <f t="shared" si="15"/>
        <v>0</v>
      </c>
      <c r="CP35" s="4" t="str">
        <f t="shared" si="16"/>
        <v/>
      </c>
      <c r="CQ35" s="4" t="b">
        <f t="shared" si="21"/>
        <v>0</v>
      </c>
      <c r="CR35" s="4" t="str">
        <f t="shared" si="17"/>
        <v/>
      </c>
      <c r="CS35" s="4" t="str">
        <f t="shared" si="18"/>
        <v/>
      </c>
      <c r="CT35" s="91" t="b">
        <f t="shared" si="19"/>
        <v>0</v>
      </c>
    </row>
    <row r="36" spans="1:98" s="4" customFormat="1" x14ac:dyDescent="0.25">
      <c r="A36" s="50" t="str">
        <f t="shared" si="0"/>
        <v>...</v>
      </c>
      <c r="B36" s="50" t="str">
        <f t="shared" si="1"/>
        <v>...</v>
      </c>
      <c r="C36" s="50" t="str">
        <f t="shared" si="2"/>
        <v>.....</v>
      </c>
      <c r="D36" s="50" t="str">
        <f>IF($C36=".....","",_xlfn.IFNA(VLOOKUP($C36, Parameter!$A$4:$L$5000, 3, FALSE), ""))</f>
        <v/>
      </c>
      <c r="E36" s="50" t="str">
        <f t="shared" si="3"/>
        <v>.....</v>
      </c>
      <c r="F36" s="50" t="str">
        <f t="shared" si="4"/>
        <v>......</v>
      </c>
      <c r="G36" s="50" t="str">
        <f t="shared" si="5"/>
        <v>...</v>
      </c>
      <c r="H36" s="40">
        <f>IF(E36=".....", 0, _xlfn.IFNA(VLOOKUP($E36, Parameter2!$A$2:$C$5000, 3, FALSE), 0))</f>
        <v>0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18" t="str">
        <f>IF(C36=".....","",_xlfn.IFNA(VLOOKUP($C36, Parameter!$A$4:$B$5000, 2, FALSE), "Kode belanja salah :("))</f>
        <v/>
      </c>
      <c r="X36" s="35"/>
      <c r="Y36" s="121"/>
      <c r="Z36" s="17"/>
      <c r="AA36" s="20"/>
      <c r="AB36" s="41" t="str">
        <f>IF($C36=".....","",VLOOKUP($C36, Parameter!$A$4:$L$5000, 6, FALSE))</f>
        <v/>
      </c>
      <c r="AC36" s="41" t="str">
        <f>IF($C36=".....","",VLOOKUP($C36, Parameter!$A$4:$L$5000, 7, FALSE))</f>
        <v/>
      </c>
      <c r="AD36" s="41" t="str">
        <f>IF($C36=".....","",VLOOKUP($C36, Parameter!$A$4:$L$5000, 8, FALSE))</f>
        <v/>
      </c>
      <c r="AE36" s="41" t="str">
        <f>IF($C36=".....","",VLOOKUP($C36, Parameter!$A$4:$L$5000, 9, FALSE))</f>
        <v/>
      </c>
      <c r="AF36" s="41" t="str">
        <f>IF($C36=".....","",VLOOKUP($C36, Parameter!$A$4:$L$5000, 10, FALSE))</f>
        <v/>
      </c>
      <c r="AG36" s="41" t="str">
        <f>IF($C36=".....","",VLOOKUP($C36, Parameter!$A$4:$L$5000, 11, FALSE))</f>
        <v/>
      </c>
      <c r="AH36" s="41" t="str">
        <f>IF($C36="..0.0.0.000","",_xlfn.IFNA(VLOOKUP($C36, Parameter!$A$4:$L$5000, 12, FALSE), ""))</f>
        <v/>
      </c>
      <c r="AI36" s="39"/>
      <c r="AJ36" s="39"/>
      <c r="AK36" s="39"/>
      <c r="AL36" s="39"/>
      <c r="AM36" s="39"/>
      <c r="AN36" s="39"/>
      <c r="AO36" s="39"/>
      <c r="AP36" s="41" t="str">
        <f>IF(F36="......", "", _xlfn.IFNA(VLOOKUP(F36, Parameter2!$D$2:$E$15000, 2, FALSE), "Kode aset salah :("))</f>
        <v/>
      </c>
      <c r="AQ36" s="39"/>
      <c r="AR36" s="39"/>
      <c r="AS36" s="52"/>
      <c r="AT36" s="53">
        <f t="shared" si="6"/>
        <v>0</v>
      </c>
      <c r="AU36" s="39" t="str">
        <f t="shared" si="22"/>
        <v/>
      </c>
      <c r="AV36" s="39" t="str">
        <f t="shared" si="23"/>
        <v/>
      </c>
      <c r="AW36" s="39" t="str">
        <f t="shared" si="24"/>
        <v/>
      </c>
      <c r="AX36" s="39" t="str">
        <f t="shared" si="25"/>
        <v/>
      </c>
      <c r="AY36" s="41" t="str">
        <f>IF(G36="...", "", VLOOKUP(G36, UPB!$A$3:$B$5000, 2, FALSE))</f>
        <v/>
      </c>
      <c r="AZ36" s="83"/>
      <c r="BA36" s="75"/>
      <c r="BB36" s="65"/>
      <c r="BC36" s="65"/>
      <c r="BD36" s="54"/>
      <c r="BE36" s="65"/>
      <c r="BF36" s="65"/>
      <c r="BG36" s="64"/>
      <c r="BH36" s="64"/>
      <c r="BI36" s="64"/>
      <c r="BJ36" s="64"/>
      <c r="BK36" s="64"/>
      <c r="BL36" s="65"/>
      <c r="BM36" s="65"/>
      <c r="BN36" s="70"/>
      <c r="BO36" s="65"/>
      <c r="BP36" s="65"/>
      <c r="BQ36" s="65"/>
      <c r="BR36" s="65"/>
      <c r="BS36" s="65"/>
      <c r="BT36" s="65"/>
      <c r="BU36" s="55" t="str">
        <f>IF(AND($D36 &lt;&gt; "", $D36 &lt;&gt; $E36, $F36 &lt;&gt; "x.x.x.x.x.x.x"), VLOOKUP($E36, Parameter!$E$3:$N$5000, 9, FALSE), "")</f>
        <v/>
      </c>
      <c r="BV36" s="55" t="str">
        <f>IF(AND($D36 &lt;&gt; "", $D36 &lt;&gt; $E36, $F36 &lt;&gt; "x.x.x.x.x.x.x"), VLOOKUP($E36, Parameter!$E$3:$N$5000, 10, FALSE), "")</f>
        <v/>
      </c>
      <c r="BW36" s="55" t="str">
        <f>IF(AND($D36 &lt;&gt; "", $D36 &lt;&gt; $E36, $F36 &lt;&gt; "x.x.x.x.x.x.x"), VLOOKUP($C36, Parameter!$A$4:$L$5000, 3, FALSE), "")</f>
        <v/>
      </c>
      <c r="BX36" s="55" t="str">
        <f>IF(AND($D36 &lt;&gt; "", $D36 &lt;&gt; $E36, $F36 &lt;&gt; "x.x.x.x.x.x.x"), VLOOKUP($C36, Parameter!$A$4:$L$5000, 4, FALSE), "")</f>
        <v/>
      </c>
      <c r="BY36" s="56">
        <f t="shared" si="7"/>
        <v>0</v>
      </c>
      <c r="BZ36" s="55" t="str">
        <f t="shared" si="8"/>
        <v>Intra</v>
      </c>
      <c r="CA36" s="55" t="str">
        <f>IF($BZ36="Ekstra", Parameter3!$B$2, "")</f>
        <v/>
      </c>
      <c r="CB36" s="55" t="str">
        <f>IF($BZ36="Ekstra", Parameter3!$C$2, "")</f>
        <v/>
      </c>
      <c r="CC36" s="55" t="str">
        <f>IF($BZ36="Ekstra", VLOOKUP($E36, Parameter!$E$3:$N$5000, 9, FALSE), "")</f>
        <v/>
      </c>
      <c r="CD36" s="55" t="str">
        <f>IF($BZ36="Ekstra", VLOOKUP($E36, Parameter!$E$3:$N$5000, 10, FALSE), "")</f>
        <v/>
      </c>
      <c r="CE36" s="56">
        <f t="shared" si="9"/>
        <v>0</v>
      </c>
      <c r="CF36" s="55" t="str">
        <f t="shared" si="26"/>
        <v/>
      </c>
      <c r="CG36" s="55" t="str">
        <f t="shared" si="26"/>
        <v/>
      </c>
      <c r="CH36" s="55" t="str">
        <f t="shared" si="11"/>
        <v/>
      </c>
      <c r="CI36" s="55" t="str">
        <f>IF($F36="x.x.x.x.x.x.x", VLOOKUP($C36, Parameter!$A$4:$L$5000, 4, FALSE), "")</f>
        <v/>
      </c>
      <c r="CJ36" s="56">
        <f t="shared" si="12"/>
        <v>0</v>
      </c>
      <c r="CM36" s="4" t="str">
        <f t="shared" si="13"/>
        <v>...-...-.....</v>
      </c>
      <c r="CN36" s="57">
        <f t="shared" si="14"/>
        <v>0</v>
      </c>
      <c r="CO36" s="58">
        <f t="shared" si="15"/>
        <v>0</v>
      </c>
      <c r="CP36" s="4" t="str">
        <f t="shared" si="16"/>
        <v/>
      </c>
      <c r="CQ36" s="4" t="b">
        <f t="shared" si="21"/>
        <v>0</v>
      </c>
      <c r="CR36" s="4" t="str">
        <f t="shared" si="17"/>
        <v/>
      </c>
      <c r="CS36" s="4" t="str">
        <f t="shared" si="18"/>
        <v/>
      </c>
      <c r="CT36" s="91" t="b">
        <f t="shared" si="19"/>
        <v>0</v>
      </c>
    </row>
    <row r="37" spans="1:98" s="4" customFormat="1" x14ac:dyDescent="0.25">
      <c r="A37" s="50" t="str">
        <f t="shared" si="0"/>
        <v>...</v>
      </c>
      <c r="B37" s="50" t="str">
        <f t="shared" si="1"/>
        <v>...</v>
      </c>
      <c r="C37" s="50" t="str">
        <f t="shared" si="2"/>
        <v>.....</v>
      </c>
      <c r="D37" s="50" t="str">
        <f>IF($C37=".....","",_xlfn.IFNA(VLOOKUP($C37, Parameter!$A$4:$L$5000, 3, FALSE), ""))</f>
        <v/>
      </c>
      <c r="E37" s="50" t="str">
        <f t="shared" si="3"/>
        <v>.....</v>
      </c>
      <c r="F37" s="50" t="str">
        <f t="shared" si="4"/>
        <v>......</v>
      </c>
      <c r="G37" s="50" t="str">
        <f t="shared" si="5"/>
        <v>...</v>
      </c>
      <c r="H37" s="40">
        <f>IF(E37=".....", 0, _xlfn.IFNA(VLOOKUP($E37, Parameter2!$A$2:$C$5000, 3, FALSE), 0))</f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18" t="str">
        <f>IF(C37=".....","",_xlfn.IFNA(VLOOKUP($C37, Parameter!$A$4:$B$5000, 2, FALSE), "Kode belanja salah :("))</f>
        <v/>
      </c>
      <c r="X37" s="35"/>
      <c r="Y37" s="121"/>
      <c r="Z37" s="17"/>
      <c r="AA37" s="20"/>
      <c r="AB37" s="41" t="str">
        <f>IF($C37=".....","",VLOOKUP($C37, Parameter!$A$4:$L$5000, 6, FALSE))</f>
        <v/>
      </c>
      <c r="AC37" s="41" t="str">
        <f>IF($C37=".....","",VLOOKUP($C37, Parameter!$A$4:$L$5000, 7, FALSE))</f>
        <v/>
      </c>
      <c r="AD37" s="41" t="str">
        <f>IF($C37=".....","",VLOOKUP($C37, Parameter!$A$4:$L$5000, 8, FALSE))</f>
        <v/>
      </c>
      <c r="AE37" s="41" t="str">
        <f>IF($C37=".....","",VLOOKUP($C37, Parameter!$A$4:$L$5000, 9, FALSE))</f>
        <v/>
      </c>
      <c r="AF37" s="41" t="str">
        <f>IF($C37=".....","",VLOOKUP($C37, Parameter!$A$4:$L$5000, 10, FALSE))</f>
        <v/>
      </c>
      <c r="AG37" s="41" t="str">
        <f>IF($C37=".....","",VLOOKUP($C37, Parameter!$A$4:$L$5000, 11, FALSE))</f>
        <v/>
      </c>
      <c r="AH37" s="41" t="str">
        <f>IF($C37="..0.0.0.000","",_xlfn.IFNA(VLOOKUP($C37, Parameter!$A$4:$L$5000, 12, FALSE), ""))</f>
        <v/>
      </c>
      <c r="AI37" s="39"/>
      <c r="AJ37" s="39"/>
      <c r="AK37" s="39"/>
      <c r="AL37" s="39"/>
      <c r="AM37" s="39"/>
      <c r="AN37" s="39"/>
      <c r="AO37" s="39"/>
      <c r="AP37" s="41" t="str">
        <f>IF(F37="......", "", _xlfn.IFNA(VLOOKUP(F37, Parameter2!$D$2:$E$15000, 2, FALSE), "Kode aset salah :("))</f>
        <v/>
      </c>
      <c r="AQ37" s="39"/>
      <c r="AR37" s="39"/>
      <c r="AS37" s="52"/>
      <c r="AT37" s="53">
        <f t="shared" si="6"/>
        <v>0</v>
      </c>
      <c r="AU37" s="39" t="str">
        <f t="shared" si="22"/>
        <v/>
      </c>
      <c r="AV37" s="39" t="str">
        <f t="shared" si="23"/>
        <v/>
      </c>
      <c r="AW37" s="39" t="str">
        <f t="shared" si="24"/>
        <v/>
      </c>
      <c r="AX37" s="39" t="str">
        <f t="shared" si="25"/>
        <v/>
      </c>
      <c r="AY37" s="41" t="str">
        <f>IF(G37="...", "", VLOOKUP(G37, UPB!$A$3:$B$5000, 2, FALSE))</f>
        <v/>
      </c>
      <c r="AZ37" s="83"/>
      <c r="BA37" s="75"/>
      <c r="BB37" s="65"/>
      <c r="BC37" s="65"/>
      <c r="BD37" s="54"/>
      <c r="BE37" s="65"/>
      <c r="BF37" s="65"/>
      <c r="BG37" s="64"/>
      <c r="BH37" s="64"/>
      <c r="BI37" s="64"/>
      <c r="BJ37" s="64"/>
      <c r="BK37" s="64"/>
      <c r="BL37" s="65"/>
      <c r="BM37" s="65"/>
      <c r="BN37" s="70"/>
      <c r="BO37" s="65"/>
      <c r="BP37" s="65"/>
      <c r="BQ37" s="65"/>
      <c r="BR37" s="65"/>
      <c r="BS37" s="65"/>
      <c r="BT37" s="65"/>
      <c r="BU37" s="55" t="str">
        <f>IF(AND($D37 &lt;&gt; "", $D37 &lt;&gt; $E37, $F37 &lt;&gt; "x.x.x.x.x.x.x"), VLOOKUP($E37, Parameter!$E$3:$N$5000, 9, FALSE), "")</f>
        <v/>
      </c>
      <c r="BV37" s="55" t="str">
        <f>IF(AND($D37 &lt;&gt; "", $D37 &lt;&gt; $E37, $F37 &lt;&gt; "x.x.x.x.x.x.x"), VLOOKUP($E37, Parameter!$E$3:$N$5000, 10, FALSE), "")</f>
        <v/>
      </c>
      <c r="BW37" s="55" t="str">
        <f>IF(AND($D37 &lt;&gt; "", $D37 &lt;&gt; $E37, $F37 &lt;&gt; "x.x.x.x.x.x.x"), VLOOKUP($C37, Parameter!$A$4:$L$5000, 3, FALSE), "")</f>
        <v/>
      </c>
      <c r="BX37" s="55" t="str">
        <f>IF(AND($D37 &lt;&gt; "", $D37 &lt;&gt; $E37, $F37 &lt;&gt; "x.x.x.x.x.x.x"), VLOOKUP($C37, Parameter!$A$4:$L$5000, 4, FALSE), "")</f>
        <v/>
      </c>
      <c r="BY37" s="56">
        <f t="shared" si="7"/>
        <v>0</v>
      </c>
      <c r="BZ37" s="55" t="str">
        <f t="shared" si="8"/>
        <v>Intra</v>
      </c>
      <c r="CA37" s="55" t="str">
        <f>IF($BZ37="Ekstra", Parameter3!$B$2, "")</f>
        <v/>
      </c>
      <c r="CB37" s="55" t="str">
        <f>IF($BZ37="Ekstra", Parameter3!$C$2, "")</f>
        <v/>
      </c>
      <c r="CC37" s="55" t="str">
        <f>IF($BZ37="Ekstra", VLOOKUP($E37, Parameter!$E$3:$N$5000, 9, FALSE), "")</f>
        <v/>
      </c>
      <c r="CD37" s="55" t="str">
        <f>IF($BZ37="Ekstra", VLOOKUP($E37, Parameter!$E$3:$N$5000, 10, FALSE), "")</f>
        <v/>
      </c>
      <c r="CE37" s="56">
        <f t="shared" si="9"/>
        <v>0</v>
      </c>
      <c r="CF37" s="55" t="str">
        <f t="shared" si="26"/>
        <v/>
      </c>
      <c r="CG37" s="55" t="str">
        <f t="shared" si="26"/>
        <v/>
      </c>
      <c r="CH37" s="55" t="str">
        <f t="shared" si="11"/>
        <v/>
      </c>
      <c r="CI37" s="55" t="str">
        <f>IF($F37="x.x.x.x.x.x.x", VLOOKUP($C37, Parameter!$A$4:$L$5000, 4, FALSE), "")</f>
        <v/>
      </c>
      <c r="CJ37" s="56">
        <f t="shared" si="12"/>
        <v>0</v>
      </c>
      <c r="CM37" s="4" t="str">
        <f t="shared" si="13"/>
        <v>...-...-.....</v>
      </c>
      <c r="CN37" s="57">
        <f t="shared" si="14"/>
        <v>0</v>
      </c>
      <c r="CO37" s="58">
        <f t="shared" si="15"/>
        <v>0</v>
      </c>
      <c r="CP37" s="4" t="str">
        <f t="shared" si="16"/>
        <v/>
      </c>
      <c r="CQ37" s="4" t="b">
        <f t="shared" si="21"/>
        <v>0</v>
      </c>
      <c r="CR37" s="4" t="str">
        <f t="shared" si="17"/>
        <v/>
      </c>
      <c r="CS37" s="4" t="str">
        <f t="shared" si="18"/>
        <v/>
      </c>
      <c r="CT37" s="91" t="b">
        <f t="shared" si="19"/>
        <v>0</v>
      </c>
    </row>
    <row r="38" spans="1:98" s="4" customFormat="1" x14ac:dyDescent="0.25">
      <c r="A38" s="50" t="str">
        <f t="shared" si="0"/>
        <v>...</v>
      </c>
      <c r="B38" s="50" t="str">
        <f t="shared" si="1"/>
        <v>...</v>
      </c>
      <c r="C38" s="50" t="str">
        <f t="shared" si="2"/>
        <v>.....</v>
      </c>
      <c r="D38" s="50" t="str">
        <f>IF($C38=".....","",_xlfn.IFNA(VLOOKUP($C38, Parameter!$A$4:$L$5000, 3, FALSE), ""))</f>
        <v/>
      </c>
      <c r="E38" s="50" t="str">
        <f t="shared" si="3"/>
        <v>.....</v>
      </c>
      <c r="F38" s="50" t="str">
        <f t="shared" si="4"/>
        <v>......</v>
      </c>
      <c r="G38" s="50" t="str">
        <f t="shared" si="5"/>
        <v>...</v>
      </c>
      <c r="H38" s="40">
        <f>IF(E38=".....", 0, _xlfn.IFNA(VLOOKUP($E38, Parameter2!$A$2:$C$5000, 3, FALSE), 0))</f>
        <v>0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18" t="str">
        <f>IF(C38=".....","",_xlfn.IFNA(VLOOKUP($C38, Parameter!$A$4:$B$5000, 2, FALSE), "Kode belanja salah :("))</f>
        <v/>
      </c>
      <c r="X38" s="35"/>
      <c r="Y38" s="121"/>
      <c r="Z38" s="17"/>
      <c r="AA38" s="20"/>
      <c r="AB38" s="41" t="str">
        <f>IF($C38=".....","",VLOOKUP($C38, Parameter!$A$4:$L$5000, 6, FALSE))</f>
        <v/>
      </c>
      <c r="AC38" s="41" t="str">
        <f>IF($C38=".....","",VLOOKUP($C38, Parameter!$A$4:$L$5000, 7, FALSE))</f>
        <v/>
      </c>
      <c r="AD38" s="41" t="str">
        <f>IF($C38=".....","",VLOOKUP($C38, Parameter!$A$4:$L$5000, 8, FALSE))</f>
        <v/>
      </c>
      <c r="AE38" s="41" t="str">
        <f>IF($C38=".....","",VLOOKUP($C38, Parameter!$A$4:$L$5000, 9, FALSE))</f>
        <v/>
      </c>
      <c r="AF38" s="41" t="str">
        <f>IF($C38=".....","",VLOOKUP($C38, Parameter!$A$4:$L$5000, 10, FALSE))</f>
        <v/>
      </c>
      <c r="AG38" s="41" t="str">
        <f>IF($C38=".....","",VLOOKUP($C38, Parameter!$A$4:$L$5000, 11, FALSE))</f>
        <v/>
      </c>
      <c r="AH38" s="41" t="str">
        <f>IF($C38="..0.0.0.000","",_xlfn.IFNA(VLOOKUP($C38, Parameter!$A$4:$L$5000, 12, FALSE), ""))</f>
        <v/>
      </c>
      <c r="AI38" s="39"/>
      <c r="AJ38" s="39"/>
      <c r="AK38" s="39"/>
      <c r="AL38" s="39"/>
      <c r="AM38" s="39"/>
      <c r="AN38" s="39"/>
      <c r="AO38" s="39"/>
      <c r="AP38" s="41" t="str">
        <f>IF(F38="......", "", _xlfn.IFNA(VLOOKUP(F38, Parameter2!$D$2:$E$15000, 2, FALSE), "Kode aset salah :("))</f>
        <v/>
      </c>
      <c r="AQ38" s="39"/>
      <c r="AR38" s="39"/>
      <c r="AS38" s="52"/>
      <c r="AT38" s="53">
        <f t="shared" si="6"/>
        <v>0</v>
      </c>
      <c r="AU38" s="39" t="str">
        <f t="shared" si="22"/>
        <v/>
      </c>
      <c r="AV38" s="39" t="str">
        <f t="shared" si="23"/>
        <v/>
      </c>
      <c r="AW38" s="39" t="str">
        <f t="shared" si="24"/>
        <v/>
      </c>
      <c r="AX38" s="39" t="str">
        <f t="shared" si="25"/>
        <v/>
      </c>
      <c r="AY38" s="41" t="str">
        <f>IF(G38="...", "", VLOOKUP(G38, UPB!$A$3:$B$5000, 2, FALSE))</f>
        <v/>
      </c>
      <c r="AZ38" s="83"/>
      <c r="BA38" s="75"/>
      <c r="BB38" s="65"/>
      <c r="BC38" s="65"/>
      <c r="BD38" s="54"/>
      <c r="BE38" s="65"/>
      <c r="BF38" s="65"/>
      <c r="BG38" s="64"/>
      <c r="BH38" s="64"/>
      <c r="BI38" s="64"/>
      <c r="BJ38" s="64"/>
      <c r="BK38" s="64"/>
      <c r="BL38" s="65"/>
      <c r="BM38" s="65"/>
      <c r="BN38" s="70"/>
      <c r="BO38" s="65"/>
      <c r="BP38" s="65"/>
      <c r="BQ38" s="65"/>
      <c r="BR38" s="65"/>
      <c r="BS38" s="65"/>
      <c r="BT38" s="65"/>
      <c r="BU38" s="55" t="str">
        <f>IF(AND($D38 &lt;&gt; "", $D38 &lt;&gt; $E38, $F38 &lt;&gt; "x.x.x.x.x.x.x"), VLOOKUP($E38, Parameter!$E$3:$N$5000, 9, FALSE), "")</f>
        <v/>
      </c>
      <c r="BV38" s="55" t="str">
        <f>IF(AND($D38 &lt;&gt; "", $D38 &lt;&gt; $E38, $F38 &lt;&gt; "x.x.x.x.x.x.x"), VLOOKUP($E38, Parameter!$E$3:$N$5000, 10, FALSE), "")</f>
        <v/>
      </c>
      <c r="BW38" s="55" t="str">
        <f>IF(AND($D38 &lt;&gt; "", $D38 &lt;&gt; $E38, $F38 &lt;&gt; "x.x.x.x.x.x.x"), VLOOKUP($C38, Parameter!$A$4:$L$5000, 3, FALSE), "")</f>
        <v/>
      </c>
      <c r="BX38" s="55" t="str">
        <f>IF(AND($D38 &lt;&gt; "", $D38 &lt;&gt; $E38, $F38 &lt;&gt; "x.x.x.x.x.x.x"), VLOOKUP($C38, Parameter!$A$4:$L$5000, 4, FALSE), "")</f>
        <v/>
      </c>
      <c r="BY38" s="56">
        <f t="shared" si="7"/>
        <v>0</v>
      </c>
      <c r="BZ38" s="55" t="str">
        <f t="shared" si="8"/>
        <v>Intra</v>
      </c>
      <c r="CA38" s="55" t="str">
        <f>IF($BZ38="Ekstra", Parameter3!$B$2, "")</f>
        <v/>
      </c>
      <c r="CB38" s="55" t="str">
        <f>IF($BZ38="Ekstra", Parameter3!$C$2, "")</f>
        <v/>
      </c>
      <c r="CC38" s="55" t="str">
        <f>IF($BZ38="Ekstra", VLOOKUP($E38, Parameter!$E$3:$N$5000, 9, FALSE), "")</f>
        <v/>
      </c>
      <c r="CD38" s="55" t="str">
        <f>IF($BZ38="Ekstra", VLOOKUP($E38, Parameter!$E$3:$N$5000, 10, FALSE), "")</f>
        <v/>
      </c>
      <c r="CE38" s="56">
        <f t="shared" si="9"/>
        <v>0</v>
      </c>
      <c r="CF38" s="55" t="str">
        <f t="shared" si="26"/>
        <v/>
      </c>
      <c r="CG38" s="55" t="str">
        <f t="shared" si="26"/>
        <v/>
      </c>
      <c r="CH38" s="55" t="str">
        <f t="shared" si="11"/>
        <v/>
      </c>
      <c r="CI38" s="55" t="str">
        <f>IF($F38="x.x.x.x.x.x.x", VLOOKUP($C38, Parameter!$A$4:$L$5000, 4, FALSE), "")</f>
        <v/>
      </c>
      <c r="CJ38" s="56">
        <f t="shared" si="12"/>
        <v>0</v>
      </c>
      <c r="CM38" s="4" t="str">
        <f t="shared" si="13"/>
        <v>...-...-.....</v>
      </c>
      <c r="CN38" s="57">
        <f t="shared" si="14"/>
        <v>0</v>
      </c>
      <c r="CO38" s="58">
        <f t="shared" si="15"/>
        <v>0</v>
      </c>
      <c r="CP38" s="4" t="str">
        <f t="shared" si="16"/>
        <v/>
      </c>
      <c r="CQ38" s="4" t="b">
        <f t="shared" si="21"/>
        <v>0</v>
      </c>
      <c r="CR38" s="4" t="str">
        <f t="shared" si="17"/>
        <v/>
      </c>
      <c r="CS38" s="4" t="str">
        <f t="shared" si="18"/>
        <v/>
      </c>
      <c r="CT38" s="91" t="b">
        <f t="shared" si="19"/>
        <v>0</v>
      </c>
    </row>
    <row r="39" spans="1:98" s="4" customFormat="1" x14ac:dyDescent="0.25">
      <c r="A39" s="50" t="str">
        <f t="shared" si="0"/>
        <v>...</v>
      </c>
      <c r="B39" s="50" t="str">
        <f t="shared" si="1"/>
        <v>...</v>
      </c>
      <c r="C39" s="50" t="str">
        <f t="shared" si="2"/>
        <v>.....</v>
      </c>
      <c r="D39" s="50" t="str">
        <f>IF($C39=".....","",_xlfn.IFNA(VLOOKUP($C39, Parameter!$A$4:$L$5000, 3, FALSE), ""))</f>
        <v/>
      </c>
      <c r="E39" s="50" t="str">
        <f t="shared" si="3"/>
        <v>.....</v>
      </c>
      <c r="F39" s="50" t="str">
        <f t="shared" si="4"/>
        <v>......</v>
      </c>
      <c r="G39" s="50" t="str">
        <f t="shared" si="5"/>
        <v>...</v>
      </c>
      <c r="H39" s="40">
        <f>IF(E39=".....", 0, _xlfn.IFNA(VLOOKUP($E39, Parameter2!$A$2:$C$5000, 3, FALSE), 0))</f>
        <v>0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18" t="str">
        <f>IF(C39=".....","",_xlfn.IFNA(VLOOKUP($C39, Parameter!$A$4:$B$5000, 2, FALSE), "Kode belanja salah :("))</f>
        <v/>
      </c>
      <c r="X39" s="35"/>
      <c r="Y39" s="121"/>
      <c r="Z39" s="17"/>
      <c r="AA39" s="20"/>
      <c r="AB39" s="41" t="str">
        <f>IF($C39=".....","",VLOOKUP($C39, Parameter!$A$4:$L$5000, 6, FALSE))</f>
        <v/>
      </c>
      <c r="AC39" s="41" t="str">
        <f>IF($C39=".....","",VLOOKUP($C39, Parameter!$A$4:$L$5000, 7, FALSE))</f>
        <v/>
      </c>
      <c r="AD39" s="41" t="str">
        <f>IF($C39=".....","",VLOOKUP($C39, Parameter!$A$4:$L$5000, 8, FALSE))</f>
        <v/>
      </c>
      <c r="AE39" s="41" t="str">
        <f>IF($C39=".....","",VLOOKUP($C39, Parameter!$A$4:$L$5000, 9, FALSE))</f>
        <v/>
      </c>
      <c r="AF39" s="41" t="str">
        <f>IF($C39=".....","",VLOOKUP($C39, Parameter!$A$4:$L$5000, 10, FALSE))</f>
        <v/>
      </c>
      <c r="AG39" s="41" t="str">
        <f>IF($C39=".....","",VLOOKUP($C39, Parameter!$A$4:$L$5000, 11, FALSE))</f>
        <v/>
      </c>
      <c r="AH39" s="41" t="str">
        <f>IF($C39="..0.0.0.000","",_xlfn.IFNA(VLOOKUP($C39, Parameter!$A$4:$L$5000, 12, FALSE), ""))</f>
        <v/>
      </c>
      <c r="AI39" s="39"/>
      <c r="AJ39" s="39"/>
      <c r="AK39" s="39"/>
      <c r="AL39" s="39"/>
      <c r="AM39" s="39"/>
      <c r="AN39" s="39"/>
      <c r="AO39" s="39"/>
      <c r="AP39" s="41" t="str">
        <f>IF(F39="......", "", _xlfn.IFNA(VLOOKUP(F39, Parameter2!$D$2:$E$15000, 2, FALSE), "Kode aset salah :("))</f>
        <v/>
      </c>
      <c r="AQ39" s="39"/>
      <c r="AR39" s="39"/>
      <c r="AS39" s="52"/>
      <c r="AT39" s="53">
        <f t="shared" si="6"/>
        <v>0</v>
      </c>
      <c r="AU39" s="39" t="str">
        <f t="shared" si="22"/>
        <v/>
      </c>
      <c r="AV39" s="39" t="str">
        <f t="shared" si="23"/>
        <v/>
      </c>
      <c r="AW39" s="39" t="str">
        <f t="shared" si="24"/>
        <v/>
      </c>
      <c r="AX39" s="39" t="str">
        <f t="shared" si="25"/>
        <v/>
      </c>
      <c r="AY39" s="41" t="str">
        <f>IF(G39="...", "", VLOOKUP(G39, UPB!$A$3:$B$5000, 2, FALSE))</f>
        <v/>
      </c>
      <c r="AZ39" s="83"/>
      <c r="BA39" s="75"/>
      <c r="BB39" s="65"/>
      <c r="BC39" s="65"/>
      <c r="BD39" s="54"/>
      <c r="BE39" s="65"/>
      <c r="BF39" s="65"/>
      <c r="BG39" s="64"/>
      <c r="BH39" s="64"/>
      <c r="BI39" s="64"/>
      <c r="BJ39" s="64"/>
      <c r="BK39" s="64"/>
      <c r="BL39" s="65"/>
      <c r="BM39" s="65"/>
      <c r="BN39" s="70"/>
      <c r="BO39" s="65"/>
      <c r="BP39" s="65"/>
      <c r="BQ39" s="65"/>
      <c r="BR39" s="65"/>
      <c r="BS39" s="65"/>
      <c r="BT39" s="65"/>
      <c r="BU39" s="55" t="str">
        <f>IF(AND($D39 &lt;&gt; "", $D39 &lt;&gt; $E39, $F39 &lt;&gt; "x.x.x.x.x.x.x"), VLOOKUP($E39, Parameter!$E$3:$N$5000, 9, FALSE), "")</f>
        <v/>
      </c>
      <c r="BV39" s="55" t="str">
        <f>IF(AND($D39 &lt;&gt; "", $D39 &lt;&gt; $E39, $F39 &lt;&gt; "x.x.x.x.x.x.x"), VLOOKUP($E39, Parameter!$E$3:$N$5000, 10, FALSE), "")</f>
        <v/>
      </c>
      <c r="BW39" s="55" t="str">
        <f>IF(AND($D39 &lt;&gt; "", $D39 &lt;&gt; $E39, $F39 &lt;&gt; "x.x.x.x.x.x.x"), VLOOKUP($C39, Parameter!$A$4:$L$5000, 3, FALSE), "")</f>
        <v/>
      </c>
      <c r="BX39" s="55" t="str">
        <f>IF(AND($D39 &lt;&gt; "", $D39 &lt;&gt; $E39, $F39 &lt;&gt; "x.x.x.x.x.x.x"), VLOOKUP($C39, Parameter!$A$4:$L$5000, 4, FALSE), "")</f>
        <v/>
      </c>
      <c r="BY39" s="56">
        <f t="shared" si="7"/>
        <v>0</v>
      </c>
      <c r="BZ39" s="55" t="str">
        <f t="shared" si="8"/>
        <v>Intra</v>
      </c>
      <c r="CA39" s="55" t="str">
        <f>IF($BZ39="Ekstra", Parameter3!$B$2, "")</f>
        <v/>
      </c>
      <c r="CB39" s="55" t="str">
        <f>IF($BZ39="Ekstra", Parameter3!$C$2, "")</f>
        <v/>
      </c>
      <c r="CC39" s="55" t="str">
        <f>IF($BZ39="Ekstra", VLOOKUP($E39, Parameter!$E$3:$N$5000, 9, FALSE), "")</f>
        <v/>
      </c>
      <c r="CD39" s="55" t="str">
        <f>IF($BZ39="Ekstra", VLOOKUP($E39, Parameter!$E$3:$N$5000, 10, FALSE), "")</f>
        <v/>
      </c>
      <c r="CE39" s="56">
        <f t="shared" si="9"/>
        <v>0</v>
      </c>
      <c r="CF39" s="55" t="str">
        <f t="shared" si="26"/>
        <v/>
      </c>
      <c r="CG39" s="55" t="str">
        <f t="shared" si="26"/>
        <v/>
      </c>
      <c r="CH39" s="55" t="str">
        <f t="shared" si="11"/>
        <v/>
      </c>
      <c r="CI39" s="55" t="str">
        <f>IF($F39="x.x.x.x.x.x.x", VLOOKUP($C39, Parameter!$A$4:$L$5000, 4, FALSE), "")</f>
        <v/>
      </c>
      <c r="CJ39" s="56">
        <f t="shared" si="12"/>
        <v>0</v>
      </c>
      <c r="CM39" s="4" t="str">
        <f t="shared" si="13"/>
        <v>...-...-.....</v>
      </c>
      <c r="CN39" s="57">
        <f t="shared" si="14"/>
        <v>0</v>
      </c>
      <c r="CO39" s="58">
        <f t="shared" si="15"/>
        <v>0</v>
      </c>
      <c r="CP39" s="4" t="str">
        <f t="shared" si="16"/>
        <v/>
      </c>
      <c r="CQ39" s="4" t="b">
        <f t="shared" si="21"/>
        <v>0</v>
      </c>
      <c r="CR39" s="4" t="str">
        <f t="shared" si="17"/>
        <v/>
      </c>
      <c r="CS39" s="4" t="str">
        <f t="shared" si="18"/>
        <v/>
      </c>
      <c r="CT39" s="91" t="b">
        <f t="shared" si="19"/>
        <v>0</v>
      </c>
    </row>
    <row r="40" spans="1:98" s="4" customFormat="1" x14ac:dyDescent="0.25">
      <c r="A40" s="50" t="str">
        <f t="shared" si="0"/>
        <v>...</v>
      </c>
      <c r="B40" s="50" t="str">
        <f t="shared" si="1"/>
        <v>...</v>
      </c>
      <c r="C40" s="50" t="str">
        <f t="shared" si="2"/>
        <v>.....</v>
      </c>
      <c r="D40" s="50" t="str">
        <f>IF($C40=".....","",_xlfn.IFNA(VLOOKUP($C40, Parameter!$A$4:$L$5000, 3, FALSE), ""))</f>
        <v/>
      </c>
      <c r="E40" s="50" t="str">
        <f t="shared" si="3"/>
        <v>.....</v>
      </c>
      <c r="F40" s="50" t="str">
        <f t="shared" si="4"/>
        <v>......</v>
      </c>
      <c r="G40" s="50" t="str">
        <f t="shared" si="5"/>
        <v>...</v>
      </c>
      <c r="H40" s="40">
        <f>IF(E40=".....", 0, _xlfn.IFNA(VLOOKUP($E40, Parameter2!$A$2:$C$5000, 3, FALSE), 0))</f>
        <v>0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18" t="str">
        <f>IF(C40=".....","",_xlfn.IFNA(VLOOKUP($C40, Parameter!$A$4:$B$5000, 2, FALSE), "Kode belanja salah :("))</f>
        <v/>
      </c>
      <c r="X40" s="35"/>
      <c r="Y40" s="121"/>
      <c r="Z40" s="17"/>
      <c r="AA40" s="20"/>
      <c r="AB40" s="41" t="str">
        <f>IF($C40=".....","",VLOOKUP($C40, Parameter!$A$4:$L$5000, 6, FALSE))</f>
        <v/>
      </c>
      <c r="AC40" s="41" t="str">
        <f>IF($C40=".....","",VLOOKUP($C40, Parameter!$A$4:$L$5000, 7, FALSE))</f>
        <v/>
      </c>
      <c r="AD40" s="41" t="str">
        <f>IF($C40=".....","",VLOOKUP($C40, Parameter!$A$4:$L$5000, 8, FALSE))</f>
        <v/>
      </c>
      <c r="AE40" s="41" t="str">
        <f>IF($C40=".....","",VLOOKUP($C40, Parameter!$A$4:$L$5000, 9, FALSE))</f>
        <v/>
      </c>
      <c r="AF40" s="41" t="str">
        <f>IF($C40=".....","",VLOOKUP($C40, Parameter!$A$4:$L$5000, 10, FALSE))</f>
        <v/>
      </c>
      <c r="AG40" s="41" t="str">
        <f>IF($C40=".....","",VLOOKUP($C40, Parameter!$A$4:$L$5000, 11, FALSE))</f>
        <v/>
      </c>
      <c r="AH40" s="41" t="str">
        <f>IF($C40="..0.0.0.000","",_xlfn.IFNA(VLOOKUP($C40, Parameter!$A$4:$L$5000, 12, FALSE), ""))</f>
        <v/>
      </c>
      <c r="AI40" s="39"/>
      <c r="AJ40" s="39"/>
      <c r="AK40" s="39"/>
      <c r="AL40" s="39"/>
      <c r="AM40" s="39"/>
      <c r="AN40" s="39"/>
      <c r="AO40" s="39"/>
      <c r="AP40" s="41" t="str">
        <f>IF(F40="......", "", _xlfn.IFNA(VLOOKUP(F40, Parameter2!$D$2:$E$15000, 2, FALSE), "Kode aset salah :("))</f>
        <v/>
      </c>
      <c r="AQ40" s="39"/>
      <c r="AR40" s="39"/>
      <c r="AS40" s="52"/>
      <c r="AT40" s="53">
        <f t="shared" si="6"/>
        <v>0</v>
      </c>
      <c r="AU40" s="39" t="str">
        <f t="shared" si="22"/>
        <v/>
      </c>
      <c r="AV40" s="39" t="str">
        <f t="shared" si="23"/>
        <v/>
      </c>
      <c r="AW40" s="39" t="str">
        <f t="shared" si="24"/>
        <v/>
      </c>
      <c r="AX40" s="39" t="str">
        <f t="shared" si="25"/>
        <v/>
      </c>
      <c r="AY40" s="41" t="str">
        <f>IF(G40="...", "", VLOOKUP(G40, UPB!$A$3:$B$5000, 2, FALSE))</f>
        <v/>
      </c>
      <c r="AZ40" s="83"/>
      <c r="BA40" s="75"/>
      <c r="BB40" s="65"/>
      <c r="BC40" s="65"/>
      <c r="BD40" s="54"/>
      <c r="BE40" s="65"/>
      <c r="BF40" s="65"/>
      <c r="BG40" s="64"/>
      <c r="BH40" s="64"/>
      <c r="BI40" s="64"/>
      <c r="BJ40" s="64"/>
      <c r="BK40" s="64"/>
      <c r="BL40" s="65"/>
      <c r="BM40" s="65"/>
      <c r="BN40" s="70"/>
      <c r="BO40" s="65"/>
      <c r="BP40" s="65"/>
      <c r="BQ40" s="65"/>
      <c r="BR40" s="65"/>
      <c r="BS40" s="65"/>
      <c r="BT40" s="65"/>
      <c r="BU40" s="55" t="str">
        <f>IF(AND($D40 &lt;&gt; "", $D40 &lt;&gt; $E40, $F40 &lt;&gt; "x.x.x.x.x.x.x"), VLOOKUP($E40, Parameter!$E$3:$N$5000, 9, FALSE), "")</f>
        <v/>
      </c>
      <c r="BV40" s="55" t="str">
        <f>IF(AND($D40 &lt;&gt; "", $D40 &lt;&gt; $E40, $F40 &lt;&gt; "x.x.x.x.x.x.x"), VLOOKUP($E40, Parameter!$E$3:$N$5000, 10, FALSE), "")</f>
        <v/>
      </c>
      <c r="BW40" s="55" t="str">
        <f>IF(AND($D40 &lt;&gt; "", $D40 &lt;&gt; $E40, $F40 &lt;&gt; "x.x.x.x.x.x.x"), VLOOKUP($C40, Parameter!$A$4:$L$5000, 3, FALSE), "")</f>
        <v/>
      </c>
      <c r="BX40" s="55" t="str">
        <f>IF(AND($D40 &lt;&gt; "", $D40 &lt;&gt; $E40, $F40 &lt;&gt; "x.x.x.x.x.x.x"), VLOOKUP($C40, Parameter!$A$4:$L$5000, 4, FALSE), "")</f>
        <v/>
      </c>
      <c r="BY40" s="56">
        <f t="shared" si="7"/>
        <v>0</v>
      </c>
      <c r="BZ40" s="55" t="str">
        <f t="shared" si="8"/>
        <v>Intra</v>
      </c>
      <c r="CA40" s="55" t="str">
        <f>IF($BZ40="Ekstra", Parameter3!$B$2, "")</f>
        <v/>
      </c>
      <c r="CB40" s="55" t="str">
        <f>IF($BZ40="Ekstra", Parameter3!$C$2, "")</f>
        <v/>
      </c>
      <c r="CC40" s="55" t="str">
        <f>IF($BZ40="Ekstra", VLOOKUP($E40, Parameter!$E$3:$N$5000, 9, FALSE), "")</f>
        <v/>
      </c>
      <c r="CD40" s="55" t="str">
        <f>IF($BZ40="Ekstra", VLOOKUP($E40, Parameter!$E$3:$N$5000, 10, FALSE), "")</f>
        <v/>
      </c>
      <c r="CE40" s="56">
        <f t="shared" si="9"/>
        <v>0</v>
      </c>
      <c r="CF40" s="55" t="str">
        <f t="shared" si="26"/>
        <v/>
      </c>
      <c r="CG40" s="55" t="str">
        <f t="shared" si="26"/>
        <v/>
      </c>
      <c r="CH40" s="55" t="str">
        <f t="shared" si="11"/>
        <v/>
      </c>
      <c r="CI40" s="55" t="str">
        <f>IF($F40="x.x.x.x.x.x.x", VLOOKUP($C40, Parameter!$A$4:$L$5000, 4, FALSE), "")</f>
        <v/>
      </c>
      <c r="CJ40" s="56">
        <f t="shared" si="12"/>
        <v>0</v>
      </c>
      <c r="CM40" s="4" t="str">
        <f t="shared" si="13"/>
        <v>...-...-.....</v>
      </c>
      <c r="CN40" s="57">
        <f t="shared" si="14"/>
        <v>0</v>
      </c>
      <c r="CO40" s="58">
        <f t="shared" si="15"/>
        <v>0</v>
      </c>
      <c r="CP40" s="4" t="str">
        <f t="shared" si="16"/>
        <v/>
      </c>
      <c r="CQ40" s="4" t="b">
        <f t="shared" si="21"/>
        <v>0</v>
      </c>
      <c r="CR40" s="4" t="str">
        <f t="shared" si="17"/>
        <v/>
      </c>
      <c r="CS40" s="4" t="str">
        <f t="shared" si="18"/>
        <v/>
      </c>
      <c r="CT40" s="91" t="b">
        <f t="shared" si="19"/>
        <v>0</v>
      </c>
    </row>
    <row r="41" spans="1:98" s="4" customFormat="1" x14ac:dyDescent="0.25">
      <c r="A41" s="50" t="str">
        <f t="shared" si="0"/>
        <v>...</v>
      </c>
      <c r="B41" s="50" t="str">
        <f t="shared" si="1"/>
        <v>...</v>
      </c>
      <c r="C41" s="50" t="str">
        <f t="shared" si="2"/>
        <v>.....</v>
      </c>
      <c r="D41" s="50" t="str">
        <f>IF($C41=".....","",_xlfn.IFNA(VLOOKUP($C41, Parameter!$A$4:$L$5000, 3, FALSE), ""))</f>
        <v/>
      </c>
      <c r="E41" s="50" t="str">
        <f t="shared" si="3"/>
        <v>.....</v>
      </c>
      <c r="F41" s="50" t="str">
        <f t="shared" si="4"/>
        <v>......</v>
      </c>
      <c r="G41" s="50" t="str">
        <f t="shared" si="5"/>
        <v>...</v>
      </c>
      <c r="H41" s="40">
        <f>IF(E41=".....", 0, _xlfn.IFNA(VLOOKUP($E41, Parameter2!$A$2:$C$5000, 3, FALSE), 0))</f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18" t="str">
        <f>IF(C41=".....","",_xlfn.IFNA(VLOOKUP($C41, Parameter!$A$4:$B$5000, 2, FALSE), "Kode belanja salah :("))</f>
        <v/>
      </c>
      <c r="X41" s="35"/>
      <c r="Y41" s="121"/>
      <c r="Z41" s="17"/>
      <c r="AA41" s="20"/>
      <c r="AB41" s="41" t="str">
        <f>IF($C41=".....","",VLOOKUP($C41, Parameter!$A$4:$L$5000, 6, FALSE))</f>
        <v/>
      </c>
      <c r="AC41" s="41" t="str">
        <f>IF($C41=".....","",VLOOKUP($C41, Parameter!$A$4:$L$5000, 7, FALSE))</f>
        <v/>
      </c>
      <c r="AD41" s="41" t="str">
        <f>IF($C41=".....","",VLOOKUP($C41, Parameter!$A$4:$L$5000, 8, FALSE))</f>
        <v/>
      </c>
      <c r="AE41" s="41" t="str">
        <f>IF($C41=".....","",VLOOKUP($C41, Parameter!$A$4:$L$5000, 9, FALSE))</f>
        <v/>
      </c>
      <c r="AF41" s="41" t="str">
        <f>IF($C41=".....","",VLOOKUP($C41, Parameter!$A$4:$L$5000, 10, FALSE))</f>
        <v/>
      </c>
      <c r="AG41" s="41" t="str">
        <f>IF($C41=".....","",VLOOKUP($C41, Parameter!$A$4:$L$5000, 11, FALSE))</f>
        <v/>
      </c>
      <c r="AH41" s="41" t="str">
        <f>IF($C41="..0.0.0.000","",_xlfn.IFNA(VLOOKUP($C41, Parameter!$A$4:$L$5000, 12, FALSE), ""))</f>
        <v/>
      </c>
      <c r="AI41" s="39"/>
      <c r="AJ41" s="39"/>
      <c r="AK41" s="39"/>
      <c r="AL41" s="39"/>
      <c r="AM41" s="39"/>
      <c r="AN41" s="39"/>
      <c r="AO41" s="39"/>
      <c r="AP41" s="41" t="str">
        <f>IF(F41="......", "", _xlfn.IFNA(VLOOKUP(F41, Parameter2!$D$2:$E$15000, 2, FALSE), "Kode aset salah :("))</f>
        <v/>
      </c>
      <c r="AQ41" s="39"/>
      <c r="AR41" s="39"/>
      <c r="AS41" s="52"/>
      <c r="AT41" s="53">
        <f t="shared" si="6"/>
        <v>0</v>
      </c>
      <c r="AU41" s="39" t="str">
        <f t="shared" si="22"/>
        <v/>
      </c>
      <c r="AV41" s="39" t="str">
        <f t="shared" si="23"/>
        <v/>
      </c>
      <c r="AW41" s="39" t="str">
        <f t="shared" si="24"/>
        <v/>
      </c>
      <c r="AX41" s="39" t="str">
        <f t="shared" si="25"/>
        <v/>
      </c>
      <c r="AY41" s="41" t="str">
        <f>IF(G41="...", "", VLOOKUP(G41, UPB!$A$3:$B$5000, 2, FALSE))</f>
        <v/>
      </c>
      <c r="AZ41" s="83"/>
      <c r="BA41" s="75"/>
      <c r="BB41" s="65"/>
      <c r="BC41" s="65"/>
      <c r="BD41" s="54"/>
      <c r="BE41" s="65"/>
      <c r="BF41" s="65"/>
      <c r="BG41" s="64"/>
      <c r="BH41" s="64"/>
      <c r="BI41" s="64"/>
      <c r="BJ41" s="64"/>
      <c r="BK41" s="64"/>
      <c r="BL41" s="65"/>
      <c r="BM41" s="65"/>
      <c r="BN41" s="70"/>
      <c r="BO41" s="65"/>
      <c r="BP41" s="65"/>
      <c r="BQ41" s="65"/>
      <c r="BR41" s="65"/>
      <c r="BS41" s="65"/>
      <c r="BT41" s="65"/>
      <c r="BU41" s="55" t="str">
        <f>IF(AND($D41 &lt;&gt; "", $D41 &lt;&gt; $E41, $F41 &lt;&gt; "x.x.x.x.x.x.x"), VLOOKUP($E41, Parameter!$E$3:$N$5000, 9, FALSE), "")</f>
        <v/>
      </c>
      <c r="BV41" s="55" t="str">
        <f>IF(AND($D41 &lt;&gt; "", $D41 &lt;&gt; $E41, $F41 &lt;&gt; "x.x.x.x.x.x.x"), VLOOKUP($E41, Parameter!$E$3:$N$5000, 10, FALSE), "")</f>
        <v/>
      </c>
      <c r="BW41" s="55" t="str">
        <f>IF(AND($D41 &lt;&gt; "", $D41 &lt;&gt; $E41, $F41 &lt;&gt; "x.x.x.x.x.x.x"), VLOOKUP($C41, Parameter!$A$4:$L$5000, 3, FALSE), "")</f>
        <v/>
      </c>
      <c r="BX41" s="55" t="str">
        <f>IF(AND($D41 &lt;&gt; "", $D41 &lt;&gt; $E41, $F41 &lt;&gt; "x.x.x.x.x.x.x"), VLOOKUP($C41, Parameter!$A$4:$L$5000, 4, FALSE), "")</f>
        <v/>
      </c>
      <c r="BY41" s="56">
        <f t="shared" si="7"/>
        <v>0</v>
      </c>
      <c r="BZ41" s="55" t="str">
        <f t="shared" si="8"/>
        <v>Intra</v>
      </c>
      <c r="CA41" s="55" t="str">
        <f>IF($BZ41="Ekstra", Parameter3!$B$2, "")</f>
        <v/>
      </c>
      <c r="CB41" s="55" t="str">
        <f>IF($BZ41="Ekstra", Parameter3!$C$2, "")</f>
        <v/>
      </c>
      <c r="CC41" s="55" t="str">
        <f>IF($BZ41="Ekstra", VLOOKUP($E41, Parameter!$E$3:$N$5000, 9, FALSE), "")</f>
        <v/>
      </c>
      <c r="CD41" s="55" t="str">
        <f>IF($BZ41="Ekstra", VLOOKUP($E41, Parameter!$E$3:$N$5000, 10, FALSE), "")</f>
        <v/>
      </c>
      <c r="CE41" s="56">
        <f t="shared" si="9"/>
        <v>0</v>
      </c>
      <c r="CF41" s="55" t="str">
        <f t="shared" si="26"/>
        <v/>
      </c>
      <c r="CG41" s="55" t="str">
        <f t="shared" si="26"/>
        <v/>
      </c>
      <c r="CH41" s="55" t="str">
        <f t="shared" si="11"/>
        <v/>
      </c>
      <c r="CI41" s="55" t="str">
        <f>IF($F41="x.x.x.x.x.x.x", VLOOKUP($C41, Parameter!$A$4:$L$5000, 4, FALSE), "")</f>
        <v/>
      </c>
      <c r="CJ41" s="56">
        <f t="shared" si="12"/>
        <v>0</v>
      </c>
      <c r="CM41" s="4" t="str">
        <f t="shared" si="13"/>
        <v>...-...-.....</v>
      </c>
      <c r="CN41" s="57">
        <f t="shared" si="14"/>
        <v>0</v>
      </c>
      <c r="CO41" s="58">
        <f t="shared" si="15"/>
        <v>0</v>
      </c>
      <c r="CP41" s="4" t="str">
        <f t="shared" si="16"/>
        <v/>
      </c>
      <c r="CQ41" s="4" t="b">
        <f t="shared" si="21"/>
        <v>0</v>
      </c>
      <c r="CR41" s="4" t="str">
        <f t="shared" si="17"/>
        <v/>
      </c>
      <c r="CS41" s="4" t="str">
        <f t="shared" si="18"/>
        <v/>
      </c>
      <c r="CT41" s="91" t="b">
        <f t="shared" si="19"/>
        <v>0</v>
      </c>
    </row>
    <row r="42" spans="1:98" s="4" customFormat="1" x14ac:dyDescent="0.25">
      <c r="A42" s="50" t="str">
        <f t="shared" si="0"/>
        <v>...</v>
      </c>
      <c r="B42" s="50" t="str">
        <f t="shared" si="1"/>
        <v>...</v>
      </c>
      <c r="C42" s="50" t="str">
        <f t="shared" si="2"/>
        <v>.....</v>
      </c>
      <c r="D42" s="50" t="str">
        <f>IF($C42=".....","",_xlfn.IFNA(VLOOKUP($C42, Parameter!$A$4:$L$5000, 3, FALSE), ""))</f>
        <v/>
      </c>
      <c r="E42" s="50" t="str">
        <f t="shared" si="3"/>
        <v>.....</v>
      </c>
      <c r="F42" s="50" t="str">
        <f t="shared" si="4"/>
        <v>......</v>
      </c>
      <c r="G42" s="50" t="str">
        <f t="shared" si="5"/>
        <v>...</v>
      </c>
      <c r="H42" s="40">
        <f>IF(E42=".....", 0, _xlfn.IFNA(VLOOKUP($E42, Parameter2!$A$2:$C$5000, 3, FALSE), 0))</f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18" t="str">
        <f>IF(C42=".....","",_xlfn.IFNA(VLOOKUP($C42, Parameter!$A$4:$B$5000, 2, FALSE), "Kode belanja salah :("))</f>
        <v/>
      </c>
      <c r="X42" s="35"/>
      <c r="Y42" s="121"/>
      <c r="Z42" s="17"/>
      <c r="AA42" s="20"/>
      <c r="AB42" s="41" t="str">
        <f>IF($C42=".....","",VLOOKUP($C42, Parameter!$A$4:$L$5000, 6, FALSE))</f>
        <v/>
      </c>
      <c r="AC42" s="41" t="str">
        <f>IF($C42=".....","",VLOOKUP($C42, Parameter!$A$4:$L$5000, 7, FALSE))</f>
        <v/>
      </c>
      <c r="AD42" s="41" t="str">
        <f>IF($C42=".....","",VLOOKUP($C42, Parameter!$A$4:$L$5000, 8, FALSE))</f>
        <v/>
      </c>
      <c r="AE42" s="41" t="str">
        <f>IF($C42=".....","",VLOOKUP($C42, Parameter!$A$4:$L$5000, 9, FALSE))</f>
        <v/>
      </c>
      <c r="AF42" s="41" t="str">
        <f>IF($C42=".....","",VLOOKUP($C42, Parameter!$A$4:$L$5000, 10, FALSE))</f>
        <v/>
      </c>
      <c r="AG42" s="41" t="str">
        <f>IF($C42=".....","",VLOOKUP($C42, Parameter!$A$4:$L$5000, 11, FALSE))</f>
        <v/>
      </c>
      <c r="AH42" s="41" t="str">
        <f>IF($C42="..0.0.0.000","",_xlfn.IFNA(VLOOKUP($C42, Parameter!$A$4:$L$5000, 12, FALSE), ""))</f>
        <v/>
      </c>
      <c r="AI42" s="39"/>
      <c r="AJ42" s="39"/>
      <c r="AK42" s="39"/>
      <c r="AL42" s="39"/>
      <c r="AM42" s="39"/>
      <c r="AN42" s="39"/>
      <c r="AO42" s="39"/>
      <c r="AP42" s="41" t="str">
        <f>IF(F42="......", "", _xlfn.IFNA(VLOOKUP(F42, Parameter2!$D$2:$E$15000, 2, FALSE), "Kode aset salah :("))</f>
        <v/>
      </c>
      <c r="AQ42" s="39"/>
      <c r="AR42" s="39"/>
      <c r="AS42" s="52"/>
      <c r="AT42" s="53">
        <f t="shared" si="6"/>
        <v>0</v>
      </c>
      <c r="AU42" s="39" t="str">
        <f t="shared" si="22"/>
        <v/>
      </c>
      <c r="AV42" s="39" t="str">
        <f t="shared" si="23"/>
        <v/>
      </c>
      <c r="AW42" s="39" t="str">
        <f t="shared" si="24"/>
        <v/>
      </c>
      <c r="AX42" s="39" t="str">
        <f t="shared" si="25"/>
        <v/>
      </c>
      <c r="AY42" s="41" t="str">
        <f>IF(G42="...", "", VLOOKUP(G42, UPB!$A$3:$B$5000, 2, FALSE))</f>
        <v/>
      </c>
      <c r="AZ42" s="83"/>
      <c r="BA42" s="75"/>
      <c r="BB42" s="65"/>
      <c r="BC42" s="65"/>
      <c r="BD42" s="54"/>
      <c r="BE42" s="65"/>
      <c r="BF42" s="65"/>
      <c r="BG42" s="64"/>
      <c r="BH42" s="64"/>
      <c r="BI42" s="64"/>
      <c r="BJ42" s="64"/>
      <c r="BK42" s="64"/>
      <c r="BL42" s="65"/>
      <c r="BM42" s="65"/>
      <c r="BN42" s="70"/>
      <c r="BO42" s="65"/>
      <c r="BP42" s="65"/>
      <c r="BQ42" s="65"/>
      <c r="BR42" s="65"/>
      <c r="BS42" s="65"/>
      <c r="BT42" s="65"/>
      <c r="BU42" s="55" t="str">
        <f>IF(AND($D42 &lt;&gt; "", $D42 &lt;&gt; $E42, $F42 &lt;&gt; "x.x.x.x.x.x.x"), VLOOKUP($E42, Parameter!$E$3:$N$5000, 9, FALSE), "")</f>
        <v/>
      </c>
      <c r="BV42" s="55" t="str">
        <f>IF(AND($D42 &lt;&gt; "", $D42 &lt;&gt; $E42, $F42 &lt;&gt; "x.x.x.x.x.x.x"), VLOOKUP($E42, Parameter!$E$3:$N$5000, 10, FALSE), "")</f>
        <v/>
      </c>
      <c r="BW42" s="55" t="str">
        <f>IF(AND($D42 &lt;&gt; "", $D42 &lt;&gt; $E42, $F42 &lt;&gt; "x.x.x.x.x.x.x"), VLOOKUP($C42, Parameter!$A$4:$L$5000, 3, FALSE), "")</f>
        <v/>
      </c>
      <c r="BX42" s="55" t="str">
        <f>IF(AND($D42 &lt;&gt; "", $D42 &lt;&gt; $E42, $F42 &lt;&gt; "x.x.x.x.x.x.x"), VLOOKUP($C42, Parameter!$A$4:$L$5000, 4, FALSE), "")</f>
        <v/>
      </c>
      <c r="BY42" s="56">
        <f t="shared" si="7"/>
        <v>0</v>
      </c>
      <c r="BZ42" s="55" t="str">
        <f t="shared" si="8"/>
        <v>Intra</v>
      </c>
      <c r="CA42" s="55" t="str">
        <f>IF($BZ42="Ekstra", Parameter3!$B$2, "")</f>
        <v/>
      </c>
      <c r="CB42" s="55" t="str">
        <f>IF($BZ42="Ekstra", Parameter3!$C$2, "")</f>
        <v/>
      </c>
      <c r="CC42" s="55" t="str">
        <f>IF($BZ42="Ekstra", VLOOKUP($E42, Parameter!$E$3:$N$5000, 9, FALSE), "")</f>
        <v/>
      </c>
      <c r="CD42" s="55" t="str">
        <f>IF($BZ42="Ekstra", VLOOKUP($E42, Parameter!$E$3:$N$5000, 10, FALSE), "")</f>
        <v/>
      </c>
      <c r="CE42" s="56">
        <f t="shared" si="9"/>
        <v>0</v>
      </c>
      <c r="CF42" s="55" t="str">
        <f t="shared" si="26"/>
        <v/>
      </c>
      <c r="CG42" s="55" t="str">
        <f t="shared" si="26"/>
        <v/>
      </c>
      <c r="CH42" s="55" t="str">
        <f t="shared" si="11"/>
        <v/>
      </c>
      <c r="CI42" s="55" t="str">
        <f>IF($F42="x.x.x.x.x.x.x", VLOOKUP($C42, Parameter!$A$4:$L$5000, 4, FALSE), "")</f>
        <v/>
      </c>
      <c r="CJ42" s="56">
        <f t="shared" si="12"/>
        <v>0</v>
      </c>
      <c r="CM42" s="4" t="str">
        <f t="shared" si="13"/>
        <v>...-...-.....</v>
      </c>
      <c r="CN42" s="57">
        <f t="shared" si="14"/>
        <v>0</v>
      </c>
      <c r="CO42" s="58">
        <f t="shared" si="15"/>
        <v>0</v>
      </c>
      <c r="CP42" s="4" t="str">
        <f t="shared" si="16"/>
        <v/>
      </c>
      <c r="CQ42" s="4" t="b">
        <f t="shared" si="21"/>
        <v>0</v>
      </c>
      <c r="CR42" s="4" t="str">
        <f t="shared" si="17"/>
        <v/>
      </c>
      <c r="CS42" s="4" t="str">
        <f t="shared" si="18"/>
        <v/>
      </c>
      <c r="CT42" s="91" t="b">
        <f t="shared" si="19"/>
        <v>0</v>
      </c>
    </row>
    <row r="43" spans="1:98" s="4" customFormat="1" x14ac:dyDescent="0.25">
      <c r="A43" s="50" t="str">
        <f t="shared" si="0"/>
        <v>...</v>
      </c>
      <c r="B43" s="50" t="str">
        <f t="shared" si="1"/>
        <v>...</v>
      </c>
      <c r="C43" s="50" t="str">
        <f t="shared" si="2"/>
        <v>.....</v>
      </c>
      <c r="D43" s="50" t="str">
        <f>IF($C43=".....","",_xlfn.IFNA(VLOOKUP($C43, Parameter!$A$4:$L$5000, 3, FALSE), ""))</f>
        <v/>
      </c>
      <c r="E43" s="50" t="str">
        <f t="shared" si="3"/>
        <v>.....</v>
      </c>
      <c r="F43" s="50" t="str">
        <f t="shared" si="4"/>
        <v>......</v>
      </c>
      <c r="G43" s="50" t="str">
        <f t="shared" si="5"/>
        <v>...</v>
      </c>
      <c r="H43" s="40">
        <f>IF(E43=".....", 0, _xlfn.IFNA(VLOOKUP($E43, Parameter2!$A$2:$C$5000, 3, FALSE), 0))</f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18" t="str">
        <f>IF(C43=".....","",_xlfn.IFNA(VLOOKUP($C43, Parameter!$A$4:$B$5000, 2, FALSE), "Kode belanja salah :("))</f>
        <v/>
      </c>
      <c r="X43" s="35"/>
      <c r="Y43" s="121"/>
      <c r="Z43" s="17"/>
      <c r="AA43" s="20"/>
      <c r="AB43" s="41" t="str">
        <f>IF($C43=".....","",VLOOKUP($C43, Parameter!$A$4:$L$5000, 6, FALSE))</f>
        <v/>
      </c>
      <c r="AC43" s="41" t="str">
        <f>IF($C43=".....","",VLOOKUP($C43, Parameter!$A$4:$L$5000, 7, FALSE))</f>
        <v/>
      </c>
      <c r="AD43" s="41" t="str">
        <f>IF($C43=".....","",VLOOKUP($C43, Parameter!$A$4:$L$5000, 8, FALSE))</f>
        <v/>
      </c>
      <c r="AE43" s="41" t="str">
        <f>IF($C43=".....","",VLOOKUP($C43, Parameter!$A$4:$L$5000, 9, FALSE))</f>
        <v/>
      </c>
      <c r="AF43" s="41" t="str">
        <f>IF($C43=".....","",VLOOKUP($C43, Parameter!$A$4:$L$5000, 10, FALSE))</f>
        <v/>
      </c>
      <c r="AG43" s="41" t="str">
        <f>IF($C43=".....","",VLOOKUP($C43, Parameter!$A$4:$L$5000, 11, FALSE))</f>
        <v/>
      </c>
      <c r="AH43" s="41" t="str">
        <f>IF($C43="..0.0.0.000","",_xlfn.IFNA(VLOOKUP($C43, Parameter!$A$4:$L$5000, 12, FALSE), ""))</f>
        <v/>
      </c>
      <c r="AI43" s="39"/>
      <c r="AJ43" s="39"/>
      <c r="AK43" s="39"/>
      <c r="AL43" s="39"/>
      <c r="AM43" s="39"/>
      <c r="AN43" s="39"/>
      <c r="AO43" s="39"/>
      <c r="AP43" s="41" t="str">
        <f>IF(F43="......", "", _xlfn.IFNA(VLOOKUP(F43, Parameter2!$D$2:$E$15000, 2, FALSE), "Kode aset salah :("))</f>
        <v/>
      </c>
      <c r="AQ43" s="39"/>
      <c r="AR43" s="39"/>
      <c r="AS43" s="52"/>
      <c r="AT43" s="53">
        <f t="shared" si="6"/>
        <v>0</v>
      </c>
      <c r="AU43" s="39" t="str">
        <f t="shared" si="22"/>
        <v/>
      </c>
      <c r="AV43" s="39" t="str">
        <f t="shared" si="23"/>
        <v/>
      </c>
      <c r="AW43" s="39" t="str">
        <f t="shared" si="24"/>
        <v/>
      </c>
      <c r="AX43" s="39" t="str">
        <f t="shared" si="25"/>
        <v/>
      </c>
      <c r="AY43" s="41" t="str">
        <f>IF(G43="...", "", VLOOKUP(G43, UPB!$A$3:$B$5000, 2, FALSE))</f>
        <v/>
      </c>
      <c r="AZ43" s="83"/>
      <c r="BA43" s="75"/>
      <c r="BB43" s="65"/>
      <c r="BC43" s="65"/>
      <c r="BD43" s="54"/>
      <c r="BE43" s="65"/>
      <c r="BF43" s="65"/>
      <c r="BG43" s="64"/>
      <c r="BH43" s="64"/>
      <c r="BI43" s="64"/>
      <c r="BJ43" s="64"/>
      <c r="BK43" s="64"/>
      <c r="BL43" s="65"/>
      <c r="BM43" s="65"/>
      <c r="BN43" s="70"/>
      <c r="BO43" s="65"/>
      <c r="BP43" s="65"/>
      <c r="BQ43" s="65"/>
      <c r="BR43" s="65"/>
      <c r="BS43" s="65"/>
      <c r="BT43" s="65"/>
      <c r="BU43" s="55" t="str">
        <f>IF(AND($D43 &lt;&gt; "", $D43 &lt;&gt; $E43, $F43 &lt;&gt; "x.x.x.x.x.x.x"), VLOOKUP($E43, Parameter!$E$3:$N$5000, 9, FALSE), "")</f>
        <v/>
      </c>
      <c r="BV43" s="55" t="str">
        <f>IF(AND($D43 &lt;&gt; "", $D43 &lt;&gt; $E43, $F43 &lt;&gt; "x.x.x.x.x.x.x"), VLOOKUP($E43, Parameter!$E$3:$N$5000, 10, FALSE), "")</f>
        <v/>
      </c>
      <c r="BW43" s="55" t="str">
        <f>IF(AND($D43 &lt;&gt; "", $D43 &lt;&gt; $E43, $F43 &lt;&gt; "x.x.x.x.x.x.x"), VLOOKUP($C43, Parameter!$A$4:$L$5000, 3, FALSE), "")</f>
        <v/>
      </c>
      <c r="BX43" s="55" t="str">
        <f>IF(AND($D43 &lt;&gt; "", $D43 &lt;&gt; $E43, $F43 &lt;&gt; "x.x.x.x.x.x.x"), VLOOKUP($C43, Parameter!$A$4:$L$5000, 4, FALSE), "")</f>
        <v/>
      </c>
      <c r="BY43" s="56">
        <f t="shared" si="7"/>
        <v>0</v>
      </c>
      <c r="BZ43" s="55" t="str">
        <f t="shared" si="8"/>
        <v>Intra</v>
      </c>
      <c r="CA43" s="55" t="str">
        <f>IF($BZ43="Ekstra", Parameter3!$B$2, "")</f>
        <v/>
      </c>
      <c r="CB43" s="55" t="str">
        <f>IF($BZ43="Ekstra", Parameter3!$C$2, "")</f>
        <v/>
      </c>
      <c r="CC43" s="55" t="str">
        <f>IF($BZ43="Ekstra", VLOOKUP($E43, Parameter!$E$3:$N$5000, 9, FALSE), "")</f>
        <v/>
      </c>
      <c r="CD43" s="55" t="str">
        <f>IF($BZ43="Ekstra", VLOOKUP($E43, Parameter!$E$3:$N$5000, 10, FALSE), "")</f>
        <v/>
      </c>
      <c r="CE43" s="56">
        <f t="shared" si="9"/>
        <v>0</v>
      </c>
      <c r="CF43" s="55" t="str">
        <f t="shared" si="26"/>
        <v/>
      </c>
      <c r="CG43" s="55" t="str">
        <f t="shared" si="26"/>
        <v/>
      </c>
      <c r="CH43" s="55" t="str">
        <f t="shared" si="11"/>
        <v/>
      </c>
      <c r="CI43" s="55" t="str">
        <f>IF($F43="x.x.x.x.x.x.x", VLOOKUP($C43, Parameter!$A$4:$L$5000, 4, FALSE), "")</f>
        <v/>
      </c>
      <c r="CJ43" s="56">
        <f t="shared" si="12"/>
        <v>0</v>
      </c>
      <c r="CM43" s="4" t="str">
        <f t="shared" si="13"/>
        <v>...-...-.....</v>
      </c>
      <c r="CN43" s="57">
        <f t="shared" si="14"/>
        <v>0</v>
      </c>
      <c r="CO43" s="58">
        <f t="shared" si="15"/>
        <v>0</v>
      </c>
      <c r="CP43" s="4" t="str">
        <f t="shared" si="16"/>
        <v/>
      </c>
      <c r="CQ43" s="4" t="b">
        <f t="shared" si="21"/>
        <v>0</v>
      </c>
      <c r="CR43" s="4" t="str">
        <f t="shared" si="17"/>
        <v/>
      </c>
      <c r="CS43" s="4" t="str">
        <f t="shared" si="18"/>
        <v/>
      </c>
      <c r="CT43" s="91" t="b">
        <f t="shared" si="19"/>
        <v>0</v>
      </c>
    </row>
    <row r="44" spans="1:98" s="4" customFormat="1" x14ac:dyDescent="0.25">
      <c r="A44" s="50" t="str">
        <f t="shared" si="0"/>
        <v>...</v>
      </c>
      <c r="B44" s="50" t="str">
        <f t="shared" si="1"/>
        <v>...</v>
      </c>
      <c r="C44" s="50" t="str">
        <f t="shared" si="2"/>
        <v>.....</v>
      </c>
      <c r="D44" s="50" t="str">
        <f>IF($C44=".....","",_xlfn.IFNA(VLOOKUP($C44, Parameter!$A$4:$L$5000, 3, FALSE), ""))</f>
        <v/>
      </c>
      <c r="E44" s="50" t="str">
        <f t="shared" si="3"/>
        <v>.....</v>
      </c>
      <c r="F44" s="50" t="str">
        <f t="shared" si="4"/>
        <v>......</v>
      </c>
      <c r="G44" s="50" t="str">
        <f t="shared" si="5"/>
        <v>...</v>
      </c>
      <c r="H44" s="40">
        <f>IF(E44=".....", 0, _xlfn.IFNA(VLOOKUP($E44, Parameter2!$A$2:$C$5000, 3, FALSE), 0))</f>
        <v>0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18" t="str">
        <f>IF(C44=".....","",_xlfn.IFNA(VLOOKUP($C44, Parameter!$A$4:$B$5000, 2, FALSE), "Kode belanja salah :("))</f>
        <v/>
      </c>
      <c r="X44" s="35"/>
      <c r="Y44" s="121"/>
      <c r="Z44" s="17"/>
      <c r="AA44" s="20"/>
      <c r="AB44" s="41" t="str">
        <f>IF($C44=".....","",VLOOKUP($C44, Parameter!$A$4:$L$5000, 6, FALSE))</f>
        <v/>
      </c>
      <c r="AC44" s="41" t="str">
        <f>IF($C44=".....","",VLOOKUP($C44, Parameter!$A$4:$L$5000, 7, FALSE))</f>
        <v/>
      </c>
      <c r="AD44" s="41" t="str">
        <f>IF($C44=".....","",VLOOKUP($C44, Parameter!$A$4:$L$5000, 8, FALSE))</f>
        <v/>
      </c>
      <c r="AE44" s="41" t="str">
        <f>IF($C44=".....","",VLOOKUP($C44, Parameter!$A$4:$L$5000, 9, FALSE))</f>
        <v/>
      </c>
      <c r="AF44" s="41" t="str">
        <f>IF($C44=".....","",VLOOKUP($C44, Parameter!$A$4:$L$5000, 10, FALSE))</f>
        <v/>
      </c>
      <c r="AG44" s="41" t="str">
        <f>IF($C44=".....","",VLOOKUP($C44, Parameter!$A$4:$L$5000, 11, FALSE))</f>
        <v/>
      </c>
      <c r="AH44" s="41" t="str">
        <f>IF($C44="..0.0.0.000","",_xlfn.IFNA(VLOOKUP($C44, Parameter!$A$4:$L$5000, 12, FALSE), ""))</f>
        <v/>
      </c>
      <c r="AI44" s="39"/>
      <c r="AJ44" s="39"/>
      <c r="AK44" s="39"/>
      <c r="AL44" s="39"/>
      <c r="AM44" s="39"/>
      <c r="AN44" s="39"/>
      <c r="AO44" s="39"/>
      <c r="AP44" s="41" t="str">
        <f>IF(F44="......", "", _xlfn.IFNA(VLOOKUP(F44, Parameter2!$D$2:$E$15000, 2, FALSE), "Kode aset salah :("))</f>
        <v/>
      </c>
      <c r="AQ44" s="39"/>
      <c r="AR44" s="39"/>
      <c r="AS44" s="52"/>
      <c r="AT44" s="53">
        <f t="shared" si="6"/>
        <v>0</v>
      </c>
      <c r="AU44" s="39" t="str">
        <f t="shared" si="22"/>
        <v/>
      </c>
      <c r="AV44" s="39" t="str">
        <f t="shared" si="23"/>
        <v/>
      </c>
      <c r="AW44" s="39" t="str">
        <f t="shared" si="24"/>
        <v/>
      </c>
      <c r="AX44" s="39" t="str">
        <f t="shared" si="25"/>
        <v/>
      </c>
      <c r="AY44" s="41" t="str">
        <f>IF(G44="...", "", VLOOKUP(G44, UPB!$A$3:$B$5000, 2, FALSE))</f>
        <v/>
      </c>
      <c r="AZ44" s="83"/>
      <c r="BA44" s="75"/>
      <c r="BB44" s="65"/>
      <c r="BC44" s="65"/>
      <c r="BD44" s="54"/>
      <c r="BE44" s="65"/>
      <c r="BF44" s="65"/>
      <c r="BG44" s="64"/>
      <c r="BH44" s="64"/>
      <c r="BI44" s="64"/>
      <c r="BJ44" s="64"/>
      <c r="BK44" s="64"/>
      <c r="BL44" s="65"/>
      <c r="BM44" s="65"/>
      <c r="BN44" s="70"/>
      <c r="BO44" s="65"/>
      <c r="BP44" s="65"/>
      <c r="BQ44" s="65"/>
      <c r="BR44" s="65"/>
      <c r="BS44" s="65"/>
      <c r="BT44" s="65"/>
      <c r="BU44" s="55" t="str">
        <f>IF(AND($D44 &lt;&gt; "", $D44 &lt;&gt; $E44, $F44 &lt;&gt; "x.x.x.x.x.x.x"), VLOOKUP($E44, Parameter!$E$3:$N$5000, 9, FALSE), "")</f>
        <v/>
      </c>
      <c r="BV44" s="55" t="str">
        <f>IF(AND($D44 &lt;&gt; "", $D44 &lt;&gt; $E44, $F44 &lt;&gt; "x.x.x.x.x.x.x"), VLOOKUP($E44, Parameter!$E$3:$N$5000, 10, FALSE), "")</f>
        <v/>
      </c>
      <c r="BW44" s="55" t="str">
        <f>IF(AND($D44 &lt;&gt; "", $D44 &lt;&gt; $E44, $F44 &lt;&gt; "x.x.x.x.x.x.x"), VLOOKUP($C44, Parameter!$A$4:$L$5000, 3, FALSE), "")</f>
        <v/>
      </c>
      <c r="BX44" s="55" t="str">
        <f>IF(AND($D44 &lt;&gt; "", $D44 &lt;&gt; $E44, $F44 &lt;&gt; "x.x.x.x.x.x.x"), VLOOKUP($C44, Parameter!$A$4:$L$5000, 4, FALSE), "")</f>
        <v/>
      </c>
      <c r="BY44" s="56">
        <f t="shared" si="7"/>
        <v>0</v>
      </c>
      <c r="BZ44" s="55" t="str">
        <f t="shared" si="8"/>
        <v>Intra</v>
      </c>
      <c r="CA44" s="55" t="str">
        <f>IF($BZ44="Ekstra", Parameter3!$B$2, "")</f>
        <v/>
      </c>
      <c r="CB44" s="55" t="str">
        <f>IF($BZ44="Ekstra", Parameter3!$C$2, "")</f>
        <v/>
      </c>
      <c r="CC44" s="55" t="str">
        <f>IF($BZ44="Ekstra", VLOOKUP($E44, Parameter!$E$3:$N$5000, 9, FALSE), "")</f>
        <v/>
      </c>
      <c r="CD44" s="55" t="str">
        <f>IF($BZ44="Ekstra", VLOOKUP($E44, Parameter!$E$3:$N$5000, 10, FALSE), "")</f>
        <v/>
      </c>
      <c r="CE44" s="56">
        <f t="shared" si="9"/>
        <v>0</v>
      </c>
      <c r="CF44" s="55" t="str">
        <f t="shared" si="26"/>
        <v/>
      </c>
      <c r="CG44" s="55" t="str">
        <f t="shared" si="26"/>
        <v/>
      </c>
      <c r="CH44" s="55" t="str">
        <f t="shared" si="11"/>
        <v/>
      </c>
      <c r="CI44" s="55" t="str">
        <f>IF($F44="x.x.x.x.x.x.x", VLOOKUP($C44, Parameter!$A$4:$L$5000, 4, FALSE), "")</f>
        <v/>
      </c>
      <c r="CJ44" s="56">
        <f t="shared" si="12"/>
        <v>0</v>
      </c>
      <c r="CM44" s="4" t="str">
        <f t="shared" si="13"/>
        <v>...-...-.....</v>
      </c>
      <c r="CN44" s="57">
        <f t="shared" si="14"/>
        <v>0</v>
      </c>
      <c r="CO44" s="58">
        <f t="shared" si="15"/>
        <v>0</v>
      </c>
      <c r="CP44" s="4" t="str">
        <f t="shared" si="16"/>
        <v/>
      </c>
      <c r="CQ44" s="4" t="b">
        <f t="shared" si="21"/>
        <v>0</v>
      </c>
      <c r="CR44" s="4" t="str">
        <f t="shared" si="17"/>
        <v/>
      </c>
      <c r="CS44" s="4" t="str">
        <f t="shared" si="18"/>
        <v/>
      </c>
      <c r="CT44" s="91" t="b">
        <f t="shared" si="19"/>
        <v>0</v>
      </c>
    </row>
    <row r="45" spans="1:98" s="4" customFormat="1" x14ac:dyDescent="0.25">
      <c r="A45" s="50" t="str">
        <f t="shared" si="0"/>
        <v>...</v>
      </c>
      <c r="B45" s="50" t="str">
        <f t="shared" si="1"/>
        <v>...</v>
      </c>
      <c r="C45" s="50" t="str">
        <f t="shared" si="2"/>
        <v>.....</v>
      </c>
      <c r="D45" s="50" t="str">
        <f>IF($C45=".....","",_xlfn.IFNA(VLOOKUP($C45, Parameter!$A$4:$L$5000, 3, FALSE), ""))</f>
        <v/>
      </c>
      <c r="E45" s="50" t="str">
        <f t="shared" si="3"/>
        <v>.....</v>
      </c>
      <c r="F45" s="50" t="str">
        <f t="shared" si="4"/>
        <v>......</v>
      </c>
      <c r="G45" s="50" t="str">
        <f t="shared" si="5"/>
        <v>...</v>
      </c>
      <c r="H45" s="40">
        <f>IF(E45=".....", 0, _xlfn.IFNA(VLOOKUP($E45, Parameter2!$A$2:$C$5000, 3, FALSE), 0))</f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18" t="str">
        <f>IF(C45=".....","",_xlfn.IFNA(VLOOKUP($C45, Parameter!$A$4:$B$5000, 2, FALSE), "Kode belanja salah :("))</f>
        <v/>
      </c>
      <c r="X45" s="35"/>
      <c r="Y45" s="121"/>
      <c r="Z45" s="17"/>
      <c r="AA45" s="20"/>
      <c r="AB45" s="41" t="str">
        <f>IF($C45=".....","",VLOOKUP($C45, Parameter!$A$4:$L$5000, 6, FALSE))</f>
        <v/>
      </c>
      <c r="AC45" s="41" t="str">
        <f>IF($C45=".....","",VLOOKUP($C45, Parameter!$A$4:$L$5000, 7, FALSE))</f>
        <v/>
      </c>
      <c r="AD45" s="41" t="str">
        <f>IF($C45=".....","",VLOOKUP($C45, Parameter!$A$4:$L$5000, 8, FALSE))</f>
        <v/>
      </c>
      <c r="AE45" s="41" t="str">
        <f>IF($C45=".....","",VLOOKUP($C45, Parameter!$A$4:$L$5000, 9, FALSE))</f>
        <v/>
      </c>
      <c r="AF45" s="41" t="str">
        <f>IF($C45=".....","",VLOOKUP($C45, Parameter!$A$4:$L$5000, 10, FALSE))</f>
        <v/>
      </c>
      <c r="AG45" s="41" t="str">
        <f>IF($C45=".....","",VLOOKUP($C45, Parameter!$A$4:$L$5000, 11, FALSE))</f>
        <v/>
      </c>
      <c r="AH45" s="41" t="str">
        <f>IF($C45="..0.0.0.000","",_xlfn.IFNA(VLOOKUP($C45, Parameter!$A$4:$L$5000, 12, FALSE), ""))</f>
        <v/>
      </c>
      <c r="AI45" s="39"/>
      <c r="AJ45" s="39"/>
      <c r="AK45" s="39"/>
      <c r="AL45" s="39"/>
      <c r="AM45" s="39"/>
      <c r="AN45" s="39"/>
      <c r="AO45" s="39"/>
      <c r="AP45" s="41" t="str">
        <f>IF(F45="......", "", _xlfn.IFNA(VLOOKUP(F45, Parameter2!$D$2:$E$15000, 2, FALSE), "Kode aset salah :("))</f>
        <v/>
      </c>
      <c r="AQ45" s="39"/>
      <c r="AR45" s="39"/>
      <c r="AS45" s="52"/>
      <c r="AT45" s="53">
        <f t="shared" si="6"/>
        <v>0</v>
      </c>
      <c r="AU45" s="39" t="str">
        <f t="shared" si="22"/>
        <v/>
      </c>
      <c r="AV45" s="39" t="str">
        <f t="shared" si="23"/>
        <v/>
      </c>
      <c r="AW45" s="39" t="str">
        <f t="shared" si="24"/>
        <v/>
      </c>
      <c r="AX45" s="39" t="str">
        <f t="shared" si="25"/>
        <v/>
      </c>
      <c r="AY45" s="41" t="str">
        <f>IF(G45="...", "", VLOOKUP(G45, UPB!$A$3:$B$5000, 2, FALSE))</f>
        <v/>
      </c>
      <c r="AZ45" s="83"/>
      <c r="BA45" s="75"/>
      <c r="BB45" s="65"/>
      <c r="BC45" s="65"/>
      <c r="BD45" s="54"/>
      <c r="BE45" s="65"/>
      <c r="BF45" s="65"/>
      <c r="BG45" s="64"/>
      <c r="BH45" s="64"/>
      <c r="BI45" s="64"/>
      <c r="BJ45" s="64"/>
      <c r="BK45" s="64"/>
      <c r="BL45" s="65"/>
      <c r="BM45" s="65"/>
      <c r="BN45" s="70"/>
      <c r="BO45" s="65"/>
      <c r="BP45" s="65"/>
      <c r="BQ45" s="65"/>
      <c r="BR45" s="65"/>
      <c r="BS45" s="65"/>
      <c r="BT45" s="65"/>
      <c r="BU45" s="55" t="str">
        <f>IF(AND($D45 &lt;&gt; "", $D45 &lt;&gt; $E45, $F45 &lt;&gt; "x.x.x.x.x.x.x"), VLOOKUP($E45, Parameter!$E$3:$N$5000, 9, FALSE), "")</f>
        <v/>
      </c>
      <c r="BV45" s="55" t="str">
        <f>IF(AND($D45 &lt;&gt; "", $D45 &lt;&gt; $E45, $F45 &lt;&gt; "x.x.x.x.x.x.x"), VLOOKUP($E45, Parameter!$E$3:$N$5000, 10, FALSE), "")</f>
        <v/>
      </c>
      <c r="BW45" s="55" t="str">
        <f>IF(AND($D45 &lt;&gt; "", $D45 &lt;&gt; $E45, $F45 &lt;&gt; "x.x.x.x.x.x.x"), VLOOKUP($C45, Parameter!$A$4:$L$5000, 3, FALSE), "")</f>
        <v/>
      </c>
      <c r="BX45" s="55" t="str">
        <f>IF(AND($D45 &lt;&gt; "", $D45 &lt;&gt; $E45, $F45 &lt;&gt; "x.x.x.x.x.x.x"), VLOOKUP($C45, Parameter!$A$4:$L$5000, 4, FALSE), "")</f>
        <v/>
      </c>
      <c r="BY45" s="56">
        <f t="shared" si="7"/>
        <v>0</v>
      </c>
      <c r="BZ45" s="55" t="str">
        <f t="shared" si="8"/>
        <v>Intra</v>
      </c>
      <c r="CA45" s="55" t="str">
        <f>IF($BZ45="Ekstra", Parameter3!$B$2, "")</f>
        <v/>
      </c>
      <c r="CB45" s="55" t="str">
        <f>IF($BZ45="Ekstra", Parameter3!$C$2, "")</f>
        <v/>
      </c>
      <c r="CC45" s="55" t="str">
        <f>IF($BZ45="Ekstra", VLOOKUP($E45, Parameter!$E$3:$N$5000, 9, FALSE), "")</f>
        <v/>
      </c>
      <c r="CD45" s="55" t="str">
        <f>IF($BZ45="Ekstra", VLOOKUP($E45, Parameter!$E$3:$N$5000, 10, FALSE), "")</f>
        <v/>
      </c>
      <c r="CE45" s="56">
        <f t="shared" si="9"/>
        <v>0</v>
      </c>
      <c r="CF45" s="55" t="str">
        <f t="shared" si="26"/>
        <v/>
      </c>
      <c r="CG45" s="55" t="str">
        <f t="shared" si="26"/>
        <v/>
      </c>
      <c r="CH45" s="55" t="str">
        <f t="shared" si="11"/>
        <v/>
      </c>
      <c r="CI45" s="55" t="str">
        <f>IF($F45="x.x.x.x.x.x.x", VLOOKUP($C45, Parameter!$A$4:$L$5000, 4, FALSE), "")</f>
        <v/>
      </c>
      <c r="CJ45" s="56">
        <f t="shared" si="12"/>
        <v>0</v>
      </c>
      <c r="CM45" s="4" t="str">
        <f t="shared" si="13"/>
        <v>...-...-.....</v>
      </c>
      <c r="CN45" s="57">
        <f t="shared" si="14"/>
        <v>0</v>
      </c>
      <c r="CO45" s="58">
        <f t="shared" si="15"/>
        <v>0</v>
      </c>
      <c r="CP45" s="4" t="str">
        <f t="shared" si="16"/>
        <v/>
      </c>
      <c r="CQ45" s="4" t="b">
        <f t="shared" si="21"/>
        <v>0</v>
      </c>
      <c r="CR45" s="4" t="str">
        <f t="shared" si="17"/>
        <v/>
      </c>
      <c r="CS45" s="4" t="str">
        <f t="shared" si="18"/>
        <v/>
      </c>
      <c r="CT45" s="91" t="b">
        <f t="shared" si="19"/>
        <v>0</v>
      </c>
    </row>
    <row r="46" spans="1:98" s="4" customFormat="1" x14ac:dyDescent="0.25">
      <c r="A46" s="50" t="str">
        <f t="shared" si="0"/>
        <v>...</v>
      </c>
      <c r="B46" s="50" t="str">
        <f t="shared" si="1"/>
        <v>...</v>
      </c>
      <c r="C46" s="50" t="str">
        <f t="shared" si="2"/>
        <v>.....</v>
      </c>
      <c r="D46" s="50" t="str">
        <f>IF($C46=".....","",_xlfn.IFNA(VLOOKUP($C46, Parameter!$A$4:$L$5000, 3, FALSE), ""))</f>
        <v/>
      </c>
      <c r="E46" s="50" t="str">
        <f t="shared" si="3"/>
        <v>.....</v>
      </c>
      <c r="F46" s="50" t="str">
        <f t="shared" si="4"/>
        <v>......</v>
      </c>
      <c r="G46" s="50" t="str">
        <f t="shared" si="5"/>
        <v>...</v>
      </c>
      <c r="H46" s="40">
        <f>IF(E46=".....", 0, _xlfn.IFNA(VLOOKUP($E46, Parameter2!$A$2:$C$5000, 3, FALSE), 0))</f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18" t="str">
        <f>IF(C46=".....","",_xlfn.IFNA(VLOOKUP($C46, Parameter!$A$4:$B$5000, 2, FALSE), "Kode belanja salah :("))</f>
        <v/>
      </c>
      <c r="X46" s="35"/>
      <c r="Y46" s="121"/>
      <c r="Z46" s="17"/>
      <c r="AA46" s="20"/>
      <c r="AB46" s="41" t="str">
        <f>IF($C46=".....","",VLOOKUP($C46, Parameter!$A$4:$L$5000, 6, FALSE))</f>
        <v/>
      </c>
      <c r="AC46" s="41" t="str">
        <f>IF($C46=".....","",VLOOKUP($C46, Parameter!$A$4:$L$5000, 7, FALSE))</f>
        <v/>
      </c>
      <c r="AD46" s="41" t="str">
        <f>IF($C46=".....","",VLOOKUP($C46, Parameter!$A$4:$L$5000, 8, FALSE))</f>
        <v/>
      </c>
      <c r="AE46" s="41" t="str">
        <f>IF($C46=".....","",VLOOKUP($C46, Parameter!$A$4:$L$5000, 9, FALSE))</f>
        <v/>
      </c>
      <c r="AF46" s="41" t="str">
        <f>IF($C46=".....","",VLOOKUP($C46, Parameter!$A$4:$L$5000, 10, FALSE))</f>
        <v/>
      </c>
      <c r="AG46" s="41" t="str">
        <f>IF($C46=".....","",VLOOKUP($C46, Parameter!$A$4:$L$5000, 11, FALSE))</f>
        <v/>
      </c>
      <c r="AH46" s="41" t="str">
        <f>IF($C46="..0.0.0.000","",_xlfn.IFNA(VLOOKUP($C46, Parameter!$A$4:$L$5000, 12, FALSE), ""))</f>
        <v/>
      </c>
      <c r="AI46" s="39"/>
      <c r="AJ46" s="39"/>
      <c r="AK46" s="39"/>
      <c r="AL46" s="39"/>
      <c r="AM46" s="39"/>
      <c r="AN46" s="39"/>
      <c r="AO46" s="39"/>
      <c r="AP46" s="41" t="str">
        <f>IF(F46="......", "", _xlfn.IFNA(VLOOKUP(F46, Parameter2!$D$2:$E$15000, 2, FALSE), "Kode aset salah :("))</f>
        <v/>
      </c>
      <c r="AQ46" s="39"/>
      <c r="AR46" s="39"/>
      <c r="AS46" s="52"/>
      <c r="AT46" s="53">
        <f t="shared" si="6"/>
        <v>0</v>
      </c>
      <c r="AU46" s="39" t="str">
        <f t="shared" si="22"/>
        <v/>
      </c>
      <c r="AV46" s="39" t="str">
        <f t="shared" si="23"/>
        <v/>
      </c>
      <c r="AW46" s="39" t="str">
        <f t="shared" si="24"/>
        <v/>
      </c>
      <c r="AX46" s="39" t="str">
        <f t="shared" si="25"/>
        <v/>
      </c>
      <c r="AY46" s="41" t="str">
        <f>IF(G46="...", "", VLOOKUP(G46, UPB!$A$3:$B$5000, 2, FALSE))</f>
        <v/>
      </c>
      <c r="AZ46" s="83"/>
      <c r="BA46" s="75"/>
      <c r="BB46" s="65"/>
      <c r="BC46" s="65"/>
      <c r="BD46" s="54"/>
      <c r="BE46" s="65"/>
      <c r="BF46" s="65"/>
      <c r="BG46" s="64"/>
      <c r="BH46" s="64"/>
      <c r="BI46" s="64"/>
      <c r="BJ46" s="64"/>
      <c r="BK46" s="64"/>
      <c r="BL46" s="65"/>
      <c r="BM46" s="65"/>
      <c r="BN46" s="70"/>
      <c r="BO46" s="65"/>
      <c r="BP46" s="65"/>
      <c r="BQ46" s="65"/>
      <c r="BR46" s="65"/>
      <c r="BS46" s="65"/>
      <c r="BT46" s="65"/>
      <c r="BU46" s="55" t="str">
        <f>IF(AND($D46 &lt;&gt; "", $D46 &lt;&gt; $E46, $F46 &lt;&gt; "x.x.x.x.x.x.x"), VLOOKUP($E46, Parameter!$E$3:$N$5000, 9, FALSE), "")</f>
        <v/>
      </c>
      <c r="BV46" s="55" t="str">
        <f>IF(AND($D46 &lt;&gt; "", $D46 &lt;&gt; $E46, $F46 &lt;&gt; "x.x.x.x.x.x.x"), VLOOKUP($E46, Parameter!$E$3:$N$5000, 10, FALSE), "")</f>
        <v/>
      </c>
      <c r="BW46" s="55" t="str">
        <f>IF(AND($D46 &lt;&gt; "", $D46 &lt;&gt; $E46, $F46 &lt;&gt; "x.x.x.x.x.x.x"), VLOOKUP($C46, Parameter!$A$4:$L$5000, 3, FALSE), "")</f>
        <v/>
      </c>
      <c r="BX46" s="55" t="str">
        <f>IF(AND($D46 &lt;&gt; "", $D46 &lt;&gt; $E46, $F46 &lt;&gt; "x.x.x.x.x.x.x"), VLOOKUP($C46, Parameter!$A$4:$L$5000, 4, FALSE), "")</f>
        <v/>
      </c>
      <c r="BY46" s="56">
        <f t="shared" si="7"/>
        <v>0</v>
      </c>
      <c r="BZ46" s="55" t="str">
        <f t="shared" si="8"/>
        <v>Intra</v>
      </c>
      <c r="CA46" s="55" t="str">
        <f>IF($BZ46="Ekstra", Parameter3!$B$2, "")</f>
        <v/>
      </c>
      <c r="CB46" s="55" t="str">
        <f>IF($BZ46="Ekstra", Parameter3!$C$2, "")</f>
        <v/>
      </c>
      <c r="CC46" s="55" t="str">
        <f>IF($BZ46="Ekstra", VLOOKUP($E46, Parameter!$E$3:$N$5000, 9, FALSE), "")</f>
        <v/>
      </c>
      <c r="CD46" s="55" t="str">
        <f>IF($BZ46="Ekstra", VLOOKUP($E46, Parameter!$E$3:$N$5000, 10, FALSE), "")</f>
        <v/>
      </c>
      <c r="CE46" s="56">
        <f t="shared" si="9"/>
        <v>0</v>
      </c>
      <c r="CF46" s="55" t="str">
        <f t="shared" si="26"/>
        <v/>
      </c>
      <c r="CG46" s="55" t="str">
        <f t="shared" si="26"/>
        <v/>
      </c>
      <c r="CH46" s="55" t="str">
        <f t="shared" si="11"/>
        <v/>
      </c>
      <c r="CI46" s="55" t="str">
        <f>IF($F46="x.x.x.x.x.x.x", VLOOKUP($C46, Parameter!$A$4:$L$5000, 4, FALSE), "")</f>
        <v/>
      </c>
      <c r="CJ46" s="56">
        <f t="shared" si="12"/>
        <v>0</v>
      </c>
      <c r="CM46" s="4" t="str">
        <f t="shared" si="13"/>
        <v>...-...-.....</v>
      </c>
      <c r="CN46" s="57">
        <f t="shared" si="14"/>
        <v>0</v>
      </c>
      <c r="CO46" s="58">
        <f t="shared" si="15"/>
        <v>0</v>
      </c>
      <c r="CP46" s="4" t="str">
        <f t="shared" si="16"/>
        <v/>
      </c>
      <c r="CQ46" s="4" t="b">
        <f t="shared" si="21"/>
        <v>0</v>
      </c>
      <c r="CR46" s="4" t="str">
        <f t="shared" si="17"/>
        <v/>
      </c>
      <c r="CS46" s="4" t="str">
        <f t="shared" si="18"/>
        <v/>
      </c>
      <c r="CT46" s="91" t="b">
        <f t="shared" si="19"/>
        <v>0</v>
      </c>
    </row>
    <row r="47" spans="1:98" s="4" customFormat="1" x14ac:dyDescent="0.25">
      <c r="A47" s="50" t="str">
        <f t="shared" si="0"/>
        <v>...</v>
      </c>
      <c r="B47" s="50" t="str">
        <f t="shared" si="1"/>
        <v>...</v>
      </c>
      <c r="C47" s="50" t="str">
        <f t="shared" si="2"/>
        <v>.....</v>
      </c>
      <c r="D47" s="50" t="str">
        <f>IF($C47=".....","",_xlfn.IFNA(VLOOKUP($C47, Parameter!$A$4:$L$5000, 3, FALSE), ""))</f>
        <v/>
      </c>
      <c r="E47" s="50" t="str">
        <f t="shared" si="3"/>
        <v>.....</v>
      </c>
      <c r="F47" s="50" t="str">
        <f t="shared" si="4"/>
        <v>......</v>
      </c>
      <c r="G47" s="50" t="str">
        <f t="shared" si="5"/>
        <v>...</v>
      </c>
      <c r="H47" s="40">
        <f>IF(E47=".....", 0, _xlfn.IFNA(VLOOKUP($E47, Parameter2!$A$2:$C$5000, 3, FALSE), 0))</f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18" t="str">
        <f>IF(C47=".....","",_xlfn.IFNA(VLOOKUP($C47, Parameter!$A$4:$B$5000, 2, FALSE), "Kode belanja salah :("))</f>
        <v/>
      </c>
      <c r="X47" s="35"/>
      <c r="Y47" s="121"/>
      <c r="Z47" s="17"/>
      <c r="AA47" s="20"/>
      <c r="AB47" s="41" t="str">
        <f>IF($C47=".....","",VLOOKUP($C47, Parameter!$A$4:$L$5000, 6, FALSE))</f>
        <v/>
      </c>
      <c r="AC47" s="41" t="str">
        <f>IF($C47=".....","",VLOOKUP($C47, Parameter!$A$4:$L$5000, 7, FALSE))</f>
        <v/>
      </c>
      <c r="AD47" s="41" t="str">
        <f>IF($C47=".....","",VLOOKUP($C47, Parameter!$A$4:$L$5000, 8, FALSE))</f>
        <v/>
      </c>
      <c r="AE47" s="41" t="str">
        <f>IF($C47=".....","",VLOOKUP($C47, Parameter!$A$4:$L$5000, 9, FALSE))</f>
        <v/>
      </c>
      <c r="AF47" s="41" t="str">
        <f>IF($C47=".....","",VLOOKUP($C47, Parameter!$A$4:$L$5000, 10, FALSE))</f>
        <v/>
      </c>
      <c r="AG47" s="41" t="str">
        <f>IF($C47=".....","",VLOOKUP($C47, Parameter!$A$4:$L$5000, 11, FALSE))</f>
        <v/>
      </c>
      <c r="AH47" s="41" t="str">
        <f>IF($C47="..0.0.0.000","",_xlfn.IFNA(VLOOKUP($C47, Parameter!$A$4:$L$5000, 12, FALSE), ""))</f>
        <v/>
      </c>
      <c r="AI47" s="39"/>
      <c r="AJ47" s="39"/>
      <c r="AK47" s="39"/>
      <c r="AL47" s="39"/>
      <c r="AM47" s="39"/>
      <c r="AN47" s="39"/>
      <c r="AO47" s="39"/>
      <c r="AP47" s="41" t="str">
        <f>IF(F47="......", "", _xlfn.IFNA(VLOOKUP(F47, Parameter2!$D$2:$E$15000, 2, FALSE), "Kode aset salah :("))</f>
        <v/>
      </c>
      <c r="AQ47" s="39"/>
      <c r="AR47" s="39"/>
      <c r="AS47" s="52"/>
      <c r="AT47" s="53">
        <f t="shared" si="6"/>
        <v>0</v>
      </c>
      <c r="AU47" s="39" t="str">
        <f t="shared" si="22"/>
        <v/>
      </c>
      <c r="AV47" s="39" t="str">
        <f t="shared" si="23"/>
        <v/>
      </c>
      <c r="AW47" s="39" t="str">
        <f t="shared" si="24"/>
        <v/>
      </c>
      <c r="AX47" s="39" t="str">
        <f t="shared" si="25"/>
        <v/>
      </c>
      <c r="AY47" s="41" t="str">
        <f>IF(G47="...", "", VLOOKUP(G47, UPB!$A$3:$B$5000, 2, FALSE))</f>
        <v/>
      </c>
      <c r="AZ47" s="83"/>
      <c r="BA47" s="75"/>
      <c r="BB47" s="65"/>
      <c r="BC47" s="65"/>
      <c r="BD47" s="54"/>
      <c r="BE47" s="65"/>
      <c r="BF47" s="65"/>
      <c r="BG47" s="64"/>
      <c r="BH47" s="64"/>
      <c r="BI47" s="64"/>
      <c r="BJ47" s="64"/>
      <c r="BK47" s="64"/>
      <c r="BL47" s="65"/>
      <c r="BM47" s="65"/>
      <c r="BN47" s="70"/>
      <c r="BO47" s="65"/>
      <c r="BP47" s="65"/>
      <c r="BQ47" s="65"/>
      <c r="BR47" s="65"/>
      <c r="BS47" s="65"/>
      <c r="BT47" s="65"/>
      <c r="BU47" s="55" t="str">
        <f>IF(AND($D47 &lt;&gt; "", $D47 &lt;&gt; $E47, $F47 &lt;&gt; "x.x.x.x.x.x.x"), VLOOKUP($E47, Parameter!$E$3:$N$5000, 9, FALSE), "")</f>
        <v/>
      </c>
      <c r="BV47" s="55" t="str">
        <f>IF(AND($D47 &lt;&gt; "", $D47 &lt;&gt; $E47, $F47 &lt;&gt; "x.x.x.x.x.x.x"), VLOOKUP($E47, Parameter!$E$3:$N$5000, 10, FALSE), "")</f>
        <v/>
      </c>
      <c r="BW47" s="55" t="str">
        <f>IF(AND($D47 &lt;&gt; "", $D47 &lt;&gt; $E47, $F47 &lt;&gt; "x.x.x.x.x.x.x"), VLOOKUP($C47, Parameter!$A$4:$L$5000, 3, FALSE), "")</f>
        <v/>
      </c>
      <c r="BX47" s="55" t="str">
        <f>IF(AND($D47 &lt;&gt; "", $D47 &lt;&gt; $E47, $F47 &lt;&gt; "x.x.x.x.x.x.x"), VLOOKUP($C47, Parameter!$A$4:$L$5000, 4, FALSE), "")</f>
        <v/>
      </c>
      <c r="BY47" s="56">
        <f t="shared" si="7"/>
        <v>0</v>
      </c>
      <c r="BZ47" s="55" t="str">
        <f t="shared" si="8"/>
        <v>Intra</v>
      </c>
      <c r="CA47" s="55" t="str">
        <f>IF($BZ47="Ekstra", Parameter3!$B$2, "")</f>
        <v/>
      </c>
      <c r="CB47" s="55" t="str">
        <f>IF($BZ47="Ekstra", Parameter3!$C$2, "")</f>
        <v/>
      </c>
      <c r="CC47" s="55" t="str">
        <f>IF($BZ47="Ekstra", VLOOKUP($E47, Parameter!$E$3:$N$5000, 9, FALSE), "")</f>
        <v/>
      </c>
      <c r="CD47" s="55" t="str">
        <f>IF($BZ47="Ekstra", VLOOKUP($E47, Parameter!$E$3:$N$5000, 10, FALSE), "")</f>
        <v/>
      </c>
      <c r="CE47" s="56">
        <f t="shared" si="9"/>
        <v>0</v>
      </c>
      <c r="CF47" s="55" t="str">
        <f t="shared" si="26"/>
        <v/>
      </c>
      <c r="CG47" s="55" t="str">
        <f t="shared" si="26"/>
        <v/>
      </c>
      <c r="CH47" s="55" t="str">
        <f t="shared" si="11"/>
        <v/>
      </c>
      <c r="CI47" s="55" t="str">
        <f>IF($F47="x.x.x.x.x.x.x", VLOOKUP($C47, Parameter!$A$4:$L$5000, 4, FALSE), "")</f>
        <v/>
      </c>
      <c r="CJ47" s="56">
        <f t="shared" si="12"/>
        <v>0</v>
      </c>
      <c r="CM47" s="4" t="str">
        <f t="shared" si="13"/>
        <v>...-...-.....</v>
      </c>
      <c r="CN47" s="57">
        <f t="shared" si="14"/>
        <v>0</v>
      </c>
      <c r="CO47" s="58">
        <f t="shared" si="15"/>
        <v>0</v>
      </c>
      <c r="CP47" s="4" t="str">
        <f t="shared" si="16"/>
        <v/>
      </c>
      <c r="CQ47" s="4" t="b">
        <f t="shared" si="21"/>
        <v>0</v>
      </c>
      <c r="CR47" s="4" t="str">
        <f t="shared" si="17"/>
        <v/>
      </c>
      <c r="CS47" s="4" t="str">
        <f t="shared" si="18"/>
        <v/>
      </c>
      <c r="CT47" s="91" t="b">
        <f t="shared" si="19"/>
        <v>0</v>
      </c>
    </row>
    <row r="48" spans="1:98" s="4" customFormat="1" x14ac:dyDescent="0.25">
      <c r="A48" s="50" t="str">
        <f t="shared" si="0"/>
        <v>...</v>
      </c>
      <c r="B48" s="50" t="str">
        <f t="shared" si="1"/>
        <v>...</v>
      </c>
      <c r="C48" s="50" t="str">
        <f t="shared" si="2"/>
        <v>.....</v>
      </c>
      <c r="D48" s="50" t="str">
        <f>IF($C48=".....","",_xlfn.IFNA(VLOOKUP($C48, Parameter!$A$4:$L$5000, 3, FALSE), ""))</f>
        <v/>
      </c>
      <c r="E48" s="50" t="str">
        <f t="shared" si="3"/>
        <v>.....</v>
      </c>
      <c r="F48" s="50" t="str">
        <f t="shared" si="4"/>
        <v>......</v>
      </c>
      <c r="G48" s="50" t="str">
        <f t="shared" si="5"/>
        <v>...</v>
      </c>
      <c r="H48" s="40">
        <f>IF(E48=".....", 0, _xlfn.IFNA(VLOOKUP($E48, Parameter2!$A$2:$C$5000, 3, FALSE), 0))</f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18" t="str">
        <f>IF(C48=".....","",_xlfn.IFNA(VLOOKUP($C48, Parameter!$A$4:$B$5000, 2, FALSE), "Kode belanja salah :("))</f>
        <v/>
      </c>
      <c r="X48" s="35"/>
      <c r="Y48" s="121"/>
      <c r="Z48" s="17"/>
      <c r="AA48" s="20"/>
      <c r="AB48" s="41" t="str">
        <f>IF($C48=".....","",VLOOKUP($C48, Parameter!$A$4:$L$5000, 6, FALSE))</f>
        <v/>
      </c>
      <c r="AC48" s="41" t="str">
        <f>IF($C48=".....","",VLOOKUP($C48, Parameter!$A$4:$L$5000, 7, FALSE))</f>
        <v/>
      </c>
      <c r="AD48" s="41" t="str">
        <f>IF($C48=".....","",VLOOKUP($C48, Parameter!$A$4:$L$5000, 8, FALSE))</f>
        <v/>
      </c>
      <c r="AE48" s="41" t="str">
        <f>IF($C48=".....","",VLOOKUP($C48, Parameter!$A$4:$L$5000, 9, FALSE))</f>
        <v/>
      </c>
      <c r="AF48" s="41" t="str">
        <f>IF($C48=".....","",VLOOKUP($C48, Parameter!$A$4:$L$5000, 10, FALSE))</f>
        <v/>
      </c>
      <c r="AG48" s="41" t="str">
        <f>IF($C48=".....","",VLOOKUP($C48, Parameter!$A$4:$L$5000, 11, FALSE))</f>
        <v/>
      </c>
      <c r="AH48" s="41" t="str">
        <f>IF($C48="..0.0.0.000","",_xlfn.IFNA(VLOOKUP($C48, Parameter!$A$4:$L$5000, 12, FALSE), ""))</f>
        <v/>
      </c>
      <c r="AI48" s="39"/>
      <c r="AJ48" s="39"/>
      <c r="AK48" s="39"/>
      <c r="AL48" s="39"/>
      <c r="AM48" s="39"/>
      <c r="AN48" s="39"/>
      <c r="AO48" s="39"/>
      <c r="AP48" s="41" t="str">
        <f>IF(F48="......", "", _xlfn.IFNA(VLOOKUP(F48, Parameter2!$D$2:$E$15000, 2, FALSE), "Kode aset salah :("))</f>
        <v/>
      </c>
      <c r="AQ48" s="39"/>
      <c r="AR48" s="39"/>
      <c r="AS48" s="52"/>
      <c r="AT48" s="53">
        <f t="shared" si="6"/>
        <v>0</v>
      </c>
      <c r="AU48" s="39" t="str">
        <f t="shared" si="22"/>
        <v/>
      </c>
      <c r="AV48" s="39" t="str">
        <f t="shared" si="23"/>
        <v/>
      </c>
      <c r="AW48" s="39" t="str">
        <f t="shared" si="24"/>
        <v/>
      </c>
      <c r="AX48" s="39" t="str">
        <f t="shared" si="25"/>
        <v/>
      </c>
      <c r="AY48" s="41" t="str">
        <f>IF(G48="...", "", VLOOKUP(G48, UPB!$A$3:$B$5000, 2, FALSE))</f>
        <v/>
      </c>
      <c r="AZ48" s="83"/>
      <c r="BA48" s="75"/>
      <c r="BB48" s="65"/>
      <c r="BC48" s="65"/>
      <c r="BD48" s="54"/>
      <c r="BE48" s="65"/>
      <c r="BF48" s="65"/>
      <c r="BG48" s="64"/>
      <c r="BH48" s="64"/>
      <c r="BI48" s="64"/>
      <c r="BJ48" s="64"/>
      <c r="BK48" s="64"/>
      <c r="BL48" s="65"/>
      <c r="BM48" s="65"/>
      <c r="BN48" s="70"/>
      <c r="BO48" s="65"/>
      <c r="BP48" s="65"/>
      <c r="BQ48" s="65"/>
      <c r="BR48" s="65"/>
      <c r="BS48" s="65"/>
      <c r="BT48" s="65"/>
      <c r="BU48" s="55" t="str">
        <f>IF(AND($D48 &lt;&gt; "", $D48 &lt;&gt; $E48, $F48 &lt;&gt; "x.x.x.x.x.x.x"), VLOOKUP($E48, Parameter!$E$3:$N$5000, 9, FALSE), "")</f>
        <v/>
      </c>
      <c r="BV48" s="55" t="str">
        <f>IF(AND($D48 &lt;&gt; "", $D48 &lt;&gt; $E48, $F48 &lt;&gt; "x.x.x.x.x.x.x"), VLOOKUP($E48, Parameter!$E$3:$N$5000, 10, FALSE), "")</f>
        <v/>
      </c>
      <c r="BW48" s="55" t="str">
        <f>IF(AND($D48 &lt;&gt; "", $D48 &lt;&gt; $E48, $F48 &lt;&gt; "x.x.x.x.x.x.x"), VLOOKUP($C48, Parameter!$A$4:$L$5000, 3, FALSE), "")</f>
        <v/>
      </c>
      <c r="BX48" s="55" t="str">
        <f>IF(AND($D48 &lt;&gt; "", $D48 &lt;&gt; $E48, $F48 &lt;&gt; "x.x.x.x.x.x.x"), VLOOKUP($C48, Parameter!$A$4:$L$5000, 4, FALSE), "")</f>
        <v/>
      </c>
      <c r="BY48" s="56">
        <f t="shared" si="7"/>
        <v>0</v>
      </c>
      <c r="BZ48" s="55" t="str">
        <f t="shared" si="8"/>
        <v>Intra</v>
      </c>
      <c r="CA48" s="55" t="str">
        <f>IF($BZ48="Ekstra", Parameter3!$B$2, "")</f>
        <v/>
      </c>
      <c r="CB48" s="55" t="str">
        <f>IF($BZ48="Ekstra", Parameter3!$C$2, "")</f>
        <v/>
      </c>
      <c r="CC48" s="55" t="str">
        <f>IF($BZ48="Ekstra", VLOOKUP($E48, Parameter!$E$3:$N$5000, 9, FALSE), "")</f>
        <v/>
      </c>
      <c r="CD48" s="55" t="str">
        <f>IF($BZ48="Ekstra", VLOOKUP($E48, Parameter!$E$3:$N$5000, 10, FALSE), "")</f>
        <v/>
      </c>
      <c r="CE48" s="56">
        <f t="shared" si="9"/>
        <v>0</v>
      </c>
      <c r="CF48" s="55" t="str">
        <f t="shared" si="26"/>
        <v/>
      </c>
      <c r="CG48" s="55" t="str">
        <f t="shared" si="26"/>
        <v/>
      </c>
      <c r="CH48" s="55" t="str">
        <f t="shared" si="11"/>
        <v/>
      </c>
      <c r="CI48" s="55" t="str">
        <f>IF($F48="x.x.x.x.x.x.x", VLOOKUP($C48, Parameter!$A$4:$L$5000, 4, FALSE), "")</f>
        <v/>
      </c>
      <c r="CJ48" s="56">
        <f t="shared" si="12"/>
        <v>0</v>
      </c>
      <c r="CM48" s="4" t="str">
        <f t="shared" si="13"/>
        <v>...-...-.....</v>
      </c>
      <c r="CN48" s="57">
        <f t="shared" si="14"/>
        <v>0</v>
      </c>
      <c r="CO48" s="58">
        <f t="shared" si="15"/>
        <v>0</v>
      </c>
      <c r="CP48" s="4" t="str">
        <f t="shared" si="16"/>
        <v/>
      </c>
      <c r="CQ48" s="4" t="b">
        <f t="shared" si="21"/>
        <v>0</v>
      </c>
      <c r="CR48" s="4" t="str">
        <f t="shared" si="17"/>
        <v/>
      </c>
      <c r="CS48" s="4" t="str">
        <f t="shared" si="18"/>
        <v/>
      </c>
      <c r="CT48" s="91" t="b">
        <f t="shared" si="19"/>
        <v>0</v>
      </c>
    </row>
    <row r="49" spans="1:98" s="4" customFormat="1" x14ac:dyDescent="0.25">
      <c r="A49" s="50" t="str">
        <f t="shared" si="0"/>
        <v>...</v>
      </c>
      <c r="B49" s="50" t="str">
        <f t="shared" si="1"/>
        <v>...</v>
      </c>
      <c r="C49" s="50" t="str">
        <f t="shared" si="2"/>
        <v>.....</v>
      </c>
      <c r="D49" s="50" t="str">
        <f>IF($C49=".....","",_xlfn.IFNA(VLOOKUP($C49, Parameter!$A$4:$L$5000, 3, FALSE), ""))</f>
        <v/>
      </c>
      <c r="E49" s="50" t="str">
        <f t="shared" si="3"/>
        <v>.....</v>
      </c>
      <c r="F49" s="50" t="str">
        <f t="shared" si="4"/>
        <v>......</v>
      </c>
      <c r="G49" s="50" t="str">
        <f t="shared" si="5"/>
        <v>...</v>
      </c>
      <c r="H49" s="40">
        <f>IF(E49=".....", 0, _xlfn.IFNA(VLOOKUP($E49, Parameter2!$A$2:$C$5000, 3, FALSE), 0))</f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18" t="str">
        <f>IF(C49=".....","",_xlfn.IFNA(VLOOKUP($C49, Parameter!$A$4:$B$5000, 2, FALSE), "Kode belanja salah :("))</f>
        <v/>
      </c>
      <c r="X49" s="35"/>
      <c r="Y49" s="121"/>
      <c r="Z49" s="17"/>
      <c r="AA49" s="20"/>
      <c r="AB49" s="41" t="str">
        <f>IF($C49=".....","",VLOOKUP($C49, Parameter!$A$4:$L$5000, 6, FALSE))</f>
        <v/>
      </c>
      <c r="AC49" s="41" t="str">
        <f>IF($C49=".....","",VLOOKUP($C49, Parameter!$A$4:$L$5000, 7, FALSE))</f>
        <v/>
      </c>
      <c r="AD49" s="41" t="str">
        <f>IF($C49=".....","",VLOOKUP($C49, Parameter!$A$4:$L$5000, 8, FALSE))</f>
        <v/>
      </c>
      <c r="AE49" s="41" t="str">
        <f>IF($C49=".....","",VLOOKUP($C49, Parameter!$A$4:$L$5000, 9, FALSE))</f>
        <v/>
      </c>
      <c r="AF49" s="41" t="str">
        <f>IF($C49=".....","",VLOOKUP($C49, Parameter!$A$4:$L$5000, 10, FALSE))</f>
        <v/>
      </c>
      <c r="AG49" s="41" t="str">
        <f>IF($C49=".....","",VLOOKUP($C49, Parameter!$A$4:$L$5000, 11, FALSE))</f>
        <v/>
      </c>
      <c r="AH49" s="41" t="str">
        <f>IF($C49="..0.0.0.000","",_xlfn.IFNA(VLOOKUP($C49, Parameter!$A$4:$L$5000, 12, FALSE), ""))</f>
        <v/>
      </c>
      <c r="AI49" s="39"/>
      <c r="AJ49" s="39"/>
      <c r="AK49" s="39"/>
      <c r="AL49" s="39"/>
      <c r="AM49" s="39"/>
      <c r="AN49" s="39"/>
      <c r="AO49" s="39"/>
      <c r="AP49" s="41" t="str">
        <f>IF(F49="......", "", _xlfn.IFNA(VLOOKUP(F49, Parameter2!$D$2:$E$15000, 2, FALSE), "Kode aset salah :("))</f>
        <v/>
      </c>
      <c r="AQ49" s="39"/>
      <c r="AR49" s="39"/>
      <c r="AS49" s="52"/>
      <c r="AT49" s="53">
        <f t="shared" si="6"/>
        <v>0</v>
      </c>
      <c r="AU49" s="39" t="str">
        <f t="shared" si="22"/>
        <v/>
      </c>
      <c r="AV49" s="39" t="str">
        <f t="shared" si="23"/>
        <v/>
      </c>
      <c r="AW49" s="39" t="str">
        <f t="shared" si="24"/>
        <v/>
      </c>
      <c r="AX49" s="39" t="str">
        <f t="shared" si="25"/>
        <v/>
      </c>
      <c r="AY49" s="41" t="str">
        <f>IF(G49="...", "", VLOOKUP(G49, UPB!$A$3:$B$5000, 2, FALSE))</f>
        <v/>
      </c>
      <c r="AZ49" s="83"/>
      <c r="BA49" s="75"/>
      <c r="BB49" s="65"/>
      <c r="BC49" s="65"/>
      <c r="BD49" s="54"/>
      <c r="BE49" s="65"/>
      <c r="BF49" s="65"/>
      <c r="BG49" s="64"/>
      <c r="BH49" s="64"/>
      <c r="BI49" s="64"/>
      <c r="BJ49" s="64"/>
      <c r="BK49" s="64"/>
      <c r="BL49" s="65"/>
      <c r="BM49" s="65"/>
      <c r="BN49" s="70"/>
      <c r="BO49" s="65"/>
      <c r="BP49" s="65"/>
      <c r="BQ49" s="65"/>
      <c r="BR49" s="65"/>
      <c r="BS49" s="65"/>
      <c r="BT49" s="65"/>
      <c r="BU49" s="55" t="str">
        <f>IF(AND($D49 &lt;&gt; "", $D49 &lt;&gt; $E49, $F49 &lt;&gt; "x.x.x.x.x.x.x"), VLOOKUP($E49, Parameter!$E$3:$N$5000, 9, FALSE), "")</f>
        <v/>
      </c>
      <c r="BV49" s="55" t="str">
        <f>IF(AND($D49 &lt;&gt; "", $D49 &lt;&gt; $E49, $F49 &lt;&gt; "x.x.x.x.x.x.x"), VLOOKUP($E49, Parameter!$E$3:$N$5000, 10, FALSE), "")</f>
        <v/>
      </c>
      <c r="BW49" s="55" t="str">
        <f>IF(AND($D49 &lt;&gt; "", $D49 &lt;&gt; $E49, $F49 &lt;&gt; "x.x.x.x.x.x.x"), VLOOKUP($C49, Parameter!$A$4:$L$5000, 3, FALSE), "")</f>
        <v/>
      </c>
      <c r="BX49" s="55" t="str">
        <f>IF(AND($D49 &lt;&gt; "", $D49 &lt;&gt; $E49, $F49 &lt;&gt; "x.x.x.x.x.x.x"), VLOOKUP($C49, Parameter!$A$4:$L$5000, 4, FALSE), "")</f>
        <v/>
      </c>
      <c r="BY49" s="56">
        <f t="shared" si="7"/>
        <v>0</v>
      </c>
      <c r="BZ49" s="55" t="str">
        <f t="shared" si="8"/>
        <v>Intra</v>
      </c>
      <c r="CA49" s="55" t="str">
        <f>IF($BZ49="Ekstra", Parameter3!$B$2, "")</f>
        <v/>
      </c>
      <c r="CB49" s="55" t="str">
        <f>IF($BZ49="Ekstra", Parameter3!$C$2, "")</f>
        <v/>
      </c>
      <c r="CC49" s="55" t="str">
        <f>IF($BZ49="Ekstra", VLOOKUP($E49, Parameter!$E$3:$N$5000, 9, FALSE), "")</f>
        <v/>
      </c>
      <c r="CD49" s="55" t="str">
        <f>IF($BZ49="Ekstra", VLOOKUP($E49, Parameter!$E$3:$N$5000, 10, FALSE), "")</f>
        <v/>
      </c>
      <c r="CE49" s="56">
        <f t="shared" si="9"/>
        <v>0</v>
      </c>
      <c r="CF49" s="55" t="str">
        <f t="shared" si="26"/>
        <v/>
      </c>
      <c r="CG49" s="55" t="str">
        <f t="shared" si="26"/>
        <v/>
      </c>
      <c r="CH49" s="55" t="str">
        <f t="shared" si="11"/>
        <v/>
      </c>
      <c r="CI49" s="55" t="str">
        <f>IF($F49="x.x.x.x.x.x.x", VLOOKUP($C49, Parameter!$A$4:$L$5000, 4, FALSE), "")</f>
        <v/>
      </c>
      <c r="CJ49" s="56">
        <f t="shared" si="12"/>
        <v>0</v>
      </c>
      <c r="CM49" s="4" t="str">
        <f t="shared" si="13"/>
        <v>...-...-.....</v>
      </c>
      <c r="CN49" s="57">
        <f t="shared" si="14"/>
        <v>0</v>
      </c>
      <c r="CO49" s="58">
        <f t="shared" si="15"/>
        <v>0</v>
      </c>
      <c r="CP49" s="4" t="str">
        <f t="shared" si="16"/>
        <v/>
      </c>
      <c r="CQ49" s="4" t="b">
        <f t="shared" si="21"/>
        <v>0</v>
      </c>
      <c r="CR49" s="4" t="str">
        <f t="shared" si="17"/>
        <v/>
      </c>
      <c r="CS49" s="4" t="str">
        <f t="shared" si="18"/>
        <v/>
      </c>
      <c r="CT49" s="91" t="b">
        <f t="shared" si="19"/>
        <v>0</v>
      </c>
    </row>
    <row r="50" spans="1:98" s="4" customFormat="1" x14ac:dyDescent="0.25">
      <c r="A50" s="50" t="str">
        <f t="shared" si="0"/>
        <v>...</v>
      </c>
      <c r="B50" s="50" t="str">
        <f t="shared" si="1"/>
        <v>...</v>
      </c>
      <c r="C50" s="50" t="str">
        <f t="shared" si="2"/>
        <v>.....</v>
      </c>
      <c r="D50" s="50" t="str">
        <f>IF($C50=".....","",_xlfn.IFNA(VLOOKUP($C50, Parameter!$A$4:$L$5000, 3, FALSE), ""))</f>
        <v/>
      </c>
      <c r="E50" s="50" t="str">
        <f t="shared" si="3"/>
        <v>.....</v>
      </c>
      <c r="F50" s="50" t="str">
        <f t="shared" si="4"/>
        <v>......</v>
      </c>
      <c r="G50" s="50" t="str">
        <f t="shared" si="5"/>
        <v>...</v>
      </c>
      <c r="H50" s="40">
        <f>IF(E50=".....", 0, _xlfn.IFNA(VLOOKUP($E50, Parameter2!$A$2:$C$5000, 3, FALSE), 0))</f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18" t="str">
        <f>IF(C50=".....","",_xlfn.IFNA(VLOOKUP($C50, Parameter!$A$4:$B$5000, 2, FALSE), "Kode belanja salah :("))</f>
        <v/>
      </c>
      <c r="X50" s="35"/>
      <c r="Y50" s="121"/>
      <c r="Z50" s="17"/>
      <c r="AA50" s="20"/>
      <c r="AB50" s="41" t="str">
        <f>IF($C50=".....","",VLOOKUP($C50, Parameter!$A$4:$L$5000, 6, FALSE))</f>
        <v/>
      </c>
      <c r="AC50" s="41" t="str">
        <f>IF($C50=".....","",VLOOKUP($C50, Parameter!$A$4:$L$5000, 7, FALSE))</f>
        <v/>
      </c>
      <c r="AD50" s="41" t="str">
        <f>IF($C50=".....","",VLOOKUP($C50, Parameter!$A$4:$L$5000, 8, FALSE))</f>
        <v/>
      </c>
      <c r="AE50" s="41" t="str">
        <f>IF($C50=".....","",VLOOKUP($C50, Parameter!$A$4:$L$5000, 9, FALSE))</f>
        <v/>
      </c>
      <c r="AF50" s="41" t="str">
        <f>IF($C50=".....","",VLOOKUP($C50, Parameter!$A$4:$L$5000, 10, FALSE))</f>
        <v/>
      </c>
      <c r="AG50" s="41" t="str">
        <f>IF($C50=".....","",VLOOKUP($C50, Parameter!$A$4:$L$5000, 11, FALSE))</f>
        <v/>
      </c>
      <c r="AH50" s="41" t="str">
        <f>IF($C50="..0.0.0.000","",_xlfn.IFNA(VLOOKUP($C50, Parameter!$A$4:$L$5000, 12, FALSE), ""))</f>
        <v/>
      </c>
      <c r="AI50" s="39"/>
      <c r="AJ50" s="39"/>
      <c r="AK50" s="39"/>
      <c r="AL50" s="39"/>
      <c r="AM50" s="39"/>
      <c r="AN50" s="39"/>
      <c r="AO50" s="39"/>
      <c r="AP50" s="41" t="str">
        <f>IF(F50="......", "", _xlfn.IFNA(VLOOKUP(F50, Parameter2!$D$2:$E$15000, 2, FALSE), "Kode aset salah :("))</f>
        <v/>
      </c>
      <c r="AQ50" s="39"/>
      <c r="AR50" s="39"/>
      <c r="AS50" s="52"/>
      <c r="AT50" s="53">
        <f t="shared" si="6"/>
        <v>0</v>
      </c>
      <c r="AU50" s="39" t="str">
        <f t="shared" si="22"/>
        <v/>
      </c>
      <c r="AV50" s="39" t="str">
        <f t="shared" si="23"/>
        <v/>
      </c>
      <c r="AW50" s="39" t="str">
        <f t="shared" si="24"/>
        <v/>
      </c>
      <c r="AX50" s="39" t="str">
        <f t="shared" si="25"/>
        <v/>
      </c>
      <c r="AY50" s="41" t="str">
        <f>IF(G50="...", "", VLOOKUP(G50, UPB!$A$3:$B$5000, 2, FALSE))</f>
        <v/>
      </c>
      <c r="AZ50" s="83"/>
      <c r="BA50" s="75"/>
      <c r="BB50" s="65"/>
      <c r="BC50" s="65"/>
      <c r="BD50" s="54"/>
      <c r="BE50" s="65"/>
      <c r="BF50" s="65"/>
      <c r="BG50" s="64"/>
      <c r="BH50" s="64"/>
      <c r="BI50" s="64"/>
      <c r="BJ50" s="64"/>
      <c r="BK50" s="64"/>
      <c r="BL50" s="65"/>
      <c r="BM50" s="65"/>
      <c r="BN50" s="70"/>
      <c r="BO50" s="65"/>
      <c r="BP50" s="65"/>
      <c r="BQ50" s="65"/>
      <c r="BR50" s="65"/>
      <c r="BS50" s="65"/>
      <c r="BT50" s="65"/>
      <c r="BU50" s="55" t="str">
        <f>IF(AND($D50 &lt;&gt; "", $D50 &lt;&gt; $E50, $F50 &lt;&gt; "x.x.x.x.x.x.x"), VLOOKUP($E50, Parameter!$E$3:$N$5000, 9, FALSE), "")</f>
        <v/>
      </c>
      <c r="BV50" s="55" t="str">
        <f>IF(AND($D50 &lt;&gt; "", $D50 &lt;&gt; $E50, $F50 &lt;&gt; "x.x.x.x.x.x.x"), VLOOKUP($E50, Parameter!$E$3:$N$5000, 10, FALSE), "")</f>
        <v/>
      </c>
      <c r="BW50" s="55" t="str">
        <f>IF(AND($D50 &lt;&gt; "", $D50 &lt;&gt; $E50, $F50 &lt;&gt; "x.x.x.x.x.x.x"), VLOOKUP($C50, Parameter!$A$4:$L$5000, 3, FALSE), "")</f>
        <v/>
      </c>
      <c r="BX50" s="55" t="str">
        <f>IF(AND($D50 &lt;&gt; "", $D50 &lt;&gt; $E50, $F50 &lt;&gt; "x.x.x.x.x.x.x"), VLOOKUP($C50, Parameter!$A$4:$L$5000, 4, FALSE), "")</f>
        <v/>
      </c>
      <c r="BY50" s="56">
        <f t="shared" si="7"/>
        <v>0</v>
      </c>
      <c r="BZ50" s="55" t="str">
        <f t="shared" si="8"/>
        <v>Intra</v>
      </c>
      <c r="CA50" s="55" t="str">
        <f>IF($BZ50="Ekstra", Parameter3!$B$2, "")</f>
        <v/>
      </c>
      <c r="CB50" s="55" t="str">
        <f>IF($BZ50="Ekstra", Parameter3!$C$2, "")</f>
        <v/>
      </c>
      <c r="CC50" s="55" t="str">
        <f>IF($BZ50="Ekstra", VLOOKUP($E50, Parameter!$E$3:$N$5000, 9, FALSE), "")</f>
        <v/>
      </c>
      <c r="CD50" s="55" t="str">
        <f>IF($BZ50="Ekstra", VLOOKUP($E50, Parameter!$E$3:$N$5000, 10, FALSE), "")</f>
        <v/>
      </c>
      <c r="CE50" s="56">
        <f t="shared" si="9"/>
        <v>0</v>
      </c>
      <c r="CF50" s="55" t="str">
        <f t="shared" si="26"/>
        <v/>
      </c>
      <c r="CG50" s="55" t="str">
        <f t="shared" si="26"/>
        <v/>
      </c>
      <c r="CH50" s="55" t="str">
        <f t="shared" si="11"/>
        <v/>
      </c>
      <c r="CI50" s="55" t="str">
        <f>IF($F50="x.x.x.x.x.x.x", VLOOKUP($C50, Parameter!$A$4:$L$5000, 4, FALSE), "")</f>
        <v/>
      </c>
      <c r="CJ50" s="56">
        <f t="shared" si="12"/>
        <v>0</v>
      </c>
      <c r="CM50" s="4" t="str">
        <f t="shared" si="13"/>
        <v>...-...-.....</v>
      </c>
      <c r="CN50" s="57">
        <f t="shared" si="14"/>
        <v>0</v>
      </c>
      <c r="CO50" s="58">
        <f t="shared" si="15"/>
        <v>0</v>
      </c>
      <c r="CP50" s="4" t="str">
        <f t="shared" si="16"/>
        <v/>
      </c>
      <c r="CQ50" s="4" t="b">
        <f t="shared" si="21"/>
        <v>0</v>
      </c>
      <c r="CR50" s="4" t="str">
        <f t="shared" si="17"/>
        <v/>
      </c>
      <c r="CS50" s="4" t="str">
        <f t="shared" si="18"/>
        <v/>
      </c>
      <c r="CT50" s="91" t="b">
        <f t="shared" si="19"/>
        <v>0</v>
      </c>
    </row>
    <row r="51" spans="1:98" s="4" customFormat="1" x14ac:dyDescent="0.25">
      <c r="A51" s="50" t="str">
        <f t="shared" si="0"/>
        <v>...</v>
      </c>
      <c r="B51" s="50" t="str">
        <f t="shared" si="1"/>
        <v>...</v>
      </c>
      <c r="C51" s="50" t="str">
        <f t="shared" si="2"/>
        <v>.....</v>
      </c>
      <c r="D51" s="50" t="str">
        <f>IF($C51=".....","",_xlfn.IFNA(VLOOKUP($C51, Parameter!$A$4:$L$5000, 3, FALSE), ""))</f>
        <v/>
      </c>
      <c r="E51" s="50" t="str">
        <f t="shared" si="3"/>
        <v>.....</v>
      </c>
      <c r="F51" s="50" t="str">
        <f t="shared" si="4"/>
        <v>......</v>
      </c>
      <c r="G51" s="50" t="str">
        <f t="shared" si="5"/>
        <v>...</v>
      </c>
      <c r="H51" s="40">
        <f>IF(E51=".....", 0, _xlfn.IFNA(VLOOKUP($E51, Parameter2!$A$2:$C$5000, 3, FALSE), 0))</f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18" t="str">
        <f>IF(C51=".....","",_xlfn.IFNA(VLOOKUP($C51, Parameter!$A$4:$B$5000, 2, FALSE), "Kode belanja salah :("))</f>
        <v/>
      </c>
      <c r="X51" s="35"/>
      <c r="Y51" s="121"/>
      <c r="Z51" s="17"/>
      <c r="AA51" s="20"/>
      <c r="AB51" s="41" t="str">
        <f>IF($C51=".....","",VLOOKUP($C51, Parameter!$A$4:$L$5000, 6, FALSE))</f>
        <v/>
      </c>
      <c r="AC51" s="41" t="str">
        <f>IF($C51=".....","",VLOOKUP($C51, Parameter!$A$4:$L$5000, 7, FALSE))</f>
        <v/>
      </c>
      <c r="AD51" s="41" t="str">
        <f>IF($C51=".....","",VLOOKUP($C51, Parameter!$A$4:$L$5000, 8, FALSE))</f>
        <v/>
      </c>
      <c r="AE51" s="41" t="str">
        <f>IF($C51=".....","",VLOOKUP($C51, Parameter!$A$4:$L$5000, 9, FALSE))</f>
        <v/>
      </c>
      <c r="AF51" s="41" t="str">
        <f>IF($C51=".....","",VLOOKUP($C51, Parameter!$A$4:$L$5000, 10, FALSE))</f>
        <v/>
      </c>
      <c r="AG51" s="41" t="str">
        <f>IF($C51=".....","",VLOOKUP($C51, Parameter!$A$4:$L$5000, 11, FALSE))</f>
        <v/>
      </c>
      <c r="AH51" s="41" t="str">
        <f>IF($C51="..0.0.0.000","",_xlfn.IFNA(VLOOKUP($C51, Parameter!$A$4:$L$5000, 12, FALSE), ""))</f>
        <v/>
      </c>
      <c r="AI51" s="39"/>
      <c r="AJ51" s="39"/>
      <c r="AK51" s="39"/>
      <c r="AL51" s="39"/>
      <c r="AM51" s="39"/>
      <c r="AN51" s="39"/>
      <c r="AO51" s="39"/>
      <c r="AP51" s="41" t="str">
        <f>IF(F51="......", "", _xlfn.IFNA(VLOOKUP(F51, Parameter2!$D$2:$E$15000, 2, FALSE), "Kode aset salah :("))</f>
        <v/>
      </c>
      <c r="AQ51" s="39"/>
      <c r="AR51" s="39"/>
      <c r="AS51" s="52"/>
      <c r="AT51" s="53">
        <f t="shared" si="6"/>
        <v>0</v>
      </c>
      <c r="AU51" s="39" t="str">
        <f t="shared" si="22"/>
        <v/>
      </c>
      <c r="AV51" s="39" t="str">
        <f t="shared" si="23"/>
        <v/>
      </c>
      <c r="AW51" s="39" t="str">
        <f t="shared" si="24"/>
        <v/>
      </c>
      <c r="AX51" s="39" t="str">
        <f t="shared" si="25"/>
        <v/>
      </c>
      <c r="AY51" s="41" t="str">
        <f>IF(G51="...", "", VLOOKUP(G51, UPB!$A$3:$B$5000, 2, FALSE))</f>
        <v/>
      </c>
      <c r="AZ51" s="83"/>
      <c r="BA51" s="75"/>
      <c r="BB51" s="65"/>
      <c r="BC51" s="65"/>
      <c r="BD51" s="54"/>
      <c r="BE51" s="65"/>
      <c r="BF51" s="65"/>
      <c r="BG51" s="64"/>
      <c r="BH51" s="64"/>
      <c r="BI51" s="64"/>
      <c r="BJ51" s="64"/>
      <c r="BK51" s="64"/>
      <c r="BL51" s="65"/>
      <c r="BM51" s="65"/>
      <c r="BN51" s="70"/>
      <c r="BO51" s="65"/>
      <c r="BP51" s="65"/>
      <c r="BQ51" s="65"/>
      <c r="BR51" s="65"/>
      <c r="BS51" s="65"/>
      <c r="BT51" s="65"/>
      <c r="BU51" s="55" t="str">
        <f>IF(AND($D51 &lt;&gt; "", $D51 &lt;&gt; $E51, $F51 &lt;&gt; "x.x.x.x.x.x.x"), VLOOKUP($E51, Parameter!$E$3:$N$5000, 9, FALSE), "")</f>
        <v/>
      </c>
      <c r="BV51" s="55" t="str">
        <f>IF(AND($D51 &lt;&gt; "", $D51 &lt;&gt; $E51, $F51 &lt;&gt; "x.x.x.x.x.x.x"), VLOOKUP($E51, Parameter!$E$3:$N$5000, 10, FALSE), "")</f>
        <v/>
      </c>
      <c r="BW51" s="55" t="str">
        <f>IF(AND($D51 &lt;&gt; "", $D51 &lt;&gt; $E51, $F51 &lt;&gt; "x.x.x.x.x.x.x"), VLOOKUP($C51, Parameter!$A$4:$L$5000, 3, FALSE), "")</f>
        <v/>
      </c>
      <c r="BX51" s="55" t="str">
        <f>IF(AND($D51 &lt;&gt; "", $D51 &lt;&gt; $E51, $F51 &lt;&gt; "x.x.x.x.x.x.x"), VLOOKUP($C51, Parameter!$A$4:$L$5000, 4, FALSE), "")</f>
        <v/>
      </c>
      <c r="BY51" s="56">
        <f t="shared" si="7"/>
        <v>0</v>
      </c>
      <c r="BZ51" s="55" t="str">
        <f t="shared" si="8"/>
        <v>Intra</v>
      </c>
      <c r="CA51" s="55" t="str">
        <f>IF($BZ51="Ekstra", Parameter3!$B$2, "")</f>
        <v/>
      </c>
      <c r="CB51" s="55" t="str">
        <f>IF($BZ51="Ekstra", Parameter3!$C$2, "")</f>
        <v/>
      </c>
      <c r="CC51" s="55" t="str">
        <f>IF($BZ51="Ekstra", VLOOKUP($E51, Parameter!$E$3:$N$5000, 9, FALSE), "")</f>
        <v/>
      </c>
      <c r="CD51" s="55" t="str">
        <f>IF($BZ51="Ekstra", VLOOKUP($E51, Parameter!$E$3:$N$5000, 10, FALSE), "")</f>
        <v/>
      </c>
      <c r="CE51" s="56">
        <f t="shared" si="9"/>
        <v>0</v>
      </c>
      <c r="CF51" s="55" t="str">
        <f t="shared" si="26"/>
        <v/>
      </c>
      <c r="CG51" s="55" t="str">
        <f t="shared" si="26"/>
        <v/>
      </c>
      <c r="CH51" s="55" t="str">
        <f t="shared" si="11"/>
        <v/>
      </c>
      <c r="CI51" s="55" t="str">
        <f>IF($F51="x.x.x.x.x.x.x", VLOOKUP($C51, Parameter!$A$4:$L$5000, 4, FALSE), "")</f>
        <v/>
      </c>
      <c r="CJ51" s="56">
        <f t="shared" si="12"/>
        <v>0</v>
      </c>
      <c r="CM51" s="4" t="str">
        <f t="shared" si="13"/>
        <v>...-...-.....</v>
      </c>
      <c r="CN51" s="57">
        <f t="shared" si="14"/>
        <v>0</v>
      </c>
      <c r="CO51" s="58">
        <f t="shared" si="15"/>
        <v>0</v>
      </c>
      <c r="CP51" s="4" t="str">
        <f t="shared" si="16"/>
        <v/>
      </c>
      <c r="CQ51" s="4" t="b">
        <f t="shared" si="21"/>
        <v>0</v>
      </c>
      <c r="CR51" s="4" t="str">
        <f t="shared" si="17"/>
        <v/>
      </c>
      <c r="CS51" s="4" t="str">
        <f t="shared" si="18"/>
        <v/>
      </c>
      <c r="CT51" s="91" t="b">
        <f t="shared" si="19"/>
        <v>0</v>
      </c>
    </row>
    <row r="52" spans="1:98" s="4" customFormat="1" x14ac:dyDescent="0.25">
      <c r="A52" s="50" t="str">
        <f t="shared" si="0"/>
        <v>...</v>
      </c>
      <c r="B52" s="50" t="str">
        <f t="shared" si="1"/>
        <v>...</v>
      </c>
      <c r="C52" s="50" t="str">
        <f t="shared" si="2"/>
        <v>.....</v>
      </c>
      <c r="D52" s="50" t="str">
        <f>IF($C52=".....","",_xlfn.IFNA(VLOOKUP($C52, Parameter!$A$4:$L$5000, 3, FALSE), ""))</f>
        <v/>
      </c>
      <c r="E52" s="50" t="str">
        <f t="shared" si="3"/>
        <v>.....</v>
      </c>
      <c r="F52" s="50" t="str">
        <f t="shared" si="4"/>
        <v>......</v>
      </c>
      <c r="G52" s="50" t="str">
        <f t="shared" si="5"/>
        <v>...</v>
      </c>
      <c r="H52" s="40">
        <f>IF(E52=".....", 0, _xlfn.IFNA(VLOOKUP($E52, Parameter2!$A$2:$C$5000, 3, FALSE), 0))</f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18" t="str">
        <f>IF(C52=".....","",_xlfn.IFNA(VLOOKUP($C52, Parameter!$A$4:$B$5000, 2, FALSE), "Kode belanja salah :("))</f>
        <v/>
      </c>
      <c r="X52" s="35"/>
      <c r="Y52" s="121"/>
      <c r="Z52" s="17"/>
      <c r="AA52" s="20"/>
      <c r="AB52" s="41" t="str">
        <f>IF($C52=".....","",VLOOKUP($C52, Parameter!$A$4:$L$5000, 6, FALSE))</f>
        <v/>
      </c>
      <c r="AC52" s="41" t="str">
        <f>IF($C52=".....","",VLOOKUP($C52, Parameter!$A$4:$L$5000, 7, FALSE))</f>
        <v/>
      </c>
      <c r="AD52" s="41" t="str">
        <f>IF($C52=".....","",VLOOKUP($C52, Parameter!$A$4:$L$5000, 8, FALSE))</f>
        <v/>
      </c>
      <c r="AE52" s="41" t="str">
        <f>IF($C52=".....","",VLOOKUP($C52, Parameter!$A$4:$L$5000, 9, FALSE))</f>
        <v/>
      </c>
      <c r="AF52" s="41" t="str">
        <f>IF($C52=".....","",VLOOKUP($C52, Parameter!$A$4:$L$5000, 10, FALSE))</f>
        <v/>
      </c>
      <c r="AG52" s="41" t="str">
        <f>IF($C52=".....","",VLOOKUP($C52, Parameter!$A$4:$L$5000, 11, FALSE))</f>
        <v/>
      </c>
      <c r="AH52" s="41" t="str">
        <f>IF($C52="..0.0.0.000","",_xlfn.IFNA(VLOOKUP($C52, Parameter!$A$4:$L$5000, 12, FALSE), ""))</f>
        <v/>
      </c>
      <c r="AI52" s="39"/>
      <c r="AJ52" s="39"/>
      <c r="AK52" s="39"/>
      <c r="AL52" s="39"/>
      <c r="AM52" s="39"/>
      <c r="AN52" s="39"/>
      <c r="AO52" s="39"/>
      <c r="AP52" s="41" t="str">
        <f>IF(F52="......", "", _xlfn.IFNA(VLOOKUP(F52, Parameter2!$D$2:$E$15000, 2, FALSE), "Kode aset salah :("))</f>
        <v/>
      </c>
      <c r="AQ52" s="39"/>
      <c r="AR52" s="39"/>
      <c r="AS52" s="52"/>
      <c r="AT52" s="53">
        <f t="shared" si="6"/>
        <v>0</v>
      </c>
      <c r="AU52" s="39" t="str">
        <f t="shared" si="22"/>
        <v/>
      </c>
      <c r="AV52" s="39" t="str">
        <f t="shared" si="23"/>
        <v/>
      </c>
      <c r="AW52" s="39" t="str">
        <f t="shared" si="24"/>
        <v/>
      </c>
      <c r="AX52" s="39" t="str">
        <f t="shared" si="25"/>
        <v/>
      </c>
      <c r="AY52" s="41" t="str">
        <f>IF(G52="...", "", VLOOKUP(G52, UPB!$A$3:$B$5000, 2, FALSE))</f>
        <v/>
      </c>
      <c r="AZ52" s="83"/>
      <c r="BA52" s="75"/>
      <c r="BB52" s="65"/>
      <c r="BC52" s="65"/>
      <c r="BD52" s="54"/>
      <c r="BE52" s="65"/>
      <c r="BF52" s="65"/>
      <c r="BG52" s="64"/>
      <c r="BH52" s="64"/>
      <c r="BI52" s="64"/>
      <c r="BJ52" s="64"/>
      <c r="BK52" s="64"/>
      <c r="BL52" s="65"/>
      <c r="BM52" s="65"/>
      <c r="BN52" s="70"/>
      <c r="BO52" s="65"/>
      <c r="BP52" s="65"/>
      <c r="BQ52" s="65"/>
      <c r="BR52" s="65"/>
      <c r="BS52" s="65"/>
      <c r="BT52" s="65"/>
      <c r="BU52" s="55" t="str">
        <f>IF(AND($D52 &lt;&gt; "", $D52 &lt;&gt; $E52, $F52 &lt;&gt; "x.x.x.x.x.x.x"), VLOOKUP($E52, Parameter!$E$3:$N$5000, 9, FALSE), "")</f>
        <v/>
      </c>
      <c r="BV52" s="55" t="str">
        <f>IF(AND($D52 &lt;&gt; "", $D52 &lt;&gt; $E52, $F52 &lt;&gt; "x.x.x.x.x.x.x"), VLOOKUP($E52, Parameter!$E$3:$N$5000, 10, FALSE), "")</f>
        <v/>
      </c>
      <c r="BW52" s="55" t="str">
        <f>IF(AND($D52 &lt;&gt; "", $D52 &lt;&gt; $E52, $F52 &lt;&gt; "x.x.x.x.x.x.x"), VLOOKUP($C52, Parameter!$A$4:$L$5000, 3, FALSE), "")</f>
        <v/>
      </c>
      <c r="BX52" s="55" t="str">
        <f>IF(AND($D52 &lt;&gt; "", $D52 &lt;&gt; $E52, $F52 &lt;&gt; "x.x.x.x.x.x.x"), VLOOKUP($C52, Parameter!$A$4:$L$5000, 4, FALSE), "")</f>
        <v/>
      </c>
      <c r="BY52" s="56">
        <f t="shared" si="7"/>
        <v>0</v>
      </c>
      <c r="BZ52" s="55" t="str">
        <f t="shared" si="8"/>
        <v>Intra</v>
      </c>
      <c r="CA52" s="55" t="str">
        <f>IF($BZ52="Ekstra", Parameter3!$B$2, "")</f>
        <v/>
      </c>
      <c r="CB52" s="55" t="str">
        <f>IF($BZ52="Ekstra", Parameter3!$C$2, "")</f>
        <v/>
      </c>
      <c r="CC52" s="55" t="str">
        <f>IF($BZ52="Ekstra", VLOOKUP($E52, Parameter!$E$3:$N$5000, 9, FALSE), "")</f>
        <v/>
      </c>
      <c r="CD52" s="55" t="str">
        <f>IF($BZ52="Ekstra", VLOOKUP($E52, Parameter!$E$3:$N$5000, 10, FALSE), "")</f>
        <v/>
      </c>
      <c r="CE52" s="56">
        <f t="shared" si="9"/>
        <v>0</v>
      </c>
      <c r="CF52" s="55" t="str">
        <f t="shared" ref="CF52:CG71" si="27">IF($F52="x.x.x.x.x.x.x", "x.x.x.x.x.x", "")</f>
        <v/>
      </c>
      <c r="CG52" s="55" t="str">
        <f t="shared" si="27"/>
        <v/>
      </c>
      <c r="CH52" s="55" t="str">
        <f t="shared" si="11"/>
        <v/>
      </c>
      <c r="CI52" s="55" t="str">
        <f>IF($F52="x.x.x.x.x.x.x", VLOOKUP($C52, Parameter!$A$4:$L$5000, 4, FALSE), "")</f>
        <v/>
      </c>
      <c r="CJ52" s="56">
        <f t="shared" si="12"/>
        <v>0</v>
      </c>
      <c r="CM52" s="4" t="str">
        <f t="shared" si="13"/>
        <v>...-...-.....</v>
      </c>
      <c r="CN52" s="57">
        <f t="shared" si="14"/>
        <v>0</v>
      </c>
      <c r="CO52" s="58">
        <f t="shared" si="15"/>
        <v>0</v>
      </c>
      <c r="CP52" s="4" t="str">
        <f t="shared" si="16"/>
        <v/>
      </c>
      <c r="CQ52" s="4" t="b">
        <f t="shared" si="21"/>
        <v>0</v>
      </c>
      <c r="CR52" s="4" t="str">
        <f t="shared" si="17"/>
        <v/>
      </c>
      <c r="CS52" s="4" t="str">
        <f t="shared" si="18"/>
        <v/>
      </c>
      <c r="CT52" s="91" t="b">
        <f t="shared" si="19"/>
        <v>0</v>
      </c>
    </row>
    <row r="53" spans="1:98" s="4" customFormat="1" x14ac:dyDescent="0.25">
      <c r="A53" s="50" t="str">
        <f t="shared" si="0"/>
        <v>...</v>
      </c>
      <c r="B53" s="50" t="str">
        <f t="shared" si="1"/>
        <v>...</v>
      </c>
      <c r="C53" s="50" t="str">
        <f t="shared" si="2"/>
        <v>.....</v>
      </c>
      <c r="D53" s="50" t="str">
        <f>IF($C53=".....","",_xlfn.IFNA(VLOOKUP($C53, Parameter!$A$4:$L$5000, 3, FALSE), ""))</f>
        <v/>
      </c>
      <c r="E53" s="50" t="str">
        <f t="shared" si="3"/>
        <v>.....</v>
      </c>
      <c r="F53" s="50" t="str">
        <f t="shared" si="4"/>
        <v>......</v>
      </c>
      <c r="G53" s="50" t="str">
        <f t="shared" si="5"/>
        <v>...</v>
      </c>
      <c r="H53" s="40">
        <f>IF(E53=".....", 0, _xlfn.IFNA(VLOOKUP($E53, Parameter2!$A$2:$C$5000, 3, FALSE), 0))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18" t="str">
        <f>IF(C53=".....","",_xlfn.IFNA(VLOOKUP($C53, Parameter!$A$4:$B$5000, 2, FALSE), "Kode belanja salah :("))</f>
        <v/>
      </c>
      <c r="X53" s="35"/>
      <c r="Y53" s="121"/>
      <c r="Z53" s="17"/>
      <c r="AA53" s="20"/>
      <c r="AB53" s="41" t="str">
        <f>IF($C53=".....","",VLOOKUP($C53, Parameter!$A$4:$L$5000, 6, FALSE))</f>
        <v/>
      </c>
      <c r="AC53" s="41" t="str">
        <f>IF($C53=".....","",VLOOKUP($C53, Parameter!$A$4:$L$5000, 7, FALSE))</f>
        <v/>
      </c>
      <c r="AD53" s="41" t="str">
        <f>IF($C53=".....","",VLOOKUP($C53, Parameter!$A$4:$L$5000, 8, FALSE))</f>
        <v/>
      </c>
      <c r="AE53" s="41" t="str">
        <f>IF($C53=".....","",VLOOKUP($C53, Parameter!$A$4:$L$5000, 9, FALSE))</f>
        <v/>
      </c>
      <c r="AF53" s="41" t="str">
        <f>IF($C53=".....","",VLOOKUP($C53, Parameter!$A$4:$L$5000, 10, FALSE))</f>
        <v/>
      </c>
      <c r="AG53" s="41" t="str">
        <f>IF($C53=".....","",VLOOKUP($C53, Parameter!$A$4:$L$5000, 11, FALSE))</f>
        <v/>
      </c>
      <c r="AH53" s="41" t="str">
        <f>IF($C53="..0.0.0.000","",_xlfn.IFNA(VLOOKUP($C53, Parameter!$A$4:$L$5000, 12, FALSE), ""))</f>
        <v/>
      </c>
      <c r="AI53" s="39"/>
      <c r="AJ53" s="39"/>
      <c r="AK53" s="39"/>
      <c r="AL53" s="39"/>
      <c r="AM53" s="39"/>
      <c r="AN53" s="39"/>
      <c r="AO53" s="39"/>
      <c r="AP53" s="41" t="str">
        <f>IF(F53="......", "", _xlfn.IFNA(VLOOKUP(F53, Parameter2!$D$2:$E$15000, 2, FALSE), "Kode aset salah :("))</f>
        <v/>
      </c>
      <c r="AQ53" s="39"/>
      <c r="AR53" s="39"/>
      <c r="AS53" s="52"/>
      <c r="AT53" s="53">
        <f t="shared" si="6"/>
        <v>0</v>
      </c>
      <c r="AU53" s="39" t="str">
        <f t="shared" si="22"/>
        <v/>
      </c>
      <c r="AV53" s="39" t="str">
        <f t="shared" si="23"/>
        <v/>
      </c>
      <c r="AW53" s="39" t="str">
        <f t="shared" si="24"/>
        <v/>
      </c>
      <c r="AX53" s="39" t="str">
        <f t="shared" si="25"/>
        <v/>
      </c>
      <c r="AY53" s="41" t="str">
        <f>IF(G53="...", "", VLOOKUP(G53, UPB!$A$3:$B$5000, 2, FALSE))</f>
        <v/>
      </c>
      <c r="AZ53" s="83"/>
      <c r="BA53" s="75"/>
      <c r="BB53" s="65"/>
      <c r="BC53" s="65"/>
      <c r="BD53" s="54"/>
      <c r="BE53" s="65"/>
      <c r="BF53" s="65"/>
      <c r="BG53" s="64"/>
      <c r="BH53" s="64"/>
      <c r="BI53" s="64"/>
      <c r="BJ53" s="64"/>
      <c r="BK53" s="64"/>
      <c r="BL53" s="65"/>
      <c r="BM53" s="65"/>
      <c r="BN53" s="70"/>
      <c r="BO53" s="65"/>
      <c r="BP53" s="65"/>
      <c r="BQ53" s="65"/>
      <c r="BR53" s="65"/>
      <c r="BS53" s="65"/>
      <c r="BT53" s="65"/>
      <c r="BU53" s="55" t="str">
        <f>IF(AND($D53 &lt;&gt; "", $D53 &lt;&gt; $E53, $F53 &lt;&gt; "x.x.x.x.x.x.x"), VLOOKUP($E53, Parameter!$E$3:$N$5000, 9, FALSE), "")</f>
        <v/>
      </c>
      <c r="BV53" s="55" t="str">
        <f>IF(AND($D53 &lt;&gt; "", $D53 &lt;&gt; $E53, $F53 &lt;&gt; "x.x.x.x.x.x.x"), VLOOKUP($E53, Parameter!$E$3:$N$5000, 10, FALSE), "")</f>
        <v/>
      </c>
      <c r="BW53" s="55" t="str">
        <f>IF(AND($D53 &lt;&gt; "", $D53 &lt;&gt; $E53, $F53 &lt;&gt; "x.x.x.x.x.x.x"), VLOOKUP($C53, Parameter!$A$4:$L$5000, 3, FALSE), "")</f>
        <v/>
      </c>
      <c r="BX53" s="55" t="str">
        <f>IF(AND($D53 &lt;&gt; "", $D53 &lt;&gt; $E53, $F53 &lt;&gt; "x.x.x.x.x.x.x"), VLOOKUP($C53, Parameter!$A$4:$L$5000, 4, FALSE), "")</f>
        <v/>
      </c>
      <c r="BY53" s="56">
        <f t="shared" si="7"/>
        <v>0</v>
      </c>
      <c r="BZ53" s="55" t="str">
        <f t="shared" si="8"/>
        <v>Intra</v>
      </c>
      <c r="CA53" s="55" t="str">
        <f>IF($BZ53="Ekstra", Parameter3!$B$2, "")</f>
        <v/>
      </c>
      <c r="CB53" s="55" t="str">
        <f>IF($BZ53="Ekstra", Parameter3!$C$2, "")</f>
        <v/>
      </c>
      <c r="CC53" s="55" t="str">
        <f>IF($BZ53="Ekstra", VLOOKUP($E53, Parameter!$E$3:$N$5000, 9, FALSE), "")</f>
        <v/>
      </c>
      <c r="CD53" s="55" t="str">
        <f>IF($BZ53="Ekstra", VLOOKUP($E53, Parameter!$E$3:$N$5000, 10, FALSE), "")</f>
        <v/>
      </c>
      <c r="CE53" s="56">
        <f t="shared" si="9"/>
        <v>0</v>
      </c>
      <c r="CF53" s="55" t="str">
        <f t="shared" si="27"/>
        <v/>
      </c>
      <c r="CG53" s="55" t="str">
        <f t="shared" si="27"/>
        <v/>
      </c>
      <c r="CH53" s="55" t="str">
        <f t="shared" si="11"/>
        <v/>
      </c>
      <c r="CI53" s="55" t="str">
        <f>IF($F53="x.x.x.x.x.x.x", VLOOKUP($C53, Parameter!$A$4:$L$5000, 4, FALSE), "")</f>
        <v/>
      </c>
      <c r="CJ53" s="56">
        <f t="shared" si="12"/>
        <v>0</v>
      </c>
      <c r="CM53" s="4" t="str">
        <f t="shared" si="13"/>
        <v>...-...-.....</v>
      </c>
      <c r="CN53" s="57">
        <f t="shared" si="14"/>
        <v>0</v>
      </c>
      <c r="CO53" s="58">
        <f t="shared" si="15"/>
        <v>0</v>
      </c>
      <c r="CP53" s="4" t="str">
        <f t="shared" si="16"/>
        <v/>
      </c>
      <c r="CQ53" s="4" t="b">
        <f t="shared" si="21"/>
        <v>0</v>
      </c>
      <c r="CR53" s="4" t="str">
        <f t="shared" si="17"/>
        <v/>
      </c>
      <c r="CS53" s="4" t="str">
        <f t="shared" si="18"/>
        <v/>
      </c>
      <c r="CT53" s="91" t="b">
        <f t="shared" si="19"/>
        <v>0</v>
      </c>
    </row>
    <row r="54" spans="1:98" s="4" customFormat="1" x14ac:dyDescent="0.25">
      <c r="A54" s="50" t="str">
        <f t="shared" si="0"/>
        <v>...</v>
      </c>
      <c r="B54" s="50" t="str">
        <f t="shared" si="1"/>
        <v>...</v>
      </c>
      <c r="C54" s="50" t="str">
        <f t="shared" si="2"/>
        <v>.....</v>
      </c>
      <c r="D54" s="50" t="str">
        <f>IF($C54=".....","",_xlfn.IFNA(VLOOKUP($C54, Parameter!$A$4:$L$5000, 3, FALSE), ""))</f>
        <v/>
      </c>
      <c r="E54" s="50" t="str">
        <f t="shared" si="3"/>
        <v>.....</v>
      </c>
      <c r="F54" s="50" t="str">
        <f t="shared" si="4"/>
        <v>......</v>
      </c>
      <c r="G54" s="50" t="str">
        <f t="shared" si="5"/>
        <v>...</v>
      </c>
      <c r="H54" s="40">
        <f>IF(E54=".....", 0, _xlfn.IFNA(VLOOKUP($E54, Parameter2!$A$2:$C$5000, 3, FALSE), 0))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18" t="str">
        <f>IF(C54=".....","",_xlfn.IFNA(VLOOKUP($C54, Parameter!$A$4:$B$5000, 2, FALSE), "Kode belanja salah :("))</f>
        <v/>
      </c>
      <c r="X54" s="35"/>
      <c r="Y54" s="121"/>
      <c r="Z54" s="17"/>
      <c r="AA54" s="20"/>
      <c r="AB54" s="41" t="str">
        <f>IF($C54=".....","",VLOOKUP($C54, Parameter!$A$4:$L$5000, 6, FALSE))</f>
        <v/>
      </c>
      <c r="AC54" s="41" t="str">
        <f>IF($C54=".....","",VLOOKUP($C54, Parameter!$A$4:$L$5000, 7, FALSE))</f>
        <v/>
      </c>
      <c r="AD54" s="41" t="str">
        <f>IF($C54=".....","",VLOOKUP($C54, Parameter!$A$4:$L$5000, 8, FALSE))</f>
        <v/>
      </c>
      <c r="AE54" s="41" t="str">
        <f>IF($C54=".....","",VLOOKUP($C54, Parameter!$A$4:$L$5000, 9, FALSE))</f>
        <v/>
      </c>
      <c r="AF54" s="41" t="str">
        <f>IF($C54=".....","",VLOOKUP($C54, Parameter!$A$4:$L$5000, 10, FALSE))</f>
        <v/>
      </c>
      <c r="AG54" s="41" t="str">
        <f>IF($C54=".....","",VLOOKUP($C54, Parameter!$A$4:$L$5000, 11, FALSE))</f>
        <v/>
      </c>
      <c r="AH54" s="41" t="str">
        <f>IF($C54="..0.0.0.000","",_xlfn.IFNA(VLOOKUP($C54, Parameter!$A$4:$L$5000, 12, FALSE), ""))</f>
        <v/>
      </c>
      <c r="AI54" s="39"/>
      <c r="AJ54" s="39"/>
      <c r="AK54" s="39"/>
      <c r="AL54" s="39"/>
      <c r="AM54" s="39"/>
      <c r="AN54" s="39"/>
      <c r="AO54" s="39"/>
      <c r="AP54" s="41" t="str">
        <f>IF(F54="......", "", _xlfn.IFNA(VLOOKUP(F54, Parameter2!$D$2:$E$15000, 2, FALSE), "Kode aset salah :("))</f>
        <v/>
      </c>
      <c r="AQ54" s="39"/>
      <c r="AR54" s="39"/>
      <c r="AS54" s="52"/>
      <c r="AT54" s="53">
        <f t="shared" si="6"/>
        <v>0</v>
      </c>
      <c r="AU54" s="39" t="str">
        <f t="shared" si="22"/>
        <v/>
      </c>
      <c r="AV54" s="39" t="str">
        <f t="shared" si="23"/>
        <v/>
      </c>
      <c r="AW54" s="39" t="str">
        <f t="shared" si="24"/>
        <v/>
      </c>
      <c r="AX54" s="39" t="str">
        <f t="shared" si="25"/>
        <v/>
      </c>
      <c r="AY54" s="41" t="str">
        <f>IF(G54="...", "", VLOOKUP(G54, UPB!$A$3:$B$5000, 2, FALSE))</f>
        <v/>
      </c>
      <c r="AZ54" s="83"/>
      <c r="BA54" s="75"/>
      <c r="BB54" s="65"/>
      <c r="BC54" s="65"/>
      <c r="BD54" s="54"/>
      <c r="BE54" s="65"/>
      <c r="BF54" s="65"/>
      <c r="BG54" s="64"/>
      <c r="BH54" s="64"/>
      <c r="BI54" s="64"/>
      <c r="BJ54" s="64"/>
      <c r="BK54" s="64"/>
      <c r="BL54" s="65"/>
      <c r="BM54" s="65"/>
      <c r="BN54" s="70"/>
      <c r="BO54" s="65"/>
      <c r="BP54" s="65"/>
      <c r="BQ54" s="65"/>
      <c r="BR54" s="65"/>
      <c r="BS54" s="65"/>
      <c r="BT54" s="65"/>
      <c r="BU54" s="55" t="str">
        <f>IF(AND($D54 &lt;&gt; "", $D54 &lt;&gt; $E54, $F54 &lt;&gt; "x.x.x.x.x.x.x"), VLOOKUP($E54, Parameter!$E$3:$N$5000, 9, FALSE), "")</f>
        <v/>
      </c>
      <c r="BV54" s="55" t="str">
        <f>IF(AND($D54 &lt;&gt; "", $D54 &lt;&gt; $E54, $F54 &lt;&gt; "x.x.x.x.x.x.x"), VLOOKUP($E54, Parameter!$E$3:$N$5000, 10, FALSE), "")</f>
        <v/>
      </c>
      <c r="BW54" s="55" t="str">
        <f>IF(AND($D54 &lt;&gt; "", $D54 &lt;&gt; $E54, $F54 &lt;&gt; "x.x.x.x.x.x.x"), VLOOKUP($C54, Parameter!$A$4:$L$5000, 3, FALSE), "")</f>
        <v/>
      </c>
      <c r="BX54" s="55" t="str">
        <f>IF(AND($D54 &lt;&gt; "", $D54 &lt;&gt; $E54, $F54 &lt;&gt; "x.x.x.x.x.x.x"), VLOOKUP($C54, Parameter!$A$4:$L$5000, 4, FALSE), "")</f>
        <v/>
      </c>
      <c r="BY54" s="56">
        <f t="shared" si="7"/>
        <v>0</v>
      </c>
      <c r="BZ54" s="55" t="str">
        <f t="shared" si="8"/>
        <v>Intra</v>
      </c>
      <c r="CA54" s="55" t="str">
        <f>IF($BZ54="Ekstra", Parameter3!$B$2, "")</f>
        <v/>
      </c>
      <c r="CB54" s="55" t="str">
        <f>IF($BZ54="Ekstra", Parameter3!$C$2, "")</f>
        <v/>
      </c>
      <c r="CC54" s="55" t="str">
        <f>IF($BZ54="Ekstra", VLOOKUP($E54, Parameter!$E$3:$N$5000, 9, FALSE), "")</f>
        <v/>
      </c>
      <c r="CD54" s="55" t="str">
        <f>IF($BZ54="Ekstra", VLOOKUP($E54, Parameter!$E$3:$N$5000, 10, FALSE), "")</f>
        <v/>
      </c>
      <c r="CE54" s="56">
        <f t="shared" si="9"/>
        <v>0</v>
      </c>
      <c r="CF54" s="55" t="str">
        <f t="shared" si="27"/>
        <v/>
      </c>
      <c r="CG54" s="55" t="str">
        <f t="shared" si="27"/>
        <v/>
      </c>
      <c r="CH54" s="55" t="str">
        <f t="shared" si="11"/>
        <v/>
      </c>
      <c r="CI54" s="55" t="str">
        <f>IF($F54="x.x.x.x.x.x.x", VLOOKUP($C54, Parameter!$A$4:$L$5000, 4, FALSE), "")</f>
        <v/>
      </c>
      <c r="CJ54" s="56">
        <f t="shared" si="12"/>
        <v>0</v>
      </c>
      <c r="CM54" s="4" t="str">
        <f t="shared" si="13"/>
        <v>...-...-.....</v>
      </c>
      <c r="CN54" s="57">
        <f t="shared" si="14"/>
        <v>0</v>
      </c>
      <c r="CO54" s="58">
        <f t="shared" si="15"/>
        <v>0</v>
      </c>
      <c r="CP54" s="4" t="str">
        <f t="shared" si="16"/>
        <v/>
      </c>
      <c r="CQ54" s="4" t="b">
        <f t="shared" si="21"/>
        <v>0</v>
      </c>
      <c r="CR54" s="4" t="str">
        <f t="shared" si="17"/>
        <v/>
      </c>
      <c r="CS54" s="4" t="str">
        <f t="shared" si="18"/>
        <v/>
      </c>
      <c r="CT54" s="91" t="b">
        <f t="shared" si="19"/>
        <v>0</v>
      </c>
    </row>
    <row r="55" spans="1:98" s="4" customFormat="1" x14ac:dyDescent="0.25">
      <c r="A55" s="50" t="str">
        <f t="shared" si="0"/>
        <v>...</v>
      </c>
      <c r="B55" s="50" t="str">
        <f t="shared" si="1"/>
        <v>...</v>
      </c>
      <c r="C55" s="50" t="str">
        <f t="shared" si="2"/>
        <v>.....</v>
      </c>
      <c r="D55" s="50" t="str">
        <f>IF($C55=".....","",_xlfn.IFNA(VLOOKUP($C55, Parameter!$A$4:$L$5000, 3, FALSE), ""))</f>
        <v/>
      </c>
      <c r="E55" s="50" t="str">
        <f t="shared" si="3"/>
        <v>.....</v>
      </c>
      <c r="F55" s="50" t="str">
        <f t="shared" si="4"/>
        <v>......</v>
      </c>
      <c r="G55" s="50" t="str">
        <f t="shared" si="5"/>
        <v>...</v>
      </c>
      <c r="H55" s="40">
        <f>IF(E55=".....", 0, _xlfn.IFNA(VLOOKUP($E55, Parameter2!$A$2:$C$5000, 3, FALSE), 0))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18" t="str">
        <f>IF(C55=".....","",_xlfn.IFNA(VLOOKUP($C55, Parameter!$A$4:$B$5000, 2, FALSE), "Kode belanja salah :("))</f>
        <v/>
      </c>
      <c r="X55" s="35"/>
      <c r="Y55" s="121"/>
      <c r="Z55" s="17"/>
      <c r="AA55" s="20"/>
      <c r="AB55" s="41" t="str">
        <f>IF($C55=".....","",VLOOKUP($C55, Parameter!$A$4:$L$5000, 6, FALSE))</f>
        <v/>
      </c>
      <c r="AC55" s="41" t="str">
        <f>IF($C55=".....","",VLOOKUP($C55, Parameter!$A$4:$L$5000, 7, FALSE))</f>
        <v/>
      </c>
      <c r="AD55" s="41" t="str">
        <f>IF($C55=".....","",VLOOKUP($C55, Parameter!$A$4:$L$5000, 8, FALSE))</f>
        <v/>
      </c>
      <c r="AE55" s="41" t="str">
        <f>IF($C55=".....","",VLOOKUP($C55, Parameter!$A$4:$L$5000, 9, FALSE))</f>
        <v/>
      </c>
      <c r="AF55" s="41" t="str">
        <f>IF($C55=".....","",VLOOKUP($C55, Parameter!$A$4:$L$5000, 10, FALSE))</f>
        <v/>
      </c>
      <c r="AG55" s="41" t="str">
        <f>IF($C55=".....","",VLOOKUP($C55, Parameter!$A$4:$L$5000, 11, FALSE))</f>
        <v/>
      </c>
      <c r="AH55" s="41" t="str">
        <f>IF($C55="..0.0.0.000","",_xlfn.IFNA(VLOOKUP($C55, Parameter!$A$4:$L$5000, 12, FALSE), ""))</f>
        <v/>
      </c>
      <c r="AI55" s="39"/>
      <c r="AJ55" s="39"/>
      <c r="AK55" s="39"/>
      <c r="AL55" s="39"/>
      <c r="AM55" s="39"/>
      <c r="AN55" s="39"/>
      <c r="AO55" s="39"/>
      <c r="AP55" s="41" t="str">
        <f>IF(F55="......", "", _xlfn.IFNA(VLOOKUP(F55, Parameter2!$D$2:$E$15000, 2, FALSE), "Kode aset salah :("))</f>
        <v/>
      </c>
      <c r="AQ55" s="39"/>
      <c r="AR55" s="39"/>
      <c r="AS55" s="52"/>
      <c r="AT55" s="53">
        <f t="shared" si="6"/>
        <v>0</v>
      </c>
      <c r="AU55" s="39" t="str">
        <f t="shared" si="22"/>
        <v/>
      </c>
      <c r="AV55" s="39" t="str">
        <f t="shared" si="23"/>
        <v/>
      </c>
      <c r="AW55" s="39" t="str">
        <f t="shared" si="24"/>
        <v/>
      </c>
      <c r="AX55" s="39" t="str">
        <f t="shared" si="25"/>
        <v/>
      </c>
      <c r="AY55" s="41" t="str">
        <f>IF(G55="...", "", VLOOKUP(G55, UPB!$A$3:$B$5000, 2, FALSE))</f>
        <v/>
      </c>
      <c r="AZ55" s="83"/>
      <c r="BA55" s="75"/>
      <c r="BB55" s="65"/>
      <c r="BC55" s="65"/>
      <c r="BD55" s="54"/>
      <c r="BE55" s="65"/>
      <c r="BF55" s="65"/>
      <c r="BG55" s="64"/>
      <c r="BH55" s="64"/>
      <c r="BI55" s="64"/>
      <c r="BJ55" s="64"/>
      <c r="BK55" s="64"/>
      <c r="BL55" s="65"/>
      <c r="BM55" s="65"/>
      <c r="BN55" s="70"/>
      <c r="BO55" s="65"/>
      <c r="BP55" s="65"/>
      <c r="BQ55" s="65"/>
      <c r="BR55" s="65"/>
      <c r="BS55" s="65"/>
      <c r="BT55" s="65"/>
      <c r="BU55" s="55" t="str">
        <f>IF(AND($D55 &lt;&gt; "", $D55 &lt;&gt; $E55, $F55 &lt;&gt; "x.x.x.x.x.x.x"), VLOOKUP($E55, Parameter!$E$3:$N$5000, 9, FALSE), "")</f>
        <v/>
      </c>
      <c r="BV55" s="55" t="str">
        <f>IF(AND($D55 &lt;&gt; "", $D55 &lt;&gt; $E55, $F55 &lt;&gt; "x.x.x.x.x.x.x"), VLOOKUP($E55, Parameter!$E$3:$N$5000, 10, FALSE), "")</f>
        <v/>
      </c>
      <c r="BW55" s="55" t="str">
        <f>IF(AND($D55 &lt;&gt; "", $D55 &lt;&gt; $E55, $F55 &lt;&gt; "x.x.x.x.x.x.x"), VLOOKUP($C55, Parameter!$A$4:$L$5000, 3, FALSE), "")</f>
        <v/>
      </c>
      <c r="BX55" s="55" t="str">
        <f>IF(AND($D55 &lt;&gt; "", $D55 &lt;&gt; $E55, $F55 &lt;&gt; "x.x.x.x.x.x.x"), VLOOKUP($C55, Parameter!$A$4:$L$5000, 4, FALSE), "")</f>
        <v/>
      </c>
      <c r="BY55" s="56">
        <f t="shared" si="7"/>
        <v>0</v>
      </c>
      <c r="BZ55" s="55" t="str">
        <f t="shared" si="8"/>
        <v>Intra</v>
      </c>
      <c r="CA55" s="55" t="str">
        <f>IF($BZ55="Ekstra", Parameter3!$B$2, "")</f>
        <v/>
      </c>
      <c r="CB55" s="55" t="str">
        <f>IF($BZ55="Ekstra", Parameter3!$C$2, "")</f>
        <v/>
      </c>
      <c r="CC55" s="55" t="str">
        <f>IF($BZ55="Ekstra", VLOOKUP($E55, Parameter!$E$3:$N$5000, 9, FALSE), "")</f>
        <v/>
      </c>
      <c r="CD55" s="55" t="str">
        <f>IF($BZ55="Ekstra", VLOOKUP($E55, Parameter!$E$3:$N$5000, 10, FALSE), "")</f>
        <v/>
      </c>
      <c r="CE55" s="56">
        <f t="shared" si="9"/>
        <v>0</v>
      </c>
      <c r="CF55" s="55" t="str">
        <f t="shared" si="27"/>
        <v/>
      </c>
      <c r="CG55" s="55" t="str">
        <f t="shared" si="27"/>
        <v/>
      </c>
      <c r="CH55" s="55" t="str">
        <f t="shared" si="11"/>
        <v/>
      </c>
      <c r="CI55" s="55" t="str">
        <f>IF($F55="x.x.x.x.x.x.x", VLOOKUP($C55, Parameter!$A$4:$L$5000, 4, FALSE), "")</f>
        <v/>
      </c>
      <c r="CJ55" s="56">
        <f t="shared" si="12"/>
        <v>0</v>
      </c>
      <c r="CM55" s="4" t="str">
        <f t="shared" si="13"/>
        <v>...-...-.....</v>
      </c>
      <c r="CN55" s="57">
        <f t="shared" si="14"/>
        <v>0</v>
      </c>
      <c r="CO55" s="58">
        <f t="shared" si="15"/>
        <v>0</v>
      </c>
      <c r="CP55" s="4" t="str">
        <f t="shared" si="16"/>
        <v/>
      </c>
      <c r="CQ55" s="4" t="b">
        <f t="shared" si="21"/>
        <v>0</v>
      </c>
      <c r="CR55" s="4" t="str">
        <f t="shared" si="17"/>
        <v/>
      </c>
      <c r="CS55" s="4" t="str">
        <f t="shared" si="18"/>
        <v/>
      </c>
      <c r="CT55" s="91" t="b">
        <f t="shared" si="19"/>
        <v>0</v>
      </c>
    </row>
    <row r="56" spans="1:98" s="4" customFormat="1" x14ac:dyDescent="0.25">
      <c r="A56" s="50" t="str">
        <f t="shared" si="0"/>
        <v>...</v>
      </c>
      <c r="B56" s="50" t="str">
        <f t="shared" si="1"/>
        <v>...</v>
      </c>
      <c r="C56" s="50" t="str">
        <f t="shared" si="2"/>
        <v>.....</v>
      </c>
      <c r="D56" s="50" t="str">
        <f>IF($C56=".....","",_xlfn.IFNA(VLOOKUP($C56, Parameter!$A$4:$L$5000, 3, FALSE), ""))</f>
        <v/>
      </c>
      <c r="E56" s="50" t="str">
        <f t="shared" si="3"/>
        <v>.....</v>
      </c>
      <c r="F56" s="50" t="str">
        <f t="shared" si="4"/>
        <v>......</v>
      </c>
      <c r="G56" s="50" t="str">
        <f t="shared" si="5"/>
        <v>...</v>
      </c>
      <c r="H56" s="40">
        <f>IF(E56=".....", 0, _xlfn.IFNA(VLOOKUP($E56, Parameter2!$A$2:$C$5000, 3, FALSE), 0))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18" t="str">
        <f>IF(C56=".....","",_xlfn.IFNA(VLOOKUP($C56, Parameter!$A$4:$B$5000, 2, FALSE), "Kode belanja salah :("))</f>
        <v/>
      </c>
      <c r="X56" s="35"/>
      <c r="Y56" s="121"/>
      <c r="Z56" s="17"/>
      <c r="AA56" s="20"/>
      <c r="AB56" s="41" t="str">
        <f>IF($C56=".....","",VLOOKUP($C56, Parameter!$A$4:$L$5000, 6, FALSE))</f>
        <v/>
      </c>
      <c r="AC56" s="41" t="str">
        <f>IF($C56=".....","",VLOOKUP($C56, Parameter!$A$4:$L$5000, 7, FALSE))</f>
        <v/>
      </c>
      <c r="AD56" s="41" t="str">
        <f>IF($C56=".....","",VLOOKUP($C56, Parameter!$A$4:$L$5000, 8, FALSE))</f>
        <v/>
      </c>
      <c r="AE56" s="41" t="str">
        <f>IF($C56=".....","",VLOOKUP($C56, Parameter!$A$4:$L$5000, 9, FALSE))</f>
        <v/>
      </c>
      <c r="AF56" s="41" t="str">
        <f>IF($C56=".....","",VLOOKUP($C56, Parameter!$A$4:$L$5000, 10, FALSE))</f>
        <v/>
      </c>
      <c r="AG56" s="41" t="str">
        <f>IF($C56=".....","",VLOOKUP($C56, Parameter!$A$4:$L$5000, 11, FALSE))</f>
        <v/>
      </c>
      <c r="AH56" s="41" t="str">
        <f>IF($C56="..0.0.0.000","",_xlfn.IFNA(VLOOKUP($C56, Parameter!$A$4:$L$5000, 12, FALSE), ""))</f>
        <v/>
      </c>
      <c r="AI56" s="39"/>
      <c r="AJ56" s="39"/>
      <c r="AK56" s="39"/>
      <c r="AL56" s="39"/>
      <c r="AM56" s="39"/>
      <c r="AN56" s="39"/>
      <c r="AO56" s="39"/>
      <c r="AP56" s="41" t="str">
        <f>IF(F56="......", "", _xlfn.IFNA(VLOOKUP(F56, Parameter2!$D$2:$E$15000, 2, FALSE), "Kode aset salah :("))</f>
        <v/>
      </c>
      <c r="AQ56" s="39"/>
      <c r="AR56" s="39"/>
      <c r="AS56" s="52"/>
      <c r="AT56" s="53">
        <f t="shared" si="6"/>
        <v>0</v>
      </c>
      <c r="AU56" s="39" t="str">
        <f t="shared" si="22"/>
        <v/>
      </c>
      <c r="AV56" s="39" t="str">
        <f t="shared" si="23"/>
        <v/>
      </c>
      <c r="AW56" s="39" t="str">
        <f t="shared" si="24"/>
        <v/>
      </c>
      <c r="AX56" s="39" t="str">
        <f t="shared" si="25"/>
        <v/>
      </c>
      <c r="AY56" s="41" t="str">
        <f>IF(G56="...", "", VLOOKUP(G56, UPB!$A$3:$B$5000, 2, FALSE))</f>
        <v/>
      </c>
      <c r="AZ56" s="83"/>
      <c r="BA56" s="75"/>
      <c r="BB56" s="65"/>
      <c r="BC56" s="65"/>
      <c r="BD56" s="54"/>
      <c r="BE56" s="65"/>
      <c r="BF56" s="65"/>
      <c r="BG56" s="64"/>
      <c r="BH56" s="64"/>
      <c r="BI56" s="64"/>
      <c r="BJ56" s="64"/>
      <c r="BK56" s="64"/>
      <c r="BL56" s="65"/>
      <c r="BM56" s="65"/>
      <c r="BN56" s="70"/>
      <c r="BO56" s="65"/>
      <c r="BP56" s="65"/>
      <c r="BQ56" s="65"/>
      <c r="BR56" s="65"/>
      <c r="BS56" s="65"/>
      <c r="BT56" s="65"/>
      <c r="BU56" s="55" t="str">
        <f>IF(AND($D56 &lt;&gt; "", $D56 &lt;&gt; $E56, $F56 &lt;&gt; "x.x.x.x.x.x.x"), VLOOKUP($E56, Parameter!$E$3:$N$5000, 9, FALSE), "")</f>
        <v/>
      </c>
      <c r="BV56" s="55" t="str">
        <f>IF(AND($D56 &lt;&gt; "", $D56 &lt;&gt; $E56, $F56 &lt;&gt; "x.x.x.x.x.x.x"), VLOOKUP($E56, Parameter!$E$3:$N$5000, 10, FALSE), "")</f>
        <v/>
      </c>
      <c r="BW56" s="55" t="str">
        <f>IF(AND($D56 &lt;&gt; "", $D56 &lt;&gt; $E56, $F56 &lt;&gt; "x.x.x.x.x.x.x"), VLOOKUP($C56, Parameter!$A$4:$L$5000, 3, FALSE), "")</f>
        <v/>
      </c>
      <c r="BX56" s="55" t="str">
        <f>IF(AND($D56 &lt;&gt; "", $D56 &lt;&gt; $E56, $F56 &lt;&gt; "x.x.x.x.x.x.x"), VLOOKUP($C56, Parameter!$A$4:$L$5000, 4, FALSE), "")</f>
        <v/>
      </c>
      <c r="BY56" s="56">
        <f t="shared" si="7"/>
        <v>0</v>
      </c>
      <c r="BZ56" s="55" t="str">
        <f t="shared" si="8"/>
        <v>Intra</v>
      </c>
      <c r="CA56" s="55" t="str">
        <f>IF($BZ56="Ekstra", Parameter3!$B$2, "")</f>
        <v/>
      </c>
      <c r="CB56" s="55" t="str">
        <f>IF($BZ56="Ekstra", Parameter3!$C$2, "")</f>
        <v/>
      </c>
      <c r="CC56" s="55" t="str">
        <f>IF($BZ56="Ekstra", VLOOKUP($E56, Parameter!$E$3:$N$5000, 9, FALSE), "")</f>
        <v/>
      </c>
      <c r="CD56" s="55" t="str">
        <f>IF($BZ56="Ekstra", VLOOKUP($E56, Parameter!$E$3:$N$5000, 10, FALSE), "")</f>
        <v/>
      </c>
      <c r="CE56" s="56">
        <f t="shared" si="9"/>
        <v>0</v>
      </c>
      <c r="CF56" s="55" t="str">
        <f t="shared" si="27"/>
        <v/>
      </c>
      <c r="CG56" s="55" t="str">
        <f t="shared" si="27"/>
        <v/>
      </c>
      <c r="CH56" s="55" t="str">
        <f t="shared" si="11"/>
        <v/>
      </c>
      <c r="CI56" s="55" t="str">
        <f>IF($F56="x.x.x.x.x.x.x", VLOOKUP($C56, Parameter!$A$4:$L$5000, 4, FALSE), "")</f>
        <v/>
      </c>
      <c r="CJ56" s="56">
        <f t="shared" si="12"/>
        <v>0</v>
      </c>
      <c r="CM56" s="4" t="str">
        <f t="shared" si="13"/>
        <v>...-...-.....</v>
      </c>
      <c r="CN56" s="57">
        <f t="shared" si="14"/>
        <v>0</v>
      </c>
      <c r="CO56" s="58">
        <f t="shared" si="15"/>
        <v>0</v>
      </c>
      <c r="CP56" s="4" t="str">
        <f t="shared" si="16"/>
        <v/>
      </c>
      <c r="CQ56" s="4" t="b">
        <f t="shared" si="21"/>
        <v>0</v>
      </c>
      <c r="CR56" s="4" t="str">
        <f t="shared" si="17"/>
        <v/>
      </c>
      <c r="CS56" s="4" t="str">
        <f t="shared" si="18"/>
        <v/>
      </c>
      <c r="CT56" s="91" t="b">
        <f t="shared" si="19"/>
        <v>0</v>
      </c>
    </row>
    <row r="57" spans="1:98" s="4" customFormat="1" x14ac:dyDescent="0.25">
      <c r="A57" s="50" t="str">
        <f t="shared" si="0"/>
        <v>...</v>
      </c>
      <c r="B57" s="50" t="str">
        <f t="shared" si="1"/>
        <v>...</v>
      </c>
      <c r="C57" s="50" t="str">
        <f t="shared" si="2"/>
        <v>.....</v>
      </c>
      <c r="D57" s="50" t="str">
        <f>IF($C57=".....","",_xlfn.IFNA(VLOOKUP($C57, Parameter!$A$4:$L$5000, 3, FALSE), ""))</f>
        <v/>
      </c>
      <c r="E57" s="50" t="str">
        <f t="shared" si="3"/>
        <v>.....</v>
      </c>
      <c r="F57" s="50" t="str">
        <f t="shared" si="4"/>
        <v>......</v>
      </c>
      <c r="G57" s="50" t="str">
        <f t="shared" si="5"/>
        <v>...</v>
      </c>
      <c r="H57" s="40">
        <f>IF(E57=".....", 0, _xlfn.IFNA(VLOOKUP($E57, Parameter2!$A$2:$C$5000, 3, FALSE), 0))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18" t="str">
        <f>IF(C57=".....","",_xlfn.IFNA(VLOOKUP($C57, Parameter!$A$4:$B$5000, 2, FALSE), "Kode belanja salah :("))</f>
        <v/>
      </c>
      <c r="X57" s="35"/>
      <c r="Y57" s="121"/>
      <c r="Z57" s="17"/>
      <c r="AA57" s="20"/>
      <c r="AB57" s="41" t="str">
        <f>IF($C57=".....","",VLOOKUP($C57, Parameter!$A$4:$L$5000, 6, FALSE))</f>
        <v/>
      </c>
      <c r="AC57" s="41" t="str">
        <f>IF($C57=".....","",VLOOKUP($C57, Parameter!$A$4:$L$5000, 7, FALSE))</f>
        <v/>
      </c>
      <c r="AD57" s="41" t="str">
        <f>IF($C57=".....","",VLOOKUP($C57, Parameter!$A$4:$L$5000, 8, FALSE))</f>
        <v/>
      </c>
      <c r="AE57" s="41" t="str">
        <f>IF($C57=".....","",VLOOKUP($C57, Parameter!$A$4:$L$5000, 9, FALSE))</f>
        <v/>
      </c>
      <c r="AF57" s="41" t="str">
        <f>IF($C57=".....","",VLOOKUP($C57, Parameter!$A$4:$L$5000, 10, FALSE))</f>
        <v/>
      </c>
      <c r="AG57" s="41" t="str">
        <f>IF($C57=".....","",VLOOKUP($C57, Parameter!$A$4:$L$5000, 11, FALSE))</f>
        <v/>
      </c>
      <c r="AH57" s="41" t="str">
        <f>IF($C57="..0.0.0.000","",_xlfn.IFNA(VLOOKUP($C57, Parameter!$A$4:$L$5000, 12, FALSE), ""))</f>
        <v/>
      </c>
      <c r="AI57" s="39"/>
      <c r="AJ57" s="39"/>
      <c r="AK57" s="39"/>
      <c r="AL57" s="39"/>
      <c r="AM57" s="39"/>
      <c r="AN57" s="39"/>
      <c r="AO57" s="39"/>
      <c r="AP57" s="41" t="str">
        <f>IF(F57="......", "", _xlfn.IFNA(VLOOKUP(F57, Parameter2!$D$2:$E$15000, 2, FALSE), "Kode aset salah :("))</f>
        <v/>
      </c>
      <c r="AQ57" s="39"/>
      <c r="AR57" s="39"/>
      <c r="AS57" s="52"/>
      <c r="AT57" s="53">
        <f t="shared" si="6"/>
        <v>0</v>
      </c>
      <c r="AU57" s="39" t="str">
        <f t="shared" si="22"/>
        <v/>
      </c>
      <c r="AV57" s="39" t="str">
        <f t="shared" si="23"/>
        <v/>
      </c>
      <c r="AW57" s="39" t="str">
        <f t="shared" si="24"/>
        <v/>
      </c>
      <c r="AX57" s="39" t="str">
        <f t="shared" si="25"/>
        <v/>
      </c>
      <c r="AY57" s="41" t="str">
        <f>IF(G57="...", "", VLOOKUP(G57, UPB!$A$3:$B$5000, 2, FALSE))</f>
        <v/>
      </c>
      <c r="AZ57" s="83"/>
      <c r="BA57" s="75"/>
      <c r="BB57" s="65"/>
      <c r="BC57" s="65"/>
      <c r="BD57" s="54"/>
      <c r="BE57" s="65"/>
      <c r="BF57" s="65"/>
      <c r="BG57" s="64"/>
      <c r="BH57" s="64"/>
      <c r="BI57" s="64"/>
      <c r="BJ57" s="64"/>
      <c r="BK57" s="64"/>
      <c r="BL57" s="65"/>
      <c r="BM57" s="65"/>
      <c r="BN57" s="70"/>
      <c r="BO57" s="65"/>
      <c r="BP57" s="65"/>
      <c r="BQ57" s="65"/>
      <c r="BR57" s="65"/>
      <c r="BS57" s="65"/>
      <c r="BT57" s="65"/>
      <c r="BU57" s="55" t="str">
        <f>IF(AND($D57 &lt;&gt; "", $D57 &lt;&gt; $E57, $F57 &lt;&gt; "x.x.x.x.x.x.x"), VLOOKUP($E57, Parameter!$E$3:$N$5000, 9, FALSE), "")</f>
        <v/>
      </c>
      <c r="BV57" s="55" t="str">
        <f>IF(AND($D57 &lt;&gt; "", $D57 &lt;&gt; $E57, $F57 &lt;&gt; "x.x.x.x.x.x.x"), VLOOKUP($E57, Parameter!$E$3:$N$5000, 10, FALSE), "")</f>
        <v/>
      </c>
      <c r="BW57" s="55" t="str">
        <f>IF(AND($D57 &lt;&gt; "", $D57 &lt;&gt; $E57, $F57 &lt;&gt; "x.x.x.x.x.x.x"), VLOOKUP($C57, Parameter!$A$4:$L$5000, 3, FALSE), "")</f>
        <v/>
      </c>
      <c r="BX57" s="55" t="str">
        <f>IF(AND($D57 &lt;&gt; "", $D57 &lt;&gt; $E57, $F57 &lt;&gt; "x.x.x.x.x.x.x"), VLOOKUP($C57, Parameter!$A$4:$L$5000, 4, FALSE), "")</f>
        <v/>
      </c>
      <c r="BY57" s="56">
        <f t="shared" si="7"/>
        <v>0</v>
      </c>
      <c r="BZ57" s="55" t="str">
        <f t="shared" si="8"/>
        <v>Intra</v>
      </c>
      <c r="CA57" s="55" t="str">
        <f>IF($BZ57="Ekstra", Parameter3!$B$2, "")</f>
        <v/>
      </c>
      <c r="CB57" s="55" t="str">
        <f>IF($BZ57="Ekstra", Parameter3!$C$2, "")</f>
        <v/>
      </c>
      <c r="CC57" s="55" t="str">
        <f>IF($BZ57="Ekstra", VLOOKUP($E57, Parameter!$E$3:$N$5000, 9, FALSE), "")</f>
        <v/>
      </c>
      <c r="CD57" s="55" t="str">
        <f>IF($BZ57="Ekstra", VLOOKUP($E57, Parameter!$E$3:$N$5000, 10, FALSE), "")</f>
        <v/>
      </c>
      <c r="CE57" s="56">
        <f t="shared" si="9"/>
        <v>0</v>
      </c>
      <c r="CF57" s="55" t="str">
        <f t="shared" si="27"/>
        <v/>
      </c>
      <c r="CG57" s="55" t="str">
        <f t="shared" si="27"/>
        <v/>
      </c>
      <c r="CH57" s="55" t="str">
        <f t="shared" si="11"/>
        <v/>
      </c>
      <c r="CI57" s="55" t="str">
        <f>IF($F57="x.x.x.x.x.x.x", VLOOKUP($C57, Parameter!$A$4:$L$5000, 4, FALSE), "")</f>
        <v/>
      </c>
      <c r="CJ57" s="56">
        <f t="shared" si="12"/>
        <v>0</v>
      </c>
      <c r="CM57" s="4" t="str">
        <f t="shared" si="13"/>
        <v>...-...-.....</v>
      </c>
      <c r="CN57" s="57">
        <f t="shared" si="14"/>
        <v>0</v>
      </c>
      <c r="CO57" s="58">
        <f t="shared" si="15"/>
        <v>0</v>
      </c>
      <c r="CP57" s="4" t="str">
        <f t="shared" si="16"/>
        <v/>
      </c>
      <c r="CQ57" s="4" t="b">
        <f t="shared" si="21"/>
        <v>0</v>
      </c>
      <c r="CR57" s="4" t="str">
        <f t="shared" si="17"/>
        <v/>
      </c>
      <c r="CS57" s="4" t="str">
        <f t="shared" si="18"/>
        <v/>
      </c>
      <c r="CT57" s="91" t="b">
        <f t="shared" si="19"/>
        <v>0</v>
      </c>
    </row>
    <row r="58" spans="1:98" s="4" customFormat="1" x14ac:dyDescent="0.25">
      <c r="A58" s="50" t="str">
        <f t="shared" si="0"/>
        <v>...</v>
      </c>
      <c r="B58" s="50" t="str">
        <f t="shared" si="1"/>
        <v>...</v>
      </c>
      <c r="C58" s="50" t="str">
        <f t="shared" si="2"/>
        <v>.....</v>
      </c>
      <c r="D58" s="50" t="str">
        <f>IF($C58=".....","",_xlfn.IFNA(VLOOKUP($C58, Parameter!$A$4:$L$5000, 3, FALSE), ""))</f>
        <v/>
      </c>
      <c r="E58" s="50" t="str">
        <f t="shared" si="3"/>
        <v>.....</v>
      </c>
      <c r="F58" s="50" t="str">
        <f t="shared" si="4"/>
        <v>......</v>
      </c>
      <c r="G58" s="50" t="str">
        <f t="shared" si="5"/>
        <v>...</v>
      </c>
      <c r="H58" s="40">
        <f>IF(E58=".....", 0, _xlfn.IFNA(VLOOKUP($E58, Parameter2!$A$2:$C$5000, 3, FALSE), 0))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18" t="str">
        <f>IF(C58=".....","",_xlfn.IFNA(VLOOKUP($C58, Parameter!$A$4:$B$5000, 2, FALSE), "Kode belanja salah :("))</f>
        <v/>
      </c>
      <c r="X58" s="35"/>
      <c r="Y58" s="121"/>
      <c r="Z58" s="17"/>
      <c r="AA58" s="20"/>
      <c r="AB58" s="41" t="str">
        <f>IF($C58=".....","",VLOOKUP($C58, Parameter!$A$4:$L$5000, 6, FALSE))</f>
        <v/>
      </c>
      <c r="AC58" s="41" t="str">
        <f>IF($C58=".....","",VLOOKUP($C58, Parameter!$A$4:$L$5000, 7, FALSE))</f>
        <v/>
      </c>
      <c r="AD58" s="41" t="str">
        <f>IF($C58=".....","",VLOOKUP($C58, Parameter!$A$4:$L$5000, 8, FALSE))</f>
        <v/>
      </c>
      <c r="AE58" s="41" t="str">
        <f>IF($C58=".....","",VLOOKUP($C58, Parameter!$A$4:$L$5000, 9, FALSE))</f>
        <v/>
      </c>
      <c r="AF58" s="41" t="str">
        <f>IF($C58=".....","",VLOOKUP($C58, Parameter!$A$4:$L$5000, 10, FALSE))</f>
        <v/>
      </c>
      <c r="AG58" s="41" t="str">
        <f>IF($C58=".....","",VLOOKUP($C58, Parameter!$A$4:$L$5000, 11, FALSE))</f>
        <v/>
      </c>
      <c r="AH58" s="41" t="str">
        <f>IF($C58="..0.0.0.000","",_xlfn.IFNA(VLOOKUP($C58, Parameter!$A$4:$L$5000, 12, FALSE), ""))</f>
        <v/>
      </c>
      <c r="AI58" s="39"/>
      <c r="AJ58" s="39"/>
      <c r="AK58" s="39"/>
      <c r="AL58" s="39"/>
      <c r="AM58" s="39"/>
      <c r="AN58" s="39"/>
      <c r="AO58" s="39"/>
      <c r="AP58" s="41" t="str">
        <f>IF(F58="......", "", _xlfn.IFNA(VLOOKUP(F58, Parameter2!$D$2:$E$15000, 2, FALSE), "Kode aset salah :("))</f>
        <v/>
      </c>
      <c r="AQ58" s="39"/>
      <c r="AR58" s="39"/>
      <c r="AS58" s="52"/>
      <c r="AT58" s="53">
        <f t="shared" si="6"/>
        <v>0</v>
      </c>
      <c r="AU58" s="39" t="str">
        <f t="shared" si="22"/>
        <v/>
      </c>
      <c r="AV58" s="39" t="str">
        <f t="shared" si="23"/>
        <v/>
      </c>
      <c r="AW58" s="39" t="str">
        <f t="shared" si="24"/>
        <v/>
      </c>
      <c r="AX58" s="39" t="str">
        <f t="shared" si="25"/>
        <v/>
      </c>
      <c r="AY58" s="41" t="str">
        <f>IF(G58="...", "", VLOOKUP(G58, UPB!$A$3:$B$5000, 2, FALSE))</f>
        <v/>
      </c>
      <c r="AZ58" s="83"/>
      <c r="BA58" s="75"/>
      <c r="BB58" s="65"/>
      <c r="BC58" s="65"/>
      <c r="BD58" s="54"/>
      <c r="BE58" s="65"/>
      <c r="BF58" s="65"/>
      <c r="BG58" s="64"/>
      <c r="BH58" s="64"/>
      <c r="BI58" s="64"/>
      <c r="BJ58" s="64"/>
      <c r="BK58" s="64"/>
      <c r="BL58" s="65"/>
      <c r="BM58" s="65"/>
      <c r="BN58" s="70"/>
      <c r="BO58" s="65"/>
      <c r="BP58" s="65"/>
      <c r="BQ58" s="65"/>
      <c r="BR58" s="65"/>
      <c r="BS58" s="65"/>
      <c r="BT58" s="65"/>
      <c r="BU58" s="55" t="str">
        <f>IF(AND($D58 &lt;&gt; "", $D58 &lt;&gt; $E58, $F58 &lt;&gt; "x.x.x.x.x.x.x"), VLOOKUP($E58, Parameter!$E$3:$N$5000, 9, FALSE), "")</f>
        <v/>
      </c>
      <c r="BV58" s="55" t="str">
        <f>IF(AND($D58 &lt;&gt; "", $D58 &lt;&gt; $E58, $F58 &lt;&gt; "x.x.x.x.x.x.x"), VLOOKUP($E58, Parameter!$E$3:$N$5000, 10, FALSE), "")</f>
        <v/>
      </c>
      <c r="BW58" s="55" t="str">
        <f>IF(AND($D58 &lt;&gt; "", $D58 &lt;&gt; $E58, $F58 &lt;&gt; "x.x.x.x.x.x.x"), VLOOKUP($C58, Parameter!$A$4:$L$5000, 3, FALSE), "")</f>
        <v/>
      </c>
      <c r="BX58" s="55" t="str">
        <f>IF(AND($D58 &lt;&gt; "", $D58 &lt;&gt; $E58, $F58 &lt;&gt; "x.x.x.x.x.x.x"), VLOOKUP($C58, Parameter!$A$4:$L$5000, 4, FALSE), "")</f>
        <v/>
      </c>
      <c r="BY58" s="56">
        <f t="shared" si="7"/>
        <v>0</v>
      </c>
      <c r="BZ58" s="55" t="str">
        <f t="shared" si="8"/>
        <v>Intra</v>
      </c>
      <c r="CA58" s="55" t="str">
        <f>IF($BZ58="Ekstra", Parameter3!$B$2, "")</f>
        <v/>
      </c>
      <c r="CB58" s="55" t="str">
        <f>IF($BZ58="Ekstra", Parameter3!$C$2, "")</f>
        <v/>
      </c>
      <c r="CC58" s="55" t="str">
        <f>IF($BZ58="Ekstra", VLOOKUP($E58, Parameter!$E$3:$N$5000, 9, FALSE), "")</f>
        <v/>
      </c>
      <c r="CD58" s="55" t="str">
        <f>IF($BZ58="Ekstra", VLOOKUP($E58, Parameter!$E$3:$N$5000, 10, FALSE), "")</f>
        <v/>
      </c>
      <c r="CE58" s="56">
        <f t="shared" si="9"/>
        <v>0</v>
      </c>
      <c r="CF58" s="55" t="str">
        <f t="shared" si="27"/>
        <v/>
      </c>
      <c r="CG58" s="55" t="str">
        <f t="shared" si="27"/>
        <v/>
      </c>
      <c r="CH58" s="55" t="str">
        <f t="shared" si="11"/>
        <v/>
      </c>
      <c r="CI58" s="55" t="str">
        <f>IF($F58="x.x.x.x.x.x.x", VLOOKUP($C58, Parameter!$A$4:$L$5000, 4, FALSE), "")</f>
        <v/>
      </c>
      <c r="CJ58" s="56">
        <f t="shared" si="12"/>
        <v>0</v>
      </c>
      <c r="CM58" s="4" t="str">
        <f t="shared" si="13"/>
        <v>...-...-.....</v>
      </c>
      <c r="CN58" s="57">
        <f t="shared" si="14"/>
        <v>0</v>
      </c>
      <c r="CO58" s="58">
        <f t="shared" si="15"/>
        <v>0</v>
      </c>
      <c r="CP58" s="4" t="str">
        <f t="shared" si="16"/>
        <v/>
      </c>
      <c r="CQ58" s="4" t="b">
        <f t="shared" si="21"/>
        <v>0</v>
      </c>
      <c r="CR58" s="4" t="str">
        <f t="shared" si="17"/>
        <v/>
      </c>
      <c r="CS58" s="4" t="str">
        <f t="shared" si="18"/>
        <v/>
      </c>
      <c r="CT58" s="91" t="b">
        <f t="shared" si="19"/>
        <v>0</v>
      </c>
    </row>
    <row r="59" spans="1:98" s="4" customFormat="1" x14ac:dyDescent="0.25">
      <c r="A59" s="50" t="str">
        <f t="shared" si="0"/>
        <v>...</v>
      </c>
      <c r="B59" s="50" t="str">
        <f t="shared" si="1"/>
        <v>...</v>
      </c>
      <c r="C59" s="50" t="str">
        <f t="shared" si="2"/>
        <v>.....</v>
      </c>
      <c r="D59" s="50" t="str">
        <f>IF($C59=".....","",_xlfn.IFNA(VLOOKUP($C59, Parameter!$A$4:$L$5000, 3, FALSE), ""))</f>
        <v/>
      </c>
      <c r="E59" s="50" t="str">
        <f t="shared" si="3"/>
        <v>.....</v>
      </c>
      <c r="F59" s="50" t="str">
        <f t="shared" si="4"/>
        <v>......</v>
      </c>
      <c r="G59" s="50" t="str">
        <f t="shared" si="5"/>
        <v>...</v>
      </c>
      <c r="H59" s="40">
        <f>IF(E59=".....", 0, _xlfn.IFNA(VLOOKUP($E59, Parameter2!$A$2:$C$5000, 3, FALSE), 0))</f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18" t="str">
        <f>IF(C59=".....","",_xlfn.IFNA(VLOOKUP($C59, Parameter!$A$4:$B$5000, 2, FALSE), "Kode belanja salah :("))</f>
        <v/>
      </c>
      <c r="X59" s="35"/>
      <c r="Y59" s="121"/>
      <c r="Z59" s="17"/>
      <c r="AA59" s="20"/>
      <c r="AB59" s="41" t="str">
        <f>IF($C59=".....","",VLOOKUP($C59, Parameter!$A$4:$L$5000, 6, FALSE))</f>
        <v/>
      </c>
      <c r="AC59" s="41" t="str">
        <f>IF($C59=".....","",VLOOKUP($C59, Parameter!$A$4:$L$5000, 7, FALSE))</f>
        <v/>
      </c>
      <c r="AD59" s="41" t="str">
        <f>IF($C59=".....","",VLOOKUP($C59, Parameter!$A$4:$L$5000, 8, FALSE))</f>
        <v/>
      </c>
      <c r="AE59" s="41" t="str">
        <f>IF($C59=".....","",VLOOKUP($C59, Parameter!$A$4:$L$5000, 9, FALSE))</f>
        <v/>
      </c>
      <c r="AF59" s="41" t="str">
        <f>IF($C59=".....","",VLOOKUP($C59, Parameter!$A$4:$L$5000, 10, FALSE))</f>
        <v/>
      </c>
      <c r="AG59" s="41" t="str">
        <f>IF($C59=".....","",VLOOKUP($C59, Parameter!$A$4:$L$5000, 11, FALSE))</f>
        <v/>
      </c>
      <c r="AH59" s="41" t="str">
        <f>IF($C59="..0.0.0.000","",_xlfn.IFNA(VLOOKUP($C59, Parameter!$A$4:$L$5000, 12, FALSE), ""))</f>
        <v/>
      </c>
      <c r="AI59" s="39"/>
      <c r="AJ59" s="39"/>
      <c r="AK59" s="39"/>
      <c r="AL59" s="39"/>
      <c r="AM59" s="39"/>
      <c r="AN59" s="39"/>
      <c r="AO59" s="39"/>
      <c r="AP59" s="41" t="str">
        <f>IF(F59="......", "", _xlfn.IFNA(VLOOKUP(F59, Parameter2!$D$2:$E$15000, 2, FALSE), "Kode aset salah :("))</f>
        <v/>
      </c>
      <c r="AQ59" s="39"/>
      <c r="AR59" s="51"/>
      <c r="AS59" s="52"/>
      <c r="AT59" s="53">
        <f t="shared" si="6"/>
        <v>0</v>
      </c>
      <c r="AU59" s="39" t="str">
        <f t="shared" si="22"/>
        <v/>
      </c>
      <c r="AV59" s="39" t="str">
        <f t="shared" si="23"/>
        <v/>
      </c>
      <c r="AW59" s="39" t="str">
        <f t="shared" si="24"/>
        <v/>
      </c>
      <c r="AX59" s="39" t="str">
        <f t="shared" si="25"/>
        <v/>
      </c>
      <c r="AY59" s="41" t="str">
        <f>IF(G59="...", "", VLOOKUP(G59, UPB!$A$3:$B$5000, 2, FALSE))</f>
        <v/>
      </c>
      <c r="AZ59" s="84"/>
      <c r="BA59" s="76"/>
      <c r="BB59" s="65"/>
      <c r="BC59" s="65"/>
      <c r="BD59" s="54"/>
      <c r="BE59" s="65"/>
      <c r="BF59" s="65"/>
      <c r="BG59" s="65"/>
      <c r="BH59" s="65"/>
      <c r="BI59" s="65"/>
      <c r="BJ59" s="65"/>
      <c r="BK59" s="65"/>
      <c r="BL59" s="65"/>
      <c r="BM59" s="65"/>
      <c r="BN59" s="70"/>
      <c r="BO59" s="65"/>
      <c r="BP59" s="65"/>
      <c r="BQ59" s="65"/>
      <c r="BR59" s="65"/>
      <c r="BS59" s="65"/>
      <c r="BT59" s="65"/>
      <c r="BU59" s="55" t="str">
        <f>IF(AND($D59 &lt;&gt; "", $D59 &lt;&gt; $E59, $F59 &lt;&gt; "x.x.x.x.x.x.x"), VLOOKUP($E59, Parameter!$E$3:$N$5000, 9, FALSE), "")</f>
        <v/>
      </c>
      <c r="BV59" s="55" t="str">
        <f>IF(AND($D59 &lt;&gt; "", $D59 &lt;&gt; $E59, $F59 &lt;&gt; "x.x.x.x.x.x.x"), VLOOKUP($E59, Parameter!$E$3:$N$5000, 10, FALSE), "")</f>
        <v/>
      </c>
      <c r="BW59" s="55" t="str">
        <f>IF(AND($D59 &lt;&gt; "", $D59 &lt;&gt; $E59, $F59 &lt;&gt; "x.x.x.x.x.x.x"), VLOOKUP($C59, Parameter!$A$4:$L$5000, 3, FALSE), "")</f>
        <v/>
      </c>
      <c r="BX59" s="55" t="str">
        <f>IF(AND($D59 &lt;&gt; "", $D59 &lt;&gt; $E59, $F59 &lt;&gt; "x.x.x.x.x.x.x"), VLOOKUP($C59, Parameter!$A$4:$L$5000, 4, FALSE), "")</f>
        <v/>
      </c>
      <c r="BY59" s="56">
        <f t="shared" si="7"/>
        <v>0</v>
      </c>
      <c r="BZ59" s="55" t="str">
        <f t="shared" si="8"/>
        <v>Intra</v>
      </c>
      <c r="CA59" s="55" t="str">
        <f>IF($BZ59="Ekstra", Parameter3!$B$2, "")</f>
        <v/>
      </c>
      <c r="CB59" s="55" t="str">
        <f>IF($BZ59="Ekstra", Parameter3!$C$2, "")</f>
        <v/>
      </c>
      <c r="CC59" s="55" t="str">
        <f>IF($BZ59="Ekstra", VLOOKUP($E59, Parameter!$E$3:$N$5000, 9, FALSE), "")</f>
        <v/>
      </c>
      <c r="CD59" s="55" t="str">
        <f>IF($BZ59="Ekstra", VLOOKUP($E59, Parameter!$E$3:$N$5000, 10, FALSE), "")</f>
        <v/>
      </c>
      <c r="CE59" s="56">
        <f t="shared" si="9"/>
        <v>0</v>
      </c>
      <c r="CF59" s="55" t="str">
        <f t="shared" si="27"/>
        <v/>
      </c>
      <c r="CG59" s="55" t="str">
        <f t="shared" si="27"/>
        <v/>
      </c>
      <c r="CH59" s="55" t="str">
        <f t="shared" si="11"/>
        <v/>
      </c>
      <c r="CI59" s="55" t="str">
        <f>IF($F59="x.x.x.x.x.x.x", VLOOKUP($C59, Parameter!$A$4:$L$5000, 4, FALSE), "")</f>
        <v/>
      </c>
      <c r="CJ59" s="56">
        <f t="shared" si="12"/>
        <v>0</v>
      </c>
      <c r="CM59" s="4" t="str">
        <f t="shared" si="13"/>
        <v>...-...-.....</v>
      </c>
      <c r="CN59" s="57">
        <f t="shared" si="14"/>
        <v>0</v>
      </c>
      <c r="CO59" s="58">
        <f t="shared" si="15"/>
        <v>0</v>
      </c>
      <c r="CP59" s="4" t="str">
        <f t="shared" si="16"/>
        <v/>
      </c>
      <c r="CQ59" s="4" t="b">
        <f t="shared" si="21"/>
        <v>0</v>
      </c>
      <c r="CR59" s="4" t="str">
        <f t="shared" si="17"/>
        <v/>
      </c>
      <c r="CS59" s="4" t="str">
        <f t="shared" si="18"/>
        <v/>
      </c>
      <c r="CT59" s="91" t="b">
        <f t="shared" si="19"/>
        <v>0</v>
      </c>
    </row>
    <row r="60" spans="1:98" s="4" customFormat="1" x14ac:dyDescent="0.25">
      <c r="A60" s="50" t="str">
        <f t="shared" si="0"/>
        <v>...</v>
      </c>
      <c r="B60" s="50" t="str">
        <f t="shared" si="1"/>
        <v>...</v>
      </c>
      <c r="C60" s="50" t="str">
        <f t="shared" si="2"/>
        <v>.....</v>
      </c>
      <c r="D60" s="50" t="str">
        <f>IF($C60=".....","",_xlfn.IFNA(VLOOKUP($C60, Parameter!$A$4:$L$5000, 3, FALSE), ""))</f>
        <v/>
      </c>
      <c r="E60" s="50" t="str">
        <f t="shared" si="3"/>
        <v>.....</v>
      </c>
      <c r="F60" s="50" t="str">
        <f t="shared" si="4"/>
        <v>......</v>
      </c>
      <c r="G60" s="50" t="str">
        <f t="shared" si="5"/>
        <v>...</v>
      </c>
      <c r="H60" s="40">
        <f>IF(E60=".....", 0, _xlfn.IFNA(VLOOKUP($E60, Parameter2!$A$2:$C$5000, 3, FALSE), 0))</f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18" t="str">
        <f>IF(C60=".....","",_xlfn.IFNA(VLOOKUP($C60, Parameter!$A$4:$B$5000, 2, FALSE), "Kode belanja salah :("))</f>
        <v/>
      </c>
      <c r="X60" s="35"/>
      <c r="Y60" s="121"/>
      <c r="Z60" s="17"/>
      <c r="AA60" s="20"/>
      <c r="AB60" s="41" t="str">
        <f>IF($C60=".....","",VLOOKUP($C60, Parameter!$A$4:$L$5000, 6, FALSE))</f>
        <v/>
      </c>
      <c r="AC60" s="41" t="str">
        <f>IF($C60=".....","",VLOOKUP($C60, Parameter!$A$4:$L$5000, 7, FALSE))</f>
        <v/>
      </c>
      <c r="AD60" s="41" t="str">
        <f>IF($C60=".....","",VLOOKUP($C60, Parameter!$A$4:$L$5000, 8, FALSE))</f>
        <v/>
      </c>
      <c r="AE60" s="41" t="str">
        <f>IF($C60=".....","",VLOOKUP($C60, Parameter!$A$4:$L$5000, 9, FALSE))</f>
        <v/>
      </c>
      <c r="AF60" s="41" t="str">
        <f>IF($C60=".....","",VLOOKUP($C60, Parameter!$A$4:$L$5000, 10, FALSE))</f>
        <v/>
      </c>
      <c r="AG60" s="41" t="str">
        <f>IF($C60=".....","",VLOOKUP($C60, Parameter!$A$4:$L$5000, 11, FALSE))</f>
        <v/>
      </c>
      <c r="AH60" s="41" t="str">
        <f>IF($C60="..0.0.0.000","",_xlfn.IFNA(VLOOKUP($C60, Parameter!$A$4:$L$5000, 12, FALSE), ""))</f>
        <v/>
      </c>
      <c r="AI60" s="39"/>
      <c r="AJ60" s="39"/>
      <c r="AK60" s="39"/>
      <c r="AL60" s="39"/>
      <c r="AM60" s="39"/>
      <c r="AN60" s="39"/>
      <c r="AO60" s="39"/>
      <c r="AP60" s="41" t="str">
        <f>IF(F60="......", "", _xlfn.IFNA(VLOOKUP(F60, Parameter2!$D$2:$E$15000, 2, FALSE), "Kode aset salah :("))</f>
        <v/>
      </c>
      <c r="AQ60" s="39"/>
      <c r="AR60" s="51"/>
      <c r="AS60" s="52"/>
      <c r="AT60" s="53">
        <f t="shared" si="6"/>
        <v>0</v>
      </c>
      <c r="AU60" s="39" t="str">
        <f t="shared" si="22"/>
        <v/>
      </c>
      <c r="AV60" s="39" t="str">
        <f t="shared" si="23"/>
        <v/>
      </c>
      <c r="AW60" s="39" t="str">
        <f t="shared" si="24"/>
        <v/>
      </c>
      <c r="AX60" s="39" t="str">
        <f t="shared" si="25"/>
        <v/>
      </c>
      <c r="AY60" s="41" t="str">
        <f>IF(G60="...", "", VLOOKUP(G60, UPB!$A$3:$B$5000, 2, FALSE))</f>
        <v/>
      </c>
      <c r="AZ60" s="84"/>
      <c r="BA60" s="76"/>
      <c r="BB60" s="65"/>
      <c r="BC60" s="65"/>
      <c r="BD60" s="54"/>
      <c r="BE60" s="65"/>
      <c r="BF60" s="65"/>
      <c r="BG60" s="65"/>
      <c r="BH60" s="65"/>
      <c r="BI60" s="65"/>
      <c r="BJ60" s="65"/>
      <c r="BK60" s="65"/>
      <c r="BL60" s="65"/>
      <c r="BM60" s="65"/>
      <c r="BN60" s="70"/>
      <c r="BO60" s="65"/>
      <c r="BP60" s="65"/>
      <c r="BQ60" s="65"/>
      <c r="BR60" s="65"/>
      <c r="BS60" s="65"/>
      <c r="BT60" s="65"/>
      <c r="BU60" s="55" t="str">
        <f>IF(AND($D60 &lt;&gt; "", $D60 &lt;&gt; $E60, $F60 &lt;&gt; "x.x.x.x.x.x.x"), VLOOKUP($E60, Parameter!$E$3:$N$5000, 9, FALSE), "")</f>
        <v/>
      </c>
      <c r="BV60" s="55" t="str">
        <f>IF(AND($D60 &lt;&gt; "", $D60 &lt;&gt; $E60, $F60 &lt;&gt; "x.x.x.x.x.x.x"), VLOOKUP($E60, Parameter!$E$3:$N$5000, 10, FALSE), "")</f>
        <v/>
      </c>
      <c r="BW60" s="55" t="str">
        <f>IF(AND($D60 &lt;&gt; "", $D60 &lt;&gt; $E60, $F60 &lt;&gt; "x.x.x.x.x.x.x"), VLOOKUP($C60, Parameter!$A$4:$L$5000, 3, FALSE), "")</f>
        <v/>
      </c>
      <c r="BX60" s="55" t="str">
        <f>IF(AND($D60 &lt;&gt; "", $D60 &lt;&gt; $E60, $F60 &lt;&gt; "x.x.x.x.x.x.x"), VLOOKUP($C60, Parameter!$A$4:$L$5000, 4, FALSE), "")</f>
        <v/>
      </c>
      <c r="BY60" s="56">
        <f t="shared" si="7"/>
        <v>0</v>
      </c>
      <c r="BZ60" s="55" t="str">
        <f t="shared" si="8"/>
        <v>Intra</v>
      </c>
      <c r="CA60" s="55" t="str">
        <f>IF($BZ60="Ekstra", Parameter3!$B$2, "")</f>
        <v/>
      </c>
      <c r="CB60" s="55" t="str">
        <f>IF($BZ60="Ekstra", Parameter3!$C$2, "")</f>
        <v/>
      </c>
      <c r="CC60" s="55" t="str">
        <f>IF($BZ60="Ekstra", VLOOKUP($E60, Parameter!$E$3:$N$5000, 9, FALSE), "")</f>
        <v/>
      </c>
      <c r="CD60" s="55" t="str">
        <f>IF($BZ60="Ekstra", VLOOKUP($E60, Parameter!$E$3:$N$5000, 10, FALSE), "")</f>
        <v/>
      </c>
      <c r="CE60" s="56">
        <f t="shared" si="9"/>
        <v>0</v>
      </c>
      <c r="CF60" s="55" t="str">
        <f t="shared" si="27"/>
        <v/>
      </c>
      <c r="CG60" s="55" t="str">
        <f t="shared" si="27"/>
        <v/>
      </c>
      <c r="CH60" s="55" t="str">
        <f t="shared" si="11"/>
        <v/>
      </c>
      <c r="CI60" s="55" t="str">
        <f>IF($F60="x.x.x.x.x.x.x", VLOOKUP($C60, Parameter!$A$4:$L$5000, 4, FALSE), "")</f>
        <v/>
      </c>
      <c r="CJ60" s="56">
        <f t="shared" si="12"/>
        <v>0</v>
      </c>
      <c r="CM60" s="4" t="str">
        <f t="shared" si="13"/>
        <v>...-...-.....</v>
      </c>
      <c r="CN60" s="57">
        <f t="shared" si="14"/>
        <v>0</v>
      </c>
      <c r="CO60" s="58">
        <f t="shared" si="15"/>
        <v>0</v>
      </c>
      <c r="CP60" s="4" t="str">
        <f t="shared" si="16"/>
        <v/>
      </c>
      <c r="CQ60" s="4" t="b">
        <f t="shared" si="21"/>
        <v>0</v>
      </c>
      <c r="CR60" s="4" t="str">
        <f t="shared" si="17"/>
        <v/>
      </c>
      <c r="CS60" s="4" t="str">
        <f t="shared" si="18"/>
        <v/>
      </c>
      <c r="CT60" s="91" t="b">
        <f t="shared" si="19"/>
        <v>0</v>
      </c>
    </row>
    <row r="61" spans="1:98" s="4" customFormat="1" x14ac:dyDescent="0.25">
      <c r="A61" s="50" t="str">
        <f t="shared" si="0"/>
        <v>...</v>
      </c>
      <c r="B61" s="50" t="str">
        <f t="shared" si="1"/>
        <v>...</v>
      </c>
      <c r="C61" s="50" t="str">
        <f t="shared" si="2"/>
        <v>.....</v>
      </c>
      <c r="D61" s="50" t="str">
        <f>IF($C61=".....","",_xlfn.IFNA(VLOOKUP($C61, Parameter!$A$4:$L$5000, 3, FALSE), ""))</f>
        <v/>
      </c>
      <c r="E61" s="50" t="str">
        <f t="shared" si="3"/>
        <v>.....</v>
      </c>
      <c r="F61" s="50" t="str">
        <f t="shared" si="4"/>
        <v>......</v>
      </c>
      <c r="G61" s="50" t="str">
        <f t="shared" si="5"/>
        <v>...</v>
      </c>
      <c r="H61" s="40">
        <f>IF(E61=".....", 0, _xlfn.IFNA(VLOOKUP($E61, Parameter2!$A$2:$C$5000, 3, FALSE), 0))</f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18" t="str">
        <f>IF(C61=".....","",_xlfn.IFNA(VLOOKUP($C61, Parameter!$A$4:$B$5000, 2, FALSE), "Kode belanja salah :("))</f>
        <v/>
      </c>
      <c r="X61" s="35"/>
      <c r="Y61" s="121"/>
      <c r="Z61" s="17"/>
      <c r="AA61" s="20"/>
      <c r="AB61" s="41" t="str">
        <f>IF($C61=".....","",VLOOKUP($C61, Parameter!$A$4:$L$5000, 6, FALSE))</f>
        <v/>
      </c>
      <c r="AC61" s="41" t="str">
        <f>IF($C61=".....","",VLOOKUP($C61, Parameter!$A$4:$L$5000, 7, FALSE))</f>
        <v/>
      </c>
      <c r="AD61" s="41" t="str">
        <f>IF($C61=".....","",VLOOKUP($C61, Parameter!$A$4:$L$5000, 8, FALSE))</f>
        <v/>
      </c>
      <c r="AE61" s="41" t="str">
        <f>IF($C61=".....","",VLOOKUP($C61, Parameter!$A$4:$L$5000, 9, FALSE))</f>
        <v/>
      </c>
      <c r="AF61" s="41" t="str">
        <f>IF($C61=".....","",VLOOKUP($C61, Parameter!$A$4:$L$5000, 10, FALSE))</f>
        <v/>
      </c>
      <c r="AG61" s="41" t="str">
        <f>IF($C61=".....","",VLOOKUP($C61, Parameter!$A$4:$L$5000, 11, FALSE))</f>
        <v/>
      </c>
      <c r="AH61" s="41" t="str">
        <f>IF($C61="..0.0.0.000","",_xlfn.IFNA(VLOOKUP($C61, Parameter!$A$4:$L$5000, 12, FALSE), ""))</f>
        <v/>
      </c>
      <c r="AI61" s="39"/>
      <c r="AJ61" s="39"/>
      <c r="AK61" s="39"/>
      <c r="AL61" s="39"/>
      <c r="AM61" s="39"/>
      <c r="AN61" s="39"/>
      <c r="AO61" s="39"/>
      <c r="AP61" s="41" t="str">
        <f>IF(F61="......", "", _xlfn.IFNA(VLOOKUP(F61, Parameter2!$D$2:$E$15000, 2, FALSE), "Kode aset salah :("))</f>
        <v/>
      </c>
      <c r="AQ61" s="39"/>
      <c r="AR61" s="51"/>
      <c r="AS61" s="52"/>
      <c r="AT61" s="53">
        <f t="shared" si="6"/>
        <v>0</v>
      </c>
      <c r="AU61" s="39" t="str">
        <f t="shared" si="22"/>
        <v/>
      </c>
      <c r="AV61" s="39" t="str">
        <f t="shared" si="23"/>
        <v/>
      </c>
      <c r="AW61" s="39" t="str">
        <f t="shared" si="24"/>
        <v/>
      </c>
      <c r="AX61" s="39" t="str">
        <f t="shared" si="25"/>
        <v/>
      </c>
      <c r="AY61" s="41" t="str">
        <f>IF(G61="...", "", VLOOKUP(G61, UPB!$A$3:$B$5000, 2, FALSE))</f>
        <v/>
      </c>
      <c r="AZ61" s="84"/>
      <c r="BA61" s="76"/>
      <c r="BB61" s="65"/>
      <c r="BC61" s="65"/>
      <c r="BD61" s="54"/>
      <c r="BE61" s="65"/>
      <c r="BF61" s="65"/>
      <c r="BG61" s="65"/>
      <c r="BH61" s="65"/>
      <c r="BI61" s="65"/>
      <c r="BJ61" s="65"/>
      <c r="BK61" s="65"/>
      <c r="BL61" s="65"/>
      <c r="BM61" s="65"/>
      <c r="BN61" s="70"/>
      <c r="BO61" s="65"/>
      <c r="BP61" s="65"/>
      <c r="BQ61" s="65"/>
      <c r="BR61" s="65"/>
      <c r="BS61" s="65"/>
      <c r="BT61" s="65"/>
      <c r="BU61" s="55" t="str">
        <f>IF(AND($D61 &lt;&gt; "", $D61 &lt;&gt; $E61, $F61 &lt;&gt; "x.x.x.x.x.x.x"), VLOOKUP($E61, Parameter!$E$3:$N$5000, 9, FALSE), "")</f>
        <v/>
      </c>
      <c r="BV61" s="55" t="str">
        <f>IF(AND($D61 &lt;&gt; "", $D61 &lt;&gt; $E61, $F61 &lt;&gt; "x.x.x.x.x.x.x"), VLOOKUP($E61, Parameter!$E$3:$N$5000, 10, FALSE), "")</f>
        <v/>
      </c>
      <c r="BW61" s="55" t="str">
        <f>IF(AND($D61 &lt;&gt; "", $D61 &lt;&gt; $E61, $F61 &lt;&gt; "x.x.x.x.x.x.x"), VLOOKUP($C61, Parameter!$A$4:$L$5000, 3, FALSE), "")</f>
        <v/>
      </c>
      <c r="BX61" s="55" t="str">
        <f>IF(AND($D61 &lt;&gt; "", $D61 &lt;&gt; $E61, $F61 &lt;&gt; "x.x.x.x.x.x.x"), VLOOKUP($C61, Parameter!$A$4:$L$5000, 4, FALSE), "")</f>
        <v/>
      </c>
      <c r="BY61" s="56">
        <f t="shared" si="7"/>
        <v>0</v>
      </c>
      <c r="BZ61" s="55" t="str">
        <f t="shared" si="8"/>
        <v>Intra</v>
      </c>
      <c r="CA61" s="55" t="str">
        <f>IF($BZ61="Ekstra", Parameter3!$B$2, "")</f>
        <v/>
      </c>
      <c r="CB61" s="55" t="str">
        <f>IF($BZ61="Ekstra", Parameter3!$C$2, "")</f>
        <v/>
      </c>
      <c r="CC61" s="55" t="str">
        <f>IF($BZ61="Ekstra", VLOOKUP($E61, Parameter!$E$3:$N$5000, 9, FALSE), "")</f>
        <v/>
      </c>
      <c r="CD61" s="55" t="str">
        <f>IF($BZ61="Ekstra", VLOOKUP($E61, Parameter!$E$3:$N$5000, 10, FALSE), "")</f>
        <v/>
      </c>
      <c r="CE61" s="56">
        <f t="shared" si="9"/>
        <v>0</v>
      </c>
      <c r="CF61" s="55" t="str">
        <f t="shared" si="27"/>
        <v/>
      </c>
      <c r="CG61" s="55" t="str">
        <f t="shared" si="27"/>
        <v/>
      </c>
      <c r="CH61" s="55" t="str">
        <f t="shared" si="11"/>
        <v/>
      </c>
      <c r="CI61" s="55" t="str">
        <f>IF($F61="x.x.x.x.x.x.x", VLOOKUP($C61, Parameter!$A$4:$L$5000, 4, FALSE), "")</f>
        <v/>
      </c>
      <c r="CJ61" s="56">
        <f t="shared" si="12"/>
        <v>0</v>
      </c>
      <c r="CM61" s="4" t="str">
        <f t="shared" si="13"/>
        <v>...-...-.....</v>
      </c>
      <c r="CN61" s="57">
        <f t="shared" si="14"/>
        <v>0</v>
      </c>
      <c r="CO61" s="58">
        <f t="shared" si="15"/>
        <v>0</v>
      </c>
      <c r="CP61" s="4" t="str">
        <f t="shared" si="16"/>
        <v/>
      </c>
      <c r="CQ61" s="4" t="b">
        <f t="shared" si="21"/>
        <v>0</v>
      </c>
      <c r="CR61" s="4" t="str">
        <f t="shared" si="17"/>
        <v/>
      </c>
      <c r="CS61" s="4" t="str">
        <f t="shared" si="18"/>
        <v/>
      </c>
      <c r="CT61" s="91" t="b">
        <f t="shared" si="19"/>
        <v>0</v>
      </c>
    </row>
    <row r="62" spans="1:98" s="4" customFormat="1" x14ac:dyDescent="0.25">
      <c r="A62" s="50" t="str">
        <f t="shared" si="0"/>
        <v>...</v>
      </c>
      <c r="B62" s="50" t="str">
        <f t="shared" si="1"/>
        <v>...</v>
      </c>
      <c r="C62" s="50" t="str">
        <f t="shared" si="2"/>
        <v>.....</v>
      </c>
      <c r="D62" s="50" t="str">
        <f>IF($C62=".....","",_xlfn.IFNA(VLOOKUP($C62, Parameter!$A$4:$L$5000, 3, FALSE), ""))</f>
        <v/>
      </c>
      <c r="E62" s="50" t="str">
        <f t="shared" si="3"/>
        <v>.....</v>
      </c>
      <c r="F62" s="50" t="str">
        <f t="shared" si="4"/>
        <v>......</v>
      </c>
      <c r="G62" s="50" t="str">
        <f t="shared" si="5"/>
        <v>...</v>
      </c>
      <c r="H62" s="40">
        <f>IF(E62=".....", 0, _xlfn.IFNA(VLOOKUP($E62, Parameter2!$A$2:$C$5000, 3, FALSE), 0))</f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18" t="str">
        <f>IF(C62=".....","",_xlfn.IFNA(VLOOKUP($C62, Parameter!$A$4:$B$5000, 2, FALSE), "Kode belanja salah :("))</f>
        <v/>
      </c>
      <c r="X62" s="35"/>
      <c r="Y62" s="121"/>
      <c r="Z62" s="17"/>
      <c r="AA62" s="20"/>
      <c r="AB62" s="41" t="str">
        <f>IF($C62=".....","",VLOOKUP($C62, Parameter!$A$4:$L$5000, 6, FALSE))</f>
        <v/>
      </c>
      <c r="AC62" s="41" t="str">
        <f>IF($C62=".....","",VLOOKUP($C62, Parameter!$A$4:$L$5000, 7, FALSE))</f>
        <v/>
      </c>
      <c r="AD62" s="41" t="str">
        <f>IF($C62=".....","",VLOOKUP($C62, Parameter!$A$4:$L$5000, 8, FALSE))</f>
        <v/>
      </c>
      <c r="AE62" s="41" t="str">
        <f>IF($C62=".....","",VLOOKUP($C62, Parameter!$A$4:$L$5000, 9, FALSE))</f>
        <v/>
      </c>
      <c r="AF62" s="41" t="str">
        <f>IF($C62=".....","",VLOOKUP($C62, Parameter!$A$4:$L$5000, 10, FALSE))</f>
        <v/>
      </c>
      <c r="AG62" s="41" t="str">
        <f>IF($C62=".....","",VLOOKUP($C62, Parameter!$A$4:$L$5000, 11, FALSE))</f>
        <v/>
      </c>
      <c r="AH62" s="41" t="str">
        <f>IF($C62="..0.0.0.000","",_xlfn.IFNA(VLOOKUP($C62, Parameter!$A$4:$L$5000, 12, FALSE), ""))</f>
        <v/>
      </c>
      <c r="AI62" s="39"/>
      <c r="AJ62" s="39"/>
      <c r="AK62" s="39"/>
      <c r="AL62" s="39"/>
      <c r="AM62" s="39"/>
      <c r="AN62" s="39"/>
      <c r="AO62" s="39"/>
      <c r="AP62" s="41" t="str">
        <f>IF(F62="......", "", _xlfn.IFNA(VLOOKUP(F62, Parameter2!$D$2:$E$15000, 2, FALSE), "Kode aset salah :("))</f>
        <v/>
      </c>
      <c r="AQ62" s="39"/>
      <c r="AR62" s="51"/>
      <c r="AS62" s="52"/>
      <c r="AT62" s="53">
        <f t="shared" si="6"/>
        <v>0</v>
      </c>
      <c r="AU62" s="39" t="str">
        <f t="shared" si="22"/>
        <v/>
      </c>
      <c r="AV62" s="39" t="str">
        <f t="shared" si="23"/>
        <v/>
      </c>
      <c r="AW62" s="39" t="str">
        <f t="shared" si="24"/>
        <v/>
      </c>
      <c r="AX62" s="39" t="str">
        <f t="shared" si="25"/>
        <v/>
      </c>
      <c r="AY62" s="41" t="str">
        <f>IF(G62="...", "", VLOOKUP(G62, UPB!$A$3:$B$5000, 2, FALSE))</f>
        <v/>
      </c>
      <c r="AZ62" s="84"/>
      <c r="BA62" s="76"/>
      <c r="BB62" s="65"/>
      <c r="BC62" s="65"/>
      <c r="BD62" s="54"/>
      <c r="BE62" s="65"/>
      <c r="BF62" s="65"/>
      <c r="BG62" s="65"/>
      <c r="BH62" s="65"/>
      <c r="BI62" s="65"/>
      <c r="BJ62" s="65"/>
      <c r="BK62" s="65"/>
      <c r="BL62" s="65"/>
      <c r="BM62" s="65"/>
      <c r="BN62" s="70"/>
      <c r="BO62" s="65"/>
      <c r="BP62" s="65"/>
      <c r="BQ62" s="65"/>
      <c r="BR62" s="65"/>
      <c r="BS62" s="65"/>
      <c r="BT62" s="65"/>
      <c r="BU62" s="55" t="str">
        <f>IF(AND($D62 &lt;&gt; "", $D62 &lt;&gt; $E62, $F62 &lt;&gt; "x.x.x.x.x.x.x"), VLOOKUP($E62, Parameter!$E$3:$N$5000, 9, FALSE), "")</f>
        <v/>
      </c>
      <c r="BV62" s="55" t="str">
        <f>IF(AND($D62 &lt;&gt; "", $D62 &lt;&gt; $E62, $F62 &lt;&gt; "x.x.x.x.x.x.x"), VLOOKUP($E62, Parameter!$E$3:$N$5000, 10, FALSE), "")</f>
        <v/>
      </c>
      <c r="BW62" s="55" t="str">
        <f>IF(AND($D62 &lt;&gt; "", $D62 &lt;&gt; $E62, $F62 &lt;&gt; "x.x.x.x.x.x.x"), VLOOKUP($C62, Parameter!$A$4:$L$5000, 3, FALSE), "")</f>
        <v/>
      </c>
      <c r="BX62" s="55" t="str">
        <f>IF(AND($D62 &lt;&gt; "", $D62 &lt;&gt; $E62, $F62 &lt;&gt; "x.x.x.x.x.x.x"), VLOOKUP($C62, Parameter!$A$4:$L$5000, 4, FALSE), "")</f>
        <v/>
      </c>
      <c r="BY62" s="56">
        <f t="shared" si="7"/>
        <v>0</v>
      </c>
      <c r="BZ62" s="55" t="str">
        <f t="shared" si="8"/>
        <v>Intra</v>
      </c>
      <c r="CA62" s="55" t="str">
        <f>IF($BZ62="Ekstra", Parameter3!$B$2, "")</f>
        <v/>
      </c>
      <c r="CB62" s="55" t="str">
        <f>IF($BZ62="Ekstra", Parameter3!$C$2, "")</f>
        <v/>
      </c>
      <c r="CC62" s="55" t="str">
        <f>IF($BZ62="Ekstra", VLOOKUP($E62, Parameter!$E$3:$N$5000, 9, FALSE), "")</f>
        <v/>
      </c>
      <c r="CD62" s="55" t="str">
        <f>IF($BZ62="Ekstra", VLOOKUP($E62, Parameter!$E$3:$N$5000, 10, FALSE), "")</f>
        <v/>
      </c>
      <c r="CE62" s="56">
        <f t="shared" si="9"/>
        <v>0</v>
      </c>
      <c r="CF62" s="55" t="str">
        <f t="shared" si="27"/>
        <v/>
      </c>
      <c r="CG62" s="55" t="str">
        <f t="shared" si="27"/>
        <v/>
      </c>
      <c r="CH62" s="55" t="str">
        <f t="shared" si="11"/>
        <v/>
      </c>
      <c r="CI62" s="55" t="str">
        <f>IF($F62="x.x.x.x.x.x.x", VLOOKUP($C62, Parameter!$A$4:$L$5000, 4, FALSE), "")</f>
        <v/>
      </c>
      <c r="CJ62" s="56">
        <f t="shared" si="12"/>
        <v>0</v>
      </c>
      <c r="CM62" s="4" t="str">
        <f t="shared" si="13"/>
        <v>...-...-.....</v>
      </c>
      <c r="CN62" s="57">
        <f t="shared" si="14"/>
        <v>0</v>
      </c>
      <c r="CO62" s="58">
        <f t="shared" si="15"/>
        <v>0</v>
      </c>
      <c r="CP62" s="4" t="str">
        <f t="shared" si="16"/>
        <v/>
      </c>
      <c r="CQ62" s="4" t="b">
        <f t="shared" si="21"/>
        <v>0</v>
      </c>
      <c r="CR62" s="4" t="str">
        <f t="shared" si="17"/>
        <v/>
      </c>
      <c r="CS62" s="4" t="str">
        <f t="shared" si="18"/>
        <v/>
      </c>
      <c r="CT62" s="91" t="b">
        <f t="shared" si="19"/>
        <v>0</v>
      </c>
    </row>
    <row r="63" spans="1:98" s="4" customFormat="1" x14ac:dyDescent="0.25">
      <c r="A63" s="50" t="str">
        <f t="shared" si="0"/>
        <v>...</v>
      </c>
      <c r="B63" s="50" t="str">
        <f t="shared" si="1"/>
        <v>...</v>
      </c>
      <c r="C63" s="50" t="str">
        <f t="shared" si="2"/>
        <v>.....</v>
      </c>
      <c r="D63" s="50" t="str">
        <f>IF($C63=".....","",_xlfn.IFNA(VLOOKUP($C63, Parameter!$A$4:$L$5000, 3, FALSE), ""))</f>
        <v/>
      </c>
      <c r="E63" s="50" t="str">
        <f t="shared" si="3"/>
        <v>.....</v>
      </c>
      <c r="F63" s="50" t="str">
        <f t="shared" si="4"/>
        <v>......</v>
      </c>
      <c r="G63" s="50" t="str">
        <f t="shared" si="5"/>
        <v>...</v>
      </c>
      <c r="H63" s="40">
        <f>IF(E63=".....", 0, _xlfn.IFNA(VLOOKUP($E63, Parameter2!$A$2:$C$5000, 3, FALSE), 0))</f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18" t="str">
        <f>IF(C63=".....","",_xlfn.IFNA(VLOOKUP($C63, Parameter!$A$4:$B$5000, 2, FALSE), "Kode belanja salah :("))</f>
        <v/>
      </c>
      <c r="X63" s="35"/>
      <c r="Y63" s="121"/>
      <c r="Z63" s="17"/>
      <c r="AA63" s="20"/>
      <c r="AB63" s="41" t="str">
        <f>IF($C63=".....","",VLOOKUP($C63, Parameter!$A$4:$L$5000, 6, FALSE))</f>
        <v/>
      </c>
      <c r="AC63" s="41" t="str">
        <f>IF($C63=".....","",VLOOKUP($C63, Parameter!$A$4:$L$5000, 7, FALSE))</f>
        <v/>
      </c>
      <c r="AD63" s="41" t="str">
        <f>IF($C63=".....","",VLOOKUP($C63, Parameter!$A$4:$L$5000, 8, FALSE))</f>
        <v/>
      </c>
      <c r="AE63" s="41" t="str">
        <f>IF($C63=".....","",VLOOKUP($C63, Parameter!$A$4:$L$5000, 9, FALSE))</f>
        <v/>
      </c>
      <c r="AF63" s="41" t="str">
        <f>IF($C63=".....","",VLOOKUP($C63, Parameter!$A$4:$L$5000, 10, FALSE))</f>
        <v/>
      </c>
      <c r="AG63" s="41" t="str">
        <f>IF($C63=".....","",VLOOKUP($C63, Parameter!$A$4:$L$5000, 11, FALSE))</f>
        <v/>
      </c>
      <c r="AH63" s="41" t="str">
        <f>IF($C63="..0.0.0.000","",_xlfn.IFNA(VLOOKUP($C63, Parameter!$A$4:$L$5000, 12, FALSE), ""))</f>
        <v/>
      </c>
      <c r="AI63" s="39"/>
      <c r="AJ63" s="39"/>
      <c r="AK63" s="39"/>
      <c r="AL63" s="39"/>
      <c r="AM63" s="39"/>
      <c r="AN63" s="39"/>
      <c r="AO63" s="39"/>
      <c r="AP63" s="41" t="str">
        <f>IF(F63="......", "", _xlfn.IFNA(VLOOKUP(F63, Parameter2!$D$2:$E$15000, 2, FALSE), "Kode aset salah :("))</f>
        <v/>
      </c>
      <c r="AQ63" s="39"/>
      <c r="AR63" s="51"/>
      <c r="AS63" s="52"/>
      <c r="AT63" s="53">
        <f t="shared" si="6"/>
        <v>0</v>
      </c>
      <c r="AU63" s="39" t="str">
        <f t="shared" si="22"/>
        <v/>
      </c>
      <c r="AV63" s="39" t="str">
        <f t="shared" si="23"/>
        <v/>
      </c>
      <c r="AW63" s="39" t="str">
        <f t="shared" si="24"/>
        <v/>
      </c>
      <c r="AX63" s="39" t="str">
        <f t="shared" si="25"/>
        <v/>
      </c>
      <c r="AY63" s="41" t="str">
        <f>IF(G63="...", "", VLOOKUP(G63, UPB!$A$3:$B$5000, 2, FALSE))</f>
        <v/>
      </c>
      <c r="AZ63" s="84"/>
      <c r="BA63" s="76"/>
      <c r="BB63" s="65"/>
      <c r="BC63" s="65"/>
      <c r="BD63" s="54"/>
      <c r="BE63" s="65"/>
      <c r="BF63" s="65"/>
      <c r="BG63" s="65"/>
      <c r="BH63" s="65"/>
      <c r="BI63" s="65"/>
      <c r="BJ63" s="65"/>
      <c r="BK63" s="65"/>
      <c r="BL63" s="65"/>
      <c r="BM63" s="65"/>
      <c r="BN63" s="70"/>
      <c r="BO63" s="65"/>
      <c r="BP63" s="65"/>
      <c r="BQ63" s="65"/>
      <c r="BR63" s="65"/>
      <c r="BS63" s="65"/>
      <c r="BT63" s="65"/>
      <c r="BU63" s="55" t="str">
        <f>IF(AND($D63 &lt;&gt; "", $D63 &lt;&gt; $E63, $F63 &lt;&gt; "x.x.x.x.x.x.x"), VLOOKUP($E63, Parameter!$E$3:$N$5000, 9, FALSE), "")</f>
        <v/>
      </c>
      <c r="BV63" s="55" t="str">
        <f>IF(AND($D63 &lt;&gt; "", $D63 &lt;&gt; $E63, $F63 &lt;&gt; "x.x.x.x.x.x.x"), VLOOKUP($E63, Parameter!$E$3:$N$5000, 10, FALSE), "")</f>
        <v/>
      </c>
      <c r="BW63" s="55" t="str">
        <f>IF(AND($D63 &lt;&gt; "", $D63 &lt;&gt; $E63, $F63 &lt;&gt; "x.x.x.x.x.x.x"), VLOOKUP($C63, Parameter!$A$4:$L$5000, 3, FALSE), "")</f>
        <v/>
      </c>
      <c r="BX63" s="55" t="str">
        <f>IF(AND($D63 &lt;&gt; "", $D63 &lt;&gt; $E63, $F63 &lt;&gt; "x.x.x.x.x.x.x"), VLOOKUP($C63, Parameter!$A$4:$L$5000, 4, FALSE), "")</f>
        <v/>
      </c>
      <c r="BY63" s="56">
        <f t="shared" si="7"/>
        <v>0</v>
      </c>
      <c r="BZ63" s="55" t="str">
        <f t="shared" si="8"/>
        <v>Intra</v>
      </c>
      <c r="CA63" s="55" t="str">
        <f>IF($BZ63="Ekstra", Parameter3!$B$2, "")</f>
        <v/>
      </c>
      <c r="CB63" s="55" t="str">
        <f>IF($BZ63="Ekstra", Parameter3!$C$2, "")</f>
        <v/>
      </c>
      <c r="CC63" s="55" t="str">
        <f>IF($BZ63="Ekstra", VLOOKUP($E63, Parameter!$E$3:$N$5000, 9, FALSE), "")</f>
        <v/>
      </c>
      <c r="CD63" s="55" t="str">
        <f>IF($BZ63="Ekstra", VLOOKUP($E63, Parameter!$E$3:$N$5000, 10, FALSE), "")</f>
        <v/>
      </c>
      <c r="CE63" s="56">
        <f t="shared" si="9"/>
        <v>0</v>
      </c>
      <c r="CF63" s="55" t="str">
        <f t="shared" si="27"/>
        <v/>
      </c>
      <c r="CG63" s="55" t="str">
        <f t="shared" si="27"/>
        <v/>
      </c>
      <c r="CH63" s="55" t="str">
        <f t="shared" si="11"/>
        <v/>
      </c>
      <c r="CI63" s="55" t="str">
        <f>IF($F63="x.x.x.x.x.x.x", VLOOKUP($C63, Parameter!$A$4:$L$5000, 4, FALSE), "")</f>
        <v/>
      </c>
      <c r="CJ63" s="56">
        <f t="shared" si="12"/>
        <v>0</v>
      </c>
      <c r="CM63" s="4" t="str">
        <f t="shared" si="13"/>
        <v>...-...-.....</v>
      </c>
      <c r="CN63" s="57">
        <f t="shared" si="14"/>
        <v>0</v>
      </c>
      <c r="CO63" s="58">
        <f t="shared" si="15"/>
        <v>0</v>
      </c>
      <c r="CP63" s="4" t="str">
        <f t="shared" si="16"/>
        <v/>
      </c>
      <c r="CQ63" s="4" t="b">
        <f t="shared" si="21"/>
        <v>0</v>
      </c>
      <c r="CR63" s="4" t="str">
        <f t="shared" si="17"/>
        <v/>
      </c>
      <c r="CS63" s="4" t="str">
        <f t="shared" si="18"/>
        <v/>
      </c>
      <c r="CT63" s="91" t="b">
        <f t="shared" si="19"/>
        <v>0</v>
      </c>
    </row>
    <row r="64" spans="1:98" s="4" customFormat="1" x14ac:dyDescent="0.25">
      <c r="A64" s="50" t="str">
        <f t="shared" si="0"/>
        <v>...</v>
      </c>
      <c r="B64" s="50" t="str">
        <f t="shared" si="1"/>
        <v>...</v>
      </c>
      <c r="C64" s="50" t="str">
        <f t="shared" si="2"/>
        <v>.....</v>
      </c>
      <c r="D64" s="50" t="str">
        <f>IF($C64=".....","",_xlfn.IFNA(VLOOKUP($C64, Parameter!$A$4:$L$5000, 3, FALSE), ""))</f>
        <v/>
      </c>
      <c r="E64" s="50" t="str">
        <f t="shared" si="3"/>
        <v>.....</v>
      </c>
      <c r="F64" s="50" t="str">
        <f t="shared" si="4"/>
        <v>......</v>
      </c>
      <c r="G64" s="50" t="str">
        <f t="shared" si="5"/>
        <v>...</v>
      </c>
      <c r="H64" s="40">
        <f>IF(E64=".....", 0, _xlfn.IFNA(VLOOKUP($E64, Parameter2!$A$2:$C$5000, 3, FALSE), 0))</f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18" t="str">
        <f>IF(C64=".....","",_xlfn.IFNA(VLOOKUP($C64, Parameter!$A$4:$B$5000, 2, FALSE), "Kode belanja salah :("))</f>
        <v/>
      </c>
      <c r="X64" s="35"/>
      <c r="Y64" s="121"/>
      <c r="Z64" s="17"/>
      <c r="AA64" s="20"/>
      <c r="AB64" s="41" t="str">
        <f>IF($C64=".....","",VLOOKUP($C64, Parameter!$A$4:$L$5000, 6, FALSE))</f>
        <v/>
      </c>
      <c r="AC64" s="41" t="str">
        <f>IF($C64=".....","",VLOOKUP($C64, Parameter!$A$4:$L$5000, 7, FALSE))</f>
        <v/>
      </c>
      <c r="AD64" s="41" t="str">
        <f>IF($C64=".....","",VLOOKUP($C64, Parameter!$A$4:$L$5000, 8, FALSE))</f>
        <v/>
      </c>
      <c r="AE64" s="41" t="str">
        <f>IF($C64=".....","",VLOOKUP($C64, Parameter!$A$4:$L$5000, 9, FALSE))</f>
        <v/>
      </c>
      <c r="AF64" s="41" t="str">
        <f>IF($C64=".....","",VLOOKUP($C64, Parameter!$A$4:$L$5000, 10, FALSE))</f>
        <v/>
      </c>
      <c r="AG64" s="41" t="str">
        <f>IF($C64=".....","",VLOOKUP($C64, Parameter!$A$4:$L$5000, 11, FALSE))</f>
        <v/>
      </c>
      <c r="AH64" s="41" t="str">
        <f>IF($C64="..0.0.0.000","",_xlfn.IFNA(VLOOKUP($C64, Parameter!$A$4:$L$5000, 12, FALSE), ""))</f>
        <v/>
      </c>
      <c r="AI64" s="39"/>
      <c r="AJ64" s="39"/>
      <c r="AK64" s="39"/>
      <c r="AL64" s="39"/>
      <c r="AM64" s="39"/>
      <c r="AN64" s="39"/>
      <c r="AO64" s="39"/>
      <c r="AP64" s="41" t="str">
        <f>IF(F64="......", "", _xlfn.IFNA(VLOOKUP(F64, Parameter2!$D$2:$E$15000, 2, FALSE), "Kode aset salah :("))</f>
        <v/>
      </c>
      <c r="AQ64" s="39"/>
      <c r="AR64" s="51"/>
      <c r="AS64" s="52"/>
      <c r="AT64" s="53">
        <f t="shared" si="6"/>
        <v>0</v>
      </c>
      <c r="AU64" s="39" t="str">
        <f t="shared" si="22"/>
        <v/>
      </c>
      <c r="AV64" s="39" t="str">
        <f t="shared" si="23"/>
        <v/>
      </c>
      <c r="AW64" s="39" t="str">
        <f t="shared" si="24"/>
        <v/>
      </c>
      <c r="AX64" s="39" t="str">
        <f t="shared" si="25"/>
        <v/>
      </c>
      <c r="AY64" s="41" t="str">
        <f>IF(G64="...", "", VLOOKUP(G64, UPB!$A$3:$B$5000, 2, FALSE))</f>
        <v/>
      </c>
      <c r="AZ64" s="84"/>
      <c r="BA64" s="76"/>
      <c r="BB64" s="65"/>
      <c r="BC64" s="65"/>
      <c r="BD64" s="54"/>
      <c r="BE64" s="65"/>
      <c r="BF64" s="65"/>
      <c r="BG64" s="65"/>
      <c r="BH64" s="65"/>
      <c r="BI64" s="65"/>
      <c r="BJ64" s="65"/>
      <c r="BK64" s="65"/>
      <c r="BL64" s="65"/>
      <c r="BM64" s="65"/>
      <c r="BN64" s="70"/>
      <c r="BO64" s="65"/>
      <c r="BP64" s="65"/>
      <c r="BQ64" s="65"/>
      <c r="BR64" s="65"/>
      <c r="BS64" s="65"/>
      <c r="BT64" s="65"/>
      <c r="BU64" s="55" t="str">
        <f>IF(AND($D64 &lt;&gt; "", $D64 &lt;&gt; $E64, $F64 &lt;&gt; "x.x.x.x.x.x.x"), VLOOKUP($E64, Parameter!$E$3:$N$5000, 9, FALSE), "")</f>
        <v/>
      </c>
      <c r="BV64" s="55" t="str">
        <f>IF(AND($D64 &lt;&gt; "", $D64 &lt;&gt; $E64, $F64 &lt;&gt; "x.x.x.x.x.x.x"), VLOOKUP($E64, Parameter!$E$3:$N$5000, 10, FALSE), "")</f>
        <v/>
      </c>
      <c r="BW64" s="55" t="str">
        <f>IF(AND($D64 &lt;&gt; "", $D64 &lt;&gt; $E64, $F64 &lt;&gt; "x.x.x.x.x.x.x"), VLOOKUP($C64, Parameter!$A$4:$L$5000, 3, FALSE), "")</f>
        <v/>
      </c>
      <c r="BX64" s="55" t="str">
        <f>IF(AND($D64 &lt;&gt; "", $D64 &lt;&gt; $E64, $F64 &lt;&gt; "x.x.x.x.x.x.x"), VLOOKUP($C64, Parameter!$A$4:$L$5000, 4, FALSE), "")</f>
        <v/>
      </c>
      <c r="BY64" s="56">
        <f t="shared" si="7"/>
        <v>0</v>
      </c>
      <c r="BZ64" s="55" t="str">
        <f t="shared" si="8"/>
        <v>Intra</v>
      </c>
      <c r="CA64" s="55" t="str">
        <f>IF($BZ64="Ekstra", Parameter3!$B$2, "")</f>
        <v/>
      </c>
      <c r="CB64" s="55" t="str">
        <f>IF($BZ64="Ekstra", Parameter3!$C$2, "")</f>
        <v/>
      </c>
      <c r="CC64" s="55" t="str">
        <f>IF($BZ64="Ekstra", VLOOKUP($E64, Parameter!$E$3:$N$5000, 9, FALSE), "")</f>
        <v/>
      </c>
      <c r="CD64" s="55" t="str">
        <f>IF($BZ64="Ekstra", VLOOKUP($E64, Parameter!$E$3:$N$5000, 10, FALSE), "")</f>
        <v/>
      </c>
      <c r="CE64" s="56">
        <f t="shared" si="9"/>
        <v>0</v>
      </c>
      <c r="CF64" s="55" t="str">
        <f t="shared" si="27"/>
        <v/>
      </c>
      <c r="CG64" s="55" t="str">
        <f t="shared" si="27"/>
        <v/>
      </c>
      <c r="CH64" s="55" t="str">
        <f t="shared" si="11"/>
        <v/>
      </c>
      <c r="CI64" s="55" t="str">
        <f>IF($F64="x.x.x.x.x.x.x", VLOOKUP($C64, Parameter!$A$4:$L$5000, 4, FALSE), "")</f>
        <v/>
      </c>
      <c r="CJ64" s="56">
        <f t="shared" si="12"/>
        <v>0</v>
      </c>
      <c r="CM64" s="4" t="str">
        <f t="shared" si="13"/>
        <v>...-...-.....</v>
      </c>
      <c r="CN64" s="57">
        <f t="shared" si="14"/>
        <v>0</v>
      </c>
      <c r="CO64" s="58">
        <f t="shared" si="15"/>
        <v>0</v>
      </c>
      <c r="CP64" s="4" t="str">
        <f t="shared" si="16"/>
        <v/>
      </c>
      <c r="CQ64" s="4" t="b">
        <f t="shared" si="21"/>
        <v>0</v>
      </c>
      <c r="CR64" s="4" t="str">
        <f t="shared" si="17"/>
        <v/>
      </c>
      <c r="CS64" s="4" t="str">
        <f t="shared" si="18"/>
        <v/>
      </c>
      <c r="CT64" s="91" t="b">
        <f t="shared" si="19"/>
        <v>0</v>
      </c>
    </row>
    <row r="65" spans="1:98" s="4" customFormat="1" x14ac:dyDescent="0.25">
      <c r="A65" s="50" t="str">
        <f t="shared" si="0"/>
        <v>...</v>
      </c>
      <c r="B65" s="50" t="str">
        <f t="shared" si="1"/>
        <v>...</v>
      </c>
      <c r="C65" s="50" t="str">
        <f t="shared" si="2"/>
        <v>.....</v>
      </c>
      <c r="D65" s="50" t="str">
        <f>IF($C65=".....","",_xlfn.IFNA(VLOOKUP($C65, Parameter!$A$4:$L$5000, 3, FALSE), ""))</f>
        <v/>
      </c>
      <c r="E65" s="50" t="str">
        <f t="shared" si="3"/>
        <v>.....</v>
      </c>
      <c r="F65" s="50" t="str">
        <f t="shared" si="4"/>
        <v>......</v>
      </c>
      <c r="G65" s="50" t="str">
        <f t="shared" si="5"/>
        <v>...</v>
      </c>
      <c r="H65" s="40">
        <f>IF(E65=".....", 0, _xlfn.IFNA(VLOOKUP($E65, Parameter2!$A$2:$C$5000, 3, FALSE), 0))</f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18" t="str">
        <f>IF(C65=".....","",_xlfn.IFNA(VLOOKUP($C65, Parameter!$A$4:$B$5000, 2, FALSE), "Kode belanja salah :("))</f>
        <v/>
      </c>
      <c r="X65" s="35"/>
      <c r="Y65" s="121"/>
      <c r="Z65" s="17"/>
      <c r="AA65" s="20"/>
      <c r="AB65" s="41" t="str">
        <f>IF($C65=".....","",VLOOKUP($C65, Parameter!$A$4:$L$5000, 6, FALSE))</f>
        <v/>
      </c>
      <c r="AC65" s="41" t="str">
        <f>IF($C65=".....","",VLOOKUP($C65, Parameter!$A$4:$L$5000, 7, FALSE))</f>
        <v/>
      </c>
      <c r="AD65" s="41" t="str">
        <f>IF($C65=".....","",VLOOKUP($C65, Parameter!$A$4:$L$5000, 8, FALSE))</f>
        <v/>
      </c>
      <c r="AE65" s="41" t="str">
        <f>IF($C65=".....","",VLOOKUP($C65, Parameter!$A$4:$L$5000, 9, FALSE))</f>
        <v/>
      </c>
      <c r="AF65" s="41" t="str">
        <f>IF($C65=".....","",VLOOKUP($C65, Parameter!$A$4:$L$5000, 10, FALSE))</f>
        <v/>
      </c>
      <c r="AG65" s="41" t="str">
        <f>IF($C65=".....","",VLOOKUP($C65, Parameter!$A$4:$L$5000, 11, FALSE))</f>
        <v/>
      </c>
      <c r="AH65" s="41" t="str">
        <f>IF($C65="..0.0.0.000","",_xlfn.IFNA(VLOOKUP($C65, Parameter!$A$4:$L$5000, 12, FALSE), ""))</f>
        <v/>
      </c>
      <c r="AI65" s="39"/>
      <c r="AJ65" s="39"/>
      <c r="AK65" s="39"/>
      <c r="AL65" s="39"/>
      <c r="AM65" s="39"/>
      <c r="AN65" s="39"/>
      <c r="AO65" s="39"/>
      <c r="AP65" s="41" t="str">
        <f>IF(F65="......", "", _xlfn.IFNA(VLOOKUP(F65, Parameter2!$D$2:$E$15000, 2, FALSE), "Kode aset salah :("))</f>
        <v/>
      </c>
      <c r="AQ65" s="39"/>
      <c r="AR65" s="51"/>
      <c r="AS65" s="52"/>
      <c r="AT65" s="53">
        <f t="shared" si="6"/>
        <v>0</v>
      </c>
      <c r="AU65" s="39" t="str">
        <f t="shared" si="22"/>
        <v/>
      </c>
      <c r="AV65" s="39" t="str">
        <f t="shared" si="23"/>
        <v/>
      </c>
      <c r="AW65" s="39" t="str">
        <f t="shared" si="24"/>
        <v/>
      </c>
      <c r="AX65" s="39" t="str">
        <f t="shared" si="25"/>
        <v/>
      </c>
      <c r="AY65" s="41" t="str">
        <f>IF(G65="...", "", VLOOKUP(G65, UPB!$A$3:$B$5000, 2, FALSE))</f>
        <v/>
      </c>
      <c r="AZ65" s="84"/>
      <c r="BA65" s="76"/>
      <c r="BB65" s="65"/>
      <c r="BC65" s="65"/>
      <c r="BD65" s="54"/>
      <c r="BE65" s="65"/>
      <c r="BF65" s="65"/>
      <c r="BG65" s="65"/>
      <c r="BH65" s="65"/>
      <c r="BI65" s="65"/>
      <c r="BJ65" s="65"/>
      <c r="BK65" s="65"/>
      <c r="BL65" s="65"/>
      <c r="BM65" s="65"/>
      <c r="BN65" s="70"/>
      <c r="BO65" s="65"/>
      <c r="BP65" s="65"/>
      <c r="BQ65" s="65"/>
      <c r="BR65" s="65"/>
      <c r="BS65" s="65"/>
      <c r="BT65" s="65"/>
      <c r="BU65" s="55" t="str">
        <f>IF(AND($D65 &lt;&gt; "", $D65 &lt;&gt; $E65, $F65 &lt;&gt; "x.x.x.x.x.x.x"), VLOOKUP($E65, Parameter!$E$3:$N$5000, 9, FALSE), "")</f>
        <v/>
      </c>
      <c r="BV65" s="55" t="str">
        <f>IF(AND($D65 &lt;&gt; "", $D65 &lt;&gt; $E65, $F65 &lt;&gt; "x.x.x.x.x.x.x"), VLOOKUP($E65, Parameter!$E$3:$N$5000, 10, FALSE), "")</f>
        <v/>
      </c>
      <c r="BW65" s="55" t="str">
        <f>IF(AND($D65 &lt;&gt; "", $D65 &lt;&gt; $E65, $F65 &lt;&gt; "x.x.x.x.x.x.x"), VLOOKUP($C65, Parameter!$A$4:$L$5000, 3, FALSE), "")</f>
        <v/>
      </c>
      <c r="BX65" s="55" t="str">
        <f>IF(AND($D65 &lt;&gt; "", $D65 &lt;&gt; $E65, $F65 &lt;&gt; "x.x.x.x.x.x.x"), VLOOKUP($C65, Parameter!$A$4:$L$5000, 4, FALSE), "")</f>
        <v/>
      </c>
      <c r="BY65" s="56">
        <f t="shared" si="7"/>
        <v>0</v>
      </c>
      <c r="BZ65" s="55" t="str">
        <f t="shared" si="8"/>
        <v>Intra</v>
      </c>
      <c r="CA65" s="55" t="str">
        <f>IF($BZ65="Ekstra", Parameter3!$B$2, "")</f>
        <v/>
      </c>
      <c r="CB65" s="55" t="str">
        <f>IF($BZ65="Ekstra", Parameter3!$C$2, "")</f>
        <v/>
      </c>
      <c r="CC65" s="55" t="str">
        <f>IF($BZ65="Ekstra", VLOOKUP($E65, Parameter!$E$3:$N$5000, 9, FALSE), "")</f>
        <v/>
      </c>
      <c r="CD65" s="55" t="str">
        <f>IF($BZ65="Ekstra", VLOOKUP($E65, Parameter!$E$3:$N$5000, 10, FALSE), "")</f>
        <v/>
      </c>
      <c r="CE65" s="56">
        <f t="shared" si="9"/>
        <v>0</v>
      </c>
      <c r="CF65" s="55" t="str">
        <f t="shared" si="27"/>
        <v/>
      </c>
      <c r="CG65" s="55" t="str">
        <f t="shared" si="27"/>
        <v/>
      </c>
      <c r="CH65" s="55" t="str">
        <f t="shared" si="11"/>
        <v/>
      </c>
      <c r="CI65" s="55" t="str">
        <f>IF($F65="x.x.x.x.x.x.x", VLOOKUP($C65, Parameter!$A$4:$L$5000, 4, FALSE), "")</f>
        <v/>
      </c>
      <c r="CJ65" s="56">
        <f t="shared" si="12"/>
        <v>0</v>
      </c>
      <c r="CM65" s="4" t="str">
        <f t="shared" si="13"/>
        <v>...-...-.....</v>
      </c>
      <c r="CN65" s="57">
        <f t="shared" si="14"/>
        <v>0</v>
      </c>
      <c r="CO65" s="58">
        <f t="shared" si="15"/>
        <v>0</v>
      </c>
      <c r="CP65" s="4" t="str">
        <f t="shared" si="16"/>
        <v/>
      </c>
      <c r="CQ65" s="4" t="b">
        <f t="shared" si="21"/>
        <v>0</v>
      </c>
      <c r="CR65" s="4" t="str">
        <f t="shared" si="17"/>
        <v/>
      </c>
      <c r="CS65" s="4" t="str">
        <f t="shared" si="18"/>
        <v/>
      </c>
      <c r="CT65" s="91" t="b">
        <f t="shared" si="19"/>
        <v>0</v>
      </c>
    </row>
    <row r="66" spans="1:98" s="4" customFormat="1" x14ac:dyDescent="0.25">
      <c r="A66" s="50" t="str">
        <f t="shared" si="0"/>
        <v>...</v>
      </c>
      <c r="B66" s="50" t="str">
        <f t="shared" si="1"/>
        <v>...</v>
      </c>
      <c r="C66" s="50" t="str">
        <f t="shared" si="2"/>
        <v>.....</v>
      </c>
      <c r="D66" s="50" t="str">
        <f>IF($C66=".....","",_xlfn.IFNA(VLOOKUP($C66, Parameter!$A$4:$L$5000, 3, FALSE), ""))</f>
        <v/>
      </c>
      <c r="E66" s="50" t="str">
        <f t="shared" si="3"/>
        <v>.....</v>
      </c>
      <c r="F66" s="50" t="str">
        <f t="shared" si="4"/>
        <v>......</v>
      </c>
      <c r="G66" s="50" t="str">
        <f t="shared" si="5"/>
        <v>...</v>
      </c>
      <c r="H66" s="40">
        <f>IF(E66=".....", 0, _xlfn.IFNA(VLOOKUP($E66, Parameter2!$A$2:$C$5000, 3, FALSE), 0))</f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18" t="str">
        <f>IF(C66=".....","",_xlfn.IFNA(VLOOKUP($C66, Parameter!$A$4:$B$5000, 2, FALSE), "Kode belanja salah :("))</f>
        <v/>
      </c>
      <c r="X66" s="35"/>
      <c r="Y66" s="121"/>
      <c r="Z66" s="17"/>
      <c r="AA66" s="20"/>
      <c r="AB66" s="41" t="str">
        <f>IF($C66=".....","",VLOOKUP($C66, Parameter!$A$4:$L$5000, 6, FALSE))</f>
        <v/>
      </c>
      <c r="AC66" s="41" t="str">
        <f>IF($C66=".....","",VLOOKUP($C66, Parameter!$A$4:$L$5000, 7, FALSE))</f>
        <v/>
      </c>
      <c r="AD66" s="41" t="str">
        <f>IF($C66=".....","",VLOOKUP($C66, Parameter!$A$4:$L$5000, 8, FALSE))</f>
        <v/>
      </c>
      <c r="AE66" s="41" t="str">
        <f>IF($C66=".....","",VLOOKUP($C66, Parameter!$A$4:$L$5000, 9, FALSE))</f>
        <v/>
      </c>
      <c r="AF66" s="41" t="str">
        <f>IF($C66=".....","",VLOOKUP($C66, Parameter!$A$4:$L$5000, 10, FALSE))</f>
        <v/>
      </c>
      <c r="AG66" s="41" t="str">
        <f>IF($C66=".....","",VLOOKUP($C66, Parameter!$A$4:$L$5000, 11, FALSE))</f>
        <v/>
      </c>
      <c r="AH66" s="41" t="str">
        <f>IF($C66="..0.0.0.000","",_xlfn.IFNA(VLOOKUP($C66, Parameter!$A$4:$L$5000, 12, FALSE), ""))</f>
        <v/>
      </c>
      <c r="AI66" s="39"/>
      <c r="AJ66" s="39"/>
      <c r="AK66" s="39"/>
      <c r="AL66" s="39"/>
      <c r="AM66" s="39"/>
      <c r="AN66" s="39"/>
      <c r="AO66" s="39"/>
      <c r="AP66" s="41" t="str">
        <f>IF(F66="......", "", _xlfn.IFNA(VLOOKUP(F66, Parameter2!$D$2:$E$15000, 2, FALSE), "Kode aset salah :("))</f>
        <v/>
      </c>
      <c r="AQ66" s="39"/>
      <c r="AR66" s="51"/>
      <c r="AS66" s="52"/>
      <c r="AT66" s="53">
        <f t="shared" si="6"/>
        <v>0</v>
      </c>
      <c r="AU66" s="39" t="str">
        <f t="shared" si="22"/>
        <v/>
      </c>
      <c r="AV66" s="39" t="str">
        <f t="shared" si="23"/>
        <v/>
      </c>
      <c r="AW66" s="39" t="str">
        <f t="shared" si="24"/>
        <v/>
      </c>
      <c r="AX66" s="39" t="str">
        <f t="shared" si="25"/>
        <v/>
      </c>
      <c r="AY66" s="41" t="str">
        <f>IF(G66="...", "", VLOOKUP(G66, UPB!$A$3:$B$5000, 2, FALSE))</f>
        <v/>
      </c>
      <c r="AZ66" s="84"/>
      <c r="BA66" s="76"/>
      <c r="BB66" s="65"/>
      <c r="BC66" s="65"/>
      <c r="BD66" s="54"/>
      <c r="BE66" s="65"/>
      <c r="BF66" s="65"/>
      <c r="BG66" s="65"/>
      <c r="BH66" s="65"/>
      <c r="BI66" s="65"/>
      <c r="BJ66" s="65"/>
      <c r="BK66" s="65"/>
      <c r="BL66" s="65"/>
      <c r="BM66" s="65"/>
      <c r="BN66" s="70"/>
      <c r="BO66" s="65"/>
      <c r="BP66" s="65"/>
      <c r="BQ66" s="65"/>
      <c r="BR66" s="65"/>
      <c r="BS66" s="65"/>
      <c r="BT66" s="65"/>
      <c r="BU66" s="55" t="str">
        <f>IF(AND($D66 &lt;&gt; "", $D66 &lt;&gt; $E66, $F66 &lt;&gt; "x.x.x.x.x.x.x"), VLOOKUP($E66, Parameter!$E$3:$N$5000, 9, FALSE), "")</f>
        <v/>
      </c>
      <c r="BV66" s="55" t="str">
        <f>IF(AND($D66 &lt;&gt; "", $D66 &lt;&gt; $E66, $F66 &lt;&gt; "x.x.x.x.x.x.x"), VLOOKUP($E66, Parameter!$E$3:$N$5000, 10, FALSE), "")</f>
        <v/>
      </c>
      <c r="BW66" s="55" t="str">
        <f>IF(AND($D66 &lt;&gt; "", $D66 &lt;&gt; $E66, $F66 &lt;&gt; "x.x.x.x.x.x.x"), VLOOKUP($C66, Parameter!$A$4:$L$5000, 3, FALSE), "")</f>
        <v/>
      </c>
      <c r="BX66" s="55" t="str">
        <f>IF(AND($D66 &lt;&gt; "", $D66 &lt;&gt; $E66, $F66 &lt;&gt; "x.x.x.x.x.x.x"), VLOOKUP($C66, Parameter!$A$4:$L$5000, 4, FALSE), "")</f>
        <v/>
      </c>
      <c r="BY66" s="56">
        <f t="shared" si="7"/>
        <v>0</v>
      </c>
      <c r="BZ66" s="55" t="str">
        <f t="shared" si="8"/>
        <v>Intra</v>
      </c>
      <c r="CA66" s="55" t="str">
        <f>IF($BZ66="Ekstra", Parameter3!$B$2, "")</f>
        <v/>
      </c>
      <c r="CB66" s="55" t="str">
        <f>IF($BZ66="Ekstra", Parameter3!$C$2, "")</f>
        <v/>
      </c>
      <c r="CC66" s="55" t="str">
        <f>IF($BZ66="Ekstra", VLOOKUP($E66, Parameter!$E$3:$N$5000, 9, FALSE), "")</f>
        <v/>
      </c>
      <c r="CD66" s="55" t="str">
        <f>IF($BZ66="Ekstra", VLOOKUP($E66, Parameter!$E$3:$N$5000, 10, FALSE), "")</f>
        <v/>
      </c>
      <c r="CE66" s="56">
        <f t="shared" si="9"/>
        <v>0</v>
      </c>
      <c r="CF66" s="55" t="str">
        <f t="shared" si="27"/>
        <v/>
      </c>
      <c r="CG66" s="55" t="str">
        <f t="shared" si="27"/>
        <v/>
      </c>
      <c r="CH66" s="55" t="str">
        <f t="shared" si="11"/>
        <v/>
      </c>
      <c r="CI66" s="55" t="str">
        <f>IF($F66="x.x.x.x.x.x.x", VLOOKUP($C66, Parameter!$A$4:$L$5000, 4, FALSE), "")</f>
        <v/>
      </c>
      <c r="CJ66" s="56">
        <f t="shared" si="12"/>
        <v>0</v>
      </c>
      <c r="CM66" s="4" t="str">
        <f t="shared" si="13"/>
        <v>...-...-.....</v>
      </c>
      <c r="CN66" s="57">
        <f t="shared" si="14"/>
        <v>0</v>
      </c>
      <c r="CO66" s="58">
        <f t="shared" si="15"/>
        <v>0</v>
      </c>
      <c r="CP66" s="4" t="str">
        <f t="shared" si="16"/>
        <v/>
      </c>
      <c r="CQ66" s="4" t="b">
        <f t="shared" si="21"/>
        <v>0</v>
      </c>
      <c r="CR66" s="4" t="str">
        <f t="shared" si="17"/>
        <v/>
      </c>
      <c r="CS66" s="4" t="str">
        <f t="shared" si="18"/>
        <v/>
      </c>
      <c r="CT66" s="91" t="b">
        <f t="shared" si="19"/>
        <v>0</v>
      </c>
    </row>
    <row r="67" spans="1:98" s="4" customFormat="1" x14ac:dyDescent="0.25">
      <c r="A67" s="50" t="str">
        <f t="shared" si="0"/>
        <v>...</v>
      </c>
      <c r="B67" s="50" t="str">
        <f t="shared" si="1"/>
        <v>...</v>
      </c>
      <c r="C67" s="50" t="str">
        <f t="shared" si="2"/>
        <v>.....</v>
      </c>
      <c r="D67" s="50" t="str">
        <f>IF($C67=".....","",_xlfn.IFNA(VLOOKUP($C67, Parameter!$A$4:$L$5000, 3, FALSE), ""))</f>
        <v/>
      </c>
      <c r="E67" s="50" t="str">
        <f t="shared" si="3"/>
        <v>.....</v>
      </c>
      <c r="F67" s="50" t="str">
        <f t="shared" si="4"/>
        <v>......</v>
      </c>
      <c r="G67" s="50" t="str">
        <f t="shared" si="5"/>
        <v>...</v>
      </c>
      <c r="H67" s="40">
        <f>IF(E67=".....", 0, _xlfn.IFNA(VLOOKUP($E67, Parameter2!$A$2:$C$5000, 3, FALSE), 0))</f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18" t="str">
        <f>IF(C67=".....","",_xlfn.IFNA(VLOOKUP($C67, Parameter!$A$4:$B$5000, 2, FALSE), "Kode belanja salah :("))</f>
        <v/>
      </c>
      <c r="X67" s="35"/>
      <c r="Y67" s="121"/>
      <c r="Z67" s="17"/>
      <c r="AA67" s="20"/>
      <c r="AB67" s="41" t="str">
        <f>IF($C67=".....","",VLOOKUP($C67, Parameter!$A$4:$L$5000, 6, FALSE))</f>
        <v/>
      </c>
      <c r="AC67" s="41" t="str">
        <f>IF($C67=".....","",VLOOKUP($C67, Parameter!$A$4:$L$5000, 7, FALSE))</f>
        <v/>
      </c>
      <c r="AD67" s="41" t="str">
        <f>IF($C67=".....","",VLOOKUP($C67, Parameter!$A$4:$L$5000, 8, FALSE))</f>
        <v/>
      </c>
      <c r="AE67" s="41" t="str">
        <f>IF($C67=".....","",VLOOKUP($C67, Parameter!$A$4:$L$5000, 9, FALSE))</f>
        <v/>
      </c>
      <c r="AF67" s="41" t="str">
        <f>IF($C67=".....","",VLOOKUP($C67, Parameter!$A$4:$L$5000, 10, FALSE))</f>
        <v/>
      </c>
      <c r="AG67" s="41" t="str">
        <f>IF($C67=".....","",VLOOKUP($C67, Parameter!$A$4:$L$5000, 11, FALSE))</f>
        <v/>
      </c>
      <c r="AH67" s="41" t="str">
        <f>IF($C67="..0.0.0.000","",_xlfn.IFNA(VLOOKUP($C67, Parameter!$A$4:$L$5000, 12, FALSE), ""))</f>
        <v/>
      </c>
      <c r="AI67" s="39"/>
      <c r="AJ67" s="39"/>
      <c r="AK67" s="39"/>
      <c r="AL67" s="39"/>
      <c r="AM67" s="39"/>
      <c r="AN67" s="39"/>
      <c r="AO67" s="39"/>
      <c r="AP67" s="41" t="str">
        <f>IF(F67="......", "", _xlfn.IFNA(VLOOKUP(F67, Parameter2!$D$2:$E$15000, 2, FALSE), "Kode aset salah :("))</f>
        <v/>
      </c>
      <c r="AQ67" s="39"/>
      <c r="AR67" s="51"/>
      <c r="AS67" s="52"/>
      <c r="AT67" s="53">
        <f t="shared" si="6"/>
        <v>0</v>
      </c>
      <c r="AU67" s="39" t="str">
        <f t="shared" si="22"/>
        <v/>
      </c>
      <c r="AV67" s="39" t="str">
        <f t="shared" si="23"/>
        <v/>
      </c>
      <c r="AW67" s="39" t="str">
        <f t="shared" si="24"/>
        <v/>
      </c>
      <c r="AX67" s="39" t="str">
        <f t="shared" si="25"/>
        <v/>
      </c>
      <c r="AY67" s="41" t="str">
        <f>IF(G67="...", "", VLOOKUP(G67, UPB!$A$3:$B$5000, 2, FALSE))</f>
        <v/>
      </c>
      <c r="AZ67" s="84"/>
      <c r="BA67" s="76"/>
      <c r="BB67" s="65"/>
      <c r="BC67" s="65"/>
      <c r="BD67" s="54"/>
      <c r="BE67" s="65"/>
      <c r="BF67" s="65"/>
      <c r="BG67" s="65"/>
      <c r="BH67" s="65"/>
      <c r="BI67" s="65"/>
      <c r="BJ67" s="65"/>
      <c r="BK67" s="65"/>
      <c r="BL67" s="65"/>
      <c r="BM67" s="65"/>
      <c r="BN67" s="70"/>
      <c r="BO67" s="65"/>
      <c r="BP67" s="65"/>
      <c r="BQ67" s="65"/>
      <c r="BR67" s="65"/>
      <c r="BS67" s="65"/>
      <c r="BT67" s="65"/>
      <c r="BU67" s="55" t="str">
        <f>IF(AND($D67 &lt;&gt; "", $D67 &lt;&gt; $E67, $F67 &lt;&gt; "x.x.x.x.x.x.x"), VLOOKUP($E67, Parameter!$E$3:$N$5000, 9, FALSE), "")</f>
        <v/>
      </c>
      <c r="BV67" s="55" t="str">
        <f>IF(AND($D67 &lt;&gt; "", $D67 &lt;&gt; $E67, $F67 &lt;&gt; "x.x.x.x.x.x.x"), VLOOKUP($E67, Parameter!$E$3:$N$5000, 10, FALSE), "")</f>
        <v/>
      </c>
      <c r="BW67" s="55" t="str">
        <f>IF(AND($D67 &lt;&gt; "", $D67 &lt;&gt; $E67, $F67 &lt;&gt; "x.x.x.x.x.x.x"), VLOOKUP($C67, Parameter!$A$4:$L$5000, 3, FALSE), "")</f>
        <v/>
      </c>
      <c r="BX67" s="55" t="str">
        <f>IF(AND($D67 &lt;&gt; "", $D67 &lt;&gt; $E67, $F67 &lt;&gt; "x.x.x.x.x.x.x"), VLOOKUP($C67, Parameter!$A$4:$L$5000, 4, FALSE), "")</f>
        <v/>
      </c>
      <c r="BY67" s="56">
        <f t="shared" si="7"/>
        <v>0</v>
      </c>
      <c r="BZ67" s="55" t="str">
        <f t="shared" si="8"/>
        <v>Intra</v>
      </c>
      <c r="CA67" s="55" t="str">
        <f>IF($BZ67="Ekstra", Parameter3!$B$2, "")</f>
        <v/>
      </c>
      <c r="CB67" s="55" t="str">
        <f>IF($BZ67="Ekstra", Parameter3!$C$2, "")</f>
        <v/>
      </c>
      <c r="CC67" s="55" t="str">
        <f>IF($BZ67="Ekstra", VLOOKUP($E67, Parameter!$E$3:$N$5000, 9, FALSE), "")</f>
        <v/>
      </c>
      <c r="CD67" s="55" t="str">
        <f>IF($BZ67="Ekstra", VLOOKUP($E67, Parameter!$E$3:$N$5000, 10, FALSE), "")</f>
        <v/>
      </c>
      <c r="CE67" s="56">
        <f t="shared" si="9"/>
        <v>0</v>
      </c>
      <c r="CF67" s="55" t="str">
        <f t="shared" si="27"/>
        <v/>
      </c>
      <c r="CG67" s="55" t="str">
        <f t="shared" si="27"/>
        <v/>
      </c>
      <c r="CH67" s="55" t="str">
        <f t="shared" si="11"/>
        <v/>
      </c>
      <c r="CI67" s="55" t="str">
        <f>IF($F67="x.x.x.x.x.x.x", VLOOKUP($C67, Parameter!$A$4:$L$5000, 4, FALSE), "")</f>
        <v/>
      </c>
      <c r="CJ67" s="56">
        <f t="shared" si="12"/>
        <v>0</v>
      </c>
      <c r="CM67" s="4" t="str">
        <f t="shared" si="13"/>
        <v>...-...-.....</v>
      </c>
      <c r="CN67" s="57">
        <f t="shared" si="14"/>
        <v>0</v>
      </c>
      <c r="CO67" s="58">
        <f t="shared" si="15"/>
        <v>0</v>
      </c>
      <c r="CP67" s="4" t="str">
        <f t="shared" si="16"/>
        <v/>
      </c>
      <c r="CQ67" s="4" t="b">
        <f t="shared" si="21"/>
        <v>0</v>
      </c>
      <c r="CR67" s="4" t="str">
        <f t="shared" si="17"/>
        <v/>
      </c>
      <c r="CS67" s="4" t="str">
        <f t="shared" si="18"/>
        <v/>
      </c>
      <c r="CT67" s="91" t="b">
        <f t="shared" si="19"/>
        <v>0</v>
      </c>
    </row>
    <row r="68" spans="1:98" s="4" customFormat="1" x14ac:dyDescent="0.25">
      <c r="A68" s="50" t="str">
        <f t="shared" si="0"/>
        <v>...</v>
      </c>
      <c r="B68" s="50" t="str">
        <f t="shared" si="1"/>
        <v>...</v>
      </c>
      <c r="C68" s="50" t="str">
        <f t="shared" si="2"/>
        <v>.....</v>
      </c>
      <c r="D68" s="50" t="str">
        <f>IF($C68=".....","",_xlfn.IFNA(VLOOKUP($C68, Parameter!$A$4:$L$5000, 3, FALSE), ""))</f>
        <v/>
      </c>
      <c r="E68" s="50" t="str">
        <f t="shared" si="3"/>
        <v>.....</v>
      </c>
      <c r="F68" s="50" t="str">
        <f t="shared" si="4"/>
        <v>......</v>
      </c>
      <c r="G68" s="50" t="str">
        <f t="shared" si="5"/>
        <v>...</v>
      </c>
      <c r="H68" s="40">
        <f>IF(E68=".....", 0, _xlfn.IFNA(VLOOKUP($E68, Parameter2!$A$2:$C$5000, 3, FALSE), 0))</f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18" t="str">
        <f>IF(C68=".....","",_xlfn.IFNA(VLOOKUP($C68, Parameter!$A$4:$B$5000, 2, FALSE), "Kode belanja salah :("))</f>
        <v/>
      </c>
      <c r="X68" s="35"/>
      <c r="Y68" s="121"/>
      <c r="Z68" s="17"/>
      <c r="AA68" s="20"/>
      <c r="AB68" s="41" t="str">
        <f>IF($C68=".....","",VLOOKUP($C68, Parameter!$A$4:$L$5000, 6, FALSE))</f>
        <v/>
      </c>
      <c r="AC68" s="41" t="str">
        <f>IF($C68=".....","",VLOOKUP($C68, Parameter!$A$4:$L$5000, 7, FALSE))</f>
        <v/>
      </c>
      <c r="AD68" s="41" t="str">
        <f>IF($C68=".....","",VLOOKUP($C68, Parameter!$A$4:$L$5000, 8, FALSE))</f>
        <v/>
      </c>
      <c r="AE68" s="41" t="str">
        <f>IF($C68=".....","",VLOOKUP($C68, Parameter!$A$4:$L$5000, 9, FALSE))</f>
        <v/>
      </c>
      <c r="AF68" s="41" t="str">
        <f>IF($C68=".....","",VLOOKUP($C68, Parameter!$A$4:$L$5000, 10, FALSE))</f>
        <v/>
      </c>
      <c r="AG68" s="41" t="str">
        <f>IF($C68=".....","",VLOOKUP($C68, Parameter!$A$4:$L$5000, 11, FALSE))</f>
        <v/>
      </c>
      <c r="AH68" s="41" t="str">
        <f>IF($C68="..0.0.0.000","",_xlfn.IFNA(VLOOKUP($C68, Parameter!$A$4:$L$5000, 12, FALSE), ""))</f>
        <v/>
      </c>
      <c r="AI68" s="39"/>
      <c r="AJ68" s="39"/>
      <c r="AK68" s="39"/>
      <c r="AL68" s="39"/>
      <c r="AM68" s="39"/>
      <c r="AN68" s="39"/>
      <c r="AO68" s="39"/>
      <c r="AP68" s="41" t="str">
        <f>IF(F68="......", "", _xlfn.IFNA(VLOOKUP(F68, Parameter2!$D$2:$E$15000, 2, FALSE), "Kode aset salah :("))</f>
        <v/>
      </c>
      <c r="AQ68" s="39"/>
      <c r="AR68" s="51"/>
      <c r="AS68" s="52"/>
      <c r="AT68" s="53">
        <f t="shared" si="6"/>
        <v>0</v>
      </c>
      <c r="AU68" s="39" t="str">
        <f t="shared" si="22"/>
        <v/>
      </c>
      <c r="AV68" s="39" t="str">
        <f t="shared" si="23"/>
        <v/>
      </c>
      <c r="AW68" s="39" t="str">
        <f t="shared" si="24"/>
        <v/>
      </c>
      <c r="AX68" s="39" t="str">
        <f t="shared" si="25"/>
        <v/>
      </c>
      <c r="AY68" s="41" t="str">
        <f>IF(G68="...", "", VLOOKUP(G68, UPB!$A$3:$B$5000, 2, FALSE))</f>
        <v/>
      </c>
      <c r="AZ68" s="84"/>
      <c r="BA68" s="76"/>
      <c r="BB68" s="65"/>
      <c r="BC68" s="65"/>
      <c r="BD68" s="54"/>
      <c r="BE68" s="65"/>
      <c r="BF68" s="65"/>
      <c r="BG68" s="65"/>
      <c r="BH68" s="65"/>
      <c r="BI68" s="65"/>
      <c r="BJ68" s="65"/>
      <c r="BK68" s="65"/>
      <c r="BL68" s="65"/>
      <c r="BM68" s="65"/>
      <c r="BN68" s="70"/>
      <c r="BO68" s="65"/>
      <c r="BP68" s="65"/>
      <c r="BQ68" s="65"/>
      <c r="BR68" s="65"/>
      <c r="BS68" s="65"/>
      <c r="BT68" s="65"/>
      <c r="BU68" s="55" t="str">
        <f>IF(AND($D68 &lt;&gt; "", $D68 &lt;&gt; $E68, $F68 &lt;&gt; "x.x.x.x.x.x.x"), VLOOKUP($E68, Parameter!$E$3:$N$5000, 9, FALSE), "")</f>
        <v/>
      </c>
      <c r="BV68" s="55" t="str">
        <f>IF(AND($D68 &lt;&gt; "", $D68 &lt;&gt; $E68, $F68 &lt;&gt; "x.x.x.x.x.x.x"), VLOOKUP($E68, Parameter!$E$3:$N$5000, 10, FALSE), "")</f>
        <v/>
      </c>
      <c r="BW68" s="55" t="str">
        <f>IF(AND($D68 &lt;&gt; "", $D68 &lt;&gt; $E68, $F68 &lt;&gt; "x.x.x.x.x.x.x"), VLOOKUP($C68, Parameter!$A$4:$L$5000, 3, FALSE), "")</f>
        <v/>
      </c>
      <c r="BX68" s="55" t="str">
        <f>IF(AND($D68 &lt;&gt; "", $D68 &lt;&gt; $E68, $F68 &lt;&gt; "x.x.x.x.x.x.x"), VLOOKUP($C68, Parameter!$A$4:$L$5000, 4, FALSE), "")</f>
        <v/>
      </c>
      <c r="BY68" s="56">
        <f t="shared" si="7"/>
        <v>0</v>
      </c>
      <c r="BZ68" s="55" t="str">
        <f t="shared" si="8"/>
        <v>Intra</v>
      </c>
      <c r="CA68" s="55" t="str">
        <f>IF($BZ68="Ekstra", Parameter3!$B$2, "")</f>
        <v/>
      </c>
      <c r="CB68" s="55" t="str">
        <f>IF($BZ68="Ekstra", Parameter3!$C$2, "")</f>
        <v/>
      </c>
      <c r="CC68" s="55" t="str">
        <f>IF($BZ68="Ekstra", VLOOKUP($E68, Parameter!$E$3:$N$5000, 9, FALSE), "")</f>
        <v/>
      </c>
      <c r="CD68" s="55" t="str">
        <f>IF($BZ68="Ekstra", VLOOKUP($E68, Parameter!$E$3:$N$5000, 10, FALSE), "")</f>
        <v/>
      </c>
      <c r="CE68" s="56">
        <f t="shared" si="9"/>
        <v>0</v>
      </c>
      <c r="CF68" s="55" t="str">
        <f t="shared" si="27"/>
        <v/>
      </c>
      <c r="CG68" s="55" t="str">
        <f t="shared" si="27"/>
        <v/>
      </c>
      <c r="CH68" s="55" t="str">
        <f t="shared" si="11"/>
        <v/>
      </c>
      <c r="CI68" s="55" t="str">
        <f>IF($F68="x.x.x.x.x.x.x", VLOOKUP($C68, Parameter!$A$4:$L$5000, 4, FALSE), "")</f>
        <v/>
      </c>
      <c r="CJ68" s="56">
        <f t="shared" si="12"/>
        <v>0</v>
      </c>
      <c r="CM68" s="4" t="str">
        <f t="shared" si="13"/>
        <v>...-...-.....</v>
      </c>
      <c r="CN68" s="57">
        <f t="shared" si="14"/>
        <v>0</v>
      </c>
      <c r="CO68" s="58">
        <f t="shared" si="15"/>
        <v>0</v>
      </c>
      <c r="CP68" s="4" t="str">
        <f t="shared" si="16"/>
        <v/>
      </c>
      <c r="CQ68" s="4" t="b">
        <f t="shared" si="21"/>
        <v>0</v>
      </c>
      <c r="CR68" s="4" t="str">
        <f t="shared" si="17"/>
        <v/>
      </c>
      <c r="CS68" s="4" t="str">
        <f t="shared" si="18"/>
        <v/>
      </c>
      <c r="CT68" s="91" t="b">
        <f t="shared" si="19"/>
        <v>0</v>
      </c>
    </row>
    <row r="69" spans="1:98" s="4" customFormat="1" x14ac:dyDescent="0.25">
      <c r="A69" s="50" t="str">
        <f t="shared" si="0"/>
        <v>...</v>
      </c>
      <c r="B69" s="50" t="str">
        <f t="shared" si="1"/>
        <v>...</v>
      </c>
      <c r="C69" s="50" t="str">
        <f t="shared" si="2"/>
        <v>.....</v>
      </c>
      <c r="D69" s="50" t="str">
        <f>IF($C69=".....","",_xlfn.IFNA(VLOOKUP($C69, Parameter!$A$4:$L$5000, 3, FALSE), ""))</f>
        <v/>
      </c>
      <c r="E69" s="50" t="str">
        <f t="shared" si="3"/>
        <v>.....</v>
      </c>
      <c r="F69" s="50" t="str">
        <f t="shared" si="4"/>
        <v>......</v>
      </c>
      <c r="G69" s="50" t="str">
        <f t="shared" si="5"/>
        <v>...</v>
      </c>
      <c r="H69" s="40">
        <f>IF(E69=".....", 0, _xlfn.IFNA(VLOOKUP($E69, Parameter2!$A$2:$C$5000, 3, FALSE), 0))</f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18" t="str">
        <f>IF(C69=".....","",_xlfn.IFNA(VLOOKUP($C69, Parameter!$A$4:$B$5000, 2, FALSE), "Kode belanja salah :("))</f>
        <v/>
      </c>
      <c r="X69" s="35"/>
      <c r="Y69" s="121"/>
      <c r="Z69" s="17"/>
      <c r="AA69" s="20"/>
      <c r="AB69" s="41" t="str">
        <f>IF($C69=".....","",VLOOKUP($C69, Parameter!$A$4:$L$5000, 6, FALSE))</f>
        <v/>
      </c>
      <c r="AC69" s="41" t="str">
        <f>IF($C69=".....","",VLOOKUP($C69, Parameter!$A$4:$L$5000, 7, FALSE))</f>
        <v/>
      </c>
      <c r="AD69" s="41" t="str">
        <f>IF($C69=".....","",VLOOKUP($C69, Parameter!$A$4:$L$5000, 8, FALSE))</f>
        <v/>
      </c>
      <c r="AE69" s="41" t="str">
        <f>IF($C69=".....","",VLOOKUP($C69, Parameter!$A$4:$L$5000, 9, FALSE))</f>
        <v/>
      </c>
      <c r="AF69" s="41" t="str">
        <f>IF($C69=".....","",VLOOKUP($C69, Parameter!$A$4:$L$5000, 10, FALSE))</f>
        <v/>
      </c>
      <c r="AG69" s="41" t="str">
        <f>IF($C69=".....","",VLOOKUP($C69, Parameter!$A$4:$L$5000, 11, FALSE))</f>
        <v/>
      </c>
      <c r="AH69" s="41" t="str">
        <f>IF($C69="..0.0.0.000","",_xlfn.IFNA(VLOOKUP($C69, Parameter!$A$4:$L$5000, 12, FALSE), ""))</f>
        <v/>
      </c>
      <c r="AI69" s="39"/>
      <c r="AJ69" s="39"/>
      <c r="AK69" s="39"/>
      <c r="AL69" s="39"/>
      <c r="AM69" s="39"/>
      <c r="AN69" s="39"/>
      <c r="AO69" s="39"/>
      <c r="AP69" s="41" t="str">
        <f>IF(F69="......", "", _xlfn.IFNA(VLOOKUP(F69, Parameter2!$D$2:$E$15000, 2, FALSE), "Kode aset salah :("))</f>
        <v/>
      </c>
      <c r="AQ69" s="39"/>
      <c r="AR69" s="51"/>
      <c r="AS69" s="52"/>
      <c r="AT69" s="53">
        <f t="shared" si="6"/>
        <v>0</v>
      </c>
      <c r="AU69" s="39" t="str">
        <f t="shared" si="22"/>
        <v/>
      </c>
      <c r="AV69" s="39" t="str">
        <f t="shared" si="23"/>
        <v/>
      </c>
      <c r="AW69" s="39" t="str">
        <f t="shared" si="24"/>
        <v/>
      </c>
      <c r="AX69" s="39" t="str">
        <f t="shared" si="25"/>
        <v/>
      </c>
      <c r="AY69" s="41" t="str">
        <f>IF(G69="...", "", VLOOKUP(G69, UPB!$A$3:$B$5000, 2, FALSE))</f>
        <v/>
      </c>
      <c r="AZ69" s="84"/>
      <c r="BA69" s="76"/>
      <c r="BB69" s="65"/>
      <c r="BC69" s="65"/>
      <c r="BD69" s="54"/>
      <c r="BE69" s="65"/>
      <c r="BF69" s="65"/>
      <c r="BG69" s="65"/>
      <c r="BH69" s="65"/>
      <c r="BI69" s="65"/>
      <c r="BJ69" s="65"/>
      <c r="BK69" s="65"/>
      <c r="BL69" s="65"/>
      <c r="BM69" s="65"/>
      <c r="BN69" s="70"/>
      <c r="BO69" s="65"/>
      <c r="BP69" s="65"/>
      <c r="BQ69" s="65"/>
      <c r="BR69" s="65"/>
      <c r="BS69" s="65"/>
      <c r="BT69" s="65"/>
      <c r="BU69" s="55" t="str">
        <f>IF(AND($D69 &lt;&gt; "", $D69 &lt;&gt; $E69, $F69 &lt;&gt; "x.x.x.x.x.x.x"), VLOOKUP($E69, Parameter!$E$3:$N$5000, 9, FALSE), "")</f>
        <v/>
      </c>
      <c r="BV69" s="55" t="str">
        <f>IF(AND($D69 &lt;&gt; "", $D69 &lt;&gt; $E69, $F69 &lt;&gt; "x.x.x.x.x.x.x"), VLOOKUP($E69, Parameter!$E$3:$N$5000, 10, FALSE), "")</f>
        <v/>
      </c>
      <c r="BW69" s="55" t="str">
        <f>IF(AND($D69 &lt;&gt; "", $D69 &lt;&gt; $E69, $F69 &lt;&gt; "x.x.x.x.x.x.x"), VLOOKUP($C69, Parameter!$A$4:$L$5000, 3, FALSE), "")</f>
        <v/>
      </c>
      <c r="BX69" s="55" t="str">
        <f>IF(AND($D69 &lt;&gt; "", $D69 &lt;&gt; $E69, $F69 &lt;&gt; "x.x.x.x.x.x.x"), VLOOKUP($C69, Parameter!$A$4:$L$5000, 4, FALSE), "")</f>
        <v/>
      </c>
      <c r="BY69" s="56">
        <f t="shared" si="7"/>
        <v>0</v>
      </c>
      <c r="BZ69" s="55" t="str">
        <f t="shared" si="8"/>
        <v>Intra</v>
      </c>
      <c r="CA69" s="55" t="str">
        <f>IF($BZ69="Ekstra", Parameter3!$B$2, "")</f>
        <v/>
      </c>
      <c r="CB69" s="55" t="str">
        <f>IF($BZ69="Ekstra", Parameter3!$C$2, "")</f>
        <v/>
      </c>
      <c r="CC69" s="55" t="str">
        <f>IF($BZ69="Ekstra", VLOOKUP($E69, Parameter!$E$3:$N$5000, 9, FALSE), "")</f>
        <v/>
      </c>
      <c r="CD69" s="55" t="str">
        <f>IF($BZ69="Ekstra", VLOOKUP($E69, Parameter!$E$3:$N$5000, 10, FALSE), "")</f>
        <v/>
      </c>
      <c r="CE69" s="56">
        <f t="shared" si="9"/>
        <v>0</v>
      </c>
      <c r="CF69" s="55" t="str">
        <f t="shared" si="27"/>
        <v/>
      </c>
      <c r="CG69" s="55" t="str">
        <f t="shared" si="27"/>
        <v/>
      </c>
      <c r="CH69" s="55" t="str">
        <f t="shared" si="11"/>
        <v/>
      </c>
      <c r="CI69" s="55" t="str">
        <f>IF($F69="x.x.x.x.x.x.x", VLOOKUP($C69, Parameter!$A$4:$L$5000, 4, FALSE), "")</f>
        <v/>
      </c>
      <c r="CJ69" s="56">
        <f t="shared" si="12"/>
        <v>0</v>
      </c>
      <c r="CM69" s="4" t="str">
        <f t="shared" si="13"/>
        <v>...-...-.....</v>
      </c>
      <c r="CN69" s="57">
        <f t="shared" si="14"/>
        <v>0</v>
      </c>
      <c r="CO69" s="58">
        <f t="shared" si="15"/>
        <v>0</v>
      </c>
      <c r="CP69" s="4" t="str">
        <f t="shared" si="16"/>
        <v/>
      </c>
      <c r="CQ69" s="4" t="b">
        <f t="shared" si="21"/>
        <v>0</v>
      </c>
      <c r="CR69" s="4" t="str">
        <f t="shared" si="17"/>
        <v/>
      </c>
      <c r="CS69" s="4" t="str">
        <f t="shared" si="18"/>
        <v/>
      </c>
      <c r="CT69" s="91" t="b">
        <f t="shared" si="19"/>
        <v>0</v>
      </c>
    </row>
    <row r="70" spans="1:98" s="4" customFormat="1" x14ac:dyDescent="0.25">
      <c r="A70" s="50" t="str">
        <f t="shared" si="0"/>
        <v>...</v>
      </c>
      <c r="B70" s="50" t="str">
        <f t="shared" si="1"/>
        <v>...</v>
      </c>
      <c r="C70" s="50" t="str">
        <f t="shared" si="2"/>
        <v>.....</v>
      </c>
      <c r="D70" s="50" t="str">
        <f>IF($C70=".....","",_xlfn.IFNA(VLOOKUP($C70, Parameter!$A$4:$L$5000, 3, FALSE), ""))</f>
        <v/>
      </c>
      <c r="E70" s="50" t="str">
        <f t="shared" si="3"/>
        <v>.....</v>
      </c>
      <c r="F70" s="50" t="str">
        <f t="shared" si="4"/>
        <v>......</v>
      </c>
      <c r="G70" s="50" t="str">
        <f t="shared" si="5"/>
        <v>...</v>
      </c>
      <c r="H70" s="40">
        <f>IF(E70=".....", 0, _xlfn.IFNA(VLOOKUP($E70, Parameter2!$A$2:$C$5000, 3, FALSE), 0))</f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18" t="str">
        <f>IF(C70=".....","",_xlfn.IFNA(VLOOKUP($C70, Parameter!$A$4:$B$5000, 2, FALSE), "Kode belanja salah :("))</f>
        <v/>
      </c>
      <c r="X70" s="35"/>
      <c r="Y70" s="121"/>
      <c r="Z70" s="17"/>
      <c r="AA70" s="20"/>
      <c r="AB70" s="41" t="str">
        <f>IF($C70=".....","",VLOOKUP($C70, Parameter!$A$4:$L$5000, 6, FALSE))</f>
        <v/>
      </c>
      <c r="AC70" s="41" t="str">
        <f>IF($C70=".....","",VLOOKUP($C70, Parameter!$A$4:$L$5000, 7, FALSE))</f>
        <v/>
      </c>
      <c r="AD70" s="41" t="str">
        <f>IF($C70=".....","",VLOOKUP($C70, Parameter!$A$4:$L$5000, 8, FALSE))</f>
        <v/>
      </c>
      <c r="AE70" s="41" t="str">
        <f>IF($C70=".....","",VLOOKUP($C70, Parameter!$A$4:$L$5000, 9, FALSE))</f>
        <v/>
      </c>
      <c r="AF70" s="41" t="str">
        <f>IF($C70=".....","",VLOOKUP($C70, Parameter!$A$4:$L$5000, 10, FALSE))</f>
        <v/>
      </c>
      <c r="AG70" s="41" t="str">
        <f>IF($C70=".....","",VLOOKUP($C70, Parameter!$A$4:$L$5000, 11, FALSE))</f>
        <v/>
      </c>
      <c r="AH70" s="41" t="str">
        <f>IF($C70="..0.0.0.000","",_xlfn.IFNA(VLOOKUP($C70, Parameter!$A$4:$L$5000, 12, FALSE), ""))</f>
        <v/>
      </c>
      <c r="AI70" s="39"/>
      <c r="AJ70" s="39"/>
      <c r="AK70" s="39"/>
      <c r="AL70" s="39"/>
      <c r="AM70" s="39"/>
      <c r="AN70" s="39"/>
      <c r="AO70" s="39"/>
      <c r="AP70" s="41" t="str">
        <f>IF(F70="......", "", _xlfn.IFNA(VLOOKUP(F70, Parameter2!$D$2:$E$15000, 2, FALSE), "Kode aset salah :("))</f>
        <v/>
      </c>
      <c r="AQ70" s="39"/>
      <c r="AR70" s="51"/>
      <c r="AS70" s="52"/>
      <c r="AT70" s="53">
        <f t="shared" si="6"/>
        <v>0</v>
      </c>
      <c r="AU70" s="39" t="str">
        <f t="shared" si="22"/>
        <v/>
      </c>
      <c r="AV70" s="39" t="str">
        <f t="shared" si="23"/>
        <v/>
      </c>
      <c r="AW70" s="39" t="str">
        <f t="shared" si="24"/>
        <v/>
      </c>
      <c r="AX70" s="39" t="str">
        <f t="shared" si="25"/>
        <v/>
      </c>
      <c r="AY70" s="41" t="str">
        <f>IF(G70="...", "", VLOOKUP(G70, UPB!$A$3:$B$5000, 2, FALSE))</f>
        <v/>
      </c>
      <c r="AZ70" s="84"/>
      <c r="BA70" s="76"/>
      <c r="BB70" s="65"/>
      <c r="BC70" s="65"/>
      <c r="BD70" s="54"/>
      <c r="BE70" s="65"/>
      <c r="BF70" s="65"/>
      <c r="BG70" s="65"/>
      <c r="BH70" s="65"/>
      <c r="BI70" s="65"/>
      <c r="BJ70" s="65"/>
      <c r="BK70" s="65"/>
      <c r="BL70" s="65"/>
      <c r="BM70" s="65"/>
      <c r="BN70" s="70"/>
      <c r="BO70" s="65"/>
      <c r="BP70" s="65"/>
      <c r="BQ70" s="65"/>
      <c r="BR70" s="65"/>
      <c r="BS70" s="65"/>
      <c r="BT70" s="65"/>
      <c r="BU70" s="55" t="str">
        <f>IF(AND($D70 &lt;&gt; "", $D70 &lt;&gt; $E70, $F70 &lt;&gt; "x.x.x.x.x.x.x"), VLOOKUP($E70, Parameter!$E$3:$N$5000, 9, FALSE), "")</f>
        <v/>
      </c>
      <c r="BV70" s="55" t="str">
        <f>IF(AND($D70 &lt;&gt; "", $D70 &lt;&gt; $E70, $F70 &lt;&gt; "x.x.x.x.x.x.x"), VLOOKUP($E70, Parameter!$E$3:$N$5000, 10, FALSE), "")</f>
        <v/>
      </c>
      <c r="BW70" s="55" t="str">
        <f>IF(AND($D70 &lt;&gt; "", $D70 &lt;&gt; $E70, $F70 &lt;&gt; "x.x.x.x.x.x.x"), VLOOKUP($C70, Parameter!$A$4:$L$5000, 3, FALSE), "")</f>
        <v/>
      </c>
      <c r="BX70" s="55" t="str">
        <f>IF(AND($D70 &lt;&gt; "", $D70 &lt;&gt; $E70, $F70 &lt;&gt; "x.x.x.x.x.x.x"), VLOOKUP($C70, Parameter!$A$4:$L$5000, 4, FALSE), "")</f>
        <v/>
      </c>
      <c r="BY70" s="56">
        <f t="shared" si="7"/>
        <v>0</v>
      </c>
      <c r="BZ70" s="55" t="str">
        <f t="shared" si="8"/>
        <v>Intra</v>
      </c>
      <c r="CA70" s="55" t="str">
        <f>IF($BZ70="Ekstra", Parameter3!$B$2, "")</f>
        <v/>
      </c>
      <c r="CB70" s="55" t="str">
        <f>IF($BZ70="Ekstra", Parameter3!$C$2, "")</f>
        <v/>
      </c>
      <c r="CC70" s="55" t="str">
        <f>IF($BZ70="Ekstra", VLOOKUP($E70, Parameter!$E$3:$N$5000, 9, FALSE), "")</f>
        <v/>
      </c>
      <c r="CD70" s="55" t="str">
        <f>IF($BZ70="Ekstra", VLOOKUP($E70, Parameter!$E$3:$N$5000, 10, FALSE), "")</f>
        <v/>
      </c>
      <c r="CE70" s="56">
        <f t="shared" si="9"/>
        <v>0</v>
      </c>
      <c r="CF70" s="55" t="str">
        <f t="shared" si="27"/>
        <v/>
      </c>
      <c r="CG70" s="55" t="str">
        <f t="shared" si="27"/>
        <v/>
      </c>
      <c r="CH70" s="55" t="str">
        <f t="shared" si="11"/>
        <v/>
      </c>
      <c r="CI70" s="55" t="str">
        <f>IF($F70="x.x.x.x.x.x.x", VLOOKUP($C70, Parameter!$A$4:$L$5000, 4, FALSE), "")</f>
        <v/>
      </c>
      <c r="CJ70" s="56">
        <f t="shared" si="12"/>
        <v>0</v>
      </c>
      <c r="CM70" s="4" t="str">
        <f t="shared" si="13"/>
        <v>...-...-.....</v>
      </c>
      <c r="CN70" s="57">
        <f t="shared" si="14"/>
        <v>0</v>
      </c>
      <c r="CO70" s="58">
        <f t="shared" si="15"/>
        <v>0</v>
      </c>
      <c r="CP70" s="4" t="str">
        <f t="shared" si="16"/>
        <v/>
      </c>
      <c r="CQ70" s="4" t="b">
        <f t="shared" si="21"/>
        <v>0</v>
      </c>
      <c r="CR70" s="4" t="str">
        <f t="shared" si="17"/>
        <v/>
      </c>
      <c r="CS70" s="4" t="str">
        <f t="shared" si="18"/>
        <v/>
      </c>
      <c r="CT70" s="91" t="b">
        <f t="shared" si="19"/>
        <v>0</v>
      </c>
    </row>
    <row r="71" spans="1:98" s="4" customFormat="1" x14ac:dyDescent="0.25">
      <c r="A71" s="50" t="str">
        <f t="shared" si="0"/>
        <v>...</v>
      </c>
      <c r="B71" s="50" t="str">
        <f t="shared" si="1"/>
        <v>...</v>
      </c>
      <c r="C71" s="50" t="str">
        <f t="shared" si="2"/>
        <v>.....</v>
      </c>
      <c r="D71" s="50" t="str">
        <f>IF($C71=".....","",_xlfn.IFNA(VLOOKUP($C71, Parameter!$A$4:$L$5000, 3, FALSE), ""))</f>
        <v/>
      </c>
      <c r="E71" s="50" t="str">
        <f t="shared" si="3"/>
        <v>.....</v>
      </c>
      <c r="F71" s="50" t="str">
        <f t="shared" si="4"/>
        <v>......</v>
      </c>
      <c r="G71" s="50" t="str">
        <f t="shared" si="5"/>
        <v>...</v>
      </c>
      <c r="H71" s="40">
        <f>IF(E71=".....", 0, _xlfn.IFNA(VLOOKUP($E71, Parameter2!$A$2:$C$5000, 3, FALSE), 0))</f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18" t="str">
        <f>IF(C71=".....","",_xlfn.IFNA(VLOOKUP($C71, Parameter!$A$4:$B$5000, 2, FALSE), "Kode belanja salah :("))</f>
        <v/>
      </c>
      <c r="X71" s="35"/>
      <c r="Y71" s="121"/>
      <c r="Z71" s="17"/>
      <c r="AA71" s="20"/>
      <c r="AB71" s="41" t="str">
        <f>IF($C71=".....","",VLOOKUP($C71, Parameter!$A$4:$L$5000, 6, FALSE))</f>
        <v/>
      </c>
      <c r="AC71" s="41" t="str">
        <f>IF($C71=".....","",VLOOKUP($C71, Parameter!$A$4:$L$5000, 7, FALSE))</f>
        <v/>
      </c>
      <c r="AD71" s="41" t="str">
        <f>IF($C71=".....","",VLOOKUP($C71, Parameter!$A$4:$L$5000, 8, FALSE))</f>
        <v/>
      </c>
      <c r="AE71" s="41" t="str">
        <f>IF($C71=".....","",VLOOKUP($C71, Parameter!$A$4:$L$5000, 9, FALSE))</f>
        <v/>
      </c>
      <c r="AF71" s="41" t="str">
        <f>IF($C71=".....","",VLOOKUP($C71, Parameter!$A$4:$L$5000, 10, FALSE))</f>
        <v/>
      </c>
      <c r="AG71" s="41" t="str">
        <f>IF($C71=".....","",VLOOKUP($C71, Parameter!$A$4:$L$5000, 11, FALSE))</f>
        <v/>
      </c>
      <c r="AH71" s="41" t="str">
        <f>IF($C71="..0.0.0.000","",_xlfn.IFNA(VLOOKUP($C71, Parameter!$A$4:$L$5000, 12, FALSE), ""))</f>
        <v/>
      </c>
      <c r="AI71" s="39"/>
      <c r="AJ71" s="39"/>
      <c r="AK71" s="39"/>
      <c r="AL71" s="39"/>
      <c r="AM71" s="39"/>
      <c r="AN71" s="39"/>
      <c r="AO71" s="39"/>
      <c r="AP71" s="41" t="str">
        <f>IF(F71="......", "", _xlfn.IFNA(VLOOKUP(F71, Parameter2!$D$2:$E$15000, 2, FALSE), "Kode aset salah :("))</f>
        <v/>
      </c>
      <c r="AQ71" s="39"/>
      <c r="AR71" s="51"/>
      <c r="AS71" s="52"/>
      <c r="AT71" s="53">
        <f t="shared" si="6"/>
        <v>0</v>
      </c>
      <c r="AU71" s="39" t="str">
        <f t="shared" si="22"/>
        <v/>
      </c>
      <c r="AV71" s="39" t="str">
        <f t="shared" si="23"/>
        <v/>
      </c>
      <c r="AW71" s="39" t="str">
        <f t="shared" si="24"/>
        <v/>
      </c>
      <c r="AX71" s="39" t="str">
        <f t="shared" si="25"/>
        <v/>
      </c>
      <c r="AY71" s="41" t="str">
        <f>IF(G71="...", "", VLOOKUP(G71, UPB!$A$3:$B$5000, 2, FALSE))</f>
        <v/>
      </c>
      <c r="AZ71" s="84"/>
      <c r="BA71" s="76"/>
      <c r="BB71" s="65"/>
      <c r="BC71" s="65"/>
      <c r="BD71" s="54"/>
      <c r="BE71" s="65"/>
      <c r="BF71" s="65"/>
      <c r="BG71" s="65"/>
      <c r="BH71" s="65"/>
      <c r="BI71" s="65"/>
      <c r="BJ71" s="65"/>
      <c r="BK71" s="65"/>
      <c r="BL71" s="65"/>
      <c r="BM71" s="65"/>
      <c r="BN71" s="70"/>
      <c r="BO71" s="65"/>
      <c r="BP71" s="65"/>
      <c r="BQ71" s="65"/>
      <c r="BR71" s="65"/>
      <c r="BS71" s="65"/>
      <c r="BT71" s="65"/>
      <c r="BU71" s="55" t="str">
        <f>IF(AND($D71 &lt;&gt; "", $D71 &lt;&gt; $E71, $F71 &lt;&gt; "x.x.x.x.x.x.x"), VLOOKUP($E71, Parameter!$E$3:$N$5000, 9, FALSE), "")</f>
        <v/>
      </c>
      <c r="BV71" s="55" t="str">
        <f>IF(AND($D71 &lt;&gt; "", $D71 &lt;&gt; $E71, $F71 &lt;&gt; "x.x.x.x.x.x.x"), VLOOKUP($E71, Parameter!$E$3:$N$5000, 10, FALSE), "")</f>
        <v/>
      </c>
      <c r="BW71" s="55" t="str">
        <f>IF(AND($D71 &lt;&gt; "", $D71 &lt;&gt; $E71, $F71 &lt;&gt; "x.x.x.x.x.x.x"), VLOOKUP($C71, Parameter!$A$4:$L$5000, 3, FALSE), "")</f>
        <v/>
      </c>
      <c r="BX71" s="55" t="str">
        <f>IF(AND($D71 &lt;&gt; "", $D71 &lt;&gt; $E71, $F71 &lt;&gt; "x.x.x.x.x.x.x"), VLOOKUP($C71, Parameter!$A$4:$L$5000, 4, FALSE), "")</f>
        <v/>
      </c>
      <c r="BY71" s="56">
        <f t="shared" si="7"/>
        <v>0</v>
      </c>
      <c r="BZ71" s="55" t="str">
        <f t="shared" si="8"/>
        <v>Intra</v>
      </c>
      <c r="CA71" s="55" t="str">
        <f>IF($BZ71="Ekstra", Parameter3!$B$2, "")</f>
        <v/>
      </c>
      <c r="CB71" s="55" t="str">
        <f>IF($BZ71="Ekstra", Parameter3!$C$2, "")</f>
        <v/>
      </c>
      <c r="CC71" s="55" t="str">
        <f>IF($BZ71="Ekstra", VLOOKUP($E71, Parameter!$E$3:$N$5000, 9, FALSE), "")</f>
        <v/>
      </c>
      <c r="CD71" s="55" t="str">
        <f>IF($BZ71="Ekstra", VLOOKUP($E71, Parameter!$E$3:$N$5000, 10, FALSE), "")</f>
        <v/>
      </c>
      <c r="CE71" s="56">
        <f t="shared" si="9"/>
        <v>0</v>
      </c>
      <c r="CF71" s="55" t="str">
        <f t="shared" si="27"/>
        <v/>
      </c>
      <c r="CG71" s="55" t="str">
        <f t="shared" si="27"/>
        <v/>
      </c>
      <c r="CH71" s="55" t="str">
        <f t="shared" si="11"/>
        <v/>
      </c>
      <c r="CI71" s="55" t="str">
        <f>IF($F71="x.x.x.x.x.x.x", VLOOKUP($C71, Parameter!$A$4:$L$5000, 4, FALSE), "")</f>
        <v/>
      </c>
      <c r="CJ71" s="56">
        <f t="shared" si="12"/>
        <v>0</v>
      </c>
      <c r="CM71" s="4" t="str">
        <f t="shared" si="13"/>
        <v>...-...-.....</v>
      </c>
      <c r="CN71" s="57">
        <f t="shared" si="14"/>
        <v>0</v>
      </c>
      <c r="CO71" s="58">
        <f t="shared" si="15"/>
        <v>0</v>
      </c>
      <c r="CP71" s="4" t="str">
        <f t="shared" si="16"/>
        <v/>
      </c>
      <c r="CQ71" s="4" t="b">
        <f t="shared" si="21"/>
        <v>0</v>
      </c>
      <c r="CR71" s="4" t="str">
        <f t="shared" si="17"/>
        <v/>
      </c>
      <c r="CS71" s="4" t="str">
        <f t="shared" si="18"/>
        <v/>
      </c>
      <c r="CT71" s="91" t="b">
        <f t="shared" si="19"/>
        <v>0</v>
      </c>
    </row>
    <row r="72" spans="1:98" s="4" customFormat="1" x14ac:dyDescent="0.25">
      <c r="A72" s="50" t="str">
        <f t="shared" si="0"/>
        <v>...</v>
      </c>
      <c r="B72" s="50" t="str">
        <f t="shared" si="1"/>
        <v>...</v>
      </c>
      <c r="C72" s="50" t="str">
        <f t="shared" si="2"/>
        <v>.....</v>
      </c>
      <c r="D72" s="50" t="str">
        <f>IF($C72=".....","",_xlfn.IFNA(VLOOKUP($C72, Parameter!$A$4:$L$5000, 3, FALSE), ""))</f>
        <v/>
      </c>
      <c r="E72" s="50" t="str">
        <f t="shared" si="3"/>
        <v>.....</v>
      </c>
      <c r="F72" s="50" t="str">
        <f t="shared" si="4"/>
        <v>......</v>
      </c>
      <c r="G72" s="50" t="str">
        <f t="shared" si="5"/>
        <v>...</v>
      </c>
      <c r="H72" s="40">
        <f>IF(E72=".....", 0, _xlfn.IFNA(VLOOKUP($E72, Parameter2!$A$2:$C$5000, 3, FALSE), 0))</f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18" t="str">
        <f>IF(C72=".....","",_xlfn.IFNA(VLOOKUP($C72, Parameter!$A$4:$B$5000, 2, FALSE), "Kode belanja salah :("))</f>
        <v/>
      </c>
      <c r="X72" s="35"/>
      <c r="Y72" s="121"/>
      <c r="Z72" s="17"/>
      <c r="AA72" s="20"/>
      <c r="AB72" s="41" t="str">
        <f>IF($C72=".....","",VLOOKUP($C72, Parameter!$A$4:$L$5000, 6, FALSE))</f>
        <v/>
      </c>
      <c r="AC72" s="41" t="str">
        <f>IF($C72=".....","",VLOOKUP($C72, Parameter!$A$4:$L$5000, 7, FALSE))</f>
        <v/>
      </c>
      <c r="AD72" s="41" t="str">
        <f>IF($C72=".....","",VLOOKUP($C72, Parameter!$A$4:$L$5000, 8, FALSE))</f>
        <v/>
      </c>
      <c r="AE72" s="41" t="str">
        <f>IF($C72=".....","",VLOOKUP($C72, Parameter!$A$4:$L$5000, 9, FALSE))</f>
        <v/>
      </c>
      <c r="AF72" s="41" t="str">
        <f>IF($C72=".....","",VLOOKUP($C72, Parameter!$A$4:$L$5000, 10, FALSE))</f>
        <v/>
      </c>
      <c r="AG72" s="41" t="str">
        <f>IF($C72=".....","",VLOOKUP($C72, Parameter!$A$4:$L$5000, 11, FALSE))</f>
        <v/>
      </c>
      <c r="AH72" s="41" t="str">
        <f>IF($C72="..0.0.0.000","",_xlfn.IFNA(VLOOKUP($C72, Parameter!$A$4:$L$5000, 12, FALSE), ""))</f>
        <v/>
      </c>
      <c r="AI72" s="39"/>
      <c r="AJ72" s="39"/>
      <c r="AK72" s="39"/>
      <c r="AL72" s="39"/>
      <c r="AM72" s="39"/>
      <c r="AN72" s="39"/>
      <c r="AO72" s="39"/>
      <c r="AP72" s="41" t="str">
        <f>IF(F72="......", "", _xlfn.IFNA(VLOOKUP(F72, Parameter2!$D$2:$E$15000, 2, FALSE), "Kode aset salah :("))</f>
        <v/>
      </c>
      <c r="AQ72" s="39"/>
      <c r="AR72" s="51"/>
      <c r="AS72" s="52"/>
      <c r="AT72" s="53">
        <f t="shared" si="6"/>
        <v>0</v>
      </c>
      <c r="AU72" s="39" t="str">
        <f t="shared" si="22"/>
        <v/>
      </c>
      <c r="AV72" s="39" t="str">
        <f t="shared" si="23"/>
        <v/>
      </c>
      <c r="AW72" s="39" t="str">
        <f t="shared" si="24"/>
        <v/>
      </c>
      <c r="AX72" s="39" t="str">
        <f t="shared" si="25"/>
        <v/>
      </c>
      <c r="AY72" s="41" t="str">
        <f>IF(G72="...", "", VLOOKUP(G72, UPB!$A$3:$B$5000, 2, FALSE))</f>
        <v/>
      </c>
      <c r="AZ72" s="84"/>
      <c r="BA72" s="76"/>
      <c r="BB72" s="65"/>
      <c r="BC72" s="65"/>
      <c r="BD72" s="54"/>
      <c r="BE72" s="65"/>
      <c r="BF72" s="65"/>
      <c r="BG72" s="65"/>
      <c r="BH72" s="65"/>
      <c r="BI72" s="65"/>
      <c r="BJ72" s="65"/>
      <c r="BK72" s="65"/>
      <c r="BL72" s="65"/>
      <c r="BM72" s="65"/>
      <c r="BN72" s="70"/>
      <c r="BO72" s="65"/>
      <c r="BP72" s="65"/>
      <c r="BQ72" s="65"/>
      <c r="BR72" s="65"/>
      <c r="BS72" s="65"/>
      <c r="BT72" s="65"/>
      <c r="BU72" s="55" t="str">
        <f>IF(AND($D72 &lt;&gt; "", $D72 &lt;&gt; $E72, $F72 &lt;&gt; "x.x.x.x.x.x.x"), VLOOKUP($E72, Parameter!$E$3:$N$5000, 9, FALSE), "")</f>
        <v/>
      </c>
      <c r="BV72" s="55" t="str">
        <f>IF(AND($D72 &lt;&gt; "", $D72 &lt;&gt; $E72, $F72 &lt;&gt; "x.x.x.x.x.x.x"), VLOOKUP($E72, Parameter!$E$3:$N$5000, 10, FALSE), "")</f>
        <v/>
      </c>
      <c r="BW72" s="55" t="str">
        <f>IF(AND($D72 &lt;&gt; "", $D72 &lt;&gt; $E72, $F72 &lt;&gt; "x.x.x.x.x.x.x"), VLOOKUP($C72, Parameter!$A$4:$L$5000, 3, FALSE), "")</f>
        <v/>
      </c>
      <c r="BX72" s="55" t="str">
        <f>IF(AND($D72 &lt;&gt; "", $D72 &lt;&gt; $E72, $F72 &lt;&gt; "x.x.x.x.x.x.x"), VLOOKUP($C72, Parameter!$A$4:$L$5000, 4, FALSE), "")</f>
        <v/>
      </c>
      <c r="BY72" s="56">
        <f t="shared" si="7"/>
        <v>0</v>
      </c>
      <c r="BZ72" s="55" t="str">
        <f t="shared" si="8"/>
        <v>Intra</v>
      </c>
      <c r="CA72" s="55" t="str">
        <f>IF($BZ72="Ekstra", Parameter3!$B$2, "")</f>
        <v/>
      </c>
      <c r="CB72" s="55" t="str">
        <f>IF($BZ72="Ekstra", Parameter3!$C$2, "")</f>
        <v/>
      </c>
      <c r="CC72" s="55" t="str">
        <f>IF($BZ72="Ekstra", VLOOKUP($E72, Parameter!$E$3:$N$5000, 9, FALSE), "")</f>
        <v/>
      </c>
      <c r="CD72" s="55" t="str">
        <f>IF($BZ72="Ekstra", VLOOKUP($E72, Parameter!$E$3:$N$5000, 10, FALSE), "")</f>
        <v/>
      </c>
      <c r="CE72" s="56">
        <f t="shared" si="9"/>
        <v>0</v>
      </c>
      <c r="CF72" s="55" t="str">
        <f t="shared" ref="CF72:CG91" si="28">IF($F72="x.x.x.x.x.x.x", "x.x.x.x.x.x", "")</f>
        <v/>
      </c>
      <c r="CG72" s="55" t="str">
        <f t="shared" si="28"/>
        <v/>
      </c>
      <c r="CH72" s="55" t="str">
        <f t="shared" si="11"/>
        <v/>
      </c>
      <c r="CI72" s="55" t="str">
        <f>IF($F72="x.x.x.x.x.x.x", VLOOKUP($C72, Parameter!$A$4:$L$5000, 4, FALSE), "")</f>
        <v/>
      </c>
      <c r="CJ72" s="56">
        <f t="shared" si="12"/>
        <v>0</v>
      </c>
      <c r="CM72" s="4" t="str">
        <f t="shared" si="13"/>
        <v>...-...-.....</v>
      </c>
      <c r="CN72" s="57">
        <f t="shared" si="14"/>
        <v>0</v>
      </c>
      <c r="CO72" s="58">
        <f t="shared" si="15"/>
        <v>0</v>
      </c>
      <c r="CP72" s="4" t="str">
        <f t="shared" si="16"/>
        <v/>
      </c>
      <c r="CQ72" s="4" t="b">
        <f t="shared" si="21"/>
        <v>0</v>
      </c>
      <c r="CR72" s="4" t="str">
        <f t="shared" si="17"/>
        <v/>
      </c>
      <c r="CS72" s="4" t="str">
        <f t="shared" si="18"/>
        <v/>
      </c>
      <c r="CT72" s="91" t="b">
        <f t="shared" si="19"/>
        <v>0</v>
      </c>
    </row>
    <row r="73" spans="1:98" s="4" customFormat="1" x14ac:dyDescent="0.25">
      <c r="A73" s="50" t="str">
        <f t="shared" si="0"/>
        <v>...</v>
      </c>
      <c r="B73" s="50" t="str">
        <f t="shared" si="1"/>
        <v>...</v>
      </c>
      <c r="C73" s="50" t="str">
        <f t="shared" si="2"/>
        <v>.....</v>
      </c>
      <c r="D73" s="50" t="str">
        <f>IF($C73=".....","",_xlfn.IFNA(VLOOKUP($C73, Parameter!$A$4:$L$5000, 3, FALSE), ""))</f>
        <v/>
      </c>
      <c r="E73" s="50" t="str">
        <f t="shared" si="3"/>
        <v>.....</v>
      </c>
      <c r="F73" s="50" t="str">
        <f t="shared" si="4"/>
        <v>......</v>
      </c>
      <c r="G73" s="50" t="str">
        <f t="shared" si="5"/>
        <v>...</v>
      </c>
      <c r="H73" s="40">
        <f>IF(E73=".....", 0, _xlfn.IFNA(VLOOKUP($E73, Parameter2!$A$2:$C$5000, 3, FALSE), 0))</f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18" t="str">
        <f>IF(C73=".....","",_xlfn.IFNA(VLOOKUP($C73, Parameter!$A$4:$B$5000, 2, FALSE), "Kode belanja salah :("))</f>
        <v/>
      </c>
      <c r="X73" s="35"/>
      <c r="Y73" s="121"/>
      <c r="Z73" s="17"/>
      <c r="AA73" s="20"/>
      <c r="AB73" s="41" t="str">
        <f>IF($C73=".....","",VLOOKUP($C73, Parameter!$A$4:$L$5000, 6, FALSE))</f>
        <v/>
      </c>
      <c r="AC73" s="41" t="str">
        <f>IF($C73=".....","",VLOOKUP($C73, Parameter!$A$4:$L$5000, 7, FALSE))</f>
        <v/>
      </c>
      <c r="AD73" s="41" t="str">
        <f>IF($C73=".....","",VLOOKUP($C73, Parameter!$A$4:$L$5000, 8, FALSE))</f>
        <v/>
      </c>
      <c r="AE73" s="41" t="str">
        <f>IF($C73=".....","",VLOOKUP($C73, Parameter!$A$4:$L$5000, 9, FALSE))</f>
        <v/>
      </c>
      <c r="AF73" s="41" t="str">
        <f>IF($C73=".....","",VLOOKUP($C73, Parameter!$A$4:$L$5000, 10, FALSE))</f>
        <v/>
      </c>
      <c r="AG73" s="41" t="str">
        <f>IF($C73=".....","",VLOOKUP($C73, Parameter!$A$4:$L$5000, 11, FALSE))</f>
        <v/>
      </c>
      <c r="AH73" s="41" t="str">
        <f>IF($C73="..0.0.0.000","",_xlfn.IFNA(VLOOKUP($C73, Parameter!$A$4:$L$5000, 12, FALSE), ""))</f>
        <v/>
      </c>
      <c r="AI73" s="39"/>
      <c r="AJ73" s="39"/>
      <c r="AK73" s="39"/>
      <c r="AL73" s="39"/>
      <c r="AM73" s="39"/>
      <c r="AN73" s="39"/>
      <c r="AO73" s="39"/>
      <c r="AP73" s="41" t="str">
        <f>IF(F73="......", "", _xlfn.IFNA(VLOOKUP(F73, Parameter2!$D$2:$E$15000, 2, FALSE), "Kode aset salah :("))</f>
        <v/>
      </c>
      <c r="AQ73" s="39"/>
      <c r="AR73" s="51"/>
      <c r="AS73" s="52"/>
      <c r="AT73" s="53">
        <f t="shared" si="6"/>
        <v>0</v>
      </c>
      <c r="AU73" s="39" t="str">
        <f t="shared" si="22"/>
        <v/>
      </c>
      <c r="AV73" s="39" t="str">
        <f t="shared" si="23"/>
        <v/>
      </c>
      <c r="AW73" s="39" t="str">
        <f t="shared" si="24"/>
        <v/>
      </c>
      <c r="AX73" s="39" t="str">
        <f t="shared" si="25"/>
        <v/>
      </c>
      <c r="AY73" s="41" t="str">
        <f>IF(G73="...", "", VLOOKUP(G73, UPB!$A$3:$B$5000, 2, FALSE))</f>
        <v/>
      </c>
      <c r="AZ73" s="84"/>
      <c r="BA73" s="76"/>
      <c r="BB73" s="65"/>
      <c r="BC73" s="65"/>
      <c r="BD73" s="54"/>
      <c r="BE73" s="65"/>
      <c r="BF73" s="65"/>
      <c r="BG73" s="65"/>
      <c r="BH73" s="65"/>
      <c r="BI73" s="65"/>
      <c r="BJ73" s="65"/>
      <c r="BK73" s="65"/>
      <c r="BL73" s="65"/>
      <c r="BM73" s="65"/>
      <c r="BN73" s="70"/>
      <c r="BO73" s="65"/>
      <c r="BP73" s="65"/>
      <c r="BQ73" s="65"/>
      <c r="BR73" s="65"/>
      <c r="BS73" s="65"/>
      <c r="BT73" s="65"/>
      <c r="BU73" s="55" t="str">
        <f>IF(AND($D73 &lt;&gt; "", $D73 &lt;&gt; $E73, $F73 &lt;&gt; "x.x.x.x.x.x.x"), VLOOKUP($E73, Parameter!$E$3:$N$5000, 9, FALSE), "")</f>
        <v/>
      </c>
      <c r="BV73" s="55" t="str">
        <f>IF(AND($D73 &lt;&gt; "", $D73 &lt;&gt; $E73, $F73 &lt;&gt; "x.x.x.x.x.x.x"), VLOOKUP($E73, Parameter!$E$3:$N$5000, 10, FALSE), "")</f>
        <v/>
      </c>
      <c r="BW73" s="55" t="str">
        <f>IF(AND($D73 &lt;&gt; "", $D73 &lt;&gt; $E73, $F73 &lt;&gt; "x.x.x.x.x.x.x"), VLOOKUP($C73, Parameter!$A$4:$L$5000, 3, FALSE), "")</f>
        <v/>
      </c>
      <c r="BX73" s="55" t="str">
        <f>IF(AND($D73 &lt;&gt; "", $D73 &lt;&gt; $E73, $F73 &lt;&gt; "x.x.x.x.x.x.x"), VLOOKUP($C73, Parameter!$A$4:$L$5000, 4, FALSE), "")</f>
        <v/>
      </c>
      <c r="BY73" s="56">
        <f t="shared" si="7"/>
        <v>0</v>
      </c>
      <c r="BZ73" s="55" t="str">
        <f t="shared" si="8"/>
        <v>Intra</v>
      </c>
      <c r="CA73" s="55" t="str">
        <f>IF($BZ73="Ekstra", Parameter3!$B$2, "")</f>
        <v/>
      </c>
      <c r="CB73" s="55" t="str">
        <f>IF($BZ73="Ekstra", Parameter3!$C$2, "")</f>
        <v/>
      </c>
      <c r="CC73" s="55" t="str">
        <f>IF($BZ73="Ekstra", VLOOKUP($E73, Parameter!$E$3:$N$5000, 9, FALSE), "")</f>
        <v/>
      </c>
      <c r="CD73" s="55" t="str">
        <f>IF($BZ73="Ekstra", VLOOKUP($E73, Parameter!$E$3:$N$5000, 10, FALSE), "")</f>
        <v/>
      </c>
      <c r="CE73" s="56">
        <f t="shared" si="9"/>
        <v>0</v>
      </c>
      <c r="CF73" s="55" t="str">
        <f t="shared" si="28"/>
        <v/>
      </c>
      <c r="CG73" s="55" t="str">
        <f t="shared" si="28"/>
        <v/>
      </c>
      <c r="CH73" s="55" t="str">
        <f t="shared" si="11"/>
        <v/>
      </c>
      <c r="CI73" s="55" t="str">
        <f>IF($F73="x.x.x.x.x.x.x", VLOOKUP($C73, Parameter!$A$4:$L$5000, 4, FALSE), "")</f>
        <v/>
      </c>
      <c r="CJ73" s="56">
        <f t="shared" si="12"/>
        <v>0</v>
      </c>
      <c r="CM73" s="4" t="str">
        <f t="shared" si="13"/>
        <v>...-...-.....</v>
      </c>
      <c r="CN73" s="57">
        <f t="shared" si="14"/>
        <v>0</v>
      </c>
      <c r="CO73" s="58">
        <f t="shared" si="15"/>
        <v>0</v>
      </c>
      <c r="CP73" s="4" t="str">
        <f t="shared" si="16"/>
        <v/>
      </c>
      <c r="CQ73" s="4" t="b">
        <f t="shared" si="21"/>
        <v>0</v>
      </c>
      <c r="CR73" s="4" t="str">
        <f t="shared" si="17"/>
        <v/>
      </c>
      <c r="CS73" s="4" t="str">
        <f t="shared" si="18"/>
        <v/>
      </c>
      <c r="CT73" s="91" t="b">
        <f t="shared" si="19"/>
        <v>0</v>
      </c>
    </row>
    <row r="74" spans="1:98" s="4" customFormat="1" x14ac:dyDescent="0.25">
      <c r="A74" s="50" t="str">
        <f t="shared" si="0"/>
        <v>...</v>
      </c>
      <c r="B74" s="50" t="str">
        <f t="shared" si="1"/>
        <v>...</v>
      </c>
      <c r="C74" s="50" t="str">
        <f t="shared" si="2"/>
        <v>.....</v>
      </c>
      <c r="D74" s="50" t="str">
        <f>IF($C74=".....","",_xlfn.IFNA(VLOOKUP($C74, Parameter!$A$4:$L$5000, 3, FALSE), ""))</f>
        <v/>
      </c>
      <c r="E74" s="50" t="str">
        <f t="shared" si="3"/>
        <v>.....</v>
      </c>
      <c r="F74" s="50" t="str">
        <f t="shared" si="4"/>
        <v>......</v>
      </c>
      <c r="G74" s="50" t="str">
        <f t="shared" si="5"/>
        <v>...</v>
      </c>
      <c r="H74" s="40">
        <f>IF(E74=".....", 0, _xlfn.IFNA(VLOOKUP($E74, Parameter2!$A$2:$C$5000, 3, FALSE), 0))</f>
        <v>0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18" t="str">
        <f>IF(C74=".....","",_xlfn.IFNA(VLOOKUP($C74, Parameter!$A$4:$B$5000, 2, FALSE), "Kode belanja salah :("))</f>
        <v/>
      </c>
      <c r="X74" s="35"/>
      <c r="Y74" s="121"/>
      <c r="Z74" s="17"/>
      <c r="AA74" s="20"/>
      <c r="AB74" s="41" t="str">
        <f>IF($C74=".....","",VLOOKUP($C74, Parameter!$A$4:$L$5000, 6, FALSE))</f>
        <v/>
      </c>
      <c r="AC74" s="41" t="str">
        <f>IF($C74=".....","",VLOOKUP($C74, Parameter!$A$4:$L$5000, 7, FALSE))</f>
        <v/>
      </c>
      <c r="AD74" s="41" t="str">
        <f>IF($C74=".....","",VLOOKUP($C74, Parameter!$A$4:$L$5000, 8, FALSE))</f>
        <v/>
      </c>
      <c r="AE74" s="41" t="str">
        <f>IF($C74=".....","",VLOOKUP($C74, Parameter!$A$4:$L$5000, 9, FALSE))</f>
        <v/>
      </c>
      <c r="AF74" s="41" t="str">
        <f>IF($C74=".....","",VLOOKUP($C74, Parameter!$A$4:$L$5000, 10, FALSE))</f>
        <v/>
      </c>
      <c r="AG74" s="41" t="str">
        <f>IF($C74=".....","",VLOOKUP($C74, Parameter!$A$4:$L$5000, 11, FALSE))</f>
        <v/>
      </c>
      <c r="AH74" s="41" t="str">
        <f>IF($C74="..0.0.0.000","",_xlfn.IFNA(VLOOKUP($C74, Parameter!$A$4:$L$5000, 12, FALSE), ""))</f>
        <v/>
      </c>
      <c r="AI74" s="39"/>
      <c r="AJ74" s="39"/>
      <c r="AK74" s="39"/>
      <c r="AL74" s="39"/>
      <c r="AM74" s="39"/>
      <c r="AN74" s="39"/>
      <c r="AO74" s="39"/>
      <c r="AP74" s="41" t="str">
        <f>IF(F74="......", "", _xlfn.IFNA(VLOOKUP(F74, Parameter2!$D$2:$E$15000, 2, FALSE), "Kode aset salah :("))</f>
        <v/>
      </c>
      <c r="AQ74" s="39"/>
      <c r="AR74" s="51"/>
      <c r="AS74" s="52"/>
      <c r="AT74" s="53">
        <f t="shared" si="6"/>
        <v>0</v>
      </c>
      <c r="AU74" s="39" t="str">
        <f t="shared" si="22"/>
        <v/>
      </c>
      <c r="AV74" s="39" t="str">
        <f t="shared" si="23"/>
        <v/>
      </c>
      <c r="AW74" s="39" t="str">
        <f t="shared" si="24"/>
        <v/>
      </c>
      <c r="AX74" s="39" t="str">
        <f t="shared" si="25"/>
        <v/>
      </c>
      <c r="AY74" s="41" t="str">
        <f>IF(G74="...", "", VLOOKUP(G74, UPB!$A$3:$B$5000, 2, FALSE))</f>
        <v/>
      </c>
      <c r="AZ74" s="84"/>
      <c r="BA74" s="76"/>
      <c r="BB74" s="65"/>
      <c r="BC74" s="65"/>
      <c r="BD74" s="54"/>
      <c r="BE74" s="65"/>
      <c r="BF74" s="65"/>
      <c r="BG74" s="65"/>
      <c r="BH74" s="65"/>
      <c r="BI74" s="65"/>
      <c r="BJ74" s="65"/>
      <c r="BK74" s="65"/>
      <c r="BL74" s="65"/>
      <c r="BM74" s="65"/>
      <c r="BN74" s="70"/>
      <c r="BO74" s="65"/>
      <c r="BP74" s="65"/>
      <c r="BQ74" s="65"/>
      <c r="BR74" s="65"/>
      <c r="BS74" s="65"/>
      <c r="BT74" s="65"/>
      <c r="BU74" s="55" t="str">
        <f>IF(AND($D74 &lt;&gt; "", $D74 &lt;&gt; $E74, $F74 &lt;&gt; "x.x.x.x.x.x.x"), VLOOKUP($E74, Parameter!$E$3:$N$5000, 9, FALSE), "")</f>
        <v/>
      </c>
      <c r="BV74" s="55" t="str">
        <f>IF(AND($D74 &lt;&gt; "", $D74 &lt;&gt; $E74, $F74 &lt;&gt; "x.x.x.x.x.x.x"), VLOOKUP($E74, Parameter!$E$3:$N$5000, 10, FALSE), "")</f>
        <v/>
      </c>
      <c r="BW74" s="55" t="str">
        <f>IF(AND($D74 &lt;&gt; "", $D74 &lt;&gt; $E74, $F74 &lt;&gt; "x.x.x.x.x.x.x"), VLOOKUP($C74, Parameter!$A$4:$L$5000, 3, FALSE), "")</f>
        <v/>
      </c>
      <c r="BX74" s="55" t="str">
        <f>IF(AND($D74 &lt;&gt; "", $D74 &lt;&gt; $E74, $F74 &lt;&gt; "x.x.x.x.x.x.x"), VLOOKUP($C74, Parameter!$A$4:$L$5000, 4, FALSE), "")</f>
        <v/>
      </c>
      <c r="BY74" s="56">
        <f t="shared" si="7"/>
        <v>0</v>
      </c>
      <c r="BZ74" s="55" t="str">
        <f t="shared" si="8"/>
        <v>Intra</v>
      </c>
      <c r="CA74" s="55" t="str">
        <f>IF($BZ74="Ekstra", Parameter3!$B$2, "")</f>
        <v/>
      </c>
      <c r="CB74" s="55" t="str">
        <f>IF($BZ74="Ekstra", Parameter3!$C$2, "")</f>
        <v/>
      </c>
      <c r="CC74" s="55" t="str">
        <f>IF($BZ74="Ekstra", VLOOKUP($E74, Parameter!$E$3:$N$5000, 9, FALSE), "")</f>
        <v/>
      </c>
      <c r="CD74" s="55" t="str">
        <f>IF($BZ74="Ekstra", VLOOKUP($E74, Parameter!$E$3:$N$5000, 10, FALSE), "")</f>
        <v/>
      </c>
      <c r="CE74" s="56">
        <f t="shared" si="9"/>
        <v>0</v>
      </c>
      <c r="CF74" s="55" t="str">
        <f t="shared" si="28"/>
        <v/>
      </c>
      <c r="CG74" s="55" t="str">
        <f t="shared" si="28"/>
        <v/>
      </c>
      <c r="CH74" s="55" t="str">
        <f t="shared" si="11"/>
        <v/>
      </c>
      <c r="CI74" s="55" t="str">
        <f>IF($F74="x.x.x.x.x.x.x", VLOOKUP($C74, Parameter!$A$4:$L$5000, 4, FALSE), "")</f>
        <v/>
      </c>
      <c r="CJ74" s="56">
        <f t="shared" si="12"/>
        <v>0</v>
      </c>
      <c r="CM74" s="4" t="str">
        <f t="shared" si="13"/>
        <v>...-...-.....</v>
      </c>
      <c r="CN74" s="57">
        <f t="shared" si="14"/>
        <v>0</v>
      </c>
      <c r="CO74" s="58">
        <f t="shared" si="15"/>
        <v>0</v>
      </c>
      <c r="CP74" s="4" t="str">
        <f t="shared" si="16"/>
        <v/>
      </c>
      <c r="CQ74" s="4" t="b">
        <f t="shared" si="21"/>
        <v>0</v>
      </c>
      <c r="CR74" s="4" t="str">
        <f t="shared" si="17"/>
        <v/>
      </c>
      <c r="CS74" s="4" t="str">
        <f t="shared" si="18"/>
        <v/>
      </c>
      <c r="CT74" s="91" t="b">
        <f t="shared" ref="CT74:CT137" si="29">IF(AK74=5, AU74&amp;"~"&amp;AV74&amp;"~"&amp;AW74&amp;"~"&amp;AX74&amp;"~"&amp;AI74&amp;"~"&amp;AJ74&amp;"~"&amp;AK74&amp;"~"&amp;AL74&amp;"~"&amp;AM74&amp;"~"&amp;AN74&amp;"~"&amp;AO74&amp;"~"&amp;AZ74&amp;"~"&amp;IF(ISBLANK(BR74), "-", BR74)&amp;"~"&amp;IF(ISBLANK(BS74), "-", BS74)&amp;"~"&amp;BT74&amp;"~"&amp;AR74&amp;"~"&amp;AT74&amp;"~"&amp;BA74)</f>
        <v>0</v>
      </c>
    </row>
    <row r="75" spans="1:98" s="4" customFormat="1" x14ac:dyDescent="0.25">
      <c r="A75" s="50" t="str">
        <f t="shared" si="0"/>
        <v>...</v>
      </c>
      <c r="B75" s="50" t="str">
        <f t="shared" si="1"/>
        <v>...</v>
      </c>
      <c r="C75" s="50" t="str">
        <f t="shared" si="2"/>
        <v>.....</v>
      </c>
      <c r="D75" s="50" t="str">
        <f>IF($C75=".....","",_xlfn.IFNA(VLOOKUP($C75, Parameter!$A$4:$L$5000, 3, FALSE), ""))</f>
        <v/>
      </c>
      <c r="E75" s="50" t="str">
        <f t="shared" si="3"/>
        <v>.....</v>
      </c>
      <c r="F75" s="50" t="str">
        <f t="shared" si="4"/>
        <v>......</v>
      </c>
      <c r="G75" s="50" t="str">
        <f t="shared" si="5"/>
        <v>...</v>
      </c>
      <c r="H75" s="40">
        <f>IF(E75=".....", 0, _xlfn.IFNA(VLOOKUP($E75, Parameter2!$A$2:$C$5000, 3, FALSE), 0))</f>
        <v>0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18" t="str">
        <f>IF(C75=".....","",_xlfn.IFNA(VLOOKUP($C75, Parameter!$A$4:$B$5000, 2, FALSE), "Kode belanja salah :("))</f>
        <v/>
      </c>
      <c r="X75" s="35"/>
      <c r="Y75" s="121"/>
      <c r="Z75" s="17"/>
      <c r="AA75" s="20"/>
      <c r="AB75" s="41" t="str">
        <f>IF($C75=".....","",VLOOKUP($C75, Parameter!$A$4:$L$5000, 6, FALSE))</f>
        <v/>
      </c>
      <c r="AC75" s="41" t="str">
        <f>IF($C75=".....","",VLOOKUP($C75, Parameter!$A$4:$L$5000, 7, FALSE))</f>
        <v/>
      </c>
      <c r="AD75" s="41" t="str">
        <f>IF($C75=".....","",VLOOKUP($C75, Parameter!$A$4:$L$5000, 8, FALSE))</f>
        <v/>
      </c>
      <c r="AE75" s="41" t="str">
        <f>IF($C75=".....","",VLOOKUP($C75, Parameter!$A$4:$L$5000, 9, FALSE))</f>
        <v/>
      </c>
      <c r="AF75" s="41" t="str">
        <f>IF($C75=".....","",VLOOKUP($C75, Parameter!$A$4:$L$5000, 10, FALSE))</f>
        <v/>
      </c>
      <c r="AG75" s="41" t="str">
        <f>IF($C75=".....","",VLOOKUP($C75, Parameter!$A$4:$L$5000, 11, FALSE))</f>
        <v/>
      </c>
      <c r="AH75" s="41" t="str">
        <f>IF($C75="..0.0.0.000","",_xlfn.IFNA(VLOOKUP($C75, Parameter!$A$4:$L$5000, 12, FALSE), ""))</f>
        <v/>
      </c>
      <c r="AI75" s="39"/>
      <c r="AJ75" s="39"/>
      <c r="AK75" s="39"/>
      <c r="AL75" s="39"/>
      <c r="AM75" s="39"/>
      <c r="AN75" s="39"/>
      <c r="AO75" s="39"/>
      <c r="AP75" s="41" t="str">
        <f>IF(F75="......", "", _xlfn.IFNA(VLOOKUP(F75, Parameter2!$D$2:$E$15000, 2, FALSE), "Kode aset salah :("))</f>
        <v/>
      </c>
      <c r="AQ75" s="39"/>
      <c r="AR75" s="51"/>
      <c r="AS75" s="52"/>
      <c r="AT75" s="53">
        <f t="shared" si="6"/>
        <v>0</v>
      </c>
      <c r="AU75" s="39" t="str">
        <f t="shared" si="22"/>
        <v/>
      </c>
      <c r="AV75" s="39" t="str">
        <f t="shared" si="23"/>
        <v/>
      </c>
      <c r="AW75" s="39" t="str">
        <f t="shared" si="24"/>
        <v/>
      </c>
      <c r="AX75" s="39" t="str">
        <f t="shared" si="25"/>
        <v/>
      </c>
      <c r="AY75" s="41" t="str">
        <f>IF(G75="...", "", VLOOKUP(G75, UPB!$A$3:$B$5000, 2, FALSE))</f>
        <v/>
      </c>
      <c r="AZ75" s="84"/>
      <c r="BA75" s="76"/>
      <c r="BB75" s="65"/>
      <c r="BC75" s="65"/>
      <c r="BD75" s="54"/>
      <c r="BE75" s="65"/>
      <c r="BF75" s="65"/>
      <c r="BG75" s="65"/>
      <c r="BH75" s="65"/>
      <c r="BI75" s="65"/>
      <c r="BJ75" s="65"/>
      <c r="BK75" s="65"/>
      <c r="BL75" s="65"/>
      <c r="BM75" s="65"/>
      <c r="BN75" s="70"/>
      <c r="BO75" s="65"/>
      <c r="BP75" s="65"/>
      <c r="BQ75" s="65"/>
      <c r="BR75" s="65"/>
      <c r="BS75" s="65"/>
      <c r="BT75" s="65"/>
      <c r="BU75" s="55" t="str">
        <f>IF(AND($D75 &lt;&gt; "", $D75 &lt;&gt; $E75, $F75 &lt;&gt; "x.x.x.x.x.x.x"), VLOOKUP($E75, Parameter!$E$3:$N$5000, 9, FALSE), "")</f>
        <v/>
      </c>
      <c r="BV75" s="55" t="str">
        <f>IF(AND($D75 &lt;&gt; "", $D75 &lt;&gt; $E75, $F75 &lt;&gt; "x.x.x.x.x.x.x"), VLOOKUP($E75, Parameter!$E$3:$N$5000, 10, FALSE), "")</f>
        <v/>
      </c>
      <c r="BW75" s="55" t="str">
        <f>IF(AND($D75 &lt;&gt; "", $D75 &lt;&gt; $E75, $F75 &lt;&gt; "x.x.x.x.x.x.x"), VLOOKUP($C75, Parameter!$A$4:$L$5000, 3, FALSE), "")</f>
        <v/>
      </c>
      <c r="BX75" s="55" t="str">
        <f>IF(AND($D75 &lt;&gt; "", $D75 &lt;&gt; $E75, $F75 &lt;&gt; "x.x.x.x.x.x.x"), VLOOKUP($C75, Parameter!$A$4:$L$5000, 4, FALSE), "")</f>
        <v/>
      </c>
      <c r="BY75" s="56">
        <f t="shared" si="7"/>
        <v>0</v>
      </c>
      <c r="BZ75" s="55" t="str">
        <f t="shared" si="8"/>
        <v>Intra</v>
      </c>
      <c r="CA75" s="55" t="str">
        <f>IF($BZ75="Ekstra", Parameter3!$B$2, "")</f>
        <v/>
      </c>
      <c r="CB75" s="55" t="str">
        <f>IF($BZ75="Ekstra", Parameter3!$C$2, "")</f>
        <v/>
      </c>
      <c r="CC75" s="55" t="str">
        <f>IF($BZ75="Ekstra", VLOOKUP($E75, Parameter!$E$3:$N$5000, 9, FALSE), "")</f>
        <v/>
      </c>
      <c r="CD75" s="55" t="str">
        <f>IF($BZ75="Ekstra", VLOOKUP($E75, Parameter!$E$3:$N$5000, 10, FALSE), "")</f>
        <v/>
      </c>
      <c r="CE75" s="56">
        <f t="shared" si="9"/>
        <v>0</v>
      </c>
      <c r="CF75" s="55" t="str">
        <f t="shared" si="28"/>
        <v/>
      </c>
      <c r="CG75" s="55" t="str">
        <f t="shared" si="28"/>
        <v/>
      </c>
      <c r="CH75" s="55" t="str">
        <f t="shared" si="11"/>
        <v/>
      </c>
      <c r="CI75" s="55" t="str">
        <f>IF($F75="x.x.x.x.x.x.x", VLOOKUP($C75, Parameter!$A$4:$L$5000, 4, FALSE), "")</f>
        <v/>
      </c>
      <c r="CJ75" s="56">
        <f t="shared" si="12"/>
        <v>0</v>
      </c>
      <c r="CM75" s="4" t="str">
        <f t="shared" si="13"/>
        <v>...-...-.....</v>
      </c>
      <c r="CN75" s="57">
        <f t="shared" si="14"/>
        <v>0</v>
      </c>
      <c r="CO75" s="58">
        <f t="shared" si="15"/>
        <v>0</v>
      </c>
      <c r="CP75" s="4" t="str">
        <f t="shared" si="16"/>
        <v/>
      </c>
      <c r="CQ75" s="4" t="b">
        <f t="shared" si="21"/>
        <v>0</v>
      </c>
      <c r="CR75" s="4" t="str">
        <f t="shared" si="17"/>
        <v/>
      </c>
      <c r="CS75" s="4" t="str">
        <f t="shared" si="18"/>
        <v/>
      </c>
      <c r="CT75" s="91" t="b">
        <f t="shared" si="29"/>
        <v>0</v>
      </c>
    </row>
    <row r="76" spans="1:98" s="4" customFormat="1" x14ac:dyDescent="0.25">
      <c r="A76" s="50" t="str">
        <f t="shared" ref="A76:A139" si="30">I76&amp;"."&amp;J76&amp;"."&amp;K76&amp;"."&amp;L76</f>
        <v>...</v>
      </c>
      <c r="B76" s="50" t="str">
        <f t="shared" ref="B76:B139" si="31">M76&amp;"."&amp;N76&amp;"."&amp;O76&amp;"."&amp;P76</f>
        <v>...</v>
      </c>
      <c r="C76" s="50" t="str">
        <f t="shared" ref="C76:C139" si="32">Q76&amp;"."&amp;R76&amp;"."&amp;S76&amp;"."&amp;T76&amp;"."&amp;U76&amp;"."&amp;V76</f>
        <v>.....</v>
      </c>
      <c r="D76" s="50" t="str">
        <f>IF($C76=".....","",_xlfn.IFNA(VLOOKUP($C76, Parameter!$A$4:$L$5000, 3, FALSE), ""))</f>
        <v/>
      </c>
      <c r="E76" s="50" t="str">
        <f t="shared" ref="E76:E139" si="33">$AI76&amp;"."&amp;$AJ76&amp;"."&amp;$AK76&amp;"."&amp;$AL76&amp;"."&amp;$AM76&amp;"."&amp;$AN76</f>
        <v>.....</v>
      </c>
      <c r="F76" s="50" t="str">
        <f t="shared" ref="F76:F139" si="34">$AI76&amp;"."&amp;$AJ76&amp;"."&amp;$AK76&amp;"."&amp;$AL76&amp;"."&amp;$AM76&amp;"."&amp;$AN76&amp;"."&amp;$AO76</f>
        <v>......</v>
      </c>
      <c r="G76" s="50" t="str">
        <f t="shared" ref="G76:G139" si="35">AU76&amp;"."&amp;AV76&amp;"."&amp;AW76&amp;"."&amp;AX76</f>
        <v>...</v>
      </c>
      <c r="H76" s="40">
        <f>IF(E76=".....", 0, _xlfn.IFNA(VLOOKUP($E76, Parameter2!$A$2:$C$5000, 3, FALSE), 0))</f>
        <v>0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18" t="str">
        <f>IF(C76=".....","",_xlfn.IFNA(VLOOKUP($C76, Parameter!$A$4:$B$5000, 2, FALSE), "Kode belanja salah :("))</f>
        <v/>
      </c>
      <c r="X76" s="35"/>
      <c r="Y76" s="121"/>
      <c r="Z76" s="17"/>
      <c r="AA76" s="20"/>
      <c r="AB76" s="41" t="str">
        <f>IF($C76=".....","",VLOOKUP($C76, Parameter!$A$4:$L$5000, 6, FALSE))</f>
        <v/>
      </c>
      <c r="AC76" s="41" t="str">
        <f>IF($C76=".....","",VLOOKUP($C76, Parameter!$A$4:$L$5000, 7, FALSE))</f>
        <v/>
      </c>
      <c r="AD76" s="41" t="str">
        <f>IF($C76=".....","",VLOOKUP($C76, Parameter!$A$4:$L$5000, 8, FALSE))</f>
        <v/>
      </c>
      <c r="AE76" s="41" t="str">
        <f>IF($C76=".....","",VLOOKUP($C76, Parameter!$A$4:$L$5000, 9, FALSE))</f>
        <v/>
      </c>
      <c r="AF76" s="41" t="str">
        <f>IF($C76=".....","",VLOOKUP($C76, Parameter!$A$4:$L$5000, 10, FALSE))</f>
        <v/>
      </c>
      <c r="AG76" s="41" t="str">
        <f>IF($C76=".....","",VLOOKUP($C76, Parameter!$A$4:$L$5000, 11, FALSE))</f>
        <v/>
      </c>
      <c r="AH76" s="41" t="str">
        <f>IF($C76="..0.0.0.000","",_xlfn.IFNA(VLOOKUP($C76, Parameter!$A$4:$L$5000, 12, FALSE), ""))</f>
        <v/>
      </c>
      <c r="AI76" s="39"/>
      <c r="AJ76" s="39"/>
      <c r="AK76" s="39"/>
      <c r="AL76" s="39"/>
      <c r="AM76" s="39"/>
      <c r="AN76" s="39"/>
      <c r="AO76" s="39"/>
      <c r="AP76" s="41" t="str">
        <f>IF(F76="......", "", _xlfn.IFNA(VLOOKUP(F76, Parameter2!$D$2:$E$15000, 2, FALSE), "Kode aset salah :("))</f>
        <v/>
      </c>
      <c r="AQ76" s="39"/>
      <c r="AR76" s="51"/>
      <c r="AS76" s="52"/>
      <c r="AT76" s="53">
        <f t="shared" ref="AT76:AT139" si="36">IF(OR(ISBLANK(AR76), AR76=0), 0, AS76/AR76)</f>
        <v>0</v>
      </c>
      <c r="AU76" s="39" t="str">
        <f t="shared" ref="AU76:AU139" si="37">IF(ISBLANK($AI76), "", $I$1)</f>
        <v/>
      </c>
      <c r="AV76" s="39" t="str">
        <f t="shared" ref="AV76:AV139" si="38">IF(ISBLANK($AI76), "", $J$1)</f>
        <v/>
      </c>
      <c r="AW76" s="39" t="str">
        <f t="shared" ref="AW76:AW139" si="39">IF(ISBLANK($AI76), "", $K$1)</f>
        <v/>
      </c>
      <c r="AX76" s="39" t="str">
        <f t="shared" ref="AX76:AX139" si="40">IF(ISBLANK($AI76), "", $L$1)</f>
        <v/>
      </c>
      <c r="AY76" s="41" t="str">
        <f>IF(G76="...", "", VLOOKUP(G76, UPB!$A$3:$B$5000, 2, FALSE))</f>
        <v/>
      </c>
      <c r="AZ76" s="84"/>
      <c r="BA76" s="76"/>
      <c r="BB76" s="65"/>
      <c r="BC76" s="65"/>
      <c r="BD76" s="54"/>
      <c r="BE76" s="65"/>
      <c r="BF76" s="65"/>
      <c r="BG76" s="65"/>
      <c r="BH76" s="65"/>
      <c r="BI76" s="65"/>
      <c r="BJ76" s="65"/>
      <c r="BK76" s="65"/>
      <c r="BL76" s="65"/>
      <c r="BM76" s="65"/>
      <c r="BN76" s="70"/>
      <c r="BO76" s="65"/>
      <c r="BP76" s="65"/>
      <c r="BQ76" s="65"/>
      <c r="BR76" s="65"/>
      <c r="BS76" s="65"/>
      <c r="BT76" s="65"/>
      <c r="BU76" s="55" t="str">
        <f>IF(AND($D76 &lt;&gt; "", $D76 &lt;&gt; $E76, $F76 &lt;&gt; "x.x.x.x.x.x.x"), VLOOKUP($E76, Parameter!$E$3:$N$5000, 9, FALSE), "")</f>
        <v/>
      </c>
      <c r="BV76" s="55" t="str">
        <f>IF(AND($D76 &lt;&gt; "", $D76 &lt;&gt; $E76, $F76 &lt;&gt; "x.x.x.x.x.x.x"), VLOOKUP($E76, Parameter!$E$3:$N$5000, 10, FALSE), "")</f>
        <v/>
      </c>
      <c r="BW76" s="55" t="str">
        <f>IF(AND($D76 &lt;&gt; "", $D76 &lt;&gt; $E76, $F76 &lt;&gt; "x.x.x.x.x.x.x"), VLOOKUP($C76, Parameter!$A$4:$L$5000, 3, FALSE), "")</f>
        <v/>
      </c>
      <c r="BX76" s="55" t="str">
        <f>IF(AND($D76 &lt;&gt; "", $D76 &lt;&gt; $E76, $F76 &lt;&gt; "x.x.x.x.x.x.x"), VLOOKUP($C76, Parameter!$A$4:$L$5000, 4, FALSE), "")</f>
        <v/>
      </c>
      <c r="BY76" s="56">
        <f t="shared" ref="BY76:BY139" si="41">IF(AND($D76 &lt;&gt; "", $D76 &lt;&gt; $E76, $F76 &lt;&gt; "x.x.x.x.x.x.x"), $AS76, 0)</f>
        <v>0</v>
      </c>
      <c r="BZ76" s="55" t="str">
        <f t="shared" ref="BZ76:BZ139" si="42">IF(AT76&lt;H76, "Ekstra", "Intra")</f>
        <v>Intra</v>
      </c>
      <c r="CA76" s="55" t="str">
        <f>IF($BZ76="Ekstra", Parameter3!$B$2, "")</f>
        <v/>
      </c>
      <c r="CB76" s="55" t="str">
        <f>IF($BZ76="Ekstra", Parameter3!$C$2, "")</f>
        <v/>
      </c>
      <c r="CC76" s="55" t="str">
        <f>IF($BZ76="Ekstra", VLOOKUP($E76, Parameter!$E$3:$N$5000, 9, FALSE), "")</f>
        <v/>
      </c>
      <c r="CD76" s="55" t="str">
        <f>IF($BZ76="Ekstra", VLOOKUP($E76, Parameter!$E$3:$N$5000, 10, FALSE), "")</f>
        <v/>
      </c>
      <c r="CE76" s="56">
        <f t="shared" ref="CE76:CE139" si="43">IF($BZ76="Ekstra", $AS76, 0)</f>
        <v>0</v>
      </c>
      <c r="CF76" s="55" t="str">
        <f t="shared" si="28"/>
        <v/>
      </c>
      <c r="CG76" s="55" t="str">
        <f t="shared" si="28"/>
        <v/>
      </c>
      <c r="CH76" s="55" t="str">
        <f t="shared" ref="CH76:CH139" si="44">IF($F76="x.x.x.x.x.x.x", D76, "")</f>
        <v/>
      </c>
      <c r="CI76" s="55" t="str">
        <f>IF($F76="x.x.x.x.x.x.x", VLOOKUP($C76, Parameter!$A$4:$L$5000, 4, FALSE), "")</f>
        <v/>
      </c>
      <c r="CJ76" s="56">
        <f t="shared" ref="CJ76:CJ139" si="45">IF($F76="x.x.x.x.x.x.x", $AS76, 0)</f>
        <v>0</v>
      </c>
      <c r="CM76" s="4" t="str">
        <f t="shared" ref="CM76:CM139" si="46">A76&amp;"-"&amp;B76&amp;"-"&amp;C76</f>
        <v>...-...-.....</v>
      </c>
      <c r="CN76" s="57">
        <f t="shared" ref="CN76:CN139" si="47">AA76</f>
        <v>0</v>
      </c>
      <c r="CO76" s="58">
        <f t="shared" ref="CO76:CO139" si="48">AS76</f>
        <v>0</v>
      </c>
      <c r="CP76" s="4" t="str">
        <f t="shared" ref="CP76:CP139" si="49">IF($AK76=1, AU76&amp;"~"&amp;AV76&amp;"~"&amp;AW76&amp;"~"&amp;AX76&amp;"~"&amp;AI76&amp;"~"&amp;AJ76&amp;"~"&amp;AK76&amp;"~"&amp;AL76&amp;"~"&amp;AM76&amp;"~"&amp;AN76&amp;"~"&amp;AO76&amp;"~"&amp;AZ76&amp;"~"&amp;BB76&amp;"~"&amp;BC76&amp;"~"&amp;BD76&amp;"~"&amp;BE76&amp;"~"&amp;AR76&amp;"~"&amp;AT76&amp;"~"&amp;BF76, "")</f>
        <v/>
      </c>
      <c r="CQ76" s="4" t="b">
        <f t="shared" ref="CQ76:CQ139" si="50">IF($AK76=2, AU76&amp;"~"&amp;AV76&amp;"~"&amp;AW76&amp;"~"&amp;AX76&amp;"~"&amp;AI76&amp;"~"&amp;AJ76&amp;"~"&amp;AK76&amp;"~"&amp;AL76&amp;"~"&amp;AM76&amp;"~"&amp;AN76&amp;"~"&amp;AO76&amp;"~"&amp;AZ76&amp;"~"&amp;IF(ISBLANK(BG76), "-", BG76)&amp;"~"&amp;IF(ISBLANK(BH76), "-", BH76)&amp;"~"&amp;IF(ISBLANK(BI76), "-", BI76)&amp;"~"&amp;IF(ISBLANK(BJ76), "-", BJ76)&amp;"~"&amp;IF(ISBLANK(BK76), "-", BK76)&amp;"~Pembelian~"&amp;AR76&amp;"~"&amp;AT76&amp; "~"&amp;BA76)</f>
        <v>0</v>
      </c>
      <c r="CR76" s="4" t="str">
        <f t="shared" ref="CR76:CR139" si="51">IF(AK76=3, AU76&amp;"~"&amp;AV76&amp;"~"&amp;AW76&amp;"~"&amp;AX76&amp;"~"&amp;AI76&amp;"~"&amp;AJ76&amp;"~"&amp;AK76&amp;"~"&amp;AL76&amp;"~"&amp;AM76&amp;"~"&amp;AN76&amp;"~"&amp;AO76&amp;"~"&amp;AZ76&amp;"~"&amp;BL76&amp;"~"&amp;BM76&amp;"~"&amp;AR76&amp;"~"&amp;AT76&amp;"~"&amp;BN76, "")</f>
        <v/>
      </c>
      <c r="CS76" s="4" t="str">
        <f t="shared" ref="CS76:CS139" si="52">IF(AK76=4, AU76&amp;"~"&amp;AV76&amp;"~"&amp;AW76&amp;"~"&amp;AX76&amp;"~"&amp;AI76&amp;"~"&amp;AJ76&amp;"~"&amp;AK76&amp;"~"&amp;AL76&amp;"~"&amp;AM76&amp;"~"&amp;AN76&amp;"~"&amp;AO76&amp;"~"&amp;AZ76&amp;"~"&amp;BO76&amp;"~"&amp;BP76&amp;"~"&amp;AR76&amp;"~"&amp;AT76&amp;"~"&amp;BQ76, "")</f>
        <v/>
      </c>
      <c r="CT76" s="91" t="b">
        <f t="shared" si="29"/>
        <v>0</v>
      </c>
    </row>
    <row r="77" spans="1:98" s="4" customFormat="1" x14ac:dyDescent="0.25">
      <c r="A77" s="50" t="str">
        <f t="shared" si="30"/>
        <v>...</v>
      </c>
      <c r="B77" s="50" t="str">
        <f t="shared" si="31"/>
        <v>...</v>
      </c>
      <c r="C77" s="50" t="str">
        <f t="shared" si="32"/>
        <v>.....</v>
      </c>
      <c r="D77" s="50" t="str">
        <f>IF($C77=".....","",_xlfn.IFNA(VLOOKUP($C77, Parameter!$A$4:$L$5000, 3, FALSE), ""))</f>
        <v/>
      </c>
      <c r="E77" s="50" t="str">
        <f t="shared" si="33"/>
        <v>.....</v>
      </c>
      <c r="F77" s="50" t="str">
        <f t="shared" si="34"/>
        <v>......</v>
      </c>
      <c r="G77" s="50" t="str">
        <f t="shared" si="35"/>
        <v>...</v>
      </c>
      <c r="H77" s="40">
        <f>IF(E77=".....", 0, _xlfn.IFNA(VLOOKUP($E77, Parameter2!$A$2:$C$5000, 3, FALSE), 0))</f>
        <v>0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18" t="str">
        <f>IF(C77=".....","",_xlfn.IFNA(VLOOKUP($C77, Parameter!$A$4:$B$5000, 2, FALSE), "Kode belanja salah :("))</f>
        <v/>
      </c>
      <c r="X77" s="35"/>
      <c r="Y77" s="121"/>
      <c r="Z77" s="17"/>
      <c r="AA77" s="20"/>
      <c r="AB77" s="41" t="str">
        <f>IF($C77=".....","",VLOOKUP($C77, Parameter!$A$4:$L$5000, 6, FALSE))</f>
        <v/>
      </c>
      <c r="AC77" s="41" t="str">
        <f>IF($C77=".....","",VLOOKUP($C77, Parameter!$A$4:$L$5000, 7, FALSE))</f>
        <v/>
      </c>
      <c r="AD77" s="41" t="str">
        <f>IF($C77=".....","",VLOOKUP($C77, Parameter!$A$4:$L$5000, 8, FALSE))</f>
        <v/>
      </c>
      <c r="AE77" s="41" t="str">
        <f>IF($C77=".....","",VLOOKUP($C77, Parameter!$A$4:$L$5000, 9, FALSE))</f>
        <v/>
      </c>
      <c r="AF77" s="41" t="str">
        <f>IF($C77=".....","",VLOOKUP($C77, Parameter!$A$4:$L$5000, 10, FALSE))</f>
        <v/>
      </c>
      <c r="AG77" s="41" t="str">
        <f>IF($C77=".....","",VLOOKUP($C77, Parameter!$A$4:$L$5000, 11, FALSE))</f>
        <v/>
      </c>
      <c r="AH77" s="41" t="str">
        <f>IF($C77="..0.0.0.000","",_xlfn.IFNA(VLOOKUP($C77, Parameter!$A$4:$L$5000, 12, FALSE), ""))</f>
        <v/>
      </c>
      <c r="AI77" s="39"/>
      <c r="AJ77" s="39"/>
      <c r="AK77" s="39"/>
      <c r="AL77" s="39"/>
      <c r="AM77" s="39"/>
      <c r="AN77" s="39"/>
      <c r="AO77" s="39"/>
      <c r="AP77" s="41" t="str">
        <f>IF(F77="......", "", _xlfn.IFNA(VLOOKUP(F77, Parameter2!$D$2:$E$15000, 2, FALSE), "Kode aset salah :("))</f>
        <v/>
      </c>
      <c r="AQ77" s="39"/>
      <c r="AR77" s="51"/>
      <c r="AS77" s="52"/>
      <c r="AT77" s="53">
        <f t="shared" si="36"/>
        <v>0</v>
      </c>
      <c r="AU77" s="39" t="str">
        <f t="shared" si="37"/>
        <v/>
      </c>
      <c r="AV77" s="39" t="str">
        <f t="shared" si="38"/>
        <v/>
      </c>
      <c r="AW77" s="39" t="str">
        <f t="shared" si="39"/>
        <v/>
      </c>
      <c r="AX77" s="39" t="str">
        <f t="shared" si="40"/>
        <v/>
      </c>
      <c r="AY77" s="41" t="str">
        <f>IF(G77="...", "", VLOOKUP(G77, UPB!$A$3:$B$5000, 2, FALSE))</f>
        <v/>
      </c>
      <c r="AZ77" s="84"/>
      <c r="BA77" s="76"/>
      <c r="BB77" s="65"/>
      <c r="BC77" s="65"/>
      <c r="BD77" s="54"/>
      <c r="BE77" s="65"/>
      <c r="BF77" s="65"/>
      <c r="BG77" s="65"/>
      <c r="BH77" s="65"/>
      <c r="BI77" s="65"/>
      <c r="BJ77" s="65"/>
      <c r="BK77" s="65"/>
      <c r="BL77" s="65"/>
      <c r="BM77" s="65"/>
      <c r="BN77" s="70"/>
      <c r="BO77" s="65"/>
      <c r="BP77" s="65"/>
      <c r="BQ77" s="65"/>
      <c r="BR77" s="65"/>
      <c r="BS77" s="65"/>
      <c r="BT77" s="65"/>
      <c r="BU77" s="55" t="str">
        <f>IF(AND($D77 &lt;&gt; "", $D77 &lt;&gt; $E77, $F77 &lt;&gt; "x.x.x.x.x.x.x"), VLOOKUP($E77, Parameter!$E$3:$N$5000, 9, FALSE), "")</f>
        <v/>
      </c>
      <c r="BV77" s="55" t="str">
        <f>IF(AND($D77 &lt;&gt; "", $D77 &lt;&gt; $E77, $F77 &lt;&gt; "x.x.x.x.x.x.x"), VLOOKUP($E77, Parameter!$E$3:$N$5000, 10, FALSE), "")</f>
        <v/>
      </c>
      <c r="BW77" s="55" t="str">
        <f>IF(AND($D77 &lt;&gt; "", $D77 &lt;&gt; $E77, $F77 &lt;&gt; "x.x.x.x.x.x.x"), VLOOKUP($C77, Parameter!$A$4:$L$5000, 3, FALSE), "")</f>
        <v/>
      </c>
      <c r="BX77" s="55" t="str">
        <f>IF(AND($D77 &lt;&gt; "", $D77 &lt;&gt; $E77, $F77 &lt;&gt; "x.x.x.x.x.x.x"), VLOOKUP($C77, Parameter!$A$4:$L$5000, 4, FALSE), "")</f>
        <v/>
      </c>
      <c r="BY77" s="56">
        <f t="shared" si="41"/>
        <v>0</v>
      </c>
      <c r="BZ77" s="55" t="str">
        <f t="shared" si="42"/>
        <v>Intra</v>
      </c>
      <c r="CA77" s="55" t="str">
        <f>IF($BZ77="Ekstra", Parameter3!$B$2, "")</f>
        <v/>
      </c>
      <c r="CB77" s="55" t="str">
        <f>IF($BZ77="Ekstra", Parameter3!$C$2, "")</f>
        <v/>
      </c>
      <c r="CC77" s="55" t="str">
        <f>IF($BZ77="Ekstra", VLOOKUP($E77, Parameter!$E$3:$N$5000, 9, FALSE), "")</f>
        <v/>
      </c>
      <c r="CD77" s="55" t="str">
        <f>IF($BZ77="Ekstra", VLOOKUP($E77, Parameter!$E$3:$N$5000, 10, FALSE), "")</f>
        <v/>
      </c>
      <c r="CE77" s="56">
        <f t="shared" si="43"/>
        <v>0</v>
      </c>
      <c r="CF77" s="55" t="str">
        <f t="shared" si="28"/>
        <v/>
      </c>
      <c r="CG77" s="55" t="str">
        <f t="shared" si="28"/>
        <v/>
      </c>
      <c r="CH77" s="55" t="str">
        <f t="shared" si="44"/>
        <v/>
      </c>
      <c r="CI77" s="55" t="str">
        <f>IF($F77="x.x.x.x.x.x.x", VLOOKUP($C77, Parameter!$A$4:$L$5000, 4, FALSE), "")</f>
        <v/>
      </c>
      <c r="CJ77" s="56">
        <f t="shared" si="45"/>
        <v>0</v>
      </c>
      <c r="CM77" s="4" t="str">
        <f t="shared" si="46"/>
        <v>...-...-.....</v>
      </c>
      <c r="CN77" s="57">
        <f t="shared" si="47"/>
        <v>0</v>
      </c>
      <c r="CO77" s="58">
        <f t="shared" si="48"/>
        <v>0</v>
      </c>
      <c r="CP77" s="4" t="str">
        <f t="shared" si="49"/>
        <v/>
      </c>
      <c r="CQ77" s="4" t="b">
        <f t="shared" si="50"/>
        <v>0</v>
      </c>
      <c r="CR77" s="4" t="str">
        <f t="shared" si="51"/>
        <v/>
      </c>
      <c r="CS77" s="4" t="str">
        <f t="shared" si="52"/>
        <v/>
      </c>
      <c r="CT77" s="91" t="b">
        <f t="shared" si="29"/>
        <v>0</v>
      </c>
    </row>
    <row r="78" spans="1:98" s="4" customFormat="1" x14ac:dyDescent="0.25">
      <c r="A78" s="50" t="str">
        <f t="shared" si="30"/>
        <v>...</v>
      </c>
      <c r="B78" s="50" t="str">
        <f t="shared" si="31"/>
        <v>...</v>
      </c>
      <c r="C78" s="50" t="str">
        <f t="shared" si="32"/>
        <v>.....</v>
      </c>
      <c r="D78" s="50" t="str">
        <f>IF($C78=".....","",_xlfn.IFNA(VLOOKUP($C78, Parameter!$A$4:$L$5000, 3, FALSE), ""))</f>
        <v/>
      </c>
      <c r="E78" s="50" t="str">
        <f t="shared" si="33"/>
        <v>.....</v>
      </c>
      <c r="F78" s="50" t="str">
        <f t="shared" si="34"/>
        <v>......</v>
      </c>
      <c r="G78" s="50" t="str">
        <f t="shared" si="35"/>
        <v>...</v>
      </c>
      <c r="H78" s="40">
        <f>IF(E78=".....", 0, _xlfn.IFNA(VLOOKUP($E78, Parameter2!$A$2:$C$5000, 3, FALSE), 0))</f>
        <v>0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18" t="str">
        <f>IF(C78=".....","",_xlfn.IFNA(VLOOKUP($C78, Parameter!$A$4:$B$5000, 2, FALSE), "Kode belanja salah :("))</f>
        <v/>
      </c>
      <c r="X78" s="35"/>
      <c r="Y78" s="121"/>
      <c r="Z78" s="17"/>
      <c r="AA78" s="20"/>
      <c r="AB78" s="41" t="str">
        <f>IF($C78=".....","",VLOOKUP($C78, Parameter!$A$4:$L$5000, 6, FALSE))</f>
        <v/>
      </c>
      <c r="AC78" s="41" t="str">
        <f>IF($C78=".....","",VLOOKUP($C78, Parameter!$A$4:$L$5000, 7, FALSE))</f>
        <v/>
      </c>
      <c r="AD78" s="41" t="str">
        <f>IF($C78=".....","",VLOOKUP($C78, Parameter!$A$4:$L$5000, 8, FALSE))</f>
        <v/>
      </c>
      <c r="AE78" s="41" t="str">
        <f>IF($C78=".....","",VLOOKUP($C78, Parameter!$A$4:$L$5000, 9, FALSE))</f>
        <v/>
      </c>
      <c r="AF78" s="41" t="str">
        <f>IF($C78=".....","",VLOOKUP($C78, Parameter!$A$4:$L$5000, 10, FALSE))</f>
        <v/>
      </c>
      <c r="AG78" s="41" t="str">
        <f>IF($C78=".....","",VLOOKUP($C78, Parameter!$A$4:$L$5000, 11, FALSE))</f>
        <v/>
      </c>
      <c r="AH78" s="41" t="str">
        <f>IF($C78="..0.0.0.000","",_xlfn.IFNA(VLOOKUP($C78, Parameter!$A$4:$L$5000, 12, FALSE), ""))</f>
        <v/>
      </c>
      <c r="AI78" s="39"/>
      <c r="AJ78" s="39"/>
      <c r="AK78" s="39"/>
      <c r="AL78" s="39"/>
      <c r="AM78" s="39"/>
      <c r="AN78" s="39"/>
      <c r="AO78" s="39"/>
      <c r="AP78" s="41" t="str">
        <f>IF(F78="......", "", _xlfn.IFNA(VLOOKUP(F78, Parameter2!$D$2:$E$15000, 2, FALSE), "Kode aset salah :("))</f>
        <v/>
      </c>
      <c r="AQ78" s="39"/>
      <c r="AR78" s="51"/>
      <c r="AS78" s="52"/>
      <c r="AT78" s="53">
        <f t="shared" si="36"/>
        <v>0</v>
      </c>
      <c r="AU78" s="39" t="str">
        <f t="shared" si="37"/>
        <v/>
      </c>
      <c r="AV78" s="39" t="str">
        <f t="shared" si="38"/>
        <v/>
      </c>
      <c r="AW78" s="39" t="str">
        <f t="shared" si="39"/>
        <v/>
      </c>
      <c r="AX78" s="39" t="str">
        <f t="shared" si="40"/>
        <v/>
      </c>
      <c r="AY78" s="41" t="str">
        <f>IF(G78="...", "", VLOOKUP(G78, UPB!$A$3:$B$5000, 2, FALSE))</f>
        <v/>
      </c>
      <c r="AZ78" s="84"/>
      <c r="BA78" s="76"/>
      <c r="BB78" s="65"/>
      <c r="BC78" s="65"/>
      <c r="BD78" s="54"/>
      <c r="BE78" s="65"/>
      <c r="BF78" s="65"/>
      <c r="BG78" s="65"/>
      <c r="BH78" s="65"/>
      <c r="BI78" s="65"/>
      <c r="BJ78" s="65"/>
      <c r="BK78" s="65"/>
      <c r="BL78" s="65"/>
      <c r="BM78" s="65"/>
      <c r="BN78" s="70"/>
      <c r="BO78" s="65"/>
      <c r="BP78" s="65"/>
      <c r="BQ78" s="65"/>
      <c r="BR78" s="65"/>
      <c r="BS78" s="65"/>
      <c r="BT78" s="65"/>
      <c r="BU78" s="55" t="str">
        <f>IF(AND($D78 &lt;&gt; "", $D78 &lt;&gt; $E78, $F78 &lt;&gt; "x.x.x.x.x.x.x"), VLOOKUP($E78, Parameter!$E$3:$N$5000, 9, FALSE), "")</f>
        <v/>
      </c>
      <c r="BV78" s="55" t="str">
        <f>IF(AND($D78 &lt;&gt; "", $D78 &lt;&gt; $E78, $F78 &lt;&gt; "x.x.x.x.x.x.x"), VLOOKUP($E78, Parameter!$E$3:$N$5000, 10, FALSE), "")</f>
        <v/>
      </c>
      <c r="BW78" s="55" t="str">
        <f>IF(AND($D78 &lt;&gt; "", $D78 &lt;&gt; $E78, $F78 &lt;&gt; "x.x.x.x.x.x.x"), VLOOKUP($C78, Parameter!$A$4:$L$5000, 3, FALSE), "")</f>
        <v/>
      </c>
      <c r="BX78" s="55" t="str">
        <f>IF(AND($D78 &lt;&gt; "", $D78 &lt;&gt; $E78, $F78 &lt;&gt; "x.x.x.x.x.x.x"), VLOOKUP($C78, Parameter!$A$4:$L$5000, 4, FALSE), "")</f>
        <v/>
      </c>
      <c r="BY78" s="56">
        <f t="shared" si="41"/>
        <v>0</v>
      </c>
      <c r="BZ78" s="55" t="str">
        <f t="shared" si="42"/>
        <v>Intra</v>
      </c>
      <c r="CA78" s="55" t="str">
        <f>IF($BZ78="Ekstra", Parameter3!$B$2, "")</f>
        <v/>
      </c>
      <c r="CB78" s="55" t="str">
        <f>IF($BZ78="Ekstra", Parameter3!$C$2, "")</f>
        <v/>
      </c>
      <c r="CC78" s="55" t="str">
        <f>IF($BZ78="Ekstra", VLOOKUP($E78, Parameter!$E$3:$N$5000, 9, FALSE), "")</f>
        <v/>
      </c>
      <c r="CD78" s="55" t="str">
        <f>IF($BZ78="Ekstra", VLOOKUP($E78, Parameter!$E$3:$N$5000, 10, FALSE), "")</f>
        <v/>
      </c>
      <c r="CE78" s="56">
        <f t="shared" si="43"/>
        <v>0</v>
      </c>
      <c r="CF78" s="55" t="str">
        <f t="shared" si="28"/>
        <v/>
      </c>
      <c r="CG78" s="55" t="str">
        <f t="shared" si="28"/>
        <v/>
      </c>
      <c r="CH78" s="55" t="str">
        <f t="shared" si="44"/>
        <v/>
      </c>
      <c r="CI78" s="55" t="str">
        <f>IF($F78="x.x.x.x.x.x.x", VLOOKUP($C78, Parameter!$A$4:$L$5000, 4, FALSE), "")</f>
        <v/>
      </c>
      <c r="CJ78" s="56">
        <f t="shared" si="45"/>
        <v>0</v>
      </c>
      <c r="CM78" s="4" t="str">
        <f t="shared" si="46"/>
        <v>...-...-.....</v>
      </c>
      <c r="CN78" s="57">
        <f t="shared" si="47"/>
        <v>0</v>
      </c>
      <c r="CO78" s="58">
        <f t="shared" si="48"/>
        <v>0</v>
      </c>
      <c r="CP78" s="4" t="str">
        <f t="shared" si="49"/>
        <v/>
      </c>
      <c r="CQ78" s="4" t="b">
        <f t="shared" si="50"/>
        <v>0</v>
      </c>
      <c r="CR78" s="4" t="str">
        <f t="shared" si="51"/>
        <v/>
      </c>
      <c r="CS78" s="4" t="str">
        <f t="shared" si="52"/>
        <v/>
      </c>
      <c r="CT78" s="91" t="b">
        <f t="shared" si="29"/>
        <v>0</v>
      </c>
    </row>
    <row r="79" spans="1:98" s="4" customFormat="1" x14ac:dyDescent="0.25">
      <c r="A79" s="50" t="str">
        <f t="shared" si="30"/>
        <v>...</v>
      </c>
      <c r="B79" s="50" t="str">
        <f t="shared" si="31"/>
        <v>...</v>
      </c>
      <c r="C79" s="50" t="str">
        <f t="shared" si="32"/>
        <v>.....</v>
      </c>
      <c r="D79" s="50" t="str">
        <f>IF($C79=".....","",_xlfn.IFNA(VLOOKUP($C79, Parameter!$A$4:$L$5000, 3, FALSE), ""))</f>
        <v/>
      </c>
      <c r="E79" s="50" t="str">
        <f t="shared" si="33"/>
        <v>.....</v>
      </c>
      <c r="F79" s="50" t="str">
        <f t="shared" si="34"/>
        <v>......</v>
      </c>
      <c r="G79" s="50" t="str">
        <f t="shared" si="35"/>
        <v>...</v>
      </c>
      <c r="H79" s="40">
        <f>IF(E79=".....", 0, _xlfn.IFNA(VLOOKUP($E79, Parameter2!$A$2:$C$5000, 3, FALSE), 0))</f>
        <v>0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18" t="str">
        <f>IF(C79=".....","",_xlfn.IFNA(VLOOKUP($C79, Parameter!$A$4:$B$5000, 2, FALSE), "Kode belanja salah :("))</f>
        <v/>
      </c>
      <c r="X79" s="35"/>
      <c r="Y79" s="121"/>
      <c r="Z79" s="17"/>
      <c r="AA79" s="20"/>
      <c r="AB79" s="41" t="str">
        <f>IF($C79=".....","",VLOOKUP($C79, Parameter!$A$4:$L$5000, 6, FALSE))</f>
        <v/>
      </c>
      <c r="AC79" s="41" t="str">
        <f>IF($C79=".....","",VLOOKUP($C79, Parameter!$A$4:$L$5000, 7, FALSE))</f>
        <v/>
      </c>
      <c r="AD79" s="41" t="str">
        <f>IF($C79=".....","",VLOOKUP($C79, Parameter!$A$4:$L$5000, 8, FALSE))</f>
        <v/>
      </c>
      <c r="AE79" s="41" t="str">
        <f>IF($C79=".....","",VLOOKUP($C79, Parameter!$A$4:$L$5000, 9, FALSE))</f>
        <v/>
      </c>
      <c r="AF79" s="41" t="str">
        <f>IF($C79=".....","",VLOOKUP($C79, Parameter!$A$4:$L$5000, 10, FALSE))</f>
        <v/>
      </c>
      <c r="AG79" s="41" t="str">
        <f>IF($C79=".....","",VLOOKUP($C79, Parameter!$A$4:$L$5000, 11, FALSE))</f>
        <v/>
      </c>
      <c r="AH79" s="41" t="str">
        <f>IF($C79="..0.0.0.000","",_xlfn.IFNA(VLOOKUP($C79, Parameter!$A$4:$L$5000, 12, FALSE), ""))</f>
        <v/>
      </c>
      <c r="AI79" s="39"/>
      <c r="AJ79" s="39"/>
      <c r="AK79" s="39"/>
      <c r="AL79" s="39"/>
      <c r="AM79" s="39"/>
      <c r="AN79" s="39"/>
      <c r="AO79" s="39"/>
      <c r="AP79" s="41" t="str">
        <f>IF(F79="......", "", _xlfn.IFNA(VLOOKUP(F79, Parameter2!$D$2:$E$15000, 2, FALSE), "Kode aset salah :("))</f>
        <v/>
      </c>
      <c r="AQ79" s="39"/>
      <c r="AR79" s="51"/>
      <c r="AS79" s="52"/>
      <c r="AT79" s="53">
        <f t="shared" si="36"/>
        <v>0</v>
      </c>
      <c r="AU79" s="39" t="str">
        <f t="shared" si="37"/>
        <v/>
      </c>
      <c r="AV79" s="39" t="str">
        <f t="shared" si="38"/>
        <v/>
      </c>
      <c r="AW79" s="39" t="str">
        <f t="shared" si="39"/>
        <v/>
      </c>
      <c r="AX79" s="39" t="str">
        <f t="shared" si="40"/>
        <v/>
      </c>
      <c r="AY79" s="41" t="str">
        <f>IF(G79="...", "", VLOOKUP(G79, UPB!$A$3:$B$5000, 2, FALSE))</f>
        <v/>
      </c>
      <c r="AZ79" s="84"/>
      <c r="BA79" s="76"/>
      <c r="BB79" s="65"/>
      <c r="BC79" s="65"/>
      <c r="BD79" s="54"/>
      <c r="BE79" s="65"/>
      <c r="BF79" s="65"/>
      <c r="BG79" s="65"/>
      <c r="BH79" s="65"/>
      <c r="BI79" s="65"/>
      <c r="BJ79" s="65"/>
      <c r="BK79" s="65"/>
      <c r="BL79" s="65"/>
      <c r="BM79" s="65"/>
      <c r="BN79" s="70"/>
      <c r="BO79" s="65"/>
      <c r="BP79" s="65"/>
      <c r="BQ79" s="65"/>
      <c r="BR79" s="65"/>
      <c r="BS79" s="65"/>
      <c r="BT79" s="65"/>
      <c r="BU79" s="55" t="str">
        <f>IF(AND($D79 &lt;&gt; "", $D79 &lt;&gt; $E79, $F79 &lt;&gt; "x.x.x.x.x.x.x"), VLOOKUP($E79, Parameter!$E$3:$N$5000, 9, FALSE), "")</f>
        <v/>
      </c>
      <c r="BV79" s="55" t="str">
        <f>IF(AND($D79 &lt;&gt; "", $D79 &lt;&gt; $E79, $F79 &lt;&gt; "x.x.x.x.x.x.x"), VLOOKUP($E79, Parameter!$E$3:$N$5000, 10, FALSE), "")</f>
        <v/>
      </c>
      <c r="BW79" s="55" t="str">
        <f>IF(AND($D79 &lt;&gt; "", $D79 &lt;&gt; $E79, $F79 &lt;&gt; "x.x.x.x.x.x.x"), VLOOKUP($C79, Parameter!$A$4:$L$5000, 3, FALSE), "")</f>
        <v/>
      </c>
      <c r="BX79" s="55" t="str">
        <f>IF(AND($D79 &lt;&gt; "", $D79 &lt;&gt; $E79, $F79 &lt;&gt; "x.x.x.x.x.x.x"), VLOOKUP($C79, Parameter!$A$4:$L$5000, 4, FALSE), "")</f>
        <v/>
      </c>
      <c r="BY79" s="56">
        <f t="shared" si="41"/>
        <v>0</v>
      </c>
      <c r="BZ79" s="55" t="str">
        <f t="shared" si="42"/>
        <v>Intra</v>
      </c>
      <c r="CA79" s="55" t="str">
        <f>IF($BZ79="Ekstra", Parameter3!$B$2, "")</f>
        <v/>
      </c>
      <c r="CB79" s="55" t="str">
        <f>IF($BZ79="Ekstra", Parameter3!$C$2, "")</f>
        <v/>
      </c>
      <c r="CC79" s="55" t="str">
        <f>IF($BZ79="Ekstra", VLOOKUP($E79, Parameter!$E$3:$N$5000, 9, FALSE), "")</f>
        <v/>
      </c>
      <c r="CD79" s="55" t="str">
        <f>IF($BZ79="Ekstra", VLOOKUP($E79, Parameter!$E$3:$N$5000, 10, FALSE), "")</f>
        <v/>
      </c>
      <c r="CE79" s="56">
        <f t="shared" si="43"/>
        <v>0</v>
      </c>
      <c r="CF79" s="55" t="str">
        <f t="shared" si="28"/>
        <v/>
      </c>
      <c r="CG79" s="55" t="str">
        <f t="shared" si="28"/>
        <v/>
      </c>
      <c r="CH79" s="55" t="str">
        <f t="shared" si="44"/>
        <v/>
      </c>
      <c r="CI79" s="55" t="str">
        <f>IF($F79="x.x.x.x.x.x.x", VLOOKUP($C79, Parameter!$A$4:$L$5000, 4, FALSE), "")</f>
        <v/>
      </c>
      <c r="CJ79" s="56">
        <f t="shared" si="45"/>
        <v>0</v>
      </c>
      <c r="CM79" s="4" t="str">
        <f t="shared" si="46"/>
        <v>...-...-.....</v>
      </c>
      <c r="CN79" s="57">
        <f t="shared" si="47"/>
        <v>0</v>
      </c>
      <c r="CO79" s="58">
        <f t="shared" si="48"/>
        <v>0</v>
      </c>
      <c r="CP79" s="4" t="str">
        <f t="shared" si="49"/>
        <v/>
      </c>
      <c r="CQ79" s="4" t="b">
        <f t="shared" si="50"/>
        <v>0</v>
      </c>
      <c r="CR79" s="4" t="str">
        <f t="shared" si="51"/>
        <v/>
      </c>
      <c r="CS79" s="4" t="str">
        <f t="shared" si="52"/>
        <v/>
      </c>
      <c r="CT79" s="91" t="b">
        <f t="shared" si="29"/>
        <v>0</v>
      </c>
    </row>
    <row r="80" spans="1:98" s="4" customFormat="1" x14ac:dyDescent="0.25">
      <c r="A80" s="50" t="str">
        <f t="shared" si="30"/>
        <v>...</v>
      </c>
      <c r="B80" s="50" t="str">
        <f t="shared" si="31"/>
        <v>...</v>
      </c>
      <c r="C80" s="50" t="str">
        <f t="shared" si="32"/>
        <v>.....</v>
      </c>
      <c r="D80" s="50" t="str">
        <f>IF($C80=".....","",_xlfn.IFNA(VLOOKUP($C80, Parameter!$A$4:$L$5000, 3, FALSE), ""))</f>
        <v/>
      </c>
      <c r="E80" s="50" t="str">
        <f t="shared" si="33"/>
        <v>.....</v>
      </c>
      <c r="F80" s="50" t="str">
        <f t="shared" si="34"/>
        <v>......</v>
      </c>
      <c r="G80" s="50" t="str">
        <f t="shared" si="35"/>
        <v>...</v>
      </c>
      <c r="H80" s="40">
        <f>IF(E80=".....", 0, _xlfn.IFNA(VLOOKUP($E80, Parameter2!$A$2:$C$5000, 3, FALSE), 0))</f>
        <v>0</v>
      </c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18" t="str">
        <f>IF(C80=".....","",_xlfn.IFNA(VLOOKUP($C80, Parameter!$A$4:$B$5000, 2, FALSE), "Kode belanja salah :("))</f>
        <v/>
      </c>
      <c r="X80" s="35"/>
      <c r="Y80" s="121"/>
      <c r="Z80" s="17"/>
      <c r="AA80" s="20"/>
      <c r="AB80" s="41" t="str">
        <f>IF($C80=".....","",VLOOKUP($C80, Parameter!$A$4:$L$5000, 6, FALSE))</f>
        <v/>
      </c>
      <c r="AC80" s="41" t="str">
        <f>IF($C80=".....","",VLOOKUP($C80, Parameter!$A$4:$L$5000, 7, FALSE))</f>
        <v/>
      </c>
      <c r="AD80" s="41" t="str">
        <f>IF($C80=".....","",VLOOKUP($C80, Parameter!$A$4:$L$5000, 8, FALSE))</f>
        <v/>
      </c>
      <c r="AE80" s="41" t="str">
        <f>IF($C80=".....","",VLOOKUP($C80, Parameter!$A$4:$L$5000, 9, FALSE))</f>
        <v/>
      </c>
      <c r="AF80" s="41" t="str">
        <f>IF($C80=".....","",VLOOKUP($C80, Parameter!$A$4:$L$5000, 10, FALSE))</f>
        <v/>
      </c>
      <c r="AG80" s="41" t="str">
        <f>IF($C80=".....","",VLOOKUP($C80, Parameter!$A$4:$L$5000, 11, FALSE))</f>
        <v/>
      </c>
      <c r="AH80" s="41" t="str">
        <f>IF($C80="..0.0.0.000","",_xlfn.IFNA(VLOOKUP($C80, Parameter!$A$4:$L$5000, 12, FALSE), ""))</f>
        <v/>
      </c>
      <c r="AI80" s="39"/>
      <c r="AJ80" s="39"/>
      <c r="AK80" s="39"/>
      <c r="AL80" s="39"/>
      <c r="AM80" s="39"/>
      <c r="AN80" s="39"/>
      <c r="AO80" s="39"/>
      <c r="AP80" s="41" t="str">
        <f>IF(F80="......", "", _xlfn.IFNA(VLOOKUP(F80, Parameter2!$D$2:$E$15000, 2, FALSE), "Kode aset salah :("))</f>
        <v/>
      </c>
      <c r="AQ80" s="39"/>
      <c r="AR80" s="51"/>
      <c r="AS80" s="52"/>
      <c r="AT80" s="53">
        <f t="shared" si="36"/>
        <v>0</v>
      </c>
      <c r="AU80" s="39" t="str">
        <f t="shared" si="37"/>
        <v/>
      </c>
      <c r="AV80" s="39" t="str">
        <f t="shared" si="38"/>
        <v/>
      </c>
      <c r="AW80" s="39" t="str">
        <f t="shared" si="39"/>
        <v/>
      </c>
      <c r="AX80" s="39" t="str">
        <f t="shared" si="40"/>
        <v/>
      </c>
      <c r="AY80" s="41" t="str">
        <f>IF(G80="...", "", VLOOKUP(G80, UPB!$A$3:$B$5000, 2, FALSE))</f>
        <v/>
      </c>
      <c r="AZ80" s="84"/>
      <c r="BA80" s="76"/>
      <c r="BB80" s="65"/>
      <c r="BC80" s="65"/>
      <c r="BD80" s="54"/>
      <c r="BE80" s="65"/>
      <c r="BF80" s="65"/>
      <c r="BG80" s="65"/>
      <c r="BH80" s="65"/>
      <c r="BI80" s="65"/>
      <c r="BJ80" s="65"/>
      <c r="BK80" s="65"/>
      <c r="BL80" s="65"/>
      <c r="BM80" s="65"/>
      <c r="BN80" s="70"/>
      <c r="BO80" s="65"/>
      <c r="BP80" s="65"/>
      <c r="BQ80" s="65"/>
      <c r="BR80" s="65"/>
      <c r="BS80" s="65"/>
      <c r="BT80" s="65"/>
      <c r="BU80" s="55" t="str">
        <f>IF(AND($D80 &lt;&gt; "", $D80 &lt;&gt; $E80, $F80 &lt;&gt; "x.x.x.x.x.x.x"), VLOOKUP($E80, Parameter!$E$3:$N$5000, 9, FALSE), "")</f>
        <v/>
      </c>
      <c r="BV80" s="55" t="str">
        <f>IF(AND($D80 &lt;&gt; "", $D80 &lt;&gt; $E80, $F80 &lt;&gt; "x.x.x.x.x.x.x"), VLOOKUP($E80, Parameter!$E$3:$N$5000, 10, FALSE), "")</f>
        <v/>
      </c>
      <c r="BW80" s="55" t="str">
        <f>IF(AND($D80 &lt;&gt; "", $D80 &lt;&gt; $E80, $F80 &lt;&gt; "x.x.x.x.x.x.x"), VLOOKUP($C80, Parameter!$A$4:$L$5000, 3, FALSE), "")</f>
        <v/>
      </c>
      <c r="BX80" s="55" t="str">
        <f>IF(AND($D80 &lt;&gt; "", $D80 &lt;&gt; $E80, $F80 &lt;&gt; "x.x.x.x.x.x.x"), VLOOKUP($C80, Parameter!$A$4:$L$5000, 4, FALSE), "")</f>
        <v/>
      </c>
      <c r="BY80" s="56">
        <f t="shared" si="41"/>
        <v>0</v>
      </c>
      <c r="BZ80" s="55" t="str">
        <f t="shared" si="42"/>
        <v>Intra</v>
      </c>
      <c r="CA80" s="55" t="str">
        <f>IF($BZ80="Ekstra", Parameter3!$B$2, "")</f>
        <v/>
      </c>
      <c r="CB80" s="55" t="str">
        <f>IF($BZ80="Ekstra", Parameter3!$C$2, "")</f>
        <v/>
      </c>
      <c r="CC80" s="55" t="str">
        <f>IF($BZ80="Ekstra", VLOOKUP($E80, Parameter!$E$3:$N$5000, 9, FALSE), "")</f>
        <v/>
      </c>
      <c r="CD80" s="55" t="str">
        <f>IF($BZ80="Ekstra", VLOOKUP($E80, Parameter!$E$3:$N$5000, 10, FALSE), "")</f>
        <v/>
      </c>
      <c r="CE80" s="56">
        <f t="shared" si="43"/>
        <v>0</v>
      </c>
      <c r="CF80" s="55" t="str">
        <f t="shared" si="28"/>
        <v/>
      </c>
      <c r="CG80" s="55" t="str">
        <f t="shared" si="28"/>
        <v/>
      </c>
      <c r="CH80" s="55" t="str">
        <f t="shared" si="44"/>
        <v/>
      </c>
      <c r="CI80" s="55" t="str">
        <f>IF($F80="x.x.x.x.x.x.x", VLOOKUP($C80, Parameter!$A$4:$L$5000, 4, FALSE), "")</f>
        <v/>
      </c>
      <c r="CJ80" s="56">
        <f t="shared" si="45"/>
        <v>0</v>
      </c>
      <c r="CM80" s="4" t="str">
        <f t="shared" si="46"/>
        <v>...-...-.....</v>
      </c>
      <c r="CN80" s="57">
        <f t="shared" si="47"/>
        <v>0</v>
      </c>
      <c r="CO80" s="58">
        <f t="shared" si="48"/>
        <v>0</v>
      </c>
      <c r="CP80" s="4" t="str">
        <f t="shared" si="49"/>
        <v/>
      </c>
      <c r="CQ80" s="4" t="b">
        <f t="shared" si="50"/>
        <v>0</v>
      </c>
      <c r="CR80" s="4" t="str">
        <f t="shared" si="51"/>
        <v/>
      </c>
      <c r="CS80" s="4" t="str">
        <f t="shared" si="52"/>
        <v/>
      </c>
      <c r="CT80" s="91" t="b">
        <f t="shared" si="29"/>
        <v>0</v>
      </c>
    </row>
    <row r="81" spans="1:98" s="4" customFormat="1" x14ac:dyDescent="0.25">
      <c r="A81" s="50" t="str">
        <f t="shared" si="30"/>
        <v>...</v>
      </c>
      <c r="B81" s="50" t="str">
        <f t="shared" si="31"/>
        <v>...</v>
      </c>
      <c r="C81" s="50" t="str">
        <f t="shared" si="32"/>
        <v>.....</v>
      </c>
      <c r="D81" s="50" t="str">
        <f>IF($C81=".....","",_xlfn.IFNA(VLOOKUP($C81, Parameter!$A$4:$L$5000, 3, FALSE), ""))</f>
        <v/>
      </c>
      <c r="E81" s="50" t="str">
        <f t="shared" si="33"/>
        <v>.....</v>
      </c>
      <c r="F81" s="50" t="str">
        <f t="shared" si="34"/>
        <v>......</v>
      </c>
      <c r="G81" s="50" t="str">
        <f t="shared" si="35"/>
        <v>...</v>
      </c>
      <c r="H81" s="40">
        <f>IF(E81=".....", 0, _xlfn.IFNA(VLOOKUP($E81, Parameter2!$A$2:$C$5000, 3, FALSE), 0))</f>
        <v>0</v>
      </c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18" t="str">
        <f>IF(C81=".....","",_xlfn.IFNA(VLOOKUP($C81, Parameter!$A$4:$B$5000, 2, FALSE), "Kode belanja salah :("))</f>
        <v/>
      </c>
      <c r="X81" s="35"/>
      <c r="Y81" s="121"/>
      <c r="Z81" s="17"/>
      <c r="AA81" s="20"/>
      <c r="AB81" s="41" t="str">
        <f>IF($C81=".....","",VLOOKUP($C81, Parameter!$A$4:$L$5000, 6, FALSE))</f>
        <v/>
      </c>
      <c r="AC81" s="41" t="str">
        <f>IF($C81=".....","",VLOOKUP($C81, Parameter!$A$4:$L$5000, 7, FALSE))</f>
        <v/>
      </c>
      <c r="AD81" s="41" t="str">
        <f>IF($C81=".....","",VLOOKUP($C81, Parameter!$A$4:$L$5000, 8, FALSE))</f>
        <v/>
      </c>
      <c r="AE81" s="41" t="str">
        <f>IF($C81=".....","",VLOOKUP($C81, Parameter!$A$4:$L$5000, 9, FALSE))</f>
        <v/>
      </c>
      <c r="AF81" s="41" t="str">
        <f>IF($C81=".....","",VLOOKUP($C81, Parameter!$A$4:$L$5000, 10, FALSE))</f>
        <v/>
      </c>
      <c r="AG81" s="41" t="str">
        <f>IF($C81=".....","",VLOOKUP($C81, Parameter!$A$4:$L$5000, 11, FALSE))</f>
        <v/>
      </c>
      <c r="AH81" s="41" t="str">
        <f>IF($C81="..0.0.0.000","",_xlfn.IFNA(VLOOKUP($C81, Parameter!$A$4:$L$5000, 12, FALSE), ""))</f>
        <v/>
      </c>
      <c r="AI81" s="39"/>
      <c r="AJ81" s="39"/>
      <c r="AK81" s="39"/>
      <c r="AL81" s="39"/>
      <c r="AM81" s="39"/>
      <c r="AN81" s="39"/>
      <c r="AO81" s="39"/>
      <c r="AP81" s="41" t="str">
        <f>IF(F81="......", "", _xlfn.IFNA(VLOOKUP(F81, Parameter2!$D$2:$E$15000, 2, FALSE), "Kode aset salah :("))</f>
        <v/>
      </c>
      <c r="AQ81" s="39"/>
      <c r="AR81" s="51"/>
      <c r="AS81" s="52"/>
      <c r="AT81" s="53">
        <f t="shared" si="36"/>
        <v>0</v>
      </c>
      <c r="AU81" s="39" t="str">
        <f t="shared" si="37"/>
        <v/>
      </c>
      <c r="AV81" s="39" t="str">
        <f t="shared" si="38"/>
        <v/>
      </c>
      <c r="AW81" s="39" t="str">
        <f t="shared" si="39"/>
        <v/>
      </c>
      <c r="AX81" s="39" t="str">
        <f t="shared" si="40"/>
        <v/>
      </c>
      <c r="AY81" s="41" t="str">
        <f>IF(G81="...", "", VLOOKUP(G81, UPB!$A$3:$B$5000, 2, FALSE))</f>
        <v/>
      </c>
      <c r="AZ81" s="84"/>
      <c r="BA81" s="76"/>
      <c r="BB81" s="65"/>
      <c r="BC81" s="65"/>
      <c r="BD81" s="54"/>
      <c r="BE81" s="65"/>
      <c r="BF81" s="65"/>
      <c r="BG81" s="65"/>
      <c r="BH81" s="65"/>
      <c r="BI81" s="65"/>
      <c r="BJ81" s="65"/>
      <c r="BK81" s="65"/>
      <c r="BL81" s="65"/>
      <c r="BM81" s="65"/>
      <c r="BN81" s="70"/>
      <c r="BO81" s="65"/>
      <c r="BP81" s="65"/>
      <c r="BQ81" s="65"/>
      <c r="BR81" s="65"/>
      <c r="BS81" s="65"/>
      <c r="BT81" s="65"/>
      <c r="BU81" s="55" t="str">
        <f>IF(AND($D81 &lt;&gt; "", $D81 &lt;&gt; $E81, $F81 &lt;&gt; "x.x.x.x.x.x.x"), VLOOKUP($E81, Parameter!$E$3:$N$5000, 9, FALSE), "")</f>
        <v/>
      </c>
      <c r="BV81" s="55" t="str">
        <f>IF(AND($D81 &lt;&gt; "", $D81 &lt;&gt; $E81, $F81 &lt;&gt; "x.x.x.x.x.x.x"), VLOOKUP($E81, Parameter!$E$3:$N$5000, 10, FALSE), "")</f>
        <v/>
      </c>
      <c r="BW81" s="55" t="str">
        <f>IF(AND($D81 &lt;&gt; "", $D81 &lt;&gt; $E81, $F81 &lt;&gt; "x.x.x.x.x.x.x"), VLOOKUP($C81, Parameter!$A$4:$L$5000, 3, FALSE), "")</f>
        <v/>
      </c>
      <c r="BX81" s="55" t="str">
        <f>IF(AND($D81 &lt;&gt; "", $D81 &lt;&gt; $E81, $F81 &lt;&gt; "x.x.x.x.x.x.x"), VLOOKUP($C81, Parameter!$A$4:$L$5000, 4, FALSE), "")</f>
        <v/>
      </c>
      <c r="BY81" s="56">
        <f t="shared" si="41"/>
        <v>0</v>
      </c>
      <c r="BZ81" s="55" t="str">
        <f t="shared" si="42"/>
        <v>Intra</v>
      </c>
      <c r="CA81" s="55" t="str">
        <f>IF($BZ81="Ekstra", Parameter3!$B$2, "")</f>
        <v/>
      </c>
      <c r="CB81" s="55" t="str">
        <f>IF($BZ81="Ekstra", Parameter3!$C$2, "")</f>
        <v/>
      </c>
      <c r="CC81" s="55" t="str">
        <f>IF($BZ81="Ekstra", VLOOKUP($E81, Parameter!$E$3:$N$5000, 9, FALSE), "")</f>
        <v/>
      </c>
      <c r="CD81" s="55" t="str">
        <f>IF($BZ81="Ekstra", VLOOKUP($E81, Parameter!$E$3:$N$5000, 10, FALSE), "")</f>
        <v/>
      </c>
      <c r="CE81" s="56">
        <f t="shared" si="43"/>
        <v>0</v>
      </c>
      <c r="CF81" s="55" t="str">
        <f t="shared" si="28"/>
        <v/>
      </c>
      <c r="CG81" s="55" t="str">
        <f t="shared" si="28"/>
        <v/>
      </c>
      <c r="CH81" s="55" t="str">
        <f t="shared" si="44"/>
        <v/>
      </c>
      <c r="CI81" s="55" t="str">
        <f>IF($F81="x.x.x.x.x.x.x", VLOOKUP($C81, Parameter!$A$4:$L$5000, 4, FALSE), "")</f>
        <v/>
      </c>
      <c r="CJ81" s="56">
        <f t="shared" si="45"/>
        <v>0</v>
      </c>
      <c r="CM81" s="4" t="str">
        <f t="shared" si="46"/>
        <v>...-...-.....</v>
      </c>
      <c r="CN81" s="57">
        <f t="shared" si="47"/>
        <v>0</v>
      </c>
      <c r="CO81" s="58">
        <f t="shared" si="48"/>
        <v>0</v>
      </c>
      <c r="CP81" s="4" t="str">
        <f t="shared" si="49"/>
        <v/>
      </c>
      <c r="CQ81" s="4" t="b">
        <f t="shared" si="50"/>
        <v>0</v>
      </c>
      <c r="CR81" s="4" t="str">
        <f t="shared" si="51"/>
        <v/>
      </c>
      <c r="CS81" s="4" t="str">
        <f t="shared" si="52"/>
        <v/>
      </c>
      <c r="CT81" s="91" t="b">
        <f t="shared" si="29"/>
        <v>0</v>
      </c>
    </row>
    <row r="82" spans="1:98" s="4" customFormat="1" x14ac:dyDescent="0.25">
      <c r="A82" s="50" t="str">
        <f t="shared" si="30"/>
        <v>...</v>
      </c>
      <c r="B82" s="50" t="str">
        <f t="shared" si="31"/>
        <v>...</v>
      </c>
      <c r="C82" s="50" t="str">
        <f t="shared" si="32"/>
        <v>.....</v>
      </c>
      <c r="D82" s="50" t="str">
        <f>IF($C82=".....","",_xlfn.IFNA(VLOOKUP($C82, Parameter!$A$4:$L$5000, 3, FALSE), ""))</f>
        <v/>
      </c>
      <c r="E82" s="50" t="str">
        <f t="shared" si="33"/>
        <v>.....</v>
      </c>
      <c r="F82" s="50" t="str">
        <f t="shared" si="34"/>
        <v>......</v>
      </c>
      <c r="G82" s="50" t="str">
        <f t="shared" si="35"/>
        <v>...</v>
      </c>
      <c r="H82" s="40">
        <f>IF(E82=".....", 0, _xlfn.IFNA(VLOOKUP($E82, Parameter2!$A$2:$C$5000, 3, FALSE), 0))</f>
        <v>0</v>
      </c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18" t="str">
        <f>IF(C82=".....","",_xlfn.IFNA(VLOOKUP($C82, Parameter!$A$4:$B$5000, 2, FALSE), "Kode belanja salah :("))</f>
        <v/>
      </c>
      <c r="X82" s="35"/>
      <c r="Y82" s="121"/>
      <c r="Z82" s="17"/>
      <c r="AA82" s="20"/>
      <c r="AB82" s="41" t="str">
        <f>IF($C82=".....","",VLOOKUP($C82, Parameter!$A$4:$L$5000, 6, FALSE))</f>
        <v/>
      </c>
      <c r="AC82" s="41" t="str">
        <f>IF($C82=".....","",VLOOKUP($C82, Parameter!$A$4:$L$5000, 7, FALSE))</f>
        <v/>
      </c>
      <c r="AD82" s="41" t="str">
        <f>IF($C82=".....","",VLOOKUP($C82, Parameter!$A$4:$L$5000, 8, FALSE))</f>
        <v/>
      </c>
      <c r="AE82" s="41" t="str">
        <f>IF($C82=".....","",VLOOKUP($C82, Parameter!$A$4:$L$5000, 9, FALSE))</f>
        <v/>
      </c>
      <c r="AF82" s="41" t="str">
        <f>IF($C82=".....","",VLOOKUP($C82, Parameter!$A$4:$L$5000, 10, FALSE))</f>
        <v/>
      </c>
      <c r="AG82" s="41" t="str">
        <f>IF($C82=".....","",VLOOKUP($C82, Parameter!$A$4:$L$5000, 11, FALSE))</f>
        <v/>
      </c>
      <c r="AH82" s="41" t="str">
        <f>IF($C82="..0.0.0.000","",_xlfn.IFNA(VLOOKUP($C82, Parameter!$A$4:$L$5000, 12, FALSE), ""))</f>
        <v/>
      </c>
      <c r="AI82" s="39"/>
      <c r="AJ82" s="39"/>
      <c r="AK82" s="39"/>
      <c r="AL82" s="39"/>
      <c r="AM82" s="39"/>
      <c r="AN82" s="39"/>
      <c r="AO82" s="39"/>
      <c r="AP82" s="41" t="str">
        <f>IF(F82="......", "", _xlfn.IFNA(VLOOKUP(F82, Parameter2!$D$2:$E$15000, 2, FALSE), "Kode aset salah :("))</f>
        <v/>
      </c>
      <c r="AQ82" s="39"/>
      <c r="AR82" s="51"/>
      <c r="AS82" s="52"/>
      <c r="AT82" s="53">
        <f t="shared" si="36"/>
        <v>0</v>
      </c>
      <c r="AU82" s="39" t="str">
        <f t="shared" si="37"/>
        <v/>
      </c>
      <c r="AV82" s="39" t="str">
        <f t="shared" si="38"/>
        <v/>
      </c>
      <c r="AW82" s="39" t="str">
        <f t="shared" si="39"/>
        <v/>
      </c>
      <c r="AX82" s="39" t="str">
        <f t="shared" si="40"/>
        <v/>
      </c>
      <c r="AY82" s="41" t="str">
        <f>IF(G82="...", "", VLOOKUP(G82, UPB!$A$3:$B$5000, 2, FALSE))</f>
        <v/>
      </c>
      <c r="AZ82" s="84"/>
      <c r="BA82" s="76"/>
      <c r="BB82" s="65"/>
      <c r="BC82" s="65"/>
      <c r="BD82" s="54"/>
      <c r="BE82" s="65"/>
      <c r="BF82" s="65"/>
      <c r="BG82" s="65"/>
      <c r="BH82" s="65"/>
      <c r="BI82" s="65"/>
      <c r="BJ82" s="65"/>
      <c r="BK82" s="65"/>
      <c r="BL82" s="65"/>
      <c r="BM82" s="65"/>
      <c r="BN82" s="70"/>
      <c r="BO82" s="65"/>
      <c r="BP82" s="65"/>
      <c r="BQ82" s="65"/>
      <c r="BR82" s="65"/>
      <c r="BS82" s="65"/>
      <c r="BT82" s="65"/>
      <c r="BU82" s="55" t="str">
        <f>IF(AND($D82 &lt;&gt; "", $D82 &lt;&gt; $E82, $F82 &lt;&gt; "x.x.x.x.x.x.x"), VLOOKUP($E82, Parameter!$E$3:$N$5000, 9, FALSE), "")</f>
        <v/>
      </c>
      <c r="BV82" s="55" t="str">
        <f>IF(AND($D82 &lt;&gt; "", $D82 &lt;&gt; $E82, $F82 &lt;&gt; "x.x.x.x.x.x.x"), VLOOKUP($E82, Parameter!$E$3:$N$5000, 10, FALSE), "")</f>
        <v/>
      </c>
      <c r="BW82" s="55" t="str">
        <f>IF(AND($D82 &lt;&gt; "", $D82 &lt;&gt; $E82, $F82 &lt;&gt; "x.x.x.x.x.x.x"), VLOOKUP($C82, Parameter!$A$4:$L$5000, 3, FALSE), "")</f>
        <v/>
      </c>
      <c r="BX82" s="55" t="str">
        <f>IF(AND($D82 &lt;&gt; "", $D82 &lt;&gt; $E82, $F82 &lt;&gt; "x.x.x.x.x.x.x"), VLOOKUP($C82, Parameter!$A$4:$L$5000, 4, FALSE), "")</f>
        <v/>
      </c>
      <c r="BY82" s="56">
        <f t="shared" si="41"/>
        <v>0</v>
      </c>
      <c r="BZ82" s="55" t="str">
        <f t="shared" si="42"/>
        <v>Intra</v>
      </c>
      <c r="CA82" s="55" t="str">
        <f>IF($BZ82="Ekstra", Parameter3!$B$2, "")</f>
        <v/>
      </c>
      <c r="CB82" s="55" t="str">
        <f>IF($BZ82="Ekstra", Parameter3!$C$2, "")</f>
        <v/>
      </c>
      <c r="CC82" s="55" t="str">
        <f>IF($BZ82="Ekstra", VLOOKUP($E82, Parameter!$E$3:$N$5000, 9, FALSE), "")</f>
        <v/>
      </c>
      <c r="CD82" s="55" t="str">
        <f>IF($BZ82="Ekstra", VLOOKUP($E82, Parameter!$E$3:$N$5000, 10, FALSE), "")</f>
        <v/>
      </c>
      <c r="CE82" s="56">
        <f t="shared" si="43"/>
        <v>0</v>
      </c>
      <c r="CF82" s="55" t="str">
        <f t="shared" si="28"/>
        <v/>
      </c>
      <c r="CG82" s="55" t="str">
        <f t="shared" si="28"/>
        <v/>
      </c>
      <c r="CH82" s="55" t="str">
        <f t="shared" si="44"/>
        <v/>
      </c>
      <c r="CI82" s="55" t="str">
        <f>IF($F82="x.x.x.x.x.x.x", VLOOKUP($C82, Parameter!$A$4:$L$5000, 4, FALSE), "")</f>
        <v/>
      </c>
      <c r="CJ82" s="56">
        <f t="shared" si="45"/>
        <v>0</v>
      </c>
      <c r="CM82" s="4" t="str">
        <f t="shared" si="46"/>
        <v>...-...-.....</v>
      </c>
      <c r="CN82" s="57">
        <f t="shared" si="47"/>
        <v>0</v>
      </c>
      <c r="CO82" s="58">
        <f t="shared" si="48"/>
        <v>0</v>
      </c>
      <c r="CP82" s="4" t="str">
        <f t="shared" si="49"/>
        <v/>
      </c>
      <c r="CQ82" s="4" t="b">
        <f t="shared" si="50"/>
        <v>0</v>
      </c>
      <c r="CR82" s="4" t="str">
        <f t="shared" si="51"/>
        <v/>
      </c>
      <c r="CS82" s="4" t="str">
        <f t="shared" si="52"/>
        <v/>
      </c>
      <c r="CT82" s="91" t="b">
        <f t="shared" si="29"/>
        <v>0</v>
      </c>
    </row>
    <row r="83" spans="1:98" s="4" customFormat="1" x14ac:dyDescent="0.25">
      <c r="A83" s="50" t="str">
        <f t="shared" si="30"/>
        <v>...</v>
      </c>
      <c r="B83" s="50" t="str">
        <f t="shared" si="31"/>
        <v>...</v>
      </c>
      <c r="C83" s="50" t="str">
        <f t="shared" si="32"/>
        <v>.....</v>
      </c>
      <c r="D83" s="50" t="str">
        <f>IF($C83=".....","",_xlfn.IFNA(VLOOKUP($C83, Parameter!$A$4:$L$5000, 3, FALSE), ""))</f>
        <v/>
      </c>
      <c r="E83" s="50" t="str">
        <f t="shared" si="33"/>
        <v>.....</v>
      </c>
      <c r="F83" s="50" t="str">
        <f t="shared" si="34"/>
        <v>......</v>
      </c>
      <c r="G83" s="50" t="str">
        <f t="shared" si="35"/>
        <v>...</v>
      </c>
      <c r="H83" s="40">
        <f>IF(E83=".....", 0, _xlfn.IFNA(VLOOKUP($E83, Parameter2!$A$2:$C$5000, 3, FALSE), 0))</f>
        <v>0</v>
      </c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18" t="str">
        <f>IF(C83=".....","",_xlfn.IFNA(VLOOKUP($C83, Parameter!$A$4:$B$5000, 2, FALSE), "Kode belanja salah :("))</f>
        <v/>
      </c>
      <c r="X83" s="35"/>
      <c r="Y83" s="121"/>
      <c r="Z83" s="17"/>
      <c r="AA83" s="20"/>
      <c r="AB83" s="41" t="str">
        <f>IF($C83=".....","",VLOOKUP($C83, Parameter!$A$4:$L$5000, 6, FALSE))</f>
        <v/>
      </c>
      <c r="AC83" s="41" t="str">
        <f>IF($C83=".....","",VLOOKUP($C83, Parameter!$A$4:$L$5000, 7, FALSE))</f>
        <v/>
      </c>
      <c r="AD83" s="41" t="str">
        <f>IF($C83=".....","",VLOOKUP($C83, Parameter!$A$4:$L$5000, 8, FALSE))</f>
        <v/>
      </c>
      <c r="AE83" s="41" t="str">
        <f>IF($C83=".....","",VLOOKUP($C83, Parameter!$A$4:$L$5000, 9, FALSE))</f>
        <v/>
      </c>
      <c r="AF83" s="41" t="str">
        <f>IF($C83=".....","",VLOOKUP($C83, Parameter!$A$4:$L$5000, 10, FALSE))</f>
        <v/>
      </c>
      <c r="AG83" s="41" t="str">
        <f>IF($C83=".....","",VLOOKUP($C83, Parameter!$A$4:$L$5000, 11, FALSE))</f>
        <v/>
      </c>
      <c r="AH83" s="41" t="str">
        <f>IF($C83="..0.0.0.000","",_xlfn.IFNA(VLOOKUP($C83, Parameter!$A$4:$L$5000, 12, FALSE), ""))</f>
        <v/>
      </c>
      <c r="AI83" s="39"/>
      <c r="AJ83" s="39"/>
      <c r="AK83" s="39"/>
      <c r="AL83" s="39"/>
      <c r="AM83" s="39"/>
      <c r="AN83" s="39"/>
      <c r="AO83" s="39"/>
      <c r="AP83" s="41" t="str">
        <f>IF(F83="......", "", _xlfn.IFNA(VLOOKUP(F83, Parameter2!$D$2:$E$15000, 2, FALSE), "Kode aset salah :("))</f>
        <v/>
      </c>
      <c r="AQ83" s="39"/>
      <c r="AR83" s="51"/>
      <c r="AS83" s="52"/>
      <c r="AT83" s="53">
        <f t="shared" si="36"/>
        <v>0</v>
      </c>
      <c r="AU83" s="39" t="str">
        <f t="shared" si="37"/>
        <v/>
      </c>
      <c r="AV83" s="39" t="str">
        <f t="shared" si="38"/>
        <v/>
      </c>
      <c r="AW83" s="39" t="str">
        <f t="shared" si="39"/>
        <v/>
      </c>
      <c r="AX83" s="39" t="str">
        <f t="shared" si="40"/>
        <v/>
      </c>
      <c r="AY83" s="41" t="str">
        <f>IF(G83="...", "", VLOOKUP(G83, UPB!$A$3:$B$5000, 2, FALSE))</f>
        <v/>
      </c>
      <c r="AZ83" s="84"/>
      <c r="BA83" s="76"/>
      <c r="BB83" s="65"/>
      <c r="BC83" s="65"/>
      <c r="BD83" s="54"/>
      <c r="BE83" s="65"/>
      <c r="BF83" s="65"/>
      <c r="BG83" s="65"/>
      <c r="BH83" s="65"/>
      <c r="BI83" s="65"/>
      <c r="BJ83" s="65"/>
      <c r="BK83" s="65"/>
      <c r="BL83" s="65"/>
      <c r="BM83" s="65"/>
      <c r="BN83" s="70"/>
      <c r="BO83" s="65"/>
      <c r="BP83" s="65"/>
      <c r="BQ83" s="65"/>
      <c r="BR83" s="65"/>
      <c r="BS83" s="65"/>
      <c r="BT83" s="65"/>
      <c r="BU83" s="55" t="str">
        <f>IF(AND($D83 &lt;&gt; "", $D83 &lt;&gt; $E83, $F83 &lt;&gt; "x.x.x.x.x.x.x"), VLOOKUP($E83, Parameter!$E$3:$N$5000, 9, FALSE), "")</f>
        <v/>
      </c>
      <c r="BV83" s="55" t="str">
        <f>IF(AND($D83 &lt;&gt; "", $D83 &lt;&gt; $E83, $F83 &lt;&gt; "x.x.x.x.x.x.x"), VLOOKUP($E83, Parameter!$E$3:$N$5000, 10, FALSE), "")</f>
        <v/>
      </c>
      <c r="BW83" s="55" t="str">
        <f>IF(AND($D83 &lt;&gt; "", $D83 &lt;&gt; $E83, $F83 &lt;&gt; "x.x.x.x.x.x.x"), VLOOKUP($C83, Parameter!$A$4:$L$5000, 3, FALSE), "")</f>
        <v/>
      </c>
      <c r="BX83" s="55" t="str">
        <f>IF(AND($D83 &lt;&gt; "", $D83 &lt;&gt; $E83, $F83 &lt;&gt; "x.x.x.x.x.x.x"), VLOOKUP($C83, Parameter!$A$4:$L$5000, 4, FALSE), "")</f>
        <v/>
      </c>
      <c r="BY83" s="56">
        <f t="shared" si="41"/>
        <v>0</v>
      </c>
      <c r="BZ83" s="55" t="str">
        <f t="shared" si="42"/>
        <v>Intra</v>
      </c>
      <c r="CA83" s="55" t="str">
        <f>IF($BZ83="Ekstra", Parameter3!$B$2, "")</f>
        <v/>
      </c>
      <c r="CB83" s="55" t="str">
        <f>IF($BZ83="Ekstra", Parameter3!$C$2, "")</f>
        <v/>
      </c>
      <c r="CC83" s="55" t="str">
        <f>IF($BZ83="Ekstra", VLOOKUP($E83, Parameter!$E$3:$N$5000, 9, FALSE), "")</f>
        <v/>
      </c>
      <c r="CD83" s="55" t="str">
        <f>IF($BZ83="Ekstra", VLOOKUP($E83, Parameter!$E$3:$N$5000, 10, FALSE), "")</f>
        <v/>
      </c>
      <c r="CE83" s="56">
        <f t="shared" si="43"/>
        <v>0</v>
      </c>
      <c r="CF83" s="55" t="str">
        <f t="shared" si="28"/>
        <v/>
      </c>
      <c r="CG83" s="55" t="str">
        <f t="shared" si="28"/>
        <v/>
      </c>
      <c r="CH83" s="55" t="str">
        <f t="shared" si="44"/>
        <v/>
      </c>
      <c r="CI83" s="55" t="str">
        <f>IF($F83="x.x.x.x.x.x.x", VLOOKUP($C83, Parameter!$A$4:$L$5000, 4, FALSE), "")</f>
        <v/>
      </c>
      <c r="CJ83" s="56">
        <f t="shared" si="45"/>
        <v>0</v>
      </c>
      <c r="CM83" s="4" t="str">
        <f t="shared" si="46"/>
        <v>...-...-.....</v>
      </c>
      <c r="CN83" s="57">
        <f t="shared" si="47"/>
        <v>0</v>
      </c>
      <c r="CO83" s="58">
        <f t="shared" si="48"/>
        <v>0</v>
      </c>
      <c r="CP83" s="4" t="str">
        <f t="shared" si="49"/>
        <v/>
      </c>
      <c r="CQ83" s="4" t="b">
        <f t="shared" si="50"/>
        <v>0</v>
      </c>
      <c r="CR83" s="4" t="str">
        <f t="shared" si="51"/>
        <v/>
      </c>
      <c r="CS83" s="4" t="str">
        <f t="shared" si="52"/>
        <v/>
      </c>
      <c r="CT83" s="91" t="b">
        <f t="shared" si="29"/>
        <v>0</v>
      </c>
    </row>
    <row r="84" spans="1:98" s="4" customFormat="1" x14ac:dyDescent="0.25">
      <c r="A84" s="50" t="str">
        <f t="shared" si="30"/>
        <v>...</v>
      </c>
      <c r="B84" s="50" t="str">
        <f t="shared" si="31"/>
        <v>...</v>
      </c>
      <c r="C84" s="50" t="str">
        <f t="shared" si="32"/>
        <v>.....</v>
      </c>
      <c r="D84" s="50" t="str">
        <f>IF($C84=".....","",_xlfn.IFNA(VLOOKUP($C84, Parameter!$A$4:$L$5000, 3, FALSE), ""))</f>
        <v/>
      </c>
      <c r="E84" s="50" t="str">
        <f t="shared" si="33"/>
        <v>.....</v>
      </c>
      <c r="F84" s="50" t="str">
        <f t="shared" si="34"/>
        <v>......</v>
      </c>
      <c r="G84" s="50" t="str">
        <f t="shared" si="35"/>
        <v>...</v>
      </c>
      <c r="H84" s="40">
        <f>IF(E84=".....", 0, _xlfn.IFNA(VLOOKUP($E84, Parameter2!$A$2:$C$5000, 3, FALSE), 0))</f>
        <v>0</v>
      </c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18" t="str">
        <f>IF(C84=".....","",_xlfn.IFNA(VLOOKUP($C84, Parameter!$A$4:$B$5000, 2, FALSE), "Kode belanja salah :("))</f>
        <v/>
      </c>
      <c r="X84" s="35"/>
      <c r="Y84" s="121"/>
      <c r="Z84" s="17"/>
      <c r="AA84" s="20"/>
      <c r="AB84" s="41" t="str">
        <f>IF($C84=".....","",VLOOKUP($C84, Parameter!$A$4:$L$5000, 6, FALSE))</f>
        <v/>
      </c>
      <c r="AC84" s="41" t="str">
        <f>IF($C84=".....","",VLOOKUP($C84, Parameter!$A$4:$L$5000, 7, FALSE))</f>
        <v/>
      </c>
      <c r="AD84" s="41" t="str">
        <f>IF($C84=".....","",VLOOKUP($C84, Parameter!$A$4:$L$5000, 8, FALSE))</f>
        <v/>
      </c>
      <c r="AE84" s="41" t="str">
        <f>IF($C84=".....","",VLOOKUP($C84, Parameter!$A$4:$L$5000, 9, FALSE))</f>
        <v/>
      </c>
      <c r="AF84" s="41" t="str">
        <f>IF($C84=".....","",VLOOKUP($C84, Parameter!$A$4:$L$5000, 10, FALSE))</f>
        <v/>
      </c>
      <c r="AG84" s="41" t="str">
        <f>IF($C84=".....","",VLOOKUP($C84, Parameter!$A$4:$L$5000, 11, FALSE))</f>
        <v/>
      </c>
      <c r="AH84" s="41" t="str">
        <f>IF($C84="..0.0.0.000","",_xlfn.IFNA(VLOOKUP($C84, Parameter!$A$4:$L$5000, 12, FALSE), ""))</f>
        <v/>
      </c>
      <c r="AI84" s="39"/>
      <c r="AJ84" s="39"/>
      <c r="AK84" s="39"/>
      <c r="AL84" s="39"/>
      <c r="AM84" s="39"/>
      <c r="AN84" s="39"/>
      <c r="AO84" s="39"/>
      <c r="AP84" s="41" t="str">
        <f>IF(F84="......", "", _xlfn.IFNA(VLOOKUP(F84, Parameter2!$D$2:$E$15000, 2, FALSE), "Kode aset salah :("))</f>
        <v/>
      </c>
      <c r="AQ84" s="39"/>
      <c r="AR84" s="51"/>
      <c r="AS84" s="52"/>
      <c r="AT84" s="53">
        <f t="shared" si="36"/>
        <v>0</v>
      </c>
      <c r="AU84" s="39" t="str">
        <f t="shared" si="37"/>
        <v/>
      </c>
      <c r="AV84" s="39" t="str">
        <f t="shared" si="38"/>
        <v/>
      </c>
      <c r="AW84" s="39" t="str">
        <f t="shared" si="39"/>
        <v/>
      </c>
      <c r="AX84" s="39" t="str">
        <f t="shared" si="40"/>
        <v/>
      </c>
      <c r="AY84" s="41" t="str">
        <f>IF(G84="...", "", VLOOKUP(G84, UPB!$A$3:$B$5000, 2, FALSE))</f>
        <v/>
      </c>
      <c r="AZ84" s="84"/>
      <c r="BA84" s="76"/>
      <c r="BB84" s="65"/>
      <c r="BC84" s="65"/>
      <c r="BD84" s="54"/>
      <c r="BE84" s="65"/>
      <c r="BF84" s="65"/>
      <c r="BG84" s="65"/>
      <c r="BH84" s="65"/>
      <c r="BI84" s="65"/>
      <c r="BJ84" s="65"/>
      <c r="BK84" s="65"/>
      <c r="BL84" s="65"/>
      <c r="BM84" s="65"/>
      <c r="BN84" s="70"/>
      <c r="BO84" s="65"/>
      <c r="BP84" s="65"/>
      <c r="BQ84" s="65"/>
      <c r="BR84" s="65"/>
      <c r="BS84" s="65"/>
      <c r="BT84" s="65"/>
      <c r="BU84" s="55" t="str">
        <f>IF(AND($D84 &lt;&gt; "", $D84 &lt;&gt; $E84, $F84 &lt;&gt; "x.x.x.x.x.x.x"), VLOOKUP($E84, Parameter!$E$3:$N$5000, 9, FALSE), "")</f>
        <v/>
      </c>
      <c r="BV84" s="55" t="str">
        <f>IF(AND($D84 &lt;&gt; "", $D84 &lt;&gt; $E84, $F84 &lt;&gt; "x.x.x.x.x.x.x"), VLOOKUP($E84, Parameter!$E$3:$N$5000, 10, FALSE), "")</f>
        <v/>
      </c>
      <c r="BW84" s="55" t="str">
        <f>IF(AND($D84 &lt;&gt; "", $D84 &lt;&gt; $E84, $F84 &lt;&gt; "x.x.x.x.x.x.x"), VLOOKUP($C84, Parameter!$A$4:$L$5000, 3, FALSE), "")</f>
        <v/>
      </c>
      <c r="BX84" s="55" t="str">
        <f>IF(AND($D84 &lt;&gt; "", $D84 &lt;&gt; $E84, $F84 &lt;&gt; "x.x.x.x.x.x.x"), VLOOKUP($C84, Parameter!$A$4:$L$5000, 4, FALSE), "")</f>
        <v/>
      </c>
      <c r="BY84" s="56">
        <f t="shared" si="41"/>
        <v>0</v>
      </c>
      <c r="BZ84" s="55" t="str">
        <f t="shared" si="42"/>
        <v>Intra</v>
      </c>
      <c r="CA84" s="55" t="str">
        <f>IF($BZ84="Ekstra", Parameter3!$B$2, "")</f>
        <v/>
      </c>
      <c r="CB84" s="55" t="str">
        <f>IF($BZ84="Ekstra", Parameter3!$C$2, "")</f>
        <v/>
      </c>
      <c r="CC84" s="55" t="str">
        <f>IF($BZ84="Ekstra", VLOOKUP($E84, Parameter!$E$3:$N$5000, 9, FALSE), "")</f>
        <v/>
      </c>
      <c r="CD84" s="55" t="str">
        <f>IF($BZ84="Ekstra", VLOOKUP($E84, Parameter!$E$3:$N$5000, 10, FALSE), "")</f>
        <v/>
      </c>
      <c r="CE84" s="56">
        <f t="shared" si="43"/>
        <v>0</v>
      </c>
      <c r="CF84" s="55" t="str">
        <f t="shared" si="28"/>
        <v/>
      </c>
      <c r="CG84" s="55" t="str">
        <f t="shared" si="28"/>
        <v/>
      </c>
      <c r="CH84" s="55" t="str">
        <f t="shared" si="44"/>
        <v/>
      </c>
      <c r="CI84" s="55" t="str">
        <f>IF($F84="x.x.x.x.x.x.x", VLOOKUP($C84, Parameter!$A$4:$L$5000, 4, FALSE), "")</f>
        <v/>
      </c>
      <c r="CJ84" s="56">
        <f t="shared" si="45"/>
        <v>0</v>
      </c>
      <c r="CM84" s="4" t="str">
        <f t="shared" si="46"/>
        <v>...-...-.....</v>
      </c>
      <c r="CN84" s="57">
        <f t="shared" si="47"/>
        <v>0</v>
      </c>
      <c r="CO84" s="58">
        <f t="shared" si="48"/>
        <v>0</v>
      </c>
      <c r="CP84" s="4" t="str">
        <f t="shared" si="49"/>
        <v/>
      </c>
      <c r="CQ84" s="4" t="b">
        <f t="shared" si="50"/>
        <v>0</v>
      </c>
      <c r="CR84" s="4" t="str">
        <f t="shared" si="51"/>
        <v/>
      </c>
      <c r="CS84" s="4" t="str">
        <f t="shared" si="52"/>
        <v/>
      </c>
      <c r="CT84" s="91" t="b">
        <f t="shared" si="29"/>
        <v>0</v>
      </c>
    </row>
    <row r="85" spans="1:98" s="4" customFormat="1" x14ac:dyDescent="0.25">
      <c r="A85" s="50" t="str">
        <f t="shared" si="30"/>
        <v>...</v>
      </c>
      <c r="B85" s="50" t="str">
        <f t="shared" si="31"/>
        <v>...</v>
      </c>
      <c r="C85" s="50" t="str">
        <f t="shared" si="32"/>
        <v>.....</v>
      </c>
      <c r="D85" s="50" t="str">
        <f>IF($C85=".....","",_xlfn.IFNA(VLOOKUP($C85, Parameter!$A$4:$L$5000, 3, FALSE), ""))</f>
        <v/>
      </c>
      <c r="E85" s="50" t="str">
        <f t="shared" si="33"/>
        <v>.....</v>
      </c>
      <c r="F85" s="50" t="str">
        <f t="shared" si="34"/>
        <v>......</v>
      </c>
      <c r="G85" s="50" t="str">
        <f t="shared" si="35"/>
        <v>...</v>
      </c>
      <c r="H85" s="40">
        <f>IF(E85=".....", 0, _xlfn.IFNA(VLOOKUP($E85, Parameter2!$A$2:$C$5000, 3, FALSE), 0))</f>
        <v>0</v>
      </c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18" t="str">
        <f>IF(C85=".....","",_xlfn.IFNA(VLOOKUP($C85, Parameter!$A$4:$B$5000, 2, FALSE), "Kode belanja salah :("))</f>
        <v/>
      </c>
      <c r="X85" s="35"/>
      <c r="Y85" s="121"/>
      <c r="Z85" s="17"/>
      <c r="AA85" s="20"/>
      <c r="AB85" s="41" t="str">
        <f>IF($C85=".....","",VLOOKUP($C85, Parameter!$A$4:$L$5000, 6, FALSE))</f>
        <v/>
      </c>
      <c r="AC85" s="41" t="str">
        <f>IF($C85=".....","",VLOOKUP($C85, Parameter!$A$4:$L$5000, 7, FALSE))</f>
        <v/>
      </c>
      <c r="AD85" s="41" t="str">
        <f>IF($C85=".....","",VLOOKUP($C85, Parameter!$A$4:$L$5000, 8, FALSE))</f>
        <v/>
      </c>
      <c r="AE85" s="41" t="str">
        <f>IF($C85=".....","",VLOOKUP($C85, Parameter!$A$4:$L$5000, 9, FALSE))</f>
        <v/>
      </c>
      <c r="AF85" s="41" t="str">
        <f>IF($C85=".....","",VLOOKUP($C85, Parameter!$A$4:$L$5000, 10, FALSE))</f>
        <v/>
      </c>
      <c r="AG85" s="41" t="str">
        <f>IF($C85=".....","",VLOOKUP($C85, Parameter!$A$4:$L$5000, 11, FALSE))</f>
        <v/>
      </c>
      <c r="AH85" s="41" t="str">
        <f>IF($C85="..0.0.0.000","",_xlfn.IFNA(VLOOKUP($C85, Parameter!$A$4:$L$5000, 12, FALSE), ""))</f>
        <v/>
      </c>
      <c r="AI85" s="39"/>
      <c r="AJ85" s="39"/>
      <c r="AK85" s="39"/>
      <c r="AL85" s="39"/>
      <c r="AM85" s="39"/>
      <c r="AN85" s="39"/>
      <c r="AO85" s="39"/>
      <c r="AP85" s="41" t="str">
        <f>IF(F85="......", "", _xlfn.IFNA(VLOOKUP(F85, Parameter2!$D$2:$E$15000, 2, FALSE), "Kode aset salah :("))</f>
        <v/>
      </c>
      <c r="AQ85" s="39"/>
      <c r="AR85" s="51"/>
      <c r="AS85" s="52"/>
      <c r="AT85" s="53">
        <f t="shared" si="36"/>
        <v>0</v>
      </c>
      <c r="AU85" s="39" t="str">
        <f t="shared" si="37"/>
        <v/>
      </c>
      <c r="AV85" s="39" t="str">
        <f t="shared" si="38"/>
        <v/>
      </c>
      <c r="AW85" s="39" t="str">
        <f t="shared" si="39"/>
        <v/>
      </c>
      <c r="AX85" s="39" t="str">
        <f t="shared" si="40"/>
        <v/>
      </c>
      <c r="AY85" s="41" t="str">
        <f>IF(G85="...", "", VLOOKUP(G85, UPB!$A$3:$B$5000, 2, FALSE))</f>
        <v/>
      </c>
      <c r="AZ85" s="84"/>
      <c r="BA85" s="76"/>
      <c r="BB85" s="65"/>
      <c r="BC85" s="65"/>
      <c r="BD85" s="54"/>
      <c r="BE85" s="65"/>
      <c r="BF85" s="65"/>
      <c r="BG85" s="65"/>
      <c r="BH85" s="65"/>
      <c r="BI85" s="65"/>
      <c r="BJ85" s="65"/>
      <c r="BK85" s="65"/>
      <c r="BL85" s="65"/>
      <c r="BM85" s="65"/>
      <c r="BN85" s="70"/>
      <c r="BO85" s="65"/>
      <c r="BP85" s="65"/>
      <c r="BQ85" s="65"/>
      <c r="BR85" s="65"/>
      <c r="BS85" s="65"/>
      <c r="BT85" s="65"/>
      <c r="BU85" s="55" t="str">
        <f>IF(AND($D85 &lt;&gt; "", $D85 &lt;&gt; $E85, $F85 &lt;&gt; "x.x.x.x.x.x.x"), VLOOKUP($E85, Parameter!$E$3:$N$5000, 9, FALSE), "")</f>
        <v/>
      </c>
      <c r="BV85" s="55" t="str">
        <f>IF(AND($D85 &lt;&gt; "", $D85 &lt;&gt; $E85, $F85 &lt;&gt; "x.x.x.x.x.x.x"), VLOOKUP($E85, Parameter!$E$3:$N$5000, 10, FALSE), "")</f>
        <v/>
      </c>
      <c r="BW85" s="55" t="str">
        <f>IF(AND($D85 &lt;&gt; "", $D85 &lt;&gt; $E85, $F85 &lt;&gt; "x.x.x.x.x.x.x"), VLOOKUP($C85, Parameter!$A$4:$L$5000, 3, FALSE), "")</f>
        <v/>
      </c>
      <c r="BX85" s="55" t="str">
        <f>IF(AND($D85 &lt;&gt; "", $D85 &lt;&gt; $E85, $F85 &lt;&gt; "x.x.x.x.x.x.x"), VLOOKUP($C85, Parameter!$A$4:$L$5000, 4, FALSE), "")</f>
        <v/>
      </c>
      <c r="BY85" s="56">
        <f t="shared" si="41"/>
        <v>0</v>
      </c>
      <c r="BZ85" s="55" t="str">
        <f t="shared" si="42"/>
        <v>Intra</v>
      </c>
      <c r="CA85" s="55" t="str">
        <f>IF($BZ85="Ekstra", Parameter3!$B$2, "")</f>
        <v/>
      </c>
      <c r="CB85" s="55" t="str">
        <f>IF($BZ85="Ekstra", Parameter3!$C$2, "")</f>
        <v/>
      </c>
      <c r="CC85" s="55" t="str">
        <f>IF($BZ85="Ekstra", VLOOKUP($E85, Parameter!$E$3:$N$5000, 9, FALSE), "")</f>
        <v/>
      </c>
      <c r="CD85" s="55" t="str">
        <f>IF($BZ85="Ekstra", VLOOKUP($E85, Parameter!$E$3:$N$5000, 10, FALSE), "")</f>
        <v/>
      </c>
      <c r="CE85" s="56">
        <f t="shared" si="43"/>
        <v>0</v>
      </c>
      <c r="CF85" s="55" t="str">
        <f t="shared" si="28"/>
        <v/>
      </c>
      <c r="CG85" s="55" t="str">
        <f t="shared" si="28"/>
        <v/>
      </c>
      <c r="CH85" s="55" t="str">
        <f t="shared" si="44"/>
        <v/>
      </c>
      <c r="CI85" s="55" t="str">
        <f>IF($F85="x.x.x.x.x.x.x", VLOOKUP($C85, Parameter!$A$4:$L$5000, 4, FALSE), "")</f>
        <v/>
      </c>
      <c r="CJ85" s="56">
        <f t="shared" si="45"/>
        <v>0</v>
      </c>
      <c r="CM85" s="4" t="str">
        <f t="shared" si="46"/>
        <v>...-...-.....</v>
      </c>
      <c r="CN85" s="57">
        <f t="shared" si="47"/>
        <v>0</v>
      </c>
      <c r="CO85" s="58">
        <f t="shared" si="48"/>
        <v>0</v>
      </c>
      <c r="CP85" s="4" t="str">
        <f t="shared" si="49"/>
        <v/>
      </c>
      <c r="CQ85" s="4" t="b">
        <f t="shared" si="50"/>
        <v>0</v>
      </c>
      <c r="CR85" s="4" t="str">
        <f t="shared" si="51"/>
        <v/>
      </c>
      <c r="CS85" s="4" t="str">
        <f t="shared" si="52"/>
        <v/>
      </c>
      <c r="CT85" s="91" t="b">
        <f t="shared" si="29"/>
        <v>0</v>
      </c>
    </row>
    <row r="86" spans="1:98" s="4" customFormat="1" x14ac:dyDescent="0.25">
      <c r="A86" s="50" t="str">
        <f t="shared" si="30"/>
        <v>...</v>
      </c>
      <c r="B86" s="50" t="str">
        <f t="shared" si="31"/>
        <v>...</v>
      </c>
      <c r="C86" s="50" t="str">
        <f t="shared" si="32"/>
        <v>.....</v>
      </c>
      <c r="D86" s="50" t="str">
        <f>IF($C86=".....","",_xlfn.IFNA(VLOOKUP($C86, Parameter!$A$4:$L$5000, 3, FALSE), ""))</f>
        <v/>
      </c>
      <c r="E86" s="50" t="str">
        <f t="shared" si="33"/>
        <v>.....</v>
      </c>
      <c r="F86" s="50" t="str">
        <f t="shared" si="34"/>
        <v>......</v>
      </c>
      <c r="G86" s="50" t="str">
        <f t="shared" si="35"/>
        <v>...</v>
      </c>
      <c r="H86" s="40">
        <f>IF(E86=".....", 0, _xlfn.IFNA(VLOOKUP($E86, Parameter2!$A$2:$C$5000, 3, FALSE), 0))</f>
        <v>0</v>
      </c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18" t="str">
        <f>IF(C86=".....","",_xlfn.IFNA(VLOOKUP($C86, Parameter!$A$4:$B$5000, 2, FALSE), "Kode belanja salah :("))</f>
        <v/>
      </c>
      <c r="X86" s="35"/>
      <c r="Y86" s="121"/>
      <c r="Z86" s="17"/>
      <c r="AA86" s="20"/>
      <c r="AB86" s="41" t="str">
        <f>IF($C86=".....","",VLOOKUP($C86, Parameter!$A$4:$L$5000, 6, FALSE))</f>
        <v/>
      </c>
      <c r="AC86" s="41" t="str">
        <f>IF($C86=".....","",VLOOKUP($C86, Parameter!$A$4:$L$5000, 7, FALSE))</f>
        <v/>
      </c>
      <c r="AD86" s="41" t="str">
        <f>IF($C86=".....","",VLOOKUP($C86, Parameter!$A$4:$L$5000, 8, FALSE))</f>
        <v/>
      </c>
      <c r="AE86" s="41" t="str">
        <f>IF($C86=".....","",VLOOKUP($C86, Parameter!$A$4:$L$5000, 9, FALSE))</f>
        <v/>
      </c>
      <c r="AF86" s="41" t="str">
        <f>IF($C86=".....","",VLOOKUP($C86, Parameter!$A$4:$L$5000, 10, FALSE))</f>
        <v/>
      </c>
      <c r="AG86" s="41" t="str">
        <f>IF($C86=".....","",VLOOKUP($C86, Parameter!$A$4:$L$5000, 11, FALSE))</f>
        <v/>
      </c>
      <c r="AH86" s="41" t="str">
        <f>IF($C86="..0.0.0.000","",_xlfn.IFNA(VLOOKUP($C86, Parameter!$A$4:$L$5000, 12, FALSE), ""))</f>
        <v/>
      </c>
      <c r="AI86" s="39"/>
      <c r="AJ86" s="39"/>
      <c r="AK86" s="39"/>
      <c r="AL86" s="39"/>
      <c r="AM86" s="39"/>
      <c r="AN86" s="39"/>
      <c r="AO86" s="39"/>
      <c r="AP86" s="41" t="str">
        <f>IF(F86="......", "", _xlfn.IFNA(VLOOKUP(F86, Parameter2!$D$2:$E$15000, 2, FALSE), "Kode aset salah :("))</f>
        <v/>
      </c>
      <c r="AQ86" s="39"/>
      <c r="AR86" s="51"/>
      <c r="AS86" s="52"/>
      <c r="AT86" s="53">
        <f t="shared" si="36"/>
        <v>0</v>
      </c>
      <c r="AU86" s="39" t="str">
        <f t="shared" si="37"/>
        <v/>
      </c>
      <c r="AV86" s="39" t="str">
        <f t="shared" si="38"/>
        <v/>
      </c>
      <c r="AW86" s="39" t="str">
        <f t="shared" si="39"/>
        <v/>
      </c>
      <c r="AX86" s="39" t="str">
        <f t="shared" si="40"/>
        <v/>
      </c>
      <c r="AY86" s="41" t="str">
        <f>IF(G86="...", "", VLOOKUP(G86, UPB!$A$3:$B$5000, 2, FALSE))</f>
        <v/>
      </c>
      <c r="AZ86" s="84"/>
      <c r="BA86" s="76"/>
      <c r="BB86" s="65"/>
      <c r="BC86" s="65"/>
      <c r="BD86" s="54"/>
      <c r="BE86" s="65"/>
      <c r="BF86" s="65"/>
      <c r="BG86" s="65"/>
      <c r="BH86" s="65"/>
      <c r="BI86" s="65"/>
      <c r="BJ86" s="65"/>
      <c r="BK86" s="65"/>
      <c r="BL86" s="65"/>
      <c r="BM86" s="65"/>
      <c r="BN86" s="70"/>
      <c r="BO86" s="65"/>
      <c r="BP86" s="65"/>
      <c r="BQ86" s="65"/>
      <c r="BR86" s="65"/>
      <c r="BS86" s="65"/>
      <c r="BT86" s="65"/>
      <c r="BU86" s="55" t="str">
        <f>IF(AND($D86 &lt;&gt; "", $D86 &lt;&gt; $E86, $F86 &lt;&gt; "x.x.x.x.x.x.x"), VLOOKUP($E86, Parameter!$E$3:$N$5000, 9, FALSE), "")</f>
        <v/>
      </c>
      <c r="BV86" s="55" t="str">
        <f>IF(AND($D86 &lt;&gt; "", $D86 &lt;&gt; $E86, $F86 &lt;&gt; "x.x.x.x.x.x.x"), VLOOKUP($E86, Parameter!$E$3:$N$5000, 10, FALSE), "")</f>
        <v/>
      </c>
      <c r="BW86" s="55" t="str">
        <f>IF(AND($D86 &lt;&gt; "", $D86 &lt;&gt; $E86, $F86 &lt;&gt; "x.x.x.x.x.x.x"), VLOOKUP($C86, Parameter!$A$4:$L$5000, 3, FALSE), "")</f>
        <v/>
      </c>
      <c r="BX86" s="55" t="str">
        <f>IF(AND($D86 &lt;&gt; "", $D86 &lt;&gt; $E86, $F86 &lt;&gt; "x.x.x.x.x.x.x"), VLOOKUP($C86, Parameter!$A$4:$L$5000, 4, FALSE), "")</f>
        <v/>
      </c>
      <c r="BY86" s="56">
        <f t="shared" si="41"/>
        <v>0</v>
      </c>
      <c r="BZ86" s="55" t="str">
        <f t="shared" si="42"/>
        <v>Intra</v>
      </c>
      <c r="CA86" s="55" t="str">
        <f>IF($BZ86="Ekstra", Parameter3!$B$2, "")</f>
        <v/>
      </c>
      <c r="CB86" s="55" t="str">
        <f>IF($BZ86="Ekstra", Parameter3!$C$2, "")</f>
        <v/>
      </c>
      <c r="CC86" s="55" t="str">
        <f>IF($BZ86="Ekstra", VLOOKUP($E86, Parameter!$E$3:$N$5000, 9, FALSE), "")</f>
        <v/>
      </c>
      <c r="CD86" s="55" t="str">
        <f>IF($BZ86="Ekstra", VLOOKUP($E86, Parameter!$E$3:$N$5000, 10, FALSE), "")</f>
        <v/>
      </c>
      <c r="CE86" s="56">
        <f t="shared" si="43"/>
        <v>0</v>
      </c>
      <c r="CF86" s="55" t="str">
        <f t="shared" si="28"/>
        <v/>
      </c>
      <c r="CG86" s="55" t="str">
        <f t="shared" si="28"/>
        <v/>
      </c>
      <c r="CH86" s="55" t="str">
        <f t="shared" si="44"/>
        <v/>
      </c>
      <c r="CI86" s="55" t="str">
        <f>IF($F86="x.x.x.x.x.x.x", VLOOKUP($C86, Parameter!$A$4:$L$5000, 4, FALSE), "")</f>
        <v/>
      </c>
      <c r="CJ86" s="56">
        <f t="shared" si="45"/>
        <v>0</v>
      </c>
      <c r="CM86" s="4" t="str">
        <f t="shared" si="46"/>
        <v>...-...-.....</v>
      </c>
      <c r="CN86" s="57">
        <f t="shared" si="47"/>
        <v>0</v>
      </c>
      <c r="CO86" s="58">
        <f t="shared" si="48"/>
        <v>0</v>
      </c>
      <c r="CP86" s="4" t="str">
        <f t="shared" si="49"/>
        <v/>
      </c>
      <c r="CQ86" s="4" t="b">
        <f t="shared" si="50"/>
        <v>0</v>
      </c>
      <c r="CR86" s="4" t="str">
        <f t="shared" si="51"/>
        <v/>
      </c>
      <c r="CS86" s="4" t="str">
        <f t="shared" si="52"/>
        <v/>
      </c>
      <c r="CT86" s="91" t="b">
        <f t="shared" si="29"/>
        <v>0</v>
      </c>
    </row>
    <row r="87" spans="1:98" s="4" customFormat="1" x14ac:dyDescent="0.25">
      <c r="A87" s="50" t="str">
        <f t="shared" si="30"/>
        <v>...</v>
      </c>
      <c r="B87" s="50" t="str">
        <f t="shared" si="31"/>
        <v>...</v>
      </c>
      <c r="C87" s="50" t="str">
        <f t="shared" si="32"/>
        <v>.....</v>
      </c>
      <c r="D87" s="50" t="str">
        <f>IF($C87=".....","",_xlfn.IFNA(VLOOKUP($C87, Parameter!$A$4:$L$5000, 3, FALSE), ""))</f>
        <v/>
      </c>
      <c r="E87" s="50" t="str">
        <f t="shared" si="33"/>
        <v>.....</v>
      </c>
      <c r="F87" s="50" t="str">
        <f t="shared" si="34"/>
        <v>......</v>
      </c>
      <c r="G87" s="50" t="str">
        <f t="shared" si="35"/>
        <v>...</v>
      </c>
      <c r="H87" s="40">
        <f>IF(E87=".....", 0, _xlfn.IFNA(VLOOKUP($E87, Parameter2!$A$2:$C$5000, 3, FALSE), 0))</f>
        <v>0</v>
      </c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18" t="str">
        <f>IF(C87=".....","",_xlfn.IFNA(VLOOKUP($C87, Parameter!$A$4:$B$5000, 2, FALSE), "Kode belanja salah :("))</f>
        <v/>
      </c>
      <c r="X87" s="35"/>
      <c r="Y87" s="121"/>
      <c r="Z87" s="17"/>
      <c r="AA87" s="20"/>
      <c r="AB87" s="41" t="str">
        <f>IF($C87=".....","",VLOOKUP($C87, Parameter!$A$4:$L$5000, 6, FALSE))</f>
        <v/>
      </c>
      <c r="AC87" s="41" t="str">
        <f>IF($C87=".....","",VLOOKUP($C87, Parameter!$A$4:$L$5000, 7, FALSE))</f>
        <v/>
      </c>
      <c r="AD87" s="41" t="str">
        <f>IF($C87=".....","",VLOOKUP($C87, Parameter!$A$4:$L$5000, 8, FALSE))</f>
        <v/>
      </c>
      <c r="AE87" s="41" t="str">
        <f>IF($C87=".....","",VLOOKUP($C87, Parameter!$A$4:$L$5000, 9, FALSE))</f>
        <v/>
      </c>
      <c r="AF87" s="41" t="str">
        <f>IF($C87=".....","",VLOOKUP($C87, Parameter!$A$4:$L$5000, 10, FALSE))</f>
        <v/>
      </c>
      <c r="AG87" s="41" t="str">
        <f>IF($C87=".....","",VLOOKUP($C87, Parameter!$A$4:$L$5000, 11, FALSE))</f>
        <v/>
      </c>
      <c r="AH87" s="41" t="str">
        <f>IF($C87="..0.0.0.000","",_xlfn.IFNA(VLOOKUP($C87, Parameter!$A$4:$L$5000, 12, FALSE), ""))</f>
        <v/>
      </c>
      <c r="AI87" s="39"/>
      <c r="AJ87" s="39"/>
      <c r="AK87" s="39"/>
      <c r="AL87" s="39"/>
      <c r="AM87" s="39"/>
      <c r="AN87" s="39"/>
      <c r="AO87" s="39"/>
      <c r="AP87" s="41" t="str">
        <f>IF(F87="......", "", _xlfn.IFNA(VLOOKUP(F87, Parameter2!$D$2:$E$15000, 2, FALSE), "Kode aset salah :("))</f>
        <v/>
      </c>
      <c r="AQ87" s="39"/>
      <c r="AR87" s="51"/>
      <c r="AS87" s="52"/>
      <c r="AT87" s="53">
        <f t="shared" si="36"/>
        <v>0</v>
      </c>
      <c r="AU87" s="39" t="str">
        <f t="shared" si="37"/>
        <v/>
      </c>
      <c r="AV87" s="39" t="str">
        <f t="shared" si="38"/>
        <v/>
      </c>
      <c r="AW87" s="39" t="str">
        <f t="shared" si="39"/>
        <v/>
      </c>
      <c r="AX87" s="39" t="str">
        <f t="shared" si="40"/>
        <v/>
      </c>
      <c r="AY87" s="41" t="str">
        <f>IF(G87="...", "", VLOOKUP(G87, UPB!$A$3:$B$5000, 2, FALSE))</f>
        <v/>
      </c>
      <c r="AZ87" s="84"/>
      <c r="BA87" s="76"/>
      <c r="BB87" s="65"/>
      <c r="BC87" s="65"/>
      <c r="BD87" s="54"/>
      <c r="BE87" s="65"/>
      <c r="BF87" s="65"/>
      <c r="BG87" s="65"/>
      <c r="BH87" s="65"/>
      <c r="BI87" s="65"/>
      <c r="BJ87" s="65"/>
      <c r="BK87" s="65"/>
      <c r="BL87" s="65"/>
      <c r="BM87" s="65"/>
      <c r="BN87" s="70"/>
      <c r="BO87" s="65"/>
      <c r="BP87" s="65"/>
      <c r="BQ87" s="65"/>
      <c r="BR87" s="65"/>
      <c r="BS87" s="65"/>
      <c r="BT87" s="65"/>
      <c r="BU87" s="55" t="str">
        <f>IF(AND($D87 &lt;&gt; "", $D87 &lt;&gt; $E87, $F87 &lt;&gt; "x.x.x.x.x.x.x"), VLOOKUP($E87, Parameter!$E$3:$N$5000, 9, FALSE), "")</f>
        <v/>
      </c>
      <c r="BV87" s="55" t="str">
        <f>IF(AND($D87 &lt;&gt; "", $D87 &lt;&gt; $E87, $F87 &lt;&gt; "x.x.x.x.x.x.x"), VLOOKUP($E87, Parameter!$E$3:$N$5000, 10, FALSE), "")</f>
        <v/>
      </c>
      <c r="BW87" s="55" t="str">
        <f>IF(AND($D87 &lt;&gt; "", $D87 &lt;&gt; $E87, $F87 &lt;&gt; "x.x.x.x.x.x.x"), VLOOKUP($C87, Parameter!$A$4:$L$5000, 3, FALSE), "")</f>
        <v/>
      </c>
      <c r="BX87" s="55" t="str">
        <f>IF(AND($D87 &lt;&gt; "", $D87 &lt;&gt; $E87, $F87 &lt;&gt; "x.x.x.x.x.x.x"), VLOOKUP($C87, Parameter!$A$4:$L$5000, 4, FALSE), "")</f>
        <v/>
      </c>
      <c r="BY87" s="56">
        <f t="shared" si="41"/>
        <v>0</v>
      </c>
      <c r="BZ87" s="55" t="str">
        <f t="shared" si="42"/>
        <v>Intra</v>
      </c>
      <c r="CA87" s="55" t="str">
        <f>IF($BZ87="Ekstra", Parameter3!$B$2, "")</f>
        <v/>
      </c>
      <c r="CB87" s="55" t="str">
        <f>IF($BZ87="Ekstra", Parameter3!$C$2, "")</f>
        <v/>
      </c>
      <c r="CC87" s="55" t="str">
        <f>IF($BZ87="Ekstra", VLOOKUP($E87, Parameter!$E$3:$N$5000, 9, FALSE), "")</f>
        <v/>
      </c>
      <c r="CD87" s="55" t="str">
        <f>IF($BZ87="Ekstra", VLOOKUP($E87, Parameter!$E$3:$N$5000, 10, FALSE), "")</f>
        <v/>
      </c>
      <c r="CE87" s="56">
        <f t="shared" si="43"/>
        <v>0</v>
      </c>
      <c r="CF87" s="55" t="str">
        <f t="shared" si="28"/>
        <v/>
      </c>
      <c r="CG87" s="55" t="str">
        <f t="shared" si="28"/>
        <v/>
      </c>
      <c r="CH87" s="55" t="str">
        <f t="shared" si="44"/>
        <v/>
      </c>
      <c r="CI87" s="55" t="str">
        <f>IF($F87="x.x.x.x.x.x.x", VLOOKUP($C87, Parameter!$A$4:$L$5000, 4, FALSE), "")</f>
        <v/>
      </c>
      <c r="CJ87" s="56">
        <f t="shared" si="45"/>
        <v>0</v>
      </c>
      <c r="CM87" s="4" t="str">
        <f t="shared" si="46"/>
        <v>...-...-.....</v>
      </c>
      <c r="CN87" s="57">
        <f t="shared" si="47"/>
        <v>0</v>
      </c>
      <c r="CO87" s="58">
        <f t="shared" si="48"/>
        <v>0</v>
      </c>
      <c r="CP87" s="4" t="str">
        <f t="shared" si="49"/>
        <v/>
      </c>
      <c r="CQ87" s="4" t="b">
        <f t="shared" si="50"/>
        <v>0</v>
      </c>
      <c r="CR87" s="4" t="str">
        <f t="shared" si="51"/>
        <v/>
      </c>
      <c r="CS87" s="4" t="str">
        <f t="shared" si="52"/>
        <v/>
      </c>
      <c r="CT87" s="91" t="b">
        <f t="shared" si="29"/>
        <v>0</v>
      </c>
    </row>
    <row r="88" spans="1:98" s="4" customFormat="1" x14ac:dyDescent="0.25">
      <c r="A88" s="50" t="str">
        <f t="shared" si="30"/>
        <v>...</v>
      </c>
      <c r="B88" s="50" t="str">
        <f t="shared" si="31"/>
        <v>...</v>
      </c>
      <c r="C88" s="50" t="str">
        <f t="shared" si="32"/>
        <v>.....</v>
      </c>
      <c r="D88" s="50" t="str">
        <f>IF($C88=".....","",_xlfn.IFNA(VLOOKUP($C88, Parameter!$A$4:$L$5000, 3, FALSE), ""))</f>
        <v/>
      </c>
      <c r="E88" s="50" t="str">
        <f t="shared" si="33"/>
        <v>.....</v>
      </c>
      <c r="F88" s="50" t="str">
        <f t="shared" si="34"/>
        <v>......</v>
      </c>
      <c r="G88" s="50" t="str">
        <f t="shared" si="35"/>
        <v>...</v>
      </c>
      <c r="H88" s="40">
        <f>IF(E88=".....", 0, _xlfn.IFNA(VLOOKUP($E88, Parameter2!$A$2:$C$5000, 3, FALSE), 0))</f>
        <v>0</v>
      </c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18" t="str">
        <f>IF(C88=".....","",_xlfn.IFNA(VLOOKUP($C88, Parameter!$A$4:$B$5000, 2, FALSE), "Kode belanja salah :("))</f>
        <v/>
      </c>
      <c r="X88" s="35"/>
      <c r="Y88" s="121"/>
      <c r="Z88" s="17"/>
      <c r="AA88" s="20"/>
      <c r="AB88" s="41" t="str">
        <f>IF($C88=".....","",VLOOKUP($C88, Parameter!$A$4:$L$5000, 6, FALSE))</f>
        <v/>
      </c>
      <c r="AC88" s="41" t="str">
        <f>IF($C88=".....","",VLOOKUP($C88, Parameter!$A$4:$L$5000, 7, FALSE))</f>
        <v/>
      </c>
      <c r="AD88" s="41" t="str">
        <f>IF($C88=".....","",VLOOKUP($C88, Parameter!$A$4:$L$5000, 8, FALSE))</f>
        <v/>
      </c>
      <c r="AE88" s="41" t="str">
        <f>IF($C88=".....","",VLOOKUP($C88, Parameter!$A$4:$L$5000, 9, FALSE))</f>
        <v/>
      </c>
      <c r="AF88" s="41" t="str">
        <f>IF($C88=".....","",VLOOKUP($C88, Parameter!$A$4:$L$5000, 10, FALSE))</f>
        <v/>
      </c>
      <c r="AG88" s="41" t="str">
        <f>IF($C88=".....","",VLOOKUP($C88, Parameter!$A$4:$L$5000, 11, FALSE))</f>
        <v/>
      </c>
      <c r="AH88" s="41" t="str">
        <f>IF($C88="..0.0.0.000","",_xlfn.IFNA(VLOOKUP($C88, Parameter!$A$4:$L$5000, 12, FALSE), ""))</f>
        <v/>
      </c>
      <c r="AI88" s="39"/>
      <c r="AJ88" s="39"/>
      <c r="AK88" s="39"/>
      <c r="AL88" s="39"/>
      <c r="AM88" s="39"/>
      <c r="AN88" s="39"/>
      <c r="AO88" s="39"/>
      <c r="AP88" s="41" t="str">
        <f>IF(F88="......", "", _xlfn.IFNA(VLOOKUP(F88, Parameter2!$D$2:$E$15000, 2, FALSE), "Kode aset salah :("))</f>
        <v/>
      </c>
      <c r="AQ88" s="39"/>
      <c r="AR88" s="51"/>
      <c r="AS88" s="52"/>
      <c r="AT88" s="53">
        <f t="shared" si="36"/>
        <v>0</v>
      </c>
      <c r="AU88" s="39" t="str">
        <f t="shared" si="37"/>
        <v/>
      </c>
      <c r="AV88" s="39" t="str">
        <f t="shared" si="38"/>
        <v/>
      </c>
      <c r="AW88" s="39" t="str">
        <f t="shared" si="39"/>
        <v/>
      </c>
      <c r="AX88" s="39" t="str">
        <f t="shared" si="40"/>
        <v/>
      </c>
      <c r="AY88" s="41" t="str">
        <f>IF(G88="...", "", VLOOKUP(G88, UPB!$A$3:$B$5000, 2, FALSE))</f>
        <v/>
      </c>
      <c r="AZ88" s="84"/>
      <c r="BA88" s="76"/>
      <c r="BB88" s="65"/>
      <c r="BC88" s="65"/>
      <c r="BD88" s="54"/>
      <c r="BE88" s="65"/>
      <c r="BF88" s="65"/>
      <c r="BG88" s="65"/>
      <c r="BH88" s="65"/>
      <c r="BI88" s="65"/>
      <c r="BJ88" s="65"/>
      <c r="BK88" s="65"/>
      <c r="BL88" s="65"/>
      <c r="BM88" s="65"/>
      <c r="BN88" s="70"/>
      <c r="BO88" s="65"/>
      <c r="BP88" s="65"/>
      <c r="BQ88" s="65"/>
      <c r="BR88" s="65"/>
      <c r="BS88" s="65"/>
      <c r="BT88" s="65"/>
      <c r="BU88" s="55" t="str">
        <f>IF(AND($D88 &lt;&gt; "", $D88 &lt;&gt; $E88, $F88 &lt;&gt; "x.x.x.x.x.x.x"), VLOOKUP($E88, Parameter!$E$3:$N$5000, 9, FALSE), "")</f>
        <v/>
      </c>
      <c r="BV88" s="55" t="str">
        <f>IF(AND($D88 &lt;&gt; "", $D88 &lt;&gt; $E88, $F88 &lt;&gt; "x.x.x.x.x.x.x"), VLOOKUP($E88, Parameter!$E$3:$N$5000, 10, FALSE), "")</f>
        <v/>
      </c>
      <c r="BW88" s="55" t="str">
        <f>IF(AND($D88 &lt;&gt; "", $D88 &lt;&gt; $E88, $F88 &lt;&gt; "x.x.x.x.x.x.x"), VLOOKUP($C88, Parameter!$A$4:$L$5000, 3, FALSE), "")</f>
        <v/>
      </c>
      <c r="BX88" s="55" t="str">
        <f>IF(AND($D88 &lt;&gt; "", $D88 &lt;&gt; $E88, $F88 &lt;&gt; "x.x.x.x.x.x.x"), VLOOKUP($C88, Parameter!$A$4:$L$5000, 4, FALSE), "")</f>
        <v/>
      </c>
      <c r="BY88" s="56">
        <f t="shared" si="41"/>
        <v>0</v>
      </c>
      <c r="BZ88" s="55" t="str">
        <f t="shared" si="42"/>
        <v>Intra</v>
      </c>
      <c r="CA88" s="55" t="str">
        <f>IF($BZ88="Ekstra", Parameter3!$B$2, "")</f>
        <v/>
      </c>
      <c r="CB88" s="55" t="str">
        <f>IF($BZ88="Ekstra", Parameter3!$C$2, "")</f>
        <v/>
      </c>
      <c r="CC88" s="55" t="str">
        <f>IF($BZ88="Ekstra", VLOOKUP($E88, Parameter!$E$3:$N$5000, 9, FALSE), "")</f>
        <v/>
      </c>
      <c r="CD88" s="55" t="str">
        <f>IF($BZ88="Ekstra", VLOOKUP($E88, Parameter!$E$3:$N$5000, 10, FALSE), "")</f>
        <v/>
      </c>
      <c r="CE88" s="56">
        <f t="shared" si="43"/>
        <v>0</v>
      </c>
      <c r="CF88" s="55" t="str">
        <f t="shared" si="28"/>
        <v/>
      </c>
      <c r="CG88" s="55" t="str">
        <f t="shared" si="28"/>
        <v/>
      </c>
      <c r="CH88" s="55" t="str">
        <f t="shared" si="44"/>
        <v/>
      </c>
      <c r="CI88" s="55" t="str">
        <f>IF($F88="x.x.x.x.x.x.x", VLOOKUP($C88, Parameter!$A$4:$L$5000, 4, FALSE), "")</f>
        <v/>
      </c>
      <c r="CJ88" s="56">
        <f t="shared" si="45"/>
        <v>0</v>
      </c>
      <c r="CM88" s="4" t="str">
        <f t="shared" si="46"/>
        <v>...-...-.....</v>
      </c>
      <c r="CN88" s="57">
        <f t="shared" si="47"/>
        <v>0</v>
      </c>
      <c r="CO88" s="58">
        <f t="shared" si="48"/>
        <v>0</v>
      </c>
      <c r="CP88" s="4" t="str">
        <f t="shared" si="49"/>
        <v/>
      </c>
      <c r="CQ88" s="4" t="b">
        <f t="shared" si="50"/>
        <v>0</v>
      </c>
      <c r="CR88" s="4" t="str">
        <f t="shared" si="51"/>
        <v/>
      </c>
      <c r="CS88" s="4" t="str">
        <f t="shared" si="52"/>
        <v/>
      </c>
      <c r="CT88" s="91" t="b">
        <f t="shared" si="29"/>
        <v>0</v>
      </c>
    </row>
    <row r="89" spans="1:98" s="4" customFormat="1" x14ac:dyDescent="0.25">
      <c r="A89" s="50" t="str">
        <f t="shared" si="30"/>
        <v>...</v>
      </c>
      <c r="B89" s="50" t="str">
        <f t="shared" si="31"/>
        <v>...</v>
      </c>
      <c r="C89" s="50" t="str">
        <f t="shared" si="32"/>
        <v>.....</v>
      </c>
      <c r="D89" s="50" t="str">
        <f>IF($C89=".....","",_xlfn.IFNA(VLOOKUP($C89, Parameter!$A$4:$L$5000, 3, FALSE), ""))</f>
        <v/>
      </c>
      <c r="E89" s="50" t="str">
        <f t="shared" si="33"/>
        <v>.....</v>
      </c>
      <c r="F89" s="50" t="str">
        <f t="shared" si="34"/>
        <v>......</v>
      </c>
      <c r="G89" s="50" t="str">
        <f t="shared" si="35"/>
        <v>...</v>
      </c>
      <c r="H89" s="40">
        <f>IF(E89=".....", 0, _xlfn.IFNA(VLOOKUP($E89, Parameter2!$A$2:$C$5000, 3, FALSE), 0))</f>
        <v>0</v>
      </c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18" t="str">
        <f>IF(C89=".....","",_xlfn.IFNA(VLOOKUP($C89, Parameter!$A$4:$B$5000, 2, FALSE), "Kode belanja salah :("))</f>
        <v/>
      </c>
      <c r="X89" s="35"/>
      <c r="Y89" s="121"/>
      <c r="Z89" s="17"/>
      <c r="AA89" s="20"/>
      <c r="AB89" s="41" t="str">
        <f>IF($C89=".....","",VLOOKUP($C89, Parameter!$A$4:$L$5000, 6, FALSE))</f>
        <v/>
      </c>
      <c r="AC89" s="41" t="str">
        <f>IF($C89=".....","",VLOOKUP($C89, Parameter!$A$4:$L$5000, 7, FALSE))</f>
        <v/>
      </c>
      <c r="AD89" s="41" t="str">
        <f>IF($C89=".....","",VLOOKUP($C89, Parameter!$A$4:$L$5000, 8, FALSE))</f>
        <v/>
      </c>
      <c r="AE89" s="41" t="str">
        <f>IF($C89=".....","",VLOOKUP($C89, Parameter!$A$4:$L$5000, 9, FALSE))</f>
        <v/>
      </c>
      <c r="AF89" s="41" t="str">
        <f>IF($C89=".....","",VLOOKUP($C89, Parameter!$A$4:$L$5000, 10, FALSE))</f>
        <v/>
      </c>
      <c r="AG89" s="41" t="str">
        <f>IF($C89=".....","",VLOOKUP($C89, Parameter!$A$4:$L$5000, 11, FALSE))</f>
        <v/>
      </c>
      <c r="AH89" s="41" t="str">
        <f>IF($C89="..0.0.0.000","",_xlfn.IFNA(VLOOKUP($C89, Parameter!$A$4:$L$5000, 12, FALSE), ""))</f>
        <v/>
      </c>
      <c r="AI89" s="39"/>
      <c r="AJ89" s="39"/>
      <c r="AK89" s="39"/>
      <c r="AL89" s="39"/>
      <c r="AM89" s="39"/>
      <c r="AN89" s="39"/>
      <c r="AO89" s="39"/>
      <c r="AP89" s="41" t="str">
        <f>IF(F89="......", "", _xlfn.IFNA(VLOOKUP(F89, Parameter2!$D$2:$E$15000, 2, FALSE), "Kode aset salah :("))</f>
        <v/>
      </c>
      <c r="AQ89" s="39"/>
      <c r="AR89" s="51"/>
      <c r="AS89" s="52"/>
      <c r="AT89" s="53">
        <f t="shared" si="36"/>
        <v>0</v>
      </c>
      <c r="AU89" s="39" t="str">
        <f t="shared" si="37"/>
        <v/>
      </c>
      <c r="AV89" s="39" t="str">
        <f t="shared" si="38"/>
        <v/>
      </c>
      <c r="AW89" s="39" t="str">
        <f t="shared" si="39"/>
        <v/>
      </c>
      <c r="AX89" s="39" t="str">
        <f t="shared" si="40"/>
        <v/>
      </c>
      <c r="AY89" s="41" t="str">
        <f>IF(G89="...", "", VLOOKUP(G89, UPB!$A$3:$B$5000, 2, FALSE))</f>
        <v/>
      </c>
      <c r="AZ89" s="84"/>
      <c r="BA89" s="76"/>
      <c r="BB89" s="65"/>
      <c r="BC89" s="65"/>
      <c r="BD89" s="54"/>
      <c r="BE89" s="65"/>
      <c r="BF89" s="65"/>
      <c r="BG89" s="65"/>
      <c r="BH89" s="65"/>
      <c r="BI89" s="65"/>
      <c r="BJ89" s="65"/>
      <c r="BK89" s="65"/>
      <c r="BL89" s="65"/>
      <c r="BM89" s="65"/>
      <c r="BN89" s="70"/>
      <c r="BO89" s="65"/>
      <c r="BP89" s="65"/>
      <c r="BQ89" s="65"/>
      <c r="BR89" s="65"/>
      <c r="BS89" s="65"/>
      <c r="BT89" s="65"/>
      <c r="BU89" s="55" t="str">
        <f>IF(AND($D89 &lt;&gt; "", $D89 &lt;&gt; $E89, $F89 &lt;&gt; "x.x.x.x.x.x.x"), VLOOKUP($E89, Parameter!$E$3:$N$5000, 9, FALSE), "")</f>
        <v/>
      </c>
      <c r="BV89" s="55" t="str">
        <f>IF(AND($D89 &lt;&gt; "", $D89 &lt;&gt; $E89, $F89 &lt;&gt; "x.x.x.x.x.x.x"), VLOOKUP($E89, Parameter!$E$3:$N$5000, 10, FALSE), "")</f>
        <v/>
      </c>
      <c r="BW89" s="55" t="str">
        <f>IF(AND($D89 &lt;&gt; "", $D89 &lt;&gt; $E89, $F89 &lt;&gt; "x.x.x.x.x.x.x"), VLOOKUP($C89, Parameter!$A$4:$L$5000, 3, FALSE), "")</f>
        <v/>
      </c>
      <c r="BX89" s="55" t="str">
        <f>IF(AND($D89 &lt;&gt; "", $D89 &lt;&gt; $E89, $F89 &lt;&gt; "x.x.x.x.x.x.x"), VLOOKUP($C89, Parameter!$A$4:$L$5000, 4, FALSE), "")</f>
        <v/>
      </c>
      <c r="BY89" s="56">
        <f t="shared" si="41"/>
        <v>0</v>
      </c>
      <c r="BZ89" s="55" t="str">
        <f t="shared" si="42"/>
        <v>Intra</v>
      </c>
      <c r="CA89" s="55" t="str">
        <f>IF($BZ89="Ekstra", Parameter3!$B$2, "")</f>
        <v/>
      </c>
      <c r="CB89" s="55" t="str">
        <f>IF($BZ89="Ekstra", Parameter3!$C$2, "")</f>
        <v/>
      </c>
      <c r="CC89" s="55" t="str">
        <f>IF($BZ89="Ekstra", VLOOKUP($E89, Parameter!$E$3:$N$5000, 9, FALSE), "")</f>
        <v/>
      </c>
      <c r="CD89" s="55" t="str">
        <f>IF($BZ89="Ekstra", VLOOKUP($E89, Parameter!$E$3:$N$5000, 10, FALSE), "")</f>
        <v/>
      </c>
      <c r="CE89" s="56">
        <f t="shared" si="43"/>
        <v>0</v>
      </c>
      <c r="CF89" s="55" t="str">
        <f t="shared" si="28"/>
        <v/>
      </c>
      <c r="CG89" s="55" t="str">
        <f t="shared" si="28"/>
        <v/>
      </c>
      <c r="CH89" s="55" t="str">
        <f t="shared" si="44"/>
        <v/>
      </c>
      <c r="CI89" s="55" t="str">
        <f>IF($F89="x.x.x.x.x.x.x", VLOOKUP($C89, Parameter!$A$4:$L$5000, 4, FALSE), "")</f>
        <v/>
      </c>
      <c r="CJ89" s="56">
        <f t="shared" si="45"/>
        <v>0</v>
      </c>
      <c r="CM89" s="4" t="str">
        <f t="shared" si="46"/>
        <v>...-...-.....</v>
      </c>
      <c r="CN89" s="57">
        <f t="shared" si="47"/>
        <v>0</v>
      </c>
      <c r="CO89" s="58">
        <f t="shared" si="48"/>
        <v>0</v>
      </c>
      <c r="CP89" s="4" t="str">
        <f t="shared" si="49"/>
        <v/>
      </c>
      <c r="CQ89" s="4" t="b">
        <f t="shared" si="50"/>
        <v>0</v>
      </c>
      <c r="CR89" s="4" t="str">
        <f t="shared" si="51"/>
        <v/>
      </c>
      <c r="CS89" s="4" t="str">
        <f t="shared" si="52"/>
        <v/>
      </c>
      <c r="CT89" s="91" t="b">
        <f t="shared" si="29"/>
        <v>0</v>
      </c>
    </row>
    <row r="90" spans="1:98" s="4" customFormat="1" x14ac:dyDescent="0.25">
      <c r="A90" s="50" t="str">
        <f t="shared" si="30"/>
        <v>...</v>
      </c>
      <c r="B90" s="50" t="str">
        <f t="shared" si="31"/>
        <v>...</v>
      </c>
      <c r="C90" s="50" t="str">
        <f t="shared" si="32"/>
        <v>.....</v>
      </c>
      <c r="D90" s="50" t="str">
        <f>IF($C90=".....","",_xlfn.IFNA(VLOOKUP($C90, Parameter!$A$4:$L$5000, 3, FALSE), ""))</f>
        <v/>
      </c>
      <c r="E90" s="50" t="str">
        <f t="shared" si="33"/>
        <v>.....</v>
      </c>
      <c r="F90" s="50" t="str">
        <f t="shared" si="34"/>
        <v>......</v>
      </c>
      <c r="G90" s="50" t="str">
        <f t="shared" si="35"/>
        <v>...</v>
      </c>
      <c r="H90" s="40">
        <f>IF(E90=".....", 0, _xlfn.IFNA(VLOOKUP($E90, Parameter2!$A$2:$C$5000, 3, FALSE), 0))</f>
        <v>0</v>
      </c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18" t="str">
        <f>IF(C90=".....","",_xlfn.IFNA(VLOOKUP($C90, Parameter!$A$4:$B$5000, 2, FALSE), "Kode belanja salah :("))</f>
        <v/>
      </c>
      <c r="X90" s="35"/>
      <c r="Y90" s="121"/>
      <c r="Z90" s="17"/>
      <c r="AA90" s="20"/>
      <c r="AB90" s="41" t="str">
        <f>IF($C90=".....","",VLOOKUP($C90, Parameter!$A$4:$L$5000, 6, FALSE))</f>
        <v/>
      </c>
      <c r="AC90" s="41" t="str">
        <f>IF($C90=".....","",VLOOKUP($C90, Parameter!$A$4:$L$5000, 7, FALSE))</f>
        <v/>
      </c>
      <c r="AD90" s="41" t="str">
        <f>IF($C90=".....","",VLOOKUP($C90, Parameter!$A$4:$L$5000, 8, FALSE))</f>
        <v/>
      </c>
      <c r="AE90" s="41" t="str">
        <f>IF($C90=".....","",VLOOKUP($C90, Parameter!$A$4:$L$5000, 9, FALSE))</f>
        <v/>
      </c>
      <c r="AF90" s="41" t="str">
        <f>IF($C90=".....","",VLOOKUP($C90, Parameter!$A$4:$L$5000, 10, FALSE))</f>
        <v/>
      </c>
      <c r="AG90" s="41" t="str">
        <f>IF($C90=".....","",VLOOKUP($C90, Parameter!$A$4:$L$5000, 11, FALSE))</f>
        <v/>
      </c>
      <c r="AH90" s="41" t="str">
        <f>IF($C90="..0.0.0.000","",_xlfn.IFNA(VLOOKUP($C90, Parameter!$A$4:$L$5000, 12, FALSE), ""))</f>
        <v/>
      </c>
      <c r="AI90" s="39"/>
      <c r="AJ90" s="39"/>
      <c r="AK90" s="39"/>
      <c r="AL90" s="39"/>
      <c r="AM90" s="39"/>
      <c r="AN90" s="39"/>
      <c r="AO90" s="39"/>
      <c r="AP90" s="41" t="str">
        <f>IF(F90="......", "", _xlfn.IFNA(VLOOKUP(F90, Parameter2!$D$2:$E$15000, 2, FALSE), "Kode aset salah :("))</f>
        <v/>
      </c>
      <c r="AQ90" s="39"/>
      <c r="AR90" s="51"/>
      <c r="AS90" s="52"/>
      <c r="AT90" s="53">
        <f t="shared" si="36"/>
        <v>0</v>
      </c>
      <c r="AU90" s="39" t="str">
        <f t="shared" si="37"/>
        <v/>
      </c>
      <c r="AV90" s="39" t="str">
        <f t="shared" si="38"/>
        <v/>
      </c>
      <c r="AW90" s="39" t="str">
        <f t="shared" si="39"/>
        <v/>
      </c>
      <c r="AX90" s="39" t="str">
        <f t="shared" si="40"/>
        <v/>
      </c>
      <c r="AY90" s="41" t="str">
        <f>IF(G90="...", "", VLOOKUP(G90, UPB!$A$3:$B$5000, 2, FALSE))</f>
        <v/>
      </c>
      <c r="AZ90" s="84"/>
      <c r="BA90" s="76"/>
      <c r="BB90" s="65"/>
      <c r="BC90" s="65"/>
      <c r="BD90" s="54"/>
      <c r="BE90" s="65"/>
      <c r="BF90" s="65"/>
      <c r="BG90" s="65"/>
      <c r="BH90" s="65"/>
      <c r="BI90" s="65"/>
      <c r="BJ90" s="65"/>
      <c r="BK90" s="65"/>
      <c r="BL90" s="65"/>
      <c r="BM90" s="65"/>
      <c r="BN90" s="70"/>
      <c r="BO90" s="65"/>
      <c r="BP90" s="65"/>
      <c r="BQ90" s="65"/>
      <c r="BR90" s="65"/>
      <c r="BS90" s="65"/>
      <c r="BT90" s="65"/>
      <c r="BU90" s="55" t="str">
        <f>IF(AND($D90 &lt;&gt; "", $D90 &lt;&gt; $E90, $F90 &lt;&gt; "x.x.x.x.x.x.x"), VLOOKUP($E90, Parameter!$E$3:$N$5000, 9, FALSE), "")</f>
        <v/>
      </c>
      <c r="BV90" s="55" t="str">
        <f>IF(AND($D90 &lt;&gt; "", $D90 &lt;&gt; $E90, $F90 &lt;&gt; "x.x.x.x.x.x.x"), VLOOKUP($E90, Parameter!$E$3:$N$5000, 10, FALSE), "")</f>
        <v/>
      </c>
      <c r="BW90" s="55" t="str">
        <f>IF(AND($D90 &lt;&gt; "", $D90 &lt;&gt; $E90, $F90 &lt;&gt; "x.x.x.x.x.x.x"), VLOOKUP($C90, Parameter!$A$4:$L$5000, 3, FALSE), "")</f>
        <v/>
      </c>
      <c r="BX90" s="55" t="str">
        <f>IF(AND($D90 &lt;&gt; "", $D90 &lt;&gt; $E90, $F90 &lt;&gt; "x.x.x.x.x.x.x"), VLOOKUP($C90, Parameter!$A$4:$L$5000, 4, FALSE), "")</f>
        <v/>
      </c>
      <c r="BY90" s="56">
        <f t="shared" si="41"/>
        <v>0</v>
      </c>
      <c r="BZ90" s="55" t="str">
        <f t="shared" si="42"/>
        <v>Intra</v>
      </c>
      <c r="CA90" s="55" t="str">
        <f>IF($BZ90="Ekstra", Parameter3!$B$2, "")</f>
        <v/>
      </c>
      <c r="CB90" s="55" t="str">
        <f>IF($BZ90="Ekstra", Parameter3!$C$2, "")</f>
        <v/>
      </c>
      <c r="CC90" s="55" t="str">
        <f>IF($BZ90="Ekstra", VLOOKUP($E90, Parameter!$E$3:$N$5000, 9, FALSE), "")</f>
        <v/>
      </c>
      <c r="CD90" s="55" t="str">
        <f>IF($BZ90="Ekstra", VLOOKUP($E90, Parameter!$E$3:$N$5000, 10, FALSE), "")</f>
        <v/>
      </c>
      <c r="CE90" s="56">
        <f t="shared" si="43"/>
        <v>0</v>
      </c>
      <c r="CF90" s="55" t="str">
        <f t="shared" si="28"/>
        <v/>
      </c>
      <c r="CG90" s="55" t="str">
        <f t="shared" si="28"/>
        <v/>
      </c>
      <c r="CH90" s="55" t="str">
        <f t="shared" si="44"/>
        <v/>
      </c>
      <c r="CI90" s="55" t="str">
        <f>IF($F90="x.x.x.x.x.x.x", VLOOKUP($C90, Parameter!$A$4:$L$5000, 4, FALSE), "")</f>
        <v/>
      </c>
      <c r="CJ90" s="56">
        <f t="shared" si="45"/>
        <v>0</v>
      </c>
      <c r="CM90" s="4" t="str">
        <f t="shared" si="46"/>
        <v>...-...-.....</v>
      </c>
      <c r="CN90" s="57">
        <f t="shared" si="47"/>
        <v>0</v>
      </c>
      <c r="CO90" s="58">
        <f t="shared" si="48"/>
        <v>0</v>
      </c>
      <c r="CP90" s="4" t="str">
        <f t="shared" si="49"/>
        <v/>
      </c>
      <c r="CQ90" s="4" t="b">
        <f t="shared" si="50"/>
        <v>0</v>
      </c>
      <c r="CR90" s="4" t="str">
        <f t="shared" si="51"/>
        <v/>
      </c>
      <c r="CS90" s="4" t="str">
        <f t="shared" si="52"/>
        <v/>
      </c>
      <c r="CT90" s="91" t="b">
        <f t="shared" si="29"/>
        <v>0</v>
      </c>
    </row>
    <row r="91" spans="1:98" s="4" customFormat="1" x14ac:dyDescent="0.25">
      <c r="A91" s="50" t="str">
        <f t="shared" si="30"/>
        <v>...</v>
      </c>
      <c r="B91" s="50" t="str">
        <f t="shared" si="31"/>
        <v>...</v>
      </c>
      <c r="C91" s="50" t="str">
        <f t="shared" si="32"/>
        <v>.....</v>
      </c>
      <c r="D91" s="50" t="str">
        <f>IF($C91=".....","",_xlfn.IFNA(VLOOKUP($C91, Parameter!$A$4:$L$5000, 3, FALSE), ""))</f>
        <v/>
      </c>
      <c r="E91" s="50" t="str">
        <f t="shared" si="33"/>
        <v>.....</v>
      </c>
      <c r="F91" s="50" t="str">
        <f t="shared" si="34"/>
        <v>......</v>
      </c>
      <c r="G91" s="50" t="str">
        <f t="shared" si="35"/>
        <v>...</v>
      </c>
      <c r="H91" s="40">
        <f>IF(E91=".....", 0, _xlfn.IFNA(VLOOKUP($E91, Parameter2!$A$2:$C$5000, 3, FALSE), 0))</f>
        <v>0</v>
      </c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18" t="str">
        <f>IF(C91=".....","",_xlfn.IFNA(VLOOKUP($C91, Parameter!$A$4:$B$5000, 2, FALSE), "Kode belanja salah :("))</f>
        <v/>
      </c>
      <c r="X91" s="35"/>
      <c r="Y91" s="121"/>
      <c r="Z91" s="17"/>
      <c r="AA91" s="20"/>
      <c r="AB91" s="41" t="str">
        <f>IF($C91=".....","",VLOOKUP($C91, Parameter!$A$4:$L$5000, 6, FALSE))</f>
        <v/>
      </c>
      <c r="AC91" s="41" t="str">
        <f>IF($C91=".....","",VLOOKUP($C91, Parameter!$A$4:$L$5000, 7, FALSE))</f>
        <v/>
      </c>
      <c r="AD91" s="41" t="str">
        <f>IF($C91=".....","",VLOOKUP($C91, Parameter!$A$4:$L$5000, 8, FALSE))</f>
        <v/>
      </c>
      <c r="AE91" s="41" t="str">
        <f>IF($C91=".....","",VLOOKUP($C91, Parameter!$A$4:$L$5000, 9, FALSE))</f>
        <v/>
      </c>
      <c r="AF91" s="41" t="str">
        <f>IF($C91=".....","",VLOOKUP($C91, Parameter!$A$4:$L$5000, 10, FALSE))</f>
        <v/>
      </c>
      <c r="AG91" s="41" t="str">
        <f>IF($C91=".....","",VLOOKUP($C91, Parameter!$A$4:$L$5000, 11, FALSE))</f>
        <v/>
      </c>
      <c r="AH91" s="41" t="str">
        <f>IF($C91="..0.0.0.000","",_xlfn.IFNA(VLOOKUP($C91, Parameter!$A$4:$L$5000, 12, FALSE), ""))</f>
        <v/>
      </c>
      <c r="AI91" s="39"/>
      <c r="AJ91" s="39"/>
      <c r="AK91" s="39"/>
      <c r="AL91" s="39"/>
      <c r="AM91" s="39"/>
      <c r="AN91" s="39"/>
      <c r="AO91" s="39"/>
      <c r="AP91" s="41" t="str">
        <f>IF(F91="......", "", _xlfn.IFNA(VLOOKUP(F91, Parameter2!$D$2:$E$15000, 2, FALSE), "Kode aset salah :("))</f>
        <v/>
      </c>
      <c r="AQ91" s="39"/>
      <c r="AR91" s="51"/>
      <c r="AS91" s="52"/>
      <c r="AT91" s="53">
        <f t="shared" si="36"/>
        <v>0</v>
      </c>
      <c r="AU91" s="39" t="str">
        <f t="shared" si="37"/>
        <v/>
      </c>
      <c r="AV91" s="39" t="str">
        <f t="shared" si="38"/>
        <v/>
      </c>
      <c r="AW91" s="39" t="str">
        <f t="shared" si="39"/>
        <v/>
      </c>
      <c r="AX91" s="39" t="str">
        <f t="shared" si="40"/>
        <v/>
      </c>
      <c r="AY91" s="41" t="str">
        <f>IF(G91="...", "", VLOOKUP(G91, UPB!$A$3:$B$5000, 2, FALSE))</f>
        <v/>
      </c>
      <c r="AZ91" s="84"/>
      <c r="BA91" s="76"/>
      <c r="BB91" s="65"/>
      <c r="BC91" s="65"/>
      <c r="BD91" s="54"/>
      <c r="BE91" s="65"/>
      <c r="BF91" s="65"/>
      <c r="BG91" s="65"/>
      <c r="BH91" s="65"/>
      <c r="BI91" s="65"/>
      <c r="BJ91" s="65"/>
      <c r="BK91" s="65"/>
      <c r="BL91" s="65"/>
      <c r="BM91" s="65"/>
      <c r="BN91" s="70"/>
      <c r="BO91" s="65"/>
      <c r="BP91" s="65"/>
      <c r="BQ91" s="65"/>
      <c r="BR91" s="65"/>
      <c r="BS91" s="65"/>
      <c r="BT91" s="65"/>
      <c r="BU91" s="55" t="str">
        <f>IF(AND($D91 &lt;&gt; "", $D91 &lt;&gt; $E91, $F91 &lt;&gt; "x.x.x.x.x.x.x"), VLOOKUP($E91, Parameter!$E$3:$N$5000, 9, FALSE), "")</f>
        <v/>
      </c>
      <c r="BV91" s="55" t="str">
        <f>IF(AND($D91 &lt;&gt; "", $D91 &lt;&gt; $E91, $F91 &lt;&gt; "x.x.x.x.x.x.x"), VLOOKUP($E91, Parameter!$E$3:$N$5000, 10, FALSE), "")</f>
        <v/>
      </c>
      <c r="BW91" s="55" t="str">
        <f>IF(AND($D91 &lt;&gt; "", $D91 &lt;&gt; $E91, $F91 &lt;&gt; "x.x.x.x.x.x.x"), VLOOKUP($C91, Parameter!$A$4:$L$5000, 3, FALSE), "")</f>
        <v/>
      </c>
      <c r="BX91" s="55" t="str">
        <f>IF(AND($D91 &lt;&gt; "", $D91 &lt;&gt; $E91, $F91 &lt;&gt; "x.x.x.x.x.x.x"), VLOOKUP($C91, Parameter!$A$4:$L$5000, 4, FALSE), "")</f>
        <v/>
      </c>
      <c r="BY91" s="56">
        <f t="shared" si="41"/>
        <v>0</v>
      </c>
      <c r="BZ91" s="55" t="str">
        <f t="shared" si="42"/>
        <v>Intra</v>
      </c>
      <c r="CA91" s="55" t="str">
        <f>IF($BZ91="Ekstra", Parameter3!$B$2, "")</f>
        <v/>
      </c>
      <c r="CB91" s="55" t="str">
        <f>IF($BZ91="Ekstra", Parameter3!$C$2, "")</f>
        <v/>
      </c>
      <c r="CC91" s="55" t="str">
        <f>IF($BZ91="Ekstra", VLOOKUP($E91, Parameter!$E$3:$N$5000, 9, FALSE), "")</f>
        <v/>
      </c>
      <c r="CD91" s="55" t="str">
        <f>IF($BZ91="Ekstra", VLOOKUP($E91, Parameter!$E$3:$N$5000, 10, FALSE), "")</f>
        <v/>
      </c>
      <c r="CE91" s="56">
        <f t="shared" si="43"/>
        <v>0</v>
      </c>
      <c r="CF91" s="55" t="str">
        <f t="shared" si="28"/>
        <v/>
      </c>
      <c r="CG91" s="55" t="str">
        <f t="shared" si="28"/>
        <v/>
      </c>
      <c r="CH91" s="55" t="str">
        <f t="shared" si="44"/>
        <v/>
      </c>
      <c r="CI91" s="55" t="str">
        <f>IF($F91="x.x.x.x.x.x.x", VLOOKUP($C91, Parameter!$A$4:$L$5000, 4, FALSE), "")</f>
        <v/>
      </c>
      <c r="CJ91" s="56">
        <f t="shared" si="45"/>
        <v>0</v>
      </c>
      <c r="CM91" s="4" t="str">
        <f t="shared" si="46"/>
        <v>...-...-.....</v>
      </c>
      <c r="CN91" s="57">
        <f t="shared" si="47"/>
        <v>0</v>
      </c>
      <c r="CO91" s="58">
        <f t="shared" si="48"/>
        <v>0</v>
      </c>
      <c r="CP91" s="4" t="str">
        <f t="shared" si="49"/>
        <v/>
      </c>
      <c r="CQ91" s="4" t="b">
        <f t="shared" si="50"/>
        <v>0</v>
      </c>
      <c r="CR91" s="4" t="str">
        <f t="shared" si="51"/>
        <v/>
      </c>
      <c r="CS91" s="4" t="str">
        <f t="shared" si="52"/>
        <v/>
      </c>
      <c r="CT91" s="91" t="b">
        <f t="shared" si="29"/>
        <v>0</v>
      </c>
    </row>
    <row r="92" spans="1:98" s="4" customFormat="1" x14ac:dyDescent="0.25">
      <c r="A92" s="50" t="str">
        <f t="shared" si="30"/>
        <v>...</v>
      </c>
      <c r="B92" s="50" t="str">
        <f t="shared" si="31"/>
        <v>...</v>
      </c>
      <c r="C92" s="50" t="str">
        <f t="shared" si="32"/>
        <v>.....</v>
      </c>
      <c r="D92" s="50" t="str">
        <f>IF($C92=".....","",_xlfn.IFNA(VLOOKUP($C92, Parameter!$A$4:$L$5000, 3, FALSE), ""))</f>
        <v/>
      </c>
      <c r="E92" s="50" t="str">
        <f t="shared" si="33"/>
        <v>.....</v>
      </c>
      <c r="F92" s="50" t="str">
        <f t="shared" si="34"/>
        <v>......</v>
      </c>
      <c r="G92" s="50" t="str">
        <f t="shared" si="35"/>
        <v>...</v>
      </c>
      <c r="H92" s="40">
        <f>IF(E92=".....", 0, _xlfn.IFNA(VLOOKUP($E92, Parameter2!$A$2:$C$5000, 3, FALSE), 0))</f>
        <v>0</v>
      </c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18" t="str">
        <f>IF(C92=".....","",_xlfn.IFNA(VLOOKUP($C92, Parameter!$A$4:$B$5000, 2, FALSE), "Kode belanja salah :("))</f>
        <v/>
      </c>
      <c r="X92" s="35"/>
      <c r="Y92" s="121"/>
      <c r="Z92" s="17"/>
      <c r="AA92" s="20"/>
      <c r="AB92" s="41" t="str">
        <f>IF($C92=".....","",VLOOKUP($C92, Parameter!$A$4:$L$5000, 6, FALSE))</f>
        <v/>
      </c>
      <c r="AC92" s="41" t="str">
        <f>IF($C92=".....","",VLOOKUP($C92, Parameter!$A$4:$L$5000, 7, FALSE))</f>
        <v/>
      </c>
      <c r="AD92" s="41" t="str">
        <f>IF($C92=".....","",VLOOKUP($C92, Parameter!$A$4:$L$5000, 8, FALSE))</f>
        <v/>
      </c>
      <c r="AE92" s="41" t="str">
        <f>IF($C92=".....","",VLOOKUP($C92, Parameter!$A$4:$L$5000, 9, FALSE))</f>
        <v/>
      </c>
      <c r="AF92" s="41" t="str">
        <f>IF($C92=".....","",VLOOKUP($C92, Parameter!$A$4:$L$5000, 10, FALSE))</f>
        <v/>
      </c>
      <c r="AG92" s="41" t="str">
        <f>IF($C92=".....","",VLOOKUP($C92, Parameter!$A$4:$L$5000, 11, FALSE))</f>
        <v/>
      </c>
      <c r="AH92" s="41" t="str">
        <f>IF($C92="..0.0.0.000","",_xlfn.IFNA(VLOOKUP($C92, Parameter!$A$4:$L$5000, 12, FALSE), ""))</f>
        <v/>
      </c>
      <c r="AI92" s="39"/>
      <c r="AJ92" s="39"/>
      <c r="AK92" s="39"/>
      <c r="AL92" s="39"/>
      <c r="AM92" s="39"/>
      <c r="AN92" s="39"/>
      <c r="AO92" s="39"/>
      <c r="AP92" s="41" t="str">
        <f>IF(F92="......", "", _xlfn.IFNA(VLOOKUP(F92, Parameter2!$D$2:$E$15000, 2, FALSE), "Kode aset salah :("))</f>
        <v/>
      </c>
      <c r="AQ92" s="39"/>
      <c r="AR92" s="51"/>
      <c r="AS92" s="52"/>
      <c r="AT92" s="53">
        <f t="shared" si="36"/>
        <v>0</v>
      </c>
      <c r="AU92" s="39" t="str">
        <f t="shared" si="37"/>
        <v/>
      </c>
      <c r="AV92" s="39" t="str">
        <f t="shared" si="38"/>
        <v/>
      </c>
      <c r="AW92" s="39" t="str">
        <f t="shared" si="39"/>
        <v/>
      </c>
      <c r="AX92" s="39" t="str">
        <f t="shared" si="40"/>
        <v/>
      </c>
      <c r="AY92" s="41" t="str">
        <f>IF(G92="...", "", VLOOKUP(G92, UPB!$A$3:$B$5000, 2, FALSE))</f>
        <v/>
      </c>
      <c r="AZ92" s="84"/>
      <c r="BA92" s="76"/>
      <c r="BB92" s="65"/>
      <c r="BC92" s="65"/>
      <c r="BD92" s="54"/>
      <c r="BE92" s="65"/>
      <c r="BF92" s="65"/>
      <c r="BG92" s="65"/>
      <c r="BH92" s="65"/>
      <c r="BI92" s="65"/>
      <c r="BJ92" s="65"/>
      <c r="BK92" s="65"/>
      <c r="BL92" s="65"/>
      <c r="BM92" s="65"/>
      <c r="BN92" s="70"/>
      <c r="BO92" s="65"/>
      <c r="BP92" s="65"/>
      <c r="BQ92" s="65"/>
      <c r="BR92" s="65"/>
      <c r="BS92" s="65"/>
      <c r="BT92" s="65"/>
      <c r="BU92" s="55" t="str">
        <f>IF(AND($D92 &lt;&gt; "", $D92 &lt;&gt; $E92, $F92 &lt;&gt; "x.x.x.x.x.x.x"), VLOOKUP($E92, Parameter!$E$3:$N$5000, 9, FALSE), "")</f>
        <v/>
      </c>
      <c r="BV92" s="55" t="str">
        <f>IF(AND($D92 &lt;&gt; "", $D92 &lt;&gt; $E92, $F92 &lt;&gt; "x.x.x.x.x.x.x"), VLOOKUP($E92, Parameter!$E$3:$N$5000, 10, FALSE), "")</f>
        <v/>
      </c>
      <c r="BW92" s="55" t="str">
        <f>IF(AND($D92 &lt;&gt; "", $D92 &lt;&gt; $E92, $F92 &lt;&gt; "x.x.x.x.x.x.x"), VLOOKUP($C92, Parameter!$A$4:$L$5000, 3, FALSE), "")</f>
        <v/>
      </c>
      <c r="BX92" s="55" t="str">
        <f>IF(AND($D92 &lt;&gt; "", $D92 &lt;&gt; $E92, $F92 &lt;&gt; "x.x.x.x.x.x.x"), VLOOKUP($C92, Parameter!$A$4:$L$5000, 4, FALSE), "")</f>
        <v/>
      </c>
      <c r="BY92" s="56">
        <f t="shared" si="41"/>
        <v>0</v>
      </c>
      <c r="BZ92" s="55" t="str">
        <f t="shared" si="42"/>
        <v>Intra</v>
      </c>
      <c r="CA92" s="55" t="str">
        <f>IF($BZ92="Ekstra", Parameter3!$B$2, "")</f>
        <v/>
      </c>
      <c r="CB92" s="55" t="str">
        <f>IF($BZ92="Ekstra", Parameter3!$C$2, "")</f>
        <v/>
      </c>
      <c r="CC92" s="55" t="str">
        <f>IF($BZ92="Ekstra", VLOOKUP($E92, Parameter!$E$3:$N$5000, 9, FALSE), "")</f>
        <v/>
      </c>
      <c r="CD92" s="55" t="str">
        <f>IF($BZ92="Ekstra", VLOOKUP($E92, Parameter!$E$3:$N$5000, 10, FALSE), "")</f>
        <v/>
      </c>
      <c r="CE92" s="56">
        <f t="shared" si="43"/>
        <v>0</v>
      </c>
      <c r="CF92" s="55" t="str">
        <f t="shared" ref="CF92:CG111" si="53">IF($F92="x.x.x.x.x.x.x", "x.x.x.x.x.x", "")</f>
        <v/>
      </c>
      <c r="CG92" s="55" t="str">
        <f t="shared" si="53"/>
        <v/>
      </c>
      <c r="CH92" s="55" t="str">
        <f t="shared" si="44"/>
        <v/>
      </c>
      <c r="CI92" s="55" t="str">
        <f>IF($F92="x.x.x.x.x.x.x", VLOOKUP($C92, Parameter!$A$4:$L$5000, 4, FALSE), "")</f>
        <v/>
      </c>
      <c r="CJ92" s="56">
        <f t="shared" si="45"/>
        <v>0</v>
      </c>
      <c r="CM92" s="4" t="str">
        <f t="shared" si="46"/>
        <v>...-...-.....</v>
      </c>
      <c r="CN92" s="57">
        <f t="shared" si="47"/>
        <v>0</v>
      </c>
      <c r="CO92" s="58">
        <f t="shared" si="48"/>
        <v>0</v>
      </c>
      <c r="CP92" s="4" t="str">
        <f t="shared" si="49"/>
        <v/>
      </c>
      <c r="CQ92" s="4" t="b">
        <f t="shared" si="50"/>
        <v>0</v>
      </c>
      <c r="CR92" s="4" t="str">
        <f t="shared" si="51"/>
        <v/>
      </c>
      <c r="CS92" s="4" t="str">
        <f t="shared" si="52"/>
        <v/>
      </c>
      <c r="CT92" s="91" t="b">
        <f t="shared" si="29"/>
        <v>0</v>
      </c>
    </row>
    <row r="93" spans="1:98" s="4" customFormat="1" x14ac:dyDescent="0.25">
      <c r="A93" s="50" t="str">
        <f t="shared" si="30"/>
        <v>...</v>
      </c>
      <c r="B93" s="50" t="str">
        <f t="shared" si="31"/>
        <v>...</v>
      </c>
      <c r="C93" s="50" t="str">
        <f t="shared" si="32"/>
        <v>.....</v>
      </c>
      <c r="D93" s="50" t="str">
        <f>IF($C93=".....","",_xlfn.IFNA(VLOOKUP($C93, Parameter!$A$4:$L$5000, 3, FALSE), ""))</f>
        <v/>
      </c>
      <c r="E93" s="50" t="str">
        <f t="shared" si="33"/>
        <v>.....</v>
      </c>
      <c r="F93" s="50" t="str">
        <f t="shared" si="34"/>
        <v>......</v>
      </c>
      <c r="G93" s="50" t="str">
        <f t="shared" si="35"/>
        <v>...</v>
      </c>
      <c r="H93" s="40">
        <f>IF(E93=".....", 0, _xlfn.IFNA(VLOOKUP($E93, Parameter2!$A$2:$C$5000, 3, FALSE), 0))</f>
        <v>0</v>
      </c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18" t="str">
        <f>IF(C93=".....","",_xlfn.IFNA(VLOOKUP($C93, Parameter!$A$4:$B$5000, 2, FALSE), "Kode belanja salah :("))</f>
        <v/>
      </c>
      <c r="X93" s="35"/>
      <c r="Y93" s="121"/>
      <c r="Z93" s="17"/>
      <c r="AA93" s="20"/>
      <c r="AB93" s="41" t="str">
        <f>IF($C93=".....","",VLOOKUP($C93, Parameter!$A$4:$L$5000, 6, FALSE))</f>
        <v/>
      </c>
      <c r="AC93" s="41" t="str">
        <f>IF($C93=".....","",VLOOKUP($C93, Parameter!$A$4:$L$5000, 7, FALSE))</f>
        <v/>
      </c>
      <c r="AD93" s="41" t="str">
        <f>IF($C93=".....","",VLOOKUP($C93, Parameter!$A$4:$L$5000, 8, FALSE))</f>
        <v/>
      </c>
      <c r="AE93" s="41" t="str">
        <f>IF($C93=".....","",VLOOKUP($C93, Parameter!$A$4:$L$5000, 9, FALSE))</f>
        <v/>
      </c>
      <c r="AF93" s="41" t="str">
        <f>IF($C93=".....","",VLOOKUP($C93, Parameter!$A$4:$L$5000, 10, FALSE))</f>
        <v/>
      </c>
      <c r="AG93" s="41" t="str">
        <f>IF($C93=".....","",VLOOKUP($C93, Parameter!$A$4:$L$5000, 11, FALSE))</f>
        <v/>
      </c>
      <c r="AH93" s="41" t="str">
        <f>IF($C93="..0.0.0.000","",_xlfn.IFNA(VLOOKUP($C93, Parameter!$A$4:$L$5000, 12, FALSE), ""))</f>
        <v/>
      </c>
      <c r="AI93" s="39"/>
      <c r="AJ93" s="39"/>
      <c r="AK93" s="39"/>
      <c r="AL93" s="39"/>
      <c r="AM93" s="39"/>
      <c r="AN93" s="39"/>
      <c r="AO93" s="39"/>
      <c r="AP93" s="41" t="str">
        <f>IF(F93="......", "", _xlfn.IFNA(VLOOKUP(F93, Parameter2!$D$2:$E$15000, 2, FALSE), "Kode aset salah :("))</f>
        <v/>
      </c>
      <c r="AQ93" s="39"/>
      <c r="AR93" s="51"/>
      <c r="AS93" s="52"/>
      <c r="AT93" s="53">
        <f t="shared" si="36"/>
        <v>0</v>
      </c>
      <c r="AU93" s="39" t="str">
        <f t="shared" si="37"/>
        <v/>
      </c>
      <c r="AV93" s="39" t="str">
        <f t="shared" si="38"/>
        <v/>
      </c>
      <c r="AW93" s="39" t="str">
        <f t="shared" si="39"/>
        <v/>
      </c>
      <c r="AX93" s="39" t="str">
        <f t="shared" si="40"/>
        <v/>
      </c>
      <c r="AY93" s="41" t="str">
        <f>IF(G93="...", "", VLOOKUP(G93, UPB!$A$3:$B$5000, 2, FALSE))</f>
        <v/>
      </c>
      <c r="AZ93" s="84"/>
      <c r="BA93" s="76"/>
      <c r="BB93" s="65"/>
      <c r="BC93" s="65"/>
      <c r="BD93" s="54"/>
      <c r="BE93" s="65"/>
      <c r="BF93" s="65"/>
      <c r="BG93" s="65"/>
      <c r="BH93" s="65"/>
      <c r="BI93" s="65"/>
      <c r="BJ93" s="65"/>
      <c r="BK93" s="65"/>
      <c r="BL93" s="65"/>
      <c r="BM93" s="65"/>
      <c r="BN93" s="70"/>
      <c r="BO93" s="65"/>
      <c r="BP93" s="65"/>
      <c r="BQ93" s="65"/>
      <c r="BR93" s="65"/>
      <c r="BS93" s="65"/>
      <c r="BT93" s="65"/>
      <c r="BU93" s="55" t="str">
        <f>IF(AND($D93 &lt;&gt; "", $D93 &lt;&gt; $E93, $F93 &lt;&gt; "x.x.x.x.x.x.x"), VLOOKUP($E93, Parameter!$E$3:$N$5000, 9, FALSE), "")</f>
        <v/>
      </c>
      <c r="BV93" s="55" t="str">
        <f>IF(AND($D93 &lt;&gt; "", $D93 &lt;&gt; $E93, $F93 &lt;&gt; "x.x.x.x.x.x.x"), VLOOKUP($E93, Parameter!$E$3:$N$5000, 10, FALSE), "")</f>
        <v/>
      </c>
      <c r="BW93" s="55" t="str">
        <f>IF(AND($D93 &lt;&gt; "", $D93 &lt;&gt; $E93, $F93 &lt;&gt; "x.x.x.x.x.x.x"), VLOOKUP($C93, Parameter!$A$4:$L$5000, 3, FALSE), "")</f>
        <v/>
      </c>
      <c r="BX93" s="55" t="str">
        <f>IF(AND($D93 &lt;&gt; "", $D93 &lt;&gt; $E93, $F93 &lt;&gt; "x.x.x.x.x.x.x"), VLOOKUP($C93, Parameter!$A$4:$L$5000, 4, FALSE), "")</f>
        <v/>
      </c>
      <c r="BY93" s="56">
        <f t="shared" si="41"/>
        <v>0</v>
      </c>
      <c r="BZ93" s="55" t="str">
        <f t="shared" si="42"/>
        <v>Intra</v>
      </c>
      <c r="CA93" s="55" t="str">
        <f>IF($BZ93="Ekstra", Parameter3!$B$2, "")</f>
        <v/>
      </c>
      <c r="CB93" s="55" t="str">
        <f>IF($BZ93="Ekstra", Parameter3!$C$2, "")</f>
        <v/>
      </c>
      <c r="CC93" s="55" t="str">
        <f>IF($BZ93="Ekstra", VLOOKUP($E93, Parameter!$E$3:$N$5000, 9, FALSE), "")</f>
        <v/>
      </c>
      <c r="CD93" s="55" t="str">
        <f>IF($BZ93="Ekstra", VLOOKUP($E93, Parameter!$E$3:$N$5000, 10, FALSE), "")</f>
        <v/>
      </c>
      <c r="CE93" s="56">
        <f t="shared" si="43"/>
        <v>0</v>
      </c>
      <c r="CF93" s="55" t="str">
        <f t="shared" si="53"/>
        <v/>
      </c>
      <c r="CG93" s="55" t="str">
        <f t="shared" si="53"/>
        <v/>
      </c>
      <c r="CH93" s="55" t="str">
        <f t="shared" si="44"/>
        <v/>
      </c>
      <c r="CI93" s="55" t="str">
        <f>IF($F93="x.x.x.x.x.x.x", VLOOKUP($C93, Parameter!$A$4:$L$5000, 4, FALSE), "")</f>
        <v/>
      </c>
      <c r="CJ93" s="56">
        <f t="shared" si="45"/>
        <v>0</v>
      </c>
      <c r="CM93" s="4" t="str">
        <f t="shared" si="46"/>
        <v>...-...-.....</v>
      </c>
      <c r="CN93" s="57">
        <f t="shared" si="47"/>
        <v>0</v>
      </c>
      <c r="CO93" s="58">
        <f t="shared" si="48"/>
        <v>0</v>
      </c>
      <c r="CP93" s="4" t="str">
        <f t="shared" si="49"/>
        <v/>
      </c>
      <c r="CQ93" s="4" t="b">
        <f t="shared" si="50"/>
        <v>0</v>
      </c>
      <c r="CR93" s="4" t="str">
        <f t="shared" si="51"/>
        <v/>
      </c>
      <c r="CS93" s="4" t="str">
        <f t="shared" si="52"/>
        <v/>
      </c>
      <c r="CT93" s="91" t="b">
        <f t="shared" si="29"/>
        <v>0</v>
      </c>
    </row>
    <row r="94" spans="1:98" s="4" customFormat="1" x14ac:dyDescent="0.25">
      <c r="A94" s="50" t="str">
        <f t="shared" si="30"/>
        <v>...</v>
      </c>
      <c r="B94" s="50" t="str">
        <f t="shared" si="31"/>
        <v>...</v>
      </c>
      <c r="C94" s="50" t="str">
        <f t="shared" si="32"/>
        <v>.....</v>
      </c>
      <c r="D94" s="50" t="str">
        <f>IF($C94=".....","",_xlfn.IFNA(VLOOKUP($C94, Parameter!$A$4:$L$5000, 3, FALSE), ""))</f>
        <v/>
      </c>
      <c r="E94" s="50" t="str">
        <f t="shared" si="33"/>
        <v>.....</v>
      </c>
      <c r="F94" s="50" t="str">
        <f t="shared" si="34"/>
        <v>......</v>
      </c>
      <c r="G94" s="50" t="str">
        <f t="shared" si="35"/>
        <v>...</v>
      </c>
      <c r="H94" s="40">
        <f>IF(E94=".....", 0, _xlfn.IFNA(VLOOKUP($E94, Parameter2!$A$2:$C$5000, 3, FALSE), 0))</f>
        <v>0</v>
      </c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18" t="str">
        <f>IF(C94=".....","",_xlfn.IFNA(VLOOKUP($C94, Parameter!$A$4:$B$5000, 2, FALSE), "Kode belanja salah :("))</f>
        <v/>
      </c>
      <c r="X94" s="35"/>
      <c r="Y94" s="121"/>
      <c r="Z94" s="17"/>
      <c r="AA94" s="20"/>
      <c r="AB94" s="41" t="str">
        <f>IF($C94=".....","",VLOOKUP($C94, Parameter!$A$4:$L$5000, 6, FALSE))</f>
        <v/>
      </c>
      <c r="AC94" s="41" t="str">
        <f>IF($C94=".....","",VLOOKUP($C94, Parameter!$A$4:$L$5000, 7, FALSE))</f>
        <v/>
      </c>
      <c r="AD94" s="41" t="str">
        <f>IF($C94=".....","",VLOOKUP($C94, Parameter!$A$4:$L$5000, 8, FALSE))</f>
        <v/>
      </c>
      <c r="AE94" s="41" t="str">
        <f>IF($C94=".....","",VLOOKUP($C94, Parameter!$A$4:$L$5000, 9, FALSE))</f>
        <v/>
      </c>
      <c r="AF94" s="41" t="str">
        <f>IF($C94=".....","",VLOOKUP($C94, Parameter!$A$4:$L$5000, 10, FALSE))</f>
        <v/>
      </c>
      <c r="AG94" s="41" t="str">
        <f>IF($C94=".....","",VLOOKUP($C94, Parameter!$A$4:$L$5000, 11, FALSE))</f>
        <v/>
      </c>
      <c r="AH94" s="41" t="str">
        <f>IF($C94="..0.0.0.000","",_xlfn.IFNA(VLOOKUP($C94, Parameter!$A$4:$L$5000, 12, FALSE), ""))</f>
        <v/>
      </c>
      <c r="AI94" s="39"/>
      <c r="AJ94" s="39"/>
      <c r="AK94" s="39"/>
      <c r="AL94" s="39"/>
      <c r="AM94" s="39"/>
      <c r="AN94" s="39"/>
      <c r="AO94" s="39"/>
      <c r="AP94" s="41" t="str">
        <f>IF(F94="......", "", _xlfn.IFNA(VLOOKUP(F94, Parameter2!$D$2:$E$15000, 2, FALSE), "Kode aset salah :("))</f>
        <v/>
      </c>
      <c r="AQ94" s="39"/>
      <c r="AR94" s="51"/>
      <c r="AS94" s="52"/>
      <c r="AT94" s="53">
        <f t="shared" si="36"/>
        <v>0</v>
      </c>
      <c r="AU94" s="39" t="str">
        <f t="shared" si="37"/>
        <v/>
      </c>
      <c r="AV94" s="39" t="str">
        <f t="shared" si="38"/>
        <v/>
      </c>
      <c r="AW94" s="39" t="str">
        <f t="shared" si="39"/>
        <v/>
      </c>
      <c r="AX94" s="39" t="str">
        <f t="shared" si="40"/>
        <v/>
      </c>
      <c r="AY94" s="41" t="str">
        <f>IF(G94="...", "", VLOOKUP(G94, UPB!$A$3:$B$5000, 2, FALSE))</f>
        <v/>
      </c>
      <c r="AZ94" s="84"/>
      <c r="BA94" s="76"/>
      <c r="BB94" s="65"/>
      <c r="BC94" s="65"/>
      <c r="BD94" s="54"/>
      <c r="BE94" s="65"/>
      <c r="BF94" s="65"/>
      <c r="BG94" s="65"/>
      <c r="BH94" s="65"/>
      <c r="BI94" s="65"/>
      <c r="BJ94" s="65"/>
      <c r="BK94" s="65"/>
      <c r="BL94" s="65"/>
      <c r="BM94" s="65"/>
      <c r="BN94" s="70"/>
      <c r="BO94" s="65"/>
      <c r="BP94" s="65"/>
      <c r="BQ94" s="65"/>
      <c r="BR94" s="65"/>
      <c r="BS94" s="65"/>
      <c r="BT94" s="65"/>
      <c r="BU94" s="55" t="str">
        <f>IF(AND($D94 &lt;&gt; "", $D94 &lt;&gt; $E94, $F94 &lt;&gt; "x.x.x.x.x.x.x"), VLOOKUP($E94, Parameter!$E$3:$N$5000, 9, FALSE), "")</f>
        <v/>
      </c>
      <c r="BV94" s="55" t="str">
        <f>IF(AND($D94 &lt;&gt; "", $D94 &lt;&gt; $E94, $F94 &lt;&gt; "x.x.x.x.x.x.x"), VLOOKUP($E94, Parameter!$E$3:$N$5000, 10, FALSE), "")</f>
        <v/>
      </c>
      <c r="BW94" s="55" t="str">
        <f>IF(AND($D94 &lt;&gt; "", $D94 &lt;&gt; $E94, $F94 &lt;&gt; "x.x.x.x.x.x.x"), VLOOKUP($C94, Parameter!$A$4:$L$5000, 3, FALSE), "")</f>
        <v/>
      </c>
      <c r="BX94" s="55" t="str">
        <f>IF(AND($D94 &lt;&gt; "", $D94 &lt;&gt; $E94, $F94 &lt;&gt; "x.x.x.x.x.x.x"), VLOOKUP($C94, Parameter!$A$4:$L$5000, 4, FALSE), "")</f>
        <v/>
      </c>
      <c r="BY94" s="56">
        <f t="shared" si="41"/>
        <v>0</v>
      </c>
      <c r="BZ94" s="55" t="str">
        <f t="shared" si="42"/>
        <v>Intra</v>
      </c>
      <c r="CA94" s="55" t="str">
        <f>IF($BZ94="Ekstra", Parameter3!$B$2, "")</f>
        <v/>
      </c>
      <c r="CB94" s="55" t="str">
        <f>IF($BZ94="Ekstra", Parameter3!$C$2, "")</f>
        <v/>
      </c>
      <c r="CC94" s="55" t="str">
        <f>IF($BZ94="Ekstra", VLOOKUP($E94, Parameter!$E$3:$N$5000, 9, FALSE), "")</f>
        <v/>
      </c>
      <c r="CD94" s="55" t="str">
        <f>IF($BZ94="Ekstra", VLOOKUP($E94, Parameter!$E$3:$N$5000, 10, FALSE), "")</f>
        <v/>
      </c>
      <c r="CE94" s="56">
        <f t="shared" si="43"/>
        <v>0</v>
      </c>
      <c r="CF94" s="55" t="str">
        <f t="shared" si="53"/>
        <v/>
      </c>
      <c r="CG94" s="55" t="str">
        <f t="shared" si="53"/>
        <v/>
      </c>
      <c r="CH94" s="55" t="str">
        <f t="shared" si="44"/>
        <v/>
      </c>
      <c r="CI94" s="55" t="str">
        <f>IF($F94="x.x.x.x.x.x.x", VLOOKUP($C94, Parameter!$A$4:$L$5000, 4, FALSE), "")</f>
        <v/>
      </c>
      <c r="CJ94" s="56">
        <f t="shared" si="45"/>
        <v>0</v>
      </c>
      <c r="CM94" s="4" t="str">
        <f t="shared" si="46"/>
        <v>...-...-.....</v>
      </c>
      <c r="CN94" s="57">
        <f t="shared" si="47"/>
        <v>0</v>
      </c>
      <c r="CO94" s="58">
        <f t="shared" si="48"/>
        <v>0</v>
      </c>
      <c r="CP94" s="4" t="str">
        <f t="shared" si="49"/>
        <v/>
      </c>
      <c r="CQ94" s="4" t="b">
        <f t="shared" si="50"/>
        <v>0</v>
      </c>
      <c r="CR94" s="4" t="str">
        <f t="shared" si="51"/>
        <v/>
      </c>
      <c r="CS94" s="4" t="str">
        <f t="shared" si="52"/>
        <v/>
      </c>
      <c r="CT94" s="91" t="b">
        <f t="shared" si="29"/>
        <v>0</v>
      </c>
    </row>
    <row r="95" spans="1:98" s="4" customFormat="1" x14ac:dyDescent="0.25">
      <c r="A95" s="50" t="str">
        <f t="shared" si="30"/>
        <v>...</v>
      </c>
      <c r="B95" s="50" t="str">
        <f t="shared" si="31"/>
        <v>...</v>
      </c>
      <c r="C95" s="50" t="str">
        <f t="shared" si="32"/>
        <v>.....</v>
      </c>
      <c r="D95" s="50" t="str">
        <f>IF($C95=".....","",_xlfn.IFNA(VLOOKUP($C95, Parameter!$A$4:$L$5000, 3, FALSE), ""))</f>
        <v/>
      </c>
      <c r="E95" s="50" t="str">
        <f t="shared" si="33"/>
        <v>.....</v>
      </c>
      <c r="F95" s="50" t="str">
        <f t="shared" si="34"/>
        <v>......</v>
      </c>
      <c r="G95" s="50" t="str">
        <f t="shared" si="35"/>
        <v>...</v>
      </c>
      <c r="H95" s="40">
        <f>IF(E95=".....", 0, _xlfn.IFNA(VLOOKUP($E95, Parameter2!$A$2:$C$5000, 3, FALSE), 0))</f>
        <v>0</v>
      </c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18" t="str">
        <f>IF(C95=".....","",_xlfn.IFNA(VLOOKUP($C95, Parameter!$A$4:$B$5000, 2, FALSE), "Kode belanja salah :("))</f>
        <v/>
      </c>
      <c r="X95" s="35"/>
      <c r="Y95" s="121"/>
      <c r="Z95" s="17"/>
      <c r="AA95" s="20"/>
      <c r="AB95" s="41" t="str">
        <f>IF($C95=".....","",VLOOKUP($C95, Parameter!$A$4:$L$5000, 6, FALSE))</f>
        <v/>
      </c>
      <c r="AC95" s="41" t="str">
        <f>IF($C95=".....","",VLOOKUP($C95, Parameter!$A$4:$L$5000, 7, FALSE))</f>
        <v/>
      </c>
      <c r="AD95" s="41" t="str">
        <f>IF($C95=".....","",VLOOKUP($C95, Parameter!$A$4:$L$5000, 8, FALSE))</f>
        <v/>
      </c>
      <c r="AE95" s="41" t="str">
        <f>IF($C95=".....","",VLOOKUP($C95, Parameter!$A$4:$L$5000, 9, FALSE))</f>
        <v/>
      </c>
      <c r="AF95" s="41" t="str">
        <f>IF($C95=".....","",VLOOKUP($C95, Parameter!$A$4:$L$5000, 10, FALSE))</f>
        <v/>
      </c>
      <c r="AG95" s="41" t="str">
        <f>IF($C95=".....","",VLOOKUP($C95, Parameter!$A$4:$L$5000, 11, FALSE))</f>
        <v/>
      </c>
      <c r="AH95" s="41" t="str">
        <f>IF($C95="..0.0.0.000","",_xlfn.IFNA(VLOOKUP($C95, Parameter!$A$4:$L$5000, 12, FALSE), ""))</f>
        <v/>
      </c>
      <c r="AI95" s="39"/>
      <c r="AJ95" s="39"/>
      <c r="AK95" s="39"/>
      <c r="AL95" s="39"/>
      <c r="AM95" s="39"/>
      <c r="AN95" s="39"/>
      <c r="AO95" s="39"/>
      <c r="AP95" s="41" t="str">
        <f>IF(F95="......", "", _xlfn.IFNA(VLOOKUP(F95, Parameter2!$D$2:$E$15000, 2, FALSE), "Kode aset salah :("))</f>
        <v/>
      </c>
      <c r="AQ95" s="39"/>
      <c r="AR95" s="51"/>
      <c r="AS95" s="52"/>
      <c r="AT95" s="53">
        <f t="shared" si="36"/>
        <v>0</v>
      </c>
      <c r="AU95" s="39" t="str">
        <f t="shared" si="37"/>
        <v/>
      </c>
      <c r="AV95" s="39" t="str">
        <f t="shared" si="38"/>
        <v/>
      </c>
      <c r="AW95" s="39" t="str">
        <f t="shared" si="39"/>
        <v/>
      </c>
      <c r="AX95" s="39" t="str">
        <f t="shared" si="40"/>
        <v/>
      </c>
      <c r="AY95" s="41" t="str">
        <f>IF(G95="...", "", VLOOKUP(G95, UPB!$A$3:$B$5000, 2, FALSE))</f>
        <v/>
      </c>
      <c r="AZ95" s="84"/>
      <c r="BA95" s="76"/>
      <c r="BB95" s="65"/>
      <c r="BC95" s="65"/>
      <c r="BD95" s="54"/>
      <c r="BE95" s="65"/>
      <c r="BF95" s="65"/>
      <c r="BG95" s="65"/>
      <c r="BH95" s="65"/>
      <c r="BI95" s="65"/>
      <c r="BJ95" s="65"/>
      <c r="BK95" s="65"/>
      <c r="BL95" s="65"/>
      <c r="BM95" s="65"/>
      <c r="BN95" s="70"/>
      <c r="BO95" s="65"/>
      <c r="BP95" s="65"/>
      <c r="BQ95" s="65"/>
      <c r="BR95" s="65"/>
      <c r="BS95" s="65"/>
      <c r="BT95" s="65"/>
      <c r="BU95" s="55" t="str">
        <f>IF(AND($D95 &lt;&gt; "", $D95 &lt;&gt; $E95, $F95 &lt;&gt; "x.x.x.x.x.x.x"), VLOOKUP($E95, Parameter!$E$3:$N$5000, 9, FALSE), "")</f>
        <v/>
      </c>
      <c r="BV95" s="55" t="str">
        <f>IF(AND($D95 &lt;&gt; "", $D95 &lt;&gt; $E95, $F95 &lt;&gt; "x.x.x.x.x.x.x"), VLOOKUP($E95, Parameter!$E$3:$N$5000, 10, FALSE), "")</f>
        <v/>
      </c>
      <c r="BW95" s="55" t="str">
        <f>IF(AND($D95 &lt;&gt; "", $D95 &lt;&gt; $E95, $F95 &lt;&gt; "x.x.x.x.x.x.x"), VLOOKUP($C95, Parameter!$A$4:$L$5000, 3, FALSE), "")</f>
        <v/>
      </c>
      <c r="BX95" s="55" t="str">
        <f>IF(AND($D95 &lt;&gt; "", $D95 &lt;&gt; $E95, $F95 &lt;&gt; "x.x.x.x.x.x.x"), VLOOKUP($C95, Parameter!$A$4:$L$5000, 4, FALSE), "")</f>
        <v/>
      </c>
      <c r="BY95" s="56">
        <f t="shared" si="41"/>
        <v>0</v>
      </c>
      <c r="BZ95" s="55" t="str">
        <f t="shared" si="42"/>
        <v>Intra</v>
      </c>
      <c r="CA95" s="55" t="str">
        <f>IF($BZ95="Ekstra", Parameter3!$B$2, "")</f>
        <v/>
      </c>
      <c r="CB95" s="55" t="str">
        <f>IF($BZ95="Ekstra", Parameter3!$C$2, "")</f>
        <v/>
      </c>
      <c r="CC95" s="55" t="str">
        <f>IF($BZ95="Ekstra", VLOOKUP($E95, Parameter!$E$3:$N$5000, 9, FALSE), "")</f>
        <v/>
      </c>
      <c r="CD95" s="55" t="str">
        <f>IF($BZ95="Ekstra", VLOOKUP($E95, Parameter!$E$3:$N$5000, 10, FALSE), "")</f>
        <v/>
      </c>
      <c r="CE95" s="56">
        <f t="shared" si="43"/>
        <v>0</v>
      </c>
      <c r="CF95" s="55" t="str">
        <f t="shared" si="53"/>
        <v/>
      </c>
      <c r="CG95" s="55" t="str">
        <f t="shared" si="53"/>
        <v/>
      </c>
      <c r="CH95" s="55" t="str">
        <f t="shared" si="44"/>
        <v/>
      </c>
      <c r="CI95" s="55" t="str">
        <f>IF($F95="x.x.x.x.x.x.x", VLOOKUP($C95, Parameter!$A$4:$L$5000, 4, FALSE), "")</f>
        <v/>
      </c>
      <c r="CJ95" s="56">
        <f t="shared" si="45"/>
        <v>0</v>
      </c>
      <c r="CM95" s="4" t="str">
        <f t="shared" si="46"/>
        <v>...-...-.....</v>
      </c>
      <c r="CN95" s="57">
        <f t="shared" si="47"/>
        <v>0</v>
      </c>
      <c r="CO95" s="58">
        <f t="shared" si="48"/>
        <v>0</v>
      </c>
      <c r="CP95" s="4" t="str">
        <f t="shared" si="49"/>
        <v/>
      </c>
      <c r="CQ95" s="4" t="b">
        <f t="shared" si="50"/>
        <v>0</v>
      </c>
      <c r="CR95" s="4" t="str">
        <f t="shared" si="51"/>
        <v/>
      </c>
      <c r="CS95" s="4" t="str">
        <f t="shared" si="52"/>
        <v/>
      </c>
      <c r="CT95" s="91" t="b">
        <f t="shared" si="29"/>
        <v>0</v>
      </c>
    </row>
    <row r="96" spans="1:98" s="4" customFormat="1" x14ac:dyDescent="0.25">
      <c r="A96" s="50" t="str">
        <f t="shared" si="30"/>
        <v>...</v>
      </c>
      <c r="B96" s="50" t="str">
        <f t="shared" si="31"/>
        <v>...</v>
      </c>
      <c r="C96" s="50" t="str">
        <f t="shared" si="32"/>
        <v>.....</v>
      </c>
      <c r="D96" s="50" t="str">
        <f>IF($C96=".....","",_xlfn.IFNA(VLOOKUP($C96, Parameter!$A$4:$L$5000, 3, FALSE), ""))</f>
        <v/>
      </c>
      <c r="E96" s="50" t="str">
        <f t="shared" si="33"/>
        <v>.....</v>
      </c>
      <c r="F96" s="50" t="str">
        <f t="shared" si="34"/>
        <v>......</v>
      </c>
      <c r="G96" s="50" t="str">
        <f t="shared" si="35"/>
        <v>...</v>
      </c>
      <c r="H96" s="40">
        <f>IF(E96=".....", 0, _xlfn.IFNA(VLOOKUP($E96, Parameter2!$A$2:$C$5000, 3, FALSE), 0))</f>
        <v>0</v>
      </c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18" t="str">
        <f>IF(C96=".....","",_xlfn.IFNA(VLOOKUP($C96, Parameter!$A$4:$B$5000, 2, FALSE), "Kode belanja salah :("))</f>
        <v/>
      </c>
      <c r="X96" s="35"/>
      <c r="Y96" s="121"/>
      <c r="Z96" s="17"/>
      <c r="AA96" s="20"/>
      <c r="AB96" s="41" t="str">
        <f>IF($C96=".....","",VLOOKUP($C96, Parameter!$A$4:$L$5000, 6, FALSE))</f>
        <v/>
      </c>
      <c r="AC96" s="41" t="str">
        <f>IF($C96=".....","",VLOOKUP($C96, Parameter!$A$4:$L$5000, 7, FALSE))</f>
        <v/>
      </c>
      <c r="AD96" s="41" t="str">
        <f>IF($C96=".....","",VLOOKUP($C96, Parameter!$A$4:$L$5000, 8, FALSE))</f>
        <v/>
      </c>
      <c r="AE96" s="41" t="str">
        <f>IF($C96=".....","",VLOOKUP($C96, Parameter!$A$4:$L$5000, 9, FALSE))</f>
        <v/>
      </c>
      <c r="AF96" s="41" t="str">
        <f>IF($C96=".....","",VLOOKUP($C96, Parameter!$A$4:$L$5000, 10, FALSE))</f>
        <v/>
      </c>
      <c r="AG96" s="41" t="str">
        <f>IF($C96=".....","",VLOOKUP($C96, Parameter!$A$4:$L$5000, 11, FALSE))</f>
        <v/>
      </c>
      <c r="AH96" s="41" t="str">
        <f>IF($C96="..0.0.0.000","",_xlfn.IFNA(VLOOKUP($C96, Parameter!$A$4:$L$5000, 12, FALSE), ""))</f>
        <v/>
      </c>
      <c r="AI96" s="39"/>
      <c r="AJ96" s="39"/>
      <c r="AK96" s="39"/>
      <c r="AL96" s="39"/>
      <c r="AM96" s="39"/>
      <c r="AN96" s="39"/>
      <c r="AO96" s="39"/>
      <c r="AP96" s="41" t="str">
        <f>IF(F96="......", "", _xlfn.IFNA(VLOOKUP(F96, Parameter2!$D$2:$E$15000, 2, FALSE), "Kode aset salah :("))</f>
        <v/>
      </c>
      <c r="AQ96" s="39"/>
      <c r="AR96" s="51"/>
      <c r="AS96" s="52"/>
      <c r="AT96" s="53">
        <f t="shared" si="36"/>
        <v>0</v>
      </c>
      <c r="AU96" s="39" t="str">
        <f t="shared" si="37"/>
        <v/>
      </c>
      <c r="AV96" s="39" t="str">
        <f t="shared" si="38"/>
        <v/>
      </c>
      <c r="AW96" s="39" t="str">
        <f t="shared" si="39"/>
        <v/>
      </c>
      <c r="AX96" s="39" t="str">
        <f t="shared" si="40"/>
        <v/>
      </c>
      <c r="AY96" s="41" t="str">
        <f>IF(G96="...", "", VLOOKUP(G96, UPB!$A$3:$B$5000, 2, FALSE))</f>
        <v/>
      </c>
      <c r="AZ96" s="84"/>
      <c r="BA96" s="76"/>
      <c r="BB96" s="65"/>
      <c r="BC96" s="65"/>
      <c r="BD96" s="54"/>
      <c r="BE96" s="65"/>
      <c r="BF96" s="65"/>
      <c r="BG96" s="65"/>
      <c r="BH96" s="65"/>
      <c r="BI96" s="65"/>
      <c r="BJ96" s="65"/>
      <c r="BK96" s="65"/>
      <c r="BL96" s="65"/>
      <c r="BM96" s="65"/>
      <c r="BN96" s="70"/>
      <c r="BO96" s="65"/>
      <c r="BP96" s="65"/>
      <c r="BQ96" s="65"/>
      <c r="BR96" s="65"/>
      <c r="BS96" s="65"/>
      <c r="BT96" s="65"/>
      <c r="BU96" s="55" t="str">
        <f>IF(AND($D96 &lt;&gt; "", $D96 &lt;&gt; $E96, $F96 &lt;&gt; "x.x.x.x.x.x.x"), VLOOKUP($E96, Parameter!$E$3:$N$5000, 9, FALSE), "")</f>
        <v/>
      </c>
      <c r="BV96" s="55" t="str">
        <f>IF(AND($D96 &lt;&gt; "", $D96 &lt;&gt; $E96, $F96 &lt;&gt; "x.x.x.x.x.x.x"), VLOOKUP($E96, Parameter!$E$3:$N$5000, 10, FALSE), "")</f>
        <v/>
      </c>
      <c r="BW96" s="55" t="str">
        <f>IF(AND($D96 &lt;&gt; "", $D96 &lt;&gt; $E96, $F96 &lt;&gt; "x.x.x.x.x.x.x"), VLOOKUP($C96, Parameter!$A$4:$L$5000, 3, FALSE), "")</f>
        <v/>
      </c>
      <c r="BX96" s="55" t="str">
        <f>IF(AND($D96 &lt;&gt; "", $D96 &lt;&gt; $E96, $F96 &lt;&gt; "x.x.x.x.x.x.x"), VLOOKUP($C96, Parameter!$A$4:$L$5000, 4, FALSE), "")</f>
        <v/>
      </c>
      <c r="BY96" s="56">
        <f t="shared" si="41"/>
        <v>0</v>
      </c>
      <c r="BZ96" s="55" t="str">
        <f t="shared" si="42"/>
        <v>Intra</v>
      </c>
      <c r="CA96" s="55" t="str">
        <f>IF($BZ96="Ekstra", Parameter3!$B$2, "")</f>
        <v/>
      </c>
      <c r="CB96" s="55" t="str">
        <f>IF($BZ96="Ekstra", Parameter3!$C$2, "")</f>
        <v/>
      </c>
      <c r="CC96" s="55" t="str">
        <f>IF($BZ96="Ekstra", VLOOKUP($E96, Parameter!$E$3:$N$5000, 9, FALSE), "")</f>
        <v/>
      </c>
      <c r="CD96" s="55" t="str">
        <f>IF($BZ96="Ekstra", VLOOKUP($E96, Parameter!$E$3:$N$5000, 10, FALSE), "")</f>
        <v/>
      </c>
      <c r="CE96" s="56">
        <f t="shared" si="43"/>
        <v>0</v>
      </c>
      <c r="CF96" s="55" t="str">
        <f t="shared" si="53"/>
        <v/>
      </c>
      <c r="CG96" s="55" t="str">
        <f t="shared" si="53"/>
        <v/>
      </c>
      <c r="CH96" s="55" t="str">
        <f t="shared" si="44"/>
        <v/>
      </c>
      <c r="CI96" s="55" t="str">
        <f>IF($F96="x.x.x.x.x.x.x", VLOOKUP($C96, Parameter!$A$4:$L$5000, 4, FALSE), "")</f>
        <v/>
      </c>
      <c r="CJ96" s="56">
        <f t="shared" si="45"/>
        <v>0</v>
      </c>
      <c r="CM96" s="4" t="str">
        <f t="shared" si="46"/>
        <v>...-...-.....</v>
      </c>
      <c r="CN96" s="57">
        <f t="shared" si="47"/>
        <v>0</v>
      </c>
      <c r="CO96" s="58">
        <f t="shared" si="48"/>
        <v>0</v>
      </c>
      <c r="CP96" s="4" t="str">
        <f t="shared" si="49"/>
        <v/>
      </c>
      <c r="CQ96" s="4" t="b">
        <f t="shared" si="50"/>
        <v>0</v>
      </c>
      <c r="CR96" s="4" t="str">
        <f t="shared" si="51"/>
        <v/>
      </c>
      <c r="CS96" s="4" t="str">
        <f t="shared" si="52"/>
        <v/>
      </c>
      <c r="CT96" s="91" t="b">
        <f t="shared" si="29"/>
        <v>0</v>
      </c>
    </row>
    <row r="97" spans="1:98" s="4" customFormat="1" x14ac:dyDescent="0.25">
      <c r="A97" s="50" t="str">
        <f t="shared" si="30"/>
        <v>...</v>
      </c>
      <c r="B97" s="50" t="str">
        <f t="shared" si="31"/>
        <v>...</v>
      </c>
      <c r="C97" s="50" t="str">
        <f t="shared" si="32"/>
        <v>.....</v>
      </c>
      <c r="D97" s="50" t="str">
        <f>IF($C97=".....","",_xlfn.IFNA(VLOOKUP($C97, Parameter!$A$4:$L$5000, 3, FALSE), ""))</f>
        <v/>
      </c>
      <c r="E97" s="50" t="str">
        <f t="shared" si="33"/>
        <v>.....</v>
      </c>
      <c r="F97" s="50" t="str">
        <f t="shared" si="34"/>
        <v>......</v>
      </c>
      <c r="G97" s="50" t="str">
        <f t="shared" si="35"/>
        <v>...</v>
      </c>
      <c r="H97" s="40">
        <f>IF(E97=".....", 0, _xlfn.IFNA(VLOOKUP($E97, Parameter2!$A$2:$C$5000, 3, FALSE), 0))</f>
        <v>0</v>
      </c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18" t="str">
        <f>IF(C97=".....","",_xlfn.IFNA(VLOOKUP($C97, Parameter!$A$4:$B$5000, 2, FALSE), "Kode belanja salah :("))</f>
        <v/>
      </c>
      <c r="X97" s="35"/>
      <c r="Y97" s="121"/>
      <c r="Z97" s="17"/>
      <c r="AA97" s="20"/>
      <c r="AB97" s="41" t="str">
        <f>IF($C97=".....","",VLOOKUP($C97, Parameter!$A$4:$L$5000, 6, FALSE))</f>
        <v/>
      </c>
      <c r="AC97" s="41" t="str">
        <f>IF($C97=".....","",VLOOKUP($C97, Parameter!$A$4:$L$5000, 7, FALSE))</f>
        <v/>
      </c>
      <c r="AD97" s="41" t="str">
        <f>IF($C97=".....","",VLOOKUP($C97, Parameter!$A$4:$L$5000, 8, FALSE))</f>
        <v/>
      </c>
      <c r="AE97" s="41" t="str">
        <f>IF($C97=".....","",VLOOKUP($C97, Parameter!$A$4:$L$5000, 9, FALSE))</f>
        <v/>
      </c>
      <c r="AF97" s="41" t="str">
        <f>IF($C97=".....","",VLOOKUP($C97, Parameter!$A$4:$L$5000, 10, FALSE))</f>
        <v/>
      </c>
      <c r="AG97" s="41" t="str">
        <f>IF($C97=".....","",VLOOKUP($C97, Parameter!$A$4:$L$5000, 11, FALSE))</f>
        <v/>
      </c>
      <c r="AH97" s="41" t="str">
        <f>IF($C97="..0.0.0.000","",_xlfn.IFNA(VLOOKUP($C97, Parameter!$A$4:$L$5000, 12, FALSE), ""))</f>
        <v/>
      </c>
      <c r="AI97" s="39"/>
      <c r="AJ97" s="39"/>
      <c r="AK97" s="39"/>
      <c r="AL97" s="39"/>
      <c r="AM97" s="39"/>
      <c r="AN97" s="39"/>
      <c r="AO97" s="39"/>
      <c r="AP97" s="41" t="str">
        <f>IF(F97="......", "", _xlfn.IFNA(VLOOKUP(F97, Parameter2!$D$2:$E$15000, 2, FALSE), "Kode aset salah :("))</f>
        <v/>
      </c>
      <c r="AQ97" s="39"/>
      <c r="AR97" s="51"/>
      <c r="AS97" s="52"/>
      <c r="AT97" s="53">
        <f t="shared" si="36"/>
        <v>0</v>
      </c>
      <c r="AU97" s="39" t="str">
        <f t="shared" si="37"/>
        <v/>
      </c>
      <c r="AV97" s="39" t="str">
        <f t="shared" si="38"/>
        <v/>
      </c>
      <c r="AW97" s="39" t="str">
        <f t="shared" si="39"/>
        <v/>
      </c>
      <c r="AX97" s="39" t="str">
        <f t="shared" si="40"/>
        <v/>
      </c>
      <c r="AY97" s="41" t="str">
        <f>IF(G97="...", "", VLOOKUP(G97, UPB!$A$3:$B$5000, 2, FALSE))</f>
        <v/>
      </c>
      <c r="AZ97" s="84"/>
      <c r="BA97" s="76"/>
      <c r="BB97" s="65"/>
      <c r="BC97" s="65"/>
      <c r="BD97" s="54"/>
      <c r="BE97" s="65"/>
      <c r="BF97" s="65"/>
      <c r="BG97" s="65"/>
      <c r="BH97" s="65"/>
      <c r="BI97" s="65"/>
      <c r="BJ97" s="65"/>
      <c r="BK97" s="65"/>
      <c r="BL97" s="65"/>
      <c r="BM97" s="65"/>
      <c r="BN97" s="70"/>
      <c r="BO97" s="65"/>
      <c r="BP97" s="65"/>
      <c r="BQ97" s="65"/>
      <c r="BR97" s="65"/>
      <c r="BS97" s="65"/>
      <c r="BT97" s="65"/>
      <c r="BU97" s="55" t="str">
        <f>IF(AND($D97 &lt;&gt; "", $D97 &lt;&gt; $E97, $F97 &lt;&gt; "x.x.x.x.x.x.x"), VLOOKUP($E97, Parameter!$E$3:$N$5000, 9, FALSE), "")</f>
        <v/>
      </c>
      <c r="BV97" s="55" t="str">
        <f>IF(AND($D97 &lt;&gt; "", $D97 &lt;&gt; $E97, $F97 &lt;&gt; "x.x.x.x.x.x.x"), VLOOKUP($E97, Parameter!$E$3:$N$5000, 10, FALSE), "")</f>
        <v/>
      </c>
      <c r="BW97" s="55" t="str">
        <f>IF(AND($D97 &lt;&gt; "", $D97 &lt;&gt; $E97, $F97 &lt;&gt; "x.x.x.x.x.x.x"), VLOOKUP($C97, Parameter!$A$4:$L$5000, 3, FALSE), "")</f>
        <v/>
      </c>
      <c r="BX97" s="55" t="str">
        <f>IF(AND($D97 &lt;&gt; "", $D97 &lt;&gt; $E97, $F97 &lt;&gt; "x.x.x.x.x.x.x"), VLOOKUP($C97, Parameter!$A$4:$L$5000, 4, FALSE), "")</f>
        <v/>
      </c>
      <c r="BY97" s="56">
        <f t="shared" si="41"/>
        <v>0</v>
      </c>
      <c r="BZ97" s="55" t="str">
        <f t="shared" si="42"/>
        <v>Intra</v>
      </c>
      <c r="CA97" s="55" t="str">
        <f>IF($BZ97="Ekstra", Parameter3!$B$2, "")</f>
        <v/>
      </c>
      <c r="CB97" s="55" t="str">
        <f>IF($BZ97="Ekstra", Parameter3!$C$2, "")</f>
        <v/>
      </c>
      <c r="CC97" s="55" t="str">
        <f>IF($BZ97="Ekstra", VLOOKUP($E97, Parameter!$E$3:$N$5000, 9, FALSE), "")</f>
        <v/>
      </c>
      <c r="CD97" s="55" t="str">
        <f>IF($BZ97="Ekstra", VLOOKUP($E97, Parameter!$E$3:$N$5000, 10, FALSE), "")</f>
        <v/>
      </c>
      <c r="CE97" s="56">
        <f t="shared" si="43"/>
        <v>0</v>
      </c>
      <c r="CF97" s="55" t="str">
        <f t="shared" si="53"/>
        <v/>
      </c>
      <c r="CG97" s="55" t="str">
        <f t="shared" si="53"/>
        <v/>
      </c>
      <c r="CH97" s="55" t="str">
        <f t="shared" si="44"/>
        <v/>
      </c>
      <c r="CI97" s="55" t="str">
        <f>IF($F97="x.x.x.x.x.x.x", VLOOKUP($C97, Parameter!$A$4:$L$5000, 4, FALSE), "")</f>
        <v/>
      </c>
      <c r="CJ97" s="56">
        <f t="shared" si="45"/>
        <v>0</v>
      </c>
      <c r="CM97" s="4" t="str">
        <f t="shared" si="46"/>
        <v>...-...-.....</v>
      </c>
      <c r="CN97" s="57">
        <f t="shared" si="47"/>
        <v>0</v>
      </c>
      <c r="CO97" s="58">
        <f t="shared" si="48"/>
        <v>0</v>
      </c>
      <c r="CP97" s="4" t="str">
        <f t="shared" si="49"/>
        <v/>
      </c>
      <c r="CQ97" s="4" t="b">
        <f t="shared" si="50"/>
        <v>0</v>
      </c>
      <c r="CR97" s="4" t="str">
        <f t="shared" si="51"/>
        <v/>
      </c>
      <c r="CS97" s="4" t="str">
        <f t="shared" si="52"/>
        <v/>
      </c>
      <c r="CT97" s="91" t="b">
        <f t="shared" si="29"/>
        <v>0</v>
      </c>
    </row>
    <row r="98" spans="1:98" s="4" customFormat="1" x14ac:dyDescent="0.25">
      <c r="A98" s="50" t="str">
        <f t="shared" si="30"/>
        <v>...</v>
      </c>
      <c r="B98" s="50" t="str">
        <f t="shared" si="31"/>
        <v>...</v>
      </c>
      <c r="C98" s="50" t="str">
        <f t="shared" si="32"/>
        <v>.....</v>
      </c>
      <c r="D98" s="50" t="str">
        <f>IF($C98=".....","",_xlfn.IFNA(VLOOKUP($C98, Parameter!$A$4:$L$5000, 3, FALSE), ""))</f>
        <v/>
      </c>
      <c r="E98" s="50" t="str">
        <f t="shared" si="33"/>
        <v>.....</v>
      </c>
      <c r="F98" s="50" t="str">
        <f t="shared" si="34"/>
        <v>......</v>
      </c>
      <c r="G98" s="50" t="str">
        <f t="shared" si="35"/>
        <v>...</v>
      </c>
      <c r="H98" s="40">
        <f>IF(E98=".....", 0, _xlfn.IFNA(VLOOKUP($E98, Parameter2!$A$2:$C$5000, 3, FALSE), 0))</f>
        <v>0</v>
      </c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18" t="str">
        <f>IF(C98=".....","",_xlfn.IFNA(VLOOKUP($C98, Parameter!$A$4:$B$5000, 2, FALSE), "Kode belanja salah :("))</f>
        <v/>
      </c>
      <c r="X98" s="35"/>
      <c r="Y98" s="121"/>
      <c r="Z98" s="17"/>
      <c r="AA98" s="20"/>
      <c r="AB98" s="41" t="str">
        <f>IF($C98=".....","",VLOOKUP($C98, Parameter!$A$4:$L$5000, 6, FALSE))</f>
        <v/>
      </c>
      <c r="AC98" s="41" t="str">
        <f>IF($C98=".....","",VLOOKUP($C98, Parameter!$A$4:$L$5000, 7, FALSE))</f>
        <v/>
      </c>
      <c r="AD98" s="41" t="str">
        <f>IF($C98=".....","",VLOOKUP($C98, Parameter!$A$4:$L$5000, 8, FALSE))</f>
        <v/>
      </c>
      <c r="AE98" s="41" t="str">
        <f>IF($C98=".....","",VLOOKUP($C98, Parameter!$A$4:$L$5000, 9, FALSE))</f>
        <v/>
      </c>
      <c r="AF98" s="41" t="str">
        <f>IF($C98=".....","",VLOOKUP($C98, Parameter!$A$4:$L$5000, 10, FALSE))</f>
        <v/>
      </c>
      <c r="AG98" s="41" t="str">
        <f>IF($C98=".....","",VLOOKUP($C98, Parameter!$A$4:$L$5000, 11, FALSE))</f>
        <v/>
      </c>
      <c r="AH98" s="41" t="str">
        <f>IF($C98="..0.0.0.000","",_xlfn.IFNA(VLOOKUP($C98, Parameter!$A$4:$L$5000, 12, FALSE), ""))</f>
        <v/>
      </c>
      <c r="AI98" s="39"/>
      <c r="AJ98" s="39"/>
      <c r="AK98" s="39"/>
      <c r="AL98" s="39"/>
      <c r="AM98" s="39"/>
      <c r="AN98" s="39"/>
      <c r="AO98" s="39"/>
      <c r="AP98" s="41" t="str">
        <f>IF(F98="......", "", _xlfn.IFNA(VLOOKUP(F98, Parameter2!$D$2:$E$15000, 2, FALSE), "Kode aset salah :("))</f>
        <v/>
      </c>
      <c r="AQ98" s="39"/>
      <c r="AR98" s="51"/>
      <c r="AS98" s="52"/>
      <c r="AT98" s="53">
        <f t="shared" si="36"/>
        <v>0</v>
      </c>
      <c r="AU98" s="39" t="str">
        <f t="shared" si="37"/>
        <v/>
      </c>
      <c r="AV98" s="39" t="str">
        <f t="shared" si="38"/>
        <v/>
      </c>
      <c r="AW98" s="39" t="str">
        <f t="shared" si="39"/>
        <v/>
      </c>
      <c r="AX98" s="39" t="str">
        <f t="shared" si="40"/>
        <v/>
      </c>
      <c r="AY98" s="41" t="str">
        <f>IF(G98="...", "", VLOOKUP(G98, UPB!$A$3:$B$5000, 2, FALSE))</f>
        <v/>
      </c>
      <c r="AZ98" s="84"/>
      <c r="BA98" s="76"/>
      <c r="BB98" s="65"/>
      <c r="BC98" s="65"/>
      <c r="BD98" s="54"/>
      <c r="BE98" s="65"/>
      <c r="BF98" s="65"/>
      <c r="BG98" s="65"/>
      <c r="BH98" s="65"/>
      <c r="BI98" s="65"/>
      <c r="BJ98" s="65"/>
      <c r="BK98" s="65"/>
      <c r="BL98" s="65"/>
      <c r="BM98" s="65"/>
      <c r="BN98" s="70"/>
      <c r="BO98" s="65"/>
      <c r="BP98" s="65"/>
      <c r="BQ98" s="65"/>
      <c r="BR98" s="65"/>
      <c r="BS98" s="65"/>
      <c r="BT98" s="65"/>
      <c r="BU98" s="55" t="str">
        <f>IF(AND($D98 &lt;&gt; "", $D98 &lt;&gt; $E98, $F98 &lt;&gt; "x.x.x.x.x.x.x"), VLOOKUP($E98, Parameter!$E$3:$N$5000, 9, FALSE), "")</f>
        <v/>
      </c>
      <c r="BV98" s="55" t="str">
        <f>IF(AND($D98 &lt;&gt; "", $D98 &lt;&gt; $E98, $F98 &lt;&gt; "x.x.x.x.x.x.x"), VLOOKUP($E98, Parameter!$E$3:$N$5000, 10, FALSE), "")</f>
        <v/>
      </c>
      <c r="BW98" s="55" t="str">
        <f>IF(AND($D98 &lt;&gt; "", $D98 &lt;&gt; $E98, $F98 &lt;&gt; "x.x.x.x.x.x.x"), VLOOKUP($C98, Parameter!$A$4:$L$5000, 3, FALSE), "")</f>
        <v/>
      </c>
      <c r="BX98" s="55" t="str">
        <f>IF(AND($D98 &lt;&gt; "", $D98 &lt;&gt; $E98, $F98 &lt;&gt; "x.x.x.x.x.x.x"), VLOOKUP($C98, Parameter!$A$4:$L$5000, 4, FALSE), "")</f>
        <v/>
      </c>
      <c r="BY98" s="56">
        <f t="shared" si="41"/>
        <v>0</v>
      </c>
      <c r="BZ98" s="55" t="str">
        <f t="shared" si="42"/>
        <v>Intra</v>
      </c>
      <c r="CA98" s="55" t="str">
        <f>IF($BZ98="Ekstra", Parameter3!$B$2, "")</f>
        <v/>
      </c>
      <c r="CB98" s="55" t="str">
        <f>IF($BZ98="Ekstra", Parameter3!$C$2, "")</f>
        <v/>
      </c>
      <c r="CC98" s="55" t="str">
        <f>IF($BZ98="Ekstra", VLOOKUP($E98, Parameter!$E$3:$N$5000, 9, FALSE), "")</f>
        <v/>
      </c>
      <c r="CD98" s="55" t="str">
        <f>IF($BZ98="Ekstra", VLOOKUP($E98, Parameter!$E$3:$N$5000, 10, FALSE), "")</f>
        <v/>
      </c>
      <c r="CE98" s="56">
        <f t="shared" si="43"/>
        <v>0</v>
      </c>
      <c r="CF98" s="55" t="str">
        <f t="shared" si="53"/>
        <v/>
      </c>
      <c r="CG98" s="55" t="str">
        <f t="shared" si="53"/>
        <v/>
      </c>
      <c r="CH98" s="55" t="str">
        <f t="shared" si="44"/>
        <v/>
      </c>
      <c r="CI98" s="55" t="str">
        <f>IF($F98="x.x.x.x.x.x.x", VLOOKUP($C98, Parameter!$A$4:$L$5000, 4, FALSE), "")</f>
        <v/>
      </c>
      <c r="CJ98" s="56">
        <f t="shared" si="45"/>
        <v>0</v>
      </c>
      <c r="CM98" s="4" t="str">
        <f t="shared" si="46"/>
        <v>...-...-.....</v>
      </c>
      <c r="CN98" s="57">
        <f t="shared" si="47"/>
        <v>0</v>
      </c>
      <c r="CO98" s="58">
        <f t="shared" si="48"/>
        <v>0</v>
      </c>
      <c r="CP98" s="4" t="str">
        <f t="shared" si="49"/>
        <v/>
      </c>
      <c r="CQ98" s="4" t="b">
        <f t="shared" si="50"/>
        <v>0</v>
      </c>
      <c r="CR98" s="4" t="str">
        <f t="shared" si="51"/>
        <v/>
      </c>
      <c r="CS98" s="4" t="str">
        <f t="shared" si="52"/>
        <v/>
      </c>
      <c r="CT98" s="91" t="b">
        <f t="shared" si="29"/>
        <v>0</v>
      </c>
    </row>
    <row r="99" spans="1:98" s="4" customFormat="1" x14ac:dyDescent="0.25">
      <c r="A99" s="50" t="str">
        <f t="shared" si="30"/>
        <v>...</v>
      </c>
      <c r="B99" s="50" t="str">
        <f t="shared" si="31"/>
        <v>...</v>
      </c>
      <c r="C99" s="50" t="str">
        <f t="shared" si="32"/>
        <v>.....</v>
      </c>
      <c r="D99" s="50" t="str">
        <f>IF($C99=".....","",_xlfn.IFNA(VLOOKUP($C99, Parameter!$A$4:$L$5000, 3, FALSE), ""))</f>
        <v/>
      </c>
      <c r="E99" s="50" t="str">
        <f t="shared" si="33"/>
        <v>.....</v>
      </c>
      <c r="F99" s="50" t="str">
        <f t="shared" si="34"/>
        <v>......</v>
      </c>
      <c r="G99" s="50" t="str">
        <f t="shared" si="35"/>
        <v>...</v>
      </c>
      <c r="H99" s="40">
        <f>IF(E99=".....", 0, _xlfn.IFNA(VLOOKUP($E99, Parameter2!$A$2:$C$5000, 3, FALSE), 0))</f>
        <v>0</v>
      </c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18" t="str">
        <f>IF(C99=".....","",_xlfn.IFNA(VLOOKUP($C99, Parameter!$A$4:$B$5000, 2, FALSE), "Kode belanja salah :("))</f>
        <v/>
      </c>
      <c r="X99" s="35"/>
      <c r="Y99" s="121"/>
      <c r="Z99" s="17"/>
      <c r="AA99" s="20"/>
      <c r="AB99" s="41" t="str">
        <f>IF($C99=".....","",VLOOKUP($C99, Parameter!$A$4:$L$5000, 6, FALSE))</f>
        <v/>
      </c>
      <c r="AC99" s="41" t="str">
        <f>IF($C99=".....","",VLOOKUP($C99, Parameter!$A$4:$L$5000, 7, FALSE))</f>
        <v/>
      </c>
      <c r="AD99" s="41" t="str">
        <f>IF($C99=".....","",VLOOKUP($C99, Parameter!$A$4:$L$5000, 8, FALSE))</f>
        <v/>
      </c>
      <c r="AE99" s="41" t="str">
        <f>IF($C99=".....","",VLOOKUP($C99, Parameter!$A$4:$L$5000, 9, FALSE))</f>
        <v/>
      </c>
      <c r="AF99" s="41" t="str">
        <f>IF($C99=".....","",VLOOKUP($C99, Parameter!$A$4:$L$5000, 10, FALSE))</f>
        <v/>
      </c>
      <c r="AG99" s="41" t="str">
        <f>IF($C99=".....","",VLOOKUP($C99, Parameter!$A$4:$L$5000, 11, FALSE))</f>
        <v/>
      </c>
      <c r="AH99" s="41" t="str">
        <f>IF($C99="..0.0.0.000","",_xlfn.IFNA(VLOOKUP($C99, Parameter!$A$4:$L$5000, 12, FALSE), ""))</f>
        <v/>
      </c>
      <c r="AI99" s="39"/>
      <c r="AJ99" s="39"/>
      <c r="AK99" s="39"/>
      <c r="AL99" s="39"/>
      <c r="AM99" s="39"/>
      <c r="AN99" s="39"/>
      <c r="AO99" s="39"/>
      <c r="AP99" s="41" t="str">
        <f>IF(F99="......", "", _xlfn.IFNA(VLOOKUP(F99, Parameter2!$D$2:$E$15000, 2, FALSE), "Kode aset salah :("))</f>
        <v/>
      </c>
      <c r="AQ99" s="39"/>
      <c r="AR99" s="51"/>
      <c r="AS99" s="52"/>
      <c r="AT99" s="53">
        <f t="shared" si="36"/>
        <v>0</v>
      </c>
      <c r="AU99" s="39" t="str">
        <f t="shared" si="37"/>
        <v/>
      </c>
      <c r="AV99" s="39" t="str">
        <f t="shared" si="38"/>
        <v/>
      </c>
      <c r="AW99" s="39" t="str">
        <f t="shared" si="39"/>
        <v/>
      </c>
      <c r="AX99" s="39" t="str">
        <f t="shared" si="40"/>
        <v/>
      </c>
      <c r="AY99" s="41" t="str">
        <f>IF(G99="...", "", VLOOKUP(G99, UPB!$A$3:$B$5000, 2, FALSE))</f>
        <v/>
      </c>
      <c r="AZ99" s="84"/>
      <c r="BA99" s="76"/>
      <c r="BB99" s="65"/>
      <c r="BC99" s="65"/>
      <c r="BD99" s="54"/>
      <c r="BE99" s="65"/>
      <c r="BF99" s="65"/>
      <c r="BG99" s="65"/>
      <c r="BH99" s="65"/>
      <c r="BI99" s="65"/>
      <c r="BJ99" s="65"/>
      <c r="BK99" s="65"/>
      <c r="BL99" s="65"/>
      <c r="BM99" s="65"/>
      <c r="BN99" s="70"/>
      <c r="BO99" s="65"/>
      <c r="BP99" s="65"/>
      <c r="BQ99" s="65"/>
      <c r="BR99" s="65"/>
      <c r="BS99" s="65"/>
      <c r="BT99" s="65"/>
      <c r="BU99" s="55" t="str">
        <f>IF(AND($D99 &lt;&gt; "", $D99 &lt;&gt; $E99, $F99 &lt;&gt; "x.x.x.x.x.x.x"), VLOOKUP($E99, Parameter!$E$3:$N$5000, 9, FALSE), "")</f>
        <v/>
      </c>
      <c r="BV99" s="55" t="str">
        <f>IF(AND($D99 &lt;&gt; "", $D99 &lt;&gt; $E99, $F99 &lt;&gt; "x.x.x.x.x.x.x"), VLOOKUP($E99, Parameter!$E$3:$N$5000, 10, FALSE), "")</f>
        <v/>
      </c>
      <c r="BW99" s="55" t="str">
        <f>IF(AND($D99 &lt;&gt; "", $D99 &lt;&gt; $E99, $F99 &lt;&gt; "x.x.x.x.x.x.x"), VLOOKUP($C99, Parameter!$A$4:$L$5000, 3, FALSE), "")</f>
        <v/>
      </c>
      <c r="BX99" s="55" t="str">
        <f>IF(AND($D99 &lt;&gt; "", $D99 &lt;&gt; $E99, $F99 &lt;&gt; "x.x.x.x.x.x.x"), VLOOKUP($C99, Parameter!$A$4:$L$5000, 4, FALSE), "")</f>
        <v/>
      </c>
      <c r="BY99" s="56">
        <f t="shared" si="41"/>
        <v>0</v>
      </c>
      <c r="BZ99" s="55" t="str">
        <f t="shared" si="42"/>
        <v>Intra</v>
      </c>
      <c r="CA99" s="55" t="str">
        <f>IF($BZ99="Ekstra", Parameter3!$B$2, "")</f>
        <v/>
      </c>
      <c r="CB99" s="55" t="str">
        <f>IF($BZ99="Ekstra", Parameter3!$C$2, "")</f>
        <v/>
      </c>
      <c r="CC99" s="55" t="str">
        <f>IF($BZ99="Ekstra", VLOOKUP($E99, Parameter!$E$3:$N$5000, 9, FALSE), "")</f>
        <v/>
      </c>
      <c r="CD99" s="55" t="str">
        <f>IF($BZ99="Ekstra", VLOOKUP($E99, Parameter!$E$3:$N$5000, 10, FALSE), "")</f>
        <v/>
      </c>
      <c r="CE99" s="56">
        <f t="shared" si="43"/>
        <v>0</v>
      </c>
      <c r="CF99" s="55" t="str">
        <f t="shared" si="53"/>
        <v/>
      </c>
      <c r="CG99" s="55" t="str">
        <f t="shared" si="53"/>
        <v/>
      </c>
      <c r="CH99" s="55" t="str">
        <f t="shared" si="44"/>
        <v/>
      </c>
      <c r="CI99" s="55" t="str">
        <f>IF($F99="x.x.x.x.x.x.x", VLOOKUP($C99, Parameter!$A$4:$L$5000, 4, FALSE), "")</f>
        <v/>
      </c>
      <c r="CJ99" s="56">
        <f t="shared" si="45"/>
        <v>0</v>
      </c>
      <c r="CM99" s="4" t="str">
        <f t="shared" si="46"/>
        <v>...-...-.....</v>
      </c>
      <c r="CN99" s="57">
        <f t="shared" si="47"/>
        <v>0</v>
      </c>
      <c r="CO99" s="58">
        <f t="shared" si="48"/>
        <v>0</v>
      </c>
      <c r="CP99" s="4" t="str">
        <f t="shared" si="49"/>
        <v/>
      </c>
      <c r="CQ99" s="4" t="b">
        <f t="shared" si="50"/>
        <v>0</v>
      </c>
      <c r="CR99" s="4" t="str">
        <f t="shared" si="51"/>
        <v/>
      </c>
      <c r="CS99" s="4" t="str">
        <f t="shared" si="52"/>
        <v/>
      </c>
      <c r="CT99" s="91" t="b">
        <f t="shared" si="29"/>
        <v>0</v>
      </c>
    </row>
    <row r="100" spans="1:98" s="4" customFormat="1" x14ac:dyDescent="0.25">
      <c r="A100" s="50" t="str">
        <f t="shared" si="30"/>
        <v>...</v>
      </c>
      <c r="B100" s="50" t="str">
        <f t="shared" si="31"/>
        <v>...</v>
      </c>
      <c r="C100" s="50" t="str">
        <f t="shared" si="32"/>
        <v>.....</v>
      </c>
      <c r="D100" s="50" t="str">
        <f>IF($C100=".....","",_xlfn.IFNA(VLOOKUP($C100, Parameter!$A$4:$L$5000, 3, FALSE), ""))</f>
        <v/>
      </c>
      <c r="E100" s="50" t="str">
        <f t="shared" si="33"/>
        <v>.....</v>
      </c>
      <c r="F100" s="50" t="str">
        <f t="shared" si="34"/>
        <v>......</v>
      </c>
      <c r="G100" s="50" t="str">
        <f t="shared" si="35"/>
        <v>...</v>
      </c>
      <c r="H100" s="40">
        <f>IF(E100=".....", 0, _xlfn.IFNA(VLOOKUP($E100, Parameter2!$A$2:$C$5000, 3, FALSE), 0))</f>
        <v>0</v>
      </c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18" t="str">
        <f>IF(C100=".....","",_xlfn.IFNA(VLOOKUP($C100, Parameter!$A$4:$B$5000, 2, FALSE), "Kode belanja salah :("))</f>
        <v/>
      </c>
      <c r="X100" s="35"/>
      <c r="Y100" s="121"/>
      <c r="Z100" s="17"/>
      <c r="AA100" s="20"/>
      <c r="AB100" s="41" t="str">
        <f>IF($C100=".....","",VLOOKUP($C100, Parameter!$A$4:$L$5000, 6, FALSE))</f>
        <v/>
      </c>
      <c r="AC100" s="41" t="str">
        <f>IF($C100=".....","",VLOOKUP($C100, Parameter!$A$4:$L$5000, 7, FALSE))</f>
        <v/>
      </c>
      <c r="AD100" s="41" t="str">
        <f>IF($C100=".....","",VLOOKUP($C100, Parameter!$A$4:$L$5000, 8, FALSE))</f>
        <v/>
      </c>
      <c r="AE100" s="41" t="str">
        <f>IF($C100=".....","",VLOOKUP($C100, Parameter!$A$4:$L$5000, 9, FALSE))</f>
        <v/>
      </c>
      <c r="AF100" s="41" t="str">
        <f>IF($C100=".....","",VLOOKUP($C100, Parameter!$A$4:$L$5000, 10, FALSE))</f>
        <v/>
      </c>
      <c r="AG100" s="41" t="str">
        <f>IF($C100=".....","",VLOOKUP($C100, Parameter!$A$4:$L$5000, 11, FALSE))</f>
        <v/>
      </c>
      <c r="AH100" s="41" t="str">
        <f>IF($C100="..0.0.0.000","",_xlfn.IFNA(VLOOKUP($C100, Parameter!$A$4:$L$5000, 12, FALSE), ""))</f>
        <v/>
      </c>
      <c r="AI100" s="39"/>
      <c r="AJ100" s="39"/>
      <c r="AK100" s="39"/>
      <c r="AL100" s="39"/>
      <c r="AM100" s="39"/>
      <c r="AN100" s="39"/>
      <c r="AO100" s="39"/>
      <c r="AP100" s="41" t="str">
        <f>IF(F100="......", "", _xlfn.IFNA(VLOOKUP(F100, Parameter2!$D$2:$E$15000, 2, FALSE), "Kode aset salah :("))</f>
        <v/>
      </c>
      <c r="AQ100" s="39"/>
      <c r="AR100" s="51"/>
      <c r="AS100" s="52"/>
      <c r="AT100" s="53">
        <f t="shared" si="36"/>
        <v>0</v>
      </c>
      <c r="AU100" s="39" t="str">
        <f t="shared" si="37"/>
        <v/>
      </c>
      <c r="AV100" s="39" t="str">
        <f t="shared" si="38"/>
        <v/>
      </c>
      <c r="AW100" s="39" t="str">
        <f t="shared" si="39"/>
        <v/>
      </c>
      <c r="AX100" s="39" t="str">
        <f t="shared" si="40"/>
        <v/>
      </c>
      <c r="AY100" s="41" t="str">
        <f>IF(G100="...", "", VLOOKUP(G100, UPB!$A$3:$B$5000, 2, FALSE))</f>
        <v/>
      </c>
      <c r="AZ100" s="84"/>
      <c r="BA100" s="76"/>
      <c r="BB100" s="65"/>
      <c r="BC100" s="65"/>
      <c r="BD100" s="54"/>
      <c r="BE100" s="65"/>
      <c r="BF100" s="65"/>
      <c r="BG100" s="65"/>
      <c r="BH100" s="65"/>
      <c r="BI100" s="65"/>
      <c r="BJ100" s="65"/>
      <c r="BK100" s="65"/>
      <c r="BL100" s="65"/>
      <c r="BM100" s="65"/>
      <c r="BN100" s="70"/>
      <c r="BO100" s="65"/>
      <c r="BP100" s="65"/>
      <c r="BQ100" s="65"/>
      <c r="BR100" s="65"/>
      <c r="BS100" s="65"/>
      <c r="BT100" s="65"/>
      <c r="BU100" s="55" t="str">
        <f>IF(AND($D100 &lt;&gt; "", $D100 &lt;&gt; $E100, $F100 &lt;&gt; "x.x.x.x.x.x.x"), VLOOKUP($E100, Parameter!$E$3:$N$5000, 9, FALSE), "")</f>
        <v/>
      </c>
      <c r="BV100" s="55" t="str">
        <f>IF(AND($D100 &lt;&gt; "", $D100 &lt;&gt; $E100, $F100 &lt;&gt; "x.x.x.x.x.x.x"), VLOOKUP($E100, Parameter!$E$3:$N$5000, 10, FALSE), "")</f>
        <v/>
      </c>
      <c r="BW100" s="55" t="str">
        <f>IF(AND($D100 &lt;&gt; "", $D100 &lt;&gt; $E100, $F100 &lt;&gt; "x.x.x.x.x.x.x"), VLOOKUP($C100, Parameter!$A$4:$L$5000, 3, FALSE), "")</f>
        <v/>
      </c>
      <c r="BX100" s="55" t="str">
        <f>IF(AND($D100 &lt;&gt; "", $D100 &lt;&gt; $E100, $F100 &lt;&gt; "x.x.x.x.x.x.x"), VLOOKUP($C100, Parameter!$A$4:$L$5000, 4, FALSE), "")</f>
        <v/>
      </c>
      <c r="BY100" s="56">
        <f t="shared" si="41"/>
        <v>0</v>
      </c>
      <c r="BZ100" s="55" t="str">
        <f t="shared" si="42"/>
        <v>Intra</v>
      </c>
      <c r="CA100" s="55" t="str">
        <f>IF($BZ100="Ekstra", Parameter3!$B$2, "")</f>
        <v/>
      </c>
      <c r="CB100" s="55" t="str">
        <f>IF($BZ100="Ekstra", Parameter3!$C$2, "")</f>
        <v/>
      </c>
      <c r="CC100" s="55" t="str">
        <f>IF($BZ100="Ekstra", VLOOKUP($E100, Parameter!$E$3:$N$5000, 9, FALSE), "")</f>
        <v/>
      </c>
      <c r="CD100" s="55" t="str">
        <f>IF($BZ100="Ekstra", VLOOKUP($E100, Parameter!$E$3:$N$5000, 10, FALSE), "")</f>
        <v/>
      </c>
      <c r="CE100" s="56">
        <f t="shared" si="43"/>
        <v>0</v>
      </c>
      <c r="CF100" s="55" t="str">
        <f t="shared" si="53"/>
        <v/>
      </c>
      <c r="CG100" s="55" t="str">
        <f t="shared" si="53"/>
        <v/>
      </c>
      <c r="CH100" s="55" t="str">
        <f t="shared" si="44"/>
        <v/>
      </c>
      <c r="CI100" s="55" t="str">
        <f>IF($F100="x.x.x.x.x.x.x", VLOOKUP($C100, Parameter!$A$4:$L$5000, 4, FALSE), "")</f>
        <v/>
      </c>
      <c r="CJ100" s="56">
        <f t="shared" si="45"/>
        <v>0</v>
      </c>
      <c r="CM100" s="4" t="str">
        <f t="shared" si="46"/>
        <v>...-...-.....</v>
      </c>
      <c r="CN100" s="57">
        <f t="shared" si="47"/>
        <v>0</v>
      </c>
      <c r="CO100" s="58">
        <f t="shared" si="48"/>
        <v>0</v>
      </c>
      <c r="CP100" s="4" t="str">
        <f t="shared" si="49"/>
        <v/>
      </c>
      <c r="CQ100" s="4" t="b">
        <f t="shared" si="50"/>
        <v>0</v>
      </c>
      <c r="CR100" s="4" t="str">
        <f t="shared" si="51"/>
        <v/>
      </c>
      <c r="CS100" s="4" t="str">
        <f t="shared" si="52"/>
        <v/>
      </c>
      <c r="CT100" s="91" t="b">
        <f t="shared" si="29"/>
        <v>0</v>
      </c>
    </row>
    <row r="101" spans="1:98" s="4" customFormat="1" x14ac:dyDescent="0.25">
      <c r="A101" s="50" t="str">
        <f t="shared" si="30"/>
        <v>...</v>
      </c>
      <c r="B101" s="50" t="str">
        <f t="shared" si="31"/>
        <v>...</v>
      </c>
      <c r="C101" s="50" t="str">
        <f t="shared" si="32"/>
        <v>.....</v>
      </c>
      <c r="D101" s="50" t="str">
        <f>IF($C101=".....","",_xlfn.IFNA(VLOOKUP($C101, Parameter!$A$4:$L$5000, 3, FALSE), ""))</f>
        <v/>
      </c>
      <c r="E101" s="50" t="str">
        <f t="shared" si="33"/>
        <v>.....</v>
      </c>
      <c r="F101" s="50" t="str">
        <f t="shared" si="34"/>
        <v>......</v>
      </c>
      <c r="G101" s="50" t="str">
        <f t="shared" si="35"/>
        <v>...</v>
      </c>
      <c r="H101" s="40">
        <f>IF(E101=".....", 0, _xlfn.IFNA(VLOOKUP($E101, Parameter2!$A$2:$C$5000, 3, FALSE), 0))</f>
        <v>0</v>
      </c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18" t="str">
        <f>IF(C101=".....","",_xlfn.IFNA(VLOOKUP($C101, Parameter!$A$4:$B$5000, 2, FALSE), "Kode belanja salah :("))</f>
        <v/>
      </c>
      <c r="X101" s="35"/>
      <c r="Y101" s="121"/>
      <c r="Z101" s="17"/>
      <c r="AA101" s="20"/>
      <c r="AB101" s="41" t="str">
        <f>IF($C101=".....","",VLOOKUP($C101, Parameter!$A$4:$L$5000, 6, FALSE))</f>
        <v/>
      </c>
      <c r="AC101" s="41" t="str">
        <f>IF($C101=".....","",VLOOKUP($C101, Parameter!$A$4:$L$5000, 7, FALSE))</f>
        <v/>
      </c>
      <c r="AD101" s="41" t="str">
        <f>IF($C101=".....","",VLOOKUP($C101, Parameter!$A$4:$L$5000, 8, FALSE))</f>
        <v/>
      </c>
      <c r="AE101" s="41" t="str">
        <f>IF($C101=".....","",VLOOKUP($C101, Parameter!$A$4:$L$5000, 9, FALSE))</f>
        <v/>
      </c>
      <c r="AF101" s="41" t="str">
        <f>IF($C101=".....","",VLOOKUP($C101, Parameter!$A$4:$L$5000, 10, FALSE))</f>
        <v/>
      </c>
      <c r="AG101" s="41" t="str">
        <f>IF($C101=".....","",VLOOKUP($C101, Parameter!$A$4:$L$5000, 11, FALSE))</f>
        <v/>
      </c>
      <c r="AH101" s="41" t="str">
        <f>IF($C101="..0.0.0.000","",_xlfn.IFNA(VLOOKUP($C101, Parameter!$A$4:$L$5000, 12, FALSE), ""))</f>
        <v/>
      </c>
      <c r="AI101" s="39"/>
      <c r="AJ101" s="39"/>
      <c r="AK101" s="39"/>
      <c r="AL101" s="39"/>
      <c r="AM101" s="39"/>
      <c r="AN101" s="39"/>
      <c r="AO101" s="39"/>
      <c r="AP101" s="41" t="str">
        <f>IF(F101="......", "", _xlfn.IFNA(VLOOKUP(F101, Parameter2!$D$2:$E$15000, 2, FALSE), "Kode aset salah :("))</f>
        <v/>
      </c>
      <c r="AQ101" s="39"/>
      <c r="AR101" s="51"/>
      <c r="AS101" s="52"/>
      <c r="AT101" s="53">
        <f t="shared" si="36"/>
        <v>0</v>
      </c>
      <c r="AU101" s="39" t="str">
        <f t="shared" si="37"/>
        <v/>
      </c>
      <c r="AV101" s="39" t="str">
        <f t="shared" si="38"/>
        <v/>
      </c>
      <c r="AW101" s="39" t="str">
        <f t="shared" si="39"/>
        <v/>
      </c>
      <c r="AX101" s="39" t="str">
        <f t="shared" si="40"/>
        <v/>
      </c>
      <c r="AY101" s="41" t="str">
        <f>IF(G101="...", "", VLOOKUP(G101, UPB!$A$3:$B$5000, 2, FALSE))</f>
        <v/>
      </c>
      <c r="AZ101" s="84"/>
      <c r="BA101" s="76"/>
      <c r="BB101" s="65"/>
      <c r="BC101" s="65"/>
      <c r="BD101" s="54"/>
      <c r="BE101" s="65"/>
      <c r="BF101" s="65"/>
      <c r="BG101" s="65"/>
      <c r="BH101" s="65"/>
      <c r="BI101" s="65"/>
      <c r="BJ101" s="65"/>
      <c r="BK101" s="65"/>
      <c r="BL101" s="65"/>
      <c r="BM101" s="65"/>
      <c r="BN101" s="70"/>
      <c r="BO101" s="65"/>
      <c r="BP101" s="65"/>
      <c r="BQ101" s="65"/>
      <c r="BR101" s="65"/>
      <c r="BS101" s="65"/>
      <c r="BT101" s="65"/>
      <c r="BU101" s="55" t="str">
        <f>IF(AND($D101 &lt;&gt; "", $D101 &lt;&gt; $E101, $F101 &lt;&gt; "x.x.x.x.x.x.x"), VLOOKUP($E101, Parameter!$E$3:$N$5000, 9, FALSE), "")</f>
        <v/>
      </c>
      <c r="BV101" s="55" t="str">
        <f>IF(AND($D101 &lt;&gt; "", $D101 &lt;&gt; $E101, $F101 &lt;&gt; "x.x.x.x.x.x.x"), VLOOKUP($E101, Parameter!$E$3:$N$5000, 10, FALSE), "")</f>
        <v/>
      </c>
      <c r="BW101" s="55" t="str">
        <f>IF(AND($D101 &lt;&gt; "", $D101 &lt;&gt; $E101, $F101 &lt;&gt; "x.x.x.x.x.x.x"), VLOOKUP($C101, Parameter!$A$4:$L$5000, 3, FALSE), "")</f>
        <v/>
      </c>
      <c r="BX101" s="55" t="str">
        <f>IF(AND($D101 &lt;&gt; "", $D101 &lt;&gt; $E101, $F101 &lt;&gt; "x.x.x.x.x.x.x"), VLOOKUP($C101, Parameter!$A$4:$L$5000, 4, FALSE), "")</f>
        <v/>
      </c>
      <c r="BY101" s="56">
        <f t="shared" si="41"/>
        <v>0</v>
      </c>
      <c r="BZ101" s="55" t="str">
        <f t="shared" si="42"/>
        <v>Intra</v>
      </c>
      <c r="CA101" s="55" t="str">
        <f>IF($BZ101="Ekstra", Parameter3!$B$2, "")</f>
        <v/>
      </c>
      <c r="CB101" s="55" t="str">
        <f>IF($BZ101="Ekstra", Parameter3!$C$2, "")</f>
        <v/>
      </c>
      <c r="CC101" s="55" t="str">
        <f>IF($BZ101="Ekstra", VLOOKUP($E101, Parameter!$E$3:$N$5000, 9, FALSE), "")</f>
        <v/>
      </c>
      <c r="CD101" s="55" t="str">
        <f>IF($BZ101="Ekstra", VLOOKUP($E101, Parameter!$E$3:$N$5000, 10, FALSE), "")</f>
        <v/>
      </c>
      <c r="CE101" s="56">
        <f t="shared" si="43"/>
        <v>0</v>
      </c>
      <c r="CF101" s="55" t="str">
        <f t="shared" si="53"/>
        <v/>
      </c>
      <c r="CG101" s="55" t="str">
        <f t="shared" si="53"/>
        <v/>
      </c>
      <c r="CH101" s="55" t="str">
        <f t="shared" si="44"/>
        <v/>
      </c>
      <c r="CI101" s="55" t="str">
        <f>IF($F101="x.x.x.x.x.x.x", VLOOKUP($C101, Parameter!$A$4:$L$5000, 4, FALSE), "")</f>
        <v/>
      </c>
      <c r="CJ101" s="56">
        <f t="shared" si="45"/>
        <v>0</v>
      </c>
      <c r="CM101" s="4" t="str">
        <f t="shared" si="46"/>
        <v>...-...-.....</v>
      </c>
      <c r="CN101" s="57">
        <f t="shared" si="47"/>
        <v>0</v>
      </c>
      <c r="CO101" s="58">
        <f t="shared" si="48"/>
        <v>0</v>
      </c>
      <c r="CP101" s="4" t="str">
        <f t="shared" si="49"/>
        <v/>
      </c>
      <c r="CQ101" s="4" t="b">
        <f t="shared" si="50"/>
        <v>0</v>
      </c>
      <c r="CR101" s="4" t="str">
        <f t="shared" si="51"/>
        <v/>
      </c>
      <c r="CS101" s="4" t="str">
        <f t="shared" si="52"/>
        <v/>
      </c>
      <c r="CT101" s="91" t="b">
        <f t="shared" si="29"/>
        <v>0</v>
      </c>
    </row>
    <row r="102" spans="1:98" s="4" customFormat="1" x14ac:dyDescent="0.25">
      <c r="A102" s="50" t="str">
        <f t="shared" si="30"/>
        <v>...</v>
      </c>
      <c r="B102" s="50" t="str">
        <f t="shared" si="31"/>
        <v>...</v>
      </c>
      <c r="C102" s="50" t="str">
        <f t="shared" si="32"/>
        <v>.....</v>
      </c>
      <c r="D102" s="50" t="str">
        <f>IF($C102=".....","",_xlfn.IFNA(VLOOKUP($C102, Parameter!$A$4:$L$5000, 3, FALSE), ""))</f>
        <v/>
      </c>
      <c r="E102" s="50" t="str">
        <f t="shared" si="33"/>
        <v>.....</v>
      </c>
      <c r="F102" s="50" t="str">
        <f t="shared" si="34"/>
        <v>......</v>
      </c>
      <c r="G102" s="50" t="str">
        <f t="shared" si="35"/>
        <v>...</v>
      </c>
      <c r="H102" s="40">
        <f>IF(E102=".....", 0, _xlfn.IFNA(VLOOKUP($E102, Parameter2!$A$2:$C$5000, 3, FALSE), 0))</f>
        <v>0</v>
      </c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18" t="str">
        <f>IF(C102=".....","",_xlfn.IFNA(VLOOKUP($C102, Parameter!$A$4:$B$5000, 2, FALSE), "Kode belanja salah :("))</f>
        <v/>
      </c>
      <c r="X102" s="35"/>
      <c r="Y102" s="121"/>
      <c r="Z102" s="17"/>
      <c r="AA102" s="20"/>
      <c r="AB102" s="41" t="str">
        <f>IF($C102=".....","",VLOOKUP($C102, Parameter!$A$4:$L$5000, 6, FALSE))</f>
        <v/>
      </c>
      <c r="AC102" s="41" t="str">
        <f>IF($C102=".....","",VLOOKUP($C102, Parameter!$A$4:$L$5000, 7, FALSE))</f>
        <v/>
      </c>
      <c r="AD102" s="41" t="str">
        <f>IF($C102=".....","",VLOOKUP($C102, Parameter!$A$4:$L$5000, 8, FALSE))</f>
        <v/>
      </c>
      <c r="AE102" s="41" t="str">
        <f>IF($C102=".....","",VLOOKUP($C102, Parameter!$A$4:$L$5000, 9, FALSE))</f>
        <v/>
      </c>
      <c r="AF102" s="41" t="str">
        <f>IF($C102=".....","",VLOOKUP($C102, Parameter!$A$4:$L$5000, 10, FALSE))</f>
        <v/>
      </c>
      <c r="AG102" s="41" t="str">
        <f>IF($C102=".....","",VLOOKUP($C102, Parameter!$A$4:$L$5000, 11, FALSE))</f>
        <v/>
      </c>
      <c r="AH102" s="41" t="str">
        <f>IF($C102="..0.0.0.000","",_xlfn.IFNA(VLOOKUP($C102, Parameter!$A$4:$L$5000, 12, FALSE), ""))</f>
        <v/>
      </c>
      <c r="AI102" s="39"/>
      <c r="AJ102" s="39"/>
      <c r="AK102" s="39"/>
      <c r="AL102" s="39"/>
      <c r="AM102" s="39"/>
      <c r="AN102" s="39"/>
      <c r="AO102" s="39"/>
      <c r="AP102" s="41" t="str">
        <f>IF(F102="......", "", _xlfn.IFNA(VLOOKUP(F102, Parameter2!$D$2:$E$15000, 2, FALSE), "Kode aset salah :("))</f>
        <v/>
      </c>
      <c r="AQ102" s="39"/>
      <c r="AR102" s="51"/>
      <c r="AS102" s="52"/>
      <c r="AT102" s="53">
        <f t="shared" si="36"/>
        <v>0</v>
      </c>
      <c r="AU102" s="39" t="str">
        <f t="shared" si="37"/>
        <v/>
      </c>
      <c r="AV102" s="39" t="str">
        <f t="shared" si="38"/>
        <v/>
      </c>
      <c r="AW102" s="39" t="str">
        <f t="shared" si="39"/>
        <v/>
      </c>
      <c r="AX102" s="39" t="str">
        <f t="shared" si="40"/>
        <v/>
      </c>
      <c r="AY102" s="41" t="str">
        <f>IF(G102="...", "", VLOOKUP(G102, UPB!$A$3:$B$5000, 2, FALSE))</f>
        <v/>
      </c>
      <c r="AZ102" s="84"/>
      <c r="BA102" s="76"/>
      <c r="BB102" s="65"/>
      <c r="BC102" s="65"/>
      <c r="BD102" s="54"/>
      <c r="BE102" s="65"/>
      <c r="BF102" s="65"/>
      <c r="BG102" s="65"/>
      <c r="BH102" s="65"/>
      <c r="BI102" s="65"/>
      <c r="BJ102" s="65"/>
      <c r="BK102" s="65"/>
      <c r="BL102" s="65"/>
      <c r="BM102" s="65"/>
      <c r="BN102" s="70"/>
      <c r="BO102" s="65"/>
      <c r="BP102" s="65"/>
      <c r="BQ102" s="65"/>
      <c r="BR102" s="65"/>
      <c r="BS102" s="65"/>
      <c r="BT102" s="65"/>
      <c r="BU102" s="55" t="str">
        <f>IF(AND($D102 &lt;&gt; "", $D102 &lt;&gt; $E102, $F102 &lt;&gt; "x.x.x.x.x.x.x"), VLOOKUP($E102, Parameter!$E$3:$N$5000, 9, FALSE), "")</f>
        <v/>
      </c>
      <c r="BV102" s="55" t="str">
        <f>IF(AND($D102 &lt;&gt; "", $D102 &lt;&gt; $E102, $F102 &lt;&gt; "x.x.x.x.x.x.x"), VLOOKUP($E102, Parameter!$E$3:$N$5000, 10, FALSE), "")</f>
        <v/>
      </c>
      <c r="BW102" s="55" t="str">
        <f>IF(AND($D102 &lt;&gt; "", $D102 &lt;&gt; $E102, $F102 &lt;&gt; "x.x.x.x.x.x.x"), VLOOKUP($C102, Parameter!$A$4:$L$5000, 3, FALSE), "")</f>
        <v/>
      </c>
      <c r="BX102" s="55" t="str">
        <f>IF(AND($D102 &lt;&gt; "", $D102 &lt;&gt; $E102, $F102 &lt;&gt; "x.x.x.x.x.x.x"), VLOOKUP($C102, Parameter!$A$4:$L$5000, 4, FALSE), "")</f>
        <v/>
      </c>
      <c r="BY102" s="56">
        <f t="shared" si="41"/>
        <v>0</v>
      </c>
      <c r="BZ102" s="55" t="str">
        <f t="shared" si="42"/>
        <v>Intra</v>
      </c>
      <c r="CA102" s="55" t="str">
        <f>IF($BZ102="Ekstra", Parameter3!$B$2, "")</f>
        <v/>
      </c>
      <c r="CB102" s="55" t="str">
        <f>IF($BZ102="Ekstra", Parameter3!$C$2, "")</f>
        <v/>
      </c>
      <c r="CC102" s="55" t="str">
        <f>IF($BZ102="Ekstra", VLOOKUP($E102, Parameter!$E$3:$N$5000, 9, FALSE), "")</f>
        <v/>
      </c>
      <c r="CD102" s="55" t="str">
        <f>IF($BZ102="Ekstra", VLOOKUP($E102, Parameter!$E$3:$N$5000, 10, FALSE), "")</f>
        <v/>
      </c>
      <c r="CE102" s="56">
        <f t="shared" si="43"/>
        <v>0</v>
      </c>
      <c r="CF102" s="55" t="str">
        <f t="shared" si="53"/>
        <v/>
      </c>
      <c r="CG102" s="55" t="str">
        <f t="shared" si="53"/>
        <v/>
      </c>
      <c r="CH102" s="55" t="str">
        <f t="shared" si="44"/>
        <v/>
      </c>
      <c r="CI102" s="55" t="str">
        <f>IF($F102="x.x.x.x.x.x.x", VLOOKUP($C102, Parameter!$A$4:$L$5000, 4, FALSE), "")</f>
        <v/>
      </c>
      <c r="CJ102" s="56">
        <f t="shared" si="45"/>
        <v>0</v>
      </c>
      <c r="CM102" s="4" t="str">
        <f t="shared" si="46"/>
        <v>...-...-.....</v>
      </c>
      <c r="CN102" s="57">
        <f t="shared" si="47"/>
        <v>0</v>
      </c>
      <c r="CO102" s="58">
        <f t="shared" si="48"/>
        <v>0</v>
      </c>
      <c r="CP102" s="4" t="str">
        <f t="shared" si="49"/>
        <v/>
      </c>
      <c r="CQ102" s="4" t="b">
        <f t="shared" si="50"/>
        <v>0</v>
      </c>
      <c r="CR102" s="4" t="str">
        <f t="shared" si="51"/>
        <v/>
      </c>
      <c r="CS102" s="4" t="str">
        <f t="shared" si="52"/>
        <v/>
      </c>
      <c r="CT102" s="91" t="b">
        <f t="shared" si="29"/>
        <v>0</v>
      </c>
    </row>
    <row r="103" spans="1:98" s="4" customFormat="1" x14ac:dyDescent="0.25">
      <c r="A103" s="50" t="str">
        <f t="shared" si="30"/>
        <v>...</v>
      </c>
      <c r="B103" s="50" t="str">
        <f t="shared" si="31"/>
        <v>...</v>
      </c>
      <c r="C103" s="50" t="str">
        <f t="shared" si="32"/>
        <v>.....</v>
      </c>
      <c r="D103" s="50" t="str">
        <f>IF($C103=".....","",_xlfn.IFNA(VLOOKUP($C103, Parameter!$A$4:$L$5000, 3, FALSE), ""))</f>
        <v/>
      </c>
      <c r="E103" s="50" t="str">
        <f t="shared" si="33"/>
        <v>.....</v>
      </c>
      <c r="F103" s="50" t="str">
        <f t="shared" si="34"/>
        <v>......</v>
      </c>
      <c r="G103" s="50" t="str">
        <f t="shared" si="35"/>
        <v>...</v>
      </c>
      <c r="H103" s="40">
        <f>IF(E103=".....", 0, _xlfn.IFNA(VLOOKUP($E103, Parameter2!$A$2:$C$5000, 3, FALSE), 0))</f>
        <v>0</v>
      </c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18" t="str">
        <f>IF(C103=".....","",_xlfn.IFNA(VLOOKUP($C103, Parameter!$A$4:$B$5000, 2, FALSE), "Kode belanja salah :("))</f>
        <v/>
      </c>
      <c r="X103" s="35"/>
      <c r="Y103" s="121"/>
      <c r="Z103" s="17"/>
      <c r="AA103" s="20"/>
      <c r="AB103" s="41" t="str">
        <f>IF($C103=".....","",VLOOKUP($C103, Parameter!$A$4:$L$5000, 6, FALSE))</f>
        <v/>
      </c>
      <c r="AC103" s="41" t="str">
        <f>IF($C103=".....","",VLOOKUP($C103, Parameter!$A$4:$L$5000, 7, FALSE))</f>
        <v/>
      </c>
      <c r="AD103" s="41" t="str">
        <f>IF($C103=".....","",VLOOKUP($C103, Parameter!$A$4:$L$5000, 8, FALSE))</f>
        <v/>
      </c>
      <c r="AE103" s="41" t="str">
        <f>IF($C103=".....","",VLOOKUP($C103, Parameter!$A$4:$L$5000, 9, FALSE))</f>
        <v/>
      </c>
      <c r="AF103" s="41" t="str">
        <f>IF($C103=".....","",VLOOKUP($C103, Parameter!$A$4:$L$5000, 10, FALSE))</f>
        <v/>
      </c>
      <c r="AG103" s="41" t="str">
        <f>IF($C103=".....","",VLOOKUP($C103, Parameter!$A$4:$L$5000, 11, FALSE))</f>
        <v/>
      </c>
      <c r="AH103" s="41" t="str">
        <f>IF($C103="..0.0.0.000","",_xlfn.IFNA(VLOOKUP($C103, Parameter!$A$4:$L$5000, 12, FALSE), ""))</f>
        <v/>
      </c>
      <c r="AI103" s="39"/>
      <c r="AJ103" s="39"/>
      <c r="AK103" s="39"/>
      <c r="AL103" s="39"/>
      <c r="AM103" s="39"/>
      <c r="AN103" s="39"/>
      <c r="AO103" s="39"/>
      <c r="AP103" s="41" t="str">
        <f>IF(F103="......", "", _xlfn.IFNA(VLOOKUP(F103, Parameter2!$D$2:$E$15000, 2, FALSE), "Kode aset salah :("))</f>
        <v/>
      </c>
      <c r="AQ103" s="39"/>
      <c r="AR103" s="51"/>
      <c r="AS103" s="52"/>
      <c r="AT103" s="53">
        <f t="shared" si="36"/>
        <v>0</v>
      </c>
      <c r="AU103" s="39" t="str">
        <f t="shared" si="37"/>
        <v/>
      </c>
      <c r="AV103" s="39" t="str">
        <f t="shared" si="38"/>
        <v/>
      </c>
      <c r="AW103" s="39" t="str">
        <f t="shared" si="39"/>
        <v/>
      </c>
      <c r="AX103" s="39" t="str">
        <f t="shared" si="40"/>
        <v/>
      </c>
      <c r="AY103" s="41" t="str">
        <f>IF(G103="...", "", VLOOKUP(G103, UPB!$A$3:$B$5000, 2, FALSE))</f>
        <v/>
      </c>
      <c r="AZ103" s="84"/>
      <c r="BA103" s="76"/>
      <c r="BB103" s="65"/>
      <c r="BC103" s="65"/>
      <c r="BD103" s="54"/>
      <c r="BE103" s="65"/>
      <c r="BF103" s="65"/>
      <c r="BG103" s="65"/>
      <c r="BH103" s="65"/>
      <c r="BI103" s="65"/>
      <c r="BJ103" s="65"/>
      <c r="BK103" s="65"/>
      <c r="BL103" s="65"/>
      <c r="BM103" s="65"/>
      <c r="BN103" s="70"/>
      <c r="BO103" s="65"/>
      <c r="BP103" s="65"/>
      <c r="BQ103" s="65"/>
      <c r="BR103" s="65"/>
      <c r="BS103" s="65"/>
      <c r="BT103" s="65"/>
      <c r="BU103" s="55" t="str">
        <f>IF(AND($D103 &lt;&gt; "", $D103 &lt;&gt; $E103, $F103 &lt;&gt; "x.x.x.x.x.x.x"), VLOOKUP($E103, Parameter!$E$3:$N$5000, 9, FALSE), "")</f>
        <v/>
      </c>
      <c r="BV103" s="55" t="str">
        <f>IF(AND($D103 &lt;&gt; "", $D103 &lt;&gt; $E103, $F103 &lt;&gt; "x.x.x.x.x.x.x"), VLOOKUP($E103, Parameter!$E$3:$N$5000, 10, FALSE), "")</f>
        <v/>
      </c>
      <c r="BW103" s="55" t="str">
        <f>IF(AND($D103 &lt;&gt; "", $D103 &lt;&gt; $E103, $F103 &lt;&gt; "x.x.x.x.x.x.x"), VLOOKUP($C103, Parameter!$A$4:$L$5000, 3, FALSE), "")</f>
        <v/>
      </c>
      <c r="BX103" s="55" t="str">
        <f>IF(AND($D103 &lt;&gt; "", $D103 &lt;&gt; $E103, $F103 &lt;&gt; "x.x.x.x.x.x.x"), VLOOKUP($C103, Parameter!$A$4:$L$5000, 4, FALSE), "")</f>
        <v/>
      </c>
      <c r="BY103" s="56">
        <f t="shared" si="41"/>
        <v>0</v>
      </c>
      <c r="BZ103" s="55" t="str">
        <f t="shared" si="42"/>
        <v>Intra</v>
      </c>
      <c r="CA103" s="55" t="str">
        <f>IF($BZ103="Ekstra", Parameter3!$B$2, "")</f>
        <v/>
      </c>
      <c r="CB103" s="55" t="str">
        <f>IF($BZ103="Ekstra", Parameter3!$C$2, "")</f>
        <v/>
      </c>
      <c r="CC103" s="55" t="str">
        <f>IF($BZ103="Ekstra", VLOOKUP($E103, Parameter!$E$3:$N$5000, 9, FALSE), "")</f>
        <v/>
      </c>
      <c r="CD103" s="55" t="str">
        <f>IF($BZ103="Ekstra", VLOOKUP($E103, Parameter!$E$3:$N$5000, 10, FALSE), "")</f>
        <v/>
      </c>
      <c r="CE103" s="56">
        <f t="shared" si="43"/>
        <v>0</v>
      </c>
      <c r="CF103" s="55" t="str">
        <f t="shared" si="53"/>
        <v/>
      </c>
      <c r="CG103" s="55" t="str">
        <f t="shared" si="53"/>
        <v/>
      </c>
      <c r="CH103" s="55" t="str">
        <f t="shared" si="44"/>
        <v/>
      </c>
      <c r="CI103" s="55" t="str">
        <f>IF($F103="x.x.x.x.x.x.x", VLOOKUP($C103, Parameter!$A$4:$L$5000, 4, FALSE), "")</f>
        <v/>
      </c>
      <c r="CJ103" s="56">
        <f t="shared" si="45"/>
        <v>0</v>
      </c>
      <c r="CM103" s="4" t="str">
        <f t="shared" si="46"/>
        <v>...-...-.....</v>
      </c>
      <c r="CN103" s="57">
        <f t="shared" si="47"/>
        <v>0</v>
      </c>
      <c r="CO103" s="58">
        <f t="shared" si="48"/>
        <v>0</v>
      </c>
      <c r="CP103" s="4" t="str">
        <f t="shared" si="49"/>
        <v/>
      </c>
      <c r="CQ103" s="4" t="b">
        <f t="shared" si="50"/>
        <v>0</v>
      </c>
      <c r="CR103" s="4" t="str">
        <f t="shared" si="51"/>
        <v/>
      </c>
      <c r="CS103" s="4" t="str">
        <f t="shared" si="52"/>
        <v/>
      </c>
      <c r="CT103" s="91" t="b">
        <f t="shared" si="29"/>
        <v>0</v>
      </c>
    </row>
    <row r="104" spans="1:98" s="4" customFormat="1" x14ac:dyDescent="0.25">
      <c r="A104" s="50" t="str">
        <f t="shared" si="30"/>
        <v>...</v>
      </c>
      <c r="B104" s="50" t="str">
        <f t="shared" si="31"/>
        <v>...</v>
      </c>
      <c r="C104" s="50" t="str">
        <f t="shared" si="32"/>
        <v>.....</v>
      </c>
      <c r="D104" s="50" t="str">
        <f>IF($C104=".....","",_xlfn.IFNA(VLOOKUP($C104, Parameter!$A$4:$L$5000, 3, FALSE), ""))</f>
        <v/>
      </c>
      <c r="E104" s="50" t="str">
        <f t="shared" si="33"/>
        <v>.....</v>
      </c>
      <c r="F104" s="50" t="str">
        <f t="shared" si="34"/>
        <v>......</v>
      </c>
      <c r="G104" s="50" t="str">
        <f t="shared" si="35"/>
        <v>...</v>
      </c>
      <c r="H104" s="40">
        <f>IF(E104=".....", 0, _xlfn.IFNA(VLOOKUP($E104, Parameter2!$A$2:$C$5000, 3, FALSE), 0))</f>
        <v>0</v>
      </c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18" t="str">
        <f>IF(C104=".....","",_xlfn.IFNA(VLOOKUP($C104, Parameter!$A$4:$B$5000, 2, FALSE), "Kode belanja salah :("))</f>
        <v/>
      </c>
      <c r="X104" s="35"/>
      <c r="Y104" s="121"/>
      <c r="Z104" s="17"/>
      <c r="AA104" s="20"/>
      <c r="AB104" s="41" t="str">
        <f>IF($C104=".....","",VLOOKUP($C104, Parameter!$A$4:$L$5000, 6, FALSE))</f>
        <v/>
      </c>
      <c r="AC104" s="41" t="str">
        <f>IF($C104=".....","",VLOOKUP($C104, Parameter!$A$4:$L$5000, 7, FALSE))</f>
        <v/>
      </c>
      <c r="AD104" s="41" t="str">
        <f>IF($C104=".....","",VLOOKUP($C104, Parameter!$A$4:$L$5000, 8, FALSE))</f>
        <v/>
      </c>
      <c r="AE104" s="41" t="str">
        <f>IF($C104=".....","",VLOOKUP($C104, Parameter!$A$4:$L$5000, 9, FALSE))</f>
        <v/>
      </c>
      <c r="AF104" s="41" t="str">
        <f>IF($C104=".....","",VLOOKUP($C104, Parameter!$A$4:$L$5000, 10, FALSE))</f>
        <v/>
      </c>
      <c r="AG104" s="41" t="str">
        <f>IF($C104=".....","",VLOOKUP($C104, Parameter!$A$4:$L$5000, 11, FALSE))</f>
        <v/>
      </c>
      <c r="AH104" s="41" t="str">
        <f>IF($C104="..0.0.0.000","",_xlfn.IFNA(VLOOKUP($C104, Parameter!$A$4:$L$5000, 12, FALSE), ""))</f>
        <v/>
      </c>
      <c r="AI104" s="39"/>
      <c r="AJ104" s="39"/>
      <c r="AK104" s="39"/>
      <c r="AL104" s="39"/>
      <c r="AM104" s="39"/>
      <c r="AN104" s="39"/>
      <c r="AO104" s="39"/>
      <c r="AP104" s="41" t="str">
        <f>IF(F104="......", "", _xlfn.IFNA(VLOOKUP(F104, Parameter2!$D$2:$E$15000, 2, FALSE), "Kode aset salah :("))</f>
        <v/>
      </c>
      <c r="AQ104" s="39"/>
      <c r="AR104" s="51"/>
      <c r="AS104" s="52"/>
      <c r="AT104" s="53">
        <f t="shared" si="36"/>
        <v>0</v>
      </c>
      <c r="AU104" s="39" t="str">
        <f t="shared" si="37"/>
        <v/>
      </c>
      <c r="AV104" s="39" t="str">
        <f t="shared" si="38"/>
        <v/>
      </c>
      <c r="AW104" s="39" t="str">
        <f t="shared" si="39"/>
        <v/>
      </c>
      <c r="AX104" s="39" t="str">
        <f t="shared" si="40"/>
        <v/>
      </c>
      <c r="AY104" s="41" t="str">
        <f>IF(G104="...", "", VLOOKUP(G104, UPB!$A$3:$B$5000, 2, FALSE))</f>
        <v/>
      </c>
      <c r="AZ104" s="84"/>
      <c r="BA104" s="76"/>
      <c r="BB104" s="65"/>
      <c r="BC104" s="65"/>
      <c r="BD104" s="54"/>
      <c r="BE104" s="65"/>
      <c r="BF104" s="65"/>
      <c r="BG104" s="65"/>
      <c r="BH104" s="65"/>
      <c r="BI104" s="65"/>
      <c r="BJ104" s="65"/>
      <c r="BK104" s="65"/>
      <c r="BL104" s="65"/>
      <c r="BM104" s="65"/>
      <c r="BN104" s="70"/>
      <c r="BO104" s="65"/>
      <c r="BP104" s="65"/>
      <c r="BQ104" s="65"/>
      <c r="BR104" s="65"/>
      <c r="BS104" s="65"/>
      <c r="BT104" s="65"/>
      <c r="BU104" s="55" t="str">
        <f>IF(AND($D104 &lt;&gt; "", $D104 &lt;&gt; $E104, $F104 &lt;&gt; "x.x.x.x.x.x.x"), VLOOKUP($E104, Parameter!$E$3:$N$5000, 9, FALSE), "")</f>
        <v/>
      </c>
      <c r="BV104" s="55" t="str">
        <f>IF(AND($D104 &lt;&gt; "", $D104 &lt;&gt; $E104, $F104 &lt;&gt; "x.x.x.x.x.x.x"), VLOOKUP($E104, Parameter!$E$3:$N$5000, 10, FALSE), "")</f>
        <v/>
      </c>
      <c r="BW104" s="55" t="str">
        <f>IF(AND($D104 &lt;&gt; "", $D104 &lt;&gt; $E104, $F104 &lt;&gt; "x.x.x.x.x.x.x"), VLOOKUP($C104, Parameter!$A$4:$L$5000, 3, FALSE), "")</f>
        <v/>
      </c>
      <c r="BX104" s="55" t="str">
        <f>IF(AND($D104 &lt;&gt; "", $D104 &lt;&gt; $E104, $F104 &lt;&gt; "x.x.x.x.x.x.x"), VLOOKUP($C104, Parameter!$A$4:$L$5000, 4, FALSE), "")</f>
        <v/>
      </c>
      <c r="BY104" s="56">
        <f t="shared" si="41"/>
        <v>0</v>
      </c>
      <c r="BZ104" s="55" t="str">
        <f t="shared" si="42"/>
        <v>Intra</v>
      </c>
      <c r="CA104" s="55" t="str">
        <f>IF($BZ104="Ekstra", Parameter3!$B$2, "")</f>
        <v/>
      </c>
      <c r="CB104" s="55" t="str">
        <f>IF($BZ104="Ekstra", Parameter3!$C$2, "")</f>
        <v/>
      </c>
      <c r="CC104" s="55" t="str">
        <f>IF($BZ104="Ekstra", VLOOKUP($E104, Parameter!$E$3:$N$5000, 9, FALSE), "")</f>
        <v/>
      </c>
      <c r="CD104" s="55" t="str">
        <f>IF($BZ104="Ekstra", VLOOKUP($E104, Parameter!$E$3:$N$5000, 10, FALSE), "")</f>
        <v/>
      </c>
      <c r="CE104" s="56">
        <f t="shared" si="43"/>
        <v>0</v>
      </c>
      <c r="CF104" s="55" t="str">
        <f t="shared" si="53"/>
        <v/>
      </c>
      <c r="CG104" s="55" t="str">
        <f t="shared" si="53"/>
        <v/>
      </c>
      <c r="CH104" s="55" t="str">
        <f t="shared" si="44"/>
        <v/>
      </c>
      <c r="CI104" s="55" t="str">
        <f>IF($F104="x.x.x.x.x.x.x", VLOOKUP($C104, Parameter!$A$4:$L$5000, 4, FALSE), "")</f>
        <v/>
      </c>
      <c r="CJ104" s="56">
        <f t="shared" si="45"/>
        <v>0</v>
      </c>
      <c r="CM104" s="4" t="str">
        <f t="shared" si="46"/>
        <v>...-...-.....</v>
      </c>
      <c r="CN104" s="57">
        <f t="shared" si="47"/>
        <v>0</v>
      </c>
      <c r="CO104" s="58">
        <f t="shared" si="48"/>
        <v>0</v>
      </c>
      <c r="CP104" s="4" t="str">
        <f t="shared" si="49"/>
        <v/>
      </c>
      <c r="CQ104" s="4" t="b">
        <f t="shared" si="50"/>
        <v>0</v>
      </c>
      <c r="CR104" s="4" t="str">
        <f t="shared" si="51"/>
        <v/>
      </c>
      <c r="CS104" s="4" t="str">
        <f t="shared" si="52"/>
        <v/>
      </c>
      <c r="CT104" s="91" t="b">
        <f t="shared" si="29"/>
        <v>0</v>
      </c>
    </row>
    <row r="105" spans="1:98" s="4" customFormat="1" x14ac:dyDescent="0.25">
      <c r="A105" s="50" t="str">
        <f t="shared" si="30"/>
        <v>...</v>
      </c>
      <c r="B105" s="50" t="str">
        <f t="shared" si="31"/>
        <v>...</v>
      </c>
      <c r="C105" s="50" t="str">
        <f t="shared" si="32"/>
        <v>.....</v>
      </c>
      <c r="D105" s="50" t="str">
        <f>IF($C105=".....","",_xlfn.IFNA(VLOOKUP($C105, Parameter!$A$4:$L$5000, 3, FALSE), ""))</f>
        <v/>
      </c>
      <c r="E105" s="50" t="str">
        <f t="shared" si="33"/>
        <v>.....</v>
      </c>
      <c r="F105" s="50" t="str">
        <f t="shared" si="34"/>
        <v>......</v>
      </c>
      <c r="G105" s="50" t="str">
        <f t="shared" si="35"/>
        <v>...</v>
      </c>
      <c r="H105" s="40">
        <f>IF(E105=".....", 0, _xlfn.IFNA(VLOOKUP($E105, Parameter2!$A$2:$C$5000, 3, FALSE), 0))</f>
        <v>0</v>
      </c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18" t="str">
        <f>IF(C105=".....","",_xlfn.IFNA(VLOOKUP($C105, Parameter!$A$4:$B$5000, 2, FALSE), "Kode belanja salah :("))</f>
        <v/>
      </c>
      <c r="X105" s="35"/>
      <c r="Y105" s="121"/>
      <c r="Z105" s="17"/>
      <c r="AA105" s="20"/>
      <c r="AB105" s="41" t="str">
        <f>IF($C105=".....","",VLOOKUP($C105, Parameter!$A$4:$L$5000, 6, FALSE))</f>
        <v/>
      </c>
      <c r="AC105" s="41" t="str">
        <f>IF($C105=".....","",VLOOKUP($C105, Parameter!$A$4:$L$5000, 7, FALSE))</f>
        <v/>
      </c>
      <c r="AD105" s="41" t="str">
        <f>IF($C105=".....","",VLOOKUP($C105, Parameter!$A$4:$L$5000, 8, FALSE))</f>
        <v/>
      </c>
      <c r="AE105" s="41" t="str">
        <f>IF($C105=".....","",VLOOKUP($C105, Parameter!$A$4:$L$5000, 9, FALSE))</f>
        <v/>
      </c>
      <c r="AF105" s="41" t="str">
        <f>IF($C105=".....","",VLOOKUP($C105, Parameter!$A$4:$L$5000, 10, FALSE))</f>
        <v/>
      </c>
      <c r="AG105" s="41" t="str">
        <f>IF($C105=".....","",VLOOKUP($C105, Parameter!$A$4:$L$5000, 11, FALSE))</f>
        <v/>
      </c>
      <c r="AH105" s="41" t="str">
        <f>IF($C105="..0.0.0.000","",_xlfn.IFNA(VLOOKUP($C105, Parameter!$A$4:$L$5000, 12, FALSE), ""))</f>
        <v/>
      </c>
      <c r="AI105" s="39"/>
      <c r="AJ105" s="39"/>
      <c r="AK105" s="39"/>
      <c r="AL105" s="39"/>
      <c r="AM105" s="39"/>
      <c r="AN105" s="39"/>
      <c r="AO105" s="39"/>
      <c r="AP105" s="41" t="str">
        <f>IF(F105="......", "", _xlfn.IFNA(VLOOKUP(F105, Parameter2!$D$2:$E$15000, 2, FALSE), "Kode aset salah :("))</f>
        <v/>
      </c>
      <c r="AQ105" s="39"/>
      <c r="AR105" s="51"/>
      <c r="AS105" s="52"/>
      <c r="AT105" s="53">
        <f t="shared" si="36"/>
        <v>0</v>
      </c>
      <c r="AU105" s="39" t="str">
        <f t="shared" si="37"/>
        <v/>
      </c>
      <c r="AV105" s="39" t="str">
        <f t="shared" si="38"/>
        <v/>
      </c>
      <c r="AW105" s="39" t="str">
        <f t="shared" si="39"/>
        <v/>
      </c>
      <c r="AX105" s="39" t="str">
        <f t="shared" si="40"/>
        <v/>
      </c>
      <c r="AY105" s="41" t="str">
        <f>IF(G105="...", "", VLOOKUP(G105, UPB!$A$3:$B$5000, 2, FALSE))</f>
        <v/>
      </c>
      <c r="AZ105" s="84"/>
      <c r="BA105" s="76"/>
      <c r="BB105" s="65"/>
      <c r="BC105" s="65"/>
      <c r="BD105" s="54"/>
      <c r="BE105" s="65"/>
      <c r="BF105" s="65"/>
      <c r="BG105" s="65"/>
      <c r="BH105" s="65"/>
      <c r="BI105" s="65"/>
      <c r="BJ105" s="65"/>
      <c r="BK105" s="65"/>
      <c r="BL105" s="65"/>
      <c r="BM105" s="65"/>
      <c r="BN105" s="70"/>
      <c r="BO105" s="65"/>
      <c r="BP105" s="65"/>
      <c r="BQ105" s="65"/>
      <c r="BR105" s="65"/>
      <c r="BS105" s="65"/>
      <c r="BT105" s="65"/>
      <c r="BU105" s="55" t="str">
        <f>IF(AND($D105 &lt;&gt; "", $D105 &lt;&gt; $E105, $F105 &lt;&gt; "x.x.x.x.x.x.x"), VLOOKUP($E105, Parameter!$E$3:$N$5000, 9, FALSE), "")</f>
        <v/>
      </c>
      <c r="BV105" s="55" t="str">
        <f>IF(AND($D105 &lt;&gt; "", $D105 &lt;&gt; $E105, $F105 &lt;&gt; "x.x.x.x.x.x.x"), VLOOKUP($E105, Parameter!$E$3:$N$5000, 10, FALSE), "")</f>
        <v/>
      </c>
      <c r="BW105" s="55" t="str">
        <f>IF(AND($D105 &lt;&gt; "", $D105 &lt;&gt; $E105, $F105 &lt;&gt; "x.x.x.x.x.x.x"), VLOOKUP($C105, Parameter!$A$4:$L$5000, 3, FALSE), "")</f>
        <v/>
      </c>
      <c r="BX105" s="55" t="str">
        <f>IF(AND($D105 &lt;&gt; "", $D105 &lt;&gt; $E105, $F105 &lt;&gt; "x.x.x.x.x.x.x"), VLOOKUP($C105, Parameter!$A$4:$L$5000, 4, FALSE), "")</f>
        <v/>
      </c>
      <c r="BY105" s="56">
        <f t="shared" si="41"/>
        <v>0</v>
      </c>
      <c r="BZ105" s="55" t="str">
        <f t="shared" si="42"/>
        <v>Intra</v>
      </c>
      <c r="CA105" s="55" t="str">
        <f>IF($BZ105="Ekstra", Parameter3!$B$2, "")</f>
        <v/>
      </c>
      <c r="CB105" s="55" t="str">
        <f>IF($BZ105="Ekstra", Parameter3!$C$2, "")</f>
        <v/>
      </c>
      <c r="CC105" s="55" t="str">
        <f>IF($BZ105="Ekstra", VLOOKUP($E105, Parameter!$E$3:$N$5000, 9, FALSE), "")</f>
        <v/>
      </c>
      <c r="CD105" s="55" t="str">
        <f>IF($BZ105="Ekstra", VLOOKUP($E105, Parameter!$E$3:$N$5000, 10, FALSE), "")</f>
        <v/>
      </c>
      <c r="CE105" s="56">
        <f t="shared" si="43"/>
        <v>0</v>
      </c>
      <c r="CF105" s="55" t="str">
        <f t="shared" si="53"/>
        <v/>
      </c>
      <c r="CG105" s="55" t="str">
        <f t="shared" si="53"/>
        <v/>
      </c>
      <c r="CH105" s="55" t="str">
        <f t="shared" si="44"/>
        <v/>
      </c>
      <c r="CI105" s="55" t="str">
        <f>IF($F105="x.x.x.x.x.x.x", VLOOKUP($C105, Parameter!$A$4:$L$5000, 4, FALSE), "")</f>
        <v/>
      </c>
      <c r="CJ105" s="56">
        <f t="shared" si="45"/>
        <v>0</v>
      </c>
      <c r="CM105" s="4" t="str">
        <f t="shared" si="46"/>
        <v>...-...-.....</v>
      </c>
      <c r="CN105" s="57">
        <f t="shared" si="47"/>
        <v>0</v>
      </c>
      <c r="CO105" s="58">
        <f t="shared" si="48"/>
        <v>0</v>
      </c>
      <c r="CP105" s="4" t="str">
        <f t="shared" si="49"/>
        <v/>
      </c>
      <c r="CQ105" s="4" t="b">
        <f t="shared" si="50"/>
        <v>0</v>
      </c>
      <c r="CR105" s="4" t="str">
        <f t="shared" si="51"/>
        <v/>
      </c>
      <c r="CS105" s="4" t="str">
        <f t="shared" si="52"/>
        <v/>
      </c>
      <c r="CT105" s="91" t="b">
        <f t="shared" si="29"/>
        <v>0</v>
      </c>
    </row>
    <row r="106" spans="1:98" s="4" customFormat="1" x14ac:dyDescent="0.25">
      <c r="A106" s="50" t="str">
        <f t="shared" si="30"/>
        <v>...</v>
      </c>
      <c r="B106" s="50" t="str">
        <f t="shared" si="31"/>
        <v>...</v>
      </c>
      <c r="C106" s="50" t="str">
        <f t="shared" si="32"/>
        <v>.....</v>
      </c>
      <c r="D106" s="50" t="str">
        <f>IF($C106=".....","",_xlfn.IFNA(VLOOKUP($C106, Parameter!$A$4:$L$5000, 3, FALSE), ""))</f>
        <v/>
      </c>
      <c r="E106" s="50" t="str">
        <f t="shared" si="33"/>
        <v>.....</v>
      </c>
      <c r="F106" s="50" t="str">
        <f t="shared" si="34"/>
        <v>......</v>
      </c>
      <c r="G106" s="50" t="str">
        <f t="shared" si="35"/>
        <v>...</v>
      </c>
      <c r="H106" s="40">
        <f>IF(E106=".....", 0, _xlfn.IFNA(VLOOKUP($E106, Parameter2!$A$2:$C$5000, 3, FALSE), 0))</f>
        <v>0</v>
      </c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18" t="str">
        <f>IF(C106=".....","",_xlfn.IFNA(VLOOKUP($C106, Parameter!$A$4:$B$5000, 2, FALSE), "Kode belanja salah :("))</f>
        <v/>
      </c>
      <c r="X106" s="35"/>
      <c r="Y106" s="121"/>
      <c r="Z106" s="17"/>
      <c r="AA106" s="20"/>
      <c r="AB106" s="41" t="str">
        <f>IF($C106=".....","",VLOOKUP($C106, Parameter!$A$4:$L$5000, 6, FALSE))</f>
        <v/>
      </c>
      <c r="AC106" s="41" t="str">
        <f>IF($C106=".....","",VLOOKUP($C106, Parameter!$A$4:$L$5000, 7, FALSE))</f>
        <v/>
      </c>
      <c r="AD106" s="41" t="str">
        <f>IF($C106=".....","",VLOOKUP($C106, Parameter!$A$4:$L$5000, 8, FALSE))</f>
        <v/>
      </c>
      <c r="AE106" s="41" t="str">
        <f>IF($C106=".....","",VLOOKUP($C106, Parameter!$A$4:$L$5000, 9, FALSE))</f>
        <v/>
      </c>
      <c r="AF106" s="41" t="str">
        <f>IF($C106=".....","",VLOOKUP($C106, Parameter!$A$4:$L$5000, 10, FALSE))</f>
        <v/>
      </c>
      <c r="AG106" s="41" t="str">
        <f>IF($C106=".....","",VLOOKUP($C106, Parameter!$A$4:$L$5000, 11, FALSE))</f>
        <v/>
      </c>
      <c r="AH106" s="41" t="str">
        <f>IF($C106="..0.0.0.000","",_xlfn.IFNA(VLOOKUP($C106, Parameter!$A$4:$L$5000, 12, FALSE), ""))</f>
        <v/>
      </c>
      <c r="AI106" s="39"/>
      <c r="AJ106" s="39"/>
      <c r="AK106" s="39"/>
      <c r="AL106" s="39"/>
      <c r="AM106" s="39"/>
      <c r="AN106" s="39"/>
      <c r="AO106" s="39"/>
      <c r="AP106" s="41" t="str">
        <f>IF(F106="......", "", _xlfn.IFNA(VLOOKUP(F106, Parameter2!$D$2:$E$15000, 2, FALSE), "Kode aset salah :("))</f>
        <v/>
      </c>
      <c r="AQ106" s="39"/>
      <c r="AR106" s="51"/>
      <c r="AS106" s="52"/>
      <c r="AT106" s="53">
        <f t="shared" si="36"/>
        <v>0</v>
      </c>
      <c r="AU106" s="39" t="str">
        <f t="shared" si="37"/>
        <v/>
      </c>
      <c r="AV106" s="39" t="str">
        <f t="shared" si="38"/>
        <v/>
      </c>
      <c r="AW106" s="39" t="str">
        <f t="shared" si="39"/>
        <v/>
      </c>
      <c r="AX106" s="39" t="str">
        <f t="shared" si="40"/>
        <v/>
      </c>
      <c r="AY106" s="41" t="str">
        <f>IF(G106="...", "", VLOOKUP(G106, UPB!$A$3:$B$5000, 2, FALSE))</f>
        <v/>
      </c>
      <c r="AZ106" s="84"/>
      <c r="BA106" s="76"/>
      <c r="BB106" s="65"/>
      <c r="BC106" s="65"/>
      <c r="BD106" s="54"/>
      <c r="BE106" s="65"/>
      <c r="BF106" s="65"/>
      <c r="BG106" s="65"/>
      <c r="BH106" s="65"/>
      <c r="BI106" s="65"/>
      <c r="BJ106" s="65"/>
      <c r="BK106" s="65"/>
      <c r="BL106" s="65"/>
      <c r="BM106" s="65"/>
      <c r="BN106" s="70"/>
      <c r="BO106" s="65"/>
      <c r="BP106" s="65"/>
      <c r="BQ106" s="65"/>
      <c r="BR106" s="65"/>
      <c r="BS106" s="65"/>
      <c r="BT106" s="65"/>
      <c r="BU106" s="55" t="str">
        <f>IF(AND($D106 &lt;&gt; "", $D106 &lt;&gt; $E106, $F106 &lt;&gt; "x.x.x.x.x.x.x"), VLOOKUP($E106, Parameter!$E$3:$N$5000, 9, FALSE), "")</f>
        <v/>
      </c>
      <c r="BV106" s="55" t="str">
        <f>IF(AND($D106 &lt;&gt; "", $D106 &lt;&gt; $E106, $F106 &lt;&gt; "x.x.x.x.x.x.x"), VLOOKUP($E106, Parameter!$E$3:$N$5000, 10, FALSE), "")</f>
        <v/>
      </c>
      <c r="BW106" s="55" t="str">
        <f>IF(AND($D106 &lt;&gt; "", $D106 &lt;&gt; $E106, $F106 &lt;&gt; "x.x.x.x.x.x.x"), VLOOKUP($C106, Parameter!$A$4:$L$5000, 3, FALSE), "")</f>
        <v/>
      </c>
      <c r="BX106" s="55" t="str">
        <f>IF(AND($D106 &lt;&gt; "", $D106 &lt;&gt; $E106, $F106 &lt;&gt; "x.x.x.x.x.x.x"), VLOOKUP($C106, Parameter!$A$4:$L$5000, 4, FALSE), "")</f>
        <v/>
      </c>
      <c r="BY106" s="56">
        <f t="shared" si="41"/>
        <v>0</v>
      </c>
      <c r="BZ106" s="55" t="str">
        <f t="shared" si="42"/>
        <v>Intra</v>
      </c>
      <c r="CA106" s="55" t="str">
        <f>IF($BZ106="Ekstra", Parameter3!$B$2, "")</f>
        <v/>
      </c>
      <c r="CB106" s="55" t="str">
        <f>IF($BZ106="Ekstra", Parameter3!$C$2, "")</f>
        <v/>
      </c>
      <c r="CC106" s="55" t="str">
        <f>IF($BZ106="Ekstra", VLOOKUP($E106, Parameter!$E$3:$N$5000, 9, FALSE), "")</f>
        <v/>
      </c>
      <c r="CD106" s="55" t="str">
        <f>IF($BZ106="Ekstra", VLOOKUP($E106, Parameter!$E$3:$N$5000, 10, FALSE), "")</f>
        <v/>
      </c>
      <c r="CE106" s="56">
        <f t="shared" si="43"/>
        <v>0</v>
      </c>
      <c r="CF106" s="55" t="str">
        <f t="shared" si="53"/>
        <v/>
      </c>
      <c r="CG106" s="55" t="str">
        <f t="shared" si="53"/>
        <v/>
      </c>
      <c r="CH106" s="55" t="str">
        <f t="shared" si="44"/>
        <v/>
      </c>
      <c r="CI106" s="55" t="str">
        <f>IF($F106="x.x.x.x.x.x.x", VLOOKUP($C106, Parameter!$A$4:$L$5000, 4, FALSE), "")</f>
        <v/>
      </c>
      <c r="CJ106" s="56">
        <f t="shared" si="45"/>
        <v>0</v>
      </c>
      <c r="CM106" s="4" t="str">
        <f t="shared" si="46"/>
        <v>...-...-.....</v>
      </c>
      <c r="CN106" s="57">
        <f t="shared" si="47"/>
        <v>0</v>
      </c>
      <c r="CO106" s="58">
        <f t="shared" si="48"/>
        <v>0</v>
      </c>
      <c r="CP106" s="4" t="str">
        <f t="shared" si="49"/>
        <v/>
      </c>
      <c r="CQ106" s="4" t="b">
        <f t="shared" si="50"/>
        <v>0</v>
      </c>
      <c r="CR106" s="4" t="str">
        <f t="shared" si="51"/>
        <v/>
      </c>
      <c r="CS106" s="4" t="str">
        <f t="shared" si="52"/>
        <v/>
      </c>
      <c r="CT106" s="91" t="b">
        <f t="shared" si="29"/>
        <v>0</v>
      </c>
    </row>
    <row r="107" spans="1:98" s="4" customFormat="1" x14ac:dyDescent="0.25">
      <c r="A107" s="50" t="str">
        <f t="shared" si="30"/>
        <v>...</v>
      </c>
      <c r="B107" s="50" t="str">
        <f t="shared" si="31"/>
        <v>...</v>
      </c>
      <c r="C107" s="50" t="str">
        <f t="shared" si="32"/>
        <v>.....</v>
      </c>
      <c r="D107" s="50" t="str">
        <f>IF($C107=".....","",_xlfn.IFNA(VLOOKUP($C107, Parameter!$A$4:$L$5000, 3, FALSE), ""))</f>
        <v/>
      </c>
      <c r="E107" s="50" t="str">
        <f t="shared" si="33"/>
        <v>.....</v>
      </c>
      <c r="F107" s="50" t="str">
        <f t="shared" si="34"/>
        <v>......</v>
      </c>
      <c r="G107" s="50" t="str">
        <f t="shared" si="35"/>
        <v>...</v>
      </c>
      <c r="H107" s="40">
        <f>IF(E107=".....", 0, _xlfn.IFNA(VLOOKUP($E107, Parameter2!$A$2:$C$5000, 3, FALSE), 0))</f>
        <v>0</v>
      </c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18" t="str">
        <f>IF(C107=".....","",_xlfn.IFNA(VLOOKUP($C107, Parameter!$A$4:$B$5000, 2, FALSE), "Kode belanja salah :("))</f>
        <v/>
      </c>
      <c r="X107" s="35"/>
      <c r="Y107" s="121"/>
      <c r="Z107" s="17"/>
      <c r="AA107" s="20"/>
      <c r="AB107" s="41" t="str">
        <f>IF($C107=".....","",VLOOKUP($C107, Parameter!$A$4:$L$5000, 6, FALSE))</f>
        <v/>
      </c>
      <c r="AC107" s="41" t="str">
        <f>IF($C107=".....","",VLOOKUP($C107, Parameter!$A$4:$L$5000, 7, FALSE))</f>
        <v/>
      </c>
      <c r="AD107" s="41" t="str">
        <f>IF($C107=".....","",VLOOKUP($C107, Parameter!$A$4:$L$5000, 8, FALSE))</f>
        <v/>
      </c>
      <c r="AE107" s="41" t="str">
        <f>IF($C107=".....","",VLOOKUP($C107, Parameter!$A$4:$L$5000, 9, FALSE))</f>
        <v/>
      </c>
      <c r="AF107" s="41" t="str">
        <f>IF($C107=".....","",VLOOKUP($C107, Parameter!$A$4:$L$5000, 10, FALSE))</f>
        <v/>
      </c>
      <c r="AG107" s="41" t="str">
        <f>IF($C107=".....","",VLOOKUP($C107, Parameter!$A$4:$L$5000, 11, FALSE))</f>
        <v/>
      </c>
      <c r="AH107" s="41" t="str">
        <f>IF($C107="..0.0.0.000","",_xlfn.IFNA(VLOOKUP($C107, Parameter!$A$4:$L$5000, 12, FALSE), ""))</f>
        <v/>
      </c>
      <c r="AI107" s="39"/>
      <c r="AJ107" s="39"/>
      <c r="AK107" s="39"/>
      <c r="AL107" s="39"/>
      <c r="AM107" s="39"/>
      <c r="AN107" s="39"/>
      <c r="AO107" s="39"/>
      <c r="AP107" s="41" t="str">
        <f>IF(F107="......", "", _xlfn.IFNA(VLOOKUP(F107, Parameter2!$D$2:$E$15000, 2, FALSE), "Kode aset salah :("))</f>
        <v/>
      </c>
      <c r="AQ107" s="39"/>
      <c r="AR107" s="51"/>
      <c r="AS107" s="52"/>
      <c r="AT107" s="53">
        <f t="shared" si="36"/>
        <v>0</v>
      </c>
      <c r="AU107" s="39" t="str">
        <f t="shared" si="37"/>
        <v/>
      </c>
      <c r="AV107" s="39" t="str">
        <f t="shared" si="38"/>
        <v/>
      </c>
      <c r="AW107" s="39" t="str">
        <f t="shared" si="39"/>
        <v/>
      </c>
      <c r="AX107" s="39" t="str">
        <f t="shared" si="40"/>
        <v/>
      </c>
      <c r="AY107" s="41" t="str">
        <f>IF(G107="...", "", VLOOKUP(G107, UPB!$A$3:$B$5000, 2, FALSE))</f>
        <v/>
      </c>
      <c r="AZ107" s="84"/>
      <c r="BA107" s="76"/>
      <c r="BB107" s="65"/>
      <c r="BC107" s="65"/>
      <c r="BD107" s="54"/>
      <c r="BE107" s="65"/>
      <c r="BF107" s="65"/>
      <c r="BG107" s="65"/>
      <c r="BH107" s="65"/>
      <c r="BI107" s="65"/>
      <c r="BJ107" s="65"/>
      <c r="BK107" s="65"/>
      <c r="BL107" s="65"/>
      <c r="BM107" s="65"/>
      <c r="BN107" s="70"/>
      <c r="BO107" s="65"/>
      <c r="BP107" s="65"/>
      <c r="BQ107" s="65"/>
      <c r="BR107" s="65"/>
      <c r="BS107" s="65"/>
      <c r="BT107" s="65"/>
      <c r="BU107" s="55" t="str">
        <f>IF(AND($D107 &lt;&gt; "", $D107 &lt;&gt; $E107, $F107 &lt;&gt; "x.x.x.x.x.x.x"), VLOOKUP($E107, Parameter!$E$3:$N$5000, 9, FALSE), "")</f>
        <v/>
      </c>
      <c r="BV107" s="55" t="str">
        <f>IF(AND($D107 &lt;&gt; "", $D107 &lt;&gt; $E107, $F107 &lt;&gt; "x.x.x.x.x.x.x"), VLOOKUP($E107, Parameter!$E$3:$N$5000, 10, FALSE), "")</f>
        <v/>
      </c>
      <c r="BW107" s="55" t="str">
        <f>IF(AND($D107 &lt;&gt; "", $D107 &lt;&gt; $E107, $F107 &lt;&gt; "x.x.x.x.x.x.x"), VLOOKUP($C107, Parameter!$A$4:$L$5000, 3, FALSE), "")</f>
        <v/>
      </c>
      <c r="BX107" s="55" t="str">
        <f>IF(AND($D107 &lt;&gt; "", $D107 &lt;&gt; $E107, $F107 &lt;&gt; "x.x.x.x.x.x.x"), VLOOKUP($C107, Parameter!$A$4:$L$5000, 4, FALSE), "")</f>
        <v/>
      </c>
      <c r="BY107" s="56">
        <f t="shared" si="41"/>
        <v>0</v>
      </c>
      <c r="BZ107" s="55" t="str">
        <f t="shared" si="42"/>
        <v>Intra</v>
      </c>
      <c r="CA107" s="55" t="str">
        <f>IF($BZ107="Ekstra", Parameter3!$B$2, "")</f>
        <v/>
      </c>
      <c r="CB107" s="55" t="str">
        <f>IF($BZ107="Ekstra", Parameter3!$C$2, "")</f>
        <v/>
      </c>
      <c r="CC107" s="55" t="str">
        <f>IF($BZ107="Ekstra", VLOOKUP($E107, Parameter!$E$3:$N$5000, 9, FALSE), "")</f>
        <v/>
      </c>
      <c r="CD107" s="55" t="str">
        <f>IF($BZ107="Ekstra", VLOOKUP($E107, Parameter!$E$3:$N$5000, 10, FALSE), "")</f>
        <v/>
      </c>
      <c r="CE107" s="56">
        <f t="shared" si="43"/>
        <v>0</v>
      </c>
      <c r="CF107" s="55" t="str">
        <f t="shared" si="53"/>
        <v/>
      </c>
      <c r="CG107" s="55" t="str">
        <f t="shared" si="53"/>
        <v/>
      </c>
      <c r="CH107" s="55" t="str">
        <f t="shared" si="44"/>
        <v/>
      </c>
      <c r="CI107" s="55" t="str">
        <f>IF($F107="x.x.x.x.x.x.x", VLOOKUP($C107, Parameter!$A$4:$L$5000, 4, FALSE), "")</f>
        <v/>
      </c>
      <c r="CJ107" s="56">
        <f t="shared" si="45"/>
        <v>0</v>
      </c>
      <c r="CM107" s="4" t="str">
        <f t="shared" si="46"/>
        <v>...-...-.....</v>
      </c>
      <c r="CN107" s="57">
        <f t="shared" si="47"/>
        <v>0</v>
      </c>
      <c r="CO107" s="58">
        <f t="shared" si="48"/>
        <v>0</v>
      </c>
      <c r="CP107" s="4" t="str">
        <f t="shared" si="49"/>
        <v/>
      </c>
      <c r="CQ107" s="4" t="b">
        <f t="shared" si="50"/>
        <v>0</v>
      </c>
      <c r="CR107" s="4" t="str">
        <f t="shared" si="51"/>
        <v/>
      </c>
      <c r="CS107" s="4" t="str">
        <f t="shared" si="52"/>
        <v/>
      </c>
      <c r="CT107" s="91" t="b">
        <f t="shared" si="29"/>
        <v>0</v>
      </c>
    </row>
    <row r="108" spans="1:98" s="4" customFormat="1" x14ac:dyDescent="0.25">
      <c r="A108" s="50" t="str">
        <f t="shared" si="30"/>
        <v>...</v>
      </c>
      <c r="B108" s="50" t="str">
        <f t="shared" si="31"/>
        <v>...</v>
      </c>
      <c r="C108" s="50" t="str">
        <f t="shared" si="32"/>
        <v>.....</v>
      </c>
      <c r="D108" s="50" t="str">
        <f>IF($C108=".....","",_xlfn.IFNA(VLOOKUP($C108, Parameter!$A$4:$L$5000, 3, FALSE), ""))</f>
        <v/>
      </c>
      <c r="E108" s="50" t="str">
        <f t="shared" si="33"/>
        <v>.....</v>
      </c>
      <c r="F108" s="50" t="str">
        <f t="shared" si="34"/>
        <v>......</v>
      </c>
      <c r="G108" s="50" t="str">
        <f t="shared" si="35"/>
        <v>...</v>
      </c>
      <c r="H108" s="40">
        <f>IF(E108=".....", 0, _xlfn.IFNA(VLOOKUP($E108, Parameter2!$A$2:$C$5000, 3, FALSE), 0))</f>
        <v>0</v>
      </c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18" t="str">
        <f>IF(C108=".....","",_xlfn.IFNA(VLOOKUP($C108, Parameter!$A$4:$B$5000, 2, FALSE), "Kode belanja salah :("))</f>
        <v/>
      </c>
      <c r="X108" s="35"/>
      <c r="Y108" s="121"/>
      <c r="Z108" s="17"/>
      <c r="AA108" s="20"/>
      <c r="AB108" s="41" t="str">
        <f>IF($C108=".....","",VLOOKUP($C108, Parameter!$A$4:$L$5000, 6, FALSE))</f>
        <v/>
      </c>
      <c r="AC108" s="41" t="str">
        <f>IF($C108=".....","",VLOOKUP($C108, Parameter!$A$4:$L$5000, 7, FALSE))</f>
        <v/>
      </c>
      <c r="AD108" s="41" t="str">
        <f>IF($C108=".....","",VLOOKUP($C108, Parameter!$A$4:$L$5000, 8, FALSE))</f>
        <v/>
      </c>
      <c r="AE108" s="41" t="str">
        <f>IF($C108=".....","",VLOOKUP($C108, Parameter!$A$4:$L$5000, 9, FALSE))</f>
        <v/>
      </c>
      <c r="AF108" s="41" t="str">
        <f>IF($C108=".....","",VLOOKUP($C108, Parameter!$A$4:$L$5000, 10, FALSE))</f>
        <v/>
      </c>
      <c r="AG108" s="41" t="str">
        <f>IF($C108=".....","",VLOOKUP($C108, Parameter!$A$4:$L$5000, 11, FALSE))</f>
        <v/>
      </c>
      <c r="AH108" s="41" t="str">
        <f>IF($C108="..0.0.0.000","",_xlfn.IFNA(VLOOKUP($C108, Parameter!$A$4:$L$5000, 12, FALSE), ""))</f>
        <v/>
      </c>
      <c r="AI108" s="39"/>
      <c r="AJ108" s="39"/>
      <c r="AK108" s="39"/>
      <c r="AL108" s="39"/>
      <c r="AM108" s="39"/>
      <c r="AN108" s="39"/>
      <c r="AO108" s="39"/>
      <c r="AP108" s="41" t="str">
        <f>IF(F108="......", "", _xlfn.IFNA(VLOOKUP(F108, Parameter2!$D$2:$E$15000, 2, FALSE), "Kode aset salah :("))</f>
        <v/>
      </c>
      <c r="AQ108" s="39"/>
      <c r="AR108" s="51"/>
      <c r="AS108" s="52"/>
      <c r="AT108" s="53">
        <f t="shared" si="36"/>
        <v>0</v>
      </c>
      <c r="AU108" s="39" t="str">
        <f t="shared" si="37"/>
        <v/>
      </c>
      <c r="AV108" s="39" t="str">
        <f t="shared" si="38"/>
        <v/>
      </c>
      <c r="AW108" s="39" t="str">
        <f t="shared" si="39"/>
        <v/>
      </c>
      <c r="AX108" s="39" t="str">
        <f t="shared" si="40"/>
        <v/>
      </c>
      <c r="AY108" s="41" t="str">
        <f>IF(G108="...", "", VLOOKUP(G108, UPB!$A$3:$B$5000, 2, FALSE))</f>
        <v/>
      </c>
      <c r="AZ108" s="84"/>
      <c r="BA108" s="76"/>
      <c r="BB108" s="65"/>
      <c r="BC108" s="65"/>
      <c r="BD108" s="54"/>
      <c r="BE108" s="65"/>
      <c r="BF108" s="65"/>
      <c r="BG108" s="65"/>
      <c r="BH108" s="65"/>
      <c r="BI108" s="65"/>
      <c r="BJ108" s="65"/>
      <c r="BK108" s="65"/>
      <c r="BL108" s="65"/>
      <c r="BM108" s="65"/>
      <c r="BN108" s="70"/>
      <c r="BO108" s="65"/>
      <c r="BP108" s="65"/>
      <c r="BQ108" s="65"/>
      <c r="BR108" s="65"/>
      <c r="BS108" s="65"/>
      <c r="BT108" s="65"/>
      <c r="BU108" s="55" t="str">
        <f>IF(AND($D108 &lt;&gt; "", $D108 &lt;&gt; $E108, $F108 &lt;&gt; "x.x.x.x.x.x.x"), VLOOKUP($E108, Parameter!$E$3:$N$5000, 9, FALSE), "")</f>
        <v/>
      </c>
      <c r="BV108" s="55" t="str">
        <f>IF(AND($D108 &lt;&gt; "", $D108 &lt;&gt; $E108, $F108 &lt;&gt; "x.x.x.x.x.x.x"), VLOOKUP($E108, Parameter!$E$3:$N$5000, 10, FALSE), "")</f>
        <v/>
      </c>
      <c r="BW108" s="55" t="str">
        <f>IF(AND($D108 &lt;&gt; "", $D108 &lt;&gt; $E108, $F108 &lt;&gt; "x.x.x.x.x.x.x"), VLOOKUP($C108, Parameter!$A$4:$L$5000, 3, FALSE), "")</f>
        <v/>
      </c>
      <c r="BX108" s="55" t="str">
        <f>IF(AND($D108 &lt;&gt; "", $D108 &lt;&gt; $E108, $F108 &lt;&gt; "x.x.x.x.x.x.x"), VLOOKUP($C108, Parameter!$A$4:$L$5000, 4, FALSE), "")</f>
        <v/>
      </c>
      <c r="BY108" s="56">
        <f t="shared" si="41"/>
        <v>0</v>
      </c>
      <c r="BZ108" s="55" t="str">
        <f t="shared" si="42"/>
        <v>Intra</v>
      </c>
      <c r="CA108" s="55" t="str">
        <f>IF($BZ108="Ekstra", Parameter3!$B$2, "")</f>
        <v/>
      </c>
      <c r="CB108" s="55" t="str">
        <f>IF($BZ108="Ekstra", Parameter3!$C$2, "")</f>
        <v/>
      </c>
      <c r="CC108" s="55" t="str">
        <f>IF($BZ108="Ekstra", VLOOKUP($E108, Parameter!$E$3:$N$5000, 9, FALSE), "")</f>
        <v/>
      </c>
      <c r="CD108" s="55" t="str">
        <f>IF($BZ108="Ekstra", VLOOKUP($E108, Parameter!$E$3:$N$5000, 10, FALSE), "")</f>
        <v/>
      </c>
      <c r="CE108" s="56">
        <f t="shared" si="43"/>
        <v>0</v>
      </c>
      <c r="CF108" s="55" t="str">
        <f t="shared" si="53"/>
        <v/>
      </c>
      <c r="CG108" s="55" t="str">
        <f t="shared" si="53"/>
        <v/>
      </c>
      <c r="CH108" s="55" t="str">
        <f t="shared" si="44"/>
        <v/>
      </c>
      <c r="CI108" s="55" t="str">
        <f>IF($F108="x.x.x.x.x.x.x", VLOOKUP($C108, Parameter!$A$4:$L$5000, 4, FALSE), "")</f>
        <v/>
      </c>
      <c r="CJ108" s="56">
        <f t="shared" si="45"/>
        <v>0</v>
      </c>
      <c r="CM108" s="4" t="str">
        <f t="shared" si="46"/>
        <v>...-...-.....</v>
      </c>
      <c r="CN108" s="57">
        <f t="shared" si="47"/>
        <v>0</v>
      </c>
      <c r="CO108" s="58">
        <f t="shared" si="48"/>
        <v>0</v>
      </c>
      <c r="CP108" s="4" t="str">
        <f t="shared" si="49"/>
        <v/>
      </c>
      <c r="CQ108" s="4" t="b">
        <f t="shared" si="50"/>
        <v>0</v>
      </c>
      <c r="CR108" s="4" t="str">
        <f t="shared" si="51"/>
        <v/>
      </c>
      <c r="CS108" s="4" t="str">
        <f t="shared" si="52"/>
        <v/>
      </c>
      <c r="CT108" s="91" t="b">
        <f t="shared" si="29"/>
        <v>0</v>
      </c>
    </row>
    <row r="109" spans="1:98" s="4" customFormat="1" x14ac:dyDescent="0.25">
      <c r="A109" s="50" t="str">
        <f t="shared" si="30"/>
        <v>...</v>
      </c>
      <c r="B109" s="50" t="str">
        <f t="shared" si="31"/>
        <v>...</v>
      </c>
      <c r="C109" s="50" t="str">
        <f t="shared" si="32"/>
        <v>.....</v>
      </c>
      <c r="D109" s="50" t="str">
        <f>IF($C109=".....","",_xlfn.IFNA(VLOOKUP($C109, Parameter!$A$4:$L$5000, 3, FALSE), ""))</f>
        <v/>
      </c>
      <c r="E109" s="50" t="str">
        <f t="shared" si="33"/>
        <v>.....</v>
      </c>
      <c r="F109" s="50" t="str">
        <f t="shared" si="34"/>
        <v>......</v>
      </c>
      <c r="G109" s="50" t="str">
        <f t="shared" si="35"/>
        <v>...</v>
      </c>
      <c r="H109" s="40">
        <f>IF(E109=".....", 0, _xlfn.IFNA(VLOOKUP($E109, Parameter2!$A$2:$C$5000, 3, FALSE), 0))</f>
        <v>0</v>
      </c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18" t="str">
        <f>IF(C109=".....","",_xlfn.IFNA(VLOOKUP($C109, Parameter!$A$4:$B$5000, 2, FALSE), "Kode belanja salah :("))</f>
        <v/>
      </c>
      <c r="X109" s="35"/>
      <c r="Y109" s="121"/>
      <c r="Z109" s="17"/>
      <c r="AA109" s="20"/>
      <c r="AB109" s="41" t="str">
        <f>IF($C109=".....","",VLOOKUP($C109, Parameter!$A$4:$L$5000, 6, FALSE))</f>
        <v/>
      </c>
      <c r="AC109" s="41" t="str">
        <f>IF($C109=".....","",VLOOKUP($C109, Parameter!$A$4:$L$5000, 7, FALSE))</f>
        <v/>
      </c>
      <c r="AD109" s="41" t="str">
        <f>IF($C109=".....","",VLOOKUP($C109, Parameter!$A$4:$L$5000, 8, FALSE))</f>
        <v/>
      </c>
      <c r="AE109" s="41" t="str">
        <f>IF($C109=".....","",VLOOKUP($C109, Parameter!$A$4:$L$5000, 9, FALSE))</f>
        <v/>
      </c>
      <c r="AF109" s="41" t="str">
        <f>IF($C109=".....","",VLOOKUP($C109, Parameter!$A$4:$L$5000, 10, FALSE))</f>
        <v/>
      </c>
      <c r="AG109" s="41" t="str">
        <f>IF($C109=".....","",VLOOKUP($C109, Parameter!$A$4:$L$5000, 11, FALSE))</f>
        <v/>
      </c>
      <c r="AH109" s="41" t="str">
        <f>IF($C109="..0.0.0.000","",_xlfn.IFNA(VLOOKUP($C109, Parameter!$A$4:$L$5000, 12, FALSE), ""))</f>
        <v/>
      </c>
      <c r="AI109" s="39"/>
      <c r="AJ109" s="39"/>
      <c r="AK109" s="39"/>
      <c r="AL109" s="39"/>
      <c r="AM109" s="39"/>
      <c r="AN109" s="39"/>
      <c r="AO109" s="39"/>
      <c r="AP109" s="41" t="str">
        <f>IF(F109="......", "", _xlfn.IFNA(VLOOKUP(F109, Parameter2!$D$2:$E$15000, 2, FALSE), "Kode aset salah :("))</f>
        <v/>
      </c>
      <c r="AQ109" s="39"/>
      <c r="AR109" s="51"/>
      <c r="AS109" s="52"/>
      <c r="AT109" s="53">
        <f t="shared" si="36"/>
        <v>0</v>
      </c>
      <c r="AU109" s="39" t="str">
        <f t="shared" si="37"/>
        <v/>
      </c>
      <c r="AV109" s="39" t="str">
        <f t="shared" si="38"/>
        <v/>
      </c>
      <c r="AW109" s="39" t="str">
        <f t="shared" si="39"/>
        <v/>
      </c>
      <c r="AX109" s="39" t="str">
        <f t="shared" si="40"/>
        <v/>
      </c>
      <c r="AY109" s="41" t="str">
        <f>IF(G109="...", "", VLOOKUP(G109, UPB!$A$3:$B$5000, 2, FALSE))</f>
        <v/>
      </c>
      <c r="AZ109" s="84"/>
      <c r="BA109" s="76"/>
      <c r="BB109" s="65"/>
      <c r="BC109" s="65"/>
      <c r="BD109" s="54"/>
      <c r="BE109" s="65"/>
      <c r="BF109" s="65"/>
      <c r="BG109" s="65"/>
      <c r="BH109" s="65"/>
      <c r="BI109" s="65"/>
      <c r="BJ109" s="65"/>
      <c r="BK109" s="65"/>
      <c r="BL109" s="65"/>
      <c r="BM109" s="65"/>
      <c r="BN109" s="70"/>
      <c r="BO109" s="65"/>
      <c r="BP109" s="65"/>
      <c r="BQ109" s="65"/>
      <c r="BR109" s="65"/>
      <c r="BS109" s="65"/>
      <c r="BT109" s="65"/>
      <c r="BU109" s="55" t="str">
        <f>IF(AND($D109 &lt;&gt; "", $D109 &lt;&gt; $E109, $F109 &lt;&gt; "x.x.x.x.x.x.x"), VLOOKUP($E109, Parameter!$E$3:$N$5000, 9, FALSE), "")</f>
        <v/>
      </c>
      <c r="BV109" s="55" t="str">
        <f>IF(AND($D109 &lt;&gt; "", $D109 &lt;&gt; $E109, $F109 &lt;&gt; "x.x.x.x.x.x.x"), VLOOKUP($E109, Parameter!$E$3:$N$5000, 10, FALSE), "")</f>
        <v/>
      </c>
      <c r="BW109" s="55" t="str">
        <f>IF(AND($D109 &lt;&gt; "", $D109 &lt;&gt; $E109, $F109 &lt;&gt; "x.x.x.x.x.x.x"), VLOOKUP($C109, Parameter!$A$4:$L$5000, 3, FALSE), "")</f>
        <v/>
      </c>
      <c r="BX109" s="55" t="str">
        <f>IF(AND($D109 &lt;&gt; "", $D109 &lt;&gt; $E109, $F109 &lt;&gt; "x.x.x.x.x.x.x"), VLOOKUP($C109, Parameter!$A$4:$L$5000, 4, FALSE), "")</f>
        <v/>
      </c>
      <c r="BY109" s="56">
        <f t="shared" si="41"/>
        <v>0</v>
      </c>
      <c r="BZ109" s="55" t="str">
        <f t="shared" si="42"/>
        <v>Intra</v>
      </c>
      <c r="CA109" s="55" t="str">
        <f>IF($BZ109="Ekstra", Parameter3!$B$2, "")</f>
        <v/>
      </c>
      <c r="CB109" s="55" t="str">
        <f>IF($BZ109="Ekstra", Parameter3!$C$2, "")</f>
        <v/>
      </c>
      <c r="CC109" s="55" t="str">
        <f>IF($BZ109="Ekstra", VLOOKUP($E109, Parameter!$E$3:$N$5000, 9, FALSE), "")</f>
        <v/>
      </c>
      <c r="CD109" s="55" t="str">
        <f>IF($BZ109="Ekstra", VLOOKUP($E109, Parameter!$E$3:$N$5000, 10, FALSE), "")</f>
        <v/>
      </c>
      <c r="CE109" s="56">
        <f t="shared" si="43"/>
        <v>0</v>
      </c>
      <c r="CF109" s="55" t="str">
        <f t="shared" si="53"/>
        <v/>
      </c>
      <c r="CG109" s="55" t="str">
        <f t="shared" si="53"/>
        <v/>
      </c>
      <c r="CH109" s="55" t="str">
        <f t="shared" si="44"/>
        <v/>
      </c>
      <c r="CI109" s="55" t="str">
        <f>IF($F109="x.x.x.x.x.x.x", VLOOKUP($C109, Parameter!$A$4:$L$5000, 4, FALSE), "")</f>
        <v/>
      </c>
      <c r="CJ109" s="56">
        <f t="shared" si="45"/>
        <v>0</v>
      </c>
      <c r="CM109" s="4" t="str">
        <f t="shared" si="46"/>
        <v>...-...-.....</v>
      </c>
      <c r="CN109" s="57">
        <f t="shared" si="47"/>
        <v>0</v>
      </c>
      <c r="CO109" s="58">
        <f t="shared" si="48"/>
        <v>0</v>
      </c>
      <c r="CP109" s="4" t="str">
        <f t="shared" si="49"/>
        <v/>
      </c>
      <c r="CQ109" s="4" t="b">
        <f t="shared" si="50"/>
        <v>0</v>
      </c>
      <c r="CR109" s="4" t="str">
        <f t="shared" si="51"/>
        <v/>
      </c>
      <c r="CS109" s="4" t="str">
        <f t="shared" si="52"/>
        <v/>
      </c>
      <c r="CT109" s="91" t="b">
        <f t="shared" si="29"/>
        <v>0</v>
      </c>
    </row>
    <row r="110" spans="1:98" s="4" customFormat="1" x14ac:dyDescent="0.25">
      <c r="A110" s="50" t="str">
        <f t="shared" si="30"/>
        <v>...</v>
      </c>
      <c r="B110" s="50" t="str">
        <f t="shared" si="31"/>
        <v>...</v>
      </c>
      <c r="C110" s="50" t="str">
        <f t="shared" si="32"/>
        <v>.....</v>
      </c>
      <c r="D110" s="50" t="str">
        <f>IF($C110=".....","",_xlfn.IFNA(VLOOKUP($C110, Parameter!$A$4:$L$5000, 3, FALSE), ""))</f>
        <v/>
      </c>
      <c r="E110" s="50" t="str">
        <f t="shared" si="33"/>
        <v>.....</v>
      </c>
      <c r="F110" s="50" t="str">
        <f t="shared" si="34"/>
        <v>......</v>
      </c>
      <c r="G110" s="50" t="str">
        <f t="shared" si="35"/>
        <v>...</v>
      </c>
      <c r="H110" s="40">
        <f>IF(E110=".....", 0, _xlfn.IFNA(VLOOKUP($E110, Parameter2!$A$2:$C$5000, 3, FALSE), 0))</f>
        <v>0</v>
      </c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18" t="str">
        <f>IF(C110=".....","",_xlfn.IFNA(VLOOKUP($C110, Parameter!$A$4:$B$5000, 2, FALSE), "Kode belanja salah :("))</f>
        <v/>
      </c>
      <c r="X110" s="35"/>
      <c r="Y110" s="121"/>
      <c r="Z110" s="17"/>
      <c r="AA110" s="20"/>
      <c r="AB110" s="41" t="str">
        <f>IF($C110=".....","",VLOOKUP($C110, Parameter!$A$4:$L$5000, 6, FALSE))</f>
        <v/>
      </c>
      <c r="AC110" s="41" t="str">
        <f>IF($C110=".....","",VLOOKUP($C110, Parameter!$A$4:$L$5000, 7, FALSE))</f>
        <v/>
      </c>
      <c r="AD110" s="41" t="str">
        <f>IF($C110=".....","",VLOOKUP($C110, Parameter!$A$4:$L$5000, 8, FALSE))</f>
        <v/>
      </c>
      <c r="AE110" s="41" t="str">
        <f>IF($C110=".....","",VLOOKUP($C110, Parameter!$A$4:$L$5000, 9, FALSE))</f>
        <v/>
      </c>
      <c r="AF110" s="41" t="str">
        <f>IF($C110=".....","",VLOOKUP($C110, Parameter!$A$4:$L$5000, 10, FALSE))</f>
        <v/>
      </c>
      <c r="AG110" s="41" t="str">
        <f>IF($C110=".....","",VLOOKUP($C110, Parameter!$A$4:$L$5000, 11, FALSE))</f>
        <v/>
      </c>
      <c r="AH110" s="41" t="str">
        <f>IF($C110="..0.0.0.000","",_xlfn.IFNA(VLOOKUP($C110, Parameter!$A$4:$L$5000, 12, FALSE), ""))</f>
        <v/>
      </c>
      <c r="AI110" s="39"/>
      <c r="AJ110" s="39"/>
      <c r="AK110" s="39"/>
      <c r="AL110" s="39"/>
      <c r="AM110" s="39"/>
      <c r="AN110" s="39"/>
      <c r="AO110" s="39"/>
      <c r="AP110" s="41" t="str">
        <f>IF(F110="......", "", _xlfn.IFNA(VLOOKUP(F110, Parameter2!$D$2:$E$15000, 2, FALSE), "Kode aset salah :("))</f>
        <v/>
      </c>
      <c r="AQ110" s="39"/>
      <c r="AR110" s="51"/>
      <c r="AS110" s="52"/>
      <c r="AT110" s="53">
        <f t="shared" si="36"/>
        <v>0</v>
      </c>
      <c r="AU110" s="39" t="str">
        <f t="shared" si="37"/>
        <v/>
      </c>
      <c r="AV110" s="39" t="str">
        <f t="shared" si="38"/>
        <v/>
      </c>
      <c r="AW110" s="39" t="str">
        <f t="shared" si="39"/>
        <v/>
      </c>
      <c r="AX110" s="39" t="str">
        <f t="shared" si="40"/>
        <v/>
      </c>
      <c r="AY110" s="41" t="str">
        <f>IF(G110="...", "", VLOOKUP(G110, UPB!$A$3:$B$5000, 2, FALSE))</f>
        <v/>
      </c>
      <c r="AZ110" s="84"/>
      <c r="BA110" s="76"/>
      <c r="BB110" s="65"/>
      <c r="BC110" s="65"/>
      <c r="BD110" s="54"/>
      <c r="BE110" s="65"/>
      <c r="BF110" s="65"/>
      <c r="BG110" s="65"/>
      <c r="BH110" s="65"/>
      <c r="BI110" s="65"/>
      <c r="BJ110" s="65"/>
      <c r="BK110" s="65"/>
      <c r="BL110" s="65"/>
      <c r="BM110" s="65"/>
      <c r="BN110" s="70"/>
      <c r="BO110" s="65"/>
      <c r="BP110" s="65"/>
      <c r="BQ110" s="65"/>
      <c r="BR110" s="65"/>
      <c r="BS110" s="65"/>
      <c r="BT110" s="65"/>
      <c r="BU110" s="55" t="str">
        <f>IF(AND($D110 &lt;&gt; "", $D110 &lt;&gt; $E110, $F110 &lt;&gt; "x.x.x.x.x.x.x"), VLOOKUP($E110, Parameter!$E$3:$N$5000, 9, FALSE), "")</f>
        <v/>
      </c>
      <c r="BV110" s="55" t="str">
        <f>IF(AND($D110 &lt;&gt; "", $D110 &lt;&gt; $E110, $F110 &lt;&gt; "x.x.x.x.x.x.x"), VLOOKUP($E110, Parameter!$E$3:$N$5000, 10, FALSE), "")</f>
        <v/>
      </c>
      <c r="BW110" s="55" t="str">
        <f>IF(AND($D110 &lt;&gt; "", $D110 &lt;&gt; $E110, $F110 &lt;&gt; "x.x.x.x.x.x.x"), VLOOKUP($C110, Parameter!$A$4:$L$5000, 3, FALSE), "")</f>
        <v/>
      </c>
      <c r="BX110" s="55" t="str">
        <f>IF(AND($D110 &lt;&gt; "", $D110 &lt;&gt; $E110, $F110 &lt;&gt; "x.x.x.x.x.x.x"), VLOOKUP($C110, Parameter!$A$4:$L$5000, 4, FALSE), "")</f>
        <v/>
      </c>
      <c r="BY110" s="56">
        <f t="shared" si="41"/>
        <v>0</v>
      </c>
      <c r="BZ110" s="55" t="str">
        <f t="shared" si="42"/>
        <v>Intra</v>
      </c>
      <c r="CA110" s="55" t="str">
        <f>IF($BZ110="Ekstra", Parameter3!$B$2, "")</f>
        <v/>
      </c>
      <c r="CB110" s="55" t="str">
        <f>IF($BZ110="Ekstra", Parameter3!$C$2, "")</f>
        <v/>
      </c>
      <c r="CC110" s="55" t="str">
        <f>IF($BZ110="Ekstra", VLOOKUP($E110, Parameter!$E$3:$N$5000, 9, FALSE), "")</f>
        <v/>
      </c>
      <c r="CD110" s="55" t="str">
        <f>IF($BZ110="Ekstra", VLOOKUP($E110, Parameter!$E$3:$N$5000, 10, FALSE), "")</f>
        <v/>
      </c>
      <c r="CE110" s="56">
        <f t="shared" si="43"/>
        <v>0</v>
      </c>
      <c r="CF110" s="55" t="str">
        <f t="shared" si="53"/>
        <v/>
      </c>
      <c r="CG110" s="55" t="str">
        <f t="shared" si="53"/>
        <v/>
      </c>
      <c r="CH110" s="55" t="str">
        <f t="shared" si="44"/>
        <v/>
      </c>
      <c r="CI110" s="55" t="str">
        <f>IF($F110="x.x.x.x.x.x.x", VLOOKUP($C110, Parameter!$A$4:$L$5000, 4, FALSE), "")</f>
        <v/>
      </c>
      <c r="CJ110" s="56">
        <f t="shared" si="45"/>
        <v>0</v>
      </c>
      <c r="CM110" s="4" t="str">
        <f t="shared" si="46"/>
        <v>...-...-.....</v>
      </c>
      <c r="CN110" s="57">
        <f t="shared" si="47"/>
        <v>0</v>
      </c>
      <c r="CO110" s="58">
        <f t="shared" si="48"/>
        <v>0</v>
      </c>
      <c r="CP110" s="4" t="str">
        <f t="shared" si="49"/>
        <v/>
      </c>
      <c r="CQ110" s="4" t="b">
        <f t="shared" si="50"/>
        <v>0</v>
      </c>
      <c r="CR110" s="4" t="str">
        <f t="shared" si="51"/>
        <v/>
      </c>
      <c r="CS110" s="4" t="str">
        <f t="shared" si="52"/>
        <v/>
      </c>
      <c r="CT110" s="91" t="b">
        <f t="shared" si="29"/>
        <v>0</v>
      </c>
    </row>
    <row r="111" spans="1:98" s="4" customFormat="1" x14ac:dyDescent="0.25">
      <c r="A111" s="50" t="str">
        <f t="shared" si="30"/>
        <v>...</v>
      </c>
      <c r="B111" s="50" t="str">
        <f t="shared" si="31"/>
        <v>...</v>
      </c>
      <c r="C111" s="50" t="str">
        <f t="shared" si="32"/>
        <v>.....</v>
      </c>
      <c r="D111" s="50" t="str">
        <f>IF($C111=".....","",_xlfn.IFNA(VLOOKUP($C111, Parameter!$A$4:$L$5000, 3, FALSE), ""))</f>
        <v/>
      </c>
      <c r="E111" s="50" t="str">
        <f t="shared" si="33"/>
        <v>.....</v>
      </c>
      <c r="F111" s="50" t="str">
        <f t="shared" si="34"/>
        <v>......</v>
      </c>
      <c r="G111" s="50" t="str">
        <f t="shared" si="35"/>
        <v>...</v>
      </c>
      <c r="H111" s="40">
        <f>IF(E111=".....", 0, _xlfn.IFNA(VLOOKUP($E111, Parameter2!$A$2:$C$5000, 3, FALSE), 0))</f>
        <v>0</v>
      </c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18" t="str">
        <f>IF(C111=".....","",_xlfn.IFNA(VLOOKUP($C111, Parameter!$A$4:$B$5000, 2, FALSE), "Kode belanja salah :("))</f>
        <v/>
      </c>
      <c r="X111" s="35"/>
      <c r="Y111" s="121"/>
      <c r="Z111" s="17"/>
      <c r="AA111" s="20"/>
      <c r="AB111" s="41" t="str">
        <f>IF($C111=".....","",VLOOKUP($C111, Parameter!$A$4:$L$5000, 6, FALSE))</f>
        <v/>
      </c>
      <c r="AC111" s="41" t="str">
        <f>IF($C111=".....","",VLOOKUP($C111, Parameter!$A$4:$L$5000, 7, FALSE))</f>
        <v/>
      </c>
      <c r="AD111" s="41" t="str">
        <f>IF($C111=".....","",VLOOKUP($C111, Parameter!$A$4:$L$5000, 8, FALSE))</f>
        <v/>
      </c>
      <c r="AE111" s="41" t="str">
        <f>IF($C111=".....","",VLOOKUP($C111, Parameter!$A$4:$L$5000, 9, FALSE))</f>
        <v/>
      </c>
      <c r="AF111" s="41" t="str">
        <f>IF($C111=".....","",VLOOKUP($C111, Parameter!$A$4:$L$5000, 10, FALSE))</f>
        <v/>
      </c>
      <c r="AG111" s="41" t="str">
        <f>IF($C111=".....","",VLOOKUP($C111, Parameter!$A$4:$L$5000, 11, FALSE))</f>
        <v/>
      </c>
      <c r="AH111" s="41" t="str">
        <f>IF($C111="..0.0.0.000","",_xlfn.IFNA(VLOOKUP($C111, Parameter!$A$4:$L$5000, 12, FALSE), ""))</f>
        <v/>
      </c>
      <c r="AI111" s="39"/>
      <c r="AJ111" s="39"/>
      <c r="AK111" s="39"/>
      <c r="AL111" s="39"/>
      <c r="AM111" s="39"/>
      <c r="AN111" s="39"/>
      <c r="AO111" s="39"/>
      <c r="AP111" s="41" t="str">
        <f>IF(F111="......", "", _xlfn.IFNA(VLOOKUP(F111, Parameter2!$D$2:$E$15000, 2, FALSE), "Kode aset salah :("))</f>
        <v/>
      </c>
      <c r="AQ111" s="39"/>
      <c r="AR111" s="51"/>
      <c r="AS111" s="52"/>
      <c r="AT111" s="53">
        <f t="shared" si="36"/>
        <v>0</v>
      </c>
      <c r="AU111" s="39" t="str">
        <f t="shared" si="37"/>
        <v/>
      </c>
      <c r="AV111" s="39" t="str">
        <f t="shared" si="38"/>
        <v/>
      </c>
      <c r="AW111" s="39" t="str">
        <f t="shared" si="39"/>
        <v/>
      </c>
      <c r="AX111" s="39" t="str">
        <f t="shared" si="40"/>
        <v/>
      </c>
      <c r="AY111" s="41" t="str">
        <f>IF(G111="...", "", VLOOKUP(G111, UPB!$A$3:$B$5000, 2, FALSE))</f>
        <v/>
      </c>
      <c r="AZ111" s="84"/>
      <c r="BA111" s="76"/>
      <c r="BB111" s="65"/>
      <c r="BC111" s="65"/>
      <c r="BD111" s="54"/>
      <c r="BE111" s="65"/>
      <c r="BF111" s="65"/>
      <c r="BG111" s="65"/>
      <c r="BH111" s="65"/>
      <c r="BI111" s="65"/>
      <c r="BJ111" s="65"/>
      <c r="BK111" s="65"/>
      <c r="BL111" s="65"/>
      <c r="BM111" s="65"/>
      <c r="BN111" s="70"/>
      <c r="BO111" s="65"/>
      <c r="BP111" s="65"/>
      <c r="BQ111" s="65"/>
      <c r="BR111" s="65"/>
      <c r="BS111" s="65"/>
      <c r="BT111" s="65"/>
      <c r="BU111" s="55" t="str">
        <f>IF(AND($D111 &lt;&gt; "", $D111 &lt;&gt; $E111, $F111 &lt;&gt; "x.x.x.x.x.x.x"), VLOOKUP($E111, Parameter!$E$3:$N$5000, 9, FALSE), "")</f>
        <v/>
      </c>
      <c r="BV111" s="55" t="str">
        <f>IF(AND($D111 &lt;&gt; "", $D111 &lt;&gt; $E111, $F111 &lt;&gt; "x.x.x.x.x.x.x"), VLOOKUP($E111, Parameter!$E$3:$N$5000, 10, FALSE), "")</f>
        <v/>
      </c>
      <c r="BW111" s="55" t="str">
        <f>IF(AND($D111 &lt;&gt; "", $D111 &lt;&gt; $E111, $F111 &lt;&gt; "x.x.x.x.x.x.x"), VLOOKUP($C111, Parameter!$A$4:$L$5000, 3, FALSE), "")</f>
        <v/>
      </c>
      <c r="BX111" s="55" t="str">
        <f>IF(AND($D111 &lt;&gt; "", $D111 &lt;&gt; $E111, $F111 &lt;&gt; "x.x.x.x.x.x.x"), VLOOKUP($C111, Parameter!$A$4:$L$5000, 4, FALSE), "")</f>
        <v/>
      </c>
      <c r="BY111" s="56">
        <f t="shared" si="41"/>
        <v>0</v>
      </c>
      <c r="BZ111" s="55" t="str">
        <f t="shared" si="42"/>
        <v>Intra</v>
      </c>
      <c r="CA111" s="55" t="str">
        <f>IF($BZ111="Ekstra", Parameter3!$B$2, "")</f>
        <v/>
      </c>
      <c r="CB111" s="55" t="str">
        <f>IF($BZ111="Ekstra", Parameter3!$C$2, "")</f>
        <v/>
      </c>
      <c r="CC111" s="55" t="str">
        <f>IF($BZ111="Ekstra", VLOOKUP($E111, Parameter!$E$3:$N$5000, 9, FALSE), "")</f>
        <v/>
      </c>
      <c r="CD111" s="55" t="str">
        <f>IF($BZ111="Ekstra", VLOOKUP($E111, Parameter!$E$3:$N$5000, 10, FALSE), "")</f>
        <v/>
      </c>
      <c r="CE111" s="56">
        <f t="shared" si="43"/>
        <v>0</v>
      </c>
      <c r="CF111" s="55" t="str">
        <f t="shared" si="53"/>
        <v/>
      </c>
      <c r="CG111" s="55" t="str">
        <f t="shared" si="53"/>
        <v/>
      </c>
      <c r="CH111" s="55" t="str">
        <f t="shared" si="44"/>
        <v/>
      </c>
      <c r="CI111" s="55" t="str">
        <f>IF($F111="x.x.x.x.x.x.x", VLOOKUP($C111, Parameter!$A$4:$L$5000, 4, FALSE), "")</f>
        <v/>
      </c>
      <c r="CJ111" s="56">
        <f t="shared" si="45"/>
        <v>0</v>
      </c>
      <c r="CM111" s="4" t="str">
        <f t="shared" si="46"/>
        <v>...-...-.....</v>
      </c>
      <c r="CN111" s="57">
        <f t="shared" si="47"/>
        <v>0</v>
      </c>
      <c r="CO111" s="58">
        <f t="shared" si="48"/>
        <v>0</v>
      </c>
      <c r="CP111" s="4" t="str">
        <f t="shared" si="49"/>
        <v/>
      </c>
      <c r="CQ111" s="4" t="b">
        <f t="shared" si="50"/>
        <v>0</v>
      </c>
      <c r="CR111" s="4" t="str">
        <f t="shared" si="51"/>
        <v/>
      </c>
      <c r="CS111" s="4" t="str">
        <f t="shared" si="52"/>
        <v/>
      </c>
      <c r="CT111" s="91" t="b">
        <f t="shared" si="29"/>
        <v>0</v>
      </c>
    </row>
    <row r="112" spans="1:98" s="4" customFormat="1" x14ac:dyDescent="0.25">
      <c r="A112" s="50" t="str">
        <f t="shared" si="30"/>
        <v>...</v>
      </c>
      <c r="B112" s="50" t="str">
        <f t="shared" si="31"/>
        <v>...</v>
      </c>
      <c r="C112" s="50" t="str">
        <f t="shared" si="32"/>
        <v>.....</v>
      </c>
      <c r="D112" s="50" t="str">
        <f>IF($C112=".....","",_xlfn.IFNA(VLOOKUP($C112, Parameter!$A$4:$L$5000, 3, FALSE), ""))</f>
        <v/>
      </c>
      <c r="E112" s="50" t="str">
        <f t="shared" si="33"/>
        <v>.....</v>
      </c>
      <c r="F112" s="50" t="str">
        <f t="shared" si="34"/>
        <v>......</v>
      </c>
      <c r="G112" s="50" t="str">
        <f t="shared" si="35"/>
        <v>...</v>
      </c>
      <c r="H112" s="40">
        <f>IF(E112=".....", 0, _xlfn.IFNA(VLOOKUP($E112, Parameter2!$A$2:$C$5000, 3, FALSE), 0))</f>
        <v>0</v>
      </c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18" t="str">
        <f>IF(C112=".....","",_xlfn.IFNA(VLOOKUP($C112, Parameter!$A$4:$B$5000, 2, FALSE), "Kode belanja salah :("))</f>
        <v/>
      </c>
      <c r="X112" s="35"/>
      <c r="Y112" s="121"/>
      <c r="Z112" s="17"/>
      <c r="AA112" s="20"/>
      <c r="AB112" s="41" t="str">
        <f>IF($C112=".....","",VLOOKUP($C112, Parameter!$A$4:$L$5000, 6, FALSE))</f>
        <v/>
      </c>
      <c r="AC112" s="41" t="str">
        <f>IF($C112=".....","",VLOOKUP($C112, Parameter!$A$4:$L$5000, 7, FALSE))</f>
        <v/>
      </c>
      <c r="AD112" s="41" t="str">
        <f>IF($C112=".....","",VLOOKUP($C112, Parameter!$A$4:$L$5000, 8, FALSE))</f>
        <v/>
      </c>
      <c r="AE112" s="41" t="str">
        <f>IF($C112=".....","",VLOOKUP($C112, Parameter!$A$4:$L$5000, 9, FALSE))</f>
        <v/>
      </c>
      <c r="AF112" s="41" t="str">
        <f>IF($C112=".....","",VLOOKUP($C112, Parameter!$A$4:$L$5000, 10, FALSE))</f>
        <v/>
      </c>
      <c r="AG112" s="41" t="str">
        <f>IF($C112=".....","",VLOOKUP($C112, Parameter!$A$4:$L$5000, 11, FALSE))</f>
        <v/>
      </c>
      <c r="AH112" s="41" t="str">
        <f>IF($C112="..0.0.0.000","",_xlfn.IFNA(VLOOKUP($C112, Parameter!$A$4:$L$5000, 12, FALSE), ""))</f>
        <v/>
      </c>
      <c r="AI112" s="39"/>
      <c r="AJ112" s="39"/>
      <c r="AK112" s="39"/>
      <c r="AL112" s="39"/>
      <c r="AM112" s="39"/>
      <c r="AN112" s="39"/>
      <c r="AO112" s="39"/>
      <c r="AP112" s="41" t="str">
        <f>IF(F112="......", "", _xlfn.IFNA(VLOOKUP(F112, Parameter2!$D$2:$E$15000, 2, FALSE), "Kode aset salah :("))</f>
        <v/>
      </c>
      <c r="AQ112" s="39"/>
      <c r="AR112" s="51"/>
      <c r="AS112" s="52"/>
      <c r="AT112" s="53">
        <f t="shared" si="36"/>
        <v>0</v>
      </c>
      <c r="AU112" s="39" t="str">
        <f t="shared" si="37"/>
        <v/>
      </c>
      <c r="AV112" s="39" t="str">
        <f t="shared" si="38"/>
        <v/>
      </c>
      <c r="AW112" s="39" t="str">
        <f t="shared" si="39"/>
        <v/>
      </c>
      <c r="AX112" s="39" t="str">
        <f t="shared" si="40"/>
        <v/>
      </c>
      <c r="AY112" s="41" t="str">
        <f>IF(G112="...", "", VLOOKUP(G112, UPB!$A$3:$B$5000, 2, FALSE))</f>
        <v/>
      </c>
      <c r="AZ112" s="84"/>
      <c r="BA112" s="76"/>
      <c r="BB112" s="65"/>
      <c r="BC112" s="65"/>
      <c r="BD112" s="54"/>
      <c r="BE112" s="65"/>
      <c r="BF112" s="65"/>
      <c r="BG112" s="65"/>
      <c r="BH112" s="65"/>
      <c r="BI112" s="65"/>
      <c r="BJ112" s="65"/>
      <c r="BK112" s="65"/>
      <c r="BL112" s="65"/>
      <c r="BM112" s="65"/>
      <c r="BN112" s="70"/>
      <c r="BO112" s="65"/>
      <c r="BP112" s="65"/>
      <c r="BQ112" s="65"/>
      <c r="BR112" s="65"/>
      <c r="BS112" s="65"/>
      <c r="BT112" s="65"/>
      <c r="BU112" s="55" t="str">
        <f>IF(AND($D112 &lt;&gt; "", $D112 &lt;&gt; $E112, $F112 &lt;&gt; "x.x.x.x.x.x.x"), VLOOKUP($E112, Parameter!$E$3:$N$5000, 9, FALSE), "")</f>
        <v/>
      </c>
      <c r="BV112" s="55" t="str">
        <f>IF(AND($D112 &lt;&gt; "", $D112 &lt;&gt; $E112, $F112 &lt;&gt; "x.x.x.x.x.x.x"), VLOOKUP($E112, Parameter!$E$3:$N$5000, 10, FALSE), "")</f>
        <v/>
      </c>
      <c r="BW112" s="55" t="str">
        <f>IF(AND($D112 &lt;&gt; "", $D112 &lt;&gt; $E112, $F112 &lt;&gt; "x.x.x.x.x.x.x"), VLOOKUP($C112, Parameter!$A$4:$L$5000, 3, FALSE), "")</f>
        <v/>
      </c>
      <c r="BX112" s="55" t="str">
        <f>IF(AND($D112 &lt;&gt; "", $D112 &lt;&gt; $E112, $F112 &lt;&gt; "x.x.x.x.x.x.x"), VLOOKUP($C112, Parameter!$A$4:$L$5000, 4, FALSE), "")</f>
        <v/>
      </c>
      <c r="BY112" s="56">
        <f t="shared" si="41"/>
        <v>0</v>
      </c>
      <c r="BZ112" s="55" t="str">
        <f t="shared" si="42"/>
        <v>Intra</v>
      </c>
      <c r="CA112" s="55" t="str">
        <f>IF($BZ112="Ekstra", Parameter3!$B$2, "")</f>
        <v/>
      </c>
      <c r="CB112" s="55" t="str">
        <f>IF($BZ112="Ekstra", Parameter3!$C$2, "")</f>
        <v/>
      </c>
      <c r="CC112" s="55" t="str">
        <f>IF($BZ112="Ekstra", VLOOKUP($E112, Parameter!$E$3:$N$5000, 9, FALSE), "")</f>
        <v/>
      </c>
      <c r="CD112" s="55" t="str">
        <f>IF($BZ112="Ekstra", VLOOKUP($E112, Parameter!$E$3:$N$5000, 10, FALSE), "")</f>
        <v/>
      </c>
      <c r="CE112" s="56">
        <f t="shared" si="43"/>
        <v>0</v>
      </c>
      <c r="CF112" s="55" t="str">
        <f t="shared" ref="CF112:CG131" si="54">IF($F112="x.x.x.x.x.x.x", "x.x.x.x.x.x", "")</f>
        <v/>
      </c>
      <c r="CG112" s="55" t="str">
        <f t="shared" si="54"/>
        <v/>
      </c>
      <c r="CH112" s="55" t="str">
        <f t="shared" si="44"/>
        <v/>
      </c>
      <c r="CI112" s="55" t="str">
        <f>IF($F112="x.x.x.x.x.x.x", VLOOKUP($C112, Parameter!$A$4:$L$5000, 4, FALSE), "")</f>
        <v/>
      </c>
      <c r="CJ112" s="56">
        <f t="shared" si="45"/>
        <v>0</v>
      </c>
      <c r="CM112" s="4" t="str">
        <f t="shared" si="46"/>
        <v>...-...-.....</v>
      </c>
      <c r="CN112" s="57">
        <f t="shared" si="47"/>
        <v>0</v>
      </c>
      <c r="CO112" s="58">
        <f t="shared" si="48"/>
        <v>0</v>
      </c>
      <c r="CP112" s="4" t="str">
        <f t="shared" si="49"/>
        <v/>
      </c>
      <c r="CQ112" s="4" t="b">
        <f t="shared" si="50"/>
        <v>0</v>
      </c>
      <c r="CR112" s="4" t="str">
        <f t="shared" si="51"/>
        <v/>
      </c>
      <c r="CS112" s="4" t="str">
        <f t="shared" si="52"/>
        <v/>
      </c>
      <c r="CT112" s="91" t="b">
        <f t="shared" si="29"/>
        <v>0</v>
      </c>
    </row>
    <row r="113" spans="1:98" s="4" customFormat="1" x14ac:dyDescent="0.25">
      <c r="A113" s="50" t="str">
        <f t="shared" si="30"/>
        <v>...</v>
      </c>
      <c r="B113" s="50" t="str">
        <f t="shared" si="31"/>
        <v>...</v>
      </c>
      <c r="C113" s="50" t="str">
        <f t="shared" si="32"/>
        <v>.....</v>
      </c>
      <c r="D113" s="50" t="str">
        <f>IF($C113=".....","",_xlfn.IFNA(VLOOKUP($C113, Parameter!$A$4:$L$5000, 3, FALSE), ""))</f>
        <v/>
      </c>
      <c r="E113" s="50" t="str">
        <f t="shared" si="33"/>
        <v>.....</v>
      </c>
      <c r="F113" s="50" t="str">
        <f t="shared" si="34"/>
        <v>......</v>
      </c>
      <c r="G113" s="50" t="str">
        <f t="shared" si="35"/>
        <v>...</v>
      </c>
      <c r="H113" s="40">
        <f>IF(E113=".....", 0, _xlfn.IFNA(VLOOKUP($E113, Parameter2!$A$2:$C$5000, 3, FALSE), 0))</f>
        <v>0</v>
      </c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18" t="str">
        <f>IF(C113=".....","",_xlfn.IFNA(VLOOKUP($C113, Parameter!$A$4:$B$5000, 2, FALSE), "Kode belanja salah :("))</f>
        <v/>
      </c>
      <c r="X113" s="35"/>
      <c r="Y113" s="121"/>
      <c r="Z113" s="17"/>
      <c r="AA113" s="20"/>
      <c r="AB113" s="41" t="str">
        <f>IF($C113=".....","",VLOOKUP($C113, Parameter!$A$4:$L$5000, 6, FALSE))</f>
        <v/>
      </c>
      <c r="AC113" s="41" t="str">
        <f>IF($C113=".....","",VLOOKUP($C113, Parameter!$A$4:$L$5000, 7, FALSE))</f>
        <v/>
      </c>
      <c r="AD113" s="41" t="str">
        <f>IF($C113=".....","",VLOOKUP($C113, Parameter!$A$4:$L$5000, 8, FALSE))</f>
        <v/>
      </c>
      <c r="AE113" s="41" t="str">
        <f>IF($C113=".....","",VLOOKUP($C113, Parameter!$A$4:$L$5000, 9, FALSE))</f>
        <v/>
      </c>
      <c r="AF113" s="41" t="str">
        <f>IF($C113=".....","",VLOOKUP($C113, Parameter!$A$4:$L$5000, 10, FALSE))</f>
        <v/>
      </c>
      <c r="AG113" s="41" t="str">
        <f>IF($C113=".....","",VLOOKUP($C113, Parameter!$A$4:$L$5000, 11, FALSE))</f>
        <v/>
      </c>
      <c r="AH113" s="41" t="str">
        <f>IF($C113="..0.0.0.000","",_xlfn.IFNA(VLOOKUP($C113, Parameter!$A$4:$L$5000, 12, FALSE), ""))</f>
        <v/>
      </c>
      <c r="AI113" s="39"/>
      <c r="AJ113" s="39"/>
      <c r="AK113" s="39"/>
      <c r="AL113" s="39"/>
      <c r="AM113" s="39"/>
      <c r="AN113" s="39"/>
      <c r="AO113" s="39"/>
      <c r="AP113" s="41" t="str">
        <f>IF(F113="......", "", _xlfn.IFNA(VLOOKUP(F113, Parameter2!$D$2:$E$15000, 2, FALSE), "Kode aset salah :("))</f>
        <v/>
      </c>
      <c r="AQ113" s="39"/>
      <c r="AR113" s="51"/>
      <c r="AS113" s="52"/>
      <c r="AT113" s="53">
        <f t="shared" si="36"/>
        <v>0</v>
      </c>
      <c r="AU113" s="39" t="str">
        <f t="shared" si="37"/>
        <v/>
      </c>
      <c r="AV113" s="39" t="str">
        <f t="shared" si="38"/>
        <v/>
      </c>
      <c r="AW113" s="39" t="str">
        <f t="shared" si="39"/>
        <v/>
      </c>
      <c r="AX113" s="39" t="str">
        <f t="shared" si="40"/>
        <v/>
      </c>
      <c r="AY113" s="41" t="str">
        <f>IF(G113="...", "", VLOOKUP(G113, UPB!$A$3:$B$5000, 2, FALSE))</f>
        <v/>
      </c>
      <c r="AZ113" s="84"/>
      <c r="BA113" s="76"/>
      <c r="BB113" s="65"/>
      <c r="BC113" s="65"/>
      <c r="BD113" s="54"/>
      <c r="BE113" s="65"/>
      <c r="BF113" s="65"/>
      <c r="BG113" s="65"/>
      <c r="BH113" s="65"/>
      <c r="BI113" s="65"/>
      <c r="BJ113" s="65"/>
      <c r="BK113" s="65"/>
      <c r="BL113" s="65"/>
      <c r="BM113" s="65"/>
      <c r="BN113" s="70"/>
      <c r="BO113" s="65"/>
      <c r="BP113" s="65"/>
      <c r="BQ113" s="65"/>
      <c r="BR113" s="65"/>
      <c r="BS113" s="65"/>
      <c r="BT113" s="65"/>
      <c r="BU113" s="55" t="str">
        <f>IF(AND($D113 &lt;&gt; "", $D113 &lt;&gt; $E113, $F113 &lt;&gt; "x.x.x.x.x.x.x"), VLOOKUP($E113, Parameter!$E$3:$N$5000, 9, FALSE), "")</f>
        <v/>
      </c>
      <c r="BV113" s="55" t="str">
        <f>IF(AND($D113 &lt;&gt; "", $D113 &lt;&gt; $E113, $F113 &lt;&gt; "x.x.x.x.x.x.x"), VLOOKUP($E113, Parameter!$E$3:$N$5000, 10, FALSE), "")</f>
        <v/>
      </c>
      <c r="BW113" s="55" t="str">
        <f>IF(AND($D113 &lt;&gt; "", $D113 &lt;&gt; $E113, $F113 &lt;&gt; "x.x.x.x.x.x.x"), VLOOKUP($C113, Parameter!$A$4:$L$5000, 3, FALSE), "")</f>
        <v/>
      </c>
      <c r="BX113" s="55" t="str">
        <f>IF(AND($D113 &lt;&gt; "", $D113 &lt;&gt; $E113, $F113 &lt;&gt; "x.x.x.x.x.x.x"), VLOOKUP($C113, Parameter!$A$4:$L$5000, 4, FALSE), "")</f>
        <v/>
      </c>
      <c r="BY113" s="56">
        <f t="shared" si="41"/>
        <v>0</v>
      </c>
      <c r="BZ113" s="55" t="str">
        <f t="shared" si="42"/>
        <v>Intra</v>
      </c>
      <c r="CA113" s="55" t="str">
        <f>IF($BZ113="Ekstra", Parameter3!$B$2, "")</f>
        <v/>
      </c>
      <c r="CB113" s="55" t="str">
        <f>IF($BZ113="Ekstra", Parameter3!$C$2, "")</f>
        <v/>
      </c>
      <c r="CC113" s="55" t="str">
        <f>IF($BZ113="Ekstra", VLOOKUP($E113, Parameter!$E$3:$N$5000, 9, FALSE), "")</f>
        <v/>
      </c>
      <c r="CD113" s="55" t="str">
        <f>IF($BZ113="Ekstra", VLOOKUP($E113, Parameter!$E$3:$N$5000, 10, FALSE), "")</f>
        <v/>
      </c>
      <c r="CE113" s="56">
        <f t="shared" si="43"/>
        <v>0</v>
      </c>
      <c r="CF113" s="55" t="str">
        <f t="shared" si="54"/>
        <v/>
      </c>
      <c r="CG113" s="55" t="str">
        <f t="shared" si="54"/>
        <v/>
      </c>
      <c r="CH113" s="55" t="str">
        <f t="shared" si="44"/>
        <v/>
      </c>
      <c r="CI113" s="55" t="str">
        <f>IF($F113="x.x.x.x.x.x.x", VLOOKUP($C113, Parameter!$A$4:$L$5000, 4, FALSE), "")</f>
        <v/>
      </c>
      <c r="CJ113" s="56">
        <f t="shared" si="45"/>
        <v>0</v>
      </c>
      <c r="CM113" s="4" t="str">
        <f t="shared" si="46"/>
        <v>...-...-.....</v>
      </c>
      <c r="CN113" s="57">
        <f t="shared" si="47"/>
        <v>0</v>
      </c>
      <c r="CO113" s="58">
        <f t="shared" si="48"/>
        <v>0</v>
      </c>
      <c r="CP113" s="4" t="str">
        <f t="shared" si="49"/>
        <v/>
      </c>
      <c r="CQ113" s="4" t="b">
        <f t="shared" si="50"/>
        <v>0</v>
      </c>
      <c r="CR113" s="4" t="str">
        <f t="shared" si="51"/>
        <v/>
      </c>
      <c r="CS113" s="4" t="str">
        <f t="shared" si="52"/>
        <v/>
      </c>
      <c r="CT113" s="91" t="b">
        <f t="shared" si="29"/>
        <v>0</v>
      </c>
    </row>
    <row r="114" spans="1:98" s="4" customFormat="1" x14ac:dyDescent="0.25">
      <c r="A114" s="50" t="str">
        <f t="shared" si="30"/>
        <v>...</v>
      </c>
      <c r="B114" s="50" t="str">
        <f t="shared" si="31"/>
        <v>...</v>
      </c>
      <c r="C114" s="50" t="str">
        <f t="shared" si="32"/>
        <v>.....</v>
      </c>
      <c r="D114" s="50" t="str">
        <f>IF($C114=".....","",_xlfn.IFNA(VLOOKUP($C114, Parameter!$A$4:$L$5000, 3, FALSE), ""))</f>
        <v/>
      </c>
      <c r="E114" s="50" t="str">
        <f t="shared" si="33"/>
        <v>.....</v>
      </c>
      <c r="F114" s="50" t="str">
        <f t="shared" si="34"/>
        <v>......</v>
      </c>
      <c r="G114" s="50" t="str">
        <f t="shared" si="35"/>
        <v>...</v>
      </c>
      <c r="H114" s="40">
        <f>IF(E114=".....", 0, _xlfn.IFNA(VLOOKUP($E114, Parameter2!$A$2:$C$5000, 3, FALSE), 0))</f>
        <v>0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18" t="str">
        <f>IF(C114=".....","",_xlfn.IFNA(VLOOKUP($C114, Parameter!$A$4:$B$5000, 2, FALSE), "Kode belanja salah :("))</f>
        <v/>
      </c>
      <c r="X114" s="35"/>
      <c r="Y114" s="121"/>
      <c r="Z114" s="17"/>
      <c r="AA114" s="20"/>
      <c r="AB114" s="41" t="str">
        <f>IF($C114=".....","",VLOOKUP($C114, Parameter!$A$4:$L$5000, 6, FALSE))</f>
        <v/>
      </c>
      <c r="AC114" s="41" t="str">
        <f>IF($C114=".....","",VLOOKUP($C114, Parameter!$A$4:$L$5000, 7, FALSE))</f>
        <v/>
      </c>
      <c r="AD114" s="41" t="str">
        <f>IF($C114=".....","",VLOOKUP($C114, Parameter!$A$4:$L$5000, 8, FALSE))</f>
        <v/>
      </c>
      <c r="AE114" s="41" t="str">
        <f>IF($C114=".....","",VLOOKUP($C114, Parameter!$A$4:$L$5000, 9, FALSE))</f>
        <v/>
      </c>
      <c r="AF114" s="41" t="str">
        <f>IF($C114=".....","",VLOOKUP($C114, Parameter!$A$4:$L$5000, 10, FALSE))</f>
        <v/>
      </c>
      <c r="AG114" s="41" t="str">
        <f>IF($C114=".....","",VLOOKUP($C114, Parameter!$A$4:$L$5000, 11, FALSE))</f>
        <v/>
      </c>
      <c r="AH114" s="41" t="str">
        <f>IF($C114="..0.0.0.000","",_xlfn.IFNA(VLOOKUP($C114, Parameter!$A$4:$L$5000, 12, FALSE), ""))</f>
        <v/>
      </c>
      <c r="AI114" s="39"/>
      <c r="AJ114" s="39"/>
      <c r="AK114" s="39"/>
      <c r="AL114" s="39"/>
      <c r="AM114" s="39"/>
      <c r="AN114" s="39"/>
      <c r="AO114" s="39"/>
      <c r="AP114" s="41" t="str">
        <f>IF(F114="......", "", _xlfn.IFNA(VLOOKUP(F114, Parameter2!$D$2:$E$15000, 2, FALSE), "Kode aset salah :("))</f>
        <v/>
      </c>
      <c r="AQ114" s="39"/>
      <c r="AR114" s="51"/>
      <c r="AS114" s="52"/>
      <c r="AT114" s="53">
        <f t="shared" si="36"/>
        <v>0</v>
      </c>
      <c r="AU114" s="39" t="str">
        <f t="shared" si="37"/>
        <v/>
      </c>
      <c r="AV114" s="39" t="str">
        <f t="shared" si="38"/>
        <v/>
      </c>
      <c r="AW114" s="39" t="str">
        <f t="shared" si="39"/>
        <v/>
      </c>
      <c r="AX114" s="39" t="str">
        <f t="shared" si="40"/>
        <v/>
      </c>
      <c r="AY114" s="41" t="str">
        <f>IF(G114="...", "", VLOOKUP(G114, UPB!$A$3:$B$5000, 2, FALSE))</f>
        <v/>
      </c>
      <c r="AZ114" s="84"/>
      <c r="BA114" s="76"/>
      <c r="BB114" s="65"/>
      <c r="BC114" s="65"/>
      <c r="BD114" s="54"/>
      <c r="BE114" s="65"/>
      <c r="BF114" s="65"/>
      <c r="BG114" s="65"/>
      <c r="BH114" s="65"/>
      <c r="BI114" s="65"/>
      <c r="BJ114" s="65"/>
      <c r="BK114" s="65"/>
      <c r="BL114" s="65"/>
      <c r="BM114" s="65"/>
      <c r="BN114" s="70"/>
      <c r="BO114" s="65"/>
      <c r="BP114" s="65"/>
      <c r="BQ114" s="65"/>
      <c r="BR114" s="65"/>
      <c r="BS114" s="65"/>
      <c r="BT114" s="65"/>
      <c r="BU114" s="55" t="str">
        <f>IF(AND($D114 &lt;&gt; "", $D114 &lt;&gt; $E114, $F114 &lt;&gt; "x.x.x.x.x.x.x"), VLOOKUP($E114, Parameter!$E$3:$N$5000, 9, FALSE), "")</f>
        <v/>
      </c>
      <c r="BV114" s="55" t="str">
        <f>IF(AND($D114 &lt;&gt; "", $D114 &lt;&gt; $E114, $F114 &lt;&gt; "x.x.x.x.x.x.x"), VLOOKUP($E114, Parameter!$E$3:$N$5000, 10, FALSE), "")</f>
        <v/>
      </c>
      <c r="BW114" s="55" t="str">
        <f>IF(AND($D114 &lt;&gt; "", $D114 &lt;&gt; $E114, $F114 &lt;&gt; "x.x.x.x.x.x.x"), VLOOKUP($C114, Parameter!$A$4:$L$5000, 3, FALSE), "")</f>
        <v/>
      </c>
      <c r="BX114" s="55" t="str">
        <f>IF(AND($D114 &lt;&gt; "", $D114 &lt;&gt; $E114, $F114 &lt;&gt; "x.x.x.x.x.x.x"), VLOOKUP($C114, Parameter!$A$4:$L$5000, 4, FALSE), "")</f>
        <v/>
      </c>
      <c r="BY114" s="56">
        <f t="shared" si="41"/>
        <v>0</v>
      </c>
      <c r="BZ114" s="55" t="str">
        <f t="shared" si="42"/>
        <v>Intra</v>
      </c>
      <c r="CA114" s="55" t="str">
        <f>IF($BZ114="Ekstra", Parameter3!$B$2, "")</f>
        <v/>
      </c>
      <c r="CB114" s="55" t="str">
        <f>IF($BZ114="Ekstra", Parameter3!$C$2, "")</f>
        <v/>
      </c>
      <c r="CC114" s="55" t="str">
        <f>IF($BZ114="Ekstra", VLOOKUP($E114, Parameter!$E$3:$N$5000, 9, FALSE), "")</f>
        <v/>
      </c>
      <c r="CD114" s="55" t="str">
        <f>IF($BZ114="Ekstra", VLOOKUP($E114, Parameter!$E$3:$N$5000, 10, FALSE), "")</f>
        <v/>
      </c>
      <c r="CE114" s="56">
        <f t="shared" si="43"/>
        <v>0</v>
      </c>
      <c r="CF114" s="55" t="str">
        <f t="shared" si="54"/>
        <v/>
      </c>
      <c r="CG114" s="55" t="str">
        <f t="shared" si="54"/>
        <v/>
      </c>
      <c r="CH114" s="55" t="str">
        <f t="shared" si="44"/>
        <v/>
      </c>
      <c r="CI114" s="55" t="str">
        <f>IF($F114="x.x.x.x.x.x.x", VLOOKUP($C114, Parameter!$A$4:$L$5000, 4, FALSE), "")</f>
        <v/>
      </c>
      <c r="CJ114" s="56">
        <f t="shared" si="45"/>
        <v>0</v>
      </c>
      <c r="CM114" s="4" t="str">
        <f t="shared" si="46"/>
        <v>...-...-.....</v>
      </c>
      <c r="CN114" s="57">
        <f t="shared" si="47"/>
        <v>0</v>
      </c>
      <c r="CO114" s="58">
        <f t="shared" si="48"/>
        <v>0</v>
      </c>
      <c r="CP114" s="4" t="str">
        <f t="shared" si="49"/>
        <v/>
      </c>
      <c r="CQ114" s="4" t="b">
        <f t="shared" si="50"/>
        <v>0</v>
      </c>
      <c r="CR114" s="4" t="str">
        <f t="shared" si="51"/>
        <v/>
      </c>
      <c r="CS114" s="4" t="str">
        <f t="shared" si="52"/>
        <v/>
      </c>
      <c r="CT114" s="91" t="b">
        <f t="shared" si="29"/>
        <v>0</v>
      </c>
    </row>
    <row r="115" spans="1:98" s="4" customFormat="1" x14ac:dyDescent="0.25">
      <c r="A115" s="50" t="str">
        <f t="shared" si="30"/>
        <v>...</v>
      </c>
      <c r="B115" s="50" t="str">
        <f t="shared" si="31"/>
        <v>...</v>
      </c>
      <c r="C115" s="50" t="str">
        <f t="shared" si="32"/>
        <v>.....</v>
      </c>
      <c r="D115" s="50" t="str">
        <f>IF($C115=".....","",_xlfn.IFNA(VLOOKUP($C115, Parameter!$A$4:$L$5000, 3, FALSE), ""))</f>
        <v/>
      </c>
      <c r="E115" s="50" t="str">
        <f t="shared" si="33"/>
        <v>.....</v>
      </c>
      <c r="F115" s="50" t="str">
        <f t="shared" si="34"/>
        <v>......</v>
      </c>
      <c r="G115" s="50" t="str">
        <f t="shared" si="35"/>
        <v>...</v>
      </c>
      <c r="H115" s="40">
        <f>IF(E115=".....", 0, _xlfn.IFNA(VLOOKUP($E115, Parameter2!$A$2:$C$5000, 3, FALSE), 0))</f>
        <v>0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18" t="str">
        <f>IF(C115=".....","",_xlfn.IFNA(VLOOKUP($C115, Parameter!$A$4:$B$5000, 2, FALSE), "Kode belanja salah :("))</f>
        <v/>
      </c>
      <c r="X115" s="35"/>
      <c r="Y115" s="121"/>
      <c r="Z115" s="17"/>
      <c r="AA115" s="20"/>
      <c r="AB115" s="41" t="str">
        <f>IF($C115=".....","",VLOOKUP($C115, Parameter!$A$4:$L$5000, 6, FALSE))</f>
        <v/>
      </c>
      <c r="AC115" s="41" t="str">
        <f>IF($C115=".....","",VLOOKUP($C115, Parameter!$A$4:$L$5000, 7, FALSE))</f>
        <v/>
      </c>
      <c r="AD115" s="41" t="str">
        <f>IF($C115=".....","",VLOOKUP($C115, Parameter!$A$4:$L$5000, 8, FALSE))</f>
        <v/>
      </c>
      <c r="AE115" s="41" t="str">
        <f>IF($C115=".....","",VLOOKUP($C115, Parameter!$A$4:$L$5000, 9, FALSE))</f>
        <v/>
      </c>
      <c r="AF115" s="41" t="str">
        <f>IF($C115=".....","",VLOOKUP($C115, Parameter!$A$4:$L$5000, 10, FALSE))</f>
        <v/>
      </c>
      <c r="AG115" s="41" t="str">
        <f>IF($C115=".....","",VLOOKUP($C115, Parameter!$A$4:$L$5000, 11, FALSE))</f>
        <v/>
      </c>
      <c r="AH115" s="41" t="str">
        <f>IF($C115="..0.0.0.000","",_xlfn.IFNA(VLOOKUP($C115, Parameter!$A$4:$L$5000, 12, FALSE), ""))</f>
        <v/>
      </c>
      <c r="AI115" s="39"/>
      <c r="AJ115" s="39"/>
      <c r="AK115" s="39"/>
      <c r="AL115" s="39"/>
      <c r="AM115" s="39"/>
      <c r="AN115" s="39"/>
      <c r="AO115" s="39"/>
      <c r="AP115" s="41" t="str">
        <f>IF(F115="......", "", _xlfn.IFNA(VLOOKUP(F115, Parameter2!$D$2:$E$15000, 2, FALSE), "Kode aset salah :("))</f>
        <v/>
      </c>
      <c r="AQ115" s="39"/>
      <c r="AR115" s="51"/>
      <c r="AS115" s="52"/>
      <c r="AT115" s="53">
        <f t="shared" si="36"/>
        <v>0</v>
      </c>
      <c r="AU115" s="39" t="str">
        <f t="shared" si="37"/>
        <v/>
      </c>
      <c r="AV115" s="39" t="str">
        <f t="shared" si="38"/>
        <v/>
      </c>
      <c r="AW115" s="39" t="str">
        <f t="shared" si="39"/>
        <v/>
      </c>
      <c r="AX115" s="39" t="str">
        <f t="shared" si="40"/>
        <v/>
      </c>
      <c r="AY115" s="41" t="str">
        <f>IF(G115="...", "", VLOOKUP(G115, UPB!$A$3:$B$5000, 2, FALSE))</f>
        <v/>
      </c>
      <c r="AZ115" s="84"/>
      <c r="BA115" s="76"/>
      <c r="BB115" s="65"/>
      <c r="BC115" s="65"/>
      <c r="BD115" s="54"/>
      <c r="BE115" s="65"/>
      <c r="BF115" s="65"/>
      <c r="BG115" s="65"/>
      <c r="BH115" s="65"/>
      <c r="BI115" s="65"/>
      <c r="BJ115" s="65"/>
      <c r="BK115" s="65"/>
      <c r="BL115" s="65"/>
      <c r="BM115" s="65"/>
      <c r="BN115" s="70"/>
      <c r="BO115" s="65"/>
      <c r="BP115" s="65"/>
      <c r="BQ115" s="65"/>
      <c r="BR115" s="65"/>
      <c r="BS115" s="65"/>
      <c r="BT115" s="65"/>
      <c r="BU115" s="55" t="str">
        <f>IF(AND($D115 &lt;&gt; "", $D115 &lt;&gt; $E115, $F115 &lt;&gt; "x.x.x.x.x.x.x"), VLOOKUP($E115, Parameter!$E$3:$N$5000, 9, FALSE), "")</f>
        <v/>
      </c>
      <c r="BV115" s="55" t="str">
        <f>IF(AND($D115 &lt;&gt; "", $D115 &lt;&gt; $E115, $F115 &lt;&gt; "x.x.x.x.x.x.x"), VLOOKUP($E115, Parameter!$E$3:$N$5000, 10, FALSE), "")</f>
        <v/>
      </c>
      <c r="BW115" s="55" t="str">
        <f>IF(AND($D115 &lt;&gt; "", $D115 &lt;&gt; $E115, $F115 &lt;&gt; "x.x.x.x.x.x.x"), VLOOKUP($C115, Parameter!$A$4:$L$5000, 3, FALSE), "")</f>
        <v/>
      </c>
      <c r="BX115" s="55" t="str">
        <f>IF(AND($D115 &lt;&gt; "", $D115 &lt;&gt; $E115, $F115 &lt;&gt; "x.x.x.x.x.x.x"), VLOOKUP($C115, Parameter!$A$4:$L$5000, 4, FALSE), "")</f>
        <v/>
      </c>
      <c r="BY115" s="56">
        <f t="shared" si="41"/>
        <v>0</v>
      </c>
      <c r="BZ115" s="55" t="str">
        <f t="shared" si="42"/>
        <v>Intra</v>
      </c>
      <c r="CA115" s="55" t="str">
        <f>IF($BZ115="Ekstra", Parameter3!$B$2, "")</f>
        <v/>
      </c>
      <c r="CB115" s="55" t="str">
        <f>IF($BZ115="Ekstra", Parameter3!$C$2, "")</f>
        <v/>
      </c>
      <c r="CC115" s="55" t="str">
        <f>IF($BZ115="Ekstra", VLOOKUP($E115, Parameter!$E$3:$N$5000, 9, FALSE), "")</f>
        <v/>
      </c>
      <c r="CD115" s="55" t="str">
        <f>IF($BZ115="Ekstra", VLOOKUP($E115, Parameter!$E$3:$N$5000, 10, FALSE), "")</f>
        <v/>
      </c>
      <c r="CE115" s="56">
        <f t="shared" si="43"/>
        <v>0</v>
      </c>
      <c r="CF115" s="55" t="str">
        <f t="shared" si="54"/>
        <v/>
      </c>
      <c r="CG115" s="55" t="str">
        <f t="shared" si="54"/>
        <v/>
      </c>
      <c r="CH115" s="55" t="str">
        <f t="shared" si="44"/>
        <v/>
      </c>
      <c r="CI115" s="55" t="str">
        <f>IF($F115="x.x.x.x.x.x.x", VLOOKUP($C115, Parameter!$A$4:$L$5000, 4, FALSE), "")</f>
        <v/>
      </c>
      <c r="CJ115" s="56">
        <f t="shared" si="45"/>
        <v>0</v>
      </c>
      <c r="CM115" s="4" t="str">
        <f t="shared" si="46"/>
        <v>...-...-.....</v>
      </c>
      <c r="CN115" s="57">
        <f t="shared" si="47"/>
        <v>0</v>
      </c>
      <c r="CO115" s="58">
        <f t="shared" si="48"/>
        <v>0</v>
      </c>
      <c r="CP115" s="4" t="str">
        <f t="shared" si="49"/>
        <v/>
      </c>
      <c r="CQ115" s="4" t="b">
        <f t="shared" si="50"/>
        <v>0</v>
      </c>
      <c r="CR115" s="4" t="str">
        <f t="shared" si="51"/>
        <v/>
      </c>
      <c r="CS115" s="4" t="str">
        <f t="shared" si="52"/>
        <v/>
      </c>
      <c r="CT115" s="91" t="b">
        <f t="shared" si="29"/>
        <v>0</v>
      </c>
    </row>
    <row r="116" spans="1:98" s="4" customFormat="1" x14ac:dyDescent="0.25">
      <c r="A116" s="50" t="str">
        <f t="shared" si="30"/>
        <v>...</v>
      </c>
      <c r="B116" s="50" t="str">
        <f t="shared" si="31"/>
        <v>...</v>
      </c>
      <c r="C116" s="50" t="str">
        <f t="shared" si="32"/>
        <v>.....</v>
      </c>
      <c r="D116" s="50" t="str">
        <f>IF($C116=".....","",_xlfn.IFNA(VLOOKUP($C116, Parameter!$A$4:$L$5000, 3, FALSE), ""))</f>
        <v/>
      </c>
      <c r="E116" s="50" t="str">
        <f t="shared" si="33"/>
        <v>.....</v>
      </c>
      <c r="F116" s="50" t="str">
        <f t="shared" si="34"/>
        <v>......</v>
      </c>
      <c r="G116" s="50" t="str">
        <f t="shared" si="35"/>
        <v>...</v>
      </c>
      <c r="H116" s="40">
        <f>IF(E116=".....", 0, _xlfn.IFNA(VLOOKUP($E116, Parameter2!$A$2:$C$5000, 3, FALSE), 0))</f>
        <v>0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18" t="str">
        <f>IF(C116=".....","",_xlfn.IFNA(VLOOKUP($C116, Parameter!$A$4:$B$5000, 2, FALSE), "Kode belanja salah :("))</f>
        <v/>
      </c>
      <c r="X116" s="35"/>
      <c r="Y116" s="121"/>
      <c r="Z116" s="17"/>
      <c r="AA116" s="20"/>
      <c r="AB116" s="41" t="str">
        <f>IF($C116=".....","",VLOOKUP($C116, Parameter!$A$4:$L$5000, 6, FALSE))</f>
        <v/>
      </c>
      <c r="AC116" s="41" t="str">
        <f>IF($C116=".....","",VLOOKUP($C116, Parameter!$A$4:$L$5000, 7, FALSE))</f>
        <v/>
      </c>
      <c r="AD116" s="41" t="str">
        <f>IF($C116=".....","",VLOOKUP($C116, Parameter!$A$4:$L$5000, 8, FALSE))</f>
        <v/>
      </c>
      <c r="AE116" s="41" t="str">
        <f>IF($C116=".....","",VLOOKUP($C116, Parameter!$A$4:$L$5000, 9, FALSE))</f>
        <v/>
      </c>
      <c r="AF116" s="41" t="str">
        <f>IF($C116=".....","",VLOOKUP($C116, Parameter!$A$4:$L$5000, 10, FALSE))</f>
        <v/>
      </c>
      <c r="AG116" s="41" t="str">
        <f>IF($C116=".....","",VLOOKUP($C116, Parameter!$A$4:$L$5000, 11, FALSE))</f>
        <v/>
      </c>
      <c r="AH116" s="41" t="str">
        <f>IF($C116="..0.0.0.000","",_xlfn.IFNA(VLOOKUP($C116, Parameter!$A$4:$L$5000, 12, FALSE), ""))</f>
        <v/>
      </c>
      <c r="AI116" s="39"/>
      <c r="AJ116" s="39"/>
      <c r="AK116" s="39"/>
      <c r="AL116" s="39"/>
      <c r="AM116" s="39"/>
      <c r="AN116" s="39"/>
      <c r="AO116" s="39"/>
      <c r="AP116" s="41" t="str">
        <f>IF(F116="......", "", _xlfn.IFNA(VLOOKUP(F116, Parameter2!$D$2:$E$15000, 2, FALSE), "Kode aset salah :("))</f>
        <v/>
      </c>
      <c r="AQ116" s="39"/>
      <c r="AR116" s="51"/>
      <c r="AS116" s="52"/>
      <c r="AT116" s="53">
        <f t="shared" si="36"/>
        <v>0</v>
      </c>
      <c r="AU116" s="39" t="str">
        <f t="shared" si="37"/>
        <v/>
      </c>
      <c r="AV116" s="39" t="str">
        <f t="shared" si="38"/>
        <v/>
      </c>
      <c r="AW116" s="39" t="str">
        <f t="shared" si="39"/>
        <v/>
      </c>
      <c r="AX116" s="39" t="str">
        <f t="shared" si="40"/>
        <v/>
      </c>
      <c r="AY116" s="41" t="str">
        <f>IF(G116="...", "", VLOOKUP(G116, UPB!$A$3:$B$5000, 2, FALSE))</f>
        <v/>
      </c>
      <c r="AZ116" s="84"/>
      <c r="BA116" s="76"/>
      <c r="BB116" s="65"/>
      <c r="BC116" s="65"/>
      <c r="BD116" s="54"/>
      <c r="BE116" s="65"/>
      <c r="BF116" s="65"/>
      <c r="BG116" s="65"/>
      <c r="BH116" s="65"/>
      <c r="BI116" s="65"/>
      <c r="BJ116" s="65"/>
      <c r="BK116" s="65"/>
      <c r="BL116" s="65"/>
      <c r="BM116" s="65"/>
      <c r="BN116" s="70"/>
      <c r="BO116" s="65"/>
      <c r="BP116" s="65"/>
      <c r="BQ116" s="65"/>
      <c r="BR116" s="65"/>
      <c r="BS116" s="65"/>
      <c r="BT116" s="65"/>
      <c r="BU116" s="55" t="str">
        <f>IF(AND($D116 &lt;&gt; "", $D116 &lt;&gt; $E116, $F116 &lt;&gt; "x.x.x.x.x.x.x"), VLOOKUP($E116, Parameter!$E$3:$N$5000, 9, FALSE), "")</f>
        <v/>
      </c>
      <c r="BV116" s="55" t="str">
        <f>IF(AND($D116 &lt;&gt; "", $D116 &lt;&gt; $E116, $F116 &lt;&gt; "x.x.x.x.x.x.x"), VLOOKUP($E116, Parameter!$E$3:$N$5000, 10, FALSE), "")</f>
        <v/>
      </c>
      <c r="BW116" s="55" t="str">
        <f>IF(AND($D116 &lt;&gt; "", $D116 &lt;&gt; $E116, $F116 &lt;&gt; "x.x.x.x.x.x.x"), VLOOKUP($C116, Parameter!$A$4:$L$5000, 3, FALSE), "")</f>
        <v/>
      </c>
      <c r="BX116" s="55" t="str">
        <f>IF(AND($D116 &lt;&gt; "", $D116 &lt;&gt; $E116, $F116 &lt;&gt; "x.x.x.x.x.x.x"), VLOOKUP($C116, Parameter!$A$4:$L$5000, 4, FALSE), "")</f>
        <v/>
      </c>
      <c r="BY116" s="56">
        <f t="shared" si="41"/>
        <v>0</v>
      </c>
      <c r="BZ116" s="55" t="str">
        <f t="shared" si="42"/>
        <v>Intra</v>
      </c>
      <c r="CA116" s="55" t="str">
        <f>IF($BZ116="Ekstra", Parameter3!$B$2, "")</f>
        <v/>
      </c>
      <c r="CB116" s="55" t="str">
        <f>IF($BZ116="Ekstra", Parameter3!$C$2, "")</f>
        <v/>
      </c>
      <c r="CC116" s="55" t="str">
        <f>IF($BZ116="Ekstra", VLOOKUP($E116, Parameter!$E$3:$N$5000, 9, FALSE), "")</f>
        <v/>
      </c>
      <c r="CD116" s="55" t="str">
        <f>IF($BZ116="Ekstra", VLOOKUP($E116, Parameter!$E$3:$N$5000, 10, FALSE), "")</f>
        <v/>
      </c>
      <c r="CE116" s="56">
        <f t="shared" si="43"/>
        <v>0</v>
      </c>
      <c r="CF116" s="55" t="str">
        <f t="shared" si="54"/>
        <v/>
      </c>
      <c r="CG116" s="55" t="str">
        <f t="shared" si="54"/>
        <v/>
      </c>
      <c r="CH116" s="55" t="str">
        <f t="shared" si="44"/>
        <v/>
      </c>
      <c r="CI116" s="55" t="str">
        <f>IF($F116="x.x.x.x.x.x.x", VLOOKUP($C116, Parameter!$A$4:$L$5000, 4, FALSE), "")</f>
        <v/>
      </c>
      <c r="CJ116" s="56">
        <f t="shared" si="45"/>
        <v>0</v>
      </c>
      <c r="CM116" s="4" t="str">
        <f t="shared" si="46"/>
        <v>...-...-.....</v>
      </c>
      <c r="CN116" s="57">
        <f t="shared" si="47"/>
        <v>0</v>
      </c>
      <c r="CO116" s="58">
        <f t="shared" si="48"/>
        <v>0</v>
      </c>
      <c r="CP116" s="4" t="str">
        <f t="shared" si="49"/>
        <v/>
      </c>
      <c r="CQ116" s="4" t="b">
        <f t="shared" si="50"/>
        <v>0</v>
      </c>
      <c r="CR116" s="4" t="str">
        <f t="shared" si="51"/>
        <v/>
      </c>
      <c r="CS116" s="4" t="str">
        <f t="shared" si="52"/>
        <v/>
      </c>
      <c r="CT116" s="91" t="b">
        <f t="shared" si="29"/>
        <v>0</v>
      </c>
    </row>
    <row r="117" spans="1:98" s="4" customFormat="1" x14ac:dyDescent="0.25">
      <c r="A117" s="50" t="str">
        <f t="shared" si="30"/>
        <v>...</v>
      </c>
      <c r="B117" s="50" t="str">
        <f t="shared" si="31"/>
        <v>...</v>
      </c>
      <c r="C117" s="50" t="str">
        <f t="shared" si="32"/>
        <v>.....</v>
      </c>
      <c r="D117" s="50" t="str">
        <f>IF($C117=".....","",_xlfn.IFNA(VLOOKUP($C117, Parameter!$A$4:$L$5000, 3, FALSE), ""))</f>
        <v/>
      </c>
      <c r="E117" s="50" t="str">
        <f t="shared" si="33"/>
        <v>.....</v>
      </c>
      <c r="F117" s="50" t="str">
        <f t="shared" si="34"/>
        <v>......</v>
      </c>
      <c r="G117" s="50" t="str">
        <f t="shared" si="35"/>
        <v>...</v>
      </c>
      <c r="H117" s="40">
        <f>IF(E117=".....", 0, _xlfn.IFNA(VLOOKUP($E117, Parameter2!$A$2:$C$5000, 3, FALSE), 0))</f>
        <v>0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18" t="str">
        <f>IF(C117=".....","",_xlfn.IFNA(VLOOKUP($C117, Parameter!$A$4:$B$5000, 2, FALSE), "Kode belanja salah :("))</f>
        <v/>
      </c>
      <c r="X117" s="35"/>
      <c r="Y117" s="121"/>
      <c r="Z117" s="17"/>
      <c r="AA117" s="20"/>
      <c r="AB117" s="41" t="str">
        <f>IF($C117=".....","",VLOOKUP($C117, Parameter!$A$4:$L$5000, 6, FALSE))</f>
        <v/>
      </c>
      <c r="AC117" s="41" t="str">
        <f>IF($C117=".....","",VLOOKUP($C117, Parameter!$A$4:$L$5000, 7, FALSE))</f>
        <v/>
      </c>
      <c r="AD117" s="41" t="str">
        <f>IF($C117=".....","",VLOOKUP($C117, Parameter!$A$4:$L$5000, 8, FALSE))</f>
        <v/>
      </c>
      <c r="AE117" s="41" t="str">
        <f>IF($C117=".....","",VLOOKUP($C117, Parameter!$A$4:$L$5000, 9, FALSE))</f>
        <v/>
      </c>
      <c r="AF117" s="41" t="str">
        <f>IF($C117=".....","",VLOOKUP($C117, Parameter!$A$4:$L$5000, 10, FALSE))</f>
        <v/>
      </c>
      <c r="AG117" s="41" t="str">
        <f>IF($C117=".....","",VLOOKUP($C117, Parameter!$A$4:$L$5000, 11, FALSE))</f>
        <v/>
      </c>
      <c r="AH117" s="41" t="str">
        <f>IF($C117="..0.0.0.000","",_xlfn.IFNA(VLOOKUP($C117, Parameter!$A$4:$L$5000, 12, FALSE), ""))</f>
        <v/>
      </c>
      <c r="AI117" s="39"/>
      <c r="AJ117" s="39"/>
      <c r="AK117" s="39"/>
      <c r="AL117" s="39"/>
      <c r="AM117" s="39"/>
      <c r="AN117" s="39"/>
      <c r="AO117" s="39"/>
      <c r="AP117" s="41" t="str">
        <f>IF(F117="......", "", _xlfn.IFNA(VLOOKUP(F117, Parameter2!$D$2:$E$15000, 2, FALSE), "Kode aset salah :("))</f>
        <v/>
      </c>
      <c r="AQ117" s="39"/>
      <c r="AR117" s="51"/>
      <c r="AS117" s="52"/>
      <c r="AT117" s="53">
        <f t="shared" si="36"/>
        <v>0</v>
      </c>
      <c r="AU117" s="39" t="str">
        <f t="shared" si="37"/>
        <v/>
      </c>
      <c r="AV117" s="39" t="str">
        <f t="shared" si="38"/>
        <v/>
      </c>
      <c r="AW117" s="39" t="str">
        <f t="shared" si="39"/>
        <v/>
      </c>
      <c r="AX117" s="39" t="str">
        <f t="shared" si="40"/>
        <v/>
      </c>
      <c r="AY117" s="41" t="str">
        <f>IF(G117="...", "", VLOOKUP(G117, UPB!$A$3:$B$5000, 2, FALSE))</f>
        <v/>
      </c>
      <c r="AZ117" s="84"/>
      <c r="BA117" s="76"/>
      <c r="BB117" s="65"/>
      <c r="BC117" s="65"/>
      <c r="BD117" s="54"/>
      <c r="BE117" s="65"/>
      <c r="BF117" s="65"/>
      <c r="BG117" s="65"/>
      <c r="BH117" s="65"/>
      <c r="BI117" s="65"/>
      <c r="BJ117" s="65"/>
      <c r="BK117" s="65"/>
      <c r="BL117" s="65"/>
      <c r="BM117" s="65"/>
      <c r="BN117" s="70"/>
      <c r="BO117" s="65"/>
      <c r="BP117" s="65"/>
      <c r="BQ117" s="65"/>
      <c r="BR117" s="65"/>
      <c r="BS117" s="65"/>
      <c r="BT117" s="65"/>
      <c r="BU117" s="55" t="str">
        <f>IF(AND($D117 &lt;&gt; "", $D117 &lt;&gt; $E117, $F117 &lt;&gt; "x.x.x.x.x.x.x"), VLOOKUP($E117, Parameter!$E$3:$N$5000, 9, FALSE), "")</f>
        <v/>
      </c>
      <c r="BV117" s="55" t="str">
        <f>IF(AND($D117 &lt;&gt; "", $D117 &lt;&gt; $E117, $F117 &lt;&gt; "x.x.x.x.x.x.x"), VLOOKUP($E117, Parameter!$E$3:$N$5000, 10, FALSE), "")</f>
        <v/>
      </c>
      <c r="BW117" s="55" t="str">
        <f>IF(AND($D117 &lt;&gt; "", $D117 &lt;&gt; $E117, $F117 &lt;&gt; "x.x.x.x.x.x.x"), VLOOKUP($C117, Parameter!$A$4:$L$5000, 3, FALSE), "")</f>
        <v/>
      </c>
      <c r="BX117" s="55" t="str">
        <f>IF(AND($D117 &lt;&gt; "", $D117 &lt;&gt; $E117, $F117 &lt;&gt; "x.x.x.x.x.x.x"), VLOOKUP($C117, Parameter!$A$4:$L$5000, 4, FALSE), "")</f>
        <v/>
      </c>
      <c r="BY117" s="56">
        <f t="shared" si="41"/>
        <v>0</v>
      </c>
      <c r="BZ117" s="55" t="str">
        <f t="shared" si="42"/>
        <v>Intra</v>
      </c>
      <c r="CA117" s="55" t="str">
        <f>IF($BZ117="Ekstra", Parameter3!$B$2, "")</f>
        <v/>
      </c>
      <c r="CB117" s="55" t="str">
        <f>IF($BZ117="Ekstra", Parameter3!$C$2, "")</f>
        <v/>
      </c>
      <c r="CC117" s="55" t="str">
        <f>IF($BZ117="Ekstra", VLOOKUP($E117, Parameter!$E$3:$N$5000, 9, FALSE), "")</f>
        <v/>
      </c>
      <c r="CD117" s="55" t="str">
        <f>IF($BZ117="Ekstra", VLOOKUP($E117, Parameter!$E$3:$N$5000, 10, FALSE), "")</f>
        <v/>
      </c>
      <c r="CE117" s="56">
        <f t="shared" si="43"/>
        <v>0</v>
      </c>
      <c r="CF117" s="55" t="str">
        <f t="shared" si="54"/>
        <v/>
      </c>
      <c r="CG117" s="55" t="str">
        <f t="shared" si="54"/>
        <v/>
      </c>
      <c r="CH117" s="55" t="str">
        <f t="shared" si="44"/>
        <v/>
      </c>
      <c r="CI117" s="55" t="str">
        <f>IF($F117="x.x.x.x.x.x.x", VLOOKUP($C117, Parameter!$A$4:$L$5000, 4, FALSE), "")</f>
        <v/>
      </c>
      <c r="CJ117" s="56">
        <f t="shared" si="45"/>
        <v>0</v>
      </c>
      <c r="CM117" s="4" t="str">
        <f t="shared" si="46"/>
        <v>...-...-.....</v>
      </c>
      <c r="CN117" s="57">
        <f t="shared" si="47"/>
        <v>0</v>
      </c>
      <c r="CO117" s="58">
        <f t="shared" si="48"/>
        <v>0</v>
      </c>
      <c r="CP117" s="4" t="str">
        <f t="shared" si="49"/>
        <v/>
      </c>
      <c r="CQ117" s="4" t="b">
        <f t="shared" si="50"/>
        <v>0</v>
      </c>
      <c r="CR117" s="4" t="str">
        <f t="shared" si="51"/>
        <v/>
      </c>
      <c r="CS117" s="4" t="str">
        <f t="shared" si="52"/>
        <v/>
      </c>
      <c r="CT117" s="91" t="b">
        <f t="shared" si="29"/>
        <v>0</v>
      </c>
    </row>
    <row r="118" spans="1:98" s="4" customFormat="1" x14ac:dyDescent="0.25">
      <c r="A118" s="50" t="str">
        <f t="shared" si="30"/>
        <v>...</v>
      </c>
      <c r="B118" s="50" t="str">
        <f t="shared" si="31"/>
        <v>...</v>
      </c>
      <c r="C118" s="50" t="str">
        <f t="shared" si="32"/>
        <v>.....</v>
      </c>
      <c r="D118" s="50" t="str">
        <f>IF($C118=".....","",_xlfn.IFNA(VLOOKUP($C118, Parameter!$A$4:$L$5000, 3, FALSE), ""))</f>
        <v/>
      </c>
      <c r="E118" s="50" t="str">
        <f t="shared" si="33"/>
        <v>.....</v>
      </c>
      <c r="F118" s="50" t="str">
        <f t="shared" si="34"/>
        <v>......</v>
      </c>
      <c r="G118" s="50" t="str">
        <f t="shared" si="35"/>
        <v>...</v>
      </c>
      <c r="H118" s="40">
        <f>IF(E118=".....", 0, _xlfn.IFNA(VLOOKUP($E118, Parameter2!$A$2:$C$5000, 3, FALSE), 0))</f>
        <v>0</v>
      </c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18" t="str">
        <f>IF(C118=".....","",_xlfn.IFNA(VLOOKUP($C118, Parameter!$A$4:$B$5000, 2, FALSE), "Kode belanja salah :("))</f>
        <v/>
      </c>
      <c r="X118" s="35"/>
      <c r="Y118" s="121"/>
      <c r="Z118" s="17"/>
      <c r="AA118" s="20"/>
      <c r="AB118" s="41" t="str">
        <f>IF($C118=".....","",VLOOKUP($C118, Parameter!$A$4:$L$5000, 6, FALSE))</f>
        <v/>
      </c>
      <c r="AC118" s="41" t="str">
        <f>IF($C118=".....","",VLOOKUP($C118, Parameter!$A$4:$L$5000, 7, FALSE))</f>
        <v/>
      </c>
      <c r="AD118" s="41" t="str">
        <f>IF($C118=".....","",VLOOKUP($C118, Parameter!$A$4:$L$5000, 8, FALSE))</f>
        <v/>
      </c>
      <c r="AE118" s="41" t="str">
        <f>IF($C118=".....","",VLOOKUP($C118, Parameter!$A$4:$L$5000, 9, FALSE))</f>
        <v/>
      </c>
      <c r="AF118" s="41" t="str">
        <f>IF($C118=".....","",VLOOKUP($C118, Parameter!$A$4:$L$5000, 10, FALSE))</f>
        <v/>
      </c>
      <c r="AG118" s="41" t="str">
        <f>IF($C118=".....","",VLOOKUP($C118, Parameter!$A$4:$L$5000, 11, FALSE))</f>
        <v/>
      </c>
      <c r="AH118" s="41" t="str">
        <f>IF($C118="..0.0.0.000","",_xlfn.IFNA(VLOOKUP($C118, Parameter!$A$4:$L$5000, 12, FALSE), ""))</f>
        <v/>
      </c>
      <c r="AI118" s="39"/>
      <c r="AJ118" s="39"/>
      <c r="AK118" s="39"/>
      <c r="AL118" s="39"/>
      <c r="AM118" s="39"/>
      <c r="AN118" s="39"/>
      <c r="AO118" s="39"/>
      <c r="AP118" s="41" t="str">
        <f>IF(F118="......", "", _xlfn.IFNA(VLOOKUP(F118, Parameter2!$D$2:$E$15000, 2, FALSE), "Kode aset salah :("))</f>
        <v/>
      </c>
      <c r="AQ118" s="39"/>
      <c r="AR118" s="51"/>
      <c r="AS118" s="52"/>
      <c r="AT118" s="53">
        <f t="shared" si="36"/>
        <v>0</v>
      </c>
      <c r="AU118" s="39" t="str">
        <f t="shared" si="37"/>
        <v/>
      </c>
      <c r="AV118" s="39" t="str">
        <f t="shared" si="38"/>
        <v/>
      </c>
      <c r="AW118" s="39" t="str">
        <f t="shared" si="39"/>
        <v/>
      </c>
      <c r="AX118" s="39" t="str">
        <f t="shared" si="40"/>
        <v/>
      </c>
      <c r="AY118" s="41" t="str">
        <f>IF(G118="...", "", VLOOKUP(G118, UPB!$A$3:$B$5000, 2, FALSE))</f>
        <v/>
      </c>
      <c r="AZ118" s="84"/>
      <c r="BA118" s="76"/>
      <c r="BB118" s="65"/>
      <c r="BC118" s="65"/>
      <c r="BD118" s="54"/>
      <c r="BE118" s="65"/>
      <c r="BF118" s="65"/>
      <c r="BG118" s="65"/>
      <c r="BH118" s="65"/>
      <c r="BI118" s="65"/>
      <c r="BJ118" s="65"/>
      <c r="BK118" s="65"/>
      <c r="BL118" s="65"/>
      <c r="BM118" s="65"/>
      <c r="BN118" s="70"/>
      <c r="BO118" s="65"/>
      <c r="BP118" s="65"/>
      <c r="BQ118" s="65"/>
      <c r="BR118" s="65"/>
      <c r="BS118" s="65"/>
      <c r="BT118" s="65"/>
      <c r="BU118" s="55" t="str">
        <f>IF(AND($D118 &lt;&gt; "", $D118 &lt;&gt; $E118, $F118 &lt;&gt; "x.x.x.x.x.x.x"), VLOOKUP($E118, Parameter!$E$3:$N$5000, 9, FALSE), "")</f>
        <v/>
      </c>
      <c r="BV118" s="55" t="str">
        <f>IF(AND($D118 &lt;&gt; "", $D118 &lt;&gt; $E118, $F118 &lt;&gt; "x.x.x.x.x.x.x"), VLOOKUP($E118, Parameter!$E$3:$N$5000, 10, FALSE), "")</f>
        <v/>
      </c>
      <c r="BW118" s="55" t="str">
        <f>IF(AND($D118 &lt;&gt; "", $D118 &lt;&gt; $E118, $F118 &lt;&gt; "x.x.x.x.x.x.x"), VLOOKUP($C118, Parameter!$A$4:$L$5000, 3, FALSE), "")</f>
        <v/>
      </c>
      <c r="BX118" s="55" t="str">
        <f>IF(AND($D118 &lt;&gt; "", $D118 &lt;&gt; $E118, $F118 &lt;&gt; "x.x.x.x.x.x.x"), VLOOKUP($C118, Parameter!$A$4:$L$5000, 4, FALSE), "")</f>
        <v/>
      </c>
      <c r="BY118" s="56">
        <f t="shared" si="41"/>
        <v>0</v>
      </c>
      <c r="BZ118" s="55" t="str">
        <f t="shared" si="42"/>
        <v>Intra</v>
      </c>
      <c r="CA118" s="55" t="str">
        <f>IF($BZ118="Ekstra", Parameter3!$B$2, "")</f>
        <v/>
      </c>
      <c r="CB118" s="55" t="str">
        <f>IF($BZ118="Ekstra", Parameter3!$C$2, "")</f>
        <v/>
      </c>
      <c r="CC118" s="55" t="str">
        <f>IF($BZ118="Ekstra", VLOOKUP($E118, Parameter!$E$3:$N$5000, 9, FALSE), "")</f>
        <v/>
      </c>
      <c r="CD118" s="55" t="str">
        <f>IF($BZ118="Ekstra", VLOOKUP($E118, Parameter!$E$3:$N$5000, 10, FALSE), "")</f>
        <v/>
      </c>
      <c r="CE118" s="56">
        <f t="shared" si="43"/>
        <v>0</v>
      </c>
      <c r="CF118" s="55" t="str">
        <f t="shared" si="54"/>
        <v/>
      </c>
      <c r="CG118" s="55" t="str">
        <f t="shared" si="54"/>
        <v/>
      </c>
      <c r="CH118" s="55" t="str">
        <f t="shared" si="44"/>
        <v/>
      </c>
      <c r="CI118" s="55" t="str">
        <f>IF($F118="x.x.x.x.x.x.x", VLOOKUP($C118, Parameter!$A$4:$L$5000, 4, FALSE), "")</f>
        <v/>
      </c>
      <c r="CJ118" s="56">
        <f t="shared" si="45"/>
        <v>0</v>
      </c>
      <c r="CM118" s="4" t="str">
        <f t="shared" si="46"/>
        <v>...-...-.....</v>
      </c>
      <c r="CN118" s="57">
        <f t="shared" si="47"/>
        <v>0</v>
      </c>
      <c r="CO118" s="58">
        <f t="shared" si="48"/>
        <v>0</v>
      </c>
      <c r="CP118" s="4" t="str">
        <f t="shared" si="49"/>
        <v/>
      </c>
      <c r="CQ118" s="4" t="b">
        <f t="shared" si="50"/>
        <v>0</v>
      </c>
      <c r="CR118" s="4" t="str">
        <f t="shared" si="51"/>
        <v/>
      </c>
      <c r="CS118" s="4" t="str">
        <f t="shared" si="52"/>
        <v/>
      </c>
      <c r="CT118" s="91" t="b">
        <f t="shared" si="29"/>
        <v>0</v>
      </c>
    </row>
    <row r="119" spans="1:98" s="4" customFormat="1" x14ac:dyDescent="0.25">
      <c r="A119" s="50" t="str">
        <f t="shared" si="30"/>
        <v>...</v>
      </c>
      <c r="B119" s="50" t="str">
        <f t="shared" si="31"/>
        <v>...</v>
      </c>
      <c r="C119" s="50" t="str">
        <f t="shared" si="32"/>
        <v>.....</v>
      </c>
      <c r="D119" s="50" t="str">
        <f>IF($C119=".....","",_xlfn.IFNA(VLOOKUP($C119, Parameter!$A$4:$L$5000, 3, FALSE), ""))</f>
        <v/>
      </c>
      <c r="E119" s="50" t="str">
        <f t="shared" si="33"/>
        <v>.....</v>
      </c>
      <c r="F119" s="50" t="str">
        <f t="shared" si="34"/>
        <v>......</v>
      </c>
      <c r="G119" s="50" t="str">
        <f t="shared" si="35"/>
        <v>...</v>
      </c>
      <c r="H119" s="40">
        <f>IF(E119=".....", 0, _xlfn.IFNA(VLOOKUP($E119, Parameter2!$A$2:$C$5000, 3, FALSE), 0))</f>
        <v>0</v>
      </c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18" t="str">
        <f>IF(C119=".....","",_xlfn.IFNA(VLOOKUP($C119, Parameter!$A$4:$B$5000, 2, FALSE), "Kode belanja salah :("))</f>
        <v/>
      </c>
      <c r="X119" s="35"/>
      <c r="Y119" s="121"/>
      <c r="Z119" s="17"/>
      <c r="AA119" s="20"/>
      <c r="AB119" s="41" t="str">
        <f>IF($C119=".....","",VLOOKUP($C119, Parameter!$A$4:$L$5000, 6, FALSE))</f>
        <v/>
      </c>
      <c r="AC119" s="41" t="str">
        <f>IF($C119=".....","",VLOOKUP($C119, Parameter!$A$4:$L$5000, 7, FALSE))</f>
        <v/>
      </c>
      <c r="AD119" s="41" t="str">
        <f>IF($C119=".....","",VLOOKUP($C119, Parameter!$A$4:$L$5000, 8, FALSE))</f>
        <v/>
      </c>
      <c r="AE119" s="41" t="str">
        <f>IF($C119=".....","",VLOOKUP($C119, Parameter!$A$4:$L$5000, 9, FALSE))</f>
        <v/>
      </c>
      <c r="AF119" s="41" t="str">
        <f>IF($C119=".....","",VLOOKUP($C119, Parameter!$A$4:$L$5000, 10, FALSE))</f>
        <v/>
      </c>
      <c r="AG119" s="41" t="str">
        <f>IF($C119=".....","",VLOOKUP($C119, Parameter!$A$4:$L$5000, 11, FALSE))</f>
        <v/>
      </c>
      <c r="AH119" s="41" t="str">
        <f>IF($C119="..0.0.0.000","",_xlfn.IFNA(VLOOKUP($C119, Parameter!$A$4:$L$5000, 12, FALSE), ""))</f>
        <v/>
      </c>
      <c r="AI119" s="39"/>
      <c r="AJ119" s="39"/>
      <c r="AK119" s="39"/>
      <c r="AL119" s="39"/>
      <c r="AM119" s="39"/>
      <c r="AN119" s="39"/>
      <c r="AO119" s="39"/>
      <c r="AP119" s="41" t="str">
        <f>IF(F119="......", "", _xlfn.IFNA(VLOOKUP(F119, Parameter2!$D$2:$E$15000, 2, FALSE), "Kode aset salah :("))</f>
        <v/>
      </c>
      <c r="AQ119" s="39"/>
      <c r="AR119" s="51"/>
      <c r="AS119" s="52"/>
      <c r="AT119" s="53">
        <f t="shared" si="36"/>
        <v>0</v>
      </c>
      <c r="AU119" s="39" t="str">
        <f t="shared" si="37"/>
        <v/>
      </c>
      <c r="AV119" s="39" t="str">
        <f t="shared" si="38"/>
        <v/>
      </c>
      <c r="AW119" s="39" t="str">
        <f t="shared" si="39"/>
        <v/>
      </c>
      <c r="AX119" s="39" t="str">
        <f t="shared" si="40"/>
        <v/>
      </c>
      <c r="AY119" s="41" t="str">
        <f>IF(G119="...", "", VLOOKUP(G119, UPB!$A$3:$B$5000, 2, FALSE))</f>
        <v/>
      </c>
      <c r="AZ119" s="84"/>
      <c r="BA119" s="76"/>
      <c r="BB119" s="65"/>
      <c r="BC119" s="65"/>
      <c r="BD119" s="54"/>
      <c r="BE119" s="65"/>
      <c r="BF119" s="65"/>
      <c r="BG119" s="65"/>
      <c r="BH119" s="65"/>
      <c r="BI119" s="65"/>
      <c r="BJ119" s="65"/>
      <c r="BK119" s="65"/>
      <c r="BL119" s="65"/>
      <c r="BM119" s="65"/>
      <c r="BN119" s="70"/>
      <c r="BO119" s="65"/>
      <c r="BP119" s="65"/>
      <c r="BQ119" s="65"/>
      <c r="BR119" s="65"/>
      <c r="BS119" s="65"/>
      <c r="BT119" s="65"/>
      <c r="BU119" s="55" t="str">
        <f>IF(AND($D119 &lt;&gt; "", $D119 &lt;&gt; $E119, $F119 &lt;&gt; "x.x.x.x.x.x.x"), VLOOKUP($E119, Parameter!$E$3:$N$5000, 9, FALSE), "")</f>
        <v/>
      </c>
      <c r="BV119" s="55" t="str">
        <f>IF(AND($D119 &lt;&gt; "", $D119 &lt;&gt; $E119, $F119 &lt;&gt; "x.x.x.x.x.x.x"), VLOOKUP($E119, Parameter!$E$3:$N$5000, 10, FALSE), "")</f>
        <v/>
      </c>
      <c r="BW119" s="55" t="str">
        <f>IF(AND($D119 &lt;&gt; "", $D119 &lt;&gt; $E119, $F119 &lt;&gt; "x.x.x.x.x.x.x"), VLOOKUP($C119, Parameter!$A$4:$L$5000, 3, FALSE), "")</f>
        <v/>
      </c>
      <c r="BX119" s="55" t="str">
        <f>IF(AND($D119 &lt;&gt; "", $D119 &lt;&gt; $E119, $F119 &lt;&gt; "x.x.x.x.x.x.x"), VLOOKUP($C119, Parameter!$A$4:$L$5000, 4, FALSE), "")</f>
        <v/>
      </c>
      <c r="BY119" s="56">
        <f t="shared" si="41"/>
        <v>0</v>
      </c>
      <c r="BZ119" s="55" t="str">
        <f t="shared" si="42"/>
        <v>Intra</v>
      </c>
      <c r="CA119" s="55" t="str">
        <f>IF($BZ119="Ekstra", Parameter3!$B$2, "")</f>
        <v/>
      </c>
      <c r="CB119" s="55" t="str">
        <f>IF($BZ119="Ekstra", Parameter3!$C$2, "")</f>
        <v/>
      </c>
      <c r="CC119" s="55" t="str">
        <f>IF($BZ119="Ekstra", VLOOKUP($E119, Parameter!$E$3:$N$5000, 9, FALSE), "")</f>
        <v/>
      </c>
      <c r="CD119" s="55" t="str">
        <f>IF($BZ119="Ekstra", VLOOKUP($E119, Parameter!$E$3:$N$5000, 10, FALSE), "")</f>
        <v/>
      </c>
      <c r="CE119" s="56">
        <f t="shared" si="43"/>
        <v>0</v>
      </c>
      <c r="CF119" s="55" t="str">
        <f t="shared" si="54"/>
        <v/>
      </c>
      <c r="CG119" s="55" t="str">
        <f t="shared" si="54"/>
        <v/>
      </c>
      <c r="CH119" s="55" t="str">
        <f t="shared" si="44"/>
        <v/>
      </c>
      <c r="CI119" s="55" t="str">
        <f>IF($F119="x.x.x.x.x.x.x", VLOOKUP($C119, Parameter!$A$4:$L$5000, 4, FALSE), "")</f>
        <v/>
      </c>
      <c r="CJ119" s="56">
        <f t="shared" si="45"/>
        <v>0</v>
      </c>
      <c r="CM119" s="4" t="str">
        <f t="shared" si="46"/>
        <v>...-...-.....</v>
      </c>
      <c r="CN119" s="57">
        <f t="shared" si="47"/>
        <v>0</v>
      </c>
      <c r="CO119" s="58">
        <f t="shared" si="48"/>
        <v>0</v>
      </c>
      <c r="CP119" s="4" t="str">
        <f t="shared" si="49"/>
        <v/>
      </c>
      <c r="CQ119" s="4" t="b">
        <f t="shared" si="50"/>
        <v>0</v>
      </c>
      <c r="CR119" s="4" t="str">
        <f t="shared" si="51"/>
        <v/>
      </c>
      <c r="CS119" s="4" t="str">
        <f t="shared" si="52"/>
        <v/>
      </c>
      <c r="CT119" s="91" t="b">
        <f t="shared" si="29"/>
        <v>0</v>
      </c>
    </row>
    <row r="120" spans="1:98" s="4" customFormat="1" x14ac:dyDescent="0.25">
      <c r="A120" s="50" t="str">
        <f t="shared" si="30"/>
        <v>...</v>
      </c>
      <c r="B120" s="50" t="str">
        <f t="shared" si="31"/>
        <v>...</v>
      </c>
      <c r="C120" s="50" t="str">
        <f t="shared" si="32"/>
        <v>.....</v>
      </c>
      <c r="D120" s="50" t="str">
        <f>IF($C120=".....","",_xlfn.IFNA(VLOOKUP($C120, Parameter!$A$4:$L$5000, 3, FALSE), ""))</f>
        <v/>
      </c>
      <c r="E120" s="50" t="str">
        <f t="shared" si="33"/>
        <v>.....</v>
      </c>
      <c r="F120" s="50" t="str">
        <f t="shared" si="34"/>
        <v>......</v>
      </c>
      <c r="G120" s="50" t="str">
        <f t="shared" si="35"/>
        <v>...</v>
      </c>
      <c r="H120" s="40">
        <f>IF(E120=".....", 0, _xlfn.IFNA(VLOOKUP($E120, Parameter2!$A$2:$C$5000, 3, FALSE), 0))</f>
        <v>0</v>
      </c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18" t="str">
        <f>IF(C120=".....","",_xlfn.IFNA(VLOOKUP($C120, Parameter!$A$4:$B$5000, 2, FALSE), "Kode belanja salah :("))</f>
        <v/>
      </c>
      <c r="X120" s="35"/>
      <c r="Y120" s="121"/>
      <c r="Z120" s="17"/>
      <c r="AA120" s="20"/>
      <c r="AB120" s="41" t="str">
        <f>IF($C120=".....","",VLOOKUP($C120, Parameter!$A$4:$L$5000, 6, FALSE))</f>
        <v/>
      </c>
      <c r="AC120" s="41" t="str">
        <f>IF($C120=".....","",VLOOKUP($C120, Parameter!$A$4:$L$5000, 7, FALSE))</f>
        <v/>
      </c>
      <c r="AD120" s="41" t="str">
        <f>IF($C120=".....","",VLOOKUP($C120, Parameter!$A$4:$L$5000, 8, FALSE))</f>
        <v/>
      </c>
      <c r="AE120" s="41" t="str">
        <f>IF($C120=".....","",VLOOKUP($C120, Parameter!$A$4:$L$5000, 9, FALSE))</f>
        <v/>
      </c>
      <c r="AF120" s="41" t="str">
        <f>IF($C120=".....","",VLOOKUP($C120, Parameter!$A$4:$L$5000, 10, FALSE))</f>
        <v/>
      </c>
      <c r="AG120" s="41" t="str">
        <f>IF($C120=".....","",VLOOKUP($C120, Parameter!$A$4:$L$5000, 11, FALSE))</f>
        <v/>
      </c>
      <c r="AH120" s="41" t="str">
        <f>IF($C120="..0.0.0.000","",_xlfn.IFNA(VLOOKUP($C120, Parameter!$A$4:$L$5000, 12, FALSE), ""))</f>
        <v/>
      </c>
      <c r="AI120" s="39"/>
      <c r="AJ120" s="39"/>
      <c r="AK120" s="39"/>
      <c r="AL120" s="39"/>
      <c r="AM120" s="39"/>
      <c r="AN120" s="39"/>
      <c r="AO120" s="39"/>
      <c r="AP120" s="41" t="str">
        <f>IF(F120="......", "", _xlfn.IFNA(VLOOKUP(F120, Parameter2!$D$2:$E$15000, 2, FALSE), "Kode aset salah :("))</f>
        <v/>
      </c>
      <c r="AQ120" s="39"/>
      <c r="AR120" s="51"/>
      <c r="AS120" s="52"/>
      <c r="AT120" s="53">
        <f t="shared" si="36"/>
        <v>0</v>
      </c>
      <c r="AU120" s="39" t="str">
        <f t="shared" si="37"/>
        <v/>
      </c>
      <c r="AV120" s="39" t="str">
        <f t="shared" si="38"/>
        <v/>
      </c>
      <c r="AW120" s="39" t="str">
        <f t="shared" si="39"/>
        <v/>
      </c>
      <c r="AX120" s="39" t="str">
        <f t="shared" si="40"/>
        <v/>
      </c>
      <c r="AY120" s="41" t="str">
        <f>IF(G120="...", "", VLOOKUP(G120, UPB!$A$3:$B$5000, 2, FALSE))</f>
        <v/>
      </c>
      <c r="AZ120" s="84"/>
      <c r="BA120" s="76"/>
      <c r="BB120" s="65"/>
      <c r="BC120" s="65"/>
      <c r="BD120" s="54"/>
      <c r="BE120" s="65"/>
      <c r="BF120" s="65"/>
      <c r="BG120" s="65"/>
      <c r="BH120" s="65"/>
      <c r="BI120" s="65"/>
      <c r="BJ120" s="65"/>
      <c r="BK120" s="65"/>
      <c r="BL120" s="65"/>
      <c r="BM120" s="65"/>
      <c r="BN120" s="70"/>
      <c r="BO120" s="65"/>
      <c r="BP120" s="65"/>
      <c r="BQ120" s="65"/>
      <c r="BR120" s="65"/>
      <c r="BS120" s="65"/>
      <c r="BT120" s="65"/>
      <c r="BU120" s="55" t="str">
        <f>IF(AND($D120 &lt;&gt; "", $D120 &lt;&gt; $E120, $F120 &lt;&gt; "x.x.x.x.x.x.x"), VLOOKUP($E120, Parameter!$E$3:$N$5000, 9, FALSE), "")</f>
        <v/>
      </c>
      <c r="BV120" s="55" t="str">
        <f>IF(AND($D120 &lt;&gt; "", $D120 &lt;&gt; $E120, $F120 &lt;&gt; "x.x.x.x.x.x.x"), VLOOKUP($E120, Parameter!$E$3:$N$5000, 10, FALSE), "")</f>
        <v/>
      </c>
      <c r="BW120" s="55" t="str">
        <f>IF(AND($D120 &lt;&gt; "", $D120 &lt;&gt; $E120, $F120 &lt;&gt; "x.x.x.x.x.x.x"), VLOOKUP($C120, Parameter!$A$4:$L$5000, 3, FALSE), "")</f>
        <v/>
      </c>
      <c r="BX120" s="55" t="str">
        <f>IF(AND($D120 &lt;&gt; "", $D120 &lt;&gt; $E120, $F120 &lt;&gt; "x.x.x.x.x.x.x"), VLOOKUP($C120, Parameter!$A$4:$L$5000, 4, FALSE), "")</f>
        <v/>
      </c>
      <c r="BY120" s="56">
        <f t="shared" si="41"/>
        <v>0</v>
      </c>
      <c r="BZ120" s="55" t="str">
        <f t="shared" si="42"/>
        <v>Intra</v>
      </c>
      <c r="CA120" s="55" t="str">
        <f>IF($BZ120="Ekstra", Parameter3!$B$2, "")</f>
        <v/>
      </c>
      <c r="CB120" s="55" t="str">
        <f>IF($BZ120="Ekstra", Parameter3!$C$2, "")</f>
        <v/>
      </c>
      <c r="CC120" s="55" t="str">
        <f>IF($BZ120="Ekstra", VLOOKUP($E120, Parameter!$E$3:$N$5000, 9, FALSE), "")</f>
        <v/>
      </c>
      <c r="CD120" s="55" t="str">
        <f>IF($BZ120="Ekstra", VLOOKUP($E120, Parameter!$E$3:$N$5000, 10, FALSE), "")</f>
        <v/>
      </c>
      <c r="CE120" s="56">
        <f t="shared" si="43"/>
        <v>0</v>
      </c>
      <c r="CF120" s="55" t="str">
        <f t="shared" si="54"/>
        <v/>
      </c>
      <c r="CG120" s="55" t="str">
        <f t="shared" si="54"/>
        <v/>
      </c>
      <c r="CH120" s="55" t="str">
        <f t="shared" si="44"/>
        <v/>
      </c>
      <c r="CI120" s="55" t="str">
        <f>IF($F120="x.x.x.x.x.x.x", VLOOKUP($C120, Parameter!$A$4:$L$5000, 4, FALSE), "")</f>
        <v/>
      </c>
      <c r="CJ120" s="56">
        <f t="shared" si="45"/>
        <v>0</v>
      </c>
      <c r="CM120" s="4" t="str">
        <f t="shared" si="46"/>
        <v>...-...-.....</v>
      </c>
      <c r="CN120" s="57">
        <f t="shared" si="47"/>
        <v>0</v>
      </c>
      <c r="CO120" s="58">
        <f t="shared" si="48"/>
        <v>0</v>
      </c>
      <c r="CP120" s="4" t="str">
        <f t="shared" si="49"/>
        <v/>
      </c>
      <c r="CQ120" s="4" t="b">
        <f t="shared" si="50"/>
        <v>0</v>
      </c>
      <c r="CR120" s="4" t="str">
        <f t="shared" si="51"/>
        <v/>
      </c>
      <c r="CS120" s="4" t="str">
        <f t="shared" si="52"/>
        <v/>
      </c>
      <c r="CT120" s="91" t="b">
        <f t="shared" si="29"/>
        <v>0</v>
      </c>
    </row>
    <row r="121" spans="1:98" s="4" customFormat="1" x14ac:dyDescent="0.25">
      <c r="A121" s="50" t="str">
        <f t="shared" si="30"/>
        <v>...</v>
      </c>
      <c r="B121" s="50" t="str">
        <f t="shared" si="31"/>
        <v>...</v>
      </c>
      <c r="C121" s="50" t="str">
        <f t="shared" si="32"/>
        <v>.....</v>
      </c>
      <c r="D121" s="50" t="str">
        <f>IF($C121=".....","",_xlfn.IFNA(VLOOKUP($C121, Parameter!$A$4:$L$5000, 3, FALSE), ""))</f>
        <v/>
      </c>
      <c r="E121" s="50" t="str">
        <f t="shared" si="33"/>
        <v>.....</v>
      </c>
      <c r="F121" s="50" t="str">
        <f t="shared" si="34"/>
        <v>......</v>
      </c>
      <c r="G121" s="50" t="str">
        <f t="shared" si="35"/>
        <v>...</v>
      </c>
      <c r="H121" s="40">
        <f>IF(E121=".....", 0, _xlfn.IFNA(VLOOKUP($E121, Parameter2!$A$2:$C$5000, 3, FALSE), 0))</f>
        <v>0</v>
      </c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18" t="str">
        <f>IF(C121=".....","",_xlfn.IFNA(VLOOKUP($C121, Parameter!$A$4:$B$5000, 2, FALSE), "Kode belanja salah :("))</f>
        <v/>
      </c>
      <c r="X121" s="35"/>
      <c r="Y121" s="121"/>
      <c r="Z121" s="17"/>
      <c r="AA121" s="20"/>
      <c r="AB121" s="41" t="str">
        <f>IF($C121=".....","",VLOOKUP($C121, Parameter!$A$4:$L$5000, 6, FALSE))</f>
        <v/>
      </c>
      <c r="AC121" s="41" t="str">
        <f>IF($C121=".....","",VLOOKUP($C121, Parameter!$A$4:$L$5000, 7, FALSE))</f>
        <v/>
      </c>
      <c r="AD121" s="41" t="str">
        <f>IF($C121=".....","",VLOOKUP($C121, Parameter!$A$4:$L$5000, 8, FALSE))</f>
        <v/>
      </c>
      <c r="AE121" s="41" t="str">
        <f>IF($C121=".....","",VLOOKUP($C121, Parameter!$A$4:$L$5000, 9, FALSE))</f>
        <v/>
      </c>
      <c r="AF121" s="41" t="str">
        <f>IF($C121=".....","",VLOOKUP($C121, Parameter!$A$4:$L$5000, 10, FALSE))</f>
        <v/>
      </c>
      <c r="AG121" s="41" t="str">
        <f>IF($C121=".....","",VLOOKUP($C121, Parameter!$A$4:$L$5000, 11, FALSE))</f>
        <v/>
      </c>
      <c r="AH121" s="41" t="str">
        <f>IF($C121="..0.0.0.000","",_xlfn.IFNA(VLOOKUP($C121, Parameter!$A$4:$L$5000, 12, FALSE), ""))</f>
        <v/>
      </c>
      <c r="AI121" s="39"/>
      <c r="AJ121" s="39"/>
      <c r="AK121" s="39"/>
      <c r="AL121" s="39"/>
      <c r="AM121" s="39"/>
      <c r="AN121" s="39"/>
      <c r="AO121" s="39"/>
      <c r="AP121" s="41" t="str">
        <f>IF(F121="......", "", _xlfn.IFNA(VLOOKUP(F121, Parameter2!$D$2:$E$15000, 2, FALSE), "Kode aset salah :("))</f>
        <v/>
      </c>
      <c r="AQ121" s="39"/>
      <c r="AR121" s="51"/>
      <c r="AS121" s="52"/>
      <c r="AT121" s="53">
        <f t="shared" si="36"/>
        <v>0</v>
      </c>
      <c r="AU121" s="39" t="str">
        <f t="shared" si="37"/>
        <v/>
      </c>
      <c r="AV121" s="39" t="str">
        <f t="shared" si="38"/>
        <v/>
      </c>
      <c r="AW121" s="39" t="str">
        <f t="shared" si="39"/>
        <v/>
      </c>
      <c r="AX121" s="39" t="str">
        <f t="shared" si="40"/>
        <v/>
      </c>
      <c r="AY121" s="41" t="str">
        <f>IF(G121="...", "", VLOOKUP(G121, UPB!$A$3:$B$5000, 2, FALSE))</f>
        <v/>
      </c>
      <c r="AZ121" s="84"/>
      <c r="BA121" s="76"/>
      <c r="BB121" s="65"/>
      <c r="BC121" s="65"/>
      <c r="BD121" s="54"/>
      <c r="BE121" s="65"/>
      <c r="BF121" s="65"/>
      <c r="BG121" s="65"/>
      <c r="BH121" s="65"/>
      <c r="BI121" s="65"/>
      <c r="BJ121" s="65"/>
      <c r="BK121" s="65"/>
      <c r="BL121" s="65"/>
      <c r="BM121" s="65"/>
      <c r="BN121" s="70"/>
      <c r="BO121" s="65"/>
      <c r="BP121" s="65"/>
      <c r="BQ121" s="65"/>
      <c r="BR121" s="65"/>
      <c r="BS121" s="65"/>
      <c r="BT121" s="65"/>
      <c r="BU121" s="55" t="str">
        <f>IF(AND($D121 &lt;&gt; "", $D121 &lt;&gt; $E121, $F121 &lt;&gt; "x.x.x.x.x.x.x"), VLOOKUP($E121, Parameter!$E$3:$N$5000, 9, FALSE), "")</f>
        <v/>
      </c>
      <c r="BV121" s="55" t="str">
        <f>IF(AND($D121 &lt;&gt; "", $D121 &lt;&gt; $E121, $F121 &lt;&gt; "x.x.x.x.x.x.x"), VLOOKUP($E121, Parameter!$E$3:$N$5000, 10, FALSE), "")</f>
        <v/>
      </c>
      <c r="BW121" s="55" t="str">
        <f>IF(AND($D121 &lt;&gt; "", $D121 &lt;&gt; $E121, $F121 &lt;&gt; "x.x.x.x.x.x.x"), VLOOKUP($C121, Parameter!$A$4:$L$5000, 3, FALSE), "")</f>
        <v/>
      </c>
      <c r="BX121" s="55" t="str">
        <f>IF(AND($D121 &lt;&gt; "", $D121 &lt;&gt; $E121, $F121 &lt;&gt; "x.x.x.x.x.x.x"), VLOOKUP($C121, Parameter!$A$4:$L$5000, 4, FALSE), "")</f>
        <v/>
      </c>
      <c r="BY121" s="56">
        <f t="shared" si="41"/>
        <v>0</v>
      </c>
      <c r="BZ121" s="55" t="str">
        <f t="shared" si="42"/>
        <v>Intra</v>
      </c>
      <c r="CA121" s="55" t="str">
        <f>IF($BZ121="Ekstra", Parameter3!$B$2, "")</f>
        <v/>
      </c>
      <c r="CB121" s="55" t="str">
        <f>IF($BZ121="Ekstra", Parameter3!$C$2, "")</f>
        <v/>
      </c>
      <c r="CC121" s="55" t="str">
        <f>IF($BZ121="Ekstra", VLOOKUP($E121, Parameter!$E$3:$N$5000, 9, FALSE), "")</f>
        <v/>
      </c>
      <c r="CD121" s="55" t="str">
        <f>IF($BZ121="Ekstra", VLOOKUP($E121, Parameter!$E$3:$N$5000, 10, FALSE), "")</f>
        <v/>
      </c>
      <c r="CE121" s="56">
        <f t="shared" si="43"/>
        <v>0</v>
      </c>
      <c r="CF121" s="55" t="str">
        <f t="shared" si="54"/>
        <v/>
      </c>
      <c r="CG121" s="55" t="str">
        <f t="shared" si="54"/>
        <v/>
      </c>
      <c r="CH121" s="55" t="str">
        <f t="shared" si="44"/>
        <v/>
      </c>
      <c r="CI121" s="55" t="str">
        <f>IF($F121="x.x.x.x.x.x.x", VLOOKUP($C121, Parameter!$A$4:$L$5000, 4, FALSE), "")</f>
        <v/>
      </c>
      <c r="CJ121" s="56">
        <f t="shared" si="45"/>
        <v>0</v>
      </c>
      <c r="CM121" s="4" t="str">
        <f t="shared" si="46"/>
        <v>...-...-.....</v>
      </c>
      <c r="CN121" s="57">
        <f t="shared" si="47"/>
        <v>0</v>
      </c>
      <c r="CO121" s="58">
        <f t="shared" si="48"/>
        <v>0</v>
      </c>
      <c r="CP121" s="4" t="str">
        <f t="shared" si="49"/>
        <v/>
      </c>
      <c r="CQ121" s="4" t="b">
        <f t="shared" si="50"/>
        <v>0</v>
      </c>
      <c r="CR121" s="4" t="str">
        <f t="shared" si="51"/>
        <v/>
      </c>
      <c r="CS121" s="4" t="str">
        <f t="shared" si="52"/>
        <v/>
      </c>
      <c r="CT121" s="91" t="b">
        <f t="shared" si="29"/>
        <v>0</v>
      </c>
    </row>
    <row r="122" spans="1:98" s="4" customFormat="1" x14ac:dyDescent="0.25">
      <c r="A122" s="50" t="str">
        <f t="shared" si="30"/>
        <v>...</v>
      </c>
      <c r="B122" s="50" t="str">
        <f t="shared" si="31"/>
        <v>...</v>
      </c>
      <c r="C122" s="50" t="str">
        <f t="shared" si="32"/>
        <v>.....</v>
      </c>
      <c r="D122" s="50" t="str">
        <f>IF($C122=".....","",_xlfn.IFNA(VLOOKUP($C122, Parameter!$A$4:$L$5000, 3, FALSE), ""))</f>
        <v/>
      </c>
      <c r="E122" s="50" t="str">
        <f t="shared" si="33"/>
        <v>.....</v>
      </c>
      <c r="F122" s="50" t="str">
        <f t="shared" si="34"/>
        <v>......</v>
      </c>
      <c r="G122" s="50" t="str">
        <f t="shared" si="35"/>
        <v>...</v>
      </c>
      <c r="H122" s="40">
        <f>IF(E122=".....", 0, _xlfn.IFNA(VLOOKUP($E122, Parameter2!$A$2:$C$5000, 3, FALSE), 0))</f>
        <v>0</v>
      </c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18" t="str">
        <f>IF(C122=".....","",_xlfn.IFNA(VLOOKUP($C122, Parameter!$A$4:$B$5000, 2, FALSE), "Kode belanja salah :("))</f>
        <v/>
      </c>
      <c r="X122" s="35"/>
      <c r="Y122" s="121"/>
      <c r="Z122" s="17"/>
      <c r="AA122" s="20"/>
      <c r="AB122" s="41" t="str">
        <f>IF($C122=".....","",VLOOKUP($C122, Parameter!$A$4:$L$5000, 6, FALSE))</f>
        <v/>
      </c>
      <c r="AC122" s="41" t="str">
        <f>IF($C122=".....","",VLOOKUP($C122, Parameter!$A$4:$L$5000, 7, FALSE))</f>
        <v/>
      </c>
      <c r="AD122" s="41" t="str">
        <f>IF($C122=".....","",VLOOKUP($C122, Parameter!$A$4:$L$5000, 8, FALSE))</f>
        <v/>
      </c>
      <c r="AE122" s="41" t="str">
        <f>IF($C122=".....","",VLOOKUP($C122, Parameter!$A$4:$L$5000, 9, FALSE))</f>
        <v/>
      </c>
      <c r="AF122" s="41" t="str">
        <f>IF($C122=".....","",VLOOKUP($C122, Parameter!$A$4:$L$5000, 10, FALSE))</f>
        <v/>
      </c>
      <c r="AG122" s="41" t="str">
        <f>IF($C122=".....","",VLOOKUP($C122, Parameter!$A$4:$L$5000, 11, FALSE))</f>
        <v/>
      </c>
      <c r="AH122" s="41" t="str">
        <f>IF($C122="..0.0.0.000","",_xlfn.IFNA(VLOOKUP($C122, Parameter!$A$4:$L$5000, 12, FALSE), ""))</f>
        <v/>
      </c>
      <c r="AI122" s="39"/>
      <c r="AJ122" s="39"/>
      <c r="AK122" s="39"/>
      <c r="AL122" s="39"/>
      <c r="AM122" s="39"/>
      <c r="AN122" s="39"/>
      <c r="AO122" s="39"/>
      <c r="AP122" s="41" t="str">
        <f>IF(F122="......", "", _xlfn.IFNA(VLOOKUP(F122, Parameter2!$D$2:$E$15000, 2, FALSE), "Kode aset salah :("))</f>
        <v/>
      </c>
      <c r="AQ122" s="39"/>
      <c r="AR122" s="51"/>
      <c r="AS122" s="52"/>
      <c r="AT122" s="53">
        <f t="shared" si="36"/>
        <v>0</v>
      </c>
      <c r="AU122" s="39" t="str">
        <f t="shared" si="37"/>
        <v/>
      </c>
      <c r="AV122" s="39" t="str">
        <f t="shared" si="38"/>
        <v/>
      </c>
      <c r="AW122" s="39" t="str">
        <f t="shared" si="39"/>
        <v/>
      </c>
      <c r="AX122" s="39" t="str">
        <f t="shared" si="40"/>
        <v/>
      </c>
      <c r="AY122" s="41" t="str">
        <f>IF(G122="...", "", VLOOKUP(G122, UPB!$A$3:$B$5000, 2, FALSE))</f>
        <v/>
      </c>
      <c r="AZ122" s="84"/>
      <c r="BA122" s="76"/>
      <c r="BB122" s="65"/>
      <c r="BC122" s="65"/>
      <c r="BD122" s="54"/>
      <c r="BE122" s="65"/>
      <c r="BF122" s="65"/>
      <c r="BG122" s="65"/>
      <c r="BH122" s="65"/>
      <c r="BI122" s="65"/>
      <c r="BJ122" s="65"/>
      <c r="BK122" s="65"/>
      <c r="BL122" s="65"/>
      <c r="BM122" s="65"/>
      <c r="BN122" s="70"/>
      <c r="BO122" s="65"/>
      <c r="BP122" s="65"/>
      <c r="BQ122" s="65"/>
      <c r="BR122" s="65"/>
      <c r="BS122" s="65"/>
      <c r="BT122" s="65"/>
      <c r="BU122" s="55" t="str">
        <f>IF(AND($D122 &lt;&gt; "", $D122 &lt;&gt; $E122, $F122 &lt;&gt; "x.x.x.x.x.x.x"), VLOOKUP($E122, Parameter!$E$3:$N$5000, 9, FALSE), "")</f>
        <v/>
      </c>
      <c r="BV122" s="55" t="str">
        <f>IF(AND($D122 &lt;&gt; "", $D122 &lt;&gt; $E122, $F122 &lt;&gt; "x.x.x.x.x.x.x"), VLOOKUP($E122, Parameter!$E$3:$N$5000, 10, FALSE), "")</f>
        <v/>
      </c>
      <c r="BW122" s="55" t="str">
        <f>IF(AND($D122 &lt;&gt; "", $D122 &lt;&gt; $E122, $F122 &lt;&gt; "x.x.x.x.x.x.x"), VLOOKUP($C122, Parameter!$A$4:$L$5000, 3, FALSE), "")</f>
        <v/>
      </c>
      <c r="BX122" s="55" t="str">
        <f>IF(AND($D122 &lt;&gt; "", $D122 &lt;&gt; $E122, $F122 &lt;&gt; "x.x.x.x.x.x.x"), VLOOKUP($C122, Parameter!$A$4:$L$5000, 4, FALSE), "")</f>
        <v/>
      </c>
      <c r="BY122" s="56">
        <f t="shared" si="41"/>
        <v>0</v>
      </c>
      <c r="BZ122" s="55" t="str">
        <f t="shared" si="42"/>
        <v>Intra</v>
      </c>
      <c r="CA122" s="55" t="str">
        <f>IF($BZ122="Ekstra", Parameter3!$B$2, "")</f>
        <v/>
      </c>
      <c r="CB122" s="55" t="str">
        <f>IF($BZ122="Ekstra", Parameter3!$C$2, "")</f>
        <v/>
      </c>
      <c r="CC122" s="55" t="str">
        <f>IF($BZ122="Ekstra", VLOOKUP($E122, Parameter!$E$3:$N$5000, 9, FALSE), "")</f>
        <v/>
      </c>
      <c r="CD122" s="55" t="str">
        <f>IF($BZ122="Ekstra", VLOOKUP($E122, Parameter!$E$3:$N$5000, 10, FALSE), "")</f>
        <v/>
      </c>
      <c r="CE122" s="56">
        <f t="shared" si="43"/>
        <v>0</v>
      </c>
      <c r="CF122" s="55" t="str">
        <f t="shared" si="54"/>
        <v/>
      </c>
      <c r="CG122" s="55" t="str">
        <f t="shared" si="54"/>
        <v/>
      </c>
      <c r="CH122" s="55" t="str">
        <f t="shared" si="44"/>
        <v/>
      </c>
      <c r="CI122" s="55" t="str">
        <f>IF($F122="x.x.x.x.x.x.x", VLOOKUP($C122, Parameter!$A$4:$L$5000, 4, FALSE), "")</f>
        <v/>
      </c>
      <c r="CJ122" s="56">
        <f t="shared" si="45"/>
        <v>0</v>
      </c>
      <c r="CM122" s="4" t="str">
        <f t="shared" si="46"/>
        <v>...-...-.....</v>
      </c>
      <c r="CN122" s="57">
        <f t="shared" si="47"/>
        <v>0</v>
      </c>
      <c r="CO122" s="58">
        <f t="shared" si="48"/>
        <v>0</v>
      </c>
      <c r="CP122" s="4" t="str">
        <f t="shared" si="49"/>
        <v/>
      </c>
      <c r="CQ122" s="4" t="b">
        <f t="shared" si="50"/>
        <v>0</v>
      </c>
      <c r="CR122" s="4" t="str">
        <f t="shared" si="51"/>
        <v/>
      </c>
      <c r="CS122" s="4" t="str">
        <f t="shared" si="52"/>
        <v/>
      </c>
      <c r="CT122" s="91" t="b">
        <f t="shared" si="29"/>
        <v>0</v>
      </c>
    </row>
    <row r="123" spans="1:98" s="4" customFormat="1" x14ac:dyDescent="0.25">
      <c r="A123" s="50" t="str">
        <f t="shared" si="30"/>
        <v>...</v>
      </c>
      <c r="B123" s="50" t="str">
        <f t="shared" si="31"/>
        <v>...</v>
      </c>
      <c r="C123" s="50" t="str">
        <f t="shared" si="32"/>
        <v>.....</v>
      </c>
      <c r="D123" s="50" t="str">
        <f>IF($C123=".....","",_xlfn.IFNA(VLOOKUP($C123, Parameter!$A$4:$L$5000, 3, FALSE), ""))</f>
        <v/>
      </c>
      <c r="E123" s="50" t="str">
        <f t="shared" si="33"/>
        <v>.....</v>
      </c>
      <c r="F123" s="50" t="str">
        <f t="shared" si="34"/>
        <v>......</v>
      </c>
      <c r="G123" s="50" t="str">
        <f t="shared" si="35"/>
        <v>...</v>
      </c>
      <c r="H123" s="40">
        <f>IF(E123=".....", 0, _xlfn.IFNA(VLOOKUP($E123, Parameter2!$A$2:$C$5000, 3, FALSE), 0))</f>
        <v>0</v>
      </c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18" t="str">
        <f>IF(C123=".....","",_xlfn.IFNA(VLOOKUP($C123, Parameter!$A$4:$B$5000, 2, FALSE), "Kode belanja salah :("))</f>
        <v/>
      </c>
      <c r="X123" s="35"/>
      <c r="Y123" s="121"/>
      <c r="Z123" s="17"/>
      <c r="AA123" s="20"/>
      <c r="AB123" s="41" t="str">
        <f>IF($C123=".....","",VLOOKUP($C123, Parameter!$A$4:$L$5000, 6, FALSE))</f>
        <v/>
      </c>
      <c r="AC123" s="41" t="str">
        <f>IF($C123=".....","",VLOOKUP($C123, Parameter!$A$4:$L$5000, 7, FALSE))</f>
        <v/>
      </c>
      <c r="AD123" s="41" t="str">
        <f>IF($C123=".....","",VLOOKUP($C123, Parameter!$A$4:$L$5000, 8, FALSE))</f>
        <v/>
      </c>
      <c r="AE123" s="41" t="str">
        <f>IF($C123=".....","",VLOOKUP($C123, Parameter!$A$4:$L$5000, 9, FALSE))</f>
        <v/>
      </c>
      <c r="AF123" s="41" t="str">
        <f>IF($C123=".....","",VLOOKUP($C123, Parameter!$A$4:$L$5000, 10, FALSE))</f>
        <v/>
      </c>
      <c r="AG123" s="41" t="str">
        <f>IF($C123=".....","",VLOOKUP($C123, Parameter!$A$4:$L$5000, 11, FALSE))</f>
        <v/>
      </c>
      <c r="AH123" s="41" t="str">
        <f>IF($C123="..0.0.0.000","",_xlfn.IFNA(VLOOKUP($C123, Parameter!$A$4:$L$5000, 12, FALSE), ""))</f>
        <v/>
      </c>
      <c r="AI123" s="39"/>
      <c r="AJ123" s="39"/>
      <c r="AK123" s="39"/>
      <c r="AL123" s="39"/>
      <c r="AM123" s="39"/>
      <c r="AN123" s="39"/>
      <c r="AO123" s="39"/>
      <c r="AP123" s="41" t="str">
        <f>IF(F123="......", "", _xlfn.IFNA(VLOOKUP(F123, Parameter2!$D$2:$E$15000, 2, FALSE), "Kode aset salah :("))</f>
        <v/>
      </c>
      <c r="AQ123" s="39"/>
      <c r="AR123" s="51"/>
      <c r="AS123" s="52"/>
      <c r="AT123" s="53">
        <f t="shared" si="36"/>
        <v>0</v>
      </c>
      <c r="AU123" s="39" t="str">
        <f t="shared" si="37"/>
        <v/>
      </c>
      <c r="AV123" s="39" t="str">
        <f t="shared" si="38"/>
        <v/>
      </c>
      <c r="AW123" s="39" t="str">
        <f t="shared" si="39"/>
        <v/>
      </c>
      <c r="AX123" s="39" t="str">
        <f t="shared" si="40"/>
        <v/>
      </c>
      <c r="AY123" s="41" t="str">
        <f>IF(G123="...", "", VLOOKUP(G123, UPB!$A$3:$B$5000, 2, FALSE))</f>
        <v/>
      </c>
      <c r="AZ123" s="84"/>
      <c r="BA123" s="76"/>
      <c r="BB123" s="65"/>
      <c r="BC123" s="65"/>
      <c r="BD123" s="54"/>
      <c r="BE123" s="65"/>
      <c r="BF123" s="65"/>
      <c r="BG123" s="65"/>
      <c r="BH123" s="65"/>
      <c r="BI123" s="65"/>
      <c r="BJ123" s="65"/>
      <c r="BK123" s="65"/>
      <c r="BL123" s="65"/>
      <c r="BM123" s="65"/>
      <c r="BN123" s="70"/>
      <c r="BO123" s="65"/>
      <c r="BP123" s="65"/>
      <c r="BQ123" s="65"/>
      <c r="BR123" s="65"/>
      <c r="BS123" s="65"/>
      <c r="BT123" s="65"/>
      <c r="BU123" s="55" t="str">
        <f>IF(AND($D123 &lt;&gt; "", $D123 &lt;&gt; $E123, $F123 &lt;&gt; "x.x.x.x.x.x.x"), VLOOKUP($E123, Parameter!$E$3:$N$5000, 9, FALSE), "")</f>
        <v/>
      </c>
      <c r="BV123" s="55" t="str">
        <f>IF(AND($D123 &lt;&gt; "", $D123 &lt;&gt; $E123, $F123 &lt;&gt; "x.x.x.x.x.x.x"), VLOOKUP($E123, Parameter!$E$3:$N$5000, 10, FALSE), "")</f>
        <v/>
      </c>
      <c r="BW123" s="55" t="str">
        <f>IF(AND($D123 &lt;&gt; "", $D123 &lt;&gt; $E123, $F123 &lt;&gt; "x.x.x.x.x.x.x"), VLOOKUP($C123, Parameter!$A$4:$L$5000, 3, FALSE), "")</f>
        <v/>
      </c>
      <c r="BX123" s="55" t="str">
        <f>IF(AND($D123 &lt;&gt; "", $D123 &lt;&gt; $E123, $F123 &lt;&gt; "x.x.x.x.x.x.x"), VLOOKUP($C123, Parameter!$A$4:$L$5000, 4, FALSE), "")</f>
        <v/>
      </c>
      <c r="BY123" s="56">
        <f t="shared" si="41"/>
        <v>0</v>
      </c>
      <c r="BZ123" s="55" t="str">
        <f t="shared" si="42"/>
        <v>Intra</v>
      </c>
      <c r="CA123" s="55" t="str">
        <f>IF($BZ123="Ekstra", Parameter3!$B$2, "")</f>
        <v/>
      </c>
      <c r="CB123" s="55" t="str">
        <f>IF($BZ123="Ekstra", Parameter3!$C$2, "")</f>
        <v/>
      </c>
      <c r="CC123" s="55" t="str">
        <f>IF($BZ123="Ekstra", VLOOKUP($E123, Parameter!$E$3:$N$5000, 9, FALSE), "")</f>
        <v/>
      </c>
      <c r="CD123" s="55" t="str">
        <f>IF($BZ123="Ekstra", VLOOKUP($E123, Parameter!$E$3:$N$5000, 10, FALSE), "")</f>
        <v/>
      </c>
      <c r="CE123" s="56">
        <f t="shared" si="43"/>
        <v>0</v>
      </c>
      <c r="CF123" s="55" t="str">
        <f t="shared" si="54"/>
        <v/>
      </c>
      <c r="CG123" s="55" t="str">
        <f t="shared" si="54"/>
        <v/>
      </c>
      <c r="CH123" s="55" t="str">
        <f t="shared" si="44"/>
        <v/>
      </c>
      <c r="CI123" s="55" t="str">
        <f>IF($F123="x.x.x.x.x.x.x", VLOOKUP($C123, Parameter!$A$4:$L$5000, 4, FALSE), "")</f>
        <v/>
      </c>
      <c r="CJ123" s="56">
        <f t="shared" si="45"/>
        <v>0</v>
      </c>
      <c r="CM123" s="4" t="str">
        <f t="shared" si="46"/>
        <v>...-...-.....</v>
      </c>
      <c r="CN123" s="57">
        <f t="shared" si="47"/>
        <v>0</v>
      </c>
      <c r="CO123" s="58">
        <f t="shared" si="48"/>
        <v>0</v>
      </c>
      <c r="CP123" s="4" t="str">
        <f t="shared" si="49"/>
        <v/>
      </c>
      <c r="CQ123" s="4" t="b">
        <f t="shared" si="50"/>
        <v>0</v>
      </c>
      <c r="CR123" s="4" t="str">
        <f t="shared" si="51"/>
        <v/>
      </c>
      <c r="CS123" s="4" t="str">
        <f t="shared" si="52"/>
        <v/>
      </c>
      <c r="CT123" s="91" t="b">
        <f t="shared" si="29"/>
        <v>0</v>
      </c>
    </row>
    <row r="124" spans="1:98" s="4" customFormat="1" x14ac:dyDescent="0.25">
      <c r="A124" s="50" t="str">
        <f t="shared" si="30"/>
        <v>...</v>
      </c>
      <c r="B124" s="50" t="str">
        <f t="shared" si="31"/>
        <v>...</v>
      </c>
      <c r="C124" s="50" t="str">
        <f t="shared" si="32"/>
        <v>.....</v>
      </c>
      <c r="D124" s="50" t="str">
        <f>IF($C124=".....","",_xlfn.IFNA(VLOOKUP($C124, Parameter!$A$4:$L$5000, 3, FALSE), ""))</f>
        <v/>
      </c>
      <c r="E124" s="50" t="str">
        <f t="shared" si="33"/>
        <v>.....</v>
      </c>
      <c r="F124" s="50" t="str">
        <f t="shared" si="34"/>
        <v>......</v>
      </c>
      <c r="G124" s="50" t="str">
        <f t="shared" si="35"/>
        <v>...</v>
      </c>
      <c r="H124" s="40">
        <f>IF(E124=".....", 0, _xlfn.IFNA(VLOOKUP($E124, Parameter2!$A$2:$C$5000, 3, FALSE), 0))</f>
        <v>0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18" t="str">
        <f>IF(C124=".....","",_xlfn.IFNA(VLOOKUP($C124, Parameter!$A$4:$B$5000, 2, FALSE), "Kode belanja salah :("))</f>
        <v/>
      </c>
      <c r="X124" s="35"/>
      <c r="Y124" s="121"/>
      <c r="Z124" s="17"/>
      <c r="AA124" s="20"/>
      <c r="AB124" s="41" t="str">
        <f>IF($C124=".....","",VLOOKUP($C124, Parameter!$A$4:$L$5000, 6, FALSE))</f>
        <v/>
      </c>
      <c r="AC124" s="41" t="str">
        <f>IF($C124=".....","",VLOOKUP($C124, Parameter!$A$4:$L$5000, 7, FALSE))</f>
        <v/>
      </c>
      <c r="AD124" s="41" t="str">
        <f>IF($C124=".....","",VLOOKUP($C124, Parameter!$A$4:$L$5000, 8, FALSE))</f>
        <v/>
      </c>
      <c r="AE124" s="41" t="str">
        <f>IF($C124=".....","",VLOOKUP($C124, Parameter!$A$4:$L$5000, 9, FALSE))</f>
        <v/>
      </c>
      <c r="AF124" s="41" t="str">
        <f>IF($C124=".....","",VLOOKUP($C124, Parameter!$A$4:$L$5000, 10, FALSE))</f>
        <v/>
      </c>
      <c r="AG124" s="41" t="str">
        <f>IF($C124=".....","",VLOOKUP($C124, Parameter!$A$4:$L$5000, 11, FALSE))</f>
        <v/>
      </c>
      <c r="AH124" s="41" t="str">
        <f>IF($C124="..0.0.0.000","",_xlfn.IFNA(VLOOKUP($C124, Parameter!$A$4:$L$5000, 12, FALSE), ""))</f>
        <v/>
      </c>
      <c r="AI124" s="39"/>
      <c r="AJ124" s="39"/>
      <c r="AK124" s="39"/>
      <c r="AL124" s="39"/>
      <c r="AM124" s="39"/>
      <c r="AN124" s="39"/>
      <c r="AO124" s="39"/>
      <c r="AP124" s="41" t="str">
        <f>IF(F124="......", "", _xlfn.IFNA(VLOOKUP(F124, Parameter2!$D$2:$E$15000, 2, FALSE), "Kode aset salah :("))</f>
        <v/>
      </c>
      <c r="AQ124" s="39"/>
      <c r="AR124" s="51"/>
      <c r="AS124" s="52"/>
      <c r="AT124" s="53">
        <f t="shared" si="36"/>
        <v>0</v>
      </c>
      <c r="AU124" s="39" t="str">
        <f t="shared" si="37"/>
        <v/>
      </c>
      <c r="AV124" s="39" t="str">
        <f t="shared" si="38"/>
        <v/>
      </c>
      <c r="AW124" s="39" t="str">
        <f t="shared" si="39"/>
        <v/>
      </c>
      <c r="AX124" s="39" t="str">
        <f t="shared" si="40"/>
        <v/>
      </c>
      <c r="AY124" s="41" t="str">
        <f>IF(G124="...", "", VLOOKUP(G124, UPB!$A$3:$B$5000, 2, FALSE))</f>
        <v/>
      </c>
      <c r="AZ124" s="84"/>
      <c r="BA124" s="76"/>
      <c r="BB124" s="65"/>
      <c r="BC124" s="65"/>
      <c r="BD124" s="54"/>
      <c r="BE124" s="65"/>
      <c r="BF124" s="65"/>
      <c r="BG124" s="65"/>
      <c r="BH124" s="65"/>
      <c r="BI124" s="65"/>
      <c r="BJ124" s="65"/>
      <c r="BK124" s="65"/>
      <c r="BL124" s="65"/>
      <c r="BM124" s="65"/>
      <c r="BN124" s="70"/>
      <c r="BO124" s="65"/>
      <c r="BP124" s="65"/>
      <c r="BQ124" s="65"/>
      <c r="BR124" s="65"/>
      <c r="BS124" s="65"/>
      <c r="BT124" s="65"/>
      <c r="BU124" s="55" t="str">
        <f>IF(AND($D124 &lt;&gt; "", $D124 &lt;&gt; $E124, $F124 &lt;&gt; "x.x.x.x.x.x.x"), VLOOKUP($E124, Parameter!$E$3:$N$5000, 9, FALSE), "")</f>
        <v/>
      </c>
      <c r="BV124" s="55" t="str">
        <f>IF(AND($D124 &lt;&gt; "", $D124 &lt;&gt; $E124, $F124 &lt;&gt; "x.x.x.x.x.x.x"), VLOOKUP($E124, Parameter!$E$3:$N$5000, 10, FALSE), "")</f>
        <v/>
      </c>
      <c r="BW124" s="55" t="str">
        <f>IF(AND($D124 &lt;&gt; "", $D124 &lt;&gt; $E124, $F124 &lt;&gt; "x.x.x.x.x.x.x"), VLOOKUP($C124, Parameter!$A$4:$L$5000, 3, FALSE), "")</f>
        <v/>
      </c>
      <c r="BX124" s="55" t="str">
        <f>IF(AND($D124 &lt;&gt; "", $D124 &lt;&gt; $E124, $F124 &lt;&gt; "x.x.x.x.x.x.x"), VLOOKUP($C124, Parameter!$A$4:$L$5000, 4, FALSE), "")</f>
        <v/>
      </c>
      <c r="BY124" s="56">
        <f t="shared" si="41"/>
        <v>0</v>
      </c>
      <c r="BZ124" s="55" t="str">
        <f t="shared" si="42"/>
        <v>Intra</v>
      </c>
      <c r="CA124" s="55" t="str">
        <f>IF($BZ124="Ekstra", Parameter3!$B$2, "")</f>
        <v/>
      </c>
      <c r="CB124" s="55" t="str">
        <f>IF($BZ124="Ekstra", Parameter3!$C$2, "")</f>
        <v/>
      </c>
      <c r="CC124" s="55" t="str">
        <f>IF($BZ124="Ekstra", VLOOKUP($E124, Parameter!$E$3:$N$5000, 9, FALSE), "")</f>
        <v/>
      </c>
      <c r="CD124" s="55" t="str">
        <f>IF($BZ124="Ekstra", VLOOKUP($E124, Parameter!$E$3:$N$5000, 10, FALSE), "")</f>
        <v/>
      </c>
      <c r="CE124" s="56">
        <f t="shared" si="43"/>
        <v>0</v>
      </c>
      <c r="CF124" s="55" t="str">
        <f t="shared" si="54"/>
        <v/>
      </c>
      <c r="CG124" s="55" t="str">
        <f t="shared" si="54"/>
        <v/>
      </c>
      <c r="CH124" s="55" t="str">
        <f t="shared" si="44"/>
        <v/>
      </c>
      <c r="CI124" s="55" t="str">
        <f>IF($F124="x.x.x.x.x.x.x", VLOOKUP($C124, Parameter!$A$4:$L$5000, 4, FALSE), "")</f>
        <v/>
      </c>
      <c r="CJ124" s="56">
        <f t="shared" si="45"/>
        <v>0</v>
      </c>
      <c r="CM124" s="4" t="str">
        <f t="shared" si="46"/>
        <v>...-...-.....</v>
      </c>
      <c r="CN124" s="57">
        <f t="shared" si="47"/>
        <v>0</v>
      </c>
      <c r="CO124" s="58">
        <f t="shared" si="48"/>
        <v>0</v>
      </c>
      <c r="CP124" s="4" t="str">
        <f t="shared" si="49"/>
        <v/>
      </c>
      <c r="CQ124" s="4" t="b">
        <f t="shared" si="50"/>
        <v>0</v>
      </c>
      <c r="CR124" s="4" t="str">
        <f t="shared" si="51"/>
        <v/>
      </c>
      <c r="CS124" s="4" t="str">
        <f t="shared" si="52"/>
        <v/>
      </c>
      <c r="CT124" s="91" t="b">
        <f t="shared" si="29"/>
        <v>0</v>
      </c>
    </row>
    <row r="125" spans="1:98" s="4" customFormat="1" x14ac:dyDescent="0.25">
      <c r="A125" s="50" t="str">
        <f t="shared" si="30"/>
        <v>...</v>
      </c>
      <c r="B125" s="50" t="str">
        <f t="shared" si="31"/>
        <v>...</v>
      </c>
      <c r="C125" s="50" t="str">
        <f t="shared" si="32"/>
        <v>.....</v>
      </c>
      <c r="D125" s="50" t="str">
        <f>IF($C125=".....","",_xlfn.IFNA(VLOOKUP($C125, Parameter!$A$4:$L$5000, 3, FALSE), ""))</f>
        <v/>
      </c>
      <c r="E125" s="50" t="str">
        <f t="shared" si="33"/>
        <v>.....</v>
      </c>
      <c r="F125" s="50" t="str">
        <f t="shared" si="34"/>
        <v>......</v>
      </c>
      <c r="G125" s="50" t="str">
        <f t="shared" si="35"/>
        <v>...</v>
      </c>
      <c r="H125" s="40">
        <f>IF(E125=".....", 0, _xlfn.IFNA(VLOOKUP($E125, Parameter2!$A$2:$C$5000, 3, FALSE), 0))</f>
        <v>0</v>
      </c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18" t="str">
        <f>IF(C125=".....","",_xlfn.IFNA(VLOOKUP($C125, Parameter!$A$4:$B$5000, 2, FALSE), "Kode belanja salah :("))</f>
        <v/>
      </c>
      <c r="X125" s="35"/>
      <c r="Y125" s="121"/>
      <c r="Z125" s="17"/>
      <c r="AA125" s="20"/>
      <c r="AB125" s="41" t="str">
        <f>IF($C125=".....","",VLOOKUP($C125, Parameter!$A$4:$L$5000, 6, FALSE))</f>
        <v/>
      </c>
      <c r="AC125" s="41" t="str">
        <f>IF($C125=".....","",VLOOKUP($C125, Parameter!$A$4:$L$5000, 7, FALSE))</f>
        <v/>
      </c>
      <c r="AD125" s="41" t="str">
        <f>IF($C125=".....","",VLOOKUP($C125, Parameter!$A$4:$L$5000, 8, FALSE))</f>
        <v/>
      </c>
      <c r="AE125" s="41" t="str">
        <f>IF($C125=".....","",VLOOKUP($C125, Parameter!$A$4:$L$5000, 9, FALSE))</f>
        <v/>
      </c>
      <c r="AF125" s="41" t="str">
        <f>IF($C125=".....","",VLOOKUP($C125, Parameter!$A$4:$L$5000, 10, FALSE))</f>
        <v/>
      </c>
      <c r="AG125" s="41" t="str">
        <f>IF($C125=".....","",VLOOKUP($C125, Parameter!$A$4:$L$5000, 11, FALSE))</f>
        <v/>
      </c>
      <c r="AH125" s="41" t="str">
        <f>IF($C125="..0.0.0.000","",_xlfn.IFNA(VLOOKUP($C125, Parameter!$A$4:$L$5000, 12, FALSE), ""))</f>
        <v/>
      </c>
      <c r="AI125" s="39"/>
      <c r="AJ125" s="39"/>
      <c r="AK125" s="39"/>
      <c r="AL125" s="39"/>
      <c r="AM125" s="39"/>
      <c r="AN125" s="39"/>
      <c r="AO125" s="39"/>
      <c r="AP125" s="41" t="str">
        <f>IF(F125="......", "", _xlfn.IFNA(VLOOKUP(F125, Parameter2!$D$2:$E$15000, 2, FALSE), "Kode aset salah :("))</f>
        <v/>
      </c>
      <c r="AQ125" s="39"/>
      <c r="AR125" s="51"/>
      <c r="AS125" s="52"/>
      <c r="AT125" s="53">
        <f t="shared" si="36"/>
        <v>0</v>
      </c>
      <c r="AU125" s="39" t="str">
        <f t="shared" si="37"/>
        <v/>
      </c>
      <c r="AV125" s="39" t="str">
        <f t="shared" si="38"/>
        <v/>
      </c>
      <c r="AW125" s="39" t="str">
        <f t="shared" si="39"/>
        <v/>
      </c>
      <c r="AX125" s="39" t="str">
        <f t="shared" si="40"/>
        <v/>
      </c>
      <c r="AY125" s="41" t="str">
        <f>IF(G125="...", "", VLOOKUP(G125, UPB!$A$3:$B$5000, 2, FALSE))</f>
        <v/>
      </c>
      <c r="AZ125" s="84"/>
      <c r="BA125" s="76"/>
      <c r="BB125" s="65"/>
      <c r="BC125" s="65"/>
      <c r="BD125" s="54"/>
      <c r="BE125" s="65"/>
      <c r="BF125" s="65"/>
      <c r="BG125" s="65"/>
      <c r="BH125" s="65"/>
      <c r="BI125" s="65"/>
      <c r="BJ125" s="65"/>
      <c r="BK125" s="65"/>
      <c r="BL125" s="65"/>
      <c r="BM125" s="65"/>
      <c r="BN125" s="70"/>
      <c r="BO125" s="65"/>
      <c r="BP125" s="65"/>
      <c r="BQ125" s="65"/>
      <c r="BR125" s="65"/>
      <c r="BS125" s="65"/>
      <c r="BT125" s="65"/>
      <c r="BU125" s="55" t="str">
        <f>IF(AND($D125 &lt;&gt; "", $D125 &lt;&gt; $E125, $F125 &lt;&gt; "x.x.x.x.x.x.x"), VLOOKUP($E125, Parameter!$E$3:$N$5000, 9, FALSE), "")</f>
        <v/>
      </c>
      <c r="BV125" s="55" t="str">
        <f>IF(AND($D125 &lt;&gt; "", $D125 &lt;&gt; $E125, $F125 &lt;&gt; "x.x.x.x.x.x.x"), VLOOKUP($E125, Parameter!$E$3:$N$5000, 10, FALSE), "")</f>
        <v/>
      </c>
      <c r="BW125" s="55" t="str">
        <f>IF(AND($D125 &lt;&gt; "", $D125 &lt;&gt; $E125, $F125 &lt;&gt; "x.x.x.x.x.x.x"), VLOOKUP($C125, Parameter!$A$4:$L$5000, 3, FALSE), "")</f>
        <v/>
      </c>
      <c r="BX125" s="55" t="str">
        <f>IF(AND($D125 &lt;&gt; "", $D125 &lt;&gt; $E125, $F125 &lt;&gt; "x.x.x.x.x.x.x"), VLOOKUP($C125, Parameter!$A$4:$L$5000, 4, FALSE), "")</f>
        <v/>
      </c>
      <c r="BY125" s="56">
        <f t="shared" si="41"/>
        <v>0</v>
      </c>
      <c r="BZ125" s="55" t="str">
        <f t="shared" si="42"/>
        <v>Intra</v>
      </c>
      <c r="CA125" s="55" t="str">
        <f>IF($BZ125="Ekstra", Parameter3!$B$2, "")</f>
        <v/>
      </c>
      <c r="CB125" s="55" t="str">
        <f>IF($BZ125="Ekstra", Parameter3!$C$2, "")</f>
        <v/>
      </c>
      <c r="CC125" s="55" t="str">
        <f>IF($BZ125="Ekstra", VLOOKUP($E125, Parameter!$E$3:$N$5000, 9, FALSE), "")</f>
        <v/>
      </c>
      <c r="CD125" s="55" t="str">
        <f>IF($BZ125="Ekstra", VLOOKUP($E125, Parameter!$E$3:$N$5000, 10, FALSE), "")</f>
        <v/>
      </c>
      <c r="CE125" s="56">
        <f t="shared" si="43"/>
        <v>0</v>
      </c>
      <c r="CF125" s="55" t="str">
        <f t="shared" si="54"/>
        <v/>
      </c>
      <c r="CG125" s="55" t="str">
        <f t="shared" si="54"/>
        <v/>
      </c>
      <c r="CH125" s="55" t="str">
        <f t="shared" si="44"/>
        <v/>
      </c>
      <c r="CI125" s="55" t="str">
        <f>IF($F125="x.x.x.x.x.x.x", VLOOKUP($C125, Parameter!$A$4:$L$5000, 4, FALSE), "")</f>
        <v/>
      </c>
      <c r="CJ125" s="56">
        <f t="shared" si="45"/>
        <v>0</v>
      </c>
      <c r="CM125" s="4" t="str">
        <f t="shared" si="46"/>
        <v>...-...-.....</v>
      </c>
      <c r="CN125" s="57">
        <f t="shared" si="47"/>
        <v>0</v>
      </c>
      <c r="CO125" s="58">
        <f t="shared" si="48"/>
        <v>0</v>
      </c>
      <c r="CP125" s="4" t="str">
        <f t="shared" si="49"/>
        <v/>
      </c>
      <c r="CQ125" s="4" t="b">
        <f t="shared" si="50"/>
        <v>0</v>
      </c>
      <c r="CR125" s="4" t="str">
        <f t="shared" si="51"/>
        <v/>
      </c>
      <c r="CS125" s="4" t="str">
        <f t="shared" si="52"/>
        <v/>
      </c>
      <c r="CT125" s="91" t="b">
        <f t="shared" si="29"/>
        <v>0</v>
      </c>
    </row>
    <row r="126" spans="1:98" s="4" customFormat="1" x14ac:dyDescent="0.25">
      <c r="A126" s="50" t="str">
        <f t="shared" si="30"/>
        <v>...</v>
      </c>
      <c r="B126" s="50" t="str">
        <f t="shared" si="31"/>
        <v>...</v>
      </c>
      <c r="C126" s="50" t="str">
        <f t="shared" si="32"/>
        <v>.....</v>
      </c>
      <c r="D126" s="50" t="str">
        <f>IF($C126=".....","",_xlfn.IFNA(VLOOKUP($C126, Parameter!$A$4:$L$5000, 3, FALSE), ""))</f>
        <v/>
      </c>
      <c r="E126" s="50" t="str">
        <f t="shared" si="33"/>
        <v>.....</v>
      </c>
      <c r="F126" s="50" t="str">
        <f t="shared" si="34"/>
        <v>......</v>
      </c>
      <c r="G126" s="50" t="str">
        <f t="shared" si="35"/>
        <v>...</v>
      </c>
      <c r="H126" s="40">
        <f>IF(E126=".....", 0, _xlfn.IFNA(VLOOKUP($E126, Parameter2!$A$2:$C$5000, 3, FALSE), 0))</f>
        <v>0</v>
      </c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18" t="str">
        <f>IF(C126=".....","",_xlfn.IFNA(VLOOKUP($C126, Parameter!$A$4:$B$5000, 2, FALSE), "Kode belanja salah :("))</f>
        <v/>
      </c>
      <c r="X126" s="35"/>
      <c r="Y126" s="121"/>
      <c r="Z126" s="17"/>
      <c r="AA126" s="20"/>
      <c r="AB126" s="41" t="str">
        <f>IF($C126=".....","",VLOOKUP($C126, Parameter!$A$4:$L$5000, 6, FALSE))</f>
        <v/>
      </c>
      <c r="AC126" s="41" t="str">
        <f>IF($C126=".....","",VLOOKUP($C126, Parameter!$A$4:$L$5000, 7, FALSE))</f>
        <v/>
      </c>
      <c r="AD126" s="41" t="str">
        <f>IF($C126=".....","",VLOOKUP($C126, Parameter!$A$4:$L$5000, 8, FALSE))</f>
        <v/>
      </c>
      <c r="AE126" s="41" t="str">
        <f>IF($C126=".....","",VLOOKUP($C126, Parameter!$A$4:$L$5000, 9, FALSE))</f>
        <v/>
      </c>
      <c r="AF126" s="41" t="str">
        <f>IF($C126=".....","",VLOOKUP($C126, Parameter!$A$4:$L$5000, 10, FALSE))</f>
        <v/>
      </c>
      <c r="AG126" s="41" t="str">
        <f>IF($C126=".....","",VLOOKUP($C126, Parameter!$A$4:$L$5000, 11, FALSE))</f>
        <v/>
      </c>
      <c r="AH126" s="41" t="str">
        <f>IF($C126="..0.0.0.000","",_xlfn.IFNA(VLOOKUP($C126, Parameter!$A$4:$L$5000, 12, FALSE), ""))</f>
        <v/>
      </c>
      <c r="AI126" s="39"/>
      <c r="AJ126" s="39"/>
      <c r="AK126" s="39"/>
      <c r="AL126" s="39"/>
      <c r="AM126" s="39"/>
      <c r="AN126" s="39"/>
      <c r="AO126" s="39"/>
      <c r="AP126" s="41" t="str">
        <f>IF(F126="......", "", _xlfn.IFNA(VLOOKUP(F126, Parameter2!$D$2:$E$15000, 2, FALSE), "Kode aset salah :("))</f>
        <v/>
      </c>
      <c r="AQ126" s="39"/>
      <c r="AR126" s="51"/>
      <c r="AS126" s="52"/>
      <c r="AT126" s="53">
        <f t="shared" si="36"/>
        <v>0</v>
      </c>
      <c r="AU126" s="39" t="str">
        <f t="shared" si="37"/>
        <v/>
      </c>
      <c r="AV126" s="39" t="str">
        <f t="shared" si="38"/>
        <v/>
      </c>
      <c r="AW126" s="39" t="str">
        <f t="shared" si="39"/>
        <v/>
      </c>
      <c r="AX126" s="39" t="str">
        <f t="shared" si="40"/>
        <v/>
      </c>
      <c r="AY126" s="41" t="str">
        <f>IF(G126="...", "", VLOOKUP(G126, UPB!$A$3:$B$5000, 2, FALSE))</f>
        <v/>
      </c>
      <c r="AZ126" s="84"/>
      <c r="BA126" s="76"/>
      <c r="BB126" s="65"/>
      <c r="BC126" s="65"/>
      <c r="BD126" s="54"/>
      <c r="BE126" s="65"/>
      <c r="BF126" s="65"/>
      <c r="BG126" s="65"/>
      <c r="BH126" s="65"/>
      <c r="BI126" s="65"/>
      <c r="BJ126" s="65"/>
      <c r="BK126" s="65"/>
      <c r="BL126" s="65"/>
      <c r="BM126" s="65"/>
      <c r="BN126" s="70"/>
      <c r="BO126" s="65"/>
      <c r="BP126" s="65"/>
      <c r="BQ126" s="65"/>
      <c r="BR126" s="65"/>
      <c r="BS126" s="65"/>
      <c r="BT126" s="65"/>
      <c r="BU126" s="55" t="str">
        <f>IF(AND($D126 &lt;&gt; "", $D126 &lt;&gt; $E126, $F126 &lt;&gt; "x.x.x.x.x.x.x"), VLOOKUP($E126, Parameter!$E$3:$N$5000, 9, FALSE), "")</f>
        <v/>
      </c>
      <c r="BV126" s="55" t="str">
        <f>IF(AND($D126 &lt;&gt; "", $D126 &lt;&gt; $E126, $F126 &lt;&gt; "x.x.x.x.x.x.x"), VLOOKUP($E126, Parameter!$E$3:$N$5000, 10, FALSE), "")</f>
        <v/>
      </c>
      <c r="BW126" s="55" t="str">
        <f>IF(AND($D126 &lt;&gt; "", $D126 &lt;&gt; $E126, $F126 &lt;&gt; "x.x.x.x.x.x.x"), VLOOKUP($C126, Parameter!$A$4:$L$5000, 3, FALSE), "")</f>
        <v/>
      </c>
      <c r="BX126" s="55" t="str">
        <f>IF(AND($D126 &lt;&gt; "", $D126 &lt;&gt; $E126, $F126 &lt;&gt; "x.x.x.x.x.x.x"), VLOOKUP($C126, Parameter!$A$4:$L$5000, 4, FALSE), "")</f>
        <v/>
      </c>
      <c r="BY126" s="56">
        <f t="shared" si="41"/>
        <v>0</v>
      </c>
      <c r="BZ126" s="55" t="str">
        <f t="shared" si="42"/>
        <v>Intra</v>
      </c>
      <c r="CA126" s="55" t="str">
        <f>IF($BZ126="Ekstra", Parameter3!$B$2, "")</f>
        <v/>
      </c>
      <c r="CB126" s="55" t="str">
        <f>IF($BZ126="Ekstra", Parameter3!$C$2, "")</f>
        <v/>
      </c>
      <c r="CC126" s="55" t="str">
        <f>IF($BZ126="Ekstra", VLOOKUP($E126, Parameter!$E$3:$N$5000, 9, FALSE), "")</f>
        <v/>
      </c>
      <c r="CD126" s="55" t="str">
        <f>IF($BZ126="Ekstra", VLOOKUP($E126, Parameter!$E$3:$N$5000, 10, FALSE), "")</f>
        <v/>
      </c>
      <c r="CE126" s="56">
        <f t="shared" si="43"/>
        <v>0</v>
      </c>
      <c r="CF126" s="55" t="str">
        <f t="shared" si="54"/>
        <v/>
      </c>
      <c r="CG126" s="55" t="str">
        <f t="shared" si="54"/>
        <v/>
      </c>
      <c r="CH126" s="55" t="str">
        <f t="shared" si="44"/>
        <v/>
      </c>
      <c r="CI126" s="55" t="str">
        <f>IF($F126="x.x.x.x.x.x.x", VLOOKUP($C126, Parameter!$A$4:$L$5000, 4, FALSE), "")</f>
        <v/>
      </c>
      <c r="CJ126" s="56">
        <f t="shared" si="45"/>
        <v>0</v>
      </c>
      <c r="CM126" s="4" t="str">
        <f t="shared" si="46"/>
        <v>...-...-.....</v>
      </c>
      <c r="CN126" s="57">
        <f t="shared" si="47"/>
        <v>0</v>
      </c>
      <c r="CO126" s="58">
        <f t="shared" si="48"/>
        <v>0</v>
      </c>
      <c r="CP126" s="4" t="str">
        <f t="shared" si="49"/>
        <v/>
      </c>
      <c r="CQ126" s="4" t="b">
        <f t="shared" si="50"/>
        <v>0</v>
      </c>
      <c r="CR126" s="4" t="str">
        <f t="shared" si="51"/>
        <v/>
      </c>
      <c r="CS126" s="4" t="str">
        <f t="shared" si="52"/>
        <v/>
      </c>
      <c r="CT126" s="91" t="b">
        <f t="shared" si="29"/>
        <v>0</v>
      </c>
    </row>
    <row r="127" spans="1:98" s="4" customFormat="1" x14ac:dyDescent="0.25">
      <c r="A127" s="50" t="str">
        <f t="shared" si="30"/>
        <v>...</v>
      </c>
      <c r="B127" s="50" t="str">
        <f t="shared" si="31"/>
        <v>...</v>
      </c>
      <c r="C127" s="50" t="str">
        <f t="shared" si="32"/>
        <v>.....</v>
      </c>
      <c r="D127" s="50" t="str">
        <f>IF($C127=".....","",_xlfn.IFNA(VLOOKUP($C127, Parameter!$A$4:$L$5000, 3, FALSE), ""))</f>
        <v/>
      </c>
      <c r="E127" s="50" t="str">
        <f t="shared" si="33"/>
        <v>.....</v>
      </c>
      <c r="F127" s="50" t="str">
        <f t="shared" si="34"/>
        <v>......</v>
      </c>
      <c r="G127" s="50" t="str">
        <f t="shared" si="35"/>
        <v>...</v>
      </c>
      <c r="H127" s="40">
        <f>IF(E127=".....", 0, _xlfn.IFNA(VLOOKUP($E127, Parameter2!$A$2:$C$5000, 3, FALSE), 0))</f>
        <v>0</v>
      </c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18" t="str">
        <f>IF(C127=".....","",_xlfn.IFNA(VLOOKUP($C127, Parameter!$A$4:$B$5000, 2, FALSE), "Kode belanja salah :("))</f>
        <v/>
      </c>
      <c r="X127" s="35"/>
      <c r="Y127" s="121"/>
      <c r="Z127" s="17"/>
      <c r="AA127" s="20"/>
      <c r="AB127" s="41" t="str">
        <f>IF($C127=".....","",VLOOKUP($C127, Parameter!$A$4:$L$5000, 6, FALSE))</f>
        <v/>
      </c>
      <c r="AC127" s="41" t="str">
        <f>IF($C127=".....","",VLOOKUP($C127, Parameter!$A$4:$L$5000, 7, FALSE))</f>
        <v/>
      </c>
      <c r="AD127" s="41" t="str">
        <f>IF($C127=".....","",VLOOKUP($C127, Parameter!$A$4:$L$5000, 8, FALSE))</f>
        <v/>
      </c>
      <c r="AE127" s="41" t="str">
        <f>IF($C127=".....","",VLOOKUP($C127, Parameter!$A$4:$L$5000, 9, FALSE))</f>
        <v/>
      </c>
      <c r="AF127" s="41" t="str">
        <f>IF($C127=".....","",VLOOKUP($C127, Parameter!$A$4:$L$5000, 10, FALSE))</f>
        <v/>
      </c>
      <c r="AG127" s="41" t="str">
        <f>IF($C127=".....","",VLOOKUP($C127, Parameter!$A$4:$L$5000, 11, FALSE))</f>
        <v/>
      </c>
      <c r="AH127" s="41" t="str">
        <f>IF($C127="..0.0.0.000","",_xlfn.IFNA(VLOOKUP($C127, Parameter!$A$4:$L$5000, 12, FALSE), ""))</f>
        <v/>
      </c>
      <c r="AI127" s="39"/>
      <c r="AJ127" s="39"/>
      <c r="AK127" s="39"/>
      <c r="AL127" s="39"/>
      <c r="AM127" s="39"/>
      <c r="AN127" s="39"/>
      <c r="AO127" s="39"/>
      <c r="AP127" s="41" t="str">
        <f>IF(F127="......", "", _xlfn.IFNA(VLOOKUP(F127, Parameter2!$D$2:$E$15000, 2, FALSE), "Kode aset salah :("))</f>
        <v/>
      </c>
      <c r="AQ127" s="39"/>
      <c r="AR127" s="51"/>
      <c r="AS127" s="52"/>
      <c r="AT127" s="53">
        <f t="shared" si="36"/>
        <v>0</v>
      </c>
      <c r="AU127" s="39" t="str">
        <f t="shared" si="37"/>
        <v/>
      </c>
      <c r="AV127" s="39" t="str">
        <f t="shared" si="38"/>
        <v/>
      </c>
      <c r="AW127" s="39" t="str">
        <f t="shared" si="39"/>
        <v/>
      </c>
      <c r="AX127" s="39" t="str">
        <f t="shared" si="40"/>
        <v/>
      </c>
      <c r="AY127" s="41" t="str">
        <f>IF(G127="...", "", VLOOKUP(G127, UPB!$A$3:$B$5000, 2, FALSE))</f>
        <v/>
      </c>
      <c r="AZ127" s="84"/>
      <c r="BA127" s="76"/>
      <c r="BB127" s="65"/>
      <c r="BC127" s="65"/>
      <c r="BD127" s="54"/>
      <c r="BE127" s="65"/>
      <c r="BF127" s="65"/>
      <c r="BG127" s="65"/>
      <c r="BH127" s="65"/>
      <c r="BI127" s="65"/>
      <c r="BJ127" s="65"/>
      <c r="BK127" s="65"/>
      <c r="BL127" s="65"/>
      <c r="BM127" s="65"/>
      <c r="BN127" s="70"/>
      <c r="BO127" s="65"/>
      <c r="BP127" s="65"/>
      <c r="BQ127" s="65"/>
      <c r="BR127" s="65"/>
      <c r="BS127" s="65"/>
      <c r="BT127" s="65"/>
      <c r="BU127" s="55" t="str">
        <f>IF(AND($D127 &lt;&gt; "", $D127 &lt;&gt; $E127, $F127 &lt;&gt; "x.x.x.x.x.x.x"), VLOOKUP($E127, Parameter!$E$3:$N$5000, 9, FALSE), "")</f>
        <v/>
      </c>
      <c r="BV127" s="55" t="str">
        <f>IF(AND($D127 &lt;&gt; "", $D127 &lt;&gt; $E127, $F127 &lt;&gt; "x.x.x.x.x.x.x"), VLOOKUP($E127, Parameter!$E$3:$N$5000, 10, FALSE), "")</f>
        <v/>
      </c>
      <c r="BW127" s="55" t="str">
        <f>IF(AND($D127 &lt;&gt; "", $D127 &lt;&gt; $E127, $F127 &lt;&gt; "x.x.x.x.x.x.x"), VLOOKUP($C127, Parameter!$A$4:$L$5000, 3, FALSE), "")</f>
        <v/>
      </c>
      <c r="BX127" s="55" t="str">
        <f>IF(AND($D127 &lt;&gt; "", $D127 &lt;&gt; $E127, $F127 &lt;&gt; "x.x.x.x.x.x.x"), VLOOKUP($C127, Parameter!$A$4:$L$5000, 4, FALSE), "")</f>
        <v/>
      </c>
      <c r="BY127" s="56">
        <f t="shared" si="41"/>
        <v>0</v>
      </c>
      <c r="BZ127" s="55" t="str">
        <f t="shared" si="42"/>
        <v>Intra</v>
      </c>
      <c r="CA127" s="55" t="str">
        <f>IF($BZ127="Ekstra", Parameter3!$B$2, "")</f>
        <v/>
      </c>
      <c r="CB127" s="55" t="str">
        <f>IF($BZ127="Ekstra", Parameter3!$C$2, "")</f>
        <v/>
      </c>
      <c r="CC127" s="55" t="str">
        <f>IF($BZ127="Ekstra", VLOOKUP($E127, Parameter!$E$3:$N$5000, 9, FALSE), "")</f>
        <v/>
      </c>
      <c r="CD127" s="55" t="str">
        <f>IF($BZ127="Ekstra", VLOOKUP($E127, Parameter!$E$3:$N$5000, 10, FALSE), "")</f>
        <v/>
      </c>
      <c r="CE127" s="56">
        <f t="shared" si="43"/>
        <v>0</v>
      </c>
      <c r="CF127" s="55" t="str">
        <f t="shared" si="54"/>
        <v/>
      </c>
      <c r="CG127" s="55" t="str">
        <f t="shared" si="54"/>
        <v/>
      </c>
      <c r="CH127" s="55" t="str">
        <f t="shared" si="44"/>
        <v/>
      </c>
      <c r="CI127" s="55" t="str">
        <f>IF($F127="x.x.x.x.x.x.x", VLOOKUP($C127, Parameter!$A$4:$L$5000, 4, FALSE), "")</f>
        <v/>
      </c>
      <c r="CJ127" s="56">
        <f t="shared" si="45"/>
        <v>0</v>
      </c>
      <c r="CM127" s="4" t="str">
        <f t="shared" si="46"/>
        <v>...-...-.....</v>
      </c>
      <c r="CN127" s="57">
        <f t="shared" si="47"/>
        <v>0</v>
      </c>
      <c r="CO127" s="58">
        <f t="shared" si="48"/>
        <v>0</v>
      </c>
      <c r="CP127" s="4" t="str">
        <f t="shared" si="49"/>
        <v/>
      </c>
      <c r="CQ127" s="4" t="b">
        <f t="shared" si="50"/>
        <v>0</v>
      </c>
      <c r="CR127" s="4" t="str">
        <f t="shared" si="51"/>
        <v/>
      </c>
      <c r="CS127" s="4" t="str">
        <f t="shared" si="52"/>
        <v/>
      </c>
      <c r="CT127" s="91" t="b">
        <f t="shared" si="29"/>
        <v>0</v>
      </c>
    </row>
    <row r="128" spans="1:98" s="4" customFormat="1" x14ac:dyDescent="0.25">
      <c r="A128" s="50" t="str">
        <f t="shared" si="30"/>
        <v>...</v>
      </c>
      <c r="B128" s="50" t="str">
        <f t="shared" si="31"/>
        <v>...</v>
      </c>
      <c r="C128" s="50" t="str">
        <f t="shared" si="32"/>
        <v>.....</v>
      </c>
      <c r="D128" s="50" t="str">
        <f>IF($C128=".....","",_xlfn.IFNA(VLOOKUP($C128, Parameter!$A$4:$L$5000, 3, FALSE), ""))</f>
        <v/>
      </c>
      <c r="E128" s="50" t="str">
        <f t="shared" si="33"/>
        <v>.....</v>
      </c>
      <c r="F128" s="50" t="str">
        <f t="shared" si="34"/>
        <v>......</v>
      </c>
      <c r="G128" s="50" t="str">
        <f t="shared" si="35"/>
        <v>...</v>
      </c>
      <c r="H128" s="40">
        <f>IF(E128=".....", 0, _xlfn.IFNA(VLOOKUP($E128, Parameter2!$A$2:$C$5000, 3, FALSE), 0))</f>
        <v>0</v>
      </c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18" t="str">
        <f>IF(C128=".....","",_xlfn.IFNA(VLOOKUP($C128, Parameter!$A$4:$B$5000, 2, FALSE), "Kode belanja salah :("))</f>
        <v/>
      </c>
      <c r="X128" s="35"/>
      <c r="Y128" s="121"/>
      <c r="Z128" s="17"/>
      <c r="AA128" s="20"/>
      <c r="AB128" s="41" t="str">
        <f>IF($C128=".....","",VLOOKUP($C128, Parameter!$A$4:$L$5000, 6, FALSE))</f>
        <v/>
      </c>
      <c r="AC128" s="41" t="str">
        <f>IF($C128=".....","",VLOOKUP($C128, Parameter!$A$4:$L$5000, 7, FALSE))</f>
        <v/>
      </c>
      <c r="AD128" s="41" t="str">
        <f>IF($C128=".....","",VLOOKUP($C128, Parameter!$A$4:$L$5000, 8, FALSE))</f>
        <v/>
      </c>
      <c r="AE128" s="41" t="str">
        <f>IF($C128=".....","",VLOOKUP($C128, Parameter!$A$4:$L$5000, 9, FALSE))</f>
        <v/>
      </c>
      <c r="AF128" s="41" t="str">
        <f>IF($C128=".....","",VLOOKUP($C128, Parameter!$A$4:$L$5000, 10, FALSE))</f>
        <v/>
      </c>
      <c r="AG128" s="41" t="str">
        <f>IF($C128=".....","",VLOOKUP($C128, Parameter!$A$4:$L$5000, 11, FALSE))</f>
        <v/>
      </c>
      <c r="AH128" s="41" t="str">
        <f>IF($C128="..0.0.0.000","",_xlfn.IFNA(VLOOKUP($C128, Parameter!$A$4:$L$5000, 12, FALSE), ""))</f>
        <v/>
      </c>
      <c r="AI128" s="39"/>
      <c r="AJ128" s="39"/>
      <c r="AK128" s="39"/>
      <c r="AL128" s="39"/>
      <c r="AM128" s="39"/>
      <c r="AN128" s="39"/>
      <c r="AO128" s="39"/>
      <c r="AP128" s="41" t="str">
        <f>IF(F128="......", "", _xlfn.IFNA(VLOOKUP(F128, Parameter2!$D$2:$E$15000, 2, FALSE), "Kode aset salah :("))</f>
        <v/>
      </c>
      <c r="AQ128" s="39"/>
      <c r="AR128" s="51"/>
      <c r="AS128" s="52"/>
      <c r="AT128" s="53">
        <f t="shared" si="36"/>
        <v>0</v>
      </c>
      <c r="AU128" s="39" t="str">
        <f t="shared" si="37"/>
        <v/>
      </c>
      <c r="AV128" s="39" t="str">
        <f t="shared" si="38"/>
        <v/>
      </c>
      <c r="AW128" s="39" t="str">
        <f t="shared" si="39"/>
        <v/>
      </c>
      <c r="AX128" s="39" t="str">
        <f t="shared" si="40"/>
        <v/>
      </c>
      <c r="AY128" s="41" t="str">
        <f>IF(G128="...", "", VLOOKUP(G128, UPB!$A$3:$B$5000, 2, FALSE))</f>
        <v/>
      </c>
      <c r="AZ128" s="84"/>
      <c r="BA128" s="76"/>
      <c r="BB128" s="65"/>
      <c r="BC128" s="65"/>
      <c r="BD128" s="54"/>
      <c r="BE128" s="65"/>
      <c r="BF128" s="65"/>
      <c r="BG128" s="65"/>
      <c r="BH128" s="65"/>
      <c r="BI128" s="65"/>
      <c r="BJ128" s="65"/>
      <c r="BK128" s="65"/>
      <c r="BL128" s="65"/>
      <c r="BM128" s="65"/>
      <c r="BN128" s="70"/>
      <c r="BO128" s="65"/>
      <c r="BP128" s="65"/>
      <c r="BQ128" s="65"/>
      <c r="BR128" s="65"/>
      <c r="BS128" s="65"/>
      <c r="BT128" s="65"/>
      <c r="BU128" s="55" t="str">
        <f>IF(AND($D128 &lt;&gt; "", $D128 &lt;&gt; $E128, $F128 &lt;&gt; "x.x.x.x.x.x.x"), VLOOKUP($E128, Parameter!$E$3:$N$5000, 9, FALSE), "")</f>
        <v/>
      </c>
      <c r="BV128" s="55" t="str">
        <f>IF(AND($D128 &lt;&gt; "", $D128 &lt;&gt; $E128, $F128 &lt;&gt; "x.x.x.x.x.x.x"), VLOOKUP($E128, Parameter!$E$3:$N$5000, 10, FALSE), "")</f>
        <v/>
      </c>
      <c r="BW128" s="55" t="str">
        <f>IF(AND($D128 &lt;&gt; "", $D128 &lt;&gt; $E128, $F128 &lt;&gt; "x.x.x.x.x.x.x"), VLOOKUP($C128, Parameter!$A$4:$L$5000, 3, FALSE), "")</f>
        <v/>
      </c>
      <c r="BX128" s="55" t="str">
        <f>IF(AND($D128 &lt;&gt; "", $D128 &lt;&gt; $E128, $F128 &lt;&gt; "x.x.x.x.x.x.x"), VLOOKUP($C128, Parameter!$A$4:$L$5000, 4, FALSE), "")</f>
        <v/>
      </c>
      <c r="BY128" s="56">
        <f t="shared" si="41"/>
        <v>0</v>
      </c>
      <c r="BZ128" s="55" t="str">
        <f t="shared" si="42"/>
        <v>Intra</v>
      </c>
      <c r="CA128" s="55" t="str">
        <f>IF($BZ128="Ekstra", Parameter3!$B$2, "")</f>
        <v/>
      </c>
      <c r="CB128" s="55" t="str">
        <f>IF($BZ128="Ekstra", Parameter3!$C$2, "")</f>
        <v/>
      </c>
      <c r="CC128" s="55" t="str">
        <f>IF($BZ128="Ekstra", VLOOKUP($E128, Parameter!$E$3:$N$5000, 9, FALSE), "")</f>
        <v/>
      </c>
      <c r="CD128" s="55" t="str">
        <f>IF($BZ128="Ekstra", VLOOKUP($E128, Parameter!$E$3:$N$5000, 10, FALSE), "")</f>
        <v/>
      </c>
      <c r="CE128" s="56">
        <f t="shared" si="43"/>
        <v>0</v>
      </c>
      <c r="CF128" s="55" t="str">
        <f t="shared" si="54"/>
        <v/>
      </c>
      <c r="CG128" s="55" t="str">
        <f t="shared" si="54"/>
        <v/>
      </c>
      <c r="CH128" s="55" t="str">
        <f t="shared" si="44"/>
        <v/>
      </c>
      <c r="CI128" s="55" t="str">
        <f>IF($F128="x.x.x.x.x.x.x", VLOOKUP($C128, Parameter!$A$4:$L$5000, 4, FALSE), "")</f>
        <v/>
      </c>
      <c r="CJ128" s="56">
        <f t="shared" si="45"/>
        <v>0</v>
      </c>
      <c r="CM128" s="4" t="str">
        <f t="shared" si="46"/>
        <v>...-...-.....</v>
      </c>
      <c r="CN128" s="57">
        <f t="shared" si="47"/>
        <v>0</v>
      </c>
      <c r="CO128" s="58">
        <f t="shared" si="48"/>
        <v>0</v>
      </c>
      <c r="CP128" s="4" t="str">
        <f t="shared" si="49"/>
        <v/>
      </c>
      <c r="CQ128" s="4" t="b">
        <f t="shared" si="50"/>
        <v>0</v>
      </c>
      <c r="CR128" s="4" t="str">
        <f t="shared" si="51"/>
        <v/>
      </c>
      <c r="CS128" s="4" t="str">
        <f t="shared" si="52"/>
        <v/>
      </c>
      <c r="CT128" s="91" t="b">
        <f t="shared" si="29"/>
        <v>0</v>
      </c>
    </row>
    <row r="129" spans="1:98" s="4" customFormat="1" x14ac:dyDescent="0.25">
      <c r="A129" s="50" t="str">
        <f t="shared" si="30"/>
        <v>...</v>
      </c>
      <c r="B129" s="50" t="str">
        <f t="shared" si="31"/>
        <v>...</v>
      </c>
      <c r="C129" s="50" t="str">
        <f t="shared" si="32"/>
        <v>.....</v>
      </c>
      <c r="D129" s="50" t="str">
        <f>IF($C129=".....","",_xlfn.IFNA(VLOOKUP($C129, Parameter!$A$4:$L$5000, 3, FALSE), ""))</f>
        <v/>
      </c>
      <c r="E129" s="50" t="str">
        <f t="shared" si="33"/>
        <v>.....</v>
      </c>
      <c r="F129" s="50" t="str">
        <f t="shared" si="34"/>
        <v>......</v>
      </c>
      <c r="G129" s="50" t="str">
        <f t="shared" si="35"/>
        <v>...</v>
      </c>
      <c r="H129" s="40">
        <f>IF(E129=".....", 0, _xlfn.IFNA(VLOOKUP($E129, Parameter2!$A$2:$C$5000, 3, FALSE), 0))</f>
        <v>0</v>
      </c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18" t="str">
        <f>IF(C129=".....","",_xlfn.IFNA(VLOOKUP($C129, Parameter!$A$4:$B$5000, 2, FALSE), "Kode belanja salah :("))</f>
        <v/>
      </c>
      <c r="X129" s="35"/>
      <c r="Y129" s="121"/>
      <c r="Z129" s="17"/>
      <c r="AA129" s="20"/>
      <c r="AB129" s="41" t="str">
        <f>IF($C129=".....","",VLOOKUP($C129, Parameter!$A$4:$L$5000, 6, FALSE))</f>
        <v/>
      </c>
      <c r="AC129" s="41" t="str">
        <f>IF($C129=".....","",VLOOKUP($C129, Parameter!$A$4:$L$5000, 7, FALSE))</f>
        <v/>
      </c>
      <c r="AD129" s="41" t="str">
        <f>IF($C129=".....","",VLOOKUP($C129, Parameter!$A$4:$L$5000, 8, FALSE))</f>
        <v/>
      </c>
      <c r="AE129" s="41" t="str">
        <f>IF($C129=".....","",VLOOKUP($C129, Parameter!$A$4:$L$5000, 9, FALSE))</f>
        <v/>
      </c>
      <c r="AF129" s="41" t="str">
        <f>IF($C129=".....","",VLOOKUP($C129, Parameter!$A$4:$L$5000, 10, FALSE))</f>
        <v/>
      </c>
      <c r="AG129" s="41" t="str">
        <f>IF($C129=".....","",VLOOKUP($C129, Parameter!$A$4:$L$5000, 11, FALSE))</f>
        <v/>
      </c>
      <c r="AH129" s="41" t="str">
        <f>IF($C129="..0.0.0.000","",_xlfn.IFNA(VLOOKUP($C129, Parameter!$A$4:$L$5000, 12, FALSE), ""))</f>
        <v/>
      </c>
      <c r="AI129" s="39"/>
      <c r="AJ129" s="39"/>
      <c r="AK129" s="39"/>
      <c r="AL129" s="39"/>
      <c r="AM129" s="39"/>
      <c r="AN129" s="39"/>
      <c r="AO129" s="39"/>
      <c r="AP129" s="41" t="str">
        <f>IF(F129="......", "", _xlfn.IFNA(VLOOKUP(F129, Parameter2!$D$2:$E$15000, 2, FALSE), "Kode aset salah :("))</f>
        <v/>
      </c>
      <c r="AQ129" s="39"/>
      <c r="AR129" s="51"/>
      <c r="AS129" s="52"/>
      <c r="AT129" s="53">
        <f t="shared" si="36"/>
        <v>0</v>
      </c>
      <c r="AU129" s="39" t="str">
        <f t="shared" si="37"/>
        <v/>
      </c>
      <c r="AV129" s="39" t="str">
        <f t="shared" si="38"/>
        <v/>
      </c>
      <c r="AW129" s="39" t="str">
        <f t="shared" si="39"/>
        <v/>
      </c>
      <c r="AX129" s="39" t="str">
        <f t="shared" si="40"/>
        <v/>
      </c>
      <c r="AY129" s="41" t="str">
        <f>IF(G129="...", "", VLOOKUP(G129, UPB!$A$3:$B$5000, 2, FALSE))</f>
        <v/>
      </c>
      <c r="AZ129" s="84"/>
      <c r="BA129" s="76"/>
      <c r="BB129" s="65"/>
      <c r="BC129" s="65"/>
      <c r="BD129" s="54"/>
      <c r="BE129" s="65"/>
      <c r="BF129" s="65"/>
      <c r="BG129" s="65"/>
      <c r="BH129" s="65"/>
      <c r="BI129" s="65"/>
      <c r="BJ129" s="65"/>
      <c r="BK129" s="65"/>
      <c r="BL129" s="65"/>
      <c r="BM129" s="65"/>
      <c r="BN129" s="70"/>
      <c r="BO129" s="65"/>
      <c r="BP129" s="65"/>
      <c r="BQ129" s="65"/>
      <c r="BR129" s="65"/>
      <c r="BS129" s="65"/>
      <c r="BT129" s="65"/>
      <c r="BU129" s="55" t="str">
        <f>IF(AND($D129 &lt;&gt; "", $D129 &lt;&gt; $E129, $F129 &lt;&gt; "x.x.x.x.x.x.x"), VLOOKUP($E129, Parameter!$E$3:$N$5000, 9, FALSE), "")</f>
        <v/>
      </c>
      <c r="BV129" s="55" t="str">
        <f>IF(AND($D129 &lt;&gt; "", $D129 &lt;&gt; $E129, $F129 &lt;&gt; "x.x.x.x.x.x.x"), VLOOKUP($E129, Parameter!$E$3:$N$5000, 10, FALSE), "")</f>
        <v/>
      </c>
      <c r="BW129" s="55" t="str">
        <f>IF(AND($D129 &lt;&gt; "", $D129 &lt;&gt; $E129, $F129 &lt;&gt; "x.x.x.x.x.x.x"), VLOOKUP($C129, Parameter!$A$4:$L$5000, 3, FALSE), "")</f>
        <v/>
      </c>
      <c r="BX129" s="55" t="str">
        <f>IF(AND($D129 &lt;&gt; "", $D129 &lt;&gt; $E129, $F129 &lt;&gt; "x.x.x.x.x.x.x"), VLOOKUP($C129, Parameter!$A$4:$L$5000, 4, FALSE), "")</f>
        <v/>
      </c>
      <c r="BY129" s="56">
        <f t="shared" si="41"/>
        <v>0</v>
      </c>
      <c r="BZ129" s="55" t="str">
        <f t="shared" si="42"/>
        <v>Intra</v>
      </c>
      <c r="CA129" s="55" t="str">
        <f>IF($BZ129="Ekstra", Parameter3!$B$2, "")</f>
        <v/>
      </c>
      <c r="CB129" s="55" t="str">
        <f>IF($BZ129="Ekstra", Parameter3!$C$2, "")</f>
        <v/>
      </c>
      <c r="CC129" s="55" t="str">
        <f>IF($BZ129="Ekstra", VLOOKUP($E129, Parameter!$E$3:$N$5000, 9, FALSE), "")</f>
        <v/>
      </c>
      <c r="CD129" s="55" t="str">
        <f>IF($BZ129="Ekstra", VLOOKUP($E129, Parameter!$E$3:$N$5000, 10, FALSE), "")</f>
        <v/>
      </c>
      <c r="CE129" s="56">
        <f t="shared" si="43"/>
        <v>0</v>
      </c>
      <c r="CF129" s="55" t="str">
        <f t="shared" si="54"/>
        <v/>
      </c>
      <c r="CG129" s="55" t="str">
        <f t="shared" si="54"/>
        <v/>
      </c>
      <c r="CH129" s="55" t="str">
        <f t="shared" si="44"/>
        <v/>
      </c>
      <c r="CI129" s="55" t="str">
        <f>IF($F129="x.x.x.x.x.x.x", VLOOKUP($C129, Parameter!$A$4:$L$5000, 4, FALSE), "")</f>
        <v/>
      </c>
      <c r="CJ129" s="56">
        <f t="shared" si="45"/>
        <v>0</v>
      </c>
      <c r="CM129" s="4" t="str">
        <f t="shared" si="46"/>
        <v>...-...-.....</v>
      </c>
      <c r="CN129" s="57">
        <f t="shared" si="47"/>
        <v>0</v>
      </c>
      <c r="CO129" s="58">
        <f t="shared" si="48"/>
        <v>0</v>
      </c>
      <c r="CP129" s="4" t="str">
        <f t="shared" si="49"/>
        <v/>
      </c>
      <c r="CQ129" s="4" t="b">
        <f t="shared" si="50"/>
        <v>0</v>
      </c>
      <c r="CR129" s="4" t="str">
        <f t="shared" si="51"/>
        <v/>
      </c>
      <c r="CS129" s="4" t="str">
        <f t="shared" si="52"/>
        <v/>
      </c>
      <c r="CT129" s="91" t="b">
        <f t="shared" si="29"/>
        <v>0</v>
      </c>
    </row>
    <row r="130" spans="1:98" s="4" customFormat="1" x14ac:dyDescent="0.25">
      <c r="A130" s="50" t="str">
        <f t="shared" si="30"/>
        <v>...</v>
      </c>
      <c r="B130" s="50" t="str">
        <f t="shared" si="31"/>
        <v>...</v>
      </c>
      <c r="C130" s="50" t="str">
        <f t="shared" si="32"/>
        <v>.....</v>
      </c>
      <c r="D130" s="50" t="str">
        <f>IF($C130=".....","",_xlfn.IFNA(VLOOKUP($C130, Parameter!$A$4:$L$5000, 3, FALSE), ""))</f>
        <v/>
      </c>
      <c r="E130" s="50" t="str">
        <f t="shared" si="33"/>
        <v>.....</v>
      </c>
      <c r="F130" s="50" t="str">
        <f t="shared" si="34"/>
        <v>......</v>
      </c>
      <c r="G130" s="50" t="str">
        <f t="shared" si="35"/>
        <v>...</v>
      </c>
      <c r="H130" s="40">
        <f>IF(E130=".....", 0, _xlfn.IFNA(VLOOKUP($E130, Parameter2!$A$2:$C$5000, 3, FALSE), 0))</f>
        <v>0</v>
      </c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18" t="str">
        <f>IF(C130=".....","",_xlfn.IFNA(VLOOKUP($C130, Parameter!$A$4:$B$5000, 2, FALSE), "Kode belanja salah :("))</f>
        <v/>
      </c>
      <c r="X130" s="35"/>
      <c r="Y130" s="121"/>
      <c r="Z130" s="17"/>
      <c r="AA130" s="20"/>
      <c r="AB130" s="41" t="str">
        <f>IF($C130=".....","",VLOOKUP($C130, Parameter!$A$4:$L$5000, 6, FALSE))</f>
        <v/>
      </c>
      <c r="AC130" s="41" t="str">
        <f>IF($C130=".....","",VLOOKUP($C130, Parameter!$A$4:$L$5000, 7, FALSE))</f>
        <v/>
      </c>
      <c r="AD130" s="41" t="str">
        <f>IF($C130=".....","",VLOOKUP($C130, Parameter!$A$4:$L$5000, 8, FALSE))</f>
        <v/>
      </c>
      <c r="AE130" s="41" t="str">
        <f>IF($C130=".....","",VLOOKUP($C130, Parameter!$A$4:$L$5000, 9, FALSE))</f>
        <v/>
      </c>
      <c r="AF130" s="41" t="str">
        <f>IF($C130=".....","",VLOOKUP($C130, Parameter!$A$4:$L$5000, 10, FALSE))</f>
        <v/>
      </c>
      <c r="AG130" s="41" t="str">
        <f>IF($C130=".....","",VLOOKUP($C130, Parameter!$A$4:$L$5000, 11, FALSE))</f>
        <v/>
      </c>
      <c r="AH130" s="41" t="str">
        <f>IF($C130="..0.0.0.000","",_xlfn.IFNA(VLOOKUP($C130, Parameter!$A$4:$L$5000, 12, FALSE), ""))</f>
        <v/>
      </c>
      <c r="AI130" s="39"/>
      <c r="AJ130" s="39"/>
      <c r="AK130" s="39"/>
      <c r="AL130" s="39"/>
      <c r="AM130" s="39"/>
      <c r="AN130" s="39"/>
      <c r="AO130" s="39"/>
      <c r="AP130" s="41" t="str">
        <f>IF(F130="......", "", _xlfn.IFNA(VLOOKUP(F130, Parameter2!$D$2:$E$15000, 2, FALSE), "Kode aset salah :("))</f>
        <v/>
      </c>
      <c r="AQ130" s="39"/>
      <c r="AR130" s="51"/>
      <c r="AS130" s="52"/>
      <c r="AT130" s="53">
        <f t="shared" si="36"/>
        <v>0</v>
      </c>
      <c r="AU130" s="39" t="str">
        <f t="shared" si="37"/>
        <v/>
      </c>
      <c r="AV130" s="39" t="str">
        <f t="shared" si="38"/>
        <v/>
      </c>
      <c r="AW130" s="39" t="str">
        <f t="shared" si="39"/>
        <v/>
      </c>
      <c r="AX130" s="39" t="str">
        <f t="shared" si="40"/>
        <v/>
      </c>
      <c r="AY130" s="41" t="str">
        <f>IF(G130="...", "", VLOOKUP(G130, UPB!$A$3:$B$5000, 2, FALSE))</f>
        <v/>
      </c>
      <c r="AZ130" s="84"/>
      <c r="BA130" s="76"/>
      <c r="BB130" s="65"/>
      <c r="BC130" s="65"/>
      <c r="BD130" s="54"/>
      <c r="BE130" s="65"/>
      <c r="BF130" s="65"/>
      <c r="BG130" s="65"/>
      <c r="BH130" s="65"/>
      <c r="BI130" s="65"/>
      <c r="BJ130" s="65"/>
      <c r="BK130" s="65"/>
      <c r="BL130" s="65"/>
      <c r="BM130" s="65"/>
      <c r="BN130" s="70"/>
      <c r="BO130" s="65"/>
      <c r="BP130" s="65"/>
      <c r="BQ130" s="65"/>
      <c r="BR130" s="65"/>
      <c r="BS130" s="65"/>
      <c r="BT130" s="65"/>
      <c r="BU130" s="55" t="str">
        <f>IF(AND($D130 &lt;&gt; "", $D130 &lt;&gt; $E130, $F130 &lt;&gt; "x.x.x.x.x.x.x"), VLOOKUP($E130, Parameter!$E$3:$N$5000, 9, FALSE), "")</f>
        <v/>
      </c>
      <c r="BV130" s="55" t="str">
        <f>IF(AND($D130 &lt;&gt; "", $D130 &lt;&gt; $E130, $F130 &lt;&gt; "x.x.x.x.x.x.x"), VLOOKUP($E130, Parameter!$E$3:$N$5000, 10, FALSE), "")</f>
        <v/>
      </c>
      <c r="BW130" s="55" t="str">
        <f>IF(AND($D130 &lt;&gt; "", $D130 &lt;&gt; $E130, $F130 &lt;&gt; "x.x.x.x.x.x.x"), VLOOKUP($C130, Parameter!$A$4:$L$5000, 3, FALSE), "")</f>
        <v/>
      </c>
      <c r="BX130" s="55" t="str">
        <f>IF(AND($D130 &lt;&gt; "", $D130 &lt;&gt; $E130, $F130 &lt;&gt; "x.x.x.x.x.x.x"), VLOOKUP($C130, Parameter!$A$4:$L$5000, 4, FALSE), "")</f>
        <v/>
      </c>
      <c r="BY130" s="56">
        <f t="shared" si="41"/>
        <v>0</v>
      </c>
      <c r="BZ130" s="55" t="str">
        <f t="shared" si="42"/>
        <v>Intra</v>
      </c>
      <c r="CA130" s="55" t="str">
        <f>IF($BZ130="Ekstra", Parameter3!$B$2, "")</f>
        <v/>
      </c>
      <c r="CB130" s="55" t="str">
        <f>IF($BZ130="Ekstra", Parameter3!$C$2, "")</f>
        <v/>
      </c>
      <c r="CC130" s="55" t="str">
        <f>IF($BZ130="Ekstra", VLOOKUP($E130, Parameter!$E$3:$N$5000, 9, FALSE), "")</f>
        <v/>
      </c>
      <c r="CD130" s="55" t="str">
        <f>IF($BZ130="Ekstra", VLOOKUP($E130, Parameter!$E$3:$N$5000, 10, FALSE), "")</f>
        <v/>
      </c>
      <c r="CE130" s="56">
        <f t="shared" si="43"/>
        <v>0</v>
      </c>
      <c r="CF130" s="55" t="str">
        <f t="shared" si="54"/>
        <v/>
      </c>
      <c r="CG130" s="55" t="str">
        <f t="shared" si="54"/>
        <v/>
      </c>
      <c r="CH130" s="55" t="str">
        <f t="shared" si="44"/>
        <v/>
      </c>
      <c r="CI130" s="55" t="str">
        <f>IF($F130="x.x.x.x.x.x.x", VLOOKUP($C130, Parameter!$A$4:$L$5000, 4, FALSE), "")</f>
        <v/>
      </c>
      <c r="CJ130" s="56">
        <f t="shared" si="45"/>
        <v>0</v>
      </c>
      <c r="CM130" s="4" t="str">
        <f t="shared" si="46"/>
        <v>...-...-.....</v>
      </c>
      <c r="CN130" s="57">
        <f t="shared" si="47"/>
        <v>0</v>
      </c>
      <c r="CO130" s="58">
        <f t="shared" si="48"/>
        <v>0</v>
      </c>
      <c r="CP130" s="4" t="str">
        <f t="shared" si="49"/>
        <v/>
      </c>
      <c r="CQ130" s="4" t="b">
        <f t="shared" si="50"/>
        <v>0</v>
      </c>
      <c r="CR130" s="4" t="str">
        <f t="shared" si="51"/>
        <v/>
      </c>
      <c r="CS130" s="4" t="str">
        <f t="shared" si="52"/>
        <v/>
      </c>
      <c r="CT130" s="91" t="b">
        <f t="shared" si="29"/>
        <v>0</v>
      </c>
    </row>
    <row r="131" spans="1:98" s="4" customFormat="1" x14ac:dyDescent="0.25">
      <c r="A131" s="50" t="str">
        <f t="shared" si="30"/>
        <v>...</v>
      </c>
      <c r="B131" s="50" t="str">
        <f t="shared" si="31"/>
        <v>...</v>
      </c>
      <c r="C131" s="50" t="str">
        <f t="shared" si="32"/>
        <v>.....</v>
      </c>
      <c r="D131" s="50" t="str">
        <f>IF($C131=".....","",_xlfn.IFNA(VLOOKUP($C131, Parameter!$A$4:$L$5000, 3, FALSE), ""))</f>
        <v/>
      </c>
      <c r="E131" s="50" t="str">
        <f t="shared" si="33"/>
        <v>.....</v>
      </c>
      <c r="F131" s="50" t="str">
        <f t="shared" si="34"/>
        <v>......</v>
      </c>
      <c r="G131" s="50" t="str">
        <f t="shared" si="35"/>
        <v>...</v>
      </c>
      <c r="H131" s="40">
        <f>IF(E131=".....", 0, _xlfn.IFNA(VLOOKUP($E131, Parameter2!$A$2:$C$5000, 3, FALSE), 0))</f>
        <v>0</v>
      </c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18" t="str">
        <f>IF(C131=".....","",_xlfn.IFNA(VLOOKUP($C131, Parameter!$A$4:$B$5000, 2, FALSE), "Kode belanja salah :("))</f>
        <v/>
      </c>
      <c r="X131" s="35"/>
      <c r="Y131" s="121"/>
      <c r="Z131" s="17"/>
      <c r="AA131" s="20"/>
      <c r="AB131" s="41" t="str">
        <f>IF($C131=".....","",VLOOKUP($C131, Parameter!$A$4:$L$5000, 6, FALSE))</f>
        <v/>
      </c>
      <c r="AC131" s="41" t="str">
        <f>IF($C131=".....","",VLOOKUP($C131, Parameter!$A$4:$L$5000, 7, FALSE))</f>
        <v/>
      </c>
      <c r="AD131" s="41" t="str">
        <f>IF($C131=".....","",VLOOKUP($C131, Parameter!$A$4:$L$5000, 8, FALSE))</f>
        <v/>
      </c>
      <c r="AE131" s="41" t="str">
        <f>IF($C131=".....","",VLOOKUP($C131, Parameter!$A$4:$L$5000, 9, FALSE))</f>
        <v/>
      </c>
      <c r="AF131" s="41" t="str">
        <f>IF($C131=".....","",VLOOKUP($C131, Parameter!$A$4:$L$5000, 10, FALSE))</f>
        <v/>
      </c>
      <c r="AG131" s="41" t="str">
        <f>IF($C131=".....","",VLOOKUP($C131, Parameter!$A$4:$L$5000, 11, FALSE))</f>
        <v/>
      </c>
      <c r="AH131" s="41" t="str">
        <f>IF($C131="..0.0.0.000","",_xlfn.IFNA(VLOOKUP($C131, Parameter!$A$4:$L$5000, 12, FALSE), ""))</f>
        <v/>
      </c>
      <c r="AI131" s="39"/>
      <c r="AJ131" s="39"/>
      <c r="AK131" s="39"/>
      <c r="AL131" s="39"/>
      <c r="AM131" s="39"/>
      <c r="AN131" s="39"/>
      <c r="AO131" s="39"/>
      <c r="AP131" s="41" t="str">
        <f>IF(F131="......", "", _xlfn.IFNA(VLOOKUP(F131, Parameter2!$D$2:$E$15000, 2, FALSE), "Kode aset salah :("))</f>
        <v/>
      </c>
      <c r="AQ131" s="39"/>
      <c r="AR131" s="51"/>
      <c r="AS131" s="52"/>
      <c r="AT131" s="53">
        <f t="shared" si="36"/>
        <v>0</v>
      </c>
      <c r="AU131" s="39" t="str">
        <f t="shared" si="37"/>
        <v/>
      </c>
      <c r="AV131" s="39" t="str">
        <f t="shared" si="38"/>
        <v/>
      </c>
      <c r="AW131" s="39" t="str">
        <f t="shared" si="39"/>
        <v/>
      </c>
      <c r="AX131" s="39" t="str">
        <f t="shared" si="40"/>
        <v/>
      </c>
      <c r="AY131" s="41" t="str">
        <f>IF(G131="...", "", VLOOKUP(G131, UPB!$A$3:$B$5000, 2, FALSE))</f>
        <v/>
      </c>
      <c r="AZ131" s="84"/>
      <c r="BA131" s="76"/>
      <c r="BB131" s="65"/>
      <c r="BC131" s="65"/>
      <c r="BD131" s="54"/>
      <c r="BE131" s="65"/>
      <c r="BF131" s="65"/>
      <c r="BG131" s="65"/>
      <c r="BH131" s="65"/>
      <c r="BI131" s="65"/>
      <c r="BJ131" s="65"/>
      <c r="BK131" s="65"/>
      <c r="BL131" s="65"/>
      <c r="BM131" s="65"/>
      <c r="BN131" s="70"/>
      <c r="BO131" s="65"/>
      <c r="BP131" s="65"/>
      <c r="BQ131" s="65"/>
      <c r="BR131" s="65"/>
      <c r="BS131" s="65"/>
      <c r="BT131" s="65"/>
      <c r="BU131" s="55" t="str">
        <f>IF(AND($D131 &lt;&gt; "", $D131 &lt;&gt; $E131, $F131 &lt;&gt; "x.x.x.x.x.x.x"), VLOOKUP($E131, Parameter!$E$3:$N$5000, 9, FALSE), "")</f>
        <v/>
      </c>
      <c r="BV131" s="55" t="str">
        <f>IF(AND($D131 &lt;&gt; "", $D131 &lt;&gt; $E131, $F131 &lt;&gt; "x.x.x.x.x.x.x"), VLOOKUP($E131, Parameter!$E$3:$N$5000, 10, FALSE), "")</f>
        <v/>
      </c>
      <c r="BW131" s="55" t="str">
        <f>IF(AND($D131 &lt;&gt; "", $D131 &lt;&gt; $E131, $F131 &lt;&gt; "x.x.x.x.x.x.x"), VLOOKUP($C131, Parameter!$A$4:$L$5000, 3, FALSE), "")</f>
        <v/>
      </c>
      <c r="BX131" s="55" t="str">
        <f>IF(AND($D131 &lt;&gt; "", $D131 &lt;&gt; $E131, $F131 &lt;&gt; "x.x.x.x.x.x.x"), VLOOKUP($C131, Parameter!$A$4:$L$5000, 4, FALSE), "")</f>
        <v/>
      </c>
      <c r="BY131" s="56">
        <f t="shared" si="41"/>
        <v>0</v>
      </c>
      <c r="BZ131" s="55" t="str">
        <f t="shared" si="42"/>
        <v>Intra</v>
      </c>
      <c r="CA131" s="55" t="str">
        <f>IF($BZ131="Ekstra", Parameter3!$B$2, "")</f>
        <v/>
      </c>
      <c r="CB131" s="55" t="str">
        <f>IF($BZ131="Ekstra", Parameter3!$C$2, "")</f>
        <v/>
      </c>
      <c r="CC131" s="55" t="str">
        <f>IF($BZ131="Ekstra", VLOOKUP($E131, Parameter!$E$3:$N$5000, 9, FALSE), "")</f>
        <v/>
      </c>
      <c r="CD131" s="55" t="str">
        <f>IF($BZ131="Ekstra", VLOOKUP($E131, Parameter!$E$3:$N$5000, 10, FALSE), "")</f>
        <v/>
      </c>
      <c r="CE131" s="56">
        <f t="shared" si="43"/>
        <v>0</v>
      </c>
      <c r="CF131" s="55" t="str">
        <f t="shared" si="54"/>
        <v/>
      </c>
      <c r="CG131" s="55" t="str">
        <f t="shared" si="54"/>
        <v/>
      </c>
      <c r="CH131" s="55" t="str">
        <f t="shared" si="44"/>
        <v/>
      </c>
      <c r="CI131" s="55" t="str">
        <f>IF($F131="x.x.x.x.x.x.x", VLOOKUP($C131, Parameter!$A$4:$L$5000, 4, FALSE), "")</f>
        <v/>
      </c>
      <c r="CJ131" s="56">
        <f t="shared" si="45"/>
        <v>0</v>
      </c>
      <c r="CM131" s="4" t="str">
        <f t="shared" si="46"/>
        <v>...-...-.....</v>
      </c>
      <c r="CN131" s="57">
        <f t="shared" si="47"/>
        <v>0</v>
      </c>
      <c r="CO131" s="58">
        <f t="shared" si="48"/>
        <v>0</v>
      </c>
      <c r="CP131" s="4" t="str">
        <f t="shared" si="49"/>
        <v/>
      </c>
      <c r="CQ131" s="4" t="b">
        <f t="shared" si="50"/>
        <v>0</v>
      </c>
      <c r="CR131" s="4" t="str">
        <f t="shared" si="51"/>
        <v/>
      </c>
      <c r="CS131" s="4" t="str">
        <f t="shared" si="52"/>
        <v/>
      </c>
      <c r="CT131" s="91" t="b">
        <f t="shared" si="29"/>
        <v>0</v>
      </c>
    </row>
    <row r="132" spans="1:98" s="4" customFormat="1" x14ac:dyDescent="0.25">
      <c r="A132" s="50" t="str">
        <f t="shared" si="30"/>
        <v>...</v>
      </c>
      <c r="B132" s="50" t="str">
        <f t="shared" si="31"/>
        <v>...</v>
      </c>
      <c r="C132" s="50" t="str">
        <f t="shared" si="32"/>
        <v>.....</v>
      </c>
      <c r="D132" s="50" t="str">
        <f>IF($C132=".....","",_xlfn.IFNA(VLOOKUP($C132, Parameter!$A$4:$L$5000, 3, FALSE), ""))</f>
        <v/>
      </c>
      <c r="E132" s="50" t="str">
        <f t="shared" si="33"/>
        <v>.....</v>
      </c>
      <c r="F132" s="50" t="str">
        <f t="shared" si="34"/>
        <v>......</v>
      </c>
      <c r="G132" s="50" t="str">
        <f t="shared" si="35"/>
        <v>...</v>
      </c>
      <c r="H132" s="40">
        <f>IF(E132=".....", 0, _xlfn.IFNA(VLOOKUP($E132, Parameter2!$A$2:$C$5000, 3, FALSE), 0))</f>
        <v>0</v>
      </c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18" t="str">
        <f>IF(C132=".....","",_xlfn.IFNA(VLOOKUP($C132, Parameter!$A$4:$B$5000, 2, FALSE), "Kode belanja salah :("))</f>
        <v/>
      </c>
      <c r="X132" s="35"/>
      <c r="Y132" s="121"/>
      <c r="Z132" s="17"/>
      <c r="AA132" s="20"/>
      <c r="AB132" s="41" t="str">
        <f>IF($C132=".....","",VLOOKUP($C132, Parameter!$A$4:$L$5000, 6, FALSE))</f>
        <v/>
      </c>
      <c r="AC132" s="41" t="str">
        <f>IF($C132=".....","",VLOOKUP($C132, Parameter!$A$4:$L$5000, 7, FALSE))</f>
        <v/>
      </c>
      <c r="AD132" s="41" t="str">
        <f>IF($C132=".....","",VLOOKUP($C132, Parameter!$A$4:$L$5000, 8, FALSE))</f>
        <v/>
      </c>
      <c r="AE132" s="41" t="str">
        <f>IF($C132=".....","",VLOOKUP($C132, Parameter!$A$4:$L$5000, 9, FALSE))</f>
        <v/>
      </c>
      <c r="AF132" s="41" t="str">
        <f>IF($C132=".....","",VLOOKUP($C132, Parameter!$A$4:$L$5000, 10, FALSE))</f>
        <v/>
      </c>
      <c r="AG132" s="41" t="str">
        <f>IF($C132=".....","",VLOOKUP($C132, Parameter!$A$4:$L$5000, 11, FALSE))</f>
        <v/>
      </c>
      <c r="AH132" s="41" t="str">
        <f>IF($C132="..0.0.0.000","",_xlfn.IFNA(VLOOKUP($C132, Parameter!$A$4:$L$5000, 12, FALSE), ""))</f>
        <v/>
      </c>
      <c r="AI132" s="39"/>
      <c r="AJ132" s="39"/>
      <c r="AK132" s="39"/>
      <c r="AL132" s="39"/>
      <c r="AM132" s="39"/>
      <c r="AN132" s="39"/>
      <c r="AO132" s="39"/>
      <c r="AP132" s="41" t="str">
        <f>IF(F132="......", "", _xlfn.IFNA(VLOOKUP(F132, Parameter2!$D$2:$E$15000, 2, FALSE), "Kode aset salah :("))</f>
        <v/>
      </c>
      <c r="AQ132" s="39"/>
      <c r="AR132" s="51"/>
      <c r="AS132" s="52"/>
      <c r="AT132" s="53">
        <f t="shared" si="36"/>
        <v>0</v>
      </c>
      <c r="AU132" s="39" t="str">
        <f t="shared" si="37"/>
        <v/>
      </c>
      <c r="AV132" s="39" t="str">
        <f t="shared" si="38"/>
        <v/>
      </c>
      <c r="AW132" s="39" t="str">
        <f t="shared" si="39"/>
        <v/>
      </c>
      <c r="AX132" s="39" t="str">
        <f t="shared" si="40"/>
        <v/>
      </c>
      <c r="AY132" s="41" t="str">
        <f>IF(G132="...", "", VLOOKUP(G132, UPB!$A$3:$B$5000, 2, FALSE))</f>
        <v/>
      </c>
      <c r="AZ132" s="84"/>
      <c r="BA132" s="76"/>
      <c r="BB132" s="65"/>
      <c r="BC132" s="65"/>
      <c r="BD132" s="54"/>
      <c r="BE132" s="65"/>
      <c r="BF132" s="65"/>
      <c r="BG132" s="65"/>
      <c r="BH132" s="65"/>
      <c r="BI132" s="65"/>
      <c r="BJ132" s="65"/>
      <c r="BK132" s="65"/>
      <c r="BL132" s="65"/>
      <c r="BM132" s="65"/>
      <c r="BN132" s="70"/>
      <c r="BO132" s="65"/>
      <c r="BP132" s="65"/>
      <c r="BQ132" s="65"/>
      <c r="BR132" s="65"/>
      <c r="BS132" s="65"/>
      <c r="BT132" s="65"/>
      <c r="BU132" s="55" t="str">
        <f>IF(AND($D132 &lt;&gt; "", $D132 &lt;&gt; $E132, $F132 &lt;&gt; "x.x.x.x.x.x.x"), VLOOKUP($E132, Parameter!$E$3:$N$5000, 9, FALSE), "")</f>
        <v/>
      </c>
      <c r="BV132" s="55" t="str">
        <f>IF(AND($D132 &lt;&gt; "", $D132 &lt;&gt; $E132, $F132 &lt;&gt; "x.x.x.x.x.x.x"), VLOOKUP($E132, Parameter!$E$3:$N$5000, 10, FALSE), "")</f>
        <v/>
      </c>
      <c r="BW132" s="55" t="str">
        <f>IF(AND($D132 &lt;&gt; "", $D132 &lt;&gt; $E132, $F132 &lt;&gt; "x.x.x.x.x.x.x"), VLOOKUP($C132, Parameter!$A$4:$L$5000, 3, FALSE), "")</f>
        <v/>
      </c>
      <c r="BX132" s="55" t="str">
        <f>IF(AND($D132 &lt;&gt; "", $D132 &lt;&gt; $E132, $F132 &lt;&gt; "x.x.x.x.x.x.x"), VLOOKUP($C132, Parameter!$A$4:$L$5000, 4, FALSE), "")</f>
        <v/>
      </c>
      <c r="BY132" s="56">
        <f t="shared" si="41"/>
        <v>0</v>
      </c>
      <c r="BZ132" s="55" t="str">
        <f t="shared" si="42"/>
        <v>Intra</v>
      </c>
      <c r="CA132" s="55" t="str">
        <f>IF($BZ132="Ekstra", Parameter3!$B$2, "")</f>
        <v/>
      </c>
      <c r="CB132" s="55" t="str">
        <f>IF($BZ132="Ekstra", Parameter3!$C$2, "")</f>
        <v/>
      </c>
      <c r="CC132" s="55" t="str">
        <f>IF($BZ132="Ekstra", VLOOKUP($E132, Parameter!$E$3:$N$5000, 9, FALSE), "")</f>
        <v/>
      </c>
      <c r="CD132" s="55" t="str">
        <f>IF($BZ132="Ekstra", VLOOKUP($E132, Parameter!$E$3:$N$5000, 10, FALSE), "")</f>
        <v/>
      </c>
      <c r="CE132" s="56">
        <f t="shared" si="43"/>
        <v>0</v>
      </c>
      <c r="CF132" s="55" t="str">
        <f t="shared" ref="CF132:CG151" si="55">IF($F132="x.x.x.x.x.x.x", "x.x.x.x.x.x", "")</f>
        <v/>
      </c>
      <c r="CG132" s="55" t="str">
        <f t="shared" si="55"/>
        <v/>
      </c>
      <c r="CH132" s="55" t="str">
        <f t="shared" si="44"/>
        <v/>
      </c>
      <c r="CI132" s="55" t="str">
        <f>IF($F132="x.x.x.x.x.x.x", VLOOKUP($C132, Parameter!$A$4:$L$5000, 4, FALSE), "")</f>
        <v/>
      </c>
      <c r="CJ132" s="56">
        <f t="shared" si="45"/>
        <v>0</v>
      </c>
      <c r="CM132" s="4" t="str">
        <f t="shared" si="46"/>
        <v>...-...-.....</v>
      </c>
      <c r="CN132" s="57">
        <f t="shared" si="47"/>
        <v>0</v>
      </c>
      <c r="CO132" s="58">
        <f t="shared" si="48"/>
        <v>0</v>
      </c>
      <c r="CP132" s="4" t="str">
        <f t="shared" si="49"/>
        <v/>
      </c>
      <c r="CQ132" s="4" t="b">
        <f t="shared" si="50"/>
        <v>0</v>
      </c>
      <c r="CR132" s="4" t="str">
        <f t="shared" si="51"/>
        <v/>
      </c>
      <c r="CS132" s="4" t="str">
        <f t="shared" si="52"/>
        <v/>
      </c>
      <c r="CT132" s="91" t="b">
        <f t="shared" si="29"/>
        <v>0</v>
      </c>
    </row>
    <row r="133" spans="1:98" s="4" customFormat="1" x14ac:dyDescent="0.25">
      <c r="A133" s="50" t="str">
        <f t="shared" si="30"/>
        <v>...</v>
      </c>
      <c r="B133" s="50" t="str">
        <f t="shared" si="31"/>
        <v>...</v>
      </c>
      <c r="C133" s="50" t="str">
        <f t="shared" si="32"/>
        <v>.....</v>
      </c>
      <c r="D133" s="50" t="str">
        <f>IF($C133=".....","",_xlfn.IFNA(VLOOKUP($C133, Parameter!$A$4:$L$5000, 3, FALSE), ""))</f>
        <v/>
      </c>
      <c r="E133" s="50" t="str">
        <f t="shared" si="33"/>
        <v>.....</v>
      </c>
      <c r="F133" s="50" t="str">
        <f t="shared" si="34"/>
        <v>......</v>
      </c>
      <c r="G133" s="50" t="str">
        <f t="shared" si="35"/>
        <v>...</v>
      </c>
      <c r="H133" s="40">
        <f>IF(E133=".....", 0, _xlfn.IFNA(VLOOKUP($E133, Parameter2!$A$2:$C$5000, 3, FALSE), 0))</f>
        <v>0</v>
      </c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18" t="str">
        <f>IF(C133=".....","",_xlfn.IFNA(VLOOKUP($C133, Parameter!$A$4:$B$5000, 2, FALSE), "Kode belanja salah :("))</f>
        <v/>
      </c>
      <c r="X133" s="35"/>
      <c r="Y133" s="121"/>
      <c r="Z133" s="17"/>
      <c r="AA133" s="20"/>
      <c r="AB133" s="41" t="str">
        <f>IF($C133=".....","",VLOOKUP($C133, Parameter!$A$4:$L$5000, 6, FALSE))</f>
        <v/>
      </c>
      <c r="AC133" s="41" t="str">
        <f>IF($C133=".....","",VLOOKUP($C133, Parameter!$A$4:$L$5000, 7, FALSE))</f>
        <v/>
      </c>
      <c r="AD133" s="41" t="str">
        <f>IF($C133=".....","",VLOOKUP($C133, Parameter!$A$4:$L$5000, 8, FALSE))</f>
        <v/>
      </c>
      <c r="AE133" s="41" t="str">
        <f>IF($C133=".....","",VLOOKUP($C133, Parameter!$A$4:$L$5000, 9, FALSE))</f>
        <v/>
      </c>
      <c r="AF133" s="41" t="str">
        <f>IF($C133=".....","",VLOOKUP($C133, Parameter!$A$4:$L$5000, 10, FALSE))</f>
        <v/>
      </c>
      <c r="AG133" s="41" t="str">
        <f>IF($C133=".....","",VLOOKUP($C133, Parameter!$A$4:$L$5000, 11, FALSE))</f>
        <v/>
      </c>
      <c r="AH133" s="41" t="str">
        <f>IF($C133="..0.0.0.000","",_xlfn.IFNA(VLOOKUP($C133, Parameter!$A$4:$L$5000, 12, FALSE), ""))</f>
        <v/>
      </c>
      <c r="AI133" s="39"/>
      <c r="AJ133" s="39"/>
      <c r="AK133" s="39"/>
      <c r="AL133" s="39"/>
      <c r="AM133" s="39"/>
      <c r="AN133" s="39"/>
      <c r="AO133" s="39"/>
      <c r="AP133" s="41" t="str">
        <f>IF(F133="......", "", _xlfn.IFNA(VLOOKUP(F133, Parameter2!$D$2:$E$15000, 2, FALSE), "Kode aset salah :("))</f>
        <v/>
      </c>
      <c r="AQ133" s="39"/>
      <c r="AR133" s="51"/>
      <c r="AS133" s="52"/>
      <c r="AT133" s="53">
        <f t="shared" si="36"/>
        <v>0</v>
      </c>
      <c r="AU133" s="39" t="str">
        <f t="shared" si="37"/>
        <v/>
      </c>
      <c r="AV133" s="39" t="str">
        <f t="shared" si="38"/>
        <v/>
      </c>
      <c r="AW133" s="39" t="str">
        <f t="shared" si="39"/>
        <v/>
      </c>
      <c r="AX133" s="39" t="str">
        <f t="shared" si="40"/>
        <v/>
      </c>
      <c r="AY133" s="41" t="str">
        <f>IF(G133="...", "", VLOOKUP(G133, UPB!$A$3:$B$5000, 2, FALSE))</f>
        <v/>
      </c>
      <c r="AZ133" s="84"/>
      <c r="BA133" s="76"/>
      <c r="BB133" s="65"/>
      <c r="BC133" s="65"/>
      <c r="BD133" s="54"/>
      <c r="BE133" s="65"/>
      <c r="BF133" s="65"/>
      <c r="BG133" s="65"/>
      <c r="BH133" s="65"/>
      <c r="BI133" s="65"/>
      <c r="BJ133" s="65"/>
      <c r="BK133" s="65"/>
      <c r="BL133" s="65"/>
      <c r="BM133" s="65"/>
      <c r="BN133" s="70"/>
      <c r="BO133" s="65"/>
      <c r="BP133" s="65"/>
      <c r="BQ133" s="65"/>
      <c r="BR133" s="65"/>
      <c r="BS133" s="65"/>
      <c r="BT133" s="65"/>
      <c r="BU133" s="55" t="str">
        <f>IF(AND($D133 &lt;&gt; "", $D133 &lt;&gt; $E133, $F133 &lt;&gt; "x.x.x.x.x.x.x"), VLOOKUP($E133, Parameter!$E$3:$N$5000, 9, FALSE), "")</f>
        <v/>
      </c>
      <c r="BV133" s="55" t="str">
        <f>IF(AND($D133 &lt;&gt; "", $D133 &lt;&gt; $E133, $F133 &lt;&gt; "x.x.x.x.x.x.x"), VLOOKUP($E133, Parameter!$E$3:$N$5000, 10, FALSE), "")</f>
        <v/>
      </c>
      <c r="BW133" s="55" t="str">
        <f>IF(AND($D133 &lt;&gt; "", $D133 &lt;&gt; $E133, $F133 &lt;&gt; "x.x.x.x.x.x.x"), VLOOKUP($C133, Parameter!$A$4:$L$5000, 3, FALSE), "")</f>
        <v/>
      </c>
      <c r="BX133" s="55" t="str">
        <f>IF(AND($D133 &lt;&gt; "", $D133 &lt;&gt; $E133, $F133 &lt;&gt; "x.x.x.x.x.x.x"), VLOOKUP($C133, Parameter!$A$4:$L$5000, 4, FALSE), "")</f>
        <v/>
      </c>
      <c r="BY133" s="56">
        <f t="shared" si="41"/>
        <v>0</v>
      </c>
      <c r="BZ133" s="55" t="str">
        <f t="shared" si="42"/>
        <v>Intra</v>
      </c>
      <c r="CA133" s="55" t="str">
        <f>IF($BZ133="Ekstra", Parameter3!$B$2, "")</f>
        <v/>
      </c>
      <c r="CB133" s="55" t="str">
        <f>IF($BZ133="Ekstra", Parameter3!$C$2, "")</f>
        <v/>
      </c>
      <c r="CC133" s="55" t="str">
        <f>IF($BZ133="Ekstra", VLOOKUP($E133, Parameter!$E$3:$N$5000, 9, FALSE), "")</f>
        <v/>
      </c>
      <c r="CD133" s="55" t="str">
        <f>IF($BZ133="Ekstra", VLOOKUP($E133, Parameter!$E$3:$N$5000, 10, FALSE), "")</f>
        <v/>
      </c>
      <c r="CE133" s="56">
        <f t="shared" si="43"/>
        <v>0</v>
      </c>
      <c r="CF133" s="55" t="str">
        <f t="shared" si="55"/>
        <v/>
      </c>
      <c r="CG133" s="55" t="str">
        <f t="shared" si="55"/>
        <v/>
      </c>
      <c r="CH133" s="55" t="str">
        <f t="shared" si="44"/>
        <v/>
      </c>
      <c r="CI133" s="55" t="str">
        <f>IF($F133="x.x.x.x.x.x.x", VLOOKUP($C133, Parameter!$A$4:$L$5000, 4, FALSE), "")</f>
        <v/>
      </c>
      <c r="CJ133" s="56">
        <f t="shared" si="45"/>
        <v>0</v>
      </c>
      <c r="CM133" s="4" t="str">
        <f t="shared" si="46"/>
        <v>...-...-.....</v>
      </c>
      <c r="CN133" s="57">
        <f t="shared" si="47"/>
        <v>0</v>
      </c>
      <c r="CO133" s="58">
        <f t="shared" si="48"/>
        <v>0</v>
      </c>
      <c r="CP133" s="4" t="str">
        <f t="shared" si="49"/>
        <v/>
      </c>
      <c r="CQ133" s="4" t="b">
        <f t="shared" si="50"/>
        <v>0</v>
      </c>
      <c r="CR133" s="4" t="str">
        <f t="shared" si="51"/>
        <v/>
      </c>
      <c r="CS133" s="4" t="str">
        <f t="shared" si="52"/>
        <v/>
      </c>
      <c r="CT133" s="91" t="b">
        <f t="shared" si="29"/>
        <v>0</v>
      </c>
    </row>
    <row r="134" spans="1:98" s="4" customFormat="1" x14ac:dyDescent="0.25">
      <c r="A134" s="50" t="str">
        <f t="shared" si="30"/>
        <v>...</v>
      </c>
      <c r="B134" s="50" t="str">
        <f t="shared" si="31"/>
        <v>...</v>
      </c>
      <c r="C134" s="50" t="str">
        <f t="shared" si="32"/>
        <v>.....</v>
      </c>
      <c r="D134" s="50" t="str">
        <f>IF($C134=".....","",_xlfn.IFNA(VLOOKUP($C134, Parameter!$A$4:$L$5000, 3, FALSE), ""))</f>
        <v/>
      </c>
      <c r="E134" s="50" t="str">
        <f t="shared" si="33"/>
        <v>.....</v>
      </c>
      <c r="F134" s="50" t="str">
        <f t="shared" si="34"/>
        <v>......</v>
      </c>
      <c r="G134" s="50" t="str">
        <f t="shared" si="35"/>
        <v>...</v>
      </c>
      <c r="H134" s="40">
        <f>IF(E134=".....", 0, _xlfn.IFNA(VLOOKUP($E134, Parameter2!$A$2:$C$5000, 3, FALSE), 0))</f>
        <v>0</v>
      </c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18" t="str">
        <f>IF(C134=".....","",_xlfn.IFNA(VLOOKUP($C134, Parameter!$A$4:$B$5000, 2, FALSE), "Kode belanja salah :("))</f>
        <v/>
      </c>
      <c r="X134" s="35"/>
      <c r="Y134" s="121"/>
      <c r="Z134" s="17"/>
      <c r="AA134" s="20"/>
      <c r="AB134" s="41" t="str">
        <f>IF($C134=".....","",VLOOKUP($C134, Parameter!$A$4:$L$5000, 6, FALSE))</f>
        <v/>
      </c>
      <c r="AC134" s="41" t="str">
        <f>IF($C134=".....","",VLOOKUP($C134, Parameter!$A$4:$L$5000, 7, FALSE))</f>
        <v/>
      </c>
      <c r="AD134" s="41" t="str">
        <f>IF($C134=".....","",VLOOKUP($C134, Parameter!$A$4:$L$5000, 8, FALSE))</f>
        <v/>
      </c>
      <c r="AE134" s="41" t="str">
        <f>IF($C134=".....","",VLOOKUP($C134, Parameter!$A$4:$L$5000, 9, FALSE))</f>
        <v/>
      </c>
      <c r="AF134" s="41" t="str">
        <f>IF($C134=".....","",VLOOKUP($C134, Parameter!$A$4:$L$5000, 10, FALSE))</f>
        <v/>
      </c>
      <c r="AG134" s="41" t="str">
        <f>IF($C134=".....","",VLOOKUP($C134, Parameter!$A$4:$L$5000, 11, FALSE))</f>
        <v/>
      </c>
      <c r="AH134" s="41" t="str">
        <f>IF($C134="..0.0.0.000","",_xlfn.IFNA(VLOOKUP($C134, Parameter!$A$4:$L$5000, 12, FALSE), ""))</f>
        <v/>
      </c>
      <c r="AI134" s="39"/>
      <c r="AJ134" s="39"/>
      <c r="AK134" s="39"/>
      <c r="AL134" s="39"/>
      <c r="AM134" s="39"/>
      <c r="AN134" s="39"/>
      <c r="AO134" s="39"/>
      <c r="AP134" s="41" t="str">
        <f>IF(F134="......", "", _xlfn.IFNA(VLOOKUP(F134, Parameter2!$D$2:$E$15000, 2, FALSE), "Kode aset salah :("))</f>
        <v/>
      </c>
      <c r="AQ134" s="39"/>
      <c r="AR134" s="51"/>
      <c r="AS134" s="52"/>
      <c r="AT134" s="53">
        <f t="shared" si="36"/>
        <v>0</v>
      </c>
      <c r="AU134" s="39" t="str">
        <f t="shared" si="37"/>
        <v/>
      </c>
      <c r="AV134" s="39" t="str">
        <f t="shared" si="38"/>
        <v/>
      </c>
      <c r="AW134" s="39" t="str">
        <f t="shared" si="39"/>
        <v/>
      </c>
      <c r="AX134" s="39" t="str">
        <f t="shared" si="40"/>
        <v/>
      </c>
      <c r="AY134" s="41" t="str">
        <f>IF(G134="...", "", VLOOKUP(G134, UPB!$A$3:$B$5000, 2, FALSE))</f>
        <v/>
      </c>
      <c r="AZ134" s="84"/>
      <c r="BA134" s="76"/>
      <c r="BB134" s="65"/>
      <c r="BC134" s="65"/>
      <c r="BD134" s="54"/>
      <c r="BE134" s="65"/>
      <c r="BF134" s="65"/>
      <c r="BG134" s="65"/>
      <c r="BH134" s="65"/>
      <c r="BI134" s="65"/>
      <c r="BJ134" s="65"/>
      <c r="BK134" s="65"/>
      <c r="BL134" s="65"/>
      <c r="BM134" s="65"/>
      <c r="BN134" s="70"/>
      <c r="BO134" s="65"/>
      <c r="BP134" s="65"/>
      <c r="BQ134" s="65"/>
      <c r="BR134" s="65"/>
      <c r="BS134" s="65"/>
      <c r="BT134" s="65"/>
      <c r="BU134" s="55" t="str">
        <f>IF(AND($D134 &lt;&gt; "", $D134 &lt;&gt; $E134, $F134 &lt;&gt; "x.x.x.x.x.x.x"), VLOOKUP($E134, Parameter!$E$3:$N$5000, 9, FALSE), "")</f>
        <v/>
      </c>
      <c r="BV134" s="55" t="str">
        <f>IF(AND($D134 &lt;&gt; "", $D134 &lt;&gt; $E134, $F134 &lt;&gt; "x.x.x.x.x.x.x"), VLOOKUP($E134, Parameter!$E$3:$N$5000, 10, FALSE), "")</f>
        <v/>
      </c>
      <c r="BW134" s="55" t="str">
        <f>IF(AND($D134 &lt;&gt; "", $D134 &lt;&gt; $E134, $F134 &lt;&gt; "x.x.x.x.x.x.x"), VLOOKUP($C134, Parameter!$A$4:$L$5000, 3, FALSE), "")</f>
        <v/>
      </c>
      <c r="BX134" s="55" t="str">
        <f>IF(AND($D134 &lt;&gt; "", $D134 &lt;&gt; $E134, $F134 &lt;&gt; "x.x.x.x.x.x.x"), VLOOKUP($C134, Parameter!$A$4:$L$5000, 4, FALSE), "")</f>
        <v/>
      </c>
      <c r="BY134" s="56">
        <f t="shared" si="41"/>
        <v>0</v>
      </c>
      <c r="BZ134" s="55" t="str">
        <f t="shared" si="42"/>
        <v>Intra</v>
      </c>
      <c r="CA134" s="55" t="str">
        <f>IF($BZ134="Ekstra", Parameter3!$B$2, "")</f>
        <v/>
      </c>
      <c r="CB134" s="55" t="str">
        <f>IF($BZ134="Ekstra", Parameter3!$C$2, "")</f>
        <v/>
      </c>
      <c r="CC134" s="55" t="str">
        <f>IF($BZ134="Ekstra", VLOOKUP($E134, Parameter!$E$3:$N$5000, 9, FALSE), "")</f>
        <v/>
      </c>
      <c r="CD134" s="55" t="str">
        <f>IF($BZ134="Ekstra", VLOOKUP($E134, Parameter!$E$3:$N$5000, 10, FALSE), "")</f>
        <v/>
      </c>
      <c r="CE134" s="56">
        <f t="shared" si="43"/>
        <v>0</v>
      </c>
      <c r="CF134" s="55" t="str">
        <f t="shared" si="55"/>
        <v/>
      </c>
      <c r="CG134" s="55" t="str">
        <f t="shared" si="55"/>
        <v/>
      </c>
      <c r="CH134" s="55" t="str">
        <f t="shared" si="44"/>
        <v/>
      </c>
      <c r="CI134" s="55" t="str">
        <f>IF($F134="x.x.x.x.x.x.x", VLOOKUP($C134, Parameter!$A$4:$L$5000, 4, FALSE), "")</f>
        <v/>
      </c>
      <c r="CJ134" s="56">
        <f t="shared" si="45"/>
        <v>0</v>
      </c>
      <c r="CM134" s="4" t="str">
        <f t="shared" si="46"/>
        <v>...-...-.....</v>
      </c>
      <c r="CN134" s="57">
        <f t="shared" si="47"/>
        <v>0</v>
      </c>
      <c r="CO134" s="58">
        <f t="shared" si="48"/>
        <v>0</v>
      </c>
      <c r="CP134" s="4" t="str">
        <f t="shared" si="49"/>
        <v/>
      </c>
      <c r="CQ134" s="4" t="b">
        <f t="shared" si="50"/>
        <v>0</v>
      </c>
      <c r="CR134" s="4" t="str">
        <f t="shared" si="51"/>
        <v/>
      </c>
      <c r="CS134" s="4" t="str">
        <f t="shared" si="52"/>
        <v/>
      </c>
      <c r="CT134" s="91" t="b">
        <f t="shared" si="29"/>
        <v>0</v>
      </c>
    </row>
    <row r="135" spans="1:98" s="4" customFormat="1" x14ac:dyDescent="0.25">
      <c r="A135" s="50" t="str">
        <f t="shared" si="30"/>
        <v>...</v>
      </c>
      <c r="B135" s="50" t="str">
        <f t="shared" si="31"/>
        <v>...</v>
      </c>
      <c r="C135" s="50" t="str">
        <f t="shared" si="32"/>
        <v>.....</v>
      </c>
      <c r="D135" s="50" t="str">
        <f>IF($C135=".....","",_xlfn.IFNA(VLOOKUP($C135, Parameter!$A$4:$L$5000, 3, FALSE), ""))</f>
        <v/>
      </c>
      <c r="E135" s="50" t="str">
        <f t="shared" si="33"/>
        <v>.....</v>
      </c>
      <c r="F135" s="50" t="str">
        <f t="shared" si="34"/>
        <v>......</v>
      </c>
      <c r="G135" s="50" t="str">
        <f t="shared" si="35"/>
        <v>...</v>
      </c>
      <c r="H135" s="40">
        <f>IF(E135=".....", 0, _xlfn.IFNA(VLOOKUP($E135, Parameter2!$A$2:$C$5000, 3, FALSE), 0))</f>
        <v>0</v>
      </c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18" t="str">
        <f>IF(C135=".....","",_xlfn.IFNA(VLOOKUP($C135, Parameter!$A$4:$B$5000, 2, FALSE), "Kode belanja salah :("))</f>
        <v/>
      </c>
      <c r="X135" s="35"/>
      <c r="Y135" s="121"/>
      <c r="Z135" s="17"/>
      <c r="AA135" s="20"/>
      <c r="AB135" s="41" t="str">
        <f>IF($C135=".....","",VLOOKUP($C135, Parameter!$A$4:$L$5000, 6, FALSE))</f>
        <v/>
      </c>
      <c r="AC135" s="41" t="str">
        <f>IF($C135=".....","",VLOOKUP($C135, Parameter!$A$4:$L$5000, 7, FALSE))</f>
        <v/>
      </c>
      <c r="AD135" s="41" t="str">
        <f>IF($C135=".....","",VLOOKUP($C135, Parameter!$A$4:$L$5000, 8, FALSE))</f>
        <v/>
      </c>
      <c r="AE135" s="41" t="str">
        <f>IF($C135=".....","",VLOOKUP($C135, Parameter!$A$4:$L$5000, 9, FALSE))</f>
        <v/>
      </c>
      <c r="AF135" s="41" t="str">
        <f>IF($C135=".....","",VLOOKUP($C135, Parameter!$A$4:$L$5000, 10, FALSE))</f>
        <v/>
      </c>
      <c r="AG135" s="41" t="str">
        <f>IF($C135=".....","",VLOOKUP($C135, Parameter!$A$4:$L$5000, 11, FALSE))</f>
        <v/>
      </c>
      <c r="AH135" s="41" t="str">
        <f>IF($C135="..0.0.0.000","",_xlfn.IFNA(VLOOKUP($C135, Parameter!$A$4:$L$5000, 12, FALSE), ""))</f>
        <v/>
      </c>
      <c r="AI135" s="39"/>
      <c r="AJ135" s="39"/>
      <c r="AK135" s="39"/>
      <c r="AL135" s="39"/>
      <c r="AM135" s="39"/>
      <c r="AN135" s="39"/>
      <c r="AO135" s="39"/>
      <c r="AP135" s="41" t="str">
        <f>IF(F135="......", "", _xlfn.IFNA(VLOOKUP(F135, Parameter2!$D$2:$E$15000, 2, FALSE), "Kode aset salah :("))</f>
        <v/>
      </c>
      <c r="AQ135" s="39"/>
      <c r="AR135" s="51"/>
      <c r="AS135" s="52"/>
      <c r="AT135" s="53">
        <f t="shared" si="36"/>
        <v>0</v>
      </c>
      <c r="AU135" s="39" t="str">
        <f t="shared" si="37"/>
        <v/>
      </c>
      <c r="AV135" s="39" t="str">
        <f t="shared" si="38"/>
        <v/>
      </c>
      <c r="AW135" s="39" t="str">
        <f t="shared" si="39"/>
        <v/>
      </c>
      <c r="AX135" s="39" t="str">
        <f t="shared" si="40"/>
        <v/>
      </c>
      <c r="AY135" s="41" t="str">
        <f>IF(G135="...", "", VLOOKUP(G135, UPB!$A$3:$B$5000, 2, FALSE))</f>
        <v/>
      </c>
      <c r="AZ135" s="84"/>
      <c r="BA135" s="76"/>
      <c r="BB135" s="65"/>
      <c r="BC135" s="65"/>
      <c r="BD135" s="54"/>
      <c r="BE135" s="65"/>
      <c r="BF135" s="65"/>
      <c r="BG135" s="65"/>
      <c r="BH135" s="65"/>
      <c r="BI135" s="65"/>
      <c r="BJ135" s="65"/>
      <c r="BK135" s="65"/>
      <c r="BL135" s="65"/>
      <c r="BM135" s="65"/>
      <c r="BN135" s="70"/>
      <c r="BO135" s="65"/>
      <c r="BP135" s="65"/>
      <c r="BQ135" s="65"/>
      <c r="BR135" s="65"/>
      <c r="BS135" s="65"/>
      <c r="BT135" s="65"/>
      <c r="BU135" s="55" t="str">
        <f>IF(AND($D135 &lt;&gt; "", $D135 &lt;&gt; $E135, $F135 &lt;&gt; "x.x.x.x.x.x.x"), VLOOKUP($E135, Parameter!$E$3:$N$5000, 9, FALSE), "")</f>
        <v/>
      </c>
      <c r="BV135" s="55" t="str">
        <f>IF(AND($D135 &lt;&gt; "", $D135 &lt;&gt; $E135, $F135 &lt;&gt; "x.x.x.x.x.x.x"), VLOOKUP($E135, Parameter!$E$3:$N$5000, 10, FALSE), "")</f>
        <v/>
      </c>
      <c r="BW135" s="55" t="str">
        <f>IF(AND($D135 &lt;&gt; "", $D135 &lt;&gt; $E135, $F135 &lt;&gt; "x.x.x.x.x.x.x"), VLOOKUP($C135, Parameter!$A$4:$L$5000, 3, FALSE), "")</f>
        <v/>
      </c>
      <c r="BX135" s="55" t="str">
        <f>IF(AND($D135 &lt;&gt; "", $D135 &lt;&gt; $E135, $F135 &lt;&gt; "x.x.x.x.x.x.x"), VLOOKUP($C135, Parameter!$A$4:$L$5000, 4, FALSE), "")</f>
        <v/>
      </c>
      <c r="BY135" s="56">
        <f t="shared" si="41"/>
        <v>0</v>
      </c>
      <c r="BZ135" s="55" t="str">
        <f t="shared" si="42"/>
        <v>Intra</v>
      </c>
      <c r="CA135" s="55" t="str">
        <f>IF($BZ135="Ekstra", Parameter3!$B$2, "")</f>
        <v/>
      </c>
      <c r="CB135" s="55" t="str">
        <f>IF($BZ135="Ekstra", Parameter3!$C$2, "")</f>
        <v/>
      </c>
      <c r="CC135" s="55" t="str">
        <f>IF($BZ135="Ekstra", VLOOKUP($E135, Parameter!$E$3:$N$5000, 9, FALSE), "")</f>
        <v/>
      </c>
      <c r="CD135" s="55" t="str">
        <f>IF($BZ135="Ekstra", VLOOKUP($E135, Parameter!$E$3:$N$5000, 10, FALSE), "")</f>
        <v/>
      </c>
      <c r="CE135" s="56">
        <f t="shared" si="43"/>
        <v>0</v>
      </c>
      <c r="CF135" s="55" t="str">
        <f t="shared" si="55"/>
        <v/>
      </c>
      <c r="CG135" s="55" t="str">
        <f t="shared" si="55"/>
        <v/>
      </c>
      <c r="CH135" s="55" t="str">
        <f t="shared" si="44"/>
        <v/>
      </c>
      <c r="CI135" s="55" t="str">
        <f>IF($F135="x.x.x.x.x.x.x", VLOOKUP($C135, Parameter!$A$4:$L$5000, 4, FALSE), "")</f>
        <v/>
      </c>
      <c r="CJ135" s="56">
        <f t="shared" si="45"/>
        <v>0</v>
      </c>
      <c r="CM135" s="4" t="str">
        <f t="shared" si="46"/>
        <v>...-...-.....</v>
      </c>
      <c r="CN135" s="57">
        <f t="shared" si="47"/>
        <v>0</v>
      </c>
      <c r="CO135" s="58">
        <f t="shared" si="48"/>
        <v>0</v>
      </c>
      <c r="CP135" s="4" t="str">
        <f t="shared" si="49"/>
        <v/>
      </c>
      <c r="CQ135" s="4" t="b">
        <f t="shared" si="50"/>
        <v>0</v>
      </c>
      <c r="CR135" s="4" t="str">
        <f t="shared" si="51"/>
        <v/>
      </c>
      <c r="CS135" s="4" t="str">
        <f t="shared" si="52"/>
        <v/>
      </c>
      <c r="CT135" s="91" t="b">
        <f t="shared" si="29"/>
        <v>0</v>
      </c>
    </row>
    <row r="136" spans="1:98" s="4" customFormat="1" x14ac:dyDescent="0.25">
      <c r="A136" s="50" t="str">
        <f t="shared" si="30"/>
        <v>...</v>
      </c>
      <c r="B136" s="50" t="str">
        <f t="shared" si="31"/>
        <v>...</v>
      </c>
      <c r="C136" s="50" t="str">
        <f t="shared" si="32"/>
        <v>.....</v>
      </c>
      <c r="D136" s="50" t="str">
        <f>IF($C136=".....","",_xlfn.IFNA(VLOOKUP($C136, Parameter!$A$4:$L$5000, 3, FALSE), ""))</f>
        <v/>
      </c>
      <c r="E136" s="50" t="str">
        <f t="shared" si="33"/>
        <v>.....</v>
      </c>
      <c r="F136" s="50" t="str">
        <f t="shared" si="34"/>
        <v>......</v>
      </c>
      <c r="G136" s="50" t="str">
        <f t="shared" si="35"/>
        <v>...</v>
      </c>
      <c r="H136" s="40">
        <f>IF(E136=".....", 0, _xlfn.IFNA(VLOOKUP($E136, Parameter2!$A$2:$C$5000, 3, FALSE), 0))</f>
        <v>0</v>
      </c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18" t="str">
        <f>IF(C136=".....","",_xlfn.IFNA(VLOOKUP($C136, Parameter!$A$4:$B$5000, 2, FALSE), "Kode belanja salah :("))</f>
        <v/>
      </c>
      <c r="X136" s="35"/>
      <c r="Y136" s="121"/>
      <c r="Z136" s="17"/>
      <c r="AA136" s="20"/>
      <c r="AB136" s="41" t="str">
        <f>IF($C136=".....","",VLOOKUP($C136, Parameter!$A$4:$L$5000, 6, FALSE))</f>
        <v/>
      </c>
      <c r="AC136" s="41" t="str">
        <f>IF($C136=".....","",VLOOKUP($C136, Parameter!$A$4:$L$5000, 7, FALSE))</f>
        <v/>
      </c>
      <c r="AD136" s="41" t="str">
        <f>IF($C136=".....","",VLOOKUP($C136, Parameter!$A$4:$L$5000, 8, FALSE))</f>
        <v/>
      </c>
      <c r="AE136" s="41" t="str">
        <f>IF($C136=".....","",VLOOKUP($C136, Parameter!$A$4:$L$5000, 9, FALSE))</f>
        <v/>
      </c>
      <c r="AF136" s="41" t="str">
        <f>IF($C136=".....","",VLOOKUP($C136, Parameter!$A$4:$L$5000, 10, FALSE))</f>
        <v/>
      </c>
      <c r="AG136" s="41" t="str">
        <f>IF($C136=".....","",VLOOKUP($C136, Parameter!$A$4:$L$5000, 11, FALSE))</f>
        <v/>
      </c>
      <c r="AH136" s="41" t="str">
        <f>IF($C136="..0.0.0.000","",_xlfn.IFNA(VLOOKUP($C136, Parameter!$A$4:$L$5000, 12, FALSE), ""))</f>
        <v/>
      </c>
      <c r="AI136" s="39"/>
      <c r="AJ136" s="39"/>
      <c r="AK136" s="39"/>
      <c r="AL136" s="39"/>
      <c r="AM136" s="39"/>
      <c r="AN136" s="39"/>
      <c r="AO136" s="39"/>
      <c r="AP136" s="41" t="str">
        <f>IF(F136="......", "", _xlfn.IFNA(VLOOKUP(F136, Parameter2!$D$2:$E$15000, 2, FALSE), "Kode aset salah :("))</f>
        <v/>
      </c>
      <c r="AQ136" s="39"/>
      <c r="AR136" s="51"/>
      <c r="AS136" s="52"/>
      <c r="AT136" s="53">
        <f t="shared" si="36"/>
        <v>0</v>
      </c>
      <c r="AU136" s="39" t="str">
        <f t="shared" si="37"/>
        <v/>
      </c>
      <c r="AV136" s="39" t="str">
        <f t="shared" si="38"/>
        <v/>
      </c>
      <c r="AW136" s="39" t="str">
        <f t="shared" si="39"/>
        <v/>
      </c>
      <c r="AX136" s="39" t="str">
        <f t="shared" si="40"/>
        <v/>
      </c>
      <c r="AY136" s="41" t="str">
        <f>IF(G136="...", "", VLOOKUP(G136, UPB!$A$3:$B$5000, 2, FALSE))</f>
        <v/>
      </c>
      <c r="AZ136" s="84"/>
      <c r="BA136" s="76"/>
      <c r="BB136" s="65"/>
      <c r="BC136" s="65"/>
      <c r="BD136" s="54"/>
      <c r="BE136" s="65"/>
      <c r="BF136" s="65"/>
      <c r="BG136" s="65"/>
      <c r="BH136" s="65"/>
      <c r="BI136" s="65"/>
      <c r="BJ136" s="65"/>
      <c r="BK136" s="65"/>
      <c r="BL136" s="65"/>
      <c r="BM136" s="65"/>
      <c r="BN136" s="70"/>
      <c r="BO136" s="65"/>
      <c r="BP136" s="65"/>
      <c r="BQ136" s="65"/>
      <c r="BR136" s="65"/>
      <c r="BS136" s="65"/>
      <c r="BT136" s="65"/>
      <c r="BU136" s="55" t="str">
        <f>IF(AND($D136 &lt;&gt; "", $D136 &lt;&gt; $E136, $F136 &lt;&gt; "x.x.x.x.x.x.x"), VLOOKUP($E136, Parameter!$E$3:$N$5000, 9, FALSE), "")</f>
        <v/>
      </c>
      <c r="BV136" s="55" t="str">
        <f>IF(AND($D136 &lt;&gt; "", $D136 &lt;&gt; $E136, $F136 &lt;&gt; "x.x.x.x.x.x.x"), VLOOKUP($E136, Parameter!$E$3:$N$5000, 10, FALSE), "")</f>
        <v/>
      </c>
      <c r="BW136" s="55" t="str">
        <f>IF(AND($D136 &lt;&gt; "", $D136 &lt;&gt; $E136, $F136 &lt;&gt; "x.x.x.x.x.x.x"), VLOOKUP($C136, Parameter!$A$4:$L$5000, 3, FALSE), "")</f>
        <v/>
      </c>
      <c r="BX136" s="55" t="str">
        <f>IF(AND($D136 &lt;&gt; "", $D136 &lt;&gt; $E136, $F136 &lt;&gt; "x.x.x.x.x.x.x"), VLOOKUP($C136, Parameter!$A$4:$L$5000, 4, FALSE), "")</f>
        <v/>
      </c>
      <c r="BY136" s="56">
        <f t="shared" si="41"/>
        <v>0</v>
      </c>
      <c r="BZ136" s="55" t="str">
        <f t="shared" si="42"/>
        <v>Intra</v>
      </c>
      <c r="CA136" s="55" t="str">
        <f>IF($BZ136="Ekstra", Parameter3!$B$2, "")</f>
        <v/>
      </c>
      <c r="CB136" s="55" t="str">
        <f>IF($BZ136="Ekstra", Parameter3!$C$2, "")</f>
        <v/>
      </c>
      <c r="CC136" s="55" t="str">
        <f>IF($BZ136="Ekstra", VLOOKUP($E136, Parameter!$E$3:$N$5000, 9, FALSE), "")</f>
        <v/>
      </c>
      <c r="CD136" s="55" t="str">
        <f>IF($BZ136="Ekstra", VLOOKUP($E136, Parameter!$E$3:$N$5000, 10, FALSE), "")</f>
        <v/>
      </c>
      <c r="CE136" s="56">
        <f t="shared" si="43"/>
        <v>0</v>
      </c>
      <c r="CF136" s="55" t="str">
        <f t="shared" si="55"/>
        <v/>
      </c>
      <c r="CG136" s="55" t="str">
        <f t="shared" si="55"/>
        <v/>
      </c>
      <c r="CH136" s="55" t="str">
        <f t="shared" si="44"/>
        <v/>
      </c>
      <c r="CI136" s="55" t="str">
        <f>IF($F136="x.x.x.x.x.x.x", VLOOKUP($C136, Parameter!$A$4:$L$5000, 4, FALSE), "")</f>
        <v/>
      </c>
      <c r="CJ136" s="56">
        <f t="shared" si="45"/>
        <v>0</v>
      </c>
      <c r="CM136" s="4" t="str">
        <f t="shared" si="46"/>
        <v>...-...-.....</v>
      </c>
      <c r="CN136" s="57">
        <f t="shared" si="47"/>
        <v>0</v>
      </c>
      <c r="CO136" s="58">
        <f t="shared" si="48"/>
        <v>0</v>
      </c>
      <c r="CP136" s="4" t="str">
        <f t="shared" si="49"/>
        <v/>
      </c>
      <c r="CQ136" s="4" t="b">
        <f t="shared" si="50"/>
        <v>0</v>
      </c>
      <c r="CR136" s="4" t="str">
        <f t="shared" si="51"/>
        <v/>
      </c>
      <c r="CS136" s="4" t="str">
        <f t="shared" si="52"/>
        <v/>
      </c>
      <c r="CT136" s="91" t="b">
        <f t="shared" si="29"/>
        <v>0</v>
      </c>
    </row>
    <row r="137" spans="1:98" s="4" customFormat="1" x14ac:dyDescent="0.25">
      <c r="A137" s="50" t="str">
        <f t="shared" si="30"/>
        <v>...</v>
      </c>
      <c r="B137" s="50" t="str">
        <f t="shared" si="31"/>
        <v>...</v>
      </c>
      <c r="C137" s="50" t="str">
        <f t="shared" si="32"/>
        <v>.....</v>
      </c>
      <c r="D137" s="50" t="str">
        <f>IF($C137=".....","",_xlfn.IFNA(VLOOKUP($C137, Parameter!$A$4:$L$5000, 3, FALSE), ""))</f>
        <v/>
      </c>
      <c r="E137" s="50" t="str">
        <f t="shared" si="33"/>
        <v>.....</v>
      </c>
      <c r="F137" s="50" t="str">
        <f t="shared" si="34"/>
        <v>......</v>
      </c>
      <c r="G137" s="50" t="str">
        <f t="shared" si="35"/>
        <v>...</v>
      </c>
      <c r="H137" s="40">
        <f>IF(E137=".....", 0, _xlfn.IFNA(VLOOKUP($E137, Parameter2!$A$2:$C$5000, 3, FALSE), 0))</f>
        <v>0</v>
      </c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18" t="str">
        <f>IF(C137=".....","",_xlfn.IFNA(VLOOKUP($C137, Parameter!$A$4:$B$5000, 2, FALSE), "Kode belanja salah :("))</f>
        <v/>
      </c>
      <c r="X137" s="35"/>
      <c r="Y137" s="121"/>
      <c r="Z137" s="17"/>
      <c r="AA137" s="20"/>
      <c r="AB137" s="41" t="str">
        <f>IF($C137=".....","",VLOOKUP($C137, Parameter!$A$4:$L$5000, 6, FALSE))</f>
        <v/>
      </c>
      <c r="AC137" s="41" t="str">
        <f>IF($C137=".....","",VLOOKUP($C137, Parameter!$A$4:$L$5000, 7, FALSE))</f>
        <v/>
      </c>
      <c r="AD137" s="41" t="str">
        <f>IF($C137=".....","",VLOOKUP($C137, Parameter!$A$4:$L$5000, 8, FALSE))</f>
        <v/>
      </c>
      <c r="AE137" s="41" t="str">
        <f>IF($C137=".....","",VLOOKUP($C137, Parameter!$A$4:$L$5000, 9, FALSE))</f>
        <v/>
      </c>
      <c r="AF137" s="41" t="str">
        <f>IF($C137=".....","",VLOOKUP($C137, Parameter!$A$4:$L$5000, 10, FALSE))</f>
        <v/>
      </c>
      <c r="AG137" s="41" t="str">
        <f>IF($C137=".....","",VLOOKUP($C137, Parameter!$A$4:$L$5000, 11, FALSE))</f>
        <v/>
      </c>
      <c r="AH137" s="41" t="str">
        <f>IF($C137="..0.0.0.000","",_xlfn.IFNA(VLOOKUP($C137, Parameter!$A$4:$L$5000, 12, FALSE), ""))</f>
        <v/>
      </c>
      <c r="AI137" s="39"/>
      <c r="AJ137" s="39"/>
      <c r="AK137" s="39"/>
      <c r="AL137" s="39"/>
      <c r="AM137" s="39"/>
      <c r="AN137" s="39"/>
      <c r="AO137" s="39"/>
      <c r="AP137" s="41" t="str">
        <f>IF(F137="......", "", _xlfn.IFNA(VLOOKUP(F137, Parameter2!$D$2:$E$15000, 2, FALSE), "Kode aset salah :("))</f>
        <v/>
      </c>
      <c r="AQ137" s="39"/>
      <c r="AR137" s="51"/>
      <c r="AS137" s="52"/>
      <c r="AT137" s="53">
        <f t="shared" si="36"/>
        <v>0</v>
      </c>
      <c r="AU137" s="39" t="str">
        <f t="shared" si="37"/>
        <v/>
      </c>
      <c r="AV137" s="39" t="str">
        <f t="shared" si="38"/>
        <v/>
      </c>
      <c r="AW137" s="39" t="str">
        <f t="shared" si="39"/>
        <v/>
      </c>
      <c r="AX137" s="39" t="str">
        <f t="shared" si="40"/>
        <v/>
      </c>
      <c r="AY137" s="41" t="str">
        <f>IF(G137="...", "", VLOOKUP(G137, UPB!$A$3:$B$5000, 2, FALSE))</f>
        <v/>
      </c>
      <c r="AZ137" s="84"/>
      <c r="BA137" s="76"/>
      <c r="BB137" s="65"/>
      <c r="BC137" s="65"/>
      <c r="BD137" s="54"/>
      <c r="BE137" s="65"/>
      <c r="BF137" s="65"/>
      <c r="BG137" s="65"/>
      <c r="BH137" s="65"/>
      <c r="BI137" s="65"/>
      <c r="BJ137" s="65"/>
      <c r="BK137" s="65"/>
      <c r="BL137" s="65"/>
      <c r="BM137" s="65"/>
      <c r="BN137" s="70"/>
      <c r="BO137" s="65"/>
      <c r="BP137" s="65"/>
      <c r="BQ137" s="65"/>
      <c r="BR137" s="65"/>
      <c r="BS137" s="65"/>
      <c r="BT137" s="65"/>
      <c r="BU137" s="55" t="str">
        <f>IF(AND($D137 &lt;&gt; "", $D137 &lt;&gt; $E137, $F137 &lt;&gt; "x.x.x.x.x.x.x"), VLOOKUP($E137, Parameter!$E$3:$N$5000, 9, FALSE), "")</f>
        <v/>
      </c>
      <c r="BV137" s="55" t="str">
        <f>IF(AND($D137 &lt;&gt; "", $D137 &lt;&gt; $E137, $F137 &lt;&gt; "x.x.x.x.x.x.x"), VLOOKUP($E137, Parameter!$E$3:$N$5000, 10, FALSE), "")</f>
        <v/>
      </c>
      <c r="BW137" s="55" t="str">
        <f>IF(AND($D137 &lt;&gt; "", $D137 &lt;&gt; $E137, $F137 &lt;&gt; "x.x.x.x.x.x.x"), VLOOKUP($C137, Parameter!$A$4:$L$5000, 3, FALSE), "")</f>
        <v/>
      </c>
      <c r="BX137" s="55" t="str">
        <f>IF(AND($D137 &lt;&gt; "", $D137 &lt;&gt; $E137, $F137 &lt;&gt; "x.x.x.x.x.x.x"), VLOOKUP($C137, Parameter!$A$4:$L$5000, 4, FALSE), "")</f>
        <v/>
      </c>
      <c r="BY137" s="56">
        <f t="shared" si="41"/>
        <v>0</v>
      </c>
      <c r="BZ137" s="55" t="str">
        <f t="shared" si="42"/>
        <v>Intra</v>
      </c>
      <c r="CA137" s="55" t="str">
        <f>IF($BZ137="Ekstra", Parameter3!$B$2, "")</f>
        <v/>
      </c>
      <c r="CB137" s="55" t="str">
        <f>IF($BZ137="Ekstra", Parameter3!$C$2, "")</f>
        <v/>
      </c>
      <c r="CC137" s="55" t="str">
        <f>IF($BZ137="Ekstra", VLOOKUP($E137, Parameter!$E$3:$N$5000, 9, FALSE), "")</f>
        <v/>
      </c>
      <c r="CD137" s="55" t="str">
        <f>IF($BZ137="Ekstra", VLOOKUP($E137, Parameter!$E$3:$N$5000, 10, FALSE), "")</f>
        <v/>
      </c>
      <c r="CE137" s="56">
        <f t="shared" si="43"/>
        <v>0</v>
      </c>
      <c r="CF137" s="55" t="str">
        <f t="shared" si="55"/>
        <v/>
      </c>
      <c r="CG137" s="55" t="str">
        <f t="shared" si="55"/>
        <v/>
      </c>
      <c r="CH137" s="55" t="str">
        <f t="shared" si="44"/>
        <v/>
      </c>
      <c r="CI137" s="55" t="str">
        <f>IF($F137="x.x.x.x.x.x.x", VLOOKUP($C137, Parameter!$A$4:$L$5000, 4, FALSE), "")</f>
        <v/>
      </c>
      <c r="CJ137" s="56">
        <f t="shared" si="45"/>
        <v>0</v>
      </c>
      <c r="CM137" s="4" t="str">
        <f t="shared" si="46"/>
        <v>...-...-.....</v>
      </c>
      <c r="CN137" s="57">
        <f t="shared" si="47"/>
        <v>0</v>
      </c>
      <c r="CO137" s="58">
        <f t="shared" si="48"/>
        <v>0</v>
      </c>
      <c r="CP137" s="4" t="str">
        <f t="shared" si="49"/>
        <v/>
      </c>
      <c r="CQ137" s="4" t="b">
        <f t="shared" si="50"/>
        <v>0</v>
      </c>
      <c r="CR137" s="4" t="str">
        <f t="shared" si="51"/>
        <v/>
      </c>
      <c r="CS137" s="4" t="str">
        <f t="shared" si="52"/>
        <v/>
      </c>
      <c r="CT137" s="91" t="b">
        <f t="shared" si="29"/>
        <v>0</v>
      </c>
    </row>
    <row r="138" spans="1:98" s="4" customFormat="1" x14ac:dyDescent="0.25">
      <c r="A138" s="50" t="str">
        <f t="shared" si="30"/>
        <v>...</v>
      </c>
      <c r="B138" s="50" t="str">
        <f t="shared" si="31"/>
        <v>...</v>
      </c>
      <c r="C138" s="50" t="str">
        <f t="shared" si="32"/>
        <v>.....</v>
      </c>
      <c r="D138" s="50" t="str">
        <f>IF($C138=".....","",_xlfn.IFNA(VLOOKUP($C138, Parameter!$A$4:$L$5000, 3, FALSE), ""))</f>
        <v/>
      </c>
      <c r="E138" s="50" t="str">
        <f t="shared" si="33"/>
        <v>.....</v>
      </c>
      <c r="F138" s="50" t="str">
        <f t="shared" si="34"/>
        <v>......</v>
      </c>
      <c r="G138" s="50" t="str">
        <f t="shared" si="35"/>
        <v>...</v>
      </c>
      <c r="H138" s="40">
        <f>IF(E138=".....", 0, _xlfn.IFNA(VLOOKUP($E138, Parameter2!$A$2:$C$5000, 3, FALSE), 0))</f>
        <v>0</v>
      </c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18" t="str">
        <f>IF(C138=".....","",_xlfn.IFNA(VLOOKUP($C138, Parameter!$A$4:$B$5000, 2, FALSE), "Kode belanja salah :("))</f>
        <v/>
      </c>
      <c r="X138" s="35"/>
      <c r="Y138" s="121"/>
      <c r="Z138" s="17"/>
      <c r="AA138" s="20"/>
      <c r="AB138" s="41" t="str">
        <f>IF($C138=".....","",VLOOKUP($C138, Parameter!$A$4:$L$5000, 6, FALSE))</f>
        <v/>
      </c>
      <c r="AC138" s="41" t="str">
        <f>IF($C138=".....","",VLOOKUP($C138, Parameter!$A$4:$L$5000, 7, FALSE))</f>
        <v/>
      </c>
      <c r="AD138" s="41" t="str">
        <f>IF($C138=".....","",VLOOKUP($C138, Parameter!$A$4:$L$5000, 8, FALSE))</f>
        <v/>
      </c>
      <c r="AE138" s="41" t="str">
        <f>IF($C138=".....","",VLOOKUP($C138, Parameter!$A$4:$L$5000, 9, FALSE))</f>
        <v/>
      </c>
      <c r="AF138" s="41" t="str">
        <f>IF($C138=".....","",VLOOKUP($C138, Parameter!$A$4:$L$5000, 10, FALSE))</f>
        <v/>
      </c>
      <c r="AG138" s="41" t="str">
        <f>IF($C138=".....","",VLOOKUP($C138, Parameter!$A$4:$L$5000, 11, FALSE))</f>
        <v/>
      </c>
      <c r="AH138" s="41" t="str">
        <f>IF($C138="..0.0.0.000","",_xlfn.IFNA(VLOOKUP($C138, Parameter!$A$4:$L$5000, 12, FALSE), ""))</f>
        <v/>
      </c>
      <c r="AI138" s="39"/>
      <c r="AJ138" s="39"/>
      <c r="AK138" s="39"/>
      <c r="AL138" s="39"/>
      <c r="AM138" s="39"/>
      <c r="AN138" s="39"/>
      <c r="AO138" s="39"/>
      <c r="AP138" s="41" t="str">
        <f>IF(F138="......", "", _xlfn.IFNA(VLOOKUP(F138, Parameter2!$D$2:$E$15000, 2, FALSE), "Kode aset salah :("))</f>
        <v/>
      </c>
      <c r="AQ138" s="39"/>
      <c r="AR138" s="51"/>
      <c r="AS138" s="52"/>
      <c r="AT138" s="53">
        <f t="shared" si="36"/>
        <v>0</v>
      </c>
      <c r="AU138" s="39" t="str">
        <f t="shared" si="37"/>
        <v/>
      </c>
      <c r="AV138" s="39" t="str">
        <f t="shared" si="38"/>
        <v/>
      </c>
      <c r="AW138" s="39" t="str">
        <f t="shared" si="39"/>
        <v/>
      </c>
      <c r="AX138" s="39" t="str">
        <f t="shared" si="40"/>
        <v/>
      </c>
      <c r="AY138" s="41" t="str">
        <f>IF(G138="...", "", VLOOKUP(G138, UPB!$A$3:$B$5000, 2, FALSE))</f>
        <v/>
      </c>
      <c r="AZ138" s="84"/>
      <c r="BA138" s="76"/>
      <c r="BB138" s="65"/>
      <c r="BC138" s="65"/>
      <c r="BD138" s="54"/>
      <c r="BE138" s="65"/>
      <c r="BF138" s="65"/>
      <c r="BG138" s="65"/>
      <c r="BH138" s="65"/>
      <c r="BI138" s="65"/>
      <c r="BJ138" s="65"/>
      <c r="BK138" s="65"/>
      <c r="BL138" s="65"/>
      <c r="BM138" s="65"/>
      <c r="BN138" s="70"/>
      <c r="BO138" s="65"/>
      <c r="BP138" s="65"/>
      <c r="BQ138" s="65"/>
      <c r="BR138" s="65"/>
      <c r="BS138" s="65"/>
      <c r="BT138" s="65"/>
      <c r="BU138" s="55" t="str">
        <f>IF(AND($D138 &lt;&gt; "", $D138 &lt;&gt; $E138, $F138 &lt;&gt; "x.x.x.x.x.x.x"), VLOOKUP($E138, Parameter!$E$3:$N$5000, 9, FALSE), "")</f>
        <v/>
      </c>
      <c r="BV138" s="55" t="str">
        <f>IF(AND($D138 &lt;&gt; "", $D138 &lt;&gt; $E138, $F138 &lt;&gt; "x.x.x.x.x.x.x"), VLOOKUP($E138, Parameter!$E$3:$N$5000, 10, FALSE), "")</f>
        <v/>
      </c>
      <c r="BW138" s="55" t="str">
        <f>IF(AND($D138 &lt;&gt; "", $D138 &lt;&gt; $E138, $F138 &lt;&gt; "x.x.x.x.x.x.x"), VLOOKUP($C138, Parameter!$A$4:$L$5000, 3, FALSE), "")</f>
        <v/>
      </c>
      <c r="BX138" s="55" t="str">
        <f>IF(AND($D138 &lt;&gt; "", $D138 &lt;&gt; $E138, $F138 &lt;&gt; "x.x.x.x.x.x.x"), VLOOKUP($C138, Parameter!$A$4:$L$5000, 4, FALSE), "")</f>
        <v/>
      </c>
      <c r="BY138" s="56">
        <f t="shared" si="41"/>
        <v>0</v>
      </c>
      <c r="BZ138" s="55" t="str">
        <f t="shared" si="42"/>
        <v>Intra</v>
      </c>
      <c r="CA138" s="55" t="str">
        <f>IF($BZ138="Ekstra", Parameter3!$B$2, "")</f>
        <v/>
      </c>
      <c r="CB138" s="55" t="str">
        <f>IF($BZ138="Ekstra", Parameter3!$C$2, "")</f>
        <v/>
      </c>
      <c r="CC138" s="55" t="str">
        <f>IF($BZ138="Ekstra", VLOOKUP($E138, Parameter!$E$3:$N$5000, 9, FALSE), "")</f>
        <v/>
      </c>
      <c r="CD138" s="55" t="str">
        <f>IF($BZ138="Ekstra", VLOOKUP($E138, Parameter!$E$3:$N$5000, 10, FALSE), "")</f>
        <v/>
      </c>
      <c r="CE138" s="56">
        <f t="shared" si="43"/>
        <v>0</v>
      </c>
      <c r="CF138" s="55" t="str">
        <f t="shared" si="55"/>
        <v/>
      </c>
      <c r="CG138" s="55" t="str">
        <f t="shared" si="55"/>
        <v/>
      </c>
      <c r="CH138" s="55" t="str">
        <f t="shared" si="44"/>
        <v/>
      </c>
      <c r="CI138" s="55" t="str">
        <f>IF($F138="x.x.x.x.x.x.x", VLOOKUP($C138, Parameter!$A$4:$L$5000, 4, FALSE), "")</f>
        <v/>
      </c>
      <c r="CJ138" s="56">
        <f t="shared" si="45"/>
        <v>0</v>
      </c>
      <c r="CM138" s="4" t="str">
        <f t="shared" si="46"/>
        <v>...-...-.....</v>
      </c>
      <c r="CN138" s="57">
        <f t="shared" si="47"/>
        <v>0</v>
      </c>
      <c r="CO138" s="58">
        <f t="shared" si="48"/>
        <v>0</v>
      </c>
      <c r="CP138" s="4" t="str">
        <f t="shared" si="49"/>
        <v/>
      </c>
      <c r="CQ138" s="4" t="b">
        <f t="shared" si="50"/>
        <v>0</v>
      </c>
      <c r="CR138" s="4" t="str">
        <f t="shared" si="51"/>
        <v/>
      </c>
      <c r="CS138" s="4" t="str">
        <f t="shared" si="52"/>
        <v/>
      </c>
      <c r="CT138" s="91" t="b">
        <f t="shared" ref="CT138:CT201" si="56">IF(AK138=5, AU138&amp;"~"&amp;AV138&amp;"~"&amp;AW138&amp;"~"&amp;AX138&amp;"~"&amp;AI138&amp;"~"&amp;AJ138&amp;"~"&amp;AK138&amp;"~"&amp;AL138&amp;"~"&amp;AM138&amp;"~"&amp;AN138&amp;"~"&amp;AO138&amp;"~"&amp;AZ138&amp;"~"&amp;IF(ISBLANK(BR138), "-", BR138)&amp;"~"&amp;IF(ISBLANK(BS138), "-", BS138)&amp;"~"&amp;BT138&amp;"~"&amp;AR138&amp;"~"&amp;AT138&amp;"~"&amp;BA138)</f>
        <v>0</v>
      </c>
    </row>
    <row r="139" spans="1:98" s="4" customFormat="1" x14ac:dyDescent="0.25">
      <c r="A139" s="50" t="str">
        <f t="shared" si="30"/>
        <v>...</v>
      </c>
      <c r="B139" s="50" t="str">
        <f t="shared" si="31"/>
        <v>...</v>
      </c>
      <c r="C139" s="50" t="str">
        <f t="shared" si="32"/>
        <v>.....</v>
      </c>
      <c r="D139" s="50" t="str">
        <f>IF($C139=".....","",_xlfn.IFNA(VLOOKUP($C139, Parameter!$A$4:$L$5000, 3, FALSE), ""))</f>
        <v/>
      </c>
      <c r="E139" s="50" t="str">
        <f t="shared" si="33"/>
        <v>.....</v>
      </c>
      <c r="F139" s="50" t="str">
        <f t="shared" si="34"/>
        <v>......</v>
      </c>
      <c r="G139" s="50" t="str">
        <f t="shared" si="35"/>
        <v>...</v>
      </c>
      <c r="H139" s="40">
        <f>IF(E139=".....", 0, _xlfn.IFNA(VLOOKUP($E139, Parameter2!$A$2:$C$5000, 3, FALSE), 0))</f>
        <v>0</v>
      </c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18" t="str">
        <f>IF(C139=".....","",_xlfn.IFNA(VLOOKUP($C139, Parameter!$A$4:$B$5000, 2, FALSE), "Kode belanja salah :("))</f>
        <v/>
      </c>
      <c r="X139" s="35"/>
      <c r="Y139" s="121"/>
      <c r="Z139" s="17"/>
      <c r="AA139" s="20"/>
      <c r="AB139" s="41" t="str">
        <f>IF($C139=".....","",VLOOKUP($C139, Parameter!$A$4:$L$5000, 6, FALSE))</f>
        <v/>
      </c>
      <c r="AC139" s="41" t="str">
        <f>IF($C139=".....","",VLOOKUP($C139, Parameter!$A$4:$L$5000, 7, FALSE))</f>
        <v/>
      </c>
      <c r="AD139" s="41" t="str">
        <f>IF($C139=".....","",VLOOKUP($C139, Parameter!$A$4:$L$5000, 8, FALSE))</f>
        <v/>
      </c>
      <c r="AE139" s="41" t="str">
        <f>IF($C139=".....","",VLOOKUP($C139, Parameter!$A$4:$L$5000, 9, FALSE))</f>
        <v/>
      </c>
      <c r="AF139" s="41" t="str">
        <f>IF($C139=".....","",VLOOKUP($C139, Parameter!$A$4:$L$5000, 10, FALSE))</f>
        <v/>
      </c>
      <c r="AG139" s="41" t="str">
        <f>IF($C139=".....","",VLOOKUP($C139, Parameter!$A$4:$L$5000, 11, FALSE))</f>
        <v/>
      </c>
      <c r="AH139" s="41" t="str">
        <f>IF($C139="..0.0.0.000","",_xlfn.IFNA(VLOOKUP($C139, Parameter!$A$4:$L$5000, 12, FALSE), ""))</f>
        <v/>
      </c>
      <c r="AI139" s="39"/>
      <c r="AJ139" s="39"/>
      <c r="AK139" s="39"/>
      <c r="AL139" s="39"/>
      <c r="AM139" s="39"/>
      <c r="AN139" s="39"/>
      <c r="AO139" s="39"/>
      <c r="AP139" s="41" t="str">
        <f>IF(F139="......", "", _xlfn.IFNA(VLOOKUP(F139, Parameter2!$D$2:$E$15000, 2, FALSE), "Kode aset salah :("))</f>
        <v/>
      </c>
      <c r="AQ139" s="39"/>
      <c r="AR139" s="51"/>
      <c r="AS139" s="52"/>
      <c r="AT139" s="53">
        <f t="shared" si="36"/>
        <v>0</v>
      </c>
      <c r="AU139" s="39" t="str">
        <f t="shared" si="37"/>
        <v/>
      </c>
      <c r="AV139" s="39" t="str">
        <f t="shared" si="38"/>
        <v/>
      </c>
      <c r="AW139" s="39" t="str">
        <f t="shared" si="39"/>
        <v/>
      </c>
      <c r="AX139" s="39" t="str">
        <f t="shared" si="40"/>
        <v/>
      </c>
      <c r="AY139" s="41" t="str">
        <f>IF(G139="...", "", VLOOKUP(G139, UPB!$A$3:$B$5000, 2, FALSE))</f>
        <v/>
      </c>
      <c r="AZ139" s="84"/>
      <c r="BA139" s="76"/>
      <c r="BB139" s="65"/>
      <c r="BC139" s="65"/>
      <c r="BD139" s="54"/>
      <c r="BE139" s="65"/>
      <c r="BF139" s="65"/>
      <c r="BG139" s="65"/>
      <c r="BH139" s="65"/>
      <c r="BI139" s="65"/>
      <c r="BJ139" s="65"/>
      <c r="BK139" s="65"/>
      <c r="BL139" s="65"/>
      <c r="BM139" s="65"/>
      <c r="BN139" s="70"/>
      <c r="BO139" s="65"/>
      <c r="BP139" s="65"/>
      <c r="BQ139" s="65"/>
      <c r="BR139" s="65"/>
      <c r="BS139" s="65"/>
      <c r="BT139" s="65"/>
      <c r="BU139" s="55" t="str">
        <f>IF(AND($D139 &lt;&gt; "", $D139 &lt;&gt; $E139, $F139 &lt;&gt; "x.x.x.x.x.x.x"), VLOOKUP($E139, Parameter!$E$3:$N$5000, 9, FALSE), "")</f>
        <v/>
      </c>
      <c r="BV139" s="55" t="str">
        <f>IF(AND($D139 &lt;&gt; "", $D139 &lt;&gt; $E139, $F139 &lt;&gt; "x.x.x.x.x.x.x"), VLOOKUP($E139, Parameter!$E$3:$N$5000, 10, FALSE), "")</f>
        <v/>
      </c>
      <c r="BW139" s="55" t="str">
        <f>IF(AND($D139 &lt;&gt; "", $D139 &lt;&gt; $E139, $F139 &lt;&gt; "x.x.x.x.x.x.x"), VLOOKUP($C139, Parameter!$A$4:$L$5000, 3, FALSE), "")</f>
        <v/>
      </c>
      <c r="BX139" s="55" t="str">
        <f>IF(AND($D139 &lt;&gt; "", $D139 &lt;&gt; $E139, $F139 &lt;&gt; "x.x.x.x.x.x.x"), VLOOKUP($C139, Parameter!$A$4:$L$5000, 4, FALSE), "")</f>
        <v/>
      </c>
      <c r="BY139" s="56">
        <f t="shared" si="41"/>
        <v>0</v>
      </c>
      <c r="BZ139" s="55" t="str">
        <f t="shared" si="42"/>
        <v>Intra</v>
      </c>
      <c r="CA139" s="55" t="str">
        <f>IF($BZ139="Ekstra", Parameter3!$B$2, "")</f>
        <v/>
      </c>
      <c r="CB139" s="55" t="str">
        <f>IF($BZ139="Ekstra", Parameter3!$C$2, "")</f>
        <v/>
      </c>
      <c r="CC139" s="55" t="str">
        <f>IF($BZ139="Ekstra", VLOOKUP($E139, Parameter!$E$3:$N$5000, 9, FALSE), "")</f>
        <v/>
      </c>
      <c r="CD139" s="55" t="str">
        <f>IF($BZ139="Ekstra", VLOOKUP($E139, Parameter!$E$3:$N$5000, 10, FALSE), "")</f>
        <v/>
      </c>
      <c r="CE139" s="56">
        <f t="shared" si="43"/>
        <v>0</v>
      </c>
      <c r="CF139" s="55" t="str">
        <f t="shared" si="55"/>
        <v/>
      </c>
      <c r="CG139" s="55" t="str">
        <f t="shared" si="55"/>
        <v/>
      </c>
      <c r="CH139" s="55" t="str">
        <f t="shared" si="44"/>
        <v/>
      </c>
      <c r="CI139" s="55" t="str">
        <f>IF($F139="x.x.x.x.x.x.x", VLOOKUP($C139, Parameter!$A$4:$L$5000, 4, FALSE), "")</f>
        <v/>
      </c>
      <c r="CJ139" s="56">
        <f t="shared" si="45"/>
        <v>0</v>
      </c>
      <c r="CM139" s="4" t="str">
        <f t="shared" si="46"/>
        <v>...-...-.....</v>
      </c>
      <c r="CN139" s="57">
        <f t="shared" si="47"/>
        <v>0</v>
      </c>
      <c r="CO139" s="58">
        <f t="shared" si="48"/>
        <v>0</v>
      </c>
      <c r="CP139" s="4" t="str">
        <f t="shared" si="49"/>
        <v/>
      </c>
      <c r="CQ139" s="4" t="b">
        <f t="shared" si="50"/>
        <v>0</v>
      </c>
      <c r="CR139" s="4" t="str">
        <f t="shared" si="51"/>
        <v/>
      </c>
      <c r="CS139" s="4" t="str">
        <f t="shared" si="52"/>
        <v/>
      </c>
      <c r="CT139" s="91" t="b">
        <f t="shared" si="56"/>
        <v>0</v>
      </c>
    </row>
    <row r="140" spans="1:98" s="4" customFormat="1" x14ac:dyDescent="0.25">
      <c r="A140" s="50" t="str">
        <f t="shared" ref="A140:A203" si="57">I140&amp;"."&amp;J140&amp;"."&amp;K140&amp;"."&amp;L140</f>
        <v>...</v>
      </c>
      <c r="B140" s="50" t="str">
        <f t="shared" ref="B140:B203" si="58">M140&amp;"."&amp;N140&amp;"."&amp;O140&amp;"."&amp;P140</f>
        <v>...</v>
      </c>
      <c r="C140" s="50" t="str">
        <f t="shared" ref="C140:C203" si="59">Q140&amp;"."&amp;R140&amp;"."&amp;S140&amp;"."&amp;T140&amp;"."&amp;U140&amp;"."&amp;V140</f>
        <v>.....</v>
      </c>
      <c r="D140" s="50" t="str">
        <f>IF($C140=".....","",_xlfn.IFNA(VLOOKUP($C140, Parameter!$A$4:$L$5000, 3, FALSE), ""))</f>
        <v/>
      </c>
      <c r="E140" s="50" t="str">
        <f t="shared" ref="E140:E203" si="60">$AI140&amp;"."&amp;$AJ140&amp;"."&amp;$AK140&amp;"."&amp;$AL140&amp;"."&amp;$AM140&amp;"."&amp;$AN140</f>
        <v>.....</v>
      </c>
      <c r="F140" s="50" t="str">
        <f t="shared" ref="F140:F203" si="61">$AI140&amp;"."&amp;$AJ140&amp;"."&amp;$AK140&amp;"."&amp;$AL140&amp;"."&amp;$AM140&amp;"."&amp;$AN140&amp;"."&amp;$AO140</f>
        <v>......</v>
      </c>
      <c r="G140" s="50" t="str">
        <f t="shared" ref="G140:G203" si="62">AU140&amp;"."&amp;AV140&amp;"."&amp;AW140&amp;"."&amp;AX140</f>
        <v>...</v>
      </c>
      <c r="H140" s="40">
        <f>IF(E140=".....", 0, _xlfn.IFNA(VLOOKUP($E140, Parameter2!$A$2:$C$5000, 3, FALSE), 0))</f>
        <v>0</v>
      </c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18" t="str">
        <f>IF(C140=".....","",_xlfn.IFNA(VLOOKUP($C140, Parameter!$A$4:$B$5000, 2, FALSE), "Kode belanja salah :("))</f>
        <v/>
      </c>
      <c r="X140" s="35"/>
      <c r="Y140" s="121"/>
      <c r="Z140" s="17"/>
      <c r="AA140" s="20"/>
      <c r="AB140" s="41" t="str">
        <f>IF($C140=".....","",VLOOKUP($C140, Parameter!$A$4:$L$5000, 6, FALSE))</f>
        <v/>
      </c>
      <c r="AC140" s="41" t="str">
        <f>IF($C140=".....","",VLOOKUP($C140, Parameter!$A$4:$L$5000, 7, FALSE))</f>
        <v/>
      </c>
      <c r="AD140" s="41" t="str">
        <f>IF($C140=".....","",VLOOKUP($C140, Parameter!$A$4:$L$5000, 8, FALSE))</f>
        <v/>
      </c>
      <c r="AE140" s="41" t="str">
        <f>IF($C140=".....","",VLOOKUP($C140, Parameter!$A$4:$L$5000, 9, FALSE))</f>
        <v/>
      </c>
      <c r="AF140" s="41" t="str">
        <f>IF($C140=".....","",VLOOKUP($C140, Parameter!$A$4:$L$5000, 10, FALSE))</f>
        <v/>
      </c>
      <c r="AG140" s="41" t="str">
        <f>IF($C140=".....","",VLOOKUP($C140, Parameter!$A$4:$L$5000, 11, FALSE))</f>
        <v/>
      </c>
      <c r="AH140" s="41" t="str">
        <f>IF($C140="..0.0.0.000","",_xlfn.IFNA(VLOOKUP($C140, Parameter!$A$4:$L$5000, 12, FALSE), ""))</f>
        <v/>
      </c>
      <c r="AI140" s="39"/>
      <c r="AJ140" s="39"/>
      <c r="AK140" s="39"/>
      <c r="AL140" s="39"/>
      <c r="AM140" s="39"/>
      <c r="AN140" s="39"/>
      <c r="AO140" s="39"/>
      <c r="AP140" s="41" t="str">
        <f>IF(F140="......", "", _xlfn.IFNA(VLOOKUP(F140, Parameter2!$D$2:$E$15000, 2, FALSE), "Kode aset salah :("))</f>
        <v/>
      </c>
      <c r="AQ140" s="39"/>
      <c r="AR140" s="51"/>
      <c r="AS140" s="52"/>
      <c r="AT140" s="53">
        <f t="shared" ref="AT140:AT203" si="63">IF(OR(ISBLANK(AR140), AR140=0), 0, AS140/AR140)</f>
        <v>0</v>
      </c>
      <c r="AU140" s="39" t="str">
        <f t="shared" ref="AU140:AU203" si="64">IF(ISBLANK($AI140), "", $I$1)</f>
        <v/>
      </c>
      <c r="AV140" s="39" t="str">
        <f t="shared" ref="AV140:AV203" si="65">IF(ISBLANK($AI140), "", $J$1)</f>
        <v/>
      </c>
      <c r="AW140" s="39" t="str">
        <f t="shared" ref="AW140:AW203" si="66">IF(ISBLANK($AI140), "", $K$1)</f>
        <v/>
      </c>
      <c r="AX140" s="39" t="str">
        <f t="shared" ref="AX140:AX203" si="67">IF(ISBLANK($AI140), "", $L$1)</f>
        <v/>
      </c>
      <c r="AY140" s="41" t="str">
        <f>IF(G140="...", "", VLOOKUP(G140, UPB!$A$3:$B$5000, 2, FALSE))</f>
        <v/>
      </c>
      <c r="AZ140" s="84"/>
      <c r="BA140" s="76"/>
      <c r="BB140" s="65"/>
      <c r="BC140" s="65"/>
      <c r="BD140" s="54"/>
      <c r="BE140" s="65"/>
      <c r="BF140" s="65"/>
      <c r="BG140" s="65"/>
      <c r="BH140" s="65"/>
      <c r="BI140" s="65"/>
      <c r="BJ140" s="65"/>
      <c r="BK140" s="65"/>
      <c r="BL140" s="65"/>
      <c r="BM140" s="65"/>
      <c r="BN140" s="70"/>
      <c r="BO140" s="65"/>
      <c r="BP140" s="65"/>
      <c r="BQ140" s="65"/>
      <c r="BR140" s="65"/>
      <c r="BS140" s="65"/>
      <c r="BT140" s="65"/>
      <c r="BU140" s="55" t="str">
        <f>IF(AND($D140 &lt;&gt; "", $D140 &lt;&gt; $E140, $F140 &lt;&gt; "x.x.x.x.x.x.x"), VLOOKUP($E140, Parameter!$E$3:$N$5000, 9, FALSE), "")</f>
        <v/>
      </c>
      <c r="BV140" s="55" t="str">
        <f>IF(AND($D140 &lt;&gt; "", $D140 &lt;&gt; $E140, $F140 &lt;&gt; "x.x.x.x.x.x.x"), VLOOKUP($E140, Parameter!$E$3:$N$5000, 10, FALSE), "")</f>
        <v/>
      </c>
      <c r="BW140" s="55" t="str">
        <f>IF(AND($D140 &lt;&gt; "", $D140 &lt;&gt; $E140, $F140 &lt;&gt; "x.x.x.x.x.x.x"), VLOOKUP($C140, Parameter!$A$4:$L$5000, 3, FALSE), "")</f>
        <v/>
      </c>
      <c r="BX140" s="55" t="str">
        <f>IF(AND($D140 &lt;&gt; "", $D140 &lt;&gt; $E140, $F140 &lt;&gt; "x.x.x.x.x.x.x"), VLOOKUP($C140, Parameter!$A$4:$L$5000, 4, FALSE), "")</f>
        <v/>
      </c>
      <c r="BY140" s="56">
        <f t="shared" ref="BY140:BY203" si="68">IF(AND($D140 &lt;&gt; "", $D140 &lt;&gt; $E140, $F140 &lt;&gt; "x.x.x.x.x.x.x"), $AS140, 0)</f>
        <v>0</v>
      </c>
      <c r="BZ140" s="55" t="str">
        <f t="shared" ref="BZ140:BZ203" si="69">IF(AT140&lt;H140, "Ekstra", "Intra")</f>
        <v>Intra</v>
      </c>
      <c r="CA140" s="55" t="str">
        <f>IF($BZ140="Ekstra", Parameter3!$B$2, "")</f>
        <v/>
      </c>
      <c r="CB140" s="55" t="str">
        <f>IF($BZ140="Ekstra", Parameter3!$C$2, "")</f>
        <v/>
      </c>
      <c r="CC140" s="55" t="str">
        <f>IF($BZ140="Ekstra", VLOOKUP($E140, Parameter!$E$3:$N$5000, 9, FALSE), "")</f>
        <v/>
      </c>
      <c r="CD140" s="55" t="str">
        <f>IF($BZ140="Ekstra", VLOOKUP($E140, Parameter!$E$3:$N$5000, 10, FALSE), "")</f>
        <v/>
      </c>
      <c r="CE140" s="56">
        <f t="shared" ref="CE140:CE203" si="70">IF($BZ140="Ekstra", $AS140, 0)</f>
        <v>0</v>
      </c>
      <c r="CF140" s="55" t="str">
        <f t="shared" si="55"/>
        <v/>
      </c>
      <c r="CG140" s="55" t="str">
        <f t="shared" si="55"/>
        <v/>
      </c>
      <c r="CH140" s="55" t="str">
        <f t="shared" ref="CH140:CH203" si="71">IF($F140="x.x.x.x.x.x.x", D140, "")</f>
        <v/>
      </c>
      <c r="CI140" s="55" t="str">
        <f>IF($F140="x.x.x.x.x.x.x", VLOOKUP($C140, Parameter!$A$4:$L$5000, 4, FALSE), "")</f>
        <v/>
      </c>
      <c r="CJ140" s="56">
        <f t="shared" ref="CJ140:CJ203" si="72">IF($F140="x.x.x.x.x.x.x", $AS140, 0)</f>
        <v>0</v>
      </c>
      <c r="CM140" s="4" t="str">
        <f t="shared" ref="CM140:CM203" si="73">A140&amp;"-"&amp;B140&amp;"-"&amp;C140</f>
        <v>...-...-.....</v>
      </c>
      <c r="CN140" s="57">
        <f t="shared" ref="CN140:CN203" si="74">AA140</f>
        <v>0</v>
      </c>
      <c r="CO140" s="58">
        <f t="shared" ref="CO140:CO203" si="75">AS140</f>
        <v>0</v>
      </c>
      <c r="CP140" s="4" t="str">
        <f t="shared" ref="CP140:CP203" si="76">IF($AK140=1, AU140&amp;"~"&amp;AV140&amp;"~"&amp;AW140&amp;"~"&amp;AX140&amp;"~"&amp;AI140&amp;"~"&amp;AJ140&amp;"~"&amp;AK140&amp;"~"&amp;AL140&amp;"~"&amp;AM140&amp;"~"&amp;AN140&amp;"~"&amp;AO140&amp;"~"&amp;AZ140&amp;"~"&amp;BB140&amp;"~"&amp;BC140&amp;"~"&amp;BD140&amp;"~"&amp;BE140&amp;"~"&amp;AR140&amp;"~"&amp;AT140&amp;"~"&amp;BF140, "")</f>
        <v/>
      </c>
      <c r="CQ140" s="4" t="b">
        <f t="shared" ref="CQ140:CQ203" si="77">IF($AK140=2, AU140&amp;"~"&amp;AV140&amp;"~"&amp;AW140&amp;"~"&amp;AX140&amp;"~"&amp;AI140&amp;"~"&amp;AJ140&amp;"~"&amp;AK140&amp;"~"&amp;AL140&amp;"~"&amp;AM140&amp;"~"&amp;AN140&amp;"~"&amp;AO140&amp;"~"&amp;AZ140&amp;"~"&amp;IF(ISBLANK(BG140), "-", BG140)&amp;"~"&amp;IF(ISBLANK(BH140), "-", BH140)&amp;"~"&amp;IF(ISBLANK(BI140), "-", BI140)&amp;"~"&amp;IF(ISBLANK(BJ140), "-", BJ140)&amp;"~"&amp;IF(ISBLANK(BK140), "-", BK140)&amp;"~Pembelian~"&amp;AR140&amp;"~"&amp;AT140&amp; "~"&amp;BA140)</f>
        <v>0</v>
      </c>
      <c r="CR140" s="4" t="str">
        <f t="shared" ref="CR140:CR203" si="78">IF(AK140=3, AU140&amp;"~"&amp;AV140&amp;"~"&amp;AW140&amp;"~"&amp;AX140&amp;"~"&amp;AI140&amp;"~"&amp;AJ140&amp;"~"&amp;AK140&amp;"~"&amp;AL140&amp;"~"&amp;AM140&amp;"~"&amp;AN140&amp;"~"&amp;AO140&amp;"~"&amp;AZ140&amp;"~"&amp;BL140&amp;"~"&amp;BM140&amp;"~"&amp;AR140&amp;"~"&amp;AT140&amp;"~"&amp;BN140, "")</f>
        <v/>
      </c>
      <c r="CS140" s="4" t="str">
        <f t="shared" ref="CS140:CS203" si="79">IF(AK140=4, AU140&amp;"~"&amp;AV140&amp;"~"&amp;AW140&amp;"~"&amp;AX140&amp;"~"&amp;AI140&amp;"~"&amp;AJ140&amp;"~"&amp;AK140&amp;"~"&amp;AL140&amp;"~"&amp;AM140&amp;"~"&amp;AN140&amp;"~"&amp;AO140&amp;"~"&amp;AZ140&amp;"~"&amp;BO140&amp;"~"&amp;BP140&amp;"~"&amp;AR140&amp;"~"&amp;AT140&amp;"~"&amp;BQ140, "")</f>
        <v/>
      </c>
      <c r="CT140" s="91" t="b">
        <f t="shared" si="56"/>
        <v>0</v>
      </c>
    </row>
    <row r="141" spans="1:98" s="4" customFormat="1" x14ac:dyDescent="0.25">
      <c r="A141" s="50" t="str">
        <f t="shared" si="57"/>
        <v>...</v>
      </c>
      <c r="B141" s="50" t="str">
        <f t="shared" si="58"/>
        <v>...</v>
      </c>
      <c r="C141" s="50" t="str">
        <f t="shared" si="59"/>
        <v>.....</v>
      </c>
      <c r="D141" s="50" t="str">
        <f>IF($C141=".....","",_xlfn.IFNA(VLOOKUP($C141, Parameter!$A$4:$L$5000, 3, FALSE), ""))</f>
        <v/>
      </c>
      <c r="E141" s="50" t="str">
        <f t="shared" si="60"/>
        <v>.....</v>
      </c>
      <c r="F141" s="50" t="str">
        <f t="shared" si="61"/>
        <v>......</v>
      </c>
      <c r="G141" s="50" t="str">
        <f t="shared" si="62"/>
        <v>...</v>
      </c>
      <c r="H141" s="40">
        <f>IF(E141=".....", 0, _xlfn.IFNA(VLOOKUP($E141, Parameter2!$A$2:$C$5000, 3, FALSE), 0))</f>
        <v>0</v>
      </c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18" t="str">
        <f>IF(C141=".....","",_xlfn.IFNA(VLOOKUP($C141, Parameter!$A$4:$B$5000, 2, FALSE), "Kode belanja salah :("))</f>
        <v/>
      </c>
      <c r="X141" s="35"/>
      <c r="Y141" s="121"/>
      <c r="Z141" s="17"/>
      <c r="AA141" s="20"/>
      <c r="AB141" s="41" t="str">
        <f>IF($C141=".....","",VLOOKUP($C141, Parameter!$A$4:$L$5000, 6, FALSE))</f>
        <v/>
      </c>
      <c r="AC141" s="41" t="str">
        <f>IF($C141=".....","",VLOOKUP($C141, Parameter!$A$4:$L$5000, 7, FALSE))</f>
        <v/>
      </c>
      <c r="AD141" s="41" t="str">
        <f>IF($C141=".....","",VLOOKUP($C141, Parameter!$A$4:$L$5000, 8, FALSE))</f>
        <v/>
      </c>
      <c r="AE141" s="41" t="str">
        <f>IF($C141=".....","",VLOOKUP($C141, Parameter!$A$4:$L$5000, 9, FALSE))</f>
        <v/>
      </c>
      <c r="AF141" s="41" t="str">
        <f>IF($C141=".....","",VLOOKUP($C141, Parameter!$A$4:$L$5000, 10, FALSE))</f>
        <v/>
      </c>
      <c r="AG141" s="41" t="str">
        <f>IF($C141=".....","",VLOOKUP($C141, Parameter!$A$4:$L$5000, 11, FALSE))</f>
        <v/>
      </c>
      <c r="AH141" s="41" t="str">
        <f>IF($C141="..0.0.0.000","",_xlfn.IFNA(VLOOKUP($C141, Parameter!$A$4:$L$5000, 12, FALSE), ""))</f>
        <v/>
      </c>
      <c r="AI141" s="39"/>
      <c r="AJ141" s="39"/>
      <c r="AK141" s="39"/>
      <c r="AL141" s="39"/>
      <c r="AM141" s="39"/>
      <c r="AN141" s="39"/>
      <c r="AO141" s="39"/>
      <c r="AP141" s="41" t="str">
        <f>IF(F141="......", "", _xlfn.IFNA(VLOOKUP(F141, Parameter2!$D$2:$E$15000, 2, FALSE), "Kode aset salah :("))</f>
        <v/>
      </c>
      <c r="AQ141" s="39"/>
      <c r="AR141" s="51"/>
      <c r="AS141" s="52"/>
      <c r="AT141" s="53">
        <f t="shared" si="63"/>
        <v>0</v>
      </c>
      <c r="AU141" s="39" t="str">
        <f t="shared" si="64"/>
        <v/>
      </c>
      <c r="AV141" s="39" t="str">
        <f t="shared" si="65"/>
        <v/>
      </c>
      <c r="AW141" s="39" t="str">
        <f t="shared" si="66"/>
        <v/>
      </c>
      <c r="AX141" s="39" t="str">
        <f t="shared" si="67"/>
        <v/>
      </c>
      <c r="AY141" s="41" t="str">
        <f>IF(G141="...", "", VLOOKUP(G141, UPB!$A$3:$B$5000, 2, FALSE))</f>
        <v/>
      </c>
      <c r="AZ141" s="84"/>
      <c r="BA141" s="76"/>
      <c r="BB141" s="65"/>
      <c r="BC141" s="65"/>
      <c r="BD141" s="54"/>
      <c r="BE141" s="65"/>
      <c r="BF141" s="65"/>
      <c r="BG141" s="65"/>
      <c r="BH141" s="65"/>
      <c r="BI141" s="65"/>
      <c r="BJ141" s="65"/>
      <c r="BK141" s="65"/>
      <c r="BL141" s="65"/>
      <c r="BM141" s="65"/>
      <c r="BN141" s="70"/>
      <c r="BO141" s="65"/>
      <c r="BP141" s="65"/>
      <c r="BQ141" s="65"/>
      <c r="BR141" s="65"/>
      <c r="BS141" s="65"/>
      <c r="BT141" s="65"/>
      <c r="BU141" s="55" t="str">
        <f>IF(AND($D141 &lt;&gt; "", $D141 &lt;&gt; $E141, $F141 &lt;&gt; "x.x.x.x.x.x.x"), VLOOKUP($E141, Parameter!$E$3:$N$5000, 9, FALSE), "")</f>
        <v/>
      </c>
      <c r="BV141" s="55" t="str">
        <f>IF(AND($D141 &lt;&gt; "", $D141 &lt;&gt; $E141, $F141 &lt;&gt; "x.x.x.x.x.x.x"), VLOOKUP($E141, Parameter!$E$3:$N$5000, 10, FALSE), "")</f>
        <v/>
      </c>
      <c r="BW141" s="55" t="str">
        <f>IF(AND($D141 &lt;&gt; "", $D141 &lt;&gt; $E141, $F141 &lt;&gt; "x.x.x.x.x.x.x"), VLOOKUP($C141, Parameter!$A$4:$L$5000, 3, FALSE), "")</f>
        <v/>
      </c>
      <c r="BX141" s="55" t="str">
        <f>IF(AND($D141 &lt;&gt; "", $D141 &lt;&gt; $E141, $F141 &lt;&gt; "x.x.x.x.x.x.x"), VLOOKUP($C141, Parameter!$A$4:$L$5000, 4, FALSE), "")</f>
        <v/>
      </c>
      <c r="BY141" s="56">
        <f t="shared" si="68"/>
        <v>0</v>
      </c>
      <c r="BZ141" s="55" t="str">
        <f t="shared" si="69"/>
        <v>Intra</v>
      </c>
      <c r="CA141" s="55" t="str">
        <f>IF($BZ141="Ekstra", Parameter3!$B$2, "")</f>
        <v/>
      </c>
      <c r="CB141" s="55" t="str">
        <f>IF($BZ141="Ekstra", Parameter3!$C$2, "")</f>
        <v/>
      </c>
      <c r="CC141" s="55" t="str">
        <f>IF($BZ141="Ekstra", VLOOKUP($E141, Parameter!$E$3:$N$5000, 9, FALSE), "")</f>
        <v/>
      </c>
      <c r="CD141" s="55" t="str">
        <f>IF($BZ141="Ekstra", VLOOKUP($E141, Parameter!$E$3:$N$5000, 10, FALSE), "")</f>
        <v/>
      </c>
      <c r="CE141" s="56">
        <f t="shared" si="70"/>
        <v>0</v>
      </c>
      <c r="CF141" s="55" t="str">
        <f t="shared" si="55"/>
        <v/>
      </c>
      <c r="CG141" s="55" t="str">
        <f t="shared" si="55"/>
        <v/>
      </c>
      <c r="CH141" s="55" t="str">
        <f t="shared" si="71"/>
        <v/>
      </c>
      <c r="CI141" s="55" t="str">
        <f>IF($F141="x.x.x.x.x.x.x", VLOOKUP($C141, Parameter!$A$4:$L$5000, 4, FALSE), "")</f>
        <v/>
      </c>
      <c r="CJ141" s="56">
        <f t="shared" si="72"/>
        <v>0</v>
      </c>
      <c r="CM141" s="4" t="str">
        <f t="shared" si="73"/>
        <v>...-...-.....</v>
      </c>
      <c r="CN141" s="57">
        <f t="shared" si="74"/>
        <v>0</v>
      </c>
      <c r="CO141" s="58">
        <f t="shared" si="75"/>
        <v>0</v>
      </c>
      <c r="CP141" s="4" t="str">
        <f t="shared" si="76"/>
        <v/>
      </c>
      <c r="CQ141" s="4" t="b">
        <f t="shared" si="77"/>
        <v>0</v>
      </c>
      <c r="CR141" s="4" t="str">
        <f t="shared" si="78"/>
        <v/>
      </c>
      <c r="CS141" s="4" t="str">
        <f t="shared" si="79"/>
        <v/>
      </c>
      <c r="CT141" s="91" t="b">
        <f t="shared" si="56"/>
        <v>0</v>
      </c>
    </row>
    <row r="142" spans="1:98" s="4" customFormat="1" x14ac:dyDescent="0.25">
      <c r="A142" s="50" t="str">
        <f t="shared" si="57"/>
        <v>...</v>
      </c>
      <c r="B142" s="50" t="str">
        <f t="shared" si="58"/>
        <v>...</v>
      </c>
      <c r="C142" s="50" t="str">
        <f t="shared" si="59"/>
        <v>.....</v>
      </c>
      <c r="D142" s="50" t="str">
        <f>IF($C142=".....","",_xlfn.IFNA(VLOOKUP($C142, Parameter!$A$4:$L$5000, 3, FALSE), ""))</f>
        <v/>
      </c>
      <c r="E142" s="50" t="str">
        <f t="shared" si="60"/>
        <v>.....</v>
      </c>
      <c r="F142" s="50" t="str">
        <f t="shared" si="61"/>
        <v>......</v>
      </c>
      <c r="G142" s="50" t="str">
        <f t="shared" si="62"/>
        <v>...</v>
      </c>
      <c r="H142" s="40">
        <f>IF(E142=".....", 0, _xlfn.IFNA(VLOOKUP($E142, Parameter2!$A$2:$C$5000, 3, FALSE), 0))</f>
        <v>0</v>
      </c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18" t="str">
        <f>IF(C142=".....","",_xlfn.IFNA(VLOOKUP($C142, Parameter!$A$4:$B$5000, 2, FALSE), "Kode belanja salah :("))</f>
        <v/>
      </c>
      <c r="X142" s="35"/>
      <c r="Y142" s="121"/>
      <c r="Z142" s="17"/>
      <c r="AA142" s="20"/>
      <c r="AB142" s="41" t="str">
        <f>IF($C142=".....","",VLOOKUP($C142, Parameter!$A$4:$L$5000, 6, FALSE))</f>
        <v/>
      </c>
      <c r="AC142" s="41" t="str">
        <f>IF($C142=".....","",VLOOKUP($C142, Parameter!$A$4:$L$5000, 7, FALSE))</f>
        <v/>
      </c>
      <c r="AD142" s="41" t="str">
        <f>IF($C142=".....","",VLOOKUP($C142, Parameter!$A$4:$L$5000, 8, FALSE))</f>
        <v/>
      </c>
      <c r="AE142" s="41" t="str">
        <f>IF($C142=".....","",VLOOKUP($C142, Parameter!$A$4:$L$5000, 9, FALSE))</f>
        <v/>
      </c>
      <c r="AF142" s="41" t="str">
        <f>IF($C142=".....","",VLOOKUP($C142, Parameter!$A$4:$L$5000, 10, FALSE))</f>
        <v/>
      </c>
      <c r="AG142" s="41" t="str">
        <f>IF($C142=".....","",VLOOKUP($C142, Parameter!$A$4:$L$5000, 11, FALSE))</f>
        <v/>
      </c>
      <c r="AH142" s="41" t="str">
        <f>IF($C142="..0.0.0.000","",_xlfn.IFNA(VLOOKUP($C142, Parameter!$A$4:$L$5000, 12, FALSE), ""))</f>
        <v/>
      </c>
      <c r="AI142" s="39"/>
      <c r="AJ142" s="39"/>
      <c r="AK142" s="39"/>
      <c r="AL142" s="39"/>
      <c r="AM142" s="39"/>
      <c r="AN142" s="39"/>
      <c r="AO142" s="39"/>
      <c r="AP142" s="41" t="str">
        <f>IF(F142="......", "", _xlfn.IFNA(VLOOKUP(F142, Parameter2!$D$2:$E$15000, 2, FALSE), "Kode aset salah :("))</f>
        <v/>
      </c>
      <c r="AQ142" s="39"/>
      <c r="AR142" s="51"/>
      <c r="AS142" s="52"/>
      <c r="AT142" s="53">
        <f t="shared" si="63"/>
        <v>0</v>
      </c>
      <c r="AU142" s="39" t="str">
        <f t="shared" si="64"/>
        <v/>
      </c>
      <c r="AV142" s="39" t="str">
        <f t="shared" si="65"/>
        <v/>
      </c>
      <c r="AW142" s="39" t="str">
        <f t="shared" si="66"/>
        <v/>
      </c>
      <c r="AX142" s="39" t="str">
        <f t="shared" si="67"/>
        <v/>
      </c>
      <c r="AY142" s="41" t="str">
        <f>IF(G142="...", "", VLOOKUP(G142, UPB!$A$3:$B$5000, 2, FALSE))</f>
        <v/>
      </c>
      <c r="AZ142" s="84"/>
      <c r="BA142" s="76"/>
      <c r="BB142" s="65"/>
      <c r="BC142" s="65"/>
      <c r="BD142" s="54"/>
      <c r="BE142" s="65"/>
      <c r="BF142" s="65"/>
      <c r="BG142" s="65"/>
      <c r="BH142" s="65"/>
      <c r="BI142" s="65"/>
      <c r="BJ142" s="65"/>
      <c r="BK142" s="65"/>
      <c r="BL142" s="65"/>
      <c r="BM142" s="65"/>
      <c r="BN142" s="70"/>
      <c r="BO142" s="65"/>
      <c r="BP142" s="65"/>
      <c r="BQ142" s="65"/>
      <c r="BR142" s="65"/>
      <c r="BS142" s="65"/>
      <c r="BT142" s="65"/>
      <c r="BU142" s="55" t="str">
        <f>IF(AND($D142 &lt;&gt; "", $D142 &lt;&gt; $E142, $F142 &lt;&gt; "x.x.x.x.x.x.x"), VLOOKUP($E142, Parameter!$E$3:$N$5000, 9, FALSE), "")</f>
        <v/>
      </c>
      <c r="BV142" s="55" t="str">
        <f>IF(AND($D142 &lt;&gt; "", $D142 &lt;&gt; $E142, $F142 &lt;&gt; "x.x.x.x.x.x.x"), VLOOKUP($E142, Parameter!$E$3:$N$5000, 10, FALSE), "")</f>
        <v/>
      </c>
      <c r="BW142" s="55" t="str">
        <f>IF(AND($D142 &lt;&gt; "", $D142 &lt;&gt; $E142, $F142 &lt;&gt; "x.x.x.x.x.x.x"), VLOOKUP($C142, Parameter!$A$4:$L$5000, 3, FALSE), "")</f>
        <v/>
      </c>
      <c r="BX142" s="55" t="str">
        <f>IF(AND($D142 &lt;&gt; "", $D142 &lt;&gt; $E142, $F142 &lt;&gt; "x.x.x.x.x.x.x"), VLOOKUP($C142, Parameter!$A$4:$L$5000, 4, FALSE), "")</f>
        <v/>
      </c>
      <c r="BY142" s="56">
        <f t="shared" si="68"/>
        <v>0</v>
      </c>
      <c r="BZ142" s="55" t="str">
        <f t="shared" si="69"/>
        <v>Intra</v>
      </c>
      <c r="CA142" s="55" t="str">
        <f>IF($BZ142="Ekstra", Parameter3!$B$2, "")</f>
        <v/>
      </c>
      <c r="CB142" s="55" t="str">
        <f>IF($BZ142="Ekstra", Parameter3!$C$2, "")</f>
        <v/>
      </c>
      <c r="CC142" s="55" t="str">
        <f>IF($BZ142="Ekstra", VLOOKUP($E142, Parameter!$E$3:$N$5000, 9, FALSE), "")</f>
        <v/>
      </c>
      <c r="CD142" s="55" t="str">
        <f>IF($BZ142="Ekstra", VLOOKUP($E142, Parameter!$E$3:$N$5000, 10, FALSE), "")</f>
        <v/>
      </c>
      <c r="CE142" s="56">
        <f t="shared" si="70"/>
        <v>0</v>
      </c>
      <c r="CF142" s="55" t="str">
        <f t="shared" si="55"/>
        <v/>
      </c>
      <c r="CG142" s="55" t="str">
        <f t="shared" si="55"/>
        <v/>
      </c>
      <c r="CH142" s="55" t="str">
        <f t="shared" si="71"/>
        <v/>
      </c>
      <c r="CI142" s="55" t="str">
        <f>IF($F142="x.x.x.x.x.x.x", VLOOKUP($C142, Parameter!$A$4:$L$5000, 4, FALSE), "")</f>
        <v/>
      </c>
      <c r="CJ142" s="56">
        <f t="shared" si="72"/>
        <v>0</v>
      </c>
      <c r="CM142" s="4" t="str">
        <f t="shared" si="73"/>
        <v>...-...-.....</v>
      </c>
      <c r="CN142" s="57">
        <f t="shared" si="74"/>
        <v>0</v>
      </c>
      <c r="CO142" s="58">
        <f t="shared" si="75"/>
        <v>0</v>
      </c>
      <c r="CP142" s="4" t="str">
        <f t="shared" si="76"/>
        <v/>
      </c>
      <c r="CQ142" s="4" t="b">
        <f t="shared" si="77"/>
        <v>0</v>
      </c>
      <c r="CR142" s="4" t="str">
        <f t="shared" si="78"/>
        <v/>
      </c>
      <c r="CS142" s="4" t="str">
        <f t="shared" si="79"/>
        <v/>
      </c>
      <c r="CT142" s="91" t="b">
        <f t="shared" si="56"/>
        <v>0</v>
      </c>
    </row>
    <row r="143" spans="1:98" s="4" customFormat="1" x14ac:dyDescent="0.25">
      <c r="A143" s="50" t="str">
        <f t="shared" si="57"/>
        <v>...</v>
      </c>
      <c r="B143" s="50" t="str">
        <f t="shared" si="58"/>
        <v>...</v>
      </c>
      <c r="C143" s="50" t="str">
        <f t="shared" si="59"/>
        <v>.....</v>
      </c>
      <c r="D143" s="50" t="str">
        <f>IF($C143=".....","",_xlfn.IFNA(VLOOKUP($C143, Parameter!$A$4:$L$5000, 3, FALSE), ""))</f>
        <v/>
      </c>
      <c r="E143" s="50" t="str">
        <f t="shared" si="60"/>
        <v>.....</v>
      </c>
      <c r="F143" s="50" t="str">
        <f t="shared" si="61"/>
        <v>......</v>
      </c>
      <c r="G143" s="50" t="str">
        <f t="shared" si="62"/>
        <v>...</v>
      </c>
      <c r="H143" s="40">
        <f>IF(E143=".....", 0, _xlfn.IFNA(VLOOKUP($E143, Parameter2!$A$2:$C$5000, 3, FALSE), 0))</f>
        <v>0</v>
      </c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18" t="str">
        <f>IF(C143=".....","",_xlfn.IFNA(VLOOKUP($C143, Parameter!$A$4:$B$5000, 2, FALSE), "Kode belanja salah :("))</f>
        <v/>
      </c>
      <c r="X143" s="35"/>
      <c r="Y143" s="121"/>
      <c r="Z143" s="17"/>
      <c r="AA143" s="20"/>
      <c r="AB143" s="41" t="str">
        <f>IF($C143=".....","",VLOOKUP($C143, Parameter!$A$4:$L$5000, 6, FALSE))</f>
        <v/>
      </c>
      <c r="AC143" s="41" t="str">
        <f>IF($C143=".....","",VLOOKUP($C143, Parameter!$A$4:$L$5000, 7, FALSE))</f>
        <v/>
      </c>
      <c r="AD143" s="41" t="str">
        <f>IF($C143=".....","",VLOOKUP($C143, Parameter!$A$4:$L$5000, 8, FALSE))</f>
        <v/>
      </c>
      <c r="AE143" s="41" t="str">
        <f>IF($C143=".....","",VLOOKUP($C143, Parameter!$A$4:$L$5000, 9, FALSE))</f>
        <v/>
      </c>
      <c r="AF143" s="41" t="str">
        <f>IF($C143=".....","",VLOOKUP($C143, Parameter!$A$4:$L$5000, 10, FALSE))</f>
        <v/>
      </c>
      <c r="AG143" s="41" t="str">
        <f>IF($C143=".....","",VLOOKUP($C143, Parameter!$A$4:$L$5000, 11, FALSE))</f>
        <v/>
      </c>
      <c r="AH143" s="41" t="str">
        <f>IF($C143="..0.0.0.000","",_xlfn.IFNA(VLOOKUP($C143, Parameter!$A$4:$L$5000, 12, FALSE), ""))</f>
        <v/>
      </c>
      <c r="AI143" s="39"/>
      <c r="AJ143" s="39"/>
      <c r="AK143" s="39"/>
      <c r="AL143" s="39"/>
      <c r="AM143" s="39"/>
      <c r="AN143" s="39"/>
      <c r="AO143" s="39"/>
      <c r="AP143" s="41" t="str">
        <f>IF(F143="......", "", _xlfn.IFNA(VLOOKUP(F143, Parameter2!$D$2:$E$15000, 2, FALSE), "Kode aset salah :("))</f>
        <v/>
      </c>
      <c r="AQ143" s="39"/>
      <c r="AR143" s="51"/>
      <c r="AS143" s="52"/>
      <c r="AT143" s="53">
        <f t="shared" si="63"/>
        <v>0</v>
      </c>
      <c r="AU143" s="39" t="str">
        <f t="shared" si="64"/>
        <v/>
      </c>
      <c r="AV143" s="39" t="str">
        <f t="shared" si="65"/>
        <v/>
      </c>
      <c r="AW143" s="39" t="str">
        <f t="shared" si="66"/>
        <v/>
      </c>
      <c r="AX143" s="39" t="str">
        <f t="shared" si="67"/>
        <v/>
      </c>
      <c r="AY143" s="41" t="str">
        <f>IF(G143="...", "", VLOOKUP(G143, UPB!$A$3:$B$5000, 2, FALSE))</f>
        <v/>
      </c>
      <c r="AZ143" s="84"/>
      <c r="BA143" s="76"/>
      <c r="BB143" s="65"/>
      <c r="BC143" s="65"/>
      <c r="BD143" s="54"/>
      <c r="BE143" s="65"/>
      <c r="BF143" s="65"/>
      <c r="BG143" s="65"/>
      <c r="BH143" s="65"/>
      <c r="BI143" s="65"/>
      <c r="BJ143" s="65"/>
      <c r="BK143" s="65"/>
      <c r="BL143" s="65"/>
      <c r="BM143" s="65"/>
      <c r="BN143" s="70"/>
      <c r="BO143" s="65"/>
      <c r="BP143" s="65"/>
      <c r="BQ143" s="65"/>
      <c r="BR143" s="65"/>
      <c r="BS143" s="65"/>
      <c r="BT143" s="65"/>
      <c r="BU143" s="55" t="str">
        <f>IF(AND($D143 &lt;&gt; "", $D143 &lt;&gt; $E143, $F143 &lt;&gt; "x.x.x.x.x.x.x"), VLOOKUP($E143, Parameter!$E$3:$N$5000, 9, FALSE), "")</f>
        <v/>
      </c>
      <c r="BV143" s="55" t="str">
        <f>IF(AND($D143 &lt;&gt; "", $D143 &lt;&gt; $E143, $F143 &lt;&gt; "x.x.x.x.x.x.x"), VLOOKUP($E143, Parameter!$E$3:$N$5000, 10, FALSE), "")</f>
        <v/>
      </c>
      <c r="BW143" s="55" t="str">
        <f>IF(AND($D143 &lt;&gt; "", $D143 &lt;&gt; $E143, $F143 &lt;&gt; "x.x.x.x.x.x.x"), VLOOKUP($C143, Parameter!$A$4:$L$5000, 3, FALSE), "")</f>
        <v/>
      </c>
      <c r="BX143" s="55" t="str">
        <f>IF(AND($D143 &lt;&gt; "", $D143 &lt;&gt; $E143, $F143 &lt;&gt; "x.x.x.x.x.x.x"), VLOOKUP($C143, Parameter!$A$4:$L$5000, 4, FALSE), "")</f>
        <v/>
      </c>
      <c r="BY143" s="56">
        <f t="shared" si="68"/>
        <v>0</v>
      </c>
      <c r="BZ143" s="55" t="str">
        <f t="shared" si="69"/>
        <v>Intra</v>
      </c>
      <c r="CA143" s="55" t="str">
        <f>IF($BZ143="Ekstra", Parameter3!$B$2, "")</f>
        <v/>
      </c>
      <c r="CB143" s="55" t="str">
        <f>IF($BZ143="Ekstra", Parameter3!$C$2, "")</f>
        <v/>
      </c>
      <c r="CC143" s="55" t="str">
        <f>IF($BZ143="Ekstra", VLOOKUP($E143, Parameter!$E$3:$N$5000, 9, FALSE), "")</f>
        <v/>
      </c>
      <c r="CD143" s="55" t="str">
        <f>IF($BZ143="Ekstra", VLOOKUP($E143, Parameter!$E$3:$N$5000, 10, FALSE), "")</f>
        <v/>
      </c>
      <c r="CE143" s="56">
        <f t="shared" si="70"/>
        <v>0</v>
      </c>
      <c r="CF143" s="55" t="str">
        <f t="shared" si="55"/>
        <v/>
      </c>
      <c r="CG143" s="55" t="str">
        <f t="shared" si="55"/>
        <v/>
      </c>
      <c r="CH143" s="55" t="str">
        <f t="shared" si="71"/>
        <v/>
      </c>
      <c r="CI143" s="55" t="str">
        <f>IF($F143="x.x.x.x.x.x.x", VLOOKUP($C143, Parameter!$A$4:$L$5000, 4, FALSE), "")</f>
        <v/>
      </c>
      <c r="CJ143" s="56">
        <f t="shared" si="72"/>
        <v>0</v>
      </c>
      <c r="CM143" s="4" t="str">
        <f t="shared" si="73"/>
        <v>...-...-.....</v>
      </c>
      <c r="CN143" s="57">
        <f t="shared" si="74"/>
        <v>0</v>
      </c>
      <c r="CO143" s="58">
        <f t="shared" si="75"/>
        <v>0</v>
      </c>
      <c r="CP143" s="4" t="str">
        <f t="shared" si="76"/>
        <v/>
      </c>
      <c r="CQ143" s="4" t="b">
        <f t="shared" si="77"/>
        <v>0</v>
      </c>
      <c r="CR143" s="4" t="str">
        <f t="shared" si="78"/>
        <v/>
      </c>
      <c r="CS143" s="4" t="str">
        <f t="shared" si="79"/>
        <v/>
      </c>
      <c r="CT143" s="91" t="b">
        <f t="shared" si="56"/>
        <v>0</v>
      </c>
    </row>
    <row r="144" spans="1:98" s="4" customFormat="1" x14ac:dyDescent="0.25">
      <c r="A144" s="50" t="str">
        <f t="shared" si="57"/>
        <v>...</v>
      </c>
      <c r="B144" s="50" t="str">
        <f t="shared" si="58"/>
        <v>...</v>
      </c>
      <c r="C144" s="50" t="str">
        <f t="shared" si="59"/>
        <v>.....</v>
      </c>
      <c r="D144" s="50" t="str">
        <f>IF($C144=".....","",_xlfn.IFNA(VLOOKUP($C144, Parameter!$A$4:$L$5000, 3, FALSE), ""))</f>
        <v/>
      </c>
      <c r="E144" s="50" t="str">
        <f t="shared" si="60"/>
        <v>.....</v>
      </c>
      <c r="F144" s="50" t="str">
        <f t="shared" si="61"/>
        <v>......</v>
      </c>
      <c r="G144" s="50" t="str">
        <f t="shared" si="62"/>
        <v>...</v>
      </c>
      <c r="H144" s="40">
        <f>IF(E144=".....", 0, _xlfn.IFNA(VLOOKUP($E144, Parameter2!$A$2:$C$5000, 3, FALSE), 0))</f>
        <v>0</v>
      </c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18" t="str">
        <f>IF(C144=".....","",_xlfn.IFNA(VLOOKUP($C144, Parameter!$A$4:$B$5000, 2, FALSE), "Kode belanja salah :("))</f>
        <v/>
      </c>
      <c r="X144" s="35"/>
      <c r="Y144" s="121"/>
      <c r="Z144" s="17"/>
      <c r="AA144" s="20"/>
      <c r="AB144" s="41" t="str">
        <f>IF($C144=".....","",VLOOKUP($C144, Parameter!$A$4:$L$5000, 6, FALSE))</f>
        <v/>
      </c>
      <c r="AC144" s="41" t="str">
        <f>IF($C144=".....","",VLOOKUP($C144, Parameter!$A$4:$L$5000, 7, FALSE))</f>
        <v/>
      </c>
      <c r="AD144" s="41" t="str">
        <f>IF($C144=".....","",VLOOKUP($C144, Parameter!$A$4:$L$5000, 8, FALSE))</f>
        <v/>
      </c>
      <c r="AE144" s="41" t="str">
        <f>IF($C144=".....","",VLOOKUP($C144, Parameter!$A$4:$L$5000, 9, FALSE))</f>
        <v/>
      </c>
      <c r="AF144" s="41" t="str">
        <f>IF($C144=".....","",VLOOKUP($C144, Parameter!$A$4:$L$5000, 10, FALSE))</f>
        <v/>
      </c>
      <c r="AG144" s="41" t="str">
        <f>IF($C144=".....","",VLOOKUP($C144, Parameter!$A$4:$L$5000, 11, FALSE))</f>
        <v/>
      </c>
      <c r="AH144" s="41" t="str">
        <f>IF($C144="..0.0.0.000","",_xlfn.IFNA(VLOOKUP($C144, Parameter!$A$4:$L$5000, 12, FALSE), ""))</f>
        <v/>
      </c>
      <c r="AI144" s="39"/>
      <c r="AJ144" s="39"/>
      <c r="AK144" s="39"/>
      <c r="AL144" s="39"/>
      <c r="AM144" s="39"/>
      <c r="AN144" s="39"/>
      <c r="AO144" s="39"/>
      <c r="AP144" s="41" t="str">
        <f>IF(F144="......", "", _xlfn.IFNA(VLOOKUP(F144, Parameter2!$D$2:$E$15000, 2, FALSE), "Kode aset salah :("))</f>
        <v/>
      </c>
      <c r="AQ144" s="39"/>
      <c r="AR144" s="51"/>
      <c r="AS144" s="52"/>
      <c r="AT144" s="53">
        <f t="shared" si="63"/>
        <v>0</v>
      </c>
      <c r="AU144" s="39" t="str">
        <f t="shared" si="64"/>
        <v/>
      </c>
      <c r="AV144" s="39" t="str">
        <f t="shared" si="65"/>
        <v/>
      </c>
      <c r="AW144" s="39" t="str">
        <f t="shared" si="66"/>
        <v/>
      </c>
      <c r="AX144" s="39" t="str">
        <f t="shared" si="67"/>
        <v/>
      </c>
      <c r="AY144" s="41" t="str">
        <f>IF(G144="...", "", VLOOKUP(G144, UPB!$A$3:$B$5000, 2, FALSE))</f>
        <v/>
      </c>
      <c r="AZ144" s="84"/>
      <c r="BA144" s="76"/>
      <c r="BB144" s="65"/>
      <c r="BC144" s="65"/>
      <c r="BD144" s="54"/>
      <c r="BE144" s="65"/>
      <c r="BF144" s="65"/>
      <c r="BG144" s="65"/>
      <c r="BH144" s="65"/>
      <c r="BI144" s="65"/>
      <c r="BJ144" s="65"/>
      <c r="BK144" s="65"/>
      <c r="BL144" s="65"/>
      <c r="BM144" s="65"/>
      <c r="BN144" s="70"/>
      <c r="BO144" s="65"/>
      <c r="BP144" s="65"/>
      <c r="BQ144" s="65"/>
      <c r="BR144" s="65"/>
      <c r="BS144" s="65"/>
      <c r="BT144" s="65"/>
      <c r="BU144" s="55" t="str">
        <f>IF(AND($D144 &lt;&gt; "", $D144 &lt;&gt; $E144, $F144 &lt;&gt; "x.x.x.x.x.x.x"), VLOOKUP($E144, Parameter!$E$3:$N$5000, 9, FALSE), "")</f>
        <v/>
      </c>
      <c r="BV144" s="55" t="str">
        <f>IF(AND($D144 &lt;&gt; "", $D144 &lt;&gt; $E144, $F144 &lt;&gt; "x.x.x.x.x.x.x"), VLOOKUP($E144, Parameter!$E$3:$N$5000, 10, FALSE), "")</f>
        <v/>
      </c>
      <c r="BW144" s="55" t="str">
        <f>IF(AND($D144 &lt;&gt; "", $D144 &lt;&gt; $E144, $F144 &lt;&gt; "x.x.x.x.x.x.x"), VLOOKUP($C144, Parameter!$A$4:$L$5000, 3, FALSE), "")</f>
        <v/>
      </c>
      <c r="BX144" s="55" t="str">
        <f>IF(AND($D144 &lt;&gt; "", $D144 &lt;&gt; $E144, $F144 &lt;&gt; "x.x.x.x.x.x.x"), VLOOKUP($C144, Parameter!$A$4:$L$5000, 4, FALSE), "")</f>
        <v/>
      </c>
      <c r="BY144" s="56">
        <f t="shared" si="68"/>
        <v>0</v>
      </c>
      <c r="BZ144" s="55" t="str">
        <f t="shared" si="69"/>
        <v>Intra</v>
      </c>
      <c r="CA144" s="55" t="str">
        <f>IF($BZ144="Ekstra", Parameter3!$B$2, "")</f>
        <v/>
      </c>
      <c r="CB144" s="55" t="str">
        <f>IF($BZ144="Ekstra", Parameter3!$C$2, "")</f>
        <v/>
      </c>
      <c r="CC144" s="55" t="str">
        <f>IF($BZ144="Ekstra", VLOOKUP($E144, Parameter!$E$3:$N$5000, 9, FALSE), "")</f>
        <v/>
      </c>
      <c r="CD144" s="55" t="str">
        <f>IF($BZ144="Ekstra", VLOOKUP($E144, Parameter!$E$3:$N$5000, 10, FALSE), "")</f>
        <v/>
      </c>
      <c r="CE144" s="56">
        <f t="shared" si="70"/>
        <v>0</v>
      </c>
      <c r="CF144" s="55" t="str">
        <f t="shared" si="55"/>
        <v/>
      </c>
      <c r="CG144" s="55" t="str">
        <f t="shared" si="55"/>
        <v/>
      </c>
      <c r="CH144" s="55" t="str">
        <f t="shared" si="71"/>
        <v/>
      </c>
      <c r="CI144" s="55" t="str">
        <f>IF($F144="x.x.x.x.x.x.x", VLOOKUP($C144, Parameter!$A$4:$L$5000, 4, FALSE), "")</f>
        <v/>
      </c>
      <c r="CJ144" s="56">
        <f t="shared" si="72"/>
        <v>0</v>
      </c>
      <c r="CM144" s="4" t="str">
        <f t="shared" si="73"/>
        <v>...-...-.....</v>
      </c>
      <c r="CN144" s="57">
        <f t="shared" si="74"/>
        <v>0</v>
      </c>
      <c r="CO144" s="58">
        <f t="shared" si="75"/>
        <v>0</v>
      </c>
      <c r="CP144" s="4" t="str">
        <f t="shared" si="76"/>
        <v/>
      </c>
      <c r="CQ144" s="4" t="b">
        <f t="shared" si="77"/>
        <v>0</v>
      </c>
      <c r="CR144" s="4" t="str">
        <f t="shared" si="78"/>
        <v/>
      </c>
      <c r="CS144" s="4" t="str">
        <f t="shared" si="79"/>
        <v/>
      </c>
      <c r="CT144" s="91" t="b">
        <f t="shared" si="56"/>
        <v>0</v>
      </c>
    </row>
    <row r="145" spans="1:98" s="4" customFormat="1" x14ac:dyDescent="0.25">
      <c r="A145" s="50" t="str">
        <f t="shared" si="57"/>
        <v>...</v>
      </c>
      <c r="B145" s="50" t="str">
        <f t="shared" si="58"/>
        <v>...</v>
      </c>
      <c r="C145" s="50" t="str">
        <f t="shared" si="59"/>
        <v>.....</v>
      </c>
      <c r="D145" s="50" t="str">
        <f>IF($C145=".....","",_xlfn.IFNA(VLOOKUP($C145, Parameter!$A$4:$L$5000, 3, FALSE), ""))</f>
        <v/>
      </c>
      <c r="E145" s="50" t="str">
        <f t="shared" si="60"/>
        <v>.....</v>
      </c>
      <c r="F145" s="50" t="str">
        <f t="shared" si="61"/>
        <v>......</v>
      </c>
      <c r="G145" s="50" t="str">
        <f t="shared" si="62"/>
        <v>...</v>
      </c>
      <c r="H145" s="40">
        <f>IF(E145=".....", 0, _xlfn.IFNA(VLOOKUP($E145, Parameter2!$A$2:$C$5000, 3, FALSE), 0))</f>
        <v>0</v>
      </c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18" t="str">
        <f>IF(C145=".....","",_xlfn.IFNA(VLOOKUP($C145, Parameter!$A$4:$B$5000, 2, FALSE), "Kode belanja salah :("))</f>
        <v/>
      </c>
      <c r="X145" s="35"/>
      <c r="Y145" s="121"/>
      <c r="Z145" s="17"/>
      <c r="AA145" s="20"/>
      <c r="AB145" s="41" t="str">
        <f>IF($C145=".....","",VLOOKUP($C145, Parameter!$A$4:$L$5000, 6, FALSE))</f>
        <v/>
      </c>
      <c r="AC145" s="41" t="str">
        <f>IF($C145=".....","",VLOOKUP($C145, Parameter!$A$4:$L$5000, 7, FALSE))</f>
        <v/>
      </c>
      <c r="AD145" s="41" t="str">
        <f>IF($C145=".....","",VLOOKUP($C145, Parameter!$A$4:$L$5000, 8, FALSE))</f>
        <v/>
      </c>
      <c r="AE145" s="41" t="str">
        <f>IF($C145=".....","",VLOOKUP($C145, Parameter!$A$4:$L$5000, 9, FALSE))</f>
        <v/>
      </c>
      <c r="AF145" s="41" t="str">
        <f>IF($C145=".....","",VLOOKUP($C145, Parameter!$A$4:$L$5000, 10, FALSE))</f>
        <v/>
      </c>
      <c r="AG145" s="41" t="str">
        <f>IF($C145=".....","",VLOOKUP($C145, Parameter!$A$4:$L$5000, 11, FALSE))</f>
        <v/>
      </c>
      <c r="AH145" s="41" t="str">
        <f>IF($C145="..0.0.0.000","",_xlfn.IFNA(VLOOKUP($C145, Parameter!$A$4:$L$5000, 12, FALSE), ""))</f>
        <v/>
      </c>
      <c r="AI145" s="39"/>
      <c r="AJ145" s="39"/>
      <c r="AK145" s="39"/>
      <c r="AL145" s="39"/>
      <c r="AM145" s="39"/>
      <c r="AN145" s="39"/>
      <c r="AO145" s="39"/>
      <c r="AP145" s="41" t="str">
        <f>IF(F145="......", "", _xlfn.IFNA(VLOOKUP(F145, Parameter2!$D$2:$E$15000, 2, FALSE), "Kode aset salah :("))</f>
        <v/>
      </c>
      <c r="AQ145" s="39"/>
      <c r="AR145" s="51"/>
      <c r="AS145" s="52"/>
      <c r="AT145" s="53">
        <f t="shared" si="63"/>
        <v>0</v>
      </c>
      <c r="AU145" s="39" t="str">
        <f t="shared" si="64"/>
        <v/>
      </c>
      <c r="AV145" s="39" t="str">
        <f t="shared" si="65"/>
        <v/>
      </c>
      <c r="AW145" s="39" t="str">
        <f t="shared" si="66"/>
        <v/>
      </c>
      <c r="AX145" s="39" t="str">
        <f t="shared" si="67"/>
        <v/>
      </c>
      <c r="AY145" s="41" t="str">
        <f>IF(G145="...", "", VLOOKUP(G145, UPB!$A$3:$B$5000, 2, FALSE))</f>
        <v/>
      </c>
      <c r="AZ145" s="84"/>
      <c r="BA145" s="76"/>
      <c r="BB145" s="65"/>
      <c r="BC145" s="65"/>
      <c r="BD145" s="54"/>
      <c r="BE145" s="65"/>
      <c r="BF145" s="65"/>
      <c r="BG145" s="65"/>
      <c r="BH145" s="65"/>
      <c r="BI145" s="65"/>
      <c r="BJ145" s="65"/>
      <c r="BK145" s="65"/>
      <c r="BL145" s="65"/>
      <c r="BM145" s="65"/>
      <c r="BN145" s="70"/>
      <c r="BO145" s="65"/>
      <c r="BP145" s="65"/>
      <c r="BQ145" s="65"/>
      <c r="BR145" s="65"/>
      <c r="BS145" s="65"/>
      <c r="BT145" s="65"/>
      <c r="BU145" s="55" t="str">
        <f>IF(AND($D145 &lt;&gt; "", $D145 &lt;&gt; $E145, $F145 &lt;&gt; "x.x.x.x.x.x.x"), VLOOKUP($E145, Parameter!$E$3:$N$5000, 9, FALSE), "")</f>
        <v/>
      </c>
      <c r="BV145" s="55" t="str">
        <f>IF(AND($D145 &lt;&gt; "", $D145 &lt;&gt; $E145, $F145 &lt;&gt; "x.x.x.x.x.x.x"), VLOOKUP($E145, Parameter!$E$3:$N$5000, 10, FALSE), "")</f>
        <v/>
      </c>
      <c r="BW145" s="55" t="str">
        <f>IF(AND($D145 &lt;&gt; "", $D145 &lt;&gt; $E145, $F145 &lt;&gt; "x.x.x.x.x.x.x"), VLOOKUP($C145, Parameter!$A$4:$L$5000, 3, FALSE), "")</f>
        <v/>
      </c>
      <c r="BX145" s="55" t="str">
        <f>IF(AND($D145 &lt;&gt; "", $D145 &lt;&gt; $E145, $F145 &lt;&gt; "x.x.x.x.x.x.x"), VLOOKUP($C145, Parameter!$A$4:$L$5000, 4, FALSE), "")</f>
        <v/>
      </c>
      <c r="BY145" s="56">
        <f t="shared" si="68"/>
        <v>0</v>
      </c>
      <c r="BZ145" s="55" t="str">
        <f t="shared" si="69"/>
        <v>Intra</v>
      </c>
      <c r="CA145" s="55" t="str">
        <f>IF($BZ145="Ekstra", Parameter3!$B$2, "")</f>
        <v/>
      </c>
      <c r="CB145" s="55" t="str">
        <f>IF($BZ145="Ekstra", Parameter3!$C$2, "")</f>
        <v/>
      </c>
      <c r="CC145" s="55" t="str">
        <f>IF($BZ145="Ekstra", VLOOKUP($E145, Parameter!$E$3:$N$5000, 9, FALSE), "")</f>
        <v/>
      </c>
      <c r="CD145" s="55" t="str">
        <f>IF($BZ145="Ekstra", VLOOKUP($E145, Parameter!$E$3:$N$5000, 10, FALSE), "")</f>
        <v/>
      </c>
      <c r="CE145" s="56">
        <f t="shared" si="70"/>
        <v>0</v>
      </c>
      <c r="CF145" s="55" t="str">
        <f t="shared" si="55"/>
        <v/>
      </c>
      <c r="CG145" s="55" t="str">
        <f t="shared" si="55"/>
        <v/>
      </c>
      <c r="CH145" s="55" t="str">
        <f t="shared" si="71"/>
        <v/>
      </c>
      <c r="CI145" s="55" t="str">
        <f>IF($F145="x.x.x.x.x.x.x", VLOOKUP($C145, Parameter!$A$4:$L$5000, 4, FALSE), "")</f>
        <v/>
      </c>
      <c r="CJ145" s="56">
        <f t="shared" si="72"/>
        <v>0</v>
      </c>
      <c r="CM145" s="4" t="str">
        <f t="shared" si="73"/>
        <v>...-...-.....</v>
      </c>
      <c r="CN145" s="57">
        <f t="shared" si="74"/>
        <v>0</v>
      </c>
      <c r="CO145" s="58">
        <f t="shared" si="75"/>
        <v>0</v>
      </c>
      <c r="CP145" s="4" t="str">
        <f t="shared" si="76"/>
        <v/>
      </c>
      <c r="CQ145" s="4" t="b">
        <f t="shared" si="77"/>
        <v>0</v>
      </c>
      <c r="CR145" s="4" t="str">
        <f t="shared" si="78"/>
        <v/>
      </c>
      <c r="CS145" s="4" t="str">
        <f t="shared" si="79"/>
        <v/>
      </c>
      <c r="CT145" s="91" t="b">
        <f t="shared" si="56"/>
        <v>0</v>
      </c>
    </row>
    <row r="146" spans="1:98" s="4" customFormat="1" x14ac:dyDescent="0.25">
      <c r="A146" s="50" t="str">
        <f t="shared" si="57"/>
        <v>...</v>
      </c>
      <c r="B146" s="50" t="str">
        <f t="shared" si="58"/>
        <v>...</v>
      </c>
      <c r="C146" s="50" t="str">
        <f t="shared" si="59"/>
        <v>.....</v>
      </c>
      <c r="D146" s="50" t="str">
        <f>IF($C146=".....","",_xlfn.IFNA(VLOOKUP($C146, Parameter!$A$4:$L$5000, 3, FALSE), ""))</f>
        <v/>
      </c>
      <c r="E146" s="50" t="str">
        <f t="shared" si="60"/>
        <v>.....</v>
      </c>
      <c r="F146" s="50" t="str">
        <f t="shared" si="61"/>
        <v>......</v>
      </c>
      <c r="G146" s="50" t="str">
        <f t="shared" si="62"/>
        <v>...</v>
      </c>
      <c r="H146" s="40">
        <f>IF(E146=".....", 0, _xlfn.IFNA(VLOOKUP($E146, Parameter2!$A$2:$C$5000, 3, FALSE), 0))</f>
        <v>0</v>
      </c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18" t="str">
        <f>IF(C146=".....","",_xlfn.IFNA(VLOOKUP($C146, Parameter!$A$4:$B$5000, 2, FALSE), "Kode belanja salah :("))</f>
        <v/>
      </c>
      <c r="X146" s="35"/>
      <c r="Y146" s="121"/>
      <c r="Z146" s="17"/>
      <c r="AA146" s="20"/>
      <c r="AB146" s="41" t="str">
        <f>IF($C146=".....","",VLOOKUP($C146, Parameter!$A$4:$L$5000, 6, FALSE))</f>
        <v/>
      </c>
      <c r="AC146" s="41" t="str">
        <f>IF($C146=".....","",VLOOKUP($C146, Parameter!$A$4:$L$5000, 7, FALSE))</f>
        <v/>
      </c>
      <c r="AD146" s="41" t="str">
        <f>IF($C146=".....","",VLOOKUP($C146, Parameter!$A$4:$L$5000, 8, FALSE))</f>
        <v/>
      </c>
      <c r="AE146" s="41" t="str">
        <f>IF($C146=".....","",VLOOKUP($C146, Parameter!$A$4:$L$5000, 9, FALSE))</f>
        <v/>
      </c>
      <c r="AF146" s="41" t="str">
        <f>IF($C146=".....","",VLOOKUP($C146, Parameter!$A$4:$L$5000, 10, FALSE))</f>
        <v/>
      </c>
      <c r="AG146" s="41" t="str">
        <f>IF($C146=".....","",VLOOKUP($C146, Parameter!$A$4:$L$5000, 11, FALSE))</f>
        <v/>
      </c>
      <c r="AH146" s="41" t="str">
        <f>IF($C146="..0.0.0.000","",_xlfn.IFNA(VLOOKUP($C146, Parameter!$A$4:$L$5000, 12, FALSE), ""))</f>
        <v/>
      </c>
      <c r="AI146" s="39"/>
      <c r="AJ146" s="39"/>
      <c r="AK146" s="39"/>
      <c r="AL146" s="39"/>
      <c r="AM146" s="39"/>
      <c r="AN146" s="39"/>
      <c r="AO146" s="39"/>
      <c r="AP146" s="41" t="str">
        <f>IF(F146="......", "", _xlfn.IFNA(VLOOKUP(F146, Parameter2!$D$2:$E$15000, 2, FALSE), "Kode aset salah :("))</f>
        <v/>
      </c>
      <c r="AQ146" s="39"/>
      <c r="AR146" s="51"/>
      <c r="AS146" s="52"/>
      <c r="AT146" s="53">
        <f t="shared" si="63"/>
        <v>0</v>
      </c>
      <c r="AU146" s="39" t="str">
        <f t="shared" si="64"/>
        <v/>
      </c>
      <c r="AV146" s="39" t="str">
        <f t="shared" si="65"/>
        <v/>
      </c>
      <c r="AW146" s="39" t="str">
        <f t="shared" si="66"/>
        <v/>
      </c>
      <c r="AX146" s="39" t="str">
        <f t="shared" si="67"/>
        <v/>
      </c>
      <c r="AY146" s="41" t="str">
        <f>IF(G146="...", "", VLOOKUP(G146, UPB!$A$3:$B$5000, 2, FALSE))</f>
        <v/>
      </c>
      <c r="AZ146" s="84"/>
      <c r="BA146" s="76"/>
      <c r="BB146" s="65"/>
      <c r="BC146" s="65"/>
      <c r="BD146" s="54"/>
      <c r="BE146" s="65"/>
      <c r="BF146" s="65"/>
      <c r="BG146" s="65"/>
      <c r="BH146" s="65"/>
      <c r="BI146" s="65"/>
      <c r="BJ146" s="65"/>
      <c r="BK146" s="65"/>
      <c r="BL146" s="65"/>
      <c r="BM146" s="65"/>
      <c r="BN146" s="70"/>
      <c r="BO146" s="65"/>
      <c r="BP146" s="65"/>
      <c r="BQ146" s="65"/>
      <c r="BR146" s="65"/>
      <c r="BS146" s="65"/>
      <c r="BT146" s="65"/>
      <c r="BU146" s="55" t="str">
        <f>IF(AND($D146 &lt;&gt; "", $D146 &lt;&gt; $E146, $F146 &lt;&gt; "x.x.x.x.x.x.x"), VLOOKUP($E146, Parameter!$E$3:$N$5000, 9, FALSE), "")</f>
        <v/>
      </c>
      <c r="BV146" s="55" t="str">
        <f>IF(AND($D146 &lt;&gt; "", $D146 &lt;&gt; $E146, $F146 &lt;&gt; "x.x.x.x.x.x.x"), VLOOKUP($E146, Parameter!$E$3:$N$5000, 10, FALSE), "")</f>
        <v/>
      </c>
      <c r="BW146" s="55" t="str">
        <f>IF(AND($D146 &lt;&gt; "", $D146 &lt;&gt; $E146, $F146 &lt;&gt; "x.x.x.x.x.x.x"), VLOOKUP($C146, Parameter!$A$4:$L$5000, 3, FALSE), "")</f>
        <v/>
      </c>
      <c r="BX146" s="55" t="str">
        <f>IF(AND($D146 &lt;&gt; "", $D146 &lt;&gt; $E146, $F146 &lt;&gt; "x.x.x.x.x.x.x"), VLOOKUP($C146, Parameter!$A$4:$L$5000, 4, FALSE), "")</f>
        <v/>
      </c>
      <c r="BY146" s="56">
        <f t="shared" si="68"/>
        <v>0</v>
      </c>
      <c r="BZ146" s="55" t="str">
        <f t="shared" si="69"/>
        <v>Intra</v>
      </c>
      <c r="CA146" s="55" t="str">
        <f>IF($BZ146="Ekstra", Parameter3!$B$2, "")</f>
        <v/>
      </c>
      <c r="CB146" s="55" t="str">
        <f>IF($BZ146="Ekstra", Parameter3!$C$2, "")</f>
        <v/>
      </c>
      <c r="CC146" s="55" t="str">
        <f>IF($BZ146="Ekstra", VLOOKUP($E146, Parameter!$E$3:$N$5000, 9, FALSE), "")</f>
        <v/>
      </c>
      <c r="CD146" s="55" t="str">
        <f>IF($BZ146="Ekstra", VLOOKUP($E146, Parameter!$E$3:$N$5000, 10, FALSE), "")</f>
        <v/>
      </c>
      <c r="CE146" s="56">
        <f t="shared" si="70"/>
        <v>0</v>
      </c>
      <c r="CF146" s="55" t="str">
        <f t="shared" si="55"/>
        <v/>
      </c>
      <c r="CG146" s="55" t="str">
        <f t="shared" si="55"/>
        <v/>
      </c>
      <c r="CH146" s="55" t="str">
        <f t="shared" si="71"/>
        <v/>
      </c>
      <c r="CI146" s="55" t="str">
        <f>IF($F146="x.x.x.x.x.x.x", VLOOKUP($C146, Parameter!$A$4:$L$5000, 4, FALSE), "")</f>
        <v/>
      </c>
      <c r="CJ146" s="56">
        <f t="shared" si="72"/>
        <v>0</v>
      </c>
      <c r="CM146" s="4" t="str">
        <f t="shared" si="73"/>
        <v>...-...-.....</v>
      </c>
      <c r="CN146" s="57">
        <f t="shared" si="74"/>
        <v>0</v>
      </c>
      <c r="CO146" s="58">
        <f t="shared" si="75"/>
        <v>0</v>
      </c>
      <c r="CP146" s="4" t="str">
        <f t="shared" si="76"/>
        <v/>
      </c>
      <c r="CQ146" s="4" t="b">
        <f t="shared" si="77"/>
        <v>0</v>
      </c>
      <c r="CR146" s="4" t="str">
        <f t="shared" si="78"/>
        <v/>
      </c>
      <c r="CS146" s="4" t="str">
        <f t="shared" si="79"/>
        <v/>
      </c>
      <c r="CT146" s="91" t="b">
        <f t="shared" si="56"/>
        <v>0</v>
      </c>
    </row>
    <row r="147" spans="1:98" s="4" customFormat="1" x14ac:dyDescent="0.25">
      <c r="A147" s="50" t="str">
        <f t="shared" si="57"/>
        <v>...</v>
      </c>
      <c r="B147" s="50" t="str">
        <f t="shared" si="58"/>
        <v>...</v>
      </c>
      <c r="C147" s="50" t="str">
        <f t="shared" si="59"/>
        <v>.....</v>
      </c>
      <c r="D147" s="50" t="str">
        <f>IF($C147=".....","",_xlfn.IFNA(VLOOKUP($C147, Parameter!$A$4:$L$5000, 3, FALSE), ""))</f>
        <v/>
      </c>
      <c r="E147" s="50" t="str">
        <f t="shared" si="60"/>
        <v>.....</v>
      </c>
      <c r="F147" s="50" t="str">
        <f t="shared" si="61"/>
        <v>......</v>
      </c>
      <c r="G147" s="50" t="str">
        <f t="shared" si="62"/>
        <v>...</v>
      </c>
      <c r="H147" s="40">
        <f>IF(E147=".....", 0, _xlfn.IFNA(VLOOKUP($E147, Parameter2!$A$2:$C$5000, 3, FALSE), 0))</f>
        <v>0</v>
      </c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18" t="str">
        <f>IF(C147=".....","",_xlfn.IFNA(VLOOKUP($C147, Parameter!$A$4:$B$5000, 2, FALSE), "Kode belanja salah :("))</f>
        <v/>
      </c>
      <c r="X147" s="35"/>
      <c r="Y147" s="121"/>
      <c r="Z147" s="17"/>
      <c r="AA147" s="20"/>
      <c r="AB147" s="41" t="str">
        <f>IF($C147=".....","",VLOOKUP($C147, Parameter!$A$4:$L$5000, 6, FALSE))</f>
        <v/>
      </c>
      <c r="AC147" s="41" t="str">
        <f>IF($C147=".....","",VLOOKUP($C147, Parameter!$A$4:$L$5000, 7, FALSE))</f>
        <v/>
      </c>
      <c r="AD147" s="41" t="str">
        <f>IF($C147=".....","",VLOOKUP($C147, Parameter!$A$4:$L$5000, 8, FALSE))</f>
        <v/>
      </c>
      <c r="AE147" s="41" t="str">
        <f>IF($C147=".....","",VLOOKUP($C147, Parameter!$A$4:$L$5000, 9, FALSE))</f>
        <v/>
      </c>
      <c r="AF147" s="41" t="str">
        <f>IF($C147=".....","",VLOOKUP($C147, Parameter!$A$4:$L$5000, 10, FALSE))</f>
        <v/>
      </c>
      <c r="AG147" s="41" t="str">
        <f>IF($C147=".....","",VLOOKUP($C147, Parameter!$A$4:$L$5000, 11, FALSE))</f>
        <v/>
      </c>
      <c r="AH147" s="41" t="str">
        <f>IF($C147="..0.0.0.000","",_xlfn.IFNA(VLOOKUP($C147, Parameter!$A$4:$L$5000, 12, FALSE), ""))</f>
        <v/>
      </c>
      <c r="AI147" s="39"/>
      <c r="AJ147" s="39"/>
      <c r="AK147" s="39"/>
      <c r="AL147" s="39"/>
      <c r="AM147" s="39"/>
      <c r="AN147" s="39"/>
      <c r="AO147" s="39"/>
      <c r="AP147" s="41" t="str">
        <f>IF(F147="......", "", _xlfn.IFNA(VLOOKUP(F147, Parameter2!$D$2:$E$15000, 2, FALSE), "Kode aset salah :("))</f>
        <v/>
      </c>
      <c r="AQ147" s="39"/>
      <c r="AR147" s="51"/>
      <c r="AS147" s="52"/>
      <c r="AT147" s="53">
        <f t="shared" si="63"/>
        <v>0</v>
      </c>
      <c r="AU147" s="39" t="str">
        <f t="shared" si="64"/>
        <v/>
      </c>
      <c r="AV147" s="39" t="str">
        <f t="shared" si="65"/>
        <v/>
      </c>
      <c r="AW147" s="39" t="str">
        <f t="shared" si="66"/>
        <v/>
      </c>
      <c r="AX147" s="39" t="str">
        <f t="shared" si="67"/>
        <v/>
      </c>
      <c r="AY147" s="41" t="str">
        <f>IF(G147="...", "", VLOOKUP(G147, UPB!$A$3:$B$5000, 2, FALSE))</f>
        <v/>
      </c>
      <c r="AZ147" s="84"/>
      <c r="BA147" s="76"/>
      <c r="BB147" s="65"/>
      <c r="BC147" s="65"/>
      <c r="BD147" s="54"/>
      <c r="BE147" s="65"/>
      <c r="BF147" s="65"/>
      <c r="BG147" s="65"/>
      <c r="BH147" s="65"/>
      <c r="BI147" s="65"/>
      <c r="BJ147" s="65"/>
      <c r="BK147" s="65"/>
      <c r="BL147" s="65"/>
      <c r="BM147" s="65"/>
      <c r="BN147" s="70"/>
      <c r="BO147" s="65"/>
      <c r="BP147" s="65"/>
      <c r="BQ147" s="65"/>
      <c r="BR147" s="65"/>
      <c r="BS147" s="65"/>
      <c r="BT147" s="65"/>
      <c r="BU147" s="55" t="str">
        <f>IF(AND($D147 &lt;&gt; "", $D147 &lt;&gt; $E147, $F147 &lt;&gt; "x.x.x.x.x.x.x"), VLOOKUP($E147, Parameter!$E$3:$N$5000, 9, FALSE), "")</f>
        <v/>
      </c>
      <c r="BV147" s="55" t="str">
        <f>IF(AND($D147 &lt;&gt; "", $D147 &lt;&gt; $E147, $F147 &lt;&gt; "x.x.x.x.x.x.x"), VLOOKUP($E147, Parameter!$E$3:$N$5000, 10, FALSE), "")</f>
        <v/>
      </c>
      <c r="BW147" s="55" t="str">
        <f>IF(AND($D147 &lt;&gt; "", $D147 &lt;&gt; $E147, $F147 &lt;&gt; "x.x.x.x.x.x.x"), VLOOKUP($C147, Parameter!$A$4:$L$5000, 3, FALSE), "")</f>
        <v/>
      </c>
      <c r="BX147" s="55" t="str">
        <f>IF(AND($D147 &lt;&gt; "", $D147 &lt;&gt; $E147, $F147 &lt;&gt; "x.x.x.x.x.x.x"), VLOOKUP($C147, Parameter!$A$4:$L$5000, 4, FALSE), "")</f>
        <v/>
      </c>
      <c r="BY147" s="56">
        <f t="shared" si="68"/>
        <v>0</v>
      </c>
      <c r="BZ147" s="55" t="str">
        <f t="shared" si="69"/>
        <v>Intra</v>
      </c>
      <c r="CA147" s="55" t="str">
        <f>IF($BZ147="Ekstra", Parameter3!$B$2, "")</f>
        <v/>
      </c>
      <c r="CB147" s="55" t="str">
        <f>IF($BZ147="Ekstra", Parameter3!$C$2, "")</f>
        <v/>
      </c>
      <c r="CC147" s="55" t="str">
        <f>IF($BZ147="Ekstra", VLOOKUP($E147, Parameter!$E$3:$N$5000, 9, FALSE), "")</f>
        <v/>
      </c>
      <c r="CD147" s="55" t="str">
        <f>IF($BZ147="Ekstra", VLOOKUP($E147, Parameter!$E$3:$N$5000, 10, FALSE), "")</f>
        <v/>
      </c>
      <c r="CE147" s="56">
        <f t="shared" si="70"/>
        <v>0</v>
      </c>
      <c r="CF147" s="55" t="str">
        <f t="shared" si="55"/>
        <v/>
      </c>
      <c r="CG147" s="55" t="str">
        <f t="shared" si="55"/>
        <v/>
      </c>
      <c r="CH147" s="55" t="str">
        <f t="shared" si="71"/>
        <v/>
      </c>
      <c r="CI147" s="55" t="str">
        <f>IF($F147="x.x.x.x.x.x.x", VLOOKUP($C147, Parameter!$A$4:$L$5000, 4, FALSE), "")</f>
        <v/>
      </c>
      <c r="CJ147" s="56">
        <f t="shared" si="72"/>
        <v>0</v>
      </c>
      <c r="CM147" s="4" t="str">
        <f t="shared" si="73"/>
        <v>...-...-.....</v>
      </c>
      <c r="CN147" s="57">
        <f t="shared" si="74"/>
        <v>0</v>
      </c>
      <c r="CO147" s="58">
        <f t="shared" si="75"/>
        <v>0</v>
      </c>
      <c r="CP147" s="4" t="str">
        <f t="shared" si="76"/>
        <v/>
      </c>
      <c r="CQ147" s="4" t="b">
        <f t="shared" si="77"/>
        <v>0</v>
      </c>
      <c r="CR147" s="4" t="str">
        <f t="shared" si="78"/>
        <v/>
      </c>
      <c r="CS147" s="4" t="str">
        <f t="shared" si="79"/>
        <v/>
      </c>
      <c r="CT147" s="91" t="b">
        <f t="shared" si="56"/>
        <v>0</v>
      </c>
    </row>
    <row r="148" spans="1:98" s="4" customFormat="1" x14ac:dyDescent="0.25">
      <c r="A148" s="50" t="str">
        <f t="shared" si="57"/>
        <v>...</v>
      </c>
      <c r="B148" s="50" t="str">
        <f t="shared" si="58"/>
        <v>...</v>
      </c>
      <c r="C148" s="50" t="str">
        <f t="shared" si="59"/>
        <v>.....</v>
      </c>
      <c r="D148" s="50" t="str">
        <f>IF($C148=".....","",_xlfn.IFNA(VLOOKUP($C148, Parameter!$A$4:$L$5000, 3, FALSE), ""))</f>
        <v/>
      </c>
      <c r="E148" s="50" t="str">
        <f t="shared" si="60"/>
        <v>.....</v>
      </c>
      <c r="F148" s="50" t="str">
        <f t="shared" si="61"/>
        <v>......</v>
      </c>
      <c r="G148" s="50" t="str">
        <f t="shared" si="62"/>
        <v>...</v>
      </c>
      <c r="H148" s="40">
        <f>IF(E148=".....", 0, _xlfn.IFNA(VLOOKUP($E148, Parameter2!$A$2:$C$5000, 3, FALSE), 0))</f>
        <v>0</v>
      </c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18" t="str">
        <f>IF(C148=".....","",_xlfn.IFNA(VLOOKUP($C148, Parameter!$A$4:$B$5000, 2, FALSE), "Kode belanja salah :("))</f>
        <v/>
      </c>
      <c r="X148" s="35"/>
      <c r="Y148" s="121"/>
      <c r="Z148" s="17"/>
      <c r="AA148" s="20"/>
      <c r="AB148" s="41" t="str">
        <f>IF($C148=".....","",VLOOKUP($C148, Parameter!$A$4:$L$5000, 6, FALSE))</f>
        <v/>
      </c>
      <c r="AC148" s="41" t="str">
        <f>IF($C148=".....","",VLOOKUP($C148, Parameter!$A$4:$L$5000, 7, FALSE))</f>
        <v/>
      </c>
      <c r="AD148" s="41" t="str">
        <f>IF($C148=".....","",VLOOKUP($C148, Parameter!$A$4:$L$5000, 8, FALSE))</f>
        <v/>
      </c>
      <c r="AE148" s="41" t="str">
        <f>IF($C148=".....","",VLOOKUP($C148, Parameter!$A$4:$L$5000, 9, FALSE))</f>
        <v/>
      </c>
      <c r="AF148" s="41" t="str">
        <f>IF($C148=".....","",VLOOKUP($C148, Parameter!$A$4:$L$5000, 10, FALSE))</f>
        <v/>
      </c>
      <c r="AG148" s="41" t="str">
        <f>IF($C148=".....","",VLOOKUP($C148, Parameter!$A$4:$L$5000, 11, FALSE))</f>
        <v/>
      </c>
      <c r="AH148" s="41" t="str">
        <f>IF($C148="..0.0.0.000","",_xlfn.IFNA(VLOOKUP($C148, Parameter!$A$4:$L$5000, 12, FALSE), ""))</f>
        <v/>
      </c>
      <c r="AI148" s="39"/>
      <c r="AJ148" s="39"/>
      <c r="AK148" s="39"/>
      <c r="AL148" s="39"/>
      <c r="AM148" s="39"/>
      <c r="AN148" s="39"/>
      <c r="AO148" s="39"/>
      <c r="AP148" s="41" t="str">
        <f>IF(F148="......", "", _xlfn.IFNA(VLOOKUP(F148, Parameter2!$D$2:$E$15000, 2, FALSE), "Kode aset salah :("))</f>
        <v/>
      </c>
      <c r="AQ148" s="39"/>
      <c r="AR148" s="51"/>
      <c r="AS148" s="52"/>
      <c r="AT148" s="53">
        <f t="shared" si="63"/>
        <v>0</v>
      </c>
      <c r="AU148" s="39" t="str">
        <f t="shared" si="64"/>
        <v/>
      </c>
      <c r="AV148" s="39" t="str">
        <f t="shared" si="65"/>
        <v/>
      </c>
      <c r="AW148" s="39" t="str">
        <f t="shared" si="66"/>
        <v/>
      </c>
      <c r="AX148" s="39" t="str">
        <f t="shared" si="67"/>
        <v/>
      </c>
      <c r="AY148" s="41" t="str">
        <f>IF(G148="...", "", VLOOKUP(G148, UPB!$A$3:$B$5000, 2, FALSE))</f>
        <v/>
      </c>
      <c r="AZ148" s="84"/>
      <c r="BA148" s="76"/>
      <c r="BB148" s="65"/>
      <c r="BC148" s="65"/>
      <c r="BD148" s="54"/>
      <c r="BE148" s="65"/>
      <c r="BF148" s="65"/>
      <c r="BG148" s="65"/>
      <c r="BH148" s="65"/>
      <c r="BI148" s="65"/>
      <c r="BJ148" s="65"/>
      <c r="BK148" s="65"/>
      <c r="BL148" s="65"/>
      <c r="BM148" s="65"/>
      <c r="BN148" s="70"/>
      <c r="BO148" s="65"/>
      <c r="BP148" s="65"/>
      <c r="BQ148" s="65"/>
      <c r="BR148" s="65"/>
      <c r="BS148" s="65"/>
      <c r="BT148" s="65"/>
      <c r="BU148" s="55" t="str">
        <f>IF(AND($D148 &lt;&gt; "", $D148 &lt;&gt; $E148, $F148 &lt;&gt; "x.x.x.x.x.x.x"), VLOOKUP($E148, Parameter!$E$3:$N$5000, 9, FALSE), "")</f>
        <v/>
      </c>
      <c r="BV148" s="55" t="str">
        <f>IF(AND($D148 &lt;&gt; "", $D148 &lt;&gt; $E148, $F148 &lt;&gt; "x.x.x.x.x.x.x"), VLOOKUP($E148, Parameter!$E$3:$N$5000, 10, FALSE), "")</f>
        <v/>
      </c>
      <c r="BW148" s="55" t="str">
        <f>IF(AND($D148 &lt;&gt; "", $D148 &lt;&gt; $E148, $F148 &lt;&gt; "x.x.x.x.x.x.x"), VLOOKUP($C148, Parameter!$A$4:$L$5000, 3, FALSE), "")</f>
        <v/>
      </c>
      <c r="BX148" s="55" t="str">
        <f>IF(AND($D148 &lt;&gt; "", $D148 &lt;&gt; $E148, $F148 &lt;&gt; "x.x.x.x.x.x.x"), VLOOKUP($C148, Parameter!$A$4:$L$5000, 4, FALSE), "")</f>
        <v/>
      </c>
      <c r="BY148" s="56">
        <f t="shared" si="68"/>
        <v>0</v>
      </c>
      <c r="BZ148" s="55" t="str">
        <f t="shared" si="69"/>
        <v>Intra</v>
      </c>
      <c r="CA148" s="55" t="str">
        <f>IF($BZ148="Ekstra", Parameter3!$B$2, "")</f>
        <v/>
      </c>
      <c r="CB148" s="55" t="str">
        <f>IF($BZ148="Ekstra", Parameter3!$C$2, "")</f>
        <v/>
      </c>
      <c r="CC148" s="55" t="str">
        <f>IF($BZ148="Ekstra", VLOOKUP($E148, Parameter!$E$3:$N$5000, 9, FALSE), "")</f>
        <v/>
      </c>
      <c r="CD148" s="55" t="str">
        <f>IF($BZ148="Ekstra", VLOOKUP($E148, Parameter!$E$3:$N$5000, 10, FALSE), "")</f>
        <v/>
      </c>
      <c r="CE148" s="56">
        <f t="shared" si="70"/>
        <v>0</v>
      </c>
      <c r="CF148" s="55" t="str">
        <f t="shared" si="55"/>
        <v/>
      </c>
      <c r="CG148" s="55" t="str">
        <f t="shared" si="55"/>
        <v/>
      </c>
      <c r="CH148" s="55" t="str">
        <f t="shared" si="71"/>
        <v/>
      </c>
      <c r="CI148" s="55" t="str">
        <f>IF($F148="x.x.x.x.x.x.x", VLOOKUP($C148, Parameter!$A$4:$L$5000, 4, FALSE), "")</f>
        <v/>
      </c>
      <c r="CJ148" s="56">
        <f t="shared" si="72"/>
        <v>0</v>
      </c>
      <c r="CM148" s="4" t="str">
        <f t="shared" si="73"/>
        <v>...-...-.....</v>
      </c>
      <c r="CN148" s="57">
        <f t="shared" si="74"/>
        <v>0</v>
      </c>
      <c r="CO148" s="58">
        <f t="shared" si="75"/>
        <v>0</v>
      </c>
      <c r="CP148" s="4" t="str">
        <f t="shared" si="76"/>
        <v/>
      </c>
      <c r="CQ148" s="4" t="b">
        <f t="shared" si="77"/>
        <v>0</v>
      </c>
      <c r="CR148" s="4" t="str">
        <f t="shared" si="78"/>
        <v/>
      </c>
      <c r="CS148" s="4" t="str">
        <f t="shared" si="79"/>
        <v/>
      </c>
      <c r="CT148" s="91" t="b">
        <f t="shared" si="56"/>
        <v>0</v>
      </c>
    </row>
    <row r="149" spans="1:98" s="4" customFormat="1" x14ac:dyDescent="0.25">
      <c r="A149" s="50" t="str">
        <f t="shared" si="57"/>
        <v>...</v>
      </c>
      <c r="B149" s="50" t="str">
        <f t="shared" si="58"/>
        <v>...</v>
      </c>
      <c r="C149" s="50" t="str">
        <f t="shared" si="59"/>
        <v>.....</v>
      </c>
      <c r="D149" s="50" t="str">
        <f>IF($C149=".....","",_xlfn.IFNA(VLOOKUP($C149, Parameter!$A$4:$L$5000, 3, FALSE), ""))</f>
        <v/>
      </c>
      <c r="E149" s="50" t="str">
        <f t="shared" si="60"/>
        <v>.....</v>
      </c>
      <c r="F149" s="50" t="str">
        <f t="shared" si="61"/>
        <v>......</v>
      </c>
      <c r="G149" s="50" t="str">
        <f t="shared" si="62"/>
        <v>...</v>
      </c>
      <c r="H149" s="40">
        <f>IF(E149=".....", 0, _xlfn.IFNA(VLOOKUP($E149, Parameter2!$A$2:$C$5000, 3, FALSE), 0))</f>
        <v>0</v>
      </c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18" t="str">
        <f>IF(C149=".....","",_xlfn.IFNA(VLOOKUP($C149, Parameter!$A$4:$B$5000, 2, FALSE), "Kode belanja salah :("))</f>
        <v/>
      </c>
      <c r="X149" s="35"/>
      <c r="Y149" s="121"/>
      <c r="Z149" s="17"/>
      <c r="AA149" s="20"/>
      <c r="AB149" s="41" t="str">
        <f>IF($C149=".....","",VLOOKUP($C149, Parameter!$A$4:$L$5000, 6, FALSE))</f>
        <v/>
      </c>
      <c r="AC149" s="41" t="str">
        <f>IF($C149=".....","",VLOOKUP($C149, Parameter!$A$4:$L$5000, 7, FALSE))</f>
        <v/>
      </c>
      <c r="AD149" s="41" t="str">
        <f>IF($C149=".....","",VLOOKUP($C149, Parameter!$A$4:$L$5000, 8, FALSE))</f>
        <v/>
      </c>
      <c r="AE149" s="41" t="str">
        <f>IF($C149=".....","",VLOOKUP($C149, Parameter!$A$4:$L$5000, 9, FALSE))</f>
        <v/>
      </c>
      <c r="AF149" s="41" t="str">
        <f>IF($C149=".....","",VLOOKUP($C149, Parameter!$A$4:$L$5000, 10, FALSE))</f>
        <v/>
      </c>
      <c r="AG149" s="41" t="str">
        <f>IF($C149=".....","",VLOOKUP($C149, Parameter!$A$4:$L$5000, 11, FALSE))</f>
        <v/>
      </c>
      <c r="AH149" s="41" t="str">
        <f>IF($C149="..0.0.0.000","",_xlfn.IFNA(VLOOKUP($C149, Parameter!$A$4:$L$5000, 12, FALSE), ""))</f>
        <v/>
      </c>
      <c r="AI149" s="39"/>
      <c r="AJ149" s="39"/>
      <c r="AK149" s="39"/>
      <c r="AL149" s="39"/>
      <c r="AM149" s="39"/>
      <c r="AN149" s="39"/>
      <c r="AO149" s="39"/>
      <c r="AP149" s="41" t="str">
        <f>IF(F149="......", "", _xlfn.IFNA(VLOOKUP(F149, Parameter2!$D$2:$E$15000, 2, FALSE), "Kode aset salah :("))</f>
        <v/>
      </c>
      <c r="AQ149" s="39"/>
      <c r="AR149" s="51"/>
      <c r="AS149" s="52"/>
      <c r="AT149" s="53">
        <f t="shared" si="63"/>
        <v>0</v>
      </c>
      <c r="AU149" s="39" t="str">
        <f t="shared" si="64"/>
        <v/>
      </c>
      <c r="AV149" s="39" t="str">
        <f t="shared" si="65"/>
        <v/>
      </c>
      <c r="AW149" s="39" t="str">
        <f t="shared" si="66"/>
        <v/>
      </c>
      <c r="AX149" s="39" t="str">
        <f t="shared" si="67"/>
        <v/>
      </c>
      <c r="AY149" s="41" t="str">
        <f>IF(G149="...", "", VLOOKUP(G149, UPB!$A$3:$B$5000, 2, FALSE))</f>
        <v/>
      </c>
      <c r="AZ149" s="84"/>
      <c r="BA149" s="76"/>
      <c r="BB149" s="65"/>
      <c r="BC149" s="65"/>
      <c r="BD149" s="54"/>
      <c r="BE149" s="65"/>
      <c r="BF149" s="65"/>
      <c r="BG149" s="65"/>
      <c r="BH149" s="65"/>
      <c r="BI149" s="65"/>
      <c r="BJ149" s="65"/>
      <c r="BK149" s="65"/>
      <c r="BL149" s="65"/>
      <c r="BM149" s="65"/>
      <c r="BN149" s="70"/>
      <c r="BO149" s="65"/>
      <c r="BP149" s="65"/>
      <c r="BQ149" s="65"/>
      <c r="BR149" s="65"/>
      <c r="BS149" s="65"/>
      <c r="BT149" s="65"/>
      <c r="BU149" s="55" t="str">
        <f>IF(AND($D149 &lt;&gt; "", $D149 &lt;&gt; $E149, $F149 &lt;&gt; "x.x.x.x.x.x.x"), VLOOKUP($E149, Parameter!$E$3:$N$5000, 9, FALSE), "")</f>
        <v/>
      </c>
      <c r="BV149" s="55" t="str">
        <f>IF(AND($D149 &lt;&gt; "", $D149 &lt;&gt; $E149, $F149 &lt;&gt; "x.x.x.x.x.x.x"), VLOOKUP($E149, Parameter!$E$3:$N$5000, 10, FALSE), "")</f>
        <v/>
      </c>
      <c r="BW149" s="55" t="str">
        <f>IF(AND($D149 &lt;&gt; "", $D149 &lt;&gt; $E149, $F149 &lt;&gt; "x.x.x.x.x.x.x"), VLOOKUP($C149, Parameter!$A$4:$L$5000, 3, FALSE), "")</f>
        <v/>
      </c>
      <c r="BX149" s="55" t="str">
        <f>IF(AND($D149 &lt;&gt; "", $D149 &lt;&gt; $E149, $F149 &lt;&gt; "x.x.x.x.x.x.x"), VLOOKUP($C149, Parameter!$A$4:$L$5000, 4, FALSE), "")</f>
        <v/>
      </c>
      <c r="BY149" s="56">
        <f t="shared" si="68"/>
        <v>0</v>
      </c>
      <c r="BZ149" s="55" t="str">
        <f t="shared" si="69"/>
        <v>Intra</v>
      </c>
      <c r="CA149" s="55" t="str">
        <f>IF($BZ149="Ekstra", Parameter3!$B$2, "")</f>
        <v/>
      </c>
      <c r="CB149" s="55" t="str">
        <f>IF($BZ149="Ekstra", Parameter3!$C$2, "")</f>
        <v/>
      </c>
      <c r="CC149" s="55" t="str">
        <f>IF($BZ149="Ekstra", VLOOKUP($E149, Parameter!$E$3:$N$5000, 9, FALSE), "")</f>
        <v/>
      </c>
      <c r="CD149" s="55" t="str">
        <f>IF($BZ149="Ekstra", VLOOKUP($E149, Parameter!$E$3:$N$5000, 10, FALSE), "")</f>
        <v/>
      </c>
      <c r="CE149" s="56">
        <f t="shared" si="70"/>
        <v>0</v>
      </c>
      <c r="CF149" s="55" t="str">
        <f t="shared" si="55"/>
        <v/>
      </c>
      <c r="CG149" s="55" t="str">
        <f t="shared" si="55"/>
        <v/>
      </c>
      <c r="CH149" s="55" t="str">
        <f t="shared" si="71"/>
        <v/>
      </c>
      <c r="CI149" s="55" t="str">
        <f>IF($F149="x.x.x.x.x.x.x", VLOOKUP($C149, Parameter!$A$4:$L$5000, 4, FALSE), "")</f>
        <v/>
      </c>
      <c r="CJ149" s="56">
        <f t="shared" si="72"/>
        <v>0</v>
      </c>
      <c r="CM149" s="4" t="str">
        <f t="shared" si="73"/>
        <v>...-...-.....</v>
      </c>
      <c r="CN149" s="57">
        <f t="shared" si="74"/>
        <v>0</v>
      </c>
      <c r="CO149" s="58">
        <f t="shared" si="75"/>
        <v>0</v>
      </c>
      <c r="CP149" s="4" t="str">
        <f t="shared" si="76"/>
        <v/>
      </c>
      <c r="CQ149" s="4" t="b">
        <f t="shared" si="77"/>
        <v>0</v>
      </c>
      <c r="CR149" s="4" t="str">
        <f t="shared" si="78"/>
        <v/>
      </c>
      <c r="CS149" s="4" t="str">
        <f t="shared" si="79"/>
        <v/>
      </c>
      <c r="CT149" s="91" t="b">
        <f t="shared" si="56"/>
        <v>0</v>
      </c>
    </row>
    <row r="150" spans="1:98" s="4" customFormat="1" x14ac:dyDescent="0.25">
      <c r="A150" s="50" t="str">
        <f t="shared" si="57"/>
        <v>...</v>
      </c>
      <c r="B150" s="50" t="str">
        <f t="shared" si="58"/>
        <v>...</v>
      </c>
      <c r="C150" s="50" t="str">
        <f t="shared" si="59"/>
        <v>.....</v>
      </c>
      <c r="D150" s="50" t="str">
        <f>IF($C150=".....","",_xlfn.IFNA(VLOOKUP($C150, Parameter!$A$4:$L$5000, 3, FALSE), ""))</f>
        <v/>
      </c>
      <c r="E150" s="50" t="str">
        <f t="shared" si="60"/>
        <v>.....</v>
      </c>
      <c r="F150" s="50" t="str">
        <f t="shared" si="61"/>
        <v>......</v>
      </c>
      <c r="G150" s="50" t="str">
        <f t="shared" si="62"/>
        <v>...</v>
      </c>
      <c r="H150" s="40">
        <f>IF(E150=".....", 0, _xlfn.IFNA(VLOOKUP($E150, Parameter2!$A$2:$C$5000, 3, FALSE), 0))</f>
        <v>0</v>
      </c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18" t="str">
        <f>IF(C150=".....","",_xlfn.IFNA(VLOOKUP($C150, Parameter!$A$4:$B$5000, 2, FALSE), "Kode belanja salah :("))</f>
        <v/>
      </c>
      <c r="X150" s="35"/>
      <c r="Y150" s="121"/>
      <c r="Z150" s="17"/>
      <c r="AA150" s="20"/>
      <c r="AB150" s="41" t="str">
        <f>IF($C150=".....","",VLOOKUP($C150, Parameter!$A$4:$L$5000, 6, FALSE))</f>
        <v/>
      </c>
      <c r="AC150" s="41" t="str">
        <f>IF($C150=".....","",VLOOKUP($C150, Parameter!$A$4:$L$5000, 7, FALSE))</f>
        <v/>
      </c>
      <c r="AD150" s="41" t="str">
        <f>IF($C150=".....","",VLOOKUP($C150, Parameter!$A$4:$L$5000, 8, FALSE))</f>
        <v/>
      </c>
      <c r="AE150" s="41" t="str">
        <f>IF($C150=".....","",VLOOKUP($C150, Parameter!$A$4:$L$5000, 9, FALSE))</f>
        <v/>
      </c>
      <c r="AF150" s="41" t="str">
        <f>IF($C150=".....","",VLOOKUP($C150, Parameter!$A$4:$L$5000, 10, FALSE))</f>
        <v/>
      </c>
      <c r="AG150" s="41" t="str">
        <f>IF($C150=".....","",VLOOKUP($C150, Parameter!$A$4:$L$5000, 11, FALSE))</f>
        <v/>
      </c>
      <c r="AH150" s="41" t="str">
        <f>IF($C150="..0.0.0.000","",_xlfn.IFNA(VLOOKUP($C150, Parameter!$A$4:$L$5000, 12, FALSE), ""))</f>
        <v/>
      </c>
      <c r="AI150" s="39"/>
      <c r="AJ150" s="39"/>
      <c r="AK150" s="39"/>
      <c r="AL150" s="39"/>
      <c r="AM150" s="39"/>
      <c r="AN150" s="39"/>
      <c r="AO150" s="39"/>
      <c r="AP150" s="41" t="str">
        <f>IF(F150="......", "", _xlfn.IFNA(VLOOKUP(F150, Parameter2!$D$2:$E$15000, 2, FALSE), "Kode aset salah :("))</f>
        <v/>
      </c>
      <c r="AQ150" s="39"/>
      <c r="AR150" s="51"/>
      <c r="AS150" s="52"/>
      <c r="AT150" s="53">
        <f t="shared" si="63"/>
        <v>0</v>
      </c>
      <c r="AU150" s="39" t="str">
        <f t="shared" si="64"/>
        <v/>
      </c>
      <c r="AV150" s="39" t="str">
        <f t="shared" si="65"/>
        <v/>
      </c>
      <c r="AW150" s="39" t="str">
        <f t="shared" si="66"/>
        <v/>
      </c>
      <c r="AX150" s="39" t="str">
        <f t="shared" si="67"/>
        <v/>
      </c>
      <c r="AY150" s="41" t="str">
        <f>IF(G150="...", "", VLOOKUP(G150, UPB!$A$3:$B$5000, 2, FALSE))</f>
        <v/>
      </c>
      <c r="AZ150" s="84"/>
      <c r="BA150" s="76"/>
      <c r="BB150" s="65"/>
      <c r="BC150" s="65"/>
      <c r="BD150" s="54"/>
      <c r="BE150" s="65"/>
      <c r="BF150" s="65"/>
      <c r="BG150" s="65"/>
      <c r="BH150" s="65"/>
      <c r="BI150" s="65"/>
      <c r="BJ150" s="65"/>
      <c r="BK150" s="65"/>
      <c r="BL150" s="65"/>
      <c r="BM150" s="65"/>
      <c r="BN150" s="70"/>
      <c r="BO150" s="65"/>
      <c r="BP150" s="65"/>
      <c r="BQ150" s="65"/>
      <c r="BR150" s="65"/>
      <c r="BS150" s="65"/>
      <c r="BT150" s="65"/>
      <c r="BU150" s="55" t="str">
        <f>IF(AND($D150 &lt;&gt; "", $D150 &lt;&gt; $E150, $F150 &lt;&gt; "x.x.x.x.x.x.x"), VLOOKUP($E150, Parameter!$E$3:$N$5000, 9, FALSE), "")</f>
        <v/>
      </c>
      <c r="BV150" s="55" t="str">
        <f>IF(AND($D150 &lt;&gt; "", $D150 &lt;&gt; $E150, $F150 &lt;&gt; "x.x.x.x.x.x.x"), VLOOKUP($E150, Parameter!$E$3:$N$5000, 10, FALSE), "")</f>
        <v/>
      </c>
      <c r="BW150" s="55" t="str">
        <f>IF(AND($D150 &lt;&gt; "", $D150 &lt;&gt; $E150, $F150 &lt;&gt; "x.x.x.x.x.x.x"), VLOOKUP($C150, Parameter!$A$4:$L$5000, 3, FALSE), "")</f>
        <v/>
      </c>
      <c r="BX150" s="55" t="str">
        <f>IF(AND($D150 &lt;&gt; "", $D150 &lt;&gt; $E150, $F150 &lt;&gt; "x.x.x.x.x.x.x"), VLOOKUP($C150, Parameter!$A$4:$L$5000, 4, FALSE), "")</f>
        <v/>
      </c>
      <c r="BY150" s="56">
        <f t="shared" si="68"/>
        <v>0</v>
      </c>
      <c r="BZ150" s="55" t="str">
        <f t="shared" si="69"/>
        <v>Intra</v>
      </c>
      <c r="CA150" s="55" t="str">
        <f>IF($BZ150="Ekstra", Parameter3!$B$2, "")</f>
        <v/>
      </c>
      <c r="CB150" s="55" t="str">
        <f>IF($BZ150="Ekstra", Parameter3!$C$2, "")</f>
        <v/>
      </c>
      <c r="CC150" s="55" t="str">
        <f>IF($BZ150="Ekstra", VLOOKUP($E150, Parameter!$E$3:$N$5000, 9, FALSE), "")</f>
        <v/>
      </c>
      <c r="CD150" s="55" t="str">
        <f>IF($BZ150="Ekstra", VLOOKUP($E150, Parameter!$E$3:$N$5000, 10, FALSE), "")</f>
        <v/>
      </c>
      <c r="CE150" s="56">
        <f t="shared" si="70"/>
        <v>0</v>
      </c>
      <c r="CF150" s="55" t="str">
        <f t="shared" si="55"/>
        <v/>
      </c>
      <c r="CG150" s="55" t="str">
        <f t="shared" si="55"/>
        <v/>
      </c>
      <c r="CH150" s="55" t="str">
        <f t="shared" si="71"/>
        <v/>
      </c>
      <c r="CI150" s="55" t="str">
        <f>IF($F150="x.x.x.x.x.x.x", VLOOKUP($C150, Parameter!$A$4:$L$5000, 4, FALSE), "")</f>
        <v/>
      </c>
      <c r="CJ150" s="56">
        <f t="shared" si="72"/>
        <v>0</v>
      </c>
      <c r="CM150" s="4" t="str">
        <f t="shared" si="73"/>
        <v>...-...-.....</v>
      </c>
      <c r="CN150" s="57">
        <f t="shared" si="74"/>
        <v>0</v>
      </c>
      <c r="CO150" s="58">
        <f t="shared" si="75"/>
        <v>0</v>
      </c>
      <c r="CP150" s="4" t="str">
        <f t="shared" si="76"/>
        <v/>
      </c>
      <c r="CQ150" s="4" t="b">
        <f t="shared" si="77"/>
        <v>0</v>
      </c>
      <c r="CR150" s="4" t="str">
        <f t="shared" si="78"/>
        <v/>
      </c>
      <c r="CS150" s="4" t="str">
        <f t="shared" si="79"/>
        <v/>
      </c>
      <c r="CT150" s="91" t="b">
        <f t="shared" si="56"/>
        <v>0</v>
      </c>
    </row>
    <row r="151" spans="1:98" s="4" customFormat="1" x14ac:dyDescent="0.25">
      <c r="A151" s="50" t="str">
        <f t="shared" si="57"/>
        <v>...</v>
      </c>
      <c r="B151" s="50" t="str">
        <f t="shared" si="58"/>
        <v>...</v>
      </c>
      <c r="C151" s="50" t="str">
        <f t="shared" si="59"/>
        <v>.....</v>
      </c>
      <c r="D151" s="50" t="str">
        <f>IF($C151=".....","",_xlfn.IFNA(VLOOKUP($C151, Parameter!$A$4:$L$5000, 3, FALSE), ""))</f>
        <v/>
      </c>
      <c r="E151" s="50" t="str">
        <f t="shared" si="60"/>
        <v>.....</v>
      </c>
      <c r="F151" s="50" t="str">
        <f t="shared" si="61"/>
        <v>......</v>
      </c>
      <c r="G151" s="50" t="str">
        <f t="shared" si="62"/>
        <v>...</v>
      </c>
      <c r="H151" s="40">
        <f>IF(E151=".....", 0, _xlfn.IFNA(VLOOKUP($E151, Parameter2!$A$2:$C$5000, 3, FALSE), 0))</f>
        <v>0</v>
      </c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18" t="str">
        <f>IF(C151=".....","",_xlfn.IFNA(VLOOKUP($C151, Parameter!$A$4:$B$5000, 2, FALSE), "Kode belanja salah :("))</f>
        <v/>
      </c>
      <c r="X151" s="35"/>
      <c r="Y151" s="121"/>
      <c r="Z151" s="17"/>
      <c r="AA151" s="20"/>
      <c r="AB151" s="41" t="str">
        <f>IF($C151=".....","",VLOOKUP($C151, Parameter!$A$4:$L$5000, 6, FALSE))</f>
        <v/>
      </c>
      <c r="AC151" s="41" t="str">
        <f>IF($C151=".....","",VLOOKUP($C151, Parameter!$A$4:$L$5000, 7, FALSE))</f>
        <v/>
      </c>
      <c r="AD151" s="41" t="str">
        <f>IF($C151=".....","",VLOOKUP($C151, Parameter!$A$4:$L$5000, 8, FALSE))</f>
        <v/>
      </c>
      <c r="AE151" s="41" t="str">
        <f>IF($C151=".....","",VLOOKUP($C151, Parameter!$A$4:$L$5000, 9, FALSE))</f>
        <v/>
      </c>
      <c r="AF151" s="41" t="str">
        <f>IF($C151=".....","",VLOOKUP($C151, Parameter!$A$4:$L$5000, 10, FALSE))</f>
        <v/>
      </c>
      <c r="AG151" s="41" t="str">
        <f>IF($C151=".....","",VLOOKUP($C151, Parameter!$A$4:$L$5000, 11, FALSE))</f>
        <v/>
      </c>
      <c r="AH151" s="41" t="str">
        <f>IF($C151="..0.0.0.000","",_xlfn.IFNA(VLOOKUP($C151, Parameter!$A$4:$L$5000, 12, FALSE), ""))</f>
        <v/>
      </c>
      <c r="AI151" s="39"/>
      <c r="AJ151" s="39"/>
      <c r="AK151" s="39"/>
      <c r="AL151" s="39"/>
      <c r="AM151" s="39"/>
      <c r="AN151" s="39"/>
      <c r="AO151" s="39"/>
      <c r="AP151" s="41" t="str">
        <f>IF(F151="......", "", _xlfn.IFNA(VLOOKUP(F151, Parameter2!$D$2:$E$15000, 2, FALSE), "Kode aset salah :("))</f>
        <v/>
      </c>
      <c r="AQ151" s="39"/>
      <c r="AR151" s="51"/>
      <c r="AS151" s="52"/>
      <c r="AT151" s="53">
        <f t="shared" si="63"/>
        <v>0</v>
      </c>
      <c r="AU151" s="39" t="str">
        <f t="shared" si="64"/>
        <v/>
      </c>
      <c r="AV151" s="39" t="str">
        <f t="shared" si="65"/>
        <v/>
      </c>
      <c r="AW151" s="39" t="str">
        <f t="shared" si="66"/>
        <v/>
      </c>
      <c r="AX151" s="39" t="str">
        <f t="shared" si="67"/>
        <v/>
      </c>
      <c r="AY151" s="41" t="str">
        <f>IF(G151="...", "", VLOOKUP(G151, UPB!$A$3:$B$5000, 2, FALSE))</f>
        <v/>
      </c>
      <c r="AZ151" s="84"/>
      <c r="BA151" s="76"/>
      <c r="BB151" s="65"/>
      <c r="BC151" s="65"/>
      <c r="BD151" s="54"/>
      <c r="BE151" s="65"/>
      <c r="BF151" s="65"/>
      <c r="BG151" s="65"/>
      <c r="BH151" s="65"/>
      <c r="BI151" s="65"/>
      <c r="BJ151" s="65"/>
      <c r="BK151" s="65"/>
      <c r="BL151" s="65"/>
      <c r="BM151" s="65"/>
      <c r="BN151" s="70"/>
      <c r="BO151" s="65"/>
      <c r="BP151" s="65"/>
      <c r="BQ151" s="65"/>
      <c r="BR151" s="65"/>
      <c r="BS151" s="65"/>
      <c r="BT151" s="65"/>
      <c r="BU151" s="55" t="str">
        <f>IF(AND($D151 &lt;&gt; "", $D151 &lt;&gt; $E151, $F151 &lt;&gt; "x.x.x.x.x.x.x"), VLOOKUP($E151, Parameter!$E$3:$N$5000, 9, FALSE), "")</f>
        <v/>
      </c>
      <c r="BV151" s="55" t="str">
        <f>IF(AND($D151 &lt;&gt; "", $D151 &lt;&gt; $E151, $F151 &lt;&gt; "x.x.x.x.x.x.x"), VLOOKUP($E151, Parameter!$E$3:$N$5000, 10, FALSE), "")</f>
        <v/>
      </c>
      <c r="BW151" s="55" t="str">
        <f>IF(AND($D151 &lt;&gt; "", $D151 &lt;&gt; $E151, $F151 &lt;&gt; "x.x.x.x.x.x.x"), VLOOKUP($C151, Parameter!$A$4:$L$5000, 3, FALSE), "")</f>
        <v/>
      </c>
      <c r="BX151" s="55" t="str">
        <f>IF(AND($D151 &lt;&gt; "", $D151 &lt;&gt; $E151, $F151 &lt;&gt; "x.x.x.x.x.x.x"), VLOOKUP($C151, Parameter!$A$4:$L$5000, 4, FALSE), "")</f>
        <v/>
      </c>
      <c r="BY151" s="56">
        <f t="shared" si="68"/>
        <v>0</v>
      </c>
      <c r="BZ151" s="55" t="str">
        <f t="shared" si="69"/>
        <v>Intra</v>
      </c>
      <c r="CA151" s="55" t="str">
        <f>IF($BZ151="Ekstra", Parameter3!$B$2, "")</f>
        <v/>
      </c>
      <c r="CB151" s="55" t="str">
        <f>IF($BZ151="Ekstra", Parameter3!$C$2, "")</f>
        <v/>
      </c>
      <c r="CC151" s="55" t="str">
        <f>IF($BZ151="Ekstra", VLOOKUP($E151, Parameter!$E$3:$N$5000, 9, FALSE), "")</f>
        <v/>
      </c>
      <c r="CD151" s="55" t="str">
        <f>IF($BZ151="Ekstra", VLOOKUP($E151, Parameter!$E$3:$N$5000, 10, FALSE), "")</f>
        <v/>
      </c>
      <c r="CE151" s="56">
        <f t="shared" si="70"/>
        <v>0</v>
      </c>
      <c r="CF151" s="55" t="str">
        <f t="shared" si="55"/>
        <v/>
      </c>
      <c r="CG151" s="55" t="str">
        <f t="shared" si="55"/>
        <v/>
      </c>
      <c r="CH151" s="55" t="str">
        <f t="shared" si="71"/>
        <v/>
      </c>
      <c r="CI151" s="55" t="str">
        <f>IF($F151="x.x.x.x.x.x.x", VLOOKUP($C151, Parameter!$A$4:$L$5000, 4, FALSE), "")</f>
        <v/>
      </c>
      <c r="CJ151" s="56">
        <f t="shared" si="72"/>
        <v>0</v>
      </c>
      <c r="CM151" s="4" t="str">
        <f t="shared" si="73"/>
        <v>...-...-.....</v>
      </c>
      <c r="CN151" s="57">
        <f t="shared" si="74"/>
        <v>0</v>
      </c>
      <c r="CO151" s="58">
        <f t="shared" si="75"/>
        <v>0</v>
      </c>
      <c r="CP151" s="4" t="str">
        <f t="shared" si="76"/>
        <v/>
      </c>
      <c r="CQ151" s="4" t="b">
        <f t="shared" si="77"/>
        <v>0</v>
      </c>
      <c r="CR151" s="4" t="str">
        <f t="shared" si="78"/>
        <v/>
      </c>
      <c r="CS151" s="4" t="str">
        <f t="shared" si="79"/>
        <v/>
      </c>
      <c r="CT151" s="91" t="b">
        <f t="shared" si="56"/>
        <v>0</v>
      </c>
    </row>
    <row r="152" spans="1:98" s="4" customFormat="1" x14ac:dyDescent="0.25">
      <c r="A152" s="50" t="str">
        <f t="shared" si="57"/>
        <v>...</v>
      </c>
      <c r="B152" s="50" t="str">
        <f t="shared" si="58"/>
        <v>...</v>
      </c>
      <c r="C152" s="50" t="str">
        <f t="shared" si="59"/>
        <v>.....</v>
      </c>
      <c r="D152" s="50" t="str">
        <f>IF($C152=".....","",_xlfn.IFNA(VLOOKUP($C152, Parameter!$A$4:$L$5000, 3, FALSE), ""))</f>
        <v/>
      </c>
      <c r="E152" s="50" t="str">
        <f t="shared" si="60"/>
        <v>.....</v>
      </c>
      <c r="F152" s="50" t="str">
        <f t="shared" si="61"/>
        <v>......</v>
      </c>
      <c r="G152" s="50" t="str">
        <f t="shared" si="62"/>
        <v>...</v>
      </c>
      <c r="H152" s="40">
        <f>IF(E152=".....", 0, _xlfn.IFNA(VLOOKUP($E152, Parameter2!$A$2:$C$5000, 3, FALSE), 0))</f>
        <v>0</v>
      </c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18" t="str">
        <f>IF(C152=".....","",_xlfn.IFNA(VLOOKUP($C152, Parameter!$A$4:$B$5000, 2, FALSE), "Kode belanja salah :("))</f>
        <v/>
      </c>
      <c r="X152" s="35"/>
      <c r="Y152" s="121"/>
      <c r="Z152" s="17"/>
      <c r="AA152" s="20"/>
      <c r="AB152" s="41" t="str">
        <f>IF($C152=".....","",VLOOKUP($C152, Parameter!$A$4:$L$5000, 6, FALSE))</f>
        <v/>
      </c>
      <c r="AC152" s="41" t="str">
        <f>IF($C152=".....","",VLOOKUP($C152, Parameter!$A$4:$L$5000, 7, FALSE))</f>
        <v/>
      </c>
      <c r="AD152" s="41" t="str">
        <f>IF($C152=".....","",VLOOKUP($C152, Parameter!$A$4:$L$5000, 8, FALSE))</f>
        <v/>
      </c>
      <c r="AE152" s="41" t="str">
        <f>IF($C152=".....","",VLOOKUP($C152, Parameter!$A$4:$L$5000, 9, FALSE))</f>
        <v/>
      </c>
      <c r="AF152" s="41" t="str">
        <f>IF($C152=".....","",VLOOKUP($C152, Parameter!$A$4:$L$5000, 10, FALSE))</f>
        <v/>
      </c>
      <c r="AG152" s="41" t="str">
        <f>IF($C152=".....","",VLOOKUP($C152, Parameter!$A$4:$L$5000, 11, FALSE))</f>
        <v/>
      </c>
      <c r="AH152" s="41" t="str">
        <f>IF($C152="..0.0.0.000","",_xlfn.IFNA(VLOOKUP($C152, Parameter!$A$4:$L$5000, 12, FALSE), ""))</f>
        <v/>
      </c>
      <c r="AI152" s="39"/>
      <c r="AJ152" s="39"/>
      <c r="AK152" s="39"/>
      <c r="AL152" s="39"/>
      <c r="AM152" s="39"/>
      <c r="AN152" s="39"/>
      <c r="AO152" s="39"/>
      <c r="AP152" s="41" t="str">
        <f>IF(F152="......", "", _xlfn.IFNA(VLOOKUP(F152, Parameter2!$D$2:$E$15000, 2, FALSE), "Kode aset salah :("))</f>
        <v/>
      </c>
      <c r="AQ152" s="39"/>
      <c r="AR152" s="51"/>
      <c r="AS152" s="52"/>
      <c r="AT152" s="53">
        <f t="shared" si="63"/>
        <v>0</v>
      </c>
      <c r="AU152" s="39" t="str">
        <f t="shared" si="64"/>
        <v/>
      </c>
      <c r="AV152" s="39" t="str">
        <f t="shared" si="65"/>
        <v/>
      </c>
      <c r="AW152" s="39" t="str">
        <f t="shared" si="66"/>
        <v/>
      </c>
      <c r="AX152" s="39" t="str">
        <f t="shared" si="67"/>
        <v/>
      </c>
      <c r="AY152" s="41" t="str">
        <f>IF(G152="...", "", VLOOKUP(G152, UPB!$A$3:$B$5000, 2, FALSE))</f>
        <v/>
      </c>
      <c r="AZ152" s="84"/>
      <c r="BA152" s="76"/>
      <c r="BB152" s="65"/>
      <c r="BC152" s="65"/>
      <c r="BD152" s="54"/>
      <c r="BE152" s="65"/>
      <c r="BF152" s="65"/>
      <c r="BG152" s="65"/>
      <c r="BH152" s="65"/>
      <c r="BI152" s="65"/>
      <c r="BJ152" s="65"/>
      <c r="BK152" s="65"/>
      <c r="BL152" s="65"/>
      <c r="BM152" s="65"/>
      <c r="BN152" s="70"/>
      <c r="BO152" s="65"/>
      <c r="BP152" s="65"/>
      <c r="BQ152" s="65"/>
      <c r="BR152" s="65"/>
      <c r="BS152" s="65"/>
      <c r="BT152" s="65"/>
      <c r="BU152" s="55" t="str">
        <f>IF(AND($D152 &lt;&gt; "", $D152 &lt;&gt; $E152, $F152 &lt;&gt; "x.x.x.x.x.x.x"), VLOOKUP($E152, Parameter!$E$3:$N$5000, 9, FALSE), "")</f>
        <v/>
      </c>
      <c r="BV152" s="55" t="str">
        <f>IF(AND($D152 &lt;&gt; "", $D152 &lt;&gt; $E152, $F152 &lt;&gt; "x.x.x.x.x.x.x"), VLOOKUP($E152, Parameter!$E$3:$N$5000, 10, FALSE), "")</f>
        <v/>
      </c>
      <c r="BW152" s="55" t="str">
        <f>IF(AND($D152 &lt;&gt; "", $D152 &lt;&gt; $E152, $F152 &lt;&gt; "x.x.x.x.x.x.x"), VLOOKUP($C152, Parameter!$A$4:$L$5000, 3, FALSE), "")</f>
        <v/>
      </c>
      <c r="BX152" s="55" t="str">
        <f>IF(AND($D152 &lt;&gt; "", $D152 &lt;&gt; $E152, $F152 &lt;&gt; "x.x.x.x.x.x.x"), VLOOKUP($C152, Parameter!$A$4:$L$5000, 4, FALSE), "")</f>
        <v/>
      </c>
      <c r="BY152" s="56">
        <f t="shared" si="68"/>
        <v>0</v>
      </c>
      <c r="BZ152" s="55" t="str">
        <f t="shared" si="69"/>
        <v>Intra</v>
      </c>
      <c r="CA152" s="55" t="str">
        <f>IF($BZ152="Ekstra", Parameter3!$B$2, "")</f>
        <v/>
      </c>
      <c r="CB152" s="55" t="str">
        <f>IF($BZ152="Ekstra", Parameter3!$C$2, "")</f>
        <v/>
      </c>
      <c r="CC152" s="55" t="str">
        <f>IF($BZ152="Ekstra", VLOOKUP($E152, Parameter!$E$3:$N$5000, 9, FALSE), "")</f>
        <v/>
      </c>
      <c r="CD152" s="55" t="str">
        <f>IF($BZ152="Ekstra", VLOOKUP($E152, Parameter!$E$3:$N$5000, 10, FALSE), "")</f>
        <v/>
      </c>
      <c r="CE152" s="56">
        <f t="shared" si="70"/>
        <v>0</v>
      </c>
      <c r="CF152" s="55" t="str">
        <f t="shared" ref="CF152:CG171" si="80">IF($F152="x.x.x.x.x.x.x", "x.x.x.x.x.x", "")</f>
        <v/>
      </c>
      <c r="CG152" s="55" t="str">
        <f t="shared" si="80"/>
        <v/>
      </c>
      <c r="CH152" s="55" t="str">
        <f t="shared" si="71"/>
        <v/>
      </c>
      <c r="CI152" s="55" t="str">
        <f>IF($F152="x.x.x.x.x.x.x", VLOOKUP($C152, Parameter!$A$4:$L$5000, 4, FALSE), "")</f>
        <v/>
      </c>
      <c r="CJ152" s="56">
        <f t="shared" si="72"/>
        <v>0</v>
      </c>
      <c r="CM152" s="4" t="str">
        <f t="shared" si="73"/>
        <v>...-...-.....</v>
      </c>
      <c r="CN152" s="57">
        <f t="shared" si="74"/>
        <v>0</v>
      </c>
      <c r="CO152" s="58">
        <f t="shared" si="75"/>
        <v>0</v>
      </c>
      <c r="CP152" s="4" t="str">
        <f t="shared" si="76"/>
        <v/>
      </c>
      <c r="CQ152" s="4" t="b">
        <f t="shared" si="77"/>
        <v>0</v>
      </c>
      <c r="CR152" s="4" t="str">
        <f t="shared" si="78"/>
        <v/>
      </c>
      <c r="CS152" s="4" t="str">
        <f t="shared" si="79"/>
        <v/>
      </c>
      <c r="CT152" s="91" t="b">
        <f t="shared" si="56"/>
        <v>0</v>
      </c>
    </row>
    <row r="153" spans="1:98" s="4" customFormat="1" x14ac:dyDescent="0.25">
      <c r="A153" s="50" t="str">
        <f t="shared" si="57"/>
        <v>...</v>
      </c>
      <c r="B153" s="50" t="str">
        <f t="shared" si="58"/>
        <v>...</v>
      </c>
      <c r="C153" s="50" t="str">
        <f t="shared" si="59"/>
        <v>.....</v>
      </c>
      <c r="D153" s="50" t="str">
        <f>IF($C153=".....","",_xlfn.IFNA(VLOOKUP($C153, Parameter!$A$4:$L$5000, 3, FALSE), ""))</f>
        <v/>
      </c>
      <c r="E153" s="50" t="str">
        <f t="shared" si="60"/>
        <v>.....</v>
      </c>
      <c r="F153" s="50" t="str">
        <f t="shared" si="61"/>
        <v>......</v>
      </c>
      <c r="G153" s="50" t="str">
        <f t="shared" si="62"/>
        <v>...</v>
      </c>
      <c r="H153" s="40">
        <f>IF(E153=".....", 0, _xlfn.IFNA(VLOOKUP($E153, Parameter2!$A$2:$C$5000, 3, FALSE), 0))</f>
        <v>0</v>
      </c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18" t="str">
        <f>IF(C153=".....","",_xlfn.IFNA(VLOOKUP($C153, Parameter!$A$4:$B$5000, 2, FALSE), "Kode belanja salah :("))</f>
        <v/>
      </c>
      <c r="X153" s="35"/>
      <c r="Y153" s="121"/>
      <c r="Z153" s="17"/>
      <c r="AA153" s="20"/>
      <c r="AB153" s="41" t="str">
        <f>IF($C153=".....","",VLOOKUP($C153, Parameter!$A$4:$L$5000, 6, FALSE))</f>
        <v/>
      </c>
      <c r="AC153" s="41" t="str">
        <f>IF($C153=".....","",VLOOKUP($C153, Parameter!$A$4:$L$5000, 7, FALSE))</f>
        <v/>
      </c>
      <c r="AD153" s="41" t="str">
        <f>IF($C153=".....","",VLOOKUP($C153, Parameter!$A$4:$L$5000, 8, FALSE))</f>
        <v/>
      </c>
      <c r="AE153" s="41" t="str">
        <f>IF($C153=".....","",VLOOKUP($C153, Parameter!$A$4:$L$5000, 9, FALSE))</f>
        <v/>
      </c>
      <c r="AF153" s="41" t="str">
        <f>IF($C153=".....","",VLOOKUP($C153, Parameter!$A$4:$L$5000, 10, FALSE))</f>
        <v/>
      </c>
      <c r="AG153" s="41" t="str">
        <f>IF($C153=".....","",VLOOKUP($C153, Parameter!$A$4:$L$5000, 11, FALSE))</f>
        <v/>
      </c>
      <c r="AH153" s="41" t="str">
        <f>IF($C153="..0.0.0.000","",_xlfn.IFNA(VLOOKUP($C153, Parameter!$A$4:$L$5000, 12, FALSE), ""))</f>
        <v/>
      </c>
      <c r="AI153" s="39"/>
      <c r="AJ153" s="39"/>
      <c r="AK153" s="39"/>
      <c r="AL153" s="39"/>
      <c r="AM153" s="39"/>
      <c r="AN153" s="39"/>
      <c r="AO153" s="39"/>
      <c r="AP153" s="41" t="str">
        <f>IF(F153="......", "", _xlfn.IFNA(VLOOKUP(F153, Parameter2!$D$2:$E$15000, 2, FALSE), "Kode aset salah :("))</f>
        <v/>
      </c>
      <c r="AQ153" s="39"/>
      <c r="AR153" s="51"/>
      <c r="AS153" s="52"/>
      <c r="AT153" s="53">
        <f t="shared" si="63"/>
        <v>0</v>
      </c>
      <c r="AU153" s="39" t="str">
        <f t="shared" si="64"/>
        <v/>
      </c>
      <c r="AV153" s="39" t="str">
        <f t="shared" si="65"/>
        <v/>
      </c>
      <c r="AW153" s="39" t="str">
        <f t="shared" si="66"/>
        <v/>
      </c>
      <c r="AX153" s="39" t="str">
        <f t="shared" si="67"/>
        <v/>
      </c>
      <c r="AY153" s="41" t="str">
        <f>IF(G153="...", "", VLOOKUP(G153, UPB!$A$3:$B$5000, 2, FALSE))</f>
        <v/>
      </c>
      <c r="AZ153" s="84"/>
      <c r="BA153" s="76"/>
      <c r="BB153" s="65"/>
      <c r="BC153" s="65"/>
      <c r="BD153" s="54"/>
      <c r="BE153" s="65"/>
      <c r="BF153" s="65"/>
      <c r="BG153" s="65"/>
      <c r="BH153" s="65"/>
      <c r="BI153" s="65"/>
      <c r="BJ153" s="65"/>
      <c r="BK153" s="65"/>
      <c r="BL153" s="65"/>
      <c r="BM153" s="65"/>
      <c r="BN153" s="70"/>
      <c r="BO153" s="65"/>
      <c r="BP153" s="65"/>
      <c r="BQ153" s="65"/>
      <c r="BR153" s="65"/>
      <c r="BS153" s="65"/>
      <c r="BT153" s="65"/>
      <c r="BU153" s="55" t="str">
        <f>IF(AND($D153 &lt;&gt; "", $D153 &lt;&gt; $E153, $F153 &lt;&gt; "x.x.x.x.x.x.x"), VLOOKUP($E153, Parameter!$E$3:$N$5000, 9, FALSE), "")</f>
        <v/>
      </c>
      <c r="BV153" s="55" t="str">
        <f>IF(AND($D153 &lt;&gt; "", $D153 &lt;&gt; $E153, $F153 &lt;&gt; "x.x.x.x.x.x.x"), VLOOKUP($E153, Parameter!$E$3:$N$5000, 10, FALSE), "")</f>
        <v/>
      </c>
      <c r="BW153" s="55" t="str">
        <f>IF(AND($D153 &lt;&gt; "", $D153 &lt;&gt; $E153, $F153 &lt;&gt; "x.x.x.x.x.x.x"), VLOOKUP($C153, Parameter!$A$4:$L$5000, 3, FALSE), "")</f>
        <v/>
      </c>
      <c r="BX153" s="55" t="str">
        <f>IF(AND($D153 &lt;&gt; "", $D153 &lt;&gt; $E153, $F153 &lt;&gt; "x.x.x.x.x.x.x"), VLOOKUP($C153, Parameter!$A$4:$L$5000, 4, FALSE), "")</f>
        <v/>
      </c>
      <c r="BY153" s="56">
        <f t="shared" si="68"/>
        <v>0</v>
      </c>
      <c r="BZ153" s="55" t="str">
        <f t="shared" si="69"/>
        <v>Intra</v>
      </c>
      <c r="CA153" s="55" t="str">
        <f>IF($BZ153="Ekstra", Parameter3!$B$2, "")</f>
        <v/>
      </c>
      <c r="CB153" s="55" t="str">
        <f>IF($BZ153="Ekstra", Parameter3!$C$2, "")</f>
        <v/>
      </c>
      <c r="CC153" s="55" t="str">
        <f>IF($BZ153="Ekstra", VLOOKUP($E153, Parameter!$E$3:$N$5000, 9, FALSE), "")</f>
        <v/>
      </c>
      <c r="CD153" s="55" t="str">
        <f>IF($BZ153="Ekstra", VLOOKUP($E153, Parameter!$E$3:$N$5000, 10, FALSE), "")</f>
        <v/>
      </c>
      <c r="CE153" s="56">
        <f t="shared" si="70"/>
        <v>0</v>
      </c>
      <c r="CF153" s="55" t="str">
        <f t="shared" si="80"/>
        <v/>
      </c>
      <c r="CG153" s="55" t="str">
        <f t="shared" si="80"/>
        <v/>
      </c>
      <c r="CH153" s="55" t="str">
        <f t="shared" si="71"/>
        <v/>
      </c>
      <c r="CI153" s="55" t="str">
        <f>IF($F153="x.x.x.x.x.x.x", VLOOKUP($C153, Parameter!$A$4:$L$5000, 4, FALSE), "")</f>
        <v/>
      </c>
      <c r="CJ153" s="56">
        <f t="shared" si="72"/>
        <v>0</v>
      </c>
      <c r="CM153" s="4" t="str">
        <f t="shared" si="73"/>
        <v>...-...-.....</v>
      </c>
      <c r="CN153" s="57">
        <f t="shared" si="74"/>
        <v>0</v>
      </c>
      <c r="CO153" s="58">
        <f t="shared" si="75"/>
        <v>0</v>
      </c>
      <c r="CP153" s="4" t="str">
        <f t="shared" si="76"/>
        <v/>
      </c>
      <c r="CQ153" s="4" t="b">
        <f t="shared" si="77"/>
        <v>0</v>
      </c>
      <c r="CR153" s="4" t="str">
        <f t="shared" si="78"/>
        <v/>
      </c>
      <c r="CS153" s="4" t="str">
        <f t="shared" si="79"/>
        <v/>
      </c>
      <c r="CT153" s="91" t="b">
        <f t="shared" si="56"/>
        <v>0</v>
      </c>
    </row>
    <row r="154" spans="1:98" s="4" customFormat="1" x14ac:dyDescent="0.25">
      <c r="A154" s="50" t="str">
        <f t="shared" si="57"/>
        <v>...</v>
      </c>
      <c r="B154" s="50" t="str">
        <f t="shared" si="58"/>
        <v>...</v>
      </c>
      <c r="C154" s="50" t="str">
        <f t="shared" si="59"/>
        <v>.....</v>
      </c>
      <c r="D154" s="50" t="str">
        <f>IF($C154=".....","",_xlfn.IFNA(VLOOKUP($C154, Parameter!$A$4:$L$5000, 3, FALSE), ""))</f>
        <v/>
      </c>
      <c r="E154" s="50" t="str">
        <f t="shared" si="60"/>
        <v>.....</v>
      </c>
      <c r="F154" s="50" t="str">
        <f t="shared" si="61"/>
        <v>......</v>
      </c>
      <c r="G154" s="50" t="str">
        <f t="shared" si="62"/>
        <v>...</v>
      </c>
      <c r="H154" s="40">
        <f>IF(E154=".....", 0, _xlfn.IFNA(VLOOKUP($E154, Parameter2!$A$2:$C$5000, 3, FALSE), 0))</f>
        <v>0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18" t="str">
        <f>IF(C154=".....","",_xlfn.IFNA(VLOOKUP($C154, Parameter!$A$4:$B$5000, 2, FALSE), "Kode belanja salah :("))</f>
        <v/>
      </c>
      <c r="X154" s="35"/>
      <c r="Y154" s="121"/>
      <c r="Z154" s="17"/>
      <c r="AA154" s="20"/>
      <c r="AB154" s="41" t="str">
        <f>IF($C154=".....","",VLOOKUP($C154, Parameter!$A$4:$L$5000, 6, FALSE))</f>
        <v/>
      </c>
      <c r="AC154" s="41" t="str">
        <f>IF($C154=".....","",VLOOKUP($C154, Parameter!$A$4:$L$5000, 7, FALSE))</f>
        <v/>
      </c>
      <c r="AD154" s="41" t="str">
        <f>IF($C154=".....","",VLOOKUP($C154, Parameter!$A$4:$L$5000, 8, FALSE))</f>
        <v/>
      </c>
      <c r="AE154" s="41" t="str">
        <f>IF($C154=".....","",VLOOKUP($C154, Parameter!$A$4:$L$5000, 9, FALSE))</f>
        <v/>
      </c>
      <c r="AF154" s="41" t="str">
        <f>IF($C154=".....","",VLOOKUP($C154, Parameter!$A$4:$L$5000, 10, FALSE))</f>
        <v/>
      </c>
      <c r="AG154" s="41" t="str">
        <f>IF($C154=".....","",VLOOKUP($C154, Parameter!$A$4:$L$5000, 11, FALSE))</f>
        <v/>
      </c>
      <c r="AH154" s="41" t="str">
        <f>IF($C154="..0.0.0.000","",_xlfn.IFNA(VLOOKUP($C154, Parameter!$A$4:$L$5000, 12, FALSE), ""))</f>
        <v/>
      </c>
      <c r="AI154" s="39"/>
      <c r="AJ154" s="39"/>
      <c r="AK154" s="39"/>
      <c r="AL154" s="39"/>
      <c r="AM154" s="39"/>
      <c r="AN154" s="39"/>
      <c r="AO154" s="39"/>
      <c r="AP154" s="41" t="str">
        <f>IF(F154="......", "", _xlfn.IFNA(VLOOKUP(F154, Parameter2!$D$2:$E$15000, 2, FALSE), "Kode aset salah :("))</f>
        <v/>
      </c>
      <c r="AQ154" s="39"/>
      <c r="AR154" s="51"/>
      <c r="AS154" s="52"/>
      <c r="AT154" s="53">
        <f t="shared" si="63"/>
        <v>0</v>
      </c>
      <c r="AU154" s="39" t="str">
        <f t="shared" si="64"/>
        <v/>
      </c>
      <c r="AV154" s="39" t="str">
        <f t="shared" si="65"/>
        <v/>
      </c>
      <c r="AW154" s="39" t="str">
        <f t="shared" si="66"/>
        <v/>
      </c>
      <c r="AX154" s="39" t="str">
        <f t="shared" si="67"/>
        <v/>
      </c>
      <c r="AY154" s="41" t="str">
        <f>IF(G154="...", "", VLOOKUP(G154, UPB!$A$3:$B$5000, 2, FALSE))</f>
        <v/>
      </c>
      <c r="AZ154" s="84"/>
      <c r="BA154" s="76"/>
      <c r="BB154" s="65"/>
      <c r="BC154" s="65"/>
      <c r="BD154" s="54"/>
      <c r="BE154" s="65"/>
      <c r="BF154" s="65"/>
      <c r="BG154" s="65"/>
      <c r="BH154" s="65"/>
      <c r="BI154" s="65"/>
      <c r="BJ154" s="65"/>
      <c r="BK154" s="65"/>
      <c r="BL154" s="65"/>
      <c r="BM154" s="65"/>
      <c r="BN154" s="70"/>
      <c r="BO154" s="65"/>
      <c r="BP154" s="65"/>
      <c r="BQ154" s="65"/>
      <c r="BR154" s="65"/>
      <c r="BS154" s="65"/>
      <c r="BT154" s="65"/>
      <c r="BU154" s="55" t="str">
        <f>IF(AND($D154 &lt;&gt; "", $D154 &lt;&gt; $E154, $F154 &lt;&gt; "x.x.x.x.x.x.x"), VLOOKUP($E154, Parameter!$E$3:$N$5000, 9, FALSE), "")</f>
        <v/>
      </c>
      <c r="BV154" s="55" t="str">
        <f>IF(AND($D154 &lt;&gt; "", $D154 &lt;&gt; $E154, $F154 &lt;&gt; "x.x.x.x.x.x.x"), VLOOKUP($E154, Parameter!$E$3:$N$5000, 10, FALSE), "")</f>
        <v/>
      </c>
      <c r="BW154" s="55" t="str">
        <f>IF(AND($D154 &lt;&gt; "", $D154 &lt;&gt; $E154, $F154 &lt;&gt; "x.x.x.x.x.x.x"), VLOOKUP($C154, Parameter!$A$4:$L$5000, 3, FALSE), "")</f>
        <v/>
      </c>
      <c r="BX154" s="55" t="str">
        <f>IF(AND($D154 &lt;&gt; "", $D154 &lt;&gt; $E154, $F154 &lt;&gt; "x.x.x.x.x.x.x"), VLOOKUP($C154, Parameter!$A$4:$L$5000, 4, FALSE), "")</f>
        <v/>
      </c>
      <c r="BY154" s="56">
        <f t="shared" si="68"/>
        <v>0</v>
      </c>
      <c r="BZ154" s="55" t="str">
        <f t="shared" si="69"/>
        <v>Intra</v>
      </c>
      <c r="CA154" s="55" t="str">
        <f>IF($BZ154="Ekstra", Parameter3!$B$2, "")</f>
        <v/>
      </c>
      <c r="CB154" s="55" t="str">
        <f>IF($BZ154="Ekstra", Parameter3!$C$2, "")</f>
        <v/>
      </c>
      <c r="CC154" s="55" t="str">
        <f>IF($BZ154="Ekstra", VLOOKUP($E154, Parameter!$E$3:$N$5000, 9, FALSE), "")</f>
        <v/>
      </c>
      <c r="CD154" s="55" t="str">
        <f>IF($BZ154="Ekstra", VLOOKUP($E154, Parameter!$E$3:$N$5000, 10, FALSE), "")</f>
        <v/>
      </c>
      <c r="CE154" s="56">
        <f t="shared" si="70"/>
        <v>0</v>
      </c>
      <c r="CF154" s="55" t="str">
        <f t="shared" si="80"/>
        <v/>
      </c>
      <c r="CG154" s="55" t="str">
        <f t="shared" si="80"/>
        <v/>
      </c>
      <c r="CH154" s="55" t="str">
        <f t="shared" si="71"/>
        <v/>
      </c>
      <c r="CI154" s="55" t="str">
        <f>IF($F154="x.x.x.x.x.x.x", VLOOKUP($C154, Parameter!$A$4:$L$5000, 4, FALSE), "")</f>
        <v/>
      </c>
      <c r="CJ154" s="56">
        <f t="shared" si="72"/>
        <v>0</v>
      </c>
      <c r="CM154" s="4" t="str">
        <f t="shared" si="73"/>
        <v>...-...-.....</v>
      </c>
      <c r="CN154" s="57">
        <f t="shared" si="74"/>
        <v>0</v>
      </c>
      <c r="CO154" s="58">
        <f t="shared" si="75"/>
        <v>0</v>
      </c>
      <c r="CP154" s="4" t="str">
        <f t="shared" si="76"/>
        <v/>
      </c>
      <c r="CQ154" s="4" t="b">
        <f t="shared" si="77"/>
        <v>0</v>
      </c>
      <c r="CR154" s="4" t="str">
        <f t="shared" si="78"/>
        <v/>
      </c>
      <c r="CS154" s="4" t="str">
        <f t="shared" si="79"/>
        <v/>
      </c>
      <c r="CT154" s="91" t="b">
        <f t="shared" si="56"/>
        <v>0</v>
      </c>
    </row>
    <row r="155" spans="1:98" s="4" customFormat="1" x14ac:dyDescent="0.25">
      <c r="A155" s="50" t="str">
        <f t="shared" si="57"/>
        <v>...</v>
      </c>
      <c r="B155" s="50" t="str">
        <f t="shared" si="58"/>
        <v>...</v>
      </c>
      <c r="C155" s="50" t="str">
        <f t="shared" si="59"/>
        <v>.....</v>
      </c>
      <c r="D155" s="50" t="str">
        <f>IF($C155=".....","",_xlfn.IFNA(VLOOKUP($C155, Parameter!$A$4:$L$5000, 3, FALSE), ""))</f>
        <v/>
      </c>
      <c r="E155" s="50" t="str">
        <f t="shared" si="60"/>
        <v>.....</v>
      </c>
      <c r="F155" s="50" t="str">
        <f t="shared" si="61"/>
        <v>......</v>
      </c>
      <c r="G155" s="50" t="str">
        <f t="shared" si="62"/>
        <v>...</v>
      </c>
      <c r="H155" s="40">
        <f>IF(E155=".....", 0, _xlfn.IFNA(VLOOKUP($E155, Parameter2!$A$2:$C$5000, 3, FALSE), 0))</f>
        <v>0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18" t="str">
        <f>IF(C155=".....","",_xlfn.IFNA(VLOOKUP($C155, Parameter!$A$4:$B$5000, 2, FALSE), "Kode belanja salah :("))</f>
        <v/>
      </c>
      <c r="X155" s="35"/>
      <c r="Y155" s="121"/>
      <c r="Z155" s="17"/>
      <c r="AA155" s="20"/>
      <c r="AB155" s="41" t="str">
        <f>IF($C155=".....","",VLOOKUP($C155, Parameter!$A$4:$L$5000, 6, FALSE))</f>
        <v/>
      </c>
      <c r="AC155" s="41" t="str">
        <f>IF($C155=".....","",VLOOKUP($C155, Parameter!$A$4:$L$5000, 7, FALSE))</f>
        <v/>
      </c>
      <c r="AD155" s="41" t="str">
        <f>IF($C155=".....","",VLOOKUP($C155, Parameter!$A$4:$L$5000, 8, FALSE))</f>
        <v/>
      </c>
      <c r="AE155" s="41" t="str">
        <f>IF($C155=".....","",VLOOKUP($C155, Parameter!$A$4:$L$5000, 9, FALSE))</f>
        <v/>
      </c>
      <c r="AF155" s="41" t="str">
        <f>IF($C155=".....","",VLOOKUP($C155, Parameter!$A$4:$L$5000, 10, FALSE))</f>
        <v/>
      </c>
      <c r="AG155" s="41" t="str">
        <f>IF($C155=".....","",VLOOKUP($C155, Parameter!$A$4:$L$5000, 11, FALSE))</f>
        <v/>
      </c>
      <c r="AH155" s="41" t="str">
        <f>IF($C155="..0.0.0.000","",_xlfn.IFNA(VLOOKUP($C155, Parameter!$A$4:$L$5000, 12, FALSE), ""))</f>
        <v/>
      </c>
      <c r="AI155" s="39"/>
      <c r="AJ155" s="39"/>
      <c r="AK155" s="39"/>
      <c r="AL155" s="39"/>
      <c r="AM155" s="39"/>
      <c r="AN155" s="39"/>
      <c r="AO155" s="39"/>
      <c r="AP155" s="41" t="str">
        <f>IF(F155="......", "", _xlfn.IFNA(VLOOKUP(F155, Parameter2!$D$2:$E$15000, 2, FALSE), "Kode aset salah :("))</f>
        <v/>
      </c>
      <c r="AQ155" s="39"/>
      <c r="AR155" s="51"/>
      <c r="AS155" s="52"/>
      <c r="AT155" s="53">
        <f t="shared" si="63"/>
        <v>0</v>
      </c>
      <c r="AU155" s="39" t="str">
        <f t="shared" si="64"/>
        <v/>
      </c>
      <c r="AV155" s="39" t="str">
        <f t="shared" si="65"/>
        <v/>
      </c>
      <c r="AW155" s="39" t="str">
        <f t="shared" si="66"/>
        <v/>
      </c>
      <c r="AX155" s="39" t="str">
        <f t="shared" si="67"/>
        <v/>
      </c>
      <c r="AY155" s="41" t="str">
        <f>IF(G155="...", "", VLOOKUP(G155, UPB!$A$3:$B$5000, 2, FALSE))</f>
        <v/>
      </c>
      <c r="AZ155" s="84"/>
      <c r="BA155" s="76"/>
      <c r="BB155" s="65"/>
      <c r="BC155" s="65"/>
      <c r="BD155" s="54"/>
      <c r="BE155" s="65"/>
      <c r="BF155" s="65"/>
      <c r="BG155" s="65"/>
      <c r="BH155" s="65"/>
      <c r="BI155" s="65"/>
      <c r="BJ155" s="65"/>
      <c r="BK155" s="65"/>
      <c r="BL155" s="65"/>
      <c r="BM155" s="65"/>
      <c r="BN155" s="70"/>
      <c r="BO155" s="65"/>
      <c r="BP155" s="65"/>
      <c r="BQ155" s="65"/>
      <c r="BR155" s="65"/>
      <c r="BS155" s="65"/>
      <c r="BT155" s="65"/>
      <c r="BU155" s="55" t="str">
        <f>IF(AND($D155 &lt;&gt; "", $D155 &lt;&gt; $E155, $F155 &lt;&gt; "x.x.x.x.x.x.x"), VLOOKUP($E155, Parameter!$E$3:$N$5000, 9, FALSE), "")</f>
        <v/>
      </c>
      <c r="BV155" s="55" t="str">
        <f>IF(AND($D155 &lt;&gt; "", $D155 &lt;&gt; $E155, $F155 &lt;&gt; "x.x.x.x.x.x.x"), VLOOKUP($E155, Parameter!$E$3:$N$5000, 10, FALSE), "")</f>
        <v/>
      </c>
      <c r="BW155" s="55" t="str">
        <f>IF(AND($D155 &lt;&gt; "", $D155 &lt;&gt; $E155, $F155 &lt;&gt; "x.x.x.x.x.x.x"), VLOOKUP($C155, Parameter!$A$4:$L$5000, 3, FALSE), "")</f>
        <v/>
      </c>
      <c r="BX155" s="55" t="str">
        <f>IF(AND($D155 &lt;&gt; "", $D155 &lt;&gt; $E155, $F155 &lt;&gt; "x.x.x.x.x.x.x"), VLOOKUP($C155, Parameter!$A$4:$L$5000, 4, FALSE), "")</f>
        <v/>
      </c>
      <c r="BY155" s="56">
        <f t="shared" si="68"/>
        <v>0</v>
      </c>
      <c r="BZ155" s="55" t="str">
        <f t="shared" si="69"/>
        <v>Intra</v>
      </c>
      <c r="CA155" s="55" t="str">
        <f>IF($BZ155="Ekstra", Parameter3!$B$2, "")</f>
        <v/>
      </c>
      <c r="CB155" s="55" t="str">
        <f>IF($BZ155="Ekstra", Parameter3!$C$2, "")</f>
        <v/>
      </c>
      <c r="CC155" s="55" t="str">
        <f>IF($BZ155="Ekstra", VLOOKUP($E155, Parameter!$E$3:$N$5000, 9, FALSE), "")</f>
        <v/>
      </c>
      <c r="CD155" s="55" t="str">
        <f>IF($BZ155="Ekstra", VLOOKUP($E155, Parameter!$E$3:$N$5000, 10, FALSE), "")</f>
        <v/>
      </c>
      <c r="CE155" s="56">
        <f t="shared" si="70"/>
        <v>0</v>
      </c>
      <c r="CF155" s="55" t="str">
        <f t="shared" si="80"/>
        <v/>
      </c>
      <c r="CG155" s="55" t="str">
        <f t="shared" si="80"/>
        <v/>
      </c>
      <c r="CH155" s="55" t="str">
        <f t="shared" si="71"/>
        <v/>
      </c>
      <c r="CI155" s="55" t="str">
        <f>IF($F155="x.x.x.x.x.x.x", VLOOKUP($C155, Parameter!$A$4:$L$5000, 4, FALSE), "")</f>
        <v/>
      </c>
      <c r="CJ155" s="56">
        <f t="shared" si="72"/>
        <v>0</v>
      </c>
      <c r="CM155" s="4" t="str">
        <f t="shared" si="73"/>
        <v>...-...-.....</v>
      </c>
      <c r="CN155" s="57">
        <f t="shared" si="74"/>
        <v>0</v>
      </c>
      <c r="CO155" s="58">
        <f t="shared" si="75"/>
        <v>0</v>
      </c>
      <c r="CP155" s="4" t="str">
        <f t="shared" si="76"/>
        <v/>
      </c>
      <c r="CQ155" s="4" t="b">
        <f t="shared" si="77"/>
        <v>0</v>
      </c>
      <c r="CR155" s="4" t="str">
        <f t="shared" si="78"/>
        <v/>
      </c>
      <c r="CS155" s="4" t="str">
        <f t="shared" si="79"/>
        <v/>
      </c>
      <c r="CT155" s="91" t="b">
        <f t="shared" si="56"/>
        <v>0</v>
      </c>
    </row>
    <row r="156" spans="1:98" s="4" customFormat="1" x14ac:dyDescent="0.25">
      <c r="A156" s="50" t="str">
        <f t="shared" si="57"/>
        <v>...</v>
      </c>
      <c r="B156" s="50" t="str">
        <f t="shared" si="58"/>
        <v>...</v>
      </c>
      <c r="C156" s="50" t="str">
        <f t="shared" si="59"/>
        <v>.....</v>
      </c>
      <c r="D156" s="50" t="str">
        <f>IF($C156=".....","",_xlfn.IFNA(VLOOKUP($C156, Parameter!$A$4:$L$5000, 3, FALSE), ""))</f>
        <v/>
      </c>
      <c r="E156" s="50" t="str">
        <f t="shared" si="60"/>
        <v>.....</v>
      </c>
      <c r="F156" s="50" t="str">
        <f t="shared" si="61"/>
        <v>......</v>
      </c>
      <c r="G156" s="50" t="str">
        <f t="shared" si="62"/>
        <v>...</v>
      </c>
      <c r="H156" s="40">
        <f>IF(E156=".....", 0, _xlfn.IFNA(VLOOKUP($E156, Parameter2!$A$2:$C$5000, 3, FALSE), 0))</f>
        <v>0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18" t="str">
        <f>IF(C156=".....","",_xlfn.IFNA(VLOOKUP($C156, Parameter!$A$4:$B$5000, 2, FALSE), "Kode belanja salah :("))</f>
        <v/>
      </c>
      <c r="X156" s="35"/>
      <c r="Y156" s="121"/>
      <c r="Z156" s="17"/>
      <c r="AA156" s="20"/>
      <c r="AB156" s="41" t="str">
        <f>IF($C156=".....","",VLOOKUP($C156, Parameter!$A$4:$L$5000, 6, FALSE))</f>
        <v/>
      </c>
      <c r="AC156" s="41" t="str">
        <f>IF($C156=".....","",VLOOKUP($C156, Parameter!$A$4:$L$5000, 7, FALSE))</f>
        <v/>
      </c>
      <c r="AD156" s="41" t="str">
        <f>IF($C156=".....","",VLOOKUP($C156, Parameter!$A$4:$L$5000, 8, FALSE))</f>
        <v/>
      </c>
      <c r="AE156" s="41" t="str">
        <f>IF($C156=".....","",VLOOKUP($C156, Parameter!$A$4:$L$5000, 9, FALSE))</f>
        <v/>
      </c>
      <c r="AF156" s="41" t="str">
        <f>IF($C156=".....","",VLOOKUP($C156, Parameter!$A$4:$L$5000, 10, FALSE))</f>
        <v/>
      </c>
      <c r="AG156" s="41" t="str">
        <f>IF($C156=".....","",VLOOKUP($C156, Parameter!$A$4:$L$5000, 11, FALSE))</f>
        <v/>
      </c>
      <c r="AH156" s="41" t="str">
        <f>IF($C156="..0.0.0.000","",_xlfn.IFNA(VLOOKUP($C156, Parameter!$A$4:$L$5000, 12, FALSE), ""))</f>
        <v/>
      </c>
      <c r="AI156" s="39"/>
      <c r="AJ156" s="39"/>
      <c r="AK156" s="39"/>
      <c r="AL156" s="39"/>
      <c r="AM156" s="39"/>
      <c r="AN156" s="39"/>
      <c r="AO156" s="39"/>
      <c r="AP156" s="41" t="str">
        <f>IF(F156="......", "", _xlfn.IFNA(VLOOKUP(F156, Parameter2!$D$2:$E$15000, 2, FALSE), "Kode aset salah :("))</f>
        <v/>
      </c>
      <c r="AQ156" s="39"/>
      <c r="AR156" s="51"/>
      <c r="AS156" s="52"/>
      <c r="AT156" s="53">
        <f t="shared" si="63"/>
        <v>0</v>
      </c>
      <c r="AU156" s="39" t="str">
        <f t="shared" si="64"/>
        <v/>
      </c>
      <c r="AV156" s="39" t="str">
        <f t="shared" si="65"/>
        <v/>
      </c>
      <c r="AW156" s="39" t="str">
        <f t="shared" si="66"/>
        <v/>
      </c>
      <c r="AX156" s="39" t="str">
        <f t="shared" si="67"/>
        <v/>
      </c>
      <c r="AY156" s="41" t="str">
        <f>IF(G156="...", "", VLOOKUP(G156, UPB!$A$3:$B$5000, 2, FALSE))</f>
        <v/>
      </c>
      <c r="AZ156" s="84"/>
      <c r="BA156" s="76"/>
      <c r="BB156" s="65"/>
      <c r="BC156" s="65"/>
      <c r="BD156" s="54"/>
      <c r="BE156" s="65"/>
      <c r="BF156" s="65"/>
      <c r="BG156" s="65"/>
      <c r="BH156" s="65"/>
      <c r="BI156" s="65"/>
      <c r="BJ156" s="65"/>
      <c r="BK156" s="65"/>
      <c r="BL156" s="65"/>
      <c r="BM156" s="65"/>
      <c r="BN156" s="70"/>
      <c r="BO156" s="65"/>
      <c r="BP156" s="65"/>
      <c r="BQ156" s="65"/>
      <c r="BR156" s="65"/>
      <c r="BS156" s="65"/>
      <c r="BT156" s="65"/>
      <c r="BU156" s="55" t="str">
        <f>IF(AND($D156 &lt;&gt; "", $D156 &lt;&gt; $E156, $F156 &lt;&gt; "x.x.x.x.x.x.x"), VLOOKUP($E156, Parameter!$E$3:$N$5000, 9, FALSE), "")</f>
        <v/>
      </c>
      <c r="BV156" s="55" t="str">
        <f>IF(AND($D156 &lt;&gt; "", $D156 &lt;&gt; $E156, $F156 &lt;&gt; "x.x.x.x.x.x.x"), VLOOKUP($E156, Parameter!$E$3:$N$5000, 10, FALSE), "")</f>
        <v/>
      </c>
      <c r="BW156" s="55" t="str">
        <f>IF(AND($D156 &lt;&gt; "", $D156 &lt;&gt; $E156, $F156 &lt;&gt; "x.x.x.x.x.x.x"), VLOOKUP($C156, Parameter!$A$4:$L$5000, 3, FALSE), "")</f>
        <v/>
      </c>
      <c r="BX156" s="55" t="str">
        <f>IF(AND($D156 &lt;&gt; "", $D156 &lt;&gt; $E156, $F156 &lt;&gt; "x.x.x.x.x.x.x"), VLOOKUP($C156, Parameter!$A$4:$L$5000, 4, FALSE), "")</f>
        <v/>
      </c>
      <c r="BY156" s="56">
        <f t="shared" si="68"/>
        <v>0</v>
      </c>
      <c r="BZ156" s="55" t="str">
        <f t="shared" si="69"/>
        <v>Intra</v>
      </c>
      <c r="CA156" s="55" t="str">
        <f>IF($BZ156="Ekstra", Parameter3!$B$2, "")</f>
        <v/>
      </c>
      <c r="CB156" s="55" t="str">
        <f>IF($BZ156="Ekstra", Parameter3!$C$2, "")</f>
        <v/>
      </c>
      <c r="CC156" s="55" t="str">
        <f>IF($BZ156="Ekstra", VLOOKUP($E156, Parameter!$E$3:$N$5000, 9, FALSE), "")</f>
        <v/>
      </c>
      <c r="CD156" s="55" t="str">
        <f>IF($BZ156="Ekstra", VLOOKUP($E156, Parameter!$E$3:$N$5000, 10, FALSE), "")</f>
        <v/>
      </c>
      <c r="CE156" s="56">
        <f t="shared" si="70"/>
        <v>0</v>
      </c>
      <c r="CF156" s="55" t="str">
        <f t="shared" si="80"/>
        <v/>
      </c>
      <c r="CG156" s="55" t="str">
        <f t="shared" si="80"/>
        <v/>
      </c>
      <c r="CH156" s="55" t="str">
        <f t="shared" si="71"/>
        <v/>
      </c>
      <c r="CI156" s="55" t="str">
        <f>IF($F156="x.x.x.x.x.x.x", VLOOKUP($C156, Parameter!$A$4:$L$5000, 4, FALSE), "")</f>
        <v/>
      </c>
      <c r="CJ156" s="56">
        <f t="shared" si="72"/>
        <v>0</v>
      </c>
      <c r="CM156" s="4" t="str">
        <f t="shared" si="73"/>
        <v>...-...-.....</v>
      </c>
      <c r="CN156" s="57">
        <f t="shared" si="74"/>
        <v>0</v>
      </c>
      <c r="CO156" s="58">
        <f t="shared" si="75"/>
        <v>0</v>
      </c>
      <c r="CP156" s="4" t="str">
        <f t="shared" si="76"/>
        <v/>
      </c>
      <c r="CQ156" s="4" t="b">
        <f t="shared" si="77"/>
        <v>0</v>
      </c>
      <c r="CR156" s="4" t="str">
        <f t="shared" si="78"/>
        <v/>
      </c>
      <c r="CS156" s="4" t="str">
        <f t="shared" si="79"/>
        <v/>
      </c>
      <c r="CT156" s="91" t="b">
        <f t="shared" si="56"/>
        <v>0</v>
      </c>
    </row>
    <row r="157" spans="1:98" s="4" customFormat="1" x14ac:dyDescent="0.25">
      <c r="A157" s="50" t="str">
        <f t="shared" si="57"/>
        <v>...</v>
      </c>
      <c r="B157" s="50" t="str">
        <f t="shared" si="58"/>
        <v>...</v>
      </c>
      <c r="C157" s="50" t="str">
        <f t="shared" si="59"/>
        <v>.....</v>
      </c>
      <c r="D157" s="50" t="str">
        <f>IF($C157=".....","",_xlfn.IFNA(VLOOKUP($C157, Parameter!$A$4:$L$5000, 3, FALSE), ""))</f>
        <v/>
      </c>
      <c r="E157" s="50" t="str">
        <f t="shared" si="60"/>
        <v>.....</v>
      </c>
      <c r="F157" s="50" t="str">
        <f t="shared" si="61"/>
        <v>......</v>
      </c>
      <c r="G157" s="50" t="str">
        <f t="shared" si="62"/>
        <v>...</v>
      </c>
      <c r="H157" s="40">
        <f>IF(E157=".....", 0, _xlfn.IFNA(VLOOKUP($E157, Parameter2!$A$2:$C$5000, 3, FALSE), 0))</f>
        <v>0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18" t="str">
        <f>IF(C157=".....","",_xlfn.IFNA(VLOOKUP($C157, Parameter!$A$4:$B$5000, 2, FALSE), "Kode belanja salah :("))</f>
        <v/>
      </c>
      <c r="X157" s="35"/>
      <c r="Y157" s="121"/>
      <c r="Z157" s="17"/>
      <c r="AA157" s="20"/>
      <c r="AB157" s="41" t="str">
        <f>IF($C157=".....","",VLOOKUP($C157, Parameter!$A$4:$L$5000, 6, FALSE))</f>
        <v/>
      </c>
      <c r="AC157" s="41" t="str">
        <f>IF($C157=".....","",VLOOKUP($C157, Parameter!$A$4:$L$5000, 7, FALSE))</f>
        <v/>
      </c>
      <c r="AD157" s="41" t="str">
        <f>IF($C157=".....","",VLOOKUP($C157, Parameter!$A$4:$L$5000, 8, FALSE))</f>
        <v/>
      </c>
      <c r="AE157" s="41" t="str">
        <f>IF($C157=".....","",VLOOKUP($C157, Parameter!$A$4:$L$5000, 9, FALSE))</f>
        <v/>
      </c>
      <c r="AF157" s="41" t="str">
        <f>IF($C157=".....","",VLOOKUP($C157, Parameter!$A$4:$L$5000, 10, FALSE))</f>
        <v/>
      </c>
      <c r="AG157" s="41" t="str">
        <f>IF($C157=".....","",VLOOKUP($C157, Parameter!$A$4:$L$5000, 11, FALSE))</f>
        <v/>
      </c>
      <c r="AH157" s="41" t="str">
        <f>IF($C157="..0.0.0.000","",_xlfn.IFNA(VLOOKUP($C157, Parameter!$A$4:$L$5000, 12, FALSE), ""))</f>
        <v/>
      </c>
      <c r="AI157" s="39"/>
      <c r="AJ157" s="39"/>
      <c r="AK157" s="39"/>
      <c r="AL157" s="39"/>
      <c r="AM157" s="39"/>
      <c r="AN157" s="39"/>
      <c r="AO157" s="39"/>
      <c r="AP157" s="41" t="str">
        <f>IF(F157="......", "", _xlfn.IFNA(VLOOKUP(F157, Parameter2!$D$2:$E$15000, 2, FALSE), "Kode aset salah :("))</f>
        <v/>
      </c>
      <c r="AQ157" s="39"/>
      <c r="AR157" s="51"/>
      <c r="AS157" s="52"/>
      <c r="AT157" s="53">
        <f t="shared" si="63"/>
        <v>0</v>
      </c>
      <c r="AU157" s="39" t="str">
        <f t="shared" si="64"/>
        <v/>
      </c>
      <c r="AV157" s="39" t="str">
        <f t="shared" si="65"/>
        <v/>
      </c>
      <c r="AW157" s="39" t="str">
        <f t="shared" si="66"/>
        <v/>
      </c>
      <c r="AX157" s="39" t="str">
        <f t="shared" si="67"/>
        <v/>
      </c>
      <c r="AY157" s="41" t="str">
        <f>IF(G157="...", "", VLOOKUP(G157, UPB!$A$3:$B$5000, 2, FALSE))</f>
        <v/>
      </c>
      <c r="AZ157" s="84"/>
      <c r="BA157" s="76"/>
      <c r="BB157" s="65"/>
      <c r="BC157" s="65"/>
      <c r="BD157" s="54"/>
      <c r="BE157" s="65"/>
      <c r="BF157" s="65"/>
      <c r="BG157" s="65"/>
      <c r="BH157" s="65"/>
      <c r="BI157" s="65"/>
      <c r="BJ157" s="65"/>
      <c r="BK157" s="65"/>
      <c r="BL157" s="65"/>
      <c r="BM157" s="65"/>
      <c r="BN157" s="70"/>
      <c r="BO157" s="65"/>
      <c r="BP157" s="65"/>
      <c r="BQ157" s="65"/>
      <c r="BR157" s="65"/>
      <c r="BS157" s="65"/>
      <c r="BT157" s="65"/>
      <c r="BU157" s="55" t="str">
        <f>IF(AND($D157 &lt;&gt; "", $D157 &lt;&gt; $E157, $F157 &lt;&gt; "x.x.x.x.x.x.x"), VLOOKUP($E157, Parameter!$E$3:$N$5000, 9, FALSE), "")</f>
        <v/>
      </c>
      <c r="BV157" s="55" t="str">
        <f>IF(AND($D157 &lt;&gt; "", $D157 &lt;&gt; $E157, $F157 &lt;&gt; "x.x.x.x.x.x.x"), VLOOKUP($E157, Parameter!$E$3:$N$5000, 10, FALSE), "")</f>
        <v/>
      </c>
      <c r="BW157" s="55" t="str">
        <f>IF(AND($D157 &lt;&gt; "", $D157 &lt;&gt; $E157, $F157 &lt;&gt; "x.x.x.x.x.x.x"), VLOOKUP($C157, Parameter!$A$4:$L$5000, 3, FALSE), "")</f>
        <v/>
      </c>
      <c r="BX157" s="55" t="str">
        <f>IF(AND($D157 &lt;&gt; "", $D157 &lt;&gt; $E157, $F157 &lt;&gt; "x.x.x.x.x.x.x"), VLOOKUP($C157, Parameter!$A$4:$L$5000, 4, FALSE), "")</f>
        <v/>
      </c>
      <c r="BY157" s="56">
        <f t="shared" si="68"/>
        <v>0</v>
      </c>
      <c r="BZ157" s="55" t="str">
        <f t="shared" si="69"/>
        <v>Intra</v>
      </c>
      <c r="CA157" s="55" t="str">
        <f>IF($BZ157="Ekstra", Parameter3!$B$2, "")</f>
        <v/>
      </c>
      <c r="CB157" s="55" t="str">
        <f>IF($BZ157="Ekstra", Parameter3!$C$2, "")</f>
        <v/>
      </c>
      <c r="CC157" s="55" t="str">
        <f>IF($BZ157="Ekstra", VLOOKUP($E157, Parameter!$E$3:$N$5000, 9, FALSE), "")</f>
        <v/>
      </c>
      <c r="CD157" s="55" t="str">
        <f>IF($BZ157="Ekstra", VLOOKUP($E157, Parameter!$E$3:$N$5000, 10, FALSE), "")</f>
        <v/>
      </c>
      <c r="CE157" s="56">
        <f t="shared" si="70"/>
        <v>0</v>
      </c>
      <c r="CF157" s="55" t="str">
        <f t="shared" si="80"/>
        <v/>
      </c>
      <c r="CG157" s="55" t="str">
        <f t="shared" si="80"/>
        <v/>
      </c>
      <c r="CH157" s="55" t="str">
        <f t="shared" si="71"/>
        <v/>
      </c>
      <c r="CI157" s="55" t="str">
        <f>IF($F157="x.x.x.x.x.x.x", VLOOKUP($C157, Parameter!$A$4:$L$5000, 4, FALSE), "")</f>
        <v/>
      </c>
      <c r="CJ157" s="56">
        <f t="shared" si="72"/>
        <v>0</v>
      </c>
      <c r="CM157" s="4" t="str">
        <f t="shared" si="73"/>
        <v>...-...-.....</v>
      </c>
      <c r="CN157" s="57">
        <f t="shared" si="74"/>
        <v>0</v>
      </c>
      <c r="CO157" s="58">
        <f t="shared" si="75"/>
        <v>0</v>
      </c>
      <c r="CP157" s="4" t="str">
        <f t="shared" si="76"/>
        <v/>
      </c>
      <c r="CQ157" s="4" t="b">
        <f t="shared" si="77"/>
        <v>0</v>
      </c>
      <c r="CR157" s="4" t="str">
        <f t="shared" si="78"/>
        <v/>
      </c>
      <c r="CS157" s="4" t="str">
        <f t="shared" si="79"/>
        <v/>
      </c>
      <c r="CT157" s="91" t="b">
        <f t="shared" si="56"/>
        <v>0</v>
      </c>
    </row>
    <row r="158" spans="1:98" s="4" customFormat="1" x14ac:dyDescent="0.25">
      <c r="A158" s="50" t="str">
        <f t="shared" si="57"/>
        <v>...</v>
      </c>
      <c r="B158" s="50" t="str">
        <f t="shared" si="58"/>
        <v>...</v>
      </c>
      <c r="C158" s="50" t="str">
        <f t="shared" si="59"/>
        <v>.....</v>
      </c>
      <c r="D158" s="50" t="str">
        <f>IF($C158=".....","",_xlfn.IFNA(VLOOKUP($C158, Parameter!$A$4:$L$5000, 3, FALSE), ""))</f>
        <v/>
      </c>
      <c r="E158" s="50" t="str">
        <f t="shared" si="60"/>
        <v>.....</v>
      </c>
      <c r="F158" s="50" t="str">
        <f t="shared" si="61"/>
        <v>......</v>
      </c>
      <c r="G158" s="50" t="str">
        <f t="shared" si="62"/>
        <v>...</v>
      </c>
      <c r="H158" s="40">
        <f>IF(E158=".....", 0, _xlfn.IFNA(VLOOKUP($E158, Parameter2!$A$2:$C$5000, 3, FALSE), 0))</f>
        <v>0</v>
      </c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18" t="str">
        <f>IF(C158=".....","",_xlfn.IFNA(VLOOKUP($C158, Parameter!$A$4:$B$5000, 2, FALSE), "Kode belanja salah :("))</f>
        <v/>
      </c>
      <c r="X158" s="35"/>
      <c r="Y158" s="121"/>
      <c r="Z158" s="17"/>
      <c r="AA158" s="20"/>
      <c r="AB158" s="41" t="str">
        <f>IF($C158=".....","",VLOOKUP($C158, Parameter!$A$4:$L$5000, 6, FALSE))</f>
        <v/>
      </c>
      <c r="AC158" s="41" t="str">
        <f>IF($C158=".....","",VLOOKUP($C158, Parameter!$A$4:$L$5000, 7, FALSE))</f>
        <v/>
      </c>
      <c r="AD158" s="41" t="str">
        <f>IF($C158=".....","",VLOOKUP($C158, Parameter!$A$4:$L$5000, 8, FALSE))</f>
        <v/>
      </c>
      <c r="AE158" s="41" t="str">
        <f>IF($C158=".....","",VLOOKUP($C158, Parameter!$A$4:$L$5000, 9, FALSE))</f>
        <v/>
      </c>
      <c r="AF158" s="41" t="str">
        <f>IF($C158=".....","",VLOOKUP($C158, Parameter!$A$4:$L$5000, 10, FALSE))</f>
        <v/>
      </c>
      <c r="AG158" s="41" t="str">
        <f>IF($C158=".....","",VLOOKUP($C158, Parameter!$A$4:$L$5000, 11, FALSE))</f>
        <v/>
      </c>
      <c r="AH158" s="41" t="str">
        <f>IF($C158="..0.0.0.000","",_xlfn.IFNA(VLOOKUP($C158, Parameter!$A$4:$L$5000, 12, FALSE), ""))</f>
        <v/>
      </c>
      <c r="AI158" s="39"/>
      <c r="AJ158" s="39"/>
      <c r="AK158" s="39"/>
      <c r="AL158" s="39"/>
      <c r="AM158" s="39"/>
      <c r="AN158" s="39"/>
      <c r="AO158" s="39"/>
      <c r="AP158" s="41" t="str">
        <f>IF(F158="......", "", _xlfn.IFNA(VLOOKUP(F158, Parameter2!$D$2:$E$15000, 2, FALSE), "Kode aset salah :("))</f>
        <v/>
      </c>
      <c r="AQ158" s="39"/>
      <c r="AR158" s="51"/>
      <c r="AS158" s="52"/>
      <c r="AT158" s="53">
        <f t="shared" si="63"/>
        <v>0</v>
      </c>
      <c r="AU158" s="39" t="str">
        <f t="shared" si="64"/>
        <v/>
      </c>
      <c r="AV158" s="39" t="str">
        <f t="shared" si="65"/>
        <v/>
      </c>
      <c r="AW158" s="39" t="str">
        <f t="shared" si="66"/>
        <v/>
      </c>
      <c r="AX158" s="39" t="str">
        <f t="shared" si="67"/>
        <v/>
      </c>
      <c r="AY158" s="41" t="str">
        <f>IF(G158="...", "", VLOOKUP(G158, UPB!$A$3:$B$5000, 2, FALSE))</f>
        <v/>
      </c>
      <c r="AZ158" s="84"/>
      <c r="BA158" s="76"/>
      <c r="BB158" s="65"/>
      <c r="BC158" s="65"/>
      <c r="BD158" s="54"/>
      <c r="BE158" s="65"/>
      <c r="BF158" s="65"/>
      <c r="BG158" s="65"/>
      <c r="BH158" s="65"/>
      <c r="BI158" s="65"/>
      <c r="BJ158" s="65"/>
      <c r="BK158" s="65"/>
      <c r="BL158" s="65"/>
      <c r="BM158" s="65"/>
      <c r="BN158" s="70"/>
      <c r="BO158" s="65"/>
      <c r="BP158" s="65"/>
      <c r="BQ158" s="65"/>
      <c r="BR158" s="65"/>
      <c r="BS158" s="65"/>
      <c r="BT158" s="65"/>
      <c r="BU158" s="55" t="str">
        <f>IF(AND($D158 &lt;&gt; "", $D158 &lt;&gt; $E158, $F158 &lt;&gt; "x.x.x.x.x.x.x"), VLOOKUP($E158, Parameter!$E$3:$N$5000, 9, FALSE), "")</f>
        <v/>
      </c>
      <c r="BV158" s="55" t="str">
        <f>IF(AND($D158 &lt;&gt; "", $D158 &lt;&gt; $E158, $F158 &lt;&gt; "x.x.x.x.x.x.x"), VLOOKUP($E158, Parameter!$E$3:$N$5000, 10, FALSE), "")</f>
        <v/>
      </c>
      <c r="BW158" s="55" t="str">
        <f>IF(AND($D158 &lt;&gt; "", $D158 &lt;&gt; $E158, $F158 &lt;&gt; "x.x.x.x.x.x.x"), VLOOKUP($C158, Parameter!$A$4:$L$5000, 3, FALSE), "")</f>
        <v/>
      </c>
      <c r="BX158" s="55" t="str">
        <f>IF(AND($D158 &lt;&gt; "", $D158 &lt;&gt; $E158, $F158 &lt;&gt; "x.x.x.x.x.x.x"), VLOOKUP($C158, Parameter!$A$4:$L$5000, 4, FALSE), "")</f>
        <v/>
      </c>
      <c r="BY158" s="56">
        <f t="shared" si="68"/>
        <v>0</v>
      </c>
      <c r="BZ158" s="55" t="str">
        <f t="shared" si="69"/>
        <v>Intra</v>
      </c>
      <c r="CA158" s="55" t="str">
        <f>IF($BZ158="Ekstra", Parameter3!$B$2, "")</f>
        <v/>
      </c>
      <c r="CB158" s="55" t="str">
        <f>IF($BZ158="Ekstra", Parameter3!$C$2, "")</f>
        <v/>
      </c>
      <c r="CC158" s="55" t="str">
        <f>IF($BZ158="Ekstra", VLOOKUP($E158, Parameter!$E$3:$N$5000, 9, FALSE), "")</f>
        <v/>
      </c>
      <c r="CD158" s="55" t="str">
        <f>IF($BZ158="Ekstra", VLOOKUP($E158, Parameter!$E$3:$N$5000, 10, FALSE), "")</f>
        <v/>
      </c>
      <c r="CE158" s="56">
        <f t="shared" si="70"/>
        <v>0</v>
      </c>
      <c r="CF158" s="55" t="str">
        <f t="shared" si="80"/>
        <v/>
      </c>
      <c r="CG158" s="55" t="str">
        <f t="shared" si="80"/>
        <v/>
      </c>
      <c r="CH158" s="55" t="str">
        <f t="shared" si="71"/>
        <v/>
      </c>
      <c r="CI158" s="55" t="str">
        <f>IF($F158="x.x.x.x.x.x.x", VLOOKUP($C158, Parameter!$A$4:$L$5000, 4, FALSE), "")</f>
        <v/>
      </c>
      <c r="CJ158" s="56">
        <f t="shared" si="72"/>
        <v>0</v>
      </c>
      <c r="CM158" s="4" t="str">
        <f t="shared" si="73"/>
        <v>...-...-.....</v>
      </c>
      <c r="CN158" s="57">
        <f t="shared" si="74"/>
        <v>0</v>
      </c>
      <c r="CO158" s="58">
        <f t="shared" si="75"/>
        <v>0</v>
      </c>
      <c r="CP158" s="4" t="str">
        <f t="shared" si="76"/>
        <v/>
      </c>
      <c r="CQ158" s="4" t="b">
        <f t="shared" si="77"/>
        <v>0</v>
      </c>
      <c r="CR158" s="4" t="str">
        <f t="shared" si="78"/>
        <v/>
      </c>
      <c r="CS158" s="4" t="str">
        <f t="shared" si="79"/>
        <v/>
      </c>
      <c r="CT158" s="91" t="b">
        <f t="shared" si="56"/>
        <v>0</v>
      </c>
    </row>
    <row r="159" spans="1:98" s="4" customFormat="1" x14ac:dyDescent="0.25">
      <c r="A159" s="50" t="str">
        <f t="shared" si="57"/>
        <v>...</v>
      </c>
      <c r="B159" s="50" t="str">
        <f t="shared" si="58"/>
        <v>...</v>
      </c>
      <c r="C159" s="50" t="str">
        <f t="shared" si="59"/>
        <v>.....</v>
      </c>
      <c r="D159" s="50" t="str">
        <f>IF($C159=".....","",_xlfn.IFNA(VLOOKUP($C159, Parameter!$A$4:$L$5000, 3, FALSE), ""))</f>
        <v/>
      </c>
      <c r="E159" s="50" t="str">
        <f t="shared" si="60"/>
        <v>.....</v>
      </c>
      <c r="F159" s="50" t="str">
        <f t="shared" si="61"/>
        <v>......</v>
      </c>
      <c r="G159" s="50" t="str">
        <f t="shared" si="62"/>
        <v>...</v>
      </c>
      <c r="H159" s="40">
        <f>IF(E159=".....", 0, _xlfn.IFNA(VLOOKUP($E159, Parameter2!$A$2:$C$5000, 3, FALSE), 0))</f>
        <v>0</v>
      </c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18" t="str">
        <f>IF(C159=".....","",_xlfn.IFNA(VLOOKUP($C159, Parameter!$A$4:$B$5000, 2, FALSE), "Kode belanja salah :("))</f>
        <v/>
      </c>
      <c r="X159" s="35"/>
      <c r="Y159" s="121"/>
      <c r="Z159" s="17"/>
      <c r="AA159" s="20"/>
      <c r="AB159" s="41" t="str">
        <f>IF($C159=".....","",VLOOKUP($C159, Parameter!$A$4:$L$5000, 6, FALSE))</f>
        <v/>
      </c>
      <c r="AC159" s="41" t="str">
        <f>IF($C159=".....","",VLOOKUP($C159, Parameter!$A$4:$L$5000, 7, FALSE))</f>
        <v/>
      </c>
      <c r="AD159" s="41" t="str">
        <f>IF($C159=".....","",VLOOKUP($C159, Parameter!$A$4:$L$5000, 8, FALSE))</f>
        <v/>
      </c>
      <c r="AE159" s="41" t="str">
        <f>IF($C159=".....","",VLOOKUP($C159, Parameter!$A$4:$L$5000, 9, FALSE))</f>
        <v/>
      </c>
      <c r="AF159" s="41" t="str">
        <f>IF($C159=".....","",VLOOKUP($C159, Parameter!$A$4:$L$5000, 10, FALSE))</f>
        <v/>
      </c>
      <c r="AG159" s="41" t="str">
        <f>IF($C159=".....","",VLOOKUP($C159, Parameter!$A$4:$L$5000, 11, FALSE))</f>
        <v/>
      </c>
      <c r="AH159" s="41" t="str">
        <f>IF($C159="..0.0.0.000","",_xlfn.IFNA(VLOOKUP($C159, Parameter!$A$4:$L$5000, 12, FALSE), ""))</f>
        <v/>
      </c>
      <c r="AI159" s="39"/>
      <c r="AJ159" s="39"/>
      <c r="AK159" s="39"/>
      <c r="AL159" s="39"/>
      <c r="AM159" s="39"/>
      <c r="AN159" s="39"/>
      <c r="AO159" s="39"/>
      <c r="AP159" s="41" t="str">
        <f>IF(F159="......", "", _xlfn.IFNA(VLOOKUP(F159, Parameter2!$D$2:$E$15000, 2, FALSE), "Kode aset salah :("))</f>
        <v/>
      </c>
      <c r="AQ159" s="39"/>
      <c r="AR159" s="51"/>
      <c r="AS159" s="52"/>
      <c r="AT159" s="53">
        <f t="shared" si="63"/>
        <v>0</v>
      </c>
      <c r="AU159" s="39" t="str">
        <f t="shared" si="64"/>
        <v/>
      </c>
      <c r="AV159" s="39" t="str">
        <f t="shared" si="65"/>
        <v/>
      </c>
      <c r="AW159" s="39" t="str">
        <f t="shared" si="66"/>
        <v/>
      </c>
      <c r="AX159" s="39" t="str">
        <f t="shared" si="67"/>
        <v/>
      </c>
      <c r="AY159" s="41" t="str">
        <f>IF(G159="...", "", VLOOKUP(G159, UPB!$A$3:$B$5000, 2, FALSE))</f>
        <v/>
      </c>
      <c r="AZ159" s="84"/>
      <c r="BA159" s="76"/>
      <c r="BB159" s="65"/>
      <c r="BC159" s="65"/>
      <c r="BD159" s="54"/>
      <c r="BE159" s="65"/>
      <c r="BF159" s="65"/>
      <c r="BG159" s="65"/>
      <c r="BH159" s="65"/>
      <c r="BI159" s="65"/>
      <c r="BJ159" s="65"/>
      <c r="BK159" s="65"/>
      <c r="BL159" s="65"/>
      <c r="BM159" s="65"/>
      <c r="BN159" s="70"/>
      <c r="BO159" s="65"/>
      <c r="BP159" s="65"/>
      <c r="BQ159" s="65"/>
      <c r="BR159" s="65"/>
      <c r="BS159" s="65"/>
      <c r="BT159" s="65"/>
      <c r="BU159" s="55" t="str">
        <f>IF(AND($D159 &lt;&gt; "", $D159 &lt;&gt; $E159, $F159 &lt;&gt; "x.x.x.x.x.x.x"), VLOOKUP($E159, Parameter!$E$3:$N$5000, 9, FALSE), "")</f>
        <v/>
      </c>
      <c r="BV159" s="55" t="str">
        <f>IF(AND($D159 &lt;&gt; "", $D159 &lt;&gt; $E159, $F159 &lt;&gt; "x.x.x.x.x.x.x"), VLOOKUP($E159, Parameter!$E$3:$N$5000, 10, FALSE), "")</f>
        <v/>
      </c>
      <c r="BW159" s="55" t="str">
        <f>IF(AND($D159 &lt;&gt; "", $D159 &lt;&gt; $E159, $F159 &lt;&gt; "x.x.x.x.x.x.x"), VLOOKUP($C159, Parameter!$A$4:$L$5000, 3, FALSE), "")</f>
        <v/>
      </c>
      <c r="BX159" s="55" t="str">
        <f>IF(AND($D159 &lt;&gt; "", $D159 &lt;&gt; $E159, $F159 &lt;&gt; "x.x.x.x.x.x.x"), VLOOKUP($C159, Parameter!$A$4:$L$5000, 4, FALSE), "")</f>
        <v/>
      </c>
      <c r="BY159" s="56">
        <f t="shared" si="68"/>
        <v>0</v>
      </c>
      <c r="BZ159" s="55" t="str">
        <f t="shared" si="69"/>
        <v>Intra</v>
      </c>
      <c r="CA159" s="55" t="str">
        <f>IF($BZ159="Ekstra", Parameter3!$B$2, "")</f>
        <v/>
      </c>
      <c r="CB159" s="55" t="str">
        <f>IF($BZ159="Ekstra", Parameter3!$C$2, "")</f>
        <v/>
      </c>
      <c r="CC159" s="55" t="str">
        <f>IF($BZ159="Ekstra", VLOOKUP($E159, Parameter!$E$3:$N$5000, 9, FALSE), "")</f>
        <v/>
      </c>
      <c r="CD159" s="55" t="str">
        <f>IF($BZ159="Ekstra", VLOOKUP($E159, Parameter!$E$3:$N$5000, 10, FALSE), "")</f>
        <v/>
      </c>
      <c r="CE159" s="56">
        <f t="shared" si="70"/>
        <v>0</v>
      </c>
      <c r="CF159" s="55" t="str">
        <f t="shared" si="80"/>
        <v/>
      </c>
      <c r="CG159" s="55" t="str">
        <f t="shared" si="80"/>
        <v/>
      </c>
      <c r="CH159" s="55" t="str">
        <f t="shared" si="71"/>
        <v/>
      </c>
      <c r="CI159" s="55" t="str">
        <f>IF($F159="x.x.x.x.x.x.x", VLOOKUP($C159, Parameter!$A$4:$L$5000, 4, FALSE), "")</f>
        <v/>
      </c>
      <c r="CJ159" s="56">
        <f t="shared" si="72"/>
        <v>0</v>
      </c>
      <c r="CM159" s="4" t="str">
        <f t="shared" si="73"/>
        <v>...-...-.....</v>
      </c>
      <c r="CN159" s="57">
        <f t="shared" si="74"/>
        <v>0</v>
      </c>
      <c r="CO159" s="58">
        <f t="shared" si="75"/>
        <v>0</v>
      </c>
      <c r="CP159" s="4" t="str">
        <f t="shared" si="76"/>
        <v/>
      </c>
      <c r="CQ159" s="4" t="b">
        <f t="shared" si="77"/>
        <v>0</v>
      </c>
      <c r="CR159" s="4" t="str">
        <f t="shared" si="78"/>
        <v/>
      </c>
      <c r="CS159" s="4" t="str">
        <f t="shared" si="79"/>
        <v/>
      </c>
      <c r="CT159" s="91" t="b">
        <f t="shared" si="56"/>
        <v>0</v>
      </c>
    </row>
    <row r="160" spans="1:98" s="4" customFormat="1" x14ac:dyDescent="0.25">
      <c r="A160" s="50" t="str">
        <f t="shared" si="57"/>
        <v>...</v>
      </c>
      <c r="B160" s="50" t="str">
        <f t="shared" si="58"/>
        <v>...</v>
      </c>
      <c r="C160" s="50" t="str">
        <f t="shared" si="59"/>
        <v>.....</v>
      </c>
      <c r="D160" s="50" t="str">
        <f>IF($C160=".....","",_xlfn.IFNA(VLOOKUP($C160, Parameter!$A$4:$L$5000, 3, FALSE), ""))</f>
        <v/>
      </c>
      <c r="E160" s="50" t="str">
        <f t="shared" si="60"/>
        <v>.....</v>
      </c>
      <c r="F160" s="50" t="str">
        <f t="shared" si="61"/>
        <v>......</v>
      </c>
      <c r="G160" s="50" t="str">
        <f t="shared" si="62"/>
        <v>...</v>
      </c>
      <c r="H160" s="40">
        <f>IF(E160=".....", 0, _xlfn.IFNA(VLOOKUP($E160, Parameter2!$A$2:$C$5000, 3, FALSE), 0))</f>
        <v>0</v>
      </c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18" t="str">
        <f>IF(C160=".....","",_xlfn.IFNA(VLOOKUP($C160, Parameter!$A$4:$B$5000, 2, FALSE), "Kode belanja salah :("))</f>
        <v/>
      </c>
      <c r="X160" s="35"/>
      <c r="Y160" s="121"/>
      <c r="Z160" s="17"/>
      <c r="AA160" s="20"/>
      <c r="AB160" s="41" t="str">
        <f>IF($C160=".....","",VLOOKUP($C160, Parameter!$A$4:$L$5000, 6, FALSE))</f>
        <v/>
      </c>
      <c r="AC160" s="41" t="str">
        <f>IF($C160=".....","",VLOOKUP($C160, Parameter!$A$4:$L$5000, 7, FALSE))</f>
        <v/>
      </c>
      <c r="AD160" s="41" t="str">
        <f>IF($C160=".....","",VLOOKUP($C160, Parameter!$A$4:$L$5000, 8, FALSE))</f>
        <v/>
      </c>
      <c r="AE160" s="41" t="str">
        <f>IF($C160=".....","",VLOOKUP($C160, Parameter!$A$4:$L$5000, 9, FALSE))</f>
        <v/>
      </c>
      <c r="AF160" s="41" t="str">
        <f>IF($C160=".....","",VLOOKUP($C160, Parameter!$A$4:$L$5000, 10, FALSE))</f>
        <v/>
      </c>
      <c r="AG160" s="41" t="str">
        <f>IF($C160=".....","",VLOOKUP($C160, Parameter!$A$4:$L$5000, 11, FALSE))</f>
        <v/>
      </c>
      <c r="AH160" s="41" t="str">
        <f>IF($C160="..0.0.0.000","",_xlfn.IFNA(VLOOKUP($C160, Parameter!$A$4:$L$5000, 12, FALSE), ""))</f>
        <v/>
      </c>
      <c r="AI160" s="39"/>
      <c r="AJ160" s="39"/>
      <c r="AK160" s="39"/>
      <c r="AL160" s="39"/>
      <c r="AM160" s="39"/>
      <c r="AN160" s="39"/>
      <c r="AO160" s="39"/>
      <c r="AP160" s="41" t="str">
        <f>IF(F160="......", "", _xlfn.IFNA(VLOOKUP(F160, Parameter2!$D$2:$E$15000, 2, FALSE), "Kode aset salah :("))</f>
        <v/>
      </c>
      <c r="AQ160" s="39"/>
      <c r="AR160" s="51"/>
      <c r="AS160" s="52"/>
      <c r="AT160" s="53">
        <f t="shared" si="63"/>
        <v>0</v>
      </c>
      <c r="AU160" s="39" t="str">
        <f t="shared" si="64"/>
        <v/>
      </c>
      <c r="AV160" s="39" t="str">
        <f t="shared" si="65"/>
        <v/>
      </c>
      <c r="AW160" s="39" t="str">
        <f t="shared" si="66"/>
        <v/>
      </c>
      <c r="AX160" s="39" t="str">
        <f t="shared" si="67"/>
        <v/>
      </c>
      <c r="AY160" s="41" t="str">
        <f>IF(G160="...", "", VLOOKUP(G160, UPB!$A$3:$B$5000, 2, FALSE))</f>
        <v/>
      </c>
      <c r="AZ160" s="84"/>
      <c r="BA160" s="76"/>
      <c r="BB160" s="65"/>
      <c r="BC160" s="65"/>
      <c r="BD160" s="54"/>
      <c r="BE160" s="65"/>
      <c r="BF160" s="65"/>
      <c r="BG160" s="65"/>
      <c r="BH160" s="65"/>
      <c r="BI160" s="65"/>
      <c r="BJ160" s="65"/>
      <c r="BK160" s="65"/>
      <c r="BL160" s="65"/>
      <c r="BM160" s="65"/>
      <c r="BN160" s="70"/>
      <c r="BO160" s="65"/>
      <c r="BP160" s="65"/>
      <c r="BQ160" s="65"/>
      <c r="BR160" s="65"/>
      <c r="BS160" s="65"/>
      <c r="BT160" s="65"/>
      <c r="BU160" s="55" t="str">
        <f>IF(AND($D160 &lt;&gt; "", $D160 &lt;&gt; $E160, $F160 &lt;&gt; "x.x.x.x.x.x.x"), VLOOKUP($E160, Parameter!$E$3:$N$5000, 9, FALSE), "")</f>
        <v/>
      </c>
      <c r="BV160" s="55" t="str">
        <f>IF(AND($D160 &lt;&gt; "", $D160 &lt;&gt; $E160, $F160 &lt;&gt; "x.x.x.x.x.x.x"), VLOOKUP($E160, Parameter!$E$3:$N$5000, 10, FALSE), "")</f>
        <v/>
      </c>
      <c r="BW160" s="55" t="str">
        <f>IF(AND($D160 &lt;&gt; "", $D160 &lt;&gt; $E160, $F160 &lt;&gt; "x.x.x.x.x.x.x"), VLOOKUP($C160, Parameter!$A$4:$L$5000, 3, FALSE), "")</f>
        <v/>
      </c>
      <c r="BX160" s="55" t="str">
        <f>IF(AND($D160 &lt;&gt; "", $D160 &lt;&gt; $E160, $F160 &lt;&gt; "x.x.x.x.x.x.x"), VLOOKUP($C160, Parameter!$A$4:$L$5000, 4, FALSE), "")</f>
        <v/>
      </c>
      <c r="BY160" s="56">
        <f t="shared" si="68"/>
        <v>0</v>
      </c>
      <c r="BZ160" s="55" t="str">
        <f t="shared" si="69"/>
        <v>Intra</v>
      </c>
      <c r="CA160" s="55" t="str">
        <f>IF($BZ160="Ekstra", Parameter3!$B$2, "")</f>
        <v/>
      </c>
      <c r="CB160" s="55" t="str">
        <f>IF($BZ160="Ekstra", Parameter3!$C$2, "")</f>
        <v/>
      </c>
      <c r="CC160" s="55" t="str">
        <f>IF($BZ160="Ekstra", VLOOKUP($E160, Parameter!$E$3:$N$5000, 9, FALSE), "")</f>
        <v/>
      </c>
      <c r="CD160" s="55" t="str">
        <f>IF($BZ160="Ekstra", VLOOKUP($E160, Parameter!$E$3:$N$5000, 10, FALSE), "")</f>
        <v/>
      </c>
      <c r="CE160" s="56">
        <f t="shared" si="70"/>
        <v>0</v>
      </c>
      <c r="CF160" s="55" t="str">
        <f t="shared" si="80"/>
        <v/>
      </c>
      <c r="CG160" s="55" t="str">
        <f t="shared" si="80"/>
        <v/>
      </c>
      <c r="CH160" s="55" t="str">
        <f t="shared" si="71"/>
        <v/>
      </c>
      <c r="CI160" s="55" t="str">
        <f>IF($F160="x.x.x.x.x.x.x", VLOOKUP($C160, Parameter!$A$4:$L$5000, 4, FALSE), "")</f>
        <v/>
      </c>
      <c r="CJ160" s="56">
        <f t="shared" si="72"/>
        <v>0</v>
      </c>
      <c r="CM160" s="4" t="str">
        <f t="shared" si="73"/>
        <v>...-...-.....</v>
      </c>
      <c r="CN160" s="57">
        <f t="shared" si="74"/>
        <v>0</v>
      </c>
      <c r="CO160" s="58">
        <f t="shared" si="75"/>
        <v>0</v>
      </c>
      <c r="CP160" s="4" t="str">
        <f t="shared" si="76"/>
        <v/>
      </c>
      <c r="CQ160" s="4" t="b">
        <f t="shared" si="77"/>
        <v>0</v>
      </c>
      <c r="CR160" s="4" t="str">
        <f t="shared" si="78"/>
        <v/>
      </c>
      <c r="CS160" s="4" t="str">
        <f t="shared" si="79"/>
        <v/>
      </c>
      <c r="CT160" s="91" t="b">
        <f t="shared" si="56"/>
        <v>0</v>
      </c>
    </row>
    <row r="161" spans="1:98" s="4" customFormat="1" x14ac:dyDescent="0.25">
      <c r="A161" s="50" t="str">
        <f t="shared" si="57"/>
        <v>...</v>
      </c>
      <c r="B161" s="50" t="str">
        <f t="shared" si="58"/>
        <v>...</v>
      </c>
      <c r="C161" s="50" t="str">
        <f t="shared" si="59"/>
        <v>.....</v>
      </c>
      <c r="D161" s="50" t="str">
        <f>IF($C161=".....","",_xlfn.IFNA(VLOOKUP($C161, Parameter!$A$4:$L$5000, 3, FALSE), ""))</f>
        <v/>
      </c>
      <c r="E161" s="50" t="str">
        <f t="shared" si="60"/>
        <v>.....</v>
      </c>
      <c r="F161" s="50" t="str">
        <f t="shared" si="61"/>
        <v>......</v>
      </c>
      <c r="G161" s="50" t="str">
        <f t="shared" si="62"/>
        <v>...</v>
      </c>
      <c r="H161" s="40">
        <f>IF(E161=".....", 0, _xlfn.IFNA(VLOOKUP($E161, Parameter2!$A$2:$C$5000, 3, FALSE), 0))</f>
        <v>0</v>
      </c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18" t="str">
        <f>IF(C161=".....","",_xlfn.IFNA(VLOOKUP($C161, Parameter!$A$4:$B$5000, 2, FALSE), "Kode belanja salah :("))</f>
        <v/>
      </c>
      <c r="X161" s="35"/>
      <c r="Y161" s="121"/>
      <c r="Z161" s="17"/>
      <c r="AA161" s="20"/>
      <c r="AB161" s="41" t="str">
        <f>IF($C161=".....","",VLOOKUP($C161, Parameter!$A$4:$L$5000, 6, FALSE))</f>
        <v/>
      </c>
      <c r="AC161" s="41" t="str">
        <f>IF($C161=".....","",VLOOKUP($C161, Parameter!$A$4:$L$5000, 7, FALSE))</f>
        <v/>
      </c>
      <c r="AD161" s="41" t="str">
        <f>IF($C161=".....","",VLOOKUP($C161, Parameter!$A$4:$L$5000, 8, FALSE))</f>
        <v/>
      </c>
      <c r="AE161" s="41" t="str">
        <f>IF($C161=".....","",VLOOKUP($C161, Parameter!$A$4:$L$5000, 9, FALSE))</f>
        <v/>
      </c>
      <c r="AF161" s="41" t="str">
        <f>IF($C161=".....","",VLOOKUP($C161, Parameter!$A$4:$L$5000, 10, FALSE))</f>
        <v/>
      </c>
      <c r="AG161" s="41" t="str">
        <f>IF($C161=".....","",VLOOKUP($C161, Parameter!$A$4:$L$5000, 11, FALSE))</f>
        <v/>
      </c>
      <c r="AH161" s="41" t="str">
        <f>IF($C161="..0.0.0.000","",_xlfn.IFNA(VLOOKUP($C161, Parameter!$A$4:$L$5000, 12, FALSE), ""))</f>
        <v/>
      </c>
      <c r="AI161" s="39"/>
      <c r="AJ161" s="39"/>
      <c r="AK161" s="39"/>
      <c r="AL161" s="39"/>
      <c r="AM161" s="39"/>
      <c r="AN161" s="39"/>
      <c r="AO161" s="39"/>
      <c r="AP161" s="41" t="str">
        <f>IF(F161="......", "", _xlfn.IFNA(VLOOKUP(F161, Parameter2!$D$2:$E$15000, 2, FALSE), "Kode aset salah :("))</f>
        <v/>
      </c>
      <c r="AQ161" s="39"/>
      <c r="AR161" s="51"/>
      <c r="AS161" s="52"/>
      <c r="AT161" s="53">
        <f t="shared" si="63"/>
        <v>0</v>
      </c>
      <c r="AU161" s="39" t="str">
        <f t="shared" si="64"/>
        <v/>
      </c>
      <c r="AV161" s="39" t="str">
        <f t="shared" si="65"/>
        <v/>
      </c>
      <c r="AW161" s="39" t="str">
        <f t="shared" si="66"/>
        <v/>
      </c>
      <c r="AX161" s="39" t="str">
        <f t="shared" si="67"/>
        <v/>
      </c>
      <c r="AY161" s="41" t="str">
        <f>IF(G161="...", "", VLOOKUP(G161, UPB!$A$3:$B$5000, 2, FALSE))</f>
        <v/>
      </c>
      <c r="AZ161" s="84"/>
      <c r="BA161" s="76"/>
      <c r="BB161" s="65"/>
      <c r="BC161" s="65"/>
      <c r="BD161" s="54"/>
      <c r="BE161" s="65"/>
      <c r="BF161" s="65"/>
      <c r="BG161" s="65"/>
      <c r="BH161" s="65"/>
      <c r="BI161" s="65"/>
      <c r="BJ161" s="65"/>
      <c r="BK161" s="65"/>
      <c r="BL161" s="65"/>
      <c r="BM161" s="65"/>
      <c r="BN161" s="70"/>
      <c r="BO161" s="65"/>
      <c r="BP161" s="65"/>
      <c r="BQ161" s="65"/>
      <c r="BR161" s="65"/>
      <c r="BS161" s="65"/>
      <c r="BT161" s="65"/>
      <c r="BU161" s="55" t="str">
        <f>IF(AND($D161 &lt;&gt; "", $D161 &lt;&gt; $E161, $F161 &lt;&gt; "x.x.x.x.x.x.x"), VLOOKUP($E161, Parameter!$E$3:$N$5000, 9, FALSE), "")</f>
        <v/>
      </c>
      <c r="BV161" s="55" t="str">
        <f>IF(AND($D161 &lt;&gt; "", $D161 &lt;&gt; $E161, $F161 &lt;&gt; "x.x.x.x.x.x.x"), VLOOKUP($E161, Parameter!$E$3:$N$5000, 10, FALSE), "")</f>
        <v/>
      </c>
      <c r="BW161" s="55" t="str">
        <f>IF(AND($D161 &lt;&gt; "", $D161 &lt;&gt; $E161, $F161 &lt;&gt; "x.x.x.x.x.x.x"), VLOOKUP($C161, Parameter!$A$4:$L$5000, 3, FALSE), "")</f>
        <v/>
      </c>
      <c r="BX161" s="55" t="str">
        <f>IF(AND($D161 &lt;&gt; "", $D161 &lt;&gt; $E161, $F161 &lt;&gt; "x.x.x.x.x.x.x"), VLOOKUP($C161, Parameter!$A$4:$L$5000, 4, FALSE), "")</f>
        <v/>
      </c>
      <c r="BY161" s="56">
        <f t="shared" si="68"/>
        <v>0</v>
      </c>
      <c r="BZ161" s="55" t="str">
        <f t="shared" si="69"/>
        <v>Intra</v>
      </c>
      <c r="CA161" s="55" t="str">
        <f>IF($BZ161="Ekstra", Parameter3!$B$2, "")</f>
        <v/>
      </c>
      <c r="CB161" s="55" t="str">
        <f>IF($BZ161="Ekstra", Parameter3!$C$2, "")</f>
        <v/>
      </c>
      <c r="CC161" s="55" t="str">
        <f>IF($BZ161="Ekstra", VLOOKUP($E161, Parameter!$E$3:$N$5000, 9, FALSE), "")</f>
        <v/>
      </c>
      <c r="CD161" s="55" t="str">
        <f>IF($BZ161="Ekstra", VLOOKUP($E161, Parameter!$E$3:$N$5000, 10, FALSE), "")</f>
        <v/>
      </c>
      <c r="CE161" s="56">
        <f t="shared" si="70"/>
        <v>0</v>
      </c>
      <c r="CF161" s="55" t="str">
        <f t="shared" si="80"/>
        <v/>
      </c>
      <c r="CG161" s="55" t="str">
        <f t="shared" si="80"/>
        <v/>
      </c>
      <c r="CH161" s="55" t="str">
        <f t="shared" si="71"/>
        <v/>
      </c>
      <c r="CI161" s="55" t="str">
        <f>IF($F161="x.x.x.x.x.x.x", VLOOKUP($C161, Parameter!$A$4:$L$5000, 4, FALSE), "")</f>
        <v/>
      </c>
      <c r="CJ161" s="56">
        <f t="shared" si="72"/>
        <v>0</v>
      </c>
      <c r="CM161" s="4" t="str">
        <f t="shared" si="73"/>
        <v>...-...-.....</v>
      </c>
      <c r="CN161" s="57">
        <f t="shared" si="74"/>
        <v>0</v>
      </c>
      <c r="CO161" s="58">
        <f t="shared" si="75"/>
        <v>0</v>
      </c>
      <c r="CP161" s="4" t="str">
        <f t="shared" si="76"/>
        <v/>
      </c>
      <c r="CQ161" s="4" t="b">
        <f t="shared" si="77"/>
        <v>0</v>
      </c>
      <c r="CR161" s="4" t="str">
        <f t="shared" si="78"/>
        <v/>
      </c>
      <c r="CS161" s="4" t="str">
        <f t="shared" si="79"/>
        <v/>
      </c>
      <c r="CT161" s="91" t="b">
        <f t="shared" si="56"/>
        <v>0</v>
      </c>
    </row>
    <row r="162" spans="1:98" s="4" customFormat="1" x14ac:dyDescent="0.25">
      <c r="A162" s="50" t="str">
        <f t="shared" si="57"/>
        <v>...</v>
      </c>
      <c r="B162" s="50" t="str">
        <f t="shared" si="58"/>
        <v>...</v>
      </c>
      <c r="C162" s="50" t="str">
        <f t="shared" si="59"/>
        <v>.....</v>
      </c>
      <c r="D162" s="50" t="str">
        <f>IF($C162=".....","",_xlfn.IFNA(VLOOKUP($C162, Parameter!$A$4:$L$5000, 3, FALSE), ""))</f>
        <v/>
      </c>
      <c r="E162" s="50" t="str">
        <f t="shared" si="60"/>
        <v>.....</v>
      </c>
      <c r="F162" s="50" t="str">
        <f t="shared" si="61"/>
        <v>......</v>
      </c>
      <c r="G162" s="50" t="str">
        <f t="shared" si="62"/>
        <v>...</v>
      </c>
      <c r="H162" s="40">
        <f>IF(E162=".....", 0, _xlfn.IFNA(VLOOKUP($E162, Parameter2!$A$2:$C$5000, 3, FALSE), 0))</f>
        <v>0</v>
      </c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18" t="str">
        <f>IF(C162=".....","",_xlfn.IFNA(VLOOKUP($C162, Parameter!$A$4:$B$5000, 2, FALSE), "Kode belanja salah :("))</f>
        <v/>
      </c>
      <c r="X162" s="35"/>
      <c r="Y162" s="121"/>
      <c r="Z162" s="17"/>
      <c r="AA162" s="20"/>
      <c r="AB162" s="41" t="str">
        <f>IF($C162=".....","",VLOOKUP($C162, Parameter!$A$4:$L$5000, 6, FALSE))</f>
        <v/>
      </c>
      <c r="AC162" s="41" t="str">
        <f>IF($C162=".....","",VLOOKUP($C162, Parameter!$A$4:$L$5000, 7, FALSE))</f>
        <v/>
      </c>
      <c r="AD162" s="41" t="str">
        <f>IF($C162=".....","",VLOOKUP($C162, Parameter!$A$4:$L$5000, 8, FALSE))</f>
        <v/>
      </c>
      <c r="AE162" s="41" t="str">
        <f>IF($C162=".....","",VLOOKUP($C162, Parameter!$A$4:$L$5000, 9, FALSE))</f>
        <v/>
      </c>
      <c r="AF162" s="41" t="str">
        <f>IF($C162=".....","",VLOOKUP($C162, Parameter!$A$4:$L$5000, 10, FALSE))</f>
        <v/>
      </c>
      <c r="AG162" s="41" t="str">
        <f>IF($C162=".....","",VLOOKUP($C162, Parameter!$A$4:$L$5000, 11, FALSE))</f>
        <v/>
      </c>
      <c r="AH162" s="41" t="str">
        <f>IF($C162="..0.0.0.000","",_xlfn.IFNA(VLOOKUP($C162, Parameter!$A$4:$L$5000, 12, FALSE), ""))</f>
        <v/>
      </c>
      <c r="AI162" s="39"/>
      <c r="AJ162" s="39"/>
      <c r="AK162" s="39"/>
      <c r="AL162" s="39"/>
      <c r="AM162" s="39"/>
      <c r="AN162" s="39"/>
      <c r="AO162" s="39"/>
      <c r="AP162" s="41" t="str">
        <f>IF(F162="......", "", _xlfn.IFNA(VLOOKUP(F162, Parameter2!$D$2:$E$15000, 2, FALSE), "Kode aset salah :("))</f>
        <v/>
      </c>
      <c r="AQ162" s="39"/>
      <c r="AR162" s="51"/>
      <c r="AS162" s="52"/>
      <c r="AT162" s="53">
        <f t="shared" si="63"/>
        <v>0</v>
      </c>
      <c r="AU162" s="39" t="str">
        <f t="shared" si="64"/>
        <v/>
      </c>
      <c r="AV162" s="39" t="str">
        <f t="shared" si="65"/>
        <v/>
      </c>
      <c r="AW162" s="39" t="str">
        <f t="shared" si="66"/>
        <v/>
      </c>
      <c r="AX162" s="39" t="str">
        <f t="shared" si="67"/>
        <v/>
      </c>
      <c r="AY162" s="41" t="str">
        <f>IF(G162="...", "", VLOOKUP(G162, UPB!$A$3:$B$5000, 2, FALSE))</f>
        <v/>
      </c>
      <c r="AZ162" s="84"/>
      <c r="BA162" s="76"/>
      <c r="BB162" s="65"/>
      <c r="BC162" s="65"/>
      <c r="BD162" s="54"/>
      <c r="BE162" s="65"/>
      <c r="BF162" s="65"/>
      <c r="BG162" s="65"/>
      <c r="BH162" s="65"/>
      <c r="BI162" s="65"/>
      <c r="BJ162" s="65"/>
      <c r="BK162" s="65"/>
      <c r="BL162" s="65"/>
      <c r="BM162" s="65"/>
      <c r="BN162" s="70"/>
      <c r="BO162" s="65"/>
      <c r="BP162" s="65"/>
      <c r="BQ162" s="65"/>
      <c r="BR162" s="65"/>
      <c r="BS162" s="65"/>
      <c r="BT162" s="65"/>
      <c r="BU162" s="55" t="str">
        <f>IF(AND($D162 &lt;&gt; "", $D162 &lt;&gt; $E162, $F162 &lt;&gt; "x.x.x.x.x.x.x"), VLOOKUP($E162, Parameter!$E$3:$N$5000, 9, FALSE), "")</f>
        <v/>
      </c>
      <c r="BV162" s="55" t="str">
        <f>IF(AND($D162 &lt;&gt; "", $D162 &lt;&gt; $E162, $F162 &lt;&gt; "x.x.x.x.x.x.x"), VLOOKUP($E162, Parameter!$E$3:$N$5000, 10, FALSE), "")</f>
        <v/>
      </c>
      <c r="BW162" s="55" t="str">
        <f>IF(AND($D162 &lt;&gt; "", $D162 &lt;&gt; $E162, $F162 &lt;&gt; "x.x.x.x.x.x.x"), VLOOKUP($C162, Parameter!$A$4:$L$5000, 3, FALSE), "")</f>
        <v/>
      </c>
      <c r="BX162" s="55" t="str">
        <f>IF(AND($D162 &lt;&gt; "", $D162 &lt;&gt; $E162, $F162 &lt;&gt; "x.x.x.x.x.x.x"), VLOOKUP($C162, Parameter!$A$4:$L$5000, 4, FALSE), "")</f>
        <v/>
      </c>
      <c r="BY162" s="56">
        <f t="shared" si="68"/>
        <v>0</v>
      </c>
      <c r="BZ162" s="55" t="str">
        <f t="shared" si="69"/>
        <v>Intra</v>
      </c>
      <c r="CA162" s="55" t="str">
        <f>IF($BZ162="Ekstra", Parameter3!$B$2, "")</f>
        <v/>
      </c>
      <c r="CB162" s="55" t="str">
        <f>IF($BZ162="Ekstra", Parameter3!$C$2, "")</f>
        <v/>
      </c>
      <c r="CC162" s="55" t="str">
        <f>IF($BZ162="Ekstra", VLOOKUP($E162, Parameter!$E$3:$N$5000, 9, FALSE), "")</f>
        <v/>
      </c>
      <c r="CD162" s="55" t="str">
        <f>IF($BZ162="Ekstra", VLOOKUP($E162, Parameter!$E$3:$N$5000, 10, FALSE), "")</f>
        <v/>
      </c>
      <c r="CE162" s="56">
        <f t="shared" si="70"/>
        <v>0</v>
      </c>
      <c r="CF162" s="55" t="str">
        <f t="shared" si="80"/>
        <v/>
      </c>
      <c r="CG162" s="55" t="str">
        <f t="shared" si="80"/>
        <v/>
      </c>
      <c r="CH162" s="55" t="str">
        <f t="shared" si="71"/>
        <v/>
      </c>
      <c r="CI162" s="55" t="str">
        <f>IF($F162="x.x.x.x.x.x.x", VLOOKUP($C162, Parameter!$A$4:$L$5000, 4, FALSE), "")</f>
        <v/>
      </c>
      <c r="CJ162" s="56">
        <f t="shared" si="72"/>
        <v>0</v>
      </c>
      <c r="CM162" s="4" t="str">
        <f t="shared" si="73"/>
        <v>...-...-.....</v>
      </c>
      <c r="CN162" s="57">
        <f t="shared" si="74"/>
        <v>0</v>
      </c>
      <c r="CO162" s="58">
        <f t="shared" si="75"/>
        <v>0</v>
      </c>
      <c r="CP162" s="4" t="str">
        <f t="shared" si="76"/>
        <v/>
      </c>
      <c r="CQ162" s="4" t="b">
        <f t="shared" si="77"/>
        <v>0</v>
      </c>
      <c r="CR162" s="4" t="str">
        <f t="shared" si="78"/>
        <v/>
      </c>
      <c r="CS162" s="4" t="str">
        <f t="shared" si="79"/>
        <v/>
      </c>
      <c r="CT162" s="91" t="b">
        <f t="shared" si="56"/>
        <v>0</v>
      </c>
    </row>
    <row r="163" spans="1:98" s="4" customFormat="1" x14ac:dyDescent="0.25">
      <c r="A163" s="50" t="str">
        <f t="shared" si="57"/>
        <v>...</v>
      </c>
      <c r="B163" s="50" t="str">
        <f t="shared" si="58"/>
        <v>...</v>
      </c>
      <c r="C163" s="50" t="str">
        <f t="shared" si="59"/>
        <v>.....</v>
      </c>
      <c r="D163" s="50" t="str">
        <f>IF($C163=".....","",_xlfn.IFNA(VLOOKUP($C163, Parameter!$A$4:$L$5000, 3, FALSE), ""))</f>
        <v/>
      </c>
      <c r="E163" s="50" t="str">
        <f t="shared" si="60"/>
        <v>.....</v>
      </c>
      <c r="F163" s="50" t="str">
        <f t="shared" si="61"/>
        <v>......</v>
      </c>
      <c r="G163" s="50" t="str">
        <f t="shared" si="62"/>
        <v>...</v>
      </c>
      <c r="H163" s="40">
        <f>IF(E163=".....", 0, _xlfn.IFNA(VLOOKUP($E163, Parameter2!$A$2:$C$5000, 3, FALSE), 0))</f>
        <v>0</v>
      </c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18" t="str">
        <f>IF(C163=".....","",_xlfn.IFNA(VLOOKUP($C163, Parameter!$A$4:$B$5000, 2, FALSE), "Kode belanja salah :("))</f>
        <v/>
      </c>
      <c r="X163" s="35"/>
      <c r="Y163" s="121"/>
      <c r="Z163" s="17"/>
      <c r="AA163" s="20"/>
      <c r="AB163" s="41" t="str">
        <f>IF($C163=".....","",VLOOKUP($C163, Parameter!$A$4:$L$5000, 6, FALSE))</f>
        <v/>
      </c>
      <c r="AC163" s="41" t="str">
        <f>IF($C163=".....","",VLOOKUP($C163, Parameter!$A$4:$L$5000, 7, FALSE))</f>
        <v/>
      </c>
      <c r="AD163" s="41" t="str">
        <f>IF($C163=".....","",VLOOKUP($C163, Parameter!$A$4:$L$5000, 8, FALSE))</f>
        <v/>
      </c>
      <c r="AE163" s="41" t="str">
        <f>IF($C163=".....","",VLOOKUP($C163, Parameter!$A$4:$L$5000, 9, FALSE))</f>
        <v/>
      </c>
      <c r="AF163" s="41" t="str">
        <f>IF($C163=".....","",VLOOKUP($C163, Parameter!$A$4:$L$5000, 10, FALSE))</f>
        <v/>
      </c>
      <c r="AG163" s="41" t="str">
        <f>IF($C163=".....","",VLOOKUP($C163, Parameter!$A$4:$L$5000, 11, FALSE))</f>
        <v/>
      </c>
      <c r="AH163" s="41" t="str">
        <f>IF($C163="..0.0.0.000","",_xlfn.IFNA(VLOOKUP($C163, Parameter!$A$4:$L$5000, 12, FALSE), ""))</f>
        <v/>
      </c>
      <c r="AI163" s="39"/>
      <c r="AJ163" s="39"/>
      <c r="AK163" s="39"/>
      <c r="AL163" s="39"/>
      <c r="AM163" s="39"/>
      <c r="AN163" s="39"/>
      <c r="AO163" s="39"/>
      <c r="AP163" s="41" t="str">
        <f>IF(F163="......", "", _xlfn.IFNA(VLOOKUP(F163, Parameter2!$D$2:$E$15000, 2, FALSE), "Kode aset salah :("))</f>
        <v/>
      </c>
      <c r="AQ163" s="39"/>
      <c r="AR163" s="51"/>
      <c r="AS163" s="52"/>
      <c r="AT163" s="53">
        <f t="shared" si="63"/>
        <v>0</v>
      </c>
      <c r="AU163" s="39" t="str">
        <f t="shared" si="64"/>
        <v/>
      </c>
      <c r="AV163" s="39" t="str">
        <f t="shared" si="65"/>
        <v/>
      </c>
      <c r="AW163" s="39" t="str">
        <f t="shared" si="66"/>
        <v/>
      </c>
      <c r="AX163" s="39" t="str">
        <f t="shared" si="67"/>
        <v/>
      </c>
      <c r="AY163" s="41" t="str">
        <f>IF(G163="...", "", VLOOKUP(G163, UPB!$A$3:$B$5000, 2, FALSE))</f>
        <v/>
      </c>
      <c r="AZ163" s="84"/>
      <c r="BA163" s="76"/>
      <c r="BB163" s="65"/>
      <c r="BC163" s="65"/>
      <c r="BD163" s="54"/>
      <c r="BE163" s="65"/>
      <c r="BF163" s="65"/>
      <c r="BG163" s="65"/>
      <c r="BH163" s="65"/>
      <c r="BI163" s="65"/>
      <c r="BJ163" s="65"/>
      <c r="BK163" s="65"/>
      <c r="BL163" s="65"/>
      <c r="BM163" s="65"/>
      <c r="BN163" s="70"/>
      <c r="BO163" s="65"/>
      <c r="BP163" s="65"/>
      <c r="BQ163" s="65"/>
      <c r="BR163" s="65"/>
      <c r="BS163" s="65"/>
      <c r="BT163" s="65"/>
      <c r="BU163" s="55" t="str">
        <f>IF(AND($D163 &lt;&gt; "", $D163 &lt;&gt; $E163, $F163 &lt;&gt; "x.x.x.x.x.x.x"), VLOOKUP($E163, Parameter!$E$3:$N$5000, 9, FALSE), "")</f>
        <v/>
      </c>
      <c r="BV163" s="55" t="str">
        <f>IF(AND($D163 &lt;&gt; "", $D163 &lt;&gt; $E163, $F163 &lt;&gt; "x.x.x.x.x.x.x"), VLOOKUP($E163, Parameter!$E$3:$N$5000, 10, FALSE), "")</f>
        <v/>
      </c>
      <c r="BW163" s="55" t="str">
        <f>IF(AND($D163 &lt;&gt; "", $D163 &lt;&gt; $E163, $F163 &lt;&gt; "x.x.x.x.x.x.x"), VLOOKUP($C163, Parameter!$A$4:$L$5000, 3, FALSE), "")</f>
        <v/>
      </c>
      <c r="BX163" s="55" t="str">
        <f>IF(AND($D163 &lt;&gt; "", $D163 &lt;&gt; $E163, $F163 &lt;&gt; "x.x.x.x.x.x.x"), VLOOKUP($C163, Parameter!$A$4:$L$5000, 4, FALSE), "")</f>
        <v/>
      </c>
      <c r="BY163" s="56">
        <f t="shared" si="68"/>
        <v>0</v>
      </c>
      <c r="BZ163" s="55" t="str">
        <f t="shared" si="69"/>
        <v>Intra</v>
      </c>
      <c r="CA163" s="55" t="str">
        <f>IF($BZ163="Ekstra", Parameter3!$B$2, "")</f>
        <v/>
      </c>
      <c r="CB163" s="55" t="str">
        <f>IF($BZ163="Ekstra", Parameter3!$C$2, "")</f>
        <v/>
      </c>
      <c r="CC163" s="55" t="str">
        <f>IF($BZ163="Ekstra", VLOOKUP($E163, Parameter!$E$3:$N$5000, 9, FALSE), "")</f>
        <v/>
      </c>
      <c r="CD163" s="55" t="str">
        <f>IF($BZ163="Ekstra", VLOOKUP($E163, Parameter!$E$3:$N$5000, 10, FALSE), "")</f>
        <v/>
      </c>
      <c r="CE163" s="56">
        <f t="shared" si="70"/>
        <v>0</v>
      </c>
      <c r="CF163" s="55" t="str">
        <f t="shared" si="80"/>
        <v/>
      </c>
      <c r="CG163" s="55" t="str">
        <f t="shared" si="80"/>
        <v/>
      </c>
      <c r="CH163" s="55" t="str">
        <f t="shared" si="71"/>
        <v/>
      </c>
      <c r="CI163" s="55" t="str">
        <f>IF($F163="x.x.x.x.x.x.x", VLOOKUP($C163, Parameter!$A$4:$L$5000, 4, FALSE), "")</f>
        <v/>
      </c>
      <c r="CJ163" s="56">
        <f t="shared" si="72"/>
        <v>0</v>
      </c>
      <c r="CM163" s="4" t="str">
        <f t="shared" si="73"/>
        <v>...-...-.....</v>
      </c>
      <c r="CN163" s="57">
        <f t="shared" si="74"/>
        <v>0</v>
      </c>
      <c r="CO163" s="58">
        <f t="shared" si="75"/>
        <v>0</v>
      </c>
      <c r="CP163" s="4" t="str">
        <f t="shared" si="76"/>
        <v/>
      </c>
      <c r="CQ163" s="4" t="b">
        <f t="shared" si="77"/>
        <v>0</v>
      </c>
      <c r="CR163" s="4" t="str">
        <f t="shared" si="78"/>
        <v/>
      </c>
      <c r="CS163" s="4" t="str">
        <f t="shared" si="79"/>
        <v/>
      </c>
      <c r="CT163" s="91" t="b">
        <f t="shared" si="56"/>
        <v>0</v>
      </c>
    </row>
    <row r="164" spans="1:98" s="4" customFormat="1" x14ac:dyDescent="0.25">
      <c r="A164" s="50" t="str">
        <f t="shared" si="57"/>
        <v>...</v>
      </c>
      <c r="B164" s="50" t="str">
        <f t="shared" si="58"/>
        <v>...</v>
      </c>
      <c r="C164" s="50" t="str">
        <f t="shared" si="59"/>
        <v>.....</v>
      </c>
      <c r="D164" s="50" t="str">
        <f>IF($C164=".....","",_xlfn.IFNA(VLOOKUP($C164, Parameter!$A$4:$L$5000, 3, FALSE), ""))</f>
        <v/>
      </c>
      <c r="E164" s="50" t="str">
        <f t="shared" si="60"/>
        <v>.....</v>
      </c>
      <c r="F164" s="50" t="str">
        <f t="shared" si="61"/>
        <v>......</v>
      </c>
      <c r="G164" s="50" t="str">
        <f t="shared" si="62"/>
        <v>...</v>
      </c>
      <c r="H164" s="40">
        <f>IF(E164=".....", 0, _xlfn.IFNA(VLOOKUP($E164, Parameter2!$A$2:$C$5000, 3, FALSE), 0))</f>
        <v>0</v>
      </c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18" t="str">
        <f>IF(C164=".....","",_xlfn.IFNA(VLOOKUP($C164, Parameter!$A$4:$B$5000, 2, FALSE), "Kode belanja salah :("))</f>
        <v/>
      </c>
      <c r="X164" s="35"/>
      <c r="Y164" s="121"/>
      <c r="Z164" s="17"/>
      <c r="AA164" s="20"/>
      <c r="AB164" s="41" t="str">
        <f>IF($C164=".....","",VLOOKUP($C164, Parameter!$A$4:$L$5000, 6, FALSE))</f>
        <v/>
      </c>
      <c r="AC164" s="41" t="str">
        <f>IF($C164=".....","",VLOOKUP($C164, Parameter!$A$4:$L$5000, 7, FALSE))</f>
        <v/>
      </c>
      <c r="AD164" s="41" t="str">
        <f>IF($C164=".....","",VLOOKUP($C164, Parameter!$A$4:$L$5000, 8, FALSE))</f>
        <v/>
      </c>
      <c r="AE164" s="41" t="str">
        <f>IF($C164=".....","",VLOOKUP($C164, Parameter!$A$4:$L$5000, 9, FALSE))</f>
        <v/>
      </c>
      <c r="AF164" s="41" t="str">
        <f>IF($C164=".....","",VLOOKUP($C164, Parameter!$A$4:$L$5000, 10, FALSE))</f>
        <v/>
      </c>
      <c r="AG164" s="41" t="str">
        <f>IF($C164=".....","",VLOOKUP($C164, Parameter!$A$4:$L$5000, 11, FALSE))</f>
        <v/>
      </c>
      <c r="AH164" s="41" t="str">
        <f>IF($C164="..0.0.0.000","",_xlfn.IFNA(VLOOKUP($C164, Parameter!$A$4:$L$5000, 12, FALSE), ""))</f>
        <v/>
      </c>
      <c r="AI164" s="39"/>
      <c r="AJ164" s="39"/>
      <c r="AK164" s="39"/>
      <c r="AL164" s="39"/>
      <c r="AM164" s="39"/>
      <c r="AN164" s="39"/>
      <c r="AO164" s="39"/>
      <c r="AP164" s="41" t="str">
        <f>IF(F164="......", "", _xlfn.IFNA(VLOOKUP(F164, Parameter2!$D$2:$E$15000, 2, FALSE), "Kode aset salah :("))</f>
        <v/>
      </c>
      <c r="AQ164" s="39"/>
      <c r="AR164" s="51"/>
      <c r="AS164" s="52"/>
      <c r="AT164" s="53">
        <f t="shared" si="63"/>
        <v>0</v>
      </c>
      <c r="AU164" s="39" t="str">
        <f t="shared" si="64"/>
        <v/>
      </c>
      <c r="AV164" s="39" t="str">
        <f t="shared" si="65"/>
        <v/>
      </c>
      <c r="AW164" s="39" t="str">
        <f t="shared" si="66"/>
        <v/>
      </c>
      <c r="AX164" s="39" t="str">
        <f t="shared" si="67"/>
        <v/>
      </c>
      <c r="AY164" s="41" t="str">
        <f>IF(G164="...", "", VLOOKUP(G164, UPB!$A$3:$B$5000, 2, FALSE))</f>
        <v/>
      </c>
      <c r="AZ164" s="84"/>
      <c r="BA164" s="76"/>
      <c r="BB164" s="65"/>
      <c r="BC164" s="65"/>
      <c r="BD164" s="54"/>
      <c r="BE164" s="65"/>
      <c r="BF164" s="65"/>
      <c r="BG164" s="65"/>
      <c r="BH164" s="65"/>
      <c r="BI164" s="65"/>
      <c r="BJ164" s="65"/>
      <c r="BK164" s="65"/>
      <c r="BL164" s="65"/>
      <c r="BM164" s="65"/>
      <c r="BN164" s="70"/>
      <c r="BO164" s="65"/>
      <c r="BP164" s="65"/>
      <c r="BQ164" s="65"/>
      <c r="BR164" s="65"/>
      <c r="BS164" s="65"/>
      <c r="BT164" s="65"/>
      <c r="BU164" s="55" t="str">
        <f>IF(AND($D164 &lt;&gt; "", $D164 &lt;&gt; $E164, $F164 &lt;&gt; "x.x.x.x.x.x.x"), VLOOKUP($E164, Parameter!$E$3:$N$5000, 9, FALSE), "")</f>
        <v/>
      </c>
      <c r="BV164" s="55" t="str">
        <f>IF(AND($D164 &lt;&gt; "", $D164 &lt;&gt; $E164, $F164 &lt;&gt; "x.x.x.x.x.x.x"), VLOOKUP($E164, Parameter!$E$3:$N$5000, 10, FALSE), "")</f>
        <v/>
      </c>
      <c r="BW164" s="55" t="str">
        <f>IF(AND($D164 &lt;&gt; "", $D164 &lt;&gt; $E164, $F164 &lt;&gt; "x.x.x.x.x.x.x"), VLOOKUP($C164, Parameter!$A$4:$L$5000, 3, FALSE), "")</f>
        <v/>
      </c>
      <c r="BX164" s="55" t="str">
        <f>IF(AND($D164 &lt;&gt; "", $D164 &lt;&gt; $E164, $F164 &lt;&gt; "x.x.x.x.x.x.x"), VLOOKUP($C164, Parameter!$A$4:$L$5000, 4, FALSE), "")</f>
        <v/>
      </c>
      <c r="BY164" s="56">
        <f t="shared" si="68"/>
        <v>0</v>
      </c>
      <c r="BZ164" s="55" t="str">
        <f t="shared" si="69"/>
        <v>Intra</v>
      </c>
      <c r="CA164" s="55" t="str">
        <f>IF($BZ164="Ekstra", Parameter3!$B$2, "")</f>
        <v/>
      </c>
      <c r="CB164" s="55" t="str">
        <f>IF($BZ164="Ekstra", Parameter3!$C$2, "")</f>
        <v/>
      </c>
      <c r="CC164" s="55" t="str">
        <f>IF($BZ164="Ekstra", VLOOKUP($E164, Parameter!$E$3:$N$5000, 9, FALSE), "")</f>
        <v/>
      </c>
      <c r="CD164" s="55" t="str">
        <f>IF($BZ164="Ekstra", VLOOKUP($E164, Parameter!$E$3:$N$5000, 10, FALSE), "")</f>
        <v/>
      </c>
      <c r="CE164" s="56">
        <f t="shared" si="70"/>
        <v>0</v>
      </c>
      <c r="CF164" s="55" t="str">
        <f t="shared" si="80"/>
        <v/>
      </c>
      <c r="CG164" s="55" t="str">
        <f t="shared" si="80"/>
        <v/>
      </c>
      <c r="CH164" s="55" t="str">
        <f t="shared" si="71"/>
        <v/>
      </c>
      <c r="CI164" s="55" t="str">
        <f>IF($F164="x.x.x.x.x.x.x", VLOOKUP($C164, Parameter!$A$4:$L$5000, 4, FALSE), "")</f>
        <v/>
      </c>
      <c r="CJ164" s="56">
        <f t="shared" si="72"/>
        <v>0</v>
      </c>
      <c r="CM164" s="4" t="str">
        <f t="shared" si="73"/>
        <v>...-...-.....</v>
      </c>
      <c r="CN164" s="57">
        <f t="shared" si="74"/>
        <v>0</v>
      </c>
      <c r="CO164" s="58">
        <f t="shared" si="75"/>
        <v>0</v>
      </c>
      <c r="CP164" s="4" t="str">
        <f t="shared" si="76"/>
        <v/>
      </c>
      <c r="CQ164" s="4" t="b">
        <f t="shared" si="77"/>
        <v>0</v>
      </c>
      <c r="CR164" s="4" t="str">
        <f t="shared" si="78"/>
        <v/>
      </c>
      <c r="CS164" s="4" t="str">
        <f t="shared" si="79"/>
        <v/>
      </c>
      <c r="CT164" s="91" t="b">
        <f t="shared" si="56"/>
        <v>0</v>
      </c>
    </row>
    <row r="165" spans="1:98" s="4" customFormat="1" x14ac:dyDescent="0.25">
      <c r="A165" s="50" t="str">
        <f t="shared" si="57"/>
        <v>...</v>
      </c>
      <c r="B165" s="50" t="str">
        <f t="shared" si="58"/>
        <v>...</v>
      </c>
      <c r="C165" s="50" t="str">
        <f t="shared" si="59"/>
        <v>.....</v>
      </c>
      <c r="D165" s="50" t="str">
        <f>IF($C165=".....","",_xlfn.IFNA(VLOOKUP($C165, Parameter!$A$4:$L$5000, 3, FALSE), ""))</f>
        <v/>
      </c>
      <c r="E165" s="50" t="str">
        <f t="shared" si="60"/>
        <v>.....</v>
      </c>
      <c r="F165" s="50" t="str">
        <f t="shared" si="61"/>
        <v>......</v>
      </c>
      <c r="G165" s="50" t="str">
        <f t="shared" si="62"/>
        <v>...</v>
      </c>
      <c r="H165" s="40">
        <f>IF(E165=".....", 0, _xlfn.IFNA(VLOOKUP($E165, Parameter2!$A$2:$C$5000, 3, FALSE), 0))</f>
        <v>0</v>
      </c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18" t="str">
        <f>IF(C165=".....","",_xlfn.IFNA(VLOOKUP($C165, Parameter!$A$4:$B$5000, 2, FALSE), "Kode belanja salah :("))</f>
        <v/>
      </c>
      <c r="X165" s="35"/>
      <c r="Y165" s="121"/>
      <c r="Z165" s="17"/>
      <c r="AA165" s="20"/>
      <c r="AB165" s="41" t="str">
        <f>IF($C165=".....","",VLOOKUP($C165, Parameter!$A$4:$L$5000, 6, FALSE))</f>
        <v/>
      </c>
      <c r="AC165" s="41" t="str">
        <f>IF($C165=".....","",VLOOKUP($C165, Parameter!$A$4:$L$5000, 7, FALSE))</f>
        <v/>
      </c>
      <c r="AD165" s="41" t="str">
        <f>IF($C165=".....","",VLOOKUP($C165, Parameter!$A$4:$L$5000, 8, FALSE))</f>
        <v/>
      </c>
      <c r="AE165" s="41" t="str">
        <f>IF($C165=".....","",VLOOKUP($C165, Parameter!$A$4:$L$5000, 9, FALSE))</f>
        <v/>
      </c>
      <c r="AF165" s="41" t="str">
        <f>IF($C165=".....","",VLOOKUP($C165, Parameter!$A$4:$L$5000, 10, FALSE))</f>
        <v/>
      </c>
      <c r="AG165" s="41" t="str">
        <f>IF($C165=".....","",VLOOKUP($C165, Parameter!$A$4:$L$5000, 11, FALSE))</f>
        <v/>
      </c>
      <c r="AH165" s="41" t="str">
        <f>IF($C165="..0.0.0.000","",_xlfn.IFNA(VLOOKUP($C165, Parameter!$A$4:$L$5000, 12, FALSE), ""))</f>
        <v/>
      </c>
      <c r="AI165" s="39"/>
      <c r="AJ165" s="39"/>
      <c r="AK165" s="39"/>
      <c r="AL165" s="39"/>
      <c r="AM165" s="39"/>
      <c r="AN165" s="39"/>
      <c r="AO165" s="39"/>
      <c r="AP165" s="41" t="str">
        <f>IF(F165="......", "", _xlfn.IFNA(VLOOKUP(F165, Parameter2!$D$2:$E$15000, 2, FALSE), "Kode aset salah :("))</f>
        <v/>
      </c>
      <c r="AQ165" s="39"/>
      <c r="AR165" s="51"/>
      <c r="AS165" s="52"/>
      <c r="AT165" s="53">
        <f t="shared" si="63"/>
        <v>0</v>
      </c>
      <c r="AU165" s="39" t="str">
        <f t="shared" si="64"/>
        <v/>
      </c>
      <c r="AV165" s="39" t="str">
        <f t="shared" si="65"/>
        <v/>
      </c>
      <c r="AW165" s="39" t="str">
        <f t="shared" si="66"/>
        <v/>
      </c>
      <c r="AX165" s="39" t="str">
        <f t="shared" si="67"/>
        <v/>
      </c>
      <c r="AY165" s="41" t="str">
        <f>IF(G165="...", "", VLOOKUP(G165, UPB!$A$3:$B$5000, 2, FALSE))</f>
        <v/>
      </c>
      <c r="AZ165" s="84"/>
      <c r="BA165" s="76"/>
      <c r="BB165" s="65"/>
      <c r="BC165" s="65"/>
      <c r="BD165" s="54"/>
      <c r="BE165" s="65"/>
      <c r="BF165" s="65"/>
      <c r="BG165" s="65"/>
      <c r="BH165" s="65"/>
      <c r="BI165" s="65"/>
      <c r="BJ165" s="65"/>
      <c r="BK165" s="65"/>
      <c r="BL165" s="65"/>
      <c r="BM165" s="65"/>
      <c r="BN165" s="70"/>
      <c r="BO165" s="65"/>
      <c r="BP165" s="65"/>
      <c r="BQ165" s="65"/>
      <c r="BR165" s="65"/>
      <c r="BS165" s="65"/>
      <c r="BT165" s="65"/>
      <c r="BU165" s="55" t="str">
        <f>IF(AND($D165 &lt;&gt; "", $D165 &lt;&gt; $E165, $F165 &lt;&gt; "x.x.x.x.x.x.x"), VLOOKUP($E165, Parameter!$E$3:$N$5000, 9, FALSE), "")</f>
        <v/>
      </c>
      <c r="BV165" s="55" t="str">
        <f>IF(AND($D165 &lt;&gt; "", $D165 &lt;&gt; $E165, $F165 &lt;&gt; "x.x.x.x.x.x.x"), VLOOKUP($E165, Parameter!$E$3:$N$5000, 10, FALSE), "")</f>
        <v/>
      </c>
      <c r="BW165" s="55" t="str">
        <f>IF(AND($D165 &lt;&gt; "", $D165 &lt;&gt; $E165, $F165 &lt;&gt; "x.x.x.x.x.x.x"), VLOOKUP($C165, Parameter!$A$4:$L$5000, 3, FALSE), "")</f>
        <v/>
      </c>
      <c r="BX165" s="55" t="str">
        <f>IF(AND($D165 &lt;&gt; "", $D165 &lt;&gt; $E165, $F165 &lt;&gt; "x.x.x.x.x.x.x"), VLOOKUP($C165, Parameter!$A$4:$L$5000, 4, FALSE), "")</f>
        <v/>
      </c>
      <c r="BY165" s="56">
        <f t="shared" si="68"/>
        <v>0</v>
      </c>
      <c r="BZ165" s="55" t="str">
        <f t="shared" si="69"/>
        <v>Intra</v>
      </c>
      <c r="CA165" s="55" t="str">
        <f>IF($BZ165="Ekstra", Parameter3!$B$2, "")</f>
        <v/>
      </c>
      <c r="CB165" s="55" t="str">
        <f>IF($BZ165="Ekstra", Parameter3!$C$2, "")</f>
        <v/>
      </c>
      <c r="CC165" s="55" t="str">
        <f>IF($BZ165="Ekstra", VLOOKUP($E165, Parameter!$E$3:$N$5000, 9, FALSE), "")</f>
        <v/>
      </c>
      <c r="CD165" s="55" t="str">
        <f>IF($BZ165="Ekstra", VLOOKUP($E165, Parameter!$E$3:$N$5000, 10, FALSE), "")</f>
        <v/>
      </c>
      <c r="CE165" s="56">
        <f t="shared" si="70"/>
        <v>0</v>
      </c>
      <c r="CF165" s="55" t="str">
        <f t="shared" si="80"/>
        <v/>
      </c>
      <c r="CG165" s="55" t="str">
        <f t="shared" si="80"/>
        <v/>
      </c>
      <c r="CH165" s="55" t="str">
        <f t="shared" si="71"/>
        <v/>
      </c>
      <c r="CI165" s="55" t="str">
        <f>IF($F165="x.x.x.x.x.x.x", VLOOKUP($C165, Parameter!$A$4:$L$5000, 4, FALSE), "")</f>
        <v/>
      </c>
      <c r="CJ165" s="56">
        <f t="shared" si="72"/>
        <v>0</v>
      </c>
      <c r="CM165" s="4" t="str">
        <f t="shared" si="73"/>
        <v>...-...-.....</v>
      </c>
      <c r="CN165" s="57">
        <f t="shared" si="74"/>
        <v>0</v>
      </c>
      <c r="CO165" s="58">
        <f t="shared" si="75"/>
        <v>0</v>
      </c>
      <c r="CP165" s="4" t="str">
        <f t="shared" si="76"/>
        <v/>
      </c>
      <c r="CQ165" s="4" t="b">
        <f t="shared" si="77"/>
        <v>0</v>
      </c>
      <c r="CR165" s="4" t="str">
        <f t="shared" si="78"/>
        <v/>
      </c>
      <c r="CS165" s="4" t="str">
        <f t="shared" si="79"/>
        <v/>
      </c>
      <c r="CT165" s="91" t="b">
        <f t="shared" si="56"/>
        <v>0</v>
      </c>
    </row>
    <row r="166" spans="1:98" s="4" customFormat="1" x14ac:dyDescent="0.25">
      <c r="A166" s="50" t="str">
        <f t="shared" si="57"/>
        <v>...</v>
      </c>
      <c r="B166" s="50" t="str">
        <f t="shared" si="58"/>
        <v>...</v>
      </c>
      <c r="C166" s="50" t="str">
        <f t="shared" si="59"/>
        <v>.....</v>
      </c>
      <c r="D166" s="50" t="str">
        <f>IF($C166=".....","",_xlfn.IFNA(VLOOKUP($C166, Parameter!$A$4:$L$5000, 3, FALSE), ""))</f>
        <v/>
      </c>
      <c r="E166" s="50" t="str">
        <f t="shared" si="60"/>
        <v>.....</v>
      </c>
      <c r="F166" s="50" t="str">
        <f t="shared" si="61"/>
        <v>......</v>
      </c>
      <c r="G166" s="50" t="str">
        <f t="shared" si="62"/>
        <v>...</v>
      </c>
      <c r="H166" s="40">
        <f>IF(E166=".....", 0, _xlfn.IFNA(VLOOKUP($E166, Parameter2!$A$2:$C$5000, 3, FALSE), 0))</f>
        <v>0</v>
      </c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18" t="str">
        <f>IF(C166=".....","",_xlfn.IFNA(VLOOKUP($C166, Parameter!$A$4:$B$5000, 2, FALSE), "Kode belanja salah :("))</f>
        <v/>
      </c>
      <c r="X166" s="35"/>
      <c r="Y166" s="121"/>
      <c r="Z166" s="17"/>
      <c r="AA166" s="20"/>
      <c r="AB166" s="41" t="str">
        <f>IF($C166=".....","",VLOOKUP($C166, Parameter!$A$4:$L$5000, 6, FALSE))</f>
        <v/>
      </c>
      <c r="AC166" s="41" t="str">
        <f>IF($C166=".....","",VLOOKUP($C166, Parameter!$A$4:$L$5000, 7, FALSE))</f>
        <v/>
      </c>
      <c r="AD166" s="41" t="str">
        <f>IF($C166=".....","",VLOOKUP($C166, Parameter!$A$4:$L$5000, 8, FALSE))</f>
        <v/>
      </c>
      <c r="AE166" s="41" t="str">
        <f>IF($C166=".....","",VLOOKUP($C166, Parameter!$A$4:$L$5000, 9, FALSE))</f>
        <v/>
      </c>
      <c r="AF166" s="41" t="str">
        <f>IF($C166=".....","",VLOOKUP($C166, Parameter!$A$4:$L$5000, 10, FALSE))</f>
        <v/>
      </c>
      <c r="AG166" s="41" t="str">
        <f>IF($C166=".....","",VLOOKUP($C166, Parameter!$A$4:$L$5000, 11, FALSE))</f>
        <v/>
      </c>
      <c r="AH166" s="41" t="str">
        <f>IF($C166="..0.0.0.000","",_xlfn.IFNA(VLOOKUP($C166, Parameter!$A$4:$L$5000, 12, FALSE), ""))</f>
        <v/>
      </c>
      <c r="AI166" s="39"/>
      <c r="AJ166" s="39"/>
      <c r="AK166" s="39"/>
      <c r="AL166" s="39"/>
      <c r="AM166" s="39"/>
      <c r="AN166" s="39"/>
      <c r="AO166" s="39"/>
      <c r="AP166" s="41" t="str">
        <f>IF(F166="......", "", _xlfn.IFNA(VLOOKUP(F166, Parameter2!$D$2:$E$15000, 2, FALSE), "Kode aset salah :("))</f>
        <v/>
      </c>
      <c r="AQ166" s="39"/>
      <c r="AR166" s="51"/>
      <c r="AS166" s="52"/>
      <c r="AT166" s="53">
        <f t="shared" si="63"/>
        <v>0</v>
      </c>
      <c r="AU166" s="39" t="str">
        <f t="shared" si="64"/>
        <v/>
      </c>
      <c r="AV166" s="39" t="str">
        <f t="shared" si="65"/>
        <v/>
      </c>
      <c r="AW166" s="39" t="str">
        <f t="shared" si="66"/>
        <v/>
      </c>
      <c r="AX166" s="39" t="str">
        <f t="shared" si="67"/>
        <v/>
      </c>
      <c r="AY166" s="41" t="str">
        <f>IF(G166="...", "", VLOOKUP(G166, UPB!$A$3:$B$5000, 2, FALSE))</f>
        <v/>
      </c>
      <c r="AZ166" s="84"/>
      <c r="BA166" s="76"/>
      <c r="BB166" s="65"/>
      <c r="BC166" s="65"/>
      <c r="BD166" s="54"/>
      <c r="BE166" s="65"/>
      <c r="BF166" s="65"/>
      <c r="BG166" s="65"/>
      <c r="BH166" s="65"/>
      <c r="BI166" s="65"/>
      <c r="BJ166" s="65"/>
      <c r="BK166" s="65"/>
      <c r="BL166" s="65"/>
      <c r="BM166" s="65"/>
      <c r="BN166" s="70"/>
      <c r="BO166" s="65"/>
      <c r="BP166" s="65"/>
      <c r="BQ166" s="65"/>
      <c r="BR166" s="65"/>
      <c r="BS166" s="65"/>
      <c r="BT166" s="65"/>
      <c r="BU166" s="55" t="str">
        <f>IF(AND($D166 &lt;&gt; "", $D166 &lt;&gt; $E166, $F166 &lt;&gt; "x.x.x.x.x.x.x"), VLOOKUP($E166, Parameter!$E$3:$N$5000, 9, FALSE), "")</f>
        <v/>
      </c>
      <c r="BV166" s="55" t="str">
        <f>IF(AND($D166 &lt;&gt; "", $D166 &lt;&gt; $E166, $F166 &lt;&gt; "x.x.x.x.x.x.x"), VLOOKUP($E166, Parameter!$E$3:$N$5000, 10, FALSE), "")</f>
        <v/>
      </c>
      <c r="BW166" s="55" t="str">
        <f>IF(AND($D166 &lt;&gt; "", $D166 &lt;&gt; $E166, $F166 &lt;&gt; "x.x.x.x.x.x.x"), VLOOKUP($C166, Parameter!$A$4:$L$5000, 3, FALSE), "")</f>
        <v/>
      </c>
      <c r="BX166" s="55" t="str">
        <f>IF(AND($D166 &lt;&gt; "", $D166 &lt;&gt; $E166, $F166 &lt;&gt; "x.x.x.x.x.x.x"), VLOOKUP($C166, Parameter!$A$4:$L$5000, 4, FALSE), "")</f>
        <v/>
      </c>
      <c r="BY166" s="56">
        <f t="shared" si="68"/>
        <v>0</v>
      </c>
      <c r="BZ166" s="55" t="str">
        <f t="shared" si="69"/>
        <v>Intra</v>
      </c>
      <c r="CA166" s="55" t="str">
        <f>IF($BZ166="Ekstra", Parameter3!$B$2, "")</f>
        <v/>
      </c>
      <c r="CB166" s="55" t="str">
        <f>IF($BZ166="Ekstra", Parameter3!$C$2, "")</f>
        <v/>
      </c>
      <c r="CC166" s="55" t="str">
        <f>IF($BZ166="Ekstra", VLOOKUP($E166, Parameter!$E$3:$N$5000, 9, FALSE), "")</f>
        <v/>
      </c>
      <c r="CD166" s="55" t="str">
        <f>IF($BZ166="Ekstra", VLOOKUP($E166, Parameter!$E$3:$N$5000, 10, FALSE), "")</f>
        <v/>
      </c>
      <c r="CE166" s="56">
        <f t="shared" si="70"/>
        <v>0</v>
      </c>
      <c r="CF166" s="55" t="str">
        <f t="shared" si="80"/>
        <v/>
      </c>
      <c r="CG166" s="55" t="str">
        <f t="shared" si="80"/>
        <v/>
      </c>
      <c r="CH166" s="55" t="str">
        <f t="shared" si="71"/>
        <v/>
      </c>
      <c r="CI166" s="55" t="str">
        <f>IF($F166="x.x.x.x.x.x.x", VLOOKUP($C166, Parameter!$A$4:$L$5000, 4, FALSE), "")</f>
        <v/>
      </c>
      <c r="CJ166" s="56">
        <f t="shared" si="72"/>
        <v>0</v>
      </c>
      <c r="CM166" s="4" t="str">
        <f t="shared" si="73"/>
        <v>...-...-.....</v>
      </c>
      <c r="CN166" s="57">
        <f t="shared" si="74"/>
        <v>0</v>
      </c>
      <c r="CO166" s="58">
        <f t="shared" si="75"/>
        <v>0</v>
      </c>
      <c r="CP166" s="4" t="str">
        <f t="shared" si="76"/>
        <v/>
      </c>
      <c r="CQ166" s="4" t="b">
        <f t="shared" si="77"/>
        <v>0</v>
      </c>
      <c r="CR166" s="4" t="str">
        <f t="shared" si="78"/>
        <v/>
      </c>
      <c r="CS166" s="4" t="str">
        <f t="shared" si="79"/>
        <v/>
      </c>
      <c r="CT166" s="91" t="b">
        <f t="shared" si="56"/>
        <v>0</v>
      </c>
    </row>
    <row r="167" spans="1:98" s="4" customFormat="1" x14ac:dyDescent="0.25">
      <c r="A167" s="50" t="str">
        <f t="shared" si="57"/>
        <v>...</v>
      </c>
      <c r="B167" s="50" t="str">
        <f t="shared" si="58"/>
        <v>...</v>
      </c>
      <c r="C167" s="50" t="str">
        <f t="shared" si="59"/>
        <v>.....</v>
      </c>
      <c r="D167" s="50" t="str">
        <f>IF($C167=".....","",_xlfn.IFNA(VLOOKUP($C167, Parameter!$A$4:$L$5000, 3, FALSE), ""))</f>
        <v/>
      </c>
      <c r="E167" s="50" t="str">
        <f t="shared" si="60"/>
        <v>.....</v>
      </c>
      <c r="F167" s="50" t="str">
        <f t="shared" si="61"/>
        <v>......</v>
      </c>
      <c r="G167" s="50" t="str">
        <f t="shared" si="62"/>
        <v>...</v>
      </c>
      <c r="H167" s="40">
        <f>IF(E167=".....", 0, _xlfn.IFNA(VLOOKUP($E167, Parameter2!$A$2:$C$5000, 3, FALSE), 0))</f>
        <v>0</v>
      </c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18" t="str">
        <f>IF(C167=".....","",_xlfn.IFNA(VLOOKUP($C167, Parameter!$A$4:$B$5000, 2, FALSE), "Kode belanja salah :("))</f>
        <v/>
      </c>
      <c r="X167" s="35"/>
      <c r="Y167" s="121"/>
      <c r="Z167" s="17"/>
      <c r="AA167" s="20"/>
      <c r="AB167" s="41" t="str">
        <f>IF($C167=".....","",VLOOKUP($C167, Parameter!$A$4:$L$5000, 6, FALSE))</f>
        <v/>
      </c>
      <c r="AC167" s="41" t="str">
        <f>IF($C167=".....","",VLOOKUP($C167, Parameter!$A$4:$L$5000, 7, FALSE))</f>
        <v/>
      </c>
      <c r="AD167" s="41" t="str">
        <f>IF($C167=".....","",VLOOKUP($C167, Parameter!$A$4:$L$5000, 8, FALSE))</f>
        <v/>
      </c>
      <c r="AE167" s="41" t="str">
        <f>IF($C167=".....","",VLOOKUP($C167, Parameter!$A$4:$L$5000, 9, FALSE))</f>
        <v/>
      </c>
      <c r="AF167" s="41" t="str">
        <f>IF($C167=".....","",VLOOKUP($C167, Parameter!$A$4:$L$5000, 10, FALSE))</f>
        <v/>
      </c>
      <c r="AG167" s="41" t="str">
        <f>IF($C167=".....","",VLOOKUP($C167, Parameter!$A$4:$L$5000, 11, FALSE))</f>
        <v/>
      </c>
      <c r="AH167" s="41" t="str">
        <f>IF($C167="..0.0.0.000","",_xlfn.IFNA(VLOOKUP($C167, Parameter!$A$4:$L$5000, 12, FALSE), ""))</f>
        <v/>
      </c>
      <c r="AI167" s="39"/>
      <c r="AJ167" s="39"/>
      <c r="AK167" s="39"/>
      <c r="AL167" s="39"/>
      <c r="AM167" s="39"/>
      <c r="AN167" s="39"/>
      <c r="AO167" s="39"/>
      <c r="AP167" s="41" t="str">
        <f>IF(F167="......", "", _xlfn.IFNA(VLOOKUP(F167, Parameter2!$D$2:$E$15000, 2, FALSE), "Kode aset salah :("))</f>
        <v/>
      </c>
      <c r="AQ167" s="39"/>
      <c r="AR167" s="51"/>
      <c r="AS167" s="52"/>
      <c r="AT167" s="53">
        <f t="shared" si="63"/>
        <v>0</v>
      </c>
      <c r="AU167" s="39" t="str">
        <f t="shared" si="64"/>
        <v/>
      </c>
      <c r="AV167" s="39" t="str">
        <f t="shared" si="65"/>
        <v/>
      </c>
      <c r="AW167" s="39" t="str">
        <f t="shared" si="66"/>
        <v/>
      </c>
      <c r="AX167" s="39" t="str">
        <f t="shared" si="67"/>
        <v/>
      </c>
      <c r="AY167" s="41" t="str">
        <f>IF(G167="...", "", VLOOKUP(G167, UPB!$A$3:$B$5000, 2, FALSE))</f>
        <v/>
      </c>
      <c r="AZ167" s="84"/>
      <c r="BA167" s="76"/>
      <c r="BB167" s="65"/>
      <c r="BC167" s="65"/>
      <c r="BD167" s="54"/>
      <c r="BE167" s="65"/>
      <c r="BF167" s="65"/>
      <c r="BG167" s="65"/>
      <c r="BH167" s="65"/>
      <c r="BI167" s="65"/>
      <c r="BJ167" s="65"/>
      <c r="BK167" s="65"/>
      <c r="BL167" s="65"/>
      <c r="BM167" s="65"/>
      <c r="BN167" s="70"/>
      <c r="BO167" s="65"/>
      <c r="BP167" s="65"/>
      <c r="BQ167" s="65"/>
      <c r="BR167" s="65"/>
      <c r="BS167" s="65"/>
      <c r="BT167" s="65"/>
      <c r="BU167" s="55" t="str">
        <f>IF(AND($D167 &lt;&gt; "", $D167 &lt;&gt; $E167, $F167 &lt;&gt; "x.x.x.x.x.x.x"), VLOOKUP($E167, Parameter!$E$3:$N$5000, 9, FALSE), "")</f>
        <v/>
      </c>
      <c r="BV167" s="55" t="str">
        <f>IF(AND($D167 &lt;&gt; "", $D167 &lt;&gt; $E167, $F167 &lt;&gt; "x.x.x.x.x.x.x"), VLOOKUP($E167, Parameter!$E$3:$N$5000, 10, FALSE), "")</f>
        <v/>
      </c>
      <c r="BW167" s="55" t="str">
        <f>IF(AND($D167 &lt;&gt; "", $D167 &lt;&gt; $E167, $F167 &lt;&gt; "x.x.x.x.x.x.x"), VLOOKUP($C167, Parameter!$A$4:$L$5000, 3, FALSE), "")</f>
        <v/>
      </c>
      <c r="BX167" s="55" t="str">
        <f>IF(AND($D167 &lt;&gt; "", $D167 &lt;&gt; $E167, $F167 &lt;&gt; "x.x.x.x.x.x.x"), VLOOKUP($C167, Parameter!$A$4:$L$5000, 4, FALSE), "")</f>
        <v/>
      </c>
      <c r="BY167" s="56">
        <f t="shared" si="68"/>
        <v>0</v>
      </c>
      <c r="BZ167" s="55" t="str">
        <f t="shared" si="69"/>
        <v>Intra</v>
      </c>
      <c r="CA167" s="55" t="str">
        <f>IF($BZ167="Ekstra", Parameter3!$B$2, "")</f>
        <v/>
      </c>
      <c r="CB167" s="55" t="str">
        <f>IF($BZ167="Ekstra", Parameter3!$C$2, "")</f>
        <v/>
      </c>
      <c r="CC167" s="55" t="str">
        <f>IF($BZ167="Ekstra", VLOOKUP($E167, Parameter!$E$3:$N$5000, 9, FALSE), "")</f>
        <v/>
      </c>
      <c r="CD167" s="55" t="str">
        <f>IF($BZ167="Ekstra", VLOOKUP($E167, Parameter!$E$3:$N$5000, 10, FALSE), "")</f>
        <v/>
      </c>
      <c r="CE167" s="56">
        <f t="shared" si="70"/>
        <v>0</v>
      </c>
      <c r="CF167" s="55" t="str">
        <f t="shared" si="80"/>
        <v/>
      </c>
      <c r="CG167" s="55" t="str">
        <f t="shared" si="80"/>
        <v/>
      </c>
      <c r="CH167" s="55" t="str">
        <f t="shared" si="71"/>
        <v/>
      </c>
      <c r="CI167" s="55" t="str">
        <f>IF($F167="x.x.x.x.x.x.x", VLOOKUP($C167, Parameter!$A$4:$L$5000, 4, FALSE), "")</f>
        <v/>
      </c>
      <c r="CJ167" s="56">
        <f t="shared" si="72"/>
        <v>0</v>
      </c>
      <c r="CM167" s="4" t="str">
        <f t="shared" si="73"/>
        <v>...-...-.....</v>
      </c>
      <c r="CN167" s="57">
        <f t="shared" si="74"/>
        <v>0</v>
      </c>
      <c r="CO167" s="58">
        <f t="shared" si="75"/>
        <v>0</v>
      </c>
      <c r="CP167" s="4" t="str">
        <f t="shared" si="76"/>
        <v/>
      </c>
      <c r="CQ167" s="4" t="b">
        <f t="shared" si="77"/>
        <v>0</v>
      </c>
      <c r="CR167" s="4" t="str">
        <f t="shared" si="78"/>
        <v/>
      </c>
      <c r="CS167" s="4" t="str">
        <f t="shared" si="79"/>
        <v/>
      </c>
      <c r="CT167" s="91" t="b">
        <f t="shared" si="56"/>
        <v>0</v>
      </c>
    </row>
    <row r="168" spans="1:98" s="4" customFormat="1" x14ac:dyDescent="0.25">
      <c r="A168" s="50" t="str">
        <f t="shared" si="57"/>
        <v>...</v>
      </c>
      <c r="B168" s="50" t="str">
        <f t="shared" si="58"/>
        <v>...</v>
      </c>
      <c r="C168" s="50" t="str">
        <f t="shared" si="59"/>
        <v>.....</v>
      </c>
      <c r="D168" s="50" t="str">
        <f>IF($C168=".....","",_xlfn.IFNA(VLOOKUP($C168, Parameter!$A$4:$L$5000, 3, FALSE), ""))</f>
        <v/>
      </c>
      <c r="E168" s="50" t="str">
        <f t="shared" si="60"/>
        <v>.....</v>
      </c>
      <c r="F168" s="50" t="str">
        <f t="shared" si="61"/>
        <v>......</v>
      </c>
      <c r="G168" s="50" t="str">
        <f t="shared" si="62"/>
        <v>...</v>
      </c>
      <c r="H168" s="40">
        <f>IF(E168=".....", 0, _xlfn.IFNA(VLOOKUP($E168, Parameter2!$A$2:$C$5000, 3, FALSE), 0))</f>
        <v>0</v>
      </c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18" t="str">
        <f>IF(C168=".....","",_xlfn.IFNA(VLOOKUP($C168, Parameter!$A$4:$B$5000, 2, FALSE), "Kode belanja salah :("))</f>
        <v/>
      </c>
      <c r="X168" s="35"/>
      <c r="Y168" s="121"/>
      <c r="Z168" s="17"/>
      <c r="AA168" s="20"/>
      <c r="AB168" s="41" t="str">
        <f>IF($C168=".....","",VLOOKUP($C168, Parameter!$A$4:$L$5000, 6, FALSE))</f>
        <v/>
      </c>
      <c r="AC168" s="41" t="str">
        <f>IF($C168=".....","",VLOOKUP($C168, Parameter!$A$4:$L$5000, 7, FALSE))</f>
        <v/>
      </c>
      <c r="AD168" s="41" t="str">
        <f>IF($C168=".....","",VLOOKUP($C168, Parameter!$A$4:$L$5000, 8, FALSE))</f>
        <v/>
      </c>
      <c r="AE168" s="41" t="str">
        <f>IF($C168=".....","",VLOOKUP($C168, Parameter!$A$4:$L$5000, 9, FALSE))</f>
        <v/>
      </c>
      <c r="AF168" s="41" t="str">
        <f>IF($C168=".....","",VLOOKUP($C168, Parameter!$A$4:$L$5000, 10, FALSE))</f>
        <v/>
      </c>
      <c r="AG168" s="41" t="str">
        <f>IF($C168=".....","",VLOOKUP($C168, Parameter!$A$4:$L$5000, 11, FALSE))</f>
        <v/>
      </c>
      <c r="AH168" s="41" t="str">
        <f>IF($C168="..0.0.0.000","",_xlfn.IFNA(VLOOKUP($C168, Parameter!$A$4:$L$5000, 12, FALSE), ""))</f>
        <v/>
      </c>
      <c r="AI168" s="39"/>
      <c r="AJ168" s="39"/>
      <c r="AK168" s="39"/>
      <c r="AL168" s="39"/>
      <c r="AM168" s="39"/>
      <c r="AN168" s="39"/>
      <c r="AO168" s="39"/>
      <c r="AP168" s="41" t="str">
        <f>IF(F168="......", "", _xlfn.IFNA(VLOOKUP(F168, Parameter2!$D$2:$E$15000, 2, FALSE), "Kode aset salah :("))</f>
        <v/>
      </c>
      <c r="AQ168" s="39"/>
      <c r="AR168" s="51"/>
      <c r="AS168" s="52"/>
      <c r="AT168" s="53">
        <f t="shared" si="63"/>
        <v>0</v>
      </c>
      <c r="AU168" s="39" t="str">
        <f t="shared" si="64"/>
        <v/>
      </c>
      <c r="AV168" s="39" t="str">
        <f t="shared" si="65"/>
        <v/>
      </c>
      <c r="AW168" s="39" t="str">
        <f t="shared" si="66"/>
        <v/>
      </c>
      <c r="AX168" s="39" t="str">
        <f t="shared" si="67"/>
        <v/>
      </c>
      <c r="AY168" s="41" t="str">
        <f>IF(G168="...", "", VLOOKUP(G168, UPB!$A$3:$B$5000, 2, FALSE))</f>
        <v/>
      </c>
      <c r="AZ168" s="84"/>
      <c r="BA168" s="76"/>
      <c r="BB168" s="65"/>
      <c r="BC168" s="65"/>
      <c r="BD168" s="54"/>
      <c r="BE168" s="65"/>
      <c r="BF168" s="65"/>
      <c r="BG168" s="65"/>
      <c r="BH168" s="65"/>
      <c r="BI168" s="65"/>
      <c r="BJ168" s="65"/>
      <c r="BK168" s="65"/>
      <c r="BL168" s="65"/>
      <c r="BM168" s="65"/>
      <c r="BN168" s="70"/>
      <c r="BO168" s="65"/>
      <c r="BP168" s="65"/>
      <c r="BQ168" s="65"/>
      <c r="BR168" s="65"/>
      <c r="BS168" s="65"/>
      <c r="BT168" s="65"/>
      <c r="BU168" s="55" t="str">
        <f>IF(AND($D168 &lt;&gt; "", $D168 &lt;&gt; $E168, $F168 &lt;&gt; "x.x.x.x.x.x.x"), VLOOKUP($E168, Parameter!$E$3:$N$5000, 9, FALSE), "")</f>
        <v/>
      </c>
      <c r="BV168" s="55" t="str">
        <f>IF(AND($D168 &lt;&gt; "", $D168 &lt;&gt; $E168, $F168 &lt;&gt; "x.x.x.x.x.x.x"), VLOOKUP($E168, Parameter!$E$3:$N$5000, 10, FALSE), "")</f>
        <v/>
      </c>
      <c r="BW168" s="55" t="str">
        <f>IF(AND($D168 &lt;&gt; "", $D168 &lt;&gt; $E168, $F168 &lt;&gt; "x.x.x.x.x.x.x"), VLOOKUP($C168, Parameter!$A$4:$L$5000, 3, FALSE), "")</f>
        <v/>
      </c>
      <c r="BX168" s="55" t="str">
        <f>IF(AND($D168 &lt;&gt; "", $D168 &lt;&gt; $E168, $F168 &lt;&gt; "x.x.x.x.x.x.x"), VLOOKUP($C168, Parameter!$A$4:$L$5000, 4, FALSE), "")</f>
        <v/>
      </c>
      <c r="BY168" s="56">
        <f t="shared" si="68"/>
        <v>0</v>
      </c>
      <c r="BZ168" s="55" t="str">
        <f t="shared" si="69"/>
        <v>Intra</v>
      </c>
      <c r="CA168" s="55" t="str">
        <f>IF($BZ168="Ekstra", Parameter3!$B$2, "")</f>
        <v/>
      </c>
      <c r="CB168" s="55" t="str">
        <f>IF($BZ168="Ekstra", Parameter3!$C$2, "")</f>
        <v/>
      </c>
      <c r="CC168" s="55" t="str">
        <f>IF($BZ168="Ekstra", VLOOKUP($E168, Parameter!$E$3:$N$5000, 9, FALSE), "")</f>
        <v/>
      </c>
      <c r="CD168" s="55" t="str">
        <f>IF($BZ168="Ekstra", VLOOKUP($E168, Parameter!$E$3:$N$5000, 10, FALSE), "")</f>
        <v/>
      </c>
      <c r="CE168" s="56">
        <f t="shared" si="70"/>
        <v>0</v>
      </c>
      <c r="CF168" s="55" t="str">
        <f t="shared" si="80"/>
        <v/>
      </c>
      <c r="CG168" s="55" t="str">
        <f t="shared" si="80"/>
        <v/>
      </c>
      <c r="CH168" s="55" t="str">
        <f t="shared" si="71"/>
        <v/>
      </c>
      <c r="CI168" s="55" t="str">
        <f>IF($F168="x.x.x.x.x.x.x", VLOOKUP($C168, Parameter!$A$4:$L$5000, 4, FALSE), "")</f>
        <v/>
      </c>
      <c r="CJ168" s="56">
        <f t="shared" si="72"/>
        <v>0</v>
      </c>
      <c r="CM168" s="4" t="str">
        <f t="shared" si="73"/>
        <v>...-...-.....</v>
      </c>
      <c r="CN168" s="57">
        <f t="shared" si="74"/>
        <v>0</v>
      </c>
      <c r="CO168" s="58">
        <f t="shared" si="75"/>
        <v>0</v>
      </c>
      <c r="CP168" s="4" t="str">
        <f t="shared" si="76"/>
        <v/>
      </c>
      <c r="CQ168" s="4" t="b">
        <f t="shared" si="77"/>
        <v>0</v>
      </c>
      <c r="CR168" s="4" t="str">
        <f t="shared" si="78"/>
        <v/>
      </c>
      <c r="CS168" s="4" t="str">
        <f t="shared" si="79"/>
        <v/>
      </c>
      <c r="CT168" s="91" t="b">
        <f t="shared" si="56"/>
        <v>0</v>
      </c>
    </row>
    <row r="169" spans="1:98" s="4" customFormat="1" x14ac:dyDescent="0.25">
      <c r="A169" s="50" t="str">
        <f t="shared" si="57"/>
        <v>...</v>
      </c>
      <c r="B169" s="50" t="str">
        <f t="shared" si="58"/>
        <v>...</v>
      </c>
      <c r="C169" s="50" t="str">
        <f t="shared" si="59"/>
        <v>.....</v>
      </c>
      <c r="D169" s="50" t="str">
        <f>IF($C169=".....","",_xlfn.IFNA(VLOOKUP($C169, Parameter!$A$4:$L$5000, 3, FALSE), ""))</f>
        <v/>
      </c>
      <c r="E169" s="50" t="str">
        <f t="shared" si="60"/>
        <v>.....</v>
      </c>
      <c r="F169" s="50" t="str">
        <f t="shared" si="61"/>
        <v>......</v>
      </c>
      <c r="G169" s="50" t="str">
        <f t="shared" si="62"/>
        <v>...</v>
      </c>
      <c r="H169" s="40">
        <f>IF(E169=".....", 0, _xlfn.IFNA(VLOOKUP($E169, Parameter2!$A$2:$C$5000, 3, FALSE), 0))</f>
        <v>0</v>
      </c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18" t="str">
        <f>IF(C169=".....","",_xlfn.IFNA(VLOOKUP($C169, Parameter!$A$4:$B$5000, 2, FALSE), "Kode belanja salah :("))</f>
        <v/>
      </c>
      <c r="X169" s="35"/>
      <c r="Y169" s="121"/>
      <c r="Z169" s="17"/>
      <c r="AA169" s="20"/>
      <c r="AB169" s="41" t="str">
        <f>IF($C169=".....","",VLOOKUP($C169, Parameter!$A$4:$L$5000, 6, FALSE))</f>
        <v/>
      </c>
      <c r="AC169" s="41" t="str">
        <f>IF($C169=".....","",VLOOKUP($C169, Parameter!$A$4:$L$5000, 7, FALSE))</f>
        <v/>
      </c>
      <c r="AD169" s="41" t="str">
        <f>IF($C169=".....","",VLOOKUP($C169, Parameter!$A$4:$L$5000, 8, FALSE))</f>
        <v/>
      </c>
      <c r="AE169" s="41" t="str">
        <f>IF($C169=".....","",VLOOKUP($C169, Parameter!$A$4:$L$5000, 9, FALSE))</f>
        <v/>
      </c>
      <c r="AF169" s="41" t="str">
        <f>IF($C169=".....","",VLOOKUP($C169, Parameter!$A$4:$L$5000, 10, FALSE))</f>
        <v/>
      </c>
      <c r="AG169" s="41" t="str">
        <f>IF($C169=".....","",VLOOKUP($C169, Parameter!$A$4:$L$5000, 11, FALSE))</f>
        <v/>
      </c>
      <c r="AH169" s="41" t="str">
        <f>IF($C169="..0.0.0.000","",_xlfn.IFNA(VLOOKUP($C169, Parameter!$A$4:$L$5000, 12, FALSE), ""))</f>
        <v/>
      </c>
      <c r="AI169" s="39"/>
      <c r="AJ169" s="39"/>
      <c r="AK169" s="39"/>
      <c r="AL169" s="39"/>
      <c r="AM169" s="39"/>
      <c r="AN169" s="39"/>
      <c r="AO169" s="39"/>
      <c r="AP169" s="41" t="str">
        <f>IF(F169="......", "", _xlfn.IFNA(VLOOKUP(F169, Parameter2!$D$2:$E$15000, 2, FALSE), "Kode aset salah :("))</f>
        <v/>
      </c>
      <c r="AQ169" s="39"/>
      <c r="AR169" s="51"/>
      <c r="AS169" s="52"/>
      <c r="AT169" s="53">
        <f t="shared" si="63"/>
        <v>0</v>
      </c>
      <c r="AU169" s="39" t="str">
        <f t="shared" si="64"/>
        <v/>
      </c>
      <c r="AV169" s="39" t="str">
        <f t="shared" si="65"/>
        <v/>
      </c>
      <c r="AW169" s="39" t="str">
        <f t="shared" si="66"/>
        <v/>
      </c>
      <c r="AX169" s="39" t="str">
        <f t="shared" si="67"/>
        <v/>
      </c>
      <c r="AY169" s="41" t="str">
        <f>IF(G169="...", "", VLOOKUP(G169, UPB!$A$3:$B$5000, 2, FALSE))</f>
        <v/>
      </c>
      <c r="AZ169" s="84"/>
      <c r="BA169" s="76"/>
      <c r="BB169" s="65"/>
      <c r="BC169" s="65"/>
      <c r="BD169" s="54"/>
      <c r="BE169" s="65"/>
      <c r="BF169" s="65"/>
      <c r="BG169" s="65"/>
      <c r="BH169" s="65"/>
      <c r="BI169" s="65"/>
      <c r="BJ169" s="65"/>
      <c r="BK169" s="65"/>
      <c r="BL169" s="65"/>
      <c r="BM169" s="65"/>
      <c r="BN169" s="70"/>
      <c r="BO169" s="65"/>
      <c r="BP169" s="65"/>
      <c r="BQ169" s="65"/>
      <c r="BR169" s="65"/>
      <c r="BS169" s="65"/>
      <c r="BT169" s="65"/>
      <c r="BU169" s="55" t="str">
        <f>IF(AND($D169 &lt;&gt; "", $D169 &lt;&gt; $E169, $F169 &lt;&gt; "x.x.x.x.x.x.x"), VLOOKUP($E169, Parameter!$E$3:$N$5000, 9, FALSE), "")</f>
        <v/>
      </c>
      <c r="BV169" s="55" t="str">
        <f>IF(AND($D169 &lt;&gt; "", $D169 &lt;&gt; $E169, $F169 &lt;&gt; "x.x.x.x.x.x.x"), VLOOKUP($E169, Parameter!$E$3:$N$5000, 10, FALSE), "")</f>
        <v/>
      </c>
      <c r="BW169" s="55" t="str">
        <f>IF(AND($D169 &lt;&gt; "", $D169 &lt;&gt; $E169, $F169 &lt;&gt; "x.x.x.x.x.x.x"), VLOOKUP($C169, Parameter!$A$4:$L$5000, 3, FALSE), "")</f>
        <v/>
      </c>
      <c r="BX169" s="55" t="str">
        <f>IF(AND($D169 &lt;&gt; "", $D169 &lt;&gt; $E169, $F169 &lt;&gt; "x.x.x.x.x.x.x"), VLOOKUP($C169, Parameter!$A$4:$L$5000, 4, FALSE), "")</f>
        <v/>
      </c>
      <c r="BY169" s="56">
        <f t="shared" si="68"/>
        <v>0</v>
      </c>
      <c r="BZ169" s="55" t="str">
        <f t="shared" si="69"/>
        <v>Intra</v>
      </c>
      <c r="CA169" s="55" t="str">
        <f>IF($BZ169="Ekstra", Parameter3!$B$2, "")</f>
        <v/>
      </c>
      <c r="CB169" s="55" t="str">
        <f>IF($BZ169="Ekstra", Parameter3!$C$2, "")</f>
        <v/>
      </c>
      <c r="CC169" s="55" t="str">
        <f>IF($BZ169="Ekstra", VLOOKUP($E169, Parameter!$E$3:$N$5000, 9, FALSE), "")</f>
        <v/>
      </c>
      <c r="CD169" s="55" t="str">
        <f>IF($BZ169="Ekstra", VLOOKUP($E169, Parameter!$E$3:$N$5000, 10, FALSE), "")</f>
        <v/>
      </c>
      <c r="CE169" s="56">
        <f t="shared" si="70"/>
        <v>0</v>
      </c>
      <c r="CF169" s="55" t="str">
        <f t="shared" si="80"/>
        <v/>
      </c>
      <c r="CG169" s="55" t="str">
        <f t="shared" si="80"/>
        <v/>
      </c>
      <c r="CH169" s="55" t="str">
        <f t="shared" si="71"/>
        <v/>
      </c>
      <c r="CI169" s="55" t="str">
        <f>IF($F169="x.x.x.x.x.x.x", VLOOKUP($C169, Parameter!$A$4:$L$5000, 4, FALSE), "")</f>
        <v/>
      </c>
      <c r="CJ169" s="56">
        <f t="shared" si="72"/>
        <v>0</v>
      </c>
      <c r="CM169" s="4" t="str">
        <f t="shared" si="73"/>
        <v>...-...-.....</v>
      </c>
      <c r="CN169" s="57">
        <f t="shared" si="74"/>
        <v>0</v>
      </c>
      <c r="CO169" s="58">
        <f t="shared" si="75"/>
        <v>0</v>
      </c>
      <c r="CP169" s="4" t="str">
        <f t="shared" si="76"/>
        <v/>
      </c>
      <c r="CQ169" s="4" t="b">
        <f t="shared" si="77"/>
        <v>0</v>
      </c>
      <c r="CR169" s="4" t="str">
        <f t="shared" si="78"/>
        <v/>
      </c>
      <c r="CS169" s="4" t="str">
        <f t="shared" si="79"/>
        <v/>
      </c>
      <c r="CT169" s="91" t="b">
        <f t="shared" si="56"/>
        <v>0</v>
      </c>
    </row>
    <row r="170" spans="1:98" s="4" customFormat="1" x14ac:dyDescent="0.25">
      <c r="A170" s="50" t="str">
        <f t="shared" si="57"/>
        <v>...</v>
      </c>
      <c r="B170" s="50" t="str">
        <f t="shared" si="58"/>
        <v>...</v>
      </c>
      <c r="C170" s="50" t="str">
        <f t="shared" si="59"/>
        <v>.....</v>
      </c>
      <c r="D170" s="50" t="str">
        <f>IF($C170=".....","",_xlfn.IFNA(VLOOKUP($C170, Parameter!$A$4:$L$5000, 3, FALSE), ""))</f>
        <v/>
      </c>
      <c r="E170" s="50" t="str">
        <f t="shared" si="60"/>
        <v>.....</v>
      </c>
      <c r="F170" s="50" t="str">
        <f t="shared" si="61"/>
        <v>......</v>
      </c>
      <c r="G170" s="50" t="str">
        <f t="shared" si="62"/>
        <v>...</v>
      </c>
      <c r="H170" s="40">
        <f>IF(E170=".....", 0, _xlfn.IFNA(VLOOKUP($E170, Parameter2!$A$2:$C$5000, 3, FALSE), 0))</f>
        <v>0</v>
      </c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18" t="str">
        <f>IF(C170=".....","",_xlfn.IFNA(VLOOKUP($C170, Parameter!$A$4:$B$5000, 2, FALSE), "Kode belanja salah :("))</f>
        <v/>
      </c>
      <c r="X170" s="35"/>
      <c r="Y170" s="121"/>
      <c r="Z170" s="17"/>
      <c r="AA170" s="20"/>
      <c r="AB170" s="41" t="str">
        <f>IF($C170=".....","",VLOOKUP($C170, Parameter!$A$4:$L$5000, 6, FALSE))</f>
        <v/>
      </c>
      <c r="AC170" s="41" t="str">
        <f>IF($C170=".....","",VLOOKUP($C170, Parameter!$A$4:$L$5000, 7, FALSE))</f>
        <v/>
      </c>
      <c r="AD170" s="41" t="str">
        <f>IF($C170=".....","",VLOOKUP($C170, Parameter!$A$4:$L$5000, 8, FALSE))</f>
        <v/>
      </c>
      <c r="AE170" s="41" t="str">
        <f>IF($C170=".....","",VLOOKUP($C170, Parameter!$A$4:$L$5000, 9, FALSE))</f>
        <v/>
      </c>
      <c r="AF170" s="41" t="str">
        <f>IF($C170=".....","",VLOOKUP($C170, Parameter!$A$4:$L$5000, 10, FALSE))</f>
        <v/>
      </c>
      <c r="AG170" s="41" t="str">
        <f>IF($C170=".....","",VLOOKUP($C170, Parameter!$A$4:$L$5000, 11, FALSE))</f>
        <v/>
      </c>
      <c r="AH170" s="41" t="str">
        <f>IF($C170="..0.0.0.000","",_xlfn.IFNA(VLOOKUP($C170, Parameter!$A$4:$L$5000, 12, FALSE), ""))</f>
        <v/>
      </c>
      <c r="AI170" s="39"/>
      <c r="AJ170" s="39"/>
      <c r="AK170" s="39"/>
      <c r="AL170" s="39"/>
      <c r="AM170" s="39"/>
      <c r="AN170" s="39"/>
      <c r="AO170" s="39"/>
      <c r="AP170" s="41" t="str">
        <f>IF(F170="......", "", _xlfn.IFNA(VLOOKUP(F170, Parameter2!$D$2:$E$15000, 2, FALSE), "Kode aset salah :("))</f>
        <v/>
      </c>
      <c r="AQ170" s="39"/>
      <c r="AR170" s="51"/>
      <c r="AS170" s="52"/>
      <c r="AT170" s="53">
        <f t="shared" si="63"/>
        <v>0</v>
      </c>
      <c r="AU170" s="39" t="str">
        <f t="shared" si="64"/>
        <v/>
      </c>
      <c r="AV170" s="39" t="str">
        <f t="shared" si="65"/>
        <v/>
      </c>
      <c r="AW170" s="39" t="str">
        <f t="shared" si="66"/>
        <v/>
      </c>
      <c r="AX170" s="39" t="str">
        <f t="shared" si="67"/>
        <v/>
      </c>
      <c r="AY170" s="41" t="str">
        <f>IF(G170="...", "", VLOOKUP(G170, UPB!$A$3:$B$5000, 2, FALSE))</f>
        <v/>
      </c>
      <c r="AZ170" s="84"/>
      <c r="BA170" s="76"/>
      <c r="BB170" s="65"/>
      <c r="BC170" s="65"/>
      <c r="BD170" s="54"/>
      <c r="BE170" s="65"/>
      <c r="BF170" s="65"/>
      <c r="BG170" s="65"/>
      <c r="BH170" s="65"/>
      <c r="BI170" s="65"/>
      <c r="BJ170" s="65"/>
      <c r="BK170" s="65"/>
      <c r="BL170" s="65"/>
      <c r="BM170" s="65"/>
      <c r="BN170" s="70"/>
      <c r="BO170" s="65"/>
      <c r="BP170" s="65"/>
      <c r="BQ170" s="65"/>
      <c r="BR170" s="65"/>
      <c r="BS170" s="65"/>
      <c r="BT170" s="65"/>
      <c r="BU170" s="55" t="str">
        <f>IF(AND($D170 &lt;&gt; "", $D170 &lt;&gt; $E170, $F170 &lt;&gt; "x.x.x.x.x.x.x"), VLOOKUP($E170, Parameter!$E$3:$N$5000, 9, FALSE), "")</f>
        <v/>
      </c>
      <c r="BV170" s="55" t="str">
        <f>IF(AND($D170 &lt;&gt; "", $D170 &lt;&gt; $E170, $F170 &lt;&gt; "x.x.x.x.x.x.x"), VLOOKUP($E170, Parameter!$E$3:$N$5000, 10, FALSE), "")</f>
        <v/>
      </c>
      <c r="BW170" s="55" t="str">
        <f>IF(AND($D170 &lt;&gt; "", $D170 &lt;&gt; $E170, $F170 &lt;&gt; "x.x.x.x.x.x.x"), VLOOKUP($C170, Parameter!$A$4:$L$5000, 3, FALSE), "")</f>
        <v/>
      </c>
      <c r="BX170" s="55" t="str">
        <f>IF(AND($D170 &lt;&gt; "", $D170 &lt;&gt; $E170, $F170 &lt;&gt; "x.x.x.x.x.x.x"), VLOOKUP($C170, Parameter!$A$4:$L$5000, 4, FALSE), "")</f>
        <v/>
      </c>
      <c r="BY170" s="56">
        <f t="shared" si="68"/>
        <v>0</v>
      </c>
      <c r="BZ170" s="55" t="str">
        <f t="shared" si="69"/>
        <v>Intra</v>
      </c>
      <c r="CA170" s="55" t="str">
        <f>IF($BZ170="Ekstra", Parameter3!$B$2, "")</f>
        <v/>
      </c>
      <c r="CB170" s="55" t="str">
        <f>IF($BZ170="Ekstra", Parameter3!$C$2, "")</f>
        <v/>
      </c>
      <c r="CC170" s="55" t="str">
        <f>IF($BZ170="Ekstra", VLOOKUP($E170, Parameter!$E$3:$N$5000, 9, FALSE), "")</f>
        <v/>
      </c>
      <c r="CD170" s="55" t="str">
        <f>IF($BZ170="Ekstra", VLOOKUP($E170, Parameter!$E$3:$N$5000, 10, FALSE), "")</f>
        <v/>
      </c>
      <c r="CE170" s="56">
        <f t="shared" si="70"/>
        <v>0</v>
      </c>
      <c r="CF170" s="55" t="str">
        <f t="shared" si="80"/>
        <v/>
      </c>
      <c r="CG170" s="55" t="str">
        <f t="shared" si="80"/>
        <v/>
      </c>
      <c r="CH170" s="55" t="str">
        <f t="shared" si="71"/>
        <v/>
      </c>
      <c r="CI170" s="55" t="str">
        <f>IF($F170="x.x.x.x.x.x.x", VLOOKUP($C170, Parameter!$A$4:$L$5000, 4, FALSE), "")</f>
        <v/>
      </c>
      <c r="CJ170" s="56">
        <f t="shared" si="72"/>
        <v>0</v>
      </c>
      <c r="CM170" s="4" t="str">
        <f t="shared" si="73"/>
        <v>...-...-.....</v>
      </c>
      <c r="CN170" s="57">
        <f t="shared" si="74"/>
        <v>0</v>
      </c>
      <c r="CO170" s="58">
        <f t="shared" si="75"/>
        <v>0</v>
      </c>
      <c r="CP170" s="4" t="str">
        <f t="shared" si="76"/>
        <v/>
      </c>
      <c r="CQ170" s="4" t="b">
        <f t="shared" si="77"/>
        <v>0</v>
      </c>
      <c r="CR170" s="4" t="str">
        <f t="shared" si="78"/>
        <v/>
      </c>
      <c r="CS170" s="4" t="str">
        <f t="shared" si="79"/>
        <v/>
      </c>
      <c r="CT170" s="91" t="b">
        <f t="shared" si="56"/>
        <v>0</v>
      </c>
    </row>
    <row r="171" spans="1:98" s="4" customFormat="1" x14ac:dyDescent="0.25">
      <c r="A171" s="50" t="str">
        <f t="shared" si="57"/>
        <v>...</v>
      </c>
      <c r="B171" s="50" t="str">
        <f t="shared" si="58"/>
        <v>...</v>
      </c>
      <c r="C171" s="50" t="str">
        <f t="shared" si="59"/>
        <v>.....</v>
      </c>
      <c r="D171" s="50" t="str">
        <f>IF($C171=".....","",_xlfn.IFNA(VLOOKUP($C171, Parameter!$A$4:$L$5000, 3, FALSE), ""))</f>
        <v/>
      </c>
      <c r="E171" s="50" t="str">
        <f t="shared" si="60"/>
        <v>.....</v>
      </c>
      <c r="F171" s="50" t="str">
        <f t="shared" si="61"/>
        <v>......</v>
      </c>
      <c r="G171" s="50" t="str">
        <f t="shared" si="62"/>
        <v>...</v>
      </c>
      <c r="H171" s="40">
        <f>IF(E171=".....", 0, _xlfn.IFNA(VLOOKUP($E171, Parameter2!$A$2:$C$5000, 3, FALSE), 0))</f>
        <v>0</v>
      </c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18" t="str">
        <f>IF(C171=".....","",_xlfn.IFNA(VLOOKUP($C171, Parameter!$A$4:$B$5000, 2, FALSE), "Kode belanja salah :("))</f>
        <v/>
      </c>
      <c r="X171" s="35"/>
      <c r="Y171" s="121"/>
      <c r="Z171" s="17"/>
      <c r="AA171" s="20"/>
      <c r="AB171" s="41" t="str">
        <f>IF($C171=".....","",VLOOKUP($C171, Parameter!$A$4:$L$5000, 6, FALSE))</f>
        <v/>
      </c>
      <c r="AC171" s="41" t="str">
        <f>IF($C171=".....","",VLOOKUP($C171, Parameter!$A$4:$L$5000, 7, FALSE))</f>
        <v/>
      </c>
      <c r="AD171" s="41" t="str">
        <f>IF($C171=".....","",VLOOKUP($C171, Parameter!$A$4:$L$5000, 8, FALSE))</f>
        <v/>
      </c>
      <c r="AE171" s="41" t="str">
        <f>IF($C171=".....","",VLOOKUP($C171, Parameter!$A$4:$L$5000, 9, FALSE))</f>
        <v/>
      </c>
      <c r="AF171" s="41" t="str">
        <f>IF($C171=".....","",VLOOKUP($C171, Parameter!$A$4:$L$5000, 10, FALSE))</f>
        <v/>
      </c>
      <c r="AG171" s="41" t="str">
        <f>IF($C171=".....","",VLOOKUP($C171, Parameter!$A$4:$L$5000, 11, FALSE))</f>
        <v/>
      </c>
      <c r="AH171" s="41" t="str">
        <f>IF($C171="..0.0.0.000","",_xlfn.IFNA(VLOOKUP($C171, Parameter!$A$4:$L$5000, 12, FALSE), ""))</f>
        <v/>
      </c>
      <c r="AI171" s="39"/>
      <c r="AJ171" s="39"/>
      <c r="AK171" s="39"/>
      <c r="AL171" s="39"/>
      <c r="AM171" s="39"/>
      <c r="AN171" s="39"/>
      <c r="AO171" s="39"/>
      <c r="AP171" s="41" t="str">
        <f>IF(F171="......", "", _xlfn.IFNA(VLOOKUP(F171, Parameter2!$D$2:$E$15000, 2, FALSE), "Kode aset salah :("))</f>
        <v/>
      </c>
      <c r="AQ171" s="39"/>
      <c r="AR171" s="51"/>
      <c r="AS171" s="52"/>
      <c r="AT171" s="53">
        <f t="shared" si="63"/>
        <v>0</v>
      </c>
      <c r="AU171" s="39" t="str">
        <f t="shared" si="64"/>
        <v/>
      </c>
      <c r="AV171" s="39" t="str">
        <f t="shared" si="65"/>
        <v/>
      </c>
      <c r="AW171" s="39" t="str">
        <f t="shared" si="66"/>
        <v/>
      </c>
      <c r="AX171" s="39" t="str">
        <f t="shared" si="67"/>
        <v/>
      </c>
      <c r="AY171" s="41" t="str">
        <f>IF(G171="...", "", VLOOKUP(G171, UPB!$A$3:$B$5000, 2, FALSE))</f>
        <v/>
      </c>
      <c r="AZ171" s="84"/>
      <c r="BA171" s="76"/>
      <c r="BB171" s="65"/>
      <c r="BC171" s="65"/>
      <c r="BD171" s="54"/>
      <c r="BE171" s="65"/>
      <c r="BF171" s="65"/>
      <c r="BG171" s="65"/>
      <c r="BH171" s="65"/>
      <c r="BI171" s="65"/>
      <c r="BJ171" s="65"/>
      <c r="BK171" s="65"/>
      <c r="BL171" s="65"/>
      <c r="BM171" s="65"/>
      <c r="BN171" s="70"/>
      <c r="BO171" s="65"/>
      <c r="BP171" s="65"/>
      <c r="BQ171" s="65"/>
      <c r="BR171" s="65"/>
      <c r="BS171" s="65"/>
      <c r="BT171" s="65"/>
      <c r="BU171" s="55" t="str">
        <f>IF(AND($D171 &lt;&gt; "", $D171 &lt;&gt; $E171, $F171 &lt;&gt; "x.x.x.x.x.x.x"), VLOOKUP($E171, Parameter!$E$3:$N$5000, 9, FALSE), "")</f>
        <v/>
      </c>
      <c r="BV171" s="55" t="str">
        <f>IF(AND($D171 &lt;&gt; "", $D171 &lt;&gt; $E171, $F171 &lt;&gt; "x.x.x.x.x.x.x"), VLOOKUP($E171, Parameter!$E$3:$N$5000, 10, FALSE), "")</f>
        <v/>
      </c>
      <c r="BW171" s="55" t="str">
        <f>IF(AND($D171 &lt;&gt; "", $D171 &lt;&gt; $E171, $F171 &lt;&gt; "x.x.x.x.x.x.x"), VLOOKUP($C171, Parameter!$A$4:$L$5000, 3, FALSE), "")</f>
        <v/>
      </c>
      <c r="BX171" s="55" t="str">
        <f>IF(AND($D171 &lt;&gt; "", $D171 &lt;&gt; $E171, $F171 &lt;&gt; "x.x.x.x.x.x.x"), VLOOKUP($C171, Parameter!$A$4:$L$5000, 4, FALSE), "")</f>
        <v/>
      </c>
      <c r="BY171" s="56">
        <f t="shared" si="68"/>
        <v>0</v>
      </c>
      <c r="BZ171" s="55" t="str">
        <f t="shared" si="69"/>
        <v>Intra</v>
      </c>
      <c r="CA171" s="55" t="str">
        <f>IF($BZ171="Ekstra", Parameter3!$B$2, "")</f>
        <v/>
      </c>
      <c r="CB171" s="55" t="str">
        <f>IF($BZ171="Ekstra", Parameter3!$C$2, "")</f>
        <v/>
      </c>
      <c r="CC171" s="55" t="str">
        <f>IF($BZ171="Ekstra", VLOOKUP($E171, Parameter!$E$3:$N$5000, 9, FALSE), "")</f>
        <v/>
      </c>
      <c r="CD171" s="55" t="str">
        <f>IF($BZ171="Ekstra", VLOOKUP($E171, Parameter!$E$3:$N$5000, 10, FALSE), "")</f>
        <v/>
      </c>
      <c r="CE171" s="56">
        <f t="shared" si="70"/>
        <v>0</v>
      </c>
      <c r="CF171" s="55" t="str">
        <f t="shared" si="80"/>
        <v/>
      </c>
      <c r="CG171" s="55" t="str">
        <f t="shared" si="80"/>
        <v/>
      </c>
      <c r="CH171" s="55" t="str">
        <f t="shared" si="71"/>
        <v/>
      </c>
      <c r="CI171" s="55" t="str">
        <f>IF($F171="x.x.x.x.x.x.x", VLOOKUP($C171, Parameter!$A$4:$L$5000, 4, FALSE), "")</f>
        <v/>
      </c>
      <c r="CJ171" s="56">
        <f t="shared" si="72"/>
        <v>0</v>
      </c>
      <c r="CM171" s="4" t="str">
        <f t="shared" si="73"/>
        <v>...-...-.....</v>
      </c>
      <c r="CN171" s="57">
        <f t="shared" si="74"/>
        <v>0</v>
      </c>
      <c r="CO171" s="58">
        <f t="shared" si="75"/>
        <v>0</v>
      </c>
      <c r="CP171" s="4" t="str">
        <f t="shared" si="76"/>
        <v/>
      </c>
      <c r="CQ171" s="4" t="b">
        <f t="shared" si="77"/>
        <v>0</v>
      </c>
      <c r="CR171" s="4" t="str">
        <f t="shared" si="78"/>
        <v/>
      </c>
      <c r="CS171" s="4" t="str">
        <f t="shared" si="79"/>
        <v/>
      </c>
      <c r="CT171" s="91" t="b">
        <f t="shared" si="56"/>
        <v>0</v>
      </c>
    </row>
    <row r="172" spans="1:98" s="4" customFormat="1" x14ac:dyDescent="0.25">
      <c r="A172" s="50" t="str">
        <f t="shared" si="57"/>
        <v>...</v>
      </c>
      <c r="B172" s="50" t="str">
        <f t="shared" si="58"/>
        <v>...</v>
      </c>
      <c r="C172" s="50" t="str">
        <f t="shared" si="59"/>
        <v>.....</v>
      </c>
      <c r="D172" s="50" t="str">
        <f>IF($C172=".....","",_xlfn.IFNA(VLOOKUP($C172, Parameter!$A$4:$L$5000, 3, FALSE), ""))</f>
        <v/>
      </c>
      <c r="E172" s="50" t="str">
        <f t="shared" si="60"/>
        <v>.....</v>
      </c>
      <c r="F172" s="50" t="str">
        <f t="shared" si="61"/>
        <v>......</v>
      </c>
      <c r="G172" s="50" t="str">
        <f t="shared" si="62"/>
        <v>...</v>
      </c>
      <c r="H172" s="40">
        <f>IF(E172=".....", 0, _xlfn.IFNA(VLOOKUP($E172, Parameter2!$A$2:$C$5000, 3, FALSE), 0))</f>
        <v>0</v>
      </c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18" t="str">
        <f>IF(C172=".....","",_xlfn.IFNA(VLOOKUP($C172, Parameter!$A$4:$B$5000, 2, FALSE), "Kode belanja salah :("))</f>
        <v/>
      </c>
      <c r="X172" s="35"/>
      <c r="Y172" s="121"/>
      <c r="Z172" s="17"/>
      <c r="AA172" s="20"/>
      <c r="AB172" s="41" t="str">
        <f>IF($C172=".....","",VLOOKUP($C172, Parameter!$A$4:$L$5000, 6, FALSE))</f>
        <v/>
      </c>
      <c r="AC172" s="41" t="str">
        <f>IF($C172=".....","",VLOOKUP($C172, Parameter!$A$4:$L$5000, 7, FALSE))</f>
        <v/>
      </c>
      <c r="AD172" s="41" t="str">
        <f>IF($C172=".....","",VLOOKUP($C172, Parameter!$A$4:$L$5000, 8, FALSE))</f>
        <v/>
      </c>
      <c r="AE172" s="41" t="str">
        <f>IF($C172=".....","",VLOOKUP($C172, Parameter!$A$4:$L$5000, 9, FALSE))</f>
        <v/>
      </c>
      <c r="AF172" s="41" t="str">
        <f>IF($C172=".....","",VLOOKUP($C172, Parameter!$A$4:$L$5000, 10, FALSE))</f>
        <v/>
      </c>
      <c r="AG172" s="41" t="str">
        <f>IF($C172=".....","",VLOOKUP($C172, Parameter!$A$4:$L$5000, 11, FALSE))</f>
        <v/>
      </c>
      <c r="AH172" s="41" t="str">
        <f>IF($C172="..0.0.0.000","",_xlfn.IFNA(VLOOKUP($C172, Parameter!$A$4:$L$5000, 12, FALSE), ""))</f>
        <v/>
      </c>
      <c r="AI172" s="39"/>
      <c r="AJ172" s="39"/>
      <c r="AK172" s="39"/>
      <c r="AL172" s="39"/>
      <c r="AM172" s="39"/>
      <c r="AN172" s="39"/>
      <c r="AO172" s="39"/>
      <c r="AP172" s="41" t="str">
        <f>IF(F172="......", "", _xlfn.IFNA(VLOOKUP(F172, Parameter2!$D$2:$E$15000, 2, FALSE), "Kode aset salah :("))</f>
        <v/>
      </c>
      <c r="AQ172" s="39"/>
      <c r="AR172" s="51"/>
      <c r="AS172" s="52"/>
      <c r="AT172" s="53">
        <f t="shared" si="63"/>
        <v>0</v>
      </c>
      <c r="AU172" s="39" t="str">
        <f t="shared" si="64"/>
        <v/>
      </c>
      <c r="AV172" s="39" t="str">
        <f t="shared" si="65"/>
        <v/>
      </c>
      <c r="AW172" s="39" t="str">
        <f t="shared" si="66"/>
        <v/>
      </c>
      <c r="AX172" s="39" t="str">
        <f t="shared" si="67"/>
        <v/>
      </c>
      <c r="AY172" s="41" t="str">
        <f>IF(G172="...", "", VLOOKUP(G172, UPB!$A$3:$B$5000, 2, FALSE))</f>
        <v/>
      </c>
      <c r="AZ172" s="84"/>
      <c r="BA172" s="76"/>
      <c r="BB172" s="65"/>
      <c r="BC172" s="65"/>
      <c r="BD172" s="54"/>
      <c r="BE172" s="65"/>
      <c r="BF172" s="65"/>
      <c r="BG172" s="65"/>
      <c r="BH172" s="65"/>
      <c r="BI172" s="65"/>
      <c r="BJ172" s="65"/>
      <c r="BK172" s="65"/>
      <c r="BL172" s="65"/>
      <c r="BM172" s="65"/>
      <c r="BN172" s="70"/>
      <c r="BO172" s="65"/>
      <c r="BP172" s="65"/>
      <c r="BQ172" s="65"/>
      <c r="BR172" s="65"/>
      <c r="BS172" s="65"/>
      <c r="BT172" s="65"/>
      <c r="BU172" s="55" t="str">
        <f>IF(AND($D172 &lt;&gt; "", $D172 &lt;&gt; $E172, $F172 &lt;&gt; "x.x.x.x.x.x.x"), VLOOKUP($E172, Parameter!$E$3:$N$5000, 9, FALSE), "")</f>
        <v/>
      </c>
      <c r="BV172" s="55" t="str">
        <f>IF(AND($D172 &lt;&gt; "", $D172 &lt;&gt; $E172, $F172 &lt;&gt; "x.x.x.x.x.x.x"), VLOOKUP($E172, Parameter!$E$3:$N$5000, 10, FALSE), "")</f>
        <v/>
      </c>
      <c r="BW172" s="55" t="str">
        <f>IF(AND($D172 &lt;&gt; "", $D172 &lt;&gt; $E172, $F172 &lt;&gt; "x.x.x.x.x.x.x"), VLOOKUP($C172, Parameter!$A$4:$L$5000, 3, FALSE), "")</f>
        <v/>
      </c>
      <c r="BX172" s="55" t="str">
        <f>IF(AND($D172 &lt;&gt; "", $D172 &lt;&gt; $E172, $F172 &lt;&gt; "x.x.x.x.x.x.x"), VLOOKUP($C172, Parameter!$A$4:$L$5000, 4, FALSE), "")</f>
        <v/>
      </c>
      <c r="BY172" s="56">
        <f t="shared" si="68"/>
        <v>0</v>
      </c>
      <c r="BZ172" s="55" t="str">
        <f t="shared" si="69"/>
        <v>Intra</v>
      </c>
      <c r="CA172" s="55" t="str">
        <f>IF($BZ172="Ekstra", Parameter3!$B$2, "")</f>
        <v/>
      </c>
      <c r="CB172" s="55" t="str">
        <f>IF($BZ172="Ekstra", Parameter3!$C$2, "")</f>
        <v/>
      </c>
      <c r="CC172" s="55" t="str">
        <f>IF($BZ172="Ekstra", VLOOKUP($E172, Parameter!$E$3:$N$5000, 9, FALSE), "")</f>
        <v/>
      </c>
      <c r="CD172" s="55" t="str">
        <f>IF($BZ172="Ekstra", VLOOKUP($E172, Parameter!$E$3:$N$5000, 10, FALSE), "")</f>
        <v/>
      </c>
      <c r="CE172" s="56">
        <f t="shared" si="70"/>
        <v>0</v>
      </c>
      <c r="CF172" s="55" t="str">
        <f t="shared" ref="CF172:CG191" si="81">IF($F172="x.x.x.x.x.x.x", "x.x.x.x.x.x", "")</f>
        <v/>
      </c>
      <c r="CG172" s="55" t="str">
        <f t="shared" si="81"/>
        <v/>
      </c>
      <c r="CH172" s="55" t="str">
        <f t="shared" si="71"/>
        <v/>
      </c>
      <c r="CI172" s="55" t="str">
        <f>IF($F172="x.x.x.x.x.x.x", VLOOKUP($C172, Parameter!$A$4:$L$5000, 4, FALSE), "")</f>
        <v/>
      </c>
      <c r="CJ172" s="56">
        <f t="shared" si="72"/>
        <v>0</v>
      </c>
      <c r="CM172" s="4" t="str">
        <f t="shared" si="73"/>
        <v>...-...-.....</v>
      </c>
      <c r="CN172" s="57">
        <f t="shared" si="74"/>
        <v>0</v>
      </c>
      <c r="CO172" s="58">
        <f t="shared" si="75"/>
        <v>0</v>
      </c>
      <c r="CP172" s="4" t="str">
        <f t="shared" si="76"/>
        <v/>
      </c>
      <c r="CQ172" s="4" t="b">
        <f t="shared" si="77"/>
        <v>0</v>
      </c>
      <c r="CR172" s="4" t="str">
        <f t="shared" si="78"/>
        <v/>
      </c>
      <c r="CS172" s="4" t="str">
        <f t="shared" si="79"/>
        <v/>
      </c>
      <c r="CT172" s="91" t="b">
        <f t="shared" si="56"/>
        <v>0</v>
      </c>
    </row>
    <row r="173" spans="1:98" s="4" customFormat="1" x14ac:dyDescent="0.25">
      <c r="A173" s="50" t="str">
        <f t="shared" si="57"/>
        <v>...</v>
      </c>
      <c r="B173" s="50" t="str">
        <f t="shared" si="58"/>
        <v>...</v>
      </c>
      <c r="C173" s="50" t="str">
        <f t="shared" si="59"/>
        <v>.....</v>
      </c>
      <c r="D173" s="50" t="str">
        <f>IF($C173=".....","",_xlfn.IFNA(VLOOKUP($C173, Parameter!$A$4:$L$5000, 3, FALSE), ""))</f>
        <v/>
      </c>
      <c r="E173" s="50" t="str">
        <f t="shared" si="60"/>
        <v>.....</v>
      </c>
      <c r="F173" s="50" t="str">
        <f t="shared" si="61"/>
        <v>......</v>
      </c>
      <c r="G173" s="50" t="str">
        <f t="shared" si="62"/>
        <v>...</v>
      </c>
      <c r="H173" s="40">
        <f>IF(E173=".....", 0, _xlfn.IFNA(VLOOKUP($E173, Parameter2!$A$2:$C$5000, 3, FALSE), 0))</f>
        <v>0</v>
      </c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18" t="str">
        <f>IF(C173=".....","",_xlfn.IFNA(VLOOKUP($C173, Parameter!$A$4:$B$5000, 2, FALSE), "Kode belanja salah :("))</f>
        <v/>
      </c>
      <c r="X173" s="35"/>
      <c r="Y173" s="121"/>
      <c r="Z173" s="17"/>
      <c r="AA173" s="20"/>
      <c r="AB173" s="41" t="str">
        <f>IF($C173=".....","",VLOOKUP($C173, Parameter!$A$4:$L$5000, 6, FALSE))</f>
        <v/>
      </c>
      <c r="AC173" s="41" t="str">
        <f>IF($C173=".....","",VLOOKUP($C173, Parameter!$A$4:$L$5000, 7, FALSE))</f>
        <v/>
      </c>
      <c r="AD173" s="41" t="str">
        <f>IF($C173=".....","",VLOOKUP($C173, Parameter!$A$4:$L$5000, 8, FALSE))</f>
        <v/>
      </c>
      <c r="AE173" s="41" t="str">
        <f>IF($C173=".....","",VLOOKUP($C173, Parameter!$A$4:$L$5000, 9, FALSE))</f>
        <v/>
      </c>
      <c r="AF173" s="41" t="str">
        <f>IF($C173=".....","",VLOOKUP($C173, Parameter!$A$4:$L$5000, 10, FALSE))</f>
        <v/>
      </c>
      <c r="AG173" s="41" t="str">
        <f>IF($C173=".....","",VLOOKUP($C173, Parameter!$A$4:$L$5000, 11, FALSE))</f>
        <v/>
      </c>
      <c r="AH173" s="41" t="str">
        <f>IF($C173="..0.0.0.000","",_xlfn.IFNA(VLOOKUP($C173, Parameter!$A$4:$L$5000, 12, FALSE), ""))</f>
        <v/>
      </c>
      <c r="AI173" s="39"/>
      <c r="AJ173" s="39"/>
      <c r="AK173" s="39"/>
      <c r="AL173" s="39"/>
      <c r="AM173" s="39"/>
      <c r="AN173" s="39"/>
      <c r="AO173" s="39"/>
      <c r="AP173" s="41" t="str">
        <f>IF(F173="......", "", _xlfn.IFNA(VLOOKUP(F173, Parameter2!$D$2:$E$15000, 2, FALSE), "Kode aset salah :("))</f>
        <v/>
      </c>
      <c r="AQ173" s="39"/>
      <c r="AR173" s="51"/>
      <c r="AS173" s="52"/>
      <c r="AT173" s="53">
        <f t="shared" si="63"/>
        <v>0</v>
      </c>
      <c r="AU173" s="39" t="str">
        <f t="shared" si="64"/>
        <v/>
      </c>
      <c r="AV173" s="39" t="str">
        <f t="shared" si="65"/>
        <v/>
      </c>
      <c r="AW173" s="39" t="str">
        <f t="shared" si="66"/>
        <v/>
      </c>
      <c r="AX173" s="39" t="str">
        <f t="shared" si="67"/>
        <v/>
      </c>
      <c r="AY173" s="41" t="str">
        <f>IF(G173="...", "", VLOOKUP(G173, UPB!$A$3:$B$5000, 2, FALSE))</f>
        <v/>
      </c>
      <c r="AZ173" s="84"/>
      <c r="BA173" s="76"/>
      <c r="BB173" s="65"/>
      <c r="BC173" s="65"/>
      <c r="BD173" s="54"/>
      <c r="BE173" s="65"/>
      <c r="BF173" s="65"/>
      <c r="BG173" s="65"/>
      <c r="BH173" s="65"/>
      <c r="BI173" s="65"/>
      <c r="BJ173" s="65"/>
      <c r="BK173" s="65"/>
      <c r="BL173" s="65"/>
      <c r="BM173" s="65"/>
      <c r="BN173" s="70"/>
      <c r="BO173" s="65"/>
      <c r="BP173" s="65"/>
      <c r="BQ173" s="65"/>
      <c r="BR173" s="65"/>
      <c r="BS173" s="65"/>
      <c r="BT173" s="65"/>
      <c r="BU173" s="55" t="str">
        <f>IF(AND($D173 &lt;&gt; "", $D173 &lt;&gt; $E173, $F173 &lt;&gt; "x.x.x.x.x.x.x"), VLOOKUP($E173, Parameter!$E$3:$N$5000, 9, FALSE), "")</f>
        <v/>
      </c>
      <c r="BV173" s="55" t="str">
        <f>IF(AND($D173 &lt;&gt; "", $D173 &lt;&gt; $E173, $F173 &lt;&gt; "x.x.x.x.x.x.x"), VLOOKUP($E173, Parameter!$E$3:$N$5000, 10, FALSE), "")</f>
        <v/>
      </c>
      <c r="BW173" s="55" t="str">
        <f>IF(AND($D173 &lt;&gt; "", $D173 &lt;&gt; $E173, $F173 &lt;&gt; "x.x.x.x.x.x.x"), VLOOKUP($C173, Parameter!$A$4:$L$5000, 3, FALSE), "")</f>
        <v/>
      </c>
      <c r="BX173" s="55" t="str">
        <f>IF(AND($D173 &lt;&gt; "", $D173 &lt;&gt; $E173, $F173 &lt;&gt; "x.x.x.x.x.x.x"), VLOOKUP($C173, Parameter!$A$4:$L$5000, 4, FALSE), "")</f>
        <v/>
      </c>
      <c r="BY173" s="56">
        <f t="shared" si="68"/>
        <v>0</v>
      </c>
      <c r="BZ173" s="55" t="str">
        <f t="shared" si="69"/>
        <v>Intra</v>
      </c>
      <c r="CA173" s="55" t="str">
        <f>IF($BZ173="Ekstra", Parameter3!$B$2, "")</f>
        <v/>
      </c>
      <c r="CB173" s="55" t="str">
        <f>IF($BZ173="Ekstra", Parameter3!$C$2, "")</f>
        <v/>
      </c>
      <c r="CC173" s="55" t="str">
        <f>IF($BZ173="Ekstra", VLOOKUP($E173, Parameter!$E$3:$N$5000, 9, FALSE), "")</f>
        <v/>
      </c>
      <c r="CD173" s="55" t="str">
        <f>IF($BZ173="Ekstra", VLOOKUP($E173, Parameter!$E$3:$N$5000, 10, FALSE), "")</f>
        <v/>
      </c>
      <c r="CE173" s="56">
        <f t="shared" si="70"/>
        <v>0</v>
      </c>
      <c r="CF173" s="55" t="str">
        <f t="shared" si="81"/>
        <v/>
      </c>
      <c r="CG173" s="55" t="str">
        <f t="shared" si="81"/>
        <v/>
      </c>
      <c r="CH173" s="55" t="str">
        <f t="shared" si="71"/>
        <v/>
      </c>
      <c r="CI173" s="55" t="str">
        <f>IF($F173="x.x.x.x.x.x.x", VLOOKUP($C173, Parameter!$A$4:$L$5000, 4, FALSE), "")</f>
        <v/>
      </c>
      <c r="CJ173" s="56">
        <f t="shared" si="72"/>
        <v>0</v>
      </c>
      <c r="CM173" s="4" t="str">
        <f t="shared" si="73"/>
        <v>...-...-.....</v>
      </c>
      <c r="CN173" s="57">
        <f t="shared" si="74"/>
        <v>0</v>
      </c>
      <c r="CO173" s="58">
        <f t="shared" si="75"/>
        <v>0</v>
      </c>
      <c r="CP173" s="4" t="str">
        <f t="shared" si="76"/>
        <v/>
      </c>
      <c r="CQ173" s="4" t="b">
        <f t="shared" si="77"/>
        <v>0</v>
      </c>
      <c r="CR173" s="4" t="str">
        <f t="shared" si="78"/>
        <v/>
      </c>
      <c r="CS173" s="4" t="str">
        <f t="shared" si="79"/>
        <v/>
      </c>
      <c r="CT173" s="91" t="b">
        <f t="shared" si="56"/>
        <v>0</v>
      </c>
    </row>
    <row r="174" spans="1:98" s="4" customFormat="1" x14ac:dyDescent="0.25">
      <c r="A174" s="50" t="str">
        <f t="shared" si="57"/>
        <v>...</v>
      </c>
      <c r="B174" s="50" t="str">
        <f t="shared" si="58"/>
        <v>...</v>
      </c>
      <c r="C174" s="50" t="str">
        <f t="shared" si="59"/>
        <v>.....</v>
      </c>
      <c r="D174" s="50" t="str">
        <f>IF($C174=".....","",_xlfn.IFNA(VLOOKUP($C174, Parameter!$A$4:$L$5000, 3, FALSE), ""))</f>
        <v/>
      </c>
      <c r="E174" s="50" t="str">
        <f t="shared" si="60"/>
        <v>.....</v>
      </c>
      <c r="F174" s="50" t="str">
        <f t="shared" si="61"/>
        <v>......</v>
      </c>
      <c r="G174" s="50" t="str">
        <f t="shared" si="62"/>
        <v>...</v>
      </c>
      <c r="H174" s="40">
        <f>IF(E174=".....", 0, _xlfn.IFNA(VLOOKUP($E174, Parameter2!$A$2:$C$5000, 3, FALSE), 0))</f>
        <v>0</v>
      </c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18" t="str">
        <f>IF(C174=".....","",_xlfn.IFNA(VLOOKUP($C174, Parameter!$A$4:$B$5000, 2, FALSE), "Kode belanja salah :("))</f>
        <v/>
      </c>
      <c r="X174" s="35"/>
      <c r="Y174" s="121"/>
      <c r="Z174" s="17"/>
      <c r="AA174" s="20"/>
      <c r="AB174" s="41" t="str">
        <f>IF($C174=".....","",VLOOKUP($C174, Parameter!$A$4:$L$5000, 6, FALSE))</f>
        <v/>
      </c>
      <c r="AC174" s="41" t="str">
        <f>IF($C174=".....","",VLOOKUP($C174, Parameter!$A$4:$L$5000, 7, FALSE))</f>
        <v/>
      </c>
      <c r="AD174" s="41" t="str">
        <f>IF($C174=".....","",VLOOKUP($C174, Parameter!$A$4:$L$5000, 8, FALSE))</f>
        <v/>
      </c>
      <c r="AE174" s="41" t="str">
        <f>IF($C174=".....","",VLOOKUP($C174, Parameter!$A$4:$L$5000, 9, FALSE))</f>
        <v/>
      </c>
      <c r="AF174" s="41" t="str">
        <f>IF($C174=".....","",VLOOKUP($C174, Parameter!$A$4:$L$5000, 10, FALSE))</f>
        <v/>
      </c>
      <c r="AG174" s="41" t="str">
        <f>IF($C174=".....","",VLOOKUP($C174, Parameter!$A$4:$L$5000, 11, FALSE))</f>
        <v/>
      </c>
      <c r="AH174" s="41" t="str">
        <f>IF($C174="..0.0.0.000","",_xlfn.IFNA(VLOOKUP($C174, Parameter!$A$4:$L$5000, 12, FALSE), ""))</f>
        <v/>
      </c>
      <c r="AI174" s="39"/>
      <c r="AJ174" s="39"/>
      <c r="AK174" s="39"/>
      <c r="AL174" s="39"/>
      <c r="AM174" s="39"/>
      <c r="AN174" s="39"/>
      <c r="AO174" s="39"/>
      <c r="AP174" s="41" t="str">
        <f>IF(F174="......", "", _xlfn.IFNA(VLOOKUP(F174, Parameter2!$D$2:$E$15000, 2, FALSE), "Kode aset salah :("))</f>
        <v/>
      </c>
      <c r="AQ174" s="39"/>
      <c r="AR174" s="51"/>
      <c r="AS174" s="52"/>
      <c r="AT174" s="53">
        <f t="shared" si="63"/>
        <v>0</v>
      </c>
      <c r="AU174" s="39" t="str">
        <f t="shared" si="64"/>
        <v/>
      </c>
      <c r="AV174" s="39" t="str">
        <f t="shared" si="65"/>
        <v/>
      </c>
      <c r="AW174" s="39" t="str">
        <f t="shared" si="66"/>
        <v/>
      </c>
      <c r="AX174" s="39" t="str">
        <f t="shared" si="67"/>
        <v/>
      </c>
      <c r="AY174" s="41" t="str">
        <f>IF(G174="...", "", VLOOKUP(G174, UPB!$A$3:$B$5000, 2, FALSE))</f>
        <v/>
      </c>
      <c r="AZ174" s="84"/>
      <c r="BA174" s="76"/>
      <c r="BB174" s="65"/>
      <c r="BC174" s="65"/>
      <c r="BD174" s="54"/>
      <c r="BE174" s="65"/>
      <c r="BF174" s="65"/>
      <c r="BG174" s="65"/>
      <c r="BH174" s="65"/>
      <c r="BI174" s="65"/>
      <c r="BJ174" s="65"/>
      <c r="BK174" s="65"/>
      <c r="BL174" s="65"/>
      <c r="BM174" s="65"/>
      <c r="BN174" s="70"/>
      <c r="BO174" s="65"/>
      <c r="BP174" s="65"/>
      <c r="BQ174" s="65"/>
      <c r="BR174" s="65"/>
      <c r="BS174" s="65"/>
      <c r="BT174" s="65"/>
      <c r="BU174" s="55" t="str">
        <f>IF(AND($D174 &lt;&gt; "", $D174 &lt;&gt; $E174, $F174 &lt;&gt; "x.x.x.x.x.x.x"), VLOOKUP($E174, Parameter!$E$3:$N$5000, 9, FALSE), "")</f>
        <v/>
      </c>
      <c r="BV174" s="55" t="str">
        <f>IF(AND($D174 &lt;&gt; "", $D174 &lt;&gt; $E174, $F174 &lt;&gt; "x.x.x.x.x.x.x"), VLOOKUP($E174, Parameter!$E$3:$N$5000, 10, FALSE), "")</f>
        <v/>
      </c>
      <c r="BW174" s="55" t="str">
        <f>IF(AND($D174 &lt;&gt; "", $D174 &lt;&gt; $E174, $F174 &lt;&gt; "x.x.x.x.x.x.x"), VLOOKUP($C174, Parameter!$A$4:$L$5000, 3, FALSE), "")</f>
        <v/>
      </c>
      <c r="BX174" s="55" t="str">
        <f>IF(AND($D174 &lt;&gt; "", $D174 &lt;&gt; $E174, $F174 &lt;&gt; "x.x.x.x.x.x.x"), VLOOKUP($C174, Parameter!$A$4:$L$5000, 4, FALSE), "")</f>
        <v/>
      </c>
      <c r="BY174" s="56">
        <f t="shared" si="68"/>
        <v>0</v>
      </c>
      <c r="BZ174" s="55" t="str">
        <f t="shared" si="69"/>
        <v>Intra</v>
      </c>
      <c r="CA174" s="55" t="str">
        <f>IF($BZ174="Ekstra", Parameter3!$B$2, "")</f>
        <v/>
      </c>
      <c r="CB174" s="55" t="str">
        <f>IF($BZ174="Ekstra", Parameter3!$C$2, "")</f>
        <v/>
      </c>
      <c r="CC174" s="55" t="str">
        <f>IF($BZ174="Ekstra", VLOOKUP($E174, Parameter!$E$3:$N$5000, 9, FALSE), "")</f>
        <v/>
      </c>
      <c r="CD174" s="55" t="str">
        <f>IF($BZ174="Ekstra", VLOOKUP($E174, Parameter!$E$3:$N$5000, 10, FALSE), "")</f>
        <v/>
      </c>
      <c r="CE174" s="56">
        <f t="shared" si="70"/>
        <v>0</v>
      </c>
      <c r="CF174" s="55" t="str">
        <f t="shared" si="81"/>
        <v/>
      </c>
      <c r="CG174" s="55" t="str">
        <f t="shared" si="81"/>
        <v/>
      </c>
      <c r="CH174" s="55" t="str">
        <f t="shared" si="71"/>
        <v/>
      </c>
      <c r="CI174" s="55" t="str">
        <f>IF($F174="x.x.x.x.x.x.x", VLOOKUP($C174, Parameter!$A$4:$L$5000, 4, FALSE), "")</f>
        <v/>
      </c>
      <c r="CJ174" s="56">
        <f t="shared" si="72"/>
        <v>0</v>
      </c>
      <c r="CM174" s="4" t="str">
        <f t="shared" si="73"/>
        <v>...-...-.....</v>
      </c>
      <c r="CN174" s="57">
        <f t="shared" si="74"/>
        <v>0</v>
      </c>
      <c r="CO174" s="58">
        <f t="shared" si="75"/>
        <v>0</v>
      </c>
      <c r="CP174" s="4" t="str">
        <f t="shared" si="76"/>
        <v/>
      </c>
      <c r="CQ174" s="4" t="b">
        <f t="shared" si="77"/>
        <v>0</v>
      </c>
      <c r="CR174" s="4" t="str">
        <f t="shared" si="78"/>
        <v/>
      </c>
      <c r="CS174" s="4" t="str">
        <f t="shared" si="79"/>
        <v/>
      </c>
      <c r="CT174" s="91" t="b">
        <f t="shared" si="56"/>
        <v>0</v>
      </c>
    </row>
    <row r="175" spans="1:98" s="4" customFormat="1" x14ac:dyDescent="0.25">
      <c r="A175" s="50" t="str">
        <f t="shared" si="57"/>
        <v>...</v>
      </c>
      <c r="B175" s="50" t="str">
        <f t="shared" si="58"/>
        <v>...</v>
      </c>
      <c r="C175" s="50" t="str">
        <f t="shared" si="59"/>
        <v>.....</v>
      </c>
      <c r="D175" s="50" t="str">
        <f>IF($C175=".....","",_xlfn.IFNA(VLOOKUP($C175, Parameter!$A$4:$L$5000, 3, FALSE), ""))</f>
        <v/>
      </c>
      <c r="E175" s="50" t="str">
        <f t="shared" si="60"/>
        <v>.....</v>
      </c>
      <c r="F175" s="50" t="str">
        <f t="shared" si="61"/>
        <v>......</v>
      </c>
      <c r="G175" s="50" t="str">
        <f t="shared" si="62"/>
        <v>...</v>
      </c>
      <c r="H175" s="40">
        <f>IF(E175=".....", 0, _xlfn.IFNA(VLOOKUP($E175, Parameter2!$A$2:$C$5000, 3, FALSE), 0))</f>
        <v>0</v>
      </c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18" t="str">
        <f>IF(C175=".....","",_xlfn.IFNA(VLOOKUP($C175, Parameter!$A$4:$B$5000, 2, FALSE), "Kode belanja salah :("))</f>
        <v/>
      </c>
      <c r="X175" s="35"/>
      <c r="Y175" s="121"/>
      <c r="Z175" s="17"/>
      <c r="AA175" s="20"/>
      <c r="AB175" s="41" t="str">
        <f>IF($C175=".....","",VLOOKUP($C175, Parameter!$A$4:$L$5000, 6, FALSE))</f>
        <v/>
      </c>
      <c r="AC175" s="41" t="str">
        <f>IF($C175=".....","",VLOOKUP($C175, Parameter!$A$4:$L$5000, 7, FALSE))</f>
        <v/>
      </c>
      <c r="AD175" s="41" t="str">
        <f>IF($C175=".....","",VLOOKUP($C175, Parameter!$A$4:$L$5000, 8, FALSE))</f>
        <v/>
      </c>
      <c r="AE175" s="41" t="str">
        <f>IF($C175=".....","",VLOOKUP($C175, Parameter!$A$4:$L$5000, 9, FALSE))</f>
        <v/>
      </c>
      <c r="AF175" s="41" t="str">
        <f>IF($C175=".....","",VLOOKUP($C175, Parameter!$A$4:$L$5000, 10, FALSE))</f>
        <v/>
      </c>
      <c r="AG175" s="41" t="str">
        <f>IF($C175=".....","",VLOOKUP($C175, Parameter!$A$4:$L$5000, 11, FALSE))</f>
        <v/>
      </c>
      <c r="AH175" s="41" t="str">
        <f>IF($C175="..0.0.0.000","",_xlfn.IFNA(VLOOKUP($C175, Parameter!$A$4:$L$5000, 12, FALSE), ""))</f>
        <v/>
      </c>
      <c r="AI175" s="39"/>
      <c r="AJ175" s="39"/>
      <c r="AK175" s="39"/>
      <c r="AL175" s="39"/>
      <c r="AM175" s="39"/>
      <c r="AN175" s="39"/>
      <c r="AO175" s="39"/>
      <c r="AP175" s="41" t="str">
        <f>IF(F175="......", "", _xlfn.IFNA(VLOOKUP(F175, Parameter2!$D$2:$E$15000, 2, FALSE), "Kode aset salah :("))</f>
        <v/>
      </c>
      <c r="AQ175" s="39"/>
      <c r="AR175" s="51"/>
      <c r="AS175" s="52"/>
      <c r="AT175" s="53">
        <f t="shared" si="63"/>
        <v>0</v>
      </c>
      <c r="AU175" s="39" t="str">
        <f t="shared" si="64"/>
        <v/>
      </c>
      <c r="AV175" s="39" t="str">
        <f t="shared" si="65"/>
        <v/>
      </c>
      <c r="AW175" s="39" t="str">
        <f t="shared" si="66"/>
        <v/>
      </c>
      <c r="AX175" s="39" t="str">
        <f t="shared" si="67"/>
        <v/>
      </c>
      <c r="AY175" s="41" t="str">
        <f>IF(G175="...", "", VLOOKUP(G175, UPB!$A$3:$B$5000, 2, FALSE))</f>
        <v/>
      </c>
      <c r="AZ175" s="84"/>
      <c r="BA175" s="76"/>
      <c r="BB175" s="65"/>
      <c r="BC175" s="65"/>
      <c r="BD175" s="54"/>
      <c r="BE175" s="65"/>
      <c r="BF175" s="65"/>
      <c r="BG175" s="65"/>
      <c r="BH175" s="65"/>
      <c r="BI175" s="65"/>
      <c r="BJ175" s="65"/>
      <c r="BK175" s="65"/>
      <c r="BL175" s="65"/>
      <c r="BM175" s="65"/>
      <c r="BN175" s="70"/>
      <c r="BO175" s="65"/>
      <c r="BP175" s="65"/>
      <c r="BQ175" s="65"/>
      <c r="BR175" s="65"/>
      <c r="BS175" s="65"/>
      <c r="BT175" s="65"/>
      <c r="BU175" s="55" t="str">
        <f>IF(AND($D175 &lt;&gt; "", $D175 &lt;&gt; $E175, $F175 &lt;&gt; "x.x.x.x.x.x.x"), VLOOKUP($E175, Parameter!$E$3:$N$5000, 9, FALSE), "")</f>
        <v/>
      </c>
      <c r="BV175" s="55" t="str">
        <f>IF(AND($D175 &lt;&gt; "", $D175 &lt;&gt; $E175, $F175 &lt;&gt; "x.x.x.x.x.x.x"), VLOOKUP($E175, Parameter!$E$3:$N$5000, 10, FALSE), "")</f>
        <v/>
      </c>
      <c r="BW175" s="55" t="str">
        <f>IF(AND($D175 &lt;&gt; "", $D175 &lt;&gt; $E175, $F175 &lt;&gt; "x.x.x.x.x.x.x"), VLOOKUP($C175, Parameter!$A$4:$L$5000, 3, FALSE), "")</f>
        <v/>
      </c>
      <c r="BX175" s="55" t="str">
        <f>IF(AND($D175 &lt;&gt; "", $D175 &lt;&gt; $E175, $F175 &lt;&gt; "x.x.x.x.x.x.x"), VLOOKUP($C175, Parameter!$A$4:$L$5000, 4, FALSE), "")</f>
        <v/>
      </c>
      <c r="BY175" s="56">
        <f t="shared" si="68"/>
        <v>0</v>
      </c>
      <c r="BZ175" s="55" t="str">
        <f t="shared" si="69"/>
        <v>Intra</v>
      </c>
      <c r="CA175" s="55" t="str">
        <f>IF($BZ175="Ekstra", Parameter3!$B$2, "")</f>
        <v/>
      </c>
      <c r="CB175" s="55" t="str">
        <f>IF($BZ175="Ekstra", Parameter3!$C$2, "")</f>
        <v/>
      </c>
      <c r="CC175" s="55" t="str">
        <f>IF($BZ175="Ekstra", VLOOKUP($E175, Parameter!$E$3:$N$5000, 9, FALSE), "")</f>
        <v/>
      </c>
      <c r="CD175" s="55" t="str">
        <f>IF($BZ175="Ekstra", VLOOKUP($E175, Parameter!$E$3:$N$5000, 10, FALSE), "")</f>
        <v/>
      </c>
      <c r="CE175" s="56">
        <f t="shared" si="70"/>
        <v>0</v>
      </c>
      <c r="CF175" s="55" t="str">
        <f t="shared" si="81"/>
        <v/>
      </c>
      <c r="CG175" s="55" t="str">
        <f t="shared" si="81"/>
        <v/>
      </c>
      <c r="CH175" s="55" t="str">
        <f t="shared" si="71"/>
        <v/>
      </c>
      <c r="CI175" s="55" t="str">
        <f>IF($F175="x.x.x.x.x.x.x", VLOOKUP($C175, Parameter!$A$4:$L$5000, 4, FALSE), "")</f>
        <v/>
      </c>
      <c r="CJ175" s="56">
        <f t="shared" si="72"/>
        <v>0</v>
      </c>
      <c r="CM175" s="4" t="str">
        <f t="shared" si="73"/>
        <v>...-...-.....</v>
      </c>
      <c r="CN175" s="57">
        <f t="shared" si="74"/>
        <v>0</v>
      </c>
      <c r="CO175" s="58">
        <f t="shared" si="75"/>
        <v>0</v>
      </c>
      <c r="CP175" s="4" t="str">
        <f t="shared" si="76"/>
        <v/>
      </c>
      <c r="CQ175" s="4" t="b">
        <f t="shared" si="77"/>
        <v>0</v>
      </c>
      <c r="CR175" s="4" t="str">
        <f t="shared" si="78"/>
        <v/>
      </c>
      <c r="CS175" s="4" t="str">
        <f t="shared" si="79"/>
        <v/>
      </c>
      <c r="CT175" s="91" t="b">
        <f t="shared" si="56"/>
        <v>0</v>
      </c>
    </row>
    <row r="176" spans="1:98" s="4" customFormat="1" x14ac:dyDescent="0.25">
      <c r="A176" s="50" t="str">
        <f t="shared" si="57"/>
        <v>...</v>
      </c>
      <c r="B176" s="50" t="str">
        <f t="shared" si="58"/>
        <v>...</v>
      </c>
      <c r="C176" s="50" t="str">
        <f t="shared" si="59"/>
        <v>.....</v>
      </c>
      <c r="D176" s="50" t="str">
        <f>IF($C176=".....","",_xlfn.IFNA(VLOOKUP($C176, Parameter!$A$4:$L$5000, 3, FALSE), ""))</f>
        <v/>
      </c>
      <c r="E176" s="50" t="str">
        <f t="shared" si="60"/>
        <v>.....</v>
      </c>
      <c r="F176" s="50" t="str">
        <f t="shared" si="61"/>
        <v>......</v>
      </c>
      <c r="G176" s="50" t="str">
        <f t="shared" si="62"/>
        <v>...</v>
      </c>
      <c r="H176" s="40">
        <f>IF(E176=".....", 0, _xlfn.IFNA(VLOOKUP($E176, Parameter2!$A$2:$C$5000, 3, FALSE), 0))</f>
        <v>0</v>
      </c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18" t="str">
        <f>IF(C176=".....","",_xlfn.IFNA(VLOOKUP($C176, Parameter!$A$4:$B$5000, 2, FALSE), "Kode belanja salah :("))</f>
        <v/>
      </c>
      <c r="X176" s="35"/>
      <c r="Y176" s="121"/>
      <c r="Z176" s="17"/>
      <c r="AA176" s="20"/>
      <c r="AB176" s="41" t="str">
        <f>IF($C176=".....","",VLOOKUP($C176, Parameter!$A$4:$L$5000, 6, FALSE))</f>
        <v/>
      </c>
      <c r="AC176" s="41" t="str">
        <f>IF($C176=".....","",VLOOKUP($C176, Parameter!$A$4:$L$5000, 7, FALSE))</f>
        <v/>
      </c>
      <c r="AD176" s="41" t="str">
        <f>IF($C176=".....","",VLOOKUP($C176, Parameter!$A$4:$L$5000, 8, FALSE))</f>
        <v/>
      </c>
      <c r="AE176" s="41" t="str">
        <f>IF($C176=".....","",VLOOKUP($C176, Parameter!$A$4:$L$5000, 9, FALSE))</f>
        <v/>
      </c>
      <c r="AF176" s="41" t="str">
        <f>IF($C176=".....","",VLOOKUP($C176, Parameter!$A$4:$L$5000, 10, FALSE))</f>
        <v/>
      </c>
      <c r="AG176" s="41" t="str">
        <f>IF($C176=".....","",VLOOKUP($C176, Parameter!$A$4:$L$5000, 11, FALSE))</f>
        <v/>
      </c>
      <c r="AH176" s="41" t="str">
        <f>IF($C176="..0.0.0.000","",_xlfn.IFNA(VLOOKUP($C176, Parameter!$A$4:$L$5000, 12, FALSE), ""))</f>
        <v/>
      </c>
      <c r="AI176" s="39"/>
      <c r="AJ176" s="39"/>
      <c r="AK176" s="39"/>
      <c r="AL176" s="39"/>
      <c r="AM176" s="39"/>
      <c r="AN176" s="39"/>
      <c r="AO176" s="39"/>
      <c r="AP176" s="41" t="str">
        <f>IF(F176="......", "", _xlfn.IFNA(VLOOKUP(F176, Parameter2!$D$2:$E$15000, 2, FALSE), "Kode aset salah :("))</f>
        <v/>
      </c>
      <c r="AQ176" s="39"/>
      <c r="AR176" s="51"/>
      <c r="AS176" s="52"/>
      <c r="AT176" s="53">
        <f t="shared" si="63"/>
        <v>0</v>
      </c>
      <c r="AU176" s="39" t="str">
        <f t="shared" si="64"/>
        <v/>
      </c>
      <c r="AV176" s="39" t="str">
        <f t="shared" si="65"/>
        <v/>
      </c>
      <c r="AW176" s="39" t="str">
        <f t="shared" si="66"/>
        <v/>
      </c>
      <c r="AX176" s="39" t="str">
        <f t="shared" si="67"/>
        <v/>
      </c>
      <c r="AY176" s="41" t="str">
        <f>IF(G176="...", "", VLOOKUP(G176, UPB!$A$3:$B$5000, 2, FALSE))</f>
        <v/>
      </c>
      <c r="AZ176" s="84"/>
      <c r="BA176" s="76"/>
      <c r="BB176" s="65"/>
      <c r="BC176" s="65"/>
      <c r="BD176" s="54"/>
      <c r="BE176" s="65"/>
      <c r="BF176" s="65"/>
      <c r="BG176" s="65"/>
      <c r="BH176" s="65"/>
      <c r="BI176" s="65"/>
      <c r="BJ176" s="65"/>
      <c r="BK176" s="65"/>
      <c r="BL176" s="65"/>
      <c r="BM176" s="65"/>
      <c r="BN176" s="70"/>
      <c r="BO176" s="65"/>
      <c r="BP176" s="65"/>
      <c r="BQ176" s="65"/>
      <c r="BR176" s="65"/>
      <c r="BS176" s="65"/>
      <c r="BT176" s="65"/>
      <c r="BU176" s="55" t="str">
        <f>IF(AND($D176 &lt;&gt; "", $D176 &lt;&gt; $E176, $F176 &lt;&gt; "x.x.x.x.x.x.x"), VLOOKUP($E176, Parameter!$E$3:$N$5000, 9, FALSE), "")</f>
        <v/>
      </c>
      <c r="BV176" s="55" t="str">
        <f>IF(AND($D176 &lt;&gt; "", $D176 &lt;&gt; $E176, $F176 &lt;&gt; "x.x.x.x.x.x.x"), VLOOKUP($E176, Parameter!$E$3:$N$5000, 10, FALSE), "")</f>
        <v/>
      </c>
      <c r="BW176" s="55" t="str">
        <f>IF(AND($D176 &lt;&gt; "", $D176 &lt;&gt; $E176, $F176 &lt;&gt; "x.x.x.x.x.x.x"), VLOOKUP($C176, Parameter!$A$4:$L$5000, 3, FALSE), "")</f>
        <v/>
      </c>
      <c r="BX176" s="55" t="str">
        <f>IF(AND($D176 &lt;&gt; "", $D176 &lt;&gt; $E176, $F176 &lt;&gt; "x.x.x.x.x.x.x"), VLOOKUP($C176, Parameter!$A$4:$L$5000, 4, FALSE), "")</f>
        <v/>
      </c>
      <c r="BY176" s="56">
        <f t="shared" si="68"/>
        <v>0</v>
      </c>
      <c r="BZ176" s="55" t="str">
        <f t="shared" si="69"/>
        <v>Intra</v>
      </c>
      <c r="CA176" s="55" t="str">
        <f>IF($BZ176="Ekstra", Parameter3!$B$2, "")</f>
        <v/>
      </c>
      <c r="CB176" s="55" t="str">
        <f>IF($BZ176="Ekstra", Parameter3!$C$2, "")</f>
        <v/>
      </c>
      <c r="CC176" s="55" t="str">
        <f>IF($BZ176="Ekstra", VLOOKUP($E176, Parameter!$E$3:$N$5000, 9, FALSE), "")</f>
        <v/>
      </c>
      <c r="CD176" s="55" t="str">
        <f>IF($BZ176="Ekstra", VLOOKUP($E176, Parameter!$E$3:$N$5000, 10, FALSE), "")</f>
        <v/>
      </c>
      <c r="CE176" s="56">
        <f t="shared" si="70"/>
        <v>0</v>
      </c>
      <c r="CF176" s="55" t="str">
        <f t="shared" si="81"/>
        <v/>
      </c>
      <c r="CG176" s="55" t="str">
        <f t="shared" si="81"/>
        <v/>
      </c>
      <c r="CH176" s="55" t="str">
        <f t="shared" si="71"/>
        <v/>
      </c>
      <c r="CI176" s="55" t="str">
        <f>IF($F176="x.x.x.x.x.x.x", VLOOKUP($C176, Parameter!$A$4:$L$5000, 4, FALSE), "")</f>
        <v/>
      </c>
      <c r="CJ176" s="56">
        <f t="shared" si="72"/>
        <v>0</v>
      </c>
      <c r="CM176" s="4" t="str">
        <f t="shared" si="73"/>
        <v>...-...-.....</v>
      </c>
      <c r="CN176" s="57">
        <f t="shared" si="74"/>
        <v>0</v>
      </c>
      <c r="CO176" s="58">
        <f t="shared" si="75"/>
        <v>0</v>
      </c>
      <c r="CP176" s="4" t="str">
        <f t="shared" si="76"/>
        <v/>
      </c>
      <c r="CQ176" s="4" t="b">
        <f t="shared" si="77"/>
        <v>0</v>
      </c>
      <c r="CR176" s="4" t="str">
        <f t="shared" si="78"/>
        <v/>
      </c>
      <c r="CS176" s="4" t="str">
        <f t="shared" si="79"/>
        <v/>
      </c>
      <c r="CT176" s="91" t="b">
        <f t="shared" si="56"/>
        <v>0</v>
      </c>
    </row>
    <row r="177" spans="1:98" s="4" customFormat="1" x14ac:dyDescent="0.25">
      <c r="A177" s="50" t="str">
        <f t="shared" si="57"/>
        <v>...</v>
      </c>
      <c r="B177" s="50" t="str">
        <f t="shared" si="58"/>
        <v>...</v>
      </c>
      <c r="C177" s="50" t="str">
        <f t="shared" si="59"/>
        <v>.....</v>
      </c>
      <c r="D177" s="50" t="str">
        <f>IF($C177=".....","",_xlfn.IFNA(VLOOKUP($C177, Parameter!$A$4:$L$5000, 3, FALSE), ""))</f>
        <v/>
      </c>
      <c r="E177" s="50" t="str">
        <f t="shared" si="60"/>
        <v>.....</v>
      </c>
      <c r="F177" s="50" t="str">
        <f t="shared" si="61"/>
        <v>......</v>
      </c>
      <c r="G177" s="50" t="str">
        <f t="shared" si="62"/>
        <v>...</v>
      </c>
      <c r="H177" s="40">
        <f>IF(E177=".....", 0, _xlfn.IFNA(VLOOKUP($E177, Parameter2!$A$2:$C$5000, 3, FALSE), 0))</f>
        <v>0</v>
      </c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18" t="str">
        <f>IF(C177=".....","",_xlfn.IFNA(VLOOKUP($C177, Parameter!$A$4:$B$5000, 2, FALSE), "Kode belanja salah :("))</f>
        <v/>
      </c>
      <c r="X177" s="35"/>
      <c r="Y177" s="121"/>
      <c r="Z177" s="17"/>
      <c r="AA177" s="20"/>
      <c r="AB177" s="41" t="str">
        <f>IF($C177=".....","",VLOOKUP($C177, Parameter!$A$4:$L$5000, 6, FALSE))</f>
        <v/>
      </c>
      <c r="AC177" s="41" t="str">
        <f>IF($C177=".....","",VLOOKUP($C177, Parameter!$A$4:$L$5000, 7, FALSE))</f>
        <v/>
      </c>
      <c r="AD177" s="41" t="str">
        <f>IF($C177=".....","",VLOOKUP($C177, Parameter!$A$4:$L$5000, 8, FALSE))</f>
        <v/>
      </c>
      <c r="AE177" s="41" t="str">
        <f>IF($C177=".....","",VLOOKUP($C177, Parameter!$A$4:$L$5000, 9, FALSE))</f>
        <v/>
      </c>
      <c r="AF177" s="41" t="str">
        <f>IF($C177=".....","",VLOOKUP($C177, Parameter!$A$4:$L$5000, 10, FALSE))</f>
        <v/>
      </c>
      <c r="AG177" s="41" t="str">
        <f>IF($C177=".....","",VLOOKUP($C177, Parameter!$A$4:$L$5000, 11, FALSE))</f>
        <v/>
      </c>
      <c r="AH177" s="41" t="str">
        <f>IF($C177="..0.0.0.000","",_xlfn.IFNA(VLOOKUP($C177, Parameter!$A$4:$L$5000, 12, FALSE), ""))</f>
        <v/>
      </c>
      <c r="AI177" s="39"/>
      <c r="AJ177" s="39"/>
      <c r="AK177" s="39"/>
      <c r="AL177" s="39"/>
      <c r="AM177" s="39"/>
      <c r="AN177" s="39"/>
      <c r="AO177" s="39"/>
      <c r="AP177" s="41" t="str">
        <f>IF(F177="......", "", _xlfn.IFNA(VLOOKUP(F177, Parameter2!$D$2:$E$15000, 2, FALSE), "Kode aset salah :("))</f>
        <v/>
      </c>
      <c r="AQ177" s="39"/>
      <c r="AR177" s="51"/>
      <c r="AS177" s="52"/>
      <c r="AT177" s="53">
        <f t="shared" si="63"/>
        <v>0</v>
      </c>
      <c r="AU177" s="39" t="str">
        <f t="shared" si="64"/>
        <v/>
      </c>
      <c r="AV177" s="39" t="str">
        <f t="shared" si="65"/>
        <v/>
      </c>
      <c r="AW177" s="39" t="str">
        <f t="shared" si="66"/>
        <v/>
      </c>
      <c r="AX177" s="39" t="str">
        <f t="shared" si="67"/>
        <v/>
      </c>
      <c r="AY177" s="41" t="str">
        <f>IF(G177="...", "", VLOOKUP(G177, UPB!$A$3:$B$5000, 2, FALSE))</f>
        <v/>
      </c>
      <c r="AZ177" s="84"/>
      <c r="BA177" s="76"/>
      <c r="BB177" s="65"/>
      <c r="BC177" s="65"/>
      <c r="BD177" s="54"/>
      <c r="BE177" s="65"/>
      <c r="BF177" s="65"/>
      <c r="BG177" s="65"/>
      <c r="BH177" s="65"/>
      <c r="BI177" s="65"/>
      <c r="BJ177" s="65"/>
      <c r="BK177" s="65"/>
      <c r="BL177" s="65"/>
      <c r="BM177" s="65"/>
      <c r="BN177" s="70"/>
      <c r="BO177" s="65"/>
      <c r="BP177" s="65"/>
      <c r="BQ177" s="65"/>
      <c r="BR177" s="65"/>
      <c r="BS177" s="65"/>
      <c r="BT177" s="65"/>
      <c r="BU177" s="55" t="str">
        <f>IF(AND($D177 &lt;&gt; "", $D177 &lt;&gt; $E177, $F177 &lt;&gt; "x.x.x.x.x.x.x"), VLOOKUP($E177, Parameter!$E$3:$N$5000, 9, FALSE), "")</f>
        <v/>
      </c>
      <c r="BV177" s="55" t="str">
        <f>IF(AND($D177 &lt;&gt; "", $D177 &lt;&gt; $E177, $F177 &lt;&gt; "x.x.x.x.x.x.x"), VLOOKUP($E177, Parameter!$E$3:$N$5000, 10, FALSE), "")</f>
        <v/>
      </c>
      <c r="BW177" s="55" t="str">
        <f>IF(AND($D177 &lt;&gt; "", $D177 &lt;&gt; $E177, $F177 &lt;&gt; "x.x.x.x.x.x.x"), VLOOKUP($C177, Parameter!$A$4:$L$5000, 3, FALSE), "")</f>
        <v/>
      </c>
      <c r="BX177" s="55" t="str">
        <f>IF(AND($D177 &lt;&gt; "", $D177 &lt;&gt; $E177, $F177 &lt;&gt; "x.x.x.x.x.x.x"), VLOOKUP($C177, Parameter!$A$4:$L$5000, 4, FALSE), "")</f>
        <v/>
      </c>
      <c r="BY177" s="56">
        <f t="shared" si="68"/>
        <v>0</v>
      </c>
      <c r="BZ177" s="55" t="str">
        <f t="shared" si="69"/>
        <v>Intra</v>
      </c>
      <c r="CA177" s="55" t="str">
        <f>IF($BZ177="Ekstra", Parameter3!$B$2, "")</f>
        <v/>
      </c>
      <c r="CB177" s="55" t="str">
        <f>IF($BZ177="Ekstra", Parameter3!$C$2, "")</f>
        <v/>
      </c>
      <c r="CC177" s="55" t="str">
        <f>IF($BZ177="Ekstra", VLOOKUP($E177, Parameter!$E$3:$N$5000, 9, FALSE), "")</f>
        <v/>
      </c>
      <c r="CD177" s="55" t="str">
        <f>IF($BZ177="Ekstra", VLOOKUP($E177, Parameter!$E$3:$N$5000, 10, FALSE), "")</f>
        <v/>
      </c>
      <c r="CE177" s="56">
        <f t="shared" si="70"/>
        <v>0</v>
      </c>
      <c r="CF177" s="55" t="str">
        <f t="shared" si="81"/>
        <v/>
      </c>
      <c r="CG177" s="55" t="str">
        <f t="shared" si="81"/>
        <v/>
      </c>
      <c r="CH177" s="55" t="str">
        <f t="shared" si="71"/>
        <v/>
      </c>
      <c r="CI177" s="55" t="str">
        <f>IF($F177="x.x.x.x.x.x.x", VLOOKUP($C177, Parameter!$A$4:$L$5000, 4, FALSE), "")</f>
        <v/>
      </c>
      <c r="CJ177" s="56">
        <f t="shared" si="72"/>
        <v>0</v>
      </c>
      <c r="CM177" s="4" t="str">
        <f t="shared" si="73"/>
        <v>...-...-.....</v>
      </c>
      <c r="CN177" s="57">
        <f t="shared" si="74"/>
        <v>0</v>
      </c>
      <c r="CO177" s="58">
        <f t="shared" si="75"/>
        <v>0</v>
      </c>
      <c r="CP177" s="4" t="str">
        <f t="shared" si="76"/>
        <v/>
      </c>
      <c r="CQ177" s="4" t="b">
        <f t="shared" si="77"/>
        <v>0</v>
      </c>
      <c r="CR177" s="4" t="str">
        <f t="shared" si="78"/>
        <v/>
      </c>
      <c r="CS177" s="4" t="str">
        <f t="shared" si="79"/>
        <v/>
      </c>
      <c r="CT177" s="91" t="b">
        <f t="shared" si="56"/>
        <v>0</v>
      </c>
    </row>
    <row r="178" spans="1:98" s="4" customFormat="1" x14ac:dyDescent="0.25">
      <c r="A178" s="50" t="str">
        <f t="shared" si="57"/>
        <v>...</v>
      </c>
      <c r="B178" s="50" t="str">
        <f t="shared" si="58"/>
        <v>...</v>
      </c>
      <c r="C178" s="50" t="str">
        <f t="shared" si="59"/>
        <v>.....</v>
      </c>
      <c r="D178" s="50" t="str">
        <f>IF($C178=".....","",_xlfn.IFNA(VLOOKUP($C178, Parameter!$A$4:$L$5000, 3, FALSE), ""))</f>
        <v/>
      </c>
      <c r="E178" s="50" t="str">
        <f t="shared" si="60"/>
        <v>.....</v>
      </c>
      <c r="F178" s="50" t="str">
        <f t="shared" si="61"/>
        <v>......</v>
      </c>
      <c r="G178" s="50" t="str">
        <f t="shared" si="62"/>
        <v>...</v>
      </c>
      <c r="H178" s="40">
        <f>IF(E178=".....", 0, _xlfn.IFNA(VLOOKUP($E178, Parameter2!$A$2:$C$5000, 3, FALSE), 0))</f>
        <v>0</v>
      </c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18" t="str">
        <f>IF(C178=".....","",_xlfn.IFNA(VLOOKUP($C178, Parameter!$A$4:$B$5000, 2, FALSE), "Kode belanja salah :("))</f>
        <v/>
      </c>
      <c r="X178" s="35"/>
      <c r="Y178" s="121"/>
      <c r="Z178" s="17"/>
      <c r="AA178" s="20"/>
      <c r="AB178" s="41" t="str">
        <f>IF($C178=".....","",VLOOKUP($C178, Parameter!$A$4:$L$5000, 6, FALSE))</f>
        <v/>
      </c>
      <c r="AC178" s="41" t="str">
        <f>IF($C178=".....","",VLOOKUP($C178, Parameter!$A$4:$L$5000, 7, FALSE))</f>
        <v/>
      </c>
      <c r="AD178" s="41" t="str">
        <f>IF($C178=".....","",VLOOKUP($C178, Parameter!$A$4:$L$5000, 8, FALSE))</f>
        <v/>
      </c>
      <c r="AE178" s="41" t="str">
        <f>IF($C178=".....","",VLOOKUP($C178, Parameter!$A$4:$L$5000, 9, FALSE))</f>
        <v/>
      </c>
      <c r="AF178" s="41" t="str">
        <f>IF($C178=".....","",VLOOKUP($C178, Parameter!$A$4:$L$5000, 10, FALSE))</f>
        <v/>
      </c>
      <c r="AG178" s="41" t="str">
        <f>IF($C178=".....","",VLOOKUP($C178, Parameter!$A$4:$L$5000, 11, FALSE))</f>
        <v/>
      </c>
      <c r="AH178" s="41" t="str">
        <f>IF($C178="..0.0.0.000","",_xlfn.IFNA(VLOOKUP($C178, Parameter!$A$4:$L$5000, 12, FALSE), ""))</f>
        <v/>
      </c>
      <c r="AI178" s="39"/>
      <c r="AJ178" s="39"/>
      <c r="AK178" s="39"/>
      <c r="AL178" s="39"/>
      <c r="AM178" s="39"/>
      <c r="AN178" s="39"/>
      <c r="AO178" s="39"/>
      <c r="AP178" s="41" t="str">
        <f>IF(F178="......", "", _xlfn.IFNA(VLOOKUP(F178, Parameter2!$D$2:$E$15000, 2, FALSE), "Kode aset salah :("))</f>
        <v/>
      </c>
      <c r="AQ178" s="39"/>
      <c r="AR178" s="51"/>
      <c r="AS178" s="52"/>
      <c r="AT178" s="53">
        <f t="shared" si="63"/>
        <v>0</v>
      </c>
      <c r="AU178" s="39" t="str">
        <f t="shared" si="64"/>
        <v/>
      </c>
      <c r="AV178" s="39" t="str">
        <f t="shared" si="65"/>
        <v/>
      </c>
      <c r="AW178" s="39" t="str">
        <f t="shared" si="66"/>
        <v/>
      </c>
      <c r="AX178" s="39" t="str">
        <f t="shared" si="67"/>
        <v/>
      </c>
      <c r="AY178" s="41" t="str">
        <f>IF(G178="...", "", VLOOKUP(G178, UPB!$A$3:$B$5000, 2, FALSE))</f>
        <v/>
      </c>
      <c r="AZ178" s="84"/>
      <c r="BA178" s="76"/>
      <c r="BB178" s="65"/>
      <c r="BC178" s="65"/>
      <c r="BD178" s="54"/>
      <c r="BE178" s="65"/>
      <c r="BF178" s="65"/>
      <c r="BG178" s="65"/>
      <c r="BH178" s="65"/>
      <c r="BI178" s="65"/>
      <c r="BJ178" s="65"/>
      <c r="BK178" s="65"/>
      <c r="BL178" s="65"/>
      <c r="BM178" s="65"/>
      <c r="BN178" s="70"/>
      <c r="BO178" s="65"/>
      <c r="BP178" s="65"/>
      <c r="BQ178" s="65"/>
      <c r="BR178" s="65"/>
      <c r="BS178" s="65"/>
      <c r="BT178" s="65"/>
      <c r="BU178" s="55" t="str">
        <f>IF(AND($D178 &lt;&gt; "", $D178 &lt;&gt; $E178, $F178 &lt;&gt; "x.x.x.x.x.x.x"), VLOOKUP($E178, Parameter!$E$3:$N$5000, 9, FALSE), "")</f>
        <v/>
      </c>
      <c r="BV178" s="55" t="str">
        <f>IF(AND($D178 &lt;&gt; "", $D178 &lt;&gt; $E178, $F178 &lt;&gt; "x.x.x.x.x.x.x"), VLOOKUP($E178, Parameter!$E$3:$N$5000, 10, FALSE), "")</f>
        <v/>
      </c>
      <c r="BW178" s="55" t="str">
        <f>IF(AND($D178 &lt;&gt; "", $D178 &lt;&gt; $E178, $F178 &lt;&gt; "x.x.x.x.x.x.x"), VLOOKUP($C178, Parameter!$A$4:$L$5000, 3, FALSE), "")</f>
        <v/>
      </c>
      <c r="BX178" s="55" t="str">
        <f>IF(AND($D178 &lt;&gt; "", $D178 &lt;&gt; $E178, $F178 &lt;&gt; "x.x.x.x.x.x.x"), VLOOKUP($C178, Parameter!$A$4:$L$5000, 4, FALSE), "")</f>
        <v/>
      </c>
      <c r="BY178" s="56">
        <f t="shared" si="68"/>
        <v>0</v>
      </c>
      <c r="BZ178" s="55" t="str">
        <f t="shared" si="69"/>
        <v>Intra</v>
      </c>
      <c r="CA178" s="55" t="str">
        <f>IF($BZ178="Ekstra", Parameter3!$B$2, "")</f>
        <v/>
      </c>
      <c r="CB178" s="55" t="str">
        <f>IF($BZ178="Ekstra", Parameter3!$C$2, "")</f>
        <v/>
      </c>
      <c r="CC178" s="55" t="str">
        <f>IF($BZ178="Ekstra", VLOOKUP($E178, Parameter!$E$3:$N$5000, 9, FALSE), "")</f>
        <v/>
      </c>
      <c r="CD178" s="55" t="str">
        <f>IF($BZ178="Ekstra", VLOOKUP($E178, Parameter!$E$3:$N$5000, 10, FALSE), "")</f>
        <v/>
      </c>
      <c r="CE178" s="56">
        <f t="shared" si="70"/>
        <v>0</v>
      </c>
      <c r="CF178" s="55" t="str">
        <f t="shared" si="81"/>
        <v/>
      </c>
      <c r="CG178" s="55" t="str">
        <f t="shared" si="81"/>
        <v/>
      </c>
      <c r="CH178" s="55" t="str">
        <f t="shared" si="71"/>
        <v/>
      </c>
      <c r="CI178" s="55" t="str">
        <f>IF($F178="x.x.x.x.x.x.x", VLOOKUP($C178, Parameter!$A$4:$L$5000, 4, FALSE), "")</f>
        <v/>
      </c>
      <c r="CJ178" s="56">
        <f t="shared" si="72"/>
        <v>0</v>
      </c>
      <c r="CM178" s="4" t="str">
        <f t="shared" si="73"/>
        <v>...-...-.....</v>
      </c>
      <c r="CN178" s="57">
        <f t="shared" si="74"/>
        <v>0</v>
      </c>
      <c r="CO178" s="58">
        <f t="shared" si="75"/>
        <v>0</v>
      </c>
      <c r="CP178" s="4" t="str">
        <f t="shared" si="76"/>
        <v/>
      </c>
      <c r="CQ178" s="4" t="b">
        <f t="shared" si="77"/>
        <v>0</v>
      </c>
      <c r="CR178" s="4" t="str">
        <f t="shared" si="78"/>
        <v/>
      </c>
      <c r="CS178" s="4" t="str">
        <f t="shared" si="79"/>
        <v/>
      </c>
      <c r="CT178" s="91" t="b">
        <f t="shared" si="56"/>
        <v>0</v>
      </c>
    </row>
    <row r="179" spans="1:98" s="4" customFormat="1" x14ac:dyDescent="0.25">
      <c r="A179" s="50" t="str">
        <f t="shared" si="57"/>
        <v>...</v>
      </c>
      <c r="B179" s="50" t="str">
        <f t="shared" si="58"/>
        <v>...</v>
      </c>
      <c r="C179" s="50" t="str">
        <f t="shared" si="59"/>
        <v>.....</v>
      </c>
      <c r="D179" s="50" t="str">
        <f>IF($C179=".....","",_xlfn.IFNA(VLOOKUP($C179, Parameter!$A$4:$L$5000, 3, FALSE), ""))</f>
        <v/>
      </c>
      <c r="E179" s="50" t="str">
        <f t="shared" si="60"/>
        <v>.....</v>
      </c>
      <c r="F179" s="50" t="str">
        <f t="shared" si="61"/>
        <v>......</v>
      </c>
      <c r="G179" s="50" t="str">
        <f t="shared" si="62"/>
        <v>...</v>
      </c>
      <c r="H179" s="40">
        <f>IF(E179=".....", 0, _xlfn.IFNA(VLOOKUP($E179, Parameter2!$A$2:$C$5000, 3, FALSE), 0))</f>
        <v>0</v>
      </c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18" t="str">
        <f>IF(C179=".....","",_xlfn.IFNA(VLOOKUP($C179, Parameter!$A$4:$B$5000, 2, FALSE), "Kode belanja salah :("))</f>
        <v/>
      </c>
      <c r="X179" s="35"/>
      <c r="Y179" s="121"/>
      <c r="Z179" s="17"/>
      <c r="AA179" s="20"/>
      <c r="AB179" s="41" t="str">
        <f>IF($C179=".....","",VLOOKUP($C179, Parameter!$A$4:$L$5000, 6, FALSE))</f>
        <v/>
      </c>
      <c r="AC179" s="41" t="str">
        <f>IF($C179=".....","",VLOOKUP($C179, Parameter!$A$4:$L$5000, 7, FALSE))</f>
        <v/>
      </c>
      <c r="AD179" s="41" t="str">
        <f>IF($C179=".....","",VLOOKUP($C179, Parameter!$A$4:$L$5000, 8, FALSE))</f>
        <v/>
      </c>
      <c r="AE179" s="41" t="str">
        <f>IF($C179=".....","",VLOOKUP($C179, Parameter!$A$4:$L$5000, 9, FALSE))</f>
        <v/>
      </c>
      <c r="AF179" s="41" t="str">
        <f>IF($C179=".....","",VLOOKUP($C179, Parameter!$A$4:$L$5000, 10, FALSE))</f>
        <v/>
      </c>
      <c r="AG179" s="41" t="str">
        <f>IF($C179=".....","",VLOOKUP($C179, Parameter!$A$4:$L$5000, 11, FALSE))</f>
        <v/>
      </c>
      <c r="AH179" s="41" t="str">
        <f>IF($C179="..0.0.0.000","",_xlfn.IFNA(VLOOKUP($C179, Parameter!$A$4:$L$5000, 12, FALSE), ""))</f>
        <v/>
      </c>
      <c r="AI179" s="39"/>
      <c r="AJ179" s="39"/>
      <c r="AK179" s="39"/>
      <c r="AL179" s="39"/>
      <c r="AM179" s="39"/>
      <c r="AN179" s="39"/>
      <c r="AO179" s="39"/>
      <c r="AP179" s="41" t="str">
        <f>IF(F179="......", "", _xlfn.IFNA(VLOOKUP(F179, Parameter2!$D$2:$E$15000, 2, FALSE), "Kode aset salah :("))</f>
        <v/>
      </c>
      <c r="AQ179" s="39"/>
      <c r="AR179" s="51"/>
      <c r="AS179" s="52"/>
      <c r="AT179" s="53">
        <f t="shared" si="63"/>
        <v>0</v>
      </c>
      <c r="AU179" s="39" t="str">
        <f t="shared" si="64"/>
        <v/>
      </c>
      <c r="AV179" s="39" t="str">
        <f t="shared" si="65"/>
        <v/>
      </c>
      <c r="AW179" s="39" t="str">
        <f t="shared" si="66"/>
        <v/>
      </c>
      <c r="AX179" s="39" t="str">
        <f t="shared" si="67"/>
        <v/>
      </c>
      <c r="AY179" s="41" t="str">
        <f>IF(G179="...", "", VLOOKUP(G179, UPB!$A$3:$B$5000, 2, FALSE))</f>
        <v/>
      </c>
      <c r="AZ179" s="84"/>
      <c r="BA179" s="76"/>
      <c r="BB179" s="65"/>
      <c r="BC179" s="65"/>
      <c r="BD179" s="54"/>
      <c r="BE179" s="65"/>
      <c r="BF179" s="65"/>
      <c r="BG179" s="65"/>
      <c r="BH179" s="65"/>
      <c r="BI179" s="65"/>
      <c r="BJ179" s="65"/>
      <c r="BK179" s="65"/>
      <c r="BL179" s="65"/>
      <c r="BM179" s="65"/>
      <c r="BN179" s="70"/>
      <c r="BO179" s="65"/>
      <c r="BP179" s="65"/>
      <c r="BQ179" s="65"/>
      <c r="BR179" s="65"/>
      <c r="BS179" s="65"/>
      <c r="BT179" s="65"/>
      <c r="BU179" s="55" t="str">
        <f>IF(AND($D179 &lt;&gt; "", $D179 &lt;&gt; $E179, $F179 &lt;&gt; "x.x.x.x.x.x.x"), VLOOKUP($E179, Parameter!$E$3:$N$5000, 9, FALSE), "")</f>
        <v/>
      </c>
      <c r="BV179" s="55" t="str">
        <f>IF(AND($D179 &lt;&gt; "", $D179 &lt;&gt; $E179, $F179 &lt;&gt; "x.x.x.x.x.x.x"), VLOOKUP($E179, Parameter!$E$3:$N$5000, 10, FALSE), "")</f>
        <v/>
      </c>
      <c r="BW179" s="55" t="str">
        <f>IF(AND($D179 &lt;&gt; "", $D179 &lt;&gt; $E179, $F179 &lt;&gt; "x.x.x.x.x.x.x"), VLOOKUP($C179, Parameter!$A$4:$L$5000, 3, FALSE), "")</f>
        <v/>
      </c>
      <c r="BX179" s="55" t="str">
        <f>IF(AND($D179 &lt;&gt; "", $D179 &lt;&gt; $E179, $F179 &lt;&gt; "x.x.x.x.x.x.x"), VLOOKUP($C179, Parameter!$A$4:$L$5000, 4, FALSE), "")</f>
        <v/>
      </c>
      <c r="BY179" s="56">
        <f t="shared" si="68"/>
        <v>0</v>
      </c>
      <c r="BZ179" s="55" t="str">
        <f t="shared" si="69"/>
        <v>Intra</v>
      </c>
      <c r="CA179" s="55" t="str">
        <f>IF($BZ179="Ekstra", Parameter3!$B$2, "")</f>
        <v/>
      </c>
      <c r="CB179" s="55" t="str">
        <f>IF($BZ179="Ekstra", Parameter3!$C$2, "")</f>
        <v/>
      </c>
      <c r="CC179" s="55" t="str">
        <f>IF($BZ179="Ekstra", VLOOKUP($E179, Parameter!$E$3:$N$5000, 9, FALSE), "")</f>
        <v/>
      </c>
      <c r="CD179" s="55" t="str">
        <f>IF($BZ179="Ekstra", VLOOKUP($E179, Parameter!$E$3:$N$5000, 10, FALSE), "")</f>
        <v/>
      </c>
      <c r="CE179" s="56">
        <f t="shared" si="70"/>
        <v>0</v>
      </c>
      <c r="CF179" s="55" t="str">
        <f t="shared" si="81"/>
        <v/>
      </c>
      <c r="CG179" s="55" t="str">
        <f t="shared" si="81"/>
        <v/>
      </c>
      <c r="CH179" s="55" t="str">
        <f t="shared" si="71"/>
        <v/>
      </c>
      <c r="CI179" s="55" t="str">
        <f>IF($F179="x.x.x.x.x.x.x", VLOOKUP($C179, Parameter!$A$4:$L$5000, 4, FALSE), "")</f>
        <v/>
      </c>
      <c r="CJ179" s="56">
        <f t="shared" si="72"/>
        <v>0</v>
      </c>
      <c r="CM179" s="4" t="str">
        <f t="shared" si="73"/>
        <v>...-...-.....</v>
      </c>
      <c r="CN179" s="57">
        <f t="shared" si="74"/>
        <v>0</v>
      </c>
      <c r="CO179" s="58">
        <f t="shared" si="75"/>
        <v>0</v>
      </c>
      <c r="CP179" s="4" t="str">
        <f t="shared" si="76"/>
        <v/>
      </c>
      <c r="CQ179" s="4" t="b">
        <f t="shared" si="77"/>
        <v>0</v>
      </c>
      <c r="CR179" s="4" t="str">
        <f t="shared" si="78"/>
        <v/>
      </c>
      <c r="CS179" s="4" t="str">
        <f t="shared" si="79"/>
        <v/>
      </c>
      <c r="CT179" s="91" t="b">
        <f t="shared" si="56"/>
        <v>0</v>
      </c>
    </row>
    <row r="180" spans="1:98" s="4" customFormat="1" x14ac:dyDescent="0.25">
      <c r="A180" s="50" t="str">
        <f t="shared" si="57"/>
        <v>...</v>
      </c>
      <c r="B180" s="50" t="str">
        <f t="shared" si="58"/>
        <v>...</v>
      </c>
      <c r="C180" s="50" t="str">
        <f t="shared" si="59"/>
        <v>.....</v>
      </c>
      <c r="D180" s="50" t="str">
        <f>IF($C180=".....","",_xlfn.IFNA(VLOOKUP($C180, Parameter!$A$4:$L$5000, 3, FALSE), ""))</f>
        <v/>
      </c>
      <c r="E180" s="50" t="str">
        <f t="shared" si="60"/>
        <v>.....</v>
      </c>
      <c r="F180" s="50" t="str">
        <f t="shared" si="61"/>
        <v>......</v>
      </c>
      <c r="G180" s="50" t="str">
        <f t="shared" si="62"/>
        <v>...</v>
      </c>
      <c r="H180" s="40">
        <f>IF(E180=".....", 0, _xlfn.IFNA(VLOOKUP($E180, Parameter2!$A$2:$C$5000, 3, FALSE), 0))</f>
        <v>0</v>
      </c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18" t="str">
        <f>IF(C180=".....","",_xlfn.IFNA(VLOOKUP($C180, Parameter!$A$4:$B$5000, 2, FALSE), "Kode belanja salah :("))</f>
        <v/>
      </c>
      <c r="X180" s="35"/>
      <c r="Y180" s="121"/>
      <c r="Z180" s="17"/>
      <c r="AA180" s="20"/>
      <c r="AB180" s="41" t="str">
        <f>IF($C180=".....","",VLOOKUP($C180, Parameter!$A$4:$L$5000, 6, FALSE))</f>
        <v/>
      </c>
      <c r="AC180" s="41" t="str">
        <f>IF($C180=".....","",VLOOKUP($C180, Parameter!$A$4:$L$5000, 7, FALSE))</f>
        <v/>
      </c>
      <c r="AD180" s="41" t="str">
        <f>IF($C180=".....","",VLOOKUP($C180, Parameter!$A$4:$L$5000, 8, FALSE))</f>
        <v/>
      </c>
      <c r="AE180" s="41" t="str">
        <f>IF($C180=".....","",VLOOKUP($C180, Parameter!$A$4:$L$5000, 9, FALSE))</f>
        <v/>
      </c>
      <c r="AF180" s="41" t="str">
        <f>IF($C180=".....","",VLOOKUP($C180, Parameter!$A$4:$L$5000, 10, FALSE))</f>
        <v/>
      </c>
      <c r="AG180" s="41" t="str">
        <f>IF($C180=".....","",VLOOKUP($C180, Parameter!$A$4:$L$5000, 11, FALSE))</f>
        <v/>
      </c>
      <c r="AH180" s="41" t="str">
        <f>IF($C180="..0.0.0.000","",_xlfn.IFNA(VLOOKUP($C180, Parameter!$A$4:$L$5000, 12, FALSE), ""))</f>
        <v/>
      </c>
      <c r="AI180" s="39"/>
      <c r="AJ180" s="39"/>
      <c r="AK180" s="39"/>
      <c r="AL180" s="39"/>
      <c r="AM180" s="39"/>
      <c r="AN180" s="39"/>
      <c r="AO180" s="39"/>
      <c r="AP180" s="41" t="str">
        <f>IF(F180="......", "", _xlfn.IFNA(VLOOKUP(F180, Parameter2!$D$2:$E$15000, 2, FALSE), "Kode aset salah :("))</f>
        <v/>
      </c>
      <c r="AQ180" s="39"/>
      <c r="AR180" s="51"/>
      <c r="AS180" s="52"/>
      <c r="AT180" s="53">
        <f t="shared" si="63"/>
        <v>0</v>
      </c>
      <c r="AU180" s="39" t="str">
        <f t="shared" si="64"/>
        <v/>
      </c>
      <c r="AV180" s="39" t="str">
        <f t="shared" si="65"/>
        <v/>
      </c>
      <c r="AW180" s="39" t="str">
        <f t="shared" si="66"/>
        <v/>
      </c>
      <c r="AX180" s="39" t="str">
        <f t="shared" si="67"/>
        <v/>
      </c>
      <c r="AY180" s="41" t="str">
        <f>IF(G180="...", "", VLOOKUP(G180, UPB!$A$3:$B$5000, 2, FALSE))</f>
        <v/>
      </c>
      <c r="AZ180" s="84"/>
      <c r="BA180" s="76"/>
      <c r="BB180" s="65"/>
      <c r="BC180" s="65"/>
      <c r="BD180" s="54"/>
      <c r="BE180" s="65"/>
      <c r="BF180" s="65"/>
      <c r="BG180" s="65"/>
      <c r="BH180" s="65"/>
      <c r="BI180" s="65"/>
      <c r="BJ180" s="65"/>
      <c r="BK180" s="65"/>
      <c r="BL180" s="65"/>
      <c r="BM180" s="65"/>
      <c r="BN180" s="70"/>
      <c r="BO180" s="65"/>
      <c r="BP180" s="65"/>
      <c r="BQ180" s="65"/>
      <c r="BR180" s="65"/>
      <c r="BS180" s="65"/>
      <c r="BT180" s="65"/>
      <c r="BU180" s="55" t="str">
        <f>IF(AND($D180 &lt;&gt; "", $D180 &lt;&gt; $E180, $F180 &lt;&gt; "x.x.x.x.x.x.x"), VLOOKUP($E180, Parameter!$E$3:$N$5000, 9, FALSE), "")</f>
        <v/>
      </c>
      <c r="BV180" s="55" t="str">
        <f>IF(AND($D180 &lt;&gt; "", $D180 &lt;&gt; $E180, $F180 &lt;&gt; "x.x.x.x.x.x.x"), VLOOKUP($E180, Parameter!$E$3:$N$5000, 10, FALSE), "")</f>
        <v/>
      </c>
      <c r="BW180" s="55" t="str">
        <f>IF(AND($D180 &lt;&gt; "", $D180 &lt;&gt; $E180, $F180 &lt;&gt; "x.x.x.x.x.x.x"), VLOOKUP($C180, Parameter!$A$4:$L$5000, 3, FALSE), "")</f>
        <v/>
      </c>
      <c r="BX180" s="55" t="str">
        <f>IF(AND($D180 &lt;&gt; "", $D180 &lt;&gt; $E180, $F180 &lt;&gt; "x.x.x.x.x.x.x"), VLOOKUP($C180, Parameter!$A$4:$L$5000, 4, FALSE), "")</f>
        <v/>
      </c>
      <c r="BY180" s="56">
        <f t="shared" si="68"/>
        <v>0</v>
      </c>
      <c r="BZ180" s="55" t="str">
        <f t="shared" si="69"/>
        <v>Intra</v>
      </c>
      <c r="CA180" s="55" t="str">
        <f>IF($BZ180="Ekstra", Parameter3!$B$2, "")</f>
        <v/>
      </c>
      <c r="CB180" s="55" t="str">
        <f>IF($BZ180="Ekstra", Parameter3!$C$2, "")</f>
        <v/>
      </c>
      <c r="CC180" s="55" t="str">
        <f>IF($BZ180="Ekstra", VLOOKUP($E180, Parameter!$E$3:$N$5000, 9, FALSE), "")</f>
        <v/>
      </c>
      <c r="CD180" s="55" t="str">
        <f>IF($BZ180="Ekstra", VLOOKUP($E180, Parameter!$E$3:$N$5000, 10, FALSE), "")</f>
        <v/>
      </c>
      <c r="CE180" s="56">
        <f t="shared" si="70"/>
        <v>0</v>
      </c>
      <c r="CF180" s="55" t="str">
        <f t="shared" si="81"/>
        <v/>
      </c>
      <c r="CG180" s="55" t="str">
        <f t="shared" si="81"/>
        <v/>
      </c>
      <c r="CH180" s="55" t="str">
        <f t="shared" si="71"/>
        <v/>
      </c>
      <c r="CI180" s="55" t="str">
        <f>IF($F180="x.x.x.x.x.x.x", VLOOKUP($C180, Parameter!$A$4:$L$5000, 4, FALSE), "")</f>
        <v/>
      </c>
      <c r="CJ180" s="56">
        <f t="shared" si="72"/>
        <v>0</v>
      </c>
      <c r="CM180" s="4" t="str">
        <f t="shared" si="73"/>
        <v>...-...-.....</v>
      </c>
      <c r="CN180" s="57">
        <f t="shared" si="74"/>
        <v>0</v>
      </c>
      <c r="CO180" s="58">
        <f t="shared" si="75"/>
        <v>0</v>
      </c>
      <c r="CP180" s="4" t="str">
        <f t="shared" si="76"/>
        <v/>
      </c>
      <c r="CQ180" s="4" t="b">
        <f t="shared" si="77"/>
        <v>0</v>
      </c>
      <c r="CR180" s="4" t="str">
        <f t="shared" si="78"/>
        <v/>
      </c>
      <c r="CS180" s="4" t="str">
        <f t="shared" si="79"/>
        <v/>
      </c>
      <c r="CT180" s="91" t="b">
        <f t="shared" si="56"/>
        <v>0</v>
      </c>
    </row>
    <row r="181" spans="1:98" s="4" customFormat="1" x14ac:dyDescent="0.25">
      <c r="A181" s="50" t="str">
        <f t="shared" si="57"/>
        <v>...</v>
      </c>
      <c r="B181" s="50" t="str">
        <f t="shared" si="58"/>
        <v>...</v>
      </c>
      <c r="C181" s="50" t="str">
        <f t="shared" si="59"/>
        <v>.....</v>
      </c>
      <c r="D181" s="50" t="str">
        <f>IF($C181=".....","",_xlfn.IFNA(VLOOKUP($C181, Parameter!$A$4:$L$5000, 3, FALSE), ""))</f>
        <v/>
      </c>
      <c r="E181" s="50" t="str">
        <f t="shared" si="60"/>
        <v>.....</v>
      </c>
      <c r="F181" s="50" t="str">
        <f t="shared" si="61"/>
        <v>......</v>
      </c>
      <c r="G181" s="50" t="str">
        <f t="shared" si="62"/>
        <v>...</v>
      </c>
      <c r="H181" s="40">
        <f>IF(E181=".....", 0, _xlfn.IFNA(VLOOKUP($E181, Parameter2!$A$2:$C$5000, 3, FALSE), 0))</f>
        <v>0</v>
      </c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18" t="str">
        <f>IF(C181=".....","",_xlfn.IFNA(VLOOKUP($C181, Parameter!$A$4:$B$5000, 2, FALSE), "Kode belanja salah :("))</f>
        <v/>
      </c>
      <c r="X181" s="35"/>
      <c r="Y181" s="121"/>
      <c r="Z181" s="17"/>
      <c r="AA181" s="20"/>
      <c r="AB181" s="41" t="str">
        <f>IF($C181=".....","",VLOOKUP($C181, Parameter!$A$4:$L$5000, 6, FALSE))</f>
        <v/>
      </c>
      <c r="AC181" s="41" t="str">
        <f>IF($C181=".....","",VLOOKUP($C181, Parameter!$A$4:$L$5000, 7, FALSE))</f>
        <v/>
      </c>
      <c r="AD181" s="41" t="str">
        <f>IF($C181=".....","",VLOOKUP($C181, Parameter!$A$4:$L$5000, 8, FALSE))</f>
        <v/>
      </c>
      <c r="AE181" s="41" t="str">
        <f>IF($C181=".....","",VLOOKUP($C181, Parameter!$A$4:$L$5000, 9, FALSE))</f>
        <v/>
      </c>
      <c r="AF181" s="41" t="str">
        <f>IF($C181=".....","",VLOOKUP($C181, Parameter!$A$4:$L$5000, 10, FALSE))</f>
        <v/>
      </c>
      <c r="AG181" s="41" t="str">
        <f>IF($C181=".....","",VLOOKUP($C181, Parameter!$A$4:$L$5000, 11, FALSE))</f>
        <v/>
      </c>
      <c r="AH181" s="41" t="str">
        <f>IF($C181="..0.0.0.000","",_xlfn.IFNA(VLOOKUP($C181, Parameter!$A$4:$L$5000, 12, FALSE), ""))</f>
        <v/>
      </c>
      <c r="AI181" s="39"/>
      <c r="AJ181" s="39"/>
      <c r="AK181" s="39"/>
      <c r="AL181" s="39"/>
      <c r="AM181" s="39"/>
      <c r="AN181" s="39"/>
      <c r="AO181" s="39"/>
      <c r="AP181" s="41" t="str">
        <f>IF(F181="......", "", _xlfn.IFNA(VLOOKUP(F181, Parameter2!$D$2:$E$15000, 2, FALSE), "Kode aset salah :("))</f>
        <v/>
      </c>
      <c r="AQ181" s="39"/>
      <c r="AR181" s="51"/>
      <c r="AS181" s="52"/>
      <c r="AT181" s="53">
        <f t="shared" si="63"/>
        <v>0</v>
      </c>
      <c r="AU181" s="39" t="str">
        <f t="shared" si="64"/>
        <v/>
      </c>
      <c r="AV181" s="39" t="str">
        <f t="shared" si="65"/>
        <v/>
      </c>
      <c r="AW181" s="39" t="str">
        <f t="shared" si="66"/>
        <v/>
      </c>
      <c r="AX181" s="39" t="str">
        <f t="shared" si="67"/>
        <v/>
      </c>
      <c r="AY181" s="41" t="str">
        <f>IF(G181="...", "", VLOOKUP(G181, UPB!$A$3:$B$5000, 2, FALSE))</f>
        <v/>
      </c>
      <c r="AZ181" s="84"/>
      <c r="BA181" s="76"/>
      <c r="BB181" s="65"/>
      <c r="BC181" s="65"/>
      <c r="BD181" s="54"/>
      <c r="BE181" s="65"/>
      <c r="BF181" s="65"/>
      <c r="BG181" s="65"/>
      <c r="BH181" s="65"/>
      <c r="BI181" s="65"/>
      <c r="BJ181" s="65"/>
      <c r="BK181" s="65"/>
      <c r="BL181" s="65"/>
      <c r="BM181" s="65"/>
      <c r="BN181" s="70"/>
      <c r="BO181" s="65"/>
      <c r="BP181" s="65"/>
      <c r="BQ181" s="65"/>
      <c r="BR181" s="65"/>
      <c r="BS181" s="65"/>
      <c r="BT181" s="65"/>
      <c r="BU181" s="55" t="str">
        <f>IF(AND($D181 &lt;&gt; "", $D181 &lt;&gt; $E181, $F181 &lt;&gt; "x.x.x.x.x.x.x"), VLOOKUP($E181, Parameter!$E$3:$N$5000, 9, FALSE), "")</f>
        <v/>
      </c>
      <c r="BV181" s="55" t="str">
        <f>IF(AND($D181 &lt;&gt; "", $D181 &lt;&gt; $E181, $F181 &lt;&gt; "x.x.x.x.x.x.x"), VLOOKUP($E181, Parameter!$E$3:$N$5000, 10, FALSE), "")</f>
        <v/>
      </c>
      <c r="BW181" s="55" t="str">
        <f>IF(AND($D181 &lt;&gt; "", $D181 &lt;&gt; $E181, $F181 &lt;&gt; "x.x.x.x.x.x.x"), VLOOKUP($C181, Parameter!$A$4:$L$5000, 3, FALSE), "")</f>
        <v/>
      </c>
      <c r="BX181" s="55" t="str">
        <f>IF(AND($D181 &lt;&gt; "", $D181 &lt;&gt; $E181, $F181 &lt;&gt; "x.x.x.x.x.x.x"), VLOOKUP($C181, Parameter!$A$4:$L$5000, 4, FALSE), "")</f>
        <v/>
      </c>
      <c r="BY181" s="56">
        <f t="shared" si="68"/>
        <v>0</v>
      </c>
      <c r="BZ181" s="55" t="str">
        <f t="shared" si="69"/>
        <v>Intra</v>
      </c>
      <c r="CA181" s="55" t="str">
        <f>IF($BZ181="Ekstra", Parameter3!$B$2, "")</f>
        <v/>
      </c>
      <c r="CB181" s="55" t="str">
        <f>IF($BZ181="Ekstra", Parameter3!$C$2, "")</f>
        <v/>
      </c>
      <c r="CC181" s="55" t="str">
        <f>IF($BZ181="Ekstra", VLOOKUP($E181, Parameter!$E$3:$N$5000, 9, FALSE), "")</f>
        <v/>
      </c>
      <c r="CD181" s="55" t="str">
        <f>IF($BZ181="Ekstra", VLOOKUP($E181, Parameter!$E$3:$N$5000, 10, FALSE), "")</f>
        <v/>
      </c>
      <c r="CE181" s="56">
        <f t="shared" si="70"/>
        <v>0</v>
      </c>
      <c r="CF181" s="55" t="str">
        <f t="shared" si="81"/>
        <v/>
      </c>
      <c r="CG181" s="55" t="str">
        <f t="shared" si="81"/>
        <v/>
      </c>
      <c r="CH181" s="55" t="str">
        <f t="shared" si="71"/>
        <v/>
      </c>
      <c r="CI181" s="55" t="str">
        <f>IF($F181="x.x.x.x.x.x.x", VLOOKUP($C181, Parameter!$A$4:$L$5000, 4, FALSE), "")</f>
        <v/>
      </c>
      <c r="CJ181" s="56">
        <f t="shared" si="72"/>
        <v>0</v>
      </c>
      <c r="CM181" s="4" t="str">
        <f t="shared" si="73"/>
        <v>...-...-.....</v>
      </c>
      <c r="CN181" s="57">
        <f t="shared" si="74"/>
        <v>0</v>
      </c>
      <c r="CO181" s="58">
        <f t="shared" si="75"/>
        <v>0</v>
      </c>
      <c r="CP181" s="4" t="str">
        <f t="shared" si="76"/>
        <v/>
      </c>
      <c r="CQ181" s="4" t="b">
        <f t="shared" si="77"/>
        <v>0</v>
      </c>
      <c r="CR181" s="4" t="str">
        <f t="shared" si="78"/>
        <v/>
      </c>
      <c r="CS181" s="4" t="str">
        <f t="shared" si="79"/>
        <v/>
      </c>
      <c r="CT181" s="91" t="b">
        <f t="shared" si="56"/>
        <v>0</v>
      </c>
    </row>
    <row r="182" spans="1:98" s="4" customFormat="1" x14ac:dyDescent="0.25">
      <c r="A182" s="50" t="str">
        <f t="shared" si="57"/>
        <v>...</v>
      </c>
      <c r="B182" s="50" t="str">
        <f t="shared" si="58"/>
        <v>...</v>
      </c>
      <c r="C182" s="50" t="str">
        <f t="shared" si="59"/>
        <v>.....</v>
      </c>
      <c r="D182" s="50" t="str">
        <f>IF($C182=".....","",_xlfn.IFNA(VLOOKUP($C182, Parameter!$A$4:$L$5000, 3, FALSE), ""))</f>
        <v/>
      </c>
      <c r="E182" s="50" t="str">
        <f t="shared" si="60"/>
        <v>.....</v>
      </c>
      <c r="F182" s="50" t="str">
        <f t="shared" si="61"/>
        <v>......</v>
      </c>
      <c r="G182" s="50" t="str">
        <f t="shared" si="62"/>
        <v>...</v>
      </c>
      <c r="H182" s="40">
        <f>IF(E182=".....", 0, _xlfn.IFNA(VLOOKUP($E182, Parameter2!$A$2:$C$5000, 3, FALSE), 0))</f>
        <v>0</v>
      </c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18" t="str">
        <f>IF(C182=".....","",_xlfn.IFNA(VLOOKUP($C182, Parameter!$A$4:$B$5000, 2, FALSE), "Kode belanja salah :("))</f>
        <v/>
      </c>
      <c r="X182" s="35"/>
      <c r="Y182" s="121"/>
      <c r="Z182" s="17"/>
      <c r="AA182" s="20"/>
      <c r="AB182" s="41" t="str">
        <f>IF($C182=".....","",VLOOKUP($C182, Parameter!$A$4:$L$5000, 6, FALSE))</f>
        <v/>
      </c>
      <c r="AC182" s="41" t="str">
        <f>IF($C182=".....","",VLOOKUP($C182, Parameter!$A$4:$L$5000, 7, FALSE))</f>
        <v/>
      </c>
      <c r="AD182" s="41" t="str">
        <f>IF($C182=".....","",VLOOKUP($C182, Parameter!$A$4:$L$5000, 8, FALSE))</f>
        <v/>
      </c>
      <c r="AE182" s="41" t="str">
        <f>IF($C182=".....","",VLOOKUP($C182, Parameter!$A$4:$L$5000, 9, FALSE))</f>
        <v/>
      </c>
      <c r="AF182" s="41" t="str">
        <f>IF($C182=".....","",VLOOKUP($C182, Parameter!$A$4:$L$5000, 10, FALSE))</f>
        <v/>
      </c>
      <c r="AG182" s="41" t="str">
        <f>IF($C182=".....","",VLOOKUP($C182, Parameter!$A$4:$L$5000, 11, FALSE))</f>
        <v/>
      </c>
      <c r="AH182" s="41" t="str">
        <f>IF($C182="..0.0.0.000","",_xlfn.IFNA(VLOOKUP($C182, Parameter!$A$4:$L$5000, 12, FALSE), ""))</f>
        <v/>
      </c>
      <c r="AI182" s="39"/>
      <c r="AJ182" s="39"/>
      <c r="AK182" s="39"/>
      <c r="AL182" s="39"/>
      <c r="AM182" s="39"/>
      <c r="AN182" s="39"/>
      <c r="AO182" s="39"/>
      <c r="AP182" s="41" t="str">
        <f>IF(F182="......", "", _xlfn.IFNA(VLOOKUP(F182, Parameter2!$D$2:$E$15000, 2, FALSE), "Kode aset salah :("))</f>
        <v/>
      </c>
      <c r="AQ182" s="39"/>
      <c r="AR182" s="51"/>
      <c r="AS182" s="52"/>
      <c r="AT182" s="53">
        <f t="shared" si="63"/>
        <v>0</v>
      </c>
      <c r="AU182" s="39" t="str">
        <f t="shared" si="64"/>
        <v/>
      </c>
      <c r="AV182" s="39" t="str">
        <f t="shared" si="65"/>
        <v/>
      </c>
      <c r="AW182" s="39" t="str">
        <f t="shared" si="66"/>
        <v/>
      </c>
      <c r="AX182" s="39" t="str">
        <f t="shared" si="67"/>
        <v/>
      </c>
      <c r="AY182" s="41" t="str">
        <f>IF(G182="...", "", VLOOKUP(G182, UPB!$A$3:$B$5000, 2, FALSE))</f>
        <v/>
      </c>
      <c r="AZ182" s="84"/>
      <c r="BA182" s="76"/>
      <c r="BB182" s="65"/>
      <c r="BC182" s="65"/>
      <c r="BD182" s="54"/>
      <c r="BE182" s="65"/>
      <c r="BF182" s="65"/>
      <c r="BG182" s="65"/>
      <c r="BH182" s="65"/>
      <c r="BI182" s="65"/>
      <c r="BJ182" s="65"/>
      <c r="BK182" s="65"/>
      <c r="BL182" s="65"/>
      <c r="BM182" s="65"/>
      <c r="BN182" s="70"/>
      <c r="BO182" s="65"/>
      <c r="BP182" s="65"/>
      <c r="BQ182" s="65"/>
      <c r="BR182" s="65"/>
      <c r="BS182" s="65"/>
      <c r="BT182" s="65"/>
      <c r="BU182" s="55" t="str">
        <f>IF(AND($D182 &lt;&gt; "", $D182 &lt;&gt; $E182, $F182 &lt;&gt; "x.x.x.x.x.x.x"), VLOOKUP($E182, Parameter!$E$3:$N$5000, 9, FALSE), "")</f>
        <v/>
      </c>
      <c r="BV182" s="55" t="str">
        <f>IF(AND($D182 &lt;&gt; "", $D182 &lt;&gt; $E182, $F182 &lt;&gt; "x.x.x.x.x.x.x"), VLOOKUP($E182, Parameter!$E$3:$N$5000, 10, FALSE), "")</f>
        <v/>
      </c>
      <c r="BW182" s="55" t="str">
        <f>IF(AND($D182 &lt;&gt; "", $D182 &lt;&gt; $E182, $F182 &lt;&gt; "x.x.x.x.x.x.x"), VLOOKUP($C182, Parameter!$A$4:$L$5000, 3, FALSE), "")</f>
        <v/>
      </c>
      <c r="BX182" s="55" t="str">
        <f>IF(AND($D182 &lt;&gt; "", $D182 &lt;&gt; $E182, $F182 &lt;&gt; "x.x.x.x.x.x.x"), VLOOKUP($C182, Parameter!$A$4:$L$5000, 4, FALSE), "")</f>
        <v/>
      </c>
      <c r="BY182" s="56">
        <f t="shared" si="68"/>
        <v>0</v>
      </c>
      <c r="BZ182" s="55" t="str">
        <f t="shared" si="69"/>
        <v>Intra</v>
      </c>
      <c r="CA182" s="55" t="str">
        <f>IF($BZ182="Ekstra", Parameter3!$B$2, "")</f>
        <v/>
      </c>
      <c r="CB182" s="55" t="str">
        <f>IF($BZ182="Ekstra", Parameter3!$C$2, "")</f>
        <v/>
      </c>
      <c r="CC182" s="55" t="str">
        <f>IF($BZ182="Ekstra", VLOOKUP($E182, Parameter!$E$3:$N$5000, 9, FALSE), "")</f>
        <v/>
      </c>
      <c r="CD182" s="55" t="str">
        <f>IF($BZ182="Ekstra", VLOOKUP($E182, Parameter!$E$3:$N$5000, 10, FALSE), "")</f>
        <v/>
      </c>
      <c r="CE182" s="56">
        <f t="shared" si="70"/>
        <v>0</v>
      </c>
      <c r="CF182" s="55" t="str">
        <f t="shared" si="81"/>
        <v/>
      </c>
      <c r="CG182" s="55" t="str">
        <f t="shared" si="81"/>
        <v/>
      </c>
      <c r="CH182" s="55" t="str">
        <f t="shared" si="71"/>
        <v/>
      </c>
      <c r="CI182" s="55" t="str">
        <f>IF($F182="x.x.x.x.x.x.x", VLOOKUP($C182, Parameter!$A$4:$L$5000, 4, FALSE), "")</f>
        <v/>
      </c>
      <c r="CJ182" s="56">
        <f t="shared" si="72"/>
        <v>0</v>
      </c>
      <c r="CM182" s="4" t="str">
        <f t="shared" si="73"/>
        <v>...-...-.....</v>
      </c>
      <c r="CN182" s="57">
        <f t="shared" si="74"/>
        <v>0</v>
      </c>
      <c r="CO182" s="58">
        <f t="shared" si="75"/>
        <v>0</v>
      </c>
      <c r="CP182" s="4" t="str">
        <f t="shared" si="76"/>
        <v/>
      </c>
      <c r="CQ182" s="4" t="b">
        <f t="shared" si="77"/>
        <v>0</v>
      </c>
      <c r="CR182" s="4" t="str">
        <f t="shared" si="78"/>
        <v/>
      </c>
      <c r="CS182" s="4" t="str">
        <f t="shared" si="79"/>
        <v/>
      </c>
      <c r="CT182" s="91" t="b">
        <f t="shared" si="56"/>
        <v>0</v>
      </c>
    </row>
    <row r="183" spans="1:98" s="4" customFormat="1" x14ac:dyDescent="0.25">
      <c r="A183" s="50" t="str">
        <f t="shared" si="57"/>
        <v>...</v>
      </c>
      <c r="B183" s="50" t="str">
        <f t="shared" si="58"/>
        <v>...</v>
      </c>
      <c r="C183" s="50" t="str">
        <f t="shared" si="59"/>
        <v>.....</v>
      </c>
      <c r="D183" s="50" t="str">
        <f>IF($C183=".....","",_xlfn.IFNA(VLOOKUP($C183, Parameter!$A$4:$L$5000, 3, FALSE), ""))</f>
        <v/>
      </c>
      <c r="E183" s="50" t="str">
        <f t="shared" si="60"/>
        <v>.....</v>
      </c>
      <c r="F183" s="50" t="str">
        <f t="shared" si="61"/>
        <v>......</v>
      </c>
      <c r="G183" s="50" t="str">
        <f t="shared" si="62"/>
        <v>...</v>
      </c>
      <c r="H183" s="40">
        <f>IF(E183=".....", 0, _xlfn.IFNA(VLOOKUP($E183, Parameter2!$A$2:$C$5000, 3, FALSE), 0))</f>
        <v>0</v>
      </c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18" t="str">
        <f>IF(C183=".....","",_xlfn.IFNA(VLOOKUP($C183, Parameter!$A$4:$B$5000, 2, FALSE), "Kode belanja salah :("))</f>
        <v/>
      </c>
      <c r="X183" s="35"/>
      <c r="Y183" s="121"/>
      <c r="Z183" s="17"/>
      <c r="AA183" s="20"/>
      <c r="AB183" s="41" t="str">
        <f>IF($C183=".....","",VLOOKUP($C183, Parameter!$A$4:$L$5000, 6, FALSE))</f>
        <v/>
      </c>
      <c r="AC183" s="41" t="str">
        <f>IF($C183=".....","",VLOOKUP($C183, Parameter!$A$4:$L$5000, 7, FALSE))</f>
        <v/>
      </c>
      <c r="AD183" s="41" t="str">
        <f>IF($C183=".....","",VLOOKUP($C183, Parameter!$A$4:$L$5000, 8, FALSE))</f>
        <v/>
      </c>
      <c r="AE183" s="41" t="str">
        <f>IF($C183=".....","",VLOOKUP($C183, Parameter!$A$4:$L$5000, 9, FALSE))</f>
        <v/>
      </c>
      <c r="AF183" s="41" t="str">
        <f>IF($C183=".....","",VLOOKUP($C183, Parameter!$A$4:$L$5000, 10, FALSE))</f>
        <v/>
      </c>
      <c r="AG183" s="41" t="str">
        <f>IF($C183=".....","",VLOOKUP($C183, Parameter!$A$4:$L$5000, 11, FALSE))</f>
        <v/>
      </c>
      <c r="AH183" s="41" t="str">
        <f>IF($C183="..0.0.0.000","",_xlfn.IFNA(VLOOKUP($C183, Parameter!$A$4:$L$5000, 12, FALSE), ""))</f>
        <v/>
      </c>
      <c r="AI183" s="39"/>
      <c r="AJ183" s="39"/>
      <c r="AK183" s="39"/>
      <c r="AL183" s="39"/>
      <c r="AM183" s="39"/>
      <c r="AN183" s="39"/>
      <c r="AO183" s="39"/>
      <c r="AP183" s="41" t="str">
        <f>IF(F183="......", "", _xlfn.IFNA(VLOOKUP(F183, Parameter2!$D$2:$E$15000, 2, FALSE), "Kode aset salah :("))</f>
        <v/>
      </c>
      <c r="AQ183" s="39"/>
      <c r="AR183" s="51"/>
      <c r="AS183" s="52"/>
      <c r="AT183" s="53">
        <f t="shared" si="63"/>
        <v>0</v>
      </c>
      <c r="AU183" s="39" t="str">
        <f t="shared" si="64"/>
        <v/>
      </c>
      <c r="AV183" s="39" t="str">
        <f t="shared" si="65"/>
        <v/>
      </c>
      <c r="AW183" s="39" t="str">
        <f t="shared" si="66"/>
        <v/>
      </c>
      <c r="AX183" s="39" t="str">
        <f t="shared" si="67"/>
        <v/>
      </c>
      <c r="AY183" s="41" t="str">
        <f>IF(G183="...", "", VLOOKUP(G183, UPB!$A$3:$B$5000, 2, FALSE))</f>
        <v/>
      </c>
      <c r="AZ183" s="84"/>
      <c r="BA183" s="76"/>
      <c r="BB183" s="65"/>
      <c r="BC183" s="65"/>
      <c r="BD183" s="54"/>
      <c r="BE183" s="65"/>
      <c r="BF183" s="65"/>
      <c r="BG183" s="65"/>
      <c r="BH183" s="65"/>
      <c r="BI183" s="65"/>
      <c r="BJ183" s="65"/>
      <c r="BK183" s="65"/>
      <c r="BL183" s="65"/>
      <c r="BM183" s="65"/>
      <c r="BN183" s="70"/>
      <c r="BO183" s="65"/>
      <c r="BP183" s="65"/>
      <c r="BQ183" s="65"/>
      <c r="BR183" s="65"/>
      <c r="BS183" s="65"/>
      <c r="BT183" s="65"/>
      <c r="BU183" s="55" t="str">
        <f>IF(AND($D183 &lt;&gt; "", $D183 &lt;&gt; $E183, $F183 &lt;&gt; "x.x.x.x.x.x.x"), VLOOKUP($E183, Parameter!$E$3:$N$5000, 9, FALSE), "")</f>
        <v/>
      </c>
      <c r="BV183" s="55" t="str">
        <f>IF(AND($D183 &lt;&gt; "", $D183 &lt;&gt; $E183, $F183 &lt;&gt; "x.x.x.x.x.x.x"), VLOOKUP($E183, Parameter!$E$3:$N$5000, 10, FALSE), "")</f>
        <v/>
      </c>
      <c r="BW183" s="55" t="str">
        <f>IF(AND($D183 &lt;&gt; "", $D183 &lt;&gt; $E183, $F183 &lt;&gt; "x.x.x.x.x.x.x"), VLOOKUP($C183, Parameter!$A$4:$L$5000, 3, FALSE), "")</f>
        <v/>
      </c>
      <c r="BX183" s="55" t="str">
        <f>IF(AND($D183 &lt;&gt; "", $D183 &lt;&gt; $E183, $F183 &lt;&gt; "x.x.x.x.x.x.x"), VLOOKUP($C183, Parameter!$A$4:$L$5000, 4, FALSE), "")</f>
        <v/>
      </c>
      <c r="BY183" s="56">
        <f t="shared" si="68"/>
        <v>0</v>
      </c>
      <c r="BZ183" s="55" t="str">
        <f t="shared" si="69"/>
        <v>Intra</v>
      </c>
      <c r="CA183" s="55" t="str">
        <f>IF($BZ183="Ekstra", Parameter3!$B$2, "")</f>
        <v/>
      </c>
      <c r="CB183" s="55" t="str">
        <f>IF($BZ183="Ekstra", Parameter3!$C$2, "")</f>
        <v/>
      </c>
      <c r="CC183" s="55" t="str">
        <f>IF($BZ183="Ekstra", VLOOKUP($E183, Parameter!$E$3:$N$5000, 9, FALSE), "")</f>
        <v/>
      </c>
      <c r="CD183" s="55" t="str">
        <f>IF($BZ183="Ekstra", VLOOKUP($E183, Parameter!$E$3:$N$5000, 10, FALSE), "")</f>
        <v/>
      </c>
      <c r="CE183" s="56">
        <f t="shared" si="70"/>
        <v>0</v>
      </c>
      <c r="CF183" s="55" t="str">
        <f t="shared" si="81"/>
        <v/>
      </c>
      <c r="CG183" s="55" t="str">
        <f t="shared" si="81"/>
        <v/>
      </c>
      <c r="CH183" s="55" t="str">
        <f t="shared" si="71"/>
        <v/>
      </c>
      <c r="CI183" s="55" t="str">
        <f>IF($F183="x.x.x.x.x.x.x", VLOOKUP($C183, Parameter!$A$4:$L$5000, 4, FALSE), "")</f>
        <v/>
      </c>
      <c r="CJ183" s="56">
        <f t="shared" si="72"/>
        <v>0</v>
      </c>
      <c r="CM183" s="4" t="str">
        <f t="shared" si="73"/>
        <v>...-...-.....</v>
      </c>
      <c r="CN183" s="57">
        <f t="shared" si="74"/>
        <v>0</v>
      </c>
      <c r="CO183" s="58">
        <f t="shared" si="75"/>
        <v>0</v>
      </c>
      <c r="CP183" s="4" t="str">
        <f t="shared" si="76"/>
        <v/>
      </c>
      <c r="CQ183" s="4" t="b">
        <f t="shared" si="77"/>
        <v>0</v>
      </c>
      <c r="CR183" s="4" t="str">
        <f t="shared" si="78"/>
        <v/>
      </c>
      <c r="CS183" s="4" t="str">
        <f t="shared" si="79"/>
        <v/>
      </c>
      <c r="CT183" s="91" t="b">
        <f t="shared" si="56"/>
        <v>0</v>
      </c>
    </row>
    <row r="184" spans="1:98" s="4" customFormat="1" x14ac:dyDescent="0.25">
      <c r="A184" s="50" t="str">
        <f t="shared" si="57"/>
        <v>...</v>
      </c>
      <c r="B184" s="50" t="str">
        <f t="shared" si="58"/>
        <v>...</v>
      </c>
      <c r="C184" s="50" t="str">
        <f t="shared" si="59"/>
        <v>.....</v>
      </c>
      <c r="D184" s="50" t="str">
        <f>IF($C184=".....","",_xlfn.IFNA(VLOOKUP($C184, Parameter!$A$4:$L$5000, 3, FALSE), ""))</f>
        <v/>
      </c>
      <c r="E184" s="50" t="str">
        <f t="shared" si="60"/>
        <v>.....</v>
      </c>
      <c r="F184" s="50" t="str">
        <f t="shared" si="61"/>
        <v>......</v>
      </c>
      <c r="G184" s="50" t="str">
        <f t="shared" si="62"/>
        <v>...</v>
      </c>
      <c r="H184" s="40">
        <f>IF(E184=".....", 0, _xlfn.IFNA(VLOOKUP($E184, Parameter2!$A$2:$C$5000, 3, FALSE), 0))</f>
        <v>0</v>
      </c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18" t="str">
        <f>IF(C184=".....","",_xlfn.IFNA(VLOOKUP($C184, Parameter!$A$4:$B$5000, 2, FALSE), "Kode belanja salah :("))</f>
        <v/>
      </c>
      <c r="X184" s="35"/>
      <c r="Y184" s="121"/>
      <c r="Z184" s="17"/>
      <c r="AA184" s="20"/>
      <c r="AB184" s="41" t="str">
        <f>IF($C184=".....","",VLOOKUP($C184, Parameter!$A$4:$L$5000, 6, FALSE))</f>
        <v/>
      </c>
      <c r="AC184" s="41" t="str">
        <f>IF($C184=".....","",VLOOKUP($C184, Parameter!$A$4:$L$5000, 7, FALSE))</f>
        <v/>
      </c>
      <c r="AD184" s="41" t="str">
        <f>IF($C184=".....","",VLOOKUP($C184, Parameter!$A$4:$L$5000, 8, FALSE))</f>
        <v/>
      </c>
      <c r="AE184" s="41" t="str">
        <f>IF($C184=".....","",VLOOKUP($C184, Parameter!$A$4:$L$5000, 9, FALSE))</f>
        <v/>
      </c>
      <c r="AF184" s="41" t="str">
        <f>IF($C184=".....","",VLOOKUP($C184, Parameter!$A$4:$L$5000, 10, FALSE))</f>
        <v/>
      </c>
      <c r="AG184" s="41" t="str">
        <f>IF($C184=".....","",VLOOKUP($C184, Parameter!$A$4:$L$5000, 11, FALSE))</f>
        <v/>
      </c>
      <c r="AH184" s="41" t="str">
        <f>IF($C184="..0.0.0.000","",_xlfn.IFNA(VLOOKUP($C184, Parameter!$A$4:$L$5000, 12, FALSE), ""))</f>
        <v/>
      </c>
      <c r="AI184" s="39"/>
      <c r="AJ184" s="39"/>
      <c r="AK184" s="39"/>
      <c r="AL184" s="39"/>
      <c r="AM184" s="39"/>
      <c r="AN184" s="39"/>
      <c r="AO184" s="39"/>
      <c r="AP184" s="41" t="str">
        <f>IF(F184="......", "", _xlfn.IFNA(VLOOKUP(F184, Parameter2!$D$2:$E$15000, 2, FALSE), "Kode aset salah :("))</f>
        <v/>
      </c>
      <c r="AQ184" s="39"/>
      <c r="AR184" s="51"/>
      <c r="AS184" s="52"/>
      <c r="AT184" s="53">
        <f t="shared" si="63"/>
        <v>0</v>
      </c>
      <c r="AU184" s="39" t="str">
        <f t="shared" si="64"/>
        <v/>
      </c>
      <c r="AV184" s="39" t="str">
        <f t="shared" si="65"/>
        <v/>
      </c>
      <c r="AW184" s="39" t="str">
        <f t="shared" si="66"/>
        <v/>
      </c>
      <c r="AX184" s="39" t="str">
        <f t="shared" si="67"/>
        <v/>
      </c>
      <c r="AY184" s="41" t="str">
        <f>IF(G184="...", "", VLOOKUP(G184, UPB!$A$3:$B$5000, 2, FALSE))</f>
        <v/>
      </c>
      <c r="AZ184" s="84"/>
      <c r="BA184" s="76"/>
      <c r="BB184" s="65"/>
      <c r="BC184" s="65"/>
      <c r="BD184" s="54"/>
      <c r="BE184" s="65"/>
      <c r="BF184" s="65"/>
      <c r="BG184" s="65"/>
      <c r="BH184" s="65"/>
      <c r="BI184" s="65"/>
      <c r="BJ184" s="65"/>
      <c r="BK184" s="65"/>
      <c r="BL184" s="65"/>
      <c r="BM184" s="65"/>
      <c r="BN184" s="70"/>
      <c r="BO184" s="65"/>
      <c r="BP184" s="65"/>
      <c r="BQ184" s="65"/>
      <c r="BR184" s="65"/>
      <c r="BS184" s="65"/>
      <c r="BT184" s="65"/>
      <c r="BU184" s="55" t="str">
        <f>IF(AND($D184 &lt;&gt; "", $D184 &lt;&gt; $E184, $F184 &lt;&gt; "x.x.x.x.x.x.x"), VLOOKUP($E184, Parameter!$E$3:$N$5000, 9, FALSE), "")</f>
        <v/>
      </c>
      <c r="BV184" s="55" t="str">
        <f>IF(AND($D184 &lt;&gt; "", $D184 &lt;&gt; $E184, $F184 &lt;&gt; "x.x.x.x.x.x.x"), VLOOKUP($E184, Parameter!$E$3:$N$5000, 10, FALSE), "")</f>
        <v/>
      </c>
      <c r="BW184" s="55" t="str">
        <f>IF(AND($D184 &lt;&gt; "", $D184 &lt;&gt; $E184, $F184 &lt;&gt; "x.x.x.x.x.x.x"), VLOOKUP($C184, Parameter!$A$4:$L$5000, 3, FALSE), "")</f>
        <v/>
      </c>
      <c r="BX184" s="55" t="str">
        <f>IF(AND($D184 &lt;&gt; "", $D184 &lt;&gt; $E184, $F184 &lt;&gt; "x.x.x.x.x.x.x"), VLOOKUP($C184, Parameter!$A$4:$L$5000, 4, FALSE), "")</f>
        <v/>
      </c>
      <c r="BY184" s="56">
        <f t="shared" si="68"/>
        <v>0</v>
      </c>
      <c r="BZ184" s="55" t="str">
        <f t="shared" si="69"/>
        <v>Intra</v>
      </c>
      <c r="CA184" s="55" t="str">
        <f>IF($BZ184="Ekstra", Parameter3!$B$2, "")</f>
        <v/>
      </c>
      <c r="CB184" s="55" t="str">
        <f>IF($BZ184="Ekstra", Parameter3!$C$2, "")</f>
        <v/>
      </c>
      <c r="CC184" s="55" t="str">
        <f>IF($BZ184="Ekstra", VLOOKUP($E184, Parameter!$E$3:$N$5000, 9, FALSE), "")</f>
        <v/>
      </c>
      <c r="CD184" s="55" t="str">
        <f>IF($BZ184="Ekstra", VLOOKUP($E184, Parameter!$E$3:$N$5000, 10, FALSE), "")</f>
        <v/>
      </c>
      <c r="CE184" s="56">
        <f t="shared" si="70"/>
        <v>0</v>
      </c>
      <c r="CF184" s="55" t="str">
        <f t="shared" si="81"/>
        <v/>
      </c>
      <c r="CG184" s="55" t="str">
        <f t="shared" si="81"/>
        <v/>
      </c>
      <c r="CH184" s="55" t="str">
        <f t="shared" si="71"/>
        <v/>
      </c>
      <c r="CI184" s="55" t="str">
        <f>IF($F184="x.x.x.x.x.x.x", VLOOKUP($C184, Parameter!$A$4:$L$5000, 4, FALSE), "")</f>
        <v/>
      </c>
      <c r="CJ184" s="56">
        <f t="shared" si="72"/>
        <v>0</v>
      </c>
      <c r="CM184" s="4" t="str">
        <f t="shared" si="73"/>
        <v>...-...-.....</v>
      </c>
      <c r="CN184" s="57">
        <f t="shared" si="74"/>
        <v>0</v>
      </c>
      <c r="CO184" s="58">
        <f t="shared" si="75"/>
        <v>0</v>
      </c>
      <c r="CP184" s="4" t="str">
        <f t="shared" si="76"/>
        <v/>
      </c>
      <c r="CQ184" s="4" t="b">
        <f t="shared" si="77"/>
        <v>0</v>
      </c>
      <c r="CR184" s="4" t="str">
        <f t="shared" si="78"/>
        <v/>
      </c>
      <c r="CS184" s="4" t="str">
        <f t="shared" si="79"/>
        <v/>
      </c>
      <c r="CT184" s="91" t="b">
        <f t="shared" si="56"/>
        <v>0</v>
      </c>
    </row>
    <row r="185" spans="1:98" s="4" customFormat="1" x14ac:dyDescent="0.25">
      <c r="A185" s="50" t="str">
        <f t="shared" si="57"/>
        <v>...</v>
      </c>
      <c r="B185" s="50" t="str">
        <f t="shared" si="58"/>
        <v>...</v>
      </c>
      <c r="C185" s="50" t="str">
        <f t="shared" si="59"/>
        <v>.....</v>
      </c>
      <c r="D185" s="50" t="str">
        <f>IF($C185=".....","",_xlfn.IFNA(VLOOKUP($C185, Parameter!$A$4:$L$5000, 3, FALSE), ""))</f>
        <v/>
      </c>
      <c r="E185" s="50" t="str">
        <f t="shared" si="60"/>
        <v>.....</v>
      </c>
      <c r="F185" s="50" t="str">
        <f t="shared" si="61"/>
        <v>......</v>
      </c>
      <c r="G185" s="50" t="str">
        <f t="shared" si="62"/>
        <v>...</v>
      </c>
      <c r="H185" s="40">
        <f>IF(E185=".....", 0, _xlfn.IFNA(VLOOKUP($E185, Parameter2!$A$2:$C$5000, 3, FALSE), 0))</f>
        <v>0</v>
      </c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18" t="str">
        <f>IF(C185=".....","",_xlfn.IFNA(VLOOKUP($C185, Parameter!$A$4:$B$5000, 2, FALSE), "Kode belanja salah :("))</f>
        <v/>
      </c>
      <c r="X185" s="35"/>
      <c r="Y185" s="121"/>
      <c r="Z185" s="17"/>
      <c r="AA185" s="20"/>
      <c r="AB185" s="41" t="str">
        <f>IF($C185=".....","",VLOOKUP($C185, Parameter!$A$4:$L$5000, 6, FALSE))</f>
        <v/>
      </c>
      <c r="AC185" s="41" t="str">
        <f>IF($C185=".....","",VLOOKUP($C185, Parameter!$A$4:$L$5000, 7, FALSE))</f>
        <v/>
      </c>
      <c r="AD185" s="41" t="str">
        <f>IF($C185=".....","",VLOOKUP($C185, Parameter!$A$4:$L$5000, 8, FALSE))</f>
        <v/>
      </c>
      <c r="AE185" s="41" t="str">
        <f>IF($C185=".....","",VLOOKUP($C185, Parameter!$A$4:$L$5000, 9, FALSE))</f>
        <v/>
      </c>
      <c r="AF185" s="41" t="str">
        <f>IF($C185=".....","",VLOOKUP($C185, Parameter!$A$4:$L$5000, 10, FALSE))</f>
        <v/>
      </c>
      <c r="AG185" s="41" t="str">
        <f>IF($C185=".....","",VLOOKUP($C185, Parameter!$A$4:$L$5000, 11, FALSE))</f>
        <v/>
      </c>
      <c r="AH185" s="41" t="str">
        <f>IF($C185="..0.0.0.000","",_xlfn.IFNA(VLOOKUP($C185, Parameter!$A$4:$L$5000, 12, FALSE), ""))</f>
        <v/>
      </c>
      <c r="AI185" s="39"/>
      <c r="AJ185" s="39"/>
      <c r="AK185" s="39"/>
      <c r="AL185" s="39"/>
      <c r="AM185" s="39"/>
      <c r="AN185" s="39"/>
      <c r="AO185" s="39"/>
      <c r="AP185" s="41" t="str">
        <f>IF(F185="......", "", _xlfn.IFNA(VLOOKUP(F185, Parameter2!$D$2:$E$15000, 2, FALSE), "Kode aset salah :("))</f>
        <v/>
      </c>
      <c r="AQ185" s="39"/>
      <c r="AR185" s="51"/>
      <c r="AS185" s="52"/>
      <c r="AT185" s="53">
        <f t="shared" si="63"/>
        <v>0</v>
      </c>
      <c r="AU185" s="39" t="str">
        <f t="shared" si="64"/>
        <v/>
      </c>
      <c r="AV185" s="39" t="str">
        <f t="shared" si="65"/>
        <v/>
      </c>
      <c r="AW185" s="39" t="str">
        <f t="shared" si="66"/>
        <v/>
      </c>
      <c r="AX185" s="39" t="str">
        <f t="shared" si="67"/>
        <v/>
      </c>
      <c r="AY185" s="41" t="str">
        <f>IF(G185="...", "", VLOOKUP(G185, UPB!$A$3:$B$5000, 2, FALSE))</f>
        <v/>
      </c>
      <c r="AZ185" s="84"/>
      <c r="BA185" s="76"/>
      <c r="BB185" s="65"/>
      <c r="BC185" s="65"/>
      <c r="BD185" s="54"/>
      <c r="BE185" s="65"/>
      <c r="BF185" s="65"/>
      <c r="BG185" s="65"/>
      <c r="BH185" s="65"/>
      <c r="BI185" s="65"/>
      <c r="BJ185" s="65"/>
      <c r="BK185" s="65"/>
      <c r="BL185" s="65"/>
      <c r="BM185" s="65"/>
      <c r="BN185" s="70"/>
      <c r="BO185" s="65"/>
      <c r="BP185" s="65"/>
      <c r="BQ185" s="65"/>
      <c r="BR185" s="65"/>
      <c r="BS185" s="65"/>
      <c r="BT185" s="65"/>
      <c r="BU185" s="55" t="str">
        <f>IF(AND($D185 &lt;&gt; "", $D185 &lt;&gt; $E185, $F185 &lt;&gt; "x.x.x.x.x.x.x"), VLOOKUP($E185, Parameter!$E$3:$N$5000, 9, FALSE), "")</f>
        <v/>
      </c>
      <c r="BV185" s="55" t="str">
        <f>IF(AND($D185 &lt;&gt; "", $D185 &lt;&gt; $E185, $F185 &lt;&gt; "x.x.x.x.x.x.x"), VLOOKUP($E185, Parameter!$E$3:$N$5000, 10, FALSE), "")</f>
        <v/>
      </c>
      <c r="BW185" s="55" t="str">
        <f>IF(AND($D185 &lt;&gt; "", $D185 &lt;&gt; $E185, $F185 &lt;&gt; "x.x.x.x.x.x.x"), VLOOKUP($C185, Parameter!$A$4:$L$5000, 3, FALSE), "")</f>
        <v/>
      </c>
      <c r="BX185" s="55" t="str">
        <f>IF(AND($D185 &lt;&gt; "", $D185 &lt;&gt; $E185, $F185 &lt;&gt; "x.x.x.x.x.x.x"), VLOOKUP($C185, Parameter!$A$4:$L$5000, 4, FALSE), "")</f>
        <v/>
      </c>
      <c r="BY185" s="56">
        <f t="shared" si="68"/>
        <v>0</v>
      </c>
      <c r="BZ185" s="55" t="str">
        <f t="shared" si="69"/>
        <v>Intra</v>
      </c>
      <c r="CA185" s="55" t="str">
        <f>IF($BZ185="Ekstra", Parameter3!$B$2, "")</f>
        <v/>
      </c>
      <c r="CB185" s="55" t="str">
        <f>IF($BZ185="Ekstra", Parameter3!$C$2, "")</f>
        <v/>
      </c>
      <c r="CC185" s="55" t="str">
        <f>IF($BZ185="Ekstra", VLOOKUP($E185, Parameter!$E$3:$N$5000, 9, FALSE), "")</f>
        <v/>
      </c>
      <c r="CD185" s="55" t="str">
        <f>IF($BZ185="Ekstra", VLOOKUP($E185, Parameter!$E$3:$N$5000, 10, FALSE), "")</f>
        <v/>
      </c>
      <c r="CE185" s="56">
        <f t="shared" si="70"/>
        <v>0</v>
      </c>
      <c r="CF185" s="55" t="str">
        <f t="shared" si="81"/>
        <v/>
      </c>
      <c r="CG185" s="55" t="str">
        <f t="shared" si="81"/>
        <v/>
      </c>
      <c r="CH185" s="55" t="str">
        <f t="shared" si="71"/>
        <v/>
      </c>
      <c r="CI185" s="55" t="str">
        <f>IF($F185="x.x.x.x.x.x.x", VLOOKUP($C185, Parameter!$A$4:$L$5000, 4, FALSE), "")</f>
        <v/>
      </c>
      <c r="CJ185" s="56">
        <f t="shared" si="72"/>
        <v>0</v>
      </c>
      <c r="CM185" s="4" t="str">
        <f t="shared" si="73"/>
        <v>...-...-.....</v>
      </c>
      <c r="CN185" s="57">
        <f t="shared" si="74"/>
        <v>0</v>
      </c>
      <c r="CO185" s="58">
        <f t="shared" si="75"/>
        <v>0</v>
      </c>
      <c r="CP185" s="4" t="str">
        <f t="shared" si="76"/>
        <v/>
      </c>
      <c r="CQ185" s="4" t="b">
        <f t="shared" si="77"/>
        <v>0</v>
      </c>
      <c r="CR185" s="4" t="str">
        <f t="shared" si="78"/>
        <v/>
      </c>
      <c r="CS185" s="4" t="str">
        <f t="shared" si="79"/>
        <v/>
      </c>
      <c r="CT185" s="91" t="b">
        <f t="shared" si="56"/>
        <v>0</v>
      </c>
    </row>
    <row r="186" spans="1:98" s="4" customFormat="1" x14ac:dyDescent="0.25">
      <c r="A186" s="50" t="str">
        <f t="shared" si="57"/>
        <v>...</v>
      </c>
      <c r="B186" s="50" t="str">
        <f t="shared" si="58"/>
        <v>...</v>
      </c>
      <c r="C186" s="50" t="str">
        <f t="shared" si="59"/>
        <v>.....</v>
      </c>
      <c r="D186" s="50" t="str">
        <f>IF($C186=".....","",_xlfn.IFNA(VLOOKUP($C186, Parameter!$A$4:$L$5000, 3, FALSE), ""))</f>
        <v/>
      </c>
      <c r="E186" s="50" t="str">
        <f t="shared" si="60"/>
        <v>.....</v>
      </c>
      <c r="F186" s="50" t="str">
        <f t="shared" si="61"/>
        <v>......</v>
      </c>
      <c r="G186" s="50" t="str">
        <f t="shared" si="62"/>
        <v>...</v>
      </c>
      <c r="H186" s="40">
        <f>IF(E186=".....", 0, _xlfn.IFNA(VLOOKUP($E186, Parameter2!$A$2:$C$5000, 3, FALSE), 0))</f>
        <v>0</v>
      </c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18" t="str">
        <f>IF(C186=".....","",_xlfn.IFNA(VLOOKUP($C186, Parameter!$A$4:$B$5000, 2, FALSE), "Kode belanja salah :("))</f>
        <v/>
      </c>
      <c r="X186" s="35"/>
      <c r="Y186" s="121"/>
      <c r="Z186" s="17"/>
      <c r="AA186" s="20"/>
      <c r="AB186" s="41" t="str">
        <f>IF($C186=".....","",VLOOKUP($C186, Parameter!$A$4:$L$5000, 6, FALSE))</f>
        <v/>
      </c>
      <c r="AC186" s="41" t="str">
        <f>IF($C186=".....","",VLOOKUP($C186, Parameter!$A$4:$L$5000, 7, FALSE))</f>
        <v/>
      </c>
      <c r="AD186" s="41" t="str">
        <f>IF($C186=".....","",VLOOKUP($C186, Parameter!$A$4:$L$5000, 8, FALSE))</f>
        <v/>
      </c>
      <c r="AE186" s="41" t="str">
        <f>IF($C186=".....","",VLOOKUP($C186, Parameter!$A$4:$L$5000, 9, FALSE))</f>
        <v/>
      </c>
      <c r="AF186" s="41" t="str">
        <f>IF($C186=".....","",VLOOKUP($C186, Parameter!$A$4:$L$5000, 10, FALSE))</f>
        <v/>
      </c>
      <c r="AG186" s="41" t="str">
        <f>IF($C186=".....","",VLOOKUP($C186, Parameter!$A$4:$L$5000, 11, FALSE))</f>
        <v/>
      </c>
      <c r="AH186" s="41" t="str">
        <f>IF($C186="..0.0.0.000","",_xlfn.IFNA(VLOOKUP($C186, Parameter!$A$4:$L$5000, 12, FALSE), ""))</f>
        <v/>
      </c>
      <c r="AI186" s="39"/>
      <c r="AJ186" s="39"/>
      <c r="AK186" s="39"/>
      <c r="AL186" s="39"/>
      <c r="AM186" s="39"/>
      <c r="AN186" s="39"/>
      <c r="AO186" s="39"/>
      <c r="AP186" s="41" t="str">
        <f>IF(F186="......", "", _xlfn.IFNA(VLOOKUP(F186, Parameter2!$D$2:$E$15000, 2, FALSE), "Kode aset salah :("))</f>
        <v/>
      </c>
      <c r="AQ186" s="39"/>
      <c r="AR186" s="51"/>
      <c r="AS186" s="52"/>
      <c r="AT186" s="53">
        <f t="shared" si="63"/>
        <v>0</v>
      </c>
      <c r="AU186" s="39" t="str">
        <f t="shared" si="64"/>
        <v/>
      </c>
      <c r="AV186" s="39" t="str">
        <f t="shared" si="65"/>
        <v/>
      </c>
      <c r="AW186" s="39" t="str">
        <f t="shared" si="66"/>
        <v/>
      </c>
      <c r="AX186" s="39" t="str">
        <f t="shared" si="67"/>
        <v/>
      </c>
      <c r="AY186" s="41" t="str">
        <f>IF(G186="...", "", VLOOKUP(G186, UPB!$A$3:$B$5000, 2, FALSE))</f>
        <v/>
      </c>
      <c r="AZ186" s="84"/>
      <c r="BA186" s="76"/>
      <c r="BB186" s="65"/>
      <c r="BC186" s="65"/>
      <c r="BD186" s="54"/>
      <c r="BE186" s="65"/>
      <c r="BF186" s="65"/>
      <c r="BG186" s="65"/>
      <c r="BH186" s="65"/>
      <c r="BI186" s="65"/>
      <c r="BJ186" s="65"/>
      <c r="BK186" s="65"/>
      <c r="BL186" s="65"/>
      <c r="BM186" s="65"/>
      <c r="BN186" s="70"/>
      <c r="BO186" s="65"/>
      <c r="BP186" s="65"/>
      <c r="BQ186" s="65"/>
      <c r="BR186" s="65"/>
      <c r="BS186" s="65"/>
      <c r="BT186" s="65"/>
      <c r="BU186" s="55" t="str">
        <f>IF(AND($D186 &lt;&gt; "", $D186 &lt;&gt; $E186, $F186 &lt;&gt; "x.x.x.x.x.x.x"), VLOOKUP($E186, Parameter!$E$3:$N$5000, 9, FALSE), "")</f>
        <v/>
      </c>
      <c r="BV186" s="55" t="str">
        <f>IF(AND($D186 &lt;&gt; "", $D186 &lt;&gt; $E186, $F186 &lt;&gt; "x.x.x.x.x.x.x"), VLOOKUP($E186, Parameter!$E$3:$N$5000, 10, FALSE), "")</f>
        <v/>
      </c>
      <c r="BW186" s="55" t="str">
        <f>IF(AND($D186 &lt;&gt; "", $D186 &lt;&gt; $E186, $F186 &lt;&gt; "x.x.x.x.x.x.x"), VLOOKUP($C186, Parameter!$A$4:$L$5000, 3, FALSE), "")</f>
        <v/>
      </c>
      <c r="BX186" s="55" t="str">
        <f>IF(AND($D186 &lt;&gt; "", $D186 &lt;&gt; $E186, $F186 &lt;&gt; "x.x.x.x.x.x.x"), VLOOKUP($C186, Parameter!$A$4:$L$5000, 4, FALSE), "")</f>
        <v/>
      </c>
      <c r="BY186" s="56">
        <f t="shared" si="68"/>
        <v>0</v>
      </c>
      <c r="BZ186" s="55" t="str">
        <f t="shared" si="69"/>
        <v>Intra</v>
      </c>
      <c r="CA186" s="55" t="str">
        <f>IF($BZ186="Ekstra", Parameter3!$B$2, "")</f>
        <v/>
      </c>
      <c r="CB186" s="55" t="str">
        <f>IF($BZ186="Ekstra", Parameter3!$C$2, "")</f>
        <v/>
      </c>
      <c r="CC186" s="55" t="str">
        <f>IF($BZ186="Ekstra", VLOOKUP($E186, Parameter!$E$3:$N$5000, 9, FALSE), "")</f>
        <v/>
      </c>
      <c r="CD186" s="55" t="str">
        <f>IF($BZ186="Ekstra", VLOOKUP($E186, Parameter!$E$3:$N$5000, 10, FALSE), "")</f>
        <v/>
      </c>
      <c r="CE186" s="56">
        <f t="shared" si="70"/>
        <v>0</v>
      </c>
      <c r="CF186" s="55" t="str">
        <f t="shared" si="81"/>
        <v/>
      </c>
      <c r="CG186" s="55" t="str">
        <f t="shared" si="81"/>
        <v/>
      </c>
      <c r="CH186" s="55" t="str">
        <f t="shared" si="71"/>
        <v/>
      </c>
      <c r="CI186" s="55" t="str">
        <f>IF($F186="x.x.x.x.x.x.x", VLOOKUP($C186, Parameter!$A$4:$L$5000, 4, FALSE), "")</f>
        <v/>
      </c>
      <c r="CJ186" s="56">
        <f t="shared" si="72"/>
        <v>0</v>
      </c>
      <c r="CM186" s="4" t="str">
        <f t="shared" si="73"/>
        <v>...-...-.....</v>
      </c>
      <c r="CN186" s="57">
        <f t="shared" si="74"/>
        <v>0</v>
      </c>
      <c r="CO186" s="58">
        <f t="shared" si="75"/>
        <v>0</v>
      </c>
      <c r="CP186" s="4" t="str">
        <f t="shared" si="76"/>
        <v/>
      </c>
      <c r="CQ186" s="4" t="b">
        <f t="shared" si="77"/>
        <v>0</v>
      </c>
      <c r="CR186" s="4" t="str">
        <f t="shared" si="78"/>
        <v/>
      </c>
      <c r="CS186" s="4" t="str">
        <f t="shared" si="79"/>
        <v/>
      </c>
      <c r="CT186" s="91" t="b">
        <f t="shared" si="56"/>
        <v>0</v>
      </c>
    </row>
    <row r="187" spans="1:98" s="4" customFormat="1" x14ac:dyDescent="0.25">
      <c r="A187" s="50" t="str">
        <f t="shared" si="57"/>
        <v>...</v>
      </c>
      <c r="B187" s="50" t="str">
        <f t="shared" si="58"/>
        <v>...</v>
      </c>
      <c r="C187" s="50" t="str">
        <f t="shared" si="59"/>
        <v>.....</v>
      </c>
      <c r="D187" s="50" t="str">
        <f>IF($C187=".....","",_xlfn.IFNA(VLOOKUP($C187, Parameter!$A$4:$L$5000, 3, FALSE), ""))</f>
        <v/>
      </c>
      <c r="E187" s="50" t="str">
        <f t="shared" si="60"/>
        <v>.....</v>
      </c>
      <c r="F187" s="50" t="str">
        <f t="shared" si="61"/>
        <v>......</v>
      </c>
      <c r="G187" s="50" t="str">
        <f t="shared" si="62"/>
        <v>...</v>
      </c>
      <c r="H187" s="40">
        <f>IF(E187=".....", 0, _xlfn.IFNA(VLOOKUP($E187, Parameter2!$A$2:$C$5000, 3, FALSE), 0))</f>
        <v>0</v>
      </c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18" t="str">
        <f>IF(C187=".....","",_xlfn.IFNA(VLOOKUP($C187, Parameter!$A$4:$B$5000, 2, FALSE), "Kode belanja salah :("))</f>
        <v/>
      </c>
      <c r="X187" s="35"/>
      <c r="Y187" s="121"/>
      <c r="Z187" s="17"/>
      <c r="AA187" s="20"/>
      <c r="AB187" s="41" t="str">
        <f>IF($C187=".....","",VLOOKUP($C187, Parameter!$A$4:$L$5000, 6, FALSE))</f>
        <v/>
      </c>
      <c r="AC187" s="41" t="str">
        <f>IF($C187=".....","",VLOOKUP($C187, Parameter!$A$4:$L$5000, 7, FALSE))</f>
        <v/>
      </c>
      <c r="AD187" s="41" t="str">
        <f>IF($C187=".....","",VLOOKUP($C187, Parameter!$A$4:$L$5000, 8, FALSE))</f>
        <v/>
      </c>
      <c r="AE187" s="41" t="str">
        <f>IF($C187=".....","",VLOOKUP($C187, Parameter!$A$4:$L$5000, 9, FALSE))</f>
        <v/>
      </c>
      <c r="AF187" s="41" t="str">
        <f>IF($C187=".....","",VLOOKUP($C187, Parameter!$A$4:$L$5000, 10, FALSE))</f>
        <v/>
      </c>
      <c r="AG187" s="41" t="str">
        <f>IF($C187=".....","",VLOOKUP($C187, Parameter!$A$4:$L$5000, 11, FALSE))</f>
        <v/>
      </c>
      <c r="AH187" s="41" t="str">
        <f>IF($C187="..0.0.0.000","",_xlfn.IFNA(VLOOKUP($C187, Parameter!$A$4:$L$5000, 12, FALSE), ""))</f>
        <v/>
      </c>
      <c r="AI187" s="39"/>
      <c r="AJ187" s="39"/>
      <c r="AK187" s="39"/>
      <c r="AL187" s="39"/>
      <c r="AM187" s="39"/>
      <c r="AN187" s="39"/>
      <c r="AO187" s="39"/>
      <c r="AP187" s="41" t="str">
        <f>IF(F187="......", "", _xlfn.IFNA(VLOOKUP(F187, Parameter2!$D$2:$E$15000, 2, FALSE), "Kode aset salah :("))</f>
        <v/>
      </c>
      <c r="AQ187" s="39"/>
      <c r="AR187" s="51"/>
      <c r="AS187" s="52"/>
      <c r="AT187" s="53">
        <f t="shared" si="63"/>
        <v>0</v>
      </c>
      <c r="AU187" s="39" t="str">
        <f t="shared" si="64"/>
        <v/>
      </c>
      <c r="AV187" s="39" t="str">
        <f t="shared" si="65"/>
        <v/>
      </c>
      <c r="AW187" s="39" t="str">
        <f t="shared" si="66"/>
        <v/>
      </c>
      <c r="AX187" s="39" t="str">
        <f t="shared" si="67"/>
        <v/>
      </c>
      <c r="AY187" s="41" t="str">
        <f>IF(G187="...", "", VLOOKUP(G187, UPB!$A$3:$B$5000, 2, FALSE))</f>
        <v/>
      </c>
      <c r="AZ187" s="84"/>
      <c r="BA187" s="76"/>
      <c r="BB187" s="65"/>
      <c r="BC187" s="65"/>
      <c r="BD187" s="54"/>
      <c r="BE187" s="65"/>
      <c r="BF187" s="65"/>
      <c r="BG187" s="65"/>
      <c r="BH187" s="65"/>
      <c r="BI187" s="65"/>
      <c r="BJ187" s="65"/>
      <c r="BK187" s="65"/>
      <c r="BL187" s="65"/>
      <c r="BM187" s="65"/>
      <c r="BN187" s="70"/>
      <c r="BO187" s="65"/>
      <c r="BP187" s="65"/>
      <c r="BQ187" s="65"/>
      <c r="BR187" s="65"/>
      <c r="BS187" s="65"/>
      <c r="BT187" s="65"/>
      <c r="BU187" s="55" t="str">
        <f>IF(AND($D187 &lt;&gt; "", $D187 &lt;&gt; $E187, $F187 &lt;&gt; "x.x.x.x.x.x.x"), VLOOKUP($E187, Parameter!$E$3:$N$5000, 9, FALSE), "")</f>
        <v/>
      </c>
      <c r="BV187" s="55" t="str">
        <f>IF(AND($D187 &lt;&gt; "", $D187 &lt;&gt; $E187, $F187 &lt;&gt; "x.x.x.x.x.x.x"), VLOOKUP($E187, Parameter!$E$3:$N$5000, 10, FALSE), "")</f>
        <v/>
      </c>
      <c r="BW187" s="55" t="str">
        <f>IF(AND($D187 &lt;&gt; "", $D187 &lt;&gt; $E187, $F187 &lt;&gt; "x.x.x.x.x.x.x"), VLOOKUP($C187, Parameter!$A$4:$L$5000, 3, FALSE), "")</f>
        <v/>
      </c>
      <c r="BX187" s="55" t="str">
        <f>IF(AND($D187 &lt;&gt; "", $D187 &lt;&gt; $E187, $F187 &lt;&gt; "x.x.x.x.x.x.x"), VLOOKUP($C187, Parameter!$A$4:$L$5000, 4, FALSE), "")</f>
        <v/>
      </c>
      <c r="BY187" s="56">
        <f t="shared" si="68"/>
        <v>0</v>
      </c>
      <c r="BZ187" s="55" t="str">
        <f t="shared" si="69"/>
        <v>Intra</v>
      </c>
      <c r="CA187" s="55" t="str">
        <f>IF($BZ187="Ekstra", Parameter3!$B$2, "")</f>
        <v/>
      </c>
      <c r="CB187" s="55" t="str">
        <f>IF($BZ187="Ekstra", Parameter3!$C$2, "")</f>
        <v/>
      </c>
      <c r="CC187" s="55" t="str">
        <f>IF($BZ187="Ekstra", VLOOKUP($E187, Parameter!$E$3:$N$5000, 9, FALSE), "")</f>
        <v/>
      </c>
      <c r="CD187" s="55" t="str">
        <f>IF($BZ187="Ekstra", VLOOKUP($E187, Parameter!$E$3:$N$5000, 10, FALSE), "")</f>
        <v/>
      </c>
      <c r="CE187" s="56">
        <f t="shared" si="70"/>
        <v>0</v>
      </c>
      <c r="CF187" s="55" t="str">
        <f t="shared" si="81"/>
        <v/>
      </c>
      <c r="CG187" s="55" t="str">
        <f t="shared" si="81"/>
        <v/>
      </c>
      <c r="CH187" s="55" t="str">
        <f t="shared" si="71"/>
        <v/>
      </c>
      <c r="CI187" s="55" t="str">
        <f>IF($F187="x.x.x.x.x.x.x", VLOOKUP($C187, Parameter!$A$4:$L$5000, 4, FALSE), "")</f>
        <v/>
      </c>
      <c r="CJ187" s="56">
        <f t="shared" si="72"/>
        <v>0</v>
      </c>
      <c r="CM187" s="4" t="str">
        <f t="shared" si="73"/>
        <v>...-...-.....</v>
      </c>
      <c r="CN187" s="57">
        <f t="shared" si="74"/>
        <v>0</v>
      </c>
      <c r="CO187" s="58">
        <f t="shared" si="75"/>
        <v>0</v>
      </c>
      <c r="CP187" s="4" t="str">
        <f t="shared" si="76"/>
        <v/>
      </c>
      <c r="CQ187" s="4" t="b">
        <f t="shared" si="77"/>
        <v>0</v>
      </c>
      <c r="CR187" s="4" t="str">
        <f t="shared" si="78"/>
        <v/>
      </c>
      <c r="CS187" s="4" t="str">
        <f t="shared" si="79"/>
        <v/>
      </c>
      <c r="CT187" s="91" t="b">
        <f t="shared" si="56"/>
        <v>0</v>
      </c>
    </row>
    <row r="188" spans="1:98" s="4" customFormat="1" x14ac:dyDescent="0.25">
      <c r="A188" s="50" t="str">
        <f t="shared" si="57"/>
        <v>...</v>
      </c>
      <c r="B188" s="50" t="str">
        <f t="shared" si="58"/>
        <v>...</v>
      </c>
      <c r="C188" s="50" t="str">
        <f t="shared" si="59"/>
        <v>.....</v>
      </c>
      <c r="D188" s="50" t="str">
        <f>IF($C188=".....","",_xlfn.IFNA(VLOOKUP($C188, Parameter!$A$4:$L$5000, 3, FALSE), ""))</f>
        <v/>
      </c>
      <c r="E188" s="50" t="str">
        <f t="shared" si="60"/>
        <v>.....</v>
      </c>
      <c r="F188" s="50" t="str">
        <f t="shared" si="61"/>
        <v>......</v>
      </c>
      <c r="G188" s="50" t="str">
        <f t="shared" si="62"/>
        <v>...</v>
      </c>
      <c r="H188" s="40">
        <f>IF(E188=".....", 0, _xlfn.IFNA(VLOOKUP($E188, Parameter2!$A$2:$C$5000, 3, FALSE), 0))</f>
        <v>0</v>
      </c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18" t="str">
        <f>IF(C188=".....","",_xlfn.IFNA(VLOOKUP($C188, Parameter!$A$4:$B$5000, 2, FALSE), "Kode belanja salah :("))</f>
        <v/>
      </c>
      <c r="X188" s="35"/>
      <c r="Y188" s="121"/>
      <c r="Z188" s="17"/>
      <c r="AA188" s="20"/>
      <c r="AB188" s="41" t="str">
        <f>IF($C188=".....","",VLOOKUP($C188, Parameter!$A$4:$L$5000, 6, FALSE))</f>
        <v/>
      </c>
      <c r="AC188" s="41" t="str">
        <f>IF($C188=".....","",VLOOKUP($C188, Parameter!$A$4:$L$5000, 7, FALSE))</f>
        <v/>
      </c>
      <c r="AD188" s="41" t="str">
        <f>IF($C188=".....","",VLOOKUP($C188, Parameter!$A$4:$L$5000, 8, FALSE))</f>
        <v/>
      </c>
      <c r="AE188" s="41" t="str">
        <f>IF($C188=".....","",VLOOKUP($C188, Parameter!$A$4:$L$5000, 9, FALSE))</f>
        <v/>
      </c>
      <c r="AF188" s="41" t="str">
        <f>IF($C188=".....","",VLOOKUP($C188, Parameter!$A$4:$L$5000, 10, FALSE))</f>
        <v/>
      </c>
      <c r="AG188" s="41" t="str">
        <f>IF($C188=".....","",VLOOKUP($C188, Parameter!$A$4:$L$5000, 11, FALSE))</f>
        <v/>
      </c>
      <c r="AH188" s="41" t="str">
        <f>IF($C188="..0.0.0.000","",_xlfn.IFNA(VLOOKUP($C188, Parameter!$A$4:$L$5000, 12, FALSE), ""))</f>
        <v/>
      </c>
      <c r="AI188" s="39"/>
      <c r="AJ188" s="39"/>
      <c r="AK188" s="39"/>
      <c r="AL188" s="39"/>
      <c r="AM188" s="39"/>
      <c r="AN188" s="39"/>
      <c r="AO188" s="39"/>
      <c r="AP188" s="41" t="str">
        <f>IF(F188="......", "", _xlfn.IFNA(VLOOKUP(F188, Parameter2!$D$2:$E$15000, 2, FALSE), "Kode aset salah :("))</f>
        <v/>
      </c>
      <c r="AQ188" s="39"/>
      <c r="AR188" s="51"/>
      <c r="AS188" s="52"/>
      <c r="AT188" s="53">
        <f t="shared" si="63"/>
        <v>0</v>
      </c>
      <c r="AU188" s="39" t="str">
        <f t="shared" si="64"/>
        <v/>
      </c>
      <c r="AV188" s="39" t="str">
        <f t="shared" si="65"/>
        <v/>
      </c>
      <c r="AW188" s="39" t="str">
        <f t="shared" si="66"/>
        <v/>
      </c>
      <c r="AX188" s="39" t="str">
        <f t="shared" si="67"/>
        <v/>
      </c>
      <c r="AY188" s="41" t="str">
        <f>IF(G188="...", "", VLOOKUP(G188, UPB!$A$3:$B$5000, 2, FALSE))</f>
        <v/>
      </c>
      <c r="AZ188" s="84"/>
      <c r="BA188" s="76"/>
      <c r="BB188" s="65"/>
      <c r="BC188" s="65"/>
      <c r="BD188" s="54"/>
      <c r="BE188" s="65"/>
      <c r="BF188" s="65"/>
      <c r="BG188" s="65"/>
      <c r="BH188" s="65"/>
      <c r="BI188" s="65"/>
      <c r="BJ188" s="65"/>
      <c r="BK188" s="65"/>
      <c r="BL188" s="65"/>
      <c r="BM188" s="65"/>
      <c r="BN188" s="70"/>
      <c r="BO188" s="65"/>
      <c r="BP188" s="65"/>
      <c r="BQ188" s="65"/>
      <c r="BR188" s="65"/>
      <c r="BS188" s="65"/>
      <c r="BT188" s="65"/>
      <c r="BU188" s="55" t="str">
        <f>IF(AND($D188 &lt;&gt; "", $D188 &lt;&gt; $E188, $F188 &lt;&gt; "x.x.x.x.x.x.x"), VLOOKUP($E188, Parameter!$E$3:$N$5000, 9, FALSE), "")</f>
        <v/>
      </c>
      <c r="BV188" s="55" t="str">
        <f>IF(AND($D188 &lt;&gt; "", $D188 &lt;&gt; $E188, $F188 &lt;&gt; "x.x.x.x.x.x.x"), VLOOKUP($E188, Parameter!$E$3:$N$5000, 10, FALSE), "")</f>
        <v/>
      </c>
      <c r="BW188" s="55" t="str">
        <f>IF(AND($D188 &lt;&gt; "", $D188 &lt;&gt; $E188, $F188 &lt;&gt; "x.x.x.x.x.x.x"), VLOOKUP($C188, Parameter!$A$4:$L$5000, 3, FALSE), "")</f>
        <v/>
      </c>
      <c r="BX188" s="55" t="str">
        <f>IF(AND($D188 &lt;&gt; "", $D188 &lt;&gt; $E188, $F188 &lt;&gt; "x.x.x.x.x.x.x"), VLOOKUP($C188, Parameter!$A$4:$L$5000, 4, FALSE), "")</f>
        <v/>
      </c>
      <c r="BY188" s="56">
        <f t="shared" si="68"/>
        <v>0</v>
      </c>
      <c r="BZ188" s="55" t="str">
        <f t="shared" si="69"/>
        <v>Intra</v>
      </c>
      <c r="CA188" s="55" t="str">
        <f>IF($BZ188="Ekstra", Parameter3!$B$2, "")</f>
        <v/>
      </c>
      <c r="CB188" s="55" t="str">
        <f>IF($BZ188="Ekstra", Parameter3!$C$2, "")</f>
        <v/>
      </c>
      <c r="CC188" s="55" t="str">
        <f>IF($BZ188="Ekstra", VLOOKUP($E188, Parameter!$E$3:$N$5000, 9, FALSE), "")</f>
        <v/>
      </c>
      <c r="CD188" s="55" t="str">
        <f>IF($BZ188="Ekstra", VLOOKUP($E188, Parameter!$E$3:$N$5000, 10, FALSE), "")</f>
        <v/>
      </c>
      <c r="CE188" s="56">
        <f t="shared" si="70"/>
        <v>0</v>
      </c>
      <c r="CF188" s="55" t="str">
        <f t="shared" si="81"/>
        <v/>
      </c>
      <c r="CG188" s="55" t="str">
        <f t="shared" si="81"/>
        <v/>
      </c>
      <c r="CH188" s="55" t="str">
        <f t="shared" si="71"/>
        <v/>
      </c>
      <c r="CI188" s="55" t="str">
        <f>IF($F188="x.x.x.x.x.x.x", VLOOKUP($C188, Parameter!$A$4:$L$5000, 4, FALSE), "")</f>
        <v/>
      </c>
      <c r="CJ188" s="56">
        <f t="shared" si="72"/>
        <v>0</v>
      </c>
      <c r="CM188" s="4" t="str">
        <f t="shared" si="73"/>
        <v>...-...-.....</v>
      </c>
      <c r="CN188" s="57">
        <f t="shared" si="74"/>
        <v>0</v>
      </c>
      <c r="CO188" s="58">
        <f t="shared" si="75"/>
        <v>0</v>
      </c>
      <c r="CP188" s="4" t="str">
        <f t="shared" si="76"/>
        <v/>
      </c>
      <c r="CQ188" s="4" t="b">
        <f t="shared" si="77"/>
        <v>0</v>
      </c>
      <c r="CR188" s="4" t="str">
        <f t="shared" si="78"/>
        <v/>
      </c>
      <c r="CS188" s="4" t="str">
        <f t="shared" si="79"/>
        <v/>
      </c>
      <c r="CT188" s="91" t="b">
        <f t="shared" si="56"/>
        <v>0</v>
      </c>
    </row>
    <row r="189" spans="1:98" s="4" customFormat="1" x14ac:dyDescent="0.25">
      <c r="A189" s="50" t="str">
        <f t="shared" si="57"/>
        <v>...</v>
      </c>
      <c r="B189" s="50" t="str">
        <f t="shared" si="58"/>
        <v>...</v>
      </c>
      <c r="C189" s="50" t="str">
        <f t="shared" si="59"/>
        <v>.....</v>
      </c>
      <c r="D189" s="50" t="str">
        <f>IF($C189=".....","",_xlfn.IFNA(VLOOKUP($C189, Parameter!$A$4:$L$5000, 3, FALSE), ""))</f>
        <v/>
      </c>
      <c r="E189" s="50" t="str">
        <f t="shared" si="60"/>
        <v>.....</v>
      </c>
      <c r="F189" s="50" t="str">
        <f t="shared" si="61"/>
        <v>......</v>
      </c>
      <c r="G189" s="50" t="str">
        <f t="shared" si="62"/>
        <v>...</v>
      </c>
      <c r="H189" s="40">
        <f>IF(E189=".....", 0, _xlfn.IFNA(VLOOKUP($E189, Parameter2!$A$2:$C$5000, 3, FALSE), 0))</f>
        <v>0</v>
      </c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18" t="str">
        <f>IF(C189=".....","",_xlfn.IFNA(VLOOKUP($C189, Parameter!$A$4:$B$5000, 2, FALSE), "Kode belanja salah :("))</f>
        <v/>
      </c>
      <c r="X189" s="35"/>
      <c r="Y189" s="121"/>
      <c r="Z189" s="17"/>
      <c r="AA189" s="20"/>
      <c r="AB189" s="41" t="str">
        <f>IF($C189=".....","",VLOOKUP($C189, Parameter!$A$4:$L$5000, 6, FALSE))</f>
        <v/>
      </c>
      <c r="AC189" s="41" t="str">
        <f>IF($C189=".....","",VLOOKUP($C189, Parameter!$A$4:$L$5000, 7, FALSE))</f>
        <v/>
      </c>
      <c r="AD189" s="41" t="str">
        <f>IF($C189=".....","",VLOOKUP($C189, Parameter!$A$4:$L$5000, 8, FALSE))</f>
        <v/>
      </c>
      <c r="AE189" s="41" t="str">
        <f>IF($C189=".....","",VLOOKUP($C189, Parameter!$A$4:$L$5000, 9, FALSE))</f>
        <v/>
      </c>
      <c r="AF189" s="41" t="str">
        <f>IF($C189=".....","",VLOOKUP($C189, Parameter!$A$4:$L$5000, 10, FALSE))</f>
        <v/>
      </c>
      <c r="AG189" s="41" t="str">
        <f>IF($C189=".....","",VLOOKUP($C189, Parameter!$A$4:$L$5000, 11, FALSE))</f>
        <v/>
      </c>
      <c r="AH189" s="41" t="str">
        <f>IF($C189="..0.0.0.000","",_xlfn.IFNA(VLOOKUP($C189, Parameter!$A$4:$L$5000, 12, FALSE), ""))</f>
        <v/>
      </c>
      <c r="AI189" s="39"/>
      <c r="AJ189" s="39"/>
      <c r="AK189" s="39"/>
      <c r="AL189" s="39"/>
      <c r="AM189" s="39"/>
      <c r="AN189" s="39"/>
      <c r="AO189" s="39"/>
      <c r="AP189" s="41" t="str">
        <f>IF(F189="......", "", _xlfn.IFNA(VLOOKUP(F189, Parameter2!$D$2:$E$15000, 2, FALSE), "Kode aset salah :("))</f>
        <v/>
      </c>
      <c r="AQ189" s="39"/>
      <c r="AR189" s="51"/>
      <c r="AS189" s="52"/>
      <c r="AT189" s="53">
        <f t="shared" si="63"/>
        <v>0</v>
      </c>
      <c r="AU189" s="39" t="str">
        <f t="shared" si="64"/>
        <v/>
      </c>
      <c r="AV189" s="39" t="str">
        <f t="shared" si="65"/>
        <v/>
      </c>
      <c r="AW189" s="39" t="str">
        <f t="shared" si="66"/>
        <v/>
      </c>
      <c r="AX189" s="39" t="str">
        <f t="shared" si="67"/>
        <v/>
      </c>
      <c r="AY189" s="41" t="str">
        <f>IF(G189="...", "", VLOOKUP(G189, UPB!$A$3:$B$5000, 2, FALSE))</f>
        <v/>
      </c>
      <c r="AZ189" s="84"/>
      <c r="BA189" s="76"/>
      <c r="BB189" s="65"/>
      <c r="BC189" s="65"/>
      <c r="BD189" s="54"/>
      <c r="BE189" s="65"/>
      <c r="BF189" s="65"/>
      <c r="BG189" s="65"/>
      <c r="BH189" s="65"/>
      <c r="BI189" s="65"/>
      <c r="BJ189" s="65"/>
      <c r="BK189" s="65"/>
      <c r="BL189" s="65"/>
      <c r="BM189" s="65"/>
      <c r="BN189" s="70"/>
      <c r="BO189" s="65"/>
      <c r="BP189" s="65"/>
      <c r="BQ189" s="65"/>
      <c r="BR189" s="65"/>
      <c r="BS189" s="65"/>
      <c r="BT189" s="65"/>
      <c r="BU189" s="55" t="str">
        <f>IF(AND($D189 &lt;&gt; "", $D189 &lt;&gt; $E189, $F189 &lt;&gt; "x.x.x.x.x.x.x"), VLOOKUP($E189, Parameter!$E$3:$N$5000, 9, FALSE), "")</f>
        <v/>
      </c>
      <c r="BV189" s="55" t="str">
        <f>IF(AND($D189 &lt;&gt; "", $D189 &lt;&gt; $E189, $F189 &lt;&gt; "x.x.x.x.x.x.x"), VLOOKUP($E189, Parameter!$E$3:$N$5000, 10, FALSE), "")</f>
        <v/>
      </c>
      <c r="BW189" s="55" t="str">
        <f>IF(AND($D189 &lt;&gt; "", $D189 &lt;&gt; $E189, $F189 &lt;&gt; "x.x.x.x.x.x.x"), VLOOKUP($C189, Parameter!$A$4:$L$5000, 3, FALSE), "")</f>
        <v/>
      </c>
      <c r="BX189" s="55" t="str">
        <f>IF(AND($D189 &lt;&gt; "", $D189 &lt;&gt; $E189, $F189 &lt;&gt; "x.x.x.x.x.x.x"), VLOOKUP($C189, Parameter!$A$4:$L$5000, 4, FALSE), "")</f>
        <v/>
      </c>
      <c r="BY189" s="56">
        <f t="shared" si="68"/>
        <v>0</v>
      </c>
      <c r="BZ189" s="55" t="str">
        <f t="shared" si="69"/>
        <v>Intra</v>
      </c>
      <c r="CA189" s="55" t="str">
        <f>IF($BZ189="Ekstra", Parameter3!$B$2, "")</f>
        <v/>
      </c>
      <c r="CB189" s="55" t="str">
        <f>IF($BZ189="Ekstra", Parameter3!$C$2, "")</f>
        <v/>
      </c>
      <c r="CC189" s="55" t="str">
        <f>IF($BZ189="Ekstra", VLOOKUP($E189, Parameter!$E$3:$N$5000, 9, FALSE), "")</f>
        <v/>
      </c>
      <c r="CD189" s="55" t="str">
        <f>IF($BZ189="Ekstra", VLOOKUP($E189, Parameter!$E$3:$N$5000, 10, FALSE), "")</f>
        <v/>
      </c>
      <c r="CE189" s="56">
        <f t="shared" si="70"/>
        <v>0</v>
      </c>
      <c r="CF189" s="55" t="str">
        <f t="shared" si="81"/>
        <v/>
      </c>
      <c r="CG189" s="55" t="str">
        <f t="shared" si="81"/>
        <v/>
      </c>
      <c r="CH189" s="55" t="str">
        <f t="shared" si="71"/>
        <v/>
      </c>
      <c r="CI189" s="55" t="str">
        <f>IF($F189="x.x.x.x.x.x.x", VLOOKUP($C189, Parameter!$A$4:$L$5000, 4, FALSE), "")</f>
        <v/>
      </c>
      <c r="CJ189" s="56">
        <f t="shared" si="72"/>
        <v>0</v>
      </c>
      <c r="CM189" s="4" t="str">
        <f t="shared" si="73"/>
        <v>...-...-.....</v>
      </c>
      <c r="CN189" s="57">
        <f t="shared" si="74"/>
        <v>0</v>
      </c>
      <c r="CO189" s="58">
        <f t="shared" si="75"/>
        <v>0</v>
      </c>
      <c r="CP189" s="4" t="str">
        <f t="shared" si="76"/>
        <v/>
      </c>
      <c r="CQ189" s="4" t="b">
        <f t="shared" si="77"/>
        <v>0</v>
      </c>
      <c r="CR189" s="4" t="str">
        <f t="shared" si="78"/>
        <v/>
      </c>
      <c r="CS189" s="4" t="str">
        <f t="shared" si="79"/>
        <v/>
      </c>
      <c r="CT189" s="91" t="b">
        <f t="shared" si="56"/>
        <v>0</v>
      </c>
    </row>
    <row r="190" spans="1:98" s="4" customFormat="1" x14ac:dyDescent="0.25">
      <c r="A190" s="50" t="str">
        <f t="shared" si="57"/>
        <v>...</v>
      </c>
      <c r="B190" s="50" t="str">
        <f t="shared" si="58"/>
        <v>...</v>
      </c>
      <c r="C190" s="50" t="str">
        <f t="shared" si="59"/>
        <v>.....</v>
      </c>
      <c r="D190" s="50" t="str">
        <f>IF($C190=".....","",_xlfn.IFNA(VLOOKUP($C190, Parameter!$A$4:$L$5000, 3, FALSE), ""))</f>
        <v/>
      </c>
      <c r="E190" s="50" t="str">
        <f t="shared" si="60"/>
        <v>.....</v>
      </c>
      <c r="F190" s="50" t="str">
        <f t="shared" si="61"/>
        <v>......</v>
      </c>
      <c r="G190" s="50" t="str">
        <f t="shared" si="62"/>
        <v>...</v>
      </c>
      <c r="H190" s="40">
        <f>IF(E190=".....", 0, _xlfn.IFNA(VLOOKUP($E190, Parameter2!$A$2:$C$5000, 3, FALSE), 0))</f>
        <v>0</v>
      </c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18" t="str">
        <f>IF(C190=".....","",_xlfn.IFNA(VLOOKUP($C190, Parameter!$A$4:$B$5000, 2, FALSE), "Kode belanja salah :("))</f>
        <v/>
      </c>
      <c r="X190" s="35"/>
      <c r="Y190" s="121"/>
      <c r="Z190" s="17"/>
      <c r="AA190" s="20"/>
      <c r="AB190" s="41" t="str">
        <f>IF($C190=".....","",VLOOKUP($C190, Parameter!$A$4:$L$5000, 6, FALSE))</f>
        <v/>
      </c>
      <c r="AC190" s="41" t="str">
        <f>IF($C190=".....","",VLOOKUP($C190, Parameter!$A$4:$L$5000, 7, FALSE))</f>
        <v/>
      </c>
      <c r="AD190" s="41" t="str">
        <f>IF($C190=".....","",VLOOKUP($C190, Parameter!$A$4:$L$5000, 8, FALSE))</f>
        <v/>
      </c>
      <c r="AE190" s="41" t="str">
        <f>IF($C190=".....","",VLOOKUP($C190, Parameter!$A$4:$L$5000, 9, FALSE))</f>
        <v/>
      </c>
      <c r="AF190" s="41" t="str">
        <f>IF($C190=".....","",VLOOKUP($C190, Parameter!$A$4:$L$5000, 10, FALSE))</f>
        <v/>
      </c>
      <c r="AG190" s="41" t="str">
        <f>IF($C190=".....","",VLOOKUP($C190, Parameter!$A$4:$L$5000, 11, FALSE))</f>
        <v/>
      </c>
      <c r="AH190" s="41" t="str">
        <f>IF($C190="..0.0.0.000","",_xlfn.IFNA(VLOOKUP($C190, Parameter!$A$4:$L$5000, 12, FALSE), ""))</f>
        <v/>
      </c>
      <c r="AI190" s="39"/>
      <c r="AJ190" s="39"/>
      <c r="AK190" s="39"/>
      <c r="AL190" s="39"/>
      <c r="AM190" s="39"/>
      <c r="AN190" s="39"/>
      <c r="AO190" s="39"/>
      <c r="AP190" s="41" t="str">
        <f>IF(F190="......", "", _xlfn.IFNA(VLOOKUP(F190, Parameter2!$D$2:$E$15000, 2, FALSE), "Kode aset salah :("))</f>
        <v/>
      </c>
      <c r="AQ190" s="39"/>
      <c r="AR190" s="51"/>
      <c r="AS190" s="52"/>
      <c r="AT190" s="53">
        <f t="shared" si="63"/>
        <v>0</v>
      </c>
      <c r="AU190" s="39" t="str">
        <f t="shared" si="64"/>
        <v/>
      </c>
      <c r="AV190" s="39" t="str">
        <f t="shared" si="65"/>
        <v/>
      </c>
      <c r="AW190" s="39" t="str">
        <f t="shared" si="66"/>
        <v/>
      </c>
      <c r="AX190" s="39" t="str">
        <f t="shared" si="67"/>
        <v/>
      </c>
      <c r="AY190" s="41" t="str">
        <f>IF(G190="...", "", VLOOKUP(G190, UPB!$A$3:$B$5000, 2, FALSE))</f>
        <v/>
      </c>
      <c r="AZ190" s="84"/>
      <c r="BA190" s="76"/>
      <c r="BB190" s="65"/>
      <c r="BC190" s="65"/>
      <c r="BD190" s="54"/>
      <c r="BE190" s="65"/>
      <c r="BF190" s="65"/>
      <c r="BG190" s="65"/>
      <c r="BH190" s="65"/>
      <c r="BI190" s="65"/>
      <c r="BJ190" s="65"/>
      <c r="BK190" s="65"/>
      <c r="BL190" s="65"/>
      <c r="BM190" s="65"/>
      <c r="BN190" s="70"/>
      <c r="BO190" s="65"/>
      <c r="BP190" s="65"/>
      <c r="BQ190" s="65"/>
      <c r="BR190" s="65"/>
      <c r="BS190" s="65"/>
      <c r="BT190" s="65"/>
      <c r="BU190" s="55" t="str">
        <f>IF(AND($D190 &lt;&gt; "", $D190 &lt;&gt; $E190, $F190 &lt;&gt; "x.x.x.x.x.x.x"), VLOOKUP($E190, Parameter!$E$3:$N$5000, 9, FALSE), "")</f>
        <v/>
      </c>
      <c r="BV190" s="55" t="str">
        <f>IF(AND($D190 &lt;&gt; "", $D190 &lt;&gt; $E190, $F190 &lt;&gt; "x.x.x.x.x.x.x"), VLOOKUP($E190, Parameter!$E$3:$N$5000, 10, FALSE), "")</f>
        <v/>
      </c>
      <c r="BW190" s="55" t="str">
        <f>IF(AND($D190 &lt;&gt; "", $D190 &lt;&gt; $E190, $F190 &lt;&gt; "x.x.x.x.x.x.x"), VLOOKUP($C190, Parameter!$A$4:$L$5000, 3, FALSE), "")</f>
        <v/>
      </c>
      <c r="BX190" s="55" t="str">
        <f>IF(AND($D190 &lt;&gt; "", $D190 &lt;&gt; $E190, $F190 &lt;&gt; "x.x.x.x.x.x.x"), VLOOKUP($C190, Parameter!$A$4:$L$5000, 4, FALSE), "")</f>
        <v/>
      </c>
      <c r="BY190" s="56">
        <f t="shared" si="68"/>
        <v>0</v>
      </c>
      <c r="BZ190" s="55" t="str">
        <f t="shared" si="69"/>
        <v>Intra</v>
      </c>
      <c r="CA190" s="55" t="str">
        <f>IF($BZ190="Ekstra", Parameter3!$B$2, "")</f>
        <v/>
      </c>
      <c r="CB190" s="55" t="str">
        <f>IF($BZ190="Ekstra", Parameter3!$C$2, "")</f>
        <v/>
      </c>
      <c r="CC190" s="55" t="str">
        <f>IF($BZ190="Ekstra", VLOOKUP($E190, Parameter!$E$3:$N$5000, 9, FALSE), "")</f>
        <v/>
      </c>
      <c r="CD190" s="55" t="str">
        <f>IF($BZ190="Ekstra", VLOOKUP($E190, Parameter!$E$3:$N$5000, 10, FALSE), "")</f>
        <v/>
      </c>
      <c r="CE190" s="56">
        <f t="shared" si="70"/>
        <v>0</v>
      </c>
      <c r="CF190" s="55" t="str">
        <f t="shared" si="81"/>
        <v/>
      </c>
      <c r="CG190" s="55" t="str">
        <f t="shared" si="81"/>
        <v/>
      </c>
      <c r="CH190" s="55" t="str">
        <f t="shared" si="71"/>
        <v/>
      </c>
      <c r="CI190" s="55" t="str">
        <f>IF($F190="x.x.x.x.x.x.x", VLOOKUP($C190, Parameter!$A$4:$L$5000, 4, FALSE), "")</f>
        <v/>
      </c>
      <c r="CJ190" s="56">
        <f t="shared" si="72"/>
        <v>0</v>
      </c>
      <c r="CM190" s="4" t="str">
        <f t="shared" si="73"/>
        <v>...-...-.....</v>
      </c>
      <c r="CN190" s="57">
        <f t="shared" si="74"/>
        <v>0</v>
      </c>
      <c r="CO190" s="58">
        <f t="shared" si="75"/>
        <v>0</v>
      </c>
      <c r="CP190" s="4" t="str">
        <f t="shared" si="76"/>
        <v/>
      </c>
      <c r="CQ190" s="4" t="b">
        <f t="shared" si="77"/>
        <v>0</v>
      </c>
      <c r="CR190" s="4" t="str">
        <f t="shared" si="78"/>
        <v/>
      </c>
      <c r="CS190" s="4" t="str">
        <f t="shared" si="79"/>
        <v/>
      </c>
      <c r="CT190" s="91" t="b">
        <f t="shared" si="56"/>
        <v>0</v>
      </c>
    </row>
    <row r="191" spans="1:98" s="4" customFormat="1" x14ac:dyDescent="0.25">
      <c r="A191" s="50" t="str">
        <f t="shared" si="57"/>
        <v>...</v>
      </c>
      <c r="B191" s="50" t="str">
        <f t="shared" si="58"/>
        <v>...</v>
      </c>
      <c r="C191" s="50" t="str">
        <f t="shared" si="59"/>
        <v>.....</v>
      </c>
      <c r="D191" s="50" t="str">
        <f>IF($C191=".....","",_xlfn.IFNA(VLOOKUP($C191, Parameter!$A$4:$L$5000, 3, FALSE), ""))</f>
        <v/>
      </c>
      <c r="E191" s="50" t="str">
        <f t="shared" si="60"/>
        <v>.....</v>
      </c>
      <c r="F191" s="50" t="str">
        <f t="shared" si="61"/>
        <v>......</v>
      </c>
      <c r="G191" s="50" t="str">
        <f t="shared" si="62"/>
        <v>...</v>
      </c>
      <c r="H191" s="40">
        <f>IF(E191=".....", 0, _xlfn.IFNA(VLOOKUP($E191, Parameter2!$A$2:$C$5000, 3, FALSE), 0))</f>
        <v>0</v>
      </c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18" t="str">
        <f>IF(C191=".....","",_xlfn.IFNA(VLOOKUP($C191, Parameter!$A$4:$B$5000, 2, FALSE), "Kode belanja salah :("))</f>
        <v/>
      </c>
      <c r="X191" s="35"/>
      <c r="Y191" s="121"/>
      <c r="Z191" s="17"/>
      <c r="AA191" s="20"/>
      <c r="AB191" s="41" t="str">
        <f>IF($C191=".....","",VLOOKUP($C191, Parameter!$A$4:$L$5000, 6, FALSE))</f>
        <v/>
      </c>
      <c r="AC191" s="41" t="str">
        <f>IF($C191=".....","",VLOOKUP($C191, Parameter!$A$4:$L$5000, 7, FALSE))</f>
        <v/>
      </c>
      <c r="AD191" s="41" t="str">
        <f>IF($C191=".....","",VLOOKUP($C191, Parameter!$A$4:$L$5000, 8, FALSE))</f>
        <v/>
      </c>
      <c r="AE191" s="41" t="str">
        <f>IF($C191=".....","",VLOOKUP($C191, Parameter!$A$4:$L$5000, 9, FALSE))</f>
        <v/>
      </c>
      <c r="AF191" s="41" t="str">
        <f>IF($C191=".....","",VLOOKUP($C191, Parameter!$A$4:$L$5000, 10, FALSE))</f>
        <v/>
      </c>
      <c r="AG191" s="41" t="str">
        <f>IF($C191=".....","",VLOOKUP($C191, Parameter!$A$4:$L$5000, 11, FALSE))</f>
        <v/>
      </c>
      <c r="AH191" s="41" t="str">
        <f>IF($C191="..0.0.0.000","",_xlfn.IFNA(VLOOKUP($C191, Parameter!$A$4:$L$5000, 12, FALSE), ""))</f>
        <v/>
      </c>
      <c r="AI191" s="39"/>
      <c r="AJ191" s="39"/>
      <c r="AK191" s="39"/>
      <c r="AL191" s="39"/>
      <c r="AM191" s="39"/>
      <c r="AN191" s="39"/>
      <c r="AO191" s="39"/>
      <c r="AP191" s="41" t="str">
        <f>IF(F191="......", "", _xlfn.IFNA(VLOOKUP(F191, Parameter2!$D$2:$E$15000, 2, FALSE), "Kode aset salah :("))</f>
        <v/>
      </c>
      <c r="AQ191" s="39"/>
      <c r="AR191" s="51"/>
      <c r="AS191" s="52"/>
      <c r="AT191" s="53">
        <f t="shared" si="63"/>
        <v>0</v>
      </c>
      <c r="AU191" s="39" t="str">
        <f t="shared" si="64"/>
        <v/>
      </c>
      <c r="AV191" s="39" t="str">
        <f t="shared" si="65"/>
        <v/>
      </c>
      <c r="AW191" s="39" t="str">
        <f t="shared" si="66"/>
        <v/>
      </c>
      <c r="AX191" s="39" t="str">
        <f t="shared" si="67"/>
        <v/>
      </c>
      <c r="AY191" s="41" t="str">
        <f>IF(G191="...", "", VLOOKUP(G191, UPB!$A$3:$B$5000, 2, FALSE))</f>
        <v/>
      </c>
      <c r="AZ191" s="84"/>
      <c r="BA191" s="76"/>
      <c r="BB191" s="65"/>
      <c r="BC191" s="65"/>
      <c r="BD191" s="54"/>
      <c r="BE191" s="65"/>
      <c r="BF191" s="65"/>
      <c r="BG191" s="65"/>
      <c r="BH191" s="65"/>
      <c r="BI191" s="65"/>
      <c r="BJ191" s="65"/>
      <c r="BK191" s="65"/>
      <c r="BL191" s="65"/>
      <c r="BM191" s="65"/>
      <c r="BN191" s="70"/>
      <c r="BO191" s="65"/>
      <c r="BP191" s="65"/>
      <c r="BQ191" s="65"/>
      <c r="BR191" s="65"/>
      <c r="BS191" s="65"/>
      <c r="BT191" s="65"/>
      <c r="BU191" s="55" t="str">
        <f>IF(AND($D191 &lt;&gt; "", $D191 &lt;&gt; $E191, $F191 &lt;&gt; "x.x.x.x.x.x.x"), VLOOKUP($E191, Parameter!$E$3:$N$5000, 9, FALSE), "")</f>
        <v/>
      </c>
      <c r="BV191" s="55" t="str">
        <f>IF(AND($D191 &lt;&gt; "", $D191 &lt;&gt; $E191, $F191 &lt;&gt; "x.x.x.x.x.x.x"), VLOOKUP($E191, Parameter!$E$3:$N$5000, 10, FALSE), "")</f>
        <v/>
      </c>
      <c r="BW191" s="55" t="str">
        <f>IF(AND($D191 &lt;&gt; "", $D191 &lt;&gt; $E191, $F191 &lt;&gt; "x.x.x.x.x.x.x"), VLOOKUP($C191, Parameter!$A$4:$L$5000, 3, FALSE), "")</f>
        <v/>
      </c>
      <c r="BX191" s="55" t="str">
        <f>IF(AND($D191 &lt;&gt; "", $D191 &lt;&gt; $E191, $F191 &lt;&gt; "x.x.x.x.x.x.x"), VLOOKUP($C191, Parameter!$A$4:$L$5000, 4, FALSE), "")</f>
        <v/>
      </c>
      <c r="BY191" s="56">
        <f t="shared" si="68"/>
        <v>0</v>
      </c>
      <c r="BZ191" s="55" t="str">
        <f t="shared" si="69"/>
        <v>Intra</v>
      </c>
      <c r="CA191" s="55" t="str">
        <f>IF($BZ191="Ekstra", Parameter3!$B$2, "")</f>
        <v/>
      </c>
      <c r="CB191" s="55" t="str">
        <f>IF($BZ191="Ekstra", Parameter3!$C$2, "")</f>
        <v/>
      </c>
      <c r="CC191" s="55" t="str">
        <f>IF($BZ191="Ekstra", VLOOKUP($E191, Parameter!$E$3:$N$5000, 9, FALSE), "")</f>
        <v/>
      </c>
      <c r="CD191" s="55" t="str">
        <f>IF($BZ191="Ekstra", VLOOKUP($E191, Parameter!$E$3:$N$5000, 10, FALSE), "")</f>
        <v/>
      </c>
      <c r="CE191" s="56">
        <f t="shared" si="70"/>
        <v>0</v>
      </c>
      <c r="CF191" s="55" t="str">
        <f t="shared" si="81"/>
        <v/>
      </c>
      <c r="CG191" s="55" t="str">
        <f t="shared" si="81"/>
        <v/>
      </c>
      <c r="CH191" s="55" t="str">
        <f t="shared" si="71"/>
        <v/>
      </c>
      <c r="CI191" s="55" t="str">
        <f>IF($F191="x.x.x.x.x.x.x", VLOOKUP($C191, Parameter!$A$4:$L$5000, 4, FALSE), "")</f>
        <v/>
      </c>
      <c r="CJ191" s="56">
        <f t="shared" si="72"/>
        <v>0</v>
      </c>
      <c r="CM191" s="4" t="str">
        <f t="shared" si="73"/>
        <v>...-...-.....</v>
      </c>
      <c r="CN191" s="57">
        <f t="shared" si="74"/>
        <v>0</v>
      </c>
      <c r="CO191" s="58">
        <f t="shared" si="75"/>
        <v>0</v>
      </c>
      <c r="CP191" s="4" t="str">
        <f t="shared" si="76"/>
        <v/>
      </c>
      <c r="CQ191" s="4" t="b">
        <f t="shared" si="77"/>
        <v>0</v>
      </c>
      <c r="CR191" s="4" t="str">
        <f t="shared" si="78"/>
        <v/>
      </c>
      <c r="CS191" s="4" t="str">
        <f t="shared" si="79"/>
        <v/>
      </c>
      <c r="CT191" s="91" t="b">
        <f t="shared" si="56"/>
        <v>0</v>
      </c>
    </row>
    <row r="192" spans="1:98" s="4" customFormat="1" x14ac:dyDescent="0.25">
      <c r="A192" s="50" t="str">
        <f t="shared" si="57"/>
        <v>...</v>
      </c>
      <c r="B192" s="50" t="str">
        <f t="shared" si="58"/>
        <v>...</v>
      </c>
      <c r="C192" s="50" t="str">
        <f t="shared" si="59"/>
        <v>.....</v>
      </c>
      <c r="D192" s="50" t="str">
        <f>IF($C192=".....","",_xlfn.IFNA(VLOOKUP($C192, Parameter!$A$4:$L$5000, 3, FALSE), ""))</f>
        <v/>
      </c>
      <c r="E192" s="50" t="str">
        <f t="shared" si="60"/>
        <v>.....</v>
      </c>
      <c r="F192" s="50" t="str">
        <f t="shared" si="61"/>
        <v>......</v>
      </c>
      <c r="G192" s="50" t="str">
        <f t="shared" si="62"/>
        <v>...</v>
      </c>
      <c r="H192" s="40">
        <f>IF(E192=".....", 0, _xlfn.IFNA(VLOOKUP($E192, Parameter2!$A$2:$C$5000, 3, FALSE), 0))</f>
        <v>0</v>
      </c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18" t="str">
        <f>IF(C192=".....","",_xlfn.IFNA(VLOOKUP($C192, Parameter!$A$4:$B$5000, 2, FALSE), "Kode belanja salah :("))</f>
        <v/>
      </c>
      <c r="X192" s="35"/>
      <c r="Y192" s="121"/>
      <c r="Z192" s="17"/>
      <c r="AA192" s="20"/>
      <c r="AB192" s="41" t="str">
        <f>IF($C192=".....","",VLOOKUP($C192, Parameter!$A$4:$L$5000, 6, FALSE))</f>
        <v/>
      </c>
      <c r="AC192" s="41" t="str">
        <f>IF($C192=".....","",VLOOKUP($C192, Parameter!$A$4:$L$5000, 7, FALSE))</f>
        <v/>
      </c>
      <c r="AD192" s="41" t="str">
        <f>IF($C192=".....","",VLOOKUP($C192, Parameter!$A$4:$L$5000, 8, FALSE))</f>
        <v/>
      </c>
      <c r="AE192" s="41" t="str">
        <f>IF($C192=".....","",VLOOKUP($C192, Parameter!$A$4:$L$5000, 9, FALSE))</f>
        <v/>
      </c>
      <c r="AF192" s="41" t="str">
        <f>IF($C192=".....","",VLOOKUP($C192, Parameter!$A$4:$L$5000, 10, FALSE))</f>
        <v/>
      </c>
      <c r="AG192" s="41" t="str">
        <f>IF($C192=".....","",VLOOKUP($C192, Parameter!$A$4:$L$5000, 11, FALSE))</f>
        <v/>
      </c>
      <c r="AH192" s="41" t="str">
        <f>IF($C192="..0.0.0.000","",_xlfn.IFNA(VLOOKUP($C192, Parameter!$A$4:$L$5000, 12, FALSE), ""))</f>
        <v/>
      </c>
      <c r="AI192" s="39"/>
      <c r="AJ192" s="39"/>
      <c r="AK192" s="39"/>
      <c r="AL192" s="39"/>
      <c r="AM192" s="39"/>
      <c r="AN192" s="39"/>
      <c r="AO192" s="39"/>
      <c r="AP192" s="41" t="str">
        <f>IF(F192="......", "", _xlfn.IFNA(VLOOKUP(F192, Parameter2!$D$2:$E$15000, 2, FALSE), "Kode aset salah :("))</f>
        <v/>
      </c>
      <c r="AQ192" s="39"/>
      <c r="AR192" s="51"/>
      <c r="AS192" s="52"/>
      <c r="AT192" s="53">
        <f t="shared" si="63"/>
        <v>0</v>
      </c>
      <c r="AU192" s="39" t="str">
        <f t="shared" si="64"/>
        <v/>
      </c>
      <c r="AV192" s="39" t="str">
        <f t="shared" si="65"/>
        <v/>
      </c>
      <c r="AW192" s="39" t="str">
        <f t="shared" si="66"/>
        <v/>
      </c>
      <c r="AX192" s="39" t="str">
        <f t="shared" si="67"/>
        <v/>
      </c>
      <c r="AY192" s="41" t="str">
        <f>IF(G192="...", "", VLOOKUP(G192, UPB!$A$3:$B$5000, 2, FALSE))</f>
        <v/>
      </c>
      <c r="AZ192" s="84"/>
      <c r="BA192" s="76"/>
      <c r="BB192" s="65"/>
      <c r="BC192" s="65"/>
      <c r="BD192" s="54"/>
      <c r="BE192" s="65"/>
      <c r="BF192" s="65"/>
      <c r="BG192" s="65"/>
      <c r="BH192" s="65"/>
      <c r="BI192" s="65"/>
      <c r="BJ192" s="65"/>
      <c r="BK192" s="65"/>
      <c r="BL192" s="65"/>
      <c r="BM192" s="65"/>
      <c r="BN192" s="70"/>
      <c r="BO192" s="65"/>
      <c r="BP192" s="65"/>
      <c r="BQ192" s="65"/>
      <c r="BR192" s="65"/>
      <c r="BS192" s="65"/>
      <c r="BT192" s="65"/>
      <c r="BU192" s="55" t="str">
        <f>IF(AND($D192 &lt;&gt; "", $D192 &lt;&gt; $E192, $F192 &lt;&gt; "x.x.x.x.x.x.x"), VLOOKUP($E192, Parameter!$E$3:$N$5000, 9, FALSE), "")</f>
        <v/>
      </c>
      <c r="BV192" s="55" t="str">
        <f>IF(AND($D192 &lt;&gt; "", $D192 &lt;&gt; $E192, $F192 &lt;&gt; "x.x.x.x.x.x.x"), VLOOKUP($E192, Parameter!$E$3:$N$5000, 10, FALSE), "")</f>
        <v/>
      </c>
      <c r="BW192" s="55" t="str">
        <f>IF(AND($D192 &lt;&gt; "", $D192 &lt;&gt; $E192, $F192 &lt;&gt; "x.x.x.x.x.x.x"), VLOOKUP($C192, Parameter!$A$4:$L$5000, 3, FALSE), "")</f>
        <v/>
      </c>
      <c r="BX192" s="55" t="str">
        <f>IF(AND($D192 &lt;&gt; "", $D192 &lt;&gt; $E192, $F192 &lt;&gt; "x.x.x.x.x.x.x"), VLOOKUP($C192, Parameter!$A$4:$L$5000, 4, FALSE), "")</f>
        <v/>
      </c>
      <c r="BY192" s="56">
        <f t="shared" si="68"/>
        <v>0</v>
      </c>
      <c r="BZ192" s="55" t="str">
        <f t="shared" si="69"/>
        <v>Intra</v>
      </c>
      <c r="CA192" s="55" t="str">
        <f>IF($BZ192="Ekstra", Parameter3!$B$2, "")</f>
        <v/>
      </c>
      <c r="CB192" s="55" t="str">
        <f>IF($BZ192="Ekstra", Parameter3!$C$2, "")</f>
        <v/>
      </c>
      <c r="CC192" s="55" t="str">
        <f>IF($BZ192="Ekstra", VLOOKUP($E192, Parameter!$E$3:$N$5000, 9, FALSE), "")</f>
        <v/>
      </c>
      <c r="CD192" s="55" t="str">
        <f>IF($BZ192="Ekstra", VLOOKUP($E192, Parameter!$E$3:$N$5000, 10, FALSE), "")</f>
        <v/>
      </c>
      <c r="CE192" s="56">
        <f t="shared" si="70"/>
        <v>0</v>
      </c>
      <c r="CF192" s="55" t="str">
        <f t="shared" ref="CF192:CG211" si="82">IF($F192="x.x.x.x.x.x.x", "x.x.x.x.x.x", "")</f>
        <v/>
      </c>
      <c r="CG192" s="55" t="str">
        <f t="shared" si="82"/>
        <v/>
      </c>
      <c r="CH192" s="55" t="str">
        <f t="shared" si="71"/>
        <v/>
      </c>
      <c r="CI192" s="55" t="str">
        <f>IF($F192="x.x.x.x.x.x.x", VLOOKUP($C192, Parameter!$A$4:$L$5000, 4, FALSE), "")</f>
        <v/>
      </c>
      <c r="CJ192" s="56">
        <f t="shared" si="72"/>
        <v>0</v>
      </c>
      <c r="CM192" s="4" t="str">
        <f t="shared" si="73"/>
        <v>...-...-.....</v>
      </c>
      <c r="CN192" s="57">
        <f t="shared" si="74"/>
        <v>0</v>
      </c>
      <c r="CO192" s="58">
        <f t="shared" si="75"/>
        <v>0</v>
      </c>
      <c r="CP192" s="4" t="str">
        <f t="shared" si="76"/>
        <v/>
      </c>
      <c r="CQ192" s="4" t="b">
        <f t="shared" si="77"/>
        <v>0</v>
      </c>
      <c r="CR192" s="4" t="str">
        <f t="shared" si="78"/>
        <v/>
      </c>
      <c r="CS192" s="4" t="str">
        <f t="shared" si="79"/>
        <v/>
      </c>
      <c r="CT192" s="91" t="b">
        <f t="shared" si="56"/>
        <v>0</v>
      </c>
    </row>
    <row r="193" spans="1:98" s="4" customFormat="1" x14ac:dyDescent="0.25">
      <c r="A193" s="50" t="str">
        <f t="shared" si="57"/>
        <v>...</v>
      </c>
      <c r="B193" s="50" t="str">
        <f t="shared" si="58"/>
        <v>...</v>
      </c>
      <c r="C193" s="50" t="str">
        <f t="shared" si="59"/>
        <v>.....</v>
      </c>
      <c r="D193" s="50" t="str">
        <f>IF($C193=".....","",_xlfn.IFNA(VLOOKUP($C193, Parameter!$A$4:$L$5000, 3, FALSE), ""))</f>
        <v/>
      </c>
      <c r="E193" s="50" t="str">
        <f t="shared" si="60"/>
        <v>.....</v>
      </c>
      <c r="F193" s="50" t="str">
        <f t="shared" si="61"/>
        <v>......</v>
      </c>
      <c r="G193" s="50" t="str">
        <f t="shared" si="62"/>
        <v>...</v>
      </c>
      <c r="H193" s="40">
        <f>IF(E193=".....", 0, _xlfn.IFNA(VLOOKUP($E193, Parameter2!$A$2:$C$5000, 3, FALSE), 0))</f>
        <v>0</v>
      </c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18" t="str">
        <f>IF(C193=".....","",_xlfn.IFNA(VLOOKUP($C193, Parameter!$A$4:$B$5000, 2, FALSE), "Kode belanja salah :("))</f>
        <v/>
      </c>
      <c r="X193" s="35"/>
      <c r="Y193" s="121"/>
      <c r="Z193" s="17"/>
      <c r="AA193" s="20"/>
      <c r="AB193" s="41" t="str">
        <f>IF($C193=".....","",VLOOKUP($C193, Parameter!$A$4:$L$5000, 6, FALSE))</f>
        <v/>
      </c>
      <c r="AC193" s="41" t="str">
        <f>IF($C193=".....","",VLOOKUP($C193, Parameter!$A$4:$L$5000, 7, FALSE))</f>
        <v/>
      </c>
      <c r="AD193" s="41" t="str">
        <f>IF($C193=".....","",VLOOKUP($C193, Parameter!$A$4:$L$5000, 8, FALSE))</f>
        <v/>
      </c>
      <c r="AE193" s="41" t="str">
        <f>IF($C193=".....","",VLOOKUP($C193, Parameter!$A$4:$L$5000, 9, FALSE))</f>
        <v/>
      </c>
      <c r="AF193" s="41" t="str">
        <f>IF($C193=".....","",VLOOKUP($C193, Parameter!$A$4:$L$5000, 10, FALSE))</f>
        <v/>
      </c>
      <c r="AG193" s="41" t="str">
        <f>IF($C193=".....","",VLOOKUP($C193, Parameter!$A$4:$L$5000, 11, FALSE))</f>
        <v/>
      </c>
      <c r="AH193" s="41" t="str">
        <f>IF($C193="..0.0.0.000","",_xlfn.IFNA(VLOOKUP($C193, Parameter!$A$4:$L$5000, 12, FALSE), ""))</f>
        <v/>
      </c>
      <c r="AI193" s="39"/>
      <c r="AJ193" s="39"/>
      <c r="AK193" s="39"/>
      <c r="AL193" s="39"/>
      <c r="AM193" s="39"/>
      <c r="AN193" s="39"/>
      <c r="AO193" s="39"/>
      <c r="AP193" s="41" t="str">
        <f>IF(F193="......", "", _xlfn.IFNA(VLOOKUP(F193, Parameter2!$D$2:$E$15000, 2, FALSE), "Kode aset salah :("))</f>
        <v/>
      </c>
      <c r="AQ193" s="39"/>
      <c r="AR193" s="51"/>
      <c r="AS193" s="52"/>
      <c r="AT193" s="53">
        <f t="shared" si="63"/>
        <v>0</v>
      </c>
      <c r="AU193" s="39" t="str">
        <f t="shared" si="64"/>
        <v/>
      </c>
      <c r="AV193" s="39" t="str">
        <f t="shared" si="65"/>
        <v/>
      </c>
      <c r="AW193" s="39" t="str">
        <f t="shared" si="66"/>
        <v/>
      </c>
      <c r="AX193" s="39" t="str">
        <f t="shared" si="67"/>
        <v/>
      </c>
      <c r="AY193" s="41" t="str">
        <f>IF(G193="...", "", VLOOKUP(G193, UPB!$A$3:$B$5000, 2, FALSE))</f>
        <v/>
      </c>
      <c r="AZ193" s="84"/>
      <c r="BA193" s="76"/>
      <c r="BB193" s="65"/>
      <c r="BC193" s="65"/>
      <c r="BD193" s="54"/>
      <c r="BE193" s="65"/>
      <c r="BF193" s="65"/>
      <c r="BG193" s="65"/>
      <c r="BH193" s="65"/>
      <c r="BI193" s="65"/>
      <c r="BJ193" s="65"/>
      <c r="BK193" s="65"/>
      <c r="BL193" s="65"/>
      <c r="BM193" s="65"/>
      <c r="BN193" s="70"/>
      <c r="BO193" s="65"/>
      <c r="BP193" s="65"/>
      <c r="BQ193" s="65"/>
      <c r="BR193" s="65"/>
      <c r="BS193" s="65"/>
      <c r="BT193" s="65"/>
      <c r="BU193" s="55" t="str">
        <f>IF(AND($D193 &lt;&gt; "", $D193 &lt;&gt; $E193, $F193 &lt;&gt; "x.x.x.x.x.x.x"), VLOOKUP($E193, Parameter!$E$3:$N$5000, 9, FALSE), "")</f>
        <v/>
      </c>
      <c r="BV193" s="55" t="str">
        <f>IF(AND($D193 &lt;&gt; "", $D193 &lt;&gt; $E193, $F193 &lt;&gt; "x.x.x.x.x.x.x"), VLOOKUP($E193, Parameter!$E$3:$N$5000, 10, FALSE), "")</f>
        <v/>
      </c>
      <c r="BW193" s="55" t="str">
        <f>IF(AND($D193 &lt;&gt; "", $D193 &lt;&gt; $E193, $F193 &lt;&gt; "x.x.x.x.x.x.x"), VLOOKUP($C193, Parameter!$A$4:$L$5000, 3, FALSE), "")</f>
        <v/>
      </c>
      <c r="BX193" s="55" t="str">
        <f>IF(AND($D193 &lt;&gt; "", $D193 &lt;&gt; $E193, $F193 &lt;&gt; "x.x.x.x.x.x.x"), VLOOKUP($C193, Parameter!$A$4:$L$5000, 4, FALSE), "")</f>
        <v/>
      </c>
      <c r="BY193" s="56">
        <f t="shared" si="68"/>
        <v>0</v>
      </c>
      <c r="BZ193" s="55" t="str">
        <f t="shared" si="69"/>
        <v>Intra</v>
      </c>
      <c r="CA193" s="55" t="str">
        <f>IF($BZ193="Ekstra", Parameter3!$B$2, "")</f>
        <v/>
      </c>
      <c r="CB193" s="55" t="str">
        <f>IF($BZ193="Ekstra", Parameter3!$C$2, "")</f>
        <v/>
      </c>
      <c r="CC193" s="55" t="str">
        <f>IF($BZ193="Ekstra", VLOOKUP($E193, Parameter!$E$3:$N$5000, 9, FALSE), "")</f>
        <v/>
      </c>
      <c r="CD193" s="55" t="str">
        <f>IF($BZ193="Ekstra", VLOOKUP($E193, Parameter!$E$3:$N$5000, 10, FALSE), "")</f>
        <v/>
      </c>
      <c r="CE193" s="56">
        <f t="shared" si="70"/>
        <v>0</v>
      </c>
      <c r="CF193" s="55" t="str">
        <f t="shared" si="82"/>
        <v/>
      </c>
      <c r="CG193" s="55" t="str">
        <f t="shared" si="82"/>
        <v/>
      </c>
      <c r="CH193" s="55" t="str">
        <f t="shared" si="71"/>
        <v/>
      </c>
      <c r="CI193" s="55" t="str">
        <f>IF($F193="x.x.x.x.x.x.x", VLOOKUP($C193, Parameter!$A$4:$L$5000, 4, FALSE), "")</f>
        <v/>
      </c>
      <c r="CJ193" s="56">
        <f t="shared" si="72"/>
        <v>0</v>
      </c>
      <c r="CM193" s="4" t="str">
        <f t="shared" si="73"/>
        <v>...-...-.....</v>
      </c>
      <c r="CN193" s="57">
        <f t="shared" si="74"/>
        <v>0</v>
      </c>
      <c r="CO193" s="58">
        <f t="shared" si="75"/>
        <v>0</v>
      </c>
      <c r="CP193" s="4" t="str">
        <f t="shared" si="76"/>
        <v/>
      </c>
      <c r="CQ193" s="4" t="b">
        <f t="shared" si="77"/>
        <v>0</v>
      </c>
      <c r="CR193" s="4" t="str">
        <f t="shared" si="78"/>
        <v/>
      </c>
      <c r="CS193" s="4" t="str">
        <f t="shared" si="79"/>
        <v/>
      </c>
      <c r="CT193" s="91" t="b">
        <f t="shared" si="56"/>
        <v>0</v>
      </c>
    </row>
    <row r="194" spans="1:98" s="4" customFormat="1" x14ac:dyDescent="0.25">
      <c r="A194" s="50" t="str">
        <f t="shared" si="57"/>
        <v>...</v>
      </c>
      <c r="B194" s="50" t="str">
        <f t="shared" si="58"/>
        <v>...</v>
      </c>
      <c r="C194" s="50" t="str">
        <f t="shared" si="59"/>
        <v>.....</v>
      </c>
      <c r="D194" s="50" t="str">
        <f>IF($C194=".....","",_xlfn.IFNA(VLOOKUP($C194, Parameter!$A$4:$L$5000, 3, FALSE), ""))</f>
        <v/>
      </c>
      <c r="E194" s="50" t="str">
        <f t="shared" si="60"/>
        <v>.....</v>
      </c>
      <c r="F194" s="50" t="str">
        <f t="shared" si="61"/>
        <v>......</v>
      </c>
      <c r="G194" s="50" t="str">
        <f t="shared" si="62"/>
        <v>...</v>
      </c>
      <c r="H194" s="40">
        <f>IF(E194=".....", 0, _xlfn.IFNA(VLOOKUP($E194, Parameter2!$A$2:$C$5000, 3, FALSE), 0))</f>
        <v>0</v>
      </c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18" t="str">
        <f>IF(C194=".....","",_xlfn.IFNA(VLOOKUP($C194, Parameter!$A$4:$B$5000, 2, FALSE), "Kode belanja salah :("))</f>
        <v/>
      </c>
      <c r="X194" s="35"/>
      <c r="Y194" s="121"/>
      <c r="Z194" s="17"/>
      <c r="AA194" s="20"/>
      <c r="AB194" s="41" t="str">
        <f>IF($C194=".....","",VLOOKUP($C194, Parameter!$A$4:$L$5000, 6, FALSE))</f>
        <v/>
      </c>
      <c r="AC194" s="41" t="str">
        <f>IF($C194=".....","",VLOOKUP($C194, Parameter!$A$4:$L$5000, 7, FALSE))</f>
        <v/>
      </c>
      <c r="AD194" s="41" t="str">
        <f>IF($C194=".....","",VLOOKUP($C194, Parameter!$A$4:$L$5000, 8, FALSE))</f>
        <v/>
      </c>
      <c r="AE194" s="41" t="str">
        <f>IF($C194=".....","",VLOOKUP($C194, Parameter!$A$4:$L$5000, 9, FALSE))</f>
        <v/>
      </c>
      <c r="AF194" s="41" t="str">
        <f>IF($C194=".....","",VLOOKUP($C194, Parameter!$A$4:$L$5000, 10, FALSE))</f>
        <v/>
      </c>
      <c r="AG194" s="41" t="str">
        <f>IF($C194=".....","",VLOOKUP($C194, Parameter!$A$4:$L$5000, 11, FALSE))</f>
        <v/>
      </c>
      <c r="AH194" s="41" t="str">
        <f>IF($C194="..0.0.0.000","",_xlfn.IFNA(VLOOKUP($C194, Parameter!$A$4:$L$5000, 12, FALSE), ""))</f>
        <v/>
      </c>
      <c r="AI194" s="39"/>
      <c r="AJ194" s="39"/>
      <c r="AK194" s="39"/>
      <c r="AL194" s="39"/>
      <c r="AM194" s="39"/>
      <c r="AN194" s="39"/>
      <c r="AO194" s="39"/>
      <c r="AP194" s="41" t="str">
        <f>IF(F194="......", "", _xlfn.IFNA(VLOOKUP(F194, Parameter2!$D$2:$E$15000, 2, FALSE), "Kode aset salah :("))</f>
        <v/>
      </c>
      <c r="AQ194" s="39"/>
      <c r="AR194" s="51"/>
      <c r="AS194" s="52"/>
      <c r="AT194" s="53">
        <f t="shared" si="63"/>
        <v>0</v>
      </c>
      <c r="AU194" s="39" t="str">
        <f t="shared" si="64"/>
        <v/>
      </c>
      <c r="AV194" s="39" t="str">
        <f t="shared" si="65"/>
        <v/>
      </c>
      <c r="AW194" s="39" t="str">
        <f t="shared" si="66"/>
        <v/>
      </c>
      <c r="AX194" s="39" t="str">
        <f t="shared" si="67"/>
        <v/>
      </c>
      <c r="AY194" s="41" t="str">
        <f>IF(G194="...", "", VLOOKUP(G194, UPB!$A$3:$B$5000, 2, FALSE))</f>
        <v/>
      </c>
      <c r="AZ194" s="84"/>
      <c r="BA194" s="76"/>
      <c r="BB194" s="65"/>
      <c r="BC194" s="65"/>
      <c r="BD194" s="54"/>
      <c r="BE194" s="65"/>
      <c r="BF194" s="65"/>
      <c r="BG194" s="65"/>
      <c r="BH194" s="65"/>
      <c r="BI194" s="65"/>
      <c r="BJ194" s="65"/>
      <c r="BK194" s="65"/>
      <c r="BL194" s="65"/>
      <c r="BM194" s="65"/>
      <c r="BN194" s="70"/>
      <c r="BO194" s="65"/>
      <c r="BP194" s="65"/>
      <c r="BQ194" s="65"/>
      <c r="BR194" s="65"/>
      <c r="BS194" s="65"/>
      <c r="BT194" s="65"/>
      <c r="BU194" s="55" t="str">
        <f>IF(AND($D194 &lt;&gt; "", $D194 &lt;&gt; $E194, $F194 &lt;&gt; "x.x.x.x.x.x.x"), VLOOKUP($E194, Parameter!$E$3:$N$5000, 9, FALSE), "")</f>
        <v/>
      </c>
      <c r="BV194" s="55" t="str">
        <f>IF(AND($D194 &lt;&gt; "", $D194 &lt;&gt; $E194, $F194 &lt;&gt; "x.x.x.x.x.x.x"), VLOOKUP($E194, Parameter!$E$3:$N$5000, 10, FALSE), "")</f>
        <v/>
      </c>
      <c r="BW194" s="55" t="str">
        <f>IF(AND($D194 &lt;&gt; "", $D194 &lt;&gt; $E194, $F194 &lt;&gt; "x.x.x.x.x.x.x"), VLOOKUP($C194, Parameter!$A$4:$L$5000, 3, FALSE), "")</f>
        <v/>
      </c>
      <c r="BX194" s="55" t="str">
        <f>IF(AND($D194 &lt;&gt; "", $D194 &lt;&gt; $E194, $F194 &lt;&gt; "x.x.x.x.x.x.x"), VLOOKUP($C194, Parameter!$A$4:$L$5000, 4, FALSE), "")</f>
        <v/>
      </c>
      <c r="BY194" s="56">
        <f t="shared" si="68"/>
        <v>0</v>
      </c>
      <c r="BZ194" s="55" t="str">
        <f t="shared" si="69"/>
        <v>Intra</v>
      </c>
      <c r="CA194" s="55" t="str">
        <f>IF($BZ194="Ekstra", Parameter3!$B$2, "")</f>
        <v/>
      </c>
      <c r="CB194" s="55" t="str">
        <f>IF($BZ194="Ekstra", Parameter3!$C$2, "")</f>
        <v/>
      </c>
      <c r="CC194" s="55" t="str">
        <f>IF($BZ194="Ekstra", VLOOKUP($E194, Parameter!$E$3:$N$5000, 9, FALSE), "")</f>
        <v/>
      </c>
      <c r="CD194" s="55" t="str">
        <f>IF($BZ194="Ekstra", VLOOKUP($E194, Parameter!$E$3:$N$5000, 10, FALSE), "")</f>
        <v/>
      </c>
      <c r="CE194" s="56">
        <f t="shared" si="70"/>
        <v>0</v>
      </c>
      <c r="CF194" s="55" t="str">
        <f t="shared" si="82"/>
        <v/>
      </c>
      <c r="CG194" s="55" t="str">
        <f t="shared" si="82"/>
        <v/>
      </c>
      <c r="CH194" s="55" t="str">
        <f t="shared" si="71"/>
        <v/>
      </c>
      <c r="CI194" s="55" t="str">
        <f>IF($F194="x.x.x.x.x.x.x", VLOOKUP($C194, Parameter!$A$4:$L$5000, 4, FALSE), "")</f>
        <v/>
      </c>
      <c r="CJ194" s="56">
        <f t="shared" si="72"/>
        <v>0</v>
      </c>
      <c r="CM194" s="4" t="str">
        <f t="shared" si="73"/>
        <v>...-...-.....</v>
      </c>
      <c r="CN194" s="57">
        <f t="shared" si="74"/>
        <v>0</v>
      </c>
      <c r="CO194" s="58">
        <f t="shared" si="75"/>
        <v>0</v>
      </c>
      <c r="CP194" s="4" t="str">
        <f t="shared" si="76"/>
        <v/>
      </c>
      <c r="CQ194" s="4" t="b">
        <f t="shared" si="77"/>
        <v>0</v>
      </c>
      <c r="CR194" s="4" t="str">
        <f t="shared" si="78"/>
        <v/>
      </c>
      <c r="CS194" s="4" t="str">
        <f t="shared" si="79"/>
        <v/>
      </c>
      <c r="CT194" s="91" t="b">
        <f t="shared" si="56"/>
        <v>0</v>
      </c>
    </row>
    <row r="195" spans="1:98" s="4" customFormat="1" x14ac:dyDescent="0.25">
      <c r="A195" s="50" t="str">
        <f t="shared" si="57"/>
        <v>...</v>
      </c>
      <c r="B195" s="50" t="str">
        <f t="shared" si="58"/>
        <v>...</v>
      </c>
      <c r="C195" s="50" t="str">
        <f t="shared" si="59"/>
        <v>.....</v>
      </c>
      <c r="D195" s="50" t="str">
        <f>IF($C195=".....","",_xlfn.IFNA(VLOOKUP($C195, Parameter!$A$4:$L$5000, 3, FALSE), ""))</f>
        <v/>
      </c>
      <c r="E195" s="50" t="str">
        <f t="shared" si="60"/>
        <v>.....</v>
      </c>
      <c r="F195" s="50" t="str">
        <f t="shared" si="61"/>
        <v>......</v>
      </c>
      <c r="G195" s="50" t="str">
        <f t="shared" si="62"/>
        <v>...</v>
      </c>
      <c r="H195" s="40">
        <f>IF(E195=".....", 0, _xlfn.IFNA(VLOOKUP($E195, Parameter2!$A$2:$C$5000, 3, FALSE), 0))</f>
        <v>0</v>
      </c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18" t="str">
        <f>IF(C195=".....","",_xlfn.IFNA(VLOOKUP($C195, Parameter!$A$4:$B$5000, 2, FALSE), "Kode belanja salah :("))</f>
        <v/>
      </c>
      <c r="X195" s="35"/>
      <c r="Y195" s="121"/>
      <c r="Z195" s="17"/>
      <c r="AA195" s="20"/>
      <c r="AB195" s="41" t="str">
        <f>IF($C195=".....","",VLOOKUP($C195, Parameter!$A$4:$L$5000, 6, FALSE))</f>
        <v/>
      </c>
      <c r="AC195" s="41" t="str">
        <f>IF($C195=".....","",VLOOKUP($C195, Parameter!$A$4:$L$5000, 7, FALSE))</f>
        <v/>
      </c>
      <c r="AD195" s="41" t="str">
        <f>IF($C195=".....","",VLOOKUP($C195, Parameter!$A$4:$L$5000, 8, FALSE))</f>
        <v/>
      </c>
      <c r="AE195" s="41" t="str">
        <f>IF($C195=".....","",VLOOKUP($C195, Parameter!$A$4:$L$5000, 9, FALSE))</f>
        <v/>
      </c>
      <c r="AF195" s="41" t="str">
        <f>IF($C195=".....","",VLOOKUP($C195, Parameter!$A$4:$L$5000, 10, FALSE))</f>
        <v/>
      </c>
      <c r="AG195" s="41" t="str">
        <f>IF($C195=".....","",VLOOKUP($C195, Parameter!$A$4:$L$5000, 11, FALSE))</f>
        <v/>
      </c>
      <c r="AH195" s="41" t="str">
        <f>IF($C195="..0.0.0.000","",_xlfn.IFNA(VLOOKUP($C195, Parameter!$A$4:$L$5000, 12, FALSE), ""))</f>
        <v/>
      </c>
      <c r="AI195" s="39"/>
      <c r="AJ195" s="39"/>
      <c r="AK195" s="39"/>
      <c r="AL195" s="39"/>
      <c r="AM195" s="39"/>
      <c r="AN195" s="39"/>
      <c r="AO195" s="39"/>
      <c r="AP195" s="41" t="str">
        <f>IF(F195="......", "", _xlfn.IFNA(VLOOKUP(F195, Parameter2!$D$2:$E$15000, 2, FALSE), "Kode aset salah :("))</f>
        <v/>
      </c>
      <c r="AQ195" s="39"/>
      <c r="AR195" s="51"/>
      <c r="AS195" s="52"/>
      <c r="AT195" s="53">
        <f t="shared" si="63"/>
        <v>0</v>
      </c>
      <c r="AU195" s="39" t="str">
        <f t="shared" si="64"/>
        <v/>
      </c>
      <c r="AV195" s="39" t="str">
        <f t="shared" si="65"/>
        <v/>
      </c>
      <c r="AW195" s="39" t="str">
        <f t="shared" si="66"/>
        <v/>
      </c>
      <c r="AX195" s="39" t="str">
        <f t="shared" si="67"/>
        <v/>
      </c>
      <c r="AY195" s="41" t="str">
        <f>IF(G195="...", "", VLOOKUP(G195, UPB!$A$3:$B$5000, 2, FALSE))</f>
        <v/>
      </c>
      <c r="AZ195" s="84"/>
      <c r="BA195" s="76"/>
      <c r="BB195" s="65"/>
      <c r="BC195" s="65"/>
      <c r="BD195" s="54"/>
      <c r="BE195" s="65"/>
      <c r="BF195" s="65"/>
      <c r="BG195" s="65"/>
      <c r="BH195" s="65"/>
      <c r="BI195" s="65"/>
      <c r="BJ195" s="65"/>
      <c r="BK195" s="65"/>
      <c r="BL195" s="65"/>
      <c r="BM195" s="65"/>
      <c r="BN195" s="70"/>
      <c r="BO195" s="65"/>
      <c r="BP195" s="65"/>
      <c r="BQ195" s="65"/>
      <c r="BR195" s="65"/>
      <c r="BS195" s="65"/>
      <c r="BT195" s="65"/>
      <c r="BU195" s="55" t="str">
        <f>IF(AND($D195 &lt;&gt; "", $D195 &lt;&gt; $E195, $F195 &lt;&gt; "x.x.x.x.x.x.x"), VLOOKUP($E195, Parameter!$E$3:$N$5000, 9, FALSE), "")</f>
        <v/>
      </c>
      <c r="BV195" s="55" t="str">
        <f>IF(AND($D195 &lt;&gt; "", $D195 &lt;&gt; $E195, $F195 &lt;&gt; "x.x.x.x.x.x.x"), VLOOKUP($E195, Parameter!$E$3:$N$5000, 10, FALSE), "")</f>
        <v/>
      </c>
      <c r="BW195" s="55" t="str">
        <f>IF(AND($D195 &lt;&gt; "", $D195 &lt;&gt; $E195, $F195 &lt;&gt; "x.x.x.x.x.x.x"), VLOOKUP($C195, Parameter!$A$4:$L$5000, 3, FALSE), "")</f>
        <v/>
      </c>
      <c r="BX195" s="55" t="str">
        <f>IF(AND($D195 &lt;&gt; "", $D195 &lt;&gt; $E195, $F195 &lt;&gt; "x.x.x.x.x.x.x"), VLOOKUP($C195, Parameter!$A$4:$L$5000, 4, FALSE), "")</f>
        <v/>
      </c>
      <c r="BY195" s="56">
        <f t="shared" si="68"/>
        <v>0</v>
      </c>
      <c r="BZ195" s="55" t="str">
        <f t="shared" si="69"/>
        <v>Intra</v>
      </c>
      <c r="CA195" s="55" t="str">
        <f>IF($BZ195="Ekstra", Parameter3!$B$2, "")</f>
        <v/>
      </c>
      <c r="CB195" s="55" t="str">
        <f>IF($BZ195="Ekstra", Parameter3!$C$2, "")</f>
        <v/>
      </c>
      <c r="CC195" s="55" t="str">
        <f>IF($BZ195="Ekstra", VLOOKUP($E195, Parameter!$E$3:$N$5000, 9, FALSE), "")</f>
        <v/>
      </c>
      <c r="CD195" s="55" t="str">
        <f>IF($BZ195="Ekstra", VLOOKUP($E195, Parameter!$E$3:$N$5000, 10, FALSE), "")</f>
        <v/>
      </c>
      <c r="CE195" s="56">
        <f t="shared" si="70"/>
        <v>0</v>
      </c>
      <c r="CF195" s="55" t="str">
        <f t="shared" si="82"/>
        <v/>
      </c>
      <c r="CG195" s="55" t="str">
        <f t="shared" si="82"/>
        <v/>
      </c>
      <c r="CH195" s="55" t="str">
        <f t="shared" si="71"/>
        <v/>
      </c>
      <c r="CI195" s="55" t="str">
        <f>IF($F195="x.x.x.x.x.x.x", VLOOKUP($C195, Parameter!$A$4:$L$5000, 4, FALSE), "")</f>
        <v/>
      </c>
      <c r="CJ195" s="56">
        <f t="shared" si="72"/>
        <v>0</v>
      </c>
      <c r="CM195" s="4" t="str">
        <f t="shared" si="73"/>
        <v>...-...-.....</v>
      </c>
      <c r="CN195" s="57">
        <f t="shared" si="74"/>
        <v>0</v>
      </c>
      <c r="CO195" s="58">
        <f t="shared" si="75"/>
        <v>0</v>
      </c>
      <c r="CP195" s="4" t="str">
        <f t="shared" si="76"/>
        <v/>
      </c>
      <c r="CQ195" s="4" t="b">
        <f t="shared" si="77"/>
        <v>0</v>
      </c>
      <c r="CR195" s="4" t="str">
        <f t="shared" si="78"/>
        <v/>
      </c>
      <c r="CS195" s="4" t="str">
        <f t="shared" si="79"/>
        <v/>
      </c>
      <c r="CT195" s="91" t="b">
        <f t="shared" si="56"/>
        <v>0</v>
      </c>
    </row>
    <row r="196" spans="1:98" s="4" customFormat="1" x14ac:dyDescent="0.25">
      <c r="A196" s="50" t="str">
        <f t="shared" si="57"/>
        <v>...</v>
      </c>
      <c r="B196" s="50" t="str">
        <f t="shared" si="58"/>
        <v>...</v>
      </c>
      <c r="C196" s="50" t="str">
        <f t="shared" si="59"/>
        <v>.....</v>
      </c>
      <c r="D196" s="50" t="str">
        <f>IF($C196=".....","",_xlfn.IFNA(VLOOKUP($C196, Parameter!$A$4:$L$5000, 3, FALSE), ""))</f>
        <v/>
      </c>
      <c r="E196" s="50" t="str">
        <f t="shared" si="60"/>
        <v>.....</v>
      </c>
      <c r="F196" s="50" t="str">
        <f t="shared" si="61"/>
        <v>......</v>
      </c>
      <c r="G196" s="50" t="str">
        <f t="shared" si="62"/>
        <v>...</v>
      </c>
      <c r="H196" s="40">
        <f>IF(E196=".....", 0, _xlfn.IFNA(VLOOKUP($E196, Parameter2!$A$2:$C$5000, 3, FALSE), 0))</f>
        <v>0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18" t="str">
        <f>IF(C196=".....","",_xlfn.IFNA(VLOOKUP($C196, Parameter!$A$4:$B$5000, 2, FALSE), "Kode belanja salah :("))</f>
        <v/>
      </c>
      <c r="X196" s="35"/>
      <c r="Y196" s="121"/>
      <c r="Z196" s="17"/>
      <c r="AA196" s="20"/>
      <c r="AB196" s="41" t="str">
        <f>IF($C196=".....","",VLOOKUP($C196, Parameter!$A$4:$L$5000, 6, FALSE))</f>
        <v/>
      </c>
      <c r="AC196" s="41" t="str">
        <f>IF($C196=".....","",VLOOKUP($C196, Parameter!$A$4:$L$5000, 7, FALSE))</f>
        <v/>
      </c>
      <c r="AD196" s="41" t="str">
        <f>IF($C196=".....","",VLOOKUP($C196, Parameter!$A$4:$L$5000, 8, FALSE))</f>
        <v/>
      </c>
      <c r="AE196" s="41" t="str">
        <f>IF($C196=".....","",VLOOKUP($C196, Parameter!$A$4:$L$5000, 9, FALSE))</f>
        <v/>
      </c>
      <c r="AF196" s="41" t="str">
        <f>IF($C196=".....","",VLOOKUP($C196, Parameter!$A$4:$L$5000, 10, FALSE))</f>
        <v/>
      </c>
      <c r="AG196" s="41" t="str">
        <f>IF($C196=".....","",VLOOKUP($C196, Parameter!$A$4:$L$5000, 11, FALSE))</f>
        <v/>
      </c>
      <c r="AH196" s="41" t="str">
        <f>IF($C196="..0.0.0.000","",_xlfn.IFNA(VLOOKUP($C196, Parameter!$A$4:$L$5000, 12, FALSE), ""))</f>
        <v/>
      </c>
      <c r="AI196" s="39"/>
      <c r="AJ196" s="39"/>
      <c r="AK196" s="39"/>
      <c r="AL196" s="39"/>
      <c r="AM196" s="39"/>
      <c r="AN196" s="39"/>
      <c r="AO196" s="39"/>
      <c r="AP196" s="41" t="str">
        <f>IF(F196="......", "", _xlfn.IFNA(VLOOKUP(F196, Parameter2!$D$2:$E$15000, 2, FALSE), "Kode aset salah :("))</f>
        <v/>
      </c>
      <c r="AQ196" s="39"/>
      <c r="AR196" s="51"/>
      <c r="AS196" s="52"/>
      <c r="AT196" s="53">
        <f t="shared" si="63"/>
        <v>0</v>
      </c>
      <c r="AU196" s="39" t="str">
        <f t="shared" si="64"/>
        <v/>
      </c>
      <c r="AV196" s="39" t="str">
        <f t="shared" si="65"/>
        <v/>
      </c>
      <c r="AW196" s="39" t="str">
        <f t="shared" si="66"/>
        <v/>
      </c>
      <c r="AX196" s="39" t="str">
        <f t="shared" si="67"/>
        <v/>
      </c>
      <c r="AY196" s="41" t="str">
        <f>IF(G196="...", "", VLOOKUP(G196, UPB!$A$3:$B$5000, 2, FALSE))</f>
        <v/>
      </c>
      <c r="AZ196" s="84"/>
      <c r="BA196" s="76"/>
      <c r="BB196" s="65"/>
      <c r="BC196" s="65"/>
      <c r="BD196" s="54"/>
      <c r="BE196" s="65"/>
      <c r="BF196" s="65"/>
      <c r="BG196" s="65"/>
      <c r="BH196" s="65"/>
      <c r="BI196" s="65"/>
      <c r="BJ196" s="65"/>
      <c r="BK196" s="65"/>
      <c r="BL196" s="65"/>
      <c r="BM196" s="65"/>
      <c r="BN196" s="70"/>
      <c r="BO196" s="65"/>
      <c r="BP196" s="65"/>
      <c r="BQ196" s="65"/>
      <c r="BR196" s="65"/>
      <c r="BS196" s="65"/>
      <c r="BT196" s="65"/>
      <c r="BU196" s="55" t="str">
        <f>IF(AND($D196 &lt;&gt; "", $D196 &lt;&gt; $E196, $F196 &lt;&gt; "x.x.x.x.x.x.x"), VLOOKUP($E196, Parameter!$E$3:$N$5000, 9, FALSE), "")</f>
        <v/>
      </c>
      <c r="BV196" s="55" t="str">
        <f>IF(AND($D196 &lt;&gt; "", $D196 &lt;&gt; $E196, $F196 &lt;&gt; "x.x.x.x.x.x.x"), VLOOKUP($E196, Parameter!$E$3:$N$5000, 10, FALSE), "")</f>
        <v/>
      </c>
      <c r="BW196" s="55" t="str">
        <f>IF(AND($D196 &lt;&gt; "", $D196 &lt;&gt; $E196, $F196 &lt;&gt; "x.x.x.x.x.x.x"), VLOOKUP($C196, Parameter!$A$4:$L$5000, 3, FALSE), "")</f>
        <v/>
      </c>
      <c r="BX196" s="55" t="str">
        <f>IF(AND($D196 &lt;&gt; "", $D196 &lt;&gt; $E196, $F196 &lt;&gt; "x.x.x.x.x.x.x"), VLOOKUP($C196, Parameter!$A$4:$L$5000, 4, FALSE), "")</f>
        <v/>
      </c>
      <c r="BY196" s="56">
        <f t="shared" si="68"/>
        <v>0</v>
      </c>
      <c r="BZ196" s="55" t="str">
        <f t="shared" si="69"/>
        <v>Intra</v>
      </c>
      <c r="CA196" s="55" t="str">
        <f>IF($BZ196="Ekstra", Parameter3!$B$2, "")</f>
        <v/>
      </c>
      <c r="CB196" s="55" t="str">
        <f>IF($BZ196="Ekstra", Parameter3!$C$2, "")</f>
        <v/>
      </c>
      <c r="CC196" s="55" t="str">
        <f>IF($BZ196="Ekstra", VLOOKUP($E196, Parameter!$E$3:$N$5000, 9, FALSE), "")</f>
        <v/>
      </c>
      <c r="CD196" s="55" t="str">
        <f>IF($BZ196="Ekstra", VLOOKUP($E196, Parameter!$E$3:$N$5000, 10, FALSE), "")</f>
        <v/>
      </c>
      <c r="CE196" s="56">
        <f t="shared" si="70"/>
        <v>0</v>
      </c>
      <c r="CF196" s="55" t="str">
        <f t="shared" si="82"/>
        <v/>
      </c>
      <c r="CG196" s="55" t="str">
        <f t="shared" si="82"/>
        <v/>
      </c>
      <c r="CH196" s="55" t="str">
        <f t="shared" si="71"/>
        <v/>
      </c>
      <c r="CI196" s="55" t="str">
        <f>IF($F196="x.x.x.x.x.x.x", VLOOKUP($C196, Parameter!$A$4:$L$5000, 4, FALSE), "")</f>
        <v/>
      </c>
      <c r="CJ196" s="56">
        <f t="shared" si="72"/>
        <v>0</v>
      </c>
      <c r="CM196" s="4" t="str">
        <f t="shared" si="73"/>
        <v>...-...-.....</v>
      </c>
      <c r="CN196" s="57">
        <f t="shared" si="74"/>
        <v>0</v>
      </c>
      <c r="CO196" s="58">
        <f t="shared" si="75"/>
        <v>0</v>
      </c>
      <c r="CP196" s="4" t="str">
        <f t="shared" si="76"/>
        <v/>
      </c>
      <c r="CQ196" s="4" t="b">
        <f t="shared" si="77"/>
        <v>0</v>
      </c>
      <c r="CR196" s="4" t="str">
        <f t="shared" si="78"/>
        <v/>
      </c>
      <c r="CS196" s="4" t="str">
        <f t="shared" si="79"/>
        <v/>
      </c>
      <c r="CT196" s="91" t="b">
        <f t="shared" si="56"/>
        <v>0</v>
      </c>
    </row>
    <row r="197" spans="1:98" s="4" customFormat="1" x14ac:dyDescent="0.25">
      <c r="A197" s="50" t="str">
        <f t="shared" si="57"/>
        <v>...</v>
      </c>
      <c r="B197" s="50" t="str">
        <f t="shared" si="58"/>
        <v>...</v>
      </c>
      <c r="C197" s="50" t="str">
        <f t="shared" si="59"/>
        <v>.....</v>
      </c>
      <c r="D197" s="50" t="str">
        <f>IF($C197=".....","",_xlfn.IFNA(VLOOKUP($C197, Parameter!$A$4:$L$5000, 3, FALSE), ""))</f>
        <v/>
      </c>
      <c r="E197" s="50" t="str">
        <f t="shared" si="60"/>
        <v>.....</v>
      </c>
      <c r="F197" s="50" t="str">
        <f t="shared" si="61"/>
        <v>......</v>
      </c>
      <c r="G197" s="50" t="str">
        <f t="shared" si="62"/>
        <v>...</v>
      </c>
      <c r="H197" s="40">
        <f>IF(E197=".....", 0, _xlfn.IFNA(VLOOKUP($E197, Parameter2!$A$2:$C$5000, 3, FALSE), 0))</f>
        <v>0</v>
      </c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18" t="str">
        <f>IF(C197=".....","",_xlfn.IFNA(VLOOKUP($C197, Parameter!$A$4:$B$5000, 2, FALSE), "Kode belanja salah :("))</f>
        <v/>
      </c>
      <c r="X197" s="35"/>
      <c r="Y197" s="121"/>
      <c r="Z197" s="17"/>
      <c r="AA197" s="20"/>
      <c r="AB197" s="41" t="str">
        <f>IF($C197=".....","",VLOOKUP($C197, Parameter!$A$4:$L$5000, 6, FALSE))</f>
        <v/>
      </c>
      <c r="AC197" s="41" t="str">
        <f>IF($C197=".....","",VLOOKUP($C197, Parameter!$A$4:$L$5000, 7, FALSE))</f>
        <v/>
      </c>
      <c r="AD197" s="41" t="str">
        <f>IF($C197=".....","",VLOOKUP($C197, Parameter!$A$4:$L$5000, 8, FALSE))</f>
        <v/>
      </c>
      <c r="AE197" s="41" t="str">
        <f>IF($C197=".....","",VLOOKUP($C197, Parameter!$A$4:$L$5000, 9, FALSE))</f>
        <v/>
      </c>
      <c r="AF197" s="41" t="str">
        <f>IF($C197=".....","",VLOOKUP($C197, Parameter!$A$4:$L$5000, 10, FALSE))</f>
        <v/>
      </c>
      <c r="AG197" s="41" t="str">
        <f>IF($C197=".....","",VLOOKUP($C197, Parameter!$A$4:$L$5000, 11, FALSE))</f>
        <v/>
      </c>
      <c r="AH197" s="41" t="str">
        <f>IF($C197="..0.0.0.000","",_xlfn.IFNA(VLOOKUP($C197, Parameter!$A$4:$L$5000, 12, FALSE), ""))</f>
        <v/>
      </c>
      <c r="AI197" s="39"/>
      <c r="AJ197" s="39"/>
      <c r="AK197" s="39"/>
      <c r="AL197" s="39"/>
      <c r="AM197" s="39"/>
      <c r="AN197" s="39"/>
      <c r="AO197" s="39"/>
      <c r="AP197" s="41" t="str">
        <f>IF(F197="......", "", _xlfn.IFNA(VLOOKUP(F197, Parameter2!$D$2:$E$15000, 2, FALSE), "Kode aset salah :("))</f>
        <v/>
      </c>
      <c r="AQ197" s="39"/>
      <c r="AR197" s="51"/>
      <c r="AS197" s="52"/>
      <c r="AT197" s="53">
        <f t="shared" si="63"/>
        <v>0</v>
      </c>
      <c r="AU197" s="39" t="str">
        <f t="shared" si="64"/>
        <v/>
      </c>
      <c r="AV197" s="39" t="str">
        <f t="shared" si="65"/>
        <v/>
      </c>
      <c r="AW197" s="39" t="str">
        <f t="shared" si="66"/>
        <v/>
      </c>
      <c r="AX197" s="39" t="str">
        <f t="shared" si="67"/>
        <v/>
      </c>
      <c r="AY197" s="41" t="str">
        <f>IF(G197="...", "", VLOOKUP(G197, UPB!$A$3:$B$5000, 2, FALSE))</f>
        <v/>
      </c>
      <c r="AZ197" s="84"/>
      <c r="BA197" s="76"/>
      <c r="BB197" s="65"/>
      <c r="BC197" s="65"/>
      <c r="BD197" s="54"/>
      <c r="BE197" s="65"/>
      <c r="BF197" s="65"/>
      <c r="BG197" s="65"/>
      <c r="BH197" s="65"/>
      <c r="BI197" s="65"/>
      <c r="BJ197" s="65"/>
      <c r="BK197" s="65"/>
      <c r="BL197" s="65"/>
      <c r="BM197" s="65"/>
      <c r="BN197" s="70"/>
      <c r="BO197" s="65"/>
      <c r="BP197" s="65"/>
      <c r="BQ197" s="65"/>
      <c r="BR197" s="65"/>
      <c r="BS197" s="65"/>
      <c r="BT197" s="65"/>
      <c r="BU197" s="55" t="str">
        <f>IF(AND($D197 &lt;&gt; "", $D197 &lt;&gt; $E197, $F197 &lt;&gt; "x.x.x.x.x.x.x"), VLOOKUP($E197, Parameter!$E$3:$N$5000, 9, FALSE), "")</f>
        <v/>
      </c>
      <c r="BV197" s="55" t="str">
        <f>IF(AND($D197 &lt;&gt; "", $D197 &lt;&gt; $E197, $F197 &lt;&gt; "x.x.x.x.x.x.x"), VLOOKUP($E197, Parameter!$E$3:$N$5000, 10, FALSE), "")</f>
        <v/>
      </c>
      <c r="BW197" s="55" t="str">
        <f>IF(AND($D197 &lt;&gt; "", $D197 &lt;&gt; $E197, $F197 &lt;&gt; "x.x.x.x.x.x.x"), VLOOKUP($C197, Parameter!$A$4:$L$5000, 3, FALSE), "")</f>
        <v/>
      </c>
      <c r="BX197" s="55" t="str">
        <f>IF(AND($D197 &lt;&gt; "", $D197 &lt;&gt; $E197, $F197 &lt;&gt; "x.x.x.x.x.x.x"), VLOOKUP($C197, Parameter!$A$4:$L$5000, 4, FALSE), "")</f>
        <v/>
      </c>
      <c r="BY197" s="56">
        <f t="shared" si="68"/>
        <v>0</v>
      </c>
      <c r="BZ197" s="55" t="str">
        <f t="shared" si="69"/>
        <v>Intra</v>
      </c>
      <c r="CA197" s="55" t="str">
        <f>IF($BZ197="Ekstra", Parameter3!$B$2, "")</f>
        <v/>
      </c>
      <c r="CB197" s="55" t="str">
        <f>IF($BZ197="Ekstra", Parameter3!$C$2, "")</f>
        <v/>
      </c>
      <c r="CC197" s="55" t="str">
        <f>IF($BZ197="Ekstra", VLOOKUP($E197, Parameter!$E$3:$N$5000, 9, FALSE), "")</f>
        <v/>
      </c>
      <c r="CD197" s="55" t="str">
        <f>IF($BZ197="Ekstra", VLOOKUP($E197, Parameter!$E$3:$N$5000, 10, FALSE), "")</f>
        <v/>
      </c>
      <c r="CE197" s="56">
        <f t="shared" si="70"/>
        <v>0</v>
      </c>
      <c r="CF197" s="55" t="str">
        <f t="shared" si="82"/>
        <v/>
      </c>
      <c r="CG197" s="55" t="str">
        <f t="shared" si="82"/>
        <v/>
      </c>
      <c r="CH197" s="55" t="str">
        <f t="shared" si="71"/>
        <v/>
      </c>
      <c r="CI197" s="55" t="str">
        <f>IF($F197="x.x.x.x.x.x.x", VLOOKUP($C197, Parameter!$A$4:$L$5000, 4, FALSE), "")</f>
        <v/>
      </c>
      <c r="CJ197" s="56">
        <f t="shared" si="72"/>
        <v>0</v>
      </c>
      <c r="CM197" s="4" t="str">
        <f t="shared" si="73"/>
        <v>...-...-.....</v>
      </c>
      <c r="CN197" s="57">
        <f t="shared" si="74"/>
        <v>0</v>
      </c>
      <c r="CO197" s="58">
        <f t="shared" si="75"/>
        <v>0</v>
      </c>
      <c r="CP197" s="4" t="str">
        <f t="shared" si="76"/>
        <v/>
      </c>
      <c r="CQ197" s="4" t="b">
        <f t="shared" si="77"/>
        <v>0</v>
      </c>
      <c r="CR197" s="4" t="str">
        <f t="shared" si="78"/>
        <v/>
      </c>
      <c r="CS197" s="4" t="str">
        <f t="shared" si="79"/>
        <v/>
      </c>
      <c r="CT197" s="91" t="b">
        <f t="shared" si="56"/>
        <v>0</v>
      </c>
    </row>
    <row r="198" spans="1:98" s="4" customFormat="1" x14ac:dyDescent="0.25">
      <c r="A198" s="50" t="str">
        <f t="shared" si="57"/>
        <v>...</v>
      </c>
      <c r="B198" s="50" t="str">
        <f t="shared" si="58"/>
        <v>...</v>
      </c>
      <c r="C198" s="50" t="str">
        <f t="shared" si="59"/>
        <v>.....</v>
      </c>
      <c r="D198" s="50" t="str">
        <f>IF($C198=".....","",_xlfn.IFNA(VLOOKUP($C198, Parameter!$A$4:$L$5000, 3, FALSE), ""))</f>
        <v/>
      </c>
      <c r="E198" s="50" t="str">
        <f t="shared" si="60"/>
        <v>.....</v>
      </c>
      <c r="F198" s="50" t="str">
        <f t="shared" si="61"/>
        <v>......</v>
      </c>
      <c r="G198" s="50" t="str">
        <f t="shared" si="62"/>
        <v>...</v>
      </c>
      <c r="H198" s="40">
        <f>IF(E198=".....", 0, _xlfn.IFNA(VLOOKUP($E198, Parameter2!$A$2:$C$5000, 3, FALSE), 0))</f>
        <v>0</v>
      </c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18" t="str">
        <f>IF(C198=".....","",_xlfn.IFNA(VLOOKUP($C198, Parameter!$A$4:$B$5000, 2, FALSE), "Kode belanja salah :("))</f>
        <v/>
      </c>
      <c r="X198" s="35"/>
      <c r="Y198" s="121"/>
      <c r="Z198" s="17"/>
      <c r="AA198" s="20"/>
      <c r="AB198" s="41" t="str">
        <f>IF($C198=".....","",VLOOKUP($C198, Parameter!$A$4:$L$5000, 6, FALSE))</f>
        <v/>
      </c>
      <c r="AC198" s="41" t="str">
        <f>IF($C198=".....","",VLOOKUP($C198, Parameter!$A$4:$L$5000, 7, FALSE))</f>
        <v/>
      </c>
      <c r="AD198" s="41" t="str">
        <f>IF($C198=".....","",VLOOKUP($C198, Parameter!$A$4:$L$5000, 8, FALSE))</f>
        <v/>
      </c>
      <c r="AE198" s="41" t="str">
        <f>IF($C198=".....","",VLOOKUP($C198, Parameter!$A$4:$L$5000, 9, FALSE))</f>
        <v/>
      </c>
      <c r="AF198" s="41" t="str">
        <f>IF($C198=".....","",VLOOKUP($C198, Parameter!$A$4:$L$5000, 10, FALSE))</f>
        <v/>
      </c>
      <c r="AG198" s="41" t="str">
        <f>IF($C198=".....","",VLOOKUP($C198, Parameter!$A$4:$L$5000, 11, FALSE))</f>
        <v/>
      </c>
      <c r="AH198" s="41" t="str">
        <f>IF($C198="..0.0.0.000","",_xlfn.IFNA(VLOOKUP($C198, Parameter!$A$4:$L$5000, 12, FALSE), ""))</f>
        <v/>
      </c>
      <c r="AI198" s="39"/>
      <c r="AJ198" s="39"/>
      <c r="AK198" s="39"/>
      <c r="AL198" s="39"/>
      <c r="AM198" s="39"/>
      <c r="AN198" s="39"/>
      <c r="AO198" s="39"/>
      <c r="AP198" s="41" t="str">
        <f>IF(F198="......", "", _xlfn.IFNA(VLOOKUP(F198, Parameter2!$D$2:$E$15000, 2, FALSE), "Kode aset salah :("))</f>
        <v/>
      </c>
      <c r="AQ198" s="39"/>
      <c r="AR198" s="51"/>
      <c r="AS198" s="52"/>
      <c r="AT198" s="53">
        <f t="shared" si="63"/>
        <v>0</v>
      </c>
      <c r="AU198" s="39" t="str">
        <f t="shared" si="64"/>
        <v/>
      </c>
      <c r="AV198" s="39" t="str">
        <f t="shared" si="65"/>
        <v/>
      </c>
      <c r="AW198" s="39" t="str">
        <f t="shared" si="66"/>
        <v/>
      </c>
      <c r="AX198" s="39" t="str">
        <f t="shared" si="67"/>
        <v/>
      </c>
      <c r="AY198" s="41" t="str">
        <f>IF(G198="...", "", VLOOKUP(G198, UPB!$A$3:$B$5000, 2, FALSE))</f>
        <v/>
      </c>
      <c r="AZ198" s="84"/>
      <c r="BA198" s="76"/>
      <c r="BB198" s="65"/>
      <c r="BC198" s="65"/>
      <c r="BD198" s="54"/>
      <c r="BE198" s="65"/>
      <c r="BF198" s="65"/>
      <c r="BG198" s="65"/>
      <c r="BH198" s="65"/>
      <c r="BI198" s="65"/>
      <c r="BJ198" s="65"/>
      <c r="BK198" s="65"/>
      <c r="BL198" s="65"/>
      <c r="BM198" s="65"/>
      <c r="BN198" s="70"/>
      <c r="BO198" s="65"/>
      <c r="BP198" s="65"/>
      <c r="BQ198" s="65"/>
      <c r="BR198" s="65"/>
      <c r="BS198" s="65"/>
      <c r="BT198" s="65"/>
      <c r="BU198" s="55" t="str">
        <f>IF(AND($D198 &lt;&gt; "", $D198 &lt;&gt; $E198, $F198 &lt;&gt; "x.x.x.x.x.x.x"), VLOOKUP($E198, Parameter!$E$3:$N$5000, 9, FALSE), "")</f>
        <v/>
      </c>
      <c r="BV198" s="55" t="str">
        <f>IF(AND($D198 &lt;&gt; "", $D198 &lt;&gt; $E198, $F198 &lt;&gt; "x.x.x.x.x.x.x"), VLOOKUP($E198, Parameter!$E$3:$N$5000, 10, FALSE), "")</f>
        <v/>
      </c>
      <c r="BW198" s="55" t="str">
        <f>IF(AND($D198 &lt;&gt; "", $D198 &lt;&gt; $E198, $F198 &lt;&gt; "x.x.x.x.x.x.x"), VLOOKUP($C198, Parameter!$A$4:$L$5000, 3, FALSE), "")</f>
        <v/>
      </c>
      <c r="BX198" s="55" t="str">
        <f>IF(AND($D198 &lt;&gt; "", $D198 &lt;&gt; $E198, $F198 &lt;&gt; "x.x.x.x.x.x.x"), VLOOKUP($C198, Parameter!$A$4:$L$5000, 4, FALSE), "")</f>
        <v/>
      </c>
      <c r="BY198" s="56">
        <f t="shared" si="68"/>
        <v>0</v>
      </c>
      <c r="BZ198" s="55" t="str">
        <f t="shared" si="69"/>
        <v>Intra</v>
      </c>
      <c r="CA198" s="55" t="str">
        <f>IF($BZ198="Ekstra", Parameter3!$B$2, "")</f>
        <v/>
      </c>
      <c r="CB198" s="55" t="str">
        <f>IF($BZ198="Ekstra", Parameter3!$C$2, "")</f>
        <v/>
      </c>
      <c r="CC198" s="55" t="str">
        <f>IF($BZ198="Ekstra", VLOOKUP($E198, Parameter!$E$3:$N$5000, 9, FALSE), "")</f>
        <v/>
      </c>
      <c r="CD198" s="55" t="str">
        <f>IF($BZ198="Ekstra", VLOOKUP($E198, Parameter!$E$3:$N$5000, 10, FALSE), "")</f>
        <v/>
      </c>
      <c r="CE198" s="56">
        <f t="shared" si="70"/>
        <v>0</v>
      </c>
      <c r="CF198" s="55" t="str">
        <f t="shared" si="82"/>
        <v/>
      </c>
      <c r="CG198" s="55" t="str">
        <f t="shared" si="82"/>
        <v/>
      </c>
      <c r="CH198" s="55" t="str">
        <f t="shared" si="71"/>
        <v/>
      </c>
      <c r="CI198" s="55" t="str">
        <f>IF($F198="x.x.x.x.x.x.x", VLOOKUP($C198, Parameter!$A$4:$L$5000, 4, FALSE), "")</f>
        <v/>
      </c>
      <c r="CJ198" s="56">
        <f t="shared" si="72"/>
        <v>0</v>
      </c>
      <c r="CM198" s="4" t="str">
        <f t="shared" si="73"/>
        <v>...-...-.....</v>
      </c>
      <c r="CN198" s="57">
        <f t="shared" si="74"/>
        <v>0</v>
      </c>
      <c r="CO198" s="58">
        <f t="shared" si="75"/>
        <v>0</v>
      </c>
      <c r="CP198" s="4" t="str">
        <f t="shared" si="76"/>
        <v/>
      </c>
      <c r="CQ198" s="4" t="b">
        <f t="shared" si="77"/>
        <v>0</v>
      </c>
      <c r="CR198" s="4" t="str">
        <f t="shared" si="78"/>
        <v/>
      </c>
      <c r="CS198" s="4" t="str">
        <f t="shared" si="79"/>
        <v/>
      </c>
      <c r="CT198" s="91" t="b">
        <f t="shared" si="56"/>
        <v>0</v>
      </c>
    </row>
    <row r="199" spans="1:98" s="4" customFormat="1" x14ac:dyDescent="0.25">
      <c r="A199" s="50" t="str">
        <f t="shared" si="57"/>
        <v>...</v>
      </c>
      <c r="B199" s="50" t="str">
        <f t="shared" si="58"/>
        <v>...</v>
      </c>
      <c r="C199" s="50" t="str">
        <f t="shared" si="59"/>
        <v>.....</v>
      </c>
      <c r="D199" s="50" t="str">
        <f>IF($C199=".....","",_xlfn.IFNA(VLOOKUP($C199, Parameter!$A$4:$L$5000, 3, FALSE), ""))</f>
        <v/>
      </c>
      <c r="E199" s="50" t="str">
        <f t="shared" si="60"/>
        <v>.....</v>
      </c>
      <c r="F199" s="50" t="str">
        <f t="shared" si="61"/>
        <v>......</v>
      </c>
      <c r="G199" s="50" t="str">
        <f t="shared" si="62"/>
        <v>...</v>
      </c>
      <c r="H199" s="40">
        <f>IF(E199=".....", 0, _xlfn.IFNA(VLOOKUP($E199, Parameter2!$A$2:$C$5000, 3, FALSE), 0))</f>
        <v>0</v>
      </c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18" t="str">
        <f>IF(C199=".....","",_xlfn.IFNA(VLOOKUP($C199, Parameter!$A$4:$B$5000, 2, FALSE), "Kode belanja salah :("))</f>
        <v/>
      </c>
      <c r="X199" s="35"/>
      <c r="Y199" s="121"/>
      <c r="Z199" s="17"/>
      <c r="AA199" s="20"/>
      <c r="AB199" s="41" t="str">
        <f>IF($C199=".....","",VLOOKUP($C199, Parameter!$A$4:$L$5000, 6, FALSE))</f>
        <v/>
      </c>
      <c r="AC199" s="41" t="str">
        <f>IF($C199=".....","",VLOOKUP($C199, Parameter!$A$4:$L$5000, 7, FALSE))</f>
        <v/>
      </c>
      <c r="AD199" s="41" t="str">
        <f>IF($C199=".....","",VLOOKUP($C199, Parameter!$A$4:$L$5000, 8, FALSE))</f>
        <v/>
      </c>
      <c r="AE199" s="41" t="str">
        <f>IF($C199=".....","",VLOOKUP($C199, Parameter!$A$4:$L$5000, 9, FALSE))</f>
        <v/>
      </c>
      <c r="AF199" s="41" t="str">
        <f>IF($C199=".....","",VLOOKUP($C199, Parameter!$A$4:$L$5000, 10, FALSE))</f>
        <v/>
      </c>
      <c r="AG199" s="41" t="str">
        <f>IF($C199=".....","",VLOOKUP($C199, Parameter!$A$4:$L$5000, 11, FALSE))</f>
        <v/>
      </c>
      <c r="AH199" s="41" t="str">
        <f>IF($C199="..0.0.0.000","",_xlfn.IFNA(VLOOKUP($C199, Parameter!$A$4:$L$5000, 12, FALSE), ""))</f>
        <v/>
      </c>
      <c r="AI199" s="39"/>
      <c r="AJ199" s="39"/>
      <c r="AK199" s="39"/>
      <c r="AL199" s="39"/>
      <c r="AM199" s="39"/>
      <c r="AN199" s="39"/>
      <c r="AO199" s="39"/>
      <c r="AP199" s="41" t="str">
        <f>IF(F199="......", "", _xlfn.IFNA(VLOOKUP(F199, Parameter2!$D$2:$E$15000, 2, FALSE), "Kode aset salah :("))</f>
        <v/>
      </c>
      <c r="AQ199" s="39"/>
      <c r="AR199" s="51"/>
      <c r="AS199" s="52"/>
      <c r="AT199" s="53">
        <f t="shared" si="63"/>
        <v>0</v>
      </c>
      <c r="AU199" s="39" t="str">
        <f t="shared" si="64"/>
        <v/>
      </c>
      <c r="AV199" s="39" t="str">
        <f t="shared" si="65"/>
        <v/>
      </c>
      <c r="AW199" s="39" t="str">
        <f t="shared" si="66"/>
        <v/>
      </c>
      <c r="AX199" s="39" t="str">
        <f t="shared" si="67"/>
        <v/>
      </c>
      <c r="AY199" s="41" t="str">
        <f>IF(G199="...", "", VLOOKUP(G199, UPB!$A$3:$B$5000, 2, FALSE))</f>
        <v/>
      </c>
      <c r="AZ199" s="84"/>
      <c r="BA199" s="76"/>
      <c r="BB199" s="65"/>
      <c r="BC199" s="65"/>
      <c r="BD199" s="54"/>
      <c r="BE199" s="65"/>
      <c r="BF199" s="65"/>
      <c r="BG199" s="65"/>
      <c r="BH199" s="65"/>
      <c r="BI199" s="65"/>
      <c r="BJ199" s="65"/>
      <c r="BK199" s="65"/>
      <c r="BL199" s="65"/>
      <c r="BM199" s="65"/>
      <c r="BN199" s="70"/>
      <c r="BO199" s="65"/>
      <c r="BP199" s="65"/>
      <c r="BQ199" s="65"/>
      <c r="BR199" s="65"/>
      <c r="BS199" s="65"/>
      <c r="BT199" s="65"/>
      <c r="BU199" s="55" t="str">
        <f>IF(AND($D199 &lt;&gt; "", $D199 &lt;&gt; $E199, $F199 &lt;&gt; "x.x.x.x.x.x.x"), VLOOKUP($E199, Parameter!$E$3:$N$5000, 9, FALSE), "")</f>
        <v/>
      </c>
      <c r="BV199" s="55" t="str">
        <f>IF(AND($D199 &lt;&gt; "", $D199 &lt;&gt; $E199, $F199 &lt;&gt; "x.x.x.x.x.x.x"), VLOOKUP($E199, Parameter!$E$3:$N$5000, 10, FALSE), "")</f>
        <v/>
      </c>
      <c r="BW199" s="55" t="str">
        <f>IF(AND($D199 &lt;&gt; "", $D199 &lt;&gt; $E199, $F199 &lt;&gt; "x.x.x.x.x.x.x"), VLOOKUP($C199, Parameter!$A$4:$L$5000, 3, FALSE), "")</f>
        <v/>
      </c>
      <c r="BX199" s="55" t="str">
        <f>IF(AND($D199 &lt;&gt; "", $D199 &lt;&gt; $E199, $F199 &lt;&gt; "x.x.x.x.x.x.x"), VLOOKUP($C199, Parameter!$A$4:$L$5000, 4, FALSE), "")</f>
        <v/>
      </c>
      <c r="BY199" s="56">
        <f t="shared" si="68"/>
        <v>0</v>
      </c>
      <c r="BZ199" s="55" t="str">
        <f t="shared" si="69"/>
        <v>Intra</v>
      </c>
      <c r="CA199" s="55" t="str">
        <f>IF($BZ199="Ekstra", Parameter3!$B$2, "")</f>
        <v/>
      </c>
      <c r="CB199" s="55" t="str">
        <f>IF($BZ199="Ekstra", Parameter3!$C$2, "")</f>
        <v/>
      </c>
      <c r="CC199" s="55" t="str">
        <f>IF($BZ199="Ekstra", VLOOKUP($E199, Parameter!$E$3:$N$5000, 9, FALSE), "")</f>
        <v/>
      </c>
      <c r="CD199" s="55" t="str">
        <f>IF($BZ199="Ekstra", VLOOKUP($E199, Parameter!$E$3:$N$5000, 10, FALSE), "")</f>
        <v/>
      </c>
      <c r="CE199" s="56">
        <f t="shared" si="70"/>
        <v>0</v>
      </c>
      <c r="CF199" s="55" t="str">
        <f t="shared" si="82"/>
        <v/>
      </c>
      <c r="CG199" s="55" t="str">
        <f t="shared" si="82"/>
        <v/>
      </c>
      <c r="CH199" s="55" t="str">
        <f t="shared" si="71"/>
        <v/>
      </c>
      <c r="CI199" s="55" t="str">
        <f>IF($F199="x.x.x.x.x.x.x", VLOOKUP($C199, Parameter!$A$4:$L$5000, 4, FALSE), "")</f>
        <v/>
      </c>
      <c r="CJ199" s="56">
        <f t="shared" si="72"/>
        <v>0</v>
      </c>
      <c r="CM199" s="4" t="str">
        <f t="shared" si="73"/>
        <v>...-...-.....</v>
      </c>
      <c r="CN199" s="57">
        <f t="shared" si="74"/>
        <v>0</v>
      </c>
      <c r="CO199" s="58">
        <f t="shared" si="75"/>
        <v>0</v>
      </c>
      <c r="CP199" s="4" t="str">
        <f t="shared" si="76"/>
        <v/>
      </c>
      <c r="CQ199" s="4" t="b">
        <f t="shared" si="77"/>
        <v>0</v>
      </c>
      <c r="CR199" s="4" t="str">
        <f t="shared" si="78"/>
        <v/>
      </c>
      <c r="CS199" s="4" t="str">
        <f t="shared" si="79"/>
        <v/>
      </c>
      <c r="CT199" s="91" t="b">
        <f t="shared" si="56"/>
        <v>0</v>
      </c>
    </row>
    <row r="200" spans="1:98" s="4" customFormat="1" x14ac:dyDescent="0.25">
      <c r="A200" s="50" t="str">
        <f t="shared" si="57"/>
        <v>...</v>
      </c>
      <c r="B200" s="50" t="str">
        <f t="shared" si="58"/>
        <v>...</v>
      </c>
      <c r="C200" s="50" t="str">
        <f t="shared" si="59"/>
        <v>.....</v>
      </c>
      <c r="D200" s="50" t="str">
        <f>IF($C200=".....","",_xlfn.IFNA(VLOOKUP($C200, Parameter!$A$4:$L$5000, 3, FALSE), ""))</f>
        <v/>
      </c>
      <c r="E200" s="50" t="str">
        <f t="shared" si="60"/>
        <v>.....</v>
      </c>
      <c r="F200" s="50" t="str">
        <f t="shared" si="61"/>
        <v>......</v>
      </c>
      <c r="G200" s="50" t="str">
        <f t="shared" si="62"/>
        <v>...</v>
      </c>
      <c r="H200" s="40">
        <f>IF(E200=".....", 0, _xlfn.IFNA(VLOOKUP($E200, Parameter2!$A$2:$C$5000, 3, FALSE), 0))</f>
        <v>0</v>
      </c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18" t="str">
        <f>IF(C200=".....","",_xlfn.IFNA(VLOOKUP($C200, Parameter!$A$4:$B$5000, 2, FALSE), "Kode belanja salah :("))</f>
        <v/>
      </c>
      <c r="X200" s="35"/>
      <c r="Y200" s="121"/>
      <c r="Z200" s="17"/>
      <c r="AA200" s="20"/>
      <c r="AB200" s="41" t="str">
        <f>IF($C200=".....","",VLOOKUP($C200, Parameter!$A$4:$L$5000, 6, FALSE))</f>
        <v/>
      </c>
      <c r="AC200" s="41" t="str">
        <f>IF($C200=".....","",VLOOKUP($C200, Parameter!$A$4:$L$5000, 7, FALSE))</f>
        <v/>
      </c>
      <c r="AD200" s="41" t="str">
        <f>IF($C200=".....","",VLOOKUP($C200, Parameter!$A$4:$L$5000, 8, FALSE))</f>
        <v/>
      </c>
      <c r="AE200" s="41" t="str">
        <f>IF($C200=".....","",VLOOKUP($C200, Parameter!$A$4:$L$5000, 9, FALSE))</f>
        <v/>
      </c>
      <c r="AF200" s="41" t="str">
        <f>IF($C200=".....","",VLOOKUP($C200, Parameter!$A$4:$L$5000, 10, FALSE))</f>
        <v/>
      </c>
      <c r="AG200" s="41" t="str">
        <f>IF($C200=".....","",VLOOKUP($C200, Parameter!$A$4:$L$5000, 11, FALSE))</f>
        <v/>
      </c>
      <c r="AH200" s="41" t="str">
        <f>IF($C200="..0.0.0.000","",_xlfn.IFNA(VLOOKUP($C200, Parameter!$A$4:$L$5000, 12, FALSE), ""))</f>
        <v/>
      </c>
      <c r="AI200" s="39"/>
      <c r="AJ200" s="39"/>
      <c r="AK200" s="39"/>
      <c r="AL200" s="39"/>
      <c r="AM200" s="39"/>
      <c r="AN200" s="39"/>
      <c r="AO200" s="39"/>
      <c r="AP200" s="41" t="str">
        <f>IF(F200="......", "", _xlfn.IFNA(VLOOKUP(F200, Parameter2!$D$2:$E$15000, 2, FALSE), "Kode aset salah :("))</f>
        <v/>
      </c>
      <c r="AQ200" s="39"/>
      <c r="AR200" s="51"/>
      <c r="AS200" s="52"/>
      <c r="AT200" s="53">
        <f t="shared" si="63"/>
        <v>0</v>
      </c>
      <c r="AU200" s="39" t="str">
        <f t="shared" si="64"/>
        <v/>
      </c>
      <c r="AV200" s="39" t="str">
        <f t="shared" si="65"/>
        <v/>
      </c>
      <c r="AW200" s="39" t="str">
        <f t="shared" si="66"/>
        <v/>
      </c>
      <c r="AX200" s="39" t="str">
        <f t="shared" si="67"/>
        <v/>
      </c>
      <c r="AY200" s="41" t="str">
        <f>IF(G200="...", "", VLOOKUP(G200, UPB!$A$3:$B$5000, 2, FALSE))</f>
        <v/>
      </c>
      <c r="AZ200" s="84"/>
      <c r="BA200" s="76"/>
      <c r="BB200" s="65"/>
      <c r="BC200" s="65"/>
      <c r="BD200" s="54"/>
      <c r="BE200" s="65"/>
      <c r="BF200" s="65"/>
      <c r="BG200" s="65"/>
      <c r="BH200" s="65"/>
      <c r="BI200" s="65"/>
      <c r="BJ200" s="65"/>
      <c r="BK200" s="65"/>
      <c r="BL200" s="65"/>
      <c r="BM200" s="65"/>
      <c r="BN200" s="70"/>
      <c r="BO200" s="65"/>
      <c r="BP200" s="65"/>
      <c r="BQ200" s="65"/>
      <c r="BR200" s="65"/>
      <c r="BS200" s="65"/>
      <c r="BT200" s="65"/>
      <c r="BU200" s="55" t="str">
        <f>IF(AND($D200 &lt;&gt; "", $D200 &lt;&gt; $E200, $F200 &lt;&gt; "x.x.x.x.x.x.x"), VLOOKUP($E200, Parameter!$E$3:$N$5000, 9, FALSE), "")</f>
        <v/>
      </c>
      <c r="BV200" s="55" t="str">
        <f>IF(AND($D200 &lt;&gt; "", $D200 &lt;&gt; $E200, $F200 &lt;&gt; "x.x.x.x.x.x.x"), VLOOKUP($E200, Parameter!$E$3:$N$5000, 10, FALSE), "")</f>
        <v/>
      </c>
      <c r="BW200" s="55" t="str">
        <f>IF(AND($D200 &lt;&gt; "", $D200 &lt;&gt; $E200, $F200 &lt;&gt; "x.x.x.x.x.x.x"), VLOOKUP($C200, Parameter!$A$4:$L$5000, 3, FALSE), "")</f>
        <v/>
      </c>
      <c r="BX200" s="55" t="str">
        <f>IF(AND($D200 &lt;&gt; "", $D200 &lt;&gt; $E200, $F200 &lt;&gt; "x.x.x.x.x.x.x"), VLOOKUP($C200, Parameter!$A$4:$L$5000, 4, FALSE), "")</f>
        <v/>
      </c>
      <c r="BY200" s="56">
        <f t="shared" si="68"/>
        <v>0</v>
      </c>
      <c r="BZ200" s="55" t="str">
        <f t="shared" si="69"/>
        <v>Intra</v>
      </c>
      <c r="CA200" s="55" t="str">
        <f>IF($BZ200="Ekstra", Parameter3!$B$2, "")</f>
        <v/>
      </c>
      <c r="CB200" s="55" t="str">
        <f>IF($BZ200="Ekstra", Parameter3!$C$2, "")</f>
        <v/>
      </c>
      <c r="CC200" s="55" t="str">
        <f>IF($BZ200="Ekstra", VLOOKUP($E200, Parameter!$E$3:$N$5000, 9, FALSE), "")</f>
        <v/>
      </c>
      <c r="CD200" s="55" t="str">
        <f>IF($BZ200="Ekstra", VLOOKUP($E200, Parameter!$E$3:$N$5000, 10, FALSE), "")</f>
        <v/>
      </c>
      <c r="CE200" s="56">
        <f t="shared" si="70"/>
        <v>0</v>
      </c>
      <c r="CF200" s="55" t="str">
        <f t="shared" si="82"/>
        <v/>
      </c>
      <c r="CG200" s="55" t="str">
        <f t="shared" si="82"/>
        <v/>
      </c>
      <c r="CH200" s="55" t="str">
        <f t="shared" si="71"/>
        <v/>
      </c>
      <c r="CI200" s="55" t="str">
        <f>IF($F200="x.x.x.x.x.x.x", VLOOKUP($C200, Parameter!$A$4:$L$5000, 4, FALSE), "")</f>
        <v/>
      </c>
      <c r="CJ200" s="56">
        <f t="shared" si="72"/>
        <v>0</v>
      </c>
      <c r="CM200" s="4" t="str">
        <f t="shared" si="73"/>
        <v>...-...-.....</v>
      </c>
      <c r="CN200" s="57">
        <f t="shared" si="74"/>
        <v>0</v>
      </c>
      <c r="CO200" s="58">
        <f t="shared" si="75"/>
        <v>0</v>
      </c>
      <c r="CP200" s="4" t="str">
        <f t="shared" si="76"/>
        <v/>
      </c>
      <c r="CQ200" s="4" t="b">
        <f t="shared" si="77"/>
        <v>0</v>
      </c>
      <c r="CR200" s="4" t="str">
        <f t="shared" si="78"/>
        <v/>
      </c>
      <c r="CS200" s="4" t="str">
        <f t="shared" si="79"/>
        <v/>
      </c>
      <c r="CT200" s="91" t="b">
        <f t="shared" si="56"/>
        <v>0</v>
      </c>
    </row>
    <row r="201" spans="1:98" s="4" customFormat="1" x14ac:dyDescent="0.25">
      <c r="A201" s="50" t="str">
        <f t="shared" si="57"/>
        <v>...</v>
      </c>
      <c r="B201" s="50" t="str">
        <f t="shared" si="58"/>
        <v>...</v>
      </c>
      <c r="C201" s="50" t="str">
        <f t="shared" si="59"/>
        <v>.....</v>
      </c>
      <c r="D201" s="50" t="str">
        <f>IF($C201=".....","",_xlfn.IFNA(VLOOKUP($C201, Parameter!$A$4:$L$5000, 3, FALSE), ""))</f>
        <v/>
      </c>
      <c r="E201" s="50" t="str">
        <f t="shared" si="60"/>
        <v>.....</v>
      </c>
      <c r="F201" s="50" t="str">
        <f t="shared" si="61"/>
        <v>......</v>
      </c>
      <c r="G201" s="50" t="str">
        <f t="shared" si="62"/>
        <v>...</v>
      </c>
      <c r="H201" s="40">
        <f>IF(E201=".....", 0, _xlfn.IFNA(VLOOKUP($E201, Parameter2!$A$2:$C$5000, 3, FALSE), 0))</f>
        <v>0</v>
      </c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18" t="str">
        <f>IF(C201=".....","",_xlfn.IFNA(VLOOKUP($C201, Parameter!$A$4:$B$5000, 2, FALSE), "Kode belanja salah :("))</f>
        <v/>
      </c>
      <c r="X201" s="35"/>
      <c r="Y201" s="121"/>
      <c r="Z201" s="17"/>
      <c r="AA201" s="20"/>
      <c r="AB201" s="41" t="str">
        <f>IF($C201=".....","",VLOOKUP($C201, Parameter!$A$4:$L$5000, 6, FALSE))</f>
        <v/>
      </c>
      <c r="AC201" s="41" t="str">
        <f>IF($C201=".....","",VLOOKUP($C201, Parameter!$A$4:$L$5000, 7, FALSE))</f>
        <v/>
      </c>
      <c r="AD201" s="41" t="str">
        <f>IF($C201=".....","",VLOOKUP($C201, Parameter!$A$4:$L$5000, 8, FALSE))</f>
        <v/>
      </c>
      <c r="AE201" s="41" t="str">
        <f>IF($C201=".....","",VLOOKUP($C201, Parameter!$A$4:$L$5000, 9, FALSE))</f>
        <v/>
      </c>
      <c r="AF201" s="41" t="str">
        <f>IF($C201=".....","",VLOOKUP($C201, Parameter!$A$4:$L$5000, 10, FALSE))</f>
        <v/>
      </c>
      <c r="AG201" s="41" t="str">
        <f>IF($C201=".....","",VLOOKUP($C201, Parameter!$A$4:$L$5000, 11, FALSE))</f>
        <v/>
      </c>
      <c r="AH201" s="41" t="str">
        <f>IF($C201="..0.0.0.000","",_xlfn.IFNA(VLOOKUP($C201, Parameter!$A$4:$L$5000, 12, FALSE), ""))</f>
        <v/>
      </c>
      <c r="AI201" s="39"/>
      <c r="AJ201" s="39"/>
      <c r="AK201" s="39"/>
      <c r="AL201" s="39"/>
      <c r="AM201" s="39"/>
      <c r="AN201" s="39"/>
      <c r="AO201" s="39"/>
      <c r="AP201" s="41" t="str">
        <f>IF(F201="......", "", _xlfn.IFNA(VLOOKUP(F201, Parameter2!$D$2:$E$15000, 2, FALSE), "Kode aset salah :("))</f>
        <v/>
      </c>
      <c r="AQ201" s="39"/>
      <c r="AR201" s="51"/>
      <c r="AS201" s="52"/>
      <c r="AT201" s="53">
        <f t="shared" si="63"/>
        <v>0</v>
      </c>
      <c r="AU201" s="39" t="str">
        <f t="shared" si="64"/>
        <v/>
      </c>
      <c r="AV201" s="39" t="str">
        <f t="shared" si="65"/>
        <v/>
      </c>
      <c r="AW201" s="39" t="str">
        <f t="shared" si="66"/>
        <v/>
      </c>
      <c r="AX201" s="39" t="str">
        <f t="shared" si="67"/>
        <v/>
      </c>
      <c r="AY201" s="41" t="str">
        <f>IF(G201="...", "", VLOOKUP(G201, UPB!$A$3:$B$5000, 2, FALSE))</f>
        <v/>
      </c>
      <c r="AZ201" s="84"/>
      <c r="BA201" s="76"/>
      <c r="BB201" s="65"/>
      <c r="BC201" s="65"/>
      <c r="BD201" s="54"/>
      <c r="BE201" s="65"/>
      <c r="BF201" s="65"/>
      <c r="BG201" s="65"/>
      <c r="BH201" s="65"/>
      <c r="BI201" s="65"/>
      <c r="BJ201" s="65"/>
      <c r="BK201" s="65"/>
      <c r="BL201" s="65"/>
      <c r="BM201" s="65"/>
      <c r="BN201" s="70"/>
      <c r="BO201" s="65"/>
      <c r="BP201" s="65"/>
      <c r="BQ201" s="65"/>
      <c r="BR201" s="65"/>
      <c r="BS201" s="65"/>
      <c r="BT201" s="65"/>
      <c r="BU201" s="55" t="str">
        <f>IF(AND($D201 &lt;&gt; "", $D201 &lt;&gt; $E201, $F201 &lt;&gt; "x.x.x.x.x.x.x"), VLOOKUP($E201, Parameter!$E$3:$N$5000, 9, FALSE), "")</f>
        <v/>
      </c>
      <c r="BV201" s="55" t="str">
        <f>IF(AND($D201 &lt;&gt; "", $D201 &lt;&gt; $E201, $F201 &lt;&gt; "x.x.x.x.x.x.x"), VLOOKUP($E201, Parameter!$E$3:$N$5000, 10, FALSE), "")</f>
        <v/>
      </c>
      <c r="BW201" s="55" t="str">
        <f>IF(AND($D201 &lt;&gt; "", $D201 &lt;&gt; $E201, $F201 &lt;&gt; "x.x.x.x.x.x.x"), VLOOKUP($C201, Parameter!$A$4:$L$5000, 3, FALSE), "")</f>
        <v/>
      </c>
      <c r="BX201" s="55" t="str">
        <f>IF(AND($D201 &lt;&gt; "", $D201 &lt;&gt; $E201, $F201 &lt;&gt; "x.x.x.x.x.x.x"), VLOOKUP($C201, Parameter!$A$4:$L$5000, 4, FALSE), "")</f>
        <v/>
      </c>
      <c r="BY201" s="56">
        <f t="shared" si="68"/>
        <v>0</v>
      </c>
      <c r="BZ201" s="55" t="str">
        <f t="shared" si="69"/>
        <v>Intra</v>
      </c>
      <c r="CA201" s="55" t="str">
        <f>IF($BZ201="Ekstra", Parameter3!$B$2, "")</f>
        <v/>
      </c>
      <c r="CB201" s="55" t="str">
        <f>IF($BZ201="Ekstra", Parameter3!$C$2, "")</f>
        <v/>
      </c>
      <c r="CC201" s="55" t="str">
        <f>IF($BZ201="Ekstra", VLOOKUP($E201, Parameter!$E$3:$N$5000, 9, FALSE), "")</f>
        <v/>
      </c>
      <c r="CD201" s="55" t="str">
        <f>IF($BZ201="Ekstra", VLOOKUP($E201, Parameter!$E$3:$N$5000, 10, FALSE), "")</f>
        <v/>
      </c>
      <c r="CE201" s="56">
        <f t="shared" si="70"/>
        <v>0</v>
      </c>
      <c r="CF201" s="55" t="str">
        <f t="shared" si="82"/>
        <v/>
      </c>
      <c r="CG201" s="55" t="str">
        <f t="shared" si="82"/>
        <v/>
      </c>
      <c r="CH201" s="55" t="str">
        <f t="shared" si="71"/>
        <v/>
      </c>
      <c r="CI201" s="55" t="str">
        <f>IF($F201="x.x.x.x.x.x.x", VLOOKUP($C201, Parameter!$A$4:$L$5000, 4, FALSE), "")</f>
        <v/>
      </c>
      <c r="CJ201" s="56">
        <f t="shared" si="72"/>
        <v>0</v>
      </c>
      <c r="CM201" s="4" t="str">
        <f t="shared" si="73"/>
        <v>...-...-.....</v>
      </c>
      <c r="CN201" s="57">
        <f t="shared" si="74"/>
        <v>0</v>
      </c>
      <c r="CO201" s="58">
        <f t="shared" si="75"/>
        <v>0</v>
      </c>
      <c r="CP201" s="4" t="str">
        <f t="shared" si="76"/>
        <v/>
      </c>
      <c r="CQ201" s="4" t="b">
        <f t="shared" si="77"/>
        <v>0</v>
      </c>
      <c r="CR201" s="4" t="str">
        <f t="shared" si="78"/>
        <v/>
      </c>
      <c r="CS201" s="4" t="str">
        <f t="shared" si="79"/>
        <v/>
      </c>
      <c r="CT201" s="91" t="b">
        <f t="shared" si="56"/>
        <v>0</v>
      </c>
    </row>
    <row r="202" spans="1:98" s="4" customFormat="1" x14ac:dyDescent="0.25">
      <c r="A202" s="50" t="str">
        <f t="shared" si="57"/>
        <v>...</v>
      </c>
      <c r="B202" s="50" t="str">
        <f t="shared" si="58"/>
        <v>...</v>
      </c>
      <c r="C202" s="50" t="str">
        <f t="shared" si="59"/>
        <v>.....</v>
      </c>
      <c r="D202" s="50" t="str">
        <f>IF($C202=".....","",_xlfn.IFNA(VLOOKUP($C202, Parameter!$A$4:$L$5000, 3, FALSE), ""))</f>
        <v/>
      </c>
      <c r="E202" s="50" t="str">
        <f t="shared" si="60"/>
        <v>.....</v>
      </c>
      <c r="F202" s="50" t="str">
        <f t="shared" si="61"/>
        <v>......</v>
      </c>
      <c r="G202" s="50" t="str">
        <f t="shared" si="62"/>
        <v>...</v>
      </c>
      <c r="H202" s="40">
        <f>IF(E202=".....", 0, _xlfn.IFNA(VLOOKUP($E202, Parameter2!$A$2:$C$5000, 3, FALSE), 0))</f>
        <v>0</v>
      </c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18" t="str">
        <f>IF(C202=".....","",_xlfn.IFNA(VLOOKUP($C202, Parameter!$A$4:$B$5000, 2, FALSE), "Kode belanja salah :("))</f>
        <v/>
      </c>
      <c r="X202" s="35"/>
      <c r="Y202" s="121"/>
      <c r="Z202" s="17"/>
      <c r="AA202" s="20"/>
      <c r="AB202" s="41" t="str">
        <f>IF($C202=".....","",VLOOKUP($C202, Parameter!$A$4:$L$5000, 6, FALSE))</f>
        <v/>
      </c>
      <c r="AC202" s="41" t="str">
        <f>IF($C202=".....","",VLOOKUP($C202, Parameter!$A$4:$L$5000, 7, FALSE))</f>
        <v/>
      </c>
      <c r="AD202" s="41" t="str">
        <f>IF($C202=".....","",VLOOKUP($C202, Parameter!$A$4:$L$5000, 8, FALSE))</f>
        <v/>
      </c>
      <c r="AE202" s="41" t="str">
        <f>IF($C202=".....","",VLOOKUP($C202, Parameter!$A$4:$L$5000, 9, FALSE))</f>
        <v/>
      </c>
      <c r="AF202" s="41" t="str">
        <f>IF($C202=".....","",VLOOKUP($C202, Parameter!$A$4:$L$5000, 10, FALSE))</f>
        <v/>
      </c>
      <c r="AG202" s="41" t="str">
        <f>IF($C202=".....","",VLOOKUP($C202, Parameter!$A$4:$L$5000, 11, FALSE))</f>
        <v/>
      </c>
      <c r="AH202" s="41" t="str">
        <f>IF($C202="..0.0.0.000","",_xlfn.IFNA(VLOOKUP($C202, Parameter!$A$4:$L$5000, 12, FALSE), ""))</f>
        <v/>
      </c>
      <c r="AI202" s="39"/>
      <c r="AJ202" s="39"/>
      <c r="AK202" s="39"/>
      <c r="AL202" s="39"/>
      <c r="AM202" s="39"/>
      <c r="AN202" s="39"/>
      <c r="AO202" s="39"/>
      <c r="AP202" s="41" t="str">
        <f>IF(F202="......", "", _xlfn.IFNA(VLOOKUP(F202, Parameter2!$D$2:$E$15000, 2, FALSE), "Kode aset salah :("))</f>
        <v/>
      </c>
      <c r="AQ202" s="39"/>
      <c r="AR202" s="51"/>
      <c r="AS202" s="52"/>
      <c r="AT202" s="53">
        <f t="shared" si="63"/>
        <v>0</v>
      </c>
      <c r="AU202" s="39" t="str">
        <f t="shared" si="64"/>
        <v/>
      </c>
      <c r="AV202" s="39" t="str">
        <f t="shared" si="65"/>
        <v/>
      </c>
      <c r="AW202" s="39" t="str">
        <f t="shared" si="66"/>
        <v/>
      </c>
      <c r="AX202" s="39" t="str">
        <f t="shared" si="67"/>
        <v/>
      </c>
      <c r="AY202" s="41" t="str">
        <f>IF(G202="...", "", VLOOKUP(G202, UPB!$A$3:$B$5000, 2, FALSE))</f>
        <v/>
      </c>
      <c r="AZ202" s="84"/>
      <c r="BA202" s="76"/>
      <c r="BB202" s="65"/>
      <c r="BC202" s="65"/>
      <c r="BD202" s="54"/>
      <c r="BE202" s="65"/>
      <c r="BF202" s="65"/>
      <c r="BG202" s="65"/>
      <c r="BH202" s="65"/>
      <c r="BI202" s="65"/>
      <c r="BJ202" s="65"/>
      <c r="BK202" s="65"/>
      <c r="BL202" s="65"/>
      <c r="BM202" s="65"/>
      <c r="BN202" s="70"/>
      <c r="BO202" s="65"/>
      <c r="BP202" s="65"/>
      <c r="BQ202" s="65"/>
      <c r="BR202" s="65"/>
      <c r="BS202" s="65"/>
      <c r="BT202" s="65"/>
      <c r="BU202" s="55" t="str">
        <f>IF(AND($D202 &lt;&gt; "", $D202 &lt;&gt; $E202, $F202 &lt;&gt; "x.x.x.x.x.x.x"), VLOOKUP($E202, Parameter!$E$3:$N$5000, 9, FALSE), "")</f>
        <v/>
      </c>
      <c r="BV202" s="55" t="str">
        <f>IF(AND($D202 &lt;&gt; "", $D202 &lt;&gt; $E202, $F202 &lt;&gt; "x.x.x.x.x.x.x"), VLOOKUP($E202, Parameter!$E$3:$N$5000, 10, FALSE), "")</f>
        <v/>
      </c>
      <c r="BW202" s="55" t="str">
        <f>IF(AND($D202 &lt;&gt; "", $D202 &lt;&gt; $E202, $F202 &lt;&gt; "x.x.x.x.x.x.x"), VLOOKUP($C202, Parameter!$A$4:$L$5000, 3, FALSE), "")</f>
        <v/>
      </c>
      <c r="BX202" s="55" t="str">
        <f>IF(AND($D202 &lt;&gt; "", $D202 &lt;&gt; $E202, $F202 &lt;&gt; "x.x.x.x.x.x.x"), VLOOKUP($C202, Parameter!$A$4:$L$5000, 4, FALSE), "")</f>
        <v/>
      </c>
      <c r="BY202" s="56">
        <f t="shared" si="68"/>
        <v>0</v>
      </c>
      <c r="BZ202" s="55" t="str">
        <f t="shared" si="69"/>
        <v>Intra</v>
      </c>
      <c r="CA202" s="55" t="str">
        <f>IF($BZ202="Ekstra", Parameter3!$B$2, "")</f>
        <v/>
      </c>
      <c r="CB202" s="55" t="str">
        <f>IF($BZ202="Ekstra", Parameter3!$C$2, "")</f>
        <v/>
      </c>
      <c r="CC202" s="55" t="str">
        <f>IF($BZ202="Ekstra", VLOOKUP($E202, Parameter!$E$3:$N$5000, 9, FALSE), "")</f>
        <v/>
      </c>
      <c r="CD202" s="55" t="str">
        <f>IF($BZ202="Ekstra", VLOOKUP($E202, Parameter!$E$3:$N$5000, 10, FALSE), "")</f>
        <v/>
      </c>
      <c r="CE202" s="56">
        <f t="shared" si="70"/>
        <v>0</v>
      </c>
      <c r="CF202" s="55" t="str">
        <f t="shared" si="82"/>
        <v/>
      </c>
      <c r="CG202" s="55" t="str">
        <f t="shared" si="82"/>
        <v/>
      </c>
      <c r="CH202" s="55" t="str">
        <f t="shared" si="71"/>
        <v/>
      </c>
      <c r="CI202" s="55" t="str">
        <f>IF($F202="x.x.x.x.x.x.x", VLOOKUP($C202, Parameter!$A$4:$L$5000, 4, FALSE), "")</f>
        <v/>
      </c>
      <c r="CJ202" s="56">
        <f t="shared" si="72"/>
        <v>0</v>
      </c>
      <c r="CM202" s="4" t="str">
        <f t="shared" si="73"/>
        <v>...-...-.....</v>
      </c>
      <c r="CN202" s="57">
        <f t="shared" si="74"/>
        <v>0</v>
      </c>
      <c r="CO202" s="58">
        <f t="shared" si="75"/>
        <v>0</v>
      </c>
      <c r="CP202" s="4" t="str">
        <f t="shared" si="76"/>
        <v/>
      </c>
      <c r="CQ202" s="4" t="b">
        <f t="shared" si="77"/>
        <v>0</v>
      </c>
      <c r="CR202" s="4" t="str">
        <f t="shared" si="78"/>
        <v/>
      </c>
      <c r="CS202" s="4" t="str">
        <f t="shared" si="79"/>
        <v/>
      </c>
      <c r="CT202" s="91" t="b">
        <f t="shared" ref="CT202:CT265" si="83">IF(AK202=5, AU202&amp;"~"&amp;AV202&amp;"~"&amp;AW202&amp;"~"&amp;AX202&amp;"~"&amp;AI202&amp;"~"&amp;AJ202&amp;"~"&amp;AK202&amp;"~"&amp;AL202&amp;"~"&amp;AM202&amp;"~"&amp;AN202&amp;"~"&amp;AO202&amp;"~"&amp;AZ202&amp;"~"&amp;IF(ISBLANK(BR202), "-", BR202)&amp;"~"&amp;IF(ISBLANK(BS202), "-", BS202)&amp;"~"&amp;BT202&amp;"~"&amp;AR202&amp;"~"&amp;AT202&amp;"~"&amp;BA202)</f>
        <v>0</v>
      </c>
    </row>
    <row r="203" spans="1:98" s="4" customFormat="1" x14ac:dyDescent="0.25">
      <c r="A203" s="50" t="str">
        <f t="shared" si="57"/>
        <v>...</v>
      </c>
      <c r="B203" s="50" t="str">
        <f t="shared" si="58"/>
        <v>...</v>
      </c>
      <c r="C203" s="50" t="str">
        <f t="shared" si="59"/>
        <v>.....</v>
      </c>
      <c r="D203" s="50" t="str">
        <f>IF($C203=".....","",_xlfn.IFNA(VLOOKUP($C203, Parameter!$A$4:$L$5000, 3, FALSE), ""))</f>
        <v/>
      </c>
      <c r="E203" s="50" t="str">
        <f t="shared" si="60"/>
        <v>.....</v>
      </c>
      <c r="F203" s="50" t="str">
        <f t="shared" si="61"/>
        <v>......</v>
      </c>
      <c r="G203" s="50" t="str">
        <f t="shared" si="62"/>
        <v>...</v>
      </c>
      <c r="H203" s="40">
        <f>IF(E203=".....", 0, _xlfn.IFNA(VLOOKUP($E203, Parameter2!$A$2:$C$5000, 3, FALSE), 0))</f>
        <v>0</v>
      </c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18" t="str">
        <f>IF(C203=".....","",_xlfn.IFNA(VLOOKUP($C203, Parameter!$A$4:$B$5000, 2, FALSE), "Kode belanja salah :("))</f>
        <v/>
      </c>
      <c r="X203" s="35"/>
      <c r="Y203" s="121"/>
      <c r="Z203" s="17"/>
      <c r="AA203" s="20"/>
      <c r="AB203" s="41" t="str">
        <f>IF($C203=".....","",VLOOKUP($C203, Parameter!$A$4:$L$5000, 6, FALSE))</f>
        <v/>
      </c>
      <c r="AC203" s="41" t="str">
        <f>IF($C203=".....","",VLOOKUP($C203, Parameter!$A$4:$L$5000, 7, FALSE))</f>
        <v/>
      </c>
      <c r="AD203" s="41" t="str">
        <f>IF($C203=".....","",VLOOKUP($C203, Parameter!$A$4:$L$5000, 8, FALSE))</f>
        <v/>
      </c>
      <c r="AE203" s="41" t="str">
        <f>IF($C203=".....","",VLOOKUP($C203, Parameter!$A$4:$L$5000, 9, FALSE))</f>
        <v/>
      </c>
      <c r="AF203" s="41" t="str">
        <f>IF($C203=".....","",VLOOKUP($C203, Parameter!$A$4:$L$5000, 10, FALSE))</f>
        <v/>
      </c>
      <c r="AG203" s="41" t="str">
        <f>IF($C203=".....","",VLOOKUP($C203, Parameter!$A$4:$L$5000, 11, FALSE))</f>
        <v/>
      </c>
      <c r="AH203" s="41" t="str">
        <f>IF($C203="..0.0.0.000","",_xlfn.IFNA(VLOOKUP($C203, Parameter!$A$4:$L$5000, 12, FALSE), ""))</f>
        <v/>
      </c>
      <c r="AI203" s="39"/>
      <c r="AJ203" s="39"/>
      <c r="AK203" s="39"/>
      <c r="AL203" s="39"/>
      <c r="AM203" s="39"/>
      <c r="AN203" s="39"/>
      <c r="AO203" s="39"/>
      <c r="AP203" s="41" t="str">
        <f>IF(F203="......", "", _xlfn.IFNA(VLOOKUP(F203, Parameter2!$D$2:$E$15000, 2, FALSE), "Kode aset salah :("))</f>
        <v/>
      </c>
      <c r="AQ203" s="39"/>
      <c r="AR203" s="51"/>
      <c r="AS203" s="52"/>
      <c r="AT203" s="53">
        <f t="shared" si="63"/>
        <v>0</v>
      </c>
      <c r="AU203" s="39" t="str">
        <f t="shared" si="64"/>
        <v/>
      </c>
      <c r="AV203" s="39" t="str">
        <f t="shared" si="65"/>
        <v/>
      </c>
      <c r="AW203" s="39" t="str">
        <f t="shared" si="66"/>
        <v/>
      </c>
      <c r="AX203" s="39" t="str">
        <f t="shared" si="67"/>
        <v/>
      </c>
      <c r="AY203" s="41" t="str">
        <f>IF(G203="...", "", VLOOKUP(G203, UPB!$A$3:$B$5000, 2, FALSE))</f>
        <v/>
      </c>
      <c r="AZ203" s="84"/>
      <c r="BA203" s="76"/>
      <c r="BB203" s="65"/>
      <c r="BC203" s="65"/>
      <c r="BD203" s="54"/>
      <c r="BE203" s="65"/>
      <c r="BF203" s="65"/>
      <c r="BG203" s="65"/>
      <c r="BH203" s="65"/>
      <c r="BI203" s="65"/>
      <c r="BJ203" s="65"/>
      <c r="BK203" s="65"/>
      <c r="BL203" s="65"/>
      <c r="BM203" s="65"/>
      <c r="BN203" s="70"/>
      <c r="BO203" s="65"/>
      <c r="BP203" s="65"/>
      <c r="BQ203" s="65"/>
      <c r="BR203" s="65"/>
      <c r="BS203" s="65"/>
      <c r="BT203" s="65"/>
      <c r="BU203" s="55" t="str">
        <f>IF(AND($D203 &lt;&gt; "", $D203 &lt;&gt; $E203, $F203 &lt;&gt; "x.x.x.x.x.x.x"), VLOOKUP($E203, Parameter!$E$3:$N$5000, 9, FALSE), "")</f>
        <v/>
      </c>
      <c r="BV203" s="55" t="str">
        <f>IF(AND($D203 &lt;&gt; "", $D203 &lt;&gt; $E203, $F203 &lt;&gt; "x.x.x.x.x.x.x"), VLOOKUP($E203, Parameter!$E$3:$N$5000, 10, FALSE), "")</f>
        <v/>
      </c>
      <c r="BW203" s="55" t="str">
        <f>IF(AND($D203 &lt;&gt; "", $D203 &lt;&gt; $E203, $F203 &lt;&gt; "x.x.x.x.x.x.x"), VLOOKUP($C203, Parameter!$A$4:$L$5000, 3, FALSE), "")</f>
        <v/>
      </c>
      <c r="BX203" s="55" t="str">
        <f>IF(AND($D203 &lt;&gt; "", $D203 &lt;&gt; $E203, $F203 &lt;&gt; "x.x.x.x.x.x.x"), VLOOKUP($C203, Parameter!$A$4:$L$5000, 4, FALSE), "")</f>
        <v/>
      </c>
      <c r="BY203" s="56">
        <f t="shared" si="68"/>
        <v>0</v>
      </c>
      <c r="BZ203" s="55" t="str">
        <f t="shared" si="69"/>
        <v>Intra</v>
      </c>
      <c r="CA203" s="55" t="str">
        <f>IF($BZ203="Ekstra", Parameter3!$B$2, "")</f>
        <v/>
      </c>
      <c r="CB203" s="55" t="str">
        <f>IF($BZ203="Ekstra", Parameter3!$C$2, "")</f>
        <v/>
      </c>
      <c r="CC203" s="55" t="str">
        <f>IF($BZ203="Ekstra", VLOOKUP($E203, Parameter!$E$3:$N$5000, 9, FALSE), "")</f>
        <v/>
      </c>
      <c r="CD203" s="55" t="str">
        <f>IF($BZ203="Ekstra", VLOOKUP($E203, Parameter!$E$3:$N$5000, 10, FALSE), "")</f>
        <v/>
      </c>
      <c r="CE203" s="56">
        <f t="shared" si="70"/>
        <v>0</v>
      </c>
      <c r="CF203" s="55" t="str">
        <f t="shared" si="82"/>
        <v/>
      </c>
      <c r="CG203" s="55" t="str">
        <f t="shared" si="82"/>
        <v/>
      </c>
      <c r="CH203" s="55" t="str">
        <f t="shared" si="71"/>
        <v/>
      </c>
      <c r="CI203" s="55" t="str">
        <f>IF($F203="x.x.x.x.x.x.x", VLOOKUP($C203, Parameter!$A$4:$L$5000, 4, FALSE), "")</f>
        <v/>
      </c>
      <c r="CJ203" s="56">
        <f t="shared" si="72"/>
        <v>0</v>
      </c>
      <c r="CM203" s="4" t="str">
        <f t="shared" si="73"/>
        <v>...-...-.....</v>
      </c>
      <c r="CN203" s="57">
        <f t="shared" si="74"/>
        <v>0</v>
      </c>
      <c r="CO203" s="58">
        <f t="shared" si="75"/>
        <v>0</v>
      </c>
      <c r="CP203" s="4" t="str">
        <f t="shared" si="76"/>
        <v/>
      </c>
      <c r="CQ203" s="4" t="b">
        <f t="shared" si="77"/>
        <v>0</v>
      </c>
      <c r="CR203" s="4" t="str">
        <f t="shared" si="78"/>
        <v/>
      </c>
      <c r="CS203" s="4" t="str">
        <f t="shared" si="79"/>
        <v/>
      </c>
      <c r="CT203" s="91" t="b">
        <f t="shared" si="83"/>
        <v>0</v>
      </c>
    </row>
    <row r="204" spans="1:98" s="4" customFormat="1" x14ac:dyDescent="0.25">
      <c r="A204" s="50" t="str">
        <f t="shared" ref="A204:A267" si="84">I204&amp;"."&amp;J204&amp;"."&amp;K204&amp;"."&amp;L204</f>
        <v>...</v>
      </c>
      <c r="B204" s="50" t="str">
        <f t="shared" ref="B204:B267" si="85">M204&amp;"."&amp;N204&amp;"."&amp;O204&amp;"."&amp;P204</f>
        <v>...</v>
      </c>
      <c r="C204" s="50" t="str">
        <f t="shared" ref="C204:C267" si="86">Q204&amp;"."&amp;R204&amp;"."&amp;S204&amp;"."&amp;T204&amp;"."&amp;U204&amp;"."&amp;V204</f>
        <v>.....</v>
      </c>
      <c r="D204" s="50" t="str">
        <f>IF($C204=".....","",_xlfn.IFNA(VLOOKUP($C204, Parameter!$A$4:$L$5000, 3, FALSE), ""))</f>
        <v/>
      </c>
      <c r="E204" s="50" t="str">
        <f t="shared" ref="E204:E267" si="87">$AI204&amp;"."&amp;$AJ204&amp;"."&amp;$AK204&amp;"."&amp;$AL204&amp;"."&amp;$AM204&amp;"."&amp;$AN204</f>
        <v>.....</v>
      </c>
      <c r="F204" s="50" t="str">
        <f t="shared" ref="F204:F267" si="88">$AI204&amp;"."&amp;$AJ204&amp;"."&amp;$AK204&amp;"."&amp;$AL204&amp;"."&amp;$AM204&amp;"."&amp;$AN204&amp;"."&amp;$AO204</f>
        <v>......</v>
      </c>
      <c r="G204" s="50" t="str">
        <f t="shared" ref="G204:G267" si="89">AU204&amp;"."&amp;AV204&amp;"."&amp;AW204&amp;"."&amp;AX204</f>
        <v>...</v>
      </c>
      <c r="H204" s="40">
        <f>IF(E204=".....", 0, _xlfn.IFNA(VLOOKUP($E204, Parameter2!$A$2:$C$5000, 3, FALSE), 0))</f>
        <v>0</v>
      </c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18" t="str">
        <f>IF(C204=".....","",_xlfn.IFNA(VLOOKUP($C204, Parameter!$A$4:$B$5000, 2, FALSE), "Kode belanja salah :("))</f>
        <v/>
      </c>
      <c r="X204" s="35"/>
      <c r="Y204" s="121"/>
      <c r="Z204" s="17"/>
      <c r="AA204" s="20"/>
      <c r="AB204" s="41" t="str">
        <f>IF($C204=".....","",VLOOKUP($C204, Parameter!$A$4:$L$5000, 6, FALSE))</f>
        <v/>
      </c>
      <c r="AC204" s="41" t="str">
        <f>IF($C204=".....","",VLOOKUP($C204, Parameter!$A$4:$L$5000, 7, FALSE))</f>
        <v/>
      </c>
      <c r="AD204" s="41" t="str">
        <f>IF($C204=".....","",VLOOKUP($C204, Parameter!$A$4:$L$5000, 8, FALSE))</f>
        <v/>
      </c>
      <c r="AE204" s="41" t="str">
        <f>IF($C204=".....","",VLOOKUP($C204, Parameter!$A$4:$L$5000, 9, FALSE))</f>
        <v/>
      </c>
      <c r="AF204" s="41" t="str">
        <f>IF($C204=".....","",VLOOKUP($C204, Parameter!$A$4:$L$5000, 10, FALSE))</f>
        <v/>
      </c>
      <c r="AG204" s="41" t="str">
        <f>IF($C204=".....","",VLOOKUP($C204, Parameter!$A$4:$L$5000, 11, FALSE))</f>
        <v/>
      </c>
      <c r="AH204" s="41" t="str">
        <f>IF($C204="..0.0.0.000","",_xlfn.IFNA(VLOOKUP($C204, Parameter!$A$4:$L$5000, 12, FALSE), ""))</f>
        <v/>
      </c>
      <c r="AI204" s="39"/>
      <c r="AJ204" s="39"/>
      <c r="AK204" s="39"/>
      <c r="AL204" s="39"/>
      <c r="AM204" s="39"/>
      <c r="AN204" s="39"/>
      <c r="AO204" s="39"/>
      <c r="AP204" s="41" t="str">
        <f>IF(F204="......", "", _xlfn.IFNA(VLOOKUP(F204, Parameter2!$D$2:$E$15000, 2, FALSE), "Kode aset salah :("))</f>
        <v/>
      </c>
      <c r="AQ204" s="39"/>
      <c r="AR204" s="51"/>
      <c r="AS204" s="52"/>
      <c r="AT204" s="53">
        <f t="shared" ref="AT204:AT267" si="90">IF(OR(ISBLANK(AR204), AR204=0), 0, AS204/AR204)</f>
        <v>0</v>
      </c>
      <c r="AU204" s="39" t="str">
        <f t="shared" ref="AU204:AU267" si="91">IF(ISBLANK($AI204), "", $I$1)</f>
        <v/>
      </c>
      <c r="AV204" s="39" t="str">
        <f t="shared" ref="AV204:AV267" si="92">IF(ISBLANK($AI204), "", $J$1)</f>
        <v/>
      </c>
      <c r="AW204" s="39" t="str">
        <f t="shared" ref="AW204:AW267" si="93">IF(ISBLANK($AI204), "", $K$1)</f>
        <v/>
      </c>
      <c r="AX204" s="39" t="str">
        <f t="shared" ref="AX204:AX267" si="94">IF(ISBLANK($AI204), "", $L$1)</f>
        <v/>
      </c>
      <c r="AY204" s="41" t="str">
        <f>IF(G204="...", "", VLOOKUP(G204, UPB!$A$3:$B$5000, 2, FALSE))</f>
        <v/>
      </c>
      <c r="AZ204" s="84"/>
      <c r="BA204" s="76"/>
      <c r="BB204" s="65"/>
      <c r="BC204" s="65"/>
      <c r="BD204" s="54"/>
      <c r="BE204" s="65"/>
      <c r="BF204" s="65"/>
      <c r="BG204" s="65"/>
      <c r="BH204" s="65"/>
      <c r="BI204" s="65"/>
      <c r="BJ204" s="65"/>
      <c r="BK204" s="65"/>
      <c r="BL204" s="65"/>
      <c r="BM204" s="65"/>
      <c r="BN204" s="70"/>
      <c r="BO204" s="65"/>
      <c r="BP204" s="65"/>
      <c r="BQ204" s="65"/>
      <c r="BR204" s="65"/>
      <c r="BS204" s="65"/>
      <c r="BT204" s="65"/>
      <c r="BU204" s="55" t="str">
        <f>IF(AND($D204 &lt;&gt; "", $D204 &lt;&gt; $E204, $F204 &lt;&gt; "x.x.x.x.x.x.x"), VLOOKUP($E204, Parameter!$E$3:$N$5000, 9, FALSE), "")</f>
        <v/>
      </c>
      <c r="BV204" s="55" t="str">
        <f>IF(AND($D204 &lt;&gt; "", $D204 &lt;&gt; $E204, $F204 &lt;&gt; "x.x.x.x.x.x.x"), VLOOKUP($E204, Parameter!$E$3:$N$5000, 10, FALSE), "")</f>
        <v/>
      </c>
      <c r="BW204" s="55" t="str">
        <f>IF(AND($D204 &lt;&gt; "", $D204 &lt;&gt; $E204, $F204 &lt;&gt; "x.x.x.x.x.x.x"), VLOOKUP($C204, Parameter!$A$4:$L$5000, 3, FALSE), "")</f>
        <v/>
      </c>
      <c r="BX204" s="55" t="str">
        <f>IF(AND($D204 &lt;&gt; "", $D204 &lt;&gt; $E204, $F204 &lt;&gt; "x.x.x.x.x.x.x"), VLOOKUP($C204, Parameter!$A$4:$L$5000, 4, FALSE), "")</f>
        <v/>
      </c>
      <c r="BY204" s="56">
        <f t="shared" ref="BY204:BY267" si="95">IF(AND($D204 &lt;&gt; "", $D204 &lt;&gt; $E204, $F204 &lt;&gt; "x.x.x.x.x.x.x"), $AS204, 0)</f>
        <v>0</v>
      </c>
      <c r="BZ204" s="55" t="str">
        <f t="shared" ref="BZ204:BZ267" si="96">IF(AT204&lt;H204, "Ekstra", "Intra")</f>
        <v>Intra</v>
      </c>
      <c r="CA204" s="55" t="str">
        <f>IF($BZ204="Ekstra", Parameter3!$B$2, "")</f>
        <v/>
      </c>
      <c r="CB204" s="55" t="str">
        <f>IF($BZ204="Ekstra", Parameter3!$C$2, "")</f>
        <v/>
      </c>
      <c r="CC204" s="55" t="str">
        <f>IF($BZ204="Ekstra", VLOOKUP($E204, Parameter!$E$3:$N$5000, 9, FALSE), "")</f>
        <v/>
      </c>
      <c r="CD204" s="55" t="str">
        <f>IF($BZ204="Ekstra", VLOOKUP($E204, Parameter!$E$3:$N$5000, 10, FALSE), "")</f>
        <v/>
      </c>
      <c r="CE204" s="56">
        <f t="shared" ref="CE204:CE267" si="97">IF($BZ204="Ekstra", $AS204, 0)</f>
        <v>0</v>
      </c>
      <c r="CF204" s="55" t="str">
        <f t="shared" si="82"/>
        <v/>
      </c>
      <c r="CG204" s="55" t="str">
        <f t="shared" si="82"/>
        <v/>
      </c>
      <c r="CH204" s="55" t="str">
        <f t="shared" ref="CH204:CH267" si="98">IF($F204="x.x.x.x.x.x.x", D204, "")</f>
        <v/>
      </c>
      <c r="CI204" s="55" t="str">
        <f>IF($F204="x.x.x.x.x.x.x", VLOOKUP($C204, Parameter!$A$4:$L$5000, 4, FALSE), "")</f>
        <v/>
      </c>
      <c r="CJ204" s="56">
        <f t="shared" ref="CJ204:CJ267" si="99">IF($F204="x.x.x.x.x.x.x", $AS204, 0)</f>
        <v>0</v>
      </c>
      <c r="CM204" s="4" t="str">
        <f t="shared" ref="CM204:CM267" si="100">A204&amp;"-"&amp;B204&amp;"-"&amp;C204</f>
        <v>...-...-.....</v>
      </c>
      <c r="CN204" s="57">
        <f t="shared" ref="CN204:CN267" si="101">AA204</f>
        <v>0</v>
      </c>
      <c r="CO204" s="58">
        <f t="shared" ref="CO204:CO267" si="102">AS204</f>
        <v>0</v>
      </c>
      <c r="CP204" s="4" t="str">
        <f t="shared" ref="CP204:CP267" si="103">IF($AK204=1, AU204&amp;"~"&amp;AV204&amp;"~"&amp;AW204&amp;"~"&amp;AX204&amp;"~"&amp;AI204&amp;"~"&amp;AJ204&amp;"~"&amp;AK204&amp;"~"&amp;AL204&amp;"~"&amp;AM204&amp;"~"&amp;AN204&amp;"~"&amp;AO204&amp;"~"&amp;AZ204&amp;"~"&amp;BB204&amp;"~"&amp;BC204&amp;"~"&amp;BD204&amp;"~"&amp;BE204&amp;"~"&amp;AR204&amp;"~"&amp;AT204&amp;"~"&amp;BF204, "")</f>
        <v/>
      </c>
      <c r="CQ204" s="4" t="b">
        <f t="shared" ref="CQ204:CQ267" si="104">IF($AK204=2, AU204&amp;"~"&amp;AV204&amp;"~"&amp;AW204&amp;"~"&amp;AX204&amp;"~"&amp;AI204&amp;"~"&amp;AJ204&amp;"~"&amp;AK204&amp;"~"&amp;AL204&amp;"~"&amp;AM204&amp;"~"&amp;AN204&amp;"~"&amp;AO204&amp;"~"&amp;AZ204&amp;"~"&amp;IF(ISBLANK(BG204), "-", BG204)&amp;"~"&amp;IF(ISBLANK(BH204), "-", BH204)&amp;"~"&amp;IF(ISBLANK(BI204), "-", BI204)&amp;"~"&amp;IF(ISBLANK(BJ204), "-", BJ204)&amp;"~"&amp;IF(ISBLANK(BK204), "-", BK204)&amp;"~Pembelian~"&amp;AR204&amp;"~"&amp;AT204&amp; "~"&amp;BA204)</f>
        <v>0</v>
      </c>
      <c r="CR204" s="4" t="str">
        <f t="shared" ref="CR204:CR267" si="105">IF(AK204=3, AU204&amp;"~"&amp;AV204&amp;"~"&amp;AW204&amp;"~"&amp;AX204&amp;"~"&amp;AI204&amp;"~"&amp;AJ204&amp;"~"&amp;AK204&amp;"~"&amp;AL204&amp;"~"&amp;AM204&amp;"~"&amp;AN204&amp;"~"&amp;AO204&amp;"~"&amp;AZ204&amp;"~"&amp;BL204&amp;"~"&amp;BM204&amp;"~"&amp;AR204&amp;"~"&amp;AT204&amp;"~"&amp;BN204, "")</f>
        <v/>
      </c>
      <c r="CS204" s="4" t="str">
        <f t="shared" ref="CS204:CS267" si="106">IF(AK204=4, AU204&amp;"~"&amp;AV204&amp;"~"&amp;AW204&amp;"~"&amp;AX204&amp;"~"&amp;AI204&amp;"~"&amp;AJ204&amp;"~"&amp;AK204&amp;"~"&amp;AL204&amp;"~"&amp;AM204&amp;"~"&amp;AN204&amp;"~"&amp;AO204&amp;"~"&amp;AZ204&amp;"~"&amp;BO204&amp;"~"&amp;BP204&amp;"~"&amp;AR204&amp;"~"&amp;AT204&amp;"~"&amp;BQ204, "")</f>
        <v/>
      </c>
      <c r="CT204" s="91" t="b">
        <f t="shared" si="83"/>
        <v>0</v>
      </c>
    </row>
    <row r="205" spans="1:98" s="4" customFormat="1" x14ac:dyDescent="0.25">
      <c r="A205" s="50" t="str">
        <f t="shared" si="84"/>
        <v>...</v>
      </c>
      <c r="B205" s="50" t="str">
        <f t="shared" si="85"/>
        <v>...</v>
      </c>
      <c r="C205" s="50" t="str">
        <f t="shared" si="86"/>
        <v>.....</v>
      </c>
      <c r="D205" s="50" t="str">
        <f>IF($C205=".....","",_xlfn.IFNA(VLOOKUP($C205, Parameter!$A$4:$L$5000, 3, FALSE), ""))</f>
        <v/>
      </c>
      <c r="E205" s="50" t="str">
        <f t="shared" si="87"/>
        <v>.....</v>
      </c>
      <c r="F205" s="50" t="str">
        <f t="shared" si="88"/>
        <v>......</v>
      </c>
      <c r="G205" s="50" t="str">
        <f t="shared" si="89"/>
        <v>...</v>
      </c>
      <c r="H205" s="40">
        <f>IF(E205=".....", 0, _xlfn.IFNA(VLOOKUP($E205, Parameter2!$A$2:$C$5000, 3, FALSE), 0))</f>
        <v>0</v>
      </c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18" t="str">
        <f>IF(C205=".....","",_xlfn.IFNA(VLOOKUP($C205, Parameter!$A$4:$B$5000, 2, FALSE), "Kode belanja salah :("))</f>
        <v/>
      </c>
      <c r="X205" s="35"/>
      <c r="Y205" s="121"/>
      <c r="Z205" s="17"/>
      <c r="AA205" s="20"/>
      <c r="AB205" s="41" t="str">
        <f>IF($C205=".....","",VLOOKUP($C205, Parameter!$A$4:$L$5000, 6, FALSE))</f>
        <v/>
      </c>
      <c r="AC205" s="41" t="str">
        <f>IF($C205=".....","",VLOOKUP($C205, Parameter!$A$4:$L$5000, 7, FALSE))</f>
        <v/>
      </c>
      <c r="AD205" s="41" t="str">
        <f>IF($C205=".....","",VLOOKUP($C205, Parameter!$A$4:$L$5000, 8, FALSE))</f>
        <v/>
      </c>
      <c r="AE205" s="41" t="str">
        <f>IF($C205=".....","",VLOOKUP($C205, Parameter!$A$4:$L$5000, 9, FALSE))</f>
        <v/>
      </c>
      <c r="AF205" s="41" t="str">
        <f>IF($C205=".....","",VLOOKUP($C205, Parameter!$A$4:$L$5000, 10, FALSE))</f>
        <v/>
      </c>
      <c r="AG205" s="41" t="str">
        <f>IF($C205=".....","",VLOOKUP($C205, Parameter!$A$4:$L$5000, 11, FALSE))</f>
        <v/>
      </c>
      <c r="AH205" s="41" t="str">
        <f>IF($C205="..0.0.0.000","",_xlfn.IFNA(VLOOKUP($C205, Parameter!$A$4:$L$5000, 12, FALSE), ""))</f>
        <v/>
      </c>
      <c r="AI205" s="39"/>
      <c r="AJ205" s="39"/>
      <c r="AK205" s="39"/>
      <c r="AL205" s="39"/>
      <c r="AM205" s="39"/>
      <c r="AN205" s="39"/>
      <c r="AO205" s="39"/>
      <c r="AP205" s="41" t="str">
        <f>IF(F205="......", "", _xlfn.IFNA(VLOOKUP(F205, Parameter2!$D$2:$E$15000, 2, FALSE), "Kode aset salah :("))</f>
        <v/>
      </c>
      <c r="AQ205" s="39"/>
      <c r="AR205" s="51"/>
      <c r="AS205" s="52"/>
      <c r="AT205" s="53">
        <f t="shared" si="90"/>
        <v>0</v>
      </c>
      <c r="AU205" s="39" t="str">
        <f t="shared" si="91"/>
        <v/>
      </c>
      <c r="AV205" s="39" t="str">
        <f t="shared" si="92"/>
        <v/>
      </c>
      <c r="AW205" s="39" t="str">
        <f t="shared" si="93"/>
        <v/>
      </c>
      <c r="AX205" s="39" t="str">
        <f t="shared" si="94"/>
        <v/>
      </c>
      <c r="AY205" s="41" t="str">
        <f>IF(G205="...", "", VLOOKUP(G205, UPB!$A$3:$B$5000, 2, FALSE))</f>
        <v/>
      </c>
      <c r="AZ205" s="84"/>
      <c r="BA205" s="76"/>
      <c r="BB205" s="65"/>
      <c r="BC205" s="65"/>
      <c r="BD205" s="54"/>
      <c r="BE205" s="65"/>
      <c r="BF205" s="65"/>
      <c r="BG205" s="65"/>
      <c r="BH205" s="65"/>
      <c r="BI205" s="65"/>
      <c r="BJ205" s="65"/>
      <c r="BK205" s="65"/>
      <c r="BL205" s="65"/>
      <c r="BM205" s="65"/>
      <c r="BN205" s="70"/>
      <c r="BO205" s="65"/>
      <c r="BP205" s="65"/>
      <c r="BQ205" s="65"/>
      <c r="BR205" s="65"/>
      <c r="BS205" s="65"/>
      <c r="BT205" s="65"/>
      <c r="BU205" s="55" t="str">
        <f>IF(AND($D205 &lt;&gt; "", $D205 &lt;&gt; $E205, $F205 &lt;&gt; "x.x.x.x.x.x.x"), VLOOKUP($E205, Parameter!$E$3:$N$5000, 9, FALSE), "")</f>
        <v/>
      </c>
      <c r="BV205" s="55" t="str">
        <f>IF(AND($D205 &lt;&gt; "", $D205 &lt;&gt; $E205, $F205 &lt;&gt; "x.x.x.x.x.x.x"), VLOOKUP($E205, Parameter!$E$3:$N$5000, 10, FALSE), "")</f>
        <v/>
      </c>
      <c r="BW205" s="55" t="str">
        <f>IF(AND($D205 &lt;&gt; "", $D205 &lt;&gt; $E205, $F205 &lt;&gt; "x.x.x.x.x.x.x"), VLOOKUP($C205, Parameter!$A$4:$L$5000, 3, FALSE), "")</f>
        <v/>
      </c>
      <c r="BX205" s="55" t="str">
        <f>IF(AND($D205 &lt;&gt; "", $D205 &lt;&gt; $E205, $F205 &lt;&gt; "x.x.x.x.x.x.x"), VLOOKUP($C205, Parameter!$A$4:$L$5000, 4, FALSE), "")</f>
        <v/>
      </c>
      <c r="BY205" s="56">
        <f t="shared" si="95"/>
        <v>0</v>
      </c>
      <c r="BZ205" s="55" t="str">
        <f t="shared" si="96"/>
        <v>Intra</v>
      </c>
      <c r="CA205" s="55" t="str">
        <f>IF($BZ205="Ekstra", Parameter3!$B$2, "")</f>
        <v/>
      </c>
      <c r="CB205" s="55" t="str">
        <f>IF($BZ205="Ekstra", Parameter3!$C$2, "")</f>
        <v/>
      </c>
      <c r="CC205" s="55" t="str">
        <f>IF($BZ205="Ekstra", VLOOKUP($E205, Parameter!$E$3:$N$5000, 9, FALSE), "")</f>
        <v/>
      </c>
      <c r="CD205" s="55" t="str">
        <f>IF($BZ205="Ekstra", VLOOKUP($E205, Parameter!$E$3:$N$5000, 10, FALSE), "")</f>
        <v/>
      </c>
      <c r="CE205" s="56">
        <f t="shared" si="97"/>
        <v>0</v>
      </c>
      <c r="CF205" s="55" t="str">
        <f t="shared" si="82"/>
        <v/>
      </c>
      <c r="CG205" s="55" t="str">
        <f t="shared" si="82"/>
        <v/>
      </c>
      <c r="CH205" s="55" t="str">
        <f t="shared" si="98"/>
        <v/>
      </c>
      <c r="CI205" s="55" t="str">
        <f>IF($F205="x.x.x.x.x.x.x", VLOOKUP($C205, Parameter!$A$4:$L$5000, 4, FALSE), "")</f>
        <v/>
      </c>
      <c r="CJ205" s="56">
        <f t="shared" si="99"/>
        <v>0</v>
      </c>
      <c r="CM205" s="4" t="str">
        <f t="shared" si="100"/>
        <v>...-...-.....</v>
      </c>
      <c r="CN205" s="57">
        <f t="shared" si="101"/>
        <v>0</v>
      </c>
      <c r="CO205" s="58">
        <f t="shared" si="102"/>
        <v>0</v>
      </c>
      <c r="CP205" s="4" t="str">
        <f t="shared" si="103"/>
        <v/>
      </c>
      <c r="CQ205" s="4" t="b">
        <f t="shared" si="104"/>
        <v>0</v>
      </c>
      <c r="CR205" s="4" t="str">
        <f t="shared" si="105"/>
        <v/>
      </c>
      <c r="CS205" s="4" t="str">
        <f t="shared" si="106"/>
        <v/>
      </c>
      <c r="CT205" s="91" t="b">
        <f t="shared" si="83"/>
        <v>0</v>
      </c>
    </row>
    <row r="206" spans="1:98" s="4" customFormat="1" x14ac:dyDescent="0.25">
      <c r="A206" s="50" t="str">
        <f t="shared" si="84"/>
        <v>...</v>
      </c>
      <c r="B206" s="50" t="str">
        <f t="shared" si="85"/>
        <v>...</v>
      </c>
      <c r="C206" s="50" t="str">
        <f t="shared" si="86"/>
        <v>.....</v>
      </c>
      <c r="D206" s="50" t="str">
        <f>IF($C206=".....","",_xlfn.IFNA(VLOOKUP($C206, Parameter!$A$4:$L$5000, 3, FALSE), ""))</f>
        <v/>
      </c>
      <c r="E206" s="50" t="str">
        <f t="shared" si="87"/>
        <v>.....</v>
      </c>
      <c r="F206" s="50" t="str">
        <f t="shared" si="88"/>
        <v>......</v>
      </c>
      <c r="G206" s="50" t="str">
        <f t="shared" si="89"/>
        <v>...</v>
      </c>
      <c r="H206" s="40">
        <f>IF(E206=".....", 0, _xlfn.IFNA(VLOOKUP($E206, Parameter2!$A$2:$C$5000, 3, FALSE), 0))</f>
        <v>0</v>
      </c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18" t="str">
        <f>IF(C206=".....","",_xlfn.IFNA(VLOOKUP($C206, Parameter!$A$4:$B$5000, 2, FALSE), "Kode belanja salah :("))</f>
        <v/>
      </c>
      <c r="X206" s="35"/>
      <c r="Y206" s="121"/>
      <c r="Z206" s="17"/>
      <c r="AA206" s="20"/>
      <c r="AB206" s="41" t="str">
        <f>IF($C206=".....","",VLOOKUP($C206, Parameter!$A$4:$L$5000, 6, FALSE))</f>
        <v/>
      </c>
      <c r="AC206" s="41" t="str">
        <f>IF($C206=".....","",VLOOKUP($C206, Parameter!$A$4:$L$5000, 7, FALSE))</f>
        <v/>
      </c>
      <c r="AD206" s="41" t="str">
        <f>IF($C206=".....","",VLOOKUP($C206, Parameter!$A$4:$L$5000, 8, FALSE))</f>
        <v/>
      </c>
      <c r="AE206" s="41" t="str">
        <f>IF($C206=".....","",VLOOKUP($C206, Parameter!$A$4:$L$5000, 9, FALSE))</f>
        <v/>
      </c>
      <c r="AF206" s="41" t="str">
        <f>IF($C206=".....","",VLOOKUP($C206, Parameter!$A$4:$L$5000, 10, FALSE))</f>
        <v/>
      </c>
      <c r="AG206" s="41" t="str">
        <f>IF($C206=".....","",VLOOKUP($C206, Parameter!$A$4:$L$5000, 11, FALSE))</f>
        <v/>
      </c>
      <c r="AH206" s="41" t="str">
        <f>IF($C206="..0.0.0.000","",_xlfn.IFNA(VLOOKUP($C206, Parameter!$A$4:$L$5000, 12, FALSE), ""))</f>
        <v/>
      </c>
      <c r="AI206" s="39"/>
      <c r="AJ206" s="39"/>
      <c r="AK206" s="39"/>
      <c r="AL206" s="39"/>
      <c r="AM206" s="39"/>
      <c r="AN206" s="39"/>
      <c r="AO206" s="39"/>
      <c r="AP206" s="41" t="str">
        <f>IF(F206="......", "", _xlfn.IFNA(VLOOKUP(F206, Parameter2!$D$2:$E$15000, 2, FALSE), "Kode aset salah :("))</f>
        <v/>
      </c>
      <c r="AQ206" s="39"/>
      <c r="AR206" s="51"/>
      <c r="AS206" s="52"/>
      <c r="AT206" s="53">
        <f t="shared" si="90"/>
        <v>0</v>
      </c>
      <c r="AU206" s="39" t="str">
        <f t="shared" si="91"/>
        <v/>
      </c>
      <c r="AV206" s="39" t="str">
        <f t="shared" si="92"/>
        <v/>
      </c>
      <c r="AW206" s="39" t="str">
        <f t="shared" si="93"/>
        <v/>
      </c>
      <c r="AX206" s="39" t="str">
        <f t="shared" si="94"/>
        <v/>
      </c>
      <c r="AY206" s="41" t="str">
        <f>IF(G206="...", "", VLOOKUP(G206, UPB!$A$3:$B$5000, 2, FALSE))</f>
        <v/>
      </c>
      <c r="AZ206" s="84"/>
      <c r="BA206" s="76"/>
      <c r="BB206" s="65"/>
      <c r="BC206" s="65"/>
      <c r="BD206" s="54"/>
      <c r="BE206" s="65"/>
      <c r="BF206" s="65"/>
      <c r="BG206" s="65"/>
      <c r="BH206" s="65"/>
      <c r="BI206" s="65"/>
      <c r="BJ206" s="65"/>
      <c r="BK206" s="65"/>
      <c r="BL206" s="65"/>
      <c r="BM206" s="65"/>
      <c r="BN206" s="70"/>
      <c r="BO206" s="65"/>
      <c r="BP206" s="65"/>
      <c r="BQ206" s="65"/>
      <c r="BR206" s="65"/>
      <c r="BS206" s="65"/>
      <c r="BT206" s="65"/>
      <c r="BU206" s="55" t="str">
        <f>IF(AND($D206 &lt;&gt; "", $D206 &lt;&gt; $E206, $F206 &lt;&gt; "x.x.x.x.x.x.x"), VLOOKUP($E206, Parameter!$E$3:$N$5000, 9, FALSE), "")</f>
        <v/>
      </c>
      <c r="BV206" s="55" t="str">
        <f>IF(AND($D206 &lt;&gt; "", $D206 &lt;&gt; $E206, $F206 &lt;&gt; "x.x.x.x.x.x.x"), VLOOKUP($E206, Parameter!$E$3:$N$5000, 10, FALSE), "")</f>
        <v/>
      </c>
      <c r="BW206" s="55" t="str">
        <f>IF(AND($D206 &lt;&gt; "", $D206 &lt;&gt; $E206, $F206 &lt;&gt; "x.x.x.x.x.x.x"), VLOOKUP($C206, Parameter!$A$4:$L$5000, 3, FALSE), "")</f>
        <v/>
      </c>
      <c r="BX206" s="55" t="str">
        <f>IF(AND($D206 &lt;&gt; "", $D206 &lt;&gt; $E206, $F206 &lt;&gt; "x.x.x.x.x.x.x"), VLOOKUP($C206, Parameter!$A$4:$L$5000, 4, FALSE), "")</f>
        <v/>
      </c>
      <c r="BY206" s="56">
        <f t="shared" si="95"/>
        <v>0</v>
      </c>
      <c r="BZ206" s="55" t="str">
        <f t="shared" si="96"/>
        <v>Intra</v>
      </c>
      <c r="CA206" s="55" t="str">
        <f>IF($BZ206="Ekstra", Parameter3!$B$2, "")</f>
        <v/>
      </c>
      <c r="CB206" s="55" t="str">
        <f>IF($BZ206="Ekstra", Parameter3!$C$2, "")</f>
        <v/>
      </c>
      <c r="CC206" s="55" t="str">
        <f>IF($BZ206="Ekstra", VLOOKUP($E206, Parameter!$E$3:$N$5000, 9, FALSE), "")</f>
        <v/>
      </c>
      <c r="CD206" s="55" t="str">
        <f>IF($BZ206="Ekstra", VLOOKUP($E206, Parameter!$E$3:$N$5000, 10, FALSE), "")</f>
        <v/>
      </c>
      <c r="CE206" s="56">
        <f t="shared" si="97"/>
        <v>0</v>
      </c>
      <c r="CF206" s="55" t="str">
        <f t="shared" si="82"/>
        <v/>
      </c>
      <c r="CG206" s="55" t="str">
        <f t="shared" si="82"/>
        <v/>
      </c>
      <c r="CH206" s="55" t="str">
        <f t="shared" si="98"/>
        <v/>
      </c>
      <c r="CI206" s="55" t="str">
        <f>IF($F206="x.x.x.x.x.x.x", VLOOKUP($C206, Parameter!$A$4:$L$5000, 4, FALSE), "")</f>
        <v/>
      </c>
      <c r="CJ206" s="56">
        <f t="shared" si="99"/>
        <v>0</v>
      </c>
      <c r="CM206" s="4" t="str">
        <f t="shared" si="100"/>
        <v>...-...-.....</v>
      </c>
      <c r="CN206" s="57">
        <f t="shared" si="101"/>
        <v>0</v>
      </c>
      <c r="CO206" s="58">
        <f t="shared" si="102"/>
        <v>0</v>
      </c>
      <c r="CP206" s="4" t="str">
        <f t="shared" si="103"/>
        <v/>
      </c>
      <c r="CQ206" s="4" t="b">
        <f t="shared" si="104"/>
        <v>0</v>
      </c>
      <c r="CR206" s="4" t="str">
        <f t="shared" si="105"/>
        <v/>
      </c>
      <c r="CS206" s="4" t="str">
        <f t="shared" si="106"/>
        <v/>
      </c>
      <c r="CT206" s="91" t="b">
        <f t="shared" si="83"/>
        <v>0</v>
      </c>
    </row>
    <row r="207" spans="1:98" s="4" customFormat="1" x14ac:dyDescent="0.25">
      <c r="A207" s="50" t="str">
        <f t="shared" si="84"/>
        <v>...</v>
      </c>
      <c r="B207" s="50" t="str">
        <f t="shared" si="85"/>
        <v>...</v>
      </c>
      <c r="C207" s="50" t="str">
        <f t="shared" si="86"/>
        <v>.....</v>
      </c>
      <c r="D207" s="50" t="str">
        <f>IF($C207=".....","",_xlfn.IFNA(VLOOKUP($C207, Parameter!$A$4:$L$5000, 3, FALSE), ""))</f>
        <v/>
      </c>
      <c r="E207" s="50" t="str">
        <f t="shared" si="87"/>
        <v>.....</v>
      </c>
      <c r="F207" s="50" t="str">
        <f t="shared" si="88"/>
        <v>......</v>
      </c>
      <c r="G207" s="50" t="str">
        <f t="shared" si="89"/>
        <v>...</v>
      </c>
      <c r="H207" s="40">
        <f>IF(E207=".....", 0, _xlfn.IFNA(VLOOKUP($E207, Parameter2!$A$2:$C$5000, 3, FALSE), 0))</f>
        <v>0</v>
      </c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18" t="str">
        <f>IF(C207=".....","",_xlfn.IFNA(VLOOKUP($C207, Parameter!$A$4:$B$5000, 2, FALSE), "Kode belanja salah :("))</f>
        <v/>
      </c>
      <c r="X207" s="35"/>
      <c r="Y207" s="121"/>
      <c r="Z207" s="17"/>
      <c r="AA207" s="20"/>
      <c r="AB207" s="41" t="str">
        <f>IF($C207=".....","",VLOOKUP($C207, Parameter!$A$4:$L$5000, 6, FALSE))</f>
        <v/>
      </c>
      <c r="AC207" s="41" t="str">
        <f>IF($C207=".....","",VLOOKUP($C207, Parameter!$A$4:$L$5000, 7, FALSE))</f>
        <v/>
      </c>
      <c r="AD207" s="41" t="str">
        <f>IF($C207=".....","",VLOOKUP($C207, Parameter!$A$4:$L$5000, 8, FALSE))</f>
        <v/>
      </c>
      <c r="AE207" s="41" t="str">
        <f>IF($C207=".....","",VLOOKUP($C207, Parameter!$A$4:$L$5000, 9, FALSE))</f>
        <v/>
      </c>
      <c r="AF207" s="41" t="str">
        <f>IF($C207=".....","",VLOOKUP($C207, Parameter!$A$4:$L$5000, 10, FALSE))</f>
        <v/>
      </c>
      <c r="AG207" s="41" t="str">
        <f>IF($C207=".....","",VLOOKUP($C207, Parameter!$A$4:$L$5000, 11, FALSE))</f>
        <v/>
      </c>
      <c r="AH207" s="41" t="str">
        <f>IF($C207="..0.0.0.000","",_xlfn.IFNA(VLOOKUP($C207, Parameter!$A$4:$L$5000, 12, FALSE), ""))</f>
        <v/>
      </c>
      <c r="AI207" s="39"/>
      <c r="AJ207" s="39"/>
      <c r="AK207" s="39"/>
      <c r="AL207" s="39"/>
      <c r="AM207" s="39"/>
      <c r="AN207" s="39"/>
      <c r="AO207" s="39"/>
      <c r="AP207" s="41" t="str">
        <f>IF(F207="......", "", _xlfn.IFNA(VLOOKUP(F207, Parameter2!$D$2:$E$15000, 2, FALSE), "Kode aset salah :("))</f>
        <v/>
      </c>
      <c r="AQ207" s="39"/>
      <c r="AR207" s="51"/>
      <c r="AS207" s="52"/>
      <c r="AT207" s="53">
        <f t="shared" si="90"/>
        <v>0</v>
      </c>
      <c r="AU207" s="39" t="str">
        <f t="shared" si="91"/>
        <v/>
      </c>
      <c r="AV207" s="39" t="str">
        <f t="shared" si="92"/>
        <v/>
      </c>
      <c r="AW207" s="39" t="str">
        <f t="shared" si="93"/>
        <v/>
      </c>
      <c r="AX207" s="39" t="str">
        <f t="shared" si="94"/>
        <v/>
      </c>
      <c r="AY207" s="41" t="str">
        <f>IF(G207="...", "", VLOOKUP(G207, UPB!$A$3:$B$5000, 2, FALSE))</f>
        <v/>
      </c>
      <c r="AZ207" s="84"/>
      <c r="BA207" s="76"/>
      <c r="BB207" s="65"/>
      <c r="BC207" s="65"/>
      <c r="BD207" s="54"/>
      <c r="BE207" s="65"/>
      <c r="BF207" s="65"/>
      <c r="BG207" s="65"/>
      <c r="BH207" s="65"/>
      <c r="BI207" s="65"/>
      <c r="BJ207" s="65"/>
      <c r="BK207" s="65"/>
      <c r="BL207" s="65"/>
      <c r="BM207" s="65"/>
      <c r="BN207" s="70"/>
      <c r="BO207" s="65"/>
      <c r="BP207" s="65"/>
      <c r="BQ207" s="65"/>
      <c r="BR207" s="65"/>
      <c r="BS207" s="65"/>
      <c r="BT207" s="65"/>
      <c r="BU207" s="55" t="str">
        <f>IF(AND($D207 &lt;&gt; "", $D207 &lt;&gt; $E207, $F207 &lt;&gt; "x.x.x.x.x.x.x"), VLOOKUP($E207, Parameter!$E$3:$N$5000, 9, FALSE), "")</f>
        <v/>
      </c>
      <c r="BV207" s="55" t="str">
        <f>IF(AND($D207 &lt;&gt; "", $D207 &lt;&gt; $E207, $F207 &lt;&gt; "x.x.x.x.x.x.x"), VLOOKUP($E207, Parameter!$E$3:$N$5000, 10, FALSE), "")</f>
        <v/>
      </c>
      <c r="BW207" s="55" t="str">
        <f>IF(AND($D207 &lt;&gt; "", $D207 &lt;&gt; $E207, $F207 &lt;&gt; "x.x.x.x.x.x.x"), VLOOKUP($C207, Parameter!$A$4:$L$5000, 3, FALSE), "")</f>
        <v/>
      </c>
      <c r="BX207" s="55" t="str">
        <f>IF(AND($D207 &lt;&gt; "", $D207 &lt;&gt; $E207, $F207 &lt;&gt; "x.x.x.x.x.x.x"), VLOOKUP($C207, Parameter!$A$4:$L$5000, 4, FALSE), "")</f>
        <v/>
      </c>
      <c r="BY207" s="56">
        <f t="shared" si="95"/>
        <v>0</v>
      </c>
      <c r="BZ207" s="55" t="str">
        <f t="shared" si="96"/>
        <v>Intra</v>
      </c>
      <c r="CA207" s="55" t="str">
        <f>IF($BZ207="Ekstra", Parameter3!$B$2, "")</f>
        <v/>
      </c>
      <c r="CB207" s="55" t="str">
        <f>IF($BZ207="Ekstra", Parameter3!$C$2, "")</f>
        <v/>
      </c>
      <c r="CC207" s="55" t="str">
        <f>IF($BZ207="Ekstra", VLOOKUP($E207, Parameter!$E$3:$N$5000, 9, FALSE), "")</f>
        <v/>
      </c>
      <c r="CD207" s="55" t="str">
        <f>IF($BZ207="Ekstra", VLOOKUP($E207, Parameter!$E$3:$N$5000, 10, FALSE), "")</f>
        <v/>
      </c>
      <c r="CE207" s="56">
        <f t="shared" si="97"/>
        <v>0</v>
      </c>
      <c r="CF207" s="55" t="str">
        <f t="shared" si="82"/>
        <v/>
      </c>
      <c r="CG207" s="55" t="str">
        <f t="shared" si="82"/>
        <v/>
      </c>
      <c r="CH207" s="55" t="str">
        <f t="shared" si="98"/>
        <v/>
      </c>
      <c r="CI207" s="55" t="str">
        <f>IF($F207="x.x.x.x.x.x.x", VLOOKUP($C207, Parameter!$A$4:$L$5000, 4, FALSE), "")</f>
        <v/>
      </c>
      <c r="CJ207" s="56">
        <f t="shared" si="99"/>
        <v>0</v>
      </c>
      <c r="CM207" s="4" t="str">
        <f t="shared" si="100"/>
        <v>...-...-.....</v>
      </c>
      <c r="CN207" s="57">
        <f t="shared" si="101"/>
        <v>0</v>
      </c>
      <c r="CO207" s="58">
        <f t="shared" si="102"/>
        <v>0</v>
      </c>
      <c r="CP207" s="4" t="str">
        <f t="shared" si="103"/>
        <v/>
      </c>
      <c r="CQ207" s="4" t="b">
        <f t="shared" si="104"/>
        <v>0</v>
      </c>
      <c r="CR207" s="4" t="str">
        <f t="shared" si="105"/>
        <v/>
      </c>
      <c r="CS207" s="4" t="str">
        <f t="shared" si="106"/>
        <v/>
      </c>
      <c r="CT207" s="91" t="b">
        <f t="shared" si="83"/>
        <v>0</v>
      </c>
    </row>
    <row r="208" spans="1:98" s="4" customFormat="1" x14ac:dyDescent="0.25">
      <c r="A208" s="50" t="str">
        <f t="shared" si="84"/>
        <v>...</v>
      </c>
      <c r="B208" s="50" t="str">
        <f t="shared" si="85"/>
        <v>...</v>
      </c>
      <c r="C208" s="50" t="str">
        <f t="shared" si="86"/>
        <v>.....</v>
      </c>
      <c r="D208" s="50" t="str">
        <f>IF($C208=".....","",_xlfn.IFNA(VLOOKUP($C208, Parameter!$A$4:$L$5000, 3, FALSE), ""))</f>
        <v/>
      </c>
      <c r="E208" s="50" t="str">
        <f t="shared" si="87"/>
        <v>.....</v>
      </c>
      <c r="F208" s="50" t="str">
        <f t="shared" si="88"/>
        <v>......</v>
      </c>
      <c r="G208" s="50" t="str">
        <f t="shared" si="89"/>
        <v>...</v>
      </c>
      <c r="H208" s="40">
        <f>IF(E208=".....", 0, _xlfn.IFNA(VLOOKUP($E208, Parameter2!$A$2:$C$5000, 3, FALSE), 0))</f>
        <v>0</v>
      </c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18" t="str">
        <f>IF(C208=".....","",_xlfn.IFNA(VLOOKUP($C208, Parameter!$A$4:$B$5000, 2, FALSE), "Kode belanja salah :("))</f>
        <v/>
      </c>
      <c r="X208" s="35"/>
      <c r="Y208" s="121"/>
      <c r="Z208" s="17"/>
      <c r="AA208" s="20"/>
      <c r="AB208" s="41" t="str">
        <f>IF($C208=".....","",VLOOKUP($C208, Parameter!$A$4:$L$5000, 6, FALSE))</f>
        <v/>
      </c>
      <c r="AC208" s="41" t="str">
        <f>IF($C208=".....","",VLOOKUP($C208, Parameter!$A$4:$L$5000, 7, FALSE))</f>
        <v/>
      </c>
      <c r="AD208" s="41" t="str">
        <f>IF($C208=".....","",VLOOKUP($C208, Parameter!$A$4:$L$5000, 8, FALSE))</f>
        <v/>
      </c>
      <c r="AE208" s="41" t="str">
        <f>IF($C208=".....","",VLOOKUP($C208, Parameter!$A$4:$L$5000, 9, FALSE))</f>
        <v/>
      </c>
      <c r="AF208" s="41" t="str">
        <f>IF($C208=".....","",VLOOKUP($C208, Parameter!$A$4:$L$5000, 10, FALSE))</f>
        <v/>
      </c>
      <c r="AG208" s="41" t="str">
        <f>IF($C208=".....","",VLOOKUP($C208, Parameter!$A$4:$L$5000, 11, FALSE))</f>
        <v/>
      </c>
      <c r="AH208" s="41" t="str">
        <f>IF($C208="..0.0.0.000","",_xlfn.IFNA(VLOOKUP($C208, Parameter!$A$4:$L$5000, 12, FALSE), ""))</f>
        <v/>
      </c>
      <c r="AI208" s="39"/>
      <c r="AJ208" s="39"/>
      <c r="AK208" s="39"/>
      <c r="AL208" s="39"/>
      <c r="AM208" s="39"/>
      <c r="AN208" s="39"/>
      <c r="AO208" s="39"/>
      <c r="AP208" s="41" t="str">
        <f>IF(F208="......", "", _xlfn.IFNA(VLOOKUP(F208, Parameter2!$D$2:$E$15000, 2, FALSE), "Kode aset salah :("))</f>
        <v/>
      </c>
      <c r="AQ208" s="39"/>
      <c r="AR208" s="51"/>
      <c r="AS208" s="52"/>
      <c r="AT208" s="53">
        <f t="shared" si="90"/>
        <v>0</v>
      </c>
      <c r="AU208" s="39" t="str">
        <f t="shared" si="91"/>
        <v/>
      </c>
      <c r="AV208" s="39" t="str">
        <f t="shared" si="92"/>
        <v/>
      </c>
      <c r="AW208" s="39" t="str">
        <f t="shared" si="93"/>
        <v/>
      </c>
      <c r="AX208" s="39" t="str">
        <f t="shared" si="94"/>
        <v/>
      </c>
      <c r="AY208" s="41" t="str">
        <f>IF(G208="...", "", VLOOKUP(G208, UPB!$A$3:$B$5000, 2, FALSE))</f>
        <v/>
      </c>
      <c r="AZ208" s="84"/>
      <c r="BA208" s="76"/>
      <c r="BB208" s="65"/>
      <c r="BC208" s="65"/>
      <c r="BD208" s="54"/>
      <c r="BE208" s="65"/>
      <c r="BF208" s="65"/>
      <c r="BG208" s="65"/>
      <c r="BH208" s="65"/>
      <c r="BI208" s="65"/>
      <c r="BJ208" s="65"/>
      <c r="BK208" s="65"/>
      <c r="BL208" s="65"/>
      <c r="BM208" s="65"/>
      <c r="BN208" s="70"/>
      <c r="BO208" s="65"/>
      <c r="BP208" s="65"/>
      <c r="BQ208" s="65"/>
      <c r="BR208" s="65"/>
      <c r="BS208" s="65"/>
      <c r="BT208" s="65"/>
      <c r="BU208" s="55" t="str">
        <f>IF(AND($D208 &lt;&gt; "", $D208 &lt;&gt; $E208, $F208 &lt;&gt; "x.x.x.x.x.x.x"), VLOOKUP($E208, Parameter!$E$3:$N$5000, 9, FALSE), "")</f>
        <v/>
      </c>
      <c r="BV208" s="55" t="str">
        <f>IF(AND($D208 &lt;&gt; "", $D208 &lt;&gt; $E208, $F208 &lt;&gt; "x.x.x.x.x.x.x"), VLOOKUP($E208, Parameter!$E$3:$N$5000, 10, FALSE), "")</f>
        <v/>
      </c>
      <c r="BW208" s="55" t="str">
        <f>IF(AND($D208 &lt;&gt; "", $D208 &lt;&gt; $E208, $F208 &lt;&gt; "x.x.x.x.x.x.x"), VLOOKUP($C208, Parameter!$A$4:$L$5000, 3, FALSE), "")</f>
        <v/>
      </c>
      <c r="BX208" s="55" t="str">
        <f>IF(AND($D208 &lt;&gt; "", $D208 &lt;&gt; $E208, $F208 &lt;&gt; "x.x.x.x.x.x.x"), VLOOKUP($C208, Parameter!$A$4:$L$5000, 4, FALSE), "")</f>
        <v/>
      </c>
      <c r="BY208" s="56">
        <f t="shared" si="95"/>
        <v>0</v>
      </c>
      <c r="BZ208" s="55" t="str">
        <f t="shared" si="96"/>
        <v>Intra</v>
      </c>
      <c r="CA208" s="55" t="str">
        <f>IF($BZ208="Ekstra", Parameter3!$B$2, "")</f>
        <v/>
      </c>
      <c r="CB208" s="55" t="str">
        <f>IF($BZ208="Ekstra", Parameter3!$C$2, "")</f>
        <v/>
      </c>
      <c r="CC208" s="55" t="str">
        <f>IF($BZ208="Ekstra", VLOOKUP($E208, Parameter!$E$3:$N$5000, 9, FALSE), "")</f>
        <v/>
      </c>
      <c r="CD208" s="55" t="str">
        <f>IF($BZ208="Ekstra", VLOOKUP($E208, Parameter!$E$3:$N$5000, 10, FALSE), "")</f>
        <v/>
      </c>
      <c r="CE208" s="56">
        <f t="shared" si="97"/>
        <v>0</v>
      </c>
      <c r="CF208" s="55" t="str">
        <f t="shared" si="82"/>
        <v/>
      </c>
      <c r="CG208" s="55" t="str">
        <f t="shared" si="82"/>
        <v/>
      </c>
      <c r="CH208" s="55" t="str">
        <f t="shared" si="98"/>
        <v/>
      </c>
      <c r="CI208" s="55" t="str">
        <f>IF($F208="x.x.x.x.x.x.x", VLOOKUP($C208, Parameter!$A$4:$L$5000, 4, FALSE), "")</f>
        <v/>
      </c>
      <c r="CJ208" s="56">
        <f t="shared" si="99"/>
        <v>0</v>
      </c>
      <c r="CM208" s="4" t="str">
        <f t="shared" si="100"/>
        <v>...-...-.....</v>
      </c>
      <c r="CN208" s="57">
        <f t="shared" si="101"/>
        <v>0</v>
      </c>
      <c r="CO208" s="58">
        <f t="shared" si="102"/>
        <v>0</v>
      </c>
      <c r="CP208" s="4" t="str">
        <f t="shared" si="103"/>
        <v/>
      </c>
      <c r="CQ208" s="4" t="b">
        <f t="shared" si="104"/>
        <v>0</v>
      </c>
      <c r="CR208" s="4" t="str">
        <f t="shared" si="105"/>
        <v/>
      </c>
      <c r="CS208" s="4" t="str">
        <f t="shared" si="106"/>
        <v/>
      </c>
      <c r="CT208" s="91" t="b">
        <f t="shared" si="83"/>
        <v>0</v>
      </c>
    </row>
    <row r="209" spans="1:98" s="4" customFormat="1" x14ac:dyDescent="0.25">
      <c r="A209" s="50" t="str">
        <f t="shared" si="84"/>
        <v>...</v>
      </c>
      <c r="B209" s="50" t="str">
        <f t="shared" si="85"/>
        <v>...</v>
      </c>
      <c r="C209" s="50" t="str">
        <f t="shared" si="86"/>
        <v>.....</v>
      </c>
      <c r="D209" s="50" t="str">
        <f>IF($C209=".....","",_xlfn.IFNA(VLOOKUP($C209, Parameter!$A$4:$L$5000, 3, FALSE), ""))</f>
        <v/>
      </c>
      <c r="E209" s="50" t="str">
        <f t="shared" si="87"/>
        <v>.....</v>
      </c>
      <c r="F209" s="50" t="str">
        <f t="shared" si="88"/>
        <v>......</v>
      </c>
      <c r="G209" s="50" t="str">
        <f t="shared" si="89"/>
        <v>...</v>
      </c>
      <c r="H209" s="40">
        <f>IF(E209=".....", 0, _xlfn.IFNA(VLOOKUP($E209, Parameter2!$A$2:$C$5000, 3, FALSE), 0))</f>
        <v>0</v>
      </c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18" t="str">
        <f>IF(C209=".....","",_xlfn.IFNA(VLOOKUP($C209, Parameter!$A$4:$B$5000, 2, FALSE), "Kode belanja salah :("))</f>
        <v/>
      </c>
      <c r="X209" s="35"/>
      <c r="Y209" s="121"/>
      <c r="Z209" s="17"/>
      <c r="AA209" s="20"/>
      <c r="AB209" s="41" t="str">
        <f>IF($C209=".....","",VLOOKUP($C209, Parameter!$A$4:$L$5000, 6, FALSE))</f>
        <v/>
      </c>
      <c r="AC209" s="41" t="str">
        <f>IF($C209=".....","",VLOOKUP($C209, Parameter!$A$4:$L$5000, 7, FALSE))</f>
        <v/>
      </c>
      <c r="AD209" s="41" t="str">
        <f>IF($C209=".....","",VLOOKUP($C209, Parameter!$A$4:$L$5000, 8, FALSE))</f>
        <v/>
      </c>
      <c r="AE209" s="41" t="str">
        <f>IF($C209=".....","",VLOOKUP($C209, Parameter!$A$4:$L$5000, 9, FALSE))</f>
        <v/>
      </c>
      <c r="AF209" s="41" t="str">
        <f>IF($C209=".....","",VLOOKUP($C209, Parameter!$A$4:$L$5000, 10, FALSE))</f>
        <v/>
      </c>
      <c r="AG209" s="41" t="str">
        <f>IF($C209=".....","",VLOOKUP($C209, Parameter!$A$4:$L$5000, 11, FALSE))</f>
        <v/>
      </c>
      <c r="AH209" s="41" t="str">
        <f>IF($C209="..0.0.0.000","",_xlfn.IFNA(VLOOKUP($C209, Parameter!$A$4:$L$5000, 12, FALSE), ""))</f>
        <v/>
      </c>
      <c r="AI209" s="39"/>
      <c r="AJ209" s="39"/>
      <c r="AK209" s="39"/>
      <c r="AL209" s="39"/>
      <c r="AM209" s="39"/>
      <c r="AN209" s="39"/>
      <c r="AO209" s="39"/>
      <c r="AP209" s="41" t="str">
        <f>IF(F209="......", "", _xlfn.IFNA(VLOOKUP(F209, Parameter2!$D$2:$E$15000, 2, FALSE), "Kode aset salah :("))</f>
        <v/>
      </c>
      <c r="AQ209" s="39"/>
      <c r="AR209" s="51"/>
      <c r="AS209" s="52"/>
      <c r="AT209" s="53">
        <f t="shared" si="90"/>
        <v>0</v>
      </c>
      <c r="AU209" s="39" t="str">
        <f t="shared" si="91"/>
        <v/>
      </c>
      <c r="AV209" s="39" t="str">
        <f t="shared" si="92"/>
        <v/>
      </c>
      <c r="AW209" s="39" t="str">
        <f t="shared" si="93"/>
        <v/>
      </c>
      <c r="AX209" s="39" t="str">
        <f t="shared" si="94"/>
        <v/>
      </c>
      <c r="AY209" s="41" t="str">
        <f>IF(G209="...", "", VLOOKUP(G209, UPB!$A$3:$B$5000, 2, FALSE))</f>
        <v/>
      </c>
      <c r="AZ209" s="84"/>
      <c r="BA209" s="76"/>
      <c r="BB209" s="65"/>
      <c r="BC209" s="65"/>
      <c r="BD209" s="54"/>
      <c r="BE209" s="65"/>
      <c r="BF209" s="65"/>
      <c r="BG209" s="65"/>
      <c r="BH209" s="65"/>
      <c r="BI209" s="65"/>
      <c r="BJ209" s="65"/>
      <c r="BK209" s="65"/>
      <c r="BL209" s="65"/>
      <c r="BM209" s="65"/>
      <c r="BN209" s="70"/>
      <c r="BO209" s="65"/>
      <c r="BP209" s="65"/>
      <c r="BQ209" s="65"/>
      <c r="BR209" s="65"/>
      <c r="BS209" s="65"/>
      <c r="BT209" s="65"/>
      <c r="BU209" s="55" t="str">
        <f>IF(AND($D209 &lt;&gt; "", $D209 &lt;&gt; $E209, $F209 &lt;&gt; "x.x.x.x.x.x.x"), VLOOKUP($E209, Parameter!$E$3:$N$5000, 9, FALSE), "")</f>
        <v/>
      </c>
      <c r="BV209" s="55" t="str">
        <f>IF(AND($D209 &lt;&gt; "", $D209 &lt;&gt; $E209, $F209 &lt;&gt; "x.x.x.x.x.x.x"), VLOOKUP($E209, Parameter!$E$3:$N$5000, 10, FALSE), "")</f>
        <v/>
      </c>
      <c r="BW209" s="55" t="str">
        <f>IF(AND($D209 &lt;&gt; "", $D209 &lt;&gt; $E209, $F209 &lt;&gt; "x.x.x.x.x.x.x"), VLOOKUP($C209, Parameter!$A$4:$L$5000, 3, FALSE), "")</f>
        <v/>
      </c>
      <c r="BX209" s="55" t="str">
        <f>IF(AND($D209 &lt;&gt; "", $D209 &lt;&gt; $E209, $F209 &lt;&gt; "x.x.x.x.x.x.x"), VLOOKUP($C209, Parameter!$A$4:$L$5000, 4, FALSE), "")</f>
        <v/>
      </c>
      <c r="BY209" s="56">
        <f t="shared" si="95"/>
        <v>0</v>
      </c>
      <c r="BZ209" s="55" t="str">
        <f t="shared" si="96"/>
        <v>Intra</v>
      </c>
      <c r="CA209" s="55" t="str">
        <f>IF($BZ209="Ekstra", Parameter3!$B$2, "")</f>
        <v/>
      </c>
      <c r="CB209" s="55" t="str">
        <f>IF($BZ209="Ekstra", Parameter3!$C$2, "")</f>
        <v/>
      </c>
      <c r="CC209" s="55" t="str">
        <f>IF($BZ209="Ekstra", VLOOKUP($E209, Parameter!$E$3:$N$5000, 9, FALSE), "")</f>
        <v/>
      </c>
      <c r="CD209" s="55" t="str">
        <f>IF($BZ209="Ekstra", VLOOKUP($E209, Parameter!$E$3:$N$5000, 10, FALSE), "")</f>
        <v/>
      </c>
      <c r="CE209" s="56">
        <f t="shared" si="97"/>
        <v>0</v>
      </c>
      <c r="CF209" s="55" t="str">
        <f t="shared" si="82"/>
        <v/>
      </c>
      <c r="CG209" s="55" t="str">
        <f t="shared" si="82"/>
        <v/>
      </c>
      <c r="CH209" s="55" t="str">
        <f t="shared" si="98"/>
        <v/>
      </c>
      <c r="CI209" s="55" t="str">
        <f>IF($F209="x.x.x.x.x.x.x", VLOOKUP($C209, Parameter!$A$4:$L$5000, 4, FALSE), "")</f>
        <v/>
      </c>
      <c r="CJ209" s="56">
        <f t="shared" si="99"/>
        <v>0</v>
      </c>
      <c r="CM209" s="4" t="str">
        <f t="shared" si="100"/>
        <v>...-...-.....</v>
      </c>
      <c r="CN209" s="57">
        <f t="shared" si="101"/>
        <v>0</v>
      </c>
      <c r="CO209" s="58">
        <f t="shared" si="102"/>
        <v>0</v>
      </c>
      <c r="CP209" s="4" t="str">
        <f t="shared" si="103"/>
        <v/>
      </c>
      <c r="CQ209" s="4" t="b">
        <f t="shared" si="104"/>
        <v>0</v>
      </c>
      <c r="CR209" s="4" t="str">
        <f t="shared" si="105"/>
        <v/>
      </c>
      <c r="CS209" s="4" t="str">
        <f t="shared" si="106"/>
        <v/>
      </c>
      <c r="CT209" s="91" t="b">
        <f t="shared" si="83"/>
        <v>0</v>
      </c>
    </row>
    <row r="210" spans="1:98" s="4" customFormat="1" x14ac:dyDescent="0.25">
      <c r="A210" s="50" t="str">
        <f t="shared" si="84"/>
        <v>...</v>
      </c>
      <c r="B210" s="50" t="str">
        <f t="shared" si="85"/>
        <v>...</v>
      </c>
      <c r="C210" s="50" t="str">
        <f t="shared" si="86"/>
        <v>.....</v>
      </c>
      <c r="D210" s="50" t="str">
        <f>IF($C210=".....","",_xlfn.IFNA(VLOOKUP($C210, Parameter!$A$4:$L$5000, 3, FALSE), ""))</f>
        <v/>
      </c>
      <c r="E210" s="50" t="str">
        <f t="shared" si="87"/>
        <v>.....</v>
      </c>
      <c r="F210" s="50" t="str">
        <f t="shared" si="88"/>
        <v>......</v>
      </c>
      <c r="G210" s="50" t="str">
        <f t="shared" si="89"/>
        <v>...</v>
      </c>
      <c r="H210" s="40">
        <f>IF(E210=".....", 0, _xlfn.IFNA(VLOOKUP($E210, Parameter2!$A$2:$C$5000, 3, FALSE), 0))</f>
        <v>0</v>
      </c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18" t="str">
        <f>IF(C210=".....","",_xlfn.IFNA(VLOOKUP($C210, Parameter!$A$4:$B$5000, 2, FALSE), "Kode belanja salah :("))</f>
        <v/>
      </c>
      <c r="X210" s="35"/>
      <c r="Y210" s="121"/>
      <c r="Z210" s="17"/>
      <c r="AA210" s="20"/>
      <c r="AB210" s="41" t="str">
        <f>IF($C210=".....","",VLOOKUP($C210, Parameter!$A$4:$L$5000, 6, FALSE))</f>
        <v/>
      </c>
      <c r="AC210" s="41" t="str">
        <f>IF($C210=".....","",VLOOKUP($C210, Parameter!$A$4:$L$5000, 7, FALSE))</f>
        <v/>
      </c>
      <c r="AD210" s="41" t="str">
        <f>IF($C210=".....","",VLOOKUP($C210, Parameter!$A$4:$L$5000, 8, FALSE))</f>
        <v/>
      </c>
      <c r="AE210" s="41" t="str">
        <f>IF($C210=".....","",VLOOKUP($C210, Parameter!$A$4:$L$5000, 9, FALSE))</f>
        <v/>
      </c>
      <c r="AF210" s="41" t="str">
        <f>IF($C210=".....","",VLOOKUP($C210, Parameter!$A$4:$L$5000, 10, FALSE))</f>
        <v/>
      </c>
      <c r="AG210" s="41" t="str">
        <f>IF($C210=".....","",VLOOKUP($C210, Parameter!$A$4:$L$5000, 11, FALSE))</f>
        <v/>
      </c>
      <c r="AH210" s="41" t="str">
        <f>IF($C210="..0.0.0.000","",_xlfn.IFNA(VLOOKUP($C210, Parameter!$A$4:$L$5000, 12, FALSE), ""))</f>
        <v/>
      </c>
      <c r="AI210" s="39"/>
      <c r="AJ210" s="39"/>
      <c r="AK210" s="39"/>
      <c r="AL210" s="39"/>
      <c r="AM210" s="39"/>
      <c r="AN210" s="39"/>
      <c r="AO210" s="39"/>
      <c r="AP210" s="41" t="str">
        <f>IF(F210="......", "", _xlfn.IFNA(VLOOKUP(F210, Parameter2!$D$2:$E$15000, 2, FALSE), "Kode aset salah :("))</f>
        <v/>
      </c>
      <c r="AQ210" s="39"/>
      <c r="AR210" s="51"/>
      <c r="AS210" s="52"/>
      <c r="AT210" s="53">
        <f t="shared" si="90"/>
        <v>0</v>
      </c>
      <c r="AU210" s="39" t="str">
        <f t="shared" si="91"/>
        <v/>
      </c>
      <c r="AV210" s="39" t="str">
        <f t="shared" si="92"/>
        <v/>
      </c>
      <c r="AW210" s="39" t="str">
        <f t="shared" si="93"/>
        <v/>
      </c>
      <c r="AX210" s="39" t="str">
        <f t="shared" si="94"/>
        <v/>
      </c>
      <c r="AY210" s="41" t="str">
        <f>IF(G210="...", "", VLOOKUP(G210, UPB!$A$3:$B$5000, 2, FALSE))</f>
        <v/>
      </c>
      <c r="AZ210" s="84"/>
      <c r="BA210" s="76"/>
      <c r="BB210" s="65"/>
      <c r="BC210" s="65"/>
      <c r="BD210" s="54"/>
      <c r="BE210" s="65"/>
      <c r="BF210" s="65"/>
      <c r="BG210" s="65"/>
      <c r="BH210" s="65"/>
      <c r="BI210" s="65"/>
      <c r="BJ210" s="65"/>
      <c r="BK210" s="65"/>
      <c r="BL210" s="65"/>
      <c r="BM210" s="65"/>
      <c r="BN210" s="70"/>
      <c r="BO210" s="65"/>
      <c r="BP210" s="65"/>
      <c r="BQ210" s="65"/>
      <c r="BR210" s="65"/>
      <c r="BS210" s="65"/>
      <c r="BT210" s="65"/>
      <c r="BU210" s="55" t="str">
        <f>IF(AND($D210 &lt;&gt; "", $D210 &lt;&gt; $E210, $F210 &lt;&gt; "x.x.x.x.x.x.x"), VLOOKUP($E210, Parameter!$E$3:$N$5000, 9, FALSE), "")</f>
        <v/>
      </c>
      <c r="BV210" s="55" t="str">
        <f>IF(AND($D210 &lt;&gt; "", $D210 &lt;&gt; $E210, $F210 &lt;&gt; "x.x.x.x.x.x.x"), VLOOKUP($E210, Parameter!$E$3:$N$5000, 10, FALSE), "")</f>
        <v/>
      </c>
      <c r="BW210" s="55" t="str">
        <f>IF(AND($D210 &lt;&gt; "", $D210 &lt;&gt; $E210, $F210 &lt;&gt; "x.x.x.x.x.x.x"), VLOOKUP($C210, Parameter!$A$4:$L$5000, 3, FALSE), "")</f>
        <v/>
      </c>
      <c r="BX210" s="55" t="str">
        <f>IF(AND($D210 &lt;&gt; "", $D210 &lt;&gt; $E210, $F210 &lt;&gt; "x.x.x.x.x.x.x"), VLOOKUP($C210, Parameter!$A$4:$L$5000, 4, FALSE), "")</f>
        <v/>
      </c>
      <c r="BY210" s="56">
        <f t="shared" si="95"/>
        <v>0</v>
      </c>
      <c r="BZ210" s="55" t="str">
        <f t="shared" si="96"/>
        <v>Intra</v>
      </c>
      <c r="CA210" s="55" t="str">
        <f>IF($BZ210="Ekstra", Parameter3!$B$2, "")</f>
        <v/>
      </c>
      <c r="CB210" s="55" t="str">
        <f>IF($BZ210="Ekstra", Parameter3!$C$2, "")</f>
        <v/>
      </c>
      <c r="CC210" s="55" t="str">
        <f>IF($BZ210="Ekstra", VLOOKUP($E210, Parameter!$E$3:$N$5000, 9, FALSE), "")</f>
        <v/>
      </c>
      <c r="CD210" s="55" t="str">
        <f>IF($BZ210="Ekstra", VLOOKUP($E210, Parameter!$E$3:$N$5000, 10, FALSE), "")</f>
        <v/>
      </c>
      <c r="CE210" s="56">
        <f t="shared" si="97"/>
        <v>0</v>
      </c>
      <c r="CF210" s="55" t="str">
        <f t="shared" si="82"/>
        <v/>
      </c>
      <c r="CG210" s="55" t="str">
        <f t="shared" si="82"/>
        <v/>
      </c>
      <c r="CH210" s="55" t="str">
        <f t="shared" si="98"/>
        <v/>
      </c>
      <c r="CI210" s="55" t="str">
        <f>IF($F210="x.x.x.x.x.x.x", VLOOKUP($C210, Parameter!$A$4:$L$5000, 4, FALSE), "")</f>
        <v/>
      </c>
      <c r="CJ210" s="56">
        <f t="shared" si="99"/>
        <v>0</v>
      </c>
      <c r="CM210" s="4" t="str">
        <f t="shared" si="100"/>
        <v>...-...-.....</v>
      </c>
      <c r="CN210" s="57">
        <f t="shared" si="101"/>
        <v>0</v>
      </c>
      <c r="CO210" s="58">
        <f t="shared" si="102"/>
        <v>0</v>
      </c>
      <c r="CP210" s="4" t="str">
        <f t="shared" si="103"/>
        <v/>
      </c>
      <c r="CQ210" s="4" t="b">
        <f t="shared" si="104"/>
        <v>0</v>
      </c>
      <c r="CR210" s="4" t="str">
        <f t="shared" si="105"/>
        <v/>
      </c>
      <c r="CS210" s="4" t="str">
        <f t="shared" si="106"/>
        <v/>
      </c>
      <c r="CT210" s="91" t="b">
        <f t="shared" si="83"/>
        <v>0</v>
      </c>
    </row>
    <row r="211" spans="1:98" s="4" customFormat="1" x14ac:dyDescent="0.25">
      <c r="A211" s="50" t="str">
        <f t="shared" si="84"/>
        <v>...</v>
      </c>
      <c r="B211" s="50" t="str">
        <f t="shared" si="85"/>
        <v>...</v>
      </c>
      <c r="C211" s="50" t="str">
        <f t="shared" si="86"/>
        <v>.....</v>
      </c>
      <c r="D211" s="50" t="str">
        <f>IF($C211=".....","",_xlfn.IFNA(VLOOKUP($C211, Parameter!$A$4:$L$5000, 3, FALSE), ""))</f>
        <v/>
      </c>
      <c r="E211" s="50" t="str">
        <f t="shared" si="87"/>
        <v>.....</v>
      </c>
      <c r="F211" s="50" t="str">
        <f t="shared" si="88"/>
        <v>......</v>
      </c>
      <c r="G211" s="50" t="str">
        <f t="shared" si="89"/>
        <v>...</v>
      </c>
      <c r="H211" s="40">
        <f>IF(E211=".....", 0, _xlfn.IFNA(VLOOKUP($E211, Parameter2!$A$2:$C$5000, 3, FALSE), 0))</f>
        <v>0</v>
      </c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18" t="str">
        <f>IF(C211=".....","",_xlfn.IFNA(VLOOKUP($C211, Parameter!$A$4:$B$5000, 2, FALSE), "Kode belanja salah :("))</f>
        <v/>
      </c>
      <c r="X211" s="35"/>
      <c r="Y211" s="121"/>
      <c r="Z211" s="17"/>
      <c r="AA211" s="20"/>
      <c r="AB211" s="41" t="str">
        <f>IF($C211=".....","",VLOOKUP($C211, Parameter!$A$4:$L$5000, 6, FALSE))</f>
        <v/>
      </c>
      <c r="AC211" s="41" t="str">
        <f>IF($C211=".....","",VLOOKUP($C211, Parameter!$A$4:$L$5000, 7, FALSE))</f>
        <v/>
      </c>
      <c r="AD211" s="41" t="str">
        <f>IF($C211=".....","",VLOOKUP($C211, Parameter!$A$4:$L$5000, 8, FALSE))</f>
        <v/>
      </c>
      <c r="AE211" s="41" t="str">
        <f>IF($C211=".....","",VLOOKUP($C211, Parameter!$A$4:$L$5000, 9, FALSE))</f>
        <v/>
      </c>
      <c r="AF211" s="41" t="str">
        <f>IF($C211=".....","",VLOOKUP($C211, Parameter!$A$4:$L$5000, 10, FALSE))</f>
        <v/>
      </c>
      <c r="AG211" s="41" t="str">
        <f>IF($C211=".....","",VLOOKUP($C211, Parameter!$A$4:$L$5000, 11, FALSE))</f>
        <v/>
      </c>
      <c r="AH211" s="41" t="str">
        <f>IF($C211="..0.0.0.000","",_xlfn.IFNA(VLOOKUP($C211, Parameter!$A$4:$L$5000, 12, FALSE), ""))</f>
        <v/>
      </c>
      <c r="AI211" s="39"/>
      <c r="AJ211" s="39"/>
      <c r="AK211" s="39"/>
      <c r="AL211" s="39"/>
      <c r="AM211" s="39"/>
      <c r="AN211" s="39"/>
      <c r="AO211" s="39"/>
      <c r="AP211" s="41" t="str">
        <f>IF(F211="......", "", _xlfn.IFNA(VLOOKUP(F211, Parameter2!$D$2:$E$15000, 2, FALSE), "Kode aset salah :("))</f>
        <v/>
      </c>
      <c r="AQ211" s="39"/>
      <c r="AR211" s="51"/>
      <c r="AS211" s="52"/>
      <c r="AT211" s="53">
        <f t="shared" si="90"/>
        <v>0</v>
      </c>
      <c r="AU211" s="39" t="str">
        <f t="shared" si="91"/>
        <v/>
      </c>
      <c r="AV211" s="39" t="str">
        <f t="shared" si="92"/>
        <v/>
      </c>
      <c r="AW211" s="39" t="str">
        <f t="shared" si="93"/>
        <v/>
      </c>
      <c r="AX211" s="39" t="str">
        <f t="shared" si="94"/>
        <v/>
      </c>
      <c r="AY211" s="41" t="str">
        <f>IF(G211="...", "", VLOOKUP(G211, UPB!$A$3:$B$5000, 2, FALSE))</f>
        <v/>
      </c>
      <c r="AZ211" s="84"/>
      <c r="BA211" s="76"/>
      <c r="BB211" s="65"/>
      <c r="BC211" s="65"/>
      <c r="BD211" s="54"/>
      <c r="BE211" s="65"/>
      <c r="BF211" s="65"/>
      <c r="BG211" s="65"/>
      <c r="BH211" s="65"/>
      <c r="BI211" s="65"/>
      <c r="BJ211" s="65"/>
      <c r="BK211" s="65"/>
      <c r="BL211" s="65"/>
      <c r="BM211" s="65"/>
      <c r="BN211" s="70"/>
      <c r="BO211" s="65"/>
      <c r="BP211" s="65"/>
      <c r="BQ211" s="65"/>
      <c r="BR211" s="65"/>
      <c r="BS211" s="65"/>
      <c r="BT211" s="65"/>
      <c r="BU211" s="55" t="str">
        <f>IF(AND($D211 &lt;&gt; "", $D211 &lt;&gt; $E211, $F211 &lt;&gt; "x.x.x.x.x.x.x"), VLOOKUP($E211, Parameter!$E$3:$N$5000, 9, FALSE), "")</f>
        <v/>
      </c>
      <c r="BV211" s="55" t="str">
        <f>IF(AND($D211 &lt;&gt; "", $D211 &lt;&gt; $E211, $F211 &lt;&gt; "x.x.x.x.x.x.x"), VLOOKUP($E211, Parameter!$E$3:$N$5000, 10, FALSE), "")</f>
        <v/>
      </c>
      <c r="BW211" s="55" t="str">
        <f>IF(AND($D211 &lt;&gt; "", $D211 &lt;&gt; $E211, $F211 &lt;&gt; "x.x.x.x.x.x.x"), VLOOKUP($C211, Parameter!$A$4:$L$5000, 3, FALSE), "")</f>
        <v/>
      </c>
      <c r="BX211" s="55" t="str">
        <f>IF(AND($D211 &lt;&gt; "", $D211 &lt;&gt; $E211, $F211 &lt;&gt; "x.x.x.x.x.x.x"), VLOOKUP($C211, Parameter!$A$4:$L$5000, 4, FALSE), "")</f>
        <v/>
      </c>
      <c r="BY211" s="56">
        <f t="shared" si="95"/>
        <v>0</v>
      </c>
      <c r="BZ211" s="55" t="str">
        <f t="shared" si="96"/>
        <v>Intra</v>
      </c>
      <c r="CA211" s="55" t="str">
        <f>IF($BZ211="Ekstra", Parameter3!$B$2, "")</f>
        <v/>
      </c>
      <c r="CB211" s="55" t="str">
        <f>IF($BZ211="Ekstra", Parameter3!$C$2, "")</f>
        <v/>
      </c>
      <c r="CC211" s="55" t="str">
        <f>IF($BZ211="Ekstra", VLOOKUP($E211, Parameter!$E$3:$N$5000, 9, FALSE), "")</f>
        <v/>
      </c>
      <c r="CD211" s="55" t="str">
        <f>IF($BZ211="Ekstra", VLOOKUP($E211, Parameter!$E$3:$N$5000, 10, FALSE), "")</f>
        <v/>
      </c>
      <c r="CE211" s="56">
        <f t="shared" si="97"/>
        <v>0</v>
      </c>
      <c r="CF211" s="55" t="str">
        <f t="shared" si="82"/>
        <v/>
      </c>
      <c r="CG211" s="55" t="str">
        <f t="shared" si="82"/>
        <v/>
      </c>
      <c r="CH211" s="55" t="str">
        <f t="shared" si="98"/>
        <v/>
      </c>
      <c r="CI211" s="55" t="str">
        <f>IF($F211="x.x.x.x.x.x.x", VLOOKUP($C211, Parameter!$A$4:$L$5000, 4, FALSE), "")</f>
        <v/>
      </c>
      <c r="CJ211" s="56">
        <f t="shared" si="99"/>
        <v>0</v>
      </c>
      <c r="CM211" s="4" t="str">
        <f t="shared" si="100"/>
        <v>...-...-.....</v>
      </c>
      <c r="CN211" s="57">
        <f t="shared" si="101"/>
        <v>0</v>
      </c>
      <c r="CO211" s="58">
        <f t="shared" si="102"/>
        <v>0</v>
      </c>
      <c r="CP211" s="4" t="str">
        <f t="shared" si="103"/>
        <v/>
      </c>
      <c r="CQ211" s="4" t="b">
        <f t="shared" si="104"/>
        <v>0</v>
      </c>
      <c r="CR211" s="4" t="str">
        <f t="shared" si="105"/>
        <v/>
      </c>
      <c r="CS211" s="4" t="str">
        <f t="shared" si="106"/>
        <v/>
      </c>
      <c r="CT211" s="91" t="b">
        <f t="shared" si="83"/>
        <v>0</v>
      </c>
    </row>
    <row r="212" spans="1:98" s="4" customFormat="1" x14ac:dyDescent="0.25">
      <c r="A212" s="50" t="str">
        <f t="shared" si="84"/>
        <v>...</v>
      </c>
      <c r="B212" s="50" t="str">
        <f t="shared" si="85"/>
        <v>...</v>
      </c>
      <c r="C212" s="50" t="str">
        <f t="shared" si="86"/>
        <v>.....</v>
      </c>
      <c r="D212" s="50" t="str">
        <f>IF($C212=".....","",_xlfn.IFNA(VLOOKUP($C212, Parameter!$A$4:$L$5000, 3, FALSE), ""))</f>
        <v/>
      </c>
      <c r="E212" s="50" t="str">
        <f t="shared" si="87"/>
        <v>.....</v>
      </c>
      <c r="F212" s="50" t="str">
        <f t="shared" si="88"/>
        <v>......</v>
      </c>
      <c r="G212" s="50" t="str">
        <f t="shared" si="89"/>
        <v>...</v>
      </c>
      <c r="H212" s="40">
        <f>IF(E212=".....", 0, _xlfn.IFNA(VLOOKUP($E212, Parameter2!$A$2:$C$5000, 3, FALSE), 0))</f>
        <v>0</v>
      </c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18" t="str">
        <f>IF(C212=".....","",_xlfn.IFNA(VLOOKUP($C212, Parameter!$A$4:$B$5000, 2, FALSE), "Kode belanja salah :("))</f>
        <v/>
      </c>
      <c r="X212" s="35"/>
      <c r="Y212" s="121"/>
      <c r="Z212" s="17"/>
      <c r="AA212" s="20"/>
      <c r="AB212" s="41" t="str">
        <f>IF($C212=".....","",VLOOKUP($C212, Parameter!$A$4:$L$5000, 6, FALSE))</f>
        <v/>
      </c>
      <c r="AC212" s="41" t="str">
        <f>IF($C212=".....","",VLOOKUP($C212, Parameter!$A$4:$L$5000, 7, FALSE))</f>
        <v/>
      </c>
      <c r="AD212" s="41" t="str">
        <f>IF($C212=".....","",VLOOKUP($C212, Parameter!$A$4:$L$5000, 8, FALSE))</f>
        <v/>
      </c>
      <c r="AE212" s="41" t="str">
        <f>IF($C212=".....","",VLOOKUP($C212, Parameter!$A$4:$L$5000, 9, FALSE))</f>
        <v/>
      </c>
      <c r="AF212" s="41" t="str">
        <f>IF($C212=".....","",VLOOKUP($C212, Parameter!$A$4:$L$5000, 10, FALSE))</f>
        <v/>
      </c>
      <c r="AG212" s="41" t="str">
        <f>IF($C212=".....","",VLOOKUP($C212, Parameter!$A$4:$L$5000, 11, FALSE))</f>
        <v/>
      </c>
      <c r="AH212" s="41" t="str">
        <f>IF($C212="..0.0.0.000","",_xlfn.IFNA(VLOOKUP($C212, Parameter!$A$4:$L$5000, 12, FALSE), ""))</f>
        <v/>
      </c>
      <c r="AI212" s="39"/>
      <c r="AJ212" s="39"/>
      <c r="AK212" s="39"/>
      <c r="AL212" s="39"/>
      <c r="AM212" s="39"/>
      <c r="AN212" s="39"/>
      <c r="AO212" s="39"/>
      <c r="AP212" s="41" t="str">
        <f>IF(F212="......", "", _xlfn.IFNA(VLOOKUP(F212, Parameter2!$D$2:$E$15000, 2, FALSE), "Kode aset salah :("))</f>
        <v/>
      </c>
      <c r="AQ212" s="39"/>
      <c r="AR212" s="51"/>
      <c r="AS212" s="52"/>
      <c r="AT212" s="53">
        <f t="shared" si="90"/>
        <v>0</v>
      </c>
      <c r="AU212" s="39" t="str">
        <f t="shared" si="91"/>
        <v/>
      </c>
      <c r="AV212" s="39" t="str">
        <f t="shared" si="92"/>
        <v/>
      </c>
      <c r="AW212" s="39" t="str">
        <f t="shared" si="93"/>
        <v/>
      </c>
      <c r="AX212" s="39" t="str">
        <f t="shared" si="94"/>
        <v/>
      </c>
      <c r="AY212" s="41" t="str">
        <f>IF(G212="...", "", VLOOKUP(G212, UPB!$A$3:$B$5000, 2, FALSE))</f>
        <v/>
      </c>
      <c r="AZ212" s="84"/>
      <c r="BA212" s="76"/>
      <c r="BB212" s="65"/>
      <c r="BC212" s="65"/>
      <c r="BD212" s="54"/>
      <c r="BE212" s="65"/>
      <c r="BF212" s="65"/>
      <c r="BG212" s="65"/>
      <c r="BH212" s="65"/>
      <c r="BI212" s="65"/>
      <c r="BJ212" s="65"/>
      <c r="BK212" s="65"/>
      <c r="BL212" s="65"/>
      <c r="BM212" s="65"/>
      <c r="BN212" s="70"/>
      <c r="BO212" s="65"/>
      <c r="BP212" s="65"/>
      <c r="BQ212" s="65"/>
      <c r="BR212" s="65"/>
      <c r="BS212" s="65"/>
      <c r="BT212" s="65"/>
      <c r="BU212" s="55" t="str">
        <f>IF(AND($D212 &lt;&gt; "", $D212 &lt;&gt; $E212, $F212 &lt;&gt; "x.x.x.x.x.x.x"), VLOOKUP($E212, Parameter!$E$3:$N$5000, 9, FALSE), "")</f>
        <v/>
      </c>
      <c r="BV212" s="55" t="str">
        <f>IF(AND($D212 &lt;&gt; "", $D212 &lt;&gt; $E212, $F212 &lt;&gt; "x.x.x.x.x.x.x"), VLOOKUP($E212, Parameter!$E$3:$N$5000, 10, FALSE), "")</f>
        <v/>
      </c>
      <c r="BW212" s="55" t="str">
        <f>IF(AND($D212 &lt;&gt; "", $D212 &lt;&gt; $E212, $F212 &lt;&gt; "x.x.x.x.x.x.x"), VLOOKUP($C212, Parameter!$A$4:$L$5000, 3, FALSE), "")</f>
        <v/>
      </c>
      <c r="BX212" s="55" t="str">
        <f>IF(AND($D212 &lt;&gt; "", $D212 &lt;&gt; $E212, $F212 &lt;&gt; "x.x.x.x.x.x.x"), VLOOKUP($C212, Parameter!$A$4:$L$5000, 4, FALSE), "")</f>
        <v/>
      </c>
      <c r="BY212" s="56">
        <f t="shared" si="95"/>
        <v>0</v>
      </c>
      <c r="BZ212" s="55" t="str">
        <f t="shared" si="96"/>
        <v>Intra</v>
      </c>
      <c r="CA212" s="55" t="str">
        <f>IF($BZ212="Ekstra", Parameter3!$B$2, "")</f>
        <v/>
      </c>
      <c r="CB212" s="55" t="str">
        <f>IF($BZ212="Ekstra", Parameter3!$C$2, "")</f>
        <v/>
      </c>
      <c r="CC212" s="55" t="str">
        <f>IF($BZ212="Ekstra", VLOOKUP($E212, Parameter!$E$3:$N$5000, 9, FALSE), "")</f>
        <v/>
      </c>
      <c r="CD212" s="55" t="str">
        <f>IF($BZ212="Ekstra", VLOOKUP($E212, Parameter!$E$3:$N$5000, 10, FALSE), "")</f>
        <v/>
      </c>
      <c r="CE212" s="56">
        <f t="shared" si="97"/>
        <v>0</v>
      </c>
      <c r="CF212" s="55" t="str">
        <f t="shared" ref="CF212:CG231" si="107">IF($F212="x.x.x.x.x.x.x", "x.x.x.x.x.x", "")</f>
        <v/>
      </c>
      <c r="CG212" s="55" t="str">
        <f t="shared" si="107"/>
        <v/>
      </c>
      <c r="CH212" s="55" t="str">
        <f t="shared" si="98"/>
        <v/>
      </c>
      <c r="CI212" s="55" t="str">
        <f>IF($F212="x.x.x.x.x.x.x", VLOOKUP($C212, Parameter!$A$4:$L$5000, 4, FALSE), "")</f>
        <v/>
      </c>
      <c r="CJ212" s="56">
        <f t="shared" si="99"/>
        <v>0</v>
      </c>
      <c r="CM212" s="4" t="str">
        <f t="shared" si="100"/>
        <v>...-...-.....</v>
      </c>
      <c r="CN212" s="57">
        <f t="shared" si="101"/>
        <v>0</v>
      </c>
      <c r="CO212" s="58">
        <f t="shared" si="102"/>
        <v>0</v>
      </c>
      <c r="CP212" s="4" t="str">
        <f t="shared" si="103"/>
        <v/>
      </c>
      <c r="CQ212" s="4" t="b">
        <f t="shared" si="104"/>
        <v>0</v>
      </c>
      <c r="CR212" s="4" t="str">
        <f t="shared" si="105"/>
        <v/>
      </c>
      <c r="CS212" s="4" t="str">
        <f t="shared" si="106"/>
        <v/>
      </c>
      <c r="CT212" s="91" t="b">
        <f t="shared" si="83"/>
        <v>0</v>
      </c>
    </row>
    <row r="213" spans="1:98" s="4" customFormat="1" x14ac:dyDescent="0.25">
      <c r="A213" s="50" t="str">
        <f t="shared" si="84"/>
        <v>...</v>
      </c>
      <c r="B213" s="50" t="str">
        <f t="shared" si="85"/>
        <v>...</v>
      </c>
      <c r="C213" s="50" t="str">
        <f t="shared" si="86"/>
        <v>.....</v>
      </c>
      <c r="D213" s="50" t="str">
        <f>IF($C213=".....","",_xlfn.IFNA(VLOOKUP($C213, Parameter!$A$4:$L$5000, 3, FALSE), ""))</f>
        <v/>
      </c>
      <c r="E213" s="50" t="str">
        <f t="shared" si="87"/>
        <v>.....</v>
      </c>
      <c r="F213" s="50" t="str">
        <f t="shared" si="88"/>
        <v>......</v>
      </c>
      <c r="G213" s="50" t="str">
        <f t="shared" si="89"/>
        <v>...</v>
      </c>
      <c r="H213" s="40">
        <f>IF(E213=".....", 0, _xlfn.IFNA(VLOOKUP($E213, Parameter2!$A$2:$C$5000, 3, FALSE), 0))</f>
        <v>0</v>
      </c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18" t="str">
        <f>IF(C213=".....","",_xlfn.IFNA(VLOOKUP($C213, Parameter!$A$4:$B$5000, 2, FALSE), "Kode belanja salah :("))</f>
        <v/>
      </c>
      <c r="X213" s="35"/>
      <c r="Y213" s="121"/>
      <c r="Z213" s="17"/>
      <c r="AA213" s="20"/>
      <c r="AB213" s="41" t="str">
        <f>IF($C213=".....","",VLOOKUP($C213, Parameter!$A$4:$L$5000, 6, FALSE))</f>
        <v/>
      </c>
      <c r="AC213" s="41" t="str">
        <f>IF($C213=".....","",VLOOKUP($C213, Parameter!$A$4:$L$5000, 7, FALSE))</f>
        <v/>
      </c>
      <c r="AD213" s="41" t="str">
        <f>IF($C213=".....","",VLOOKUP($C213, Parameter!$A$4:$L$5000, 8, FALSE))</f>
        <v/>
      </c>
      <c r="AE213" s="41" t="str">
        <f>IF($C213=".....","",VLOOKUP($C213, Parameter!$A$4:$L$5000, 9, FALSE))</f>
        <v/>
      </c>
      <c r="AF213" s="41" t="str">
        <f>IF($C213=".....","",VLOOKUP($C213, Parameter!$A$4:$L$5000, 10, FALSE))</f>
        <v/>
      </c>
      <c r="AG213" s="41" t="str">
        <f>IF($C213=".....","",VLOOKUP($C213, Parameter!$A$4:$L$5000, 11, FALSE))</f>
        <v/>
      </c>
      <c r="AH213" s="41" t="str">
        <f>IF($C213="..0.0.0.000","",_xlfn.IFNA(VLOOKUP($C213, Parameter!$A$4:$L$5000, 12, FALSE), ""))</f>
        <v/>
      </c>
      <c r="AI213" s="39"/>
      <c r="AJ213" s="39"/>
      <c r="AK213" s="39"/>
      <c r="AL213" s="39"/>
      <c r="AM213" s="39"/>
      <c r="AN213" s="39"/>
      <c r="AO213" s="39"/>
      <c r="AP213" s="41" t="str">
        <f>IF(F213="......", "", _xlfn.IFNA(VLOOKUP(F213, Parameter2!$D$2:$E$15000, 2, FALSE), "Kode aset salah :("))</f>
        <v/>
      </c>
      <c r="AQ213" s="39"/>
      <c r="AR213" s="51"/>
      <c r="AS213" s="52"/>
      <c r="AT213" s="53">
        <f t="shared" si="90"/>
        <v>0</v>
      </c>
      <c r="AU213" s="39" t="str">
        <f t="shared" si="91"/>
        <v/>
      </c>
      <c r="AV213" s="39" t="str">
        <f t="shared" si="92"/>
        <v/>
      </c>
      <c r="AW213" s="39" t="str">
        <f t="shared" si="93"/>
        <v/>
      </c>
      <c r="AX213" s="39" t="str">
        <f t="shared" si="94"/>
        <v/>
      </c>
      <c r="AY213" s="41" t="str">
        <f>IF(G213="...", "", VLOOKUP(G213, UPB!$A$3:$B$5000, 2, FALSE))</f>
        <v/>
      </c>
      <c r="AZ213" s="84"/>
      <c r="BA213" s="76"/>
      <c r="BB213" s="65"/>
      <c r="BC213" s="65"/>
      <c r="BD213" s="54"/>
      <c r="BE213" s="65"/>
      <c r="BF213" s="65"/>
      <c r="BG213" s="65"/>
      <c r="BH213" s="65"/>
      <c r="BI213" s="65"/>
      <c r="BJ213" s="65"/>
      <c r="BK213" s="65"/>
      <c r="BL213" s="65"/>
      <c r="BM213" s="65"/>
      <c r="BN213" s="70"/>
      <c r="BO213" s="65"/>
      <c r="BP213" s="65"/>
      <c r="BQ213" s="65"/>
      <c r="BR213" s="65"/>
      <c r="BS213" s="65"/>
      <c r="BT213" s="65"/>
      <c r="BU213" s="55" t="str">
        <f>IF(AND($D213 &lt;&gt; "", $D213 &lt;&gt; $E213, $F213 &lt;&gt; "x.x.x.x.x.x.x"), VLOOKUP($E213, Parameter!$E$3:$N$5000, 9, FALSE), "")</f>
        <v/>
      </c>
      <c r="BV213" s="55" t="str">
        <f>IF(AND($D213 &lt;&gt; "", $D213 &lt;&gt; $E213, $F213 &lt;&gt; "x.x.x.x.x.x.x"), VLOOKUP($E213, Parameter!$E$3:$N$5000, 10, FALSE), "")</f>
        <v/>
      </c>
      <c r="BW213" s="55" t="str">
        <f>IF(AND($D213 &lt;&gt; "", $D213 &lt;&gt; $E213, $F213 &lt;&gt; "x.x.x.x.x.x.x"), VLOOKUP($C213, Parameter!$A$4:$L$5000, 3, FALSE), "")</f>
        <v/>
      </c>
      <c r="BX213" s="55" t="str">
        <f>IF(AND($D213 &lt;&gt; "", $D213 &lt;&gt; $E213, $F213 &lt;&gt; "x.x.x.x.x.x.x"), VLOOKUP($C213, Parameter!$A$4:$L$5000, 4, FALSE), "")</f>
        <v/>
      </c>
      <c r="BY213" s="56">
        <f t="shared" si="95"/>
        <v>0</v>
      </c>
      <c r="BZ213" s="55" t="str">
        <f t="shared" si="96"/>
        <v>Intra</v>
      </c>
      <c r="CA213" s="55" t="str">
        <f>IF($BZ213="Ekstra", Parameter3!$B$2, "")</f>
        <v/>
      </c>
      <c r="CB213" s="55" t="str">
        <f>IF($BZ213="Ekstra", Parameter3!$C$2, "")</f>
        <v/>
      </c>
      <c r="CC213" s="55" t="str">
        <f>IF($BZ213="Ekstra", VLOOKUP($E213, Parameter!$E$3:$N$5000, 9, FALSE), "")</f>
        <v/>
      </c>
      <c r="CD213" s="55" t="str">
        <f>IF($BZ213="Ekstra", VLOOKUP($E213, Parameter!$E$3:$N$5000, 10, FALSE), "")</f>
        <v/>
      </c>
      <c r="CE213" s="56">
        <f t="shared" si="97"/>
        <v>0</v>
      </c>
      <c r="CF213" s="55" t="str">
        <f t="shared" si="107"/>
        <v/>
      </c>
      <c r="CG213" s="55" t="str">
        <f t="shared" si="107"/>
        <v/>
      </c>
      <c r="CH213" s="55" t="str">
        <f t="shared" si="98"/>
        <v/>
      </c>
      <c r="CI213" s="55" t="str">
        <f>IF($F213="x.x.x.x.x.x.x", VLOOKUP($C213, Parameter!$A$4:$L$5000, 4, FALSE), "")</f>
        <v/>
      </c>
      <c r="CJ213" s="56">
        <f t="shared" si="99"/>
        <v>0</v>
      </c>
      <c r="CM213" s="4" t="str">
        <f t="shared" si="100"/>
        <v>...-...-.....</v>
      </c>
      <c r="CN213" s="57">
        <f t="shared" si="101"/>
        <v>0</v>
      </c>
      <c r="CO213" s="58">
        <f t="shared" si="102"/>
        <v>0</v>
      </c>
      <c r="CP213" s="4" t="str">
        <f t="shared" si="103"/>
        <v/>
      </c>
      <c r="CQ213" s="4" t="b">
        <f t="shared" si="104"/>
        <v>0</v>
      </c>
      <c r="CR213" s="4" t="str">
        <f t="shared" si="105"/>
        <v/>
      </c>
      <c r="CS213" s="4" t="str">
        <f t="shared" si="106"/>
        <v/>
      </c>
      <c r="CT213" s="91" t="b">
        <f t="shared" si="83"/>
        <v>0</v>
      </c>
    </row>
    <row r="214" spans="1:98" s="4" customFormat="1" x14ac:dyDescent="0.25">
      <c r="A214" s="50" t="str">
        <f t="shared" si="84"/>
        <v>...</v>
      </c>
      <c r="B214" s="50" t="str">
        <f t="shared" si="85"/>
        <v>...</v>
      </c>
      <c r="C214" s="50" t="str">
        <f t="shared" si="86"/>
        <v>.....</v>
      </c>
      <c r="D214" s="50" t="str">
        <f>IF($C214=".....","",_xlfn.IFNA(VLOOKUP($C214, Parameter!$A$4:$L$5000, 3, FALSE), ""))</f>
        <v/>
      </c>
      <c r="E214" s="50" t="str">
        <f t="shared" si="87"/>
        <v>.....</v>
      </c>
      <c r="F214" s="50" t="str">
        <f t="shared" si="88"/>
        <v>......</v>
      </c>
      <c r="G214" s="50" t="str">
        <f t="shared" si="89"/>
        <v>...</v>
      </c>
      <c r="H214" s="40">
        <f>IF(E214=".....", 0, _xlfn.IFNA(VLOOKUP($E214, Parameter2!$A$2:$C$5000, 3, FALSE), 0))</f>
        <v>0</v>
      </c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18" t="str">
        <f>IF(C214=".....","",_xlfn.IFNA(VLOOKUP($C214, Parameter!$A$4:$B$5000, 2, FALSE), "Kode belanja salah :("))</f>
        <v/>
      </c>
      <c r="X214" s="35"/>
      <c r="Y214" s="121"/>
      <c r="Z214" s="17"/>
      <c r="AA214" s="20"/>
      <c r="AB214" s="41" t="str">
        <f>IF($C214=".....","",VLOOKUP($C214, Parameter!$A$4:$L$5000, 6, FALSE))</f>
        <v/>
      </c>
      <c r="AC214" s="41" t="str">
        <f>IF($C214=".....","",VLOOKUP($C214, Parameter!$A$4:$L$5000, 7, FALSE))</f>
        <v/>
      </c>
      <c r="AD214" s="41" t="str">
        <f>IF($C214=".....","",VLOOKUP($C214, Parameter!$A$4:$L$5000, 8, FALSE))</f>
        <v/>
      </c>
      <c r="AE214" s="41" t="str">
        <f>IF($C214=".....","",VLOOKUP($C214, Parameter!$A$4:$L$5000, 9, FALSE))</f>
        <v/>
      </c>
      <c r="AF214" s="41" t="str">
        <f>IF($C214=".....","",VLOOKUP($C214, Parameter!$A$4:$L$5000, 10, FALSE))</f>
        <v/>
      </c>
      <c r="AG214" s="41" t="str">
        <f>IF($C214=".....","",VLOOKUP($C214, Parameter!$A$4:$L$5000, 11, FALSE))</f>
        <v/>
      </c>
      <c r="AH214" s="41" t="str">
        <f>IF($C214="..0.0.0.000","",_xlfn.IFNA(VLOOKUP($C214, Parameter!$A$4:$L$5000, 12, FALSE), ""))</f>
        <v/>
      </c>
      <c r="AI214" s="39"/>
      <c r="AJ214" s="39"/>
      <c r="AK214" s="39"/>
      <c r="AL214" s="39"/>
      <c r="AM214" s="39"/>
      <c r="AN214" s="39"/>
      <c r="AO214" s="39"/>
      <c r="AP214" s="41" t="str">
        <f>IF(F214="......", "", _xlfn.IFNA(VLOOKUP(F214, Parameter2!$D$2:$E$15000, 2, FALSE), "Kode aset salah :("))</f>
        <v/>
      </c>
      <c r="AQ214" s="39"/>
      <c r="AR214" s="51"/>
      <c r="AS214" s="52"/>
      <c r="AT214" s="53">
        <f t="shared" si="90"/>
        <v>0</v>
      </c>
      <c r="AU214" s="39" t="str">
        <f t="shared" si="91"/>
        <v/>
      </c>
      <c r="AV214" s="39" t="str">
        <f t="shared" si="92"/>
        <v/>
      </c>
      <c r="AW214" s="39" t="str">
        <f t="shared" si="93"/>
        <v/>
      </c>
      <c r="AX214" s="39" t="str">
        <f t="shared" si="94"/>
        <v/>
      </c>
      <c r="AY214" s="41" t="str">
        <f>IF(G214="...", "", VLOOKUP(G214, UPB!$A$3:$B$5000, 2, FALSE))</f>
        <v/>
      </c>
      <c r="AZ214" s="84"/>
      <c r="BA214" s="76"/>
      <c r="BB214" s="65"/>
      <c r="BC214" s="65"/>
      <c r="BD214" s="54"/>
      <c r="BE214" s="65"/>
      <c r="BF214" s="65"/>
      <c r="BG214" s="65"/>
      <c r="BH214" s="65"/>
      <c r="BI214" s="65"/>
      <c r="BJ214" s="65"/>
      <c r="BK214" s="65"/>
      <c r="BL214" s="65"/>
      <c r="BM214" s="65"/>
      <c r="BN214" s="70"/>
      <c r="BO214" s="65"/>
      <c r="BP214" s="65"/>
      <c r="BQ214" s="65"/>
      <c r="BR214" s="65"/>
      <c r="BS214" s="65"/>
      <c r="BT214" s="65"/>
      <c r="BU214" s="55" t="str">
        <f>IF(AND($D214 &lt;&gt; "", $D214 &lt;&gt; $E214, $F214 &lt;&gt; "x.x.x.x.x.x.x"), VLOOKUP($E214, Parameter!$E$3:$N$5000, 9, FALSE), "")</f>
        <v/>
      </c>
      <c r="BV214" s="55" t="str">
        <f>IF(AND($D214 &lt;&gt; "", $D214 &lt;&gt; $E214, $F214 &lt;&gt; "x.x.x.x.x.x.x"), VLOOKUP($E214, Parameter!$E$3:$N$5000, 10, FALSE), "")</f>
        <v/>
      </c>
      <c r="BW214" s="55" t="str">
        <f>IF(AND($D214 &lt;&gt; "", $D214 &lt;&gt; $E214, $F214 &lt;&gt; "x.x.x.x.x.x.x"), VLOOKUP($C214, Parameter!$A$4:$L$5000, 3, FALSE), "")</f>
        <v/>
      </c>
      <c r="BX214" s="55" t="str">
        <f>IF(AND($D214 &lt;&gt; "", $D214 &lt;&gt; $E214, $F214 &lt;&gt; "x.x.x.x.x.x.x"), VLOOKUP($C214, Parameter!$A$4:$L$5000, 4, FALSE), "")</f>
        <v/>
      </c>
      <c r="BY214" s="56">
        <f t="shared" si="95"/>
        <v>0</v>
      </c>
      <c r="BZ214" s="55" t="str">
        <f t="shared" si="96"/>
        <v>Intra</v>
      </c>
      <c r="CA214" s="55" t="str">
        <f>IF($BZ214="Ekstra", Parameter3!$B$2, "")</f>
        <v/>
      </c>
      <c r="CB214" s="55" t="str">
        <f>IF($BZ214="Ekstra", Parameter3!$C$2, "")</f>
        <v/>
      </c>
      <c r="CC214" s="55" t="str">
        <f>IF($BZ214="Ekstra", VLOOKUP($E214, Parameter!$E$3:$N$5000, 9, FALSE), "")</f>
        <v/>
      </c>
      <c r="CD214" s="55" t="str">
        <f>IF($BZ214="Ekstra", VLOOKUP($E214, Parameter!$E$3:$N$5000, 10, FALSE), "")</f>
        <v/>
      </c>
      <c r="CE214" s="56">
        <f t="shared" si="97"/>
        <v>0</v>
      </c>
      <c r="CF214" s="55" t="str">
        <f t="shared" si="107"/>
        <v/>
      </c>
      <c r="CG214" s="55" t="str">
        <f t="shared" si="107"/>
        <v/>
      </c>
      <c r="CH214" s="55" t="str">
        <f t="shared" si="98"/>
        <v/>
      </c>
      <c r="CI214" s="55" t="str">
        <f>IF($F214="x.x.x.x.x.x.x", VLOOKUP($C214, Parameter!$A$4:$L$5000, 4, FALSE), "")</f>
        <v/>
      </c>
      <c r="CJ214" s="56">
        <f t="shared" si="99"/>
        <v>0</v>
      </c>
      <c r="CM214" s="4" t="str">
        <f t="shared" si="100"/>
        <v>...-...-.....</v>
      </c>
      <c r="CN214" s="57">
        <f t="shared" si="101"/>
        <v>0</v>
      </c>
      <c r="CO214" s="58">
        <f t="shared" si="102"/>
        <v>0</v>
      </c>
      <c r="CP214" s="4" t="str">
        <f t="shared" si="103"/>
        <v/>
      </c>
      <c r="CQ214" s="4" t="b">
        <f t="shared" si="104"/>
        <v>0</v>
      </c>
      <c r="CR214" s="4" t="str">
        <f t="shared" si="105"/>
        <v/>
      </c>
      <c r="CS214" s="4" t="str">
        <f t="shared" si="106"/>
        <v/>
      </c>
      <c r="CT214" s="91" t="b">
        <f t="shared" si="83"/>
        <v>0</v>
      </c>
    </row>
    <row r="215" spans="1:98" s="4" customFormat="1" x14ac:dyDescent="0.25">
      <c r="A215" s="50" t="str">
        <f t="shared" si="84"/>
        <v>...</v>
      </c>
      <c r="B215" s="50" t="str">
        <f t="shared" si="85"/>
        <v>...</v>
      </c>
      <c r="C215" s="50" t="str">
        <f t="shared" si="86"/>
        <v>.....</v>
      </c>
      <c r="D215" s="50" t="str">
        <f>IF($C215=".....","",_xlfn.IFNA(VLOOKUP($C215, Parameter!$A$4:$L$5000, 3, FALSE), ""))</f>
        <v/>
      </c>
      <c r="E215" s="50" t="str">
        <f t="shared" si="87"/>
        <v>.....</v>
      </c>
      <c r="F215" s="50" t="str">
        <f t="shared" si="88"/>
        <v>......</v>
      </c>
      <c r="G215" s="50" t="str">
        <f t="shared" si="89"/>
        <v>...</v>
      </c>
      <c r="H215" s="40">
        <f>IF(E215=".....", 0, _xlfn.IFNA(VLOOKUP($E215, Parameter2!$A$2:$C$5000, 3, FALSE), 0))</f>
        <v>0</v>
      </c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18" t="str">
        <f>IF(C215=".....","",_xlfn.IFNA(VLOOKUP($C215, Parameter!$A$4:$B$5000, 2, FALSE), "Kode belanja salah :("))</f>
        <v/>
      </c>
      <c r="X215" s="35"/>
      <c r="Y215" s="121"/>
      <c r="Z215" s="17"/>
      <c r="AA215" s="20"/>
      <c r="AB215" s="41" t="str">
        <f>IF($C215=".....","",VLOOKUP($C215, Parameter!$A$4:$L$5000, 6, FALSE))</f>
        <v/>
      </c>
      <c r="AC215" s="41" t="str">
        <f>IF($C215=".....","",VLOOKUP($C215, Parameter!$A$4:$L$5000, 7, FALSE))</f>
        <v/>
      </c>
      <c r="AD215" s="41" t="str">
        <f>IF($C215=".....","",VLOOKUP($C215, Parameter!$A$4:$L$5000, 8, FALSE))</f>
        <v/>
      </c>
      <c r="AE215" s="41" t="str">
        <f>IF($C215=".....","",VLOOKUP($C215, Parameter!$A$4:$L$5000, 9, FALSE))</f>
        <v/>
      </c>
      <c r="AF215" s="41" t="str">
        <f>IF($C215=".....","",VLOOKUP($C215, Parameter!$A$4:$L$5000, 10, FALSE))</f>
        <v/>
      </c>
      <c r="AG215" s="41" t="str">
        <f>IF($C215=".....","",VLOOKUP($C215, Parameter!$A$4:$L$5000, 11, FALSE))</f>
        <v/>
      </c>
      <c r="AH215" s="41" t="str">
        <f>IF($C215="..0.0.0.000","",_xlfn.IFNA(VLOOKUP($C215, Parameter!$A$4:$L$5000, 12, FALSE), ""))</f>
        <v/>
      </c>
      <c r="AI215" s="39"/>
      <c r="AJ215" s="39"/>
      <c r="AK215" s="39"/>
      <c r="AL215" s="39"/>
      <c r="AM215" s="39"/>
      <c r="AN215" s="39"/>
      <c r="AO215" s="39"/>
      <c r="AP215" s="41" t="str">
        <f>IF(F215="......", "", _xlfn.IFNA(VLOOKUP(F215, Parameter2!$D$2:$E$15000, 2, FALSE), "Kode aset salah :("))</f>
        <v/>
      </c>
      <c r="AQ215" s="39"/>
      <c r="AR215" s="51"/>
      <c r="AS215" s="52"/>
      <c r="AT215" s="53">
        <f t="shared" si="90"/>
        <v>0</v>
      </c>
      <c r="AU215" s="39" t="str">
        <f t="shared" si="91"/>
        <v/>
      </c>
      <c r="AV215" s="39" t="str">
        <f t="shared" si="92"/>
        <v/>
      </c>
      <c r="AW215" s="39" t="str">
        <f t="shared" si="93"/>
        <v/>
      </c>
      <c r="AX215" s="39" t="str">
        <f t="shared" si="94"/>
        <v/>
      </c>
      <c r="AY215" s="41" t="str">
        <f>IF(G215="...", "", VLOOKUP(G215, UPB!$A$3:$B$5000, 2, FALSE))</f>
        <v/>
      </c>
      <c r="AZ215" s="84"/>
      <c r="BA215" s="76"/>
      <c r="BB215" s="65"/>
      <c r="BC215" s="65"/>
      <c r="BD215" s="54"/>
      <c r="BE215" s="65"/>
      <c r="BF215" s="65"/>
      <c r="BG215" s="65"/>
      <c r="BH215" s="65"/>
      <c r="BI215" s="65"/>
      <c r="BJ215" s="65"/>
      <c r="BK215" s="65"/>
      <c r="BL215" s="65"/>
      <c r="BM215" s="65"/>
      <c r="BN215" s="70"/>
      <c r="BO215" s="65"/>
      <c r="BP215" s="65"/>
      <c r="BQ215" s="65"/>
      <c r="BR215" s="65"/>
      <c r="BS215" s="65"/>
      <c r="BT215" s="65"/>
      <c r="BU215" s="55" t="str">
        <f>IF(AND($D215 &lt;&gt; "", $D215 &lt;&gt; $E215, $F215 &lt;&gt; "x.x.x.x.x.x.x"), VLOOKUP($E215, Parameter!$E$3:$N$5000, 9, FALSE), "")</f>
        <v/>
      </c>
      <c r="BV215" s="55" t="str">
        <f>IF(AND($D215 &lt;&gt; "", $D215 &lt;&gt; $E215, $F215 &lt;&gt; "x.x.x.x.x.x.x"), VLOOKUP($E215, Parameter!$E$3:$N$5000, 10, FALSE), "")</f>
        <v/>
      </c>
      <c r="BW215" s="55" t="str">
        <f>IF(AND($D215 &lt;&gt; "", $D215 &lt;&gt; $E215, $F215 &lt;&gt; "x.x.x.x.x.x.x"), VLOOKUP($C215, Parameter!$A$4:$L$5000, 3, FALSE), "")</f>
        <v/>
      </c>
      <c r="BX215" s="55" t="str">
        <f>IF(AND($D215 &lt;&gt; "", $D215 &lt;&gt; $E215, $F215 &lt;&gt; "x.x.x.x.x.x.x"), VLOOKUP($C215, Parameter!$A$4:$L$5000, 4, FALSE), "")</f>
        <v/>
      </c>
      <c r="BY215" s="56">
        <f t="shared" si="95"/>
        <v>0</v>
      </c>
      <c r="BZ215" s="55" t="str">
        <f t="shared" si="96"/>
        <v>Intra</v>
      </c>
      <c r="CA215" s="55" t="str">
        <f>IF($BZ215="Ekstra", Parameter3!$B$2, "")</f>
        <v/>
      </c>
      <c r="CB215" s="55" t="str">
        <f>IF($BZ215="Ekstra", Parameter3!$C$2, "")</f>
        <v/>
      </c>
      <c r="CC215" s="55" t="str">
        <f>IF($BZ215="Ekstra", VLOOKUP($E215, Parameter!$E$3:$N$5000, 9, FALSE), "")</f>
        <v/>
      </c>
      <c r="CD215" s="55" t="str">
        <f>IF($BZ215="Ekstra", VLOOKUP($E215, Parameter!$E$3:$N$5000, 10, FALSE), "")</f>
        <v/>
      </c>
      <c r="CE215" s="56">
        <f t="shared" si="97"/>
        <v>0</v>
      </c>
      <c r="CF215" s="55" t="str">
        <f t="shared" si="107"/>
        <v/>
      </c>
      <c r="CG215" s="55" t="str">
        <f t="shared" si="107"/>
        <v/>
      </c>
      <c r="CH215" s="55" t="str">
        <f t="shared" si="98"/>
        <v/>
      </c>
      <c r="CI215" s="55" t="str">
        <f>IF($F215="x.x.x.x.x.x.x", VLOOKUP($C215, Parameter!$A$4:$L$5000, 4, FALSE), "")</f>
        <v/>
      </c>
      <c r="CJ215" s="56">
        <f t="shared" si="99"/>
        <v>0</v>
      </c>
      <c r="CM215" s="4" t="str">
        <f t="shared" si="100"/>
        <v>...-...-.....</v>
      </c>
      <c r="CN215" s="57">
        <f t="shared" si="101"/>
        <v>0</v>
      </c>
      <c r="CO215" s="58">
        <f t="shared" si="102"/>
        <v>0</v>
      </c>
      <c r="CP215" s="4" t="str">
        <f t="shared" si="103"/>
        <v/>
      </c>
      <c r="CQ215" s="4" t="b">
        <f t="shared" si="104"/>
        <v>0</v>
      </c>
      <c r="CR215" s="4" t="str">
        <f t="shared" si="105"/>
        <v/>
      </c>
      <c r="CS215" s="4" t="str">
        <f t="shared" si="106"/>
        <v/>
      </c>
      <c r="CT215" s="91" t="b">
        <f t="shared" si="83"/>
        <v>0</v>
      </c>
    </row>
    <row r="216" spans="1:98" s="4" customFormat="1" x14ac:dyDescent="0.25">
      <c r="A216" s="50" t="str">
        <f t="shared" si="84"/>
        <v>...</v>
      </c>
      <c r="B216" s="50" t="str">
        <f t="shared" si="85"/>
        <v>...</v>
      </c>
      <c r="C216" s="50" t="str">
        <f t="shared" si="86"/>
        <v>.....</v>
      </c>
      <c r="D216" s="50" t="str">
        <f>IF($C216=".....","",_xlfn.IFNA(VLOOKUP($C216, Parameter!$A$4:$L$5000, 3, FALSE), ""))</f>
        <v/>
      </c>
      <c r="E216" s="50" t="str">
        <f t="shared" si="87"/>
        <v>.....</v>
      </c>
      <c r="F216" s="50" t="str">
        <f t="shared" si="88"/>
        <v>......</v>
      </c>
      <c r="G216" s="50" t="str">
        <f t="shared" si="89"/>
        <v>...</v>
      </c>
      <c r="H216" s="40">
        <f>IF(E216=".....", 0, _xlfn.IFNA(VLOOKUP($E216, Parameter2!$A$2:$C$5000, 3, FALSE), 0))</f>
        <v>0</v>
      </c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18" t="str">
        <f>IF(C216=".....","",_xlfn.IFNA(VLOOKUP($C216, Parameter!$A$4:$B$5000, 2, FALSE), "Kode belanja salah :("))</f>
        <v/>
      </c>
      <c r="X216" s="35"/>
      <c r="Y216" s="121"/>
      <c r="Z216" s="17"/>
      <c r="AA216" s="20"/>
      <c r="AB216" s="41" t="str">
        <f>IF($C216=".....","",VLOOKUP($C216, Parameter!$A$4:$L$5000, 6, FALSE))</f>
        <v/>
      </c>
      <c r="AC216" s="41" t="str">
        <f>IF($C216=".....","",VLOOKUP($C216, Parameter!$A$4:$L$5000, 7, FALSE))</f>
        <v/>
      </c>
      <c r="AD216" s="41" t="str">
        <f>IF($C216=".....","",VLOOKUP($C216, Parameter!$A$4:$L$5000, 8, FALSE))</f>
        <v/>
      </c>
      <c r="AE216" s="41" t="str">
        <f>IF($C216=".....","",VLOOKUP($C216, Parameter!$A$4:$L$5000, 9, FALSE))</f>
        <v/>
      </c>
      <c r="AF216" s="41" t="str">
        <f>IF($C216=".....","",VLOOKUP($C216, Parameter!$A$4:$L$5000, 10, FALSE))</f>
        <v/>
      </c>
      <c r="AG216" s="41" t="str">
        <f>IF($C216=".....","",VLOOKUP($C216, Parameter!$A$4:$L$5000, 11, FALSE))</f>
        <v/>
      </c>
      <c r="AH216" s="41" t="str">
        <f>IF($C216="..0.0.0.000","",_xlfn.IFNA(VLOOKUP($C216, Parameter!$A$4:$L$5000, 12, FALSE), ""))</f>
        <v/>
      </c>
      <c r="AI216" s="39"/>
      <c r="AJ216" s="39"/>
      <c r="AK216" s="39"/>
      <c r="AL216" s="39"/>
      <c r="AM216" s="39"/>
      <c r="AN216" s="39"/>
      <c r="AO216" s="39"/>
      <c r="AP216" s="41" t="str">
        <f>IF(F216="......", "", _xlfn.IFNA(VLOOKUP(F216, Parameter2!$D$2:$E$15000, 2, FALSE), "Kode aset salah :("))</f>
        <v/>
      </c>
      <c r="AQ216" s="39"/>
      <c r="AR216" s="51"/>
      <c r="AS216" s="52"/>
      <c r="AT216" s="53">
        <f t="shared" si="90"/>
        <v>0</v>
      </c>
      <c r="AU216" s="39" t="str">
        <f t="shared" si="91"/>
        <v/>
      </c>
      <c r="AV216" s="39" t="str">
        <f t="shared" si="92"/>
        <v/>
      </c>
      <c r="AW216" s="39" t="str">
        <f t="shared" si="93"/>
        <v/>
      </c>
      <c r="AX216" s="39" t="str">
        <f t="shared" si="94"/>
        <v/>
      </c>
      <c r="AY216" s="41" t="str">
        <f>IF(G216="...", "", VLOOKUP(G216, UPB!$A$3:$B$5000, 2, FALSE))</f>
        <v/>
      </c>
      <c r="AZ216" s="84"/>
      <c r="BA216" s="76"/>
      <c r="BB216" s="65"/>
      <c r="BC216" s="65"/>
      <c r="BD216" s="54"/>
      <c r="BE216" s="65"/>
      <c r="BF216" s="65"/>
      <c r="BG216" s="65"/>
      <c r="BH216" s="65"/>
      <c r="BI216" s="65"/>
      <c r="BJ216" s="65"/>
      <c r="BK216" s="65"/>
      <c r="BL216" s="65"/>
      <c r="BM216" s="65"/>
      <c r="BN216" s="70"/>
      <c r="BO216" s="65"/>
      <c r="BP216" s="65"/>
      <c r="BQ216" s="65"/>
      <c r="BR216" s="65"/>
      <c r="BS216" s="65"/>
      <c r="BT216" s="65"/>
      <c r="BU216" s="55" t="str">
        <f>IF(AND($D216 &lt;&gt; "", $D216 &lt;&gt; $E216, $F216 &lt;&gt; "x.x.x.x.x.x.x"), VLOOKUP($E216, Parameter!$E$3:$N$5000, 9, FALSE), "")</f>
        <v/>
      </c>
      <c r="BV216" s="55" t="str">
        <f>IF(AND($D216 &lt;&gt; "", $D216 &lt;&gt; $E216, $F216 &lt;&gt; "x.x.x.x.x.x.x"), VLOOKUP($E216, Parameter!$E$3:$N$5000, 10, FALSE), "")</f>
        <v/>
      </c>
      <c r="BW216" s="55" t="str">
        <f>IF(AND($D216 &lt;&gt; "", $D216 &lt;&gt; $E216, $F216 &lt;&gt; "x.x.x.x.x.x.x"), VLOOKUP($C216, Parameter!$A$4:$L$5000, 3, FALSE), "")</f>
        <v/>
      </c>
      <c r="BX216" s="55" t="str">
        <f>IF(AND($D216 &lt;&gt; "", $D216 &lt;&gt; $E216, $F216 &lt;&gt; "x.x.x.x.x.x.x"), VLOOKUP($C216, Parameter!$A$4:$L$5000, 4, FALSE), "")</f>
        <v/>
      </c>
      <c r="BY216" s="56">
        <f t="shared" si="95"/>
        <v>0</v>
      </c>
      <c r="BZ216" s="55" t="str">
        <f t="shared" si="96"/>
        <v>Intra</v>
      </c>
      <c r="CA216" s="55" t="str">
        <f>IF($BZ216="Ekstra", Parameter3!$B$2, "")</f>
        <v/>
      </c>
      <c r="CB216" s="55" t="str">
        <f>IF($BZ216="Ekstra", Parameter3!$C$2, "")</f>
        <v/>
      </c>
      <c r="CC216" s="55" t="str">
        <f>IF($BZ216="Ekstra", VLOOKUP($E216, Parameter!$E$3:$N$5000, 9, FALSE), "")</f>
        <v/>
      </c>
      <c r="CD216" s="55" t="str">
        <f>IF($BZ216="Ekstra", VLOOKUP($E216, Parameter!$E$3:$N$5000, 10, FALSE), "")</f>
        <v/>
      </c>
      <c r="CE216" s="56">
        <f t="shared" si="97"/>
        <v>0</v>
      </c>
      <c r="CF216" s="55" t="str">
        <f t="shared" si="107"/>
        <v/>
      </c>
      <c r="CG216" s="55" t="str">
        <f t="shared" si="107"/>
        <v/>
      </c>
      <c r="CH216" s="55" t="str">
        <f t="shared" si="98"/>
        <v/>
      </c>
      <c r="CI216" s="55" t="str">
        <f>IF($F216="x.x.x.x.x.x.x", VLOOKUP($C216, Parameter!$A$4:$L$5000, 4, FALSE), "")</f>
        <v/>
      </c>
      <c r="CJ216" s="56">
        <f t="shared" si="99"/>
        <v>0</v>
      </c>
      <c r="CM216" s="4" t="str">
        <f t="shared" si="100"/>
        <v>...-...-.....</v>
      </c>
      <c r="CN216" s="57">
        <f t="shared" si="101"/>
        <v>0</v>
      </c>
      <c r="CO216" s="58">
        <f t="shared" si="102"/>
        <v>0</v>
      </c>
      <c r="CP216" s="4" t="str">
        <f t="shared" si="103"/>
        <v/>
      </c>
      <c r="CQ216" s="4" t="b">
        <f t="shared" si="104"/>
        <v>0</v>
      </c>
      <c r="CR216" s="4" t="str">
        <f t="shared" si="105"/>
        <v/>
      </c>
      <c r="CS216" s="4" t="str">
        <f t="shared" si="106"/>
        <v/>
      </c>
      <c r="CT216" s="91" t="b">
        <f t="shared" si="83"/>
        <v>0</v>
      </c>
    </row>
    <row r="217" spans="1:98" s="4" customFormat="1" x14ac:dyDescent="0.25">
      <c r="A217" s="50" t="str">
        <f t="shared" si="84"/>
        <v>...</v>
      </c>
      <c r="B217" s="50" t="str">
        <f t="shared" si="85"/>
        <v>...</v>
      </c>
      <c r="C217" s="50" t="str">
        <f t="shared" si="86"/>
        <v>.....</v>
      </c>
      <c r="D217" s="50" t="str">
        <f>IF($C217=".....","",_xlfn.IFNA(VLOOKUP($C217, Parameter!$A$4:$L$5000, 3, FALSE), ""))</f>
        <v/>
      </c>
      <c r="E217" s="50" t="str">
        <f t="shared" si="87"/>
        <v>.....</v>
      </c>
      <c r="F217" s="50" t="str">
        <f t="shared" si="88"/>
        <v>......</v>
      </c>
      <c r="G217" s="50" t="str">
        <f t="shared" si="89"/>
        <v>...</v>
      </c>
      <c r="H217" s="40">
        <f>IF(E217=".....", 0, _xlfn.IFNA(VLOOKUP($E217, Parameter2!$A$2:$C$5000, 3, FALSE), 0))</f>
        <v>0</v>
      </c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18" t="str">
        <f>IF(C217=".....","",_xlfn.IFNA(VLOOKUP($C217, Parameter!$A$4:$B$5000, 2, FALSE), "Kode belanja salah :("))</f>
        <v/>
      </c>
      <c r="X217" s="35"/>
      <c r="Y217" s="121"/>
      <c r="Z217" s="17"/>
      <c r="AA217" s="20"/>
      <c r="AB217" s="41" t="str">
        <f>IF($C217=".....","",VLOOKUP($C217, Parameter!$A$4:$L$5000, 6, FALSE))</f>
        <v/>
      </c>
      <c r="AC217" s="41" t="str">
        <f>IF($C217=".....","",VLOOKUP($C217, Parameter!$A$4:$L$5000, 7, FALSE))</f>
        <v/>
      </c>
      <c r="AD217" s="41" t="str">
        <f>IF($C217=".....","",VLOOKUP($C217, Parameter!$A$4:$L$5000, 8, FALSE))</f>
        <v/>
      </c>
      <c r="AE217" s="41" t="str">
        <f>IF($C217=".....","",VLOOKUP($C217, Parameter!$A$4:$L$5000, 9, FALSE))</f>
        <v/>
      </c>
      <c r="AF217" s="41" t="str">
        <f>IF($C217=".....","",VLOOKUP($C217, Parameter!$A$4:$L$5000, 10, FALSE))</f>
        <v/>
      </c>
      <c r="AG217" s="41" t="str">
        <f>IF($C217=".....","",VLOOKUP($C217, Parameter!$A$4:$L$5000, 11, FALSE))</f>
        <v/>
      </c>
      <c r="AH217" s="41" t="str">
        <f>IF($C217="..0.0.0.000","",_xlfn.IFNA(VLOOKUP($C217, Parameter!$A$4:$L$5000, 12, FALSE), ""))</f>
        <v/>
      </c>
      <c r="AI217" s="39"/>
      <c r="AJ217" s="39"/>
      <c r="AK217" s="39"/>
      <c r="AL217" s="39"/>
      <c r="AM217" s="39"/>
      <c r="AN217" s="39"/>
      <c r="AO217" s="39"/>
      <c r="AP217" s="41" t="str">
        <f>IF(F217="......", "", _xlfn.IFNA(VLOOKUP(F217, Parameter2!$D$2:$E$15000, 2, FALSE), "Kode aset salah :("))</f>
        <v/>
      </c>
      <c r="AQ217" s="39"/>
      <c r="AR217" s="51"/>
      <c r="AS217" s="52"/>
      <c r="AT217" s="53">
        <f t="shared" si="90"/>
        <v>0</v>
      </c>
      <c r="AU217" s="39" t="str">
        <f t="shared" si="91"/>
        <v/>
      </c>
      <c r="AV217" s="39" t="str">
        <f t="shared" si="92"/>
        <v/>
      </c>
      <c r="AW217" s="39" t="str">
        <f t="shared" si="93"/>
        <v/>
      </c>
      <c r="AX217" s="39" t="str">
        <f t="shared" si="94"/>
        <v/>
      </c>
      <c r="AY217" s="41" t="str">
        <f>IF(G217="...", "", VLOOKUP(G217, UPB!$A$3:$B$5000, 2, FALSE))</f>
        <v/>
      </c>
      <c r="AZ217" s="84"/>
      <c r="BA217" s="76"/>
      <c r="BB217" s="65"/>
      <c r="BC217" s="65"/>
      <c r="BD217" s="54"/>
      <c r="BE217" s="65"/>
      <c r="BF217" s="65"/>
      <c r="BG217" s="65"/>
      <c r="BH217" s="65"/>
      <c r="BI217" s="65"/>
      <c r="BJ217" s="65"/>
      <c r="BK217" s="65"/>
      <c r="BL217" s="65"/>
      <c r="BM217" s="65"/>
      <c r="BN217" s="70"/>
      <c r="BO217" s="65"/>
      <c r="BP217" s="65"/>
      <c r="BQ217" s="65"/>
      <c r="BR217" s="65"/>
      <c r="BS217" s="65"/>
      <c r="BT217" s="65"/>
      <c r="BU217" s="55" t="str">
        <f>IF(AND($D217 &lt;&gt; "", $D217 &lt;&gt; $E217, $F217 &lt;&gt; "x.x.x.x.x.x.x"), VLOOKUP($E217, Parameter!$E$3:$N$5000, 9, FALSE), "")</f>
        <v/>
      </c>
      <c r="BV217" s="55" t="str">
        <f>IF(AND($D217 &lt;&gt; "", $D217 &lt;&gt; $E217, $F217 &lt;&gt; "x.x.x.x.x.x.x"), VLOOKUP($E217, Parameter!$E$3:$N$5000, 10, FALSE), "")</f>
        <v/>
      </c>
      <c r="BW217" s="55" t="str">
        <f>IF(AND($D217 &lt;&gt; "", $D217 &lt;&gt; $E217, $F217 &lt;&gt; "x.x.x.x.x.x.x"), VLOOKUP($C217, Parameter!$A$4:$L$5000, 3, FALSE), "")</f>
        <v/>
      </c>
      <c r="BX217" s="55" t="str">
        <f>IF(AND($D217 &lt;&gt; "", $D217 &lt;&gt; $E217, $F217 &lt;&gt; "x.x.x.x.x.x.x"), VLOOKUP($C217, Parameter!$A$4:$L$5000, 4, FALSE), "")</f>
        <v/>
      </c>
      <c r="BY217" s="56">
        <f t="shared" si="95"/>
        <v>0</v>
      </c>
      <c r="BZ217" s="55" t="str">
        <f t="shared" si="96"/>
        <v>Intra</v>
      </c>
      <c r="CA217" s="55" t="str">
        <f>IF($BZ217="Ekstra", Parameter3!$B$2, "")</f>
        <v/>
      </c>
      <c r="CB217" s="55" t="str">
        <f>IF($BZ217="Ekstra", Parameter3!$C$2, "")</f>
        <v/>
      </c>
      <c r="CC217" s="55" t="str">
        <f>IF($BZ217="Ekstra", VLOOKUP($E217, Parameter!$E$3:$N$5000, 9, FALSE), "")</f>
        <v/>
      </c>
      <c r="CD217" s="55" t="str">
        <f>IF($BZ217="Ekstra", VLOOKUP($E217, Parameter!$E$3:$N$5000, 10, FALSE), "")</f>
        <v/>
      </c>
      <c r="CE217" s="56">
        <f t="shared" si="97"/>
        <v>0</v>
      </c>
      <c r="CF217" s="55" t="str">
        <f t="shared" si="107"/>
        <v/>
      </c>
      <c r="CG217" s="55" t="str">
        <f t="shared" si="107"/>
        <v/>
      </c>
      <c r="CH217" s="55" t="str">
        <f t="shared" si="98"/>
        <v/>
      </c>
      <c r="CI217" s="55" t="str">
        <f>IF($F217="x.x.x.x.x.x.x", VLOOKUP($C217, Parameter!$A$4:$L$5000, 4, FALSE), "")</f>
        <v/>
      </c>
      <c r="CJ217" s="56">
        <f t="shared" si="99"/>
        <v>0</v>
      </c>
      <c r="CM217" s="4" t="str">
        <f t="shared" si="100"/>
        <v>...-...-.....</v>
      </c>
      <c r="CN217" s="57">
        <f t="shared" si="101"/>
        <v>0</v>
      </c>
      <c r="CO217" s="58">
        <f t="shared" si="102"/>
        <v>0</v>
      </c>
      <c r="CP217" s="4" t="str">
        <f t="shared" si="103"/>
        <v/>
      </c>
      <c r="CQ217" s="4" t="b">
        <f t="shared" si="104"/>
        <v>0</v>
      </c>
      <c r="CR217" s="4" t="str">
        <f t="shared" si="105"/>
        <v/>
      </c>
      <c r="CS217" s="4" t="str">
        <f t="shared" si="106"/>
        <v/>
      </c>
      <c r="CT217" s="91" t="b">
        <f t="shared" si="83"/>
        <v>0</v>
      </c>
    </row>
    <row r="218" spans="1:98" s="4" customFormat="1" x14ac:dyDescent="0.25">
      <c r="A218" s="50" t="str">
        <f t="shared" si="84"/>
        <v>...</v>
      </c>
      <c r="B218" s="50" t="str">
        <f t="shared" si="85"/>
        <v>...</v>
      </c>
      <c r="C218" s="50" t="str">
        <f t="shared" si="86"/>
        <v>.....</v>
      </c>
      <c r="D218" s="50" t="str">
        <f>IF($C218=".....","",_xlfn.IFNA(VLOOKUP($C218, Parameter!$A$4:$L$5000, 3, FALSE), ""))</f>
        <v/>
      </c>
      <c r="E218" s="50" t="str">
        <f t="shared" si="87"/>
        <v>.....</v>
      </c>
      <c r="F218" s="50" t="str">
        <f t="shared" si="88"/>
        <v>......</v>
      </c>
      <c r="G218" s="50" t="str">
        <f t="shared" si="89"/>
        <v>...</v>
      </c>
      <c r="H218" s="40">
        <f>IF(E218=".....", 0, _xlfn.IFNA(VLOOKUP($E218, Parameter2!$A$2:$C$5000, 3, FALSE), 0))</f>
        <v>0</v>
      </c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18" t="str">
        <f>IF(C218=".....","",_xlfn.IFNA(VLOOKUP($C218, Parameter!$A$4:$B$5000, 2, FALSE), "Kode belanja salah :("))</f>
        <v/>
      </c>
      <c r="X218" s="35"/>
      <c r="Y218" s="121"/>
      <c r="Z218" s="17"/>
      <c r="AA218" s="20"/>
      <c r="AB218" s="41" t="str">
        <f>IF($C218=".....","",VLOOKUP($C218, Parameter!$A$4:$L$5000, 6, FALSE))</f>
        <v/>
      </c>
      <c r="AC218" s="41" t="str">
        <f>IF($C218=".....","",VLOOKUP($C218, Parameter!$A$4:$L$5000, 7, FALSE))</f>
        <v/>
      </c>
      <c r="AD218" s="41" t="str">
        <f>IF($C218=".....","",VLOOKUP($C218, Parameter!$A$4:$L$5000, 8, FALSE))</f>
        <v/>
      </c>
      <c r="AE218" s="41" t="str">
        <f>IF($C218=".....","",VLOOKUP($C218, Parameter!$A$4:$L$5000, 9, FALSE))</f>
        <v/>
      </c>
      <c r="AF218" s="41" t="str">
        <f>IF($C218=".....","",VLOOKUP($C218, Parameter!$A$4:$L$5000, 10, FALSE))</f>
        <v/>
      </c>
      <c r="AG218" s="41" t="str">
        <f>IF($C218=".....","",VLOOKUP($C218, Parameter!$A$4:$L$5000, 11, FALSE))</f>
        <v/>
      </c>
      <c r="AH218" s="41" t="str">
        <f>IF($C218="..0.0.0.000","",_xlfn.IFNA(VLOOKUP($C218, Parameter!$A$4:$L$5000, 12, FALSE), ""))</f>
        <v/>
      </c>
      <c r="AI218" s="39"/>
      <c r="AJ218" s="39"/>
      <c r="AK218" s="39"/>
      <c r="AL218" s="39"/>
      <c r="AM218" s="39"/>
      <c r="AN218" s="39"/>
      <c r="AO218" s="39"/>
      <c r="AP218" s="41" t="str">
        <f>IF(F218="......", "", _xlfn.IFNA(VLOOKUP(F218, Parameter2!$D$2:$E$15000, 2, FALSE), "Kode aset salah :("))</f>
        <v/>
      </c>
      <c r="AQ218" s="39"/>
      <c r="AR218" s="51"/>
      <c r="AS218" s="52"/>
      <c r="AT218" s="53">
        <f t="shared" si="90"/>
        <v>0</v>
      </c>
      <c r="AU218" s="39" t="str">
        <f t="shared" si="91"/>
        <v/>
      </c>
      <c r="AV218" s="39" t="str">
        <f t="shared" si="92"/>
        <v/>
      </c>
      <c r="AW218" s="39" t="str">
        <f t="shared" si="93"/>
        <v/>
      </c>
      <c r="AX218" s="39" t="str">
        <f t="shared" si="94"/>
        <v/>
      </c>
      <c r="AY218" s="41" t="str">
        <f>IF(G218="...", "", VLOOKUP(G218, UPB!$A$3:$B$5000, 2, FALSE))</f>
        <v/>
      </c>
      <c r="AZ218" s="84"/>
      <c r="BA218" s="76"/>
      <c r="BB218" s="65"/>
      <c r="BC218" s="65"/>
      <c r="BD218" s="54"/>
      <c r="BE218" s="65"/>
      <c r="BF218" s="65"/>
      <c r="BG218" s="65"/>
      <c r="BH218" s="65"/>
      <c r="BI218" s="65"/>
      <c r="BJ218" s="65"/>
      <c r="BK218" s="65"/>
      <c r="BL218" s="65"/>
      <c r="BM218" s="65"/>
      <c r="BN218" s="70"/>
      <c r="BO218" s="65"/>
      <c r="BP218" s="65"/>
      <c r="BQ218" s="65"/>
      <c r="BR218" s="65"/>
      <c r="BS218" s="65"/>
      <c r="BT218" s="65"/>
      <c r="BU218" s="55" t="str">
        <f>IF(AND($D218 &lt;&gt; "", $D218 &lt;&gt; $E218, $F218 &lt;&gt; "x.x.x.x.x.x.x"), VLOOKUP($E218, Parameter!$E$3:$N$5000, 9, FALSE), "")</f>
        <v/>
      </c>
      <c r="BV218" s="55" t="str">
        <f>IF(AND($D218 &lt;&gt; "", $D218 &lt;&gt; $E218, $F218 &lt;&gt; "x.x.x.x.x.x.x"), VLOOKUP($E218, Parameter!$E$3:$N$5000, 10, FALSE), "")</f>
        <v/>
      </c>
      <c r="BW218" s="55" t="str">
        <f>IF(AND($D218 &lt;&gt; "", $D218 &lt;&gt; $E218, $F218 &lt;&gt; "x.x.x.x.x.x.x"), VLOOKUP($C218, Parameter!$A$4:$L$5000, 3, FALSE), "")</f>
        <v/>
      </c>
      <c r="BX218" s="55" t="str">
        <f>IF(AND($D218 &lt;&gt; "", $D218 &lt;&gt; $E218, $F218 &lt;&gt; "x.x.x.x.x.x.x"), VLOOKUP($C218, Parameter!$A$4:$L$5000, 4, FALSE), "")</f>
        <v/>
      </c>
      <c r="BY218" s="56">
        <f t="shared" si="95"/>
        <v>0</v>
      </c>
      <c r="BZ218" s="55" t="str">
        <f t="shared" si="96"/>
        <v>Intra</v>
      </c>
      <c r="CA218" s="55" t="str">
        <f>IF($BZ218="Ekstra", Parameter3!$B$2, "")</f>
        <v/>
      </c>
      <c r="CB218" s="55" t="str">
        <f>IF($BZ218="Ekstra", Parameter3!$C$2, "")</f>
        <v/>
      </c>
      <c r="CC218" s="55" t="str">
        <f>IF($BZ218="Ekstra", VLOOKUP($E218, Parameter!$E$3:$N$5000, 9, FALSE), "")</f>
        <v/>
      </c>
      <c r="CD218" s="55" t="str">
        <f>IF($BZ218="Ekstra", VLOOKUP($E218, Parameter!$E$3:$N$5000, 10, FALSE), "")</f>
        <v/>
      </c>
      <c r="CE218" s="56">
        <f t="shared" si="97"/>
        <v>0</v>
      </c>
      <c r="CF218" s="55" t="str">
        <f t="shared" si="107"/>
        <v/>
      </c>
      <c r="CG218" s="55" t="str">
        <f t="shared" si="107"/>
        <v/>
      </c>
      <c r="CH218" s="55" t="str">
        <f t="shared" si="98"/>
        <v/>
      </c>
      <c r="CI218" s="55" t="str">
        <f>IF($F218="x.x.x.x.x.x.x", VLOOKUP($C218, Parameter!$A$4:$L$5000, 4, FALSE), "")</f>
        <v/>
      </c>
      <c r="CJ218" s="56">
        <f t="shared" si="99"/>
        <v>0</v>
      </c>
      <c r="CM218" s="4" t="str">
        <f t="shared" si="100"/>
        <v>...-...-.....</v>
      </c>
      <c r="CN218" s="57">
        <f t="shared" si="101"/>
        <v>0</v>
      </c>
      <c r="CO218" s="58">
        <f t="shared" si="102"/>
        <v>0</v>
      </c>
      <c r="CP218" s="4" t="str">
        <f t="shared" si="103"/>
        <v/>
      </c>
      <c r="CQ218" s="4" t="b">
        <f t="shared" si="104"/>
        <v>0</v>
      </c>
      <c r="CR218" s="4" t="str">
        <f t="shared" si="105"/>
        <v/>
      </c>
      <c r="CS218" s="4" t="str">
        <f t="shared" si="106"/>
        <v/>
      </c>
      <c r="CT218" s="91" t="b">
        <f t="shared" si="83"/>
        <v>0</v>
      </c>
    </row>
    <row r="219" spans="1:98" s="4" customFormat="1" x14ac:dyDescent="0.25">
      <c r="A219" s="50" t="str">
        <f t="shared" si="84"/>
        <v>...</v>
      </c>
      <c r="B219" s="50" t="str">
        <f t="shared" si="85"/>
        <v>...</v>
      </c>
      <c r="C219" s="50" t="str">
        <f t="shared" si="86"/>
        <v>.....</v>
      </c>
      <c r="D219" s="50" t="str">
        <f>IF($C219=".....","",_xlfn.IFNA(VLOOKUP($C219, Parameter!$A$4:$L$5000, 3, FALSE), ""))</f>
        <v/>
      </c>
      <c r="E219" s="50" t="str">
        <f t="shared" si="87"/>
        <v>.....</v>
      </c>
      <c r="F219" s="50" t="str">
        <f t="shared" si="88"/>
        <v>......</v>
      </c>
      <c r="G219" s="50" t="str">
        <f t="shared" si="89"/>
        <v>...</v>
      </c>
      <c r="H219" s="40">
        <f>IF(E219=".....", 0, _xlfn.IFNA(VLOOKUP($E219, Parameter2!$A$2:$C$5000, 3, FALSE), 0))</f>
        <v>0</v>
      </c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18" t="str">
        <f>IF(C219=".....","",_xlfn.IFNA(VLOOKUP($C219, Parameter!$A$4:$B$5000, 2, FALSE), "Kode belanja salah :("))</f>
        <v/>
      </c>
      <c r="X219" s="35"/>
      <c r="Y219" s="121"/>
      <c r="Z219" s="17"/>
      <c r="AA219" s="20"/>
      <c r="AB219" s="41" t="str">
        <f>IF($C219=".....","",VLOOKUP($C219, Parameter!$A$4:$L$5000, 6, FALSE))</f>
        <v/>
      </c>
      <c r="AC219" s="41" t="str">
        <f>IF($C219=".....","",VLOOKUP($C219, Parameter!$A$4:$L$5000, 7, FALSE))</f>
        <v/>
      </c>
      <c r="AD219" s="41" t="str">
        <f>IF($C219=".....","",VLOOKUP($C219, Parameter!$A$4:$L$5000, 8, FALSE))</f>
        <v/>
      </c>
      <c r="AE219" s="41" t="str">
        <f>IF($C219=".....","",VLOOKUP($C219, Parameter!$A$4:$L$5000, 9, FALSE))</f>
        <v/>
      </c>
      <c r="AF219" s="41" t="str">
        <f>IF($C219=".....","",VLOOKUP($C219, Parameter!$A$4:$L$5000, 10, FALSE))</f>
        <v/>
      </c>
      <c r="AG219" s="41" t="str">
        <f>IF($C219=".....","",VLOOKUP($C219, Parameter!$A$4:$L$5000, 11, FALSE))</f>
        <v/>
      </c>
      <c r="AH219" s="41" t="str">
        <f>IF($C219="..0.0.0.000","",_xlfn.IFNA(VLOOKUP($C219, Parameter!$A$4:$L$5000, 12, FALSE), ""))</f>
        <v/>
      </c>
      <c r="AI219" s="39"/>
      <c r="AJ219" s="39"/>
      <c r="AK219" s="39"/>
      <c r="AL219" s="39"/>
      <c r="AM219" s="39"/>
      <c r="AN219" s="39"/>
      <c r="AO219" s="39"/>
      <c r="AP219" s="41" t="str">
        <f>IF(F219="......", "", _xlfn.IFNA(VLOOKUP(F219, Parameter2!$D$2:$E$15000, 2, FALSE), "Kode aset salah :("))</f>
        <v/>
      </c>
      <c r="AQ219" s="39"/>
      <c r="AR219" s="51"/>
      <c r="AS219" s="52"/>
      <c r="AT219" s="53">
        <f t="shared" si="90"/>
        <v>0</v>
      </c>
      <c r="AU219" s="39" t="str">
        <f t="shared" si="91"/>
        <v/>
      </c>
      <c r="AV219" s="39" t="str">
        <f t="shared" si="92"/>
        <v/>
      </c>
      <c r="AW219" s="39" t="str">
        <f t="shared" si="93"/>
        <v/>
      </c>
      <c r="AX219" s="39" t="str">
        <f t="shared" si="94"/>
        <v/>
      </c>
      <c r="AY219" s="41" t="str">
        <f>IF(G219="...", "", VLOOKUP(G219, UPB!$A$3:$B$5000, 2, FALSE))</f>
        <v/>
      </c>
      <c r="AZ219" s="84"/>
      <c r="BA219" s="76"/>
      <c r="BB219" s="65"/>
      <c r="BC219" s="65"/>
      <c r="BD219" s="54"/>
      <c r="BE219" s="65"/>
      <c r="BF219" s="65"/>
      <c r="BG219" s="65"/>
      <c r="BH219" s="65"/>
      <c r="BI219" s="65"/>
      <c r="BJ219" s="65"/>
      <c r="BK219" s="65"/>
      <c r="BL219" s="65"/>
      <c r="BM219" s="65"/>
      <c r="BN219" s="70"/>
      <c r="BO219" s="65"/>
      <c r="BP219" s="65"/>
      <c r="BQ219" s="65"/>
      <c r="BR219" s="65"/>
      <c r="BS219" s="65"/>
      <c r="BT219" s="65"/>
      <c r="BU219" s="55" t="str">
        <f>IF(AND($D219 &lt;&gt; "", $D219 &lt;&gt; $E219, $F219 &lt;&gt; "x.x.x.x.x.x.x"), VLOOKUP($E219, Parameter!$E$3:$N$5000, 9, FALSE), "")</f>
        <v/>
      </c>
      <c r="BV219" s="55" t="str">
        <f>IF(AND($D219 &lt;&gt; "", $D219 &lt;&gt; $E219, $F219 &lt;&gt; "x.x.x.x.x.x.x"), VLOOKUP($E219, Parameter!$E$3:$N$5000, 10, FALSE), "")</f>
        <v/>
      </c>
      <c r="BW219" s="55" t="str">
        <f>IF(AND($D219 &lt;&gt; "", $D219 &lt;&gt; $E219, $F219 &lt;&gt; "x.x.x.x.x.x.x"), VLOOKUP($C219, Parameter!$A$4:$L$5000, 3, FALSE), "")</f>
        <v/>
      </c>
      <c r="BX219" s="55" t="str">
        <f>IF(AND($D219 &lt;&gt; "", $D219 &lt;&gt; $E219, $F219 &lt;&gt; "x.x.x.x.x.x.x"), VLOOKUP($C219, Parameter!$A$4:$L$5000, 4, FALSE), "")</f>
        <v/>
      </c>
      <c r="BY219" s="56">
        <f t="shared" si="95"/>
        <v>0</v>
      </c>
      <c r="BZ219" s="55" t="str">
        <f t="shared" si="96"/>
        <v>Intra</v>
      </c>
      <c r="CA219" s="55" t="str">
        <f>IF($BZ219="Ekstra", Parameter3!$B$2, "")</f>
        <v/>
      </c>
      <c r="CB219" s="55" t="str">
        <f>IF($BZ219="Ekstra", Parameter3!$C$2, "")</f>
        <v/>
      </c>
      <c r="CC219" s="55" t="str">
        <f>IF($BZ219="Ekstra", VLOOKUP($E219, Parameter!$E$3:$N$5000, 9, FALSE), "")</f>
        <v/>
      </c>
      <c r="CD219" s="55" t="str">
        <f>IF($BZ219="Ekstra", VLOOKUP($E219, Parameter!$E$3:$N$5000, 10, FALSE), "")</f>
        <v/>
      </c>
      <c r="CE219" s="56">
        <f t="shared" si="97"/>
        <v>0</v>
      </c>
      <c r="CF219" s="55" t="str">
        <f t="shared" si="107"/>
        <v/>
      </c>
      <c r="CG219" s="55" t="str">
        <f t="shared" si="107"/>
        <v/>
      </c>
      <c r="CH219" s="55" t="str">
        <f t="shared" si="98"/>
        <v/>
      </c>
      <c r="CI219" s="55" t="str">
        <f>IF($F219="x.x.x.x.x.x.x", VLOOKUP($C219, Parameter!$A$4:$L$5000, 4, FALSE), "")</f>
        <v/>
      </c>
      <c r="CJ219" s="56">
        <f t="shared" si="99"/>
        <v>0</v>
      </c>
      <c r="CM219" s="4" t="str">
        <f t="shared" si="100"/>
        <v>...-...-.....</v>
      </c>
      <c r="CN219" s="57">
        <f t="shared" si="101"/>
        <v>0</v>
      </c>
      <c r="CO219" s="58">
        <f t="shared" si="102"/>
        <v>0</v>
      </c>
      <c r="CP219" s="4" t="str">
        <f t="shared" si="103"/>
        <v/>
      </c>
      <c r="CQ219" s="4" t="b">
        <f t="shared" si="104"/>
        <v>0</v>
      </c>
      <c r="CR219" s="4" t="str">
        <f t="shared" si="105"/>
        <v/>
      </c>
      <c r="CS219" s="4" t="str">
        <f t="shared" si="106"/>
        <v/>
      </c>
      <c r="CT219" s="91" t="b">
        <f t="shared" si="83"/>
        <v>0</v>
      </c>
    </row>
    <row r="220" spans="1:98" s="4" customFormat="1" x14ac:dyDescent="0.25">
      <c r="A220" s="50" t="str">
        <f t="shared" si="84"/>
        <v>...</v>
      </c>
      <c r="B220" s="50" t="str">
        <f t="shared" si="85"/>
        <v>...</v>
      </c>
      <c r="C220" s="50" t="str">
        <f t="shared" si="86"/>
        <v>.....</v>
      </c>
      <c r="D220" s="50" t="str">
        <f>IF($C220=".....","",_xlfn.IFNA(VLOOKUP($C220, Parameter!$A$4:$L$5000, 3, FALSE), ""))</f>
        <v/>
      </c>
      <c r="E220" s="50" t="str">
        <f t="shared" si="87"/>
        <v>.....</v>
      </c>
      <c r="F220" s="50" t="str">
        <f t="shared" si="88"/>
        <v>......</v>
      </c>
      <c r="G220" s="50" t="str">
        <f t="shared" si="89"/>
        <v>...</v>
      </c>
      <c r="H220" s="40">
        <f>IF(E220=".....", 0, _xlfn.IFNA(VLOOKUP($E220, Parameter2!$A$2:$C$5000, 3, FALSE), 0))</f>
        <v>0</v>
      </c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18" t="str">
        <f>IF(C220=".....","",_xlfn.IFNA(VLOOKUP($C220, Parameter!$A$4:$B$5000, 2, FALSE), "Kode belanja salah :("))</f>
        <v/>
      </c>
      <c r="X220" s="35"/>
      <c r="Y220" s="121"/>
      <c r="Z220" s="17"/>
      <c r="AA220" s="20"/>
      <c r="AB220" s="41" t="str">
        <f>IF($C220=".....","",VLOOKUP($C220, Parameter!$A$4:$L$5000, 6, FALSE))</f>
        <v/>
      </c>
      <c r="AC220" s="41" t="str">
        <f>IF($C220=".....","",VLOOKUP($C220, Parameter!$A$4:$L$5000, 7, FALSE))</f>
        <v/>
      </c>
      <c r="AD220" s="41" t="str">
        <f>IF($C220=".....","",VLOOKUP($C220, Parameter!$A$4:$L$5000, 8, FALSE))</f>
        <v/>
      </c>
      <c r="AE220" s="41" t="str">
        <f>IF($C220=".....","",VLOOKUP($C220, Parameter!$A$4:$L$5000, 9, FALSE))</f>
        <v/>
      </c>
      <c r="AF220" s="41" t="str">
        <f>IF($C220=".....","",VLOOKUP($C220, Parameter!$A$4:$L$5000, 10, FALSE))</f>
        <v/>
      </c>
      <c r="AG220" s="41" t="str">
        <f>IF($C220=".....","",VLOOKUP($C220, Parameter!$A$4:$L$5000, 11, FALSE))</f>
        <v/>
      </c>
      <c r="AH220" s="41" t="str">
        <f>IF($C220="..0.0.0.000","",_xlfn.IFNA(VLOOKUP($C220, Parameter!$A$4:$L$5000, 12, FALSE), ""))</f>
        <v/>
      </c>
      <c r="AI220" s="39"/>
      <c r="AJ220" s="39"/>
      <c r="AK220" s="39"/>
      <c r="AL220" s="39"/>
      <c r="AM220" s="39"/>
      <c r="AN220" s="39"/>
      <c r="AO220" s="39"/>
      <c r="AP220" s="41" t="str">
        <f>IF(F220="......", "", _xlfn.IFNA(VLOOKUP(F220, Parameter2!$D$2:$E$15000, 2, FALSE), "Kode aset salah :("))</f>
        <v/>
      </c>
      <c r="AQ220" s="39"/>
      <c r="AR220" s="51"/>
      <c r="AS220" s="52"/>
      <c r="AT220" s="53">
        <f t="shared" si="90"/>
        <v>0</v>
      </c>
      <c r="AU220" s="39" t="str">
        <f t="shared" si="91"/>
        <v/>
      </c>
      <c r="AV220" s="39" t="str">
        <f t="shared" si="92"/>
        <v/>
      </c>
      <c r="AW220" s="39" t="str">
        <f t="shared" si="93"/>
        <v/>
      </c>
      <c r="AX220" s="39" t="str">
        <f t="shared" si="94"/>
        <v/>
      </c>
      <c r="AY220" s="41" t="str">
        <f>IF(G220="...", "", VLOOKUP(G220, UPB!$A$3:$B$5000, 2, FALSE))</f>
        <v/>
      </c>
      <c r="AZ220" s="84"/>
      <c r="BA220" s="76"/>
      <c r="BB220" s="65"/>
      <c r="BC220" s="65"/>
      <c r="BD220" s="54"/>
      <c r="BE220" s="65"/>
      <c r="BF220" s="65"/>
      <c r="BG220" s="65"/>
      <c r="BH220" s="65"/>
      <c r="BI220" s="65"/>
      <c r="BJ220" s="65"/>
      <c r="BK220" s="65"/>
      <c r="BL220" s="65"/>
      <c r="BM220" s="65"/>
      <c r="BN220" s="70"/>
      <c r="BO220" s="65"/>
      <c r="BP220" s="65"/>
      <c r="BQ220" s="65"/>
      <c r="BR220" s="65"/>
      <c r="BS220" s="65"/>
      <c r="BT220" s="65"/>
      <c r="BU220" s="55" t="str">
        <f>IF(AND($D220 &lt;&gt; "", $D220 &lt;&gt; $E220, $F220 &lt;&gt; "x.x.x.x.x.x.x"), VLOOKUP($E220, Parameter!$E$3:$N$5000, 9, FALSE), "")</f>
        <v/>
      </c>
      <c r="BV220" s="55" t="str">
        <f>IF(AND($D220 &lt;&gt; "", $D220 &lt;&gt; $E220, $F220 &lt;&gt; "x.x.x.x.x.x.x"), VLOOKUP($E220, Parameter!$E$3:$N$5000, 10, FALSE), "")</f>
        <v/>
      </c>
      <c r="BW220" s="55" t="str">
        <f>IF(AND($D220 &lt;&gt; "", $D220 &lt;&gt; $E220, $F220 &lt;&gt; "x.x.x.x.x.x.x"), VLOOKUP($C220, Parameter!$A$4:$L$5000, 3, FALSE), "")</f>
        <v/>
      </c>
      <c r="BX220" s="55" t="str">
        <f>IF(AND($D220 &lt;&gt; "", $D220 &lt;&gt; $E220, $F220 &lt;&gt; "x.x.x.x.x.x.x"), VLOOKUP($C220, Parameter!$A$4:$L$5000, 4, FALSE), "")</f>
        <v/>
      </c>
      <c r="BY220" s="56">
        <f t="shared" si="95"/>
        <v>0</v>
      </c>
      <c r="BZ220" s="55" t="str">
        <f t="shared" si="96"/>
        <v>Intra</v>
      </c>
      <c r="CA220" s="55" t="str">
        <f>IF($BZ220="Ekstra", Parameter3!$B$2, "")</f>
        <v/>
      </c>
      <c r="CB220" s="55" t="str">
        <f>IF($BZ220="Ekstra", Parameter3!$C$2, "")</f>
        <v/>
      </c>
      <c r="CC220" s="55" t="str">
        <f>IF($BZ220="Ekstra", VLOOKUP($E220, Parameter!$E$3:$N$5000, 9, FALSE), "")</f>
        <v/>
      </c>
      <c r="CD220" s="55" t="str">
        <f>IF($BZ220="Ekstra", VLOOKUP($E220, Parameter!$E$3:$N$5000, 10, FALSE), "")</f>
        <v/>
      </c>
      <c r="CE220" s="56">
        <f t="shared" si="97"/>
        <v>0</v>
      </c>
      <c r="CF220" s="55" t="str">
        <f t="shared" si="107"/>
        <v/>
      </c>
      <c r="CG220" s="55" t="str">
        <f t="shared" si="107"/>
        <v/>
      </c>
      <c r="CH220" s="55" t="str">
        <f t="shared" si="98"/>
        <v/>
      </c>
      <c r="CI220" s="55" t="str">
        <f>IF($F220="x.x.x.x.x.x.x", VLOOKUP($C220, Parameter!$A$4:$L$5000, 4, FALSE), "")</f>
        <v/>
      </c>
      <c r="CJ220" s="56">
        <f t="shared" si="99"/>
        <v>0</v>
      </c>
      <c r="CM220" s="4" t="str">
        <f t="shared" si="100"/>
        <v>...-...-.....</v>
      </c>
      <c r="CN220" s="57">
        <f t="shared" si="101"/>
        <v>0</v>
      </c>
      <c r="CO220" s="58">
        <f t="shared" si="102"/>
        <v>0</v>
      </c>
      <c r="CP220" s="4" t="str">
        <f t="shared" si="103"/>
        <v/>
      </c>
      <c r="CQ220" s="4" t="b">
        <f t="shared" si="104"/>
        <v>0</v>
      </c>
      <c r="CR220" s="4" t="str">
        <f t="shared" si="105"/>
        <v/>
      </c>
      <c r="CS220" s="4" t="str">
        <f t="shared" si="106"/>
        <v/>
      </c>
      <c r="CT220" s="91" t="b">
        <f t="shared" si="83"/>
        <v>0</v>
      </c>
    </row>
    <row r="221" spans="1:98" s="4" customFormat="1" x14ac:dyDescent="0.25">
      <c r="A221" s="50" t="str">
        <f t="shared" si="84"/>
        <v>...</v>
      </c>
      <c r="B221" s="50" t="str">
        <f t="shared" si="85"/>
        <v>...</v>
      </c>
      <c r="C221" s="50" t="str">
        <f t="shared" si="86"/>
        <v>.....</v>
      </c>
      <c r="D221" s="50" t="str">
        <f>IF($C221=".....","",_xlfn.IFNA(VLOOKUP($C221, Parameter!$A$4:$L$5000, 3, FALSE), ""))</f>
        <v/>
      </c>
      <c r="E221" s="50" t="str">
        <f t="shared" si="87"/>
        <v>.....</v>
      </c>
      <c r="F221" s="50" t="str">
        <f t="shared" si="88"/>
        <v>......</v>
      </c>
      <c r="G221" s="50" t="str">
        <f t="shared" si="89"/>
        <v>...</v>
      </c>
      <c r="H221" s="40">
        <f>IF(E221=".....", 0, _xlfn.IFNA(VLOOKUP($E221, Parameter2!$A$2:$C$5000, 3, FALSE), 0))</f>
        <v>0</v>
      </c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18" t="str">
        <f>IF(C221=".....","",_xlfn.IFNA(VLOOKUP($C221, Parameter!$A$4:$B$5000, 2, FALSE), "Kode belanja salah :("))</f>
        <v/>
      </c>
      <c r="X221" s="35"/>
      <c r="Y221" s="121"/>
      <c r="Z221" s="17"/>
      <c r="AA221" s="20"/>
      <c r="AB221" s="41" t="str">
        <f>IF($C221=".....","",VLOOKUP($C221, Parameter!$A$4:$L$5000, 6, FALSE))</f>
        <v/>
      </c>
      <c r="AC221" s="41" t="str">
        <f>IF($C221=".....","",VLOOKUP($C221, Parameter!$A$4:$L$5000, 7, FALSE))</f>
        <v/>
      </c>
      <c r="AD221" s="41" t="str">
        <f>IF($C221=".....","",VLOOKUP($C221, Parameter!$A$4:$L$5000, 8, FALSE))</f>
        <v/>
      </c>
      <c r="AE221" s="41" t="str">
        <f>IF($C221=".....","",VLOOKUP($C221, Parameter!$A$4:$L$5000, 9, FALSE))</f>
        <v/>
      </c>
      <c r="AF221" s="41" t="str">
        <f>IF($C221=".....","",VLOOKUP($C221, Parameter!$A$4:$L$5000, 10, FALSE))</f>
        <v/>
      </c>
      <c r="AG221" s="41" t="str">
        <f>IF($C221=".....","",VLOOKUP($C221, Parameter!$A$4:$L$5000, 11, FALSE))</f>
        <v/>
      </c>
      <c r="AH221" s="41" t="str">
        <f>IF($C221="..0.0.0.000","",_xlfn.IFNA(VLOOKUP($C221, Parameter!$A$4:$L$5000, 12, FALSE), ""))</f>
        <v/>
      </c>
      <c r="AI221" s="39"/>
      <c r="AJ221" s="39"/>
      <c r="AK221" s="39"/>
      <c r="AL221" s="39"/>
      <c r="AM221" s="39"/>
      <c r="AN221" s="39"/>
      <c r="AO221" s="39"/>
      <c r="AP221" s="41" t="str">
        <f>IF(F221="......", "", _xlfn.IFNA(VLOOKUP(F221, Parameter2!$D$2:$E$15000, 2, FALSE), "Kode aset salah :("))</f>
        <v/>
      </c>
      <c r="AQ221" s="39"/>
      <c r="AR221" s="51"/>
      <c r="AS221" s="52"/>
      <c r="AT221" s="53">
        <f t="shared" si="90"/>
        <v>0</v>
      </c>
      <c r="AU221" s="39" t="str">
        <f t="shared" si="91"/>
        <v/>
      </c>
      <c r="AV221" s="39" t="str">
        <f t="shared" si="92"/>
        <v/>
      </c>
      <c r="AW221" s="39" t="str">
        <f t="shared" si="93"/>
        <v/>
      </c>
      <c r="AX221" s="39" t="str">
        <f t="shared" si="94"/>
        <v/>
      </c>
      <c r="AY221" s="41" t="str">
        <f>IF(G221="...", "", VLOOKUP(G221, UPB!$A$3:$B$5000, 2, FALSE))</f>
        <v/>
      </c>
      <c r="AZ221" s="84"/>
      <c r="BA221" s="76"/>
      <c r="BB221" s="65"/>
      <c r="BC221" s="65"/>
      <c r="BD221" s="54"/>
      <c r="BE221" s="65"/>
      <c r="BF221" s="65"/>
      <c r="BG221" s="65"/>
      <c r="BH221" s="65"/>
      <c r="BI221" s="65"/>
      <c r="BJ221" s="65"/>
      <c r="BK221" s="65"/>
      <c r="BL221" s="65"/>
      <c r="BM221" s="65"/>
      <c r="BN221" s="70"/>
      <c r="BO221" s="65"/>
      <c r="BP221" s="65"/>
      <c r="BQ221" s="65"/>
      <c r="BR221" s="65"/>
      <c r="BS221" s="65"/>
      <c r="BT221" s="65"/>
      <c r="BU221" s="55" t="str">
        <f>IF(AND($D221 &lt;&gt; "", $D221 &lt;&gt; $E221, $F221 &lt;&gt; "x.x.x.x.x.x.x"), VLOOKUP($E221, Parameter!$E$3:$N$5000, 9, FALSE), "")</f>
        <v/>
      </c>
      <c r="BV221" s="55" t="str">
        <f>IF(AND($D221 &lt;&gt; "", $D221 &lt;&gt; $E221, $F221 &lt;&gt; "x.x.x.x.x.x.x"), VLOOKUP($E221, Parameter!$E$3:$N$5000, 10, FALSE), "")</f>
        <v/>
      </c>
      <c r="BW221" s="55" t="str">
        <f>IF(AND($D221 &lt;&gt; "", $D221 &lt;&gt; $E221, $F221 &lt;&gt; "x.x.x.x.x.x.x"), VLOOKUP($C221, Parameter!$A$4:$L$5000, 3, FALSE), "")</f>
        <v/>
      </c>
      <c r="BX221" s="55" t="str">
        <f>IF(AND($D221 &lt;&gt; "", $D221 &lt;&gt; $E221, $F221 &lt;&gt; "x.x.x.x.x.x.x"), VLOOKUP($C221, Parameter!$A$4:$L$5000, 4, FALSE), "")</f>
        <v/>
      </c>
      <c r="BY221" s="56">
        <f t="shared" si="95"/>
        <v>0</v>
      </c>
      <c r="BZ221" s="55" t="str">
        <f t="shared" si="96"/>
        <v>Intra</v>
      </c>
      <c r="CA221" s="55" t="str">
        <f>IF($BZ221="Ekstra", Parameter3!$B$2, "")</f>
        <v/>
      </c>
      <c r="CB221" s="55" t="str">
        <f>IF($BZ221="Ekstra", Parameter3!$C$2, "")</f>
        <v/>
      </c>
      <c r="CC221" s="55" t="str">
        <f>IF($BZ221="Ekstra", VLOOKUP($E221, Parameter!$E$3:$N$5000, 9, FALSE), "")</f>
        <v/>
      </c>
      <c r="CD221" s="55" t="str">
        <f>IF($BZ221="Ekstra", VLOOKUP($E221, Parameter!$E$3:$N$5000, 10, FALSE), "")</f>
        <v/>
      </c>
      <c r="CE221" s="56">
        <f t="shared" si="97"/>
        <v>0</v>
      </c>
      <c r="CF221" s="55" t="str">
        <f t="shared" si="107"/>
        <v/>
      </c>
      <c r="CG221" s="55" t="str">
        <f t="shared" si="107"/>
        <v/>
      </c>
      <c r="CH221" s="55" t="str">
        <f t="shared" si="98"/>
        <v/>
      </c>
      <c r="CI221" s="55" t="str">
        <f>IF($F221="x.x.x.x.x.x.x", VLOOKUP($C221, Parameter!$A$4:$L$5000, 4, FALSE), "")</f>
        <v/>
      </c>
      <c r="CJ221" s="56">
        <f t="shared" si="99"/>
        <v>0</v>
      </c>
      <c r="CM221" s="4" t="str">
        <f t="shared" si="100"/>
        <v>...-...-.....</v>
      </c>
      <c r="CN221" s="57">
        <f t="shared" si="101"/>
        <v>0</v>
      </c>
      <c r="CO221" s="58">
        <f t="shared" si="102"/>
        <v>0</v>
      </c>
      <c r="CP221" s="4" t="str">
        <f t="shared" si="103"/>
        <v/>
      </c>
      <c r="CQ221" s="4" t="b">
        <f t="shared" si="104"/>
        <v>0</v>
      </c>
      <c r="CR221" s="4" t="str">
        <f t="shared" si="105"/>
        <v/>
      </c>
      <c r="CS221" s="4" t="str">
        <f t="shared" si="106"/>
        <v/>
      </c>
      <c r="CT221" s="91" t="b">
        <f t="shared" si="83"/>
        <v>0</v>
      </c>
    </row>
    <row r="222" spans="1:98" s="4" customFormat="1" x14ac:dyDescent="0.25">
      <c r="A222" s="50" t="str">
        <f t="shared" si="84"/>
        <v>...</v>
      </c>
      <c r="B222" s="50" t="str">
        <f t="shared" si="85"/>
        <v>...</v>
      </c>
      <c r="C222" s="50" t="str">
        <f t="shared" si="86"/>
        <v>.....</v>
      </c>
      <c r="D222" s="50" t="str">
        <f>IF($C222=".....","",_xlfn.IFNA(VLOOKUP($C222, Parameter!$A$4:$L$5000, 3, FALSE), ""))</f>
        <v/>
      </c>
      <c r="E222" s="50" t="str">
        <f t="shared" si="87"/>
        <v>.....</v>
      </c>
      <c r="F222" s="50" t="str">
        <f t="shared" si="88"/>
        <v>......</v>
      </c>
      <c r="G222" s="50" t="str">
        <f t="shared" si="89"/>
        <v>...</v>
      </c>
      <c r="H222" s="40">
        <f>IF(E222=".....", 0, _xlfn.IFNA(VLOOKUP($E222, Parameter2!$A$2:$C$5000, 3, FALSE), 0))</f>
        <v>0</v>
      </c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18" t="str">
        <f>IF(C222=".....","",_xlfn.IFNA(VLOOKUP($C222, Parameter!$A$4:$B$5000, 2, FALSE), "Kode belanja salah :("))</f>
        <v/>
      </c>
      <c r="X222" s="35"/>
      <c r="Y222" s="121"/>
      <c r="Z222" s="17"/>
      <c r="AA222" s="20"/>
      <c r="AB222" s="41" t="str">
        <f>IF($C222=".....","",VLOOKUP($C222, Parameter!$A$4:$L$5000, 6, FALSE))</f>
        <v/>
      </c>
      <c r="AC222" s="41" t="str">
        <f>IF($C222=".....","",VLOOKUP($C222, Parameter!$A$4:$L$5000, 7, FALSE))</f>
        <v/>
      </c>
      <c r="AD222" s="41" t="str">
        <f>IF($C222=".....","",VLOOKUP($C222, Parameter!$A$4:$L$5000, 8, FALSE))</f>
        <v/>
      </c>
      <c r="AE222" s="41" t="str">
        <f>IF($C222=".....","",VLOOKUP($C222, Parameter!$A$4:$L$5000, 9, FALSE))</f>
        <v/>
      </c>
      <c r="AF222" s="41" t="str">
        <f>IF($C222=".....","",VLOOKUP($C222, Parameter!$A$4:$L$5000, 10, FALSE))</f>
        <v/>
      </c>
      <c r="AG222" s="41" t="str">
        <f>IF($C222=".....","",VLOOKUP($C222, Parameter!$A$4:$L$5000, 11, FALSE))</f>
        <v/>
      </c>
      <c r="AH222" s="41" t="str">
        <f>IF($C222="..0.0.0.000","",_xlfn.IFNA(VLOOKUP($C222, Parameter!$A$4:$L$5000, 12, FALSE), ""))</f>
        <v/>
      </c>
      <c r="AI222" s="39"/>
      <c r="AJ222" s="39"/>
      <c r="AK222" s="39"/>
      <c r="AL222" s="39"/>
      <c r="AM222" s="39"/>
      <c r="AN222" s="39"/>
      <c r="AO222" s="39"/>
      <c r="AP222" s="41" t="str">
        <f>IF(F222="......", "", _xlfn.IFNA(VLOOKUP(F222, Parameter2!$D$2:$E$15000, 2, FALSE), "Kode aset salah :("))</f>
        <v/>
      </c>
      <c r="AQ222" s="39"/>
      <c r="AR222" s="51"/>
      <c r="AS222" s="52"/>
      <c r="AT222" s="53">
        <f t="shared" si="90"/>
        <v>0</v>
      </c>
      <c r="AU222" s="39" t="str">
        <f t="shared" si="91"/>
        <v/>
      </c>
      <c r="AV222" s="39" t="str">
        <f t="shared" si="92"/>
        <v/>
      </c>
      <c r="AW222" s="39" t="str">
        <f t="shared" si="93"/>
        <v/>
      </c>
      <c r="AX222" s="39" t="str">
        <f t="shared" si="94"/>
        <v/>
      </c>
      <c r="AY222" s="41" t="str">
        <f>IF(G222="...", "", VLOOKUP(G222, UPB!$A$3:$B$5000, 2, FALSE))</f>
        <v/>
      </c>
      <c r="AZ222" s="84"/>
      <c r="BA222" s="76"/>
      <c r="BB222" s="65"/>
      <c r="BC222" s="65"/>
      <c r="BD222" s="54"/>
      <c r="BE222" s="65"/>
      <c r="BF222" s="65"/>
      <c r="BG222" s="65"/>
      <c r="BH222" s="65"/>
      <c r="BI222" s="65"/>
      <c r="BJ222" s="65"/>
      <c r="BK222" s="65"/>
      <c r="BL222" s="65"/>
      <c r="BM222" s="65"/>
      <c r="BN222" s="70"/>
      <c r="BO222" s="65"/>
      <c r="BP222" s="65"/>
      <c r="BQ222" s="65"/>
      <c r="BR222" s="65"/>
      <c r="BS222" s="65"/>
      <c r="BT222" s="65"/>
      <c r="BU222" s="55" t="str">
        <f>IF(AND($D222 &lt;&gt; "", $D222 &lt;&gt; $E222, $F222 &lt;&gt; "x.x.x.x.x.x.x"), VLOOKUP($E222, Parameter!$E$3:$N$5000, 9, FALSE), "")</f>
        <v/>
      </c>
      <c r="BV222" s="55" t="str">
        <f>IF(AND($D222 &lt;&gt; "", $D222 &lt;&gt; $E222, $F222 &lt;&gt; "x.x.x.x.x.x.x"), VLOOKUP($E222, Parameter!$E$3:$N$5000, 10, FALSE), "")</f>
        <v/>
      </c>
      <c r="BW222" s="55" t="str">
        <f>IF(AND($D222 &lt;&gt; "", $D222 &lt;&gt; $E222, $F222 &lt;&gt; "x.x.x.x.x.x.x"), VLOOKUP($C222, Parameter!$A$4:$L$5000, 3, FALSE), "")</f>
        <v/>
      </c>
      <c r="BX222" s="55" t="str">
        <f>IF(AND($D222 &lt;&gt; "", $D222 &lt;&gt; $E222, $F222 &lt;&gt; "x.x.x.x.x.x.x"), VLOOKUP($C222, Parameter!$A$4:$L$5000, 4, FALSE), "")</f>
        <v/>
      </c>
      <c r="BY222" s="56">
        <f t="shared" si="95"/>
        <v>0</v>
      </c>
      <c r="BZ222" s="55" t="str">
        <f t="shared" si="96"/>
        <v>Intra</v>
      </c>
      <c r="CA222" s="55" t="str">
        <f>IF($BZ222="Ekstra", Parameter3!$B$2, "")</f>
        <v/>
      </c>
      <c r="CB222" s="55" t="str">
        <f>IF($BZ222="Ekstra", Parameter3!$C$2, "")</f>
        <v/>
      </c>
      <c r="CC222" s="55" t="str">
        <f>IF($BZ222="Ekstra", VLOOKUP($E222, Parameter!$E$3:$N$5000, 9, FALSE), "")</f>
        <v/>
      </c>
      <c r="CD222" s="55" t="str">
        <f>IF($BZ222="Ekstra", VLOOKUP($E222, Parameter!$E$3:$N$5000, 10, FALSE), "")</f>
        <v/>
      </c>
      <c r="CE222" s="56">
        <f t="shared" si="97"/>
        <v>0</v>
      </c>
      <c r="CF222" s="55" t="str">
        <f t="shared" si="107"/>
        <v/>
      </c>
      <c r="CG222" s="55" t="str">
        <f t="shared" si="107"/>
        <v/>
      </c>
      <c r="CH222" s="55" t="str">
        <f t="shared" si="98"/>
        <v/>
      </c>
      <c r="CI222" s="55" t="str">
        <f>IF($F222="x.x.x.x.x.x.x", VLOOKUP($C222, Parameter!$A$4:$L$5000, 4, FALSE), "")</f>
        <v/>
      </c>
      <c r="CJ222" s="56">
        <f t="shared" si="99"/>
        <v>0</v>
      </c>
      <c r="CM222" s="4" t="str">
        <f t="shared" si="100"/>
        <v>...-...-.....</v>
      </c>
      <c r="CN222" s="57">
        <f t="shared" si="101"/>
        <v>0</v>
      </c>
      <c r="CO222" s="58">
        <f t="shared" si="102"/>
        <v>0</v>
      </c>
      <c r="CP222" s="4" t="str">
        <f t="shared" si="103"/>
        <v/>
      </c>
      <c r="CQ222" s="4" t="b">
        <f t="shared" si="104"/>
        <v>0</v>
      </c>
      <c r="CR222" s="4" t="str">
        <f t="shared" si="105"/>
        <v/>
      </c>
      <c r="CS222" s="4" t="str">
        <f t="shared" si="106"/>
        <v/>
      </c>
      <c r="CT222" s="91" t="b">
        <f t="shared" si="83"/>
        <v>0</v>
      </c>
    </row>
    <row r="223" spans="1:98" s="4" customFormat="1" x14ac:dyDescent="0.25">
      <c r="A223" s="50" t="str">
        <f t="shared" si="84"/>
        <v>...</v>
      </c>
      <c r="B223" s="50" t="str">
        <f t="shared" si="85"/>
        <v>...</v>
      </c>
      <c r="C223" s="50" t="str">
        <f t="shared" si="86"/>
        <v>.....</v>
      </c>
      <c r="D223" s="50" t="str">
        <f>IF($C223=".....","",_xlfn.IFNA(VLOOKUP($C223, Parameter!$A$4:$L$5000, 3, FALSE), ""))</f>
        <v/>
      </c>
      <c r="E223" s="50" t="str">
        <f t="shared" si="87"/>
        <v>.....</v>
      </c>
      <c r="F223" s="50" t="str">
        <f t="shared" si="88"/>
        <v>......</v>
      </c>
      <c r="G223" s="50" t="str">
        <f t="shared" si="89"/>
        <v>...</v>
      </c>
      <c r="H223" s="40">
        <f>IF(E223=".....", 0, _xlfn.IFNA(VLOOKUP($E223, Parameter2!$A$2:$C$5000, 3, FALSE), 0))</f>
        <v>0</v>
      </c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18" t="str">
        <f>IF(C223=".....","",_xlfn.IFNA(VLOOKUP($C223, Parameter!$A$4:$B$5000, 2, FALSE), "Kode belanja salah :("))</f>
        <v/>
      </c>
      <c r="X223" s="35"/>
      <c r="Y223" s="121"/>
      <c r="Z223" s="17"/>
      <c r="AA223" s="20"/>
      <c r="AB223" s="41" t="str">
        <f>IF($C223=".....","",VLOOKUP($C223, Parameter!$A$4:$L$5000, 6, FALSE))</f>
        <v/>
      </c>
      <c r="AC223" s="41" t="str">
        <f>IF($C223=".....","",VLOOKUP($C223, Parameter!$A$4:$L$5000, 7, FALSE))</f>
        <v/>
      </c>
      <c r="AD223" s="41" t="str">
        <f>IF($C223=".....","",VLOOKUP($C223, Parameter!$A$4:$L$5000, 8, FALSE))</f>
        <v/>
      </c>
      <c r="AE223" s="41" t="str">
        <f>IF($C223=".....","",VLOOKUP($C223, Parameter!$A$4:$L$5000, 9, FALSE))</f>
        <v/>
      </c>
      <c r="AF223" s="41" t="str">
        <f>IF($C223=".....","",VLOOKUP($C223, Parameter!$A$4:$L$5000, 10, FALSE))</f>
        <v/>
      </c>
      <c r="AG223" s="41" t="str">
        <f>IF($C223=".....","",VLOOKUP($C223, Parameter!$A$4:$L$5000, 11, FALSE))</f>
        <v/>
      </c>
      <c r="AH223" s="41" t="str">
        <f>IF($C223="..0.0.0.000","",_xlfn.IFNA(VLOOKUP($C223, Parameter!$A$4:$L$5000, 12, FALSE), ""))</f>
        <v/>
      </c>
      <c r="AI223" s="39"/>
      <c r="AJ223" s="39"/>
      <c r="AK223" s="39"/>
      <c r="AL223" s="39"/>
      <c r="AM223" s="39"/>
      <c r="AN223" s="39"/>
      <c r="AO223" s="39"/>
      <c r="AP223" s="41" t="str">
        <f>IF(F223="......", "", _xlfn.IFNA(VLOOKUP(F223, Parameter2!$D$2:$E$15000, 2, FALSE), "Kode aset salah :("))</f>
        <v/>
      </c>
      <c r="AQ223" s="39"/>
      <c r="AR223" s="51"/>
      <c r="AS223" s="52"/>
      <c r="AT223" s="53">
        <f t="shared" si="90"/>
        <v>0</v>
      </c>
      <c r="AU223" s="39" t="str">
        <f t="shared" si="91"/>
        <v/>
      </c>
      <c r="AV223" s="39" t="str">
        <f t="shared" si="92"/>
        <v/>
      </c>
      <c r="AW223" s="39" t="str">
        <f t="shared" si="93"/>
        <v/>
      </c>
      <c r="AX223" s="39" t="str">
        <f t="shared" si="94"/>
        <v/>
      </c>
      <c r="AY223" s="41" t="str">
        <f>IF(G223="...", "", VLOOKUP(G223, UPB!$A$3:$B$5000, 2, FALSE))</f>
        <v/>
      </c>
      <c r="AZ223" s="84"/>
      <c r="BA223" s="76"/>
      <c r="BB223" s="65"/>
      <c r="BC223" s="65"/>
      <c r="BD223" s="54"/>
      <c r="BE223" s="65"/>
      <c r="BF223" s="65"/>
      <c r="BG223" s="65"/>
      <c r="BH223" s="65"/>
      <c r="BI223" s="65"/>
      <c r="BJ223" s="65"/>
      <c r="BK223" s="65"/>
      <c r="BL223" s="65"/>
      <c r="BM223" s="65"/>
      <c r="BN223" s="70"/>
      <c r="BO223" s="65"/>
      <c r="BP223" s="65"/>
      <c r="BQ223" s="65"/>
      <c r="BR223" s="65"/>
      <c r="BS223" s="65"/>
      <c r="BT223" s="65"/>
      <c r="BU223" s="55" t="str">
        <f>IF(AND($D223 &lt;&gt; "", $D223 &lt;&gt; $E223, $F223 &lt;&gt; "x.x.x.x.x.x.x"), VLOOKUP($E223, Parameter!$E$3:$N$5000, 9, FALSE), "")</f>
        <v/>
      </c>
      <c r="BV223" s="55" t="str">
        <f>IF(AND($D223 &lt;&gt; "", $D223 &lt;&gt; $E223, $F223 &lt;&gt; "x.x.x.x.x.x.x"), VLOOKUP($E223, Parameter!$E$3:$N$5000, 10, FALSE), "")</f>
        <v/>
      </c>
      <c r="BW223" s="55" t="str">
        <f>IF(AND($D223 &lt;&gt; "", $D223 &lt;&gt; $E223, $F223 &lt;&gt; "x.x.x.x.x.x.x"), VLOOKUP($C223, Parameter!$A$4:$L$5000, 3, FALSE), "")</f>
        <v/>
      </c>
      <c r="BX223" s="55" t="str">
        <f>IF(AND($D223 &lt;&gt; "", $D223 &lt;&gt; $E223, $F223 &lt;&gt; "x.x.x.x.x.x.x"), VLOOKUP($C223, Parameter!$A$4:$L$5000, 4, FALSE), "")</f>
        <v/>
      </c>
      <c r="BY223" s="56">
        <f t="shared" si="95"/>
        <v>0</v>
      </c>
      <c r="BZ223" s="55" t="str">
        <f t="shared" si="96"/>
        <v>Intra</v>
      </c>
      <c r="CA223" s="55" t="str">
        <f>IF($BZ223="Ekstra", Parameter3!$B$2, "")</f>
        <v/>
      </c>
      <c r="CB223" s="55" t="str">
        <f>IF($BZ223="Ekstra", Parameter3!$C$2, "")</f>
        <v/>
      </c>
      <c r="CC223" s="55" t="str">
        <f>IF($BZ223="Ekstra", VLOOKUP($E223, Parameter!$E$3:$N$5000, 9, FALSE), "")</f>
        <v/>
      </c>
      <c r="CD223" s="55" t="str">
        <f>IF($BZ223="Ekstra", VLOOKUP($E223, Parameter!$E$3:$N$5000, 10, FALSE), "")</f>
        <v/>
      </c>
      <c r="CE223" s="56">
        <f t="shared" si="97"/>
        <v>0</v>
      </c>
      <c r="CF223" s="55" t="str">
        <f t="shared" si="107"/>
        <v/>
      </c>
      <c r="CG223" s="55" t="str">
        <f t="shared" si="107"/>
        <v/>
      </c>
      <c r="CH223" s="55" t="str">
        <f t="shared" si="98"/>
        <v/>
      </c>
      <c r="CI223" s="55" t="str">
        <f>IF($F223="x.x.x.x.x.x.x", VLOOKUP($C223, Parameter!$A$4:$L$5000, 4, FALSE), "")</f>
        <v/>
      </c>
      <c r="CJ223" s="56">
        <f t="shared" si="99"/>
        <v>0</v>
      </c>
      <c r="CM223" s="4" t="str">
        <f t="shared" si="100"/>
        <v>...-...-.....</v>
      </c>
      <c r="CN223" s="57">
        <f t="shared" si="101"/>
        <v>0</v>
      </c>
      <c r="CO223" s="58">
        <f t="shared" si="102"/>
        <v>0</v>
      </c>
      <c r="CP223" s="4" t="str">
        <f t="shared" si="103"/>
        <v/>
      </c>
      <c r="CQ223" s="4" t="b">
        <f t="shared" si="104"/>
        <v>0</v>
      </c>
      <c r="CR223" s="4" t="str">
        <f t="shared" si="105"/>
        <v/>
      </c>
      <c r="CS223" s="4" t="str">
        <f t="shared" si="106"/>
        <v/>
      </c>
      <c r="CT223" s="91" t="b">
        <f t="shared" si="83"/>
        <v>0</v>
      </c>
    </row>
    <row r="224" spans="1:98" s="4" customFormat="1" x14ac:dyDescent="0.25">
      <c r="A224" s="50" t="str">
        <f t="shared" si="84"/>
        <v>...</v>
      </c>
      <c r="B224" s="50" t="str">
        <f t="shared" si="85"/>
        <v>...</v>
      </c>
      <c r="C224" s="50" t="str">
        <f t="shared" si="86"/>
        <v>.....</v>
      </c>
      <c r="D224" s="50" t="str">
        <f>IF($C224=".....","",_xlfn.IFNA(VLOOKUP($C224, Parameter!$A$4:$L$5000, 3, FALSE), ""))</f>
        <v/>
      </c>
      <c r="E224" s="50" t="str">
        <f t="shared" si="87"/>
        <v>.....</v>
      </c>
      <c r="F224" s="50" t="str">
        <f t="shared" si="88"/>
        <v>......</v>
      </c>
      <c r="G224" s="50" t="str">
        <f t="shared" si="89"/>
        <v>...</v>
      </c>
      <c r="H224" s="40">
        <f>IF(E224=".....", 0, _xlfn.IFNA(VLOOKUP($E224, Parameter2!$A$2:$C$5000, 3, FALSE), 0))</f>
        <v>0</v>
      </c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18" t="str">
        <f>IF(C224=".....","",_xlfn.IFNA(VLOOKUP($C224, Parameter!$A$4:$B$5000, 2, FALSE), "Kode belanja salah :("))</f>
        <v/>
      </c>
      <c r="X224" s="35"/>
      <c r="Y224" s="121"/>
      <c r="Z224" s="17"/>
      <c r="AA224" s="20"/>
      <c r="AB224" s="41" t="str">
        <f>IF($C224=".....","",VLOOKUP($C224, Parameter!$A$4:$L$5000, 6, FALSE))</f>
        <v/>
      </c>
      <c r="AC224" s="41" t="str">
        <f>IF($C224=".....","",VLOOKUP($C224, Parameter!$A$4:$L$5000, 7, FALSE))</f>
        <v/>
      </c>
      <c r="AD224" s="41" t="str">
        <f>IF($C224=".....","",VLOOKUP($C224, Parameter!$A$4:$L$5000, 8, FALSE))</f>
        <v/>
      </c>
      <c r="AE224" s="41" t="str">
        <f>IF($C224=".....","",VLOOKUP($C224, Parameter!$A$4:$L$5000, 9, FALSE))</f>
        <v/>
      </c>
      <c r="AF224" s="41" t="str">
        <f>IF($C224=".....","",VLOOKUP($C224, Parameter!$A$4:$L$5000, 10, FALSE))</f>
        <v/>
      </c>
      <c r="AG224" s="41" t="str">
        <f>IF($C224=".....","",VLOOKUP($C224, Parameter!$A$4:$L$5000, 11, FALSE))</f>
        <v/>
      </c>
      <c r="AH224" s="41" t="str">
        <f>IF($C224="..0.0.0.000","",_xlfn.IFNA(VLOOKUP($C224, Parameter!$A$4:$L$5000, 12, FALSE), ""))</f>
        <v/>
      </c>
      <c r="AI224" s="39"/>
      <c r="AJ224" s="39"/>
      <c r="AK224" s="39"/>
      <c r="AL224" s="39"/>
      <c r="AM224" s="39"/>
      <c r="AN224" s="39"/>
      <c r="AO224" s="39"/>
      <c r="AP224" s="41" t="str">
        <f>IF(F224="......", "", _xlfn.IFNA(VLOOKUP(F224, Parameter2!$D$2:$E$15000, 2, FALSE), "Kode aset salah :("))</f>
        <v/>
      </c>
      <c r="AQ224" s="39"/>
      <c r="AR224" s="51"/>
      <c r="AS224" s="52"/>
      <c r="AT224" s="53">
        <f t="shared" si="90"/>
        <v>0</v>
      </c>
      <c r="AU224" s="39" t="str">
        <f t="shared" si="91"/>
        <v/>
      </c>
      <c r="AV224" s="39" t="str">
        <f t="shared" si="92"/>
        <v/>
      </c>
      <c r="AW224" s="39" t="str">
        <f t="shared" si="93"/>
        <v/>
      </c>
      <c r="AX224" s="39" t="str">
        <f t="shared" si="94"/>
        <v/>
      </c>
      <c r="AY224" s="41" t="str">
        <f>IF(G224="...", "", VLOOKUP(G224, UPB!$A$3:$B$5000, 2, FALSE))</f>
        <v/>
      </c>
      <c r="AZ224" s="84"/>
      <c r="BA224" s="76"/>
      <c r="BB224" s="65"/>
      <c r="BC224" s="65"/>
      <c r="BD224" s="54"/>
      <c r="BE224" s="65"/>
      <c r="BF224" s="65"/>
      <c r="BG224" s="65"/>
      <c r="BH224" s="65"/>
      <c r="BI224" s="65"/>
      <c r="BJ224" s="65"/>
      <c r="BK224" s="65"/>
      <c r="BL224" s="65"/>
      <c r="BM224" s="65"/>
      <c r="BN224" s="70"/>
      <c r="BO224" s="65"/>
      <c r="BP224" s="65"/>
      <c r="BQ224" s="65"/>
      <c r="BR224" s="65"/>
      <c r="BS224" s="65"/>
      <c r="BT224" s="65"/>
      <c r="BU224" s="55" t="str">
        <f>IF(AND($D224 &lt;&gt; "", $D224 &lt;&gt; $E224, $F224 &lt;&gt; "x.x.x.x.x.x.x"), VLOOKUP($E224, Parameter!$E$3:$N$5000, 9, FALSE), "")</f>
        <v/>
      </c>
      <c r="BV224" s="55" t="str">
        <f>IF(AND($D224 &lt;&gt; "", $D224 &lt;&gt; $E224, $F224 &lt;&gt; "x.x.x.x.x.x.x"), VLOOKUP($E224, Parameter!$E$3:$N$5000, 10, FALSE), "")</f>
        <v/>
      </c>
      <c r="BW224" s="55" t="str">
        <f>IF(AND($D224 &lt;&gt; "", $D224 &lt;&gt; $E224, $F224 &lt;&gt; "x.x.x.x.x.x.x"), VLOOKUP($C224, Parameter!$A$4:$L$5000, 3, FALSE), "")</f>
        <v/>
      </c>
      <c r="BX224" s="55" t="str">
        <f>IF(AND($D224 &lt;&gt; "", $D224 &lt;&gt; $E224, $F224 &lt;&gt; "x.x.x.x.x.x.x"), VLOOKUP($C224, Parameter!$A$4:$L$5000, 4, FALSE), "")</f>
        <v/>
      </c>
      <c r="BY224" s="56">
        <f t="shared" si="95"/>
        <v>0</v>
      </c>
      <c r="BZ224" s="55" t="str">
        <f t="shared" si="96"/>
        <v>Intra</v>
      </c>
      <c r="CA224" s="55" t="str">
        <f>IF($BZ224="Ekstra", Parameter3!$B$2, "")</f>
        <v/>
      </c>
      <c r="CB224" s="55" t="str">
        <f>IF($BZ224="Ekstra", Parameter3!$C$2, "")</f>
        <v/>
      </c>
      <c r="CC224" s="55" t="str">
        <f>IF($BZ224="Ekstra", VLOOKUP($E224, Parameter!$E$3:$N$5000, 9, FALSE), "")</f>
        <v/>
      </c>
      <c r="CD224" s="55" t="str">
        <f>IF($BZ224="Ekstra", VLOOKUP($E224, Parameter!$E$3:$N$5000, 10, FALSE), "")</f>
        <v/>
      </c>
      <c r="CE224" s="56">
        <f t="shared" si="97"/>
        <v>0</v>
      </c>
      <c r="CF224" s="55" t="str">
        <f t="shared" si="107"/>
        <v/>
      </c>
      <c r="CG224" s="55" t="str">
        <f t="shared" si="107"/>
        <v/>
      </c>
      <c r="CH224" s="55" t="str">
        <f t="shared" si="98"/>
        <v/>
      </c>
      <c r="CI224" s="55" t="str">
        <f>IF($F224="x.x.x.x.x.x.x", VLOOKUP($C224, Parameter!$A$4:$L$5000, 4, FALSE), "")</f>
        <v/>
      </c>
      <c r="CJ224" s="56">
        <f t="shared" si="99"/>
        <v>0</v>
      </c>
      <c r="CM224" s="4" t="str">
        <f t="shared" si="100"/>
        <v>...-...-.....</v>
      </c>
      <c r="CN224" s="57">
        <f t="shared" si="101"/>
        <v>0</v>
      </c>
      <c r="CO224" s="58">
        <f t="shared" si="102"/>
        <v>0</v>
      </c>
      <c r="CP224" s="4" t="str">
        <f t="shared" si="103"/>
        <v/>
      </c>
      <c r="CQ224" s="4" t="b">
        <f t="shared" si="104"/>
        <v>0</v>
      </c>
      <c r="CR224" s="4" t="str">
        <f t="shared" si="105"/>
        <v/>
      </c>
      <c r="CS224" s="4" t="str">
        <f t="shared" si="106"/>
        <v/>
      </c>
      <c r="CT224" s="91" t="b">
        <f t="shared" si="83"/>
        <v>0</v>
      </c>
    </row>
    <row r="225" spans="1:98" s="4" customFormat="1" x14ac:dyDescent="0.25">
      <c r="A225" s="50" t="str">
        <f t="shared" si="84"/>
        <v>...</v>
      </c>
      <c r="B225" s="50" t="str">
        <f t="shared" si="85"/>
        <v>...</v>
      </c>
      <c r="C225" s="50" t="str">
        <f t="shared" si="86"/>
        <v>.....</v>
      </c>
      <c r="D225" s="50" t="str">
        <f>IF($C225=".....","",_xlfn.IFNA(VLOOKUP($C225, Parameter!$A$4:$L$5000, 3, FALSE), ""))</f>
        <v/>
      </c>
      <c r="E225" s="50" t="str">
        <f t="shared" si="87"/>
        <v>.....</v>
      </c>
      <c r="F225" s="50" t="str">
        <f t="shared" si="88"/>
        <v>......</v>
      </c>
      <c r="G225" s="50" t="str">
        <f t="shared" si="89"/>
        <v>...</v>
      </c>
      <c r="H225" s="40">
        <f>IF(E225=".....", 0, _xlfn.IFNA(VLOOKUP($E225, Parameter2!$A$2:$C$5000, 3, FALSE), 0))</f>
        <v>0</v>
      </c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18" t="str">
        <f>IF(C225=".....","",_xlfn.IFNA(VLOOKUP($C225, Parameter!$A$4:$B$5000, 2, FALSE), "Kode belanja salah :("))</f>
        <v/>
      </c>
      <c r="X225" s="35"/>
      <c r="Y225" s="121"/>
      <c r="Z225" s="17"/>
      <c r="AA225" s="20"/>
      <c r="AB225" s="41" t="str">
        <f>IF($C225=".....","",VLOOKUP($C225, Parameter!$A$4:$L$5000, 6, FALSE))</f>
        <v/>
      </c>
      <c r="AC225" s="41" t="str">
        <f>IF($C225=".....","",VLOOKUP($C225, Parameter!$A$4:$L$5000, 7, FALSE))</f>
        <v/>
      </c>
      <c r="AD225" s="41" t="str">
        <f>IF($C225=".....","",VLOOKUP($C225, Parameter!$A$4:$L$5000, 8, FALSE))</f>
        <v/>
      </c>
      <c r="AE225" s="41" t="str">
        <f>IF($C225=".....","",VLOOKUP($C225, Parameter!$A$4:$L$5000, 9, FALSE))</f>
        <v/>
      </c>
      <c r="AF225" s="41" t="str">
        <f>IF($C225=".....","",VLOOKUP($C225, Parameter!$A$4:$L$5000, 10, FALSE))</f>
        <v/>
      </c>
      <c r="AG225" s="41" t="str">
        <f>IF($C225=".....","",VLOOKUP($C225, Parameter!$A$4:$L$5000, 11, FALSE))</f>
        <v/>
      </c>
      <c r="AH225" s="41" t="str">
        <f>IF($C225="..0.0.0.000","",_xlfn.IFNA(VLOOKUP($C225, Parameter!$A$4:$L$5000, 12, FALSE), ""))</f>
        <v/>
      </c>
      <c r="AI225" s="39"/>
      <c r="AJ225" s="39"/>
      <c r="AK225" s="39"/>
      <c r="AL225" s="39"/>
      <c r="AM225" s="39"/>
      <c r="AN225" s="39"/>
      <c r="AO225" s="39"/>
      <c r="AP225" s="41" t="str">
        <f>IF(F225="......", "", _xlfn.IFNA(VLOOKUP(F225, Parameter2!$D$2:$E$15000, 2, FALSE), "Kode aset salah :("))</f>
        <v/>
      </c>
      <c r="AQ225" s="39"/>
      <c r="AR225" s="51"/>
      <c r="AS225" s="52"/>
      <c r="AT225" s="53">
        <f t="shared" si="90"/>
        <v>0</v>
      </c>
      <c r="AU225" s="39" t="str">
        <f t="shared" si="91"/>
        <v/>
      </c>
      <c r="AV225" s="39" t="str">
        <f t="shared" si="92"/>
        <v/>
      </c>
      <c r="AW225" s="39" t="str">
        <f t="shared" si="93"/>
        <v/>
      </c>
      <c r="AX225" s="39" t="str">
        <f t="shared" si="94"/>
        <v/>
      </c>
      <c r="AY225" s="41" t="str">
        <f>IF(G225="...", "", VLOOKUP(G225, UPB!$A$3:$B$5000, 2, FALSE))</f>
        <v/>
      </c>
      <c r="AZ225" s="84"/>
      <c r="BA225" s="76"/>
      <c r="BB225" s="65"/>
      <c r="BC225" s="65"/>
      <c r="BD225" s="54"/>
      <c r="BE225" s="65"/>
      <c r="BF225" s="65"/>
      <c r="BG225" s="65"/>
      <c r="BH225" s="65"/>
      <c r="BI225" s="65"/>
      <c r="BJ225" s="65"/>
      <c r="BK225" s="65"/>
      <c r="BL225" s="65"/>
      <c r="BM225" s="65"/>
      <c r="BN225" s="70"/>
      <c r="BO225" s="65"/>
      <c r="BP225" s="65"/>
      <c r="BQ225" s="65"/>
      <c r="BR225" s="65"/>
      <c r="BS225" s="65"/>
      <c r="BT225" s="65"/>
      <c r="BU225" s="55" t="str">
        <f>IF(AND($D225 &lt;&gt; "", $D225 &lt;&gt; $E225, $F225 &lt;&gt; "x.x.x.x.x.x.x"), VLOOKUP($E225, Parameter!$E$3:$N$5000, 9, FALSE), "")</f>
        <v/>
      </c>
      <c r="BV225" s="55" t="str">
        <f>IF(AND($D225 &lt;&gt; "", $D225 &lt;&gt; $E225, $F225 &lt;&gt; "x.x.x.x.x.x.x"), VLOOKUP($E225, Parameter!$E$3:$N$5000, 10, FALSE), "")</f>
        <v/>
      </c>
      <c r="BW225" s="55" t="str">
        <f>IF(AND($D225 &lt;&gt; "", $D225 &lt;&gt; $E225, $F225 &lt;&gt; "x.x.x.x.x.x.x"), VLOOKUP($C225, Parameter!$A$4:$L$5000, 3, FALSE), "")</f>
        <v/>
      </c>
      <c r="BX225" s="55" t="str">
        <f>IF(AND($D225 &lt;&gt; "", $D225 &lt;&gt; $E225, $F225 &lt;&gt; "x.x.x.x.x.x.x"), VLOOKUP($C225, Parameter!$A$4:$L$5000, 4, FALSE), "")</f>
        <v/>
      </c>
      <c r="BY225" s="56">
        <f t="shared" si="95"/>
        <v>0</v>
      </c>
      <c r="BZ225" s="55" t="str">
        <f t="shared" si="96"/>
        <v>Intra</v>
      </c>
      <c r="CA225" s="55" t="str">
        <f>IF($BZ225="Ekstra", Parameter3!$B$2, "")</f>
        <v/>
      </c>
      <c r="CB225" s="55" t="str">
        <f>IF($BZ225="Ekstra", Parameter3!$C$2, "")</f>
        <v/>
      </c>
      <c r="CC225" s="55" t="str">
        <f>IF($BZ225="Ekstra", VLOOKUP($E225, Parameter!$E$3:$N$5000, 9, FALSE), "")</f>
        <v/>
      </c>
      <c r="CD225" s="55" t="str">
        <f>IF($BZ225="Ekstra", VLOOKUP($E225, Parameter!$E$3:$N$5000, 10, FALSE), "")</f>
        <v/>
      </c>
      <c r="CE225" s="56">
        <f t="shared" si="97"/>
        <v>0</v>
      </c>
      <c r="CF225" s="55" t="str">
        <f t="shared" si="107"/>
        <v/>
      </c>
      <c r="CG225" s="55" t="str">
        <f t="shared" si="107"/>
        <v/>
      </c>
      <c r="CH225" s="55" t="str">
        <f t="shared" si="98"/>
        <v/>
      </c>
      <c r="CI225" s="55" t="str">
        <f>IF($F225="x.x.x.x.x.x.x", VLOOKUP($C225, Parameter!$A$4:$L$5000, 4, FALSE), "")</f>
        <v/>
      </c>
      <c r="CJ225" s="56">
        <f t="shared" si="99"/>
        <v>0</v>
      </c>
      <c r="CM225" s="4" t="str">
        <f t="shared" si="100"/>
        <v>...-...-.....</v>
      </c>
      <c r="CN225" s="57">
        <f t="shared" si="101"/>
        <v>0</v>
      </c>
      <c r="CO225" s="58">
        <f t="shared" si="102"/>
        <v>0</v>
      </c>
      <c r="CP225" s="4" t="str">
        <f t="shared" si="103"/>
        <v/>
      </c>
      <c r="CQ225" s="4" t="b">
        <f t="shared" si="104"/>
        <v>0</v>
      </c>
      <c r="CR225" s="4" t="str">
        <f t="shared" si="105"/>
        <v/>
      </c>
      <c r="CS225" s="4" t="str">
        <f t="shared" si="106"/>
        <v/>
      </c>
      <c r="CT225" s="91" t="b">
        <f t="shared" si="83"/>
        <v>0</v>
      </c>
    </row>
    <row r="226" spans="1:98" s="4" customFormat="1" x14ac:dyDescent="0.25">
      <c r="A226" s="50" t="str">
        <f t="shared" si="84"/>
        <v>...</v>
      </c>
      <c r="B226" s="50" t="str">
        <f t="shared" si="85"/>
        <v>...</v>
      </c>
      <c r="C226" s="50" t="str">
        <f t="shared" si="86"/>
        <v>.....</v>
      </c>
      <c r="D226" s="50" t="str">
        <f>IF($C226=".....","",_xlfn.IFNA(VLOOKUP($C226, Parameter!$A$4:$L$5000, 3, FALSE), ""))</f>
        <v/>
      </c>
      <c r="E226" s="50" t="str">
        <f t="shared" si="87"/>
        <v>.....</v>
      </c>
      <c r="F226" s="50" t="str">
        <f t="shared" si="88"/>
        <v>......</v>
      </c>
      <c r="G226" s="50" t="str">
        <f t="shared" si="89"/>
        <v>...</v>
      </c>
      <c r="H226" s="40">
        <f>IF(E226=".....", 0, _xlfn.IFNA(VLOOKUP($E226, Parameter2!$A$2:$C$5000, 3, FALSE), 0))</f>
        <v>0</v>
      </c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18" t="str">
        <f>IF(C226=".....","",_xlfn.IFNA(VLOOKUP($C226, Parameter!$A$4:$B$5000, 2, FALSE), "Kode belanja salah :("))</f>
        <v/>
      </c>
      <c r="X226" s="35"/>
      <c r="Y226" s="121"/>
      <c r="Z226" s="17"/>
      <c r="AA226" s="20"/>
      <c r="AB226" s="41" t="str">
        <f>IF($C226=".....","",VLOOKUP($C226, Parameter!$A$4:$L$5000, 6, FALSE))</f>
        <v/>
      </c>
      <c r="AC226" s="41" t="str">
        <f>IF($C226=".....","",VLOOKUP($C226, Parameter!$A$4:$L$5000, 7, FALSE))</f>
        <v/>
      </c>
      <c r="AD226" s="41" t="str">
        <f>IF($C226=".....","",VLOOKUP($C226, Parameter!$A$4:$L$5000, 8, FALSE))</f>
        <v/>
      </c>
      <c r="AE226" s="41" t="str">
        <f>IF($C226=".....","",VLOOKUP($C226, Parameter!$A$4:$L$5000, 9, FALSE))</f>
        <v/>
      </c>
      <c r="AF226" s="41" t="str">
        <f>IF($C226=".....","",VLOOKUP($C226, Parameter!$A$4:$L$5000, 10, FALSE))</f>
        <v/>
      </c>
      <c r="AG226" s="41" t="str">
        <f>IF($C226=".....","",VLOOKUP($C226, Parameter!$A$4:$L$5000, 11, FALSE))</f>
        <v/>
      </c>
      <c r="AH226" s="41" t="str">
        <f>IF($C226="..0.0.0.000","",_xlfn.IFNA(VLOOKUP($C226, Parameter!$A$4:$L$5000, 12, FALSE), ""))</f>
        <v/>
      </c>
      <c r="AI226" s="39"/>
      <c r="AJ226" s="39"/>
      <c r="AK226" s="39"/>
      <c r="AL226" s="39"/>
      <c r="AM226" s="39"/>
      <c r="AN226" s="39"/>
      <c r="AO226" s="39"/>
      <c r="AP226" s="41" t="str">
        <f>IF(F226="......", "", _xlfn.IFNA(VLOOKUP(F226, Parameter2!$D$2:$E$15000, 2, FALSE), "Kode aset salah :("))</f>
        <v/>
      </c>
      <c r="AQ226" s="39"/>
      <c r="AR226" s="51"/>
      <c r="AS226" s="52"/>
      <c r="AT226" s="53">
        <f t="shared" si="90"/>
        <v>0</v>
      </c>
      <c r="AU226" s="39" t="str">
        <f t="shared" si="91"/>
        <v/>
      </c>
      <c r="AV226" s="39" t="str">
        <f t="shared" si="92"/>
        <v/>
      </c>
      <c r="AW226" s="39" t="str">
        <f t="shared" si="93"/>
        <v/>
      </c>
      <c r="AX226" s="39" t="str">
        <f t="shared" si="94"/>
        <v/>
      </c>
      <c r="AY226" s="41" t="str">
        <f>IF(G226="...", "", VLOOKUP(G226, UPB!$A$3:$B$5000, 2, FALSE))</f>
        <v/>
      </c>
      <c r="AZ226" s="84"/>
      <c r="BA226" s="76"/>
      <c r="BB226" s="65"/>
      <c r="BC226" s="65"/>
      <c r="BD226" s="54"/>
      <c r="BE226" s="65"/>
      <c r="BF226" s="65"/>
      <c r="BG226" s="65"/>
      <c r="BH226" s="65"/>
      <c r="BI226" s="65"/>
      <c r="BJ226" s="65"/>
      <c r="BK226" s="65"/>
      <c r="BL226" s="65"/>
      <c r="BM226" s="65"/>
      <c r="BN226" s="70"/>
      <c r="BO226" s="65"/>
      <c r="BP226" s="65"/>
      <c r="BQ226" s="65"/>
      <c r="BR226" s="65"/>
      <c r="BS226" s="65"/>
      <c r="BT226" s="65"/>
      <c r="BU226" s="55" t="str">
        <f>IF(AND($D226 &lt;&gt; "", $D226 &lt;&gt; $E226, $F226 &lt;&gt; "x.x.x.x.x.x.x"), VLOOKUP($E226, Parameter!$E$3:$N$5000, 9, FALSE), "")</f>
        <v/>
      </c>
      <c r="BV226" s="55" t="str">
        <f>IF(AND($D226 &lt;&gt; "", $D226 &lt;&gt; $E226, $F226 &lt;&gt; "x.x.x.x.x.x.x"), VLOOKUP($E226, Parameter!$E$3:$N$5000, 10, FALSE), "")</f>
        <v/>
      </c>
      <c r="BW226" s="55" t="str">
        <f>IF(AND($D226 &lt;&gt; "", $D226 &lt;&gt; $E226, $F226 &lt;&gt; "x.x.x.x.x.x.x"), VLOOKUP($C226, Parameter!$A$4:$L$5000, 3, FALSE), "")</f>
        <v/>
      </c>
      <c r="BX226" s="55" t="str">
        <f>IF(AND($D226 &lt;&gt; "", $D226 &lt;&gt; $E226, $F226 &lt;&gt; "x.x.x.x.x.x.x"), VLOOKUP($C226, Parameter!$A$4:$L$5000, 4, FALSE), "")</f>
        <v/>
      </c>
      <c r="BY226" s="56">
        <f t="shared" si="95"/>
        <v>0</v>
      </c>
      <c r="BZ226" s="55" t="str">
        <f t="shared" si="96"/>
        <v>Intra</v>
      </c>
      <c r="CA226" s="55" t="str">
        <f>IF($BZ226="Ekstra", Parameter3!$B$2, "")</f>
        <v/>
      </c>
      <c r="CB226" s="55" t="str">
        <f>IF($BZ226="Ekstra", Parameter3!$C$2, "")</f>
        <v/>
      </c>
      <c r="CC226" s="55" t="str">
        <f>IF($BZ226="Ekstra", VLOOKUP($E226, Parameter!$E$3:$N$5000, 9, FALSE), "")</f>
        <v/>
      </c>
      <c r="CD226" s="55" t="str">
        <f>IF($BZ226="Ekstra", VLOOKUP($E226, Parameter!$E$3:$N$5000, 10, FALSE), "")</f>
        <v/>
      </c>
      <c r="CE226" s="56">
        <f t="shared" si="97"/>
        <v>0</v>
      </c>
      <c r="CF226" s="55" t="str">
        <f t="shared" si="107"/>
        <v/>
      </c>
      <c r="CG226" s="55" t="str">
        <f t="shared" si="107"/>
        <v/>
      </c>
      <c r="CH226" s="55" t="str">
        <f t="shared" si="98"/>
        <v/>
      </c>
      <c r="CI226" s="55" t="str">
        <f>IF($F226="x.x.x.x.x.x.x", VLOOKUP($C226, Parameter!$A$4:$L$5000, 4, FALSE), "")</f>
        <v/>
      </c>
      <c r="CJ226" s="56">
        <f t="shared" si="99"/>
        <v>0</v>
      </c>
      <c r="CM226" s="4" t="str">
        <f t="shared" si="100"/>
        <v>...-...-.....</v>
      </c>
      <c r="CN226" s="57">
        <f t="shared" si="101"/>
        <v>0</v>
      </c>
      <c r="CO226" s="58">
        <f t="shared" si="102"/>
        <v>0</v>
      </c>
      <c r="CP226" s="4" t="str">
        <f t="shared" si="103"/>
        <v/>
      </c>
      <c r="CQ226" s="4" t="b">
        <f t="shared" si="104"/>
        <v>0</v>
      </c>
      <c r="CR226" s="4" t="str">
        <f t="shared" si="105"/>
        <v/>
      </c>
      <c r="CS226" s="4" t="str">
        <f t="shared" si="106"/>
        <v/>
      </c>
      <c r="CT226" s="91" t="b">
        <f t="shared" si="83"/>
        <v>0</v>
      </c>
    </row>
    <row r="227" spans="1:98" s="4" customFormat="1" x14ac:dyDescent="0.25">
      <c r="A227" s="50" t="str">
        <f t="shared" si="84"/>
        <v>...</v>
      </c>
      <c r="B227" s="50" t="str">
        <f t="shared" si="85"/>
        <v>...</v>
      </c>
      <c r="C227" s="50" t="str">
        <f t="shared" si="86"/>
        <v>.....</v>
      </c>
      <c r="D227" s="50" t="str">
        <f>IF($C227=".....","",_xlfn.IFNA(VLOOKUP($C227, Parameter!$A$4:$L$5000, 3, FALSE), ""))</f>
        <v/>
      </c>
      <c r="E227" s="50" t="str">
        <f t="shared" si="87"/>
        <v>.....</v>
      </c>
      <c r="F227" s="50" t="str">
        <f t="shared" si="88"/>
        <v>......</v>
      </c>
      <c r="G227" s="50" t="str">
        <f t="shared" si="89"/>
        <v>...</v>
      </c>
      <c r="H227" s="40">
        <f>IF(E227=".....", 0, _xlfn.IFNA(VLOOKUP($E227, Parameter2!$A$2:$C$5000, 3, FALSE), 0))</f>
        <v>0</v>
      </c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18" t="str">
        <f>IF(C227=".....","",_xlfn.IFNA(VLOOKUP($C227, Parameter!$A$4:$B$5000, 2, FALSE), "Kode belanja salah :("))</f>
        <v/>
      </c>
      <c r="X227" s="35"/>
      <c r="Y227" s="121"/>
      <c r="Z227" s="17"/>
      <c r="AA227" s="20"/>
      <c r="AB227" s="41" t="str">
        <f>IF($C227=".....","",VLOOKUP($C227, Parameter!$A$4:$L$5000, 6, FALSE))</f>
        <v/>
      </c>
      <c r="AC227" s="41" t="str">
        <f>IF($C227=".....","",VLOOKUP($C227, Parameter!$A$4:$L$5000, 7, FALSE))</f>
        <v/>
      </c>
      <c r="AD227" s="41" t="str">
        <f>IF($C227=".....","",VLOOKUP($C227, Parameter!$A$4:$L$5000, 8, FALSE))</f>
        <v/>
      </c>
      <c r="AE227" s="41" t="str">
        <f>IF($C227=".....","",VLOOKUP($C227, Parameter!$A$4:$L$5000, 9, FALSE))</f>
        <v/>
      </c>
      <c r="AF227" s="41" t="str">
        <f>IF($C227=".....","",VLOOKUP($C227, Parameter!$A$4:$L$5000, 10, FALSE))</f>
        <v/>
      </c>
      <c r="AG227" s="41" t="str">
        <f>IF($C227=".....","",VLOOKUP($C227, Parameter!$A$4:$L$5000, 11, FALSE))</f>
        <v/>
      </c>
      <c r="AH227" s="41" t="str">
        <f>IF($C227="..0.0.0.000","",_xlfn.IFNA(VLOOKUP($C227, Parameter!$A$4:$L$5000, 12, FALSE), ""))</f>
        <v/>
      </c>
      <c r="AI227" s="39"/>
      <c r="AJ227" s="39"/>
      <c r="AK227" s="39"/>
      <c r="AL227" s="39"/>
      <c r="AM227" s="39"/>
      <c r="AN227" s="39"/>
      <c r="AO227" s="39"/>
      <c r="AP227" s="41" t="str">
        <f>IF(F227="......", "", _xlfn.IFNA(VLOOKUP(F227, Parameter2!$D$2:$E$15000, 2, FALSE), "Kode aset salah :("))</f>
        <v/>
      </c>
      <c r="AQ227" s="39"/>
      <c r="AR227" s="51"/>
      <c r="AS227" s="52"/>
      <c r="AT227" s="53">
        <f t="shared" si="90"/>
        <v>0</v>
      </c>
      <c r="AU227" s="39" t="str">
        <f t="shared" si="91"/>
        <v/>
      </c>
      <c r="AV227" s="39" t="str">
        <f t="shared" si="92"/>
        <v/>
      </c>
      <c r="AW227" s="39" t="str">
        <f t="shared" si="93"/>
        <v/>
      </c>
      <c r="AX227" s="39" t="str">
        <f t="shared" si="94"/>
        <v/>
      </c>
      <c r="AY227" s="41" t="str">
        <f>IF(G227="...", "", VLOOKUP(G227, UPB!$A$3:$B$5000, 2, FALSE))</f>
        <v/>
      </c>
      <c r="AZ227" s="84"/>
      <c r="BA227" s="76"/>
      <c r="BB227" s="65"/>
      <c r="BC227" s="65"/>
      <c r="BD227" s="54"/>
      <c r="BE227" s="65"/>
      <c r="BF227" s="65"/>
      <c r="BG227" s="65"/>
      <c r="BH227" s="65"/>
      <c r="BI227" s="65"/>
      <c r="BJ227" s="65"/>
      <c r="BK227" s="65"/>
      <c r="BL227" s="65"/>
      <c r="BM227" s="65"/>
      <c r="BN227" s="70"/>
      <c r="BO227" s="65"/>
      <c r="BP227" s="65"/>
      <c r="BQ227" s="65"/>
      <c r="BR227" s="65"/>
      <c r="BS227" s="65"/>
      <c r="BT227" s="65"/>
      <c r="BU227" s="55" t="str">
        <f>IF(AND($D227 &lt;&gt; "", $D227 &lt;&gt; $E227, $F227 &lt;&gt; "x.x.x.x.x.x.x"), VLOOKUP($E227, Parameter!$E$3:$N$5000, 9, FALSE), "")</f>
        <v/>
      </c>
      <c r="BV227" s="55" t="str">
        <f>IF(AND($D227 &lt;&gt; "", $D227 &lt;&gt; $E227, $F227 &lt;&gt; "x.x.x.x.x.x.x"), VLOOKUP($E227, Parameter!$E$3:$N$5000, 10, FALSE), "")</f>
        <v/>
      </c>
      <c r="BW227" s="55" t="str">
        <f>IF(AND($D227 &lt;&gt; "", $D227 &lt;&gt; $E227, $F227 &lt;&gt; "x.x.x.x.x.x.x"), VLOOKUP($C227, Parameter!$A$4:$L$5000, 3, FALSE), "")</f>
        <v/>
      </c>
      <c r="BX227" s="55" t="str">
        <f>IF(AND($D227 &lt;&gt; "", $D227 &lt;&gt; $E227, $F227 &lt;&gt; "x.x.x.x.x.x.x"), VLOOKUP($C227, Parameter!$A$4:$L$5000, 4, FALSE), "")</f>
        <v/>
      </c>
      <c r="BY227" s="56">
        <f t="shared" si="95"/>
        <v>0</v>
      </c>
      <c r="BZ227" s="55" t="str">
        <f t="shared" si="96"/>
        <v>Intra</v>
      </c>
      <c r="CA227" s="55" t="str">
        <f>IF($BZ227="Ekstra", Parameter3!$B$2, "")</f>
        <v/>
      </c>
      <c r="CB227" s="55" t="str">
        <f>IF($BZ227="Ekstra", Parameter3!$C$2, "")</f>
        <v/>
      </c>
      <c r="CC227" s="55" t="str">
        <f>IF($BZ227="Ekstra", VLOOKUP($E227, Parameter!$E$3:$N$5000, 9, FALSE), "")</f>
        <v/>
      </c>
      <c r="CD227" s="55" t="str">
        <f>IF($BZ227="Ekstra", VLOOKUP($E227, Parameter!$E$3:$N$5000, 10, FALSE), "")</f>
        <v/>
      </c>
      <c r="CE227" s="56">
        <f t="shared" si="97"/>
        <v>0</v>
      </c>
      <c r="CF227" s="55" t="str">
        <f t="shared" si="107"/>
        <v/>
      </c>
      <c r="CG227" s="55" t="str">
        <f t="shared" si="107"/>
        <v/>
      </c>
      <c r="CH227" s="55" t="str">
        <f t="shared" si="98"/>
        <v/>
      </c>
      <c r="CI227" s="55" t="str">
        <f>IF($F227="x.x.x.x.x.x.x", VLOOKUP($C227, Parameter!$A$4:$L$5000, 4, FALSE), "")</f>
        <v/>
      </c>
      <c r="CJ227" s="56">
        <f t="shared" si="99"/>
        <v>0</v>
      </c>
      <c r="CM227" s="4" t="str">
        <f t="shared" si="100"/>
        <v>...-...-.....</v>
      </c>
      <c r="CN227" s="57">
        <f t="shared" si="101"/>
        <v>0</v>
      </c>
      <c r="CO227" s="58">
        <f t="shared" si="102"/>
        <v>0</v>
      </c>
      <c r="CP227" s="4" t="str">
        <f t="shared" si="103"/>
        <v/>
      </c>
      <c r="CQ227" s="4" t="b">
        <f t="shared" si="104"/>
        <v>0</v>
      </c>
      <c r="CR227" s="4" t="str">
        <f t="shared" si="105"/>
        <v/>
      </c>
      <c r="CS227" s="4" t="str">
        <f t="shared" si="106"/>
        <v/>
      </c>
      <c r="CT227" s="91" t="b">
        <f t="shared" si="83"/>
        <v>0</v>
      </c>
    </row>
    <row r="228" spans="1:98" s="4" customFormat="1" x14ac:dyDescent="0.25">
      <c r="A228" s="50" t="str">
        <f t="shared" si="84"/>
        <v>...</v>
      </c>
      <c r="B228" s="50" t="str">
        <f t="shared" si="85"/>
        <v>...</v>
      </c>
      <c r="C228" s="50" t="str">
        <f t="shared" si="86"/>
        <v>.....</v>
      </c>
      <c r="D228" s="50" t="str">
        <f>IF($C228=".....","",_xlfn.IFNA(VLOOKUP($C228, Parameter!$A$4:$L$5000, 3, FALSE), ""))</f>
        <v/>
      </c>
      <c r="E228" s="50" t="str">
        <f t="shared" si="87"/>
        <v>.....</v>
      </c>
      <c r="F228" s="50" t="str">
        <f t="shared" si="88"/>
        <v>......</v>
      </c>
      <c r="G228" s="50" t="str">
        <f t="shared" si="89"/>
        <v>...</v>
      </c>
      <c r="H228" s="40">
        <f>IF(E228=".....", 0, _xlfn.IFNA(VLOOKUP($E228, Parameter2!$A$2:$C$5000, 3, FALSE), 0))</f>
        <v>0</v>
      </c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18" t="str">
        <f>IF(C228=".....","",_xlfn.IFNA(VLOOKUP($C228, Parameter!$A$4:$B$5000, 2, FALSE), "Kode belanja salah :("))</f>
        <v/>
      </c>
      <c r="X228" s="35"/>
      <c r="Y228" s="121"/>
      <c r="Z228" s="17"/>
      <c r="AA228" s="20"/>
      <c r="AB228" s="41" t="str">
        <f>IF($C228=".....","",VLOOKUP($C228, Parameter!$A$4:$L$5000, 6, FALSE))</f>
        <v/>
      </c>
      <c r="AC228" s="41" t="str">
        <f>IF($C228=".....","",VLOOKUP($C228, Parameter!$A$4:$L$5000, 7, FALSE))</f>
        <v/>
      </c>
      <c r="AD228" s="41" t="str">
        <f>IF($C228=".....","",VLOOKUP($C228, Parameter!$A$4:$L$5000, 8, FALSE))</f>
        <v/>
      </c>
      <c r="AE228" s="41" t="str">
        <f>IF($C228=".....","",VLOOKUP($C228, Parameter!$A$4:$L$5000, 9, FALSE))</f>
        <v/>
      </c>
      <c r="AF228" s="41" t="str">
        <f>IF($C228=".....","",VLOOKUP($C228, Parameter!$A$4:$L$5000, 10, FALSE))</f>
        <v/>
      </c>
      <c r="AG228" s="41" t="str">
        <f>IF($C228=".....","",VLOOKUP($C228, Parameter!$A$4:$L$5000, 11, FALSE))</f>
        <v/>
      </c>
      <c r="AH228" s="41" t="str">
        <f>IF($C228="..0.0.0.000","",_xlfn.IFNA(VLOOKUP($C228, Parameter!$A$4:$L$5000, 12, FALSE), ""))</f>
        <v/>
      </c>
      <c r="AI228" s="39"/>
      <c r="AJ228" s="39"/>
      <c r="AK228" s="39"/>
      <c r="AL228" s="39"/>
      <c r="AM228" s="39"/>
      <c r="AN228" s="39"/>
      <c r="AO228" s="39"/>
      <c r="AP228" s="41" t="str">
        <f>IF(F228="......", "", _xlfn.IFNA(VLOOKUP(F228, Parameter2!$D$2:$E$15000, 2, FALSE), "Kode aset salah :("))</f>
        <v/>
      </c>
      <c r="AQ228" s="39"/>
      <c r="AR228" s="51"/>
      <c r="AS228" s="52"/>
      <c r="AT228" s="53">
        <f t="shared" si="90"/>
        <v>0</v>
      </c>
      <c r="AU228" s="39" t="str">
        <f t="shared" si="91"/>
        <v/>
      </c>
      <c r="AV228" s="39" t="str">
        <f t="shared" si="92"/>
        <v/>
      </c>
      <c r="AW228" s="39" t="str">
        <f t="shared" si="93"/>
        <v/>
      </c>
      <c r="AX228" s="39" t="str">
        <f t="shared" si="94"/>
        <v/>
      </c>
      <c r="AY228" s="41" t="str">
        <f>IF(G228="...", "", VLOOKUP(G228, UPB!$A$3:$B$5000, 2, FALSE))</f>
        <v/>
      </c>
      <c r="AZ228" s="84"/>
      <c r="BA228" s="76"/>
      <c r="BB228" s="65"/>
      <c r="BC228" s="65"/>
      <c r="BD228" s="54"/>
      <c r="BE228" s="65"/>
      <c r="BF228" s="65"/>
      <c r="BG228" s="65"/>
      <c r="BH228" s="65"/>
      <c r="BI228" s="65"/>
      <c r="BJ228" s="65"/>
      <c r="BK228" s="65"/>
      <c r="BL228" s="65"/>
      <c r="BM228" s="65"/>
      <c r="BN228" s="70"/>
      <c r="BO228" s="65"/>
      <c r="BP228" s="65"/>
      <c r="BQ228" s="65"/>
      <c r="BR228" s="65"/>
      <c r="BS228" s="65"/>
      <c r="BT228" s="65"/>
      <c r="BU228" s="55" t="str">
        <f>IF(AND($D228 &lt;&gt; "", $D228 &lt;&gt; $E228, $F228 &lt;&gt; "x.x.x.x.x.x.x"), VLOOKUP($E228, Parameter!$E$3:$N$5000, 9, FALSE), "")</f>
        <v/>
      </c>
      <c r="BV228" s="55" t="str">
        <f>IF(AND($D228 &lt;&gt; "", $D228 &lt;&gt; $E228, $F228 &lt;&gt; "x.x.x.x.x.x.x"), VLOOKUP($E228, Parameter!$E$3:$N$5000, 10, FALSE), "")</f>
        <v/>
      </c>
      <c r="BW228" s="55" t="str">
        <f>IF(AND($D228 &lt;&gt; "", $D228 &lt;&gt; $E228, $F228 &lt;&gt; "x.x.x.x.x.x.x"), VLOOKUP($C228, Parameter!$A$4:$L$5000, 3, FALSE), "")</f>
        <v/>
      </c>
      <c r="BX228" s="55" t="str">
        <f>IF(AND($D228 &lt;&gt; "", $D228 &lt;&gt; $E228, $F228 &lt;&gt; "x.x.x.x.x.x.x"), VLOOKUP($C228, Parameter!$A$4:$L$5000, 4, FALSE), "")</f>
        <v/>
      </c>
      <c r="BY228" s="56">
        <f t="shared" si="95"/>
        <v>0</v>
      </c>
      <c r="BZ228" s="55" t="str">
        <f t="shared" si="96"/>
        <v>Intra</v>
      </c>
      <c r="CA228" s="55" t="str">
        <f>IF($BZ228="Ekstra", Parameter3!$B$2, "")</f>
        <v/>
      </c>
      <c r="CB228" s="55" t="str">
        <f>IF($BZ228="Ekstra", Parameter3!$C$2, "")</f>
        <v/>
      </c>
      <c r="CC228" s="55" t="str">
        <f>IF($BZ228="Ekstra", VLOOKUP($E228, Parameter!$E$3:$N$5000, 9, FALSE), "")</f>
        <v/>
      </c>
      <c r="CD228" s="55" t="str">
        <f>IF($BZ228="Ekstra", VLOOKUP($E228, Parameter!$E$3:$N$5000, 10, FALSE), "")</f>
        <v/>
      </c>
      <c r="CE228" s="56">
        <f t="shared" si="97"/>
        <v>0</v>
      </c>
      <c r="CF228" s="55" t="str">
        <f t="shared" si="107"/>
        <v/>
      </c>
      <c r="CG228" s="55" t="str">
        <f t="shared" si="107"/>
        <v/>
      </c>
      <c r="CH228" s="55" t="str">
        <f t="shared" si="98"/>
        <v/>
      </c>
      <c r="CI228" s="55" t="str">
        <f>IF($F228="x.x.x.x.x.x.x", VLOOKUP($C228, Parameter!$A$4:$L$5000, 4, FALSE), "")</f>
        <v/>
      </c>
      <c r="CJ228" s="56">
        <f t="shared" si="99"/>
        <v>0</v>
      </c>
      <c r="CM228" s="4" t="str">
        <f t="shared" si="100"/>
        <v>...-...-.....</v>
      </c>
      <c r="CN228" s="57">
        <f t="shared" si="101"/>
        <v>0</v>
      </c>
      <c r="CO228" s="58">
        <f t="shared" si="102"/>
        <v>0</v>
      </c>
      <c r="CP228" s="4" t="str">
        <f t="shared" si="103"/>
        <v/>
      </c>
      <c r="CQ228" s="4" t="b">
        <f t="shared" si="104"/>
        <v>0</v>
      </c>
      <c r="CR228" s="4" t="str">
        <f t="shared" si="105"/>
        <v/>
      </c>
      <c r="CS228" s="4" t="str">
        <f t="shared" si="106"/>
        <v/>
      </c>
      <c r="CT228" s="91" t="b">
        <f t="shared" si="83"/>
        <v>0</v>
      </c>
    </row>
    <row r="229" spans="1:98" s="4" customFormat="1" x14ac:dyDescent="0.25">
      <c r="A229" s="50" t="str">
        <f t="shared" si="84"/>
        <v>...</v>
      </c>
      <c r="B229" s="50" t="str">
        <f t="shared" si="85"/>
        <v>...</v>
      </c>
      <c r="C229" s="50" t="str">
        <f t="shared" si="86"/>
        <v>.....</v>
      </c>
      <c r="D229" s="50" t="str">
        <f>IF($C229=".....","",_xlfn.IFNA(VLOOKUP($C229, Parameter!$A$4:$L$5000, 3, FALSE), ""))</f>
        <v/>
      </c>
      <c r="E229" s="50" t="str">
        <f t="shared" si="87"/>
        <v>.....</v>
      </c>
      <c r="F229" s="50" t="str">
        <f t="shared" si="88"/>
        <v>......</v>
      </c>
      <c r="G229" s="50" t="str">
        <f t="shared" si="89"/>
        <v>...</v>
      </c>
      <c r="H229" s="40">
        <f>IF(E229=".....", 0, _xlfn.IFNA(VLOOKUP($E229, Parameter2!$A$2:$C$5000, 3, FALSE), 0))</f>
        <v>0</v>
      </c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18" t="str">
        <f>IF(C229=".....","",_xlfn.IFNA(VLOOKUP($C229, Parameter!$A$4:$B$5000, 2, FALSE), "Kode belanja salah :("))</f>
        <v/>
      </c>
      <c r="X229" s="35"/>
      <c r="Y229" s="121"/>
      <c r="Z229" s="17"/>
      <c r="AA229" s="20"/>
      <c r="AB229" s="41" t="str">
        <f>IF($C229=".....","",VLOOKUP($C229, Parameter!$A$4:$L$5000, 6, FALSE))</f>
        <v/>
      </c>
      <c r="AC229" s="41" t="str">
        <f>IF($C229=".....","",VLOOKUP($C229, Parameter!$A$4:$L$5000, 7, FALSE))</f>
        <v/>
      </c>
      <c r="AD229" s="41" t="str">
        <f>IF($C229=".....","",VLOOKUP($C229, Parameter!$A$4:$L$5000, 8, FALSE))</f>
        <v/>
      </c>
      <c r="AE229" s="41" t="str">
        <f>IF($C229=".....","",VLOOKUP($C229, Parameter!$A$4:$L$5000, 9, FALSE))</f>
        <v/>
      </c>
      <c r="AF229" s="41" t="str">
        <f>IF($C229=".....","",VLOOKUP($C229, Parameter!$A$4:$L$5000, 10, FALSE))</f>
        <v/>
      </c>
      <c r="AG229" s="41" t="str">
        <f>IF($C229=".....","",VLOOKUP($C229, Parameter!$A$4:$L$5000, 11, FALSE))</f>
        <v/>
      </c>
      <c r="AH229" s="41" t="str">
        <f>IF($C229="..0.0.0.000","",_xlfn.IFNA(VLOOKUP($C229, Parameter!$A$4:$L$5000, 12, FALSE), ""))</f>
        <v/>
      </c>
      <c r="AI229" s="39"/>
      <c r="AJ229" s="39"/>
      <c r="AK229" s="39"/>
      <c r="AL229" s="39"/>
      <c r="AM229" s="39"/>
      <c r="AN229" s="39"/>
      <c r="AO229" s="39"/>
      <c r="AP229" s="41" t="str">
        <f>IF(F229="......", "", _xlfn.IFNA(VLOOKUP(F229, Parameter2!$D$2:$E$15000, 2, FALSE), "Kode aset salah :("))</f>
        <v/>
      </c>
      <c r="AQ229" s="39"/>
      <c r="AR229" s="51"/>
      <c r="AS229" s="52"/>
      <c r="AT229" s="53">
        <f t="shared" si="90"/>
        <v>0</v>
      </c>
      <c r="AU229" s="39" t="str">
        <f t="shared" si="91"/>
        <v/>
      </c>
      <c r="AV229" s="39" t="str">
        <f t="shared" si="92"/>
        <v/>
      </c>
      <c r="AW229" s="39" t="str">
        <f t="shared" si="93"/>
        <v/>
      </c>
      <c r="AX229" s="39" t="str">
        <f t="shared" si="94"/>
        <v/>
      </c>
      <c r="AY229" s="41" t="str">
        <f>IF(G229="...", "", VLOOKUP(G229, UPB!$A$3:$B$5000, 2, FALSE))</f>
        <v/>
      </c>
      <c r="AZ229" s="84"/>
      <c r="BA229" s="76"/>
      <c r="BB229" s="65"/>
      <c r="BC229" s="65"/>
      <c r="BD229" s="54"/>
      <c r="BE229" s="65"/>
      <c r="BF229" s="65"/>
      <c r="BG229" s="65"/>
      <c r="BH229" s="65"/>
      <c r="BI229" s="65"/>
      <c r="BJ229" s="65"/>
      <c r="BK229" s="65"/>
      <c r="BL229" s="65"/>
      <c r="BM229" s="65"/>
      <c r="BN229" s="70"/>
      <c r="BO229" s="65"/>
      <c r="BP229" s="65"/>
      <c r="BQ229" s="65"/>
      <c r="BR229" s="65"/>
      <c r="BS229" s="65"/>
      <c r="BT229" s="65"/>
      <c r="BU229" s="55" t="str">
        <f>IF(AND($D229 &lt;&gt; "", $D229 &lt;&gt; $E229, $F229 &lt;&gt; "x.x.x.x.x.x.x"), VLOOKUP($E229, Parameter!$E$3:$N$5000, 9, FALSE), "")</f>
        <v/>
      </c>
      <c r="BV229" s="55" t="str">
        <f>IF(AND($D229 &lt;&gt; "", $D229 &lt;&gt; $E229, $F229 &lt;&gt; "x.x.x.x.x.x.x"), VLOOKUP($E229, Parameter!$E$3:$N$5000, 10, FALSE), "")</f>
        <v/>
      </c>
      <c r="BW229" s="55" t="str">
        <f>IF(AND($D229 &lt;&gt; "", $D229 &lt;&gt; $E229, $F229 &lt;&gt; "x.x.x.x.x.x.x"), VLOOKUP($C229, Parameter!$A$4:$L$5000, 3, FALSE), "")</f>
        <v/>
      </c>
      <c r="BX229" s="55" t="str">
        <f>IF(AND($D229 &lt;&gt; "", $D229 &lt;&gt; $E229, $F229 &lt;&gt; "x.x.x.x.x.x.x"), VLOOKUP($C229, Parameter!$A$4:$L$5000, 4, FALSE), "")</f>
        <v/>
      </c>
      <c r="BY229" s="56">
        <f t="shared" si="95"/>
        <v>0</v>
      </c>
      <c r="BZ229" s="55" t="str">
        <f t="shared" si="96"/>
        <v>Intra</v>
      </c>
      <c r="CA229" s="55" t="str">
        <f>IF($BZ229="Ekstra", Parameter3!$B$2, "")</f>
        <v/>
      </c>
      <c r="CB229" s="55" t="str">
        <f>IF($BZ229="Ekstra", Parameter3!$C$2, "")</f>
        <v/>
      </c>
      <c r="CC229" s="55" t="str">
        <f>IF($BZ229="Ekstra", VLOOKUP($E229, Parameter!$E$3:$N$5000, 9, FALSE), "")</f>
        <v/>
      </c>
      <c r="CD229" s="55" t="str">
        <f>IF($BZ229="Ekstra", VLOOKUP($E229, Parameter!$E$3:$N$5000, 10, FALSE), "")</f>
        <v/>
      </c>
      <c r="CE229" s="56">
        <f t="shared" si="97"/>
        <v>0</v>
      </c>
      <c r="CF229" s="55" t="str">
        <f t="shared" si="107"/>
        <v/>
      </c>
      <c r="CG229" s="55" t="str">
        <f t="shared" si="107"/>
        <v/>
      </c>
      <c r="CH229" s="55" t="str">
        <f t="shared" si="98"/>
        <v/>
      </c>
      <c r="CI229" s="55" t="str">
        <f>IF($F229="x.x.x.x.x.x.x", VLOOKUP($C229, Parameter!$A$4:$L$5000, 4, FALSE), "")</f>
        <v/>
      </c>
      <c r="CJ229" s="56">
        <f t="shared" si="99"/>
        <v>0</v>
      </c>
      <c r="CM229" s="4" t="str">
        <f t="shared" si="100"/>
        <v>...-...-.....</v>
      </c>
      <c r="CN229" s="57">
        <f t="shared" si="101"/>
        <v>0</v>
      </c>
      <c r="CO229" s="58">
        <f t="shared" si="102"/>
        <v>0</v>
      </c>
      <c r="CP229" s="4" t="str">
        <f t="shared" si="103"/>
        <v/>
      </c>
      <c r="CQ229" s="4" t="b">
        <f t="shared" si="104"/>
        <v>0</v>
      </c>
      <c r="CR229" s="4" t="str">
        <f t="shared" si="105"/>
        <v/>
      </c>
      <c r="CS229" s="4" t="str">
        <f t="shared" si="106"/>
        <v/>
      </c>
      <c r="CT229" s="91" t="b">
        <f t="shared" si="83"/>
        <v>0</v>
      </c>
    </row>
    <row r="230" spans="1:98" s="4" customFormat="1" x14ac:dyDescent="0.25">
      <c r="A230" s="50" t="str">
        <f t="shared" si="84"/>
        <v>...</v>
      </c>
      <c r="B230" s="50" t="str">
        <f t="shared" si="85"/>
        <v>...</v>
      </c>
      <c r="C230" s="50" t="str">
        <f t="shared" si="86"/>
        <v>.....</v>
      </c>
      <c r="D230" s="50" t="str">
        <f>IF($C230=".....","",_xlfn.IFNA(VLOOKUP($C230, Parameter!$A$4:$L$5000, 3, FALSE), ""))</f>
        <v/>
      </c>
      <c r="E230" s="50" t="str">
        <f t="shared" si="87"/>
        <v>.....</v>
      </c>
      <c r="F230" s="50" t="str">
        <f t="shared" si="88"/>
        <v>......</v>
      </c>
      <c r="G230" s="50" t="str">
        <f t="shared" si="89"/>
        <v>...</v>
      </c>
      <c r="H230" s="40">
        <f>IF(E230=".....", 0, _xlfn.IFNA(VLOOKUP($E230, Parameter2!$A$2:$C$5000, 3, FALSE), 0))</f>
        <v>0</v>
      </c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18" t="str">
        <f>IF(C230=".....","",_xlfn.IFNA(VLOOKUP($C230, Parameter!$A$4:$B$5000, 2, FALSE), "Kode belanja salah :("))</f>
        <v/>
      </c>
      <c r="X230" s="35"/>
      <c r="Y230" s="121"/>
      <c r="Z230" s="17"/>
      <c r="AA230" s="20"/>
      <c r="AB230" s="41" t="str">
        <f>IF($C230=".....","",VLOOKUP($C230, Parameter!$A$4:$L$5000, 6, FALSE))</f>
        <v/>
      </c>
      <c r="AC230" s="41" t="str">
        <f>IF($C230=".....","",VLOOKUP($C230, Parameter!$A$4:$L$5000, 7, FALSE))</f>
        <v/>
      </c>
      <c r="AD230" s="41" t="str">
        <f>IF($C230=".....","",VLOOKUP($C230, Parameter!$A$4:$L$5000, 8, FALSE))</f>
        <v/>
      </c>
      <c r="AE230" s="41" t="str">
        <f>IF($C230=".....","",VLOOKUP($C230, Parameter!$A$4:$L$5000, 9, FALSE))</f>
        <v/>
      </c>
      <c r="AF230" s="41" t="str">
        <f>IF($C230=".....","",VLOOKUP($C230, Parameter!$A$4:$L$5000, 10, FALSE))</f>
        <v/>
      </c>
      <c r="AG230" s="41" t="str">
        <f>IF($C230=".....","",VLOOKUP($C230, Parameter!$A$4:$L$5000, 11, FALSE))</f>
        <v/>
      </c>
      <c r="AH230" s="41" t="str">
        <f>IF($C230="..0.0.0.000","",_xlfn.IFNA(VLOOKUP($C230, Parameter!$A$4:$L$5000, 12, FALSE), ""))</f>
        <v/>
      </c>
      <c r="AI230" s="39"/>
      <c r="AJ230" s="39"/>
      <c r="AK230" s="39"/>
      <c r="AL230" s="39"/>
      <c r="AM230" s="39"/>
      <c r="AN230" s="39"/>
      <c r="AO230" s="39"/>
      <c r="AP230" s="41" t="str">
        <f>IF(F230="......", "", _xlfn.IFNA(VLOOKUP(F230, Parameter2!$D$2:$E$15000, 2, FALSE), "Kode aset salah :("))</f>
        <v/>
      </c>
      <c r="AQ230" s="39"/>
      <c r="AR230" s="51"/>
      <c r="AS230" s="52"/>
      <c r="AT230" s="53">
        <f t="shared" si="90"/>
        <v>0</v>
      </c>
      <c r="AU230" s="39" t="str">
        <f t="shared" si="91"/>
        <v/>
      </c>
      <c r="AV230" s="39" t="str">
        <f t="shared" si="92"/>
        <v/>
      </c>
      <c r="AW230" s="39" t="str">
        <f t="shared" si="93"/>
        <v/>
      </c>
      <c r="AX230" s="39" t="str">
        <f t="shared" si="94"/>
        <v/>
      </c>
      <c r="AY230" s="41" t="str">
        <f>IF(G230="...", "", VLOOKUP(G230, UPB!$A$3:$B$5000, 2, FALSE))</f>
        <v/>
      </c>
      <c r="AZ230" s="84"/>
      <c r="BA230" s="76"/>
      <c r="BB230" s="65"/>
      <c r="BC230" s="65"/>
      <c r="BD230" s="54"/>
      <c r="BE230" s="65"/>
      <c r="BF230" s="65"/>
      <c r="BG230" s="65"/>
      <c r="BH230" s="65"/>
      <c r="BI230" s="65"/>
      <c r="BJ230" s="65"/>
      <c r="BK230" s="65"/>
      <c r="BL230" s="65"/>
      <c r="BM230" s="65"/>
      <c r="BN230" s="70"/>
      <c r="BO230" s="65"/>
      <c r="BP230" s="65"/>
      <c r="BQ230" s="65"/>
      <c r="BR230" s="65"/>
      <c r="BS230" s="65"/>
      <c r="BT230" s="65"/>
      <c r="BU230" s="55" t="str">
        <f>IF(AND($D230 &lt;&gt; "", $D230 &lt;&gt; $E230, $F230 &lt;&gt; "x.x.x.x.x.x.x"), VLOOKUP($E230, Parameter!$E$3:$N$5000, 9, FALSE), "")</f>
        <v/>
      </c>
      <c r="BV230" s="55" t="str">
        <f>IF(AND($D230 &lt;&gt; "", $D230 &lt;&gt; $E230, $F230 &lt;&gt; "x.x.x.x.x.x.x"), VLOOKUP($E230, Parameter!$E$3:$N$5000, 10, FALSE), "")</f>
        <v/>
      </c>
      <c r="BW230" s="55" t="str">
        <f>IF(AND($D230 &lt;&gt; "", $D230 &lt;&gt; $E230, $F230 &lt;&gt; "x.x.x.x.x.x.x"), VLOOKUP($C230, Parameter!$A$4:$L$5000, 3, FALSE), "")</f>
        <v/>
      </c>
      <c r="BX230" s="55" t="str">
        <f>IF(AND($D230 &lt;&gt; "", $D230 &lt;&gt; $E230, $F230 &lt;&gt; "x.x.x.x.x.x.x"), VLOOKUP($C230, Parameter!$A$4:$L$5000, 4, FALSE), "")</f>
        <v/>
      </c>
      <c r="BY230" s="56">
        <f t="shared" si="95"/>
        <v>0</v>
      </c>
      <c r="BZ230" s="55" t="str">
        <f t="shared" si="96"/>
        <v>Intra</v>
      </c>
      <c r="CA230" s="55" t="str">
        <f>IF($BZ230="Ekstra", Parameter3!$B$2, "")</f>
        <v/>
      </c>
      <c r="CB230" s="55" t="str">
        <f>IF($BZ230="Ekstra", Parameter3!$C$2, "")</f>
        <v/>
      </c>
      <c r="CC230" s="55" t="str">
        <f>IF($BZ230="Ekstra", VLOOKUP($E230, Parameter!$E$3:$N$5000, 9, FALSE), "")</f>
        <v/>
      </c>
      <c r="CD230" s="55" t="str">
        <f>IF($BZ230="Ekstra", VLOOKUP($E230, Parameter!$E$3:$N$5000, 10, FALSE), "")</f>
        <v/>
      </c>
      <c r="CE230" s="56">
        <f t="shared" si="97"/>
        <v>0</v>
      </c>
      <c r="CF230" s="55" t="str">
        <f t="shared" si="107"/>
        <v/>
      </c>
      <c r="CG230" s="55" t="str">
        <f t="shared" si="107"/>
        <v/>
      </c>
      <c r="CH230" s="55" t="str">
        <f t="shared" si="98"/>
        <v/>
      </c>
      <c r="CI230" s="55" t="str">
        <f>IF($F230="x.x.x.x.x.x.x", VLOOKUP($C230, Parameter!$A$4:$L$5000, 4, FALSE), "")</f>
        <v/>
      </c>
      <c r="CJ230" s="56">
        <f t="shared" si="99"/>
        <v>0</v>
      </c>
      <c r="CM230" s="4" t="str">
        <f t="shared" si="100"/>
        <v>...-...-.....</v>
      </c>
      <c r="CN230" s="57">
        <f t="shared" si="101"/>
        <v>0</v>
      </c>
      <c r="CO230" s="58">
        <f t="shared" si="102"/>
        <v>0</v>
      </c>
      <c r="CP230" s="4" t="str">
        <f t="shared" si="103"/>
        <v/>
      </c>
      <c r="CQ230" s="4" t="b">
        <f t="shared" si="104"/>
        <v>0</v>
      </c>
      <c r="CR230" s="4" t="str">
        <f t="shared" si="105"/>
        <v/>
      </c>
      <c r="CS230" s="4" t="str">
        <f t="shared" si="106"/>
        <v/>
      </c>
      <c r="CT230" s="91" t="b">
        <f t="shared" si="83"/>
        <v>0</v>
      </c>
    </row>
    <row r="231" spans="1:98" s="4" customFormat="1" x14ac:dyDescent="0.25">
      <c r="A231" s="50" t="str">
        <f t="shared" si="84"/>
        <v>...</v>
      </c>
      <c r="B231" s="50" t="str">
        <f t="shared" si="85"/>
        <v>...</v>
      </c>
      <c r="C231" s="50" t="str">
        <f t="shared" si="86"/>
        <v>.....</v>
      </c>
      <c r="D231" s="50" t="str">
        <f>IF($C231=".....","",_xlfn.IFNA(VLOOKUP($C231, Parameter!$A$4:$L$5000, 3, FALSE), ""))</f>
        <v/>
      </c>
      <c r="E231" s="50" t="str">
        <f t="shared" si="87"/>
        <v>.....</v>
      </c>
      <c r="F231" s="50" t="str">
        <f t="shared" si="88"/>
        <v>......</v>
      </c>
      <c r="G231" s="50" t="str">
        <f t="shared" si="89"/>
        <v>...</v>
      </c>
      <c r="H231" s="40">
        <f>IF(E231=".....", 0, _xlfn.IFNA(VLOOKUP($E231, Parameter2!$A$2:$C$5000, 3, FALSE), 0))</f>
        <v>0</v>
      </c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18" t="str">
        <f>IF(C231=".....","",_xlfn.IFNA(VLOOKUP($C231, Parameter!$A$4:$B$5000, 2, FALSE), "Kode belanja salah :("))</f>
        <v/>
      </c>
      <c r="X231" s="35"/>
      <c r="Y231" s="121"/>
      <c r="Z231" s="17"/>
      <c r="AA231" s="20"/>
      <c r="AB231" s="41" t="str">
        <f>IF($C231=".....","",VLOOKUP($C231, Parameter!$A$4:$L$5000, 6, FALSE))</f>
        <v/>
      </c>
      <c r="AC231" s="41" t="str">
        <f>IF($C231=".....","",VLOOKUP($C231, Parameter!$A$4:$L$5000, 7, FALSE))</f>
        <v/>
      </c>
      <c r="AD231" s="41" t="str">
        <f>IF($C231=".....","",VLOOKUP($C231, Parameter!$A$4:$L$5000, 8, FALSE))</f>
        <v/>
      </c>
      <c r="AE231" s="41" t="str">
        <f>IF($C231=".....","",VLOOKUP($C231, Parameter!$A$4:$L$5000, 9, FALSE))</f>
        <v/>
      </c>
      <c r="AF231" s="41" t="str">
        <f>IF($C231=".....","",VLOOKUP($C231, Parameter!$A$4:$L$5000, 10, FALSE))</f>
        <v/>
      </c>
      <c r="AG231" s="41" t="str">
        <f>IF($C231=".....","",VLOOKUP($C231, Parameter!$A$4:$L$5000, 11, FALSE))</f>
        <v/>
      </c>
      <c r="AH231" s="41" t="str">
        <f>IF($C231="..0.0.0.000","",_xlfn.IFNA(VLOOKUP($C231, Parameter!$A$4:$L$5000, 12, FALSE), ""))</f>
        <v/>
      </c>
      <c r="AI231" s="39"/>
      <c r="AJ231" s="39"/>
      <c r="AK231" s="39"/>
      <c r="AL231" s="39"/>
      <c r="AM231" s="39"/>
      <c r="AN231" s="39"/>
      <c r="AO231" s="39"/>
      <c r="AP231" s="41" t="str">
        <f>IF(F231="......", "", _xlfn.IFNA(VLOOKUP(F231, Parameter2!$D$2:$E$15000, 2, FALSE), "Kode aset salah :("))</f>
        <v/>
      </c>
      <c r="AQ231" s="39"/>
      <c r="AR231" s="51"/>
      <c r="AS231" s="52"/>
      <c r="AT231" s="53">
        <f t="shared" si="90"/>
        <v>0</v>
      </c>
      <c r="AU231" s="39" t="str">
        <f t="shared" si="91"/>
        <v/>
      </c>
      <c r="AV231" s="39" t="str">
        <f t="shared" si="92"/>
        <v/>
      </c>
      <c r="AW231" s="39" t="str">
        <f t="shared" si="93"/>
        <v/>
      </c>
      <c r="AX231" s="39" t="str">
        <f t="shared" si="94"/>
        <v/>
      </c>
      <c r="AY231" s="41" t="str">
        <f>IF(G231="...", "", VLOOKUP(G231, UPB!$A$3:$B$5000, 2, FALSE))</f>
        <v/>
      </c>
      <c r="AZ231" s="84"/>
      <c r="BA231" s="76"/>
      <c r="BB231" s="65"/>
      <c r="BC231" s="65"/>
      <c r="BD231" s="54"/>
      <c r="BE231" s="65"/>
      <c r="BF231" s="65"/>
      <c r="BG231" s="65"/>
      <c r="BH231" s="65"/>
      <c r="BI231" s="65"/>
      <c r="BJ231" s="65"/>
      <c r="BK231" s="65"/>
      <c r="BL231" s="65"/>
      <c r="BM231" s="65"/>
      <c r="BN231" s="70"/>
      <c r="BO231" s="65"/>
      <c r="BP231" s="65"/>
      <c r="BQ231" s="65"/>
      <c r="BR231" s="65"/>
      <c r="BS231" s="65"/>
      <c r="BT231" s="65"/>
      <c r="BU231" s="55" t="str">
        <f>IF(AND($D231 &lt;&gt; "", $D231 &lt;&gt; $E231, $F231 &lt;&gt; "x.x.x.x.x.x.x"), VLOOKUP($E231, Parameter!$E$3:$N$5000, 9, FALSE), "")</f>
        <v/>
      </c>
      <c r="BV231" s="55" t="str">
        <f>IF(AND($D231 &lt;&gt; "", $D231 &lt;&gt; $E231, $F231 &lt;&gt; "x.x.x.x.x.x.x"), VLOOKUP($E231, Parameter!$E$3:$N$5000, 10, FALSE), "")</f>
        <v/>
      </c>
      <c r="BW231" s="55" t="str">
        <f>IF(AND($D231 &lt;&gt; "", $D231 &lt;&gt; $E231, $F231 &lt;&gt; "x.x.x.x.x.x.x"), VLOOKUP($C231, Parameter!$A$4:$L$5000, 3, FALSE), "")</f>
        <v/>
      </c>
      <c r="BX231" s="55" t="str">
        <f>IF(AND($D231 &lt;&gt; "", $D231 &lt;&gt; $E231, $F231 &lt;&gt; "x.x.x.x.x.x.x"), VLOOKUP($C231, Parameter!$A$4:$L$5000, 4, FALSE), "")</f>
        <v/>
      </c>
      <c r="BY231" s="56">
        <f t="shared" si="95"/>
        <v>0</v>
      </c>
      <c r="BZ231" s="55" t="str">
        <f t="shared" si="96"/>
        <v>Intra</v>
      </c>
      <c r="CA231" s="55" t="str">
        <f>IF($BZ231="Ekstra", Parameter3!$B$2, "")</f>
        <v/>
      </c>
      <c r="CB231" s="55" t="str">
        <f>IF($BZ231="Ekstra", Parameter3!$C$2, "")</f>
        <v/>
      </c>
      <c r="CC231" s="55" t="str">
        <f>IF($BZ231="Ekstra", VLOOKUP($E231, Parameter!$E$3:$N$5000, 9, FALSE), "")</f>
        <v/>
      </c>
      <c r="CD231" s="55" t="str">
        <f>IF($BZ231="Ekstra", VLOOKUP($E231, Parameter!$E$3:$N$5000, 10, FALSE), "")</f>
        <v/>
      </c>
      <c r="CE231" s="56">
        <f t="shared" si="97"/>
        <v>0</v>
      </c>
      <c r="CF231" s="55" t="str">
        <f t="shared" si="107"/>
        <v/>
      </c>
      <c r="CG231" s="55" t="str">
        <f t="shared" si="107"/>
        <v/>
      </c>
      <c r="CH231" s="55" t="str">
        <f t="shared" si="98"/>
        <v/>
      </c>
      <c r="CI231" s="55" t="str">
        <f>IF($F231="x.x.x.x.x.x.x", VLOOKUP($C231, Parameter!$A$4:$L$5000, 4, FALSE), "")</f>
        <v/>
      </c>
      <c r="CJ231" s="56">
        <f t="shared" si="99"/>
        <v>0</v>
      </c>
      <c r="CM231" s="4" t="str">
        <f t="shared" si="100"/>
        <v>...-...-.....</v>
      </c>
      <c r="CN231" s="57">
        <f t="shared" si="101"/>
        <v>0</v>
      </c>
      <c r="CO231" s="58">
        <f t="shared" si="102"/>
        <v>0</v>
      </c>
      <c r="CP231" s="4" t="str">
        <f t="shared" si="103"/>
        <v/>
      </c>
      <c r="CQ231" s="4" t="b">
        <f t="shared" si="104"/>
        <v>0</v>
      </c>
      <c r="CR231" s="4" t="str">
        <f t="shared" si="105"/>
        <v/>
      </c>
      <c r="CS231" s="4" t="str">
        <f t="shared" si="106"/>
        <v/>
      </c>
      <c r="CT231" s="91" t="b">
        <f t="shared" si="83"/>
        <v>0</v>
      </c>
    </row>
    <row r="232" spans="1:98" s="4" customFormat="1" x14ac:dyDescent="0.25">
      <c r="A232" s="50" t="str">
        <f t="shared" si="84"/>
        <v>...</v>
      </c>
      <c r="B232" s="50" t="str">
        <f t="shared" si="85"/>
        <v>...</v>
      </c>
      <c r="C232" s="50" t="str">
        <f t="shared" si="86"/>
        <v>.....</v>
      </c>
      <c r="D232" s="50" t="str">
        <f>IF($C232=".....","",_xlfn.IFNA(VLOOKUP($C232, Parameter!$A$4:$L$5000, 3, FALSE), ""))</f>
        <v/>
      </c>
      <c r="E232" s="50" t="str">
        <f t="shared" si="87"/>
        <v>.....</v>
      </c>
      <c r="F232" s="50" t="str">
        <f t="shared" si="88"/>
        <v>......</v>
      </c>
      <c r="G232" s="50" t="str">
        <f t="shared" si="89"/>
        <v>...</v>
      </c>
      <c r="H232" s="40">
        <f>IF(E232=".....", 0, _xlfn.IFNA(VLOOKUP($E232, Parameter2!$A$2:$C$5000, 3, FALSE), 0))</f>
        <v>0</v>
      </c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18" t="str">
        <f>IF(C232=".....","",_xlfn.IFNA(VLOOKUP($C232, Parameter!$A$4:$B$5000, 2, FALSE), "Kode belanja salah :("))</f>
        <v/>
      </c>
      <c r="X232" s="35"/>
      <c r="Y232" s="121"/>
      <c r="Z232" s="17"/>
      <c r="AA232" s="20"/>
      <c r="AB232" s="41" t="str">
        <f>IF($C232=".....","",VLOOKUP($C232, Parameter!$A$4:$L$5000, 6, FALSE))</f>
        <v/>
      </c>
      <c r="AC232" s="41" t="str">
        <f>IF($C232=".....","",VLOOKUP($C232, Parameter!$A$4:$L$5000, 7, FALSE))</f>
        <v/>
      </c>
      <c r="AD232" s="41" t="str">
        <f>IF($C232=".....","",VLOOKUP($C232, Parameter!$A$4:$L$5000, 8, FALSE))</f>
        <v/>
      </c>
      <c r="AE232" s="41" t="str">
        <f>IF($C232=".....","",VLOOKUP($C232, Parameter!$A$4:$L$5000, 9, FALSE))</f>
        <v/>
      </c>
      <c r="AF232" s="41" t="str">
        <f>IF($C232=".....","",VLOOKUP($C232, Parameter!$A$4:$L$5000, 10, FALSE))</f>
        <v/>
      </c>
      <c r="AG232" s="41" t="str">
        <f>IF($C232=".....","",VLOOKUP($C232, Parameter!$A$4:$L$5000, 11, FALSE))</f>
        <v/>
      </c>
      <c r="AH232" s="41" t="str">
        <f>IF($C232="..0.0.0.000","",_xlfn.IFNA(VLOOKUP($C232, Parameter!$A$4:$L$5000, 12, FALSE), ""))</f>
        <v/>
      </c>
      <c r="AI232" s="39"/>
      <c r="AJ232" s="39"/>
      <c r="AK232" s="39"/>
      <c r="AL232" s="39"/>
      <c r="AM232" s="39"/>
      <c r="AN232" s="39"/>
      <c r="AO232" s="39"/>
      <c r="AP232" s="41" t="str">
        <f>IF(F232="......", "", _xlfn.IFNA(VLOOKUP(F232, Parameter2!$D$2:$E$15000, 2, FALSE), "Kode aset salah :("))</f>
        <v/>
      </c>
      <c r="AQ232" s="39"/>
      <c r="AR232" s="51"/>
      <c r="AS232" s="52"/>
      <c r="AT232" s="53">
        <f t="shared" si="90"/>
        <v>0</v>
      </c>
      <c r="AU232" s="39" t="str">
        <f t="shared" si="91"/>
        <v/>
      </c>
      <c r="AV232" s="39" t="str">
        <f t="shared" si="92"/>
        <v/>
      </c>
      <c r="AW232" s="39" t="str">
        <f t="shared" si="93"/>
        <v/>
      </c>
      <c r="AX232" s="39" t="str">
        <f t="shared" si="94"/>
        <v/>
      </c>
      <c r="AY232" s="41" t="str">
        <f>IF(G232="...", "", VLOOKUP(G232, UPB!$A$3:$B$5000, 2, FALSE))</f>
        <v/>
      </c>
      <c r="AZ232" s="84"/>
      <c r="BA232" s="76"/>
      <c r="BB232" s="65"/>
      <c r="BC232" s="65"/>
      <c r="BD232" s="54"/>
      <c r="BE232" s="65"/>
      <c r="BF232" s="65"/>
      <c r="BG232" s="65"/>
      <c r="BH232" s="65"/>
      <c r="BI232" s="65"/>
      <c r="BJ232" s="65"/>
      <c r="BK232" s="65"/>
      <c r="BL232" s="65"/>
      <c r="BM232" s="65"/>
      <c r="BN232" s="70"/>
      <c r="BO232" s="65"/>
      <c r="BP232" s="65"/>
      <c r="BQ232" s="65"/>
      <c r="BR232" s="65"/>
      <c r="BS232" s="65"/>
      <c r="BT232" s="65"/>
      <c r="BU232" s="55" t="str">
        <f>IF(AND($D232 &lt;&gt; "", $D232 &lt;&gt; $E232, $F232 &lt;&gt; "x.x.x.x.x.x.x"), VLOOKUP($E232, Parameter!$E$3:$N$5000, 9, FALSE), "")</f>
        <v/>
      </c>
      <c r="BV232" s="55" t="str">
        <f>IF(AND($D232 &lt;&gt; "", $D232 &lt;&gt; $E232, $F232 &lt;&gt; "x.x.x.x.x.x.x"), VLOOKUP($E232, Parameter!$E$3:$N$5000, 10, FALSE), "")</f>
        <v/>
      </c>
      <c r="BW232" s="55" t="str">
        <f>IF(AND($D232 &lt;&gt; "", $D232 &lt;&gt; $E232, $F232 &lt;&gt; "x.x.x.x.x.x.x"), VLOOKUP($C232, Parameter!$A$4:$L$5000, 3, FALSE), "")</f>
        <v/>
      </c>
      <c r="BX232" s="55" t="str">
        <f>IF(AND($D232 &lt;&gt; "", $D232 &lt;&gt; $E232, $F232 &lt;&gt; "x.x.x.x.x.x.x"), VLOOKUP($C232, Parameter!$A$4:$L$5000, 4, FALSE), "")</f>
        <v/>
      </c>
      <c r="BY232" s="56">
        <f t="shared" si="95"/>
        <v>0</v>
      </c>
      <c r="BZ232" s="55" t="str">
        <f t="shared" si="96"/>
        <v>Intra</v>
      </c>
      <c r="CA232" s="55" t="str">
        <f>IF($BZ232="Ekstra", Parameter3!$B$2, "")</f>
        <v/>
      </c>
      <c r="CB232" s="55" t="str">
        <f>IF($BZ232="Ekstra", Parameter3!$C$2, "")</f>
        <v/>
      </c>
      <c r="CC232" s="55" t="str">
        <f>IF($BZ232="Ekstra", VLOOKUP($E232, Parameter!$E$3:$N$5000, 9, FALSE), "")</f>
        <v/>
      </c>
      <c r="CD232" s="55" t="str">
        <f>IF($BZ232="Ekstra", VLOOKUP($E232, Parameter!$E$3:$N$5000, 10, FALSE), "")</f>
        <v/>
      </c>
      <c r="CE232" s="56">
        <f t="shared" si="97"/>
        <v>0</v>
      </c>
      <c r="CF232" s="55" t="str">
        <f t="shared" ref="CF232:CG251" si="108">IF($F232="x.x.x.x.x.x.x", "x.x.x.x.x.x", "")</f>
        <v/>
      </c>
      <c r="CG232" s="55" t="str">
        <f t="shared" si="108"/>
        <v/>
      </c>
      <c r="CH232" s="55" t="str">
        <f t="shared" si="98"/>
        <v/>
      </c>
      <c r="CI232" s="55" t="str">
        <f>IF($F232="x.x.x.x.x.x.x", VLOOKUP($C232, Parameter!$A$4:$L$5000, 4, FALSE), "")</f>
        <v/>
      </c>
      <c r="CJ232" s="56">
        <f t="shared" si="99"/>
        <v>0</v>
      </c>
      <c r="CM232" s="4" t="str">
        <f t="shared" si="100"/>
        <v>...-...-.....</v>
      </c>
      <c r="CN232" s="57">
        <f t="shared" si="101"/>
        <v>0</v>
      </c>
      <c r="CO232" s="58">
        <f t="shared" si="102"/>
        <v>0</v>
      </c>
      <c r="CP232" s="4" t="str">
        <f t="shared" si="103"/>
        <v/>
      </c>
      <c r="CQ232" s="4" t="b">
        <f t="shared" si="104"/>
        <v>0</v>
      </c>
      <c r="CR232" s="4" t="str">
        <f t="shared" si="105"/>
        <v/>
      </c>
      <c r="CS232" s="4" t="str">
        <f t="shared" si="106"/>
        <v/>
      </c>
      <c r="CT232" s="91" t="b">
        <f t="shared" si="83"/>
        <v>0</v>
      </c>
    </row>
    <row r="233" spans="1:98" s="4" customFormat="1" x14ac:dyDescent="0.25">
      <c r="A233" s="50" t="str">
        <f t="shared" si="84"/>
        <v>...</v>
      </c>
      <c r="B233" s="50" t="str">
        <f t="shared" si="85"/>
        <v>...</v>
      </c>
      <c r="C233" s="50" t="str">
        <f t="shared" si="86"/>
        <v>.....</v>
      </c>
      <c r="D233" s="50" t="str">
        <f>IF($C233=".....","",_xlfn.IFNA(VLOOKUP($C233, Parameter!$A$4:$L$5000, 3, FALSE), ""))</f>
        <v/>
      </c>
      <c r="E233" s="50" t="str">
        <f t="shared" si="87"/>
        <v>.....</v>
      </c>
      <c r="F233" s="50" t="str">
        <f t="shared" si="88"/>
        <v>......</v>
      </c>
      <c r="G233" s="50" t="str">
        <f t="shared" si="89"/>
        <v>...</v>
      </c>
      <c r="H233" s="40">
        <f>IF(E233=".....", 0, _xlfn.IFNA(VLOOKUP($E233, Parameter2!$A$2:$C$5000, 3, FALSE), 0))</f>
        <v>0</v>
      </c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18" t="str">
        <f>IF(C233=".....","",_xlfn.IFNA(VLOOKUP($C233, Parameter!$A$4:$B$5000, 2, FALSE), "Kode belanja salah :("))</f>
        <v/>
      </c>
      <c r="X233" s="35"/>
      <c r="Y233" s="121"/>
      <c r="Z233" s="17"/>
      <c r="AA233" s="20"/>
      <c r="AB233" s="41" t="str">
        <f>IF($C233=".....","",VLOOKUP($C233, Parameter!$A$4:$L$5000, 6, FALSE))</f>
        <v/>
      </c>
      <c r="AC233" s="41" t="str">
        <f>IF($C233=".....","",VLOOKUP($C233, Parameter!$A$4:$L$5000, 7, FALSE))</f>
        <v/>
      </c>
      <c r="AD233" s="41" t="str">
        <f>IF($C233=".....","",VLOOKUP($C233, Parameter!$A$4:$L$5000, 8, FALSE))</f>
        <v/>
      </c>
      <c r="AE233" s="41" t="str">
        <f>IF($C233=".....","",VLOOKUP($C233, Parameter!$A$4:$L$5000, 9, FALSE))</f>
        <v/>
      </c>
      <c r="AF233" s="41" t="str">
        <f>IF($C233=".....","",VLOOKUP($C233, Parameter!$A$4:$L$5000, 10, FALSE))</f>
        <v/>
      </c>
      <c r="AG233" s="41" t="str">
        <f>IF($C233=".....","",VLOOKUP($C233, Parameter!$A$4:$L$5000, 11, FALSE))</f>
        <v/>
      </c>
      <c r="AH233" s="41" t="str">
        <f>IF($C233="..0.0.0.000","",_xlfn.IFNA(VLOOKUP($C233, Parameter!$A$4:$L$5000, 12, FALSE), ""))</f>
        <v/>
      </c>
      <c r="AI233" s="39"/>
      <c r="AJ233" s="39"/>
      <c r="AK233" s="39"/>
      <c r="AL233" s="39"/>
      <c r="AM233" s="39"/>
      <c r="AN233" s="39"/>
      <c r="AO233" s="39"/>
      <c r="AP233" s="41" t="str">
        <f>IF(F233="......", "", _xlfn.IFNA(VLOOKUP(F233, Parameter2!$D$2:$E$15000, 2, FALSE), "Kode aset salah :("))</f>
        <v/>
      </c>
      <c r="AQ233" s="39"/>
      <c r="AR233" s="51"/>
      <c r="AS233" s="52"/>
      <c r="AT233" s="53">
        <f t="shared" si="90"/>
        <v>0</v>
      </c>
      <c r="AU233" s="39" t="str">
        <f t="shared" si="91"/>
        <v/>
      </c>
      <c r="AV233" s="39" t="str">
        <f t="shared" si="92"/>
        <v/>
      </c>
      <c r="AW233" s="39" t="str">
        <f t="shared" si="93"/>
        <v/>
      </c>
      <c r="AX233" s="39" t="str">
        <f t="shared" si="94"/>
        <v/>
      </c>
      <c r="AY233" s="41" t="str">
        <f>IF(G233="...", "", VLOOKUP(G233, UPB!$A$3:$B$5000, 2, FALSE))</f>
        <v/>
      </c>
      <c r="AZ233" s="84"/>
      <c r="BA233" s="76"/>
      <c r="BB233" s="65"/>
      <c r="BC233" s="65"/>
      <c r="BD233" s="54"/>
      <c r="BE233" s="65"/>
      <c r="BF233" s="65"/>
      <c r="BG233" s="65"/>
      <c r="BH233" s="65"/>
      <c r="BI233" s="65"/>
      <c r="BJ233" s="65"/>
      <c r="BK233" s="65"/>
      <c r="BL233" s="65"/>
      <c r="BM233" s="65"/>
      <c r="BN233" s="70"/>
      <c r="BO233" s="65"/>
      <c r="BP233" s="65"/>
      <c r="BQ233" s="65"/>
      <c r="BR233" s="65"/>
      <c r="BS233" s="65"/>
      <c r="BT233" s="65"/>
      <c r="BU233" s="55" t="str">
        <f>IF(AND($D233 &lt;&gt; "", $D233 &lt;&gt; $E233, $F233 &lt;&gt; "x.x.x.x.x.x.x"), VLOOKUP($E233, Parameter!$E$3:$N$5000, 9, FALSE), "")</f>
        <v/>
      </c>
      <c r="BV233" s="55" t="str">
        <f>IF(AND($D233 &lt;&gt; "", $D233 &lt;&gt; $E233, $F233 &lt;&gt; "x.x.x.x.x.x.x"), VLOOKUP($E233, Parameter!$E$3:$N$5000, 10, FALSE), "")</f>
        <v/>
      </c>
      <c r="BW233" s="55" t="str">
        <f>IF(AND($D233 &lt;&gt; "", $D233 &lt;&gt; $E233, $F233 &lt;&gt; "x.x.x.x.x.x.x"), VLOOKUP($C233, Parameter!$A$4:$L$5000, 3, FALSE), "")</f>
        <v/>
      </c>
      <c r="BX233" s="55" t="str">
        <f>IF(AND($D233 &lt;&gt; "", $D233 &lt;&gt; $E233, $F233 &lt;&gt; "x.x.x.x.x.x.x"), VLOOKUP($C233, Parameter!$A$4:$L$5000, 4, FALSE), "")</f>
        <v/>
      </c>
      <c r="BY233" s="56">
        <f t="shared" si="95"/>
        <v>0</v>
      </c>
      <c r="BZ233" s="55" t="str">
        <f t="shared" si="96"/>
        <v>Intra</v>
      </c>
      <c r="CA233" s="55" t="str">
        <f>IF($BZ233="Ekstra", Parameter3!$B$2, "")</f>
        <v/>
      </c>
      <c r="CB233" s="55" t="str">
        <f>IF($BZ233="Ekstra", Parameter3!$C$2, "")</f>
        <v/>
      </c>
      <c r="CC233" s="55" t="str">
        <f>IF($BZ233="Ekstra", VLOOKUP($E233, Parameter!$E$3:$N$5000, 9, FALSE), "")</f>
        <v/>
      </c>
      <c r="CD233" s="55" t="str">
        <f>IF($BZ233="Ekstra", VLOOKUP($E233, Parameter!$E$3:$N$5000, 10, FALSE), "")</f>
        <v/>
      </c>
      <c r="CE233" s="56">
        <f t="shared" si="97"/>
        <v>0</v>
      </c>
      <c r="CF233" s="55" t="str">
        <f t="shared" si="108"/>
        <v/>
      </c>
      <c r="CG233" s="55" t="str">
        <f t="shared" si="108"/>
        <v/>
      </c>
      <c r="CH233" s="55" t="str">
        <f t="shared" si="98"/>
        <v/>
      </c>
      <c r="CI233" s="55" t="str">
        <f>IF($F233="x.x.x.x.x.x.x", VLOOKUP($C233, Parameter!$A$4:$L$5000, 4, FALSE), "")</f>
        <v/>
      </c>
      <c r="CJ233" s="56">
        <f t="shared" si="99"/>
        <v>0</v>
      </c>
      <c r="CM233" s="4" t="str">
        <f t="shared" si="100"/>
        <v>...-...-.....</v>
      </c>
      <c r="CN233" s="57">
        <f t="shared" si="101"/>
        <v>0</v>
      </c>
      <c r="CO233" s="58">
        <f t="shared" si="102"/>
        <v>0</v>
      </c>
      <c r="CP233" s="4" t="str">
        <f t="shared" si="103"/>
        <v/>
      </c>
      <c r="CQ233" s="4" t="b">
        <f t="shared" si="104"/>
        <v>0</v>
      </c>
      <c r="CR233" s="4" t="str">
        <f t="shared" si="105"/>
        <v/>
      </c>
      <c r="CS233" s="4" t="str">
        <f t="shared" si="106"/>
        <v/>
      </c>
      <c r="CT233" s="91" t="b">
        <f t="shared" si="83"/>
        <v>0</v>
      </c>
    </row>
    <row r="234" spans="1:98" s="4" customFormat="1" x14ac:dyDescent="0.25">
      <c r="A234" s="50" t="str">
        <f t="shared" si="84"/>
        <v>...</v>
      </c>
      <c r="B234" s="50" t="str">
        <f t="shared" si="85"/>
        <v>...</v>
      </c>
      <c r="C234" s="50" t="str">
        <f t="shared" si="86"/>
        <v>.....</v>
      </c>
      <c r="D234" s="50" t="str">
        <f>IF($C234=".....","",_xlfn.IFNA(VLOOKUP($C234, Parameter!$A$4:$L$5000, 3, FALSE), ""))</f>
        <v/>
      </c>
      <c r="E234" s="50" t="str">
        <f t="shared" si="87"/>
        <v>.....</v>
      </c>
      <c r="F234" s="50" t="str">
        <f t="shared" si="88"/>
        <v>......</v>
      </c>
      <c r="G234" s="50" t="str">
        <f t="shared" si="89"/>
        <v>...</v>
      </c>
      <c r="H234" s="40">
        <f>IF(E234=".....", 0, _xlfn.IFNA(VLOOKUP($E234, Parameter2!$A$2:$C$5000, 3, FALSE), 0))</f>
        <v>0</v>
      </c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18" t="str">
        <f>IF(C234=".....","",_xlfn.IFNA(VLOOKUP($C234, Parameter!$A$4:$B$5000, 2, FALSE), "Kode belanja salah :("))</f>
        <v/>
      </c>
      <c r="X234" s="35"/>
      <c r="Y234" s="121"/>
      <c r="Z234" s="17"/>
      <c r="AA234" s="20"/>
      <c r="AB234" s="41" t="str">
        <f>IF($C234=".....","",VLOOKUP($C234, Parameter!$A$4:$L$5000, 6, FALSE))</f>
        <v/>
      </c>
      <c r="AC234" s="41" t="str">
        <f>IF($C234=".....","",VLOOKUP($C234, Parameter!$A$4:$L$5000, 7, FALSE))</f>
        <v/>
      </c>
      <c r="AD234" s="41" t="str">
        <f>IF($C234=".....","",VLOOKUP($C234, Parameter!$A$4:$L$5000, 8, FALSE))</f>
        <v/>
      </c>
      <c r="AE234" s="41" t="str">
        <f>IF($C234=".....","",VLOOKUP($C234, Parameter!$A$4:$L$5000, 9, FALSE))</f>
        <v/>
      </c>
      <c r="AF234" s="41" t="str">
        <f>IF($C234=".....","",VLOOKUP($C234, Parameter!$A$4:$L$5000, 10, FALSE))</f>
        <v/>
      </c>
      <c r="AG234" s="41" t="str">
        <f>IF($C234=".....","",VLOOKUP($C234, Parameter!$A$4:$L$5000, 11, FALSE))</f>
        <v/>
      </c>
      <c r="AH234" s="41" t="str">
        <f>IF($C234="..0.0.0.000","",_xlfn.IFNA(VLOOKUP($C234, Parameter!$A$4:$L$5000, 12, FALSE), ""))</f>
        <v/>
      </c>
      <c r="AI234" s="39"/>
      <c r="AJ234" s="39"/>
      <c r="AK234" s="39"/>
      <c r="AL234" s="39"/>
      <c r="AM234" s="39"/>
      <c r="AN234" s="39"/>
      <c r="AO234" s="39"/>
      <c r="AP234" s="41" t="str">
        <f>IF(F234="......", "", _xlfn.IFNA(VLOOKUP(F234, Parameter2!$D$2:$E$15000, 2, FALSE), "Kode aset salah :("))</f>
        <v/>
      </c>
      <c r="AQ234" s="39"/>
      <c r="AR234" s="51"/>
      <c r="AS234" s="52"/>
      <c r="AT234" s="53">
        <f t="shared" si="90"/>
        <v>0</v>
      </c>
      <c r="AU234" s="39" t="str">
        <f t="shared" si="91"/>
        <v/>
      </c>
      <c r="AV234" s="39" t="str">
        <f t="shared" si="92"/>
        <v/>
      </c>
      <c r="AW234" s="39" t="str">
        <f t="shared" si="93"/>
        <v/>
      </c>
      <c r="AX234" s="39" t="str">
        <f t="shared" si="94"/>
        <v/>
      </c>
      <c r="AY234" s="41" t="str">
        <f>IF(G234="...", "", VLOOKUP(G234, UPB!$A$3:$B$5000, 2, FALSE))</f>
        <v/>
      </c>
      <c r="AZ234" s="84"/>
      <c r="BA234" s="76"/>
      <c r="BB234" s="65"/>
      <c r="BC234" s="65"/>
      <c r="BD234" s="54"/>
      <c r="BE234" s="65"/>
      <c r="BF234" s="65"/>
      <c r="BG234" s="65"/>
      <c r="BH234" s="65"/>
      <c r="BI234" s="65"/>
      <c r="BJ234" s="65"/>
      <c r="BK234" s="65"/>
      <c r="BL234" s="65"/>
      <c r="BM234" s="65"/>
      <c r="BN234" s="70"/>
      <c r="BO234" s="65"/>
      <c r="BP234" s="65"/>
      <c r="BQ234" s="65"/>
      <c r="BR234" s="65"/>
      <c r="BS234" s="65"/>
      <c r="BT234" s="65"/>
      <c r="BU234" s="55" t="str">
        <f>IF(AND($D234 &lt;&gt; "", $D234 &lt;&gt; $E234, $F234 &lt;&gt; "x.x.x.x.x.x.x"), VLOOKUP($E234, Parameter!$E$3:$N$5000, 9, FALSE), "")</f>
        <v/>
      </c>
      <c r="BV234" s="55" t="str">
        <f>IF(AND($D234 &lt;&gt; "", $D234 &lt;&gt; $E234, $F234 &lt;&gt; "x.x.x.x.x.x.x"), VLOOKUP($E234, Parameter!$E$3:$N$5000, 10, FALSE), "")</f>
        <v/>
      </c>
      <c r="BW234" s="55" t="str">
        <f>IF(AND($D234 &lt;&gt; "", $D234 &lt;&gt; $E234, $F234 &lt;&gt; "x.x.x.x.x.x.x"), VLOOKUP($C234, Parameter!$A$4:$L$5000, 3, FALSE), "")</f>
        <v/>
      </c>
      <c r="BX234" s="55" t="str">
        <f>IF(AND($D234 &lt;&gt; "", $D234 &lt;&gt; $E234, $F234 &lt;&gt; "x.x.x.x.x.x.x"), VLOOKUP($C234, Parameter!$A$4:$L$5000, 4, FALSE), "")</f>
        <v/>
      </c>
      <c r="BY234" s="56">
        <f t="shared" si="95"/>
        <v>0</v>
      </c>
      <c r="BZ234" s="55" t="str">
        <f t="shared" si="96"/>
        <v>Intra</v>
      </c>
      <c r="CA234" s="55" t="str">
        <f>IF($BZ234="Ekstra", Parameter3!$B$2, "")</f>
        <v/>
      </c>
      <c r="CB234" s="55" t="str">
        <f>IF($BZ234="Ekstra", Parameter3!$C$2, "")</f>
        <v/>
      </c>
      <c r="CC234" s="55" t="str">
        <f>IF($BZ234="Ekstra", VLOOKUP($E234, Parameter!$E$3:$N$5000, 9, FALSE), "")</f>
        <v/>
      </c>
      <c r="CD234" s="55" t="str">
        <f>IF($BZ234="Ekstra", VLOOKUP($E234, Parameter!$E$3:$N$5000, 10, FALSE), "")</f>
        <v/>
      </c>
      <c r="CE234" s="56">
        <f t="shared" si="97"/>
        <v>0</v>
      </c>
      <c r="CF234" s="55" t="str">
        <f t="shared" si="108"/>
        <v/>
      </c>
      <c r="CG234" s="55" t="str">
        <f t="shared" si="108"/>
        <v/>
      </c>
      <c r="CH234" s="55" t="str">
        <f t="shared" si="98"/>
        <v/>
      </c>
      <c r="CI234" s="55" t="str">
        <f>IF($F234="x.x.x.x.x.x.x", VLOOKUP($C234, Parameter!$A$4:$L$5000, 4, FALSE), "")</f>
        <v/>
      </c>
      <c r="CJ234" s="56">
        <f t="shared" si="99"/>
        <v>0</v>
      </c>
      <c r="CM234" s="4" t="str">
        <f t="shared" si="100"/>
        <v>...-...-.....</v>
      </c>
      <c r="CN234" s="57">
        <f t="shared" si="101"/>
        <v>0</v>
      </c>
      <c r="CO234" s="58">
        <f t="shared" si="102"/>
        <v>0</v>
      </c>
      <c r="CP234" s="4" t="str">
        <f t="shared" si="103"/>
        <v/>
      </c>
      <c r="CQ234" s="4" t="b">
        <f t="shared" si="104"/>
        <v>0</v>
      </c>
      <c r="CR234" s="4" t="str">
        <f t="shared" si="105"/>
        <v/>
      </c>
      <c r="CS234" s="4" t="str">
        <f t="shared" si="106"/>
        <v/>
      </c>
      <c r="CT234" s="91" t="b">
        <f t="shared" si="83"/>
        <v>0</v>
      </c>
    </row>
    <row r="235" spans="1:98" s="4" customFormat="1" x14ac:dyDescent="0.25">
      <c r="A235" s="50" t="str">
        <f t="shared" si="84"/>
        <v>...</v>
      </c>
      <c r="B235" s="50" t="str">
        <f t="shared" si="85"/>
        <v>...</v>
      </c>
      <c r="C235" s="50" t="str">
        <f t="shared" si="86"/>
        <v>.....</v>
      </c>
      <c r="D235" s="50" t="str">
        <f>IF($C235=".....","",_xlfn.IFNA(VLOOKUP($C235, Parameter!$A$4:$L$5000, 3, FALSE), ""))</f>
        <v/>
      </c>
      <c r="E235" s="50" t="str">
        <f t="shared" si="87"/>
        <v>.....</v>
      </c>
      <c r="F235" s="50" t="str">
        <f t="shared" si="88"/>
        <v>......</v>
      </c>
      <c r="G235" s="50" t="str">
        <f t="shared" si="89"/>
        <v>...</v>
      </c>
      <c r="H235" s="40">
        <f>IF(E235=".....", 0, _xlfn.IFNA(VLOOKUP($E235, Parameter2!$A$2:$C$5000, 3, FALSE), 0))</f>
        <v>0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18" t="str">
        <f>IF(C235=".....","",_xlfn.IFNA(VLOOKUP($C235, Parameter!$A$4:$B$5000, 2, FALSE), "Kode belanja salah :("))</f>
        <v/>
      </c>
      <c r="X235" s="35"/>
      <c r="Y235" s="121"/>
      <c r="Z235" s="17"/>
      <c r="AA235" s="20"/>
      <c r="AB235" s="41" t="str">
        <f>IF($C235=".....","",VLOOKUP($C235, Parameter!$A$4:$L$5000, 6, FALSE))</f>
        <v/>
      </c>
      <c r="AC235" s="41" t="str">
        <f>IF($C235=".....","",VLOOKUP($C235, Parameter!$A$4:$L$5000, 7, FALSE))</f>
        <v/>
      </c>
      <c r="AD235" s="41" t="str">
        <f>IF($C235=".....","",VLOOKUP($C235, Parameter!$A$4:$L$5000, 8, FALSE))</f>
        <v/>
      </c>
      <c r="AE235" s="41" t="str">
        <f>IF($C235=".....","",VLOOKUP($C235, Parameter!$A$4:$L$5000, 9, FALSE))</f>
        <v/>
      </c>
      <c r="AF235" s="41" t="str">
        <f>IF($C235=".....","",VLOOKUP($C235, Parameter!$A$4:$L$5000, 10, FALSE))</f>
        <v/>
      </c>
      <c r="AG235" s="41" t="str">
        <f>IF($C235=".....","",VLOOKUP($C235, Parameter!$A$4:$L$5000, 11, FALSE))</f>
        <v/>
      </c>
      <c r="AH235" s="41" t="str">
        <f>IF($C235="..0.0.0.000","",_xlfn.IFNA(VLOOKUP($C235, Parameter!$A$4:$L$5000, 12, FALSE), ""))</f>
        <v/>
      </c>
      <c r="AI235" s="39"/>
      <c r="AJ235" s="39"/>
      <c r="AK235" s="39"/>
      <c r="AL235" s="39"/>
      <c r="AM235" s="39"/>
      <c r="AN235" s="39"/>
      <c r="AO235" s="39"/>
      <c r="AP235" s="41" t="str">
        <f>IF(F235="......", "", _xlfn.IFNA(VLOOKUP(F235, Parameter2!$D$2:$E$15000, 2, FALSE), "Kode aset salah :("))</f>
        <v/>
      </c>
      <c r="AQ235" s="39"/>
      <c r="AR235" s="51"/>
      <c r="AS235" s="52"/>
      <c r="AT235" s="53">
        <f t="shared" si="90"/>
        <v>0</v>
      </c>
      <c r="AU235" s="39" t="str">
        <f t="shared" si="91"/>
        <v/>
      </c>
      <c r="AV235" s="39" t="str">
        <f t="shared" si="92"/>
        <v/>
      </c>
      <c r="AW235" s="39" t="str">
        <f t="shared" si="93"/>
        <v/>
      </c>
      <c r="AX235" s="39" t="str">
        <f t="shared" si="94"/>
        <v/>
      </c>
      <c r="AY235" s="41" t="str">
        <f>IF(G235="...", "", VLOOKUP(G235, UPB!$A$3:$B$5000, 2, FALSE))</f>
        <v/>
      </c>
      <c r="AZ235" s="84"/>
      <c r="BA235" s="76"/>
      <c r="BB235" s="65"/>
      <c r="BC235" s="65"/>
      <c r="BD235" s="54"/>
      <c r="BE235" s="65"/>
      <c r="BF235" s="65"/>
      <c r="BG235" s="65"/>
      <c r="BH235" s="65"/>
      <c r="BI235" s="65"/>
      <c r="BJ235" s="65"/>
      <c r="BK235" s="65"/>
      <c r="BL235" s="65"/>
      <c r="BM235" s="65"/>
      <c r="BN235" s="70"/>
      <c r="BO235" s="65"/>
      <c r="BP235" s="65"/>
      <c r="BQ235" s="65"/>
      <c r="BR235" s="65"/>
      <c r="BS235" s="65"/>
      <c r="BT235" s="65"/>
      <c r="BU235" s="55" t="str">
        <f>IF(AND($D235 &lt;&gt; "", $D235 &lt;&gt; $E235, $F235 &lt;&gt; "x.x.x.x.x.x.x"), VLOOKUP($E235, Parameter!$E$3:$N$5000, 9, FALSE), "")</f>
        <v/>
      </c>
      <c r="BV235" s="55" t="str">
        <f>IF(AND($D235 &lt;&gt; "", $D235 &lt;&gt; $E235, $F235 &lt;&gt; "x.x.x.x.x.x.x"), VLOOKUP($E235, Parameter!$E$3:$N$5000, 10, FALSE), "")</f>
        <v/>
      </c>
      <c r="BW235" s="55" t="str">
        <f>IF(AND($D235 &lt;&gt; "", $D235 &lt;&gt; $E235, $F235 &lt;&gt; "x.x.x.x.x.x.x"), VLOOKUP($C235, Parameter!$A$4:$L$5000, 3, FALSE), "")</f>
        <v/>
      </c>
      <c r="BX235" s="55" t="str">
        <f>IF(AND($D235 &lt;&gt; "", $D235 &lt;&gt; $E235, $F235 &lt;&gt; "x.x.x.x.x.x.x"), VLOOKUP($C235, Parameter!$A$4:$L$5000, 4, FALSE), "")</f>
        <v/>
      </c>
      <c r="BY235" s="56">
        <f t="shared" si="95"/>
        <v>0</v>
      </c>
      <c r="BZ235" s="55" t="str">
        <f t="shared" si="96"/>
        <v>Intra</v>
      </c>
      <c r="CA235" s="55" t="str">
        <f>IF($BZ235="Ekstra", Parameter3!$B$2, "")</f>
        <v/>
      </c>
      <c r="CB235" s="55" t="str">
        <f>IF($BZ235="Ekstra", Parameter3!$C$2, "")</f>
        <v/>
      </c>
      <c r="CC235" s="55" t="str">
        <f>IF($BZ235="Ekstra", VLOOKUP($E235, Parameter!$E$3:$N$5000, 9, FALSE), "")</f>
        <v/>
      </c>
      <c r="CD235" s="55" t="str">
        <f>IF($BZ235="Ekstra", VLOOKUP($E235, Parameter!$E$3:$N$5000, 10, FALSE), "")</f>
        <v/>
      </c>
      <c r="CE235" s="56">
        <f t="shared" si="97"/>
        <v>0</v>
      </c>
      <c r="CF235" s="55" t="str">
        <f t="shared" si="108"/>
        <v/>
      </c>
      <c r="CG235" s="55" t="str">
        <f t="shared" si="108"/>
        <v/>
      </c>
      <c r="CH235" s="55" t="str">
        <f t="shared" si="98"/>
        <v/>
      </c>
      <c r="CI235" s="55" t="str">
        <f>IF($F235="x.x.x.x.x.x.x", VLOOKUP($C235, Parameter!$A$4:$L$5000, 4, FALSE), "")</f>
        <v/>
      </c>
      <c r="CJ235" s="56">
        <f t="shared" si="99"/>
        <v>0</v>
      </c>
      <c r="CM235" s="4" t="str">
        <f t="shared" si="100"/>
        <v>...-...-.....</v>
      </c>
      <c r="CN235" s="57">
        <f t="shared" si="101"/>
        <v>0</v>
      </c>
      <c r="CO235" s="58">
        <f t="shared" si="102"/>
        <v>0</v>
      </c>
      <c r="CP235" s="4" t="str">
        <f t="shared" si="103"/>
        <v/>
      </c>
      <c r="CQ235" s="4" t="b">
        <f t="shared" si="104"/>
        <v>0</v>
      </c>
      <c r="CR235" s="4" t="str">
        <f t="shared" si="105"/>
        <v/>
      </c>
      <c r="CS235" s="4" t="str">
        <f t="shared" si="106"/>
        <v/>
      </c>
      <c r="CT235" s="91" t="b">
        <f t="shared" si="83"/>
        <v>0</v>
      </c>
    </row>
    <row r="236" spans="1:98" s="4" customFormat="1" x14ac:dyDescent="0.25">
      <c r="A236" s="50" t="str">
        <f t="shared" si="84"/>
        <v>...</v>
      </c>
      <c r="B236" s="50" t="str">
        <f t="shared" si="85"/>
        <v>...</v>
      </c>
      <c r="C236" s="50" t="str">
        <f t="shared" si="86"/>
        <v>.....</v>
      </c>
      <c r="D236" s="50" t="str">
        <f>IF($C236=".....","",_xlfn.IFNA(VLOOKUP($C236, Parameter!$A$4:$L$5000, 3, FALSE), ""))</f>
        <v/>
      </c>
      <c r="E236" s="50" t="str">
        <f t="shared" si="87"/>
        <v>.....</v>
      </c>
      <c r="F236" s="50" t="str">
        <f t="shared" si="88"/>
        <v>......</v>
      </c>
      <c r="G236" s="50" t="str">
        <f t="shared" si="89"/>
        <v>...</v>
      </c>
      <c r="H236" s="40">
        <f>IF(E236=".....", 0, _xlfn.IFNA(VLOOKUP($E236, Parameter2!$A$2:$C$5000, 3, FALSE), 0))</f>
        <v>0</v>
      </c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18" t="str">
        <f>IF(C236=".....","",_xlfn.IFNA(VLOOKUP($C236, Parameter!$A$4:$B$5000, 2, FALSE), "Kode belanja salah :("))</f>
        <v/>
      </c>
      <c r="X236" s="35"/>
      <c r="Y236" s="121"/>
      <c r="Z236" s="17"/>
      <c r="AA236" s="20"/>
      <c r="AB236" s="41" t="str">
        <f>IF($C236=".....","",VLOOKUP($C236, Parameter!$A$4:$L$5000, 6, FALSE))</f>
        <v/>
      </c>
      <c r="AC236" s="41" t="str">
        <f>IF($C236=".....","",VLOOKUP($C236, Parameter!$A$4:$L$5000, 7, FALSE))</f>
        <v/>
      </c>
      <c r="AD236" s="41" t="str">
        <f>IF($C236=".....","",VLOOKUP($C236, Parameter!$A$4:$L$5000, 8, FALSE))</f>
        <v/>
      </c>
      <c r="AE236" s="41" t="str">
        <f>IF($C236=".....","",VLOOKUP($C236, Parameter!$A$4:$L$5000, 9, FALSE))</f>
        <v/>
      </c>
      <c r="AF236" s="41" t="str">
        <f>IF($C236=".....","",VLOOKUP($C236, Parameter!$A$4:$L$5000, 10, FALSE))</f>
        <v/>
      </c>
      <c r="AG236" s="41" t="str">
        <f>IF($C236=".....","",VLOOKUP($C236, Parameter!$A$4:$L$5000, 11, FALSE))</f>
        <v/>
      </c>
      <c r="AH236" s="41" t="str">
        <f>IF($C236="..0.0.0.000","",_xlfn.IFNA(VLOOKUP($C236, Parameter!$A$4:$L$5000, 12, FALSE), ""))</f>
        <v/>
      </c>
      <c r="AI236" s="39"/>
      <c r="AJ236" s="39"/>
      <c r="AK236" s="39"/>
      <c r="AL236" s="39"/>
      <c r="AM236" s="39"/>
      <c r="AN236" s="39"/>
      <c r="AO236" s="39"/>
      <c r="AP236" s="41" t="str">
        <f>IF(F236="......", "", _xlfn.IFNA(VLOOKUP(F236, Parameter2!$D$2:$E$15000, 2, FALSE), "Kode aset salah :("))</f>
        <v/>
      </c>
      <c r="AQ236" s="39"/>
      <c r="AR236" s="51"/>
      <c r="AS236" s="52"/>
      <c r="AT236" s="53">
        <f t="shared" si="90"/>
        <v>0</v>
      </c>
      <c r="AU236" s="39" t="str">
        <f t="shared" si="91"/>
        <v/>
      </c>
      <c r="AV236" s="39" t="str">
        <f t="shared" si="92"/>
        <v/>
      </c>
      <c r="AW236" s="39" t="str">
        <f t="shared" si="93"/>
        <v/>
      </c>
      <c r="AX236" s="39" t="str">
        <f t="shared" si="94"/>
        <v/>
      </c>
      <c r="AY236" s="41" t="str">
        <f>IF(G236="...", "", VLOOKUP(G236, UPB!$A$3:$B$5000, 2, FALSE))</f>
        <v/>
      </c>
      <c r="AZ236" s="84"/>
      <c r="BA236" s="76"/>
      <c r="BB236" s="65"/>
      <c r="BC236" s="65"/>
      <c r="BD236" s="54"/>
      <c r="BE236" s="65"/>
      <c r="BF236" s="65"/>
      <c r="BG236" s="65"/>
      <c r="BH236" s="65"/>
      <c r="BI236" s="65"/>
      <c r="BJ236" s="65"/>
      <c r="BK236" s="65"/>
      <c r="BL236" s="65"/>
      <c r="BM236" s="65"/>
      <c r="BN236" s="70"/>
      <c r="BO236" s="65"/>
      <c r="BP236" s="65"/>
      <c r="BQ236" s="65"/>
      <c r="BR236" s="65"/>
      <c r="BS236" s="65"/>
      <c r="BT236" s="65"/>
      <c r="BU236" s="55" t="str">
        <f>IF(AND($D236 &lt;&gt; "", $D236 &lt;&gt; $E236, $F236 &lt;&gt; "x.x.x.x.x.x.x"), VLOOKUP($E236, Parameter!$E$3:$N$5000, 9, FALSE), "")</f>
        <v/>
      </c>
      <c r="BV236" s="55" t="str">
        <f>IF(AND($D236 &lt;&gt; "", $D236 &lt;&gt; $E236, $F236 &lt;&gt; "x.x.x.x.x.x.x"), VLOOKUP($E236, Parameter!$E$3:$N$5000, 10, FALSE), "")</f>
        <v/>
      </c>
      <c r="BW236" s="55" t="str">
        <f>IF(AND($D236 &lt;&gt; "", $D236 &lt;&gt; $E236, $F236 &lt;&gt; "x.x.x.x.x.x.x"), VLOOKUP($C236, Parameter!$A$4:$L$5000, 3, FALSE), "")</f>
        <v/>
      </c>
      <c r="BX236" s="55" t="str">
        <f>IF(AND($D236 &lt;&gt; "", $D236 &lt;&gt; $E236, $F236 &lt;&gt; "x.x.x.x.x.x.x"), VLOOKUP($C236, Parameter!$A$4:$L$5000, 4, FALSE), "")</f>
        <v/>
      </c>
      <c r="BY236" s="56">
        <f t="shared" si="95"/>
        <v>0</v>
      </c>
      <c r="BZ236" s="55" t="str">
        <f t="shared" si="96"/>
        <v>Intra</v>
      </c>
      <c r="CA236" s="55" t="str">
        <f>IF($BZ236="Ekstra", Parameter3!$B$2, "")</f>
        <v/>
      </c>
      <c r="CB236" s="55" t="str">
        <f>IF($BZ236="Ekstra", Parameter3!$C$2, "")</f>
        <v/>
      </c>
      <c r="CC236" s="55" t="str">
        <f>IF($BZ236="Ekstra", VLOOKUP($E236, Parameter!$E$3:$N$5000, 9, FALSE), "")</f>
        <v/>
      </c>
      <c r="CD236" s="55" t="str">
        <f>IF($BZ236="Ekstra", VLOOKUP($E236, Parameter!$E$3:$N$5000, 10, FALSE), "")</f>
        <v/>
      </c>
      <c r="CE236" s="56">
        <f t="shared" si="97"/>
        <v>0</v>
      </c>
      <c r="CF236" s="55" t="str">
        <f t="shared" si="108"/>
        <v/>
      </c>
      <c r="CG236" s="55" t="str">
        <f t="shared" si="108"/>
        <v/>
      </c>
      <c r="CH236" s="55" t="str">
        <f t="shared" si="98"/>
        <v/>
      </c>
      <c r="CI236" s="55" t="str">
        <f>IF($F236="x.x.x.x.x.x.x", VLOOKUP($C236, Parameter!$A$4:$L$5000, 4, FALSE), "")</f>
        <v/>
      </c>
      <c r="CJ236" s="56">
        <f t="shared" si="99"/>
        <v>0</v>
      </c>
      <c r="CM236" s="4" t="str">
        <f t="shared" si="100"/>
        <v>...-...-.....</v>
      </c>
      <c r="CN236" s="57">
        <f t="shared" si="101"/>
        <v>0</v>
      </c>
      <c r="CO236" s="58">
        <f t="shared" si="102"/>
        <v>0</v>
      </c>
      <c r="CP236" s="4" t="str">
        <f t="shared" si="103"/>
        <v/>
      </c>
      <c r="CQ236" s="4" t="b">
        <f t="shared" si="104"/>
        <v>0</v>
      </c>
      <c r="CR236" s="4" t="str">
        <f t="shared" si="105"/>
        <v/>
      </c>
      <c r="CS236" s="4" t="str">
        <f t="shared" si="106"/>
        <v/>
      </c>
      <c r="CT236" s="91" t="b">
        <f t="shared" si="83"/>
        <v>0</v>
      </c>
    </row>
    <row r="237" spans="1:98" s="4" customFormat="1" x14ac:dyDescent="0.25">
      <c r="A237" s="50" t="str">
        <f t="shared" si="84"/>
        <v>...</v>
      </c>
      <c r="B237" s="50" t="str">
        <f t="shared" si="85"/>
        <v>...</v>
      </c>
      <c r="C237" s="50" t="str">
        <f t="shared" si="86"/>
        <v>.....</v>
      </c>
      <c r="D237" s="50" t="str">
        <f>IF($C237=".....","",_xlfn.IFNA(VLOOKUP($C237, Parameter!$A$4:$L$5000, 3, FALSE), ""))</f>
        <v/>
      </c>
      <c r="E237" s="50" t="str">
        <f t="shared" si="87"/>
        <v>.....</v>
      </c>
      <c r="F237" s="50" t="str">
        <f t="shared" si="88"/>
        <v>......</v>
      </c>
      <c r="G237" s="50" t="str">
        <f t="shared" si="89"/>
        <v>...</v>
      </c>
      <c r="H237" s="40">
        <f>IF(E237=".....", 0, _xlfn.IFNA(VLOOKUP($E237, Parameter2!$A$2:$C$5000, 3, FALSE), 0))</f>
        <v>0</v>
      </c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18" t="str">
        <f>IF(C237=".....","",_xlfn.IFNA(VLOOKUP($C237, Parameter!$A$4:$B$5000, 2, FALSE), "Kode belanja salah :("))</f>
        <v/>
      </c>
      <c r="X237" s="35"/>
      <c r="Y237" s="121"/>
      <c r="Z237" s="17"/>
      <c r="AA237" s="20"/>
      <c r="AB237" s="41" t="str">
        <f>IF($C237=".....","",VLOOKUP($C237, Parameter!$A$4:$L$5000, 6, FALSE))</f>
        <v/>
      </c>
      <c r="AC237" s="41" t="str">
        <f>IF($C237=".....","",VLOOKUP($C237, Parameter!$A$4:$L$5000, 7, FALSE))</f>
        <v/>
      </c>
      <c r="AD237" s="41" t="str">
        <f>IF($C237=".....","",VLOOKUP($C237, Parameter!$A$4:$L$5000, 8, FALSE))</f>
        <v/>
      </c>
      <c r="AE237" s="41" t="str">
        <f>IF($C237=".....","",VLOOKUP($C237, Parameter!$A$4:$L$5000, 9, FALSE))</f>
        <v/>
      </c>
      <c r="AF237" s="41" t="str">
        <f>IF($C237=".....","",VLOOKUP($C237, Parameter!$A$4:$L$5000, 10, FALSE))</f>
        <v/>
      </c>
      <c r="AG237" s="41" t="str">
        <f>IF($C237=".....","",VLOOKUP($C237, Parameter!$A$4:$L$5000, 11, FALSE))</f>
        <v/>
      </c>
      <c r="AH237" s="41" t="str">
        <f>IF($C237="..0.0.0.000","",_xlfn.IFNA(VLOOKUP($C237, Parameter!$A$4:$L$5000, 12, FALSE), ""))</f>
        <v/>
      </c>
      <c r="AI237" s="39"/>
      <c r="AJ237" s="39"/>
      <c r="AK237" s="39"/>
      <c r="AL237" s="39"/>
      <c r="AM237" s="39"/>
      <c r="AN237" s="39"/>
      <c r="AO237" s="39"/>
      <c r="AP237" s="41" t="str">
        <f>IF(F237="......", "", _xlfn.IFNA(VLOOKUP(F237, Parameter2!$D$2:$E$15000, 2, FALSE), "Kode aset salah :("))</f>
        <v/>
      </c>
      <c r="AQ237" s="39"/>
      <c r="AR237" s="51"/>
      <c r="AS237" s="52"/>
      <c r="AT237" s="53">
        <f t="shared" si="90"/>
        <v>0</v>
      </c>
      <c r="AU237" s="39" t="str">
        <f t="shared" si="91"/>
        <v/>
      </c>
      <c r="AV237" s="39" t="str">
        <f t="shared" si="92"/>
        <v/>
      </c>
      <c r="AW237" s="39" t="str">
        <f t="shared" si="93"/>
        <v/>
      </c>
      <c r="AX237" s="39" t="str">
        <f t="shared" si="94"/>
        <v/>
      </c>
      <c r="AY237" s="41" t="str">
        <f>IF(G237="...", "", VLOOKUP(G237, UPB!$A$3:$B$5000, 2, FALSE))</f>
        <v/>
      </c>
      <c r="AZ237" s="84"/>
      <c r="BA237" s="76"/>
      <c r="BB237" s="65"/>
      <c r="BC237" s="65"/>
      <c r="BD237" s="54"/>
      <c r="BE237" s="65"/>
      <c r="BF237" s="65"/>
      <c r="BG237" s="65"/>
      <c r="BH237" s="65"/>
      <c r="BI237" s="65"/>
      <c r="BJ237" s="65"/>
      <c r="BK237" s="65"/>
      <c r="BL237" s="65"/>
      <c r="BM237" s="65"/>
      <c r="BN237" s="70"/>
      <c r="BO237" s="65"/>
      <c r="BP237" s="65"/>
      <c r="BQ237" s="65"/>
      <c r="BR237" s="65"/>
      <c r="BS237" s="65"/>
      <c r="BT237" s="65"/>
      <c r="BU237" s="55" t="str">
        <f>IF(AND($D237 &lt;&gt; "", $D237 &lt;&gt; $E237, $F237 &lt;&gt; "x.x.x.x.x.x.x"), VLOOKUP($E237, Parameter!$E$3:$N$5000, 9, FALSE), "")</f>
        <v/>
      </c>
      <c r="BV237" s="55" t="str">
        <f>IF(AND($D237 &lt;&gt; "", $D237 &lt;&gt; $E237, $F237 &lt;&gt; "x.x.x.x.x.x.x"), VLOOKUP($E237, Parameter!$E$3:$N$5000, 10, FALSE), "")</f>
        <v/>
      </c>
      <c r="BW237" s="55" t="str">
        <f>IF(AND($D237 &lt;&gt; "", $D237 &lt;&gt; $E237, $F237 &lt;&gt; "x.x.x.x.x.x.x"), VLOOKUP($C237, Parameter!$A$4:$L$5000, 3, FALSE), "")</f>
        <v/>
      </c>
      <c r="BX237" s="55" t="str">
        <f>IF(AND($D237 &lt;&gt; "", $D237 &lt;&gt; $E237, $F237 &lt;&gt; "x.x.x.x.x.x.x"), VLOOKUP($C237, Parameter!$A$4:$L$5000, 4, FALSE), "")</f>
        <v/>
      </c>
      <c r="BY237" s="56">
        <f t="shared" si="95"/>
        <v>0</v>
      </c>
      <c r="BZ237" s="55" t="str">
        <f t="shared" si="96"/>
        <v>Intra</v>
      </c>
      <c r="CA237" s="55" t="str">
        <f>IF($BZ237="Ekstra", Parameter3!$B$2, "")</f>
        <v/>
      </c>
      <c r="CB237" s="55" t="str">
        <f>IF($BZ237="Ekstra", Parameter3!$C$2, "")</f>
        <v/>
      </c>
      <c r="CC237" s="55" t="str">
        <f>IF($BZ237="Ekstra", VLOOKUP($E237, Parameter!$E$3:$N$5000, 9, FALSE), "")</f>
        <v/>
      </c>
      <c r="CD237" s="55" t="str">
        <f>IF($BZ237="Ekstra", VLOOKUP($E237, Parameter!$E$3:$N$5000, 10, FALSE), "")</f>
        <v/>
      </c>
      <c r="CE237" s="56">
        <f t="shared" si="97"/>
        <v>0</v>
      </c>
      <c r="CF237" s="55" t="str">
        <f t="shared" si="108"/>
        <v/>
      </c>
      <c r="CG237" s="55" t="str">
        <f t="shared" si="108"/>
        <v/>
      </c>
      <c r="CH237" s="55" t="str">
        <f t="shared" si="98"/>
        <v/>
      </c>
      <c r="CI237" s="55" t="str">
        <f>IF($F237="x.x.x.x.x.x.x", VLOOKUP($C237, Parameter!$A$4:$L$5000, 4, FALSE), "")</f>
        <v/>
      </c>
      <c r="CJ237" s="56">
        <f t="shared" si="99"/>
        <v>0</v>
      </c>
      <c r="CM237" s="4" t="str">
        <f t="shared" si="100"/>
        <v>...-...-.....</v>
      </c>
      <c r="CN237" s="57">
        <f t="shared" si="101"/>
        <v>0</v>
      </c>
      <c r="CO237" s="58">
        <f t="shared" si="102"/>
        <v>0</v>
      </c>
      <c r="CP237" s="4" t="str">
        <f t="shared" si="103"/>
        <v/>
      </c>
      <c r="CQ237" s="4" t="b">
        <f t="shared" si="104"/>
        <v>0</v>
      </c>
      <c r="CR237" s="4" t="str">
        <f t="shared" si="105"/>
        <v/>
      </c>
      <c r="CS237" s="4" t="str">
        <f t="shared" si="106"/>
        <v/>
      </c>
      <c r="CT237" s="91" t="b">
        <f t="shared" si="83"/>
        <v>0</v>
      </c>
    </row>
    <row r="238" spans="1:98" s="4" customFormat="1" x14ac:dyDescent="0.25">
      <c r="A238" s="50" t="str">
        <f t="shared" si="84"/>
        <v>...</v>
      </c>
      <c r="B238" s="50" t="str">
        <f t="shared" si="85"/>
        <v>...</v>
      </c>
      <c r="C238" s="50" t="str">
        <f t="shared" si="86"/>
        <v>.....</v>
      </c>
      <c r="D238" s="50" t="str">
        <f>IF($C238=".....","",_xlfn.IFNA(VLOOKUP($C238, Parameter!$A$4:$L$5000, 3, FALSE), ""))</f>
        <v/>
      </c>
      <c r="E238" s="50" t="str">
        <f t="shared" si="87"/>
        <v>.....</v>
      </c>
      <c r="F238" s="50" t="str">
        <f t="shared" si="88"/>
        <v>......</v>
      </c>
      <c r="G238" s="50" t="str">
        <f t="shared" si="89"/>
        <v>...</v>
      </c>
      <c r="H238" s="40">
        <f>IF(E238=".....", 0, _xlfn.IFNA(VLOOKUP($E238, Parameter2!$A$2:$C$5000, 3, FALSE), 0))</f>
        <v>0</v>
      </c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18" t="str">
        <f>IF(C238=".....","",_xlfn.IFNA(VLOOKUP($C238, Parameter!$A$4:$B$5000, 2, FALSE), "Kode belanja salah :("))</f>
        <v/>
      </c>
      <c r="X238" s="35"/>
      <c r="Y238" s="121"/>
      <c r="Z238" s="17"/>
      <c r="AA238" s="20"/>
      <c r="AB238" s="41" t="str">
        <f>IF($C238=".....","",VLOOKUP($C238, Parameter!$A$4:$L$5000, 6, FALSE))</f>
        <v/>
      </c>
      <c r="AC238" s="41" t="str">
        <f>IF($C238=".....","",VLOOKUP($C238, Parameter!$A$4:$L$5000, 7, FALSE))</f>
        <v/>
      </c>
      <c r="AD238" s="41" t="str">
        <f>IF($C238=".....","",VLOOKUP($C238, Parameter!$A$4:$L$5000, 8, FALSE))</f>
        <v/>
      </c>
      <c r="AE238" s="41" t="str">
        <f>IF($C238=".....","",VLOOKUP($C238, Parameter!$A$4:$L$5000, 9, FALSE))</f>
        <v/>
      </c>
      <c r="AF238" s="41" t="str">
        <f>IF($C238=".....","",VLOOKUP($C238, Parameter!$A$4:$L$5000, 10, FALSE))</f>
        <v/>
      </c>
      <c r="AG238" s="41" t="str">
        <f>IF($C238=".....","",VLOOKUP($C238, Parameter!$A$4:$L$5000, 11, FALSE))</f>
        <v/>
      </c>
      <c r="AH238" s="41" t="str">
        <f>IF($C238="..0.0.0.000","",_xlfn.IFNA(VLOOKUP($C238, Parameter!$A$4:$L$5000, 12, FALSE), ""))</f>
        <v/>
      </c>
      <c r="AI238" s="39"/>
      <c r="AJ238" s="39"/>
      <c r="AK238" s="39"/>
      <c r="AL238" s="39"/>
      <c r="AM238" s="39"/>
      <c r="AN238" s="39"/>
      <c r="AO238" s="39"/>
      <c r="AP238" s="41" t="str">
        <f>IF(F238="......", "", _xlfn.IFNA(VLOOKUP(F238, Parameter2!$D$2:$E$15000, 2, FALSE), "Kode aset salah :("))</f>
        <v/>
      </c>
      <c r="AQ238" s="39"/>
      <c r="AR238" s="51"/>
      <c r="AS238" s="52"/>
      <c r="AT238" s="53">
        <f t="shared" si="90"/>
        <v>0</v>
      </c>
      <c r="AU238" s="39" t="str">
        <f t="shared" si="91"/>
        <v/>
      </c>
      <c r="AV238" s="39" t="str">
        <f t="shared" si="92"/>
        <v/>
      </c>
      <c r="AW238" s="39" t="str">
        <f t="shared" si="93"/>
        <v/>
      </c>
      <c r="AX238" s="39" t="str">
        <f t="shared" si="94"/>
        <v/>
      </c>
      <c r="AY238" s="41" t="str">
        <f>IF(G238="...", "", VLOOKUP(G238, UPB!$A$3:$B$5000, 2, FALSE))</f>
        <v/>
      </c>
      <c r="AZ238" s="84"/>
      <c r="BA238" s="76"/>
      <c r="BB238" s="65"/>
      <c r="BC238" s="65"/>
      <c r="BD238" s="54"/>
      <c r="BE238" s="65"/>
      <c r="BF238" s="65"/>
      <c r="BG238" s="65"/>
      <c r="BH238" s="65"/>
      <c r="BI238" s="65"/>
      <c r="BJ238" s="65"/>
      <c r="BK238" s="65"/>
      <c r="BL238" s="65"/>
      <c r="BM238" s="65"/>
      <c r="BN238" s="70"/>
      <c r="BO238" s="65"/>
      <c r="BP238" s="65"/>
      <c r="BQ238" s="65"/>
      <c r="BR238" s="65"/>
      <c r="BS238" s="65"/>
      <c r="BT238" s="65"/>
      <c r="BU238" s="55" t="str">
        <f>IF(AND($D238 &lt;&gt; "", $D238 &lt;&gt; $E238, $F238 &lt;&gt; "x.x.x.x.x.x.x"), VLOOKUP($E238, Parameter!$E$3:$N$5000, 9, FALSE), "")</f>
        <v/>
      </c>
      <c r="BV238" s="55" t="str">
        <f>IF(AND($D238 &lt;&gt; "", $D238 &lt;&gt; $E238, $F238 &lt;&gt; "x.x.x.x.x.x.x"), VLOOKUP($E238, Parameter!$E$3:$N$5000, 10, FALSE), "")</f>
        <v/>
      </c>
      <c r="BW238" s="55" t="str">
        <f>IF(AND($D238 &lt;&gt; "", $D238 &lt;&gt; $E238, $F238 &lt;&gt; "x.x.x.x.x.x.x"), VLOOKUP($C238, Parameter!$A$4:$L$5000, 3, FALSE), "")</f>
        <v/>
      </c>
      <c r="BX238" s="55" t="str">
        <f>IF(AND($D238 &lt;&gt; "", $D238 &lt;&gt; $E238, $F238 &lt;&gt; "x.x.x.x.x.x.x"), VLOOKUP($C238, Parameter!$A$4:$L$5000, 4, FALSE), "")</f>
        <v/>
      </c>
      <c r="BY238" s="56">
        <f t="shared" si="95"/>
        <v>0</v>
      </c>
      <c r="BZ238" s="55" t="str">
        <f t="shared" si="96"/>
        <v>Intra</v>
      </c>
      <c r="CA238" s="55" t="str">
        <f>IF($BZ238="Ekstra", Parameter3!$B$2, "")</f>
        <v/>
      </c>
      <c r="CB238" s="55" t="str">
        <f>IF($BZ238="Ekstra", Parameter3!$C$2, "")</f>
        <v/>
      </c>
      <c r="CC238" s="55" t="str">
        <f>IF($BZ238="Ekstra", VLOOKUP($E238, Parameter!$E$3:$N$5000, 9, FALSE), "")</f>
        <v/>
      </c>
      <c r="CD238" s="55" t="str">
        <f>IF($BZ238="Ekstra", VLOOKUP($E238, Parameter!$E$3:$N$5000, 10, FALSE), "")</f>
        <v/>
      </c>
      <c r="CE238" s="56">
        <f t="shared" si="97"/>
        <v>0</v>
      </c>
      <c r="CF238" s="55" t="str">
        <f t="shared" si="108"/>
        <v/>
      </c>
      <c r="CG238" s="55" t="str">
        <f t="shared" si="108"/>
        <v/>
      </c>
      <c r="CH238" s="55" t="str">
        <f t="shared" si="98"/>
        <v/>
      </c>
      <c r="CI238" s="55" t="str">
        <f>IF($F238="x.x.x.x.x.x.x", VLOOKUP($C238, Parameter!$A$4:$L$5000, 4, FALSE), "")</f>
        <v/>
      </c>
      <c r="CJ238" s="56">
        <f t="shared" si="99"/>
        <v>0</v>
      </c>
      <c r="CM238" s="4" t="str">
        <f t="shared" si="100"/>
        <v>...-...-.....</v>
      </c>
      <c r="CN238" s="57">
        <f t="shared" si="101"/>
        <v>0</v>
      </c>
      <c r="CO238" s="58">
        <f t="shared" si="102"/>
        <v>0</v>
      </c>
      <c r="CP238" s="4" t="str">
        <f t="shared" si="103"/>
        <v/>
      </c>
      <c r="CQ238" s="4" t="b">
        <f t="shared" si="104"/>
        <v>0</v>
      </c>
      <c r="CR238" s="4" t="str">
        <f t="shared" si="105"/>
        <v/>
      </c>
      <c r="CS238" s="4" t="str">
        <f t="shared" si="106"/>
        <v/>
      </c>
      <c r="CT238" s="91" t="b">
        <f t="shared" si="83"/>
        <v>0</v>
      </c>
    </row>
    <row r="239" spans="1:98" s="4" customFormat="1" x14ac:dyDescent="0.25">
      <c r="A239" s="50" t="str">
        <f t="shared" si="84"/>
        <v>...</v>
      </c>
      <c r="B239" s="50" t="str">
        <f t="shared" si="85"/>
        <v>...</v>
      </c>
      <c r="C239" s="50" t="str">
        <f t="shared" si="86"/>
        <v>.....</v>
      </c>
      <c r="D239" s="50" t="str">
        <f>IF($C239=".....","",_xlfn.IFNA(VLOOKUP($C239, Parameter!$A$4:$L$5000, 3, FALSE), ""))</f>
        <v/>
      </c>
      <c r="E239" s="50" t="str">
        <f t="shared" si="87"/>
        <v>.....</v>
      </c>
      <c r="F239" s="50" t="str">
        <f t="shared" si="88"/>
        <v>......</v>
      </c>
      <c r="G239" s="50" t="str">
        <f t="shared" si="89"/>
        <v>...</v>
      </c>
      <c r="H239" s="40">
        <f>IF(E239=".....", 0, _xlfn.IFNA(VLOOKUP($E239, Parameter2!$A$2:$C$5000, 3, FALSE), 0))</f>
        <v>0</v>
      </c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18" t="str">
        <f>IF(C239=".....","",_xlfn.IFNA(VLOOKUP($C239, Parameter!$A$4:$B$5000, 2, FALSE), "Kode belanja salah :("))</f>
        <v/>
      </c>
      <c r="X239" s="35"/>
      <c r="Y239" s="121"/>
      <c r="Z239" s="17"/>
      <c r="AA239" s="20"/>
      <c r="AB239" s="41" t="str">
        <f>IF($C239=".....","",VLOOKUP($C239, Parameter!$A$4:$L$5000, 6, FALSE))</f>
        <v/>
      </c>
      <c r="AC239" s="41" t="str">
        <f>IF($C239=".....","",VLOOKUP($C239, Parameter!$A$4:$L$5000, 7, FALSE))</f>
        <v/>
      </c>
      <c r="AD239" s="41" t="str">
        <f>IF($C239=".....","",VLOOKUP($C239, Parameter!$A$4:$L$5000, 8, FALSE))</f>
        <v/>
      </c>
      <c r="AE239" s="41" t="str">
        <f>IF($C239=".....","",VLOOKUP($C239, Parameter!$A$4:$L$5000, 9, FALSE))</f>
        <v/>
      </c>
      <c r="AF239" s="41" t="str">
        <f>IF($C239=".....","",VLOOKUP($C239, Parameter!$A$4:$L$5000, 10, FALSE))</f>
        <v/>
      </c>
      <c r="AG239" s="41" t="str">
        <f>IF($C239=".....","",VLOOKUP($C239, Parameter!$A$4:$L$5000, 11, FALSE))</f>
        <v/>
      </c>
      <c r="AH239" s="41" t="str">
        <f>IF($C239="..0.0.0.000","",_xlfn.IFNA(VLOOKUP($C239, Parameter!$A$4:$L$5000, 12, FALSE), ""))</f>
        <v/>
      </c>
      <c r="AI239" s="39"/>
      <c r="AJ239" s="39"/>
      <c r="AK239" s="39"/>
      <c r="AL239" s="39"/>
      <c r="AM239" s="39"/>
      <c r="AN239" s="39"/>
      <c r="AO239" s="39"/>
      <c r="AP239" s="41" t="str">
        <f>IF(F239="......", "", _xlfn.IFNA(VLOOKUP(F239, Parameter2!$D$2:$E$15000, 2, FALSE), "Kode aset salah :("))</f>
        <v/>
      </c>
      <c r="AQ239" s="39"/>
      <c r="AR239" s="51"/>
      <c r="AS239" s="52"/>
      <c r="AT239" s="53">
        <f t="shared" si="90"/>
        <v>0</v>
      </c>
      <c r="AU239" s="39" t="str">
        <f t="shared" si="91"/>
        <v/>
      </c>
      <c r="AV239" s="39" t="str">
        <f t="shared" si="92"/>
        <v/>
      </c>
      <c r="AW239" s="39" t="str">
        <f t="shared" si="93"/>
        <v/>
      </c>
      <c r="AX239" s="39" t="str">
        <f t="shared" si="94"/>
        <v/>
      </c>
      <c r="AY239" s="41" t="str">
        <f>IF(G239="...", "", VLOOKUP(G239, UPB!$A$3:$B$5000, 2, FALSE))</f>
        <v/>
      </c>
      <c r="AZ239" s="84"/>
      <c r="BA239" s="76"/>
      <c r="BB239" s="65"/>
      <c r="BC239" s="65"/>
      <c r="BD239" s="54"/>
      <c r="BE239" s="65"/>
      <c r="BF239" s="65"/>
      <c r="BG239" s="65"/>
      <c r="BH239" s="65"/>
      <c r="BI239" s="65"/>
      <c r="BJ239" s="65"/>
      <c r="BK239" s="65"/>
      <c r="BL239" s="65"/>
      <c r="BM239" s="65"/>
      <c r="BN239" s="70"/>
      <c r="BO239" s="65"/>
      <c r="BP239" s="65"/>
      <c r="BQ239" s="65"/>
      <c r="BR239" s="65"/>
      <c r="BS239" s="65"/>
      <c r="BT239" s="65"/>
      <c r="BU239" s="55" t="str">
        <f>IF(AND($D239 &lt;&gt; "", $D239 &lt;&gt; $E239, $F239 &lt;&gt; "x.x.x.x.x.x.x"), VLOOKUP($E239, Parameter!$E$3:$N$5000, 9, FALSE), "")</f>
        <v/>
      </c>
      <c r="BV239" s="55" t="str">
        <f>IF(AND($D239 &lt;&gt; "", $D239 &lt;&gt; $E239, $F239 &lt;&gt; "x.x.x.x.x.x.x"), VLOOKUP($E239, Parameter!$E$3:$N$5000, 10, FALSE), "")</f>
        <v/>
      </c>
      <c r="BW239" s="55" t="str">
        <f>IF(AND($D239 &lt;&gt; "", $D239 &lt;&gt; $E239, $F239 &lt;&gt; "x.x.x.x.x.x.x"), VLOOKUP($C239, Parameter!$A$4:$L$5000, 3, FALSE), "")</f>
        <v/>
      </c>
      <c r="BX239" s="55" t="str">
        <f>IF(AND($D239 &lt;&gt; "", $D239 &lt;&gt; $E239, $F239 &lt;&gt; "x.x.x.x.x.x.x"), VLOOKUP($C239, Parameter!$A$4:$L$5000, 4, FALSE), "")</f>
        <v/>
      </c>
      <c r="BY239" s="56">
        <f t="shared" si="95"/>
        <v>0</v>
      </c>
      <c r="BZ239" s="55" t="str">
        <f t="shared" si="96"/>
        <v>Intra</v>
      </c>
      <c r="CA239" s="55" t="str">
        <f>IF($BZ239="Ekstra", Parameter3!$B$2, "")</f>
        <v/>
      </c>
      <c r="CB239" s="55" t="str">
        <f>IF($BZ239="Ekstra", Parameter3!$C$2, "")</f>
        <v/>
      </c>
      <c r="CC239" s="55" t="str">
        <f>IF($BZ239="Ekstra", VLOOKUP($E239, Parameter!$E$3:$N$5000, 9, FALSE), "")</f>
        <v/>
      </c>
      <c r="CD239" s="55" t="str">
        <f>IF($BZ239="Ekstra", VLOOKUP($E239, Parameter!$E$3:$N$5000, 10, FALSE), "")</f>
        <v/>
      </c>
      <c r="CE239" s="56">
        <f t="shared" si="97"/>
        <v>0</v>
      </c>
      <c r="CF239" s="55" t="str">
        <f t="shared" si="108"/>
        <v/>
      </c>
      <c r="CG239" s="55" t="str">
        <f t="shared" si="108"/>
        <v/>
      </c>
      <c r="CH239" s="55" t="str">
        <f t="shared" si="98"/>
        <v/>
      </c>
      <c r="CI239" s="55" t="str">
        <f>IF($F239="x.x.x.x.x.x.x", VLOOKUP($C239, Parameter!$A$4:$L$5000, 4, FALSE), "")</f>
        <v/>
      </c>
      <c r="CJ239" s="56">
        <f t="shared" si="99"/>
        <v>0</v>
      </c>
      <c r="CM239" s="4" t="str">
        <f t="shared" si="100"/>
        <v>...-...-.....</v>
      </c>
      <c r="CN239" s="57">
        <f t="shared" si="101"/>
        <v>0</v>
      </c>
      <c r="CO239" s="58">
        <f t="shared" si="102"/>
        <v>0</v>
      </c>
      <c r="CP239" s="4" t="str">
        <f t="shared" si="103"/>
        <v/>
      </c>
      <c r="CQ239" s="4" t="b">
        <f t="shared" si="104"/>
        <v>0</v>
      </c>
      <c r="CR239" s="4" t="str">
        <f t="shared" si="105"/>
        <v/>
      </c>
      <c r="CS239" s="4" t="str">
        <f t="shared" si="106"/>
        <v/>
      </c>
      <c r="CT239" s="91" t="b">
        <f t="shared" si="83"/>
        <v>0</v>
      </c>
    </row>
    <row r="240" spans="1:98" s="4" customFormat="1" x14ac:dyDescent="0.25">
      <c r="A240" s="50" t="str">
        <f t="shared" si="84"/>
        <v>...</v>
      </c>
      <c r="B240" s="50" t="str">
        <f t="shared" si="85"/>
        <v>...</v>
      </c>
      <c r="C240" s="50" t="str">
        <f t="shared" si="86"/>
        <v>.....</v>
      </c>
      <c r="D240" s="50" t="str">
        <f>IF($C240=".....","",_xlfn.IFNA(VLOOKUP($C240, Parameter!$A$4:$L$5000, 3, FALSE), ""))</f>
        <v/>
      </c>
      <c r="E240" s="50" t="str">
        <f t="shared" si="87"/>
        <v>.....</v>
      </c>
      <c r="F240" s="50" t="str">
        <f t="shared" si="88"/>
        <v>......</v>
      </c>
      <c r="G240" s="50" t="str">
        <f t="shared" si="89"/>
        <v>...</v>
      </c>
      <c r="H240" s="40">
        <f>IF(E240=".....", 0, _xlfn.IFNA(VLOOKUP($E240, Parameter2!$A$2:$C$5000, 3, FALSE), 0))</f>
        <v>0</v>
      </c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18" t="str">
        <f>IF(C240=".....","",_xlfn.IFNA(VLOOKUP($C240, Parameter!$A$4:$B$5000, 2, FALSE), "Kode belanja salah :("))</f>
        <v/>
      </c>
      <c r="X240" s="35"/>
      <c r="Y240" s="121"/>
      <c r="Z240" s="17"/>
      <c r="AA240" s="20"/>
      <c r="AB240" s="41" t="str">
        <f>IF($C240=".....","",VLOOKUP($C240, Parameter!$A$4:$L$5000, 6, FALSE))</f>
        <v/>
      </c>
      <c r="AC240" s="41" t="str">
        <f>IF($C240=".....","",VLOOKUP($C240, Parameter!$A$4:$L$5000, 7, FALSE))</f>
        <v/>
      </c>
      <c r="AD240" s="41" t="str">
        <f>IF($C240=".....","",VLOOKUP($C240, Parameter!$A$4:$L$5000, 8, FALSE))</f>
        <v/>
      </c>
      <c r="AE240" s="41" t="str">
        <f>IF($C240=".....","",VLOOKUP($C240, Parameter!$A$4:$L$5000, 9, FALSE))</f>
        <v/>
      </c>
      <c r="AF240" s="41" t="str">
        <f>IF($C240=".....","",VLOOKUP($C240, Parameter!$A$4:$L$5000, 10, FALSE))</f>
        <v/>
      </c>
      <c r="AG240" s="41" t="str">
        <f>IF($C240=".....","",VLOOKUP($C240, Parameter!$A$4:$L$5000, 11, FALSE))</f>
        <v/>
      </c>
      <c r="AH240" s="41" t="str">
        <f>IF($C240="..0.0.0.000","",_xlfn.IFNA(VLOOKUP($C240, Parameter!$A$4:$L$5000, 12, FALSE), ""))</f>
        <v/>
      </c>
      <c r="AI240" s="39"/>
      <c r="AJ240" s="39"/>
      <c r="AK240" s="39"/>
      <c r="AL240" s="39"/>
      <c r="AM240" s="39"/>
      <c r="AN240" s="39"/>
      <c r="AO240" s="39"/>
      <c r="AP240" s="41" t="str">
        <f>IF(F240="......", "", _xlfn.IFNA(VLOOKUP(F240, Parameter2!$D$2:$E$15000, 2, FALSE), "Kode aset salah :("))</f>
        <v/>
      </c>
      <c r="AQ240" s="39"/>
      <c r="AR240" s="51"/>
      <c r="AS240" s="52"/>
      <c r="AT240" s="53">
        <f t="shared" si="90"/>
        <v>0</v>
      </c>
      <c r="AU240" s="39" t="str">
        <f t="shared" si="91"/>
        <v/>
      </c>
      <c r="AV240" s="39" t="str">
        <f t="shared" si="92"/>
        <v/>
      </c>
      <c r="AW240" s="39" t="str">
        <f t="shared" si="93"/>
        <v/>
      </c>
      <c r="AX240" s="39" t="str">
        <f t="shared" si="94"/>
        <v/>
      </c>
      <c r="AY240" s="41" t="str">
        <f>IF(G240="...", "", VLOOKUP(G240, UPB!$A$3:$B$5000, 2, FALSE))</f>
        <v/>
      </c>
      <c r="AZ240" s="84"/>
      <c r="BA240" s="76"/>
      <c r="BB240" s="65"/>
      <c r="BC240" s="65"/>
      <c r="BD240" s="54"/>
      <c r="BE240" s="65"/>
      <c r="BF240" s="65"/>
      <c r="BG240" s="65"/>
      <c r="BH240" s="65"/>
      <c r="BI240" s="65"/>
      <c r="BJ240" s="65"/>
      <c r="BK240" s="65"/>
      <c r="BL240" s="65"/>
      <c r="BM240" s="65"/>
      <c r="BN240" s="70"/>
      <c r="BO240" s="65"/>
      <c r="BP240" s="65"/>
      <c r="BQ240" s="65"/>
      <c r="BR240" s="65"/>
      <c r="BS240" s="65"/>
      <c r="BT240" s="65"/>
      <c r="BU240" s="55" t="str">
        <f>IF(AND($D240 &lt;&gt; "", $D240 &lt;&gt; $E240, $F240 &lt;&gt; "x.x.x.x.x.x.x"), VLOOKUP($E240, Parameter!$E$3:$N$5000, 9, FALSE), "")</f>
        <v/>
      </c>
      <c r="BV240" s="55" t="str">
        <f>IF(AND($D240 &lt;&gt; "", $D240 &lt;&gt; $E240, $F240 &lt;&gt; "x.x.x.x.x.x.x"), VLOOKUP($E240, Parameter!$E$3:$N$5000, 10, FALSE), "")</f>
        <v/>
      </c>
      <c r="BW240" s="55" t="str">
        <f>IF(AND($D240 &lt;&gt; "", $D240 &lt;&gt; $E240, $F240 &lt;&gt; "x.x.x.x.x.x.x"), VLOOKUP($C240, Parameter!$A$4:$L$5000, 3, FALSE), "")</f>
        <v/>
      </c>
      <c r="BX240" s="55" t="str">
        <f>IF(AND($D240 &lt;&gt; "", $D240 &lt;&gt; $E240, $F240 &lt;&gt; "x.x.x.x.x.x.x"), VLOOKUP($C240, Parameter!$A$4:$L$5000, 4, FALSE), "")</f>
        <v/>
      </c>
      <c r="BY240" s="56">
        <f t="shared" si="95"/>
        <v>0</v>
      </c>
      <c r="BZ240" s="55" t="str">
        <f t="shared" si="96"/>
        <v>Intra</v>
      </c>
      <c r="CA240" s="55" t="str">
        <f>IF($BZ240="Ekstra", Parameter3!$B$2, "")</f>
        <v/>
      </c>
      <c r="CB240" s="55" t="str">
        <f>IF($BZ240="Ekstra", Parameter3!$C$2, "")</f>
        <v/>
      </c>
      <c r="CC240" s="55" t="str">
        <f>IF($BZ240="Ekstra", VLOOKUP($E240, Parameter!$E$3:$N$5000, 9, FALSE), "")</f>
        <v/>
      </c>
      <c r="CD240" s="55" t="str">
        <f>IF($BZ240="Ekstra", VLOOKUP($E240, Parameter!$E$3:$N$5000, 10, FALSE), "")</f>
        <v/>
      </c>
      <c r="CE240" s="56">
        <f t="shared" si="97"/>
        <v>0</v>
      </c>
      <c r="CF240" s="55" t="str">
        <f t="shared" si="108"/>
        <v/>
      </c>
      <c r="CG240" s="55" t="str">
        <f t="shared" si="108"/>
        <v/>
      </c>
      <c r="CH240" s="55" t="str">
        <f t="shared" si="98"/>
        <v/>
      </c>
      <c r="CI240" s="55" t="str">
        <f>IF($F240="x.x.x.x.x.x.x", VLOOKUP($C240, Parameter!$A$4:$L$5000, 4, FALSE), "")</f>
        <v/>
      </c>
      <c r="CJ240" s="56">
        <f t="shared" si="99"/>
        <v>0</v>
      </c>
      <c r="CM240" s="4" t="str">
        <f t="shared" si="100"/>
        <v>...-...-.....</v>
      </c>
      <c r="CN240" s="57">
        <f t="shared" si="101"/>
        <v>0</v>
      </c>
      <c r="CO240" s="58">
        <f t="shared" si="102"/>
        <v>0</v>
      </c>
      <c r="CP240" s="4" t="str">
        <f t="shared" si="103"/>
        <v/>
      </c>
      <c r="CQ240" s="4" t="b">
        <f t="shared" si="104"/>
        <v>0</v>
      </c>
      <c r="CR240" s="4" t="str">
        <f t="shared" si="105"/>
        <v/>
      </c>
      <c r="CS240" s="4" t="str">
        <f t="shared" si="106"/>
        <v/>
      </c>
      <c r="CT240" s="91" t="b">
        <f t="shared" si="83"/>
        <v>0</v>
      </c>
    </row>
    <row r="241" spans="1:98" s="4" customFormat="1" x14ac:dyDescent="0.25">
      <c r="A241" s="50" t="str">
        <f t="shared" si="84"/>
        <v>...</v>
      </c>
      <c r="B241" s="50" t="str">
        <f t="shared" si="85"/>
        <v>...</v>
      </c>
      <c r="C241" s="50" t="str">
        <f t="shared" si="86"/>
        <v>.....</v>
      </c>
      <c r="D241" s="50" t="str">
        <f>IF($C241=".....","",_xlfn.IFNA(VLOOKUP($C241, Parameter!$A$4:$L$5000, 3, FALSE), ""))</f>
        <v/>
      </c>
      <c r="E241" s="50" t="str">
        <f t="shared" si="87"/>
        <v>.....</v>
      </c>
      <c r="F241" s="50" t="str">
        <f t="shared" si="88"/>
        <v>......</v>
      </c>
      <c r="G241" s="50" t="str">
        <f t="shared" si="89"/>
        <v>...</v>
      </c>
      <c r="H241" s="40">
        <f>IF(E241=".....", 0, _xlfn.IFNA(VLOOKUP($E241, Parameter2!$A$2:$C$5000, 3, FALSE), 0))</f>
        <v>0</v>
      </c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18" t="str">
        <f>IF(C241=".....","",_xlfn.IFNA(VLOOKUP($C241, Parameter!$A$4:$B$5000, 2, FALSE), "Kode belanja salah :("))</f>
        <v/>
      </c>
      <c r="X241" s="35"/>
      <c r="Y241" s="121"/>
      <c r="Z241" s="17"/>
      <c r="AA241" s="20"/>
      <c r="AB241" s="41" t="str">
        <f>IF($C241=".....","",VLOOKUP($C241, Parameter!$A$4:$L$5000, 6, FALSE))</f>
        <v/>
      </c>
      <c r="AC241" s="41" t="str">
        <f>IF($C241=".....","",VLOOKUP($C241, Parameter!$A$4:$L$5000, 7, FALSE))</f>
        <v/>
      </c>
      <c r="AD241" s="41" t="str">
        <f>IF($C241=".....","",VLOOKUP($C241, Parameter!$A$4:$L$5000, 8, FALSE))</f>
        <v/>
      </c>
      <c r="AE241" s="41" t="str">
        <f>IF($C241=".....","",VLOOKUP($C241, Parameter!$A$4:$L$5000, 9, FALSE))</f>
        <v/>
      </c>
      <c r="AF241" s="41" t="str">
        <f>IF($C241=".....","",VLOOKUP($C241, Parameter!$A$4:$L$5000, 10, FALSE))</f>
        <v/>
      </c>
      <c r="AG241" s="41" t="str">
        <f>IF($C241=".....","",VLOOKUP($C241, Parameter!$A$4:$L$5000, 11, FALSE))</f>
        <v/>
      </c>
      <c r="AH241" s="41" t="str">
        <f>IF($C241="..0.0.0.000","",_xlfn.IFNA(VLOOKUP($C241, Parameter!$A$4:$L$5000, 12, FALSE), ""))</f>
        <v/>
      </c>
      <c r="AI241" s="39"/>
      <c r="AJ241" s="39"/>
      <c r="AK241" s="39"/>
      <c r="AL241" s="39"/>
      <c r="AM241" s="39"/>
      <c r="AN241" s="39"/>
      <c r="AO241" s="39"/>
      <c r="AP241" s="41" t="str">
        <f>IF(F241="......", "", _xlfn.IFNA(VLOOKUP(F241, Parameter2!$D$2:$E$15000, 2, FALSE), "Kode aset salah :("))</f>
        <v/>
      </c>
      <c r="AQ241" s="39"/>
      <c r="AR241" s="51"/>
      <c r="AS241" s="52"/>
      <c r="AT241" s="53">
        <f t="shared" si="90"/>
        <v>0</v>
      </c>
      <c r="AU241" s="39" t="str">
        <f t="shared" si="91"/>
        <v/>
      </c>
      <c r="AV241" s="39" t="str">
        <f t="shared" si="92"/>
        <v/>
      </c>
      <c r="AW241" s="39" t="str">
        <f t="shared" si="93"/>
        <v/>
      </c>
      <c r="AX241" s="39" t="str">
        <f t="shared" si="94"/>
        <v/>
      </c>
      <c r="AY241" s="41" t="str">
        <f>IF(G241="...", "", VLOOKUP(G241, UPB!$A$3:$B$5000, 2, FALSE))</f>
        <v/>
      </c>
      <c r="AZ241" s="84"/>
      <c r="BA241" s="76"/>
      <c r="BB241" s="65"/>
      <c r="BC241" s="65"/>
      <c r="BD241" s="54"/>
      <c r="BE241" s="65"/>
      <c r="BF241" s="65"/>
      <c r="BG241" s="65"/>
      <c r="BH241" s="65"/>
      <c r="BI241" s="65"/>
      <c r="BJ241" s="65"/>
      <c r="BK241" s="65"/>
      <c r="BL241" s="65"/>
      <c r="BM241" s="65"/>
      <c r="BN241" s="70"/>
      <c r="BO241" s="65"/>
      <c r="BP241" s="65"/>
      <c r="BQ241" s="65"/>
      <c r="BR241" s="65"/>
      <c r="BS241" s="65"/>
      <c r="BT241" s="65"/>
      <c r="BU241" s="55" t="str">
        <f>IF(AND($D241 &lt;&gt; "", $D241 &lt;&gt; $E241, $F241 &lt;&gt; "x.x.x.x.x.x.x"), VLOOKUP($E241, Parameter!$E$3:$N$5000, 9, FALSE), "")</f>
        <v/>
      </c>
      <c r="BV241" s="55" t="str">
        <f>IF(AND($D241 &lt;&gt; "", $D241 &lt;&gt; $E241, $F241 &lt;&gt; "x.x.x.x.x.x.x"), VLOOKUP($E241, Parameter!$E$3:$N$5000, 10, FALSE), "")</f>
        <v/>
      </c>
      <c r="BW241" s="55" t="str">
        <f>IF(AND($D241 &lt;&gt; "", $D241 &lt;&gt; $E241, $F241 &lt;&gt; "x.x.x.x.x.x.x"), VLOOKUP($C241, Parameter!$A$4:$L$5000, 3, FALSE), "")</f>
        <v/>
      </c>
      <c r="BX241" s="55" t="str">
        <f>IF(AND($D241 &lt;&gt; "", $D241 &lt;&gt; $E241, $F241 &lt;&gt; "x.x.x.x.x.x.x"), VLOOKUP($C241, Parameter!$A$4:$L$5000, 4, FALSE), "")</f>
        <v/>
      </c>
      <c r="BY241" s="56">
        <f t="shared" si="95"/>
        <v>0</v>
      </c>
      <c r="BZ241" s="55" t="str">
        <f t="shared" si="96"/>
        <v>Intra</v>
      </c>
      <c r="CA241" s="55" t="str">
        <f>IF($BZ241="Ekstra", Parameter3!$B$2, "")</f>
        <v/>
      </c>
      <c r="CB241" s="55" t="str">
        <f>IF($BZ241="Ekstra", Parameter3!$C$2, "")</f>
        <v/>
      </c>
      <c r="CC241" s="55" t="str">
        <f>IF($BZ241="Ekstra", VLOOKUP($E241, Parameter!$E$3:$N$5000, 9, FALSE), "")</f>
        <v/>
      </c>
      <c r="CD241" s="55" t="str">
        <f>IF($BZ241="Ekstra", VLOOKUP($E241, Parameter!$E$3:$N$5000, 10, FALSE), "")</f>
        <v/>
      </c>
      <c r="CE241" s="56">
        <f t="shared" si="97"/>
        <v>0</v>
      </c>
      <c r="CF241" s="55" t="str">
        <f t="shared" si="108"/>
        <v/>
      </c>
      <c r="CG241" s="55" t="str">
        <f t="shared" si="108"/>
        <v/>
      </c>
      <c r="CH241" s="55" t="str">
        <f t="shared" si="98"/>
        <v/>
      </c>
      <c r="CI241" s="55" t="str">
        <f>IF($F241="x.x.x.x.x.x.x", VLOOKUP($C241, Parameter!$A$4:$L$5000, 4, FALSE), "")</f>
        <v/>
      </c>
      <c r="CJ241" s="56">
        <f t="shared" si="99"/>
        <v>0</v>
      </c>
      <c r="CM241" s="4" t="str">
        <f t="shared" si="100"/>
        <v>...-...-.....</v>
      </c>
      <c r="CN241" s="57">
        <f t="shared" si="101"/>
        <v>0</v>
      </c>
      <c r="CO241" s="58">
        <f t="shared" si="102"/>
        <v>0</v>
      </c>
      <c r="CP241" s="4" t="str">
        <f t="shared" si="103"/>
        <v/>
      </c>
      <c r="CQ241" s="4" t="b">
        <f t="shared" si="104"/>
        <v>0</v>
      </c>
      <c r="CR241" s="4" t="str">
        <f t="shared" si="105"/>
        <v/>
      </c>
      <c r="CS241" s="4" t="str">
        <f t="shared" si="106"/>
        <v/>
      </c>
      <c r="CT241" s="91" t="b">
        <f t="shared" si="83"/>
        <v>0</v>
      </c>
    </row>
    <row r="242" spans="1:98" s="4" customFormat="1" x14ac:dyDescent="0.25">
      <c r="A242" s="50" t="str">
        <f t="shared" si="84"/>
        <v>...</v>
      </c>
      <c r="B242" s="50" t="str">
        <f t="shared" si="85"/>
        <v>...</v>
      </c>
      <c r="C242" s="50" t="str">
        <f t="shared" si="86"/>
        <v>.....</v>
      </c>
      <c r="D242" s="50" t="str">
        <f>IF($C242=".....","",_xlfn.IFNA(VLOOKUP($C242, Parameter!$A$4:$L$5000, 3, FALSE), ""))</f>
        <v/>
      </c>
      <c r="E242" s="50" t="str">
        <f t="shared" si="87"/>
        <v>.....</v>
      </c>
      <c r="F242" s="50" t="str">
        <f t="shared" si="88"/>
        <v>......</v>
      </c>
      <c r="G242" s="50" t="str">
        <f t="shared" si="89"/>
        <v>...</v>
      </c>
      <c r="H242" s="40">
        <f>IF(E242=".....", 0, _xlfn.IFNA(VLOOKUP($E242, Parameter2!$A$2:$C$5000, 3, FALSE), 0))</f>
        <v>0</v>
      </c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18" t="str">
        <f>IF(C242=".....","",_xlfn.IFNA(VLOOKUP($C242, Parameter!$A$4:$B$5000, 2, FALSE), "Kode belanja salah :("))</f>
        <v/>
      </c>
      <c r="X242" s="35"/>
      <c r="Y242" s="121"/>
      <c r="Z242" s="17"/>
      <c r="AA242" s="20"/>
      <c r="AB242" s="41" t="str">
        <f>IF($C242=".....","",VLOOKUP($C242, Parameter!$A$4:$L$5000, 6, FALSE))</f>
        <v/>
      </c>
      <c r="AC242" s="41" t="str">
        <f>IF($C242=".....","",VLOOKUP($C242, Parameter!$A$4:$L$5000, 7, FALSE))</f>
        <v/>
      </c>
      <c r="AD242" s="41" t="str">
        <f>IF($C242=".....","",VLOOKUP($C242, Parameter!$A$4:$L$5000, 8, FALSE))</f>
        <v/>
      </c>
      <c r="AE242" s="41" t="str">
        <f>IF($C242=".....","",VLOOKUP($C242, Parameter!$A$4:$L$5000, 9, FALSE))</f>
        <v/>
      </c>
      <c r="AF242" s="41" t="str">
        <f>IF($C242=".....","",VLOOKUP($C242, Parameter!$A$4:$L$5000, 10, FALSE))</f>
        <v/>
      </c>
      <c r="AG242" s="41" t="str">
        <f>IF($C242=".....","",VLOOKUP($C242, Parameter!$A$4:$L$5000, 11, FALSE))</f>
        <v/>
      </c>
      <c r="AH242" s="41" t="str">
        <f>IF($C242="..0.0.0.000","",_xlfn.IFNA(VLOOKUP($C242, Parameter!$A$4:$L$5000, 12, FALSE), ""))</f>
        <v/>
      </c>
      <c r="AI242" s="39"/>
      <c r="AJ242" s="39"/>
      <c r="AK242" s="39"/>
      <c r="AL242" s="39"/>
      <c r="AM242" s="39"/>
      <c r="AN242" s="39"/>
      <c r="AO242" s="39"/>
      <c r="AP242" s="41" t="str">
        <f>IF(F242="......", "", _xlfn.IFNA(VLOOKUP(F242, Parameter2!$D$2:$E$15000, 2, FALSE), "Kode aset salah :("))</f>
        <v/>
      </c>
      <c r="AQ242" s="39"/>
      <c r="AR242" s="51"/>
      <c r="AS242" s="52"/>
      <c r="AT242" s="53">
        <f t="shared" si="90"/>
        <v>0</v>
      </c>
      <c r="AU242" s="39" t="str">
        <f t="shared" si="91"/>
        <v/>
      </c>
      <c r="AV242" s="39" t="str">
        <f t="shared" si="92"/>
        <v/>
      </c>
      <c r="AW242" s="39" t="str">
        <f t="shared" si="93"/>
        <v/>
      </c>
      <c r="AX242" s="39" t="str">
        <f t="shared" si="94"/>
        <v/>
      </c>
      <c r="AY242" s="41" t="str">
        <f>IF(G242="...", "", VLOOKUP(G242, UPB!$A$3:$B$5000, 2, FALSE))</f>
        <v/>
      </c>
      <c r="AZ242" s="84"/>
      <c r="BA242" s="76"/>
      <c r="BB242" s="65"/>
      <c r="BC242" s="65"/>
      <c r="BD242" s="54"/>
      <c r="BE242" s="65"/>
      <c r="BF242" s="65"/>
      <c r="BG242" s="65"/>
      <c r="BH242" s="65"/>
      <c r="BI242" s="65"/>
      <c r="BJ242" s="65"/>
      <c r="BK242" s="65"/>
      <c r="BL242" s="65"/>
      <c r="BM242" s="65"/>
      <c r="BN242" s="70"/>
      <c r="BO242" s="65"/>
      <c r="BP242" s="65"/>
      <c r="BQ242" s="65"/>
      <c r="BR242" s="65"/>
      <c r="BS242" s="65"/>
      <c r="BT242" s="65"/>
      <c r="BU242" s="55" t="str">
        <f>IF(AND($D242 &lt;&gt; "", $D242 &lt;&gt; $E242, $F242 &lt;&gt; "x.x.x.x.x.x.x"), VLOOKUP($E242, Parameter!$E$3:$N$5000, 9, FALSE), "")</f>
        <v/>
      </c>
      <c r="BV242" s="55" t="str">
        <f>IF(AND($D242 &lt;&gt; "", $D242 &lt;&gt; $E242, $F242 &lt;&gt; "x.x.x.x.x.x.x"), VLOOKUP($E242, Parameter!$E$3:$N$5000, 10, FALSE), "")</f>
        <v/>
      </c>
      <c r="BW242" s="55" t="str">
        <f>IF(AND($D242 &lt;&gt; "", $D242 &lt;&gt; $E242, $F242 &lt;&gt; "x.x.x.x.x.x.x"), VLOOKUP($C242, Parameter!$A$4:$L$5000, 3, FALSE), "")</f>
        <v/>
      </c>
      <c r="BX242" s="55" t="str">
        <f>IF(AND($D242 &lt;&gt; "", $D242 &lt;&gt; $E242, $F242 &lt;&gt; "x.x.x.x.x.x.x"), VLOOKUP($C242, Parameter!$A$4:$L$5000, 4, FALSE), "")</f>
        <v/>
      </c>
      <c r="BY242" s="56">
        <f t="shared" si="95"/>
        <v>0</v>
      </c>
      <c r="BZ242" s="55" t="str">
        <f t="shared" si="96"/>
        <v>Intra</v>
      </c>
      <c r="CA242" s="55" t="str">
        <f>IF($BZ242="Ekstra", Parameter3!$B$2, "")</f>
        <v/>
      </c>
      <c r="CB242" s="55" t="str">
        <f>IF($BZ242="Ekstra", Parameter3!$C$2, "")</f>
        <v/>
      </c>
      <c r="CC242" s="55" t="str">
        <f>IF($BZ242="Ekstra", VLOOKUP($E242, Parameter!$E$3:$N$5000, 9, FALSE), "")</f>
        <v/>
      </c>
      <c r="CD242" s="55" t="str">
        <f>IF($BZ242="Ekstra", VLOOKUP($E242, Parameter!$E$3:$N$5000, 10, FALSE), "")</f>
        <v/>
      </c>
      <c r="CE242" s="56">
        <f t="shared" si="97"/>
        <v>0</v>
      </c>
      <c r="CF242" s="55" t="str">
        <f t="shared" si="108"/>
        <v/>
      </c>
      <c r="CG242" s="55" t="str">
        <f t="shared" si="108"/>
        <v/>
      </c>
      <c r="CH242" s="55" t="str">
        <f t="shared" si="98"/>
        <v/>
      </c>
      <c r="CI242" s="55" t="str">
        <f>IF($F242="x.x.x.x.x.x.x", VLOOKUP($C242, Parameter!$A$4:$L$5000, 4, FALSE), "")</f>
        <v/>
      </c>
      <c r="CJ242" s="56">
        <f t="shared" si="99"/>
        <v>0</v>
      </c>
      <c r="CM242" s="4" t="str">
        <f t="shared" si="100"/>
        <v>...-...-.....</v>
      </c>
      <c r="CN242" s="57">
        <f t="shared" si="101"/>
        <v>0</v>
      </c>
      <c r="CO242" s="58">
        <f t="shared" si="102"/>
        <v>0</v>
      </c>
      <c r="CP242" s="4" t="str">
        <f t="shared" si="103"/>
        <v/>
      </c>
      <c r="CQ242" s="4" t="b">
        <f t="shared" si="104"/>
        <v>0</v>
      </c>
      <c r="CR242" s="4" t="str">
        <f t="shared" si="105"/>
        <v/>
      </c>
      <c r="CS242" s="4" t="str">
        <f t="shared" si="106"/>
        <v/>
      </c>
      <c r="CT242" s="91" t="b">
        <f t="shared" si="83"/>
        <v>0</v>
      </c>
    </row>
    <row r="243" spans="1:98" s="4" customFormat="1" x14ac:dyDescent="0.25">
      <c r="A243" s="50" t="str">
        <f t="shared" si="84"/>
        <v>...</v>
      </c>
      <c r="B243" s="50" t="str">
        <f t="shared" si="85"/>
        <v>...</v>
      </c>
      <c r="C243" s="50" t="str">
        <f t="shared" si="86"/>
        <v>.....</v>
      </c>
      <c r="D243" s="50" t="str">
        <f>IF($C243=".....","",_xlfn.IFNA(VLOOKUP($C243, Parameter!$A$4:$L$5000, 3, FALSE), ""))</f>
        <v/>
      </c>
      <c r="E243" s="50" t="str">
        <f t="shared" si="87"/>
        <v>.....</v>
      </c>
      <c r="F243" s="50" t="str">
        <f t="shared" si="88"/>
        <v>......</v>
      </c>
      <c r="G243" s="50" t="str">
        <f t="shared" si="89"/>
        <v>...</v>
      </c>
      <c r="H243" s="40">
        <f>IF(E243=".....", 0, _xlfn.IFNA(VLOOKUP($E243, Parameter2!$A$2:$C$5000, 3, FALSE), 0))</f>
        <v>0</v>
      </c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18" t="str">
        <f>IF(C243=".....","",_xlfn.IFNA(VLOOKUP($C243, Parameter!$A$4:$B$5000, 2, FALSE), "Kode belanja salah :("))</f>
        <v/>
      </c>
      <c r="X243" s="35"/>
      <c r="Y243" s="121"/>
      <c r="Z243" s="17"/>
      <c r="AA243" s="20"/>
      <c r="AB243" s="41" t="str">
        <f>IF($C243=".....","",VLOOKUP($C243, Parameter!$A$4:$L$5000, 6, FALSE))</f>
        <v/>
      </c>
      <c r="AC243" s="41" t="str">
        <f>IF($C243=".....","",VLOOKUP($C243, Parameter!$A$4:$L$5000, 7, FALSE))</f>
        <v/>
      </c>
      <c r="AD243" s="41" t="str">
        <f>IF($C243=".....","",VLOOKUP($C243, Parameter!$A$4:$L$5000, 8, FALSE))</f>
        <v/>
      </c>
      <c r="AE243" s="41" t="str">
        <f>IF($C243=".....","",VLOOKUP($C243, Parameter!$A$4:$L$5000, 9, FALSE))</f>
        <v/>
      </c>
      <c r="AF243" s="41" t="str">
        <f>IF($C243=".....","",VLOOKUP($C243, Parameter!$A$4:$L$5000, 10, FALSE))</f>
        <v/>
      </c>
      <c r="AG243" s="41" t="str">
        <f>IF($C243=".....","",VLOOKUP($C243, Parameter!$A$4:$L$5000, 11, FALSE))</f>
        <v/>
      </c>
      <c r="AH243" s="41" t="str">
        <f>IF($C243="..0.0.0.000","",_xlfn.IFNA(VLOOKUP($C243, Parameter!$A$4:$L$5000, 12, FALSE), ""))</f>
        <v/>
      </c>
      <c r="AI243" s="39"/>
      <c r="AJ243" s="39"/>
      <c r="AK243" s="39"/>
      <c r="AL243" s="39"/>
      <c r="AM243" s="39"/>
      <c r="AN243" s="39"/>
      <c r="AO243" s="39"/>
      <c r="AP243" s="41" t="str">
        <f>IF(F243="......", "", _xlfn.IFNA(VLOOKUP(F243, Parameter2!$D$2:$E$15000, 2, FALSE), "Kode aset salah :("))</f>
        <v/>
      </c>
      <c r="AQ243" s="39"/>
      <c r="AR243" s="51"/>
      <c r="AS243" s="52"/>
      <c r="AT243" s="53">
        <f t="shared" si="90"/>
        <v>0</v>
      </c>
      <c r="AU243" s="39" t="str">
        <f t="shared" si="91"/>
        <v/>
      </c>
      <c r="AV243" s="39" t="str">
        <f t="shared" si="92"/>
        <v/>
      </c>
      <c r="AW243" s="39" t="str">
        <f t="shared" si="93"/>
        <v/>
      </c>
      <c r="AX243" s="39" t="str">
        <f t="shared" si="94"/>
        <v/>
      </c>
      <c r="AY243" s="41" t="str">
        <f>IF(G243="...", "", VLOOKUP(G243, UPB!$A$3:$B$5000, 2, FALSE))</f>
        <v/>
      </c>
      <c r="AZ243" s="84"/>
      <c r="BA243" s="76"/>
      <c r="BB243" s="65"/>
      <c r="BC243" s="65"/>
      <c r="BD243" s="54"/>
      <c r="BE243" s="65"/>
      <c r="BF243" s="65"/>
      <c r="BG243" s="65"/>
      <c r="BH243" s="65"/>
      <c r="BI243" s="65"/>
      <c r="BJ243" s="65"/>
      <c r="BK243" s="65"/>
      <c r="BL243" s="65"/>
      <c r="BM243" s="65"/>
      <c r="BN243" s="70"/>
      <c r="BO243" s="65"/>
      <c r="BP243" s="65"/>
      <c r="BQ243" s="65"/>
      <c r="BR243" s="65"/>
      <c r="BS243" s="65"/>
      <c r="BT243" s="65"/>
      <c r="BU243" s="55" t="str">
        <f>IF(AND($D243 &lt;&gt; "", $D243 &lt;&gt; $E243, $F243 &lt;&gt; "x.x.x.x.x.x.x"), VLOOKUP($E243, Parameter!$E$3:$N$5000, 9, FALSE), "")</f>
        <v/>
      </c>
      <c r="BV243" s="55" t="str">
        <f>IF(AND($D243 &lt;&gt; "", $D243 &lt;&gt; $E243, $F243 &lt;&gt; "x.x.x.x.x.x.x"), VLOOKUP($E243, Parameter!$E$3:$N$5000, 10, FALSE), "")</f>
        <v/>
      </c>
      <c r="BW243" s="55" t="str">
        <f>IF(AND($D243 &lt;&gt; "", $D243 &lt;&gt; $E243, $F243 &lt;&gt; "x.x.x.x.x.x.x"), VLOOKUP($C243, Parameter!$A$4:$L$5000, 3, FALSE), "")</f>
        <v/>
      </c>
      <c r="BX243" s="55" t="str">
        <f>IF(AND($D243 &lt;&gt; "", $D243 &lt;&gt; $E243, $F243 &lt;&gt; "x.x.x.x.x.x.x"), VLOOKUP($C243, Parameter!$A$4:$L$5000, 4, FALSE), "")</f>
        <v/>
      </c>
      <c r="BY243" s="56">
        <f t="shared" si="95"/>
        <v>0</v>
      </c>
      <c r="BZ243" s="55" t="str">
        <f t="shared" si="96"/>
        <v>Intra</v>
      </c>
      <c r="CA243" s="55" t="str">
        <f>IF($BZ243="Ekstra", Parameter3!$B$2, "")</f>
        <v/>
      </c>
      <c r="CB243" s="55" t="str">
        <f>IF($BZ243="Ekstra", Parameter3!$C$2, "")</f>
        <v/>
      </c>
      <c r="CC243" s="55" t="str">
        <f>IF($BZ243="Ekstra", VLOOKUP($E243, Parameter!$E$3:$N$5000, 9, FALSE), "")</f>
        <v/>
      </c>
      <c r="CD243" s="55" t="str">
        <f>IF($BZ243="Ekstra", VLOOKUP($E243, Parameter!$E$3:$N$5000, 10, FALSE), "")</f>
        <v/>
      </c>
      <c r="CE243" s="56">
        <f t="shared" si="97"/>
        <v>0</v>
      </c>
      <c r="CF243" s="55" t="str">
        <f t="shared" si="108"/>
        <v/>
      </c>
      <c r="CG243" s="55" t="str">
        <f t="shared" si="108"/>
        <v/>
      </c>
      <c r="CH243" s="55" t="str">
        <f t="shared" si="98"/>
        <v/>
      </c>
      <c r="CI243" s="55" t="str">
        <f>IF($F243="x.x.x.x.x.x.x", VLOOKUP($C243, Parameter!$A$4:$L$5000, 4, FALSE), "")</f>
        <v/>
      </c>
      <c r="CJ243" s="56">
        <f t="shared" si="99"/>
        <v>0</v>
      </c>
      <c r="CM243" s="4" t="str">
        <f t="shared" si="100"/>
        <v>...-...-.....</v>
      </c>
      <c r="CN243" s="57">
        <f t="shared" si="101"/>
        <v>0</v>
      </c>
      <c r="CO243" s="58">
        <f t="shared" si="102"/>
        <v>0</v>
      </c>
      <c r="CP243" s="4" t="str">
        <f t="shared" si="103"/>
        <v/>
      </c>
      <c r="CQ243" s="4" t="b">
        <f t="shared" si="104"/>
        <v>0</v>
      </c>
      <c r="CR243" s="4" t="str">
        <f t="shared" si="105"/>
        <v/>
      </c>
      <c r="CS243" s="4" t="str">
        <f t="shared" si="106"/>
        <v/>
      </c>
      <c r="CT243" s="91" t="b">
        <f t="shared" si="83"/>
        <v>0</v>
      </c>
    </row>
    <row r="244" spans="1:98" s="4" customFormat="1" x14ac:dyDescent="0.25">
      <c r="A244" s="50" t="str">
        <f t="shared" si="84"/>
        <v>...</v>
      </c>
      <c r="B244" s="50" t="str">
        <f t="shared" si="85"/>
        <v>...</v>
      </c>
      <c r="C244" s="50" t="str">
        <f t="shared" si="86"/>
        <v>.....</v>
      </c>
      <c r="D244" s="50" t="str">
        <f>IF($C244=".....","",_xlfn.IFNA(VLOOKUP($C244, Parameter!$A$4:$L$5000, 3, FALSE), ""))</f>
        <v/>
      </c>
      <c r="E244" s="50" t="str">
        <f t="shared" si="87"/>
        <v>.....</v>
      </c>
      <c r="F244" s="50" t="str">
        <f t="shared" si="88"/>
        <v>......</v>
      </c>
      <c r="G244" s="50" t="str">
        <f t="shared" si="89"/>
        <v>...</v>
      </c>
      <c r="H244" s="40">
        <f>IF(E244=".....", 0, _xlfn.IFNA(VLOOKUP($E244, Parameter2!$A$2:$C$5000, 3, FALSE), 0))</f>
        <v>0</v>
      </c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18" t="str">
        <f>IF(C244=".....","",_xlfn.IFNA(VLOOKUP($C244, Parameter!$A$4:$B$5000, 2, FALSE), "Kode belanja salah :("))</f>
        <v/>
      </c>
      <c r="X244" s="35"/>
      <c r="Y244" s="121"/>
      <c r="Z244" s="17"/>
      <c r="AA244" s="20"/>
      <c r="AB244" s="41" t="str">
        <f>IF($C244=".....","",VLOOKUP($C244, Parameter!$A$4:$L$5000, 6, FALSE))</f>
        <v/>
      </c>
      <c r="AC244" s="41" t="str">
        <f>IF($C244=".....","",VLOOKUP($C244, Parameter!$A$4:$L$5000, 7, FALSE))</f>
        <v/>
      </c>
      <c r="AD244" s="41" t="str">
        <f>IF($C244=".....","",VLOOKUP($C244, Parameter!$A$4:$L$5000, 8, FALSE))</f>
        <v/>
      </c>
      <c r="AE244" s="41" t="str">
        <f>IF($C244=".....","",VLOOKUP($C244, Parameter!$A$4:$L$5000, 9, FALSE))</f>
        <v/>
      </c>
      <c r="AF244" s="41" t="str">
        <f>IF($C244=".....","",VLOOKUP($C244, Parameter!$A$4:$L$5000, 10, FALSE))</f>
        <v/>
      </c>
      <c r="AG244" s="41" t="str">
        <f>IF($C244=".....","",VLOOKUP($C244, Parameter!$A$4:$L$5000, 11, FALSE))</f>
        <v/>
      </c>
      <c r="AH244" s="41" t="str">
        <f>IF($C244="..0.0.0.000","",_xlfn.IFNA(VLOOKUP($C244, Parameter!$A$4:$L$5000, 12, FALSE), ""))</f>
        <v/>
      </c>
      <c r="AI244" s="39"/>
      <c r="AJ244" s="39"/>
      <c r="AK244" s="39"/>
      <c r="AL244" s="39"/>
      <c r="AM244" s="39"/>
      <c r="AN244" s="39"/>
      <c r="AO244" s="39"/>
      <c r="AP244" s="41" t="str">
        <f>IF(F244="......", "", _xlfn.IFNA(VLOOKUP(F244, Parameter2!$D$2:$E$15000, 2, FALSE), "Kode aset salah :("))</f>
        <v/>
      </c>
      <c r="AQ244" s="39"/>
      <c r="AR244" s="51"/>
      <c r="AS244" s="52"/>
      <c r="AT244" s="53">
        <f t="shared" si="90"/>
        <v>0</v>
      </c>
      <c r="AU244" s="39" t="str">
        <f t="shared" si="91"/>
        <v/>
      </c>
      <c r="AV244" s="39" t="str">
        <f t="shared" si="92"/>
        <v/>
      </c>
      <c r="AW244" s="39" t="str">
        <f t="shared" si="93"/>
        <v/>
      </c>
      <c r="AX244" s="39" t="str">
        <f t="shared" si="94"/>
        <v/>
      </c>
      <c r="AY244" s="41" t="str">
        <f>IF(G244="...", "", VLOOKUP(G244, UPB!$A$3:$B$5000, 2, FALSE))</f>
        <v/>
      </c>
      <c r="AZ244" s="84"/>
      <c r="BA244" s="76"/>
      <c r="BB244" s="65"/>
      <c r="BC244" s="65"/>
      <c r="BD244" s="54"/>
      <c r="BE244" s="65"/>
      <c r="BF244" s="65"/>
      <c r="BG244" s="65"/>
      <c r="BH244" s="65"/>
      <c r="BI244" s="65"/>
      <c r="BJ244" s="65"/>
      <c r="BK244" s="65"/>
      <c r="BL244" s="65"/>
      <c r="BM244" s="65"/>
      <c r="BN244" s="70"/>
      <c r="BO244" s="65"/>
      <c r="BP244" s="65"/>
      <c r="BQ244" s="65"/>
      <c r="BR244" s="65"/>
      <c r="BS244" s="65"/>
      <c r="BT244" s="65"/>
      <c r="BU244" s="55" t="str">
        <f>IF(AND($D244 &lt;&gt; "", $D244 &lt;&gt; $E244, $F244 &lt;&gt; "x.x.x.x.x.x.x"), VLOOKUP($E244, Parameter!$E$3:$N$5000, 9, FALSE), "")</f>
        <v/>
      </c>
      <c r="BV244" s="55" t="str">
        <f>IF(AND($D244 &lt;&gt; "", $D244 &lt;&gt; $E244, $F244 &lt;&gt; "x.x.x.x.x.x.x"), VLOOKUP($E244, Parameter!$E$3:$N$5000, 10, FALSE), "")</f>
        <v/>
      </c>
      <c r="BW244" s="55" t="str">
        <f>IF(AND($D244 &lt;&gt; "", $D244 &lt;&gt; $E244, $F244 &lt;&gt; "x.x.x.x.x.x.x"), VLOOKUP($C244, Parameter!$A$4:$L$5000, 3, FALSE), "")</f>
        <v/>
      </c>
      <c r="BX244" s="55" t="str">
        <f>IF(AND($D244 &lt;&gt; "", $D244 &lt;&gt; $E244, $F244 &lt;&gt; "x.x.x.x.x.x.x"), VLOOKUP($C244, Parameter!$A$4:$L$5000, 4, FALSE), "")</f>
        <v/>
      </c>
      <c r="BY244" s="56">
        <f t="shared" si="95"/>
        <v>0</v>
      </c>
      <c r="BZ244" s="55" t="str">
        <f t="shared" si="96"/>
        <v>Intra</v>
      </c>
      <c r="CA244" s="55" t="str">
        <f>IF($BZ244="Ekstra", Parameter3!$B$2, "")</f>
        <v/>
      </c>
      <c r="CB244" s="55" t="str">
        <f>IF($BZ244="Ekstra", Parameter3!$C$2, "")</f>
        <v/>
      </c>
      <c r="CC244" s="55" t="str">
        <f>IF($BZ244="Ekstra", VLOOKUP($E244, Parameter!$E$3:$N$5000, 9, FALSE), "")</f>
        <v/>
      </c>
      <c r="CD244" s="55" t="str">
        <f>IF($BZ244="Ekstra", VLOOKUP($E244, Parameter!$E$3:$N$5000, 10, FALSE), "")</f>
        <v/>
      </c>
      <c r="CE244" s="56">
        <f t="shared" si="97"/>
        <v>0</v>
      </c>
      <c r="CF244" s="55" t="str">
        <f t="shared" si="108"/>
        <v/>
      </c>
      <c r="CG244" s="55" t="str">
        <f t="shared" si="108"/>
        <v/>
      </c>
      <c r="CH244" s="55" t="str">
        <f t="shared" si="98"/>
        <v/>
      </c>
      <c r="CI244" s="55" t="str">
        <f>IF($F244="x.x.x.x.x.x.x", VLOOKUP($C244, Parameter!$A$4:$L$5000, 4, FALSE), "")</f>
        <v/>
      </c>
      <c r="CJ244" s="56">
        <f t="shared" si="99"/>
        <v>0</v>
      </c>
      <c r="CM244" s="4" t="str">
        <f t="shared" si="100"/>
        <v>...-...-.....</v>
      </c>
      <c r="CN244" s="57">
        <f t="shared" si="101"/>
        <v>0</v>
      </c>
      <c r="CO244" s="58">
        <f t="shared" si="102"/>
        <v>0</v>
      </c>
      <c r="CP244" s="4" t="str">
        <f t="shared" si="103"/>
        <v/>
      </c>
      <c r="CQ244" s="4" t="b">
        <f t="shared" si="104"/>
        <v>0</v>
      </c>
      <c r="CR244" s="4" t="str">
        <f t="shared" si="105"/>
        <v/>
      </c>
      <c r="CS244" s="4" t="str">
        <f t="shared" si="106"/>
        <v/>
      </c>
      <c r="CT244" s="91" t="b">
        <f t="shared" si="83"/>
        <v>0</v>
      </c>
    </row>
    <row r="245" spans="1:98" s="4" customFormat="1" x14ac:dyDescent="0.25">
      <c r="A245" s="50" t="str">
        <f t="shared" si="84"/>
        <v>...</v>
      </c>
      <c r="B245" s="50" t="str">
        <f t="shared" si="85"/>
        <v>...</v>
      </c>
      <c r="C245" s="50" t="str">
        <f t="shared" si="86"/>
        <v>.....</v>
      </c>
      <c r="D245" s="50" t="str">
        <f>IF($C245=".....","",_xlfn.IFNA(VLOOKUP($C245, Parameter!$A$4:$L$5000, 3, FALSE), ""))</f>
        <v/>
      </c>
      <c r="E245" s="50" t="str">
        <f t="shared" si="87"/>
        <v>.....</v>
      </c>
      <c r="F245" s="50" t="str">
        <f t="shared" si="88"/>
        <v>......</v>
      </c>
      <c r="G245" s="50" t="str">
        <f t="shared" si="89"/>
        <v>...</v>
      </c>
      <c r="H245" s="40">
        <f>IF(E245=".....", 0, _xlfn.IFNA(VLOOKUP($E245, Parameter2!$A$2:$C$5000, 3, FALSE), 0))</f>
        <v>0</v>
      </c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18" t="str">
        <f>IF(C245=".....","",_xlfn.IFNA(VLOOKUP($C245, Parameter!$A$4:$B$5000, 2, FALSE), "Kode belanja salah :("))</f>
        <v/>
      </c>
      <c r="X245" s="35"/>
      <c r="Y245" s="121"/>
      <c r="Z245" s="17"/>
      <c r="AA245" s="20"/>
      <c r="AB245" s="41" t="str">
        <f>IF($C245=".....","",VLOOKUP($C245, Parameter!$A$4:$L$5000, 6, FALSE))</f>
        <v/>
      </c>
      <c r="AC245" s="41" t="str">
        <f>IF($C245=".....","",VLOOKUP($C245, Parameter!$A$4:$L$5000, 7, FALSE))</f>
        <v/>
      </c>
      <c r="AD245" s="41" t="str">
        <f>IF($C245=".....","",VLOOKUP($C245, Parameter!$A$4:$L$5000, 8, FALSE))</f>
        <v/>
      </c>
      <c r="AE245" s="41" t="str">
        <f>IF($C245=".....","",VLOOKUP($C245, Parameter!$A$4:$L$5000, 9, FALSE))</f>
        <v/>
      </c>
      <c r="AF245" s="41" t="str">
        <f>IF($C245=".....","",VLOOKUP($C245, Parameter!$A$4:$L$5000, 10, FALSE))</f>
        <v/>
      </c>
      <c r="AG245" s="41" t="str">
        <f>IF($C245=".....","",VLOOKUP($C245, Parameter!$A$4:$L$5000, 11, FALSE))</f>
        <v/>
      </c>
      <c r="AH245" s="41" t="str">
        <f>IF($C245="..0.0.0.000","",_xlfn.IFNA(VLOOKUP($C245, Parameter!$A$4:$L$5000, 12, FALSE), ""))</f>
        <v/>
      </c>
      <c r="AI245" s="39"/>
      <c r="AJ245" s="39"/>
      <c r="AK245" s="39"/>
      <c r="AL245" s="39"/>
      <c r="AM245" s="39"/>
      <c r="AN245" s="39"/>
      <c r="AO245" s="39"/>
      <c r="AP245" s="41" t="str">
        <f>IF(F245="......", "", _xlfn.IFNA(VLOOKUP(F245, Parameter2!$D$2:$E$15000, 2, FALSE), "Kode aset salah :("))</f>
        <v/>
      </c>
      <c r="AQ245" s="39"/>
      <c r="AR245" s="51"/>
      <c r="AS245" s="52"/>
      <c r="AT245" s="53">
        <f t="shared" si="90"/>
        <v>0</v>
      </c>
      <c r="AU245" s="39" t="str">
        <f t="shared" si="91"/>
        <v/>
      </c>
      <c r="AV245" s="39" t="str">
        <f t="shared" si="92"/>
        <v/>
      </c>
      <c r="AW245" s="39" t="str">
        <f t="shared" si="93"/>
        <v/>
      </c>
      <c r="AX245" s="39" t="str">
        <f t="shared" si="94"/>
        <v/>
      </c>
      <c r="AY245" s="41" t="str">
        <f>IF(G245="...", "", VLOOKUP(G245, UPB!$A$3:$B$5000, 2, FALSE))</f>
        <v/>
      </c>
      <c r="AZ245" s="84"/>
      <c r="BA245" s="76"/>
      <c r="BB245" s="65"/>
      <c r="BC245" s="65"/>
      <c r="BD245" s="54"/>
      <c r="BE245" s="65"/>
      <c r="BF245" s="65"/>
      <c r="BG245" s="65"/>
      <c r="BH245" s="65"/>
      <c r="BI245" s="65"/>
      <c r="BJ245" s="65"/>
      <c r="BK245" s="65"/>
      <c r="BL245" s="65"/>
      <c r="BM245" s="65"/>
      <c r="BN245" s="70"/>
      <c r="BO245" s="65"/>
      <c r="BP245" s="65"/>
      <c r="BQ245" s="65"/>
      <c r="BR245" s="65"/>
      <c r="BS245" s="65"/>
      <c r="BT245" s="65"/>
      <c r="BU245" s="55" t="str">
        <f>IF(AND($D245 &lt;&gt; "", $D245 &lt;&gt; $E245, $F245 &lt;&gt; "x.x.x.x.x.x.x"), VLOOKUP($E245, Parameter!$E$3:$N$5000, 9, FALSE), "")</f>
        <v/>
      </c>
      <c r="BV245" s="55" t="str">
        <f>IF(AND($D245 &lt;&gt; "", $D245 &lt;&gt; $E245, $F245 &lt;&gt; "x.x.x.x.x.x.x"), VLOOKUP($E245, Parameter!$E$3:$N$5000, 10, FALSE), "")</f>
        <v/>
      </c>
      <c r="BW245" s="55" t="str">
        <f>IF(AND($D245 &lt;&gt; "", $D245 &lt;&gt; $E245, $F245 &lt;&gt; "x.x.x.x.x.x.x"), VLOOKUP($C245, Parameter!$A$4:$L$5000, 3, FALSE), "")</f>
        <v/>
      </c>
      <c r="BX245" s="55" t="str">
        <f>IF(AND($D245 &lt;&gt; "", $D245 &lt;&gt; $E245, $F245 &lt;&gt; "x.x.x.x.x.x.x"), VLOOKUP($C245, Parameter!$A$4:$L$5000, 4, FALSE), "")</f>
        <v/>
      </c>
      <c r="BY245" s="56">
        <f t="shared" si="95"/>
        <v>0</v>
      </c>
      <c r="BZ245" s="55" t="str">
        <f t="shared" si="96"/>
        <v>Intra</v>
      </c>
      <c r="CA245" s="55" t="str">
        <f>IF($BZ245="Ekstra", Parameter3!$B$2, "")</f>
        <v/>
      </c>
      <c r="CB245" s="55" t="str">
        <f>IF($BZ245="Ekstra", Parameter3!$C$2, "")</f>
        <v/>
      </c>
      <c r="CC245" s="55" t="str">
        <f>IF($BZ245="Ekstra", VLOOKUP($E245, Parameter!$E$3:$N$5000, 9, FALSE), "")</f>
        <v/>
      </c>
      <c r="CD245" s="55" t="str">
        <f>IF($BZ245="Ekstra", VLOOKUP($E245, Parameter!$E$3:$N$5000, 10, FALSE), "")</f>
        <v/>
      </c>
      <c r="CE245" s="56">
        <f t="shared" si="97"/>
        <v>0</v>
      </c>
      <c r="CF245" s="55" t="str">
        <f t="shared" si="108"/>
        <v/>
      </c>
      <c r="CG245" s="55" t="str">
        <f t="shared" si="108"/>
        <v/>
      </c>
      <c r="CH245" s="55" t="str">
        <f t="shared" si="98"/>
        <v/>
      </c>
      <c r="CI245" s="55" t="str">
        <f>IF($F245="x.x.x.x.x.x.x", VLOOKUP($C245, Parameter!$A$4:$L$5000, 4, FALSE), "")</f>
        <v/>
      </c>
      <c r="CJ245" s="56">
        <f t="shared" si="99"/>
        <v>0</v>
      </c>
      <c r="CM245" s="4" t="str">
        <f t="shared" si="100"/>
        <v>...-...-.....</v>
      </c>
      <c r="CN245" s="57">
        <f t="shared" si="101"/>
        <v>0</v>
      </c>
      <c r="CO245" s="58">
        <f t="shared" si="102"/>
        <v>0</v>
      </c>
      <c r="CP245" s="4" t="str">
        <f t="shared" si="103"/>
        <v/>
      </c>
      <c r="CQ245" s="4" t="b">
        <f t="shared" si="104"/>
        <v>0</v>
      </c>
      <c r="CR245" s="4" t="str">
        <f t="shared" si="105"/>
        <v/>
      </c>
      <c r="CS245" s="4" t="str">
        <f t="shared" si="106"/>
        <v/>
      </c>
      <c r="CT245" s="91" t="b">
        <f t="shared" si="83"/>
        <v>0</v>
      </c>
    </row>
    <row r="246" spans="1:98" s="4" customFormat="1" x14ac:dyDescent="0.25">
      <c r="A246" s="50" t="str">
        <f t="shared" si="84"/>
        <v>...</v>
      </c>
      <c r="B246" s="50" t="str">
        <f t="shared" si="85"/>
        <v>...</v>
      </c>
      <c r="C246" s="50" t="str">
        <f t="shared" si="86"/>
        <v>.....</v>
      </c>
      <c r="D246" s="50" t="str">
        <f>IF($C246=".....","",_xlfn.IFNA(VLOOKUP($C246, Parameter!$A$4:$L$5000, 3, FALSE), ""))</f>
        <v/>
      </c>
      <c r="E246" s="50" t="str">
        <f t="shared" si="87"/>
        <v>.....</v>
      </c>
      <c r="F246" s="50" t="str">
        <f t="shared" si="88"/>
        <v>......</v>
      </c>
      <c r="G246" s="50" t="str">
        <f t="shared" si="89"/>
        <v>...</v>
      </c>
      <c r="H246" s="40">
        <f>IF(E246=".....", 0, _xlfn.IFNA(VLOOKUP($E246, Parameter2!$A$2:$C$5000, 3, FALSE), 0))</f>
        <v>0</v>
      </c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18" t="str">
        <f>IF(C246=".....","",_xlfn.IFNA(VLOOKUP($C246, Parameter!$A$4:$B$5000, 2, FALSE), "Kode belanja salah :("))</f>
        <v/>
      </c>
      <c r="X246" s="35"/>
      <c r="Y246" s="121"/>
      <c r="Z246" s="17"/>
      <c r="AA246" s="20"/>
      <c r="AB246" s="41" t="str">
        <f>IF($C246=".....","",VLOOKUP($C246, Parameter!$A$4:$L$5000, 6, FALSE))</f>
        <v/>
      </c>
      <c r="AC246" s="41" t="str">
        <f>IF($C246=".....","",VLOOKUP($C246, Parameter!$A$4:$L$5000, 7, FALSE))</f>
        <v/>
      </c>
      <c r="AD246" s="41" t="str">
        <f>IF($C246=".....","",VLOOKUP($C246, Parameter!$A$4:$L$5000, 8, FALSE))</f>
        <v/>
      </c>
      <c r="AE246" s="41" t="str">
        <f>IF($C246=".....","",VLOOKUP($C246, Parameter!$A$4:$L$5000, 9, FALSE))</f>
        <v/>
      </c>
      <c r="AF246" s="41" t="str">
        <f>IF($C246=".....","",VLOOKUP($C246, Parameter!$A$4:$L$5000, 10, FALSE))</f>
        <v/>
      </c>
      <c r="AG246" s="41" t="str">
        <f>IF($C246=".....","",VLOOKUP($C246, Parameter!$A$4:$L$5000, 11, FALSE))</f>
        <v/>
      </c>
      <c r="AH246" s="41" t="str">
        <f>IF($C246="..0.0.0.000","",_xlfn.IFNA(VLOOKUP($C246, Parameter!$A$4:$L$5000, 12, FALSE), ""))</f>
        <v/>
      </c>
      <c r="AI246" s="39"/>
      <c r="AJ246" s="39"/>
      <c r="AK246" s="39"/>
      <c r="AL246" s="39"/>
      <c r="AM246" s="39"/>
      <c r="AN246" s="39"/>
      <c r="AO246" s="39"/>
      <c r="AP246" s="41" t="str">
        <f>IF(F246="......", "", _xlfn.IFNA(VLOOKUP(F246, Parameter2!$D$2:$E$15000, 2, FALSE), "Kode aset salah :("))</f>
        <v/>
      </c>
      <c r="AQ246" s="39"/>
      <c r="AR246" s="51"/>
      <c r="AS246" s="52"/>
      <c r="AT246" s="53">
        <f t="shared" si="90"/>
        <v>0</v>
      </c>
      <c r="AU246" s="39" t="str">
        <f t="shared" si="91"/>
        <v/>
      </c>
      <c r="AV246" s="39" t="str">
        <f t="shared" si="92"/>
        <v/>
      </c>
      <c r="AW246" s="39" t="str">
        <f t="shared" si="93"/>
        <v/>
      </c>
      <c r="AX246" s="39" t="str">
        <f t="shared" si="94"/>
        <v/>
      </c>
      <c r="AY246" s="41" t="str">
        <f>IF(G246="...", "", VLOOKUP(G246, UPB!$A$3:$B$5000, 2, FALSE))</f>
        <v/>
      </c>
      <c r="AZ246" s="84"/>
      <c r="BA246" s="76"/>
      <c r="BB246" s="65"/>
      <c r="BC246" s="65"/>
      <c r="BD246" s="54"/>
      <c r="BE246" s="65"/>
      <c r="BF246" s="65"/>
      <c r="BG246" s="65"/>
      <c r="BH246" s="65"/>
      <c r="BI246" s="65"/>
      <c r="BJ246" s="65"/>
      <c r="BK246" s="65"/>
      <c r="BL246" s="65"/>
      <c r="BM246" s="65"/>
      <c r="BN246" s="70"/>
      <c r="BO246" s="65"/>
      <c r="BP246" s="65"/>
      <c r="BQ246" s="65"/>
      <c r="BR246" s="65"/>
      <c r="BS246" s="65"/>
      <c r="BT246" s="65"/>
      <c r="BU246" s="55" t="str">
        <f>IF(AND($D246 &lt;&gt; "", $D246 &lt;&gt; $E246, $F246 &lt;&gt; "x.x.x.x.x.x.x"), VLOOKUP($E246, Parameter!$E$3:$N$5000, 9, FALSE), "")</f>
        <v/>
      </c>
      <c r="BV246" s="55" t="str">
        <f>IF(AND($D246 &lt;&gt; "", $D246 &lt;&gt; $E246, $F246 &lt;&gt; "x.x.x.x.x.x.x"), VLOOKUP($E246, Parameter!$E$3:$N$5000, 10, FALSE), "")</f>
        <v/>
      </c>
      <c r="BW246" s="55" t="str">
        <f>IF(AND($D246 &lt;&gt; "", $D246 &lt;&gt; $E246, $F246 &lt;&gt; "x.x.x.x.x.x.x"), VLOOKUP($C246, Parameter!$A$4:$L$5000, 3, FALSE), "")</f>
        <v/>
      </c>
      <c r="BX246" s="55" t="str">
        <f>IF(AND($D246 &lt;&gt; "", $D246 &lt;&gt; $E246, $F246 &lt;&gt; "x.x.x.x.x.x.x"), VLOOKUP($C246, Parameter!$A$4:$L$5000, 4, FALSE), "")</f>
        <v/>
      </c>
      <c r="BY246" s="56">
        <f t="shared" si="95"/>
        <v>0</v>
      </c>
      <c r="BZ246" s="55" t="str">
        <f t="shared" si="96"/>
        <v>Intra</v>
      </c>
      <c r="CA246" s="55" t="str">
        <f>IF($BZ246="Ekstra", Parameter3!$B$2, "")</f>
        <v/>
      </c>
      <c r="CB246" s="55" t="str">
        <f>IF($BZ246="Ekstra", Parameter3!$C$2, "")</f>
        <v/>
      </c>
      <c r="CC246" s="55" t="str">
        <f>IF($BZ246="Ekstra", VLOOKUP($E246, Parameter!$E$3:$N$5000, 9, FALSE), "")</f>
        <v/>
      </c>
      <c r="CD246" s="55" t="str">
        <f>IF($BZ246="Ekstra", VLOOKUP($E246, Parameter!$E$3:$N$5000, 10, FALSE), "")</f>
        <v/>
      </c>
      <c r="CE246" s="56">
        <f t="shared" si="97"/>
        <v>0</v>
      </c>
      <c r="CF246" s="55" t="str">
        <f t="shared" si="108"/>
        <v/>
      </c>
      <c r="CG246" s="55" t="str">
        <f t="shared" si="108"/>
        <v/>
      </c>
      <c r="CH246" s="55" t="str">
        <f t="shared" si="98"/>
        <v/>
      </c>
      <c r="CI246" s="55" t="str">
        <f>IF($F246="x.x.x.x.x.x.x", VLOOKUP($C246, Parameter!$A$4:$L$5000, 4, FALSE), "")</f>
        <v/>
      </c>
      <c r="CJ246" s="56">
        <f t="shared" si="99"/>
        <v>0</v>
      </c>
      <c r="CM246" s="4" t="str">
        <f t="shared" si="100"/>
        <v>...-...-.....</v>
      </c>
      <c r="CN246" s="57">
        <f t="shared" si="101"/>
        <v>0</v>
      </c>
      <c r="CO246" s="58">
        <f t="shared" si="102"/>
        <v>0</v>
      </c>
      <c r="CP246" s="4" t="str">
        <f t="shared" si="103"/>
        <v/>
      </c>
      <c r="CQ246" s="4" t="b">
        <f t="shared" si="104"/>
        <v>0</v>
      </c>
      <c r="CR246" s="4" t="str">
        <f t="shared" si="105"/>
        <v/>
      </c>
      <c r="CS246" s="4" t="str">
        <f t="shared" si="106"/>
        <v/>
      </c>
      <c r="CT246" s="91" t="b">
        <f t="shared" si="83"/>
        <v>0</v>
      </c>
    </row>
    <row r="247" spans="1:98" s="4" customFormat="1" x14ac:dyDescent="0.25">
      <c r="A247" s="50" t="str">
        <f t="shared" si="84"/>
        <v>...</v>
      </c>
      <c r="B247" s="50" t="str">
        <f t="shared" si="85"/>
        <v>...</v>
      </c>
      <c r="C247" s="50" t="str">
        <f t="shared" si="86"/>
        <v>.....</v>
      </c>
      <c r="D247" s="50" t="str">
        <f>IF($C247=".....","",_xlfn.IFNA(VLOOKUP($C247, Parameter!$A$4:$L$5000, 3, FALSE), ""))</f>
        <v/>
      </c>
      <c r="E247" s="50" t="str">
        <f t="shared" si="87"/>
        <v>.....</v>
      </c>
      <c r="F247" s="50" t="str">
        <f t="shared" si="88"/>
        <v>......</v>
      </c>
      <c r="G247" s="50" t="str">
        <f t="shared" si="89"/>
        <v>...</v>
      </c>
      <c r="H247" s="40">
        <f>IF(E247=".....", 0, _xlfn.IFNA(VLOOKUP($E247, Parameter2!$A$2:$C$5000, 3, FALSE), 0))</f>
        <v>0</v>
      </c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18" t="str">
        <f>IF(C247=".....","",_xlfn.IFNA(VLOOKUP($C247, Parameter!$A$4:$B$5000, 2, FALSE), "Kode belanja salah :("))</f>
        <v/>
      </c>
      <c r="X247" s="35"/>
      <c r="Y247" s="121"/>
      <c r="Z247" s="17"/>
      <c r="AA247" s="20"/>
      <c r="AB247" s="41" t="str">
        <f>IF($C247=".....","",VLOOKUP($C247, Parameter!$A$4:$L$5000, 6, FALSE))</f>
        <v/>
      </c>
      <c r="AC247" s="41" t="str">
        <f>IF($C247=".....","",VLOOKUP($C247, Parameter!$A$4:$L$5000, 7, FALSE))</f>
        <v/>
      </c>
      <c r="AD247" s="41" t="str">
        <f>IF($C247=".....","",VLOOKUP($C247, Parameter!$A$4:$L$5000, 8, FALSE))</f>
        <v/>
      </c>
      <c r="AE247" s="41" t="str">
        <f>IF($C247=".....","",VLOOKUP($C247, Parameter!$A$4:$L$5000, 9, FALSE))</f>
        <v/>
      </c>
      <c r="AF247" s="41" t="str">
        <f>IF($C247=".....","",VLOOKUP($C247, Parameter!$A$4:$L$5000, 10, FALSE))</f>
        <v/>
      </c>
      <c r="AG247" s="41" t="str">
        <f>IF($C247=".....","",VLOOKUP($C247, Parameter!$A$4:$L$5000, 11, FALSE))</f>
        <v/>
      </c>
      <c r="AH247" s="41" t="str">
        <f>IF($C247="..0.0.0.000","",_xlfn.IFNA(VLOOKUP($C247, Parameter!$A$4:$L$5000, 12, FALSE), ""))</f>
        <v/>
      </c>
      <c r="AI247" s="39"/>
      <c r="AJ247" s="39"/>
      <c r="AK247" s="39"/>
      <c r="AL247" s="39"/>
      <c r="AM247" s="39"/>
      <c r="AN247" s="39"/>
      <c r="AO247" s="39"/>
      <c r="AP247" s="41" t="str">
        <f>IF(F247="......", "", _xlfn.IFNA(VLOOKUP(F247, Parameter2!$D$2:$E$15000, 2, FALSE), "Kode aset salah :("))</f>
        <v/>
      </c>
      <c r="AQ247" s="39"/>
      <c r="AR247" s="51"/>
      <c r="AS247" s="52"/>
      <c r="AT247" s="53">
        <f t="shared" si="90"/>
        <v>0</v>
      </c>
      <c r="AU247" s="39" t="str">
        <f t="shared" si="91"/>
        <v/>
      </c>
      <c r="AV247" s="39" t="str">
        <f t="shared" si="92"/>
        <v/>
      </c>
      <c r="AW247" s="39" t="str">
        <f t="shared" si="93"/>
        <v/>
      </c>
      <c r="AX247" s="39" t="str">
        <f t="shared" si="94"/>
        <v/>
      </c>
      <c r="AY247" s="41" t="str">
        <f>IF(G247="...", "", VLOOKUP(G247, UPB!$A$3:$B$5000, 2, FALSE))</f>
        <v/>
      </c>
      <c r="AZ247" s="84"/>
      <c r="BA247" s="76"/>
      <c r="BB247" s="65"/>
      <c r="BC247" s="65"/>
      <c r="BD247" s="54"/>
      <c r="BE247" s="65"/>
      <c r="BF247" s="65"/>
      <c r="BG247" s="65"/>
      <c r="BH247" s="65"/>
      <c r="BI247" s="65"/>
      <c r="BJ247" s="65"/>
      <c r="BK247" s="65"/>
      <c r="BL247" s="65"/>
      <c r="BM247" s="65"/>
      <c r="BN247" s="70"/>
      <c r="BO247" s="65"/>
      <c r="BP247" s="65"/>
      <c r="BQ247" s="65"/>
      <c r="BR247" s="65"/>
      <c r="BS247" s="65"/>
      <c r="BT247" s="65"/>
      <c r="BU247" s="55" t="str">
        <f>IF(AND($D247 &lt;&gt; "", $D247 &lt;&gt; $E247, $F247 &lt;&gt; "x.x.x.x.x.x.x"), VLOOKUP($E247, Parameter!$E$3:$N$5000, 9, FALSE), "")</f>
        <v/>
      </c>
      <c r="BV247" s="55" t="str">
        <f>IF(AND($D247 &lt;&gt; "", $D247 &lt;&gt; $E247, $F247 &lt;&gt; "x.x.x.x.x.x.x"), VLOOKUP($E247, Parameter!$E$3:$N$5000, 10, FALSE), "")</f>
        <v/>
      </c>
      <c r="BW247" s="55" t="str">
        <f>IF(AND($D247 &lt;&gt; "", $D247 &lt;&gt; $E247, $F247 &lt;&gt; "x.x.x.x.x.x.x"), VLOOKUP($C247, Parameter!$A$4:$L$5000, 3, FALSE), "")</f>
        <v/>
      </c>
      <c r="BX247" s="55" t="str">
        <f>IF(AND($D247 &lt;&gt; "", $D247 &lt;&gt; $E247, $F247 &lt;&gt; "x.x.x.x.x.x.x"), VLOOKUP($C247, Parameter!$A$4:$L$5000, 4, FALSE), "")</f>
        <v/>
      </c>
      <c r="BY247" s="56">
        <f t="shared" si="95"/>
        <v>0</v>
      </c>
      <c r="BZ247" s="55" t="str">
        <f t="shared" si="96"/>
        <v>Intra</v>
      </c>
      <c r="CA247" s="55" t="str">
        <f>IF($BZ247="Ekstra", Parameter3!$B$2, "")</f>
        <v/>
      </c>
      <c r="CB247" s="55" t="str">
        <f>IF($BZ247="Ekstra", Parameter3!$C$2, "")</f>
        <v/>
      </c>
      <c r="CC247" s="55" t="str">
        <f>IF($BZ247="Ekstra", VLOOKUP($E247, Parameter!$E$3:$N$5000, 9, FALSE), "")</f>
        <v/>
      </c>
      <c r="CD247" s="55" t="str">
        <f>IF($BZ247="Ekstra", VLOOKUP($E247, Parameter!$E$3:$N$5000, 10, FALSE), "")</f>
        <v/>
      </c>
      <c r="CE247" s="56">
        <f t="shared" si="97"/>
        <v>0</v>
      </c>
      <c r="CF247" s="55" t="str">
        <f t="shared" si="108"/>
        <v/>
      </c>
      <c r="CG247" s="55" t="str">
        <f t="shared" si="108"/>
        <v/>
      </c>
      <c r="CH247" s="55" t="str">
        <f t="shared" si="98"/>
        <v/>
      </c>
      <c r="CI247" s="55" t="str">
        <f>IF($F247="x.x.x.x.x.x.x", VLOOKUP($C247, Parameter!$A$4:$L$5000, 4, FALSE), "")</f>
        <v/>
      </c>
      <c r="CJ247" s="56">
        <f t="shared" si="99"/>
        <v>0</v>
      </c>
      <c r="CM247" s="4" t="str">
        <f t="shared" si="100"/>
        <v>...-...-.....</v>
      </c>
      <c r="CN247" s="57">
        <f t="shared" si="101"/>
        <v>0</v>
      </c>
      <c r="CO247" s="58">
        <f t="shared" si="102"/>
        <v>0</v>
      </c>
      <c r="CP247" s="4" t="str">
        <f t="shared" si="103"/>
        <v/>
      </c>
      <c r="CQ247" s="4" t="b">
        <f t="shared" si="104"/>
        <v>0</v>
      </c>
      <c r="CR247" s="4" t="str">
        <f t="shared" si="105"/>
        <v/>
      </c>
      <c r="CS247" s="4" t="str">
        <f t="shared" si="106"/>
        <v/>
      </c>
      <c r="CT247" s="91" t="b">
        <f t="shared" si="83"/>
        <v>0</v>
      </c>
    </row>
    <row r="248" spans="1:98" s="4" customFormat="1" x14ac:dyDescent="0.25">
      <c r="A248" s="50" t="str">
        <f t="shared" si="84"/>
        <v>...</v>
      </c>
      <c r="B248" s="50" t="str">
        <f t="shared" si="85"/>
        <v>...</v>
      </c>
      <c r="C248" s="50" t="str">
        <f t="shared" si="86"/>
        <v>.....</v>
      </c>
      <c r="D248" s="50" t="str">
        <f>IF($C248=".....","",_xlfn.IFNA(VLOOKUP($C248, Parameter!$A$4:$L$5000, 3, FALSE), ""))</f>
        <v/>
      </c>
      <c r="E248" s="50" t="str">
        <f t="shared" si="87"/>
        <v>.....</v>
      </c>
      <c r="F248" s="50" t="str">
        <f t="shared" si="88"/>
        <v>......</v>
      </c>
      <c r="G248" s="50" t="str">
        <f t="shared" si="89"/>
        <v>...</v>
      </c>
      <c r="H248" s="40">
        <f>IF(E248=".....", 0, _xlfn.IFNA(VLOOKUP($E248, Parameter2!$A$2:$C$5000, 3, FALSE), 0))</f>
        <v>0</v>
      </c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18" t="str">
        <f>IF(C248=".....","",_xlfn.IFNA(VLOOKUP($C248, Parameter!$A$4:$B$5000, 2, FALSE), "Kode belanja salah :("))</f>
        <v/>
      </c>
      <c r="X248" s="35"/>
      <c r="Y248" s="121"/>
      <c r="Z248" s="17"/>
      <c r="AA248" s="20"/>
      <c r="AB248" s="41" t="str">
        <f>IF($C248=".....","",VLOOKUP($C248, Parameter!$A$4:$L$5000, 6, FALSE))</f>
        <v/>
      </c>
      <c r="AC248" s="41" t="str">
        <f>IF($C248=".....","",VLOOKUP($C248, Parameter!$A$4:$L$5000, 7, FALSE))</f>
        <v/>
      </c>
      <c r="AD248" s="41" t="str">
        <f>IF($C248=".....","",VLOOKUP($C248, Parameter!$A$4:$L$5000, 8, FALSE))</f>
        <v/>
      </c>
      <c r="AE248" s="41" t="str">
        <f>IF($C248=".....","",VLOOKUP($C248, Parameter!$A$4:$L$5000, 9, FALSE))</f>
        <v/>
      </c>
      <c r="AF248" s="41" t="str">
        <f>IF($C248=".....","",VLOOKUP($C248, Parameter!$A$4:$L$5000, 10, FALSE))</f>
        <v/>
      </c>
      <c r="AG248" s="41" t="str">
        <f>IF($C248=".....","",VLOOKUP($C248, Parameter!$A$4:$L$5000, 11, FALSE))</f>
        <v/>
      </c>
      <c r="AH248" s="41" t="str">
        <f>IF($C248="..0.0.0.000","",_xlfn.IFNA(VLOOKUP($C248, Parameter!$A$4:$L$5000, 12, FALSE), ""))</f>
        <v/>
      </c>
      <c r="AI248" s="39"/>
      <c r="AJ248" s="39"/>
      <c r="AK248" s="39"/>
      <c r="AL248" s="39"/>
      <c r="AM248" s="39"/>
      <c r="AN248" s="39"/>
      <c r="AO248" s="39"/>
      <c r="AP248" s="41" t="str">
        <f>IF(F248="......", "", _xlfn.IFNA(VLOOKUP(F248, Parameter2!$D$2:$E$15000, 2, FALSE), "Kode aset salah :("))</f>
        <v/>
      </c>
      <c r="AQ248" s="39"/>
      <c r="AR248" s="51"/>
      <c r="AS248" s="52"/>
      <c r="AT248" s="53">
        <f t="shared" si="90"/>
        <v>0</v>
      </c>
      <c r="AU248" s="39" t="str">
        <f t="shared" si="91"/>
        <v/>
      </c>
      <c r="AV248" s="39" t="str">
        <f t="shared" si="92"/>
        <v/>
      </c>
      <c r="AW248" s="39" t="str">
        <f t="shared" si="93"/>
        <v/>
      </c>
      <c r="AX248" s="39" t="str">
        <f t="shared" si="94"/>
        <v/>
      </c>
      <c r="AY248" s="41" t="str">
        <f>IF(G248="...", "", VLOOKUP(G248, UPB!$A$3:$B$5000, 2, FALSE))</f>
        <v/>
      </c>
      <c r="AZ248" s="84"/>
      <c r="BA248" s="76"/>
      <c r="BB248" s="65"/>
      <c r="BC248" s="65"/>
      <c r="BD248" s="54"/>
      <c r="BE248" s="65"/>
      <c r="BF248" s="65"/>
      <c r="BG248" s="65"/>
      <c r="BH248" s="65"/>
      <c r="BI248" s="65"/>
      <c r="BJ248" s="65"/>
      <c r="BK248" s="65"/>
      <c r="BL248" s="65"/>
      <c r="BM248" s="65"/>
      <c r="BN248" s="70"/>
      <c r="BO248" s="65"/>
      <c r="BP248" s="65"/>
      <c r="BQ248" s="65"/>
      <c r="BR248" s="65"/>
      <c r="BS248" s="65"/>
      <c r="BT248" s="65"/>
      <c r="BU248" s="55" t="str">
        <f>IF(AND($D248 &lt;&gt; "", $D248 &lt;&gt; $E248, $F248 &lt;&gt; "x.x.x.x.x.x.x"), VLOOKUP($E248, Parameter!$E$3:$N$5000, 9, FALSE), "")</f>
        <v/>
      </c>
      <c r="BV248" s="55" t="str">
        <f>IF(AND($D248 &lt;&gt; "", $D248 &lt;&gt; $E248, $F248 &lt;&gt; "x.x.x.x.x.x.x"), VLOOKUP($E248, Parameter!$E$3:$N$5000, 10, FALSE), "")</f>
        <v/>
      </c>
      <c r="BW248" s="55" t="str">
        <f>IF(AND($D248 &lt;&gt; "", $D248 &lt;&gt; $E248, $F248 &lt;&gt; "x.x.x.x.x.x.x"), VLOOKUP($C248, Parameter!$A$4:$L$5000, 3, FALSE), "")</f>
        <v/>
      </c>
      <c r="BX248" s="55" t="str">
        <f>IF(AND($D248 &lt;&gt; "", $D248 &lt;&gt; $E248, $F248 &lt;&gt; "x.x.x.x.x.x.x"), VLOOKUP($C248, Parameter!$A$4:$L$5000, 4, FALSE), "")</f>
        <v/>
      </c>
      <c r="BY248" s="56">
        <f t="shared" si="95"/>
        <v>0</v>
      </c>
      <c r="BZ248" s="55" t="str">
        <f t="shared" si="96"/>
        <v>Intra</v>
      </c>
      <c r="CA248" s="55" t="str">
        <f>IF($BZ248="Ekstra", Parameter3!$B$2, "")</f>
        <v/>
      </c>
      <c r="CB248" s="55" t="str">
        <f>IF($BZ248="Ekstra", Parameter3!$C$2, "")</f>
        <v/>
      </c>
      <c r="CC248" s="55" t="str">
        <f>IF($BZ248="Ekstra", VLOOKUP($E248, Parameter!$E$3:$N$5000, 9, FALSE), "")</f>
        <v/>
      </c>
      <c r="CD248" s="55" t="str">
        <f>IF($BZ248="Ekstra", VLOOKUP($E248, Parameter!$E$3:$N$5000, 10, FALSE), "")</f>
        <v/>
      </c>
      <c r="CE248" s="56">
        <f t="shared" si="97"/>
        <v>0</v>
      </c>
      <c r="CF248" s="55" t="str">
        <f t="shared" si="108"/>
        <v/>
      </c>
      <c r="CG248" s="55" t="str">
        <f t="shared" si="108"/>
        <v/>
      </c>
      <c r="CH248" s="55" t="str">
        <f t="shared" si="98"/>
        <v/>
      </c>
      <c r="CI248" s="55" t="str">
        <f>IF($F248="x.x.x.x.x.x.x", VLOOKUP($C248, Parameter!$A$4:$L$5000, 4, FALSE), "")</f>
        <v/>
      </c>
      <c r="CJ248" s="56">
        <f t="shared" si="99"/>
        <v>0</v>
      </c>
      <c r="CM248" s="4" t="str">
        <f t="shared" si="100"/>
        <v>...-...-.....</v>
      </c>
      <c r="CN248" s="57">
        <f t="shared" si="101"/>
        <v>0</v>
      </c>
      <c r="CO248" s="58">
        <f t="shared" si="102"/>
        <v>0</v>
      </c>
      <c r="CP248" s="4" t="str">
        <f t="shared" si="103"/>
        <v/>
      </c>
      <c r="CQ248" s="4" t="b">
        <f t="shared" si="104"/>
        <v>0</v>
      </c>
      <c r="CR248" s="4" t="str">
        <f t="shared" si="105"/>
        <v/>
      </c>
      <c r="CS248" s="4" t="str">
        <f t="shared" si="106"/>
        <v/>
      </c>
      <c r="CT248" s="91" t="b">
        <f t="shared" si="83"/>
        <v>0</v>
      </c>
    </row>
    <row r="249" spans="1:98" s="4" customFormat="1" x14ac:dyDescent="0.25">
      <c r="A249" s="50" t="str">
        <f t="shared" si="84"/>
        <v>...</v>
      </c>
      <c r="B249" s="50" t="str">
        <f t="shared" si="85"/>
        <v>...</v>
      </c>
      <c r="C249" s="50" t="str">
        <f t="shared" si="86"/>
        <v>.....</v>
      </c>
      <c r="D249" s="50" t="str">
        <f>IF($C249=".....","",_xlfn.IFNA(VLOOKUP($C249, Parameter!$A$4:$L$5000, 3, FALSE), ""))</f>
        <v/>
      </c>
      <c r="E249" s="50" t="str">
        <f t="shared" si="87"/>
        <v>.....</v>
      </c>
      <c r="F249" s="50" t="str">
        <f t="shared" si="88"/>
        <v>......</v>
      </c>
      <c r="G249" s="50" t="str">
        <f t="shared" si="89"/>
        <v>...</v>
      </c>
      <c r="H249" s="40">
        <f>IF(E249=".....", 0, _xlfn.IFNA(VLOOKUP($E249, Parameter2!$A$2:$C$5000, 3, FALSE), 0))</f>
        <v>0</v>
      </c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18" t="str">
        <f>IF(C249=".....","",_xlfn.IFNA(VLOOKUP($C249, Parameter!$A$4:$B$5000, 2, FALSE), "Kode belanja salah :("))</f>
        <v/>
      </c>
      <c r="X249" s="35"/>
      <c r="Y249" s="121"/>
      <c r="Z249" s="17"/>
      <c r="AA249" s="20"/>
      <c r="AB249" s="41" t="str">
        <f>IF($C249=".....","",VLOOKUP($C249, Parameter!$A$4:$L$5000, 6, FALSE))</f>
        <v/>
      </c>
      <c r="AC249" s="41" t="str">
        <f>IF($C249=".....","",VLOOKUP($C249, Parameter!$A$4:$L$5000, 7, FALSE))</f>
        <v/>
      </c>
      <c r="AD249" s="41" t="str">
        <f>IF($C249=".....","",VLOOKUP($C249, Parameter!$A$4:$L$5000, 8, FALSE))</f>
        <v/>
      </c>
      <c r="AE249" s="41" t="str">
        <f>IF($C249=".....","",VLOOKUP($C249, Parameter!$A$4:$L$5000, 9, FALSE))</f>
        <v/>
      </c>
      <c r="AF249" s="41" t="str">
        <f>IF($C249=".....","",VLOOKUP($C249, Parameter!$A$4:$L$5000, 10, FALSE))</f>
        <v/>
      </c>
      <c r="AG249" s="41" t="str">
        <f>IF($C249=".....","",VLOOKUP($C249, Parameter!$A$4:$L$5000, 11, FALSE))</f>
        <v/>
      </c>
      <c r="AH249" s="41" t="str">
        <f>IF($C249="..0.0.0.000","",_xlfn.IFNA(VLOOKUP($C249, Parameter!$A$4:$L$5000, 12, FALSE), ""))</f>
        <v/>
      </c>
      <c r="AI249" s="39"/>
      <c r="AJ249" s="39"/>
      <c r="AK249" s="39"/>
      <c r="AL249" s="39"/>
      <c r="AM249" s="39"/>
      <c r="AN249" s="39"/>
      <c r="AO249" s="39"/>
      <c r="AP249" s="41" t="str">
        <f>IF(F249="......", "", _xlfn.IFNA(VLOOKUP(F249, Parameter2!$D$2:$E$15000, 2, FALSE), "Kode aset salah :("))</f>
        <v/>
      </c>
      <c r="AQ249" s="39"/>
      <c r="AR249" s="51"/>
      <c r="AS249" s="52"/>
      <c r="AT249" s="53">
        <f t="shared" si="90"/>
        <v>0</v>
      </c>
      <c r="AU249" s="39" t="str">
        <f t="shared" si="91"/>
        <v/>
      </c>
      <c r="AV249" s="39" t="str">
        <f t="shared" si="92"/>
        <v/>
      </c>
      <c r="AW249" s="39" t="str">
        <f t="shared" si="93"/>
        <v/>
      </c>
      <c r="AX249" s="39" t="str">
        <f t="shared" si="94"/>
        <v/>
      </c>
      <c r="AY249" s="41" t="str">
        <f>IF(G249="...", "", VLOOKUP(G249, UPB!$A$3:$B$5000, 2, FALSE))</f>
        <v/>
      </c>
      <c r="AZ249" s="84"/>
      <c r="BA249" s="76"/>
      <c r="BB249" s="65"/>
      <c r="BC249" s="65"/>
      <c r="BD249" s="54"/>
      <c r="BE249" s="65"/>
      <c r="BF249" s="65"/>
      <c r="BG249" s="65"/>
      <c r="BH249" s="65"/>
      <c r="BI249" s="65"/>
      <c r="BJ249" s="65"/>
      <c r="BK249" s="65"/>
      <c r="BL249" s="65"/>
      <c r="BM249" s="65"/>
      <c r="BN249" s="70"/>
      <c r="BO249" s="65"/>
      <c r="BP249" s="65"/>
      <c r="BQ249" s="65"/>
      <c r="BR249" s="65"/>
      <c r="BS249" s="65"/>
      <c r="BT249" s="65"/>
      <c r="BU249" s="55" t="str">
        <f>IF(AND($D249 &lt;&gt; "", $D249 &lt;&gt; $E249, $F249 &lt;&gt; "x.x.x.x.x.x.x"), VLOOKUP($E249, Parameter!$E$3:$N$5000, 9, FALSE), "")</f>
        <v/>
      </c>
      <c r="BV249" s="55" t="str">
        <f>IF(AND($D249 &lt;&gt; "", $D249 &lt;&gt; $E249, $F249 &lt;&gt; "x.x.x.x.x.x.x"), VLOOKUP($E249, Parameter!$E$3:$N$5000, 10, FALSE), "")</f>
        <v/>
      </c>
      <c r="BW249" s="55" t="str">
        <f>IF(AND($D249 &lt;&gt; "", $D249 &lt;&gt; $E249, $F249 &lt;&gt; "x.x.x.x.x.x.x"), VLOOKUP($C249, Parameter!$A$4:$L$5000, 3, FALSE), "")</f>
        <v/>
      </c>
      <c r="BX249" s="55" t="str">
        <f>IF(AND($D249 &lt;&gt; "", $D249 &lt;&gt; $E249, $F249 &lt;&gt; "x.x.x.x.x.x.x"), VLOOKUP($C249, Parameter!$A$4:$L$5000, 4, FALSE), "")</f>
        <v/>
      </c>
      <c r="BY249" s="56">
        <f t="shared" si="95"/>
        <v>0</v>
      </c>
      <c r="BZ249" s="55" t="str">
        <f t="shared" si="96"/>
        <v>Intra</v>
      </c>
      <c r="CA249" s="55" t="str">
        <f>IF($BZ249="Ekstra", Parameter3!$B$2, "")</f>
        <v/>
      </c>
      <c r="CB249" s="55" t="str">
        <f>IF($BZ249="Ekstra", Parameter3!$C$2, "")</f>
        <v/>
      </c>
      <c r="CC249" s="55" t="str">
        <f>IF($BZ249="Ekstra", VLOOKUP($E249, Parameter!$E$3:$N$5000, 9, FALSE), "")</f>
        <v/>
      </c>
      <c r="CD249" s="55" t="str">
        <f>IF($BZ249="Ekstra", VLOOKUP($E249, Parameter!$E$3:$N$5000, 10, FALSE), "")</f>
        <v/>
      </c>
      <c r="CE249" s="56">
        <f t="shared" si="97"/>
        <v>0</v>
      </c>
      <c r="CF249" s="55" t="str">
        <f t="shared" si="108"/>
        <v/>
      </c>
      <c r="CG249" s="55" t="str">
        <f t="shared" si="108"/>
        <v/>
      </c>
      <c r="CH249" s="55" t="str">
        <f t="shared" si="98"/>
        <v/>
      </c>
      <c r="CI249" s="55" t="str">
        <f>IF($F249="x.x.x.x.x.x.x", VLOOKUP($C249, Parameter!$A$4:$L$5000, 4, FALSE), "")</f>
        <v/>
      </c>
      <c r="CJ249" s="56">
        <f t="shared" si="99"/>
        <v>0</v>
      </c>
      <c r="CM249" s="4" t="str">
        <f t="shared" si="100"/>
        <v>...-...-.....</v>
      </c>
      <c r="CN249" s="57">
        <f t="shared" si="101"/>
        <v>0</v>
      </c>
      <c r="CO249" s="58">
        <f t="shared" si="102"/>
        <v>0</v>
      </c>
      <c r="CP249" s="4" t="str">
        <f t="shared" si="103"/>
        <v/>
      </c>
      <c r="CQ249" s="4" t="b">
        <f t="shared" si="104"/>
        <v>0</v>
      </c>
      <c r="CR249" s="4" t="str">
        <f t="shared" si="105"/>
        <v/>
      </c>
      <c r="CS249" s="4" t="str">
        <f t="shared" si="106"/>
        <v/>
      </c>
      <c r="CT249" s="91" t="b">
        <f t="shared" si="83"/>
        <v>0</v>
      </c>
    </row>
    <row r="250" spans="1:98" s="4" customFormat="1" x14ac:dyDescent="0.25">
      <c r="A250" s="50" t="str">
        <f t="shared" si="84"/>
        <v>...</v>
      </c>
      <c r="B250" s="50" t="str">
        <f t="shared" si="85"/>
        <v>...</v>
      </c>
      <c r="C250" s="50" t="str">
        <f t="shared" si="86"/>
        <v>.....</v>
      </c>
      <c r="D250" s="50" t="str">
        <f>IF($C250=".....","",_xlfn.IFNA(VLOOKUP($C250, Parameter!$A$4:$L$5000, 3, FALSE), ""))</f>
        <v/>
      </c>
      <c r="E250" s="50" t="str">
        <f t="shared" si="87"/>
        <v>.....</v>
      </c>
      <c r="F250" s="50" t="str">
        <f t="shared" si="88"/>
        <v>......</v>
      </c>
      <c r="G250" s="50" t="str">
        <f t="shared" si="89"/>
        <v>...</v>
      </c>
      <c r="H250" s="40">
        <f>IF(E250=".....", 0, _xlfn.IFNA(VLOOKUP($E250, Parameter2!$A$2:$C$5000, 3, FALSE), 0))</f>
        <v>0</v>
      </c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18" t="str">
        <f>IF(C250=".....","",_xlfn.IFNA(VLOOKUP($C250, Parameter!$A$4:$B$5000, 2, FALSE), "Kode belanja salah :("))</f>
        <v/>
      </c>
      <c r="X250" s="35"/>
      <c r="Y250" s="121"/>
      <c r="Z250" s="17"/>
      <c r="AA250" s="20"/>
      <c r="AB250" s="41" t="str">
        <f>IF($C250=".....","",VLOOKUP($C250, Parameter!$A$4:$L$5000, 6, FALSE))</f>
        <v/>
      </c>
      <c r="AC250" s="41" t="str">
        <f>IF($C250=".....","",VLOOKUP($C250, Parameter!$A$4:$L$5000, 7, FALSE))</f>
        <v/>
      </c>
      <c r="AD250" s="41" t="str">
        <f>IF($C250=".....","",VLOOKUP($C250, Parameter!$A$4:$L$5000, 8, FALSE))</f>
        <v/>
      </c>
      <c r="AE250" s="41" t="str">
        <f>IF($C250=".....","",VLOOKUP($C250, Parameter!$A$4:$L$5000, 9, FALSE))</f>
        <v/>
      </c>
      <c r="AF250" s="41" t="str">
        <f>IF($C250=".....","",VLOOKUP($C250, Parameter!$A$4:$L$5000, 10, FALSE))</f>
        <v/>
      </c>
      <c r="AG250" s="41" t="str">
        <f>IF($C250=".....","",VLOOKUP($C250, Parameter!$A$4:$L$5000, 11, FALSE))</f>
        <v/>
      </c>
      <c r="AH250" s="41" t="str">
        <f>IF($C250="..0.0.0.000","",_xlfn.IFNA(VLOOKUP($C250, Parameter!$A$4:$L$5000, 12, FALSE), ""))</f>
        <v/>
      </c>
      <c r="AI250" s="39"/>
      <c r="AJ250" s="39"/>
      <c r="AK250" s="39"/>
      <c r="AL250" s="39"/>
      <c r="AM250" s="39"/>
      <c r="AN250" s="39"/>
      <c r="AO250" s="39"/>
      <c r="AP250" s="41" t="str">
        <f>IF(F250="......", "", _xlfn.IFNA(VLOOKUP(F250, Parameter2!$D$2:$E$15000, 2, FALSE), "Kode aset salah :("))</f>
        <v/>
      </c>
      <c r="AQ250" s="39"/>
      <c r="AR250" s="51"/>
      <c r="AS250" s="52"/>
      <c r="AT250" s="53">
        <f t="shared" si="90"/>
        <v>0</v>
      </c>
      <c r="AU250" s="39" t="str">
        <f t="shared" si="91"/>
        <v/>
      </c>
      <c r="AV250" s="39" t="str">
        <f t="shared" si="92"/>
        <v/>
      </c>
      <c r="AW250" s="39" t="str">
        <f t="shared" si="93"/>
        <v/>
      </c>
      <c r="AX250" s="39" t="str">
        <f t="shared" si="94"/>
        <v/>
      </c>
      <c r="AY250" s="41" t="str">
        <f>IF(G250="...", "", VLOOKUP(G250, UPB!$A$3:$B$5000, 2, FALSE))</f>
        <v/>
      </c>
      <c r="AZ250" s="84"/>
      <c r="BA250" s="76"/>
      <c r="BB250" s="65"/>
      <c r="BC250" s="65"/>
      <c r="BD250" s="54"/>
      <c r="BE250" s="65"/>
      <c r="BF250" s="65"/>
      <c r="BG250" s="65"/>
      <c r="BH250" s="65"/>
      <c r="BI250" s="65"/>
      <c r="BJ250" s="65"/>
      <c r="BK250" s="65"/>
      <c r="BL250" s="65"/>
      <c r="BM250" s="65"/>
      <c r="BN250" s="70"/>
      <c r="BO250" s="65"/>
      <c r="BP250" s="65"/>
      <c r="BQ250" s="65"/>
      <c r="BR250" s="65"/>
      <c r="BS250" s="65"/>
      <c r="BT250" s="65"/>
      <c r="BU250" s="55" t="str">
        <f>IF(AND($D250 &lt;&gt; "", $D250 &lt;&gt; $E250, $F250 &lt;&gt; "x.x.x.x.x.x.x"), VLOOKUP($E250, Parameter!$E$3:$N$5000, 9, FALSE), "")</f>
        <v/>
      </c>
      <c r="BV250" s="55" t="str">
        <f>IF(AND($D250 &lt;&gt; "", $D250 &lt;&gt; $E250, $F250 &lt;&gt; "x.x.x.x.x.x.x"), VLOOKUP($E250, Parameter!$E$3:$N$5000, 10, FALSE), "")</f>
        <v/>
      </c>
      <c r="BW250" s="55" t="str">
        <f>IF(AND($D250 &lt;&gt; "", $D250 &lt;&gt; $E250, $F250 &lt;&gt; "x.x.x.x.x.x.x"), VLOOKUP($C250, Parameter!$A$4:$L$5000, 3, FALSE), "")</f>
        <v/>
      </c>
      <c r="BX250" s="55" t="str">
        <f>IF(AND($D250 &lt;&gt; "", $D250 &lt;&gt; $E250, $F250 &lt;&gt; "x.x.x.x.x.x.x"), VLOOKUP($C250, Parameter!$A$4:$L$5000, 4, FALSE), "")</f>
        <v/>
      </c>
      <c r="BY250" s="56">
        <f t="shared" si="95"/>
        <v>0</v>
      </c>
      <c r="BZ250" s="55" t="str">
        <f t="shared" si="96"/>
        <v>Intra</v>
      </c>
      <c r="CA250" s="55" t="str">
        <f>IF($BZ250="Ekstra", Parameter3!$B$2, "")</f>
        <v/>
      </c>
      <c r="CB250" s="55" t="str">
        <f>IF($BZ250="Ekstra", Parameter3!$C$2, "")</f>
        <v/>
      </c>
      <c r="CC250" s="55" t="str">
        <f>IF($BZ250="Ekstra", VLOOKUP($E250, Parameter!$E$3:$N$5000, 9, FALSE), "")</f>
        <v/>
      </c>
      <c r="CD250" s="55" t="str">
        <f>IF($BZ250="Ekstra", VLOOKUP($E250, Parameter!$E$3:$N$5000, 10, FALSE), "")</f>
        <v/>
      </c>
      <c r="CE250" s="56">
        <f t="shared" si="97"/>
        <v>0</v>
      </c>
      <c r="CF250" s="55" t="str">
        <f t="shared" si="108"/>
        <v/>
      </c>
      <c r="CG250" s="55" t="str">
        <f t="shared" si="108"/>
        <v/>
      </c>
      <c r="CH250" s="55" t="str">
        <f t="shared" si="98"/>
        <v/>
      </c>
      <c r="CI250" s="55" t="str">
        <f>IF($F250="x.x.x.x.x.x.x", VLOOKUP($C250, Parameter!$A$4:$L$5000, 4, FALSE), "")</f>
        <v/>
      </c>
      <c r="CJ250" s="56">
        <f t="shared" si="99"/>
        <v>0</v>
      </c>
      <c r="CM250" s="4" t="str">
        <f t="shared" si="100"/>
        <v>...-...-.....</v>
      </c>
      <c r="CN250" s="57">
        <f t="shared" si="101"/>
        <v>0</v>
      </c>
      <c r="CO250" s="58">
        <f t="shared" si="102"/>
        <v>0</v>
      </c>
      <c r="CP250" s="4" t="str">
        <f t="shared" si="103"/>
        <v/>
      </c>
      <c r="CQ250" s="4" t="b">
        <f t="shared" si="104"/>
        <v>0</v>
      </c>
      <c r="CR250" s="4" t="str">
        <f t="shared" si="105"/>
        <v/>
      </c>
      <c r="CS250" s="4" t="str">
        <f t="shared" si="106"/>
        <v/>
      </c>
      <c r="CT250" s="91" t="b">
        <f t="shared" si="83"/>
        <v>0</v>
      </c>
    </row>
    <row r="251" spans="1:98" s="4" customFormat="1" x14ac:dyDescent="0.25">
      <c r="A251" s="50" t="str">
        <f t="shared" si="84"/>
        <v>...</v>
      </c>
      <c r="B251" s="50" t="str">
        <f t="shared" si="85"/>
        <v>...</v>
      </c>
      <c r="C251" s="50" t="str">
        <f t="shared" si="86"/>
        <v>.....</v>
      </c>
      <c r="D251" s="50" t="str">
        <f>IF($C251=".....","",_xlfn.IFNA(VLOOKUP($C251, Parameter!$A$4:$L$5000, 3, FALSE), ""))</f>
        <v/>
      </c>
      <c r="E251" s="50" t="str">
        <f t="shared" si="87"/>
        <v>.....</v>
      </c>
      <c r="F251" s="50" t="str">
        <f t="shared" si="88"/>
        <v>......</v>
      </c>
      <c r="G251" s="50" t="str">
        <f t="shared" si="89"/>
        <v>...</v>
      </c>
      <c r="H251" s="40">
        <f>IF(E251=".....", 0, _xlfn.IFNA(VLOOKUP($E251, Parameter2!$A$2:$C$5000, 3, FALSE), 0))</f>
        <v>0</v>
      </c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18" t="str">
        <f>IF(C251=".....","",_xlfn.IFNA(VLOOKUP($C251, Parameter!$A$4:$B$5000, 2, FALSE), "Kode belanja salah :("))</f>
        <v/>
      </c>
      <c r="X251" s="35"/>
      <c r="Y251" s="121"/>
      <c r="Z251" s="17"/>
      <c r="AA251" s="20"/>
      <c r="AB251" s="41" t="str">
        <f>IF($C251=".....","",VLOOKUP($C251, Parameter!$A$4:$L$5000, 6, FALSE))</f>
        <v/>
      </c>
      <c r="AC251" s="41" t="str">
        <f>IF($C251=".....","",VLOOKUP($C251, Parameter!$A$4:$L$5000, 7, FALSE))</f>
        <v/>
      </c>
      <c r="AD251" s="41" t="str">
        <f>IF($C251=".....","",VLOOKUP($C251, Parameter!$A$4:$L$5000, 8, FALSE))</f>
        <v/>
      </c>
      <c r="AE251" s="41" t="str">
        <f>IF($C251=".....","",VLOOKUP($C251, Parameter!$A$4:$L$5000, 9, FALSE))</f>
        <v/>
      </c>
      <c r="AF251" s="41" t="str">
        <f>IF($C251=".....","",VLOOKUP($C251, Parameter!$A$4:$L$5000, 10, FALSE))</f>
        <v/>
      </c>
      <c r="AG251" s="41" t="str">
        <f>IF($C251=".....","",VLOOKUP($C251, Parameter!$A$4:$L$5000, 11, FALSE))</f>
        <v/>
      </c>
      <c r="AH251" s="41" t="str">
        <f>IF($C251="..0.0.0.000","",_xlfn.IFNA(VLOOKUP($C251, Parameter!$A$4:$L$5000, 12, FALSE), ""))</f>
        <v/>
      </c>
      <c r="AI251" s="39"/>
      <c r="AJ251" s="39"/>
      <c r="AK251" s="39"/>
      <c r="AL251" s="39"/>
      <c r="AM251" s="39"/>
      <c r="AN251" s="39"/>
      <c r="AO251" s="39"/>
      <c r="AP251" s="41" t="str">
        <f>IF(F251="......", "", _xlfn.IFNA(VLOOKUP(F251, Parameter2!$D$2:$E$15000, 2, FALSE), "Kode aset salah :("))</f>
        <v/>
      </c>
      <c r="AQ251" s="39"/>
      <c r="AR251" s="51"/>
      <c r="AS251" s="52"/>
      <c r="AT251" s="53">
        <f t="shared" si="90"/>
        <v>0</v>
      </c>
      <c r="AU251" s="39" t="str">
        <f t="shared" si="91"/>
        <v/>
      </c>
      <c r="AV251" s="39" t="str">
        <f t="shared" si="92"/>
        <v/>
      </c>
      <c r="AW251" s="39" t="str">
        <f t="shared" si="93"/>
        <v/>
      </c>
      <c r="AX251" s="39" t="str">
        <f t="shared" si="94"/>
        <v/>
      </c>
      <c r="AY251" s="41" t="str">
        <f>IF(G251="...", "", VLOOKUP(G251, UPB!$A$3:$B$5000, 2, FALSE))</f>
        <v/>
      </c>
      <c r="AZ251" s="84"/>
      <c r="BA251" s="76"/>
      <c r="BB251" s="65"/>
      <c r="BC251" s="65"/>
      <c r="BD251" s="54"/>
      <c r="BE251" s="65"/>
      <c r="BF251" s="65"/>
      <c r="BG251" s="65"/>
      <c r="BH251" s="65"/>
      <c r="BI251" s="65"/>
      <c r="BJ251" s="65"/>
      <c r="BK251" s="65"/>
      <c r="BL251" s="65"/>
      <c r="BM251" s="65"/>
      <c r="BN251" s="70"/>
      <c r="BO251" s="65"/>
      <c r="BP251" s="65"/>
      <c r="BQ251" s="65"/>
      <c r="BR251" s="65"/>
      <c r="BS251" s="65"/>
      <c r="BT251" s="65"/>
      <c r="BU251" s="55" t="str">
        <f>IF(AND($D251 &lt;&gt; "", $D251 &lt;&gt; $E251, $F251 &lt;&gt; "x.x.x.x.x.x.x"), VLOOKUP($E251, Parameter!$E$3:$N$5000, 9, FALSE), "")</f>
        <v/>
      </c>
      <c r="BV251" s="55" t="str">
        <f>IF(AND($D251 &lt;&gt; "", $D251 &lt;&gt; $E251, $F251 &lt;&gt; "x.x.x.x.x.x.x"), VLOOKUP($E251, Parameter!$E$3:$N$5000, 10, FALSE), "")</f>
        <v/>
      </c>
      <c r="BW251" s="55" t="str">
        <f>IF(AND($D251 &lt;&gt; "", $D251 &lt;&gt; $E251, $F251 &lt;&gt; "x.x.x.x.x.x.x"), VLOOKUP($C251, Parameter!$A$4:$L$5000, 3, FALSE), "")</f>
        <v/>
      </c>
      <c r="BX251" s="55" t="str">
        <f>IF(AND($D251 &lt;&gt; "", $D251 &lt;&gt; $E251, $F251 &lt;&gt; "x.x.x.x.x.x.x"), VLOOKUP($C251, Parameter!$A$4:$L$5000, 4, FALSE), "")</f>
        <v/>
      </c>
      <c r="BY251" s="56">
        <f t="shared" si="95"/>
        <v>0</v>
      </c>
      <c r="BZ251" s="55" t="str">
        <f t="shared" si="96"/>
        <v>Intra</v>
      </c>
      <c r="CA251" s="55" t="str">
        <f>IF($BZ251="Ekstra", Parameter3!$B$2, "")</f>
        <v/>
      </c>
      <c r="CB251" s="55" t="str">
        <f>IF($BZ251="Ekstra", Parameter3!$C$2, "")</f>
        <v/>
      </c>
      <c r="CC251" s="55" t="str">
        <f>IF($BZ251="Ekstra", VLOOKUP($E251, Parameter!$E$3:$N$5000, 9, FALSE), "")</f>
        <v/>
      </c>
      <c r="CD251" s="55" t="str">
        <f>IF($BZ251="Ekstra", VLOOKUP($E251, Parameter!$E$3:$N$5000, 10, FALSE), "")</f>
        <v/>
      </c>
      <c r="CE251" s="56">
        <f t="shared" si="97"/>
        <v>0</v>
      </c>
      <c r="CF251" s="55" t="str">
        <f t="shared" si="108"/>
        <v/>
      </c>
      <c r="CG251" s="55" t="str">
        <f t="shared" si="108"/>
        <v/>
      </c>
      <c r="CH251" s="55" t="str">
        <f t="shared" si="98"/>
        <v/>
      </c>
      <c r="CI251" s="55" t="str">
        <f>IF($F251="x.x.x.x.x.x.x", VLOOKUP($C251, Parameter!$A$4:$L$5000, 4, FALSE), "")</f>
        <v/>
      </c>
      <c r="CJ251" s="56">
        <f t="shared" si="99"/>
        <v>0</v>
      </c>
      <c r="CM251" s="4" t="str">
        <f t="shared" si="100"/>
        <v>...-...-.....</v>
      </c>
      <c r="CN251" s="57">
        <f t="shared" si="101"/>
        <v>0</v>
      </c>
      <c r="CO251" s="58">
        <f t="shared" si="102"/>
        <v>0</v>
      </c>
      <c r="CP251" s="4" t="str">
        <f t="shared" si="103"/>
        <v/>
      </c>
      <c r="CQ251" s="4" t="b">
        <f t="shared" si="104"/>
        <v>0</v>
      </c>
      <c r="CR251" s="4" t="str">
        <f t="shared" si="105"/>
        <v/>
      </c>
      <c r="CS251" s="4" t="str">
        <f t="shared" si="106"/>
        <v/>
      </c>
      <c r="CT251" s="91" t="b">
        <f t="shared" si="83"/>
        <v>0</v>
      </c>
    </row>
    <row r="252" spans="1:98" s="4" customFormat="1" x14ac:dyDescent="0.25">
      <c r="A252" s="50" t="str">
        <f t="shared" si="84"/>
        <v>...</v>
      </c>
      <c r="B252" s="50" t="str">
        <f t="shared" si="85"/>
        <v>...</v>
      </c>
      <c r="C252" s="50" t="str">
        <f t="shared" si="86"/>
        <v>.....</v>
      </c>
      <c r="D252" s="50" t="str">
        <f>IF($C252=".....","",_xlfn.IFNA(VLOOKUP($C252, Parameter!$A$4:$L$5000, 3, FALSE), ""))</f>
        <v/>
      </c>
      <c r="E252" s="50" t="str">
        <f t="shared" si="87"/>
        <v>.....</v>
      </c>
      <c r="F252" s="50" t="str">
        <f t="shared" si="88"/>
        <v>......</v>
      </c>
      <c r="G252" s="50" t="str">
        <f t="shared" si="89"/>
        <v>...</v>
      </c>
      <c r="H252" s="40">
        <f>IF(E252=".....", 0, _xlfn.IFNA(VLOOKUP($E252, Parameter2!$A$2:$C$5000, 3, FALSE), 0))</f>
        <v>0</v>
      </c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18" t="str">
        <f>IF(C252=".....","",_xlfn.IFNA(VLOOKUP($C252, Parameter!$A$4:$B$5000, 2, FALSE), "Kode belanja salah :("))</f>
        <v/>
      </c>
      <c r="X252" s="35"/>
      <c r="Y252" s="121"/>
      <c r="Z252" s="17"/>
      <c r="AA252" s="20"/>
      <c r="AB252" s="41" t="str">
        <f>IF($C252=".....","",VLOOKUP($C252, Parameter!$A$4:$L$5000, 6, FALSE))</f>
        <v/>
      </c>
      <c r="AC252" s="41" t="str">
        <f>IF($C252=".....","",VLOOKUP($C252, Parameter!$A$4:$L$5000, 7, FALSE))</f>
        <v/>
      </c>
      <c r="AD252" s="41" t="str">
        <f>IF($C252=".....","",VLOOKUP($C252, Parameter!$A$4:$L$5000, 8, FALSE))</f>
        <v/>
      </c>
      <c r="AE252" s="41" t="str">
        <f>IF($C252=".....","",VLOOKUP($C252, Parameter!$A$4:$L$5000, 9, FALSE))</f>
        <v/>
      </c>
      <c r="AF252" s="41" t="str">
        <f>IF($C252=".....","",VLOOKUP($C252, Parameter!$A$4:$L$5000, 10, FALSE))</f>
        <v/>
      </c>
      <c r="AG252" s="41" t="str">
        <f>IF($C252=".....","",VLOOKUP($C252, Parameter!$A$4:$L$5000, 11, FALSE))</f>
        <v/>
      </c>
      <c r="AH252" s="41" t="str">
        <f>IF($C252="..0.0.0.000","",_xlfn.IFNA(VLOOKUP($C252, Parameter!$A$4:$L$5000, 12, FALSE), ""))</f>
        <v/>
      </c>
      <c r="AI252" s="39"/>
      <c r="AJ252" s="39"/>
      <c r="AK252" s="39"/>
      <c r="AL252" s="39"/>
      <c r="AM252" s="39"/>
      <c r="AN252" s="39"/>
      <c r="AO252" s="39"/>
      <c r="AP252" s="41" t="str">
        <f>IF(F252="......", "", _xlfn.IFNA(VLOOKUP(F252, Parameter2!$D$2:$E$15000, 2, FALSE), "Kode aset salah :("))</f>
        <v/>
      </c>
      <c r="AQ252" s="39"/>
      <c r="AR252" s="51"/>
      <c r="AS252" s="52"/>
      <c r="AT252" s="53">
        <f t="shared" si="90"/>
        <v>0</v>
      </c>
      <c r="AU252" s="39" t="str">
        <f t="shared" si="91"/>
        <v/>
      </c>
      <c r="AV252" s="39" t="str">
        <f t="shared" si="92"/>
        <v/>
      </c>
      <c r="AW252" s="39" t="str">
        <f t="shared" si="93"/>
        <v/>
      </c>
      <c r="AX252" s="39" t="str">
        <f t="shared" si="94"/>
        <v/>
      </c>
      <c r="AY252" s="41" t="str">
        <f>IF(G252="...", "", VLOOKUP(G252, UPB!$A$3:$B$5000, 2, FALSE))</f>
        <v/>
      </c>
      <c r="AZ252" s="84"/>
      <c r="BA252" s="76"/>
      <c r="BB252" s="65"/>
      <c r="BC252" s="65"/>
      <c r="BD252" s="54"/>
      <c r="BE252" s="65"/>
      <c r="BF252" s="65"/>
      <c r="BG252" s="65"/>
      <c r="BH252" s="65"/>
      <c r="BI252" s="65"/>
      <c r="BJ252" s="65"/>
      <c r="BK252" s="65"/>
      <c r="BL252" s="65"/>
      <c r="BM252" s="65"/>
      <c r="BN252" s="70"/>
      <c r="BO252" s="65"/>
      <c r="BP252" s="65"/>
      <c r="BQ252" s="65"/>
      <c r="BR252" s="65"/>
      <c r="BS252" s="65"/>
      <c r="BT252" s="65"/>
      <c r="BU252" s="55" t="str">
        <f>IF(AND($D252 &lt;&gt; "", $D252 &lt;&gt; $E252, $F252 &lt;&gt; "x.x.x.x.x.x.x"), VLOOKUP($E252, Parameter!$E$3:$N$5000, 9, FALSE), "")</f>
        <v/>
      </c>
      <c r="BV252" s="55" t="str">
        <f>IF(AND($D252 &lt;&gt; "", $D252 &lt;&gt; $E252, $F252 &lt;&gt; "x.x.x.x.x.x.x"), VLOOKUP($E252, Parameter!$E$3:$N$5000, 10, FALSE), "")</f>
        <v/>
      </c>
      <c r="BW252" s="55" t="str">
        <f>IF(AND($D252 &lt;&gt; "", $D252 &lt;&gt; $E252, $F252 &lt;&gt; "x.x.x.x.x.x.x"), VLOOKUP($C252, Parameter!$A$4:$L$5000, 3, FALSE), "")</f>
        <v/>
      </c>
      <c r="BX252" s="55" t="str">
        <f>IF(AND($D252 &lt;&gt; "", $D252 &lt;&gt; $E252, $F252 &lt;&gt; "x.x.x.x.x.x.x"), VLOOKUP($C252, Parameter!$A$4:$L$5000, 4, FALSE), "")</f>
        <v/>
      </c>
      <c r="BY252" s="56">
        <f t="shared" si="95"/>
        <v>0</v>
      </c>
      <c r="BZ252" s="55" t="str">
        <f t="shared" si="96"/>
        <v>Intra</v>
      </c>
      <c r="CA252" s="55" t="str">
        <f>IF($BZ252="Ekstra", Parameter3!$B$2, "")</f>
        <v/>
      </c>
      <c r="CB252" s="55" t="str">
        <f>IF($BZ252="Ekstra", Parameter3!$C$2, "")</f>
        <v/>
      </c>
      <c r="CC252" s="55" t="str">
        <f>IF($BZ252="Ekstra", VLOOKUP($E252, Parameter!$E$3:$N$5000, 9, FALSE), "")</f>
        <v/>
      </c>
      <c r="CD252" s="55" t="str">
        <f>IF($BZ252="Ekstra", VLOOKUP($E252, Parameter!$E$3:$N$5000, 10, FALSE), "")</f>
        <v/>
      </c>
      <c r="CE252" s="56">
        <f t="shared" si="97"/>
        <v>0</v>
      </c>
      <c r="CF252" s="55" t="str">
        <f t="shared" ref="CF252:CG271" si="109">IF($F252="x.x.x.x.x.x.x", "x.x.x.x.x.x", "")</f>
        <v/>
      </c>
      <c r="CG252" s="55" t="str">
        <f t="shared" si="109"/>
        <v/>
      </c>
      <c r="CH252" s="55" t="str">
        <f t="shared" si="98"/>
        <v/>
      </c>
      <c r="CI252" s="55" t="str">
        <f>IF($F252="x.x.x.x.x.x.x", VLOOKUP($C252, Parameter!$A$4:$L$5000, 4, FALSE), "")</f>
        <v/>
      </c>
      <c r="CJ252" s="56">
        <f t="shared" si="99"/>
        <v>0</v>
      </c>
      <c r="CM252" s="4" t="str">
        <f t="shared" si="100"/>
        <v>...-...-.....</v>
      </c>
      <c r="CN252" s="57">
        <f t="shared" si="101"/>
        <v>0</v>
      </c>
      <c r="CO252" s="58">
        <f t="shared" si="102"/>
        <v>0</v>
      </c>
      <c r="CP252" s="4" t="str">
        <f t="shared" si="103"/>
        <v/>
      </c>
      <c r="CQ252" s="4" t="b">
        <f t="shared" si="104"/>
        <v>0</v>
      </c>
      <c r="CR252" s="4" t="str">
        <f t="shared" si="105"/>
        <v/>
      </c>
      <c r="CS252" s="4" t="str">
        <f t="shared" si="106"/>
        <v/>
      </c>
      <c r="CT252" s="91" t="b">
        <f t="shared" si="83"/>
        <v>0</v>
      </c>
    </row>
    <row r="253" spans="1:98" s="4" customFormat="1" x14ac:dyDescent="0.25">
      <c r="A253" s="50" t="str">
        <f t="shared" si="84"/>
        <v>...</v>
      </c>
      <c r="B253" s="50" t="str">
        <f t="shared" si="85"/>
        <v>...</v>
      </c>
      <c r="C253" s="50" t="str">
        <f t="shared" si="86"/>
        <v>.....</v>
      </c>
      <c r="D253" s="50" t="str">
        <f>IF($C253=".....","",_xlfn.IFNA(VLOOKUP($C253, Parameter!$A$4:$L$5000, 3, FALSE), ""))</f>
        <v/>
      </c>
      <c r="E253" s="50" t="str">
        <f t="shared" si="87"/>
        <v>.....</v>
      </c>
      <c r="F253" s="50" t="str">
        <f t="shared" si="88"/>
        <v>......</v>
      </c>
      <c r="G253" s="50" t="str">
        <f t="shared" si="89"/>
        <v>...</v>
      </c>
      <c r="H253" s="40">
        <f>IF(E253=".....", 0, _xlfn.IFNA(VLOOKUP($E253, Parameter2!$A$2:$C$5000, 3, FALSE), 0))</f>
        <v>0</v>
      </c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18" t="str">
        <f>IF(C253=".....","",_xlfn.IFNA(VLOOKUP($C253, Parameter!$A$4:$B$5000, 2, FALSE), "Kode belanja salah :("))</f>
        <v/>
      </c>
      <c r="X253" s="35"/>
      <c r="Y253" s="121"/>
      <c r="Z253" s="17"/>
      <c r="AA253" s="20"/>
      <c r="AB253" s="41" t="str">
        <f>IF($C253=".....","",VLOOKUP($C253, Parameter!$A$4:$L$5000, 6, FALSE))</f>
        <v/>
      </c>
      <c r="AC253" s="41" t="str">
        <f>IF($C253=".....","",VLOOKUP($C253, Parameter!$A$4:$L$5000, 7, FALSE))</f>
        <v/>
      </c>
      <c r="AD253" s="41" t="str">
        <f>IF($C253=".....","",VLOOKUP($C253, Parameter!$A$4:$L$5000, 8, FALSE))</f>
        <v/>
      </c>
      <c r="AE253" s="41" t="str">
        <f>IF($C253=".....","",VLOOKUP($C253, Parameter!$A$4:$L$5000, 9, FALSE))</f>
        <v/>
      </c>
      <c r="AF253" s="41" t="str">
        <f>IF($C253=".....","",VLOOKUP($C253, Parameter!$A$4:$L$5000, 10, FALSE))</f>
        <v/>
      </c>
      <c r="AG253" s="41" t="str">
        <f>IF($C253=".....","",VLOOKUP($C253, Parameter!$A$4:$L$5000, 11, FALSE))</f>
        <v/>
      </c>
      <c r="AH253" s="41" t="str">
        <f>IF($C253="..0.0.0.000","",_xlfn.IFNA(VLOOKUP($C253, Parameter!$A$4:$L$5000, 12, FALSE), ""))</f>
        <v/>
      </c>
      <c r="AI253" s="39"/>
      <c r="AJ253" s="39"/>
      <c r="AK253" s="39"/>
      <c r="AL253" s="39"/>
      <c r="AM253" s="39"/>
      <c r="AN253" s="39"/>
      <c r="AO253" s="39"/>
      <c r="AP253" s="41" t="str">
        <f>IF(F253="......", "", _xlfn.IFNA(VLOOKUP(F253, Parameter2!$D$2:$E$15000, 2, FALSE), "Kode aset salah :("))</f>
        <v/>
      </c>
      <c r="AQ253" s="39"/>
      <c r="AR253" s="51"/>
      <c r="AS253" s="52"/>
      <c r="AT253" s="53">
        <f t="shared" si="90"/>
        <v>0</v>
      </c>
      <c r="AU253" s="39" t="str">
        <f t="shared" si="91"/>
        <v/>
      </c>
      <c r="AV253" s="39" t="str">
        <f t="shared" si="92"/>
        <v/>
      </c>
      <c r="AW253" s="39" t="str">
        <f t="shared" si="93"/>
        <v/>
      </c>
      <c r="AX253" s="39" t="str">
        <f t="shared" si="94"/>
        <v/>
      </c>
      <c r="AY253" s="41" t="str">
        <f>IF(G253="...", "", VLOOKUP(G253, UPB!$A$3:$B$5000, 2, FALSE))</f>
        <v/>
      </c>
      <c r="AZ253" s="84"/>
      <c r="BA253" s="76"/>
      <c r="BB253" s="65"/>
      <c r="BC253" s="65"/>
      <c r="BD253" s="54"/>
      <c r="BE253" s="65"/>
      <c r="BF253" s="65"/>
      <c r="BG253" s="65"/>
      <c r="BH253" s="65"/>
      <c r="BI253" s="65"/>
      <c r="BJ253" s="65"/>
      <c r="BK253" s="65"/>
      <c r="BL253" s="65"/>
      <c r="BM253" s="65"/>
      <c r="BN253" s="70"/>
      <c r="BO253" s="65"/>
      <c r="BP253" s="65"/>
      <c r="BQ253" s="65"/>
      <c r="BR253" s="65"/>
      <c r="BS253" s="65"/>
      <c r="BT253" s="65"/>
      <c r="BU253" s="55" t="str">
        <f>IF(AND($D253 &lt;&gt; "", $D253 &lt;&gt; $E253, $F253 &lt;&gt; "x.x.x.x.x.x.x"), VLOOKUP($E253, Parameter!$E$3:$N$5000, 9, FALSE), "")</f>
        <v/>
      </c>
      <c r="BV253" s="55" t="str">
        <f>IF(AND($D253 &lt;&gt; "", $D253 &lt;&gt; $E253, $F253 &lt;&gt; "x.x.x.x.x.x.x"), VLOOKUP($E253, Parameter!$E$3:$N$5000, 10, FALSE), "")</f>
        <v/>
      </c>
      <c r="BW253" s="55" t="str">
        <f>IF(AND($D253 &lt;&gt; "", $D253 &lt;&gt; $E253, $F253 &lt;&gt; "x.x.x.x.x.x.x"), VLOOKUP($C253, Parameter!$A$4:$L$5000, 3, FALSE), "")</f>
        <v/>
      </c>
      <c r="BX253" s="55" t="str">
        <f>IF(AND($D253 &lt;&gt; "", $D253 &lt;&gt; $E253, $F253 &lt;&gt; "x.x.x.x.x.x.x"), VLOOKUP($C253, Parameter!$A$4:$L$5000, 4, FALSE), "")</f>
        <v/>
      </c>
      <c r="BY253" s="56">
        <f t="shared" si="95"/>
        <v>0</v>
      </c>
      <c r="BZ253" s="55" t="str">
        <f t="shared" si="96"/>
        <v>Intra</v>
      </c>
      <c r="CA253" s="55" t="str">
        <f>IF($BZ253="Ekstra", Parameter3!$B$2, "")</f>
        <v/>
      </c>
      <c r="CB253" s="55" t="str">
        <f>IF($BZ253="Ekstra", Parameter3!$C$2, "")</f>
        <v/>
      </c>
      <c r="CC253" s="55" t="str">
        <f>IF($BZ253="Ekstra", VLOOKUP($E253, Parameter!$E$3:$N$5000, 9, FALSE), "")</f>
        <v/>
      </c>
      <c r="CD253" s="55" t="str">
        <f>IF($BZ253="Ekstra", VLOOKUP($E253, Parameter!$E$3:$N$5000, 10, FALSE), "")</f>
        <v/>
      </c>
      <c r="CE253" s="56">
        <f t="shared" si="97"/>
        <v>0</v>
      </c>
      <c r="CF253" s="55" t="str">
        <f t="shared" si="109"/>
        <v/>
      </c>
      <c r="CG253" s="55" t="str">
        <f t="shared" si="109"/>
        <v/>
      </c>
      <c r="CH253" s="55" t="str">
        <f t="shared" si="98"/>
        <v/>
      </c>
      <c r="CI253" s="55" t="str">
        <f>IF($F253="x.x.x.x.x.x.x", VLOOKUP($C253, Parameter!$A$4:$L$5000, 4, FALSE), "")</f>
        <v/>
      </c>
      <c r="CJ253" s="56">
        <f t="shared" si="99"/>
        <v>0</v>
      </c>
      <c r="CM253" s="4" t="str">
        <f t="shared" si="100"/>
        <v>...-...-.....</v>
      </c>
      <c r="CN253" s="57">
        <f t="shared" si="101"/>
        <v>0</v>
      </c>
      <c r="CO253" s="58">
        <f t="shared" si="102"/>
        <v>0</v>
      </c>
      <c r="CP253" s="4" t="str">
        <f t="shared" si="103"/>
        <v/>
      </c>
      <c r="CQ253" s="4" t="b">
        <f t="shared" si="104"/>
        <v>0</v>
      </c>
      <c r="CR253" s="4" t="str">
        <f t="shared" si="105"/>
        <v/>
      </c>
      <c r="CS253" s="4" t="str">
        <f t="shared" si="106"/>
        <v/>
      </c>
      <c r="CT253" s="91" t="b">
        <f t="shared" si="83"/>
        <v>0</v>
      </c>
    </row>
    <row r="254" spans="1:98" s="4" customFormat="1" x14ac:dyDescent="0.25">
      <c r="A254" s="50" t="str">
        <f t="shared" si="84"/>
        <v>...</v>
      </c>
      <c r="B254" s="50" t="str">
        <f t="shared" si="85"/>
        <v>...</v>
      </c>
      <c r="C254" s="50" t="str">
        <f t="shared" si="86"/>
        <v>.....</v>
      </c>
      <c r="D254" s="50" t="str">
        <f>IF($C254=".....","",_xlfn.IFNA(VLOOKUP($C254, Parameter!$A$4:$L$5000, 3, FALSE), ""))</f>
        <v/>
      </c>
      <c r="E254" s="50" t="str">
        <f t="shared" si="87"/>
        <v>.....</v>
      </c>
      <c r="F254" s="50" t="str">
        <f t="shared" si="88"/>
        <v>......</v>
      </c>
      <c r="G254" s="50" t="str">
        <f t="shared" si="89"/>
        <v>...</v>
      </c>
      <c r="H254" s="40">
        <f>IF(E254=".....", 0, _xlfn.IFNA(VLOOKUP($E254, Parameter2!$A$2:$C$5000, 3, FALSE), 0))</f>
        <v>0</v>
      </c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18" t="str">
        <f>IF(C254=".....","",_xlfn.IFNA(VLOOKUP($C254, Parameter!$A$4:$B$5000, 2, FALSE), "Kode belanja salah :("))</f>
        <v/>
      </c>
      <c r="X254" s="35"/>
      <c r="Y254" s="121"/>
      <c r="Z254" s="17"/>
      <c r="AA254" s="20"/>
      <c r="AB254" s="41" t="str">
        <f>IF($C254=".....","",VLOOKUP($C254, Parameter!$A$4:$L$5000, 6, FALSE))</f>
        <v/>
      </c>
      <c r="AC254" s="41" t="str">
        <f>IF($C254=".....","",VLOOKUP($C254, Parameter!$A$4:$L$5000, 7, FALSE))</f>
        <v/>
      </c>
      <c r="AD254" s="41" t="str">
        <f>IF($C254=".....","",VLOOKUP($C254, Parameter!$A$4:$L$5000, 8, FALSE))</f>
        <v/>
      </c>
      <c r="AE254" s="41" t="str">
        <f>IF($C254=".....","",VLOOKUP($C254, Parameter!$A$4:$L$5000, 9, FALSE))</f>
        <v/>
      </c>
      <c r="AF254" s="41" t="str">
        <f>IF($C254=".....","",VLOOKUP($C254, Parameter!$A$4:$L$5000, 10, FALSE))</f>
        <v/>
      </c>
      <c r="AG254" s="41" t="str">
        <f>IF($C254=".....","",VLOOKUP($C254, Parameter!$A$4:$L$5000, 11, FALSE))</f>
        <v/>
      </c>
      <c r="AH254" s="41" t="str">
        <f>IF($C254="..0.0.0.000","",_xlfn.IFNA(VLOOKUP($C254, Parameter!$A$4:$L$5000, 12, FALSE), ""))</f>
        <v/>
      </c>
      <c r="AI254" s="39"/>
      <c r="AJ254" s="39"/>
      <c r="AK254" s="39"/>
      <c r="AL254" s="39"/>
      <c r="AM254" s="39"/>
      <c r="AN254" s="39"/>
      <c r="AO254" s="39"/>
      <c r="AP254" s="41" t="str">
        <f>IF(F254="......", "", _xlfn.IFNA(VLOOKUP(F254, Parameter2!$D$2:$E$15000, 2, FALSE), "Kode aset salah :("))</f>
        <v/>
      </c>
      <c r="AQ254" s="39"/>
      <c r="AR254" s="51"/>
      <c r="AS254" s="52"/>
      <c r="AT254" s="53">
        <f t="shared" si="90"/>
        <v>0</v>
      </c>
      <c r="AU254" s="39" t="str">
        <f t="shared" si="91"/>
        <v/>
      </c>
      <c r="AV254" s="39" t="str">
        <f t="shared" si="92"/>
        <v/>
      </c>
      <c r="AW254" s="39" t="str">
        <f t="shared" si="93"/>
        <v/>
      </c>
      <c r="AX254" s="39" t="str">
        <f t="shared" si="94"/>
        <v/>
      </c>
      <c r="AY254" s="41" t="str">
        <f>IF(G254="...", "", VLOOKUP(G254, UPB!$A$3:$B$5000, 2, FALSE))</f>
        <v/>
      </c>
      <c r="AZ254" s="84"/>
      <c r="BA254" s="76"/>
      <c r="BB254" s="65"/>
      <c r="BC254" s="65"/>
      <c r="BD254" s="54"/>
      <c r="BE254" s="65"/>
      <c r="BF254" s="65"/>
      <c r="BG254" s="65"/>
      <c r="BH254" s="65"/>
      <c r="BI254" s="65"/>
      <c r="BJ254" s="65"/>
      <c r="BK254" s="65"/>
      <c r="BL254" s="65"/>
      <c r="BM254" s="65"/>
      <c r="BN254" s="70"/>
      <c r="BO254" s="65"/>
      <c r="BP254" s="65"/>
      <c r="BQ254" s="65"/>
      <c r="BR254" s="65"/>
      <c r="BS254" s="65"/>
      <c r="BT254" s="65"/>
      <c r="BU254" s="55" t="str">
        <f>IF(AND($D254 &lt;&gt; "", $D254 &lt;&gt; $E254, $F254 &lt;&gt; "x.x.x.x.x.x.x"), VLOOKUP($E254, Parameter!$E$3:$N$5000, 9, FALSE), "")</f>
        <v/>
      </c>
      <c r="BV254" s="55" t="str">
        <f>IF(AND($D254 &lt;&gt; "", $D254 &lt;&gt; $E254, $F254 &lt;&gt; "x.x.x.x.x.x.x"), VLOOKUP($E254, Parameter!$E$3:$N$5000, 10, FALSE), "")</f>
        <v/>
      </c>
      <c r="BW254" s="55" t="str">
        <f>IF(AND($D254 &lt;&gt; "", $D254 &lt;&gt; $E254, $F254 &lt;&gt; "x.x.x.x.x.x.x"), VLOOKUP($C254, Parameter!$A$4:$L$5000, 3, FALSE), "")</f>
        <v/>
      </c>
      <c r="BX254" s="55" t="str">
        <f>IF(AND($D254 &lt;&gt; "", $D254 &lt;&gt; $E254, $F254 &lt;&gt; "x.x.x.x.x.x.x"), VLOOKUP($C254, Parameter!$A$4:$L$5000, 4, FALSE), "")</f>
        <v/>
      </c>
      <c r="BY254" s="56">
        <f t="shared" si="95"/>
        <v>0</v>
      </c>
      <c r="BZ254" s="55" t="str">
        <f t="shared" si="96"/>
        <v>Intra</v>
      </c>
      <c r="CA254" s="55" t="str">
        <f>IF($BZ254="Ekstra", Parameter3!$B$2, "")</f>
        <v/>
      </c>
      <c r="CB254" s="55" t="str">
        <f>IF($BZ254="Ekstra", Parameter3!$C$2, "")</f>
        <v/>
      </c>
      <c r="CC254" s="55" t="str">
        <f>IF($BZ254="Ekstra", VLOOKUP($E254, Parameter!$E$3:$N$5000, 9, FALSE), "")</f>
        <v/>
      </c>
      <c r="CD254" s="55" t="str">
        <f>IF($BZ254="Ekstra", VLOOKUP($E254, Parameter!$E$3:$N$5000, 10, FALSE), "")</f>
        <v/>
      </c>
      <c r="CE254" s="56">
        <f t="shared" si="97"/>
        <v>0</v>
      </c>
      <c r="CF254" s="55" t="str">
        <f t="shared" si="109"/>
        <v/>
      </c>
      <c r="CG254" s="55" t="str">
        <f t="shared" si="109"/>
        <v/>
      </c>
      <c r="CH254" s="55" t="str">
        <f t="shared" si="98"/>
        <v/>
      </c>
      <c r="CI254" s="55" t="str">
        <f>IF($F254="x.x.x.x.x.x.x", VLOOKUP($C254, Parameter!$A$4:$L$5000, 4, FALSE), "")</f>
        <v/>
      </c>
      <c r="CJ254" s="56">
        <f t="shared" si="99"/>
        <v>0</v>
      </c>
      <c r="CM254" s="4" t="str">
        <f t="shared" si="100"/>
        <v>...-...-.....</v>
      </c>
      <c r="CN254" s="57">
        <f t="shared" si="101"/>
        <v>0</v>
      </c>
      <c r="CO254" s="58">
        <f t="shared" si="102"/>
        <v>0</v>
      </c>
      <c r="CP254" s="4" t="str">
        <f t="shared" si="103"/>
        <v/>
      </c>
      <c r="CQ254" s="4" t="b">
        <f t="shared" si="104"/>
        <v>0</v>
      </c>
      <c r="CR254" s="4" t="str">
        <f t="shared" si="105"/>
        <v/>
      </c>
      <c r="CS254" s="4" t="str">
        <f t="shared" si="106"/>
        <v/>
      </c>
      <c r="CT254" s="91" t="b">
        <f t="shared" si="83"/>
        <v>0</v>
      </c>
    </row>
    <row r="255" spans="1:98" s="4" customFormat="1" x14ac:dyDescent="0.25">
      <c r="A255" s="50" t="str">
        <f t="shared" si="84"/>
        <v>...</v>
      </c>
      <c r="B255" s="50" t="str">
        <f t="shared" si="85"/>
        <v>...</v>
      </c>
      <c r="C255" s="50" t="str">
        <f t="shared" si="86"/>
        <v>.....</v>
      </c>
      <c r="D255" s="50" t="str">
        <f>IF($C255=".....","",_xlfn.IFNA(VLOOKUP($C255, Parameter!$A$4:$L$5000, 3, FALSE), ""))</f>
        <v/>
      </c>
      <c r="E255" s="50" t="str">
        <f t="shared" si="87"/>
        <v>.....</v>
      </c>
      <c r="F255" s="50" t="str">
        <f t="shared" si="88"/>
        <v>......</v>
      </c>
      <c r="G255" s="50" t="str">
        <f t="shared" si="89"/>
        <v>...</v>
      </c>
      <c r="H255" s="40">
        <f>IF(E255=".....", 0, _xlfn.IFNA(VLOOKUP($E255, Parameter2!$A$2:$C$5000, 3, FALSE), 0))</f>
        <v>0</v>
      </c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18" t="str">
        <f>IF(C255=".....","",_xlfn.IFNA(VLOOKUP($C255, Parameter!$A$4:$B$5000, 2, FALSE), "Kode belanja salah :("))</f>
        <v/>
      </c>
      <c r="X255" s="35"/>
      <c r="Y255" s="121"/>
      <c r="Z255" s="17"/>
      <c r="AA255" s="20"/>
      <c r="AB255" s="41" t="str">
        <f>IF($C255=".....","",VLOOKUP($C255, Parameter!$A$4:$L$5000, 6, FALSE))</f>
        <v/>
      </c>
      <c r="AC255" s="41" t="str">
        <f>IF($C255=".....","",VLOOKUP($C255, Parameter!$A$4:$L$5000, 7, FALSE))</f>
        <v/>
      </c>
      <c r="AD255" s="41" t="str">
        <f>IF($C255=".....","",VLOOKUP($C255, Parameter!$A$4:$L$5000, 8, FALSE))</f>
        <v/>
      </c>
      <c r="AE255" s="41" t="str">
        <f>IF($C255=".....","",VLOOKUP($C255, Parameter!$A$4:$L$5000, 9, FALSE))</f>
        <v/>
      </c>
      <c r="AF255" s="41" t="str">
        <f>IF($C255=".....","",VLOOKUP($C255, Parameter!$A$4:$L$5000, 10, FALSE))</f>
        <v/>
      </c>
      <c r="AG255" s="41" t="str">
        <f>IF($C255=".....","",VLOOKUP($C255, Parameter!$A$4:$L$5000, 11, FALSE))</f>
        <v/>
      </c>
      <c r="AH255" s="41" t="str">
        <f>IF($C255="..0.0.0.000","",_xlfn.IFNA(VLOOKUP($C255, Parameter!$A$4:$L$5000, 12, FALSE), ""))</f>
        <v/>
      </c>
      <c r="AI255" s="39"/>
      <c r="AJ255" s="39"/>
      <c r="AK255" s="39"/>
      <c r="AL255" s="39"/>
      <c r="AM255" s="39"/>
      <c r="AN255" s="39"/>
      <c r="AO255" s="39"/>
      <c r="AP255" s="41" t="str">
        <f>IF(F255="......", "", _xlfn.IFNA(VLOOKUP(F255, Parameter2!$D$2:$E$15000, 2, FALSE), "Kode aset salah :("))</f>
        <v/>
      </c>
      <c r="AQ255" s="39"/>
      <c r="AR255" s="51"/>
      <c r="AS255" s="52"/>
      <c r="AT255" s="53">
        <f t="shared" si="90"/>
        <v>0</v>
      </c>
      <c r="AU255" s="39" t="str">
        <f t="shared" si="91"/>
        <v/>
      </c>
      <c r="AV255" s="39" t="str">
        <f t="shared" si="92"/>
        <v/>
      </c>
      <c r="AW255" s="39" t="str">
        <f t="shared" si="93"/>
        <v/>
      </c>
      <c r="AX255" s="39" t="str">
        <f t="shared" si="94"/>
        <v/>
      </c>
      <c r="AY255" s="41" t="str">
        <f>IF(G255="...", "", VLOOKUP(G255, UPB!$A$3:$B$5000, 2, FALSE))</f>
        <v/>
      </c>
      <c r="AZ255" s="84"/>
      <c r="BA255" s="76"/>
      <c r="BB255" s="65"/>
      <c r="BC255" s="65"/>
      <c r="BD255" s="54"/>
      <c r="BE255" s="65"/>
      <c r="BF255" s="65"/>
      <c r="BG255" s="65"/>
      <c r="BH255" s="65"/>
      <c r="BI255" s="65"/>
      <c r="BJ255" s="65"/>
      <c r="BK255" s="65"/>
      <c r="BL255" s="65"/>
      <c r="BM255" s="65"/>
      <c r="BN255" s="70"/>
      <c r="BO255" s="65"/>
      <c r="BP255" s="65"/>
      <c r="BQ255" s="65"/>
      <c r="BR255" s="65"/>
      <c r="BS255" s="65"/>
      <c r="BT255" s="65"/>
      <c r="BU255" s="55" t="str">
        <f>IF(AND($D255 &lt;&gt; "", $D255 &lt;&gt; $E255, $F255 &lt;&gt; "x.x.x.x.x.x.x"), VLOOKUP($E255, Parameter!$E$3:$N$5000, 9, FALSE), "")</f>
        <v/>
      </c>
      <c r="BV255" s="55" t="str">
        <f>IF(AND($D255 &lt;&gt; "", $D255 &lt;&gt; $E255, $F255 &lt;&gt; "x.x.x.x.x.x.x"), VLOOKUP($E255, Parameter!$E$3:$N$5000, 10, FALSE), "")</f>
        <v/>
      </c>
      <c r="BW255" s="55" t="str">
        <f>IF(AND($D255 &lt;&gt; "", $D255 &lt;&gt; $E255, $F255 &lt;&gt; "x.x.x.x.x.x.x"), VLOOKUP($C255, Parameter!$A$4:$L$5000, 3, FALSE), "")</f>
        <v/>
      </c>
      <c r="BX255" s="55" t="str">
        <f>IF(AND($D255 &lt;&gt; "", $D255 &lt;&gt; $E255, $F255 &lt;&gt; "x.x.x.x.x.x.x"), VLOOKUP($C255, Parameter!$A$4:$L$5000, 4, FALSE), "")</f>
        <v/>
      </c>
      <c r="BY255" s="56">
        <f t="shared" si="95"/>
        <v>0</v>
      </c>
      <c r="BZ255" s="55" t="str">
        <f t="shared" si="96"/>
        <v>Intra</v>
      </c>
      <c r="CA255" s="55" t="str">
        <f>IF($BZ255="Ekstra", Parameter3!$B$2, "")</f>
        <v/>
      </c>
      <c r="CB255" s="55" t="str">
        <f>IF($BZ255="Ekstra", Parameter3!$C$2, "")</f>
        <v/>
      </c>
      <c r="CC255" s="55" t="str">
        <f>IF($BZ255="Ekstra", VLOOKUP($E255, Parameter!$E$3:$N$5000, 9, FALSE), "")</f>
        <v/>
      </c>
      <c r="CD255" s="55" t="str">
        <f>IF($BZ255="Ekstra", VLOOKUP($E255, Parameter!$E$3:$N$5000, 10, FALSE), "")</f>
        <v/>
      </c>
      <c r="CE255" s="56">
        <f t="shared" si="97"/>
        <v>0</v>
      </c>
      <c r="CF255" s="55" t="str">
        <f t="shared" si="109"/>
        <v/>
      </c>
      <c r="CG255" s="55" t="str">
        <f t="shared" si="109"/>
        <v/>
      </c>
      <c r="CH255" s="55" t="str">
        <f t="shared" si="98"/>
        <v/>
      </c>
      <c r="CI255" s="55" t="str">
        <f>IF($F255="x.x.x.x.x.x.x", VLOOKUP($C255, Parameter!$A$4:$L$5000, 4, FALSE), "")</f>
        <v/>
      </c>
      <c r="CJ255" s="56">
        <f t="shared" si="99"/>
        <v>0</v>
      </c>
      <c r="CM255" s="4" t="str">
        <f t="shared" si="100"/>
        <v>...-...-.....</v>
      </c>
      <c r="CN255" s="57">
        <f t="shared" si="101"/>
        <v>0</v>
      </c>
      <c r="CO255" s="58">
        <f t="shared" si="102"/>
        <v>0</v>
      </c>
      <c r="CP255" s="4" t="str">
        <f t="shared" si="103"/>
        <v/>
      </c>
      <c r="CQ255" s="4" t="b">
        <f t="shared" si="104"/>
        <v>0</v>
      </c>
      <c r="CR255" s="4" t="str">
        <f t="shared" si="105"/>
        <v/>
      </c>
      <c r="CS255" s="4" t="str">
        <f t="shared" si="106"/>
        <v/>
      </c>
      <c r="CT255" s="91" t="b">
        <f t="shared" si="83"/>
        <v>0</v>
      </c>
    </row>
    <row r="256" spans="1:98" s="4" customFormat="1" x14ac:dyDescent="0.25">
      <c r="A256" s="50" t="str">
        <f t="shared" si="84"/>
        <v>...</v>
      </c>
      <c r="B256" s="50" t="str">
        <f t="shared" si="85"/>
        <v>...</v>
      </c>
      <c r="C256" s="50" t="str">
        <f t="shared" si="86"/>
        <v>.....</v>
      </c>
      <c r="D256" s="50" t="str">
        <f>IF($C256=".....","",_xlfn.IFNA(VLOOKUP($C256, Parameter!$A$4:$L$5000, 3, FALSE), ""))</f>
        <v/>
      </c>
      <c r="E256" s="50" t="str">
        <f t="shared" si="87"/>
        <v>.....</v>
      </c>
      <c r="F256" s="50" t="str">
        <f t="shared" si="88"/>
        <v>......</v>
      </c>
      <c r="G256" s="50" t="str">
        <f t="shared" si="89"/>
        <v>...</v>
      </c>
      <c r="H256" s="40">
        <f>IF(E256=".....", 0, _xlfn.IFNA(VLOOKUP($E256, Parameter2!$A$2:$C$5000, 3, FALSE), 0))</f>
        <v>0</v>
      </c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18" t="str">
        <f>IF(C256=".....","",_xlfn.IFNA(VLOOKUP($C256, Parameter!$A$4:$B$5000, 2, FALSE), "Kode belanja salah :("))</f>
        <v/>
      </c>
      <c r="X256" s="35"/>
      <c r="Y256" s="121"/>
      <c r="Z256" s="17"/>
      <c r="AA256" s="20"/>
      <c r="AB256" s="41" t="str">
        <f>IF($C256=".....","",VLOOKUP($C256, Parameter!$A$4:$L$5000, 6, FALSE))</f>
        <v/>
      </c>
      <c r="AC256" s="41" t="str">
        <f>IF($C256=".....","",VLOOKUP($C256, Parameter!$A$4:$L$5000, 7, FALSE))</f>
        <v/>
      </c>
      <c r="AD256" s="41" t="str">
        <f>IF($C256=".....","",VLOOKUP($C256, Parameter!$A$4:$L$5000, 8, FALSE))</f>
        <v/>
      </c>
      <c r="AE256" s="41" t="str">
        <f>IF($C256=".....","",VLOOKUP($C256, Parameter!$A$4:$L$5000, 9, FALSE))</f>
        <v/>
      </c>
      <c r="AF256" s="41" t="str">
        <f>IF($C256=".....","",VLOOKUP($C256, Parameter!$A$4:$L$5000, 10, FALSE))</f>
        <v/>
      </c>
      <c r="AG256" s="41" t="str">
        <f>IF($C256=".....","",VLOOKUP($C256, Parameter!$A$4:$L$5000, 11, FALSE))</f>
        <v/>
      </c>
      <c r="AH256" s="41" t="str">
        <f>IF($C256="..0.0.0.000","",_xlfn.IFNA(VLOOKUP($C256, Parameter!$A$4:$L$5000, 12, FALSE), ""))</f>
        <v/>
      </c>
      <c r="AI256" s="39"/>
      <c r="AJ256" s="39"/>
      <c r="AK256" s="39"/>
      <c r="AL256" s="39"/>
      <c r="AM256" s="39"/>
      <c r="AN256" s="39"/>
      <c r="AO256" s="39"/>
      <c r="AP256" s="41" t="str">
        <f>IF(F256="......", "", _xlfn.IFNA(VLOOKUP(F256, Parameter2!$D$2:$E$15000, 2, FALSE), "Kode aset salah :("))</f>
        <v/>
      </c>
      <c r="AQ256" s="39"/>
      <c r="AR256" s="51"/>
      <c r="AS256" s="52"/>
      <c r="AT256" s="53">
        <f t="shared" si="90"/>
        <v>0</v>
      </c>
      <c r="AU256" s="39" t="str">
        <f t="shared" si="91"/>
        <v/>
      </c>
      <c r="AV256" s="39" t="str">
        <f t="shared" si="92"/>
        <v/>
      </c>
      <c r="AW256" s="39" t="str">
        <f t="shared" si="93"/>
        <v/>
      </c>
      <c r="AX256" s="39" t="str">
        <f t="shared" si="94"/>
        <v/>
      </c>
      <c r="AY256" s="41" t="str">
        <f>IF(G256="...", "", VLOOKUP(G256, UPB!$A$3:$B$5000, 2, FALSE))</f>
        <v/>
      </c>
      <c r="AZ256" s="84"/>
      <c r="BA256" s="76"/>
      <c r="BB256" s="65"/>
      <c r="BC256" s="65"/>
      <c r="BD256" s="54"/>
      <c r="BE256" s="65"/>
      <c r="BF256" s="65"/>
      <c r="BG256" s="65"/>
      <c r="BH256" s="65"/>
      <c r="BI256" s="65"/>
      <c r="BJ256" s="65"/>
      <c r="BK256" s="65"/>
      <c r="BL256" s="65"/>
      <c r="BM256" s="65"/>
      <c r="BN256" s="70"/>
      <c r="BO256" s="65"/>
      <c r="BP256" s="65"/>
      <c r="BQ256" s="65"/>
      <c r="BR256" s="65"/>
      <c r="BS256" s="65"/>
      <c r="BT256" s="65"/>
      <c r="BU256" s="55" t="str">
        <f>IF(AND($D256 &lt;&gt; "", $D256 &lt;&gt; $E256, $F256 &lt;&gt; "x.x.x.x.x.x.x"), VLOOKUP($E256, Parameter!$E$3:$N$5000, 9, FALSE), "")</f>
        <v/>
      </c>
      <c r="BV256" s="55" t="str">
        <f>IF(AND($D256 &lt;&gt; "", $D256 &lt;&gt; $E256, $F256 &lt;&gt; "x.x.x.x.x.x.x"), VLOOKUP($E256, Parameter!$E$3:$N$5000, 10, FALSE), "")</f>
        <v/>
      </c>
      <c r="BW256" s="55" t="str">
        <f>IF(AND($D256 &lt;&gt; "", $D256 &lt;&gt; $E256, $F256 &lt;&gt; "x.x.x.x.x.x.x"), VLOOKUP($C256, Parameter!$A$4:$L$5000, 3, FALSE), "")</f>
        <v/>
      </c>
      <c r="BX256" s="55" t="str">
        <f>IF(AND($D256 &lt;&gt; "", $D256 &lt;&gt; $E256, $F256 &lt;&gt; "x.x.x.x.x.x.x"), VLOOKUP($C256, Parameter!$A$4:$L$5000, 4, FALSE), "")</f>
        <v/>
      </c>
      <c r="BY256" s="56">
        <f t="shared" si="95"/>
        <v>0</v>
      </c>
      <c r="BZ256" s="55" t="str">
        <f t="shared" si="96"/>
        <v>Intra</v>
      </c>
      <c r="CA256" s="55" t="str">
        <f>IF($BZ256="Ekstra", Parameter3!$B$2, "")</f>
        <v/>
      </c>
      <c r="CB256" s="55" t="str">
        <f>IF($BZ256="Ekstra", Parameter3!$C$2, "")</f>
        <v/>
      </c>
      <c r="CC256" s="55" t="str">
        <f>IF($BZ256="Ekstra", VLOOKUP($E256, Parameter!$E$3:$N$5000, 9, FALSE), "")</f>
        <v/>
      </c>
      <c r="CD256" s="55" t="str">
        <f>IF($BZ256="Ekstra", VLOOKUP($E256, Parameter!$E$3:$N$5000, 10, FALSE), "")</f>
        <v/>
      </c>
      <c r="CE256" s="56">
        <f t="shared" si="97"/>
        <v>0</v>
      </c>
      <c r="CF256" s="55" t="str">
        <f t="shared" si="109"/>
        <v/>
      </c>
      <c r="CG256" s="55" t="str">
        <f t="shared" si="109"/>
        <v/>
      </c>
      <c r="CH256" s="55" t="str">
        <f t="shared" si="98"/>
        <v/>
      </c>
      <c r="CI256" s="55" t="str">
        <f>IF($F256="x.x.x.x.x.x.x", VLOOKUP($C256, Parameter!$A$4:$L$5000, 4, FALSE), "")</f>
        <v/>
      </c>
      <c r="CJ256" s="56">
        <f t="shared" si="99"/>
        <v>0</v>
      </c>
      <c r="CM256" s="4" t="str">
        <f t="shared" si="100"/>
        <v>...-...-.....</v>
      </c>
      <c r="CN256" s="57">
        <f t="shared" si="101"/>
        <v>0</v>
      </c>
      <c r="CO256" s="58">
        <f t="shared" si="102"/>
        <v>0</v>
      </c>
      <c r="CP256" s="4" t="str">
        <f t="shared" si="103"/>
        <v/>
      </c>
      <c r="CQ256" s="4" t="b">
        <f t="shared" si="104"/>
        <v>0</v>
      </c>
      <c r="CR256" s="4" t="str">
        <f t="shared" si="105"/>
        <v/>
      </c>
      <c r="CS256" s="4" t="str">
        <f t="shared" si="106"/>
        <v/>
      </c>
      <c r="CT256" s="91" t="b">
        <f t="shared" si="83"/>
        <v>0</v>
      </c>
    </row>
    <row r="257" spans="1:98" s="4" customFormat="1" x14ac:dyDescent="0.25">
      <c r="A257" s="50" t="str">
        <f t="shared" si="84"/>
        <v>...</v>
      </c>
      <c r="B257" s="50" t="str">
        <f t="shared" si="85"/>
        <v>...</v>
      </c>
      <c r="C257" s="50" t="str">
        <f t="shared" si="86"/>
        <v>.....</v>
      </c>
      <c r="D257" s="50" t="str">
        <f>IF($C257=".....","",_xlfn.IFNA(VLOOKUP($C257, Parameter!$A$4:$L$5000, 3, FALSE), ""))</f>
        <v/>
      </c>
      <c r="E257" s="50" t="str">
        <f t="shared" si="87"/>
        <v>.....</v>
      </c>
      <c r="F257" s="50" t="str">
        <f t="shared" si="88"/>
        <v>......</v>
      </c>
      <c r="G257" s="50" t="str">
        <f t="shared" si="89"/>
        <v>...</v>
      </c>
      <c r="H257" s="40">
        <f>IF(E257=".....", 0, _xlfn.IFNA(VLOOKUP($E257, Parameter2!$A$2:$C$5000, 3, FALSE), 0))</f>
        <v>0</v>
      </c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18" t="str">
        <f>IF(C257=".....","",_xlfn.IFNA(VLOOKUP($C257, Parameter!$A$4:$B$5000, 2, FALSE), "Kode belanja salah :("))</f>
        <v/>
      </c>
      <c r="X257" s="35"/>
      <c r="Y257" s="121"/>
      <c r="Z257" s="17"/>
      <c r="AA257" s="20"/>
      <c r="AB257" s="41" t="str">
        <f>IF($C257=".....","",VLOOKUP($C257, Parameter!$A$4:$L$5000, 6, FALSE))</f>
        <v/>
      </c>
      <c r="AC257" s="41" t="str">
        <f>IF($C257=".....","",VLOOKUP($C257, Parameter!$A$4:$L$5000, 7, FALSE))</f>
        <v/>
      </c>
      <c r="AD257" s="41" t="str">
        <f>IF($C257=".....","",VLOOKUP($C257, Parameter!$A$4:$L$5000, 8, FALSE))</f>
        <v/>
      </c>
      <c r="AE257" s="41" t="str">
        <f>IF($C257=".....","",VLOOKUP($C257, Parameter!$A$4:$L$5000, 9, FALSE))</f>
        <v/>
      </c>
      <c r="AF257" s="41" t="str">
        <f>IF($C257=".....","",VLOOKUP($C257, Parameter!$A$4:$L$5000, 10, FALSE))</f>
        <v/>
      </c>
      <c r="AG257" s="41" t="str">
        <f>IF($C257=".....","",VLOOKUP($C257, Parameter!$A$4:$L$5000, 11, FALSE))</f>
        <v/>
      </c>
      <c r="AH257" s="41" t="str">
        <f>IF($C257="..0.0.0.000","",_xlfn.IFNA(VLOOKUP($C257, Parameter!$A$4:$L$5000, 12, FALSE), ""))</f>
        <v/>
      </c>
      <c r="AI257" s="39"/>
      <c r="AJ257" s="39"/>
      <c r="AK257" s="39"/>
      <c r="AL257" s="39"/>
      <c r="AM257" s="39"/>
      <c r="AN257" s="39"/>
      <c r="AO257" s="39"/>
      <c r="AP257" s="41" t="str">
        <f>IF(F257="......", "", _xlfn.IFNA(VLOOKUP(F257, Parameter2!$D$2:$E$15000, 2, FALSE), "Kode aset salah :("))</f>
        <v/>
      </c>
      <c r="AQ257" s="39"/>
      <c r="AR257" s="51"/>
      <c r="AS257" s="52"/>
      <c r="AT257" s="53">
        <f t="shared" si="90"/>
        <v>0</v>
      </c>
      <c r="AU257" s="39" t="str">
        <f t="shared" si="91"/>
        <v/>
      </c>
      <c r="AV257" s="39" t="str">
        <f t="shared" si="92"/>
        <v/>
      </c>
      <c r="AW257" s="39" t="str">
        <f t="shared" si="93"/>
        <v/>
      </c>
      <c r="AX257" s="39" t="str">
        <f t="shared" si="94"/>
        <v/>
      </c>
      <c r="AY257" s="41" t="str">
        <f>IF(G257="...", "", VLOOKUP(G257, UPB!$A$3:$B$5000, 2, FALSE))</f>
        <v/>
      </c>
      <c r="AZ257" s="84"/>
      <c r="BA257" s="76"/>
      <c r="BB257" s="65"/>
      <c r="BC257" s="65"/>
      <c r="BD257" s="54"/>
      <c r="BE257" s="65"/>
      <c r="BF257" s="65"/>
      <c r="BG257" s="65"/>
      <c r="BH257" s="65"/>
      <c r="BI257" s="65"/>
      <c r="BJ257" s="65"/>
      <c r="BK257" s="65"/>
      <c r="BL257" s="65"/>
      <c r="BM257" s="65"/>
      <c r="BN257" s="70"/>
      <c r="BO257" s="65"/>
      <c r="BP257" s="65"/>
      <c r="BQ257" s="65"/>
      <c r="BR257" s="65"/>
      <c r="BS257" s="65"/>
      <c r="BT257" s="65"/>
      <c r="BU257" s="55" t="str">
        <f>IF(AND($D257 &lt;&gt; "", $D257 &lt;&gt; $E257, $F257 &lt;&gt; "x.x.x.x.x.x.x"), VLOOKUP($E257, Parameter!$E$3:$N$5000, 9, FALSE), "")</f>
        <v/>
      </c>
      <c r="BV257" s="55" t="str">
        <f>IF(AND($D257 &lt;&gt; "", $D257 &lt;&gt; $E257, $F257 &lt;&gt; "x.x.x.x.x.x.x"), VLOOKUP($E257, Parameter!$E$3:$N$5000, 10, FALSE), "")</f>
        <v/>
      </c>
      <c r="BW257" s="55" t="str">
        <f>IF(AND($D257 &lt;&gt; "", $D257 &lt;&gt; $E257, $F257 &lt;&gt; "x.x.x.x.x.x.x"), VLOOKUP($C257, Parameter!$A$4:$L$5000, 3, FALSE), "")</f>
        <v/>
      </c>
      <c r="BX257" s="55" t="str">
        <f>IF(AND($D257 &lt;&gt; "", $D257 &lt;&gt; $E257, $F257 &lt;&gt; "x.x.x.x.x.x.x"), VLOOKUP($C257, Parameter!$A$4:$L$5000, 4, FALSE), "")</f>
        <v/>
      </c>
      <c r="BY257" s="56">
        <f t="shared" si="95"/>
        <v>0</v>
      </c>
      <c r="BZ257" s="55" t="str">
        <f t="shared" si="96"/>
        <v>Intra</v>
      </c>
      <c r="CA257" s="55" t="str">
        <f>IF($BZ257="Ekstra", Parameter3!$B$2, "")</f>
        <v/>
      </c>
      <c r="CB257" s="55" t="str">
        <f>IF($BZ257="Ekstra", Parameter3!$C$2, "")</f>
        <v/>
      </c>
      <c r="CC257" s="55" t="str">
        <f>IF($BZ257="Ekstra", VLOOKUP($E257, Parameter!$E$3:$N$5000, 9, FALSE), "")</f>
        <v/>
      </c>
      <c r="CD257" s="55" t="str">
        <f>IF($BZ257="Ekstra", VLOOKUP($E257, Parameter!$E$3:$N$5000, 10, FALSE), "")</f>
        <v/>
      </c>
      <c r="CE257" s="56">
        <f t="shared" si="97"/>
        <v>0</v>
      </c>
      <c r="CF257" s="55" t="str">
        <f t="shared" si="109"/>
        <v/>
      </c>
      <c r="CG257" s="55" t="str">
        <f t="shared" si="109"/>
        <v/>
      </c>
      <c r="CH257" s="55" t="str">
        <f t="shared" si="98"/>
        <v/>
      </c>
      <c r="CI257" s="55" t="str">
        <f>IF($F257="x.x.x.x.x.x.x", VLOOKUP($C257, Parameter!$A$4:$L$5000, 4, FALSE), "")</f>
        <v/>
      </c>
      <c r="CJ257" s="56">
        <f t="shared" si="99"/>
        <v>0</v>
      </c>
      <c r="CM257" s="4" t="str">
        <f t="shared" si="100"/>
        <v>...-...-.....</v>
      </c>
      <c r="CN257" s="57">
        <f t="shared" si="101"/>
        <v>0</v>
      </c>
      <c r="CO257" s="58">
        <f t="shared" si="102"/>
        <v>0</v>
      </c>
      <c r="CP257" s="4" t="str">
        <f t="shared" si="103"/>
        <v/>
      </c>
      <c r="CQ257" s="4" t="b">
        <f t="shared" si="104"/>
        <v>0</v>
      </c>
      <c r="CR257" s="4" t="str">
        <f t="shared" si="105"/>
        <v/>
      </c>
      <c r="CS257" s="4" t="str">
        <f t="shared" si="106"/>
        <v/>
      </c>
      <c r="CT257" s="91" t="b">
        <f t="shared" si="83"/>
        <v>0</v>
      </c>
    </row>
    <row r="258" spans="1:98" s="4" customFormat="1" x14ac:dyDescent="0.25">
      <c r="A258" s="50" t="str">
        <f t="shared" si="84"/>
        <v>...</v>
      </c>
      <c r="B258" s="50" t="str">
        <f t="shared" si="85"/>
        <v>...</v>
      </c>
      <c r="C258" s="50" t="str">
        <f t="shared" si="86"/>
        <v>.....</v>
      </c>
      <c r="D258" s="50" t="str">
        <f>IF($C258=".....","",_xlfn.IFNA(VLOOKUP($C258, Parameter!$A$4:$L$5000, 3, FALSE), ""))</f>
        <v/>
      </c>
      <c r="E258" s="50" t="str">
        <f t="shared" si="87"/>
        <v>.....</v>
      </c>
      <c r="F258" s="50" t="str">
        <f t="shared" si="88"/>
        <v>......</v>
      </c>
      <c r="G258" s="50" t="str">
        <f t="shared" si="89"/>
        <v>...</v>
      </c>
      <c r="H258" s="40">
        <f>IF(E258=".....", 0, _xlfn.IFNA(VLOOKUP($E258, Parameter2!$A$2:$C$5000, 3, FALSE), 0))</f>
        <v>0</v>
      </c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18" t="str">
        <f>IF(C258=".....","",_xlfn.IFNA(VLOOKUP($C258, Parameter!$A$4:$B$5000, 2, FALSE), "Kode belanja salah :("))</f>
        <v/>
      </c>
      <c r="X258" s="35"/>
      <c r="Y258" s="121"/>
      <c r="Z258" s="17"/>
      <c r="AA258" s="20"/>
      <c r="AB258" s="41" t="str">
        <f>IF($C258=".....","",VLOOKUP($C258, Parameter!$A$4:$L$5000, 6, FALSE))</f>
        <v/>
      </c>
      <c r="AC258" s="41" t="str">
        <f>IF($C258=".....","",VLOOKUP($C258, Parameter!$A$4:$L$5000, 7, FALSE))</f>
        <v/>
      </c>
      <c r="AD258" s="41" t="str">
        <f>IF($C258=".....","",VLOOKUP($C258, Parameter!$A$4:$L$5000, 8, FALSE))</f>
        <v/>
      </c>
      <c r="AE258" s="41" t="str">
        <f>IF($C258=".....","",VLOOKUP($C258, Parameter!$A$4:$L$5000, 9, FALSE))</f>
        <v/>
      </c>
      <c r="AF258" s="41" t="str">
        <f>IF($C258=".....","",VLOOKUP($C258, Parameter!$A$4:$L$5000, 10, FALSE))</f>
        <v/>
      </c>
      <c r="AG258" s="41" t="str">
        <f>IF($C258=".....","",VLOOKUP($C258, Parameter!$A$4:$L$5000, 11, FALSE))</f>
        <v/>
      </c>
      <c r="AH258" s="41" t="str">
        <f>IF($C258="..0.0.0.000","",_xlfn.IFNA(VLOOKUP($C258, Parameter!$A$4:$L$5000, 12, FALSE), ""))</f>
        <v/>
      </c>
      <c r="AI258" s="39"/>
      <c r="AJ258" s="39"/>
      <c r="AK258" s="39"/>
      <c r="AL258" s="39"/>
      <c r="AM258" s="39"/>
      <c r="AN258" s="39"/>
      <c r="AO258" s="39"/>
      <c r="AP258" s="41" t="str">
        <f>IF(F258="......", "", _xlfn.IFNA(VLOOKUP(F258, Parameter2!$D$2:$E$15000, 2, FALSE), "Kode aset salah :("))</f>
        <v/>
      </c>
      <c r="AQ258" s="39"/>
      <c r="AR258" s="51"/>
      <c r="AS258" s="52"/>
      <c r="AT258" s="53">
        <f t="shared" si="90"/>
        <v>0</v>
      </c>
      <c r="AU258" s="39" t="str">
        <f t="shared" si="91"/>
        <v/>
      </c>
      <c r="AV258" s="39" t="str">
        <f t="shared" si="92"/>
        <v/>
      </c>
      <c r="AW258" s="39" t="str">
        <f t="shared" si="93"/>
        <v/>
      </c>
      <c r="AX258" s="39" t="str">
        <f t="shared" si="94"/>
        <v/>
      </c>
      <c r="AY258" s="41" t="str">
        <f>IF(G258="...", "", VLOOKUP(G258, UPB!$A$3:$B$5000, 2, FALSE))</f>
        <v/>
      </c>
      <c r="AZ258" s="84"/>
      <c r="BA258" s="76"/>
      <c r="BB258" s="65"/>
      <c r="BC258" s="65"/>
      <c r="BD258" s="54"/>
      <c r="BE258" s="65"/>
      <c r="BF258" s="65"/>
      <c r="BG258" s="65"/>
      <c r="BH258" s="65"/>
      <c r="BI258" s="65"/>
      <c r="BJ258" s="65"/>
      <c r="BK258" s="65"/>
      <c r="BL258" s="65"/>
      <c r="BM258" s="65"/>
      <c r="BN258" s="70"/>
      <c r="BO258" s="65"/>
      <c r="BP258" s="65"/>
      <c r="BQ258" s="65"/>
      <c r="BR258" s="65"/>
      <c r="BS258" s="65"/>
      <c r="BT258" s="65"/>
      <c r="BU258" s="55" t="str">
        <f>IF(AND($D258 &lt;&gt; "", $D258 &lt;&gt; $E258, $F258 &lt;&gt; "x.x.x.x.x.x.x"), VLOOKUP($E258, Parameter!$E$3:$N$5000, 9, FALSE), "")</f>
        <v/>
      </c>
      <c r="BV258" s="55" t="str">
        <f>IF(AND($D258 &lt;&gt; "", $D258 &lt;&gt; $E258, $F258 &lt;&gt; "x.x.x.x.x.x.x"), VLOOKUP($E258, Parameter!$E$3:$N$5000, 10, FALSE), "")</f>
        <v/>
      </c>
      <c r="BW258" s="55" t="str">
        <f>IF(AND($D258 &lt;&gt; "", $D258 &lt;&gt; $E258, $F258 &lt;&gt; "x.x.x.x.x.x.x"), VLOOKUP($C258, Parameter!$A$4:$L$5000, 3, FALSE), "")</f>
        <v/>
      </c>
      <c r="BX258" s="55" t="str">
        <f>IF(AND($D258 &lt;&gt; "", $D258 &lt;&gt; $E258, $F258 &lt;&gt; "x.x.x.x.x.x.x"), VLOOKUP($C258, Parameter!$A$4:$L$5000, 4, FALSE), "")</f>
        <v/>
      </c>
      <c r="BY258" s="56">
        <f t="shared" si="95"/>
        <v>0</v>
      </c>
      <c r="BZ258" s="55" t="str">
        <f t="shared" si="96"/>
        <v>Intra</v>
      </c>
      <c r="CA258" s="55" t="str">
        <f>IF($BZ258="Ekstra", Parameter3!$B$2, "")</f>
        <v/>
      </c>
      <c r="CB258" s="55" t="str">
        <f>IF($BZ258="Ekstra", Parameter3!$C$2, "")</f>
        <v/>
      </c>
      <c r="CC258" s="55" t="str">
        <f>IF($BZ258="Ekstra", VLOOKUP($E258, Parameter!$E$3:$N$5000, 9, FALSE), "")</f>
        <v/>
      </c>
      <c r="CD258" s="55" t="str">
        <f>IF($BZ258="Ekstra", VLOOKUP($E258, Parameter!$E$3:$N$5000, 10, FALSE), "")</f>
        <v/>
      </c>
      <c r="CE258" s="56">
        <f t="shared" si="97"/>
        <v>0</v>
      </c>
      <c r="CF258" s="55" t="str">
        <f t="shared" si="109"/>
        <v/>
      </c>
      <c r="CG258" s="55" t="str">
        <f t="shared" si="109"/>
        <v/>
      </c>
      <c r="CH258" s="55" t="str">
        <f t="shared" si="98"/>
        <v/>
      </c>
      <c r="CI258" s="55" t="str">
        <f>IF($F258="x.x.x.x.x.x.x", VLOOKUP($C258, Parameter!$A$4:$L$5000, 4, FALSE), "")</f>
        <v/>
      </c>
      <c r="CJ258" s="56">
        <f t="shared" si="99"/>
        <v>0</v>
      </c>
      <c r="CM258" s="4" t="str">
        <f t="shared" si="100"/>
        <v>...-...-.....</v>
      </c>
      <c r="CN258" s="57">
        <f t="shared" si="101"/>
        <v>0</v>
      </c>
      <c r="CO258" s="58">
        <f t="shared" si="102"/>
        <v>0</v>
      </c>
      <c r="CP258" s="4" t="str">
        <f t="shared" si="103"/>
        <v/>
      </c>
      <c r="CQ258" s="4" t="b">
        <f t="shared" si="104"/>
        <v>0</v>
      </c>
      <c r="CR258" s="4" t="str">
        <f t="shared" si="105"/>
        <v/>
      </c>
      <c r="CS258" s="4" t="str">
        <f t="shared" si="106"/>
        <v/>
      </c>
      <c r="CT258" s="91" t="b">
        <f t="shared" si="83"/>
        <v>0</v>
      </c>
    </row>
    <row r="259" spans="1:98" s="4" customFormat="1" x14ac:dyDescent="0.25">
      <c r="A259" s="50" t="str">
        <f t="shared" si="84"/>
        <v>...</v>
      </c>
      <c r="B259" s="50" t="str">
        <f t="shared" si="85"/>
        <v>...</v>
      </c>
      <c r="C259" s="50" t="str">
        <f t="shared" si="86"/>
        <v>.....</v>
      </c>
      <c r="D259" s="50" t="str">
        <f>IF($C259=".....","",_xlfn.IFNA(VLOOKUP($C259, Parameter!$A$4:$L$5000, 3, FALSE), ""))</f>
        <v/>
      </c>
      <c r="E259" s="50" t="str">
        <f t="shared" si="87"/>
        <v>.....</v>
      </c>
      <c r="F259" s="50" t="str">
        <f t="shared" si="88"/>
        <v>......</v>
      </c>
      <c r="G259" s="50" t="str">
        <f t="shared" si="89"/>
        <v>...</v>
      </c>
      <c r="H259" s="40">
        <f>IF(E259=".....", 0, _xlfn.IFNA(VLOOKUP($E259, Parameter2!$A$2:$C$5000, 3, FALSE), 0))</f>
        <v>0</v>
      </c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18" t="str">
        <f>IF(C259=".....","",_xlfn.IFNA(VLOOKUP($C259, Parameter!$A$4:$B$5000, 2, FALSE), "Kode belanja salah :("))</f>
        <v/>
      </c>
      <c r="X259" s="35"/>
      <c r="Y259" s="121"/>
      <c r="Z259" s="17"/>
      <c r="AA259" s="20"/>
      <c r="AB259" s="41" t="str">
        <f>IF($C259=".....","",VLOOKUP($C259, Parameter!$A$4:$L$5000, 6, FALSE))</f>
        <v/>
      </c>
      <c r="AC259" s="41" t="str">
        <f>IF($C259=".....","",VLOOKUP($C259, Parameter!$A$4:$L$5000, 7, FALSE))</f>
        <v/>
      </c>
      <c r="AD259" s="41" t="str">
        <f>IF($C259=".....","",VLOOKUP($C259, Parameter!$A$4:$L$5000, 8, FALSE))</f>
        <v/>
      </c>
      <c r="AE259" s="41" t="str">
        <f>IF($C259=".....","",VLOOKUP($C259, Parameter!$A$4:$L$5000, 9, FALSE))</f>
        <v/>
      </c>
      <c r="AF259" s="41" t="str">
        <f>IF($C259=".....","",VLOOKUP($C259, Parameter!$A$4:$L$5000, 10, FALSE))</f>
        <v/>
      </c>
      <c r="AG259" s="41" t="str">
        <f>IF($C259=".....","",VLOOKUP($C259, Parameter!$A$4:$L$5000, 11, FALSE))</f>
        <v/>
      </c>
      <c r="AH259" s="41" t="str">
        <f>IF($C259="..0.0.0.000","",_xlfn.IFNA(VLOOKUP($C259, Parameter!$A$4:$L$5000, 12, FALSE), ""))</f>
        <v/>
      </c>
      <c r="AI259" s="39"/>
      <c r="AJ259" s="39"/>
      <c r="AK259" s="39"/>
      <c r="AL259" s="39"/>
      <c r="AM259" s="39"/>
      <c r="AN259" s="39"/>
      <c r="AO259" s="39"/>
      <c r="AP259" s="41" t="str">
        <f>IF(F259="......", "", _xlfn.IFNA(VLOOKUP(F259, Parameter2!$D$2:$E$15000, 2, FALSE), "Kode aset salah :("))</f>
        <v/>
      </c>
      <c r="AQ259" s="39"/>
      <c r="AR259" s="51"/>
      <c r="AS259" s="52"/>
      <c r="AT259" s="53">
        <f t="shared" si="90"/>
        <v>0</v>
      </c>
      <c r="AU259" s="39" t="str">
        <f t="shared" si="91"/>
        <v/>
      </c>
      <c r="AV259" s="39" t="str">
        <f t="shared" si="92"/>
        <v/>
      </c>
      <c r="AW259" s="39" t="str">
        <f t="shared" si="93"/>
        <v/>
      </c>
      <c r="AX259" s="39" t="str">
        <f t="shared" si="94"/>
        <v/>
      </c>
      <c r="AY259" s="41" t="str">
        <f>IF(G259="...", "", VLOOKUP(G259, UPB!$A$3:$B$5000, 2, FALSE))</f>
        <v/>
      </c>
      <c r="AZ259" s="84"/>
      <c r="BA259" s="76"/>
      <c r="BB259" s="65"/>
      <c r="BC259" s="65"/>
      <c r="BD259" s="54"/>
      <c r="BE259" s="65"/>
      <c r="BF259" s="65"/>
      <c r="BG259" s="65"/>
      <c r="BH259" s="65"/>
      <c r="BI259" s="65"/>
      <c r="BJ259" s="65"/>
      <c r="BK259" s="65"/>
      <c r="BL259" s="65"/>
      <c r="BM259" s="65"/>
      <c r="BN259" s="70"/>
      <c r="BO259" s="65"/>
      <c r="BP259" s="65"/>
      <c r="BQ259" s="65"/>
      <c r="BR259" s="65"/>
      <c r="BS259" s="65"/>
      <c r="BT259" s="65"/>
      <c r="BU259" s="55" t="str">
        <f>IF(AND($D259 &lt;&gt; "", $D259 &lt;&gt; $E259, $F259 &lt;&gt; "x.x.x.x.x.x.x"), VLOOKUP($E259, Parameter!$E$3:$N$5000, 9, FALSE), "")</f>
        <v/>
      </c>
      <c r="BV259" s="55" t="str">
        <f>IF(AND($D259 &lt;&gt; "", $D259 &lt;&gt; $E259, $F259 &lt;&gt; "x.x.x.x.x.x.x"), VLOOKUP($E259, Parameter!$E$3:$N$5000, 10, FALSE), "")</f>
        <v/>
      </c>
      <c r="BW259" s="55" t="str">
        <f>IF(AND($D259 &lt;&gt; "", $D259 &lt;&gt; $E259, $F259 &lt;&gt; "x.x.x.x.x.x.x"), VLOOKUP($C259, Parameter!$A$4:$L$5000, 3, FALSE), "")</f>
        <v/>
      </c>
      <c r="BX259" s="55" t="str">
        <f>IF(AND($D259 &lt;&gt; "", $D259 &lt;&gt; $E259, $F259 &lt;&gt; "x.x.x.x.x.x.x"), VLOOKUP($C259, Parameter!$A$4:$L$5000, 4, FALSE), "")</f>
        <v/>
      </c>
      <c r="BY259" s="56">
        <f t="shared" si="95"/>
        <v>0</v>
      </c>
      <c r="BZ259" s="55" t="str">
        <f t="shared" si="96"/>
        <v>Intra</v>
      </c>
      <c r="CA259" s="55" t="str">
        <f>IF($BZ259="Ekstra", Parameter3!$B$2, "")</f>
        <v/>
      </c>
      <c r="CB259" s="55" t="str">
        <f>IF($BZ259="Ekstra", Parameter3!$C$2, "")</f>
        <v/>
      </c>
      <c r="CC259" s="55" t="str">
        <f>IF($BZ259="Ekstra", VLOOKUP($E259, Parameter!$E$3:$N$5000, 9, FALSE), "")</f>
        <v/>
      </c>
      <c r="CD259" s="55" t="str">
        <f>IF($BZ259="Ekstra", VLOOKUP($E259, Parameter!$E$3:$N$5000, 10, FALSE), "")</f>
        <v/>
      </c>
      <c r="CE259" s="56">
        <f t="shared" si="97"/>
        <v>0</v>
      </c>
      <c r="CF259" s="55" t="str">
        <f t="shared" si="109"/>
        <v/>
      </c>
      <c r="CG259" s="55" t="str">
        <f t="shared" si="109"/>
        <v/>
      </c>
      <c r="CH259" s="55" t="str">
        <f t="shared" si="98"/>
        <v/>
      </c>
      <c r="CI259" s="55" t="str">
        <f>IF($F259="x.x.x.x.x.x.x", VLOOKUP($C259, Parameter!$A$4:$L$5000, 4, FALSE), "")</f>
        <v/>
      </c>
      <c r="CJ259" s="56">
        <f t="shared" si="99"/>
        <v>0</v>
      </c>
      <c r="CM259" s="4" t="str">
        <f t="shared" si="100"/>
        <v>...-...-.....</v>
      </c>
      <c r="CN259" s="57">
        <f t="shared" si="101"/>
        <v>0</v>
      </c>
      <c r="CO259" s="58">
        <f t="shared" si="102"/>
        <v>0</v>
      </c>
      <c r="CP259" s="4" t="str">
        <f t="shared" si="103"/>
        <v/>
      </c>
      <c r="CQ259" s="4" t="b">
        <f t="shared" si="104"/>
        <v>0</v>
      </c>
      <c r="CR259" s="4" t="str">
        <f t="shared" si="105"/>
        <v/>
      </c>
      <c r="CS259" s="4" t="str">
        <f t="shared" si="106"/>
        <v/>
      </c>
      <c r="CT259" s="91" t="b">
        <f t="shared" si="83"/>
        <v>0</v>
      </c>
    </row>
    <row r="260" spans="1:98" s="4" customFormat="1" x14ac:dyDescent="0.25">
      <c r="A260" s="50" t="str">
        <f t="shared" si="84"/>
        <v>...</v>
      </c>
      <c r="B260" s="50" t="str">
        <f t="shared" si="85"/>
        <v>...</v>
      </c>
      <c r="C260" s="50" t="str">
        <f t="shared" si="86"/>
        <v>.....</v>
      </c>
      <c r="D260" s="50" t="str">
        <f>IF($C260=".....","",_xlfn.IFNA(VLOOKUP($C260, Parameter!$A$4:$L$5000, 3, FALSE), ""))</f>
        <v/>
      </c>
      <c r="E260" s="50" t="str">
        <f t="shared" si="87"/>
        <v>.....</v>
      </c>
      <c r="F260" s="50" t="str">
        <f t="shared" si="88"/>
        <v>......</v>
      </c>
      <c r="G260" s="50" t="str">
        <f t="shared" si="89"/>
        <v>...</v>
      </c>
      <c r="H260" s="40">
        <f>IF(E260=".....", 0, _xlfn.IFNA(VLOOKUP($E260, Parameter2!$A$2:$C$5000, 3, FALSE), 0))</f>
        <v>0</v>
      </c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18" t="str">
        <f>IF(C260=".....","",_xlfn.IFNA(VLOOKUP($C260, Parameter!$A$4:$B$5000, 2, FALSE), "Kode belanja salah :("))</f>
        <v/>
      </c>
      <c r="X260" s="35"/>
      <c r="Y260" s="121"/>
      <c r="Z260" s="17"/>
      <c r="AA260" s="20"/>
      <c r="AB260" s="41" t="str">
        <f>IF($C260=".....","",VLOOKUP($C260, Parameter!$A$4:$L$5000, 6, FALSE))</f>
        <v/>
      </c>
      <c r="AC260" s="41" t="str">
        <f>IF($C260=".....","",VLOOKUP($C260, Parameter!$A$4:$L$5000, 7, FALSE))</f>
        <v/>
      </c>
      <c r="AD260" s="41" t="str">
        <f>IF($C260=".....","",VLOOKUP($C260, Parameter!$A$4:$L$5000, 8, FALSE))</f>
        <v/>
      </c>
      <c r="AE260" s="41" t="str">
        <f>IF($C260=".....","",VLOOKUP($C260, Parameter!$A$4:$L$5000, 9, FALSE))</f>
        <v/>
      </c>
      <c r="AF260" s="41" t="str">
        <f>IF($C260=".....","",VLOOKUP($C260, Parameter!$A$4:$L$5000, 10, FALSE))</f>
        <v/>
      </c>
      <c r="AG260" s="41" t="str">
        <f>IF($C260=".....","",VLOOKUP($C260, Parameter!$A$4:$L$5000, 11, FALSE))</f>
        <v/>
      </c>
      <c r="AH260" s="41" t="str">
        <f>IF($C260="..0.0.0.000","",_xlfn.IFNA(VLOOKUP($C260, Parameter!$A$4:$L$5000, 12, FALSE), ""))</f>
        <v/>
      </c>
      <c r="AI260" s="39"/>
      <c r="AJ260" s="39"/>
      <c r="AK260" s="39"/>
      <c r="AL260" s="39"/>
      <c r="AM260" s="39"/>
      <c r="AN260" s="39"/>
      <c r="AO260" s="39"/>
      <c r="AP260" s="41" t="str">
        <f>IF(F260="......", "", _xlfn.IFNA(VLOOKUP(F260, Parameter2!$D$2:$E$15000, 2, FALSE), "Kode aset salah :("))</f>
        <v/>
      </c>
      <c r="AQ260" s="39"/>
      <c r="AR260" s="51"/>
      <c r="AS260" s="52"/>
      <c r="AT260" s="53">
        <f t="shared" si="90"/>
        <v>0</v>
      </c>
      <c r="AU260" s="39" t="str">
        <f t="shared" si="91"/>
        <v/>
      </c>
      <c r="AV260" s="39" t="str">
        <f t="shared" si="92"/>
        <v/>
      </c>
      <c r="AW260" s="39" t="str">
        <f t="shared" si="93"/>
        <v/>
      </c>
      <c r="AX260" s="39" t="str">
        <f t="shared" si="94"/>
        <v/>
      </c>
      <c r="AY260" s="41" t="str">
        <f>IF(G260="...", "", VLOOKUP(G260, UPB!$A$3:$B$5000, 2, FALSE))</f>
        <v/>
      </c>
      <c r="AZ260" s="84"/>
      <c r="BA260" s="76"/>
      <c r="BB260" s="65"/>
      <c r="BC260" s="65"/>
      <c r="BD260" s="54"/>
      <c r="BE260" s="65"/>
      <c r="BF260" s="65"/>
      <c r="BG260" s="65"/>
      <c r="BH260" s="65"/>
      <c r="BI260" s="65"/>
      <c r="BJ260" s="65"/>
      <c r="BK260" s="65"/>
      <c r="BL260" s="65"/>
      <c r="BM260" s="65"/>
      <c r="BN260" s="70"/>
      <c r="BO260" s="65"/>
      <c r="BP260" s="65"/>
      <c r="BQ260" s="65"/>
      <c r="BR260" s="65"/>
      <c r="BS260" s="65"/>
      <c r="BT260" s="65"/>
      <c r="BU260" s="55" t="str">
        <f>IF(AND($D260 &lt;&gt; "", $D260 &lt;&gt; $E260, $F260 &lt;&gt; "x.x.x.x.x.x.x"), VLOOKUP($E260, Parameter!$E$3:$N$5000, 9, FALSE), "")</f>
        <v/>
      </c>
      <c r="BV260" s="55" t="str">
        <f>IF(AND($D260 &lt;&gt; "", $D260 &lt;&gt; $E260, $F260 &lt;&gt; "x.x.x.x.x.x.x"), VLOOKUP($E260, Parameter!$E$3:$N$5000, 10, FALSE), "")</f>
        <v/>
      </c>
      <c r="BW260" s="55" t="str">
        <f>IF(AND($D260 &lt;&gt; "", $D260 &lt;&gt; $E260, $F260 &lt;&gt; "x.x.x.x.x.x.x"), VLOOKUP($C260, Parameter!$A$4:$L$5000, 3, FALSE), "")</f>
        <v/>
      </c>
      <c r="BX260" s="55" t="str">
        <f>IF(AND($D260 &lt;&gt; "", $D260 &lt;&gt; $E260, $F260 &lt;&gt; "x.x.x.x.x.x.x"), VLOOKUP($C260, Parameter!$A$4:$L$5000, 4, FALSE), "")</f>
        <v/>
      </c>
      <c r="BY260" s="56">
        <f t="shared" si="95"/>
        <v>0</v>
      </c>
      <c r="BZ260" s="55" t="str">
        <f t="shared" si="96"/>
        <v>Intra</v>
      </c>
      <c r="CA260" s="55" t="str">
        <f>IF($BZ260="Ekstra", Parameter3!$B$2, "")</f>
        <v/>
      </c>
      <c r="CB260" s="55" t="str">
        <f>IF($BZ260="Ekstra", Parameter3!$C$2, "")</f>
        <v/>
      </c>
      <c r="CC260" s="55" t="str">
        <f>IF($BZ260="Ekstra", VLOOKUP($E260, Parameter!$E$3:$N$5000, 9, FALSE), "")</f>
        <v/>
      </c>
      <c r="CD260" s="55" t="str">
        <f>IF($BZ260="Ekstra", VLOOKUP($E260, Parameter!$E$3:$N$5000, 10, FALSE), "")</f>
        <v/>
      </c>
      <c r="CE260" s="56">
        <f t="shared" si="97"/>
        <v>0</v>
      </c>
      <c r="CF260" s="55" t="str">
        <f t="shared" si="109"/>
        <v/>
      </c>
      <c r="CG260" s="55" t="str">
        <f t="shared" si="109"/>
        <v/>
      </c>
      <c r="CH260" s="55" t="str">
        <f t="shared" si="98"/>
        <v/>
      </c>
      <c r="CI260" s="55" t="str">
        <f>IF($F260="x.x.x.x.x.x.x", VLOOKUP($C260, Parameter!$A$4:$L$5000, 4, FALSE), "")</f>
        <v/>
      </c>
      <c r="CJ260" s="56">
        <f t="shared" si="99"/>
        <v>0</v>
      </c>
      <c r="CM260" s="4" t="str">
        <f t="shared" si="100"/>
        <v>...-...-.....</v>
      </c>
      <c r="CN260" s="57">
        <f t="shared" si="101"/>
        <v>0</v>
      </c>
      <c r="CO260" s="58">
        <f t="shared" si="102"/>
        <v>0</v>
      </c>
      <c r="CP260" s="4" t="str">
        <f t="shared" si="103"/>
        <v/>
      </c>
      <c r="CQ260" s="4" t="b">
        <f t="shared" si="104"/>
        <v>0</v>
      </c>
      <c r="CR260" s="4" t="str">
        <f t="shared" si="105"/>
        <v/>
      </c>
      <c r="CS260" s="4" t="str">
        <f t="shared" si="106"/>
        <v/>
      </c>
      <c r="CT260" s="91" t="b">
        <f t="shared" si="83"/>
        <v>0</v>
      </c>
    </row>
    <row r="261" spans="1:98" s="4" customFormat="1" x14ac:dyDescent="0.25">
      <c r="A261" s="50" t="str">
        <f t="shared" si="84"/>
        <v>...</v>
      </c>
      <c r="B261" s="50" t="str">
        <f t="shared" si="85"/>
        <v>...</v>
      </c>
      <c r="C261" s="50" t="str">
        <f t="shared" si="86"/>
        <v>.....</v>
      </c>
      <c r="D261" s="50" t="str">
        <f>IF($C261=".....","",_xlfn.IFNA(VLOOKUP($C261, Parameter!$A$4:$L$5000, 3, FALSE), ""))</f>
        <v/>
      </c>
      <c r="E261" s="50" t="str">
        <f t="shared" si="87"/>
        <v>.....</v>
      </c>
      <c r="F261" s="50" t="str">
        <f t="shared" si="88"/>
        <v>......</v>
      </c>
      <c r="G261" s="50" t="str">
        <f t="shared" si="89"/>
        <v>...</v>
      </c>
      <c r="H261" s="40">
        <f>IF(E261=".....", 0, _xlfn.IFNA(VLOOKUP($E261, Parameter2!$A$2:$C$5000, 3, FALSE), 0))</f>
        <v>0</v>
      </c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18" t="str">
        <f>IF(C261=".....","",_xlfn.IFNA(VLOOKUP($C261, Parameter!$A$4:$B$5000, 2, FALSE), "Kode belanja salah :("))</f>
        <v/>
      </c>
      <c r="X261" s="35"/>
      <c r="Y261" s="121"/>
      <c r="Z261" s="17"/>
      <c r="AA261" s="20"/>
      <c r="AB261" s="41" t="str">
        <f>IF($C261=".....","",VLOOKUP($C261, Parameter!$A$4:$L$5000, 6, FALSE))</f>
        <v/>
      </c>
      <c r="AC261" s="41" t="str">
        <f>IF($C261=".....","",VLOOKUP($C261, Parameter!$A$4:$L$5000, 7, FALSE))</f>
        <v/>
      </c>
      <c r="AD261" s="41" t="str">
        <f>IF($C261=".....","",VLOOKUP($C261, Parameter!$A$4:$L$5000, 8, FALSE))</f>
        <v/>
      </c>
      <c r="AE261" s="41" t="str">
        <f>IF($C261=".....","",VLOOKUP($C261, Parameter!$A$4:$L$5000, 9, FALSE))</f>
        <v/>
      </c>
      <c r="AF261" s="41" t="str">
        <f>IF($C261=".....","",VLOOKUP($C261, Parameter!$A$4:$L$5000, 10, FALSE))</f>
        <v/>
      </c>
      <c r="AG261" s="41" t="str">
        <f>IF($C261=".....","",VLOOKUP($C261, Parameter!$A$4:$L$5000, 11, FALSE))</f>
        <v/>
      </c>
      <c r="AH261" s="41" t="str">
        <f>IF($C261="..0.0.0.000","",_xlfn.IFNA(VLOOKUP($C261, Parameter!$A$4:$L$5000, 12, FALSE), ""))</f>
        <v/>
      </c>
      <c r="AI261" s="39"/>
      <c r="AJ261" s="39"/>
      <c r="AK261" s="39"/>
      <c r="AL261" s="39"/>
      <c r="AM261" s="39"/>
      <c r="AN261" s="39"/>
      <c r="AO261" s="39"/>
      <c r="AP261" s="41" t="str">
        <f>IF(F261="......", "", _xlfn.IFNA(VLOOKUP(F261, Parameter2!$D$2:$E$15000, 2, FALSE), "Kode aset salah :("))</f>
        <v/>
      </c>
      <c r="AQ261" s="39"/>
      <c r="AR261" s="51"/>
      <c r="AS261" s="52"/>
      <c r="AT261" s="53">
        <f t="shared" si="90"/>
        <v>0</v>
      </c>
      <c r="AU261" s="39" t="str">
        <f t="shared" si="91"/>
        <v/>
      </c>
      <c r="AV261" s="39" t="str">
        <f t="shared" si="92"/>
        <v/>
      </c>
      <c r="AW261" s="39" t="str">
        <f t="shared" si="93"/>
        <v/>
      </c>
      <c r="AX261" s="39" t="str">
        <f t="shared" si="94"/>
        <v/>
      </c>
      <c r="AY261" s="41" t="str">
        <f>IF(G261="...", "", VLOOKUP(G261, UPB!$A$3:$B$5000, 2, FALSE))</f>
        <v/>
      </c>
      <c r="AZ261" s="84"/>
      <c r="BA261" s="76"/>
      <c r="BB261" s="65"/>
      <c r="BC261" s="65"/>
      <c r="BD261" s="54"/>
      <c r="BE261" s="65"/>
      <c r="BF261" s="65"/>
      <c r="BG261" s="65"/>
      <c r="BH261" s="65"/>
      <c r="BI261" s="65"/>
      <c r="BJ261" s="65"/>
      <c r="BK261" s="65"/>
      <c r="BL261" s="65"/>
      <c r="BM261" s="65"/>
      <c r="BN261" s="70"/>
      <c r="BO261" s="65"/>
      <c r="BP261" s="65"/>
      <c r="BQ261" s="65"/>
      <c r="BR261" s="65"/>
      <c r="BS261" s="65"/>
      <c r="BT261" s="65"/>
      <c r="BU261" s="55" t="str">
        <f>IF(AND($D261 &lt;&gt; "", $D261 &lt;&gt; $E261, $F261 &lt;&gt; "x.x.x.x.x.x.x"), VLOOKUP($E261, Parameter!$E$3:$N$5000, 9, FALSE), "")</f>
        <v/>
      </c>
      <c r="BV261" s="55" t="str">
        <f>IF(AND($D261 &lt;&gt; "", $D261 &lt;&gt; $E261, $F261 &lt;&gt; "x.x.x.x.x.x.x"), VLOOKUP($E261, Parameter!$E$3:$N$5000, 10, FALSE), "")</f>
        <v/>
      </c>
      <c r="BW261" s="55" t="str">
        <f>IF(AND($D261 &lt;&gt; "", $D261 &lt;&gt; $E261, $F261 &lt;&gt; "x.x.x.x.x.x.x"), VLOOKUP($C261, Parameter!$A$4:$L$5000, 3, FALSE), "")</f>
        <v/>
      </c>
      <c r="BX261" s="55" t="str">
        <f>IF(AND($D261 &lt;&gt; "", $D261 &lt;&gt; $E261, $F261 &lt;&gt; "x.x.x.x.x.x.x"), VLOOKUP($C261, Parameter!$A$4:$L$5000, 4, FALSE), "")</f>
        <v/>
      </c>
      <c r="BY261" s="56">
        <f t="shared" si="95"/>
        <v>0</v>
      </c>
      <c r="BZ261" s="55" t="str">
        <f t="shared" si="96"/>
        <v>Intra</v>
      </c>
      <c r="CA261" s="55" t="str">
        <f>IF($BZ261="Ekstra", Parameter3!$B$2, "")</f>
        <v/>
      </c>
      <c r="CB261" s="55" t="str">
        <f>IF($BZ261="Ekstra", Parameter3!$C$2, "")</f>
        <v/>
      </c>
      <c r="CC261" s="55" t="str">
        <f>IF($BZ261="Ekstra", VLOOKUP($E261, Parameter!$E$3:$N$5000, 9, FALSE), "")</f>
        <v/>
      </c>
      <c r="CD261" s="55" t="str">
        <f>IF($BZ261="Ekstra", VLOOKUP($E261, Parameter!$E$3:$N$5000, 10, FALSE), "")</f>
        <v/>
      </c>
      <c r="CE261" s="56">
        <f t="shared" si="97"/>
        <v>0</v>
      </c>
      <c r="CF261" s="55" t="str">
        <f t="shared" si="109"/>
        <v/>
      </c>
      <c r="CG261" s="55" t="str">
        <f t="shared" si="109"/>
        <v/>
      </c>
      <c r="CH261" s="55" t="str">
        <f t="shared" si="98"/>
        <v/>
      </c>
      <c r="CI261" s="55" t="str">
        <f>IF($F261="x.x.x.x.x.x.x", VLOOKUP($C261, Parameter!$A$4:$L$5000, 4, FALSE), "")</f>
        <v/>
      </c>
      <c r="CJ261" s="56">
        <f t="shared" si="99"/>
        <v>0</v>
      </c>
      <c r="CM261" s="4" t="str">
        <f t="shared" si="100"/>
        <v>...-...-.....</v>
      </c>
      <c r="CN261" s="57">
        <f t="shared" si="101"/>
        <v>0</v>
      </c>
      <c r="CO261" s="58">
        <f t="shared" si="102"/>
        <v>0</v>
      </c>
      <c r="CP261" s="4" t="str">
        <f t="shared" si="103"/>
        <v/>
      </c>
      <c r="CQ261" s="4" t="b">
        <f t="shared" si="104"/>
        <v>0</v>
      </c>
      <c r="CR261" s="4" t="str">
        <f t="shared" si="105"/>
        <v/>
      </c>
      <c r="CS261" s="4" t="str">
        <f t="shared" si="106"/>
        <v/>
      </c>
      <c r="CT261" s="91" t="b">
        <f t="shared" si="83"/>
        <v>0</v>
      </c>
    </row>
    <row r="262" spans="1:98" s="4" customFormat="1" x14ac:dyDescent="0.25">
      <c r="A262" s="50" t="str">
        <f t="shared" si="84"/>
        <v>...</v>
      </c>
      <c r="B262" s="50" t="str">
        <f t="shared" si="85"/>
        <v>...</v>
      </c>
      <c r="C262" s="50" t="str">
        <f t="shared" si="86"/>
        <v>.....</v>
      </c>
      <c r="D262" s="50" t="str">
        <f>IF($C262=".....","",_xlfn.IFNA(VLOOKUP($C262, Parameter!$A$4:$L$5000, 3, FALSE), ""))</f>
        <v/>
      </c>
      <c r="E262" s="50" t="str">
        <f t="shared" si="87"/>
        <v>.....</v>
      </c>
      <c r="F262" s="50" t="str">
        <f t="shared" si="88"/>
        <v>......</v>
      </c>
      <c r="G262" s="50" t="str">
        <f t="shared" si="89"/>
        <v>...</v>
      </c>
      <c r="H262" s="40">
        <f>IF(E262=".....", 0, _xlfn.IFNA(VLOOKUP($E262, Parameter2!$A$2:$C$5000, 3, FALSE), 0))</f>
        <v>0</v>
      </c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18" t="str">
        <f>IF(C262=".....","",_xlfn.IFNA(VLOOKUP($C262, Parameter!$A$4:$B$5000, 2, FALSE), "Kode belanja salah :("))</f>
        <v/>
      </c>
      <c r="X262" s="35"/>
      <c r="Y262" s="121"/>
      <c r="Z262" s="17"/>
      <c r="AA262" s="20"/>
      <c r="AB262" s="41" t="str">
        <f>IF($C262=".....","",VLOOKUP($C262, Parameter!$A$4:$L$5000, 6, FALSE))</f>
        <v/>
      </c>
      <c r="AC262" s="41" t="str">
        <f>IF($C262=".....","",VLOOKUP($C262, Parameter!$A$4:$L$5000, 7, FALSE))</f>
        <v/>
      </c>
      <c r="AD262" s="41" t="str">
        <f>IF($C262=".....","",VLOOKUP($C262, Parameter!$A$4:$L$5000, 8, FALSE))</f>
        <v/>
      </c>
      <c r="AE262" s="41" t="str">
        <f>IF($C262=".....","",VLOOKUP($C262, Parameter!$A$4:$L$5000, 9, FALSE))</f>
        <v/>
      </c>
      <c r="AF262" s="41" t="str">
        <f>IF($C262=".....","",VLOOKUP($C262, Parameter!$A$4:$L$5000, 10, FALSE))</f>
        <v/>
      </c>
      <c r="AG262" s="41" t="str">
        <f>IF($C262=".....","",VLOOKUP($C262, Parameter!$A$4:$L$5000, 11, FALSE))</f>
        <v/>
      </c>
      <c r="AH262" s="41" t="str">
        <f>IF($C262="..0.0.0.000","",_xlfn.IFNA(VLOOKUP($C262, Parameter!$A$4:$L$5000, 12, FALSE), ""))</f>
        <v/>
      </c>
      <c r="AI262" s="39"/>
      <c r="AJ262" s="39"/>
      <c r="AK262" s="39"/>
      <c r="AL262" s="39"/>
      <c r="AM262" s="39"/>
      <c r="AN262" s="39"/>
      <c r="AO262" s="39"/>
      <c r="AP262" s="41" t="str">
        <f>IF(F262="......", "", _xlfn.IFNA(VLOOKUP(F262, Parameter2!$D$2:$E$15000, 2, FALSE), "Kode aset salah :("))</f>
        <v/>
      </c>
      <c r="AQ262" s="39"/>
      <c r="AR262" s="51"/>
      <c r="AS262" s="52"/>
      <c r="AT262" s="53">
        <f t="shared" si="90"/>
        <v>0</v>
      </c>
      <c r="AU262" s="39" t="str">
        <f t="shared" si="91"/>
        <v/>
      </c>
      <c r="AV262" s="39" t="str">
        <f t="shared" si="92"/>
        <v/>
      </c>
      <c r="AW262" s="39" t="str">
        <f t="shared" si="93"/>
        <v/>
      </c>
      <c r="AX262" s="39" t="str">
        <f t="shared" si="94"/>
        <v/>
      </c>
      <c r="AY262" s="41" t="str">
        <f>IF(G262="...", "", VLOOKUP(G262, UPB!$A$3:$B$5000, 2, FALSE))</f>
        <v/>
      </c>
      <c r="AZ262" s="84"/>
      <c r="BA262" s="76"/>
      <c r="BB262" s="65"/>
      <c r="BC262" s="65"/>
      <c r="BD262" s="54"/>
      <c r="BE262" s="65"/>
      <c r="BF262" s="65"/>
      <c r="BG262" s="65"/>
      <c r="BH262" s="65"/>
      <c r="BI262" s="65"/>
      <c r="BJ262" s="65"/>
      <c r="BK262" s="65"/>
      <c r="BL262" s="65"/>
      <c r="BM262" s="65"/>
      <c r="BN262" s="70"/>
      <c r="BO262" s="65"/>
      <c r="BP262" s="65"/>
      <c r="BQ262" s="65"/>
      <c r="BR262" s="65"/>
      <c r="BS262" s="65"/>
      <c r="BT262" s="65"/>
      <c r="BU262" s="55" t="str">
        <f>IF(AND($D262 &lt;&gt; "", $D262 &lt;&gt; $E262, $F262 &lt;&gt; "x.x.x.x.x.x.x"), VLOOKUP($E262, Parameter!$E$3:$N$5000, 9, FALSE), "")</f>
        <v/>
      </c>
      <c r="BV262" s="55" t="str">
        <f>IF(AND($D262 &lt;&gt; "", $D262 &lt;&gt; $E262, $F262 &lt;&gt; "x.x.x.x.x.x.x"), VLOOKUP($E262, Parameter!$E$3:$N$5000, 10, FALSE), "")</f>
        <v/>
      </c>
      <c r="BW262" s="55" t="str">
        <f>IF(AND($D262 &lt;&gt; "", $D262 &lt;&gt; $E262, $F262 &lt;&gt; "x.x.x.x.x.x.x"), VLOOKUP($C262, Parameter!$A$4:$L$5000, 3, FALSE), "")</f>
        <v/>
      </c>
      <c r="BX262" s="55" t="str">
        <f>IF(AND($D262 &lt;&gt; "", $D262 &lt;&gt; $E262, $F262 &lt;&gt; "x.x.x.x.x.x.x"), VLOOKUP($C262, Parameter!$A$4:$L$5000, 4, FALSE), "")</f>
        <v/>
      </c>
      <c r="BY262" s="56">
        <f t="shared" si="95"/>
        <v>0</v>
      </c>
      <c r="BZ262" s="55" t="str">
        <f t="shared" si="96"/>
        <v>Intra</v>
      </c>
      <c r="CA262" s="55" t="str">
        <f>IF($BZ262="Ekstra", Parameter3!$B$2, "")</f>
        <v/>
      </c>
      <c r="CB262" s="55" t="str">
        <f>IF($BZ262="Ekstra", Parameter3!$C$2, "")</f>
        <v/>
      </c>
      <c r="CC262" s="55" t="str">
        <f>IF($BZ262="Ekstra", VLOOKUP($E262, Parameter!$E$3:$N$5000, 9, FALSE), "")</f>
        <v/>
      </c>
      <c r="CD262" s="55" t="str">
        <f>IF($BZ262="Ekstra", VLOOKUP($E262, Parameter!$E$3:$N$5000, 10, FALSE), "")</f>
        <v/>
      </c>
      <c r="CE262" s="56">
        <f t="shared" si="97"/>
        <v>0</v>
      </c>
      <c r="CF262" s="55" t="str">
        <f t="shared" si="109"/>
        <v/>
      </c>
      <c r="CG262" s="55" t="str">
        <f t="shared" si="109"/>
        <v/>
      </c>
      <c r="CH262" s="55" t="str">
        <f t="shared" si="98"/>
        <v/>
      </c>
      <c r="CI262" s="55" t="str">
        <f>IF($F262="x.x.x.x.x.x.x", VLOOKUP($C262, Parameter!$A$4:$L$5000, 4, FALSE), "")</f>
        <v/>
      </c>
      <c r="CJ262" s="56">
        <f t="shared" si="99"/>
        <v>0</v>
      </c>
      <c r="CM262" s="4" t="str">
        <f t="shared" si="100"/>
        <v>...-...-.....</v>
      </c>
      <c r="CN262" s="57">
        <f t="shared" si="101"/>
        <v>0</v>
      </c>
      <c r="CO262" s="58">
        <f t="shared" si="102"/>
        <v>0</v>
      </c>
      <c r="CP262" s="4" t="str">
        <f t="shared" si="103"/>
        <v/>
      </c>
      <c r="CQ262" s="4" t="b">
        <f t="shared" si="104"/>
        <v>0</v>
      </c>
      <c r="CR262" s="4" t="str">
        <f t="shared" si="105"/>
        <v/>
      </c>
      <c r="CS262" s="4" t="str">
        <f t="shared" si="106"/>
        <v/>
      </c>
      <c r="CT262" s="91" t="b">
        <f t="shared" si="83"/>
        <v>0</v>
      </c>
    </row>
    <row r="263" spans="1:98" s="4" customFormat="1" x14ac:dyDescent="0.25">
      <c r="A263" s="50" t="str">
        <f t="shared" si="84"/>
        <v>...</v>
      </c>
      <c r="B263" s="50" t="str">
        <f t="shared" si="85"/>
        <v>...</v>
      </c>
      <c r="C263" s="50" t="str">
        <f t="shared" si="86"/>
        <v>.....</v>
      </c>
      <c r="D263" s="50" t="str">
        <f>IF($C263=".....","",_xlfn.IFNA(VLOOKUP($C263, Parameter!$A$4:$L$5000, 3, FALSE), ""))</f>
        <v/>
      </c>
      <c r="E263" s="50" t="str">
        <f t="shared" si="87"/>
        <v>.....</v>
      </c>
      <c r="F263" s="50" t="str">
        <f t="shared" si="88"/>
        <v>......</v>
      </c>
      <c r="G263" s="50" t="str">
        <f t="shared" si="89"/>
        <v>...</v>
      </c>
      <c r="H263" s="40">
        <f>IF(E263=".....", 0, _xlfn.IFNA(VLOOKUP($E263, Parameter2!$A$2:$C$5000, 3, FALSE), 0))</f>
        <v>0</v>
      </c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18" t="str">
        <f>IF(C263=".....","",_xlfn.IFNA(VLOOKUP($C263, Parameter!$A$4:$B$5000, 2, FALSE), "Kode belanja salah :("))</f>
        <v/>
      </c>
      <c r="X263" s="35"/>
      <c r="Y263" s="121"/>
      <c r="Z263" s="17"/>
      <c r="AA263" s="20"/>
      <c r="AB263" s="41" t="str">
        <f>IF($C263=".....","",VLOOKUP($C263, Parameter!$A$4:$L$5000, 6, FALSE))</f>
        <v/>
      </c>
      <c r="AC263" s="41" t="str">
        <f>IF($C263=".....","",VLOOKUP($C263, Parameter!$A$4:$L$5000, 7, FALSE))</f>
        <v/>
      </c>
      <c r="AD263" s="41" t="str">
        <f>IF($C263=".....","",VLOOKUP($C263, Parameter!$A$4:$L$5000, 8, FALSE))</f>
        <v/>
      </c>
      <c r="AE263" s="41" t="str">
        <f>IF($C263=".....","",VLOOKUP($C263, Parameter!$A$4:$L$5000, 9, FALSE))</f>
        <v/>
      </c>
      <c r="AF263" s="41" t="str">
        <f>IF($C263=".....","",VLOOKUP($C263, Parameter!$A$4:$L$5000, 10, FALSE))</f>
        <v/>
      </c>
      <c r="AG263" s="41" t="str">
        <f>IF($C263=".....","",VLOOKUP($C263, Parameter!$A$4:$L$5000, 11, FALSE))</f>
        <v/>
      </c>
      <c r="AH263" s="41" t="str">
        <f>IF($C263="..0.0.0.000","",_xlfn.IFNA(VLOOKUP($C263, Parameter!$A$4:$L$5000, 12, FALSE), ""))</f>
        <v/>
      </c>
      <c r="AI263" s="39"/>
      <c r="AJ263" s="39"/>
      <c r="AK263" s="39"/>
      <c r="AL263" s="39"/>
      <c r="AM263" s="39"/>
      <c r="AN263" s="39"/>
      <c r="AO263" s="39"/>
      <c r="AP263" s="41" t="str">
        <f>IF(F263="......", "", _xlfn.IFNA(VLOOKUP(F263, Parameter2!$D$2:$E$15000, 2, FALSE), "Kode aset salah :("))</f>
        <v/>
      </c>
      <c r="AQ263" s="39"/>
      <c r="AR263" s="51"/>
      <c r="AS263" s="52"/>
      <c r="AT263" s="53">
        <f t="shared" si="90"/>
        <v>0</v>
      </c>
      <c r="AU263" s="39" t="str">
        <f t="shared" si="91"/>
        <v/>
      </c>
      <c r="AV263" s="39" t="str">
        <f t="shared" si="92"/>
        <v/>
      </c>
      <c r="AW263" s="39" t="str">
        <f t="shared" si="93"/>
        <v/>
      </c>
      <c r="AX263" s="39" t="str">
        <f t="shared" si="94"/>
        <v/>
      </c>
      <c r="AY263" s="41" t="str">
        <f>IF(G263="...", "", VLOOKUP(G263, UPB!$A$3:$B$5000, 2, FALSE))</f>
        <v/>
      </c>
      <c r="AZ263" s="84"/>
      <c r="BA263" s="76"/>
      <c r="BB263" s="65"/>
      <c r="BC263" s="65"/>
      <c r="BD263" s="54"/>
      <c r="BE263" s="65"/>
      <c r="BF263" s="65"/>
      <c r="BG263" s="65"/>
      <c r="BH263" s="65"/>
      <c r="BI263" s="65"/>
      <c r="BJ263" s="65"/>
      <c r="BK263" s="65"/>
      <c r="BL263" s="65"/>
      <c r="BM263" s="65"/>
      <c r="BN263" s="70"/>
      <c r="BO263" s="65"/>
      <c r="BP263" s="65"/>
      <c r="BQ263" s="65"/>
      <c r="BR263" s="65"/>
      <c r="BS263" s="65"/>
      <c r="BT263" s="65"/>
      <c r="BU263" s="55" t="str">
        <f>IF(AND($D263 &lt;&gt; "", $D263 &lt;&gt; $E263, $F263 &lt;&gt; "x.x.x.x.x.x.x"), VLOOKUP($E263, Parameter!$E$3:$N$5000, 9, FALSE), "")</f>
        <v/>
      </c>
      <c r="BV263" s="55" t="str">
        <f>IF(AND($D263 &lt;&gt; "", $D263 &lt;&gt; $E263, $F263 &lt;&gt; "x.x.x.x.x.x.x"), VLOOKUP($E263, Parameter!$E$3:$N$5000, 10, FALSE), "")</f>
        <v/>
      </c>
      <c r="BW263" s="55" t="str">
        <f>IF(AND($D263 &lt;&gt; "", $D263 &lt;&gt; $E263, $F263 &lt;&gt; "x.x.x.x.x.x.x"), VLOOKUP($C263, Parameter!$A$4:$L$5000, 3, FALSE), "")</f>
        <v/>
      </c>
      <c r="BX263" s="55" t="str">
        <f>IF(AND($D263 &lt;&gt; "", $D263 &lt;&gt; $E263, $F263 &lt;&gt; "x.x.x.x.x.x.x"), VLOOKUP($C263, Parameter!$A$4:$L$5000, 4, FALSE), "")</f>
        <v/>
      </c>
      <c r="BY263" s="56">
        <f t="shared" si="95"/>
        <v>0</v>
      </c>
      <c r="BZ263" s="55" t="str">
        <f t="shared" si="96"/>
        <v>Intra</v>
      </c>
      <c r="CA263" s="55" t="str">
        <f>IF($BZ263="Ekstra", Parameter3!$B$2, "")</f>
        <v/>
      </c>
      <c r="CB263" s="55" t="str">
        <f>IF($BZ263="Ekstra", Parameter3!$C$2, "")</f>
        <v/>
      </c>
      <c r="CC263" s="55" t="str">
        <f>IF($BZ263="Ekstra", VLOOKUP($E263, Parameter!$E$3:$N$5000, 9, FALSE), "")</f>
        <v/>
      </c>
      <c r="CD263" s="55" t="str">
        <f>IF($BZ263="Ekstra", VLOOKUP($E263, Parameter!$E$3:$N$5000, 10, FALSE), "")</f>
        <v/>
      </c>
      <c r="CE263" s="56">
        <f t="shared" si="97"/>
        <v>0</v>
      </c>
      <c r="CF263" s="55" t="str">
        <f t="shared" si="109"/>
        <v/>
      </c>
      <c r="CG263" s="55" t="str">
        <f t="shared" si="109"/>
        <v/>
      </c>
      <c r="CH263" s="55" t="str">
        <f t="shared" si="98"/>
        <v/>
      </c>
      <c r="CI263" s="55" t="str">
        <f>IF($F263="x.x.x.x.x.x.x", VLOOKUP($C263, Parameter!$A$4:$L$5000, 4, FALSE), "")</f>
        <v/>
      </c>
      <c r="CJ263" s="56">
        <f t="shared" si="99"/>
        <v>0</v>
      </c>
      <c r="CM263" s="4" t="str">
        <f t="shared" si="100"/>
        <v>...-...-.....</v>
      </c>
      <c r="CN263" s="57">
        <f t="shared" si="101"/>
        <v>0</v>
      </c>
      <c r="CO263" s="58">
        <f t="shared" si="102"/>
        <v>0</v>
      </c>
      <c r="CP263" s="4" t="str">
        <f t="shared" si="103"/>
        <v/>
      </c>
      <c r="CQ263" s="4" t="b">
        <f t="shared" si="104"/>
        <v>0</v>
      </c>
      <c r="CR263" s="4" t="str">
        <f t="shared" si="105"/>
        <v/>
      </c>
      <c r="CS263" s="4" t="str">
        <f t="shared" si="106"/>
        <v/>
      </c>
      <c r="CT263" s="91" t="b">
        <f t="shared" si="83"/>
        <v>0</v>
      </c>
    </row>
    <row r="264" spans="1:98" s="4" customFormat="1" x14ac:dyDescent="0.25">
      <c r="A264" s="50" t="str">
        <f t="shared" si="84"/>
        <v>...</v>
      </c>
      <c r="B264" s="50" t="str">
        <f t="shared" si="85"/>
        <v>...</v>
      </c>
      <c r="C264" s="50" t="str">
        <f t="shared" si="86"/>
        <v>.....</v>
      </c>
      <c r="D264" s="50" t="str">
        <f>IF($C264=".....","",_xlfn.IFNA(VLOOKUP($C264, Parameter!$A$4:$L$5000, 3, FALSE), ""))</f>
        <v/>
      </c>
      <c r="E264" s="50" t="str">
        <f t="shared" si="87"/>
        <v>.....</v>
      </c>
      <c r="F264" s="50" t="str">
        <f t="shared" si="88"/>
        <v>......</v>
      </c>
      <c r="G264" s="50" t="str">
        <f t="shared" si="89"/>
        <v>...</v>
      </c>
      <c r="H264" s="40">
        <f>IF(E264=".....", 0, _xlfn.IFNA(VLOOKUP($E264, Parameter2!$A$2:$C$5000, 3, FALSE), 0))</f>
        <v>0</v>
      </c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18" t="str">
        <f>IF(C264=".....","",_xlfn.IFNA(VLOOKUP($C264, Parameter!$A$4:$B$5000, 2, FALSE), "Kode belanja salah :("))</f>
        <v/>
      </c>
      <c r="X264" s="35"/>
      <c r="Y264" s="121"/>
      <c r="Z264" s="17"/>
      <c r="AA264" s="20"/>
      <c r="AB264" s="41" t="str">
        <f>IF($C264=".....","",VLOOKUP($C264, Parameter!$A$4:$L$5000, 6, FALSE))</f>
        <v/>
      </c>
      <c r="AC264" s="41" t="str">
        <f>IF($C264=".....","",VLOOKUP($C264, Parameter!$A$4:$L$5000, 7, FALSE))</f>
        <v/>
      </c>
      <c r="AD264" s="41" t="str">
        <f>IF($C264=".....","",VLOOKUP($C264, Parameter!$A$4:$L$5000, 8, FALSE))</f>
        <v/>
      </c>
      <c r="AE264" s="41" t="str">
        <f>IF($C264=".....","",VLOOKUP($C264, Parameter!$A$4:$L$5000, 9, FALSE))</f>
        <v/>
      </c>
      <c r="AF264" s="41" t="str">
        <f>IF($C264=".....","",VLOOKUP($C264, Parameter!$A$4:$L$5000, 10, FALSE))</f>
        <v/>
      </c>
      <c r="AG264" s="41" t="str">
        <f>IF($C264=".....","",VLOOKUP($C264, Parameter!$A$4:$L$5000, 11, FALSE))</f>
        <v/>
      </c>
      <c r="AH264" s="41" t="str">
        <f>IF($C264="..0.0.0.000","",_xlfn.IFNA(VLOOKUP($C264, Parameter!$A$4:$L$5000, 12, FALSE), ""))</f>
        <v/>
      </c>
      <c r="AI264" s="39"/>
      <c r="AJ264" s="39"/>
      <c r="AK264" s="39"/>
      <c r="AL264" s="39"/>
      <c r="AM264" s="39"/>
      <c r="AN264" s="39"/>
      <c r="AO264" s="39"/>
      <c r="AP264" s="41" t="str">
        <f>IF(F264="......", "", _xlfn.IFNA(VLOOKUP(F264, Parameter2!$D$2:$E$15000, 2, FALSE), "Kode aset salah :("))</f>
        <v/>
      </c>
      <c r="AQ264" s="39"/>
      <c r="AR264" s="51"/>
      <c r="AS264" s="52"/>
      <c r="AT264" s="53">
        <f t="shared" si="90"/>
        <v>0</v>
      </c>
      <c r="AU264" s="39" t="str">
        <f t="shared" si="91"/>
        <v/>
      </c>
      <c r="AV264" s="39" t="str">
        <f t="shared" si="92"/>
        <v/>
      </c>
      <c r="AW264" s="39" t="str">
        <f t="shared" si="93"/>
        <v/>
      </c>
      <c r="AX264" s="39" t="str">
        <f t="shared" si="94"/>
        <v/>
      </c>
      <c r="AY264" s="41" t="str">
        <f>IF(G264="...", "", VLOOKUP(G264, UPB!$A$3:$B$5000, 2, FALSE))</f>
        <v/>
      </c>
      <c r="AZ264" s="84"/>
      <c r="BA264" s="76"/>
      <c r="BB264" s="65"/>
      <c r="BC264" s="65"/>
      <c r="BD264" s="54"/>
      <c r="BE264" s="65"/>
      <c r="BF264" s="65"/>
      <c r="BG264" s="65"/>
      <c r="BH264" s="65"/>
      <c r="BI264" s="65"/>
      <c r="BJ264" s="65"/>
      <c r="BK264" s="65"/>
      <c r="BL264" s="65"/>
      <c r="BM264" s="65"/>
      <c r="BN264" s="70"/>
      <c r="BO264" s="65"/>
      <c r="BP264" s="65"/>
      <c r="BQ264" s="65"/>
      <c r="BR264" s="65"/>
      <c r="BS264" s="65"/>
      <c r="BT264" s="65"/>
      <c r="BU264" s="55" t="str">
        <f>IF(AND($D264 &lt;&gt; "", $D264 &lt;&gt; $E264, $F264 &lt;&gt; "x.x.x.x.x.x.x"), VLOOKUP($E264, Parameter!$E$3:$N$5000, 9, FALSE), "")</f>
        <v/>
      </c>
      <c r="BV264" s="55" t="str">
        <f>IF(AND($D264 &lt;&gt; "", $D264 &lt;&gt; $E264, $F264 &lt;&gt; "x.x.x.x.x.x.x"), VLOOKUP($E264, Parameter!$E$3:$N$5000, 10, FALSE), "")</f>
        <v/>
      </c>
      <c r="BW264" s="55" t="str">
        <f>IF(AND($D264 &lt;&gt; "", $D264 &lt;&gt; $E264, $F264 &lt;&gt; "x.x.x.x.x.x.x"), VLOOKUP($C264, Parameter!$A$4:$L$5000, 3, FALSE), "")</f>
        <v/>
      </c>
      <c r="BX264" s="55" t="str">
        <f>IF(AND($D264 &lt;&gt; "", $D264 &lt;&gt; $E264, $F264 &lt;&gt; "x.x.x.x.x.x.x"), VLOOKUP($C264, Parameter!$A$4:$L$5000, 4, FALSE), "")</f>
        <v/>
      </c>
      <c r="BY264" s="56">
        <f t="shared" si="95"/>
        <v>0</v>
      </c>
      <c r="BZ264" s="55" t="str">
        <f t="shared" si="96"/>
        <v>Intra</v>
      </c>
      <c r="CA264" s="55" t="str">
        <f>IF($BZ264="Ekstra", Parameter3!$B$2, "")</f>
        <v/>
      </c>
      <c r="CB264" s="55" t="str">
        <f>IF($BZ264="Ekstra", Parameter3!$C$2, "")</f>
        <v/>
      </c>
      <c r="CC264" s="55" t="str">
        <f>IF($BZ264="Ekstra", VLOOKUP($E264, Parameter!$E$3:$N$5000, 9, FALSE), "")</f>
        <v/>
      </c>
      <c r="CD264" s="55" t="str">
        <f>IF($BZ264="Ekstra", VLOOKUP($E264, Parameter!$E$3:$N$5000, 10, FALSE), "")</f>
        <v/>
      </c>
      <c r="CE264" s="56">
        <f t="shared" si="97"/>
        <v>0</v>
      </c>
      <c r="CF264" s="55" t="str">
        <f t="shared" si="109"/>
        <v/>
      </c>
      <c r="CG264" s="55" t="str">
        <f t="shared" si="109"/>
        <v/>
      </c>
      <c r="CH264" s="55" t="str">
        <f t="shared" si="98"/>
        <v/>
      </c>
      <c r="CI264" s="55" t="str">
        <f>IF($F264="x.x.x.x.x.x.x", VLOOKUP($C264, Parameter!$A$4:$L$5000, 4, FALSE), "")</f>
        <v/>
      </c>
      <c r="CJ264" s="56">
        <f t="shared" si="99"/>
        <v>0</v>
      </c>
      <c r="CM264" s="4" t="str">
        <f t="shared" si="100"/>
        <v>...-...-.....</v>
      </c>
      <c r="CN264" s="57">
        <f t="shared" si="101"/>
        <v>0</v>
      </c>
      <c r="CO264" s="58">
        <f t="shared" si="102"/>
        <v>0</v>
      </c>
      <c r="CP264" s="4" t="str">
        <f t="shared" si="103"/>
        <v/>
      </c>
      <c r="CQ264" s="4" t="b">
        <f t="shared" si="104"/>
        <v>0</v>
      </c>
      <c r="CR264" s="4" t="str">
        <f t="shared" si="105"/>
        <v/>
      </c>
      <c r="CS264" s="4" t="str">
        <f t="shared" si="106"/>
        <v/>
      </c>
      <c r="CT264" s="91" t="b">
        <f t="shared" si="83"/>
        <v>0</v>
      </c>
    </row>
    <row r="265" spans="1:98" s="4" customFormat="1" x14ac:dyDescent="0.25">
      <c r="A265" s="50" t="str">
        <f t="shared" si="84"/>
        <v>...</v>
      </c>
      <c r="B265" s="50" t="str">
        <f t="shared" si="85"/>
        <v>...</v>
      </c>
      <c r="C265" s="50" t="str">
        <f t="shared" si="86"/>
        <v>.....</v>
      </c>
      <c r="D265" s="50" t="str">
        <f>IF($C265=".....","",_xlfn.IFNA(VLOOKUP($C265, Parameter!$A$4:$L$5000, 3, FALSE), ""))</f>
        <v/>
      </c>
      <c r="E265" s="50" t="str">
        <f t="shared" si="87"/>
        <v>.....</v>
      </c>
      <c r="F265" s="50" t="str">
        <f t="shared" si="88"/>
        <v>......</v>
      </c>
      <c r="G265" s="50" t="str">
        <f t="shared" si="89"/>
        <v>...</v>
      </c>
      <c r="H265" s="40">
        <f>IF(E265=".....", 0, _xlfn.IFNA(VLOOKUP($E265, Parameter2!$A$2:$C$5000, 3, FALSE), 0))</f>
        <v>0</v>
      </c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18" t="str">
        <f>IF(C265=".....","",_xlfn.IFNA(VLOOKUP($C265, Parameter!$A$4:$B$5000, 2, FALSE), "Kode belanja salah :("))</f>
        <v/>
      </c>
      <c r="X265" s="35"/>
      <c r="Y265" s="121"/>
      <c r="Z265" s="17"/>
      <c r="AA265" s="20"/>
      <c r="AB265" s="41" t="str">
        <f>IF($C265=".....","",VLOOKUP($C265, Parameter!$A$4:$L$5000, 6, FALSE))</f>
        <v/>
      </c>
      <c r="AC265" s="41" t="str">
        <f>IF($C265=".....","",VLOOKUP($C265, Parameter!$A$4:$L$5000, 7, FALSE))</f>
        <v/>
      </c>
      <c r="AD265" s="41" t="str">
        <f>IF($C265=".....","",VLOOKUP($C265, Parameter!$A$4:$L$5000, 8, FALSE))</f>
        <v/>
      </c>
      <c r="AE265" s="41" t="str">
        <f>IF($C265=".....","",VLOOKUP($C265, Parameter!$A$4:$L$5000, 9, FALSE))</f>
        <v/>
      </c>
      <c r="AF265" s="41" t="str">
        <f>IF($C265=".....","",VLOOKUP($C265, Parameter!$A$4:$L$5000, 10, FALSE))</f>
        <v/>
      </c>
      <c r="AG265" s="41" t="str">
        <f>IF($C265=".....","",VLOOKUP($C265, Parameter!$A$4:$L$5000, 11, FALSE))</f>
        <v/>
      </c>
      <c r="AH265" s="41" t="str">
        <f>IF($C265="..0.0.0.000","",_xlfn.IFNA(VLOOKUP($C265, Parameter!$A$4:$L$5000, 12, FALSE), ""))</f>
        <v/>
      </c>
      <c r="AI265" s="39"/>
      <c r="AJ265" s="39"/>
      <c r="AK265" s="39"/>
      <c r="AL265" s="39"/>
      <c r="AM265" s="39"/>
      <c r="AN265" s="39"/>
      <c r="AO265" s="39"/>
      <c r="AP265" s="41" t="str">
        <f>IF(F265="......", "", _xlfn.IFNA(VLOOKUP(F265, Parameter2!$D$2:$E$15000, 2, FALSE), "Kode aset salah :("))</f>
        <v/>
      </c>
      <c r="AQ265" s="39"/>
      <c r="AR265" s="51"/>
      <c r="AS265" s="52"/>
      <c r="AT265" s="53">
        <f t="shared" si="90"/>
        <v>0</v>
      </c>
      <c r="AU265" s="39" t="str">
        <f t="shared" si="91"/>
        <v/>
      </c>
      <c r="AV265" s="39" t="str">
        <f t="shared" si="92"/>
        <v/>
      </c>
      <c r="AW265" s="39" t="str">
        <f t="shared" si="93"/>
        <v/>
      </c>
      <c r="AX265" s="39" t="str">
        <f t="shared" si="94"/>
        <v/>
      </c>
      <c r="AY265" s="41" t="str">
        <f>IF(G265="...", "", VLOOKUP(G265, UPB!$A$3:$B$5000, 2, FALSE))</f>
        <v/>
      </c>
      <c r="AZ265" s="84"/>
      <c r="BA265" s="76"/>
      <c r="BB265" s="65"/>
      <c r="BC265" s="65"/>
      <c r="BD265" s="54"/>
      <c r="BE265" s="65"/>
      <c r="BF265" s="65"/>
      <c r="BG265" s="65"/>
      <c r="BH265" s="65"/>
      <c r="BI265" s="65"/>
      <c r="BJ265" s="65"/>
      <c r="BK265" s="65"/>
      <c r="BL265" s="65"/>
      <c r="BM265" s="65"/>
      <c r="BN265" s="70"/>
      <c r="BO265" s="65"/>
      <c r="BP265" s="65"/>
      <c r="BQ265" s="65"/>
      <c r="BR265" s="65"/>
      <c r="BS265" s="65"/>
      <c r="BT265" s="65"/>
      <c r="BU265" s="55" t="str">
        <f>IF(AND($D265 &lt;&gt; "", $D265 &lt;&gt; $E265, $F265 &lt;&gt; "x.x.x.x.x.x.x"), VLOOKUP($E265, Parameter!$E$3:$N$5000, 9, FALSE), "")</f>
        <v/>
      </c>
      <c r="BV265" s="55" t="str">
        <f>IF(AND($D265 &lt;&gt; "", $D265 &lt;&gt; $E265, $F265 &lt;&gt; "x.x.x.x.x.x.x"), VLOOKUP($E265, Parameter!$E$3:$N$5000, 10, FALSE), "")</f>
        <v/>
      </c>
      <c r="BW265" s="55" t="str">
        <f>IF(AND($D265 &lt;&gt; "", $D265 &lt;&gt; $E265, $F265 &lt;&gt; "x.x.x.x.x.x.x"), VLOOKUP($C265, Parameter!$A$4:$L$5000, 3, FALSE), "")</f>
        <v/>
      </c>
      <c r="BX265" s="55" t="str">
        <f>IF(AND($D265 &lt;&gt; "", $D265 &lt;&gt; $E265, $F265 &lt;&gt; "x.x.x.x.x.x.x"), VLOOKUP($C265, Parameter!$A$4:$L$5000, 4, FALSE), "")</f>
        <v/>
      </c>
      <c r="BY265" s="56">
        <f t="shared" si="95"/>
        <v>0</v>
      </c>
      <c r="BZ265" s="55" t="str">
        <f t="shared" si="96"/>
        <v>Intra</v>
      </c>
      <c r="CA265" s="55" t="str">
        <f>IF($BZ265="Ekstra", Parameter3!$B$2, "")</f>
        <v/>
      </c>
      <c r="CB265" s="55" t="str">
        <f>IF($BZ265="Ekstra", Parameter3!$C$2, "")</f>
        <v/>
      </c>
      <c r="CC265" s="55" t="str">
        <f>IF($BZ265="Ekstra", VLOOKUP($E265, Parameter!$E$3:$N$5000, 9, FALSE), "")</f>
        <v/>
      </c>
      <c r="CD265" s="55" t="str">
        <f>IF($BZ265="Ekstra", VLOOKUP($E265, Parameter!$E$3:$N$5000, 10, FALSE), "")</f>
        <v/>
      </c>
      <c r="CE265" s="56">
        <f t="shared" si="97"/>
        <v>0</v>
      </c>
      <c r="CF265" s="55" t="str">
        <f t="shared" si="109"/>
        <v/>
      </c>
      <c r="CG265" s="55" t="str">
        <f t="shared" si="109"/>
        <v/>
      </c>
      <c r="CH265" s="55" t="str">
        <f t="shared" si="98"/>
        <v/>
      </c>
      <c r="CI265" s="55" t="str">
        <f>IF($F265="x.x.x.x.x.x.x", VLOOKUP($C265, Parameter!$A$4:$L$5000, 4, FALSE), "")</f>
        <v/>
      </c>
      <c r="CJ265" s="56">
        <f t="shared" si="99"/>
        <v>0</v>
      </c>
      <c r="CM265" s="4" t="str">
        <f t="shared" si="100"/>
        <v>...-...-.....</v>
      </c>
      <c r="CN265" s="57">
        <f t="shared" si="101"/>
        <v>0</v>
      </c>
      <c r="CO265" s="58">
        <f t="shared" si="102"/>
        <v>0</v>
      </c>
      <c r="CP265" s="4" t="str">
        <f t="shared" si="103"/>
        <v/>
      </c>
      <c r="CQ265" s="4" t="b">
        <f t="shared" si="104"/>
        <v>0</v>
      </c>
      <c r="CR265" s="4" t="str">
        <f t="shared" si="105"/>
        <v/>
      </c>
      <c r="CS265" s="4" t="str">
        <f t="shared" si="106"/>
        <v/>
      </c>
      <c r="CT265" s="91" t="b">
        <f t="shared" si="83"/>
        <v>0</v>
      </c>
    </row>
    <row r="266" spans="1:98" s="4" customFormat="1" x14ac:dyDescent="0.25">
      <c r="A266" s="50" t="str">
        <f t="shared" si="84"/>
        <v>...</v>
      </c>
      <c r="B266" s="50" t="str">
        <f t="shared" si="85"/>
        <v>...</v>
      </c>
      <c r="C266" s="50" t="str">
        <f t="shared" si="86"/>
        <v>.....</v>
      </c>
      <c r="D266" s="50" t="str">
        <f>IF($C266=".....","",_xlfn.IFNA(VLOOKUP($C266, Parameter!$A$4:$L$5000, 3, FALSE), ""))</f>
        <v/>
      </c>
      <c r="E266" s="50" t="str">
        <f t="shared" si="87"/>
        <v>.....</v>
      </c>
      <c r="F266" s="50" t="str">
        <f t="shared" si="88"/>
        <v>......</v>
      </c>
      <c r="G266" s="50" t="str">
        <f t="shared" si="89"/>
        <v>...</v>
      </c>
      <c r="H266" s="40">
        <f>IF(E266=".....", 0, _xlfn.IFNA(VLOOKUP($E266, Parameter2!$A$2:$C$5000, 3, FALSE), 0))</f>
        <v>0</v>
      </c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18" t="str">
        <f>IF(C266=".....","",_xlfn.IFNA(VLOOKUP($C266, Parameter!$A$4:$B$5000, 2, FALSE), "Kode belanja salah :("))</f>
        <v/>
      </c>
      <c r="X266" s="35"/>
      <c r="Y266" s="121"/>
      <c r="Z266" s="17"/>
      <c r="AA266" s="20"/>
      <c r="AB266" s="41" t="str">
        <f>IF($C266=".....","",VLOOKUP($C266, Parameter!$A$4:$L$5000, 6, FALSE))</f>
        <v/>
      </c>
      <c r="AC266" s="41" t="str">
        <f>IF($C266=".....","",VLOOKUP($C266, Parameter!$A$4:$L$5000, 7, FALSE))</f>
        <v/>
      </c>
      <c r="AD266" s="41" t="str">
        <f>IF($C266=".....","",VLOOKUP($C266, Parameter!$A$4:$L$5000, 8, FALSE))</f>
        <v/>
      </c>
      <c r="AE266" s="41" t="str">
        <f>IF($C266=".....","",VLOOKUP($C266, Parameter!$A$4:$L$5000, 9, FALSE))</f>
        <v/>
      </c>
      <c r="AF266" s="41" t="str">
        <f>IF($C266=".....","",VLOOKUP($C266, Parameter!$A$4:$L$5000, 10, FALSE))</f>
        <v/>
      </c>
      <c r="AG266" s="41" t="str">
        <f>IF($C266=".....","",VLOOKUP($C266, Parameter!$A$4:$L$5000, 11, FALSE))</f>
        <v/>
      </c>
      <c r="AH266" s="41" t="str">
        <f>IF($C266="..0.0.0.000","",_xlfn.IFNA(VLOOKUP($C266, Parameter!$A$4:$L$5000, 12, FALSE), ""))</f>
        <v/>
      </c>
      <c r="AI266" s="39"/>
      <c r="AJ266" s="39"/>
      <c r="AK266" s="39"/>
      <c r="AL266" s="39"/>
      <c r="AM266" s="39"/>
      <c r="AN266" s="39"/>
      <c r="AO266" s="39"/>
      <c r="AP266" s="41" t="str">
        <f>IF(F266="......", "", _xlfn.IFNA(VLOOKUP(F266, Parameter2!$D$2:$E$15000, 2, FALSE), "Kode aset salah :("))</f>
        <v/>
      </c>
      <c r="AQ266" s="39"/>
      <c r="AR266" s="51"/>
      <c r="AS266" s="52"/>
      <c r="AT266" s="53">
        <f t="shared" si="90"/>
        <v>0</v>
      </c>
      <c r="AU266" s="39" t="str">
        <f t="shared" si="91"/>
        <v/>
      </c>
      <c r="AV266" s="39" t="str">
        <f t="shared" si="92"/>
        <v/>
      </c>
      <c r="AW266" s="39" t="str">
        <f t="shared" si="93"/>
        <v/>
      </c>
      <c r="AX266" s="39" t="str">
        <f t="shared" si="94"/>
        <v/>
      </c>
      <c r="AY266" s="41" t="str">
        <f>IF(G266="...", "", VLOOKUP(G266, UPB!$A$3:$B$5000, 2, FALSE))</f>
        <v/>
      </c>
      <c r="AZ266" s="84"/>
      <c r="BA266" s="76"/>
      <c r="BB266" s="65"/>
      <c r="BC266" s="65"/>
      <c r="BD266" s="54"/>
      <c r="BE266" s="65"/>
      <c r="BF266" s="65"/>
      <c r="BG266" s="65"/>
      <c r="BH266" s="65"/>
      <c r="BI266" s="65"/>
      <c r="BJ266" s="65"/>
      <c r="BK266" s="65"/>
      <c r="BL266" s="65"/>
      <c r="BM266" s="65"/>
      <c r="BN266" s="70"/>
      <c r="BO266" s="65"/>
      <c r="BP266" s="65"/>
      <c r="BQ266" s="65"/>
      <c r="BR266" s="65"/>
      <c r="BS266" s="65"/>
      <c r="BT266" s="65"/>
      <c r="BU266" s="55" t="str">
        <f>IF(AND($D266 &lt;&gt; "", $D266 &lt;&gt; $E266, $F266 &lt;&gt; "x.x.x.x.x.x.x"), VLOOKUP($E266, Parameter!$E$3:$N$5000, 9, FALSE), "")</f>
        <v/>
      </c>
      <c r="BV266" s="55" t="str">
        <f>IF(AND($D266 &lt;&gt; "", $D266 &lt;&gt; $E266, $F266 &lt;&gt; "x.x.x.x.x.x.x"), VLOOKUP($E266, Parameter!$E$3:$N$5000, 10, FALSE), "")</f>
        <v/>
      </c>
      <c r="BW266" s="55" t="str">
        <f>IF(AND($D266 &lt;&gt; "", $D266 &lt;&gt; $E266, $F266 &lt;&gt; "x.x.x.x.x.x.x"), VLOOKUP($C266, Parameter!$A$4:$L$5000, 3, FALSE), "")</f>
        <v/>
      </c>
      <c r="BX266" s="55" t="str">
        <f>IF(AND($D266 &lt;&gt; "", $D266 &lt;&gt; $E266, $F266 &lt;&gt; "x.x.x.x.x.x.x"), VLOOKUP($C266, Parameter!$A$4:$L$5000, 4, FALSE), "")</f>
        <v/>
      </c>
      <c r="BY266" s="56">
        <f t="shared" si="95"/>
        <v>0</v>
      </c>
      <c r="BZ266" s="55" t="str">
        <f t="shared" si="96"/>
        <v>Intra</v>
      </c>
      <c r="CA266" s="55" t="str">
        <f>IF($BZ266="Ekstra", Parameter3!$B$2, "")</f>
        <v/>
      </c>
      <c r="CB266" s="55" t="str">
        <f>IF($BZ266="Ekstra", Parameter3!$C$2, "")</f>
        <v/>
      </c>
      <c r="CC266" s="55" t="str">
        <f>IF($BZ266="Ekstra", VLOOKUP($E266, Parameter!$E$3:$N$5000, 9, FALSE), "")</f>
        <v/>
      </c>
      <c r="CD266" s="55" t="str">
        <f>IF($BZ266="Ekstra", VLOOKUP($E266, Parameter!$E$3:$N$5000, 10, FALSE), "")</f>
        <v/>
      </c>
      <c r="CE266" s="56">
        <f t="shared" si="97"/>
        <v>0</v>
      </c>
      <c r="CF266" s="55" t="str">
        <f t="shared" si="109"/>
        <v/>
      </c>
      <c r="CG266" s="55" t="str">
        <f t="shared" si="109"/>
        <v/>
      </c>
      <c r="CH266" s="55" t="str">
        <f t="shared" si="98"/>
        <v/>
      </c>
      <c r="CI266" s="55" t="str">
        <f>IF($F266="x.x.x.x.x.x.x", VLOOKUP($C266, Parameter!$A$4:$L$5000, 4, FALSE), "")</f>
        <v/>
      </c>
      <c r="CJ266" s="56">
        <f t="shared" si="99"/>
        <v>0</v>
      </c>
      <c r="CM266" s="4" t="str">
        <f t="shared" si="100"/>
        <v>...-...-.....</v>
      </c>
      <c r="CN266" s="57">
        <f t="shared" si="101"/>
        <v>0</v>
      </c>
      <c r="CO266" s="58">
        <f t="shared" si="102"/>
        <v>0</v>
      </c>
      <c r="CP266" s="4" t="str">
        <f t="shared" si="103"/>
        <v/>
      </c>
      <c r="CQ266" s="4" t="b">
        <f t="shared" si="104"/>
        <v>0</v>
      </c>
      <c r="CR266" s="4" t="str">
        <f t="shared" si="105"/>
        <v/>
      </c>
      <c r="CS266" s="4" t="str">
        <f t="shared" si="106"/>
        <v/>
      </c>
      <c r="CT266" s="91" t="b">
        <f t="shared" ref="CT266:CT329" si="110">IF(AK266=5, AU266&amp;"~"&amp;AV266&amp;"~"&amp;AW266&amp;"~"&amp;AX266&amp;"~"&amp;AI266&amp;"~"&amp;AJ266&amp;"~"&amp;AK266&amp;"~"&amp;AL266&amp;"~"&amp;AM266&amp;"~"&amp;AN266&amp;"~"&amp;AO266&amp;"~"&amp;AZ266&amp;"~"&amp;IF(ISBLANK(BR266), "-", BR266)&amp;"~"&amp;IF(ISBLANK(BS266), "-", BS266)&amp;"~"&amp;BT266&amp;"~"&amp;AR266&amp;"~"&amp;AT266&amp;"~"&amp;BA266)</f>
        <v>0</v>
      </c>
    </row>
    <row r="267" spans="1:98" s="4" customFormat="1" x14ac:dyDescent="0.25">
      <c r="A267" s="50" t="str">
        <f t="shared" si="84"/>
        <v>...</v>
      </c>
      <c r="B267" s="50" t="str">
        <f t="shared" si="85"/>
        <v>...</v>
      </c>
      <c r="C267" s="50" t="str">
        <f t="shared" si="86"/>
        <v>.....</v>
      </c>
      <c r="D267" s="50" t="str">
        <f>IF($C267=".....","",_xlfn.IFNA(VLOOKUP($C267, Parameter!$A$4:$L$5000, 3, FALSE), ""))</f>
        <v/>
      </c>
      <c r="E267" s="50" t="str">
        <f t="shared" si="87"/>
        <v>.....</v>
      </c>
      <c r="F267" s="50" t="str">
        <f t="shared" si="88"/>
        <v>......</v>
      </c>
      <c r="G267" s="50" t="str">
        <f t="shared" si="89"/>
        <v>...</v>
      </c>
      <c r="H267" s="40">
        <f>IF(E267=".....", 0, _xlfn.IFNA(VLOOKUP($E267, Parameter2!$A$2:$C$5000, 3, FALSE), 0))</f>
        <v>0</v>
      </c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18" t="str">
        <f>IF(C267=".....","",_xlfn.IFNA(VLOOKUP($C267, Parameter!$A$4:$B$5000, 2, FALSE), "Kode belanja salah :("))</f>
        <v/>
      </c>
      <c r="X267" s="35"/>
      <c r="Y267" s="121"/>
      <c r="Z267" s="17"/>
      <c r="AA267" s="20"/>
      <c r="AB267" s="41" t="str">
        <f>IF($C267=".....","",VLOOKUP($C267, Parameter!$A$4:$L$5000, 6, FALSE))</f>
        <v/>
      </c>
      <c r="AC267" s="41" t="str">
        <f>IF($C267=".....","",VLOOKUP($C267, Parameter!$A$4:$L$5000, 7, FALSE))</f>
        <v/>
      </c>
      <c r="AD267" s="41" t="str">
        <f>IF($C267=".....","",VLOOKUP($C267, Parameter!$A$4:$L$5000, 8, FALSE))</f>
        <v/>
      </c>
      <c r="AE267" s="41" t="str">
        <f>IF($C267=".....","",VLOOKUP($C267, Parameter!$A$4:$L$5000, 9, FALSE))</f>
        <v/>
      </c>
      <c r="AF267" s="41" t="str">
        <f>IF($C267=".....","",VLOOKUP($C267, Parameter!$A$4:$L$5000, 10, FALSE))</f>
        <v/>
      </c>
      <c r="AG267" s="41" t="str">
        <f>IF($C267=".....","",VLOOKUP($C267, Parameter!$A$4:$L$5000, 11, FALSE))</f>
        <v/>
      </c>
      <c r="AH267" s="41" t="str">
        <f>IF($C267="..0.0.0.000","",_xlfn.IFNA(VLOOKUP($C267, Parameter!$A$4:$L$5000, 12, FALSE), ""))</f>
        <v/>
      </c>
      <c r="AI267" s="39"/>
      <c r="AJ267" s="39"/>
      <c r="AK267" s="39"/>
      <c r="AL267" s="39"/>
      <c r="AM267" s="39"/>
      <c r="AN267" s="39"/>
      <c r="AO267" s="39"/>
      <c r="AP267" s="41" t="str">
        <f>IF(F267="......", "", _xlfn.IFNA(VLOOKUP(F267, Parameter2!$D$2:$E$15000, 2, FALSE), "Kode aset salah :("))</f>
        <v/>
      </c>
      <c r="AQ267" s="39"/>
      <c r="AR267" s="51"/>
      <c r="AS267" s="52"/>
      <c r="AT267" s="53">
        <f t="shared" si="90"/>
        <v>0</v>
      </c>
      <c r="AU267" s="39" t="str">
        <f t="shared" si="91"/>
        <v/>
      </c>
      <c r="AV267" s="39" t="str">
        <f t="shared" si="92"/>
        <v/>
      </c>
      <c r="AW267" s="39" t="str">
        <f t="shared" si="93"/>
        <v/>
      </c>
      <c r="AX267" s="39" t="str">
        <f t="shared" si="94"/>
        <v/>
      </c>
      <c r="AY267" s="41" t="str">
        <f>IF(G267="...", "", VLOOKUP(G267, UPB!$A$3:$B$5000, 2, FALSE))</f>
        <v/>
      </c>
      <c r="AZ267" s="84"/>
      <c r="BA267" s="76"/>
      <c r="BB267" s="65"/>
      <c r="BC267" s="65"/>
      <c r="BD267" s="54"/>
      <c r="BE267" s="65"/>
      <c r="BF267" s="65"/>
      <c r="BG267" s="65"/>
      <c r="BH267" s="65"/>
      <c r="BI267" s="65"/>
      <c r="BJ267" s="65"/>
      <c r="BK267" s="65"/>
      <c r="BL267" s="65"/>
      <c r="BM267" s="65"/>
      <c r="BN267" s="70"/>
      <c r="BO267" s="65"/>
      <c r="BP267" s="65"/>
      <c r="BQ267" s="65"/>
      <c r="BR267" s="65"/>
      <c r="BS267" s="65"/>
      <c r="BT267" s="65"/>
      <c r="BU267" s="55" t="str">
        <f>IF(AND($D267 &lt;&gt; "", $D267 &lt;&gt; $E267, $F267 &lt;&gt; "x.x.x.x.x.x.x"), VLOOKUP($E267, Parameter!$E$3:$N$5000, 9, FALSE), "")</f>
        <v/>
      </c>
      <c r="BV267" s="55" t="str">
        <f>IF(AND($D267 &lt;&gt; "", $D267 &lt;&gt; $E267, $F267 &lt;&gt; "x.x.x.x.x.x.x"), VLOOKUP($E267, Parameter!$E$3:$N$5000, 10, FALSE), "")</f>
        <v/>
      </c>
      <c r="BW267" s="55" t="str">
        <f>IF(AND($D267 &lt;&gt; "", $D267 &lt;&gt; $E267, $F267 &lt;&gt; "x.x.x.x.x.x.x"), VLOOKUP($C267, Parameter!$A$4:$L$5000, 3, FALSE), "")</f>
        <v/>
      </c>
      <c r="BX267" s="55" t="str">
        <f>IF(AND($D267 &lt;&gt; "", $D267 &lt;&gt; $E267, $F267 &lt;&gt; "x.x.x.x.x.x.x"), VLOOKUP($C267, Parameter!$A$4:$L$5000, 4, FALSE), "")</f>
        <v/>
      </c>
      <c r="BY267" s="56">
        <f t="shared" si="95"/>
        <v>0</v>
      </c>
      <c r="BZ267" s="55" t="str">
        <f t="shared" si="96"/>
        <v>Intra</v>
      </c>
      <c r="CA267" s="55" t="str">
        <f>IF($BZ267="Ekstra", Parameter3!$B$2, "")</f>
        <v/>
      </c>
      <c r="CB267" s="55" t="str">
        <f>IF($BZ267="Ekstra", Parameter3!$C$2, "")</f>
        <v/>
      </c>
      <c r="CC267" s="55" t="str">
        <f>IF($BZ267="Ekstra", VLOOKUP($E267, Parameter!$E$3:$N$5000, 9, FALSE), "")</f>
        <v/>
      </c>
      <c r="CD267" s="55" t="str">
        <f>IF($BZ267="Ekstra", VLOOKUP($E267, Parameter!$E$3:$N$5000, 10, FALSE), "")</f>
        <v/>
      </c>
      <c r="CE267" s="56">
        <f t="shared" si="97"/>
        <v>0</v>
      </c>
      <c r="CF267" s="55" t="str">
        <f t="shared" si="109"/>
        <v/>
      </c>
      <c r="CG267" s="55" t="str">
        <f t="shared" si="109"/>
        <v/>
      </c>
      <c r="CH267" s="55" t="str">
        <f t="shared" si="98"/>
        <v/>
      </c>
      <c r="CI267" s="55" t="str">
        <f>IF($F267="x.x.x.x.x.x.x", VLOOKUP($C267, Parameter!$A$4:$L$5000, 4, FALSE), "")</f>
        <v/>
      </c>
      <c r="CJ267" s="56">
        <f t="shared" si="99"/>
        <v>0</v>
      </c>
      <c r="CM267" s="4" t="str">
        <f t="shared" si="100"/>
        <v>...-...-.....</v>
      </c>
      <c r="CN267" s="57">
        <f t="shared" si="101"/>
        <v>0</v>
      </c>
      <c r="CO267" s="58">
        <f t="shared" si="102"/>
        <v>0</v>
      </c>
      <c r="CP267" s="4" t="str">
        <f t="shared" si="103"/>
        <v/>
      </c>
      <c r="CQ267" s="4" t="b">
        <f t="shared" si="104"/>
        <v>0</v>
      </c>
      <c r="CR267" s="4" t="str">
        <f t="shared" si="105"/>
        <v/>
      </c>
      <c r="CS267" s="4" t="str">
        <f t="shared" si="106"/>
        <v/>
      </c>
      <c r="CT267" s="91" t="b">
        <f t="shared" si="110"/>
        <v>0</v>
      </c>
    </row>
    <row r="268" spans="1:98" s="4" customFormat="1" x14ac:dyDescent="0.25">
      <c r="A268" s="50" t="str">
        <f t="shared" ref="A268:A331" si="111">I268&amp;"."&amp;J268&amp;"."&amp;K268&amp;"."&amp;L268</f>
        <v>...</v>
      </c>
      <c r="B268" s="50" t="str">
        <f t="shared" ref="B268:B331" si="112">M268&amp;"."&amp;N268&amp;"."&amp;O268&amp;"."&amp;P268</f>
        <v>...</v>
      </c>
      <c r="C268" s="50" t="str">
        <f t="shared" ref="C268:C331" si="113">Q268&amp;"."&amp;R268&amp;"."&amp;S268&amp;"."&amp;T268&amp;"."&amp;U268&amp;"."&amp;V268</f>
        <v>.....</v>
      </c>
      <c r="D268" s="50" t="str">
        <f>IF($C268=".....","",_xlfn.IFNA(VLOOKUP($C268, Parameter!$A$4:$L$5000, 3, FALSE), ""))</f>
        <v/>
      </c>
      <c r="E268" s="50" t="str">
        <f t="shared" ref="E268:E331" si="114">$AI268&amp;"."&amp;$AJ268&amp;"."&amp;$AK268&amp;"."&amp;$AL268&amp;"."&amp;$AM268&amp;"."&amp;$AN268</f>
        <v>.....</v>
      </c>
      <c r="F268" s="50" t="str">
        <f t="shared" ref="F268:F331" si="115">$AI268&amp;"."&amp;$AJ268&amp;"."&amp;$AK268&amp;"."&amp;$AL268&amp;"."&amp;$AM268&amp;"."&amp;$AN268&amp;"."&amp;$AO268</f>
        <v>......</v>
      </c>
      <c r="G268" s="50" t="str">
        <f t="shared" ref="G268:G331" si="116">AU268&amp;"."&amp;AV268&amp;"."&amp;AW268&amp;"."&amp;AX268</f>
        <v>...</v>
      </c>
      <c r="H268" s="40">
        <f>IF(E268=".....", 0, _xlfn.IFNA(VLOOKUP($E268, Parameter2!$A$2:$C$5000, 3, FALSE), 0))</f>
        <v>0</v>
      </c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18" t="str">
        <f>IF(C268=".....","",_xlfn.IFNA(VLOOKUP($C268, Parameter!$A$4:$B$5000, 2, FALSE), "Kode belanja salah :("))</f>
        <v/>
      </c>
      <c r="X268" s="35"/>
      <c r="Y268" s="121"/>
      <c r="Z268" s="17"/>
      <c r="AA268" s="20"/>
      <c r="AB268" s="41" t="str">
        <f>IF($C268=".....","",VLOOKUP($C268, Parameter!$A$4:$L$5000, 6, FALSE))</f>
        <v/>
      </c>
      <c r="AC268" s="41" t="str">
        <f>IF($C268=".....","",VLOOKUP($C268, Parameter!$A$4:$L$5000, 7, FALSE))</f>
        <v/>
      </c>
      <c r="AD268" s="41" t="str">
        <f>IF($C268=".....","",VLOOKUP($C268, Parameter!$A$4:$L$5000, 8, FALSE))</f>
        <v/>
      </c>
      <c r="AE268" s="41" t="str">
        <f>IF($C268=".....","",VLOOKUP($C268, Parameter!$A$4:$L$5000, 9, FALSE))</f>
        <v/>
      </c>
      <c r="AF268" s="41" t="str">
        <f>IF($C268=".....","",VLOOKUP($C268, Parameter!$A$4:$L$5000, 10, FALSE))</f>
        <v/>
      </c>
      <c r="AG268" s="41" t="str">
        <f>IF($C268=".....","",VLOOKUP($C268, Parameter!$A$4:$L$5000, 11, FALSE))</f>
        <v/>
      </c>
      <c r="AH268" s="41" t="str">
        <f>IF($C268="..0.0.0.000","",_xlfn.IFNA(VLOOKUP($C268, Parameter!$A$4:$L$5000, 12, FALSE), ""))</f>
        <v/>
      </c>
      <c r="AI268" s="39"/>
      <c r="AJ268" s="39"/>
      <c r="AK268" s="39"/>
      <c r="AL268" s="39"/>
      <c r="AM268" s="39"/>
      <c r="AN268" s="39"/>
      <c r="AO268" s="39"/>
      <c r="AP268" s="41" t="str">
        <f>IF(F268="......", "", _xlfn.IFNA(VLOOKUP(F268, Parameter2!$D$2:$E$15000, 2, FALSE), "Kode aset salah :("))</f>
        <v/>
      </c>
      <c r="AQ268" s="39"/>
      <c r="AR268" s="51"/>
      <c r="AS268" s="52"/>
      <c r="AT268" s="53">
        <f t="shared" ref="AT268:AT331" si="117">IF(OR(ISBLANK(AR268), AR268=0), 0, AS268/AR268)</f>
        <v>0</v>
      </c>
      <c r="AU268" s="39" t="str">
        <f t="shared" ref="AU268:AU331" si="118">IF(ISBLANK($AI268), "", $I$1)</f>
        <v/>
      </c>
      <c r="AV268" s="39" t="str">
        <f t="shared" ref="AV268:AV331" si="119">IF(ISBLANK($AI268), "", $J$1)</f>
        <v/>
      </c>
      <c r="AW268" s="39" t="str">
        <f t="shared" ref="AW268:AW331" si="120">IF(ISBLANK($AI268), "", $K$1)</f>
        <v/>
      </c>
      <c r="AX268" s="39" t="str">
        <f t="shared" ref="AX268:AX331" si="121">IF(ISBLANK($AI268), "", $L$1)</f>
        <v/>
      </c>
      <c r="AY268" s="41" t="str">
        <f>IF(G268="...", "", VLOOKUP(G268, UPB!$A$3:$B$5000, 2, FALSE))</f>
        <v/>
      </c>
      <c r="AZ268" s="84"/>
      <c r="BA268" s="76"/>
      <c r="BB268" s="65"/>
      <c r="BC268" s="65"/>
      <c r="BD268" s="54"/>
      <c r="BE268" s="65"/>
      <c r="BF268" s="65"/>
      <c r="BG268" s="65"/>
      <c r="BH268" s="65"/>
      <c r="BI268" s="65"/>
      <c r="BJ268" s="65"/>
      <c r="BK268" s="65"/>
      <c r="BL268" s="65"/>
      <c r="BM268" s="65"/>
      <c r="BN268" s="70"/>
      <c r="BO268" s="65"/>
      <c r="BP268" s="65"/>
      <c r="BQ268" s="65"/>
      <c r="BR268" s="65"/>
      <c r="BS268" s="65"/>
      <c r="BT268" s="65"/>
      <c r="BU268" s="55" t="str">
        <f>IF(AND($D268 &lt;&gt; "", $D268 &lt;&gt; $E268, $F268 &lt;&gt; "x.x.x.x.x.x.x"), VLOOKUP($E268, Parameter!$E$3:$N$5000, 9, FALSE), "")</f>
        <v/>
      </c>
      <c r="BV268" s="55" t="str">
        <f>IF(AND($D268 &lt;&gt; "", $D268 &lt;&gt; $E268, $F268 &lt;&gt; "x.x.x.x.x.x.x"), VLOOKUP($E268, Parameter!$E$3:$N$5000, 10, FALSE), "")</f>
        <v/>
      </c>
      <c r="BW268" s="55" t="str">
        <f>IF(AND($D268 &lt;&gt; "", $D268 &lt;&gt; $E268, $F268 &lt;&gt; "x.x.x.x.x.x.x"), VLOOKUP($C268, Parameter!$A$4:$L$5000, 3, FALSE), "")</f>
        <v/>
      </c>
      <c r="BX268" s="55" t="str">
        <f>IF(AND($D268 &lt;&gt; "", $D268 &lt;&gt; $E268, $F268 &lt;&gt; "x.x.x.x.x.x.x"), VLOOKUP($C268, Parameter!$A$4:$L$5000, 4, FALSE), "")</f>
        <v/>
      </c>
      <c r="BY268" s="56">
        <f t="shared" ref="BY268:BY331" si="122">IF(AND($D268 &lt;&gt; "", $D268 &lt;&gt; $E268, $F268 &lt;&gt; "x.x.x.x.x.x.x"), $AS268, 0)</f>
        <v>0</v>
      </c>
      <c r="BZ268" s="55" t="str">
        <f t="shared" ref="BZ268:BZ331" si="123">IF(AT268&lt;H268, "Ekstra", "Intra")</f>
        <v>Intra</v>
      </c>
      <c r="CA268" s="55" t="str">
        <f>IF($BZ268="Ekstra", Parameter3!$B$2, "")</f>
        <v/>
      </c>
      <c r="CB268" s="55" t="str">
        <f>IF($BZ268="Ekstra", Parameter3!$C$2, "")</f>
        <v/>
      </c>
      <c r="CC268" s="55" t="str">
        <f>IF($BZ268="Ekstra", VLOOKUP($E268, Parameter!$E$3:$N$5000, 9, FALSE), "")</f>
        <v/>
      </c>
      <c r="CD268" s="55" t="str">
        <f>IF($BZ268="Ekstra", VLOOKUP($E268, Parameter!$E$3:$N$5000, 10, FALSE), "")</f>
        <v/>
      </c>
      <c r="CE268" s="56">
        <f t="shared" ref="CE268:CE331" si="124">IF($BZ268="Ekstra", $AS268, 0)</f>
        <v>0</v>
      </c>
      <c r="CF268" s="55" t="str">
        <f t="shared" si="109"/>
        <v/>
      </c>
      <c r="CG268" s="55" t="str">
        <f t="shared" si="109"/>
        <v/>
      </c>
      <c r="CH268" s="55" t="str">
        <f t="shared" ref="CH268:CH331" si="125">IF($F268="x.x.x.x.x.x.x", D268, "")</f>
        <v/>
      </c>
      <c r="CI268" s="55" t="str">
        <f>IF($F268="x.x.x.x.x.x.x", VLOOKUP($C268, Parameter!$A$4:$L$5000, 4, FALSE), "")</f>
        <v/>
      </c>
      <c r="CJ268" s="56">
        <f t="shared" ref="CJ268:CJ331" si="126">IF($F268="x.x.x.x.x.x.x", $AS268, 0)</f>
        <v>0</v>
      </c>
      <c r="CM268" s="4" t="str">
        <f t="shared" ref="CM268:CM331" si="127">A268&amp;"-"&amp;B268&amp;"-"&amp;C268</f>
        <v>...-...-.....</v>
      </c>
      <c r="CN268" s="57">
        <f t="shared" ref="CN268:CN331" si="128">AA268</f>
        <v>0</v>
      </c>
      <c r="CO268" s="58">
        <f t="shared" ref="CO268:CO331" si="129">AS268</f>
        <v>0</v>
      </c>
      <c r="CP268" s="4" t="str">
        <f t="shared" ref="CP268:CP331" si="130">IF($AK268=1, AU268&amp;"~"&amp;AV268&amp;"~"&amp;AW268&amp;"~"&amp;AX268&amp;"~"&amp;AI268&amp;"~"&amp;AJ268&amp;"~"&amp;AK268&amp;"~"&amp;AL268&amp;"~"&amp;AM268&amp;"~"&amp;AN268&amp;"~"&amp;AO268&amp;"~"&amp;AZ268&amp;"~"&amp;BB268&amp;"~"&amp;BC268&amp;"~"&amp;BD268&amp;"~"&amp;BE268&amp;"~"&amp;AR268&amp;"~"&amp;AT268&amp;"~"&amp;BF268, "")</f>
        <v/>
      </c>
      <c r="CQ268" s="4" t="b">
        <f t="shared" ref="CQ268:CQ331" si="131">IF($AK268=2, AU268&amp;"~"&amp;AV268&amp;"~"&amp;AW268&amp;"~"&amp;AX268&amp;"~"&amp;AI268&amp;"~"&amp;AJ268&amp;"~"&amp;AK268&amp;"~"&amp;AL268&amp;"~"&amp;AM268&amp;"~"&amp;AN268&amp;"~"&amp;AO268&amp;"~"&amp;AZ268&amp;"~"&amp;IF(ISBLANK(BG268), "-", BG268)&amp;"~"&amp;IF(ISBLANK(BH268), "-", BH268)&amp;"~"&amp;IF(ISBLANK(BI268), "-", BI268)&amp;"~"&amp;IF(ISBLANK(BJ268), "-", BJ268)&amp;"~"&amp;IF(ISBLANK(BK268), "-", BK268)&amp;"~Pembelian~"&amp;AR268&amp;"~"&amp;AT268&amp; "~"&amp;BA268)</f>
        <v>0</v>
      </c>
      <c r="CR268" s="4" t="str">
        <f t="shared" ref="CR268:CR331" si="132">IF(AK268=3, AU268&amp;"~"&amp;AV268&amp;"~"&amp;AW268&amp;"~"&amp;AX268&amp;"~"&amp;AI268&amp;"~"&amp;AJ268&amp;"~"&amp;AK268&amp;"~"&amp;AL268&amp;"~"&amp;AM268&amp;"~"&amp;AN268&amp;"~"&amp;AO268&amp;"~"&amp;AZ268&amp;"~"&amp;BL268&amp;"~"&amp;BM268&amp;"~"&amp;AR268&amp;"~"&amp;AT268&amp;"~"&amp;BN268, "")</f>
        <v/>
      </c>
      <c r="CS268" s="4" t="str">
        <f t="shared" ref="CS268:CS331" si="133">IF(AK268=4, AU268&amp;"~"&amp;AV268&amp;"~"&amp;AW268&amp;"~"&amp;AX268&amp;"~"&amp;AI268&amp;"~"&amp;AJ268&amp;"~"&amp;AK268&amp;"~"&amp;AL268&amp;"~"&amp;AM268&amp;"~"&amp;AN268&amp;"~"&amp;AO268&amp;"~"&amp;AZ268&amp;"~"&amp;BO268&amp;"~"&amp;BP268&amp;"~"&amp;AR268&amp;"~"&amp;AT268&amp;"~"&amp;BQ268, "")</f>
        <v/>
      </c>
      <c r="CT268" s="91" t="b">
        <f t="shared" si="110"/>
        <v>0</v>
      </c>
    </row>
    <row r="269" spans="1:98" s="4" customFormat="1" x14ac:dyDescent="0.25">
      <c r="A269" s="50" t="str">
        <f t="shared" si="111"/>
        <v>...</v>
      </c>
      <c r="B269" s="50" t="str">
        <f t="shared" si="112"/>
        <v>...</v>
      </c>
      <c r="C269" s="50" t="str">
        <f t="shared" si="113"/>
        <v>.....</v>
      </c>
      <c r="D269" s="50" t="str">
        <f>IF($C269=".....","",_xlfn.IFNA(VLOOKUP($C269, Parameter!$A$4:$L$5000, 3, FALSE), ""))</f>
        <v/>
      </c>
      <c r="E269" s="50" t="str">
        <f t="shared" si="114"/>
        <v>.....</v>
      </c>
      <c r="F269" s="50" t="str">
        <f t="shared" si="115"/>
        <v>......</v>
      </c>
      <c r="G269" s="50" t="str">
        <f t="shared" si="116"/>
        <v>...</v>
      </c>
      <c r="H269" s="40">
        <f>IF(E269=".....", 0, _xlfn.IFNA(VLOOKUP($E269, Parameter2!$A$2:$C$5000, 3, FALSE), 0))</f>
        <v>0</v>
      </c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18" t="str">
        <f>IF(C269=".....","",_xlfn.IFNA(VLOOKUP($C269, Parameter!$A$4:$B$5000, 2, FALSE), "Kode belanja salah :("))</f>
        <v/>
      </c>
      <c r="X269" s="35"/>
      <c r="Y269" s="121"/>
      <c r="Z269" s="17"/>
      <c r="AA269" s="20"/>
      <c r="AB269" s="41" t="str">
        <f>IF($C269=".....","",VLOOKUP($C269, Parameter!$A$4:$L$5000, 6, FALSE))</f>
        <v/>
      </c>
      <c r="AC269" s="41" t="str">
        <f>IF($C269=".....","",VLOOKUP($C269, Parameter!$A$4:$L$5000, 7, FALSE))</f>
        <v/>
      </c>
      <c r="AD269" s="41" t="str">
        <f>IF($C269=".....","",VLOOKUP($C269, Parameter!$A$4:$L$5000, 8, FALSE))</f>
        <v/>
      </c>
      <c r="AE269" s="41" t="str">
        <f>IF($C269=".....","",VLOOKUP($C269, Parameter!$A$4:$L$5000, 9, FALSE))</f>
        <v/>
      </c>
      <c r="AF269" s="41" t="str">
        <f>IF($C269=".....","",VLOOKUP($C269, Parameter!$A$4:$L$5000, 10, FALSE))</f>
        <v/>
      </c>
      <c r="AG269" s="41" t="str">
        <f>IF($C269=".....","",VLOOKUP($C269, Parameter!$A$4:$L$5000, 11, FALSE))</f>
        <v/>
      </c>
      <c r="AH269" s="41" t="str">
        <f>IF($C269="..0.0.0.000","",_xlfn.IFNA(VLOOKUP($C269, Parameter!$A$4:$L$5000, 12, FALSE), ""))</f>
        <v/>
      </c>
      <c r="AI269" s="39"/>
      <c r="AJ269" s="39"/>
      <c r="AK269" s="39"/>
      <c r="AL269" s="39"/>
      <c r="AM269" s="39"/>
      <c r="AN269" s="39"/>
      <c r="AO269" s="39"/>
      <c r="AP269" s="41" t="str">
        <f>IF(F269="......", "", _xlfn.IFNA(VLOOKUP(F269, Parameter2!$D$2:$E$15000, 2, FALSE), "Kode aset salah :("))</f>
        <v/>
      </c>
      <c r="AQ269" s="39"/>
      <c r="AR269" s="51"/>
      <c r="AS269" s="52"/>
      <c r="AT269" s="53">
        <f t="shared" si="117"/>
        <v>0</v>
      </c>
      <c r="AU269" s="39" t="str">
        <f t="shared" si="118"/>
        <v/>
      </c>
      <c r="AV269" s="39" t="str">
        <f t="shared" si="119"/>
        <v/>
      </c>
      <c r="AW269" s="39" t="str">
        <f t="shared" si="120"/>
        <v/>
      </c>
      <c r="AX269" s="39" t="str">
        <f t="shared" si="121"/>
        <v/>
      </c>
      <c r="AY269" s="41" t="str">
        <f>IF(G269="...", "", VLOOKUP(G269, UPB!$A$3:$B$5000, 2, FALSE))</f>
        <v/>
      </c>
      <c r="AZ269" s="84"/>
      <c r="BA269" s="76"/>
      <c r="BB269" s="65"/>
      <c r="BC269" s="65"/>
      <c r="BD269" s="54"/>
      <c r="BE269" s="65"/>
      <c r="BF269" s="65"/>
      <c r="BG269" s="65"/>
      <c r="BH269" s="65"/>
      <c r="BI269" s="65"/>
      <c r="BJ269" s="65"/>
      <c r="BK269" s="65"/>
      <c r="BL269" s="65"/>
      <c r="BM269" s="65"/>
      <c r="BN269" s="70"/>
      <c r="BO269" s="65"/>
      <c r="BP269" s="65"/>
      <c r="BQ269" s="65"/>
      <c r="BR269" s="65"/>
      <c r="BS269" s="65"/>
      <c r="BT269" s="65"/>
      <c r="BU269" s="55" t="str">
        <f>IF(AND($D269 &lt;&gt; "", $D269 &lt;&gt; $E269, $F269 &lt;&gt; "x.x.x.x.x.x.x"), VLOOKUP($E269, Parameter!$E$3:$N$5000, 9, FALSE), "")</f>
        <v/>
      </c>
      <c r="BV269" s="55" t="str">
        <f>IF(AND($D269 &lt;&gt; "", $D269 &lt;&gt; $E269, $F269 &lt;&gt; "x.x.x.x.x.x.x"), VLOOKUP($E269, Parameter!$E$3:$N$5000, 10, FALSE), "")</f>
        <v/>
      </c>
      <c r="BW269" s="55" t="str">
        <f>IF(AND($D269 &lt;&gt; "", $D269 &lt;&gt; $E269, $F269 &lt;&gt; "x.x.x.x.x.x.x"), VLOOKUP($C269, Parameter!$A$4:$L$5000, 3, FALSE), "")</f>
        <v/>
      </c>
      <c r="BX269" s="55" t="str">
        <f>IF(AND($D269 &lt;&gt; "", $D269 &lt;&gt; $E269, $F269 &lt;&gt; "x.x.x.x.x.x.x"), VLOOKUP($C269, Parameter!$A$4:$L$5000, 4, FALSE), "")</f>
        <v/>
      </c>
      <c r="BY269" s="56">
        <f t="shared" si="122"/>
        <v>0</v>
      </c>
      <c r="BZ269" s="55" t="str">
        <f t="shared" si="123"/>
        <v>Intra</v>
      </c>
      <c r="CA269" s="55" t="str">
        <f>IF($BZ269="Ekstra", Parameter3!$B$2, "")</f>
        <v/>
      </c>
      <c r="CB269" s="55" t="str">
        <f>IF($BZ269="Ekstra", Parameter3!$C$2, "")</f>
        <v/>
      </c>
      <c r="CC269" s="55" t="str">
        <f>IF($BZ269="Ekstra", VLOOKUP($E269, Parameter!$E$3:$N$5000, 9, FALSE), "")</f>
        <v/>
      </c>
      <c r="CD269" s="55" t="str">
        <f>IF($BZ269="Ekstra", VLOOKUP($E269, Parameter!$E$3:$N$5000, 10, FALSE), "")</f>
        <v/>
      </c>
      <c r="CE269" s="56">
        <f t="shared" si="124"/>
        <v>0</v>
      </c>
      <c r="CF269" s="55" t="str">
        <f t="shared" si="109"/>
        <v/>
      </c>
      <c r="CG269" s="55" t="str">
        <f t="shared" si="109"/>
        <v/>
      </c>
      <c r="CH269" s="55" t="str">
        <f t="shared" si="125"/>
        <v/>
      </c>
      <c r="CI269" s="55" t="str">
        <f>IF($F269="x.x.x.x.x.x.x", VLOOKUP($C269, Parameter!$A$4:$L$5000, 4, FALSE), "")</f>
        <v/>
      </c>
      <c r="CJ269" s="56">
        <f t="shared" si="126"/>
        <v>0</v>
      </c>
      <c r="CM269" s="4" t="str">
        <f t="shared" si="127"/>
        <v>...-...-.....</v>
      </c>
      <c r="CN269" s="57">
        <f t="shared" si="128"/>
        <v>0</v>
      </c>
      <c r="CO269" s="58">
        <f t="shared" si="129"/>
        <v>0</v>
      </c>
      <c r="CP269" s="4" t="str">
        <f t="shared" si="130"/>
        <v/>
      </c>
      <c r="CQ269" s="4" t="b">
        <f t="shared" si="131"/>
        <v>0</v>
      </c>
      <c r="CR269" s="4" t="str">
        <f t="shared" si="132"/>
        <v/>
      </c>
      <c r="CS269" s="4" t="str">
        <f t="shared" si="133"/>
        <v/>
      </c>
      <c r="CT269" s="91" t="b">
        <f t="shared" si="110"/>
        <v>0</v>
      </c>
    </row>
    <row r="270" spans="1:98" s="4" customFormat="1" x14ac:dyDescent="0.25">
      <c r="A270" s="50" t="str">
        <f t="shared" si="111"/>
        <v>...</v>
      </c>
      <c r="B270" s="50" t="str">
        <f t="shared" si="112"/>
        <v>...</v>
      </c>
      <c r="C270" s="50" t="str">
        <f t="shared" si="113"/>
        <v>.....</v>
      </c>
      <c r="D270" s="50" t="str">
        <f>IF($C270=".....","",_xlfn.IFNA(VLOOKUP($C270, Parameter!$A$4:$L$5000, 3, FALSE), ""))</f>
        <v/>
      </c>
      <c r="E270" s="50" t="str">
        <f t="shared" si="114"/>
        <v>.....</v>
      </c>
      <c r="F270" s="50" t="str">
        <f t="shared" si="115"/>
        <v>......</v>
      </c>
      <c r="G270" s="50" t="str">
        <f t="shared" si="116"/>
        <v>...</v>
      </c>
      <c r="H270" s="40">
        <f>IF(E270=".....", 0, _xlfn.IFNA(VLOOKUP($E270, Parameter2!$A$2:$C$5000, 3, FALSE), 0))</f>
        <v>0</v>
      </c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18" t="str">
        <f>IF(C270=".....","",_xlfn.IFNA(VLOOKUP($C270, Parameter!$A$4:$B$5000, 2, FALSE), "Kode belanja salah :("))</f>
        <v/>
      </c>
      <c r="X270" s="35"/>
      <c r="Y270" s="121"/>
      <c r="Z270" s="17"/>
      <c r="AA270" s="20"/>
      <c r="AB270" s="41" t="str">
        <f>IF($C270=".....","",VLOOKUP($C270, Parameter!$A$4:$L$5000, 6, FALSE))</f>
        <v/>
      </c>
      <c r="AC270" s="41" t="str">
        <f>IF($C270=".....","",VLOOKUP($C270, Parameter!$A$4:$L$5000, 7, FALSE))</f>
        <v/>
      </c>
      <c r="AD270" s="41" t="str">
        <f>IF($C270=".....","",VLOOKUP($C270, Parameter!$A$4:$L$5000, 8, FALSE))</f>
        <v/>
      </c>
      <c r="AE270" s="41" t="str">
        <f>IF($C270=".....","",VLOOKUP($C270, Parameter!$A$4:$L$5000, 9, FALSE))</f>
        <v/>
      </c>
      <c r="AF270" s="41" t="str">
        <f>IF($C270=".....","",VLOOKUP($C270, Parameter!$A$4:$L$5000, 10, FALSE))</f>
        <v/>
      </c>
      <c r="AG270" s="41" t="str">
        <f>IF($C270=".....","",VLOOKUP($C270, Parameter!$A$4:$L$5000, 11, FALSE))</f>
        <v/>
      </c>
      <c r="AH270" s="41" t="str">
        <f>IF($C270="..0.0.0.000","",_xlfn.IFNA(VLOOKUP($C270, Parameter!$A$4:$L$5000, 12, FALSE), ""))</f>
        <v/>
      </c>
      <c r="AI270" s="39"/>
      <c r="AJ270" s="39"/>
      <c r="AK270" s="39"/>
      <c r="AL270" s="39"/>
      <c r="AM270" s="39"/>
      <c r="AN270" s="39"/>
      <c r="AO270" s="39"/>
      <c r="AP270" s="41" t="str">
        <f>IF(F270="......", "", _xlfn.IFNA(VLOOKUP(F270, Parameter2!$D$2:$E$15000, 2, FALSE), "Kode aset salah :("))</f>
        <v/>
      </c>
      <c r="AQ270" s="39"/>
      <c r="AR270" s="51"/>
      <c r="AS270" s="52"/>
      <c r="AT270" s="53">
        <f t="shared" si="117"/>
        <v>0</v>
      </c>
      <c r="AU270" s="39" t="str">
        <f t="shared" si="118"/>
        <v/>
      </c>
      <c r="AV270" s="39" t="str">
        <f t="shared" si="119"/>
        <v/>
      </c>
      <c r="AW270" s="39" t="str">
        <f t="shared" si="120"/>
        <v/>
      </c>
      <c r="AX270" s="39" t="str">
        <f t="shared" si="121"/>
        <v/>
      </c>
      <c r="AY270" s="41" t="str">
        <f>IF(G270="...", "", VLOOKUP(G270, UPB!$A$3:$B$5000, 2, FALSE))</f>
        <v/>
      </c>
      <c r="AZ270" s="84"/>
      <c r="BA270" s="76"/>
      <c r="BB270" s="65"/>
      <c r="BC270" s="65"/>
      <c r="BD270" s="54"/>
      <c r="BE270" s="65"/>
      <c r="BF270" s="65"/>
      <c r="BG270" s="65"/>
      <c r="BH270" s="65"/>
      <c r="BI270" s="65"/>
      <c r="BJ270" s="65"/>
      <c r="BK270" s="65"/>
      <c r="BL270" s="65"/>
      <c r="BM270" s="65"/>
      <c r="BN270" s="70"/>
      <c r="BO270" s="65"/>
      <c r="BP270" s="65"/>
      <c r="BQ270" s="65"/>
      <c r="BR270" s="65"/>
      <c r="BS270" s="65"/>
      <c r="BT270" s="65"/>
      <c r="BU270" s="55" t="str">
        <f>IF(AND($D270 &lt;&gt; "", $D270 &lt;&gt; $E270, $F270 &lt;&gt; "x.x.x.x.x.x.x"), VLOOKUP($E270, Parameter!$E$3:$N$5000, 9, FALSE), "")</f>
        <v/>
      </c>
      <c r="BV270" s="55" t="str">
        <f>IF(AND($D270 &lt;&gt; "", $D270 &lt;&gt; $E270, $F270 &lt;&gt; "x.x.x.x.x.x.x"), VLOOKUP($E270, Parameter!$E$3:$N$5000, 10, FALSE), "")</f>
        <v/>
      </c>
      <c r="BW270" s="55" t="str">
        <f>IF(AND($D270 &lt;&gt; "", $D270 &lt;&gt; $E270, $F270 &lt;&gt; "x.x.x.x.x.x.x"), VLOOKUP($C270, Parameter!$A$4:$L$5000, 3, FALSE), "")</f>
        <v/>
      </c>
      <c r="BX270" s="55" t="str">
        <f>IF(AND($D270 &lt;&gt; "", $D270 &lt;&gt; $E270, $F270 &lt;&gt; "x.x.x.x.x.x.x"), VLOOKUP($C270, Parameter!$A$4:$L$5000, 4, FALSE), "")</f>
        <v/>
      </c>
      <c r="BY270" s="56">
        <f t="shared" si="122"/>
        <v>0</v>
      </c>
      <c r="BZ270" s="55" t="str">
        <f t="shared" si="123"/>
        <v>Intra</v>
      </c>
      <c r="CA270" s="55" t="str">
        <f>IF($BZ270="Ekstra", Parameter3!$B$2, "")</f>
        <v/>
      </c>
      <c r="CB270" s="55" t="str">
        <f>IF($BZ270="Ekstra", Parameter3!$C$2, "")</f>
        <v/>
      </c>
      <c r="CC270" s="55" t="str">
        <f>IF($BZ270="Ekstra", VLOOKUP($E270, Parameter!$E$3:$N$5000, 9, FALSE), "")</f>
        <v/>
      </c>
      <c r="CD270" s="55" t="str">
        <f>IF($BZ270="Ekstra", VLOOKUP($E270, Parameter!$E$3:$N$5000, 10, FALSE), "")</f>
        <v/>
      </c>
      <c r="CE270" s="56">
        <f t="shared" si="124"/>
        <v>0</v>
      </c>
      <c r="CF270" s="55" t="str">
        <f t="shared" si="109"/>
        <v/>
      </c>
      <c r="CG270" s="55" t="str">
        <f t="shared" si="109"/>
        <v/>
      </c>
      <c r="CH270" s="55" t="str">
        <f t="shared" si="125"/>
        <v/>
      </c>
      <c r="CI270" s="55" t="str">
        <f>IF($F270="x.x.x.x.x.x.x", VLOOKUP($C270, Parameter!$A$4:$L$5000, 4, FALSE), "")</f>
        <v/>
      </c>
      <c r="CJ270" s="56">
        <f t="shared" si="126"/>
        <v>0</v>
      </c>
      <c r="CM270" s="4" t="str">
        <f t="shared" si="127"/>
        <v>...-...-.....</v>
      </c>
      <c r="CN270" s="57">
        <f t="shared" si="128"/>
        <v>0</v>
      </c>
      <c r="CO270" s="58">
        <f t="shared" si="129"/>
        <v>0</v>
      </c>
      <c r="CP270" s="4" t="str">
        <f t="shared" si="130"/>
        <v/>
      </c>
      <c r="CQ270" s="4" t="b">
        <f t="shared" si="131"/>
        <v>0</v>
      </c>
      <c r="CR270" s="4" t="str">
        <f t="shared" si="132"/>
        <v/>
      </c>
      <c r="CS270" s="4" t="str">
        <f t="shared" si="133"/>
        <v/>
      </c>
      <c r="CT270" s="91" t="b">
        <f t="shared" si="110"/>
        <v>0</v>
      </c>
    </row>
    <row r="271" spans="1:98" s="4" customFormat="1" x14ac:dyDescent="0.25">
      <c r="A271" s="50" t="str">
        <f t="shared" si="111"/>
        <v>...</v>
      </c>
      <c r="B271" s="50" t="str">
        <f t="shared" si="112"/>
        <v>...</v>
      </c>
      <c r="C271" s="50" t="str">
        <f t="shared" si="113"/>
        <v>.....</v>
      </c>
      <c r="D271" s="50" t="str">
        <f>IF($C271=".....","",_xlfn.IFNA(VLOOKUP($C271, Parameter!$A$4:$L$5000, 3, FALSE), ""))</f>
        <v/>
      </c>
      <c r="E271" s="50" t="str">
        <f t="shared" si="114"/>
        <v>.....</v>
      </c>
      <c r="F271" s="50" t="str">
        <f t="shared" si="115"/>
        <v>......</v>
      </c>
      <c r="G271" s="50" t="str">
        <f t="shared" si="116"/>
        <v>...</v>
      </c>
      <c r="H271" s="40">
        <f>IF(E271=".....", 0, _xlfn.IFNA(VLOOKUP($E271, Parameter2!$A$2:$C$5000, 3, FALSE), 0))</f>
        <v>0</v>
      </c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18" t="str">
        <f>IF(C271=".....","",_xlfn.IFNA(VLOOKUP($C271, Parameter!$A$4:$B$5000, 2, FALSE), "Kode belanja salah :("))</f>
        <v/>
      </c>
      <c r="X271" s="35"/>
      <c r="Y271" s="121"/>
      <c r="Z271" s="17"/>
      <c r="AA271" s="20"/>
      <c r="AB271" s="41" t="str">
        <f>IF($C271=".....","",VLOOKUP($C271, Parameter!$A$4:$L$5000, 6, FALSE))</f>
        <v/>
      </c>
      <c r="AC271" s="41" t="str">
        <f>IF($C271=".....","",VLOOKUP($C271, Parameter!$A$4:$L$5000, 7, FALSE))</f>
        <v/>
      </c>
      <c r="AD271" s="41" t="str">
        <f>IF($C271=".....","",VLOOKUP($C271, Parameter!$A$4:$L$5000, 8, FALSE))</f>
        <v/>
      </c>
      <c r="AE271" s="41" t="str">
        <f>IF($C271=".....","",VLOOKUP($C271, Parameter!$A$4:$L$5000, 9, FALSE))</f>
        <v/>
      </c>
      <c r="AF271" s="41" t="str">
        <f>IF($C271=".....","",VLOOKUP($C271, Parameter!$A$4:$L$5000, 10, FALSE))</f>
        <v/>
      </c>
      <c r="AG271" s="41" t="str">
        <f>IF($C271=".....","",VLOOKUP($C271, Parameter!$A$4:$L$5000, 11, FALSE))</f>
        <v/>
      </c>
      <c r="AH271" s="41" t="str">
        <f>IF($C271="..0.0.0.000","",_xlfn.IFNA(VLOOKUP($C271, Parameter!$A$4:$L$5000, 12, FALSE), ""))</f>
        <v/>
      </c>
      <c r="AI271" s="39"/>
      <c r="AJ271" s="39"/>
      <c r="AK271" s="39"/>
      <c r="AL271" s="39"/>
      <c r="AM271" s="39"/>
      <c r="AN271" s="39"/>
      <c r="AO271" s="39"/>
      <c r="AP271" s="41" t="str">
        <f>IF(F271="......", "", _xlfn.IFNA(VLOOKUP(F271, Parameter2!$D$2:$E$15000, 2, FALSE), "Kode aset salah :("))</f>
        <v/>
      </c>
      <c r="AQ271" s="39"/>
      <c r="AR271" s="51"/>
      <c r="AS271" s="52"/>
      <c r="AT271" s="53">
        <f t="shared" si="117"/>
        <v>0</v>
      </c>
      <c r="AU271" s="39" t="str">
        <f t="shared" si="118"/>
        <v/>
      </c>
      <c r="AV271" s="39" t="str">
        <f t="shared" si="119"/>
        <v/>
      </c>
      <c r="AW271" s="39" t="str">
        <f t="shared" si="120"/>
        <v/>
      </c>
      <c r="AX271" s="39" t="str">
        <f t="shared" si="121"/>
        <v/>
      </c>
      <c r="AY271" s="41" t="str">
        <f>IF(G271="...", "", VLOOKUP(G271, UPB!$A$3:$B$5000, 2, FALSE))</f>
        <v/>
      </c>
      <c r="AZ271" s="84"/>
      <c r="BA271" s="76"/>
      <c r="BB271" s="65"/>
      <c r="BC271" s="65"/>
      <c r="BD271" s="54"/>
      <c r="BE271" s="65"/>
      <c r="BF271" s="65"/>
      <c r="BG271" s="65"/>
      <c r="BH271" s="65"/>
      <c r="BI271" s="65"/>
      <c r="BJ271" s="65"/>
      <c r="BK271" s="65"/>
      <c r="BL271" s="65"/>
      <c r="BM271" s="65"/>
      <c r="BN271" s="70"/>
      <c r="BO271" s="65"/>
      <c r="BP271" s="65"/>
      <c r="BQ271" s="65"/>
      <c r="BR271" s="65"/>
      <c r="BS271" s="65"/>
      <c r="BT271" s="65"/>
      <c r="BU271" s="55" t="str">
        <f>IF(AND($D271 &lt;&gt; "", $D271 &lt;&gt; $E271, $F271 &lt;&gt; "x.x.x.x.x.x.x"), VLOOKUP($E271, Parameter!$E$3:$N$5000, 9, FALSE), "")</f>
        <v/>
      </c>
      <c r="BV271" s="55" t="str">
        <f>IF(AND($D271 &lt;&gt; "", $D271 &lt;&gt; $E271, $F271 &lt;&gt; "x.x.x.x.x.x.x"), VLOOKUP($E271, Parameter!$E$3:$N$5000, 10, FALSE), "")</f>
        <v/>
      </c>
      <c r="BW271" s="55" t="str">
        <f>IF(AND($D271 &lt;&gt; "", $D271 &lt;&gt; $E271, $F271 &lt;&gt; "x.x.x.x.x.x.x"), VLOOKUP($C271, Parameter!$A$4:$L$5000, 3, FALSE), "")</f>
        <v/>
      </c>
      <c r="BX271" s="55" t="str">
        <f>IF(AND($D271 &lt;&gt; "", $D271 &lt;&gt; $E271, $F271 &lt;&gt; "x.x.x.x.x.x.x"), VLOOKUP($C271, Parameter!$A$4:$L$5000, 4, FALSE), "")</f>
        <v/>
      </c>
      <c r="BY271" s="56">
        <f t="shared" si="122"/>
        <v>0</v>
      </c>
      <c r="BZ271" s="55" t="str">
        <f t="shared" si="123"/>
        <v>Intra</v>
      </c>
      <c r="CA271" s="55" t="str">
        <f>IF($BZ271="Ekstra", Parameter3!$B$2, "")</f>
        <v/>
      </c>
      <c r="CB271" s="55" t="str">
        <f>IF($BZ271="Ekstra", Parameter3!$C$2, "")</f>
        <v/>
      </c>
      <c r="CC271" s="55" t="str">
        <f>IF($BZ271="Ekstra", VLOOKUP($E271, Parameter!$E$3:$N$5000, 9, FALSE), "")</f>
        <v/>
      </c>
      <c r="CD271" s="55" t="str">
        <f>IF($BZ271="Ekstra", VLOOKUP($E271, Parameter!$E$3:$N$5000, 10, FALSE), "")</f>
        <v/>
      </c>
      <c r="CE271" s="56">
        <f t="shared" si="124"/>
        <v>0</v>
      </c>
      <c r="CF271" s="55" t="str">
        <f t="shared" si="109"/>
        <v/>
      </c>
      <c r="CG271" s="55" t="str">
        <f t="shared" si="109"/>
        <v/>
      </c>
      <c r="CH271" s="55" t="str">
        <f t="shared" si="125"/>
        <v/>
      </c>
      <c r="CI271" s="55" t="str">
        <f>IF($F271="x.x.x.x.x.x.x", VLOOKUP($C271, Parameter!$A$4:$L$5000, 4, FALSE), "")</f>
        <v/>
      </c>
      <c r="CJ271" s="56">
        <f t="shared" si="126"/>
        <v>0</v>
      </c>
      <c r="CM271" s="4" t="str">
        <f t="shared" si="127"/>
        <v>...-...-.....</v>
      </c>
      <c r="CN271" s="57">
        <f t="shared" si="128"/>
        <v>0</v>
      </c>
      <c r="CO271" s="58">
        <f t="shared" si="129"/>
        <v>0</v>
      </c>
      <c r="CP271" s="4" t="str">
        <f t="shared" si="130"/>
        <v/>
      </c>
      <c r="CQ271" s="4" t="b">
        <f t="shared" si="131"/>
        <v>0</v>
      </c>
      <c r="CR271" s="4" t="str">
        <f t="shared" si="132"/>
        <v/>
      </c>
      <c r="CS271" s="4" t="str">
        <f t="shared" si="133"/>
        <v/>
      </c>
      <c r="CT271" s="91" t="b">
        <f t="shared" si="110"/>
        <v>0</v>
      </c>
    </row>
    <row r="272" spans="1:98" s="4" customFormat="1" x14ac:dyDescent="0.25">
      <c r="A272" s="50" t="str">
        <f t="shared" si="111"/>
        <v>...</v>
      </c>
      <c r="B272" s="50" t="str">
        <f t="shared" si="112"/>
        <v>...</v>
      </c>
      <c r="C272" s="50" t="str">
        <f t="shared" si="113"/>
        <v>.....</v>
      </c>
      <c r="D272" s="50" t="str">
        <f>IF($C272=".....","",_xlfn.IFNA(VLOOKUP($C272, Parameter!$A$4:$L$5000, 3, FALSE), ""))</f>
        <v/>
      </c>
      <c r="E272" s="50" t="str">
        <f t="shared" si="114"/>
        <v>.....</v>
      </c>
      <c r="F272" s="50" t="str">
        <f t="shared" si="115"/>
        <v>......</v>
      </c>
      <c r="G272" s="50" t="str">
        <f t="shared" si="116"/>
        <v>...</v>
      </c>
      <c r="H272" s="40">
        <f>IF(E272=".....", 0, _xlfn.IFNA(VLOOKUP($E272, Parameter2!$A$2:$C$5000, 3, FALSE), 0))</f>
        <v>0</v>
      </c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18" t="str">
        <f>IF(C272=".....","",_xlfn.IFNA(VLOOKUP($C272, Parameter!$A$4:$B$5000, 2, FALSE), "Kode belanja salah :("))</f>
        <v/>
      </c>
      <c r="X272" s="35"/>
      <c r="Y272" s="121"/>
      <c r="Z272" s="17"/>
      <c r="AA272" s="20"/>
      <c r="AB272" s="41" t="str">
        <f>IF($C272=".....","",VLOOKUP($C272, Parameter!$A$4:$L$5000, 6, FALSE))</f>
        <v/>
      </c>
      <c r="AC272" s="41" t="str">
        <f>IF($C272=".....","",VLOOKUP($C272, Parameter!$A$4:$L$5000, 7, FALSE))</f>
        <v/>
      </c>
      <c r="AD272" s="41" t="str">
        <f>IF($C272=".....","",VLOOKUP($C272, Parameter!$A$4:$L$5000, 8, FALSE))</f>
        <v/>
      </c>
      <c r="AE272" s="41" t="str">
        <f>IF($C272=".....","",VLOOKUP($C272, Parameter!$A$4:$L$5000, 9, FALSE))</f>
        <v/>
      </c>
      <c r="AF272" s="41" t="str">
        <f>IF($C272=".....","",VLOOKUP($C272, Parameter!$A$4:$L$5000, 10, FALSE))</f>
        <v/>
      </c>
      <c r="AG272" s="41" t="str">
        <f>IF($C272=".....","",VLOOKUP($C272, Parameter!$A$4:$L$5000, 11, FALSE))</f>
        <v/>
      </c>
      <c r="AH272" s="41" t="str">
        <f>IF($C272="..0.0.0.000","",_xlfn.IFNA(VLOOKUP($C272, Parameter!$A$4:$L$5000, 12, FALSE), ""))</f>
        <v/>
      </c>
      <c r="AI272" s="39"/>
      <c r="AJ272" s="39"/>
      <c r="AK272" s="39"/>
      <c r="AL272" s="39"/>
      <c r="AM272" s="39"/>
      <c r="AN272" s="39"/>
      <c r="AO272" s="39"/>
      <c r="AP272" s="41" t="str">
        <f>IF(F272="......", "", _xlfn.IFNA(VLOOKUP(F272, Parameter2!$D$2:$E$15000, 2, FALSE), "Kode aset salah :("))</f>
        <v/>
      </c>
      <c r="AQ272" s="39"/>
      <c r="AR272" s="51"/>
      <c r="AS272" s="52"/>
      <c r="AT272" s="53">
        <f t="shared" si="117"/>
        <v>0</v>
      </c>
      <c r="AU272" s="39" t="str">
        <f t="shared" si="118"/>
        <v/>
      </c>
      <c r="AV272" s="39" t="str">
        <f t="shared" si="119"/>
        <v/>
      </c>
      <c r="AW272" s="39" t="str">
        <f t="shared" si="120"/>
        <v/>
      </c>
      <c r="AX272" s="39" t="str">
        <f t="shared" si="121"/>
        <v/>
      </c>
      <c r="AY272" s="41" t="str">
        <f>IF(G272="...", "", VLOOKUP(G272, UPB!$A$3:$B$5000, 2, FALSE))</f>
        <v/>
      </c>
      <c r="AZ272" s="84"/>
      <c r="BA272" s="76"/>
      <c r="BB272" s="65"/>
      <c r="BC272" s="65"/>
      <c r="BD272" s="54"/>
      <c r="BE272" s="65"/>
      <c r="BF272" s="65"/>
      <c r="BG272" s="65"/>
      <c r="BH272" s="65"/>
      <c r="BI272" s="65"/>
      <c r="BJ272" s="65"/>
      <c r="BK272" s="65"/>
      <c r="BL272" s="65"/>
      <c r="BM272" s="65"/>
      <c r="BN272" s="70"/>
      <c r="BO272" s="65"/>
      <c r="BP272" s="65"/>
      <c r="BQ272" s="65"/>
      <c r="BR272" s="65"/>
      <c r="BS272" s="65"/>
      <c r="BT272" s="65"/>
      <c r="BU272" s="55" t="str">
        <f>IF(AND($D272 &lt;&gt; "", $D272 &lt;&gt; $E272, $F272 &lt;&gt; "x.x.x.x.x.x.x"), VLOOKUP($E272, Parameter!$E$3:$N$5000, 9, FALSE), "")</f>
        <v/>
      </c>
      <c r="BV272" s="55" t="str">
        <f>IF(AND($D272 &lt;&gt; "", $D272 &lt;&gt; $E272, $F272 &lt;&gt; "x.x.x.x.x.x.x"), VLOOKUP($E272, Parameter!$E$3:$N$5000, 10, FALSE), "")</f>
        <v/>
      </c>
      <c r="BW272" s="55" t="str">
        <f>IF(AND($D272 &lt;&gt; "", $D272 &lt;&gt; $E272, $F272 &lt;&gt; "x.x.x.x.x.x.x"), VLOOKUP($C272, Parameter!$A$4:$L$5000, 3, FALSE), "")</f>
        <v/>
      </c>
      <c r="BX272" s="55" t="str">
        <f>IF(AND($D272 &lt;&gt; "", $D272 &lt;&gt; $E272, $F272 &lt;&gt; "x.x.x.x.x.x.x"), VLOOKUP($C272, Parameter!$A$4:$L$5000, 4, FALSE), "")</f>
        <v/>
      </c>
      <c r="BY272" s="56">
        <f t="shared" si="122"/>
        <v>0</v>
      </c>
      <c r="BZ272" s="55" t="str">
        <f t="shared" si="123"/>
        <v>Intra</v>
      </c>
      <c r="CA272" s="55" t="str">
        <f>IF($BZ272="Ekstra", Parameter3!$B$2, "")</f>
        <v/>
      </c>
      <c r="CB272" s="55" t="str">
        <f>IF($BZ272="Ekstra", Parameter3!$C$2, "")</f>
        <v/>
      </c>
      <c r="CC272" s="55" t="str">
        <f>IF($BZ272="Ekstra", VLOOKUP($E272, Parameter!$E$3:$N$5000, 9, FALSE), "")</f>
        <v/>
      </c>
      <c r="CD272" s="55" t="str">
        <f>IF($BZ272="Ekstra", VLOOKUP($E272, Parameter!$E$3:$N$5000, 10, FALSE), "")</f>
        <v/>
      </c>
      <c r="CE272" s="56">
        <f t="shared" si="124"/>
        <v>0</v>
      </c>
      <c r="CF272" s="55" t="str">
        <f t="shared" ref="CF272:CG291" si="134">IF($F272="x.x.x.x.x.x.x", "x.x.x.x.x.x", "")</f>
        <v/>
      </c>
      <c r="CG272" s="55" t="str">
        <f t="shared" si="134"/>
        <v/>
      </c>
      <c r="CH272" s="55" t="str">
        <f t="shared" si="125"/>
        <v/>
      </c>
      <c r="CI272" s="55" t="str">
        <f>IF($F272="x.x.x.x.x.x.x", VLOOKUP($C272, Parameter!$A$4:$L$5000, 4, FALSE), "")</f>
        <v/>
      </c>
      <c r="CJ272" s="56">
        <f t="shared" si="126"/>
        <v>0</v>
      </c>
      <c r="CM272" s="4" t="str">
        <f t="shared" si="127"/>
        <v>...-...-.....</v>
      </c>
      <c r="CN272" s="57">
        <f t="shared" si="128"/>
        <v>0</v>
      </c>
      <c r="CO272" s="58">
        <f t="shared" si="129"/>
        <v>0</v>
      </c>
      <c r="CP272" s="4" t="str">
        <f t="shared" si="130"/>
        <v/>
      </c>
      <c r="CQ272" s="4" t="b">
        <f t="shared" si="131"/>
        <v>0</v>
      </c>
      <c r="CR272" s="4" t="str">
        <f t="shared" si="132"/>
        <v/>
      </c>
      <c r="CS272" s="4" t="str">
        <f t="shared" si="133"/>
        <v/>
      </c>
      <c r="CT272" s="91" t="b">
        <f t="shared" si="110"/>
        <v>0</v>
      </c>
    </row>
    <row r="273" spans="1:98" s="4" customFormat="1" x14ac:dyDescent="0.25">
      <c r="A273" s="50" t="str">
        <f t="shared" si="111"/>
        <v>...</v>
      </c>
      <c r="B273" s="50" t="str">
        <f t="shared" si="112"/>
        <v>...</v>
      </c>
      <c r="C273" s="50" t="str">
        <f t="shared" si="113"/>
        <v>.....</v>
      </c>
      <c r="D273" s="50" t="str">
        <f>IF($C273=".....","",_xlfn.IFNA(VLOOKUP($C273, Parameter!$A$4:$L$5000, 3, FALSE), ""))</f>
        <v/>
      </c>
      <c r="E273" s="50" t="str">
        <f t="shared" si="114"/>
        <v>.....</v>
      </c>
      <c r="F273" s="50" t="str">
        <f t="shared" si="115"/>
        <v>......</v>
      </c>
      <c r="G273" s="50" t="str">
        <f t="shared" si="116"/>
        <v>...</v>
      </c>
      <c r="H273" s="40">
        <f>IF(E273=".....", 0, _xlfn.IFNA(VLOOKUP($E273, Parameter2!$A$2:$C$5000, 3, FALSE), 0))</f>
        <v>0</v>
      </c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18" t="str">
        <f>IF(C273=".....","",_xlfn.IFNA(VLOOKUP($C273, Parameter!$A$4:$B$5000, 2, FALSE), "Kode belanja salah :("))</f>
        <v/>
      </c>
      <c r="X273" s="35"/>
      <c r="Y273" s="121"/>
      <c r="Z273" s="17"/>
      <c r="AA273" s="20"/>
      <c r="AB273" s="41" t="str">
        <f>IF($C273=".....","",VLOOKUP($C273, Parameter!$A$4:$L$5000, 6, FALSE))</f>
        <v/>
      </c>
      <c r="AC273" s="41" t="str">
        <f>IF($C273=".....","",VLOOKUP($C273, Parameter!$A$4:$L$5000, 7, FALSE))</f>
        <v/>
      </c>
      <c r="AD273" s="41" t="str">
        <f>IF($C273=".....","",VLOOKUP($C273, Parameter!$A$4:$L$5000, 8, FALSE))</f>
        <v/>
      </c>
      <c r="AE273" s="41" t="str">
        <f>IF($C273=".....","",VLOOKUP($C273, Parameter!$A$4:$L$5000, 9, FALSE))</f>
        <v/>
      </c>
      <c r="AF273" s="41" t="str">
        <f>IF($C273=".....","",VLOOKUP($C273, Parameter!$A$4:$L$5000, 10, FALSE))</f>
        <v/>
      </c>
      <c r="AG273" s="41" t="str">
        <f>IF($C273=".....","",VLOOKUP($C273, Parameter!$A$4:$L$5000, 11, FALSE))</f>
        <v/>
      </c>
      <c r="AH273" s="41" t="str">
        <f>IF($C273="..0.0.0.000","",_xlfn.IFNA(VLOOKUP($C273, Parameter!$A$4:$L$5000, 12, FALSE), ""))</f>
        <v/>
      </c>
      <c r="AI273" s="39"/>
      <c r="AJ273" s="39"/>
      <c r="AK273" s="39"/>
      <c r="AL273" s="39"/>
      <c r="AM273" s="39"/>
      <c r="AN273" s="39"/>
      <c r="AO273" s="39"/>
      <c r="AP273" s="41" t="str">
        <f>IF(F273="......", "", _xlfn.IFNA(VLOOKUP(F273, Parameter2!$D$2:$E$15000, 2, FALSE), "Kode aset salah :("))</f>
        <v/>
      </c>
      <c r="AQ273" s="39"/>
      <c r="AR273" s="51"/>
      <c r="AS273" s="52"/>
      <c r="AT273" s="53">
        <f t="shared" si="117"/>
        <v>0</v>
      </c>
      <c r="AU273" s="39" t="str">
        <f t="shared" si="118"/>
        <v/>
      </c>
      <c r="AV273" s="39" t="str">
        <f t="shared" si="119"/>
        <v/>
      </c>
      <c r="AW273" s="39" t="str">
        <f t="shared" si="120"/>
        <v/>
      </c>
      <c r="AX273" s="39" t="str">
        <f t="shared" si="121"/>
        <v/>
      </c>
      <c r="AY273" s="41" t="str">
        <f>IF(G273="...", "", VLOOKUP(G273, UPB!$A$3:$B$5000, 2, FALSE))</f>
        <v/>
      </c>
      <c r="AZ273" s="84"/>
      <c r="BA273" s="76"/>
      <c r="BB273" s="65"/>
      <c r="BC273" s="65"/>
      <c r="BD273" s="54"/>
      <c r="BE273" s="65"/>
      <c r="BF273" s="65"/>
      <c r="BG273" s="65"/>
      <c r="BH273" s="65"/>
      <c r="BI273" s="65"/>
      <c r="BJ273" s="65"/>
      <c r="BK273" s="65"/>
      <c r="BL273" s="65"/>
      <c r="BM273" s="65"/>
      <c r="BN273" s="70"/>
      <c r="BO273" s="65"/>
      <c r="BP273" s="65"/>
      <c r="BQ273" s="65"/>
      <c r="BR273" s="65"/>
      <c r="BS273" s="65"/>
      <c r="BT273" s="65"/>
      <c r="BU273" s="55" t="str">
        <f>IF(AND($D273 &lt;&gt; "", $D273 &lt;&gt; $E273, $F273 &lt;&gt; "x.x.x.x.x.x.x"), VLOOKUP($E273, Parameter!$E$3:$N$5000, 9, FALSE), "")</f>
        <v/>
      </c>
      <c r="BV273" s="55" t="str">
        <f>IF(AND($D273 &lt;&gt; "", $D273 &lt;&gt; $E273, $F273 &lt;&gt; "x.x.x.x.x.x.x"), VLOOKUP($E273, Parameter!$E$3:$N$5000, 10, FALSE), "")</f>
        <v/>
      </c>
      <c r="BW273" s="55" t="str">
        <f>IF(AND($D273 &lt;&gt; "", $D273 &lt;&gt; $E273, $F273 &lt;&gt; "x.x.x.x.x.x.x"), VLOOKUP($C273, Parameter!$A$4:$L$5000, 3, FALSE), "")</f>
        <v/>
      </c>
      <c r="BX273" s="55" t="str">
        <f>IF(AND($D273 &lt;&gt; "", $D273 &lt;&gt; $E273, $F273 &lt;&gt; "x.x.x.x.x.x.x"), VLOOKUP($C273, Parameter!$A$4:$L$5000, 4, FALSE), "")</f>
        <v/>
      </c>
      <c r="BY273" s="56">
        <f t="shared" si="122"/>
        <v>0</v>
      </c>
      <c r="BZ273" s="55" t="str">
        <f t="shared" si="123"/>
        <v>Intra</v>
      </c>
      <c r="CA273" s="55" t="str">
        <f>IF($BZ273="Ekstra", Parameter3!$B$2, "")</f>
        <v/>
      </c>
      <c r="CB273" s="55" t="str">
        <f>IF($BZ273="Ekstra", Parameter3!$C$2, "")</f>
        <v/>
      </c>
      <c r="CC273" s="55" t="str">
        <f>IF($BZ273="Ekstra", VLOOKUP($E273, Parameter!$E$3:$N$5000, 9, FALSE), "")</f>
        <v/>
      </c>
      <c r="CD273" s="55" t="str">
        <f>IF($BZ273="Ekstra", VLOOKUP($E273, Parameter!$E$3:$N$5000, 10, FALSE), "")</f>
        <v/>
      </c>
      <c r="CE273" s="56">
        <f t="shared" si="124"/>
        <v>0</v>
      </c>
      <c r="CF273" s="55" t="str">
        <f t="shared" si="134"/>
        <v/>
      </c>
      <c r="CG273" s="55" t="str">
        <f t="shared" si="134"/>
        <v/>
      </c>
      <c r="CH273" s="55" t="str">
        <f t="shared" si="125"/>
        <v/>
      </c>
      <c r="CI273" s="55" t="str">
        <f>IF($F273="x.x.x.x.x.x.x", VLOOKUP($C273, Parameter!$A$4:$L$5000, 4, FALSE), "")</f>
        <v/>
      </c>
      <c r="CJ273" s="56">
        <f t="shared" si="126"/>
        <v>0</v>
      </c>
      <c r="CM273" s="4" t="str">
        <f t="shared" si="127"/>
        <v>...-...-.....</v>
      </c>
      <c r="CN273" s="57">
        <f t="shared" si="128"/>
        <v>0</v>
      </c>
      <c r="CO273" s="58">
        <f t="shared" si="129"/>
        <v>0</v>
      </c>
      <c r="CP273" s="4" t="str">
        <f t="shared" si="130"/>
        <v/>
      </c>
      <c r="CQ273" s="4" t="b">
        <f t="shared" si="131"/>
        <v>0</v>
      </c>
      <c r="CR273" s="4" t="str">
        <f t="shared" si="132"/>
        <v/>
      </c>
      <c r="CS273" s="4" t="str">
        <f t="shared" si="133"/>
        <v/>
      </c>
      <c r="CT273" s="91" t="b">
        <f t="shared" si="110"/>
        <v>0</v>
      </c>
    </row>
    <row r="274" spans="1:98" s="4" customFormat="1" x14ac:dyDescent="0.25">
      <c r="A274" s="50" t="str">
        <f t="shared" si="111"/>
        <v>...</v>
      </c>
      <c r="B274" s="50" t="str">
        <f t="shared" si="112"/>
        <v>...</v>
      </c>
      <c r="C274" s="50" t="str">
        <f t="shared" si="113"/>
        <v>.....</v>
      </c>
      <c r="D274" s="50" t="str">
        <f>IF($C274=".....","",_xlfn.IFNA(VLOOKUP($C274, Parameter!$A$4:$L$5000, 3, FALSE), ""))</f>
        <v/>
      </c>
      <c r="E274" s="50" t="str">
        <f t="shared" si="114"/>
        <v>.....</v>
      </c>
      <c r="F274" s="50" t="str">
        <f t="shared" si="115"/>
        <v>......</v>
      </c>
      <c r="G274" s="50" t="str">
        <f t="shared" si="116"/>
        <v>...</v>
      </c>
      <c r="H274" s="40">
        <f>IF(E274=".....", 0, _xlfn.IFNA(VLOOKUP($E274, Parameter2!$A$2:$C$5000, 3, FALSE), 0))</f>
        <v>0</v>
      </c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18" t="str">
        <f>IF(C274=".....","",_xlfn.IFNA(VLOOKUP($C274, Parameter!$A$4:$B$5000, 2, FALSE), "Kode belanja salah :("))</f>
        <v/>
      </c>
      <c r="X274" s="35"/>
      <c r="Y274" s="121"/>
      <c r="Z274" s="17"/>
      <c r="AA274" s="20"/>
      <c r="AB274" s="41" t="str">
        <f>IF($C274=".....","",VLOOKUP($C274, Parameter!$A$4:$L$5000, 6, FALSE))</f>
        <v/>
      </c>
      <c r="AC274" s="41" t="str">
        <f>IF($C274=".....","",VLOOKUP($C274, Parameter!$A$4:$L$5000, 7, FALSE))</f>
        <v/>
      </c>
      <c r="AD274" s="41" t="str">
        <f>IF($C274=".....","",VLOOKUP($C274, Parameter!$A$4:$L$5000, 8, FALSE))</f>
        <v/>
      </c>
      <c r="AE274" s="41" t="str">
        <f>IF($C274=".....","",VLOOKUP($C274, Parameter!$A$4:$L$5000, 9, FALSE))</f>
        <v/>
      </c>
      <c r="AF274" s="41" t="str">
        <f>IF($C274=".....","",VLOOKUP($C274, Parameter!$A$4:$L$5000, 10, FALSE))</f>
        <v/>
      </c>
      <c r="AG274" s="41" t="str">
        <f>IF($C274=".....","",VLOOKUP($C274, Parameter!$A$4:$L$5000, 11, FALSE))</f>
        <v/>
      </c>
      <c r="AH274" s="41" t="str">
        <f>IF($C274="..0.0.0.000","",_xlfn.IFNA(VLOOKUP($C274, Parameter!$A$4:$L$5000, 12, FALSE), ""))</f>
        <v/>
      </c>
      <c r="AI274" s="39"/>
      <c r="AJ274" s="39"/>
      <c r="AK274" s="39"/>
      <c r="AL274" s="39"/>
      <c r="AM274" s="39"/>
      <c r="AN274" s="39"/>
      <c r="AO274" s="39"/>
      <c r="AP274" s="41" t="str">
        <f>IF(F274="......", "", _xlfn.IFNA(VLOOKUP(F274, Parameter2!$D$2:$E$15000, 2, FALSE), "Kode aset salah :("))</f>
        <v/>
      </c>
      <c r="AQ274" s="39"/>
      <c r="AR274" s="51"/>
      <c r="AS274" s="52"/>
      <c r="AT274" s="53">
        <f t="shared" si="117"/>
        <v>0</v>
      </c>
      <c r="AU274" s="39" t="str">
        <f t="shared" si="118"/>
        <v/>
      </c>
      <c r="AV274" s="39" t="str">
        <f t="shared" si="119"/>
        <v/>
      </c>
      <c r="AW274" s="39" t="str">
        <f t="shared" si="120"/>
        <v/>
      </c>
      <c r="AX274" s="39" t="str">
        <f t="shared" si="121"/>
        <v/>
      </c>
      <c r="AY274" s="41" t="str">
        <f>IF(G274="...", "", VLOOKUP(G274, UPB!$A$3:$B$5000, 2, FALSE))</f>
        <v/>
      </c>
      <c r="AZ274" s="84"/>
      <c r="BA274" s="76"/>
      <c r="BB274" s="65"/>
      <c r="BC274" s="65"/>
      <c r="BD274" s="54"/>
      <c r="BE274" s="65"/>
      <c r="BF274" s="65"/>
      <c r="BG274" s="65"/>
      <c r="BH274" s="65"/>
      <c r="BI274" s="65"/>
      <c r="BJ274" s="65"/>
      <c r="BK274" s="65"/>
      <c r="BL274" s="65"/>
      <c r="BM274" s="65"/>
      <c r="BN274" s="70"/>
      <c r="BO274" s="65"/>
      <c r="BP274" s="65"/>
      <c r="BQ274" s="65"/>
      <c r="BR274" s="65"/>
      <c r="BS274" s="65"/>
      <c r="BT274" s="65"/>
      <c r="BU274" s="55" t="str">
        <f>IF(AND($D274 &lt;&gt; "", $D274 &lt;&gt; $E274, $F274 &lt;&gt; "x.x.x.x.x.x.x"), VLOOKUP($E274, Parameter!$E$3:$N$5000, 9, FALSE), "")</f>
        <v/>
      </c>
      <c r="BV274" s="55" t="str">
        <f>IF(AND($D274 &lt;&gt; "", $D274 &lt;&gt; $E274, $F274 &lt;&gt; "x.x.x.x.x.x.x"), VLOOKUP($E274, Parameter!$E$3:$N$5000, 10, FALSE), "")</f>
        <v/>
      </c>
      <c r="BW274" s="55" t="str">
        <f>IF(AND($D274 &lt;&gt; "", $D274 &lt;&gt; $E274, $F274 &lt;&gt; "x.x.x.x.x.x.x"), VLOOKUP($C274, Parameter!$A$4:$L$5000, 3, FALSE), "")</f>
        <v/>
      </c>
      <c r="BX274" s="55" t="str">
        <f>IF(AND($D274 &lt;&gt; "", $D274 &lt;&gt; $E274, $F274 &lt;&gt; "x.x.x.x.x.x.x"), VLOOKUP($C274, Parameter!$A$4:$L$5000, 4, FALSE), "")</f>
        <v/>
      </c>
      <c r="BY274" s="56">
        <f t="shared" si="122"/>
        <v>0</v>
      </c>
      <c r="BZ274" s="55" t="str">
        <f t="shared" si="123"/>
        <v>Intra</v>
      </c>
      <c r="CA274" s="55" t="str">
        <f>IF($BZ274="Ekstra", Parameter3!$B$2, "")</f>
        <v/>
      </c>
      <c r="CB274" s="55" t="str">
        <f>IF($BZ274="Ekstra", Parameter3!$C$2, "")</f>
        <v/>
      </c>
      <c r="CC274" s="55" t="str">
        <f>IF($BZ274="Ekstra", VLOOKUP($E274, Parameter!$E$3:$N$5000, 9, FALSE), "")</f>
        <v/>
      </c>
      <c r="CD274" s="55" t="str">
        <f>IF($BZ274="Ekstra", VLOOKUP($E274, Parameter!$E$3:$N$5000, 10, FALSE), "")</f>
        <v/>
      </c>
      <c r="CE274" s="56">
        <f t="shared" si="124"/>
        <v>0</v>
      </c>
      <c r="CF274" s="55" t="str">
        <f t="shared" si="134"/>
        <v/>
      </c>
      <c r="CG274" s="55" t="str">
        <f t="shared" si="134"/>
        <v/>
      </c>
      <c r="CH274" s="55" t="str">
        <f t="shared" si="125"/>
        <v/>
      </c>
      <c r="CI274" s="55" t="str">
        <f>IF($F274="x.x.x.x.x.x.x", VLOOKUP($C274, Parameter!$A$4:$L$5000, 4, FALSE), "")</f>
        <v/>
      </c>
      <c r="CJ274" s="56">
        <f t="shared" si="126"/>
        <v>0</v>
      </c>
      <c r="CM274" s="4" t="str">
        <f t="shared" si="127"/>
        <v>...-...-.....</v>
      </c>
      <c r="CN274" s="57">
        <f t="shared" si="128"/>
        <v>0</v>
      </c>
      <c r="CO274" s="58">
        <f t="shared" si="129"/>
        <v>0</v>
      </c>
      <c r="CP274" s="4" t="str">
        <f t="shared" si="130"/>
        <v/>
      </c>
      <c r="CQ274" s="4" t="b">
        <f t="shared" si="131"/>
        <v>0</v>
      </c>
      <c r="CR274" s="4" t="str">
        <f t="shared" si="132"/>
        <v/>
      </c>
      <c r="CS274" s="4" t="str">
        <f t="shared" si="133"/>
        <v/>
      </c>
      <c r="CT274" s="91" t="b">
        <f t="shared" si="110"/>
        <v>0</v>
      </c>
    </row>
    <row r="275" spans="1:98" s="4" customFormat="1" x14ac:dyDescent="0.25">
      <c r="A275" s="50" t="str">
        <f t="shared" si="111"/>
        <v>...</v>
      </c>
      <c r="B275" s="50" t="str">
        <f t="shared" si="112"/>
        <v>...</v>
      </c>
      <c r="C275" s="50" t="str">
        <f t="shared" si="113"/>
        <v>.....</v>
      </c>
      <c r="D275" s="50" t="str">
        <f>IF($C275=".....","",_xlfn.IFNA(VLOOKUP($C275, Parameter!$A$4:$L$5000, 3, FALSE), ""))</f>
        <v/>
      </c>
      <c r="E275" s="50" t="str">
        <f t="shared" si="114"/>
        <v>.....</v>
      </c>
      <c r="F275" s="50" t="str">
        <f t="shared" si="115"/>
        <v>......</v>
      </c>
      <c r="G275" s="50" t="str">
        <f t="shared" si="116"/>
        <v>...</v>
      </c>
      <c r="H275" s="40">
        <f>IF(E275=".....", 0, _xlfn.IFNA(VLOOKUP($E275, Parameter2!$A$2:$C$5000, 3, FALSE), 0))</f>
        <v>0</v>
      </c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18" t="str">
        <f>IF(C275=".....","",_xlfn.IFNA(VLOOKUP($C275, Parameter!$A$4:$B$5000, 2, FALSE), "Kode belanja salah :("))</f>
        <v/>
      </c>
      <c r="X275" s="35"/>
      <c r="Y275" s="121"/>
      <c r="Z275" s="17"/>
      <c r="AA275" s="20"/>
      <c r="AB275" s="41" t="str">
        <f>IF($C275=".....","",VLOOKUP($C275, Parameter!$A$4:$L$5000, 6, FALSE))</f>
        <v/>
      </c>
      <c r="AC275" s="41" t="str">
        <f>IF($C275=".....","",VLOOKUP($C275, Parameter!$A$4:$L$5000, 7, FALSE))</f>
        <v/>
      </c>
      <c r="AD275" s="41" t="str">
        <f>IF($C275=".....","",VLOOKUP($C275, Parameter!$A$4:$L$5000, 8, FALSE))</f>
        <v/>
      </c>
      <c r="AE275" s="41" t="str">
        <f>IF($C275=".....","",VLOOKUP($C275, Parameter!$A$4:$L$5000, 9, FALSE))</f>
        <v/>
      </c>
      <c r="AF275" s="41" t="str">
        <f>IF($C275=".....","",VLOOKUP($C275, Parameter!$A$4:$L$5000, 10, FALSE))</f>
        <v/>
      </c>
      <c r="AG275" s="41" t="str">
        <f>IF($C275=".....","",VLOOKUP($C275, Parameter!$A$4:$L$5000, 11, FALSE))</f>
        <v/>
      </c>
      <c r="AH275" s="41" t="str">
        <f>IF($C275="..0.0.0.000","",_xlfn.IFNA(VLOOKUP($C275, Parameter!$A$4:$L$5000, 12, FALSE), ""))</f>
        <v/>
      </c>
      <c r="AI275" s="39"/>
      <c r="AJ275" s="39"/>
      <c r="AK275" s="39"/>
      <c r="AL275" s="39"/>
      <c r="AM275" s="39"/>
      <c r="AN275" s="39"/>
      <c r="AO275" s="39"/>
      <c r="AP275" s="41" t="str">
        <f>IF(F275="......", "", _xlfn.IFNA(VLOOKUP(F275, Parameter2!$D$2:$E$15000, 2, FALSE), "Kode aset salah :("))</f>
        <v/>
      </c>
      <c r="AQ275" s="39"/>
      <c r="AR275" s="51"/>
      <c r="AS275" s="52"/>
      <c r="AT275" s="53">
        <f t="shared" si="117"/>
        <v>0</v>
      </c>
      <c r="AU275" s="39" t="str">
        <f t="shared" si="118"/>
        <v/>
      </c>
      <c r="AV275" s="39" t="str">
        <f t="shared" si="119"/>
        <v/>
      </c>
      <c r="AW275" s="39" t="str">
        <f t="shared" si="120"/>
        <v/>
      </c>
      <c r="AX275" s="39" t="str">
        <f t="shared" si="121"/>
        <v/>
      </c>
      <c r="AY275" s="41" t="str">
        <f>IF(G275="...", "", VLOOKUP(G275, UPB!$A$3:$B$5000, 2, FALSE))</f>
        <v/>
      </c>
      <c r="AZ275" s="84"/>
      <c r="BA275" s="76"/>
      <c r="BB275" s="65"/>
      <c r="BC275" s="65"/>
      <c r="BD275" s="54"/>
      <c r="BE275" s="65"/>
      <c r="BF275" s="65"/>
      <c r="BG275" s="65"/>
      <c r="BH275" s="65"/>
      <c r="BI275" s="65"/>
      <c r="BJ275" s="65"/>
      <c r="BK275" s="65"/>
      <c r="BL275" s="65"/>
      <c r="BM275" s="65"/>
      <c r="BN275" s="70"/>
      <c r="BO275" s="65"/>
      <c r="BP275" s="65"/>
      <c r="BQ275" s="65"/>
      <c r="BR275" s="65"/>
      <c r="BS275" s="65"/>
      <c r="BT275" s="65"/>
      <c r="BU275" s="55" t="str">
        <f>IF(AND($D275 &lt;&gt; "", $D275 &lt;&gt; $E275, $F275 &lt;&gt; "x.x.x.x.x.x.x"), VLOOKUP($E275, Parameter!$E$3:$N$5000, 9, FALSE), "")</f>
        <v/>
      </c>
      <c r="BV275" s="55" t="str">
        <f>IF(AND($D275 &lt;&gt; "", $D275 &lt;&gt; $E275, $F275 &lt;&gt; "x.x.x.x.x.x.x"), VLOOKUP($E275, Parameter!$E$3:$N$5000, 10, FALSE), "")</f>
        <v/>
      </c>
      <c r="BW275" s="55" t="str">
        <f>IF(AND($D275 &lt;&gt; "", $D275 &lt;&gt; $E275, $F275 &lt;&gt; "x.x.x.x.x.x.x"), VLOOKUP($C275, Parameter!$A$4:$L$5000, 3, FALSE), "")</f>
        <v/>
      </c>
      <c r="BX275" s="55" t="str">
        <f>IF(AND($D275 &lt;&gt; "", $D275 &lt;&gt; $E275, $F275 &lt;&gt; "x.x.x.x.x.x.x"), VLOOKUP($C275, Parameter!$A$4:$L$5000, 4, FALSE), "")</f>
        <v/>
      </c>
      <c r="BY275" s="56">
        <f t="shared" si="122"/>
        <v>0</v>
      </c>
      <c r="BZ275" s="55" t="str">
        <f t="shared" si="123"/>
        <v>Intra</v>
      </c>
      <c r="CA275" s="55" t="str">
        <f>IF($BZ275="Ekstra", Parameter3!$B$2, "")</f>
        <v/>
      </c>
      <c r="CB275" s="55" t="str">
        <f>IF($BZ275="Ekstra", Parameter3!$C$2, "")</f>
        <v/>
      </c>
      <c r="CC275" s="55" t="str">
        <f>IF($BZ275="Ekstra", VLOOKUP($E275, Parameter!$E$3:$N$5000, 9, FALSE), "")</f>
        <v/>
      </c>
      <c r="CD275" s="55" t="str">
        <f>IF($BZ275="Ekstra", VLOOKUP($E275, Parameter!$E$3:$N$5000, 10, FALSE), "")</f>
        <v/>
      </c>
      <c r="CE275" s="56">
        <f t="shared" si="124"/>
        <v>0</v>
      </c>
      <c r="CF275" s="55" t="str">
        <f t="shared" si="134"/>
        <v/>
      </c>
      <c r="CG275" s="55" t="str">
        <f t="shared" si="134"/>
        <v/>
      </c>
      <c r="CH275" s="55" t="str">
        <f t="shared" si="125"/>
        <v/>
      </c>
      <c r="CI275" s="55" t="str">
        <f>IF($F275="x.x.x.x.x.x.x", VLOOKUP($C275, Parameter!$A$4:$L$5000, 4, FALSE), "")</f>
        <v/>
      </c>
      <c r="CJ275" s="56">
        <f t="shared" si="126"/>
        <v>0</v>
      </c>
      <c r="CM275" s="4" t="str">
        <f t="shared" si="127"/>
        <v>...-...-.....</v>
      </c>
      <c r="CN275" s="57">
        <f t="shared" si="128"/>
        <v>0</v>
      </c>
      <c r="CO275" s="58">
        <f t="shared" si="129"/>
        <v>0</v>
      </c>
      <c r="CP275" s="4" t="str">
        <f t="shared" si="130"/>
        <v/>
      </c>
      <c r="CQ275" s="4" t="b">
        <f t="shared" si="131"/>
        <v>0</v>
      </c>
      <c r="CR275" s="4" t="str">
        <f t="shared" si="132"/>
        <v/>
      </c>
      <c r="CS275" s="4" t="str">
        <f t="shared" si="133"/>
        <v/>
      </c>
      <c r="CT275" s="91" t="b">
        <f t="shared" si="110"/>
        <v>0</v>
      </c>
    </row>
    <row r="276" spans="1:98" s="4" customFormat="1" x14ac:dyDescent="0.25">
      <c r="A276" s="50" t="str">
        <f t="shared" si="111"/>
        <v>...</v>
      </c>
      <c r="B276" s="50" t="str">
        <f t="shared" si="112"/>
        <v>...</v>
      </c>
      <c r="C276" s="50" t="str">
        <f t="shared" si="113"/>
        <v>.....</v>
      </c>
      <c r="D276" s="50" t="str">
        <f>IF($C276=".....","",_xlfn.IFNA(VLOOKUP($C276, Parameter!$A$4:$L$5000, 3, FALSE), ""))</f>
        <v/>
      </c>
      <c r="E276" s="50" t="str">
        <f t="shared" si="114"/>
        <v>.....</v>
      </c>
      <c r="F276" s="50" t="str">
        <f t="shared" si="115"/>
        <v>......</v>
      </c>
      <c r="G276" s="50" t="str">
        <f t="shared" si="116"/>
        <v>...</v>
      </c>
      <c r="H276" s="40">
        <f>IF(E276=".....", 0, _xlfn.IFNA(VLOOKUP($E276, Parameter2!$A$2:$C$5000, 3, FALSE), 0))</f>
        <v>0</v>
      </c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18" t="str">
        <f>IF(C276=".....","",_xlfn.IFNA(VLOOKUP($C276, Parameter!$A$4:$B$5000, 2, FALSE), "Kode belanja salah :("))</f>
        <v/>
      </c>
      <c r="X276" s="35"/>
      <c r="Y276" s="121"/>
      <c r="Z276" s="17"/>
      <c r="AA276" s="20"/>
      <c r="AB276" s="41" t="str">
        <f>IF($C276=".....","",VLOOKUP($C276, Parameter!$A$4:$L$5000, 6, FALSE))</f>
        <v/>
      </c>
      <c r="AC276" s="41" t="str">
        <f>IF($C276=".....","",VLOOKUP($C276, Parameter!$A$4:$L$5000, 7, FALSE))</f>
        <v/>
      </c>
      <c r="AD276" s="41" t="str">
        <f>IF($C276=".....","",VLOOKUP($C276, Parameter!$A$4:$L$5000, 8, FALSE))</f>
        <v/>
      </c>
      <c r="AE276" s="41" t="str">
        <f>IF($C276=".....","",VLOOKUP($C276, Parameter!$A$4:$L$5000, 9, FALSE))</f>
        <v/>
      </c>
      <c r="AF276" s="41" t="str">
        <f>IF($C276=".....","",VLOOKUP($C276, Parameter!$A$4:$L$5000, 10, FALSE))</f>
        <v/>
      </c>
      <c r="AG276" s="41" t="str">
        <f>IF($C276=".....","",VLOOKUP($C276, Parameter!$A$4:$L$5000, 11, FALSE))</f>
        <v/>
      </c>
      <c r="AH276" s="41" t="str">
        <f>IF($C276="..0.0.0.000","",_xlfn.IFNA(VLOOKUP($C276, Parameter!$A$4:$L$5000, 12, FALSE), ""))</f>
        <v/>
      </c>
      <c r="AI276" s="39"/>
      <c r="AJ276" s="39"/>
      <c r="AK276" s="39"/>
      <c r="AL276" s="39"/>
      <c r="AM276" s="39"/>
      <c r="AN276" s="39"/>
      <c r="AO276" s="39"/>
      <c r="AP276" s="41" t="str">
        <f>IF(F276="......", "", _xlfn.IFNA(VLOOKUP(F276, Parameter2!$D$2:$E$15000, 2, FALSE), "Kode aset salah :("))</f>
        <v/>
      </c>
      <c r="AQ276" s="39"/>
      <c r="AR276" s="51"/>
      <c r="AS276" s="52"/>
      <c r="AT276" s="53">
        <f t="shared" si="117"/>
        <v>0</v>
      </c>
      <c r="AU276" s="39" t="str">
        <f t="shared" si="118"/>
        <v/>
      </c>
      <c r="AV276" s="39" t="str">
        <f t="shared" si="119"/>
        <v/>
      </c>
      <c r="AW276" s="39" t="str">
        <f t="shared" si="120"/>
        <v/>
      </c>
      <c r="AX276" s="39" t="str">
        <f t="shared" si="121"/>
        <v/>
      </c>
      <c r="AY276" s="41" t="str">
        <f>IF(G276="...", "", VLOOKUP(G276, UPB!$A$3:$B$5000, 2, FALSE))</f>
        <v/>
      </c>
      <c r="AZ276" s="84"/>
      <c r="BA276" s="76"/>
      <c r="BB276" s="65"/>
      <c r="BC276" s="65"/>
      <c r="BD276" s="54"/>
      <c r="BE276" s="65"/>
      <c r="BF276" s="65"/>
      <c r="BG276" s="65"/>
      <c r="BH276" s="65"/>
      <c r="BI276" s="65"/>
      <c r="BJ276" s="65"/>
      <c r="BK276" s="65"/>
      <c r="BL276" s="65"/>
      <c r="BM276" s="65"/>
      <c r="BN276" s="70"/>
      <c r="BO276" s="65"/>
      <c r="BP276" s="65"/>
      <c r="BQ276" s="65"/>
      <c r="BR276" s="65"/>
      <c r="BS276" s="65"/>
      <c r="BT276" s="65"/>
      <c r="BU276" s="55" t="str">
        <f>IF(AND($D276 &lt;&gt; "", $D276 &lt;&gt; $E276, $F276 &lt;&gt; "x.x.x.x.x.x.x"), VLOOKUP($E276, Parameter!$E$3:$N$5000, 9, FALSE), "")</f>
        <v/>
      </c>
      <c r="BV276" s="55" t="str">
        <f>IF(AND($D276 &lt;&gt; "", $D276 &lt;&gt; $E276, $F276 &lt;&gt; "x.x.x.x.x.x.x"), VLOOKUP($E276, Parameter!$E$3:$N$5000, 10, FALSE), "")</f>
        <v/>
      </c>
      <c r="BW276" s="55" t="str">
        <f>IF(AND($D276 &lt;&gt; "", $D276 &lt;&gt; $E276, $F276 &lt;&gt; "x.x.x.x.x.x.x"), VLOOKUP($C276, Parameter!$A$4:$L$5000, 3, FALSE), "")</f>
        <v/>
      </c>
      <c r="BX276" s="55" t="str">
        <f>IF(AND($D276 &lt;&gt; "", $D276 &lt;&gt; $E276, $F276 &lt;&gt; "x.x.x.x.x.x.x"), VLOOKUP($C276, Parameter!$A$4:$L$5000, 4, FALSE), "")</f>
        <v/>
      </c>
      <c r="BY276" s="56">
        <f t="shared" si="122"/>
        <v>0</v>
      </c>
      <c r="BZ276" s="55" t="str">
        <f t="shared" si="123"/>
        <v>Intra</v>
      </c>
      <c r="CA276" s="55" t="str">
        <f>IF($BZ276="Ekstra", Parameter3!$B$2, "")</f>
        <v/>
      </c>
      <c r="CB276" s="55" t="str">
        <f>IF($BZ276="Ekstra", Parameter3!$C$2, "")</f>
        <v/>
      </c>
      <c r="CC276" s="55" t="str">
        <f>IF($BZ276="Ekstra", VLOOKUP($E276, Parameter!$E$3:$N$5000, 9, FALSE), "")</f>
        <v/>
      </c>
      <c r="CD276" s="55" t="str">
        <f>IF($BZ276="Ekstra", VLOOKUP($E276, Parameter!$E$3:$N$5000, 10, FALSE), "")</f>
        <v/>
      </c>
      <c r="CE276" s="56">
        <f t="shared" si="124"/>
        <v>0</v>
      </c>
      <c r="CF276" s="55" t="str">
        <f t="shared" si="134"/>
        <v/>
      </c>
      <c r="CG276" s="55" t="str">
        <f t="shared" si="134"/>
        <v/>
      </c>
      <c r="CH276" s="55" t="str">
        <f t="shared" si="125"/>
        <v/>
      </c>
      <c r="CI276" s="55" t="str">
        <f>IF($F276="x.x.x.x.x.x.x", VLOOKUP($C276, Parameter!$A$4:$L$5000, 4, FALSE), "")</f>
        <v/>
      </c>
      <c r="CJ276" s="56">
        <f t="shared" si="126"/>
        <v>0</v>
      </c>
      <c r="CM276" s="4" t="str">
        <f t="shared" si="127"/>
        <v>...-...-.....</v>
      </c>
      <c r="CN276" s="57">
        <f t="shared" si="128"/>
        <v>0</v>
      </c>
      <c r="CO276" s="58">
        <f t="shared" si="129"/>
        <v>0</v>
      </c>
      <c r="CP276" s="4" t="str">
        <f t="shared" si="130"/>
        <v/>
      </c>
      <c r="CQ276" s="4" t="b">
        <f t="shared" si="131"/>
        <v>0</v>
      </c>
      <c r="CR276" s="4" t="str">
        <f t="shared" si="132"/>
        <v/>
      </c>
      <c r="CS276" s="4" t="str">
        <f t="shared" si="133"/>
        <v/>
      </c>
      <c r="CT276" s="91" t="b">
        <f t="shared" si="110"/>
        <v>0</v>
      </c>
    </row>
    <row r="277" spans="1:98" s="4" customFormat="1" x14ac:dyDescent="0.25">
      <c r="A277" s="50" t="str">
        <f t="shared" si="111"/>
        <v>...</v>
      </c>
      <c r="B277" s="50" t="str">
        <f t="shared" si="112"/>
        <v>...</v>
      </c>
      <c r="C277" s="50" t="str">
        <f t="shared" si="113"/>
        <v>.....</v>
      </c>
      <c r="D277" s="50" t="str">
        <f>IF($C277=".....","",_xlfn.IFNA(VLOOKUP($C277, Parameter!$A$4:$L$5000, 3, FALSE), ""))</f>
        <v/>
      </c>
      <c r="E277" s="50" t="str">
        <f t="shared" si="114"/>
        <v>.....</v>
      </c>
      <c r="F277" s="50" t="str">
        <f t="shared" si="115"/>
        <v>......</v>
      </c>
      <c r="G277" s="50" t="str">
        <f t="shared" si="116"/>
        <v>...</v>
      </c>
      <c r="H277" s="40">
        <f>IF(E277=".....", 0, _xlfn.IFNA(VLOOKUP($E277, Parameter2!$A$2:$C$5000, 3, FALSE), 0))</f>
        <v>0</v>
      </c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18" t="str">
        <f>IF(C277=".....","",_xlfn.IFNA(VLOOKUP($C277, Parameter!$A$4:$B$5000, 2, FALSE), "Kode belanja salah :("))</f>
        <v/>
      </c>
      <c r="X277" s="35"/>
      <c r="Y277" s="121"/>
      <c r="Z277" s="17"/>
      <c r="AA277" s="20"/>
      <c r="AB277" s="41" t="str">
        <f>IF($C277=".....","",VLOOKUP($C277, Parameter!$A$4:$L$5000, 6, FALSE))</f>
        <v/>
      </c>
      <c r="AC277" s="41" t="str">
        <f>IF($C277=".....","",VLOOKUP($C277, Parameter!$A$4:$L$5000, 7, FALSE))</f>
        <v/>
      </c>
      <c r="AD277" s="41" t="str">
        <f>IF($C277=".....","",VLOOKUP($C277, Parameter!$A$4:$L$5000, 8, FALSE))</f>
        <v/>
      </c>
      <c r="AE277" s="41" t="str">
        <f>IF($C277=".....","",VLOOKUP($C277, Parameter!$A$4:$L$5000, 9, FALSE))</f>
        <v/>
      </c>
      <c r="AF277" s="41" t="str">
        <f>IF($C277=".....","",VLOOKUP($C277, Parameter!$A$4:$L$5000, 10, FALSE))</f>
        <v/>
      </c>
      <c r="AG277" s="41" t="str">
        <f>IF($C277=".....","",VLOOKUP($C277, Parameter!$A$4:$L$5000, 11, FALSE))</f>
        <v/>
      </c>
      <c r="AH277" s="41" t="str">
        <f>IF($C277="..0.0.0.000","",_xlfn.IFNA(VLOOKUP($C277, Parameter!$A$4:$L$5000, 12, FALSE), ""))</f>
        <v/>
      </c>
      <c r="AI277" s="39"/>
      <c r="AJ277" s="39"/>
      <c r="AK277" s="39"/>
      <c r="AL277" s="39"/>
      <c r="AM277" s="39"/>
      <c r="AN277" s="39"/>
      <c r="AO277" s="39"/>
      <c r="AP277" s="41" t="str">
        <f>IF(F277="......", "", _xlfn.IFNA(VLOOKUP(F277, Parameter2!$D$2:$E$15000, 2, FALSE), "Kode aset salah :("))</f>
        <v/>
      </c>
      <c r="AQ277" s="39"/>
      <c r="AR277" s="51"/>
      <c r="AS277" s="52"/>
      <c r="AT277" s="53">
        <f t="shared" si="117"/>
        <v>0</v>
      </c>
      <c r="AU277" s="39" t="str">
        <f t="shared" si="118"/>
        <v/>
      </c>
      <c r="AV277" s="39" t="str">
        <f t="shared" si="119"/>
        <v/>
      </c>
      <c r="AW277" s="39" t="str">
        <f t="shared" si="120"/>
        <v/>
      </c>
      <c r="AX277" s="39" t="str">
        <f t="shared" si="121"/>
        <v/>
      </c>
      <c r="AY277" s="41" t="str">
        <f>IF(G277="...", "", VLOOKUP(G277, UPB!$A$3:$B$5000, 2, FALSE))</f>
        <v/>
      </c>
      <c r="AZ277" s="84"/>
      <c r="BA277" s="76"/>
      <c r="BB277" s="65"/>
      <c r="BC277" s="65"/>
      <c r="BD277" s="54"/>
      <c r="BE277" s="65"/>
      <c r="BF277" s="65"/>
      <c r="BG277" s="65"/>
      <c r="BH277" s="65"/>
      <c r="BI277" s="65"/>
      <c r="BJ277" s="65"/>
      <c r="BK277" s="65"/>
      <c r="BL277" s="65"/>
      <c r="BM277" s="65"/>
      <c r="BN277" s="70"/>
      <c r="BO277" s="65"/>
      <c r="BP277" s="65"/>
      <c r="BQ277" s="65"/>
      <c r="BR277" s="65"/>
      <c r="BS277" s="65"/>
      <c r="BT277" s="65"/>
      <c r="BU277" s="55" t="str">
        <f>IF(AND($D277 &lt;&gt; "", $D277 &lt;&gt; $E277, $F277 &lt;&gt; "x.x.x.x.x.x.x"), VLOOKUP($E277, Parameter!$E$3:$N$5000, 9, FALSE), "")</f>
        <v/>
      </c>
      <c r="BV277" s="55" t="str">
        <f>IF(AND($D277 &lt;&gt; "", $D277 &lt;&gt; $E277, $F277 &lt;&gt; "x.x.x.x.x.x.x"), VLOOKUP($E277, Parameter!$E$3:$N$5000, 10, FALSE), "")</f>
        <v/>
      </c>
      <c r="BW277" s="55" t="str">
        <f>IF(AND($D277 &lt;&gt; "", $D277 &lt;&gt; $E277, $F277 &lt;&gt; "x.x.x.x.x.x.x"), VLOOKUP($C277, Parameter!$A$4:$L$5000, 3, FALSE), "")</f>
        <v/>
      </c>
      <c r="BX277" s="55" t="str">
        <f>IF(AND($D277 &lt;&gt; "", $D277 &lt;&gt; $E277, $F277 &lt;&gt; "x.x.x.x.x.x.x"), VLOOKUP($C277, Parameter!$A$4:$L$5000, 4, FALSE), "")</f>
        <v/>
      </c>
      <c r="BY277" s="56">
        <f t="shared" si="122"/>
        <v>0</v>
      </c>
      <c r="BZ277" s="55" t="str">
        <f t="shared" si="123"/>
        <v>Intra</v>
      </c>
      <c r="CA277" s="55" t="str">
        <f>IF($BZ277="Ekstra", Parameter3!$B$2, "")</f>
        <v/>
      </c>
      <c r="CB277" s="55" t="str">
        <f>IF($BZ277="Ekstra", Parameter3!$C$2, "")</f>
        <v/>
      </c>
      <c r="CC277" s="55" t="str">
        <f>IF($BZ277="Ekstra", VLOOKUP($E277, Parameter!$E$3:$N$5000, 9, FALSE), "")</f>
        <v/>
      </c>
      <c r="CD277" s="55" t="str">
        <f>IF($BZ277="Ekstra", VLOOKUP($E277, Parameter!$E$3:$N$5000, 10, FALSE), "")</f>
        <v/>
      </c>
      <c r="CE277" s="56">
        <f t="shared" si="124"/>
        <v>0</v>
      </c>
      <c r="CF277" s="55" t="str">
        <f t="shared" si="134"/>
        <v/>
      </c>
      <c r="CG277" s="55" t="str">
        <f t="shared" si="134"/>
        <v/>
      </c>
      <c r="CH277" s="55" t="str">
        <f t="shared" si="125"/>
        <v/>
      </c>
      <c r="CI277" s="55" t="str">
        <f>IF($F277="x.x.x.x.x.x.x", VLOOKUP($C277, Parameter!$A$4:$L$5000, 4, FALSE), "")</f>
        <v/>
      </c>
      <c r="CJ277" s="56">
        <f t="shared" si="126"/>
        <v>0</v>
      </c>
      <c r="CM277" s="4" t="str">
        <f t="shared" si="127"/>
        <v>...-...-.....</v>
      </c>
      <c r="CN277" s="57">
        <f t="shared" si="128"/>
        <v>0</v>
      </c>
      <c r="CO277" s="58">
        <f t="shared" si="129"/>
        <v>0</v>
      </c>
      <c r="CP277" s="4" t="str">
        <f t="shared" si="130"/>
        <v/>
      </c>
      <c r="CQ277" s="4" t="b">
        <f t="shared" si="131"/>
        <v>0</v>
      </c>
      <c r="CR277" s="4" t="str">
        <f t="shared" si="132"/>
        <v/>
      </c>
      <c r="CS277" s="4" t="str">
        <f t="shared" si="133"/>
        <v/>
      </c>
      <c r="CT277" s="91" t="b">
        <f t="shared" si="110"/>
        <v>0</v>
      </c>
    </row>
    <row r="278" spans="1:98" s="4" customFormat="1" x14ac:dyDescent="0.25">
      <c r="A278" s="50" t="str">
        <f t="shared" si="111"/>
        <v>...</v>
      </c>
      <c r="B278" s="50" t="str">
        <f t="shared" si="112"/>
        <v>...</v>
      </c>
      <c r="C278" s="50" t="str">
        <f t="shared" si="113"/>
        <v>.....</v>
      </c>
      <c r="D278" s="50" t="str">
        <f>IF($C278=".....","",_xlfn.IFNA(VLOOKUP($C278, Parameter!$A$4:$L$5000, 3, FALSE), ""))</f>
        <v/>
      </c>
      <c r="E278" s="50" t="str">
        <f t="shared" si="114"/>
        <v>.....</v>
      </c>
      <c r="F278" s="50" t="str">
        <f t="shared" si="115"/>
        <v>......</v>
      </c>
      <c r="G278" s="50" t="str">
        <f t="shared" si="116"/>
        <v>...</v>
      </c>
      <c r="H278" s="40">
        <f>IF(E278=".....", 0, _xlfn.IFNA(VLOOKUP($E278, Parameter2!$A$2:$C$5000, 3, FALSE), 0))</f>
        <v>0</v>
      </c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18" t="str">
        <f>IF(C278=".....","",_xlfn.IFNA(VLOOKUP($C278, Parameter!$A$4:$B$5000, 2, FALSE), "Kode belanja salah :("))</f>
        <v/>
      </c>
      <c r="X278" s="35"/>
      <c r="Y278" s="121"/>
      <c r="Z278" s="17"/>
      <c r="AA278" s="20"/>
      <c r="AB278" s="41" t="str">
        <f>IF($C278=".....","",VLOOKUP($C278, Parameter!$A$4:$L$5000, 6, FALSE))</f>
        <v/>
      </c>
      <c r="AC278" s="41" t="str">
        <f>IF($C278=".....","",VLOOKUP($C278, Parameter!$A$4:$L$5000, 7, FALSE))</f>
        <v/>
      </c>
      <c r="AD278" s="41" t="str">
        <f>IF($C278=".....","",VLOOKUP($C278, Parameter!$A$4:$L$5000, 8, FALSE))</f>
        <v/>
      </c>
      <c r="AE278" s="41" t="str">
        <f>IF($C278=".....","",VLOOKUP($C278, Parameter!$A$4:$L$5000, 9, FALSE))</f>
        <v/>
      </c>
      <c r="AF278" s="41" t="str">
        <f>IF($C278=".....","",VLOOKUP($C278, Parameter!$A$4:$L$5000, 10, FALSE))</f>
        <v/>
      </c>
      <c r="AG278" s="41" t="str">
        <f>IF($C278=".....","",VLOOKUP($C278, Parameter!$A$4:$L$5000, 11, FALSE))</f>
        <v/>
      </c>
      <c r="AH278" s="41" t="str">
        <f>IF($C278="..0.0.0.000","",_xlfn.IFNA(VLOOKUP($C278, Parameter!$A$4:$L$5000, 12, FALSE), ""))</f>
        <v/>
      </c>
      <c r="AI278" s="39"/>
      <c r="AJ278" s="39"/>
      <c r="AK278" s="39"/>
      <c r="AL278" s="39"/>
      <c r="AM278" s="39"/>
      <c r="AN278" s="39"/>
      <c r="AO278" s="39"/>
      <c r="AP278" s="41" t="str">
        <f>IF(F278="......", "", _xlfn.IFNA(VLOOKUP(F278, Parameter2!$D$2:$E$15000, 2, FALSE), "Kode aset salah :("))</f>
        <v/>
      </c>
      <c r="AQ278" s="39"/>
      <c r="AR278" s="51"/>
      <c r="AS278" s="52"/>
      <c r="AT278" s="53">
        <f t="shared" si="117"/>
        <v>0</v>
      </c>
      <c r="AU278" s="39" t="str">
        <f t="shared" si="118"/>
        <v/>
      </c>
      <c r="AV278" s="39" t="str">
        <f t="shared" si="119"/>
        <v/>
      </c>
      <c r="AW278" s="39" t="str">
        <f t="shared" si="120"/>
        <v/>
      </c>
      <c r="AX278" s="39" t="str">
        <f t="shared" si="121"/>
        <v/>
      </c>
      <c r="AY278" s="41" t="str">
        <f>IF(G278="...", "", VLOOKUP(G278, UPB!$A$3:$B$5000, 2, FALSE))</f>
        <v/>
      </c>
      <c r="AZ278" s="84"/>
      <c r="BA278" s="76"/>
      <c r="BB278" s="65"/>
      <c r="BC278" s="65"/>
      <c r="BD278" s="54"/>
      <c r="BE278" s="65"/>
      <c r="BF278" s="65"/>
      <c r="BG278" s="65"/>
      <c r="BH278" s="65"/>
      <c r="BI278" s="65"/>
      <c r="BJ278" s="65"/>
      <c r="BK278" s="65"/>
      <c r="BL278" s="65"/>
      <c r="BM278" s="65"/>
      <c r="BN278" s="70"/>
      <c r="BO278" s="65"/>
      <c r="BP278" s="65"/>
      <c r="BQ278" s="65"/>
      <c r="BR278" s="65"/>
      <c r="BS278" s="65"/>
      <c r="BT278" s="65"/>
      <c r="BU278" s="55" t="str">
        <f>IF(AND($D278 &lt;&gt; "", $D278 &lt;&gt; $E278, $F278 &lt;&gt; "x.x.x.x.x.x.x"), VLOOKUP($E278, Parameter!$E$3:$N$5000, 9, FALSE), "")</f>
        <v/>
      </c>
      <c r="BV278" s="55" t="str">
        <f>IF(AND($D278 &lt;&gt; "", $D278 &lt;&gt; $E278, $F278 &lt;&gt; "x.x.x.x.x.x.x"), VLOOKUP($E278, Parameter!$E$3:$N$5000, 10, FALSE), "")</f>
        <v/>
      </c>
      <c r="BW278" s="55" t="str">
        <f>IF(AND($D278 &lt;&gt; "", $D278 &lt;&gt; $E278, $F278 &lt;&gt; "x.x.x.x.x.x.x"), VLOOKUP($C278, Parameter!$A$4:$L$5000, 3, FALSE), "")</f>
        <v/>
      </c>
      <c r="BX278" s="55" t="str">
        <f>IF(AND($D278 &lt;&gt; "", $D278 &lt;&gt; $E278, $F278 &lt;&gt; "x.x.x.x.x.x.x"), VLOOKUP($C278, Parameter!$A$4:$L$5000, 4, FALSE), "")</f>
        <v/>
      </c>
      <c r="BY278" s="56">
        <f t="shared" si="122"/>
        <v>0</v>
      </c>
      <c r="BZ278" s="55" t="str">
        <f t="shared" si="123"/>
        <v>Intra</v>
      </c>
      <c r="CA278" s="55" t="str">
        <f>IF($BZ278="Ekstra", Parameter3!$B$2, "")</f>
        <v/>
      </c>
      <c r="CB278" s="55" t="str">
        <f>IF($BZ278="Ekstra", Parameter3!$C$2, "")</f>
        <v/>
      </c>
      <c r="CC278" s="55" t="str">
        <f>IF($BZ278="Ekstra", VLOOKUP($E278, Parameter!$E$3:$N$5000, 9, FALSE), "")</f>
        <v/>
      </c>
      <c r="CD278" s="55" t="str">
        <f>IF($BZ278="Ekstra", VLOOKUP($E278, Parameter!$E$3:$N$5000, 10, FALSE), "")</f>
        <v/>
      </c>
      <c r="CE278" s="56">
        <f t="shared" si="124"/>
        <v>0</v>
      </c>
      <c r="CF278" s="55" t="str">
        <f t="shared" si="134"/>
        <v/>
      </c>
      <c r="CG278" s="55" t="str">
        <f t="shared" si="134"/>
        <v/>
      </c>
      <c r="CH278" s="55" t="str">
        <f t="shared" si="125"/>
        <v/>
      </c>
      <c r="CI278" s="55" t="str">
        <f>IF($F278="x.x.x.x.x.x.x", VLOOKUP($C278, Parameter!$A$4:$L$5000, 4, FALSE), "")</f>
        <v/>
      </c>
      <c r="CJ278" s="56">
        <f t="shared" si="126"/>
        <v>0</v>
      </c>
      <c r="CM278" s="4" t="str">
        <f t="shared" si="127"/>
        <v>...-...-.....</v>
      </c>
      <c r="CN278" s="57">
        <f t="shared" si="128"/>
        <v>0</v>
      </c>
      <c r="CO278" s="58">
        <f t="shared" si="129"/>
        <v>0</v>
      </c>
      <c r="CP278" s="4" t="str">
        <f t="shared" si="130"/>
        <v/>
      </c>
      <c r="CQ278" s="4" t="b">
        <f t="shared" si="131"/>
        <v>0</v>
      </c>
      <c r="CR278" s="4" t="str">
        <f t="shared" si="132"/>
        <v/>
      </c>
      <c r="CS278" s="4" t="str">
        <f t="shared" si="133"/>
        <v/>
      </c>
      <c r="CT278" s="91" t="b">
        <f t="shared" si="110"/>
        <v>0</v>
      </c>
    </row>
    <row r="279" spans="1:98" s="4" customFormat="1" x14ac:dyDescent="0.25">
      <c r="A279" s="50" t="str">
        <f t="shared" si="111"/>
        <v>...</v>
      </c>
      <c r="B279" s="50" t="str">
        <f t="shared" si="112"/>
        <v>...</v>
      </c>
      <c r="C279" s="50" t="str">
        <f t="shared" si="113"/>
        <v>.....</v>
      </c>
      <c r="D279" s="50" t="str">
        <f>IF($C279=".....","",_xlfn.IFNA(VLOOKUP($C279, Parameter!$A$4:$L$5000, 3, FALSE), ""))</f>
        <v/>
      </c>
      <c r="E279" s="50" t="str">
        <f t="shared" si="114"/>
        <v>.....</v>
      </c>
      <c r="F279" s="50" t="str">
        <f t="shared" si="115"/>
        <v>......</v>
      </c>
      <c r="G279" s="50" t="str">
        <f t="shared" si="116"/>
        <v>...</v>
      </c>
      <c r="H279" s="40">
        <f>IF(E279=".....", 0, _xlfn.IFNA(VLOOKUP($E279, Parameter2!$A$2:$C$5000, 3, FALSE), 0))</f>
        <v>0</v>
      </c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18" t="str">
        <f>IF(C279=".....","",_xlfn.IFNA(VLOOKUP($C279, Parameter!$A$4:$B$5000, 2, FALSE), "Kode belanja salah :("))</f>
        <v/>
      </c>
      <c r="X279" s="35"/>
      <c r="Y279" s="121"/>
      <c r="Z279" s="17"/>
      <c r="AA279" s="20"/>
      <c r="AB279" s="41" t="str">
        <f>IF($C279=".....","",VLOOKUP($C279, Parameter!$A$4:$L$5000, 6, FALSE))</f>
        <v/>
      </c>
      <c r="AC279" s="41" t="str">
        <f>IF($C279=".....","",VLOOKUP($C279, Parameter!$A$4:$L$5000, 7, FALSE))</f>
        <v/>
      </c>
      <c r="AD279" s="41" t="str">
        <f>IF($C279=".....","",VLOOKUP($C279, Parameter!$A$4:$L$5000, 8, FALSE))</f>
        <v/>
      </c>
      <c r="AE279" s="41" t="str">
        <f>IF($C279=".....","",VLOOKUP($C279, Parameter!$A$4:$L$5000, 9, FALSE))</f>
        <v/>
      </c>
      <c r="AF279" s="41" t="str">
        <f>IF($C279=".....","",VLOOKUP($C279, Parameter!$A$4:$L$5000, 10, FALSE))</f>
        <v/>
      </c>
      <c r="AG279" s="41" t="str">
        <f>IF($C279=".....","",VLOOKUP($C279, Parameter!$A$4:$L$5000, 11, FALSE))</f>
        <v/>
      </c>
      <c r="AH279" s="41" t="str">
        <f>IF($C279="..0.0.0.000","",_xlfn.IFNA(VLOOKUP($C279, Parameter!$A$4:$L$5000, 12, FALSE), ""))</f>
        <v/>
      </c>
      <c r="AI279" s="39"/>
      <c r="AJ279" s="39"/>
      <c r="AK279" s="39"/>
      <c r="AL279" s="39"/>
      <c r="AM279" s="39"/>
      <c r="AN279" s="39"/>
      <c r="AO279" s="39"/>
      <c r="AP279" s="41" t="str">
        <f>IF(F279="......", "", _xlfn.IFNA(VLOOKUP(F279, Parameter2!$D$2:$E$15000, 2, FALSE), "Kode aset salah :("))</f>
        <v/>
      </c>
      <c r="AQ279" s="39"/>
      <c r="AR279" s="51"/>
      <c r="AS279" s="52"/>
      <c r="AT279" s="53">
        <f t="shared" si="117"/>
        <v>0</v>
      </c>
      <c r="AU279" s="39" t="str">
        <f t="shared" si="118"/>
        <v/>
      </c>
      <c r="AV279" s="39" t="str">
        <f t="shared" si="119"/>
        <v/>
      </c>
      <c r="AW279" s="39" t="str">
        <f t="shared" si="120"/>
        <v/>
      </c>
      <c r="AX279" s="39" t="str">
        <f t="shared" si="121"/>
        <v/>
      </c>
      <c r="AY279" s="41" t="str">
        <f>IF(G279="...", "", VLOOKUP(G279, UPB!$A$3:$B$5000, 2, FALSE))</f>
        <v/>
      </c>
      <c r="AZ279" s="84"/>
      <c r="BA279" s="76"/>
      <c r="BB279" s="65"/>
      <c r="BC279" s="65"/>
      <c r="BD279" s="54"/>
      <c r="BE279" s="65"/>
      <c r="BF279" s="65"/>
      <c r="BG279" s="65"/>
      <c r="BH279" s="65"/>
      <c r="BI279" s="65"/>
      <c r="BJ279" s="65"/>
      <c r="BK279" s="65"/>
      <c r="BL279" s="65"/>
      <c r="BM279" s="65"/>
      <c r="BN279" s="70"/>
      <c r="BO279" s="65"/>
      <c r="BP279" s="65"/>
      <c r="BQ279" s="65"/>
      <c r="BR279" s="65"/>
      <c r="BS279" s="65"/>
      <c r="BT279" s="65"/>
      <c r="BU279" s="55" t="str">
        <f>IF(AND($D279 &lt;&gt; "", $D279 &lt;&gt; $E279, $F279 &lt;&gt; "x.x.x.x.x.x.x"), VLOOKUP($E279, Parameter!$E$3:$N$5000, 9, FALSE), "")</f>
        <v/>
      </c>
      <c r="BV279" s="55" t="str">
        <f>IF(AND($D279 &lt;&gt; "", $D279 &lt;&gt; $E279, $F279 &lt;&gt; "x.x.x.x.x.x.x"), VLOOKUP($E279, Parameter!$E$3:$N$5000, 10, FALSE), "")</f>
        <v/>
      </c>
      <c r="BW279" s="55" t="str">
        <f>IF(AND($D279 &lt;&gt; "", $D279 &lt;&gt; $E279, $F279 &lt;&gt; "x.x.x.x.x.x.x"), VLOOKUP($C279, Parameter!$A$4:$L$5000, 3, FALSE), "")</f>
        <v/>
      </c>
      <c r="BX279" s="55" t="str">
        <f>IF(AND($D279 &lt;&gt; "", $D279 &lt;&gt; $E279, $F279 &lt;&gt; "x.x.x.x.x.x.x"), VLOOKUP($C279, Parameter!$A$4:$L$5000, 4, FALSE), "")</f>
        <v/>
      </c>
      <c r="BY279" s="56">
        <f t="shared" si="122"/>
        <v>0</v>
      </c>
      <c r="BZ279" s="55" t="str">
        <f t="shared" si="123"/>
        <v>Intra</v>
      </c>
      <c r="CA279" s="55" t="str">
        <f>IF($BZ279="Ekstra", Parameter3!$B$2, "")</f>
        <v/>
      </c>
      <c r="CB279" s="55" t="str">
        <f>IF($BZ279="Ekstra", Parameter3!$C$2, "")</f>
        <v/>
      </c>
      <c r="CC279" s="55" t="str">
        <f>IF($BZ279="Ekstra", VLOOKUP($E279, Parameter!$E$3:$N$5000, 9, FALSE), "")</f>
        <v/>
      </c>
      <c r="CD279" s="55" t="str">
        <f>IF($BZ279="Ekstra", VLOOKUP($E279, Parameter!$E$3:$N$5000, 10, FALSE), "")</f>
        <v/>
      </c>
      <c r="CE279" s="56">
        <f t="shared" si="124"/>
        <v>0</v>
      </c>
      <c r="CF279" s="55" t="str">
        <f t="shared" si="134"/>
        <v/>
      </c>
      <c r="CG279" s="55" t="str">
        <f t="shared" si="134"/>
        <v/>
      </c>
      <c r="CH279" s="55" t="str">
        <f t="shared" si="125"/>
        <v/>
      </c>
      <c r="CI279" s="55" t="str">
        <f>IF($F279="x.x.x.x.x.x.x", VLOOKUP($C279, Parameter!$A$4:$L$5000, 4, FALSE), "")</f>
        <v/>
      </c>
      <c r="CJ279" s="56">
        <f t="shared" si="126"/>
        <v>0</v>
      </c>
      <c r="CM279" s="4" t="str">
        <f t="shared" si="127"/>
        <v>...-...-.....</v>
      </c>
      <c r="CN279" s="57">
        <f t="shared" si="128"/>
        <v>0</v>
      </c>
      <c r="CO279" s="58">
        <f t="shared" si="129"/>
        <v>0</v>
      </c>
      <c r="CP279" s="4" t="str">
        <f t="shared" si="130"/>
        <v/>
      </c>
      <c r="CQ279" s="4" t="b">
        <f t="shared" si="131"/>
        <v>0</v>
      </c>
      <c r="CR279" s="4" t="str">
        <f t="shared" si="132"/>
        <v/>
      </c>
      <c r="CS279" s="4" t="str">
        <f t="shared" si="133"/>
        <v/>
      </c>
      <c r="CT279" s="91" t="b">
        <f t="shared" si="110"/>
        <v>0</v>
      </c>
    </row>
    <row r="280" spans="1:98" s="4" customFormat="1" x14ac:dyDescent="0.25">
      <c r="A280" s="50" t="str">
        <f t="shared" si="111"/>
        <v>...</v>
      </c>
      <c r="B280" s="50" t="str">
        <f t="shared" si="112"/>
        <v>...</v>
      </c>
      <c r="C280" s="50" t="str">
        <f t="shared" si="113"/>
        <v>.....</v>
      </c>
      <c r="D280" s="50" t="str">
        <f>IF($C280=".....","",_xlfn.IFNA(VLOOKUP($C280, Parameter!$A$4:$L$5000, 3, FALSE), ""))</f>
        <v/>
      </c>
      <c r="E280" s="50" t="str">
        <f t="shared" si="114"/>
        <v>.....</v>
      </c>
      <c r="F280" s="50" t="str">
        <f t="shared" si="115"/>
        <v>......</v>
      </c>
      <c r="G280" s="50" t="str">
        <f t="shared" si="116"/>
        <v>...</v>
      </c>
      <c r="H280" s="40">
        <f>IF(E280=".....", 0, _xlfn.IFNA(VLOOKUP($E280, Parameter2!$A$2:$C$5000, 3, FALSE), 0))</f>
        <v>0</v>
      </c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18" t="str">
        <f>IF(C280=".....","",_xlfn.IFNA(VLOOKUP($C280, Parameter!$A$4:$B$5000, 2, FALSE), "Kode belanja salah :("))</f>
        <v/>
      </c>
      <c r="X280" s="35"/>
      <c r="Y280" s="121"/>
      <c r="Z280" s="17"/>
      <c r="AA280" s="20"/>
      <c r="AB280" s="41" t="str">
        <f>IF($C280=".....","",VLOOKUP($C280, Parameter!$A$4:$L$5000, 6, FALSE))</f>
        <v/>
      </c>
      <c r="AC280" s="41" t="str">
        <f>IF($C280=".....","",VLOOKUP($C280, Parameter!$A$4:$L$5000, 7, FALSE))</f>
        <v/>
      </c>
      <c r="AD280" s="41" t="str">
        <f>IF($C280=".....","",VLOOKUP($C280, Parameter!$A$4:$L$5000, 8, FALSE))</f>
        <v/>
      </c>
      <c r="AE280" s="41" t="str">
        <f>IF($C280=".....","",VLOOKUP($C280, Parameter!$A$4:$L$5000, 9, FALSE))</f>
        <v/>
      </c>
      <c r="AF280" s="41" t="str">
        <f>IF($C280=".....","",VLOOKUP($C280, Parameter!$A$4:$L$5000, 10, FALSE))</f>
        <v/>
      </c>
      <c r="AG280" s="41" t="str">
        <f>IF($C280=".....","",VLOOKUP($C280, Parameter!$A$4:$L$5000, 11, FALSE))</f>
        <v/>
      </c>
      <c r="AH280" s="41" t="str">
        <f>IF($C280="..0.0.0.000","",_xlfn.IFNA(VLOOKUP($C280, Parameter!$A$4:$L$5000, 12, FALSE), ""))</f>
        <v/>
      </c>
      <c r="AI280" s="39"/>
      <c r="AJ280" s="39"/>
      <c r="AK280" s="39"/>
      <c r="AL280" s="39"/>
      <c r="AM280" s="39"/>
      <c r="AN280" s="39"/>
      <c r="AO280" s="39"/>
      <c r="AP280" s="41" t="str">
        <f>IF(F280="......", "", _xlfn.IFNA(VLOOKUP(F280, Parameter2!$D$2:$E$15000, 2, FALSE), "Kode aset salah :("))</f>
        <v/>
      </c>
      <c r="AQ280" s="39"/>
      <c r="AR280" s="51"/>
      <c r="AS280" s="52"/>
      <c r="AT280" s="53">
        <f t="shared" si="117"/>
        <v>0</v>
      </c>
      <c r="AU280" s="39" t="str">
        <f t="shared" si="118"/>
        <v/>
      </c>
      <c r="AV280" s="39" t="str">
        <f t="shared" si="119"/>
        <v/>
      </c>
      <c r="AW280" s="39" t="str">
        <f t="shared" si="120"/>
        <v/>
      </c>
      <c r="AX280" s="39" t="str">
        <f t="shared" si="121"/>
        <v/>
      </c>
      <c r="AY280" s="41" t="str">
        <f>IF(G280="...", "", VLOOKUP(G280, UPB!$A$3:$B$5000, 2, FALSE))</f>
        <v/>
      </c>
      <c r="AZ280" s="84"/>
      <c r="BA280" s="76"/>
      <c r="BB280" s="65"/>
      <c r="BC280" s="65"/>
      <c r="BD280" s="54"/>
      <c r="BE280" s="65"/>
      <c r="BF280" s="65"/>
      <c r="BG280" s="65"/>
      <c r="BH280" s="65"/>
      <c r="BI280" s="65"/>
      <c r="BJ280" s="65"/>
      <c r="BK280" s="65"/>
      <c r="BL280" s="65"/>
      <c r="BM280" s="65"/>
      <c r="BN280" s="70"/>
      <c r="BO280" s="65"/>
      <c r="BP280" s="65"/>
      <c r="BQ280" s="65"/>
      <c r="BR280" s="65"/>
      <c r="BS280" s="65"/>
      <c r="BT280" s="65"/>
      <c r="BU280" s="55" t="str">
        <f>IF(AND($D280 &lt;&gt; "", $D280 &lt;&gt; $E280, $F280 &lt;&gt; "x.x.x.x.x.x.x"), VLOOKUP($E280, Parameter!$E$3:$N$5000, 9, FALSE), "")</f>
        <v/>
      </c>
      <c r="BV280" s="55" t="str">
        <f>IF(AND($D280 &lt;&gt; "", $D280 &lt;&gt; $E280, $F280 &lt;&gt; "x.x.x.x.x.x.x"), VLOOKUP($E280, Parameter!$E$3:$N$5000, 10, FALSE), "")</f>
        <v/>
      </c>
      <c r="BW280" s="55" t="str">
        <f>IF(AND($D280 &lt;&gt; "", $D280 &lt;&gt; $E280, $F280 &lt;&gt; "x.x.x.x.x.x.x"), VLOOKUP($C280, Parameter!$A$4:$L$5000, 3, FALSE), "")</f>
        <v/>
      </c>
      <c r="BX280" s="55" t="str">
        <f>IF(AND($D280 &lt;&gt; "", $D280 &lt;&gt; $E280, $F280 &lt;&gt; "x.x.x.x.x.x.x"), VLOOKUP($C280, Parameter!$A$4:$L$5000, 4, FALSE), "")</f>
        <v/>
      </c>
      <c r="BY280" s="56">
        <f t="shared" si="122"/>
        <v>0</v>
      </c>
      <c r="BZ280" s="55" t="str">
        <f t="shared" si="123"/>
        <v>Intra</v>
      </c>
      <c r="CA280" s="55" t="str">
        <f>IF($BZ280="Ekstra", Parameter3!$B$2, "")</f>
        <v/>
      </c>
      <c r="CB280" s="55" t="str">
        <f>IF($BZ280="Ekstra", Parameter3!$C$2, "")</f>
        <v/>
      </c>
      <c r="CC280" s="55" t="str">
        <f>IF($BZ280="Ekstra", VLOOKUP($E280, Parameter!$E$3:$N$5000, 9, FALSE), "")</f>
        <v/>
      </c>
      <c r="CD280" s="55" t="str">
        <f>IF($BZ280="Ekstra", VLOOKUP($E280, Parameter!$E$3:$N$5000, 10, FALSE), "")</f>
        <v/>
      </c>
      <c r="CE280" s="56">
        <f t="shared" si="124"/>
        <v>0</v>
      </c>
      <c r="CF280" s="55" t="str">
        <f t="shared" si="134"/>
        <v/>
      </c>
      <c r="CG280" s="55" t="str">
        <f t="shared" si="134"/>
        <v/>
      </c>
      <c r="CH280" s="55" t="str">
        <f t="shared" si="125"/>
        <v/>
      </c>
      <c r="CI280" s="55" t="str">
        <f>IF($F280="x.x.x.x.x.x.x", VLOOKUP($C280, Parameter!$A$4:$L$5000, 4, FALSE), "")</f>
        <v/>
      </c>
      <c r="CJ280" s="56">
        <f t="shared" si="126"/>
        <v>0</v>
      </c>
      <c r="CM280" s="4" t="str">
        <f t="shared" si="127"/>
        <v>...-...-.....</v>
      </c>
      <c r="CN280" s="57">
        <f t="shared" si="128"/>
        <v>0</v>
      </c>
      <c r="CO280" s="58">
        <f t="shared" si="129"/>
        <v>0</v>
      </c>
      <c r="CP280" s="4" t="str">
        <f t="shared" si="130"/>
        <v/>
      </c>
      <c r="CQ280" s="4" t="b">
        <f t="shared" si="131"/>
        <v>0</v>
      </c>
      <c r="CR280" s="4" t="str">
        <f t="shared" si="132"/>
        <v/>
      </c>
      <c r="CS280" s="4" t="str">
        <f t="shared" si="133"/>
        <v/>
      </c>
      <c r="CT280" s="91" t="b">
        <f t="shared" si="110"/>
        <v>0</v>
      </c>
    </row>
    <row r="281" spans="1:98" s="4" customFormat="1" x14ac:dyDescent="0.25">
      <c r="A281" s="50" t="str">
        <f t="shared" si="111"/>
        <v>...</v>
      </c>
      <c r="B281" s="50" t="str">
        <f t="shared" si="112"/>
        <v>...</v>
      </c>
      <c r="C281" s="50" t="str">
        <f t="shared" si="113"/>
        <v>.....</v>
      </c>
      <c r="D281" s="50" t="str">
        <f>IF($C281=".....","",_xlfn.IFNA(VLOOKUP($C281, Parameter!$A$4:$L$5000, 3, FALSE), ""))</f>
        <v/>
      </c>
      <c r="E281" s="50" t="str">
        <f t="shared" si="114"/>
        <v>.....</v>
      </c>
      <c r="F281" s="50" t="str">
        <f t="shared" si="115"/>
        <v>......</v>
      </c>
      <c r="G281" s="50" t="str">
        <f t="shared" si="116"/>
        <v>...</v>
      </c>
      <c r="H281" s="40">
        <f>IF(E281=".....", 0, _xlfn.IFNA(VLOOKUP($E281, Parameter2!$A$2:$C$5000, 3, FALSE), 0))</f>
        <v>0</v>
      </c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18" t="str">
        <f>IF(C281=".....","",_xlfn.IFNA(VLOOKUP($C281, Parameter!$A$4:$B$5000, 2, FALSE), "Kode belanja salah :("))</f>
        <v/>
      </c>
      <c r="X281" s="35"/>
      <c r="Y281" s="121"/>
      <c r="Z281" s="17"/>
      <c r="AA281" s="20"/>
      <c r="AB281" s="41" t="str">
        <f>IF($C281=".....","",VLOOKUP($C281, Parameter!$A$4:$L$5000, 6, FALSE))</f>
        <v/>
      </c>
      <c r="AC281" s="41" t="str">
        <f>IF($C281=".....","",VLOOKUP($C281, Parameter!$A$4:$L$5000, 7, FALSE))</f>
        <v/>
      </c>
      <c r="AD281" s="41" t="str">
        <f>IF($C281=".....","",VLOOKUP($C281, Parameter!$A$4:$L$5000, 8, FALSE))</f>
        <v/>
      </c>
      <c r="AE281" s="41" t="str">
        <f>IF($C281=".....","",VLOOKUP($C281, Parameter!$A$4:$L$5000, 9, FALSE))</f>
        <v/>
      </c>
      <c r="AF281" s="41" t="str">
        <f>IF($C281=".....","",VLOOKUP($C281, Parameter!$A$4:$L$5000, 10, FALSE))</f>
        <v/>
      </c>
      <c r="AG281" s="41" t="str">
        <f>IF($C281=".....","",VLOOKUP($C281, Parameter!$A$4:$L$5000, 11, FALSE))</f>
        <v/>
      </c>
      <c r="AH281" s="41" t="str">
        <f>IF($C281="..0.0.0.000","",_xlfn.IFNA(VLOOKUP($C281, Parameter!$A$4:$L$5000, 12, FALSE), ""))</f>
        <v/>
      </c>
      <c r="AI281" s="39"/>
      <c r="AJ281" s="39"/>
      <c r="AK281" s="39"/>
      <c r="AL281" s="39"/>
      <c r="AM281" s="39"/>
      <c r="AN281" s="39"/>
      <c r="AO281" s="39"/>
      <c r="AP281" s="41" t="str">
        <f>IF(F281="......", "", _xlfn.IFNA(VLOOKUP(F281, Parameter2!$D$2:$E$15000, 2, FALSE), "Kode aset salah :("))</f>
        <v/>
      </c>
      <c r="AQ281" s="39"/>
      <c r="AR281" s="51"/>
      <c r="AS281" s="52"/>
      <c r="AT281" s="53">
        <f t="shared" si="117"/>
        <v>0</v>
      </c>
      <c r="AU281" s="39" t="str">
        <f t="shared" si="118"/>
        <v/>
      </c>
      <c r="AV281" s="39" t="str">
        <f t="shared" si="119"/>
        <v/>
      </c>
      <c r="AW281" s="39" t="str">
        <f t="shared" si="120"/>
        <v/>
      </c>
      <c r="AX281" s="39" t="str">
        <f t="shared" si="121"/>
        <v/>
      </c>
      <c r="AY281" s="41" t="str">
        <f>IF(G281="...", "", VLOOKUP(G281, UPB!$A$3:$B$5000, 2, FALSE))</f>
        <v/>
      </c>
      <c r="AZ281" s="84"/>
      <c r="BA281" s="76"/>
      <c r="BB281" s="65"/>
      <c r="BC281" s="65"/>
      <c r="BD281" s="54"/>
      <c r="BE281" s="65"/>
      <c r="BF281" s="65"/>
      <c r="BG281" s="65"/>
      <c r="BH281" s="65"/>
      <c r="BI281" s="65"/>
      <c r="BJ281" s="65"/>
      <c r="BK281" s="65"/>
      <c r="BL281" s="65"/>
      <c r="BM281" s="65"/>
      <c r="BN281" s="70"/>
      <c r="BO281" s="65"/>
      <c r="BP281" s="65"/>
      <c r="BQ281" s="65"/>
      <c r="BR281" s="65"/>
      <c r="BS281" s="65"/>
      <c r="BT281" s="65"/>
      <c r="BU281" s="55" t="str">
        <f>IF(AND($D281 &lt;&gt; "", $D281 &lt;&gt; $E281, $F281 &lt;&gt; "x.x.x.x.x.x.x"), VLOOKUP($E281, Parameter!$E$3:$N$5000, 9, FALSE), "")</f>
        <v/>
      </c>
      <c r="BV281" s="55" t="str">
        <f>IF(AND($D281 &lt;&gt; "", $D281 &lt;&gt; $E281, $F281 &lt;&gt; "x.x.x.x.x.x.x"), VLOOKUP($E281, Parameter!$E$3:$N$5000, 10, FALSE), "")</f>
        <v/>
      </c>
      <c r="BW281" s="55" t="str">
        <f>IF(AND($D281 &lt;&gt; "", $D281 &lt;&gt; $E281, $F281 &lt;&gt; "x.x.x.x.x.x.x"), VLOOKUP($C281, Parameter!$A$4:$L$5000, 3, FALSE), "")</f>
        <v/>
      </c>
      <c r="BX281" s="55" t="str">
        <f>IF(AND($D281 &lt;&gt; "", $D281 &lt;&gt; $E281, $F281 &lt;&gt; "x.x.x.x.x.x.x"), VLOOKUP($C281, Parameter!$A$4:$L$5000, 4, FALSE), "")</f>
        <v/>
      </c>
      <c r="BY281" s="56">
        <f t="shared" si="122"/>
        <v>0</v>
      </c>
      <c r="BZ281" s="55" t="str">
        <f t="shared" si="123"/>
        <v>Intra</v>
      </c>
      <c r="CA281" s="55" t="str">
        <f>IF($BZ281="Ekstra", Parameter3!$B$2, "")</f>
        <v/>
      </c>
      <c r="CB281" s="55" t="str">
        <f>IF($BZ281="Ekstra", Parameter3!$C$2, "")</f>
        <v/>
      </c>
      <c r="CC281" s="55" t="str">
        <f>IF($BZ281="Ekstra", VLOOKUP($E281, Parameter!$E$3:$N$5000, 9, FALSE), "")</f>
        <v/>
      </c>
      <c r="CD281" s="55" t="str">
        <f>IF($BZ281="Ekstra", VLOOKUP($E281, Parameter!$E$3:$N$5000, 10, FALSE), "")</f>
        <v/>
      </c>
      <c r="CE281" s="56">
        <f t="shared" si="124"/>
        <v>0</v>
      </c>
      <c r="CF281" s="55" t="str">
        <f t="shared" si="134"/>
        <v/>
      </c>
      <c r="CG281" s="55" t="str">
        <f t="shared" si="134"/>
        <v/>
      </c>
      <c r="CH281" s="55" t="str">
        <f t="shared" si="125"/>
        <v/>
      </c>
      <c r="CI281" s="55" t="str">
        <f>IF($F281="x.x.x.x.x.x.x", VLOOKUP($C281, Parameter!$A$4:$L$5000, 4, FALSE), "")</f>
        <v/>
      </c>
      <c r="CJ281" s="56">
        <f t="shared" si="126"/>
        <v>0</v>
      </c>
      <c r="CM281" s="4" t="str">
        <f t="shared" si="127"/>
        <v>...-...-.....</v>
      </c>
      <c r="CN281" s="57">
        <f t="shared" si="128"/>
        <v>0</v>
      </c>
      <c r="CO281" s="58">
        <f t="shared" si="129"/>
        <v>0</v>
      </c>
      <c r="CP281" s="4" t="str">
        <f t="shared" si="130"/>
        <v/>
      </c>
      <c r="CQ281" s="4" t="b">
        <f t="shared" si="131"/>
        <v>0</v>
      </c>
      <c r="CR281" s="4" t="str">
        <f t="shared" si="132"/>
        <v/>
      </c>
      <c r="CS281" s="4" t="str">
        <f t="shared" si="133"/>
        <v/>
      </c>
      <c r="CT281" s="91" t="b">
        <f t="shared" si="110"/>
        <v>0</v>
      </c>
    </row>
    <row r="282" spans="1:98" s="4" customFormat="1" x14ac:dyDescent="0.25">
      <c r="A282" s="50" t="str">
        <f t="shared" si="111"/>
        <v>...</v>
      </c>
      <c r="B282" s="50" t="str">
        <f t="shared" si="112"/>
        <v>...</v>
      </c>
      <c r="C282" s="50" t="str">
        <f t="shared" si="113"/>
        <v>.....</v>
      </c>
      <c r="D282" s="50" t="str">
        <f>IF($C282=".....","",_xlfn.IFNA(VLOOKUP($C282, Parameter!$A$4:$L$5000, 3, FALSE), ""))</f>
        <v/>
      </c>
      <c r="E282" s="50" t="str">
        <f t="shared" si="114"/>
        <v>.....</v>
      </c>
      <c r="F282" s="50" t="str">
        <f t="shared" si="115"/>
        <v>......</v>
      </c>
      <c r="G282" s="50" t="str">
        <f t="shared" si="116"/>
        <v>...</v>
      </c>
      <c r="H282" s="40">
        <f>IF(E282=".....", 0, _xlfn.IFNA(VLOOKUP($E282, Parameter2!$A$2:$C$5000, 3, FALSE), 0))</f>
        <v>0</v>
      </c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18" t="str">
        <f>IF(C282=".....","",_xlfn.IFNA(VLOOKUP($C282, Parameter!$A$4:$B$5000, 2, FALSE), "Kode belanja salah :("))</f>
        <v/>
      </c>
      <c r="X282" s="35"/>
      <c r="Y282" s="121"/>
      <c r="Z282" s="17"/>
      <c r="AA282" s="20"/>
      <c r="AB282" s="41" t="str">
        <f>IF($C282=".....","",VLOOKUP($C282, Parameter!$A$4:$L$5000, 6, FALSE))</f>
        <v/>
      </c>
      <c r="AC282" s="41" t="str">
        <f>IF($C282=".....","",VLOOKUP($C282, Parameter!$A$4:$L$5000, 7, FALSE))</f>
        <v/>
      </c>
      <c r="AD282" s="41" t="str">
        <f>IF($C282=".....","",VLOOKUP($C282, Parameter!$A$4:$L$5000, 8, FALSE))</f>
        <v/>
      </c>
      <c r="AE282" s="41" t="str">
        <f>IF($C282=".....","",VLOOKUP($C282, Parameter!$A$4:$L$5000, 9, FALSE))</f>
        <v/>
      </c>
      <c r="AF282" s="41" t="str">
        <f>IF($C282=".....","",VLOOKUP($C282, Parameter!$A$4:$L$5000, 10, FALSE))</f>
        <v/>
      </c>
      <c r="AG282" s="41" t="str">
        <f>IF($C282=".....","",VLOOKUP($C282, Parameter!$A$4:$L$5000, 11, FALSE))</f>
        <v/>
      </c>
      <c r="AH282" s="41" t="str">
        <f>IF($C282="..0.0.0.000","",_xlfn.IFNA(VLOOKUP($C282, Parameter!$A$4:$L$5000, 12, FALSE), ""))</f>
        <v/>
      </c>
      <c r="AI282" s="39"/>
      <c r="AJ282" s="39"/>
      <c r="AK282" s="39"/>
      <c r="AL282" s="39"/>
      <c r="AM282" s="39"/>
      <c r="AN282" s="39"/>
      <c r="AO282" s="39"/>
      <c r="AP282" s="41" t="str">
        <f>IF(F282="......", "", _xlfn.IFNA(VLOOKUP(F282, Parameter2!$D$2:$E$15000, 2, FALSE), "Kode aset salah :("))</f>
        <v/>
      </c>
      <c r="AQ282" s="39"/>
      <c r="AR282" s="51"/>
      <c r="AS282" s="52"/>
      <c r="AT282" s="53">
        <f t="shared" si="117"/>
        <v>0</v>
      </c>
      <c r="AU282" s="39" t="str">
        <f t="shared" si="118"/>
        <v/>
      </c>
      <c r="AV282" s="39" t="str">
        <f t="shared" si="119"/>
        <v/>
      </c>
      <c r="AW282" s="39" t="str">
        <f t="shared" si="120"/>
        <v/>
      </c>
      <c r="AX282" s="39" t="str">
        <f t="shared" si="121"/>
        <v/>
      </c>
      <c r="AY282" s="41" t="str">
        <f>IF(G282="...", "", VLOOKUP(G282, UPB!$A$3:$B$5000, 2, FALSE))</f>
        <v/>
      </c>
      <c r="AZ282" s="84"/>
      <c r="BA282" s="76"/>
      <c r="BB282" s="65"/>
      <c r="BC282" s="65"/>
      <c r="BD282" s="54"/>
      <c r="BE282" s="65"/>
      <c r="BF282" s="65"/>
      <c r="BG282" s="65"/>
      <c r="BH282" s="65"/>
      <c r="BI282" s="65"/>
      <c r="BJ282" s="65"/>
      <c r="BK282" s="65"/>
      <c r="BL282" s="65"/>
      <c r="BM282" s="65"/>
      <c r="BN282" s="70"/>
      <c r="BO282" s="65"/>
      <c r="BP282" s="65"/>
      <c r="BQ282" s="65"/>
      <c r="BR282" s="65"/>
      <c r="BS282" s="65"/>
      <c r="BT282" s="65"/>
      <c r="BU282" s="55" t="str">
        <f>IF(AND($D282 &lt;&gt; "", $D282 &lt;&gt; $E282, $F282 &lt;&gt; "x.x.x.x.x.x.x"), VLOOKUP($E282, Parameter!$E$3:$N$5000, 9, FALSE), "")</f>
        <v/>
      </c>
      <c r="BV282" s="55" t="str">
        <f>IF(AND($D282 &lt;&gt; "", $D282 &lt;&gt; $E282, $F282 &lt;&gt; "x.x.x.x.x.x.x"), VLOOKUP($E282, Parameter!$E$3:$N$5000, 10, FALSE), "")</f>
        <v/>
      </c>
      <c r="BW282" s="55" t="str">
        <f>IF(AND($D282 &lt;&gt; "", $D282 &lt;&gt; $E282, $F282 &lt;&gt; "x.x.x.x.x.x.x"), VLOOKUP($C282, Parameter!$A$4:$L$5000, 3, FALSE), "")</f>
        <v/>
      </c>
      <c r="BX282" s="55" t="str">
        <f>IF(AND($D282 &lt;&gt; "", $D282 &lt;&gt; $E282, $F282 &lt;&gt; "x.x.x.x.x.x.x"), VLOOKUP($C282, Parameter!$A$4:$L$5000, 4, FALSE), "")</f>
        <v/>
      </c>
      <c r="BY282" s="56">
        <f t="shared" si="122"/>
        <v>0</v>
      </c>
      <c r="BZ282" s="55" t="str">
        <f t="shared" si="123"/>
        <v>Intra</v>
      </c>
      <c r="CA282" s="55" t="str">
        <f>IF($BZ282="Ekstra", Parameter3!$B$2, "")</f>
        <v/>
      </c>
      <c r="CB282" s="55" t="str">
        <f>IF($BZ282="Ekstra", Parameter3!$C$2, "")</f>
        <v/>
      </c>
      <c r="CC282" s="55" t="str">
        <f>IF($BZ282="Ekstra", VLOOKUP($E282, Parameter!$E$3:$N$5000, 9, FALSE), "")</f>
        <v/>
      </c>
      <c r="CD282" s="55" t="str">
        <f>IF($BZ282="Ekstra", VLOOKUP($E282, Parameter!$E$3:$N$5000, 10, FALSE), "")</f>
        <v/>
      </c>
      <c r="CE282" s="56">
        <f t="shared" si="124"/>
        <v>0</v>
      </c>
      <c r="CF282" s="55" t="str">
        <f t="shared" si="134"/>
        <v/>
      </c>
      <c r="CG282" s="55" t="str">
        <f t="shared" si="134"/>
        <v/>
      </c>
      <c r="CH282" s="55" t="str">
        <f t="shared" si="125"/>
        <v/>
      </c>
      <c r="CI282" s="55" t="str">
        <f>IF($F282="x.x.x.x.x.x.x", VLOOKUP($C282, Parameter!$A$4:$L$5000, 4, FALSE), "")</f>
        <v/>
      </c>
      <c r="CJ282" s="56">
        <f t="shared" si="126"/>
        <v>0</v>
      </c>
      <c r="CM282" s="4" t="str">
        <f t="shared" si="127"/>
        <v>...-...-.....</v>
      </c>
      <c r="CN282" s="57">
        <f t="shared" si="128"/>
        <v>0</v>
      </c>
      <c r="CO282" s="58">
        <f t="shared" si="129"/>
        <v>0</v>
      </c>
      <c r="CP282" s="4" t="str">
        <f t="shared" si="130"/>
        <v/>
      </c>
      <c r="CQ282" s="4" t="b">
        <f t="shared" si="131"/>
        <v>0</v>
      </c>
      <c r="CR282" s="4" t="str">
        <f t="shared" si="132"/>
        <v/>
      </c>
      <c r="CS282" s="4" t="str">
        <f t="shared" si="133"/>
        <v/>
      </c>
      <c r="CT282" s="91" t="b">
        <f t="shared" si="110"/>
        <v>0</v>
      </c>
    </row>
    <row r="283" spans="1:98" s="4" customFormat="1" x14ac:dyDescent="0.25">
      <c r="A283" s="50" t="str">
        <f t="shared" si="111"/>
        <v>...</v>
      </c>
      <c r="B283" s="50" t="str">
        <f t="shared" si="112"/>
        <v>...</v>
      </c>
      <c r="C283" s="50" t="str">
        <f t="shared" si="113"/>
        <v>.....</v>
      </c>
      <c r="D283" s="50" t="str">
        <f>IF($C283=".....","",_xlfn.IFNA(VLOOKUP($C283, Parameter!$A$4:$L$5000, 3, FALSE), ""))</f>
        <v/>
      </c>
      <c r="E283" s="50" t="str">
        <f t="shared" si="114"/>
        <v>.....</v>
      </c>
      <c r="F283" s="50" t="str">
        <f t="shared" si="115"/>
        <v>......</v>
      </c>
      <c r="G283" s="50" t="str">
        <f t="shared" si="116"/>
        <v>...</v>
      </c>
      <c r="H283" s="40">
        <f>IF(E283=".....", 0, _xlfn.IFNA(VLOOKUP($E283, Parameter2!$A$2:$C$5000, 3, FALSE), 0))</f>
        <v>0</v>
      </c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18" t="str">
        <f>IF(C283=".....","",_xlfn.IFNA(VLOOKUP($C283, Parameter!$A$4:$B$5000, 2, FALSE), "Kode belanja salah :("))</f>
        <v/>
      </c>
      <c r="X283" s="35"/>
      <c r="Y283" s="121"/>
      <c r="Z283" s="17"/>
      <c r="AA283" s="20"/>
      <c r="AB283" s="41" t="str">
        <f>IF($C283=".....","",VLOOKUP($C283, Parameter!$A$4:$L$5000, 6, FALSE))</f>
        <v/>
      </c>
      <c r="AC283" s="41" t="str">
        <f>IF($C283=".....","",VLOOKUP($C283, Parameter!$A$4:$L$5000, 7, FALSE))</f>
        <v/>
      </c>
      <c r="AD283" s="41" t="str">
        <f>IF($C283=".....","",VLOOKUP($C283, Parameter!$A$4:$L$5000, 8, FALSE))</f>
        <v/>
      </c>
      <c r="AE283" s="41" t="str">
        <f>IF($C283=".....","",VLOOKUP($C283, Parameter!$A$4:$L$5000, 9, FALSE))</f>
        <v/>
      </c>
      <c r="AF283" s="41" t="str">
        <f>IF($C283=".....","",VLOOKUP($C283, Parameter!$A$4:$L$5000, 10, FALSE))</f>
        <v/>
      </c>
      <c r="AG283" s="41" t="str">
        <f>IF($C283=".....","",VLOOKUP($C283, Parameter!$A$4:$L$5000, 11, FALSE))</f>
        <v/>
      </c>
      <c r="AH283" s="41" t="str">
        <f>IF($C283="..0.0.0.000","",_xlfn.IFNA(VLOOKUP($C283, Parameter!$A$4:$L$5000, 12, FALSE), ""))</f>
        <v/>
      </c>
      <c r="AI283" s="39"/>
      <c r="AJ283" s="39"/>
      <c r="AK283" s="39"/>
      <c r="AL283" s="39"/>
      <c r="AM283" s="39"/>
      <c r="AN283" s="39"/>
      <c r="AO283" s="39"/>
      <c r="AP283" s="41" t="str">
        <f>IF(F283="......", "", _xlfn.IFNA(VLOOKUP(F283, Parameter2!$D$2:$E$15000, 2, FALSE), "Kode aset salah :("))</f>
        <v/>
      </c>
      <c r="AQ283" s="39"/>
      <c r="AR283" s="51"/>
      <c r="AS283" s="52"/>
      <c r="AT283" s="53">
        <f t="shared" si="117"/>
        <v>0</v>
      </c>
      <c r="AU283" s="39" t="str">
        <f t="shared" si="118"/>
        <v/>
      </c>
      <c r="AV283" s="39" t="str">
        <f t="shared" si="119"/>
        <v/>
      </c>
      <c r="AW283" s="39" t="str">
        <f t="shared" si="120"/>
        <v/>
      </c>
      <c r="AX283" s="39" t="str">
        <f t="shared" si="121"/>
        <v/>
      </c>
      <c r="AY283" s="41" t="str">
        <f>IF(G283="...", "", VLOOKUP(G283, UPB!$A$3:$B$5000, 2, FALSE))</f>
        <v/>
      </c>
      <c r="AZ283" s="84"/>
      <c r="BA283" s="76"/>
      <c r="BB283" s="65"/>
      <c r="BC283" s="65"/>
      <c r="BD283" s="54"/>
      <c r="BE283" s="65"/>
      <c r="BF283" s="65"/>
      <c r="BG283" s="65"/>
      <c r="BH283" s="65"/>
      <c r="BI283" s="65"/>
      <c r="BJ283" s="65"/>
      <c r="BK283" s="65"/>
      <c r="BL283" s="65"/>
      <c r="BM283" s="65"/>
      <c r="BN283" s="70"/>
      <c r="BO283" s="65"/>
      <c r="BP283" s="65"/>
      <c r="BQ283" s="65"/>
      <c r="BR283" s="65"/>
      <c r="BS283" s="65"/>
      <c r="BT283" s="65"/>
      <c r="BU283" s="55" t="str">
        <f>IF(AND($D283 &lt;&gt; "", $D283 &lt;&gt; $E283, $F283 &lt;&gt; "x.x.x.x.x.x.x"), VLOOKUP($E283, Parameter!$E$3:$N$5000, 9, FALSE), "")</f>
        <v/>
      </c>
      <c r="BV283" s="55" t="str">
        <f>IF(AND($D283 &lt;&gt; "", $D283 &lt;&gt; $E283, $F283 &lt;&gt; "x.x.x.x.x.x.x"), VLOOKUP($E283, Parameter!$E$3:$N$5000, 10, FALSE), "")</f>
        <v/>
      </c>
      <c r="BW283" s="55" t="str">
        <f>IF(AND($D283 &lt;&gt; "", $D283 &lt;&gt; $E283, $F283 &lt;&gt; "x.x.x.x.x.x.x"), VLOOKUP($C283, Parameter!$A$4:$L$5000, 3, FALSE), "")</f>
        <v/>
      </c>
      <c r="BX283" s="55" t="str">
        <f>IF(AND($D283 &lt;&gt; "", $D283 &lt;&gt; $E283, $F283 &lt;&gt; "x.x.x.x.x.x.x"), VLOOKUP($C283, Parameter!$A$4:$L$5000, 4, FALSE), "")</f>
        <v/>
      </c>
      <c r="BY283" s="56">
        <f t="shared" si="122"/>
        <v>0</v>
      </c>
      <c r="BZ283" s="55" t="str">
        <f t="shared" si="123"/>
        <v>Intra</v>
      </c>
      <c r="CA283" s="55" t="str">
        <f>IF($BZ283="Ekstra", Parameter3!$B$2, "")</f>
        <v/>
      </c>
      <c r="CB283" s="55" t="str">
        <f>IF($BZ283="Ekstra", Parameter3!$C$2, "")</f>
        <v/>
      </c>
      <c r="CC283" s="55" t="str">
        <f>IF($BZ283="Ekstra", VLOOKUP($E283, Parameter!$E$3:$N$5000, 9, FALSE), "")</f>
        <v/>
      </c>
      <c r="CD283" s="55" t="str">
        <f>IF($BZ283="Ekstra", VLOOKUP($E283, Parameter!$E$3:$N$5000, 10, FALSE), "")</f>
        <v/>
      </c>
      <c r="CE283" s="56">
        <f t="shared" si="124"/>
        <v>0</v>
      </c>
      <c r="CF283" s="55" t="str">
        <f t="shared" si="134"/>
        <v/>
      </c>
      <c r="CG283" s="55" t="str">
        <f t="shared" si="134"/>
        <v/>
      </c>
      <c r="CH283" s="55" t="str">
        <f t="shared" si="125"/>
        <v/>
      </c>
      <c r="CI283" s="55" t="str">
        <f>IF($F283="x.x.x.x.x.x.x", VLOOKUP($C283, Parameter!$A$4:$L$5000, 4, FALSE), "")</f>
        <v/>
      </c>
      <c r="CJ283" s="56">
        <f t="shared" si="126"/>
        <v>0</v>
      </c>
      <c r="CM283" s="4" t="str">
        <f t="shared" si="127"/>
        <v>...-...-.....</v>
      </c>
      <c r="CN283" s="57">
        <f t="shared" si="128"/>
        <v>0</v>
      </c>
      <c r="CO283" s="58">
        <f t="shared" si="129"/>
        <v>0</v>
      </c>
      <c r="CP283" s="4" t="str">
        <f t="shared" si="130"/>
        <v/>
      </c>
      <c r="CQ283" s="4" t="b">
        <f t="shared" si="131"/>
        <v>0</v>
      </c>
      <c r="CR283" s="4" t="str">
        <f t="shared" si="132"/>
        <v/>
      </c>
      <c r="CS283" s="4" t="str">
        <f t="shared" si="133"/>
        <v/>
      </c>
      <c r="CT283" s="91" t="b">
        <f t="shared" si="110"/>
        <v>0</v>
      </c>
    </row>
    <row r="284" spans="1:98" s="4" customFormat="1" x14ac:dyDescent="0.25">
      <c r="A284" s="50" t="str">
        <f t="shared" si="111"/>
        <v>...</v>
      </c>
      <c r="B284" s="50" t="str">
        <f t="shared" si="112"/>
        <v>...</v>
      </c>
      <c r="C284" s="50" t="str">
        <f t="shared" si="113"/>
        <v>.....</v>
      </c>
      <c r="D284" s="50" t="str">
        <f>IF($C284=".....","",_xlfn.IFNA(VLOOKUP($C284, Parameter!$A$4:$L$5000, 3, FALSE), ""))</f>
        <v/>
      </c>
      <c r="E284" s="50" t="str">
        <f t="shared" si="114"/>
        <v>.....</v>
      </c>
      <c r="F284" s="50" t="str">
        <f t="shared" si="115"/>
        <v>......</v>
      </c>
      <c r="G284" s="50" t="str">
        <f t="shared" si="116"/>
        <v>...</v>
      </c>
      <c r="H284" s="40">
        <f>IF(E284=".....", 0, _xlfn.IFNA(VLOOKUP($E284, Parameter2!$A$2:$C$5000, 3, FALSE), 0))</f>
        <v>0</v>
      </c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18" t="str">
        <f>IF(C284=".....","",_xlfn.IFNA(VLOOKUP($C284, Parameter!$A$4:$B$5000, 2, FALSE), "Kode belanja salah :("))</f>
        <v/>
      </c>
      <c r="X284" s="35"/>
      <c r="Y284" s="121"/>
      <c r="Z284" s="17"/>
      <c r="AA284" s="20"/>
      <c r="AB284" s="41" t="str">
        <f>IF($C284=".....","",VLOOKUP($C284, Parameter!$A$4:$L$5000, 6, FALSE))</f>
        <v/>
      </c>
      <c r="AC284" s="41" t="str">
        <f>IF($C284=".....","",VLOOKUP($C284, Parameter!$A$4:$L$5000, 7, FALSE))</f>
        <v/>
      </c>
      <c r="AD284" s="41" t="str">
        <f>IF($C284=".....","",VLOOKUP($C284, Parameter!$A$4:$L$5000, 8, FALSE))</f>
        <v/>
      </c>
      <c r="AE284" s="41" t="str">
        <f>IF($C284=".....","",VLOOKUP($C284, Parameter!$A$4:$L$5000, 9, FALSE))</f>
        <v/>
      </c>
      <c r="AF284" s="41" t="str">
        <f>IF($C284=".....","",VLOOKUP($C284, Parameter!$A$4:$L$5000, 10, FALSE))</f>
        <v/>
      </c>
      <c r="AG284" s="41" t="str">
        <f>IF($C284=".....","",VLOOKUP($C284, Parameter!$A$4:$L$5000, 11, FALSE))</f>
        <v/>
      </c>
      <c r="AH284" s="41" t="str">
        <f>IF($C284="..0.0.0.000","",_xlfn.IFNA(VLOOKUP($C284, Parameter!$A$4:$L$5000, 12, FALSE), ""))</f>
        <v/>
      </c>
      <c r="AI284" s="39"/>
      <c r="AJ284" s="39"/>
      <c r="AK284" s="39"/>
      <c r="AL284" s="39"/>
      <c r="AM284" s="39"/>
      <c r="AN284" s="39"/>
      <c r="AO284" s="39"/>
      <c r="AP284" s="41" t="str">
        <f>IF(F284="......", "", _xlfn.IFNA(VLOOKUP(F284, Parameter2!$D$2:$E$15000, 2, FALSE), "Kode aset salah :("))</f>
        <v/>
      </c>
      <c r="AQ284" s="39"/>
      <c r="AR284" s="51"/>
      <c r="AS284" s="52"/>
      <c r="AT284" s="53">
        <f t="shared" si="117"/>
        <v>0</v>
      </c>
      <c r="AU284" s="39" t="str">
        <f t="shared" si="118"/>
        <v/>
      </c>
      <c r="AV284" s="39" t="str">
        <f t="shared" si="119"/>
        <v/>
      </c>
      <c r="AW284" s="39" t="str">
        <f t="shared" si="120"/>
        <v/>
      </c>
      <c r="AX284" s="39" t="str">
        <f t="shared" si="121"/>
        <v/>
      </c>
      <c r="AY284" s="41" t="str">
        <f>IF(G284="...", "", VLOOKUP(G284, UPB!$A$3:$B$5000, 2, FALSE))</f>
        <v/>
      </c>
      <c r="AZ284" s="84"/>
      <c r="BA284" s="76"/>
      <c r="BB284" s="65"/>
      <c r="BC284" s="65"/>
      <c r="BD284" s="54"/>
      <c r="BE284" s="65"/>
      <c r="BF284" s="65"/>
      <c r="BG284" s="65"/>
      <c r="BH284" s="65"/>
      <c r="BI284" s="65"/>
      <c r="BJ284" s="65"/>
      <c r="BK284" s="65"/>
      <c r="BL284" s="65"/>
      <c r="BM284" s="65"/>
      <c r="BN284" s="70"/>
      <c r="BO284" s="65"/>
      <c r="BP284" s="65"/>
      <c r="BQ284" s="65"/>
      <c r="BR284" s="65"/>
      <c r="BS284" s="65"/>
      <c r="BT284" s="65"/>
      <c r="BU284" s="55" t="str">
        <f>IF(AND($D284 &lt;&gt; "", $D284 &lt;&gt; $E284, $F284 &lt;&gt; "x.x.x.x.x.x.x"), VLOOKUP($E284, Parameter!$E$3:$N$5000, 9, FALSE), "")</f>
        <v/>
      </c>
      <c r="BV284" s="55" t="str">
        <f>IF(AND($D284 &lt;&gt; "", $D284 &lt;&gt; $E284, $F284 &lt;&gt; "x.x.x.x.x.x.x"), VLOOKUP($E284, Parameter!$E$3:$N$5000, 10, FALSE), "")</f>
        <v/>
      </c>
      <c r="BW284" s="55" t="str">
        <f>IF(AND($D284 &lt;&gt; "", $D284 &lt;&gt; $E284, $F284 &lt;&gt; "x.x.x.x.x.x.x"), VLOOKUP($C284, Parameter!$A$4:$L$5000, 3, FALSE), "")</f>
        <v/>
      </c>
      <c r="BX284" s="55" t="str">
        <f>IF(AND($D284 &lt;&gt; "", $D284 &lt;&gt; $E284, $F284 &lt;&gt; "x.x.x.x.x.x.x"), VLOOKUP($C284, Parameter!$A$4:$L$5000, 4, FALSE), "")</f>
        <v/>
      </c>
      <c r="BY284" s="56">
        <f t="shared" si="122"/>
        <v>0</v>
      </c>
      <c r="BZ284" s="55" t="str">
        <f t="shared" si="123"/>
        <v>Intra</v>
      </c>
      <c r="CA284" s="55" t="str">
        <f>IF($BZ284="Ekstra", Parameter3!$B$2, "")</f>
        <v/>
      </c>
      <c r="CB284" s="55" t="str">
        <f>IF($BZ284="Ekstra", Parameter3!$C$2, "")</f>
        <v/>
      </c>
      <c r="CC284" s="55" t="str">
        <f>IF($BZ284="Ekstra", VLOOKUP($E284, Parameter!$E$3:$N$5000, 9, FALSE), "")</f>
        <v/>
      </c>
      <c r="CD284" s="55" t="str">
        <f>IF($BZ284="Ekstra", VLOOKUP($E284, Parameter!$E$3:$N$5000, 10, FALSE), "")</f>
        <v/>
      </c>
      <c r="CE284" s="56">
        <f t="shared" si="124"/>
        <v>0</v>
      </c>
      <c r="CF284" s="55" t="str">
        <f t="shared" si="134"/>
        <v/>
      </c>
      <c r="CG284" s="55" t="str">
        <f t="shared" si="134"/>
        <v/>
      </c>
      <c r="CH284" s="55" t="str">
        <f t="shared" si="125"/>
        <v/>
      </c>
      <c r="CI284" s="55" t="str">
        <f>IF($F284="x.x.x.x.x.x.x", VLOOKUP($C284, Parameter!$A$4:$L$5000, 4, FALSE), "")</f>
        <v/>
      </c>
      <c r="CJ284" s="56">
        <f t="shared" si="126"/>
        <v>0</v>
      </c>
      <c r="CM284" s="4" t="str">
        <f t="shared" si="127"/>
        <v>...-...-.....</v>
      </c>
      <c r="CN284" s="57">
        <f t="shared" si="128"/>
        <v>0</v>
      </c>
      <c r="CO284" s="58">
        <f t="shared" si="129"/>
        <v>0</v>
      </c>
      <c r="CP284" s="4" t="str">
        <f t="shared" si="130"/>
        <v/>
      </c>
      <c r="CQ284" s="4" t="b">
        <f t="shared" si="131"/>
        <v>0</v>
      </c>
      <c r="CR284" s="4" t="str">
        <f t="shared" si="132"/>
        <v/>
      </c>
      <c r="CS284" s="4" t="str">
        <f t="shared" si="133"/>
        <v/>
      </c>
      <c r="CT284" s="91" t="b">
        <f t="shared" si="110"/>
        <v>0</v>
      </c>
    </row>
    <row r="285" spans="1:98" s="4" customFormat="1" x14ac:dyDescent="0.25">
      <c r="A285" s="50" t="str">
        <f t="shared" si="111"/>
        <v>...</v>
      </c>
      <c r="B285" s="50" t="str">
        <f t="shared" si="112"/>
        <v>...</v>
      </c>
      <c r="C285" s="50" t="str">
        <f t="shared" si="113"/>
        <v>.....</v>
      </c>
      <c r="D285" s="50" t="str">
        <f>IF($C285=".....","",_xlfn.IFNA(VLOOKUP($C285, Parameter!$A$4:$L$5000, 3, FALSE), ""))</f>
        <v/>
      </c>
      <c r="E285" s="50" t="str">
        <f t="shared" si="114"/>
        <v>.....</v>
      </c>
      <c r="F285" s="50" t="str">
        <f t="shared" si="115"/>
        <v>......</v>
      </c>
      <c r="G285" s="50" t="str">
        <f t="shared" si="116"/>
        <v>...</v>
      </c>
      <c r="H285" s="40">
        <f>IF(E285=".....", 0, _xlfn.IFNA(VLOOKUP($E285, Parameter2!$A$2:$C$5000, 3, FALSE), 0))</f>
        <v>0</v>
      </c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18" t="str">
        <f>IF(C285=".....","",_xlfn.IFNA(VLOOKUP($C285, Parameter!$A$4:$B$5000, 2, FALSE), "Kode belanja salah :("))</f>
        <v/>
      </c>
      <c r="X285" s="35"/>
      <c r="Y285" s="121"/>
      <c r="Z285" s="17"/>
      <c r="AA285" s="20"/>
      <c r="AB285" s="41" t="str">
        <f>IF($C285=".....","",VLOOKUP($C285, Parameter!$A$4:$L$5000, 6, FALSE))</f>
        <v/>
      </c>
      <c r="AC285" s="41" t="str">
        <f>IF($C285=".....","",VLOOKUP($C285, Parameter!$A$4:$L$5000, 7, FALSE))</f>
        <v/>
      </c>
      <c r="AD285" s="41" t="str">
        <f>IF($C285=".....","",VLOOKUP($C285, Parameter!$A$4:$L$5000, 8, FALSE))</f>
        <v/>
      </c>
      <c r="AE285" s="41" t="str">
        <f>IF($C285=".....","",VLOOKUP($C285, Parameter!$A$4:$L$5000, 9, FALSE))</f>
        <v/>
      </c>
      <c r="AF285" s="41" t="str">
        <f>IF($C285=".....","",VLOOKUP($C285, Parameter!$A$4:$L$5000, 10, FALSE))</f>
        <v/>
      </c>
      <c r="AG285" s="41" t="str">
        <f>IF($C285=".....","",VLOOKUP($C285, Parameter!$A$4:$L$5000, 11, FALSE))</f>
        <v/>
      </c>
      <c r="AH285" s="41" t="str">
        <f>IF($C285="..0.0.0.000","",_xlfn.IFNA(VLOOKUP($C285, Parameter!$A$4:$L$5000, 12, FALSE), ""))</f>
        <v/>
      </c>
      <c r="AI285" s="39"/>
      <c r="AJ285" s="39"/>
      <c r="AK285" s="39"/>
      <c r="AL285" s="39"/>
      <c r="AM285" s="39"/>
      <c r="AN285" s="39"/>
      <c r="AO285" s="39"/>
      <c r="AP285" s="41" t="str">
        <f>IF(F285="......", "", _xlfn.IFNA(VLOOKUP(F285, Parameter2!$D$2:$E$15000, 2, FALSE), "Kode aset salah :("))</f>
        <v/>
      </c>
      <c r="AQ285" s="39"/>
      <c r="AR285" s="51"/>
      <c r="AS285" s="52"/>
      <c r="AT285" s="53">
        <f t="shared" si="117"/>
        <v>0</v>
      </c>
      <c r="AU285" s="39" t="str">
        <f t="shared" si="118"/>
        <v/>
      </c>
      <c r="AV285" s="39" t="str">
        <f t="shared" si="119"/>
        <v/>
      </c>
      <c r="AW285" s="39" t="str">
        <f t="shared" si="120"/>
        <v/>
      </c>
      <c r="AX285" s="39" t="str">
        <f t="shared" si="121"/>
        <v/>
      </c>
      <c r="AY285" s="41" t="str">
        <f>IF(G285="...", "", VLOOKUP(G285, UPB!$A$3:$B$5000, 2, FALSE))</f>
        <v/>
      </c>
      <c r="AZ285" s="84"/>
      <c r="BA285" s="76"/>
      <c r="BB285" s="65"/>
      <c r="BC285" s="65"/>
      <c r="BD285" s="54"/>
      <c r="BE285" s="65"/>
      <c r="BF285" s="65"/>
      <c r="BG285" s="65"/>
      <c r="BH285" s="65"/>
      <c r="BI285" s="65"/>
      <c r="BJ285" s="65"/>
      <c r="BK285" s="65"/>
      <c r="BL285" s="65"/>
      <c r="BM285" s="65"/>
      <c r="BN285" s="70"/>
      <c r="BO285" s="65"/>
      <c r="BP285" s="65"/>
      <c r="BQ285" s="65"/>
      <c r="BR285" s="65"/>
      <c r="BS285" s="65"/>
      <c r="BT285" s="65"/>
      <c r="BU285" s="55" t="str">
        <f>IF(AND($D285 &lt;&gt; "", $D285 &lt;&gt; $E285, $F285 &lt;&gt; "x.x.x.x.x.x.x"), VLOOKUP($E285, Parameter!$E$3:$N$5000, 9, FALSE), "")</f>
        <v/>
      </c>
      <c r="BV285" s="55" t="str">
        <f>IF(AND($D285 &lt;&gt; "", $D285 &lt;&gt; $E285, $F285 &lt;&gt; "x.x.x.x.x.x.x"), VLOOKUP($E285, Parameter!$E$3:$N$5000, 10, FALSE), "")</f>
        <v/>
      </c>
      <c r="BW285" s="55" t="str">
        <f>IF(AND($D285 &lt;&gt; "", $D285 &lt;&gt; $E285, $F285 &lt;&gt; "x.x.x.x.x.x.x"), VLOOKUP($C285, Parameter!$A$4:$L$5000, 3, FALSE), "")</f>
        <v/>
      </c>
      <c r="BX285" s="55" t="str">
        <f>IF(AND($D285 &lt;&gt; "", $D285 &lt;&gt; $E285, $F285 &lt;&gt; "x.x.x.x.x.x.x"), VLOOKUP($C285, Parameter!$A$4:$L$5000, 4, FALSE), "")</f>
        <v/>
      </c>
      <c r="BY285" s="56">
        <f t="shared" si="122"/>
        <v>0</v>
      </c>
      <c r="BZ285" s="55" t="str">
        <f t="shared" si="123"/>
        <v>Intra</v>
      </c>
      <c r="CA285" s="55" t="str">
        <f>IF($BZ285="Ekstra", Parameter3!$B$2, "")</f>
        <v/>
      </c>
      <c r="CB285" s="55" t="str">
        <f>IF($BZ285="Ekstra", Parameter3!$C$2, "")</f>
        <v/>
      </c>
      <c r="CC285" s="55" t="str">
        <f>IF($BZ285="Ekstra", VLOOKUP($E285, Parameter!$E$3:$N$5000, 9, FALSE), "")</f>
        <v/>
      </c>
      <c r="CD285" s="55" t="str">
        <f>IF($BZ285="Ekstra", VLOOKUP($E285, Parameter!$E$3:$N$5000, 10, FALSE), "")</f>
        <v/>
      </c>
      <c r="CE285" s="56">
        <f t="shared" si="124"/>
        <v>0</v>
      </c>
      <c r="CF285" s="55" t="str">
        <f t="shared" si="134"/>
        <v/>
      </c>
      <c r="CG285" s="55" t="str">
        <f t="shared" si="134"/>
        <v/>
      </c>
      <c r="CH285" s="55" t="str">
        <f t="shared" si="125"/>
        <v/>
      </c>
      <c r="CI285" s="55" t="str">
        <f>IF($F285="x.x.x.x.x.x.x", VLOOKUP($C285, Parameter!$A$4:$L$5000, 4, FALSE), "")</f>
        <v/>
      </c>
      <c r="CJ285" s="56">
        <f t="shared" si="126"/>
        <v>0</v>
      </c>
      <c r="CM285" s="4" t="str">
        <f t="shared" si="127"/>
        <v>...-...-.....</v>
      </c>
      <c r="CN285" s="57">
        <f t="shared" si="128"/>
        <v>0</v>
      </c>
      <c r="CO285" s="58">
        <f t="shared" si="129"/>
        <v>0</v>
      </c>
      <c r="CP285" s="4" t="str">
        <f t="shared" si="130"/>
        <v/>
      </c>
      <c r="CQ285" s="4" t="b">
        <f t="shared" si="131"/>
        <v>0</v>
      </c>
      <c r="CR285" s="4" t="str">
        <f t="shared" si="132"/>
        <v/>
      </c>
      <c r="CS285" s="4" t="str">
        <f t="shared" si="133"/>
        <v/>
      </c>
      <c r="CT285" s="91" t="b">
        <f t="shared" si="110"/>
        <v>0</v>
      </c>
    </row>
    <row r="286" spans="1:98" s="4" customFormat="1" x14ac:dyDescent="0.25">
      <c r="A286" s="50" t="str">
        <f t="shared" si="111"/>
        <v>...</v>
      </c>
      <c r="B286" s="50" t="str">
        <f t="shared" si="112"/>
        <v>...</v>
      </c>
      <c r="C286" s="50" t="str">
        <f t="shared" si="113"/>
        <v>.....</v>
      </c>
      <c r="D286" s="50" t="str">
        <f>IF($C286=".....","",_xlfn.IFNA(VLOOKUP($C286, Parameter!$A$4:$L$5000, 3, FALSE), ""))</f>
        <v/>
      </c>
      <c r="E286" s="50" t="str">
        <f t="shared" si="114"/>
        <v>.....</v>
      </c>
      <c r="F286" s="50" t="str">
        <f t="shared" si="115"/>
        <v>......</v>
      </c>
      <c r="G286" s="50" t="str">
        <f t="shared" si="116"/>
        <v>...</v>
      </c>
      <c r="H286" s="40">
        <f>IF(E286=".....", 0, _xlfn.IFNA(VLOOKUP($E286, Parameter2!$A$2:$C$5000, 3, FALSE), 0))</f>
        <v>0</v>
      </c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18" t="str">
        <f>IF(C286=".....","",_xlfn.IFNA(VLOOKUP($C286, Parameter!$A$4:$B$5000, 2, FALSE), "Kode belanja salah :("))</f>
        <v/>
      </c>
      <c r="X286" s="35"/>
      <c r="Y286" s="121"/>
      <c r="Z286" s="17"/>
      <c r="AA286" s="20"/>
      <c r="AB286" s="41" t="str">
        <f>IF($C286=".....","",VLOOKUP($C286, Parameter!$A$4:$L$5000, 6, FALSE))</f>
        <v/>
      </c>
      <c r="AC286" s="41" t="str">
        <f>IF($C286=".....","",VLOOKUP($C286, Parameter!$A$4:$L$5000, 7, FALSE))</f>
        <v/>
      </c>
      <c r="AD286" s="41" t="str">
        <f>IF($C286=".....","",VLOOKUP($C286, Parameter!$A$4:$L$5000, 8, FALSE))</f>
        <v/>
      </c>
      <c r="AE286" s="41" t="str">
        <f>IF($C286=".....","",VLOOKUP($C286, Parameter!$A$4:$L$5000, 9, FALSE))</f>
        <v/>
      </c>
      <c r="AF286" s="41" t="str">
        <f>IF($C286=".....","",VLOOKUP($C286, Parameter!$A$4:$L$5000, 10, FALSE))</f>
        <v/>
      </c>
      <c r="AG286" s="41" t="str">
        <f>IF($C286=".....","",VLOOKUP($C286, Parameter!$A$4:$L$5000, 11, FALSE))</f>
        <v/>
      </c>
      <c r="AH286" s="41" t="str">
        <f>IF($C286="..0.0.0.000","",_xlfn.IFNA(VLOOKUP($C286, Parameter!$A$4:$L$5000, 12, FALSE), ""))</f>
        <v/>
      </c>
      <c r="AI286" s="39"/>
      <c r="AJ286" s="39"/>
      <c r="AK286" s="39"/>
      <c r="AL286" s="39"/>
      <c r="AM286" s="39"/>
      <c r="AN286" s="39"/>
      <c r="AO286" s="39"/>
      <c r="AP286" s="41" t="str">
        <f>IF(F286="......", "", _xlfn.IFNA(VLOOKUP(F286, Parameter2!$D$2:$E$15000, 2, FALSE), "Kode aset salah :("))</f>
        <v/>
      </c>
      <c r="AQ286" s="39"/>
      <c r="AR286" s="51"/>
      <c r="AS286" s="52"/>
      <c r="AT286" s="53">
        <f t="shared" si="117"/>
        <v>0</v>
      </c>
      <c r="AU286" s="39" t="str">
        <f t="shared" si="118"/>
        <v/>
      </c>
      <c r="AV286" s="39" t="str">
        <f t="shared" si="119"/>
        <v/>
      </c>
      <c r="AW286" s="39" t="str">
        <f t="shared" si="120"/>
        <v/>
      </c>
      <c r="AX286" s="39" t="str">
        <f t="shared" si="121"/>
        <v/>
      </c>
      <c r="AY286" s="41" t="str">
        <f>IF(G286="...", "", VLOOKUP(G286, UPB!$A$3:$B$5000, 2, FALSE))</f>
        <v/>
      </c>
      <c r="AZ286" s="84"/>
      <c r="BA286" s="76"/>
      <c r="BB286" s="65"/>
      <c r="BC286" s="65"/>
      <c r="BD286" s="54"/>
      <c r="BE286" s="65"/>
      <c r="BF286" s="65"/>
      <c r="BG286" s="65"/>
      <c r="BH286" s="65"/>
      <c r="BI286" s="65"/>
      <c r="BJ286" s="65"/>
      <c r="BK286" s="65"/>
      <c r="BL286" s="65"/>
      <c r="BM286" s="65"/>
      <c r="BN286" s="70"/>
      <c r="BO286" s="65"/>
      <c r="BP286" s="65"/>
      <c r="BQ286" s="65"/>
      <c r="BR286" s="65"/>
      <c r="BS286" s="65"/>
      <c r="BT286" s="65"/>
      <c r="BU286" s="55" t="str">
        <f>IF(AND($D286 &lt;&gt; "", $D286 &lt;&gt; $E286, $F286 &lt;&gt; "x.x.x.x.x.x.x"), VLOOKUP($E286, Parameter!$E$3:$N$5000, 9, FALSE), "")</f>
        <v/>
      </c>
      <c r="BV286" s="55" t="str">
        <f>IF(AND($D286 &lt;&gt; "", $D286 &lt;&gt; $E286, $F286 &lt;&gt; "x.x.x.x.x.x.x"), VLOOKUP($E286, Parameter!$E$3:$N$5000, 10, FALSE), "")</f>
        <v/>
      </c>
      <c r="BW286" s="55" t="str">
        <f>IF(AND($D286 &lt;&gt; "", $D286 &lt;&gt; $E286, $F286 &lt;&gt; "x.x.x.x.x.x.x"), VLOOKUP($C286, Parameter!$A$4:$L$5000, 3, FALSE), "")</f>
        <v/>
      </c>
      <c r="BX286" s="55" t="str">
        <f>IF(AND($D286 &lt;&gt; "", $D286 &lt;&gt; $E286, $F286 &lt;&gt; "x.x.x.x.x.x.x"), VLOOKUP($C286, Parameter!$A$4:$L$5000, 4, FALSE), "")</f>
        <v/>
      </c>
      <c r="BY286" s="56">
        <f t="shared" si="122"/>
        <v>0</v>
      </c>
      <c r="BZ286" s="55" t="str">
        <f t="shared" si="123"/>
        <v>Intra</v>
      </c>
      <c r="CA286" s="55" t="str">
        <f>IF($BZ286="Ekstra", Parameter3!$B$2, "")</f>
        <v/>
      </c>
      <c r="CB286" s="55" t="str">
        <f>IF($BZ286="Ekstra", Parameter3!$C$2, "")</f>
        <v/>
      </c>
      <c r="CC286" s="55" t="str">
        <f>IF($BZ286="Ekstra", VLOOKUP($E286, Parameter!$E$3:$N$5000, 9, FALSE), "")</f>
        <v/>
      </c>
      <c r="CD286" s="55" t="str">
        <f>IF($BZ286="Ekstra", VLOOKUP($E286, Parameter!$E$3:$N$5000, 10, FALSE), "")</f>
        <v/>
      </c>
      <c r="CE286" s="56">
        <f t="shared" si="124"/>
        <v>0</v>
      </c>
      <c r="CF286" s="55" t="str">
        <f t="shared" si="134"/>
        <v/>
      </c>
      <c r="CG286" s="55" t="str">
        <f t="shared" si="134"/>
        <v/>
      </c>
      <c r="CH286" s="55" t="str">
        <f t="shared" si="125"/>
        <v/>
      </c>
      <c r="CI286" s="55" t="str">
        <f>IF($F286="x.x.x.x.x.x.x", VLOOKUP($C286, Parameter!$A$4:$L$5000, 4, FALSE), "")</f>
        <v/>
      </c>
      <c r="CJ286" s="56">
        <f t="shared" si="126"/>
        <v>0</v>
      </c>
      <c r="CM286" s="4" t="str">
        <f t="shared" si="127"/>
        <v>...-...-.....</v>
      </c>
      <c r="CN286" s="57">
        <f t="shared" si="128"/>
        <v>0</v>
      </c>
      <c r="CO286" s="58">
        <f t="shared" si="129"/>
        <v>0</v>
      </c>
      <c r="CP286" s="4" t="str">
        <f t="shared" si="130"/>
        <v/>
      </c>
      <c r="CQ286" s="4" t="b">
        <f t="shared" si="131"/>
        <v>0</v>
      </c>
      <c r="CR286" s="4" t="str">
        <f t="shared" si="132"/>
        <v/>
      </c>
      <c r="CS286" s="4" t="str">
        <f t="shared" si="133"/>
        <v/>
      </c>
      <c r="CT286" s="91" t="b">
        <f t="shared" si="110"/>
        <v>0</v>
      </c>
    </row>
    <row r="287" spans="1:98" s="4" customFormat="1" x14ac:dyDescent="0.25">
      <c r="A287" s="50" t="str">
        <f t="shared" si="111"/>
        <v>...</v>
      </c>
      <c r="B287" s="50" t="str">
        <f t="shared" si="112"/>
        <v>...</v>
      </c>
      <c r="C287" s="50" t="str">
        <f t="shared" si="113"/>
        <v>.....</v>
      </c>
      <c r="D287" s="50" t="str">
        <f>IF($C287=".....","",_xlfn.IFNA(VLOOKUP($C287, Parameter!$A$4:$L$5000, 3, FALSE), ""))</f>
        <v/>
      </c>
      <c r="E287" s="50" t="str">
        <f t="shared" si="114"/>
        <v>.....</v>
      </c>
      <c r="F287" s="50" t="str">
        <f t="shared" si="115"/>
        <v>......</v>
      </c>
      <c r="G287" s="50" t="str">
        <f t="shared" si="116"/>
        <v>...</v>
      </c>
      <c r="H287" s="40">
        <f>IF(E287=".....", 0, _xlfn.IFNA(VLOOKUP($E287, Parameter2!$A$2:$C$5000, 3, FALSE), 0))</f>
        <v>0</v>
      </c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18" t="str">
        <f>IF(C287=".....","",_xlfn.IFNA(VLOOKUP($C287, Parameter!$A$4:$B$5000, 2, FALSE), "Kode belanja salah :("))</f>
        <v/>
      </c>
      <c r="X287" s="35"/>
      <c r="Y287" s="121"/>
      <c r="Z287" s="17"/>
      <c r="AA287" s="20"/>
      <c r="AB287" s="41" t="str">
        <f>IF($C287=".....","",VLOOKUP($C287, Parameter!$A$4:$L$5000, 6, FALSE))</f>
        <v/>
      </c>
      <c r="AC287" s="41" t="str">
        <f>IF($C287=".....","",VLOOKUP($C287, Parameter!$A$4:$L$5000, 7, FALSE))</f>
        <v/>
      </c>
      <c r="AD287" s="41" t="str">
        <f>IF($C287=".....","",VLOOKUP($C287, Parameter!$A$4:$L$5000, 8, FALSE))</f>
        <v/>
      </c>
      <c r="AE287" s="41" t="str">
        <f>IF($C287=".....","",VLOOKUP($C287, Parameter!$A$4:$L$5000, 9, FALSE))</f>
        <v/>
      </c>
      <c r="AF287" s="41" t="str">
        <f>IF($C287=".....","",VLOOKUP($C287, Parameter!$A$4:$L$5000, 10, FALSE))</f>
        <v/>
      </c>
      <c r="AG287" s="41" t="str">
        <f>IF($C287=".....","",VLOOKUP($C287, Parameter!$A$4:$L$5000, 11, FALSE))</f>
        <v/>
      </c>
      <c r="AH287" s="41" t="str">
        <f>IF($C287="..0.0.0.000","",_xlfn.IFNA(VLOOKUP($C287, Parameter!$A$4:$L$5000, 12, FALSE), ""))</f>
        <v/>
      </c>
      <c r="AI287" s="39"/>
      <c r="AJ287" s="39"/>
      <c r="AK287" s="39"/>
      <c r="AL287" s="39"/>
      <c r="AM287" s="39"/>
      <c r="AN287" s="39"/>
      <c r="AO287" s="39"/>
      <c r="AP287" s="41" t="str">
        <f>IF(F287="......", "", _xlfn.IFNA(VLOOKUP(F287, Parameter2!$D$2:$E$15000, 2, FALSE), "Kode aset salah :("))</f>
        <v/>
      </c>
      <c r="AQ287" s="39"/>
      <c r="AR287" s="51"/>
      <c r="AS287" s="52"/>
      <c r="AT287" s="53">
        <f t="shared" si="117"/>
        <v>0</v>
      </c>
      <c r="AU287" s="39" t="str">
        <f t="shared" si="118"/>
        <v/>
      </c>
      <c r="AV287" s="39" t="str">
        <f t="shared" si="119"/>
        <v/>
      </c>
      <c r="AW287" s="39" t="str">
        <f t="shared" si="120"/>
        <v/>
      </c>
      <c r="AX287" s="39" t="str">
        <f t="shared" si="121"/>
        <v/>
      </c>
      <c r="AY287" s="41" t="str">
        <f>IF(G287="...", "", VLOOKUP(G287, UPB!$A$3:$B$5000, 2, FALSE))</f>
        <v/>
      </c>
      <c r="AZ287" s="84"/>
      <c r="BA287" s="76"/>
      <c r="BB287" s="65"/>
      <c r="BC287" s="65"/>
      <c r="BD287" s="54"/>
      <c r="BE287" s="65"/>
      <c r="BF287" s="65"/>
      <c r="BG287" s="65"/>
      <c r="BH287" s="65"/>
      <c r="BI287" s="65"/>
      <c r="BJ287" s="65"/>
      <c r="BK287" s="65"/>
      <c r="BL287" s="65"/>
      <c r="BM287" s="65"/>
      <c r="BN287" s="70"/>
      <c r="BO287" s="65"/>
      <c r="BP287" s="65"/>
      <c r="BQ287" s="65"/>
      <c r="BR287" s="65"/>
      <c r="BS287" s="65"/>
      <c r="BT287" s="65"/>
      <c r="BU287" s="55" t="str">
        <f>IF(AND($D287 &lt;&gt; "", $D287 &lt;&gt; $E287, $F287 &lt;&gt; "x.x.x.x.x.x.x"), VLOOKUP($E287, Parameter!$E$3:$N$5000, 9, FALSE), "")</f>
        <v/>
      </c>
      <c r="BV287" s="55" t="str">
        <f>IF(AND($D287 &lt;&gt; "", $D287 &lt;&gt; $E287, $F287 &lt;&gt; "x.x.x.x.x.x.x"), VLOOKUP($E287, Parameter!$E$3:$N$5000, 10, FALSE), "")</f>
        <v/>
      </c>
      <c r="BW287" s="55" t="str">
        <f>IF(AND($D287 &lt;&gt; "", $D287 &lt;&gt; $E287, $F287 &lt;&gt; "x.x.x.x.x.x.x"), VLOOKUP($C287, Parameter!$A$4:$L$5000, 3, FALSE), "")</f>
        <v/>
      </c>
      <c r="BX287" s="55" t="str">
        <f>IF(AND($D287 &lt;&gt; "", $D287 &lt;&gt; $E287, $F287 &lt;&gt; "x.x.x.x.x.x.x"), VLOOKUP($C287, Parameter!$A$4:$L$5000, 4, FALSE), "")</f>
        <v/>
      </c>
      <c r="BY287" s="56">
        <f t="shared" si="122"/>
        <v>0</v>
      </c>
      <c r="BZ287" s="55" t="str">
        <f t="shared" si="123"/>
        <v>Intra</v>
      </c>
      <c r="CA287" s="55" t="str">
        <f>IF($BZ287="Ekstra", Parameter3!$B$2, "")</f>
        <v/>
      </c>
      <c r="CB287" s="55" t="str">
        <f>IF($BZ287="Ekstra", Parameter3!$C$2, "")</f>
        <v/>
      </c>
      <c r="CC287" s="55" t="str">
        <f>IF($BZ287="Ekstra", VLOOKUP($E287, Parameter!$E$3:$N$5000, 9, FALSE), "")</f>
        <v/>
      </c>
      <c r="CD287" s="55" t="str">
        <f>IF($BZ287="Ekstra", VLOOKUP($E287, Parameter!$E$3:$N$5000, 10, FALSE), "")</f>
        <v/>
      </c>
      <c r="CE287" s="56">
        <f t="shared" si="124"/>
        <v>0</v>
      </c>
      <c r="CF287" s="55" t="str">
        <f t="shared" si="134"/>
        <v/>
      </c>
      <c r="CG287" s="55" t="str">
        <f t="shared" si="134"/>
        <v/>
      </c>
      <c r="CH287" s="55" t="str">
        <f t="shared" si="125"/>
        <v/>
      </c>
      <c r="CI287" s="55" t="str">
        <f>IF($F287="x.x.x.x.x.x.x", VLOOKUP($C287, Parameter!$A$4:$L$5000, 4, FALSE), "")</f>
        <v/>
      </c>
      <c r="CJ287" s="56">
        <f t="shared" si="126"/>
        <v>0</v>
      </c>
      <c r="CM287" s="4" t="str">
        <f t="shared" si="127"/>
        <v>...-...-.....</v>
      </c>
      <c r="CN287" s="57">
        <f t="shared" si="128"/>
        <v>0</v>
      </c>
      <c r="CO287" s="58">
        <f t="shared" si="129"/>
        <v>0</v>
      </c>
      <c r="CP287" s="4" t="str">
        <f t="shared" si="130"/>
        <v/>
      </c>
      <c r="CQ287" s="4" t="b">
        <f t="shared" si="131"/>
        <v>0</v>
      </c>
      <c r="CR287" s="4" t="str">
        <f t="shared" si="132"/>
        <v/>
      </c>
      <c r="CS287" s="4" t="str">
        <f t="shared" si="133"/>
        <v/>
      </c>
      <c r="CT287" s="91" t="b">
        <f t="shared" si="110"/>
        <v>0</v>
      </c>
    </row>
    <row r="288" spans="1:98" s="4" customFormat="1" x14ac:dyDescent="0.25">
      <c r="A288" s="50" t="str">
        <f t="shared" si="111"/>
        <v>...</v>
      </c>
      <c r="B288" s="50" t="str">
        <f t="shared" si="112"/>
        <v>...</v>
      </c>
      <c r="C288" s="50" t="str">
        <f t="shared" si="113"/>
        <v>.....</v>
      </c>
      <c r="D288" s="50" t="str">
        <f>IF($C288=".....","",_xlfn.IFNA(VLOOKUP($C288, Parameter!$A$4:$L$5000, 3, FALSE), ""))</f>
        <v/>
      </c>
      <c r="E288" s="50" t="str">
        <f t="shared" si="114"/>
        <v>.....</v>
      </c>
      <c r="F288" s="50" t="str">
        <f t="shared" si="115"/>
        <v>......</v>
      </c>
      <c r="G288" s="50" t="str">
        <f t="shared" si="116"/>
        <v>...</v>
      </c>
      <c r="H288" s="40">
        <f>IF(E288=".....", 0, _xlfn.IFNA(VLOOKUP($E288, Parameter2!$A$2:$C$5000, 3, FALSE), 0))</f>
        <v>0</v>
      </c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18" t="str">
        <f>IF(C288=".....","",_xlfn.IFNA(VLOOKUP($C288, Parameter!$A$4:$B$5000, 2, FALSE), "Kode belanja salah :("))</f>
        <v/>
      </c>
      <c r="X288" s="35"/>
      <c r="Y288" s="121"/>
      <c r="Z288" s="17"/>
      <c r="AA288" s="20"/>
      <c r="AB288" s="41" t="str">
        <f>IF($C288=".....","",VLOOKUP($C288, Parameter!$A$4:$L$5000, 6, FALSE))</f>
        <v/>
      </c>
      <c r="AC288" s="41" t="str">
        <f>IF($C288=".....","",VLOOKUP($C288, Parameter!$A$4:$L$5000, 7, FALSE))</f>
        <v/>
      </c>
      <c r="AD288" s="41" t="str">
        <f>IF($C288=".....","",VLOOKUP($C288, Parameter!$A$4:$L$5000, 8, FALSE))</f>
        <v/>
      </c>
      <c r="AE288" s="41" t="str">
        <f>IF($C288=".....","",VLOOKUP($C288, Parameter!$A$4:$L$5000, 9, FALSE))</f>
        <v/>
      </c>
      <c r="AF288" s="41" t="str">
        <f>IF($C288=".....","",VLOOKUP($C288, Parameter!$A$4:$L$5000, 10, FALSE))</f>
        <v/>
      </c>
      <c r="AG288" s="41" t="str">
        <f>IF($C288=".....","",VLOOKUP($C288, Parameter!$A$4:$L$5000, 11, FALSE))</f>
        <v/>
      </c>
      <c r="AH288" s="41" t="str">
        <f>IF($C288="..0.0.0.000","",_xlfn.IFNA(VLOOKUP($C288, Parameter!$A$4:$L$5000, 12, FALSE), ""))</f>
        <v/>
      </c>
      <c r="AI288" s="39"/>
      <c r="AJ288" s="39"/>
      <c r="AK288" s="39"/>
      <c r="AL288" s="39"/>
      <c r="AM288" s="39"/>
      <c r="AN288" s="39"/>
      <c r="AO288" s="39"/>
      <c r="AP288" s="41" t="str">
        <f>IF(F288="......", "", _xlfn.IFNA(VLOOKUP(F288, Parameter2!$D$2:$E$15000, 2, FALSE), "Kode aset salah :("))</f>
        <v/>
      </c>
      <c r="AQ288" s="39"/>
      <c r="AR288" s="51"/>
      <c r="AS288" s="52"/>
      <c r="AT288" s="53">
        <f t="shared" si="117"/>
        <v>0</v>
      </c>
      <c r="AU288" s="39" t="str">
        <f t="shared" si="118"/>
        <v/>
      </c>
      <c r="AV288" s="39" t="str">
        <f t="shared" si="119"/>
        <v/>
      </c>
      <c r="AW288" s="39" t="str">
        <f t="shared" si="120"/>
        <v/>
      </c>
      <c r="AX288" s="39" t="str">
        <f t="shared" si="121"/>
        <v/>
      </c>
      <c r="AY288" s="41" t="str">
        <f>IF(G288="...", "", VLOOKUP(G288, UPB!$A$3:$B$5000, 2, FALSE))</f>
        <v/>
      </c>
      <c r="AZ288" s="84"/>
      <c r="BA288" s="76"/>
      <c r="BB288" s="65"/>
      <c r="BC288" s="65"/>
      <c r="BD288" s="54"/>
      <c r="BE288" s="65"/>
      <c r="BF288" s="65"/>
      <c r="BG288" s="65"/>
      <c r="BH288" s="65"/>
      <c r="BI288" s="65"/>
      <c r="BJ288" s="65"/>
      <c r="BK288" s="65"/>
      <c r="BL288" s="65"/>
      <c r="BM288" s="65"/>
      <c r="BN288" s="70"/>
      <c r="BO288" s="65"/>
      <c r="BP288" s="65"/>
      <c r="BQ288" s="65"/>
      <c r="BR288" s="65"/>
      <c r="BS288" s="65"/>
      <c r="BT288" s="65"/>
      <c r="BU288" s="55" t="str">
        <f>IF(AND($D288 &lt;&gt; "", $D288 &lt;&gt; $E288, $F288 &lt;&gt; "x.x.x.x.x.x.x"), VLOOKUP($E288, Parameter!$E$3:$N$5000, 9, FALSE), "")</f>
        <v/>
      </c>
      <c r="BV288" s="55" t="str">
        <f>IF(AND($D288 &lt;&gt; "", $D288 &lt;&gt; $E288, $F288 &lt;&gt; "x.x.x.x.x.x.x"), VLOOKUP($E288, Parameter!$E$3:$N$5000, 10, FALSE), "")</f>
        <v/>
      </c>
      <c r="BW288" s="55" t="str">
        <f>IF(AND($D288 &lt;&gt; "", $D288 &lt;&gt; $E288, $F288 &lt;&gt; "x.x.x.x.x.x.x"), VLOOKUP($C288, Parameter!$A$4:$L$5000, 3, FALSE), "")</f>
        <v/>
      </c>
      <c r="BX288" s="55" t="str">
        <f>IF(AND($D288 &lt;&gt; "", $D288 &lt;&gt; $E288, $F288 &lt;&gt; "x.x.x.x.x.x.x"), VLOOKUP($C288, Parameter!$A$4:$L$5000, 4, FALSE), "")</f>
        <v/>
      </c>
      <c r="BY288" s="56">
        <f t="shared" si="122"/>
        <v>0</v>
      </c>
      <c r="BZ288" s="55" t="str">
        <f t="shared" si="123"/>
        <v>Intra</v>
      </c>
      <c r="CA288" s="55" t="str">
        <f>IF($BZ288="Ekstra", Parameter3!$B$2, "")</f>
        <v/>
      </c>
      <c r="CB288" s="55" t="str">
        <f>IF($BZ288="Ekstra", Parameter3!$C$2, "")</f>
        <v/>
      </c>
      <c r="CC288" s="55" t="str">
        <f>IF($BZ288="Ekstra", VLOOKUP($E288, Parameter!$E$3:$N$5000, 9, FALSE), "")</f>
        <v/>
      </c>
      <c r="CD288" s="55" t="str">
        <f>IF($BZ288="Ekstra", VLOOKUP($E288, Parameter!$E$3:$N$5000, 10, FALSE), "")</f>
        <v/>
      </c>
      <c r="CE288" s="56">
        <f t="shared" si="124"/>
        <v>0</v>
      </c>
      <c r="CF288" s="55" t="str">
        <f t="shared" si="134"/>
        <v/>
      </c>
      <c r="CG288" s="55" t="str">
        <f t="shared" si="134"/>
        <v/>
      </c>
      <c r="CH288" s="55" t="str">
        <f t="shared" si="125"/>
        <v/>
      </c>
      <c r="CI288" s="55" t="str">
        <f>IF($F288="x.x.x.x.x.x.x", VLOOKUP($C288, Parameter!$A$4:$L$5000, 4, FALSE), "")</f>
        <v/>
      </c>
      <c r="CJ288" s="56">
        <f t="shared" si="126"/>
        <v>0</v>
      </c>
      <c r="CM288" s="4" t="str">
        <f t="shared" si="127"/>
        <v>...-...-.....</v>
      </c>
      <c r="CN288" s="57">
        <f t="shared" si="128"/>
        <v>0</v>
      </c>
      <c r="CO288" s="58">
        <f t="shared" si="129"/>
        <v>0</v>
      </c>
      <c r="CP288" s="4" t="str">
        <f t="shared" si="130"/>
        <v/>
      </c>
      <c r="CQ288" s="4" t="b">
        <f t="shared" si="131"/>
        <v>0</v>
      </c>
      <c r="CR288" s="4" t="str">
        <f t="shared" si="132"/>
        <v/>
      </c>
      <c r="CS288" s="4" t="str">
        <f t="shared" si="133"/>
        <v/>
      </c>
      <c r="CT288" s="91" t="b">
        <f t="shared" si="110"/>
        <v>0</v>
      </c>
    </row>
    <row r="289" spans="1:98" s="4" customFormat="1" x14ac:dyDescent="0.25">
      <c r="A289" s="50" t="str">
        <f t="shared" si="111"/>
        <v>...</v>
      </c>
      <c r="B289" s="50" t="str">
        <f t="shared" si="112"/>
        <v>...</v>
      </c>
      <c r="C289" s="50" t="str">
        <f t="shared" si="113"/>
        <v>.....</v>
      </c>
      <c r="D289" s="50" t="str">
        <f>IF($C289=".....","",_xlfn.IFNA(VLOOKUP($C289, Parameter!$A$4:$L$5000, 3, FALSE), ""))</f>
        <v/>
      </c>
      <c r="E289" s="50" t="str">
        <f t="shared" si="114"/>
        <v>.....</v>
      </c>
      <c r="F289" s="50" t="str">
        <f t="shared" si="115"/>
        <v>......</v>
      </c>
      <c r="G289" s="50" t="str">
        <f t="shared" si="116"/>
        <v>...</v>
      </c>
      <c r="H289" s="40">
        <f>IF(E289=".....", 0, _xlfn.IFNA(VLOOKUP($E289, Parameter2!$A$2:$C$5000, 3, FALSE), 0))</f>
        <v>0</v>
      </c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18" t="str">
        <f>IF(C289=".....","",_xlfn.IFNA(VLOOKUP($C289, Parameter!$A$4:$B$5000, 2, FALSE), "Kode belanja salah :("))</f>
        <v/>
      </c>
      <c r="X289" s="35"/>
      <c r="Y289" s="121"/>
      <c r="Z289" s="17"/>
      <c r="AA289" s="20"/>
      <c r="AB289" s="41" t="str">
        <f>IF($C289=".....","",VLOOKUP($C289, Parameter!$A$4:$L$5000, 6, FALSE))</f>
        <v/>
      </c>
      <c r="AC289" s="41" t="str">
        <f>IF($C289=".....","",VLOOKUP($C289, Parameter!$A$4:$L$5000, 7, FALSE))</f>
        <v/>
      </c>
      <c r="AD289" s="41" t="str">
        <f>IF($C289=".....","",VLOOKUP($C289, Parameter!$A$4:$L$5000, 8, FALSE))</f>
        <v/>
      </c>
      <c r="AE289" s="41" t="str">
        <f>IF($C289=".....","",VLOOKUP($C289, Parameter!$A$4:$L$5000, 9, FALSE))</f>
        <v/>
      </c>
      <c r="AF289" s="41" t="str">
        <f>IF($C289=".....","",VLOOKUP($C289, Parameter!$A$4:$L$5000, 10, FALSE))</f>
        <v/>
      </c>
      <c r="AG289" s="41" t="str">
        <f>IF($C289=".....","",VLOOKUP($C289, Parameter!$A$4:$L$5000, 11, FALSE))</f>
        <v/>
      </c>
      <c r="AH289" s="41" t="str">
        <f>IF($C289="..0.0.0.000","",_xlfn.IFNA(VLOOKUP($C289, Parameter!$A$4:$L$5000, 12, FALSE), ""))</f>
        <v/>
      </c>
      <c r="AI289" s="39"/>
      <c r="AJ289" s="39"/>
      <c r="AK289" s="39"/>
      <c r="AL289" s="39"/>
      <c r="AM289" s="39"/>
      <c r="AN289" s="39"/>
      <c r="AO289" s="39"/>
      <c r="AP289" s="41" t="str">
        <f>IF(F289="......", "", _xlfn.IFNA(VLOOKUP(F289, Parameter2!$D$2:$E$15000, 2, FALSE), "Kode aset salah :("))</f>
        <v/>
      </c>
      <c r="AQ289" s="39"/>
      <c r="AR289" s="51"/>
      <c r="AS289" s="52"/>
      <c r="AT289" s="53">
        <f t="shared" si="117"/>
        <v>0</v>
      </c>
      <c r="AU289" s="39" t="str">
        <f t="shared" si="118"/>
        <v/>
      </c>
      <c r="AV289" s="39" t="str">
        <f t="shared" si="119"/>
        <v/>
      </c>
      <c r="AW289" s="39" t="str">
        <f t="shared" si="120"/>
        <v/>
      </c>
      <c r="AX289" s="39" t="str">
        <f t="shared" si="121"/>
        <v/>
      </c>
      <c r="AY289" s="41" t="str">
        <f>IF(G289="...", "", VLOOKUP(G289, UPB!$A$3:$B$5000, 2, FALSE))</f>
        <v/>
      </c>
      <c r="AZ289" s="84"/>
      <c r="BA289" s="76"/>
      <c r="BB289" s="65"/>
      <c r="BC289" s="65"/>
      <c r="BD289" s="54"/>
      <c r="BE289" s="65"/>
      <c r="BF289" s="65"/>
      <c r="BG289" s="65"/>
      <c r="BH289" s="65"/>
      <c r="BI289" s="65"/>
      <c r="BJ289" s="65"/>
      <c r="BK289" s="65"/>
      <c r="BL289" s="65"/>
      <c r="BM289" s="65"/>
      <c r="BN289" s="70"/>
      <c r="BO289" s="65"/>
      <c r="BP289" s="65"/>
      <c r="BQ289" s="65"/>
      <c r="BR289" s="65"/>
      <c r="BS289" s="65"/>
      <c r="BT289" s="65"/>
      <c r="BU289" s="55" t="str">
        <f>IF(AND($D289 &lt;&gt; "", $D289 &lt;&gt; $E289, $F289 &lt;&gt; "x.x.x.x.x.x.x"), VLOOKUP($E289, Parameter!$E$3:$N$5000, 9, FALSE), "")</f>
        <v/>
      </c>
      <c r="BV289" s="55" t="str">
        <f>IF(AND($D289 &lt;&gt; "", $D289 &lt;&gt; $E289, $F289 &lt;&gt; "x.x.x.x.x.x.x"), VLOOKUP($E289, Parameter!$E$3:$N$5000, 10, FALSE), "")</f>
        <v/>
      </c>
      <c r="BW289" s="55" t="str">
        <f>IF(AND($D289 &lt;&gt; "", $D289 &lt;&gt; $E289, $F289 &lt;&gt; "x.x.x.x.x.x.x"), VLOOKUP($C289, Parameter!$A$4:$L$5000, 3, FALSE), "")</f>
        <v/>
      </c>
      <c r="BX289" s="55" t="str">
        <f>IF(AND($D289 &lt;&gt; "", $D289 &lt;&gt; $E289, $F289 &lt;&gt; "x.x.x.x.x.x.x"), VLOOKUP($C289, Parameter!$A$4:$L$5000, 4, FALSE), "")</f>
        <v/>
      </c>
      <c r="BY289" s="56">
        <f t="shared" si="122"/>
        <v>0</v>
      </c>
      <c r="BZ289" s="55" t="str">
        <f t="shared" si="123"/>
        <v>Intra</v>
      </c>
      <c r="CA289" s="55" t="str">
        <f>IF($BZ289="Ekstra", Parameter3!$B$2, "")</f>
        <v/>
      </c>
      <c r="CB289" s="55" t="str">
        <f>IF($BZ289="Ekstra", Parameter3!$C$2, "")</f>
        <v/>
      </c>
      <c r="CC289" s="55" t="str">
        <f>IF($BZ289="Ekstra", VLOOKUP($E289, Parameter!$E$3:$N$5000, 9, FALSE), "")</f>
        <v/>
      </c>
      <c r="CD289" s="55" t="str">
        <f>IF($BZ289="Ekstra", VLOOKUP($E289, Parameter!$E$3:$N$5000, 10, FALSE), "")</f>
        <v/>
      </c>
      <c r="CE289" s="56">
        <f t="shared" si="124"/>
        <v>0</v>
      </c>
      <c r="CF289" s="55" t="str">
        <f t="shared" si="134"/>
        <v/>
      </c>
      <c r="CG289" s="55" t="str">
        <f t="shared" si="134"/>
        <v/>
      </c>
      <c r="CH289" s="55" t="str">
        <f t="shared" si="125"/>
        <v/>
      </c>
      <c r="CI289" s="55" t="str">
        <f>IF($F289="x.x.x.x.x.x.x", VLOOKUP($C289, Parameter!$A$4:$L$5000, 4, FALSE), "")</f>
        <v/>
      </c>
      <c r="CJ289" s="56">
        <f t="shared" si="126"/>
        <v>0</v>
      </c>
      <c r="CM289" s="4" t="str">
        <f t="shared" si="127"/>
        <v>...-...-.....</v>
      </c>
      <c r="CN289" s="57">
        <f t="shared" si="128"/>
        <v>0</v>
      </c>
      <c r="CO289" s="58">
        <f t="shared" si="129"/>
        <v>0</v>
      </c>
      <c r="CP289" s="4" t="str">
        <f t="shared" si="130"/>
        <v/>
      </c>
      <c r="CQ289" s="4" t="b">
        <f t="shared" si="131"/>
        <v>0</v>
      </c>
      <c r="CR289" s="4" t="str">
        <f t="shared" si="132"/>
        <v/>
      </c>
      <c r="CS289" s="4" t="str">
        <f t="shared" si="133"/>
        <v/>
      </c>
      <c r="CT289" s="91" t="b">
        <f t="shared" si="110"/>
        <v>0</v>
      </c>
    </row>
    <row r="290" spans="1:98" s="4" customFormat="1" x14ac:dyDescent="0.25">
      <c r="A290" s="50" t="str">
        <f t="shared" si="111"/>
        <v>...</v>
      </c>
      <c r="B290" s="50" t="str">
        <f t="shared" si="112"/>
        <v>...</v>
      </c>
      <c r="C290" s="50" t="str">
        <f t="shared" si="113"/>
        <v>.....</v>
      </c>
      <c r="D290" s="50" t="str">
        <f>IF($C290=".....","",_xlfn.IFNA(VLOOKUP($C290, Parameter!$A$4:$L$5000, 3, FALSE), ""))</f>
        <v/>
      </c>
      <c r="E290" s="50" t="str">
        <f t="shared" si="114"/>
        <v>.....</v>
      </c>
      <c r="F290" s="50" t="str">
        <f t="shared" si="115"/>
        <v>......</v>
      </c>
      <c r="G290" s="50" t="str">
        <f t="shared" si="116"/>
        <v>...</v>
      </c>
      <c r="H290" s="40">
        <f>IF(E290=".....", 0, _xlfn.IFNA(VLOOKUP($E290, Parameter2!$A$2:$C$5000, 3, FALSE), 0))</f>
        <v>0</v>
      </c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18" t="str">
        <f>IF(C290=".....","",_xlfn.IFNA(VLOOKUP($C290, Parameter!$A$4:$B$5000, 2, FALSE), "Kode belanja salah :("))</f>
        <v/>
      </c>
      <c r="X290" s="35"/>
      <c r="Y290" s="121"/>
      <c r="Z290" s="17"/>
      <c r="AA290" s="20"/>
      <c r="AB290" s="41" t="str">
        <f>IF($C290=".....","",VLOOKUP($C290, Parameter!$A$4:$L$5000, 6, FALSE))</f>
        <v/>
      </c>
      <c r="AC290" s="41" t="str">
        <f>IF($C290=".....","",VLOOKUP($C290, Parameter!$A$4:$L$5000, 7, FALSE))</f>
        <v/>
      </c>
      <c r="AD290" s="41" t="str">
        <f>IF($C290=".....","",VLOOKUP($C290, Parameter!$A$4:$L$5000, 8, FALSE))</f>
        <v/>
      </c>
      <c r="AE290" s="41" t="str">
        <f>IF($C290=".....","",VLOOKUP($C290, Parameter!$A$4:$L$5000, 9, FALSE))</f>
        <v/>
      </c>
      <c r="AF290" s="41" t="str">
        <f>IF($C290=".....","",VLOOKUP($C290, Parameter!$A$4:$L$5000, 10, FALSE))</f>
        <v/>
      </c>
      <c r="AG290" s="41" t="str">
        <f>IF($C290=".....","",VLOOKUP($C290, Parameter!$A$4:$L$5000, 11, FALSE))</f>
        <v/>
      </c>
      <c r="AH290" s="41" t="str">
        <f>IF($C290="..0.0.0.000","",_xlfn.IFNA(VLOOKUP($C290, Parameter!$A$4:$L$5000, 12, FALSE), ""))</f>
        <v/>
      </c>
      <c r="AI290" s="39"/>
      <c r="AJ290" s="39"/>
      <c r="AK290" s="39"/>
      <c r="AL290" s="39"/>
      <c r="AM290" s="39"/>
      <c r="AN290" s="39"/>
      <c r="AO290" s="39"/>
      <c r="AP290" s="41" t="str">
        <f>IF(F290="......", "", _xlfn.IFNA(VLOOKUP(F290, Parameter2!$D$2:$E$15000, 2, FALSE), "Kode aset salah :("))</f>
        <v/>
      </c>
      <c r="AQ290" s="39"/>
      <c r="AR290" s="51"/>
      <c r="AS290" s="52"/>
      <c r="AT290" s="53">
        <f t="shared" si="117"/>
        <v>0</v>
      </c>
      <c r="AU290" s="39" t="str">
        <f t="shared" si="118"/>
        <v/>
      </c>
      <c r="AV290" s="39" t="str">
        <f t="shared" si="119"/>
        <v/>
      </c>
      <c r="AW290" s="39" t="str">
        <f t="shared" si="120"/>
        <v/>
      </c>
      <c r="AX290" s="39" t="str">
        <f t="shared" si="121"/>
        <v/>
      </c>
      <c r="AY290" s="41" t="str">
        <f>IF(G290="...", "", VLOOKUP(G290, UPB!$A$3:$B$5000, 2, FALSE))</f>
        <v/>
      </c>
      <c r="AZ290" s="84"/>
      <c r="BA290" s="76"/>
      <c r="BB290" s="65"/>
      <c r="BC290" s="65"/>
      <c r="BD290" s="54"/>
      <c r="BE290" s="65"/>
      <c r="BF290" s="65"/>
      <c r="BG290" s="65"/>
      <c r="BH290" s="65"/>
      <c r="BI290" s="65"/>
      <c r="BJ290" s="65"/>
      <c r="BK290" s="65"/>
      <c r="BL290" s="65"/>
      <c r="BM290" s="65"/>
      <c r="BN290" s="70"/>
      <c r="BO290" s="65"/>
      <c r="BP290" s="65"/>
      <c r="BQ290" s="65"/>
      <c r="BR290" s="65"/>
      <c r="BS290" s="65"/>
      <c r="BT290" s="65"/>
      <c r="BU290" s="55" t="str">
        <f>IF(AND($D290 &lt;&gt; "", $D290 &lt;&gt; $E290, $F290 &lt;&gt; "x.x.x.x.x.x.x"), VLOOKUP($E290, Parameter!$E$3:$N$5000, 9, FALSE), "")</f>
        <v/>
      </c>
      <c r="BV290" s="55" t="str">
        <f>IF(AND($D290 &lt;&gt; "", $D290 &lt;&gt; $E290, $F290 &lt;&gt; "x.x.x.x.x.x.x"), VLOOKUP($E290, Parameter!$E$3:$N$5000, 10, FALSE), "")</f>
        <v/>
      </c>
      <c r="BW290" s="55" t="str">
        <f>IF(AND($D290 &lt;&gt; "", $D290 &lt;&gt; $E290, $F290 &lt;&gt; "x.x.x.x.x.x.x"), VLOOKUP($C290, Parameter!$A$4:$L$5000, 3, FALSE), "")</f>
        <v/>
      </c>
      <c r="BX290" s="55" t="str">
        <f>IF(AND($D290 &lt;&gt; "", $D290 &lt;&gt; $E290, $F290 &lt;&gt; "x.x.x.x.x.x.x"), VLOOKUP($C290, Parameter!$A$4:$L$5000, 4, FALSE), "")</f>
        <v/>
      </c>
      <c r="BY290" s="56">
        <f t="shared" si="122"/>
        <v>0</v>
      </c>
      <c r="BZ290" s="55" t="str">
        <f t="shared" si="123"/>
        <v>Intra</v>
      </c>
      <c r="CA290" s="55" t="str">
        <f>IF($BZ290="Ekstra", Parameter3!$B$2, "")</f>
        <v/>
      </c>
      <c r="CB290" s="55" t="str">
        <f>IF($BZ290="Ekstra", Parameter3!$C$2, "")</f>
        <v/>
      </c>
      <c r="CC290" s="55" t="str">
        <f>IF($BZ290="Ekstra", VLOOKUP($E290, Parameter!$E$3:$N$5000, 9, FALSE), "")</f>
        <v/>
      </c>
      <c r="CD290" s="55" t="str">
        <f>IF($BZ290="Ekstra", VLOOKUP($E290, Parameter!$E$3:$N$5000, 10, FALSE), "")</f>
        <v/>
      </c>
      <c r="CE290" s="56">
        <f t="shared" si="124"/>
        <v>0</v>
      </c>
      <c r="CF290" s="55" t="str">
        <f t="shared" si="134"/>
        <v/>
      </c>
      <c r="CG290" s="55" t="str">
        <f t="shared" si="134"/>
        <v/>
      </c>
      <c r="CH290" s="55" t="str">
        <f t="shared" si="125"/>
        <v/>
      </c>
      <c r="CI290" s="55" t="str">
        <f>IF($F290="x.x.x.x.x.x.x", VLOOKUP($C290, Parameter!$A$4:$L$5000, 4, FALSE), "")</f>
        <v/>
      </c>
      <c r="CJ290" s="56">
        <f t="shared" si="126"/>
        <v>0</v>
      </c>
      <c r="CM290" s="4" t="str">
        <f t="shared" si="127"/>
        <v>...-...-.....</v>
      </c>
      <c r="CN290" s="57">
        <f t="shared" si="128"/>
        <v>0</v>
      </c>
      <c r="CO290" s="58">
        <f t="shared" si="129"/>
        <v>0</v>
      </c>
      <c r="CP290" s="4" t="str">
        <f t="shared" si="130"/>
        <v/>
      </c>
      <c r="CQ290" s="4" t="b">
        <f t="shared" si="131"/>
        <v>0</v>
      </c>
      <c r="CR290" s="4" t="str">
        <f t="shared" si="132"/>
        <v/>
      </c>
      <c r="CS290" s="4" t="str">
        <f t="shared" si="133"/>
        <v/>
      </c>
      <c r="CT290" s="91" t="b">
        <f t="shared" si="110"/>
        <v>0</v>
      </c>
    </row>
    <row r="291" spans="1:98" s="4" customFormat="1" x14ac:dyDescent="0.25">
      <c r="A291" s="50" t="str">
        <f t="shared" si="111"/>
        <v>...</v>
      </c>
      <c r="B291" s="50" t="str">
        <f t="shared" si="112"/>
        <v>...</v>
      </c>
      <c r="C291" s="50" t="str">
        <f t="shared" si="113"/>
        <v>.....</v>
      </c>
      <c r="D291" s="50" t="str">
        <f>IF($C291=".....","",_xlfn.IFNA(VLOOKUP($C291, Parameter!$A$4:$L$5000, 3, FALSE), ""))</f>
        <v/>
      </c>
      <c r="E291" s="50" t="str">
        <f t="shared" si="114"/>
        <v>.....</v>
      </c>
      <c r="F291" s="50" t="str">
        <f t="shared" si="115"/>
        <v>......</v>
      </c>
      <c r="G291" s="50" t="str">
        <f t="shared" si="116"/>
        <v>...</v>
      </c>
      <c r="H291" s="40">
        <f>IF(E291=".....", 0, _xlfn.IFNA(VLOOKUP($E291, Parameter2!$A$2:$C$5000, 3, FALSE), 0))</f>
        <v>0</v>
      </c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18" t="str">
        <f>IF(C291=".....","",_xlfn.IFNA(VLOOKUP($C291, Parameter!$A$4:$B$5000, 2, FALSE), "Kode belanja salah :("))</f>
        <v/>
      </c>
      <c r="X291" s="35"/>
      <c r="Y291" s="121"/>
      <c r="Z291" s="17"/>
      <c r="AA291" s="20"/>
      <c r="AB291" s="41" t="str">
        <f>IF($C291=".....","",VLOOKUP($C291, Parameter!$A$4:$L$5000, 6, FALSE))</f>
        <v/>
      </c>
      <c r="AC291" s="41" t="str">
        <f>IF($C291=".....","",VLOOKUP($C291, Parameter!$A$4:$L$5000, 7, FALSE))</f>
        <v/>
      </c>
      <c r="AD291" s="41" t="str">
        <f>IF($C291=".....","",VLOOKUP($C291, Parameter!$A$4:$L$5000, 8, FALSE))</f>
        <v/>
      </c>
      <c r="AE291" s="41" t="str">
        <f>IF($C291=".....","",VLOOKUP($C291, Parameter!$A$4:$L$5000, 9, FALSE))</f>
        <v/>
      </c>
      <c r="AF291" s="41" t="str">
        <f>IF($C291=".....","",VLOOKUP($C291, Parameter!$A$4:$L$5000, 10, FALSE))</f>
        <v/>
      </c>
      <c r="AG291" s="41" t="str">
        <f>IF($C291=".....","",VLOOKUP($C291, Parameter!$A$4:$L$5000, 11, FALSE))</f>
        <v/>
      </c>
      <c r="AH291" s="41" t="str">
        <f>IF($C291="..0.0.0.000","",_xlfn.IFNA(VLOOKUP($C291, Parameter!$A$4:$L$5000, 12, FALSE), ""))</f>
        <v/>
      </c>
      <c r="AI291" s="39"/>
      <c r="AJ291" s="39"/>
      <c r="AK291" s="39"/>
      <c r="AL291" s="39"/>
      <c r="AM291" s="39"/>
      <c r="AN291" s="39"/>
      <c r="AO291" s="39"/>
      <c r="AP291" s="41" t="str">
        <f>IF(F291="......", "", _xlfn.IFNA(VLOOKUP(F291, Parameter2!$D$2:$E$15000, 2, FALSE), "Kode aset salah :("))</f>
        <v/>
      </c>
      <c r="AQ291" s="39"/>
      <c r="AR291" s="51"/>
      <c r="AS291" s="52"/>
      <c r="AT291" s="53">
        <f t="shared" si="117"/>
        <v>0</v>
      </c>
      <c r="AU291" s="39" t="str">
        <f t="shared" si="118"/>
        <v/>
      </c>
      <c r="AV291" s="39" t="str">
        <f t="shared" si="119"/>
        <v/>
      </c>
      <c r="AW291" s="39" t="str">
        <f t="shared" si="120"/>
        <v/>
      </c>
      <c r="AX291" s="39" t="str">
        <f t="shared" si="121"/>
        <v/>
      </c>
      <c r="AY291" s="41" t="str">
        <f>IF(G291="...", "", VLOOKUP(G291, UPB!$A$3:$B$5000, 2, FALSE))</f>
        <v/>
      </c>
      <c r="AZ291" s="84"/>
      <c r="BA291" s="76"/>
      <c r="BB291" s="65"/>
      <c r="BC291" s="65"/>
      <c r="BD291" s="54"/>
      <c r="BE291" s="65"/>
      <c r="BF291" s="65"/>
      <c r="BG291" s="65"/>
      <c r="BH291" s="65"/>
      <c r="BI291" s="65"/>
      <c r="BJ291" s="65"/>
      <c r="BK291" s="65"/>
      <c r="BL291" s="65"/>
      <c r="BM291" s="65"/>
      <c r="BN291" s="70"/>
      <c r="BO291" s="65"/>
      <c r="BP291" s="65"/>
      <c r="BQ291" s="65"/>
      <c r="BR291" s="65"/>
      <c r="BS291" s="65"/>
      <c r="BT291" s="65"/>
      <c r="BU291" s="55" t="str">
        <f>IF(AND($D291 &lt;&gt; "", $D291 &lt;&gt; $E291, $F291 &lt;&gt; "x.x.x.x.x.x.x"), VLOOKUP($E291, Parameter!$E$3:$N$5000, 9, FALSE), "")</f>
        <v/>
      </c>
      <c r="BV291" s="55" t="str">
        <f>IF(AND($D291 &lt;&gt; "", $D291 &lt;&gt; $E291, $F291 &lt;&gt; "x.x.x.x.x.x.x"), VLOOKUP($E291, Parameter!$E$3:$N$5000, 10, FALSE), "")</f>
        <v/>
      </c>
      <c r="BW291" s="55" t="str">
        <f>IF(AND($D291 &lt;&gt; "", $D291 &lt;&gt; $E291, $F291 &lt;&gt; "x.x.x.x.x.x.x"), VLOOKUP($C291, Parameter!$A$4:$L$5000, 3, FALSE), "")</f>
        <v/>
      </c>
      <c r="BX291" s="55" t="str">
        <f>IF(AND($D291 &lt;&gt; "", $D291 &lt;&gt; $E291, $F291 &lt;&gt; "x.x.x.x.x.x.x"), VLOOKUP($C291, Parameter!$A$4:$L$5000, 4, FALSE), "")</f>
        <v/>
      </c>
      <c r="BY291" s="56">
        <f t="shared" si="122"/>
        <v>0</v>
      </c>
      <c r="BZ291" s="55" t="str">
        <f t="shared" si="123"/>
        <v>Intra</v>
      </c>
      <c r="CA291" s="55" t="str">
        <f>IF($BZ291="Ekstra", Parameter3!$B$2, "")</f>
        <v/>
      </c>
      <c r="CB291" s="55" t="str">
        <f>IF($BZ291="Ekstra", Parameter3!$C$2, "")</f>
        <v/>
      </c>
      <c r="CC291" s="55" t="str">
        <f>IF($BZ291="Ekstra", VLOOKUP($E291, Parameter!$E$3:$N$5000, 9, FALSE), "")</f>
        <v/>
      </c>
      <c r="CD291" s="55" t="str">
        <f>IF($BZ291="Ekstra", VLOOKUP($E291, Parameter!$E$3:$N$5000, 10, FALSE), "")</f>
        <v/>
      </c>
      <c r="CE291" s="56">
        <f t="shared" si="124"/>
        <v>0</v>
      </c>
      <c r="CF291" s="55" t="str">
        <f t="shared" si="134"/>
        <v/>
      </c>
      <c r="CG291" s="55" t="str">
        <f t="shared" si="134"/>
        <v/>
      </c>
      <c r="CH291" s="55" t="str">
        <f t="shared" si="125"/>
        <v/>
      </c>
      <c r="CI291" s="55" t="str">
        <f>IF($F291="x.x.x.x.x.x.x", VLOOKUP($C291, Parameter!$A$4:$L$5000, 4, FALSE), "")</f>
        <v/>
      </c>
      <c r="CJ291" s="56">
        <f t="shared" si="126"/>
        <v>0</v>
      </c>
      <c r="CM291" s="4" t="str">
        <f t="shared" si="127"/>
        <v>...-...-.....</v>
      </c>
      <c r="CN291" s="57">
        <f t="shared" si="128"/>
        <v>0</v>
      </c>
      <c r="CO291" s="58">
        <f t="shared" si="129"/>
        <v>0</v>
      </c>
      <c r="CP291" s="4" t="str">
        <f t="shared" si="130"/>
        <v/>
      </c>
      <c r="CQ291" s="4" t="b">
        <f t="shared" si="131"/>
        <v>0</v>
      </c>
      <c r="CR291" s="4" t="str">
        <f t="shared" si="132"/>
        <v/>
      </c>
      <c r="CS291" s="4" t="str">
        <f t="shared" si="133"/>
        <v/>
      </c>
      <c r="CT291" s="91" t="b">
        <f t="shared" si="110"/>
        <v>0</v>
      </c>
    </row>
    <row r="292" spans="1:98" s="4" customFormat="1" x14ac:dyDescent="0.25">
      <c r="A292" s="50" t="str">
        <f t="shared" si="111"/>
        <v>...</v>
      </c>
      <c r="B292" s="50" t="str">
        <f t="shared" si="112"/>
        <v>...</v>
      </c>
      <c r="C292" s="50" t="str">
        <f t="shared" si="113"/>
        <v>.....</v>
      </c>
      <c r="D292" s="50" t="str">
        <f>IF($C292=".....","",_xlfn.IFNA(VLOOKUP($C292, Parameter!$A$4:$L$5000, 3, FALSE), ""))</f>
        <v/>
      </c>
      <c r="E292" s="50" t="str">
        <f t="shared" si="114"/>
        <v>.....</v>
      </c>
      <c r="F292" s="50" t="str">
        <f t="shared" si="115"/>
        <v>......</v>
      </c>
      <c r="G292" s="50" t="str">
        <f t="shared" si="116"/>
        <v>...</v>
      </c>
      <c r="H292" s="40">
        <f>IF(E292=".....", 0, _xlfn.IFNA(VLOOKUP($E292, Parameter2!$A$2:$C$5000, 3, FALSE), 0))</f>
        <v>0</v>
      </c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18" t="str">
        <f>IF(C292=".....","",_xlfn.IFNA(VLOOKUP($C292, Parameter!$A$4:$B$5000, 2, FALSE), "Kode belanja salah :("))</f>
        <v/>
      </c>
      <c r="X292" s="35"/>
      <c r="Y292" s="121"/>
      <c r="Z292" s="17"/>
      <c r="AA292" s="20"/>
      <c r="AB292" s="41" t="str">
        <f>IF($C292=".....","",VLOOKUP($C292, Parameter!$A$4:$L$5000, 6, FALSE))</f>
        <v/>
      </c>
      <c r="AC292" s="41" t="str">
        <f>IF($C292=".....","",VLOOKUP($C292, Parameter!$A$4:$L$5000, 7, FALSE))</f>
        <v/>
      </c>
      <c r="AD292" s="41" t="str">
        <f>IF($C292=".....","",VLOOKUP($C292, Parameter!$A$4:$L$5000, 8, FALSE))</f>
        <v/>
      </c>
      <c r="AE292" s="41" t="str">
        <f>IF($C292=".....","",VLOOKUP($C292, Parameter!$A$4:$L$5000, 9, FALSE))</f>
        <v/>
      </c>
      <c r="AF292" s="41" t="str">
        <f>IF($C292=".....","",VLOOKUP($C292, Parameter!$A$4:$L$5000, 10, FALSE))</f>
        <v/>
      </c>
      <c r="AG292" s="41" t="str">
        <f>IF($C292=".....","",VLOOKUP($C292, Parameter!$A$4:$L$5000, 11, FALSE))</f>
        <v/>
      </c>
      <c r="AH292" s="41" t="str">
        <f>IF($C292="..0.0.0.000","",_xlfn.IFNA(VLOOKUP($C292, Parameter!$A$4:$L$5000, 12, FALSE), ""))</f>
        <v/>
      </c>
      <c r="AI292" s="39"/>
      <c r="AJ292" s="39"/>
      <c r="AK292" s="39"/>
      <c r="AL292" s="39"/>
      <c r="AM292" s="39"/>
      <c r="AN292" s="39"/>
      <c r="AO292" s="39"/>
      <c r="AP292" s="41" t="str">
        <f>IF(F292="......", "", _xlfn.IFNA(VLOOKUP(F292, Parameter2!$D$2:$E$15000, 2, FALSE), "Kode aset salah :("))</f>
        <v/>
      </c>
      <c r="AQ292" s="39"/>
      <c r="AR292" s="51"/>
      <c r="AS292" s="52"/>
      <c r="AT292" s="53">
        <f t="shared" si="117"/>
        <v>0</v>
      </c>
      <c r="AU292" s="39" t="str">
        <f t="shared" si="118"/>
        <v/>
      </c>
      <c r="AV292" s="39" t="str">
        <f t="shared" si="119"/>
        <v/>
      </c>
      <c r="AW292" s="39" t="str">
        <f t="shared" si="120"/>
        <v/>
      </c>
      <c r="AX292" s="39" t="str">
        <f t="shared" si="121"/>
        <v/>
      </c>
      <c r="AY292" s="41" t="str">
        <f>IF(G292="...", "", VLOOKUP(G292, UPB!$A$3:$B$5000, 2, FALSE))</f>
        <v/>
      </c>
      <c r="AZ292" s="84"/>
      <c r="BA292" s="76"/>
      <c r="BB292" s="65"/>
      <c r="BC292" s="65"/>
      <c r="BD292" s="54"/>
      <c r="BE292" s="65"/>
      <c r="BF292" s="65"/>
      <c r="BG292" s="65"/>
      <c r="BH292" s="65"/>
      <c r="BI292" s="65"/>
      <c r="BJ292" s="65"/>
      <c r="BK292" s="65"/>
      <c r="BL292" s="65"/>
      <c r="BM292" s="65"/>
      <c r="BN292" s="70"/>
      <c r="BO292" s="65"/>
      <c r="BP292" s="65"/>
      <c r="BQ292" s="65"/>
      <c r="BR292" s="65"/>
      <c r="BS292" s="65"/>
      <c r="BT292" s="65"/>
      <c r="BU292" s="55" t="str">
        <f>IF(AND($D292 &lt;&gt; "", $D292 &lt;&gt; $E292, $F292 &lt;&gt; "x.x.x.x.x.x.x"), VLOOKUP($E292, Parameter!$E$3:$N$5000, 9, FALSE), "")</f>
        <v/>
      </c>
      <c r="BV292" s="55" t="str">
        <f>IF(AND($D292 &lt;&gt; "", $D292 &lt;&gt; $E292, $F292 &lt;&gt; "x.x.x.x.x.x.x"), VLOOKUP($E292, Parameter!$E$3:$N$5000, 10, FALSE), "")</f>
        <v/>
      </c>
      <c r="BW292" s="55" t="str">
        <f>IF(AND($D292 &lt;&gt; "", $D292 &lt;&gt; $E292, $F292 &lt;&gt; "x.x.x.x.x.x.x"), VLOOKUP($C292, Parameter!$A$4:$L$5000, 3, FALSE), "")</f>
        <v/>
      </c>
      <c r="BX292" s="55" t="str">
        <f>IF(AND($D292 &lt;&gt; "", $D292 &lt;&gt; $E292, $F292 &lt;&gt; "x.x.x.x.x.x.x"), VLOOKUP($C292, Parameter!$A$4:$L$5000, 4, FALSE), "")</f>
        <v/>
      </c>
      <c r="BY292" s="56">
        <f t="shared" si="122"/>
        <v>0</v>
      </c>
      <c r="BZ292" s="55" t="str">
        <f t="shared" si="123"/>
        <v>Intra</v>
      </c>
      <c r="CA292" s="55" t="str">
        <f>IF($BZ292="Ekstra", Parameter3!$B$2, "")</f>
        <v/>
      </c>
      <c r="CB292" s="55" t="str">
        <f>IF($BZ292="Ekstra", Parameter3!$C$2, "")</f>
        <v/>
      </c>
      <c r="CC292" s="55" t="str">
        <f>IF($BZ292="Ekstra", VLOOKUP($E292, Parameter!$E$3:$N$5000, 9, FALSE), "")</f>
        <v/>
      </c>
      <c r="CD292" s="55" t="str">
        <f>IF($BZ292="Ekstra", VLOOKUP($E292, Parameter!$E$3:$N$5000, 10, FALSE), "")</f>
        <v/>
      </c>
      <c r="CE292" s="56">
        <f t="shared" si="124"/>
        <v>0</v>
      </c>
      <c r="CF292" s="55" t="str">
        <f t="shared" ref="CF292:CG311" si="135">IF($F292="x.x.x.x.x.x.x", "x.x.x.x.x.x", "")</f>
        <v/>
      </c>
      <c r="CG292" s="55" t="str">
        <f t="shared" si="135"/>
        <v/>
      </c>
      <c r="CH292" s="55" t="str">
        <f t="shared" si="125"/>
        <v/>
      </c>
      <c r="CI292" s="55" t="str">
        <f>IF($F292="x.x.x.x.x.x.x", VLOOKUP($C292, Parameter!$A$4:$L$5000, 4, FALSE), "")</f>
        <v/>
      </c>
      <c r="CJ292" s="56">
        <f t="shared" si="126"/>
        <v>0</v>
      </c>
      <c r="CM292" s="4" t="str">
        <f t="shared" si="127"/>
        <v>...-...-.....</v>
      </c>
      <c r="CN292" s="57">
        <f t="shared" si="128"/>
        <v>0</v>
      </c>
      <c r="CO292" s="58">
        <f t="shared" si="129"/>
        <v>0</v>
      </c>
      <c r="CP292" s="4" t="str">
        <f t="shared" si="130"/>
        <v/>
      </c>
      <c r="CQ292" s="4" t="b">
        <f t="shared" si="131"/>
        <v>0</v>
      </c>
      <c r="CR292" s="4" t="str">
        <f t="shared" si="132"/>
        <v/>
      </c>
      <c r="CS292" s="4" t="str">
        <f t="shared" si="133"/>
        <v/>
      </c>
      <c r="CT292" s="91" t="b">
        <f t="shared" si="110"/>
        <v>0</v>
      </c>
    </row>
    <row r="293" spans="1:98" s="4" customFormat="1" x14ac:dyDescent="0.25">
      <c r="A293" s="50" t="str">
        <f t="shared" si="111"/>
        <v>...</v>
      </c>
      <c r="B293" s="50" t="str">
        <f t="shared" si="112"/>
        <v>...</v>
      </c>
      <c r="C293" s="50" t="str">
        <f t="shared" si="113"/>
        <v>.....</v>
      </c>
      <c r="D293" s="50" t="str">
        <f>IF($C293=".....","",_xlfn.IFNA(VLOOKUP($C293, Parameter!$A$4:$L$5000, 3, FALSE), ""))</f>
        <v/>
      </c>
      <c r="E293" s="50" t="str">
        <f t="shared" si="114"/>
        <v>.....</v>
      </c>
      <c r="F293" s="50" t="str">
        <f t="shared" si="115"/>
        <v>......</v>
      </c>
      <c r="G293" s="50" t="str">
        <f t="shared" si="116"/>
        <v>...</v>
      </c>
      <c r="H293" s="40">
        <f>IF(E293=".....", 0, _xlfn.IFNA(VLOOKUP($E293, Parameter2!$A$2:$C$5000, 3, FALSE), 0))</f>
        <v>0</v>
      </c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18" t="str">
        <f>IF(C293=".....","",_xlfn.IFNA(VLOOKUP($C293, Parameter!$A$4:$B$5000, 2, FALSE), "Kode belanja salah :("))</f>
        <v/>
      </c>
      <c r="X293" s="35"/>
      <c r="Y293" s="121"/>
      <c r="Z293" s="17"/>
      <c r="AA293" s="20"/>
      <c r="AB293" s="41" t="str">
        <f>IF($C293=".....","",VLOOKUP($C293, Parameter!$A$4:$L$5000, 6, FALSE))</f>
        <v/>
      </c>
      <c r="AC293" s="41" t="str">
        <f>IF($C293=".....","",VLOOKUP($C293, Parameter!$A$4:$L$5000, 7, FALSE))</f>
        <v/>
      </c>
      <c r="AD293" s="41" t="str">
        <f>IF($C293=".....","",VLOOKUP($C293, Parameter!$A$4:$L$5000, 8, FALSE))</f>
        <v/>
      </c>
      <c r="AE293" s="41" t="str">
        <f>IF($C293=".....","",VLOOKUP($C293, Parameter!$A$4:$L$5000, 9, FALSE))</f>
        <v/>
      </c>
      <c r="AF293" s="41" t="str">
        <f>IF($C293=".....","",VLOOKUP($C293, Parameter!$A$4:$L$5000, 10, FALSE))</f>
        <v/>
      </c>
      <c r="AG293" s="41" t="str">
        <f>IF($C293=".....","",VLOOKUP($C293, Parameter!$A$4:$L$5000, 11, FALSE))</f>
        <v/>
      </c>
      <c r="AH293" s="41" t="str">
        <f>IF($C293="..0.0.0.000","",_xlfn.IFNA(VLOOKUP($C293, Parameter!$A$4:$L$5000, 12, FALSE), ""))</f>
        <v/>
      </c>
      <c r="AI293" s="39"/>
      <c r="AJ293" s="39"/>
      <c r="AK293" s="39"/>
      <c r="AL293" s="39"/>
      <c r="AM293" s="39"/>
      <c r="AN293" s="39"/>
      <c r="AO293" s="39"/>
      <c r="AP293" s="41" t="str">
        <f>IF(F293="......", "", _xlfn.IFNA(VLOOKUP(F293, Parameter2!$D$2:$E$15000, 2, FALSE), "Kode aset salah :("))</f>
        <v/>
      </c>
      <c r="AQ293" s="39"/>
      <c r="AR293" s="51"/>
      <c r="AS293" s="52"/>
      <c r="AT293" s="53">
        <f t="shared" si="117"/>
        <v>0</v>
      </c>
      <c r="AU293" s="39" t="str">
        <f t="shared" si="118"/>
        <v/>
      </c>
      <c r="AV293" s="39" t="str">
        <f t="shared" si="119"/>
        <v/>
      </c>
      <c r="AW293" s="39" t="str">
        <f t="shared" si="120"/>
        <v/>
      </c>
      <c r="AX293" s="39" t="str">
        <f t="shared" si="121"/>
        <v/>
      </c>
      <c r="AY293" s="41" t="str">
        <f>IF(G293="...", "", VLOOKUP(G293, UPB!$A$3:$B$5000, 2, FALSE))</f>
        <v/>
      </c>
      <c r="AZ293" s="84"/>
      <c r="BA293" s="76"/>
      <c r="BB293" s="65"/>
      <c r="BC293" s="65"/>
      <c r="BD293" s="54"/>
      <c r="BE293" s="65"/>
      <c r="BF293" s="65"/>
      <c r="BG293" s="65"/>
      <c r="BH293" s="65"/>
      <c r="BI293" s="65"/>
      <c r="BJ293" s="65"/>
      <c r="BK293" s="65"/>
      <c r="BL293" s="65"/>
      <c r="BM293" s="65"/>
      <c r="BN293" s="70"/>
      <c r="BO293" s="65"/>
      <c r="BP293" s="65"/>
      <c r="BQ293" s="65"/>
      <c r="BR293" s="65"/>
      <c r="BS293" s="65"/>
      <c r="BT293" s="65"/>
      <c r="BU293" s="55" t="str">
        <f>IF(AND($D293 &lt;&gt; "", $D293 &lt;&gt; $E293, $F293 &lt;&gt; "x.x.x.x.x.x.x"), VLOOKUP($E293, Parameter!$E$3:$N$5000, 9, FALSE), "")</f>
        <v/>
      </c>
      <c r="BV293" s="55" t="str">
        <f>IF(AND($D293 &lt;&gt; "", $D293 &lt;&gt; $E293, $F293 &lt;&gt; "x.x.x.x.x.x.x"), VLOOKUP($E293, Parameter!$E$3:$N$5000, 10, FALSE), "")</f>
        <v/>
      </c>
      <c r="BW293" s="55" t="str">
        <f>IF(AND($D293 &lt;&gt; "", $D293 &lt;&gt; $E293, $F293 &lt;&gt; "x.x.x.x.x.x.x"), VLOOKUP($C293, Parameter!$A$4:$L$5000, 3, FALSE), "")</f>
        <v/>
      </c>
      <c r="BX293" s="55" t="str">
        <f>IF(AND($D293 &lt;&gt; "", $D293 &lt;&gt; $E293, $F293 &lt;&gt; "x.x.x.x.x.x.x"), VLOOKUP($C293, Parameter!$A$4:$L$5000, 4, FALSE), "")</f>
        <v/>
      </c>
      <c r="BY293" s="56">
        <f t="shared" si="122"/>
        <v>0</v>
      </c>
      <c r="BZ293" s="55" t="str">
        <f t="shared" si="123"/>
        <v>Intra</v>
      </c>
      <c r="CA293" s="55" t="str">
        <f>IF($BZ293="Ekstra", Parameter3!$B$2, "")</f>
        <v/>
      </c>
      <c r="CB293" s="55" t="str">
        <f>IF($BZ293="Ekstra", Parameter3!$C$2, "")</f>
        <v/>
      </c>
      <c r="CC293" s="55" t="str">
        <f>IF($BZ293="Ekstra", VLOOKUP($E293, Parameter!$E$3:$N$5000, 9, FALSE), "")</f>
        <v/>
      </c>
      <c r="CD293" s="55" t="str">
        <f>IF($BZ293="Ekstra", VLOOKUP($E293, Parameter!$E$3:$N$5000, 10, FALSE), "")</f>
        <v/>
      </c>
      <c r="CE293" s="56">
        <f t="shared" si="124"/>
        <v>0</v>
      </c>
      <c r="CF293" s="55" t="str">
        <f t="shared" si="135"/>
        <v/>
      </c>
      <c r="CG293" s="55" t="str">
        <f t="shared" si="135"/>
        <v/>
      </c>
      <c r="CH293" s="55" t="str">
        <f t="shared" si="125"/>
        <v/>
      </c>
      <c r="CI293" s="55" t="str">
        <f>IF($F293="x.x.x.x.x.x.x", VLOOKUP($C293, Parameter!$A$4:$L$5000, 4, FALSE), "")</f>
        <v/>
      </c>
      <c r="CJ293" s="56">
        <f t="shared" si="126"/>
        <v>0</v>
      </c>
      <c r="CM293" s="4" t="str">
        <f t="shared" si="127"/>
        <v>...-...-.....</v>
      </c>
      <c r="CN293" s="57">
        <f t="shared" si="128"/>
        <v>0</v>
      </c>
      <c r="CO293" s="58">
        <f t="shared" si="129"/>
        <v>0</v>
      </c>
      <c r="CP293" s="4" t="str">
        <f t="shared" si="130"/>
        <v/>
      </c>
      <c r="CQ293" s="4" t="b">
        <f t="shared" si="131"/>
        <v>0</v>
      </c>
      <c r="CR293" s="4" t="str">
        <f t="shared" si="132"/>
        <v/>
      </c>
      <c r="CS293" s="4" t="str">
        <f t="shared" si="133"/>
        <v/>
      </c>
      <c r="CT293" s="91" t="b">
        <f t="shared" si="110"/>
        <v>0</v>
      </c>
    </row>
    <row r="294" spans="1:98" s="4" customFormat="1" x14ac:dyDescent="0.25">
      <c r="A294" s="50" t="str">
        <f t="shared" si="111"/>
        <v>...</v>
      </c>
      <c r="B294" s="50" t="str">
        <f t="shared" si="112"/>
        <v>...</v>
      </c>
      <c r="C294" s="50" t="str">
        <f t="shared" si="113"/>
        <v>.....</v>
      </c>
      <c r="D294" s="50" t="str">
        <f>IF($C294=".....","",_xlfn.IFNA(VLOOKUP($C294, Parameter!$A$4:$L$5000, 3, FALSE), ""))</f>
        <v/>
      </c>
      <c r="E294" s="50" t="str">
        <f t="shared" si="114"/>
        <v>.....</v>
      </c>
      <c r="F294" s="50" t="str">
        <f t="shared" si="115"/>
        <v>......</v>
      </c>
      <c r="G294" s="50" t="str">
        <f t="shared" si="116"/>
        <v>...</v>
      </c>
      <c r="H294" s="40">
        <f>IF(E294=".....", 0, _xlfn.IFNA(VLOOKUP($E294, Parameter2!$A$2:$C$5000, 3, FALSE), 0))</f>
        <v>0</v>
      </c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18" t="str">
        <f>IF(C294=".....","",_xlfn.IFNA(VLOOKUP($C294, Parameter!$A$4:$B$5000, 2, FALSE), "Kode belanja salah :("))</f>
        <v/>
      </c>
      <c r="X294" s="35"/>
      <c r="Y294" s="121"/>
      <c r="Z294" s="17"/>
      <c r="AA294" s="20"/>
      <c r="AB294" s="41" t="str">
        <f>IF($C294=".....","",VLOOKUP($C294, Parameter!$A$4:$L$5000, 6, FALSE))</f>
        <v/>
      </c>
      <c r="AC294" s="41" t="str">
        <f>IF($C294=".....","",VLOOKUP($C294, Parameter!$A$4:$L$5000, 7, FALSE))</f>
        <v/>
      </c>
      <c r="AD294" s="41" t="str">
        <f>IF($C294=".....","",VLOOKUP($C294, Parameter!$A$4:$L$5000, 8, FALSE))</f>
        <v/>
      </c>
      <c r="AE294" s="41" t="str">
        <f>IF($C294=".....","",VLOOKUP($C294, Parameter!$A$4:$L$5000, 9, FALSE))</f>
        <v/>
      </c>
      <c r="AF294" s="41" t="str">
        <f>IF($C294=".....","",VLOOKUP($C294, Parameter!$A$4:$L$5000, 10, FALSE))</f>
        <v/>
      </c>
      <c r="AG294" s="41" t="str">
        <f>IF($C294=".....","",VLOOKUP($C294, Parameter!$A$4:$L$5000, 11, FALSE))</f>
        <v/>
      </c>
      <c r="AH294" s="41" t="str">
        <f>IF($C294="..0.0.0.000","",_xlfn.IFNA(VLOOKUP($C294, Parameter!$A$4:$L$5000, 12, FALSE), ""))</f>
        <v/>
      </c>
      <c r="AI294" s="39"/>
      <c r="AJ294" s="39"/>
      <c r="AK294" s="39"/>
      <c r="AL294" s="39"/>
      <c r="AM294" s="39"/>
      <c r="AN294" s="39"/>
      <c r="AO294" s="39"/>
      <c r="AP294" s="41" t="str">
        <f>IF(F294="......", "", _xlfn.IFNA(VLOOKUP(F294, Parameter2!$D$2:$E$15000, 2, FALSE), "Kode aset salah :("))</f>
        <v/>
      </c>
      <c r="AQ294" s="39"/>
      <c r="AR294" s="51"/>
      <c r="AS294" s="52"/>
      <c r="AT294" s="53">
        <f t="shared" si="117"/>
        <v>0</v>
      </c>
      <c r="AU294" s="39" t="str">
        <f t="shared" si="118"/>
        <v/>
      </c>
      <c r="AV294" s="39" t="str">
        <f t="shared" si="119"/>
        <v/>
      </c>
      <c r="AW294" s="39" t="str">
        <f t="shared" si="120"/>
        <v/>
      </c>
      <c r="AX294" s="39" t="str">
        <f t="shared" si="121"/>
        <v/>
      </c>
      <c r="AY294" s="41" t="str">
        <f>IF(G294="...", "", VLOOKUP(G294, UPB!$A$3:$B$5000, 2, FALSE))</f>
        <v/>
      </c>
      <c r="AZ294" s="84"/>
      <c r="BA294" s="76"/>
      <c r="BB294" s="65"/>
      <c r="BC294" s="65"/>
      <c r="BD294" s="54"/>
      <c r="BE294" s="65"/>
      <c r="BF294" s="65"/>
      <c r="BG294" s="65"/>
      <c r="BH294" s="65"/>
      <c r="BI294" s="65"/>
      <c r="BJ294" s="65"/>
      <c r="BK294" s="65"/>
      <c r="BL294" s="65"/>
      <c r="BM294" s="65"/>
      <c r="BN294" s="70"/>
      <c r="BO294" s="65"/>
      <c r="BP294" s="65"/>
      <c r="BQ294" s="65"/>
      <c r="BR294" s="65"/>
      <c r="BS294" s="65"/>
      <c r="BT294" s="65"/>
      <c r="BU294" s="55" t="str">
        <f>IF(AND($D294 &lt;&gt; "", $D294 &lt;&gt; $E294, $F294 &lt;&gt; "x.x.x.x.x.x.x"), VLOOKUP($E294, Parameter!$E$3:$N$5000, 9, FALSE), "")</f>
        <v/>
      </c>
      <c r="BV294" s="55" t="str">
        <f>IF(AND($D294 &lt;&gt; "", $D294 &lt;&gt; $E294, $F294 &lt;&gt; "x.x.x.x.x.x.x"), VLOOKUP($E294, Parameter!$E$3:$N$5000, 10, FALSE), "")</f>
        <v/>
      </c>
      <c r="BW294" s="55" t="str">
        <f>IF(AND($D294 &lt;&gt; "", $D294 &lt;&gt; $E294, $F294 &lt;&gt; "x.x.x.x.x.x.x"), VLOOKUP($C294, Parameter!$A$4:$L$5000, 3, FALSE), "")</f>
        <v/>
      </c>
      <c r="BX294" s="55" t="str">
        <f>IF(AND($D294 &lt;&gt; "", $D294 &lt;&gt; $E294, $F294 &lt;&gt; "x.x.x.x.x.x.x"), VLOOKUP($C294, Parameter!$A$4:$L$5000, 4, FALSE), "")</f>
        <v/>
      </c>
      <c r="BY294" s="56">
        <f t="shared" si="122"/>
        <v>0</v>
      </c>
      <c r="BZ294" s="55" t="str">
        <f t="shared" si="123"/>
        <v>Intra</v>
      </c>
      <c r="CA294" s="55" t="str">
        <f>IF($BZ294="Ekstra", Parameter3!$B$2, "")</f>
        <v/>
      </c>
      <c r="CB294" s="55" t="str">
        <f>IF($BZ294="Ekstra", Parameter3!$C$2, "")</f>
        <v/>
      </c>
      <c r="CC294" s="55" t="str">
        <f>IF($BZ294="Ekstra", VLOOKUP($E294, Parameter!$E$3:$N$5000, 9, FALSE), "")</f>
        <v/>
      </c>
      <c r="CD294" s="55" t="str">
        <f>IF($BZ294="Ekstra", VLOOKUP($E294, Parameter!$E$3:$N$5000, 10, FALSE), "")</f>
        <v/>
      </c>
      <c r="CE294" s="56">
        <f t="shared" si="124"/>
        <v>0</v>
      </c>
      <c r="CF294" s="55" t="str">
        <f t="shared" si="135"/>
        <v/>
      </c>
      <c r="CG294" s="55" t="str">
        <f t="shared" si="135"/>
        <v/>
      </c>
      <c r="CH294" s="55" t="str">
        <f t="shared" si="125"/>
        <v/>
      </c>
      <c r="CI294" s="55" t="str">
        <f>IF($F294="x.x.x.x.x.x.x", VLOOKUP($C294, Parameter!$A$4:$L$5000, 4, FALSE), "")</f>
        <v/>
      </c>
      <c r="CJ294" s="56">
        <f t="shared" si="126"/>
        <v>0</v>
      </c>
      <c r="CM294" s="4" t="str">
        <f t="shared" si="127"/>
        <v>...-...-.....</v>
      </c>
      <c r="CN294" s="57">
        <f t="shared" si="128"/>
        <v>0</v>
      </c>
      <c r="CO294" s="58">
        <f t="shared" si="129"/>
        <v>0</v>
      </c>
      <c r="CP294" s="4" t="str">
        <f t="shared" si="130"/>
        <v/>
      </c>
      <c r="CQ294" s="4" t="b">
        <f t="shared" si="131"/>
        <v>0</v>
      </c>
      <c r="CR294" s="4" t="str">
        <f t="shared" si="132"/>
        <v/>
      </c>
      <c r="CS294" s="4" t="str">
        <f t="shared" si="133"/>
        <v/>
      </c>
      <c r="CT294" s="91" t="b">
        <f t="shared" si="110"/>
        <v>0</v>
      </c>
    </row>
    <row r="295" spans="1:98" s="4" customFormat="1" x14ac:dyDescent="0.25">
      <c r="A295" s="50" t="str">
        <f t="shared" si="111"/>
        <v>...</v>
      </c>
      <c r="B295" s="50" t="str">
        <f t="shared" si="112"/>
        <v>...</v>
      </c>
      <c r="C295" s="50" t="str">
        <f t="shared" si="113"/>
        <v>.....</v>
      </c>
      <c r="D295" s="50" t="str">
        <f>IF($C295=".....","",_xlfn.IFNA(VLOOKUP($C295, Parameter!$A$4:$L$5000, 3, FALSE), ""))</f>
        <v/>
      </c>
      <c r="E295" s="50" t="str">
        <f t="shared" si="114"/>
        <v>.....</v>
      </c>
      <c r="F295" s="50" t="str">
        <f t="shared" si="115"/>
        <v>......</v>
      </c>
      <c r="G295" s="50" t="str">
        <f t="shared" si="116"/>
        <v>...</v>
      </c>
      <c r="H295" s="40">
        <f>IF(E295=".....", 0, _xlfn.IFNA(VLOOKUP($E295, Parameter2!$A$2:$C$5000, 3, FALSE), 0))</f>
        <v>0</v>
      </c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18" t="str">
        <f>IF(C295=".....","",_xlfn.IFNA(VLOOKUP($C295, Parameter!$A$4:$B$5000, 2, FALSE), "Kode belanja salah :("))</f>
        <v/>
      </c>
      <c r="X295" s="35"/>
      <c r="Y295" s="121"/>
      <c r="Z295" s="17"/>
      <c r="AA295" s="20"/>
      <c r="AB295" s="41" t="str">
        <f>IF($C295=".....","",VLOOKUP($C295, Parameter!$A$4:$L$5000, 6, FALSE))</f>
        <v/>
      </c>
      <c r="AC295" s="41" t="str">
        <f>IF($C295=".....","",VLOOKUP($C295, Parameter!$A$4:$L$5000, 7, FALSE))</f>
        <v/>
      </c>
      <c r="AD295" s="41" t="str">
        <f>IF($C295=".....","",VLOOKUP($C295, Parameter!$A$4:$L$5000, 8, FALSE))</f>
        <v/>
      </c>
      <c r="AE295" s="41" t="str">
        <f>IF($C295=".....","",VLOOKUP($C295, Parameter!$A$4:$L$5000, 9, FALSE))</f>
        <v/>
      </c>
      <c r="AF295" s="41" t="str">
        <f>IF($C295=".....","",VLOOKUP($C295, Parameter!$A$4:$L$5000, 10, FALSE))</f>
        <v/>
      </c>
      <c r="AG295" s="41" t="str">
        <f>IF($C295=".....","",VLOOKUP($C295, Parameter!$A$4:$L$5000, 11, FALSE))</f>
        <v/>
      </c>
      <c r="AH295" s="41" t="str">
        <f>IF($C295="..0.0.0.000","",_xlfn.IFNA(VLOOKUP($C295, Parameter!$A$4:$L$5000, 12, FALSE), ""))</f>
        <v/>
      </c>
      <c r="AI295" s="39"/>
      <c r="AJ295" s="39"/>
      <c r="AK295" s="39"/>
      <c r="AL295" s="39"/>
      <c r="AM295" s="39"/>
      <c r="AN295" s="39"/>
      <c r="AO295" s="39"/>
      <c r="AP295" s="41" t="str">
        <f>IF(F295="......", "", _xlfn.IFNA(VLOOKUP(F295, Parameter2!$D$2:$E$15000, 2, FALSE), "Kode aset salah :("))</f>
        <v/>
      </c>
      <c r="AQ295" s="39"/>
      <c r="AR295" s="51"/>
      <c r="AS295" s="52"/>
      <c r="AT295" s="53">
        <f t="shared" si="117"/>
        <v>0</v>
      </c>
      <c r="AU295" s="39" t="str">
        <f t="shared" si="118"/>
        <v/>
      </c>
      <c r="AV295" s="39" t="str">
        <f t="shared" si="119"/>
        <v/>
      </c>
      <c r="AW295" s="39" t="str">
        <f t="shared" si="120"/>
        <v/>
      </c>
      <c r="AX295" s="39" t="str">
        <f t="shared" si="121"/>
        <v/>
      </c>
      <c r="AY295" s="41" t="str">
        <f>IF(G295="...", "", VLOOKUP(G295, UPB!$A$3:$B$5000, 2, FALSE))</f>
        <v/>
      </c>
      <c r="AZ295" s="84"/>
      <c r="BA295" s="76"/>
      <c r="BB295" s="65"/>
      <c r="BC295" s="65"/>
      <c r="BD295" s="54"/>
      <c r="BE295" s="65"/>
      <c r="BF295" s="65"/>
      <c r="BG295" s="65"/>
      <c r="BH295" s="65"/>
      <c r="BI295" s="65"/>
      <c r="BJ295" s="65"/>
      <c r="BK295" s="65"/>
      <c r="BL295" s="65"/>
      <c r="BM295" s="65"/>
      <c r="BN295" s="70"/>
      <c r="BO295" s="65"/>
      <c r="BP295" s="65"/>
      <c r="BQ295" s="65"/>
      <c r="BR295" s="65"/>
      <c r="BS295" s="65"/>
      <c r="BT295" s="65"/>
      <c r="BU295" s="55" t="str">
        <f>IF(AND($D295 &lt;&gt; "", $D295 &lt;&gt; $E295, $F295 &lt;&gt; "x.x.x.x.x.x.x"), VLOOKUP($E295, Parameter!$E$3:$N$5000, 9, FALSE), "")</f>
        <v/>
      </c>
      <c r="BV295" s="55" t="str">
        <f>IF(AND($D295 &lt;&gt; "", $D295 &lt;&gt; $E295, $F295 &lt;&gt; "x.x.x.x.x.x.x"), VLOOKUP($E295, Parameter!$E$3:$N$5000, 10, FALSE), "")</f>
        <v/>
      </c>
      <c r="BW295" s="55" t="str">
        <f>IF(AND($D295 &lt;&gt; "", $D295 &lt;&gt; $E295, $F295 &lt;&gt; "x.x.x.x.x.x.x"), VLOOKUP($C295, Parameter!$A$4:$L$5000, 3, FALSE), "")</f>
        <v/>
      </c>
      <c r="BX295" s="55" t="str">
        <f>IF(AND($D295 &lt;&gt; "", $D295 &lt;&gt; $E295, $F295 &lt;&gt; "x.x.x.x.x.x.x"), VLOOKUP($C295, Parameter!$A$4:$L$5000, 4, FALSE), "")</f>
        <v/>
      </c>
      <c r="BY295" s="56">
        <f t="shared" si="122"/>
        <v>0</v>
      </c>
      <c r="BZ295" s="55" t="str">
        <f t="shared" si="123"/>
        <v>Intra</v>
      </c>
      <c r="CA295" s="55" t="str">
        <f>IF($BZ295="Ekstra", Parameter3!$B$2, "")</f>
        <v/>
      </c>
      <c r="CB295" s="55" t="str">
        <f>IF($BZ295="Ekstra", Parameter3!$C$2, "")</f>
        <v/>
      </c>
      <c r="CC295" s="55" t="str">
        <f>IF($BZ295="Ekstra", VLOOKUP($E295, Parameter!$E$3:$N$5000, 9, FALSE), "")</f>
        <v/>
      </c>
      <c r="CD295" s="55" t="str">
        <f>IF($BZ295="Ekstra", VLOOKUP($E295, Parameter!$E$3:$N$5000, 10, FALSE), "")</f>
        <v/>
      </c>
      <c r="CE295" s="56">
        <f t="shared" si="124"/>
        <v>0</v>
      </c>
      <c r="CF295" s="55" t="str">
        <f t="shared" si="135"/>
        <v/>
      </c>
      <c r="CG295" s="55" t="str">
        <f t="shared" si="135"/>
        <v/>
      </c>
      <c r="CH295" s="55" t="str">
        <f t="shared" si="125"/>
        <v/>
      </c>
      <c r="CI295" s="55" t="str">
        <f>IF($F295="x.x.x.x.x.x.x", VLOOKUP($C295, Parameter!$A$4:$L$5000, 4, FALSE), "")</f>
        <v/>
      </c>
      <c r="CJ295" s="56">
        <f t="shared" si="126"/>
        <v>0</v>
      </c>
      <c r="CM295" s="4" t="str">
        <f t="shared" si="127"/>
        <v>...-...-.....</v>
      </c>
      <c r="CN295" s="57">
        <f t="shared" si="128"/>
        <v>0</v>
      </c>
      <c r="CO295" s="58">
        <f t="shared" si="129"/>
        <v>0</v>
      </c>
      <c r="CP295" s="4" t="str">
        <f t="shared" si="130"/>
        <v/>
      </c>
      <c r="CQ295" s="4" t="b">
        <f t="shared" si="131"/>
        <v>0</v>
      </c>
      <c r="CR295" s="4" t="str">
        <f t="shared" si="132"/>
        <v/>
      </c>
      <c r="CS295" s="4" t="str">
        <f t="shared" si="133"/>
        <v/>
      </c>
      <c r="CT295" s="91" t="b">
        <f t="shared" si="110"/>
        <v>0</v>
      </c>
    </row>
    <row r="296" spans="1:98" s="4" customFormat="1" x14ac:dyDescent="0.25">
      <c r="A296" s="50" t="str">
        <f t="shared" si="111"/>
        <v>...</v>
      </c>
      <c r="B296" s="50" t="str">
        <f t="shared" si="112"/>
        <v>...</v>
      </c>
      <c r="C296" s="50" t="str">
        <f t="shared" si="113"/>
        <v>.....</v>
      </c>
      <c r="D296" s="50" t="str">
        <f>IF($C296=".....","",_xlfn.IFNA(VLOOKUP($C296, Parameter!$A$4:$L$5000, 3, FALSE), ""))</f>
        <v/>
      </c>
      <c r="E296" s="50" t="str">
        <f t="shared" si="114"/>
        <v>.....</v>
      </c>
      <c r="F296" s="50" t="str">
        <f t="shared" si="115"/>
        <v>......</v>
      </c>
      <c r="G296" s="50" t="str">
        <f t="shared" si="116"/>
        <v>...</v>
      </c>
      <c r="H296" s="40">
        <f>IF(E296=".....", 0, _xlfn.IFNA(VLOOKUP($E296, Parameter2!$A$2:$C$5000, 3, FALSE), 0))</f>
        <v>0</v>
      </c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18" t="str">
        <f>IF(C296=".....","",_xlfn.IFNA(VLOOKUP($C296, Parameter!$A$4:$B$5000, 2, FALSE), "Kode belanja salah :("))</f>
        <v/>
      </c>
      <c r="X296" s="35"/>
      <c r="Y296" s="121"/>
      <c r="Z296" s="17"/>
      <c r="AA296" s="20"/>
      <c r="AB296" s="41" t="str">
        <f>IF($C296=".....","",VLOOKUP($C296, Parameter!$A$4:$L$5000, 6, FALSE))</f>
        <v/>
      </c>
      <c r="AC296" s="41" t="str">
        <f>IF($C296=".....","",VLOOKUP($C296, Parameter!$A$4:$L$5000, 7, FALSE))</f>
        <v/>
      </c>
      <c r="AD296" s="41" t="str">
        <f>IF($C296=".....","",VLOOKUP($C296, Parameter!$A$4:$L$5000, 8, FALSE))</f>
        <v/>
      </c>
      <c r="AE296" s="41" t="str">
        <f>IF($C296=".....","",VLOOKUP($C296, Parameter!$A$4:$L$5000, 9, FALSE))</f>
        <v/>
      </c>
      <c r="AF296" s="41" t="str">
        <f>IF($C296=".....","",VLOOKUP($C296, Parameter!$A$4:$L$5000, 10, FALSE))</f>
        <v/>
      </c>
      <c r="AG296" s="41" t="str">
        <f>IF($C296=".....","",VLOOKUP($C296, Parameter!$A$4:$L$5000, 11, FALSE))</f>
        <v/>
      </c>
      <c r="AH296" s="41" t="str">
        <f>IF($C296="..0.0.0.000","",_xlfn.IFNA(VLOOKUP($C296, Parameter!$A$4:$L$5000, 12, FALSE), ""))</f>
        <v/>
      </c>
      <c r="AI296" s="39"/>
      <c r="AJ296" s="39"/>
      <c r="AK296" s="39"/>
      <c r="AL296" s="39"/>
      <c r="AM296" s="39"/>
      <c r="AN296" s="39"/>
      <c r="AO296" s="39"/>
      <c r="AP296" s="41" t="str">
        <f>IF(F296="......", "", _xlfn.IFNA(VLOOKUP(F296, Parameter2!$D$2:$E$15000, 2, FALSE), "Kode aset salah :("))</f>
        <v/>
      </c>
      <c r="AQ296" s="39"/>
      <c r="AR296" s="51"/>
      <c r="AS296" s="52"/>
      <c r="AT296" s="53">
        <f t="shared" si="117"/>
        <v>0</v>
      </c>
      <c r="AU296" s="39" t="str">
        <f t="shared" si="118"/>
        <v/>
      </c>
      <c r="AV296" s="39" t="str">
        <f t="shared" si="119"/>
        <v/>
      </c>
      <c r="AW296" s="39" t="str">
        <f t="shared" si="120"/>
        <v/>
      </c>
      <c r="AX296" s="39" t="str">
        <f t="shared" si="121"/>
        <v/>
      </c>
      <c r="AY296" s="41" t="str">
        <f>IF(G296="...", "", VLOOKUP(G296, UPB!$A$3:$B$5000, 2, FALSE))</f>
        <v/>
      </c>
      <c r="AZ296" s="84"/>
      <c r="BA296" s="76"/>
      <c r="BB296" s="65"/>
      <c r="BC296" s="65"/>
      <c r="BD296" s="54"/>
      <c r="BE296" s="65"/>
      <c r="BF296" s="65"/>
      <c r="BG296" s="65"/>
      <c r="BH296" s="65"/>
      <c r="BI296" s="65"/>
      <c r="BJ296" s="65"/>
      <c r="BK296" s="65"/>
      <c r="BL296" s="65"/>
      <c r="BM296" s="65"/>
      <c r="BN296" s="70"/>
      <c r="BO296" s="65"/>
      <c r="BP296" s="65"/>
      <c r="BQ296" s="65"/>
      <c r="BR296" s="65"/>
      <c r="BS296" s="65"/>
      <c r="BT296" s="65"/>
      <c r="BU296" s="55" t="str">
        <f>IF(AND($D296 &lt;&gt; "", $D296 &lt;&gt; $E296, $F296 &lt;&gt; "x.x.x.x.x.x.x"), VLOOKUP($E296, Parameter!$E$3:$N$5000, 9, FALSE), "")</f>
        <v/>
      </c>
      <c r="BV296" s="55" t="str">
        <f>IF(AND($D296 &lt;&gt; "", $D296 &lt;&gt; $E296, $F296 &lt;&gt; "x.x.x.x.x.x.x"), VLOOKUP($E296, Parameter!$E$3:$N$5000, 10, FALSE), "")</f>
        <v/>
      </c>
      <c r="BW296" s="55" t="str">
        <f>IF(AND($D296 &lt;&gt; "", $D296 &lt;&gt; $E296, $F296 &lt;&gt; "x.x.x.x.x.x.x"), VLOOKUP($C296, Parameter!$A$4:$L$5000, 3, FALSE), "")</f>
        <v/>
      </c>
      <c r="BX296" s="55" t="str">
        <f>IF(AND($D296 &lt;&gt; "", $D296 &lt;&gt; $E296, $F296 &lt;&gt; "x.x.x.x.x.x.x"), VLOOKUP($C296, Parameter!$A$4:$L$5000, 4, FALSE), "")</f>
        <v/>
      </c>
      <c r="BY296" s="56">
        <f t="shared" si="122"/>
        <v>0</v>
      </c>
      <c r="BZ296" s="55" t="str">
        <f t="shared" si="123"/>
        <v>Intra</v>
      </c>
      <c r="CA296" s="55" t="str">
        <f>IF($BZ296="Ekstra", Parameter3!$B$2, "")</f>
        <v/>
      </c>
      <c r="CB296" s="55" t="str">
        <f>IF($BZ296="Ekstra", Parameter3!$C$2, "")</f>
        <v/>
      </c>
      <c r="CC296" s="55" t="str">
        <f>IF($BZ296="Ekstra", VLOOKUP($E296, Parameter!$E$3:$N$5000, 9, FALSE), "")</f>
        <v/>
      </c>
      <c r="CD296" s="55" t="str">
        <f>IF($BZ296="Ekstra", VLOOKUP($E296, Parameter!$E$3:$N$5000, 10, FALSE), "")</f>
        <v/>
      </c>
      <c r="CE296" s="56">
        <f t="shared" si="124"/>
        <v>0</v>
      </c>
      <c r="CF296" s="55" t="str">
        <f t="shared" si="135"/>
        <v/>
      </c>
      <c r="CG296" s="55" t="str">
        <f t="shared" si="135"/>
        <v/>
      </c>
      <c r="CH296" s="55" t="str">
        <f t="shared" si="125"/>
        <v/>
      </c>
      <c r="CI296" s="55" t="str">
        <f>IF($F296="x.x.x.x.x.x.x", VLOOKUP($C296, Parameter!$A$4:$L$5000, 4, FALSE), "")</f>
        <v/>
      </c>
      <c r="CJ296" s="56">
        <f t="shared" si="126"/>
        <v>0</v>
      </c>
      <c r="CM296" s="4" t="str">
        <f t="shared" si="127"/>
        <v>...-...-.....</v>
      </c>
      <c r="CN296" s="57">
        <f t="shared" si="128"/>
        <v>0</v>
      </c>
      <c r="CO296" s="58">
        <f t="shared" si="129"/>
        <v>0</v>
      </c>
      <c r="CP296" s="4" t="str">
        <f t="shared" si="130"/>
        <v/>
      </c>
      <c r="CQ296" s="4" t="b">
        <f t="shared" si="131"/>
        <v>0</v>
      </c>
      <c r="CR296" s="4" t="str">
        <f t="shared" si="132"/>
        <v/>
      </c>
      <c r="CS296" s="4" t="str">
        <f t="shared" si="133"/>
        <v/>
      </c>
      <c r="CT296" s="91" t="b">
        <f t="shared" si="110"/>
        <v>0</v>
      </c>
    </row>
    <row r="297" spans="1:98" s="4" customFormat="1" x14ac:dyDescent="0.25">
      <c r="A297" s="50" t="str">
        <f t="shared" si="111"/>
        <v>...</v>
      </c>
      <c r="B297" s="50" t="str">
        <f t="shared" si="112"/>
        <v>...</v>
      </c>
      <c r="C297" s="50" t="str">
        <f t="shared" si="113"/>
        <v>.....</v>
      </c>
      <c r="D297" s="50" t="str">
        <f>IF($C297=".....","",_xlfn.IFNA(VLOOKUP($C297, Parameter!$A$4:$L$5000, 3, FALSE), ""))</f>
        <v/>
      </c>
      <c r="E297" s="50" t="str">
        <f t="shared" si="114"/>
        <v>.....</v>
      </c>
      <c r="F297" s="50" t="str">
        <f t="shared" si="115"/>
        <v>......</v>
      </c>
      <c r="G297" s="50" t="str">
        <f t="shared" si="116"/>
        <v>...</v>
      </c>
      <c r="H297" s="40">
        <f>IF(E297=".....", 0, _xlfn.IFNA(VLOOKUP($E297, Parameter2!$A$2:$C$5000, 3, FALSE), 0))</f>
        <v>0</v>
      </c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18" t="str">
        <f>IF(C297=".....","",_xlfn.IFNA(VLOOKUP($C297, Parameter!$A$4:$B$5000, 2, FALSE), "Kode belanja salah :("))</f>
        <v/>
      </c>
      <c r="X297" s="35"/>
      <c r="Y297" s="121"/>
      <c r="Z297" s="17"/>
      <c r="AA297" s="20"/>
      <c r="AB297" s="41" t="str">
        <f>IF($C297=".....","",VLOOKUP($C297, Parameter!$A$4:$L$5000, 6, FALSE))</f>
        <v/>
      </c>
      <c r="AC297" s="41" t="str">
        <f>IF($C297=".....","",VLOOKUP($C297, Parameter!$A$4:$L$5000, 7, FALSE))</f>
        <v/>
      </c>
      <c r="AD297" s="41" t="str">
        <f>IF($C297=".....","",VLOOKUP($C297, Parameter!$A$4:$L$5000, 8, FALSE))</f>
        <v/>
      </c>
      <c r="AE297" s="41" t="str">
        <f>IF($C297=".....","",VLOOKUP($C297, Parameter!$A$4:$L$5000, 9, FALSE))</f>
        <v/>
      </c>
      <c r="AF297" s="41" t="str">
        <f>IF($C297=".....","",VLOOKUP($C297, Parameter!$A$4:$L$5000, 10, FALSE))</f>
        <v/>
      </c>
      <c r="AG297" s="41" t="str">
        <f>IF($C297=".....","",VLOOKUP($C297, Parameter!$A$4:$L$5000, 11, FALSE))</f>
        <v/>
      </c>
      <c r="AH297" s="41" t="str">
        <f>IF($C297="..0.0.0.000","",_xlfn.IFNA(VLOOKUP($C297, Parameter!$A$4:$L$5000, 12, FALSE), ""))</f>
        <v/>
      </c>
      <c r="AI297" s="39"/>
      <c r="AJ297" s="39"/>
      <c r="AK297" s="39"/>
      <c r="AL297" s="39"/>
      <c r="AM297" s="39"/>
      <c r="AN297" s="39"/>
      <c r="AO297" s="39"/>
      <c r="AP297" s="41" t="str">
        <f>IF(F297="......", "", _xlfn.IFNA(VLOOKUP(F297, Parameter2!$D$2:$E$15000, 2, FALSE), "Kode aset salah :("))</f>
        <v/>
      </c>
      <c r="AQ297" s="39"/>
      <c r="AR297" s="51"/>
      <c r="AS297" s="52"/>
      <c r="AT297" s="53">
        <f t="shared" si="117"/>
        <v>0</v>
      </c>
      <c r="AU297" s="39" t="str">
        <f t="shared" si="118"/>
        <v/>
      </c>
      <c r="AV297" s="39" t="str">
        <f t="shared" si="119"/>
        <v/>
      </c>
      <c r="AW297" s="39" t="str">
        <f t="shared" si="120"/>
        <v/>
      </c>
      <c r="AX297" s="39" t="str">
        <f t="shared" si="121"/>
        <v/>
      </c>
      <c r="AY297" s="41" t="str">
        <f>IF(G297="...", "", VLOOKUP(G297, UPB!$A$3:$B$5000, 2, FALSE))</f>
        <v/>
      </c>
      <c r="AZ297" s="84"/>
      <c r="BA297" s="76"/>
      <c r="BB297" s="65"/>
      <c r="BC297" s="65"/>
      <c r="BD297" s="54"/>
      <c r="BE297" s="65"/>
      <c r="BF297" s="65"/>
      <c r="BG297" s="65"/>
      <c r="BH297" s="65"/>
      <c r="BI297" s="65"/>
      <c r="BJ297" s="65"/>
      <c r="BK297" s="65"/>
      <c r="BL297" s="65"/>
      <c r="BM297" s="65"/>
      <c r="BN297" s="70"/>
      <c r="BO297" s="65"/>
      <c r="BP297" s="65"/>
      <c r="BQ297" s="65"/>
      <c r="BR297" s="65"/>
      <c r="BS297" s="65"/>
      <c r="BT297" s="65"/>
      <c r="BU297" s="55" t="str">
        <f>IF(AND($D297 &lt;&gt; "", $D297 &lt;&gt; $E297, $F297 &lt;&gt; "x.x.x.x.x.x.x"), VLOOKUP($E297, Parameter!$E$3:$N$5000, 9, FALSE), "")</f>
        <v/>
      </c>
      <c r="BV297" s="55" t="str">
        <f>IF(AND($D297 &lt;&gt; "", $D297 &lt;&gt; $E297, $F297 &lt;&gt; "x.x.x.x.x.x.x"), VLOOKUP($E297, Parameter!$E$3:$N$5000, 10, FALSE), "")</f>
        <v/>
      </c>
      <c r="BW297" s="55" t="str">
        <f>IF(AND($D297 &lt;&gt; "", $D297 &lt;&gt; $E297, $F297 &lt;&gt; "x.x.x.x.x.x.x"), VLOOKUP($C297, Parameter!$A$4:$L$5000, 3, FALSE), "")</f>
        <v/>
      </c>
      <c r="BX297" s="55" t="str">
        <f>IF(AND($D297 &lt;&gt; "", $D297 &lt;&gt; $E297, $F297 &lt;&gt; "x.x.x.x.x.x.x"), VLOOKUP($C297, Parameter!$A$4:$L$5000, 4, FALSE), "")</f>
        <v/>
      </c>
      <c r="BY297" s="56">
        <f t="shared" si="122"/>
        <v>0</v>
      </c>
      <c r="BZ297" s="55" t="str">
        <f t="shared" si="123"/>
        <v>Intra</v>
      </c>
      <c r="CA297" s="55" t="str">
        <f>IF($BZ297="Ekstra", Parameter3!$B$2, "")</f>
        <v/>
      </c>
      <c r="CB297" s="55" t="str">
        <f>IF($BZ297="Ekstra", Parameter3!$C$2, "")</f>
        <v/>
      </c>
      <c r="CC297" s="55" t="str">
        <f>IF($BZ297="Ekstra", VLOOKUP($E297, Parameter!$E$3:$N$5000, 9, FALSE), "")</f>
        <v/>
      </c>
      <c r="CD297" s="55" t="str">
        <f>IF($BZ297="Ekstra", VLOOKUP($E297, Parameter!$E$3:$N$5000, 10, FALSE), "")</f>
        <v/>
      </c>
      <c r="CE297" s="56">
        <f t="shared" si="124"/>
        <v>0</v>
      </c>
      <c r="CF297" s="55" t="str">
        <f t="shared" si="135"/>
        <v/>
      </c>
      <c r="CG297" s="55" t="str">
        <f t="shared" si="135"/>
        <v/>
      </c>
      <c r="CH297" s="55" t="str">
        <f t="shared" si="125"/>
        <v/>
      </c>
      <c r="CI297" s="55" t="str">
        <f>IF($F297="x.x.x.x.x.x.x", VLOOKUP($C297, Parameter!$A$4:$L$5000, 4, FALSE), "")</f>
        <v/>
      </c>
      <c r="CJ297" s="56">
        <f t="shared" si="126"/>
        <v>0</v>
      </c>
      <c r="CM297" s="4" t="str">
        <f t="shared" si="127"/>
        <v>...-...-.....</v>
      </c>
      <c r="CN297" s="57">
        <f t="shared" si="128"/>
        <v>0</v>
      </c>
      <c r="CO297" s="58">
        <f t="shared" si="129"/>
        <v>0</v>
      </c>
      <c r="CP297" s="4" t="str">
        <f t="shared" si="130"/>
        <v/>
      </c>
      <c r="CQ297" s="4" t="b">
        <f t="shared" si="131"/>
        <v>0</v>
      </c>
      <c r="CR297" s="4" t="str">
        <f t="shared" si="132"/>
        <v/>
      </c>
      <c r="CS297" s="4" t="str">
        <f t="shared" si="133"/>
        <v/>
      </c>
      <c r="CT297" s="91" t="b">
        <f t="shared" si="110"/>
        <v>0</v>
      </c>
    </row>
    <row r="298" spans="1:98" s="4" customFormat="1" x14ac:dyDescent="0.25">
      <c r="A298" s="50" t="str">
        <f t="shared" si="111"/>
        <v>...</v>
      </c>
      <c r="B298" s="50" t="str">
        <f t="shared" si="112"/>
        <v>...</v>
      </c>
      <c r="C298" s="50" t="str">
        <f t="shared" si="113"/>
        <v>.....</v>
      </c>
      <c r="D298" s="50" t="str">
        <f>IF($C298=".....","",_xlfn.IFNA(VLOOKUP($C298, Parameter!$A$4:$L$5000, 3, FALSE), ""))</f>
        <v/>
      </c>
      <c r="E298" s="50" t="str">
        <f t="shared" si="114"/>
        <v>.....</v>
      </c>
      <c r="F298" s="50" t="str">
        <f t="shared" si="115"/>
        <v>......</v>
      </c>
      <c r="G298" s="50" t="str">
        <f t="shared" si="116"/>
        <v>...</v>
      </c>
      <c r="H298" s="40">
        <f>IF(E298=".....", 0, _xlfn.IFNA(VLOOKUP($E298, Parameter2!$A$2:$C$5000, 3, FALSE), 0))</f>
        <v>0</v>
      </c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18" t="str">
        <f>IF(C298=".....","",_xlfn.IFNA(VLOOKUP($C298, Parameter!$A$4:$B$5000, 2, FALSE), "Kode belanja salah :("))</f>
        <v/>
      </c>
      <c r="X298" s="35"/>
      <c r="Y298" s="121"/>
      <c r="Z298" s="17"/>
      <c r="AA298" s="20"/>
      <c r="AB298" s="41" t="str">
        <f>IF($C298=".....","",VLOOKUP($C298, Parameter!$A$4:$L$5000, 6, FALSE))</f>
        <v/>
      </c>
      <c r="AC298" s="41" t="str">
        <f>IF($C298=".....","",VLOOKUP($C298, Parameter!$A$4:$L$5000, 7, FALSE))</f>
        <v/>
      </c>
      <c r="AD298" s="41" t="str">
        <f>IF($C298=".....","",VLOOKUP($C298, Parameter!$A$4:$L$5000, 8, FALSE))</f>
        <v/>
      </c>
      <c r="AE298" s="41" t="str">
        <f>IF($C298=".....","",VLOOKUP($C298, Parameter!$A$4:$L$5000, 9, FALSE))</f>
        <v/>
      </c>
      <c r="AF298" s="41" t="str">
        <f>IF($C298=".....","",VLOOKUP($C298, Parameter!$A$4:$L$5000, 10, FALSE))</f>
        <v/>
      </c>
      <c r="AG298" s="41" t="str">
        <f>IF($C298=".....","",VLOOKUP($C298, Parameter!$A$4:$L$5000, 11, FALSE))</f>
        <v/>
      </c>
      <c r="AH298" s="41" t="str">
        <f>IF($C298="..0.0.0.000","",_xlfn.IFNA(VLOOKUP($C298, Parameter!$A$4:$L$5000, 12, FALSE), ""))</f>
        <v/>
      </c>
      <c r="AI298" s="39"/>
      <c r="AJ298" s="39"/>
      <c r="AK298" s="39"/>
      <c r="AL298" s="39"/>
      <c r="AM298" s="39"/>
      <c r="AN298" s="39"/>
      <c r="AO298" s="39"/>
      <c r="AP298" s="41" t="str">
        <f>IF(F298="......", "", _xlfn.IFNA(VLOOKUP(F298, Parameter2!$D$2:$E$15000, 2, FALSE), "Kode aset salah :("))</f>
        <v/>
      </c>
      <c r="AQ298" s="39"/>
      <c r="AR298" s="51"/>
      <c r="AS298" s="52"/>
      <c r="AT298" s="53">
        <f t="shared" si="117"/>
        <v>0</v>
      </c>
      <c r="AU298" s="39" t="str">
        <f t="shared" si="118"/>
        <v/>
      </c>
      <c r="AV298" s="39" t="str">
        <f t="shared" si="119"/>
        <v/>
      </c>
      <c r="AW298" s="39" t="str">
        <f t="shared" si="120"/>
        <v/>
      </c>
      <c r="AX298" s="39" t="str">
        <f t="shared" si="121"/>
        <v/>
      </c>
      <c r="AY298" s="41" t="str">
        <f>IF(G298="...", "", VLOOKUP(G298, UPB!$A$3:$B$5000, 2, FALSE))</f>
        <v/>
      </c>
      <c r="AZ298" s="84"/>
      <c r="BA298" s="76"/>
      <c r="BB298" s="65"/>
      <c r="BC298" s="65"/>
      <c r="BD298" s="54"/>
      <c r="BE298" s="65"/>
      <c r="BF298" s="65"/>
      <c r="BG298" s="65"/>
      <c r="BH298" s="65"/>
      <c r="BI298" s="65"/>
      <c r="BJ298" s="65"/>
      <c r="BK298" s="65"/>
      <c r="BL298" s="65"/>
      <c r="BM298" s="65"/>
      <c r="BN298" s="70"/>
      <c r="BO298" s="65"/>
      <c r="BP298" s="65"/>
      <c r="BQ298" s="65"/>
      <c r="BR298" s="65"/>
      <c r="BS298" s="65"/>
      <c r="BT298" s="65"/>
      <c r="BU298" s="55" t="str">
        <f>IF(AND($D298 &lt;&gt; "", $D298 &lt;&gt; $E298, $F298 &lt;&gt; "x.x.x.x.x.x.x"), VLOOKUP($E298, Parameter!$E$3:$N$5000, 9, FALSE), "")</f>
        <v/>
      </c>
      <c r="BV298" s="55" t="str">
        <f>IF(AND($D298 &lt;&gt; "", $D298 &lt;&gt; $E298, $F298 &lt;&gt; "x.x.x.x.x.x.x"), VLOOKUP($E298, Parameter!$E$3:$N$5000, 10, FALSE), "")</f>
        <v/>
      </c>
      <c r="BW298" s="55" t="str">
        <f>IF(AND($D298 &lt;&gt; "", $D298 &lt;&gt; $E298, $F298 &lt;&gt; "x.x.x.x.x.x.x"), VLOOKUP($C298, Parameter!$A$4:$L$5000, 3, FALSE), "")</f>
        <v/>
      </c>
      <c r="BX298" s="55" t="str">
        <f>IF(AND($D298 &lt;&gt; "", $D298 &lt;&gt; $E298, $F298 &lt;&gt; "x.x.x.x.x.x.x"), VLOOKUP($C298, Parameter!$A$4:$L$5000, 4, FALSE), "")</f>
        <v/>
      </c>
      <c r="BY298" s="56">
        <f t="shared" si="122"/>
        <v>0</v>
      </c>
      <c r="BZ298" s="55" t="str">
        <f t="shared" si="123"/>
        <v>Intra</v>
      </c>
      <c r="CA298" s="55" t="str">
        <f>IF($BZ298="Ekstra", Parameter3!$B$2, "")</f>
        <v/>
      </c>
      <c r="CB298" s="55" t="str">
        <f>IF($BZ298="Ekstra", Parameter3!$C$2, "")</f>
        <v/>
      </c>
      <c r="CC298" s="55" t="str">
        <f>IF($BZ298="Ekstra", VLOOKUP($E298, Parameter!$E$3:$N$5000, 9, FALSE), "")</f>
        <v/>
      </c>
      <c r="CD298" s="55" t="str">
        <f>IF($BZ298="Ekstra", VLOOKUP($E298, Parameter!$E$3:$N$5000, 10, FALSE), "")</f>
        <v/>
      </c>
      <c r="CE298" s="56">
        <f t="shared" si="124"/>
        <v>0</v>
      </c>
      <c r="CF298" s="55" t="str">
        <f t="shared" si="135"/>
        <v/>
      </c>
      <c r="CG298" s="55" t="str">
        <f t="shared" si="135"/>
        <v/>
      </c>
      <c r="CH298" s="55" t="str">
        <f t="shared" si="125"/>
        <v/>
      </c>
      <c r="CI298" s="55" t="str">
        <f>IF($F298="x.x.x.x.x.x.x", VLOOKUP($C298, Parameter!$A$4:$L$5000, 4, FALSE), "")</f>
        <v/>
      </c>
      <c r="CJ298" s="56">
        <f t="shared" si="126"/>
        <v>0</v>
      </c>
      <c r="CM298" s="4" t="str">
        <f t="shared" si="127"/>
        <v>...-...-.....</v>
      </c>
      <c r="CN298" s="57">
        <f t="shared" si="128"/>
        <v>0</v>
      </c>
      <c r="CO298" s="58">
        <f t="shared" si="129"/>
        <v>0</v>
      </c>
      <c r="CP298" s="4" t="str">
        <f t="shared" si="130"/>
        <v/>
      </c>
      <c r="CQ298" s="4" t="b">
        <f t="shared" si="131"/>
        <v>0</v>
      </c>
      <c r="CR298" s="4" t="str">
        <f t="shared" si="132"/>
        <v/>
      </c>
      <c r="CS298" s="4" t="str">
        <f t="shared" si="133"/>
        <v/>
      </c>
      <c r="CT298" s="91" t="b">
        <f t="shared" si="110"/>
        <v>0</v>
      </c>
    </row>
    <row r="299" spans="1:98" s="4" customFormat="1" x14ac:dyDescent="0.25">
      <c r="A299" s="50" t="str">
        <f t="shared" si="111"/>
        <v>...</v>
      </c>
      <c r="B299" s="50" t="str">
        <f t="shared" si="112"/>
        <v>...</v>
      </c>
      <c r="C299" s="50" t="str">
        <f t="shared" si="113"/>
        <v>.....</v>
      </c>
      <c r="D299" s="50" t="str">
        <f>IF($C299=".....","",_xlfn.IFNA(VLOOKUP($C299, Parameter!$A$4:$L$5000, 3, FALSE), ""))</f>
        <v/>
      </c>
      <c r="E299" s="50" t="str">
        <f t="shared" si="114"/>
        <v>.....</v>
      </c>
      <c r="F299" s="50" t="str">
        <f t="shared" si="115"/>
        <v>......</v>
      </c>
      <c r="G299" s="50" t="str">
        <f t="shared" si="116"/>
        <v>...</v>
      </c>
      <c r="H299" s="40">
        <f>IF(E299=".....", 0, _xlfn.IFNA(VLOOKUP($E299, Parameter2!$A$2:$C$5000, 3, FALSE), 0))</f>
        <v>0</v>
      </c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18" t="str">
        <f>IF(C299=".....","",_xlfn.IFNA(VLOOKUP($C299, Parameter!$A$4:$B$5000, 2, FALSE), "Kode belanja salah :("))</f>
        <v/>
      </c>
      <c r="X299" s="35"/>
      <c r="Y299" s="121"/>
      <c r="Z299" s="17"/>
      <c r="AA299" s="20"/>
      <c r="AB299" s="41" t="str">
        <f>IF($C299=".....","",VLOOKUP($C299, Parameter!$A$4:$L$5000, 6, FALSE))</f>
        <v/>
      </c>
      <c r="AC299" s="41" t="str">
        <f>IF($C299=".....","",VLOOKUP($C299, Parameter!$A$4:$L$5000, 7, FALSE))</f>
        <v/>
      </c>
      <c r="AD299" s="41" t="str">
        <f>IF($C299=".....","",VLOOKUP($C299, Parameter!$A$4:$L$5000, 8, FALSE))</f>
        <v/>
      </c>
      <c r="AE299" s="41" t="str">
        <f>IF($C299=".....","",VLOOKUP($C299, Parameter!$A$4:$L$5000, 9, FALSE))</f>
        <v/>
      </c>
      <c r="AF299" s="41" t="str">
        <f>IF($C299=".....","",VLOOKUP($C299, Parameter!$A$4:$L$5000, 10, FALSE))</f>
        <v/>
      </c>
      <c r="AG299" s="41" t="str">
        <f>IF($C299=".....","",VLOOKUP($C299, Parameter!$A$4:$L$5000, 11, FALSE))</f>
        <v/>
      </c>
      <c r="AH299" s="41" t="str">
        <f>IF($C299="..0.0.0.000","",_xlfn.IFNA(VLOOKUP($C299, Parameter!$A$4:$L$5000, 12, FALSE), ""))</f>
        <v/>
      </c>
      <c r="AI299" s="39"/>
      <c r="AJ299" s="39"/>
      <c r="AK299" s="39"/>
      <c r="AL299" s="39"/>
      <c r="AM299" s="39"/>
      <c r="AN299" s="39"/>
      <c r="AO299" s="39"/>
      <c r="AP299" s="41" t="str">
        <f>IF(F299="......", "", _xlfn.IFNA(VLOOKUP(F299, Parameter2!$D$2:$E$15000, 2, FALSE), "Kode aset salah :("))</f>
        <v/>
      </c>
      <c r="AQ299" s="39"/>
      <c r="AR299" s="51"/>
      <c r="AS299" s="52"/>
      <c r="AT299" s="53">
        <f t="shared" si="117"/>
        <v>0</v>
      </c>
      <c r="AU299" s="39" t="str">
        <f t="shared" si="118"/>
        <v/>
      </c>
      <c r="AV299" s="39" t="str">
        <f t="shared" si="119"/>
        <v/>
      </c>
      <c r="AW299" s="39" t="str">
        <f t="shared" si="120"/>
        <v/>
      </c>
      <c r="AX299" s="39" t="str">
        <f t="shared" si="121"/>
        <v/>
      </c>
      <c r="AY299" s="41" t="str">
        <f>IF(G299="...", "", VLOOKUP(G299, UPB!$A$3:$B$5000, 2, FALSE))</f>
        <v/>
      </c>
      <c r="AZ299" s="84"/>
      <c r="BA299" s="76"/>
      <c r="BB299" s="65"/>
      <c r="BC299" s="65"/>
      <c r="BD299" s="54"/>
      <c r="BE299" s="65"/>
      <c r="BF299" s="65"/>
      <c r="BG299" s="65"/>
      <c r="BH299" s="65"/>
      <c r="BI299" s="65"/>
      <c r="BJ299" s="65"/>
      <c r="BK299" s="65"/>
      <c r="BL299" s="65"/>
      <c r="BM299" s="65"/>
      <c r="BN299" s="70"/>
      <c r="BO299" s="65"/>
      <c r="BP299" s="65"/>
      <c r="BQ299" s="65"/>
      <c r="BR299" s="65"/>
      <c r="BS299" s="65"/>
      <c r="BT299" s="65"/>
      <c r="BU299" s="55" t="str">
        <f>IF(AND($D299 &lt;&gt; "", $D299 &lt;&gt; $E299, $F299 &lt;&gt; "x.x.x.x.x.x.x"), VLOOKUP($E299, Parameter!$E$3:$N$5000, 9, FALSE), "")</f>
        <v/>
      </c>
      <c r="BV299" s="55" t="str">
        <f>IF(AND($D299 &lt;&gt; "", $D299 &lt;&gt; $E299, $F299 &lt;&gt; "x.x.x.x.x.x.x"), VLOOKUP($E299, Parameter!$E$3:$N$5000, 10, FALSE), "")</f>
        <v/>
      </c>
      <c r="BW299" s="55" t="str">
        <f>IF(AND($D299 &lt;&gt; "", $D299 &lt;&gt; $E299, $F299 &lt;&gt; "x.x.x.x.x.x.x"), VLOOKUP($C299, Parameter!$A$4:$L$5000, 3, FALSE), "")</f>
        <v/>
      </c>
      <c r="BX299" s="55" t="str">
        <f>IF(AND($D299 &lt;&gt; "", $D299 &lt;&gt; $E299, $F299 &lt;&gt; "x.x.x.x.x.x.x"), VLOOKUP($C299, Parameter!$A$4:$L$5000, 4, FALSE), "")</f>
        <v/>
      </c>
      <c r="BY299" s="56">
        <f t="shared" si="122"/>
        <v>0</v>
      </c>
      <c r="BZ299" s="55" t="str">
        <f t="shared" si="123"/>
        <v>Intra</v>
      </c>
      <c r="CA299" s="55" t="str">
        <f>IF($BZ299="Ekstra", Parameter3!$B$2, "")</f>
        <v/>
      </c>
      <c r="CB299" s="55" t="str">
        <f>IF($BZ299="Ekstra", Parameter3!$C$2, "")</f>
        <v/>
      </c>
      <c r="CC299" s="55" t="str">
        <f>IF($BZ299="Ekstra", VLOOKUP($E299, Parameter!$E$3:$N$5000, 9, FALSE), "")</f>
        <v/>
      </c>
      <c r="CD299" s="55" t="str">
        <f>IF($BZ299="Ekstra", VLOOKUP($E299, Parameter!$E$3:$N$5000, 10, FALSE), "")</f>
        <v/>
      </c>
      <c r="CE299" s="56">
        <f t="shared" si="124"/>
        <v>0</v>
      </c>
      <c r="CF299" s="55" t="str">
        <f t="shared" si="135"/>
        <v/>
      </c>
      <c r="CG299" s="55" t="str">
        <f t="shared" si="135"/>
        <v/>
      </c>
      <c r="CH299" s="55" t="str">
        <f t="shared" si="125"/>
        <v/>
      </c>
      <c r="CI299" s="55" t="str">
        <f>IF($F299="x.x.x.x.x.x.x", VLOOKUP($C299, Parameter!$A$4:$L$5000, 4, FALSE), "")</f>
        <v/>
      </c>
      <c r="CJ299" s="56">
        <f t="shared" si="126"/>
        <v>0</v>
      </c>
      <c r="CM299" s="4" t="str">
        <f t="shared" si="127"/>
        <v>...-...-.....</v>
      </c>
      <c r="CN299" s="57">
        <f t="shared" si="128"/>
        <v>0</v>
      </c>
      <c r="CO299" s="58">
        <f t="shared" si="129"/>
        <v>0</v>
      </c>
      <c r="CP299" s="4" t="str">
        <f t="shared" si="130"/>
        <v/>
      </c>
      <c r="CQ299" s="4" t="b">
        <f t="shared" si="131"/>
        <v>0</v>
      </c>
      <c r="CR299" s="4" t="str">
        <f t="shared" si="132"/>
        <v/>
      </c>
      <c r="CS299" s="4" t="str">
        <f t="shared" si="133"/>
        <v/>
      </c>
      <c r="CT299" s="91" t="b">
        <f t="shared" si="110"/>
        <v>0</v>
      </c>
    </row>
    <row r="300" spans="1:98" s="4" customFormat="1" x14ac:dyDescent="0.25">
      <c r="A300" s="50" t="str">
        <f t="shared" si="111"/>
        <v>...</v>
      </c>
      <c r="B300" s="50" t="str">
        <f t="shared" si="112"/>
        <v>...</v>
      </c>
      <c r="C300" s="50" t="str">
        <f t="shared" si="113"/>
        <v>.....</v>
      </c>
      <c r="D300" s="50" t="str">
        <f>IF($C300=".....","",_xlfn.IFNA(VLOOKUP($C300, Parameter!$A$4:$L$5000, 3, FALSE), ""))</f>
        <v/>
      </c>
      <c r="E300" s="50" t="str">
        <f t="shared" si="114"/>
        <v>.....</v>
      </c>
      <c r="F300" s="50" t="str">
        <f t="shared" si="115"/>
        <v>......</v>
      </c>
      <c r="G300" s="50" t="str">
        <f t="shared" si="116"/>
        <v>...</v>
      </c>
      <c r="H300" s="40">
        <f>IF(E300=".....", 0, _xlfn.IFNA(VLOOKUP($E300, Parameter2!$A$2:$C$5000, 3, FALSE), 0))</f>
        <v>0</v>
      </c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18" t="str">
        <f>IF(C300=".....","",_xlfn.IFNA(VLOOKUP($C300, Parameter!$A$4:$B$5000, 2, FALSE), "Kode belanja salah :("))</f>
        <v/>
      </c>
      <c r="X300" s="35"/>
      <c r="Y300" s="121"/>
      <c r="Z300" s="17"/>
      <c r="AA300" s="20"/>
      <c r="AB300" s="41" t="str">
        <f>IF($C300=".....","",VLOOKUP($C300, Parameter!$A$4:$L$5000, 6, FALSE))</f>
        <v/>
      </c>
      <c r="AC300" s="41" t="str">
        <f>IF($C300=".....","",VLOOKUP($C300, Parameter!$A$4:$L$5000, 7, FALSE))</f>
        <v/>
      </c>
      <c r="AD300" s="41" t="str">
        <f>IF($C300=".....","",VLOOKUP($C300, Parameter!$A$4:$L$5000, 8, FALSE))</f>
        <v/>
      </c>
      <c r="AE300" s="41" t="str">
        <f>IF($C300=".....","",VLOOKUP($C300, Parameter!$A$4:$L$5000, 9, FALSE))</f>
        <v/>
      </c>
      <c r="AF300" s="41" t="str">
        <f>IF($C300=".....","",VLOOKUP($C300, Parameter!$A$4:$L$5000, 10, FALSE))</f>
        <v/>
      </c>
      <c r="AG300" s="41" t="str">
        <f>IF($C300=".....","",VLOOKUP($C300, Parameter!$A$4:$L$5000, 11, FALSE))</f>
        <v/>
      </c>
      <c r="AH300" s="41" t="str">
        <f>IF($C300="..0.0.0.000","",_xlfn.IFNA(VLOOKUP($C300, Parameter!$A$4:$L$5000, 12, FALSE), ""))</f>
        <v/>
      </c>
      <c r="AI300" s="39"/>
      <c r="AJ300" s="39"/>
      <c r="AK300" s="39"/>
      <c r="AL300" s="39"/>
      <c r="AM300" s="39"/>
      <c r="AN300" s="39"/>
      <c r="AO300" s="39"/>
      <c r="AP300" s="41" t="str">
        <f>IF(F300="......", "", _xlfn.IFNA(VLOOKUP(F300, Parameter2!$D$2:$E$15000, 2, FALSE), "Kode aset salah :("))</f>
        <v/>
      </c>
      <c r="AQ300" s="39"/>
      <c r="AR300" s="51"/>
      <c r="AS300" s="52"/>
      <c r="AT300" s="53">
        <f t="shared" si="117"/>
        <v>0</v>
      </c>
      <c r="AU300" s="39" t="str">
        <f t="shared" si="118"/>
        <v/>
      </c>
      <c r="AV300" s="39" t="str">
        <f t="shared" si="119"/>
        <v/>
      </c>
      <c r="AW300" s="39" t="str">
        <f t="shared" si="120"/>
        <v/>
      </c>
      <c r="AX300" s="39" t="str">
        <f t="shared" si="121"/>
        <v/>
      </c>
      <c r="AY300" s="41" t="str">
        <f>IF(G300="...", "", VLOOKUP(G300, UPB!$A$3:$B$5000, 2, FALSE))</f>
        <v/>
      </c>
      <c r="AZ300" s="84"/>
      <c r="BA300" s="76"/>
      <c r="BB300" s="65"/>
      <c r="BC300" s="65"/>
      <c r="BD300" s="54"/>
      <c r="BE300" s="65"/>
      <c r="BF300" s="65"/>
      <c r="BG300" s="65"/>
      <c r="BH300" s="65"/>
      <c r="BI300" s="65"/>
      <c r="BJ300" s="65"/>
      <c r="BK300" s="65"/>
      <c r="BL300" s="65"/>
      <c r="BM300" s="65"/>
      <c r="BN300" s="70"/>
      <c r="BO300" s="65"/>
      <c r="BP300" s="65"/>
      <c r="BQ300" s="65"/>
      <c r="BR300" s="65"/>
      <c r="BS300" s="65"/>
      <c r="BT300" s="65"/>
      <c r="BU300" s="55" t="str">
        <f>IF(AND($D300 &lt;&gt; "", $D300 &lt;&gt; $E300, $F300 &lt;&gt; "x.x.x.x.x.x.x"), VLOOKUP($E300, Parameter!$E$3:$N$5000, 9, FALSE), "")</f>
        <v/>
      </c>
      <c r="BV300" s="55" t="str">
        <f>IF(AND($D300 &lt;&gt; "", $D300 &lt;&gt; $E300, $F300 &lt;&gt; "x.x.x.x.x.x.x"), VLOOKUP($E300, Parameter!$E$3:$N$5000, 10, FALSE), "")</f>
        <v/>
      </c>
      <c r="BW300" s="55" t="str">
        <f>IF(AND($D300 &lt;&gt; "", $D300 &lt;&gt; $E300, $F300 &lt;&gt; "x.x.x.x.x.x.x"), VLOOKUP($C300, Parameter!$A$4:$L$5000, 3, FALSE), "")</f>
        <v/>
      </c>
      <c r="BX300" s="55" t="str">
        <f>IF(AND($D300 &lt;&gt; "", $D300 &lt;&gt; $E300, $F300 &lt;&gt; "x.x.x.x.x.x.x"), VLOOKUP($C300, Parameter!$A$4:$L$5000, 4, FALSE), "")</f>
        <v/>
      </c>
      <c r="BY300" s="56">
        <f t="shared" si="122"/>
        <v>0</v>
      </c>
      <c r="BZ300" s="55" t="str">
        <f t="shared" si="123"/>
        <v>Intra</v>
      </c>
      <c r="CA300" s="55" t="str">
        <f>IF($BZ300="Ekstra", Parameter3!$B$2, "")</f>
        <v/>
      </c>
      <c r="CB300" s="55" t="str">
        <f>IF($BZ300="Ekstra", Parameter3!$C$2, "")</f>
        <v/>
      </c>
      <c r="CC300" s="55" t="str">
        <f>IF($BZ300="Ekstra", VLOOKUP($E300, Parameter!$E$3:$N$5000, 9, FALSE), "")</f>
        <v/>
      </c>
      <c r="CD300" s="55" t="str">
        <f>IF($BZ300="Ekstra", VLOOKUP($E300, Parameter!$E$3:$N$5000, 10, FALSE), "")</f>
        <v/>
      </c>
      <c r="CE300" s="56">
        <f t="shared" si="124"/>
        <v>0</v>
      </c>
      <c r="CF300" s="55" t="str">
        <f t="shared" si="135"/>
        <v/>
      </c>
      <c r="CG300" s="55" t="str">
        <f t="shared" si="135"/>
        <v/>
      </c>
      <c r="CH300" s="55" t="str">
        <f t="shared" si="125"/>
        <v/>
      </c>
      <c r="CI300" s="55" t="str">
        <f>IF($F300="x.x.x.x.x.x.x", VLOOKUP($C300, Parameter!$A$4:$L$5000, 4, FALSE), "")</f>
        <v/>
      </c>
      <c r="CJ300" s="56">
        <f t="shared" si="126"/>
        <v>0</v>
      </c>
      <c r="CM300" s="4" t="str">
        <f t="shared" si="127"/>
        <v>...-...-.....</v>
      </c>
      <c r="CN300" s="57">
        <f t="shared" si="128"/>
        <v>0</v>
      </c>
      <c r="CO300" s="58">
        <f t="shared" si="129"/>
        <v>0</v>
      </c>
      <c r="CP300" s="4" t="str">
        <f t="shared" si="130"/>
        <v/>
      </c>
      <c r="CQ300" s="4" t="b">
        <f t="shared" si="131"/>
        <v>0</v>
      </c>
      <c r="CR300" s="4" t="str">
        <f t="shared" si="132"/>
        <v/>
      </c>
      <c r="CS300" s="4" t="str">
        <f t="shared" si="133"/>
        <v/>
      </c>
      <c r="CT300" s="91" t="b">
        <f t="shared" si="110"/>
        <v>0</v>
      </c>
    </row>
    <row r="301" spans="1:98" s="4" customFormat="1" x14ac:dyDescent="0.25">
      <c r="A301" s="50" t="str">
        <f t="shared" si="111"/>
        <v>...</v>
      </c>
      <c r="B301" s="50" t="str">
        <f t="shared" si="112"/>
        <v>...</v>
      </c>
      <c r="C301" s="50" t="str">
        <f t="shared" si="113"/>
        <v>.....</v>
      </c>
      <c r="D301" s="50" t="str">
        <f>IF($C301=".....","",_xlfn.IFNA(VLOOKUP($C301, Parameter!$A$4:$L$5000, 3, FALSE), ""))</f>
        <v/>
      </c>
      <c r="E301" s="50" t="str">
        <f t="shared" si="114"/>
        <v>.....</v>
      </c>
      <c r="F301" s="50" t="str">
        <f t="shared" si="115"/>
        <v>......</v>
      </c>
      <c r="G301" s="50" t="str">
        <f t="shared" si="116"/>
        <v>...</v>
      </c>
      <c r="H301" s="40">
        <f>IF(E301=".....", 0, _xlfn.IFNA(VLOOKUP($E301, Parameter2!$A$2:$C$5000, 3, FALSE), 0))</f>
        <v>0</v>
      </c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18" t="str">
        <f>IF(C301=".....","",_xlfn.IFNA(VLOOKUP($C301, Parameter!$A$4:$B$5000, 2, FALSE), "Kode belanja salah :("))</f>
        <v/>
      </c>
      <c r="X301" s="35"/>
      <c r="Y301" s="121"/>
      <c r="Z301" s="17"/>
      <c r="AA301" s="20"/>
      <c r="AB301" s="41" t="str">
        <f>IF($C301=".....","",VLOOKUP($C301, Parameter!$A$4:$L$5000, 6, FALSE))</f>
        <v/>
      </c>
      <c r="AC301" s="41" t="str">
        <f>IF($C301=".....","",VLOOKUP($C301, Parameter!$A$4:$L$5000, 7, FALSE))</f>
        <v/>
      </c>
      <c r="AD301" s="41" t="str">
        <f>IF($C301=".....","",VLOOKUP($C301, Parameter!$A$4:$L$5000, 8, FALSE))</f>
        <v/>
      </c>
      <c r="AE301" s="41" t="str">
        <f>IF($C301=".....","",VLOOKUP($C301, Parameter!$A$4:$L$5000, 9, FALSE))</f>
        <v/>
      </c>
      <c r="AF301" s="41" t="str">
        <f>IF($C301=".....","",VLOOKUP($C301, Parameter!$A$4:$L$5000, 10, FALSE))</f>
        <v/>
      </c>
      <c r="AG301" s="41" t="str">
        <f>IF($C301=".....","",VLOOKUP($C301, Parameter!$A$4:$L$5000, 11, FALSE))</f>
        <v/>
      </c>
      <c r="AH301" s="41" t="str">
        <f>IF($C301="..0.0.0.000","",_xlfn.IFNA(VLOOKUP($C301, Parameter!$A$4:$L$5000, 12, FALSE), ""))</f>
        <v/>
      </c>
      <c r="AI301" s="39"/>
      <c r="AJ301" s="39"/>
      <c r="AK301" s="39"/>
      <c r="AL301" s="39"/>
      <c r="AM301" s="39"/>
      <c r="AN301" s="39"/>
      <c r="AO301" s="39"/>
      <c r="AP301" s="41" t="str">
        <f>IF(F301="......", "", _xlfn.IFNA(VLOOKUP(F301, Parameter2!$D$2:$E$15000, 2, FALSE), "Kode aset salah :("))</f>
        <v/>
      </c>
      <c r="AQ301" s="39"/>
      <c r="AR301" s="51"/>
      <c r="AS301" s="52"/>
      <c r="AT301" s="53">
        <f t="shared" si="117"/>
        <v>0</v>
      </c>
      <c r="AU301" s="39" t="str">
        <f t="shared" si="118"/>
        <v/>
      </c>
      <c r="AV301" s="39" t="str">
        <f t="shared" si="119"/>
        <v/>
      </c>
      <c r="AW301" s="39" t="str">
        <f t="shared" si="120"/>
        <v/>
      </c>
      <c r="AX301" s="39" t="str">
        <f t="shared" si="121"/>
        <v/>
      </c>
      <c r="AY301" s="41" t="str">
        <f>IF(G301="...", "", VLOOKUP(G301, UPB!$A$3:$B$5000, 2, FALSE))</f>
        <v/>
      </c>
      <c r="AZ301" s="84"/>
      <c r="BA301" s="76"/>
      <c r="BB301" s="65"/>
      <c r="BC301" s="65"/>
      <c r="BD301" s="54"/>
      <c r="BE301" s="65"/>
      <c r="BF301" s="65"/>
      <c r="BG301" s="65"/>
      <c r="BH301" s="65"/>
      <c r="BI301" s="65"/>
      <c r="BJ301" s="65"/>
      <c r="BK301" s="65"/>
      <c r="BL301" s="65"/>
      <c r="BM301" s="65"/>
      <c r="BN301" s="70"/>
      <c r="BO301" s="65"/>
      <c r="BP301" s="65"/>
      <c r="BQ301" s="65"/>
      <c r="BR301" s="65"/>
      <c r="BS301" s="65"/>
      <c r="BT301" s="65"/>
      <c r="BU301" s="55" t="str">
        <f>IF(AND($D301 &lt;&gt; "", $D301 &lt;&gt; $E301, $F301 &lt;&gt; "x.x.x.x.x.x.x"), VLOOKUP($E301, Parameter!$E$3:$N$5000, 9, FALSE), "")</f>
        <v/>
      </c>
      <c r="BV301" s="55" t="str">
        <f>IF(AND($D301 &lt;&gt; "", $D301 &lt;&gt; $E301, $F301 &lt;&gt; "x.x.x.x.x.x.x"), VLOOKUP($E301, Parameter!$E$3:$N$5000, 10, FALSE), "")</f>
        <v/>
      </c>
      <c r="BW301" s="55" t="str">
        <f>IF(AND($D301 &lt;&gt; "", $D301 &lt;&gt; $E301, $F301 &lt;&gt; "x.x.x.x.x.x.x"), VLOOKUP($C301, Parameter!$A$4:$L$5000, 3, FALSE), "")</f>
        <v/>
      </c>
      <c r="BX301" s="55" t="str">
        <f>IF(AND($D301 &lt;&gt; "", $D301 &lt;&gt; $E301, $F301 &lt;&gt; "x.x.x.x.x.x.x"), VLOOKUP($C301, Parameter!$A$4:$L$5000, 4, FALSE), "")</f>
        <v/>
      </c>
      <c r="BY301" s="56">
        <f t="shared" si="122"/>
        <v>0</v>
      </c>
      <c r="BZ301" s="55" t="str">
        <f t="shared" si="123"/>
        <v>Intra</v>
      </c>
      <c r="CA301" s="55" t="str">
        <f>IF($BZ301="Ekstra", Parameter3!$B$2, "")</f>
        <v/>
      </c>
      <c r="CB301" s="55" t="str">
        <f>IF($BZ301="Ekstra", Parameter3!$C$2, "")</f>
        <v/>
      </c>
      <c r="CC301" s="55" t="str">
        <f>IF($BZ301="Ekstra", VLOOKUP($E301, Parameter!$E$3:$N$5000, 9, FALSE), "")</f>
        <v/>
      </c>
      <c r="CD301" s="55" t="str">
        <f>IF($BZ301="Ekstra", VLOOKUP($E301, Parameter!$E$3:$N$5000, 10, FALSE), "")</f>
        <v/>
      </c>
      <c r="CE301" s="56">
        <f t="shared" si="124"/>
        <v>0</v>
      </c>
      <c r="CF301" s="55" t="str">
        <f t="shared" si="135"/>
        <v/>
      </c>
      <c r="CG301" s="55" t="str">
        <f t="shared" si="135"/>
        <v/>
      </c>
      <c r="CH301" s="55" t="str">
        <f t="shared" si="125"/>
        <v/>
      </c>
      <c r="CI301" s="55" t="str">
        <f>IF($F301="x.x.x.x.x.x.x", VLOOKUP($C301, Parameter!$A$4:$L$5000, 4, FALSE), "")</f>
        <v/>
      </c>
      <c r="CJ301" s="56">
        <f t="shared" si="126"/>
        <v>0</v>
      </c>
      <c r="CM301" s="4" t="str">
        <f t="shared" si="127"/>
        <v>...-...-.....</v>
      </c>
      <c r="CN301" s="57">
        <f t="shared" si="128"/>
        <v>0</v>
      </c>
      <c r="CO301" s="58">
        <f t="shared" si="129"/>
        <v>0</v>
      </c>
      <c r="CP301" s="4" t="str">
        <f t="shared" si="130"/>
        <v/>
      </c>
      <c r="CQ301" s="4" t="b">
        <f t="shared" si="131"/>
        <v>0</v>
      </c>
      <c r="CR301" s="4" t="str">
        <f t="shared" si="132"/>
        <v/>
      </c>
      <c r="CS301" s="4" t="str">
        <f t="shared" si="133"/>
        <v/>
      </c>
      <c r="CT301" s="91" t="b">
        <f t="shared" si="110"/>
        <v>0</v>
      </c>
    </row>
    <row r="302" spans="1:98" s="4" customFormat="1" x14ac:dyDescent="0.25">
      <c r="A302" s="50" t="str">
        <f t="shared" si="111"/>
        <v>...</v>
      </c>
      <c r="B302" s="50" t="str">
        <f t="shared" si="112"/>
        <v>...</v>
      </c>
      <c r="C302" s="50" t="str">
        <f t="shared" si="113"/>
        <v>.....</v>
      </c>
      <c r="D302" s="50" t="str">
        <f>IF($C302=".....","",_xlfn.IFNA(VLOOKUP($C302, Parameter!$A$4:$L$5000, 3, FALSE), ""))</f>
        <v/>
      </c>
      <c r="E302" s="50" t="str">
        <f t="shared" si="114"/>
        <v>.....</v>
      </c>
      <c r="F302" s="50" t="str">
        <f t="shared" si="115"/>
        <v>......</v>
      </c>
      <c r="G302" s="50" t="str">
        <f t="shared" si="116"/>
        <v>...</v>
      </c>
      <c r="H302" s="40">
        <f>IF(E302=".....", 0, _xlfn.IFNA(VLOOKUP($E302, Parameter2!$A$2:$C$5000, 3, FALSE), 0))</f>
        <v>0</v>
      </c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18" t="str">
        <f>IF(C302=".....","",_xlfn.IFNA(VLOOKUP($C302, Parameter!$A$4:$B$5000, 2, FALSE), "Kode belanja salah :("))</f>
        <v/>
      </c>
      <c r="X302" s="35"/>
      <c r="Y302" s="121"/>
      <c r="Z302" s="17"/>
      <c r="AA302" s="20"/>
      <c r="AB302" s="41" t="str">
        <f>IF($C302=".....","",VLOOKUP($C302, Parameter!$A$4:$L$5000, 6, FALSE))</f>
        <v/>
      </c>
      <c r="AC302" s="41" t="str">
        <f>IF($C302=".....","",VLOOKUP($C302, Parameter!$A$4:$L$5000, 7, FALSE))</f>
        <v/>
      </c>
      <c r="AD302" s="41" t="str">
        <f>IF($C302=".....","",VLOOKUP($C302, Parameter!$A$4:$L$5000, 8, FALSE))</f>
        <v/>
      </c>
      <c r="AE302" s="41" t="str">
        <f>IF($C302=".....","",VLOOKUP($C302, Parameter!$A$4:$L$5000, 9, FALSE))</f>
        <v/>
      </c>
      <c r="AF302" s="41" t="str">
        <f>IF($C302=".....","",VLOOKUP($C302, Parameter!$A$4:$L$5000, 10, FALSE))</f>
        <v/>
      </c>
      <c r="AG302" s="41" t="str">
        <f>IF($C302=".....","",VLOOKUP($C302, Parameter!$A$4:$L$5000, 11, FALSE))</f>
        <v/>
      </c>
      <c r="AH302" s="41" t="str">
        <f>IF($C302="..0.0.0.000","",_xlfn.IFNA(VLOOKUP($C302, Parameter!$A$4:$L$5000, 12, FALSE), ""))</f>
        <v/>
      </c>
      <c r="AI302" s="39"/>
      <c r="AJ302" s="39"/>
      <c r="AK302" s="39"/>
      <c r="AL302" s="39"/>
      <c r="AM302" s="39"/>
      <c r="AN302" s="39"/>
      <c r="AO302" s="39"/>
      <c r="AP302" s="41" t="str">
        <f>IF(F302="......", "", _xlfn.IFNA(VLOOKUP(F302, Parameter2!$D$2:$E$15000, 2, FALSE), "Kode aset salah :("))</f>
        <v/>
      </c>
      <c r="AQ302" s="39"/>
      <c r="AR302" s="51"/>
      <c r="AS302" s="52"/>
      <c r="AT302" s="53">
        <f t="shared" si="117"/>
        <v>0</v>
      </c>
      <c r="AU302" s="39" t="str">
        <f t="shared" si="118"/>
        <v/>
      </c>
      <c r="AV302" s="39" t="str">
        <f t="shared" si="119"/>
        <v/>
      </c>
      <c r="AW302" s="39" t="str">
        <f t="shared" si="120"/>
        <v/>
      </c>
      <c r="AX302" s="39" t="str">
        <f t="shared" si="121"/>
        <v/>
      </c>
      <c r="AY302" s="41" t="str">
        <f>IF(G302="...", "", VLOOKUP(G302, UPB!$A$3:$B$5000, 2, FALSE))</f>
        <v/>
      </c>
      <c r="AZ302" s="84"/>
      <c r="BA302" s="76"/>
      <c r="BB302" s="65"/>
      <c r="BC302" s="65"/>
      <c r="BD302" s="54"/>
      <c r="BE302" s="65"/>
      <c r="BF302" s="65"/>
      <c r="BG302" s="65"/>
      <c r="BH302" s="65"/>
      <c r="BI302" s="65"/>
      <c r="BJ302" s="65"/>
      <c r="BK302" s="65"/>
      <c r="BL302" s="65"/>
      <c r="BM302" s="65"/>
      <c r="BN302" s="70"/>
      <c r="BO302" s="65"/>
      <c r="BP302" s="65"/>
      <c r="BQ302" s="65"/>
      <c r="BR302" s="65"/>
      <c r="BS302" s="65"/>
      <c r="BT302" s="65"/>
      <c r="BU302" s="55" t="str">
        <f>IF(AND($D302 &lt;&gt; "", $D302 &lt;&gt; $E302, $F302 &lt;&gt; "x.x.x.x.x.x.x"), VLOOKUP($E302, Parameter!$E$3:$N$5000, 9, FALSE), "")</f>
        <v/>
      </c>
      <c r="BV302" s="55" t="str">
        <f>IF(AND($D302 &lt;&gt; "", $D302 &lt;&gt; $E302, $F302 &lt;&gt; "x.x.x.x.x.x.x"), VLOOKUP($E302, Parameter!$E$3:$N$5000, 10, FALSE), "")</f>
        <v/>
      </c>
      <c r="BW302" s="55" t="str">
        <f>IF(AND($D302 &lt;&gt; "", $D302 &lt;&gt; $E302, $F302 &lt;&gt; "x.x.x.x.x.x.x"), VLOOKUP($C302, Parameter!$A$4:$L$5000, 3, FALSE), "")</f>
        <v/>
      </c>
      <c r="BX302" s="55" t="str">
        <f>IF(AND($D302 &lt;&gt; "", $D302 &lt;&gt; $E302, $F302 &lt;&gt; "x.x.x.x.x.x.x"), VLOOKUP($C302, Parameter!$A$4:$L$5000, 4, FALSE), "")</f>
        <v/>
      </c>
      <c r="BY302" s="56">
        <f t="shared" si="122"/>
        <v>0</v>
      </c>
      <c r="BZ302" s="55" t="str">
        <f t="shared" si="123"/>
        <v>Intra</v>
      </c>
      <c r="CA302" s="55" t="str">
        <f>IF($BZ302="Ekstra", Parameter3!$B$2, "")</f>
        <v/>
      </c>
      <c r="CB302" s="55" t="str">
        <f>IF($BZ302="Ekstra", Parameter3!$C$2, "")</f>
        <v/>
      </c>
      <c r="CC302" s="55" t="str">
        <f>IF($BZ302="Ekstra", VLOOKUP($E302, Parameter!$E$3:$N$5000, 9, FALSE), "")</f>
        <v/>
      </c>
      <c r="CD302" s="55" t="str">
        <f>IF($BZ302="Ekstra", VLOOKUP($E302, Parameter!$E$3:$N$5000, 10, FALSE), "")</f>
        <v/>
      </c>
      <c r="CE302" s="56">
        <f t="shared" si="124"/>
        <v>0</v>
      </c>
      <c r="CF302" s="55" t="str">
        <f t="shared" si="135"/>
        <v/>
      </c>
      <c r="CG302" s="55" t="str">
        <f t="shared" si="135"/>
        <v/>
      </c>
      <c r="CH302" s="55" t="str">
        <f t="shared" si="125"/>
        <v/>
      </c>
      <c r="CI302" s="55" t="str">
        <f>IF($F302="x.x.x.x.x.x.x", VLOOKUP($C302, Parameter!$A$4:$L$5000, 4, FALSE), "")</f>
        <v/>
      </c>
      <c r="CJ302" s="56">
        <f t="shared" si="126"/>
        <v>0</v>
      </c>
      <c r="CM302" s="4" t="str">
        <f t="shared" si="127"/>
        <v>...-...-.....</v>
      </c>
      <c r="CN302" s="57">
        <f t="shared" si="128"/>
        <v>0</v>
      </c>
      <c r="CO302" s="58">
        <f t="shared" si="129"/>
        <v>0</v>
      </c>
      <c r="CP302" s="4" t="str">
        <f t="shared" si="130"/>
        <v/>
      </c>
      <c r="CQ302" s="4" t="b">
        <f t="shared" si="131"/>
        <v>0</v>
      </c>
      <c r="CR302" s="4" t="str">
        <f t="shared" si="132"/>
        <v/>
      </c>
      <c r="CS302" s="4" t="str">
        <f t="shared" si="133"/>
        <v/>
      </c>
      <c r="CT302" s="91" t="b">
        <f t="shared" si="110"/>
        <v>0</v>
      </c>
    </row>
    <row r="303" spans="1:98" s="4" customFormat="1" x14ac:dyDescent="0.25">
      <c r="A303" s="50" t="str">
        <f t="shared" si="111"/>
        <v>...</v>
      </c>
      <c r="B303" s="50" t="str">
        <f t="shared" si="112"/>
        <v>...</v>
      </c>
      <c r="C303" s="50" t="str">
        <f t="shared" si="113"/>
        <v>.....</v>
      </c>
      <c r="D303" s="50" t="str">
        <f>IF($C303=".....","",_xlfn.IFNA(VLOOKUP($C303, Parameter!$A$4:$L$5000, 3, FALSE), ""))</f>
        <v/>
      </c>
      <c r="E303" s="50" t="str">
        <f t="shared" si="114"/>
        <v>.....</v>
      </c>
      <c r="F303" s="50" t="str">
        <f t="shared" si="115"/>
        <v>......</v>
      </c>
      <c r="G303" s="50" t="str">
        <f t="shared" si="116"/>
        <v>...</v>
      </c>
      <c r="H303" s="40">
        <f>IF(E303=".....", 0, _xlfn.IFNA(VLOOKUP($E303, Parameter2!$A$2:$C$5000, 3, FALSE), 0))</f>
        <v>0</v>
      </c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18" t="str">
        <f>IF(C303=".....","",_xlfn.IFNA(VLOOKUP($C303, Parameter!$A$4:$B$5000, 2, FALSE), "Kode belanja salah :("))</f>
        <v/>
      </c>
      <c r="X303" s="35"/>
      <c r="Y303" s="121"/>
      <c r="Z303" s="17"/>
      <c r="AA303" s="20"/>
      <c r="AB303" s="41" t="str">
        <f>IF($C303=".....","",VLOOKUP($C303, Parameter!$A$4:$L$5000, 6, FALSE))</f>
        <v/>
      </c>
      <c r="AC303" s="41" t="str">
        <f>IF($C303=".....","",VLOOKUP($C303, Parameter!$A$4:$L$5000, 7, FALSE))</f>
        <v/>
      </c>
      <c r="AD303" s="41" t="str">
        <f>IF($C303=".....","",VLOOKUP($C303, Parameter!$A$4:$L$5000, 8, FALSE))</f>
        <v/>
      </c>
      <c r="AE303" s="41" t="str">
        <f>IF($C303=".....","",VLOOKUP($C303, Parameter!$A$4:$L$5000, 9, FALSE))</f>
        <v/>
      </c>
      <c r="AF303" s="41" t="str">
        <f>IF($C303=".....","",VLOOKUP($C303, Parameter!$A$4:$L$5000, 10, FALSE))</f>
        <v/>
      </c>
      <c r="AG303" s="41" t="str">
        <f>IF($C303=".....","",VLOOKUP($C303, Parameter!$A$4:$L$5000, 11, FALSE))</f>
        <v/>
      </c>
      <c r="AH303" s="41" t="str">
        <f>IF($C303="..0.0.0.000","",_xlfn.IFNA(VLOOKUP($C303, Parameter!$A$4:$L$5000, 12, FALSE), ""))</f>
        <v/>
      </c>
      <c r="AI303" s="39"/>
      <c r="AJ303" s="39"/>
      <c r="AK303" s="39"/>
      <c r="AL303" s="39"/>
      <c r="AM303" s="39"/>
      <c r="AN303" s="39"/>
      <c r="AO303" s="39"/>
      <c r="AP303" s="41" t="str">
        <f>IF(F303="......", "", _xlfn.IFNA(VLOOKUP(F303, Parameter2!$D$2:$E$15000, 2, FALSE), "Kode aset salah :("))</f>
        <v/>
      </c>
      <c r="AQ303" s="39"/>
      <c r="AR303" s="51"/>
      <c r="AS303" s="52"/>
      <c r="AT303" s="53">
        <f t="shared" si="117"/>
        <v>0</v>
      </c>
      <c r="AU303" s="39" t="str">
        <f t="shared" si="118"/>
        <v/>
      </c>
      <c r="AV303" s="39" t="str">
        <f t="shared" si="119"/>
        <v/>
      </c>
      <c r="AW303" s="39" t="str">
        <f t="shared" si="120"/>
        <v/>
      </c>
      <c r="AX303" s="39" t="str">
        <f t="shared" si="121"/>
        <v/>
      </c>
      <c r="AY303" s="41" t="str">
        <f>IF(G303="...", "", VLOOKUP(G303, UPB!$A$3:$B$5000, 2, FALSE))</f>
        <v/>
      </c>
      <c r="AZ303" s="84"/>
      <c r="BA303" s="76"/>
      <c r="BB303" s="65"/>
      <c r="BC303" s="65"/>
      <c r="BD303" s="54"/>
      <c r="BE303" s="65"/>
      <c r="BF303" s="65"/>
      <c r="BG303" s="65"/>
      <c r="BH303" s="65"/>
      <c r="BI303" s="65"/>
      <c r="BJ303" s="65"/>
      <c r="BK303" s="65"/>
      <c r="BL303" s="65"/>
      <c r="BM303" s="65"/>
      <c r="BN303" s="70"/>
      <c r="BO303" s="65"/>
      <c r="BP303" s="65"/>
      <c r="BQ303" s="65"/>
      <c r="BR303" s="65"/>
      <c r="BS303" s="65"/>
      <c r="BT303" s="65"/>
      <c r="BU303" s="55" t="str">
        <f>IF(AND($D303 &lt;&gt; "", $D303 &lt;&gt; $E303, $F303 &lt;&gt; "x.x.x.x.x.x.x"), VLOOKUP($E303, Parameter!$E$3:$N$5000, 9, FALSE), "")</f>
        <v/>
      </c>
      <c r="BV303" s="55" t="str">
        <f>IF(AND($D303 &lt;&gt; "", $D303 &lt;&gt; $E303, $F303 &lt;&gt; "x.x.x.x.x.x.x"), VLOOKUP($E303, Parameter!$E$3:$N$5000, 10, FALSE), "")</f>
        <v/>
      </c>
      <c r="BW303" s="55" t="str">
        <f>IF(AND($D303 &lt;&gt; "", $D303 &lt;&gt; $E303, $F303 &lt;&gt; "x.x.x.x.x.x.x"), VLOOKUP($C303, Parameter!$A$4:$L$5000, 3, FALSE), "")</f>
        <v/>
      </c>
      <c r="BX303" s="55" t="str">
        <f>IF(AND($D303 &lt;&gt; "", $D303 &lt;&gt; $E303, $F303 &lt;&gt; "x.x.x.x.x.x.x"), VLOOKUP($C303, Parameter!$A$4:$L$5000, 4, FALSE), "")</f>
        <v/>
      </c>
      <c r="BY303" s="56">
        <f t="shared" si="122"/>
        <v>0</v>
      </c>
      <c r="BZ303" s="55" t="str">
        <f t="shared" si="123"/>
        <v>Intra</v>
      </c>
      <c r="CA303" s="55" t="str">
        <f>IF($BZ303="Ekstra", Parameter3!$B$2, "")</f>
        <v/>
      </c>
      <c r="CB303" s="55" t="str">
        <f>IF($BZ303="Ekstra", Parameter3!$C$2, "")</f>
        <v/>
      </c>
      <c r="CC303" s="55" t="str">
        <f>IF($BZ303="Ekstra", VLOOKUP($E303, Parameter!$E$3:$N$5000, 9, FALSE), "")</f>
        <v/>
      </c>
      <c r="CD303" s="55" t="str">
        <f>IF($BZ303="Ekstra", VLOOKUP($E303, Parameter!$E$3:$N$5000, 10, FALSE), "")</f>
        <v/>
      </c>
      <c r="CE303" s="56">
        <f t="shared" si="124"/>
        <v>0</v>
      </c>
      <c r="CF303" s="55" t="str">
        <f t="shared" si="135"/>
        <v/>
      </c>
      <c r="CG303" s="55" t="str">
        <f t="shared" si="135"/>
        <v/>
      </c>
      <c r="CH303" s="55" t="str">
        <f t="shared" si="125"/>
        <v/>
      </c>
      <c r="CI303" s="55" t="str">
        <f>IF($F303="x.x.x.x.x.x.x", VLOOKUP($C303, Parameter!$A$4:$L$5000, 4, FALSE), "")</f>
        <v/>
      </c>
      <c r="CJ303" s="56">
        <f t="shared" si="126"/>
        <v>0</v>
      </c>
      <c r="CM303" s="4" t="str">
        <f t="shared" si="127"/>
        <v>...-...-.....</v>
      </c>
      <c r="CN303" s="57">
        <f t="shared" si="128"/>
        <v>0</v>
      </c>
      <c r="CO303" s="58">
        <f t="shared" si="129"/>
        <v>0</v>
      </c>
      <c r="CP303" s="4" t="str">
        <f t="shared" si="130"/>
        <v/>
      </c>
      <c r="CQ303" s="4" t="b">
        <f t="shared" si="131"/>
        <v>0</v>
      </c>
      <c r="CR303" s="4" t="str">
        <f t="shared" si="132"/>
        <v/>
      </c>
      <c r="CS303" s="4" t="str">
        <f t="shared" si="133"/>
        <v/>
      </c>
      <c r="CT303" s="91" t="b">
        <f t="shared" si="110"/>
        <v>0</v>
      </c>
    </row>
    <row r="304" spans="1:98" s="4" customFormat="1" x14ac:dyDescent="0.25">
      <c r="A304" s="50" t="str">
        <f t="shared" si="111"/>
        <v>...</v>
      </c>
      <c r="B304" s="50" t="str">
        <f t="shared" si="112"/>
        <v>...</v>
      </c>
      <c r="C304" s="50" t="str">
        <f t="shared" si="113"/>
        <v>.....</v>
      </c>
      <c r="D304" s="50" t="str">
        <f>IF($C304=".....","",_xlfn.IFNA(VLOOKUP($C304, Parameter!$A$4:$L$5000, 3, FALSE), ""))</f>
        <v/>
      </c>
      <c r="E304" s="50" t="str">
        <f t="shared" si="114"/>
        <v>.....</v>
      </c>
      <c r="F304" s="50" t="str">
        <f t="shared" si="115"/>
        <v>......</v>
      </c>
      <c r="G304" s="50" t="str">
        <f t="shared" si="116"/>
        <v>...</v>
      </c>
      <c r="H304" s="40">
        <f>IF(E304=".....", 0, _xlfn.IFNA(VLOOKUP($E304, Parameter2!$A$2:$C$5000, 3, FALSE), 0))</f>
        <v>0</v>
      </c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18" t="str">
        <f>IF(C304=".....","",_xlfn.IFNA(VLOOKUP($C304, Parameter!$A$4:$B$5000, 2, FALSE), "Kode belanja salah :("))</f>
        <v/>
      </c>
      <c r="X304" s="35"/>
      <c r="Y304" s="121"/>
      <c r="Z304" s="17"/>
      <c r="AA304" s="20"/>
      <c r="AB304" s="41" t="str">
        <f>IF($C304=".....","",VLOOKUP($C304, Parameter!$A$4:$L$5000, 6, FALSE))</f>
        <v/>
      </c>
      <c r="AC304" s="41" t="str">
        <f>IF($C304=".....","",VLOOKUP($C304, Parameter!$A$4:$L$5000, 7, FALSE))</f>
        <v/>
      </c>
      <c r="AD304" s="41" t="str">
        <f>IF($C304=".....","",VLOOKUP($C304, Parameter!$A$4:$L$5000, 8, FALSE))</f>
        <v/>
      </c>
      <c r="AE304" s="41" t="str">
        <f>IF($C304=".....","",VLOOKUP($C304, Parameter!$A$4:$L$5000, 9, FALSE))</f>
        <v/>
      </c>
      <c r="AF304" s="41" t="str">
        <f>IF($C304=".....","",VLOOKUP($C304, Parameter!$A$4:$L$5000, 10, FALSE))</f>
        <v/>
      </c>
      <c r="AG304" s="41" t="str">
        <f>IF($C304=".....","",VLOOKUP($C304, Parameter!$A$4:$L$5000, 11, FALSE))</f>
        <v/>
      </c>
      <c r="AH304" s="41" t="str">
        <f>IF($C304="..0.0.0.000","",_xlfn.IFNA(VLOOKUP($C304, Parameter!$A$4:$L$5000, 12, FALSE), ""))</f>
        <v/>
      </c>
      <c r="AI304" s="39"/>
      <c r="AJ304" s="39"/>
      <c r="AK304" s="39"/>
      <c r="AL304" s="39"/>
      <c r="AM304" s="39"/>
      <c r="AN304" s="39"/>
      <c r="AO304" s="39"/>
      <c r="AP304" s="41" t="str">
        <f>IF(F304="......", "", _xlfn.IFNA(VLOOKUP(F304, Parameter2!$D$2:$E$15000, 2, FALSE), "Kode aset salah :("))</f>
        <v/>
      </c>
      <c r="AQ304" s="39"/>
      <c r="AR304" s="51"/>
      <c r="AS304" s="52"/>
      <c r="AT304" s="53">
        <f t="shared" si="117"/>
        <v>0</v>
      </c>
      <c r="AU304" s="39" t="str">
        <f t="shared" si="118"/>
        <v/>
      </c>
      <c r="AV304" s="39" t="str">
        <f t="shared" si="119"/>
        <v/>
      </c>
      <c r="AW304" s="39" t="str">
        <f t="shared" si="120"/>
        <v/>
      </c>
      <c r="AX304" s="39" t="str">
        <f t="shared" si="121"/>
        <v/>
      </c>
      <c r="AY304" s="41" t="str">
        <f>IF(G304="...", "", VLOOKUP(G304, UPB!$A$3:$B$5000, 2, FALSE))</f>
        <v/>
      </c>
      <c r="AZ304" s="84"/>
      <c r="BA304" s="76"/>
      <c r="BB304" s="65"/>
      <c r="BC304" s="65"/>
      <c r="BD304" s="54"/>
      <c r="BE304" s="65"/>
      <c r="BF304" s="65"/>
      <c r="BG304" s="65"/>
      <c r="BH304" s="65"/>
      <c r="BI304" s="65"/>
      <c r="BJ304" s="65"/>
      <c r="BK304" s="65"/>
      <c r="BL304" s="65"/>
      <c r="BM304" s="65"/>
      <c r="BN304" s="70"/>
      <c r="BO304" s="65"/>
      <c r="BP304" s="65"/>
      <c r="BQ304" s="65"/>
      <c r="BR304" s="65"/>
      <c r="BS304" s="65"/>
      <c r="BT304" s="65"/>
      <c r="BU304" s="55" t="str">
        <f>IF(AND($D304 &lt;&gt; "", $D304 &lt;&gt; $E304, $F304 &lt;&gt; "x.x.x.x.x.x.x"), VLOOKUP($E304, Parameter!$E$3:$N$5000, 9, FALSE), "")</f>
        <v/>
      </c>
      <c r="BV304" s="55" t="str">
        <f>IF(AND($D304 &lt;&gt; "", $D304 &lt;&gt; $E304, $F304 &lt;&gt; "x.x.x.x.x.x.x"), VLOOKUP($E304, Parameter!$E$3:$N$5000, 10, FALSE), "")</f>
        <v/>
      </c>
      <c r="BW304" s="55" t="str">
        <f>IF(AND($D304 &lt;&gt; "", $D304 &lt;&gt; $E304, $F304 &lt;&gt; "x.x.x.x.x.x.x"), VLOOKUP($C304, Parameter!$A$4:$L$5000, 3, FALSE), "")</f>
        <v/>
      </c>
      <c r="BX304" s="55" t="str">
        <f>IF(AND($D304 &lt;&gt; "", $D304 &lt;&gt; $E304, $F304 &lt;&gt; "x.x.x.x.x.x.x"), VLOOKUP($C304, Parameter!$A$4:$L$5000, 4, FALSE), "")</f>
        <v/>
      </c>
      <c r="BY304" s="56">
        <f t="shared" si="122"/>
        <v>0</v>
      </c>
      <c r="BZ304" s="55" t="str">
        <f t="shared" si="123"/>
        <v>Intra</v>
      </c>
      <c r="CA304" s="55" t="str">
        <f>IF($BZ304="Ekstra", Parameter3!$B$2, "")</f>
        <v/>
      </c>
      <c r="CB304" s="55" t="str">
        <f>IF($BZ304="Ekstra", Parameter3!$C$2, "")</f>
        <v/>
      </c>
      <c r="CC304" s="55" t="str">
        <f>IF($BZ304="Ekstra", VLOOKUP($E304, Parameter!$E$3:$N$5000, 9, FALSE), "")</f>
        <v/>
      </c>
      <c r="CD304" s="55" t="str">
        <f>IF($BZ304="Ekstra", VLOOKUP($E304, Parameter!$E$3:$N$5000, 10, FALSE), "")</f>
        <v/>
      </c>
      <c r="CE304" s="56">
        <f t="shared" si="124"/>
        <v>0</v>
      </c>
      <c r="CF304" s="55" t="str">
        <f t="shared" si="135"/>
        <v/>
      </c>
      <c r="CG304" s="55" t="str">
        <f t="shared" si="135"/>
        <v/>
      </c>
      <c r="CH304" s="55" t="str">
        <f t="shared" si="125"/>
        <v/>
      </c>
      <c r="CI304" s="55" t="str">
        <f>IF($F304="x.x.x.x.x.x.x", VLOOKUP($C304, Parameter!$A$4:$L$5000, 4, FALSE), "")</f>
        <v/>
      </c>
      <c r="CJ304" s="56">
        <f t="shared" si="126"/>
        <v>0</v>
      </c>
      <c r="CM304" s="4" t="str">
        <f t="shared" si="127"/>
        <v>...-...-.....</v>
      </c>
      <c r="CN304" s="57">
        <f t="shared" si="128"/>
        <v>0</v>
      </c>
      <c r="CO304" s="58">
        <f t="shared" si="129"/>
        <v>0</v>
      </c>
      <c r="CP304" s="4" t="str">
        <f t="shared" si="130"/>
        <v/>
      </c>
      <c r="CQ304" s="4" t="b">
        <f t="shared" si="131"/>
        <v>0</v>
      </c>
      <c r="CR304" s="4" t="str">
        <f t="shared" si="132"/>
        <v/>
      </c>
      <c r="CS304" s="4" t="str">
        <f t="shared" si="133"/>
        <v/>
      </c>
      <c r="CT304" s="91" t="b">
        <f t="shared" si="110"/>
        <v>0</v>
      </c>
    </row>
    <row r="305" spans="1:98" s="4" customFormat="1" x14ac:dyDescent="0.25">
      <c r="A305" s="50" t="str">
        <f t="shared" si="111"/>
        <v>...</v>
      </c>
      <c r="B305" s="50" t="str">
        <f t="shared" si="112"/>
        <v>...</v>
      </c>
      <c r="C305" s="50" t="str">
        <f t="shared" si="113"/>
        <v>.....</v>
      </c>
      <c r="D305" s="50" t="str">
        <f>IF($C305=".....","",_xlfn.IFNA(VLOOKUP($C305, Parameter!$A$4:$L$5000, 3, FALSE), ""))</f>
        <v/>
      </c>
      <c r="E305" s="50" t="str">
        <f t="shared" si="114"/>
        <v>.....</v>
      </c>
      <c r="F305" s="50" t="str">
        <f t="shared" si="115"/>
        <v>......</v>
      </c>
      <c r="G305" s="50" t="str">
        <f t="shared" si="116"/>
        <v>...</v>
      </c>
      <c r="H305" s="40">
        <f>IF(E305=".....", 0, _xlfn.IFNA(VLOOKUP($E305, Parameter2!$A$2:$C$5000, 3, FALSE), 0))</f>
        <v>0</v>
      </c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18" t="str">
        <f>IF(C305=".....","",_xlfn.IFNA(VLOOKUP($C305, Parameter!$A$4:$B$5000, 2, FALSE), "Kode belanja salah :("))</f>
        <v/>
      </c>
      <c r="X305" s="35"/>
      <c r="Y305" s="121"/>
      <c r="Z305" s="17"/>
      <c r="AA305" s="20"/>
      <c r="AB305" s="41" t="str">
        <f>IF($C305=".....","",VLOOKUP($C305, Parameter!$A$4:$L$5000, 6, FALSE))</f>
        <v/>
      </c>
      <c r="AC305" s="41" t="str">
        <f>IF($C305=".....","",VLOOKUP($C305, Parameter!$A$4:$L$5000, 7, FALSE))</f>
        <v/>
      </c>
      <c r="AD305" s="41" t="str">
        <f>IF($C305=".....","",VLOOKUP($C305, Parameter!$A$4:$L$5000, 8, FALSE))</f>
        <v/>
      </c>
      <c r="AE305" s="41" t="str">
        <f>IF($C305=".....","",VLOOKUP($C305, Parameter!$A$4:$L$5000, 9, FALSE))</f>
        <v/>
      </c>
      <c r="AF305" s="41" t="str">
        <f>IF($C305=".....","",VLOOKUP($C305, Parameter!$A$4:$L$5000, 10, FALSE))</f>
        <v/>
      </c>
      <c r="AG305" s="41" t="str">
        <f>IF($C305=".....","",VLOOKUP($C305, Parameter!$A$4:$L$5000, 11, FALSE))</f>
        <v/>
      </c>
      <c r="AH305" s="41" t="str">
        <f>IF($C305="..0.0.0.000","",_xlfn.IFNA(VLOOKUP($C305, Parameter!$A$4:$L$5000, 12, FALSE), ""))</f>
        <v/>
      </c>
      <c r="AI305" s="39"/>
      <c r="AJ305" s="39"/>
      <c r="AK305" s="39"/>
      <c r="AL305" s="39"/>
      <c r="AM305" s="39"/>
      <c r="AN305" s="39"/>
      <c r="AO305" s="39"/>
      <c r="AP305" s="41" t="str">
        <f>IF(F305="......", "", _xlfn.IFNA(VLOOKUP(F305, Parameter2!$D$2:$E$15000, 2, FALSE), "Kode aset salah :("))</f>
        <v/>
      </c>
      <c r="AQ305" s="39"/>
      <c r="AR305" s="51"/>
      <c r="AS305" s="52"/>
      <c r="AT305" s="53">
        <f t="shared" si="117"/>
        <v>0</v>
      </c>
      <c r="AU305" s="39" t="str">
        <f t="shared" si="118"/>
        <v/>
      </c>
      <c r="AV305" s="39" t="str">
        <f t="shared" si="119"/>
        <v/>
      </c>
      <c r="AW305" s="39" t="str">
        <f t="shared" si="120"/>
        <v/>
      </c>
      <c r="AX305" s="39" t="str">
        <f t="shared" si="121"/>
        <v/>
      </c>
      <c r="AY305" s="41" t="str">
        <f>IF(G305="...", "", VLOOKUP(G305, UPB!$A$3:$B$5000, 2, FALSE))</f>
        <v/>
      </c>
      <c r="AZ305" s="84"/>
      <c r="BA305" s="76"/>
      <c r="BB305" s="65"/>
      <c r="BC305" s="65"/>
      <c r="BD305" s="54"/>
      <c r="BE305" s="65"/>
      <c r="BF305" s="65"/>
      <c r="BG305" s="65"/>
      <c r="BH305" s="65"/>
      <c r="BI305" s="65"/>
      <c r="BJ305" s="65"/>
      <c r="BK305" s="65"/>
      <c r="BL305" s="65"/>
      <c r="BM305" s="65"/>
      <c r="BN305" s="70"/>
      <c r="BO305" s="65"/>
      <c r="BP305" s="65"/>
      <c r="BQ305" s="65"/>
      <c r="BR305" s="65"/>
      <c r="BS305" s="65"/>
      <c r="BT305" s="65"/>
      <c r="BU305" s="55" t="str">
        <f>IF(AND($D305 &lt;&gt; "", $D305 &lt;&gt; $E305, $F305 &lt;&gt; "x.x.x.x.x.x.x"), VLOOKUP($E305, Parameter!$E$3:$N$5000, 9, FALSE), "")</f>
        <v/>
      </c>
      <c r="BV305" s="55" t="str">
        <f>IF(AND($D305 &lt;&gt; "", $D305 &lt;&gt; $E305, $F305 &lt;&gt; "x.x.x.x.x.x.x"), VLOOKUP($E305, Parameter!$E$3:$N$5000, 10, FALSE), "")</f>
        <v/>
      </c>
      <c r="BW305" s="55" t="str">
        <f>IF(AND($D305 &lt;&gt; "", $D305 &lt;&gt; $E305, $F305 &lt;&gt; "x.x.x.x.x.x.x"), VLOOKUP($C305, Parameter!$A$4:$L$5000, 3, FALSE), "")</f>
        <v/>
      </c>
      <c r="BX305" s="55" t="str">
        <f>IF(AND($D305 &lt;&gt; "", $D305 &lt;&gt; $E305, $F305 &lt;&gt; "x.x.x.x.x.x.x"), VLOOKUP($C305, Parameter!$A$4:$L$5000, 4, FALSE), "")</f>
        <v/>
      </c>
      <c r="BY305" s="56">
        <f t="shared" si="122"/>
        <v>0</v>
      </c>
      <c r="BZ305" s="55" t="str">
        <f t="shared" si="123"/>
        <v>Intra</v>
      </c>
      <c r="CA305" s="55" t="str">
        <f>IF($BZ305="Ekstra", Parameter3!$B$2, "")</f>
        <v/>
      </c>
      <c r="CB305" s="55" t="str">
        <f>IF($BZ305="Ekstra", Parameter3!$C$2, "")</f>
        <v/>
      </c>
      <c r="CC305" s="55" t="str">
        <f>IF($BZ305="Ekstra", VLOOKUP($E305, Parameter!$E$3:$N$5000, 9, FALSE), "")</f>
        <v/>
      </c>
      <c r="CD305" s="55" t="str">
        <f>IF($BZ305="Ekstra", VLOOKUP($E305, Parameter!$E$3:$N$5000, 10, FALSE), "")</f>
        <v/>
      </c>
      <c r="CE305" s="56">
        <f t="shared" si="124"/>
        <v>0</v>
      </c>
      <c r="CF305" s="55" t="str">
        <f t="shared" si="135"/>
        <v/>
      </c>
      <c r="CG305" s="55" t="str">
        <f t="shared" si="135"/>
        <v/>
      </c>
      <c r="CH305" s="55" t="str">
        <f t="shared" si="125"/>
        <v/>
      </c>
      <c r="CI305" s="55" t="str">
        <f>IF($F305="x.x.x.x.x.x.x", VLOOKUP($C305, Parameter!$A$4:$L$5000, 4, FALSE), "")</f>
        <v/>
      </c>
      <c r="CJ305" s="56">
        <f t="shared" si="126"/>
        <v>0</v>
      </c>
      <c r="CM305" s="4" t="str">
        <f t="shared" si="127"/>
        <v>...-...-.....</v>
      </c>
      <c r="CN305" s="57">
        <f t="shared" si="128"/>
        <v>0</v>
      </c>
      <c r="CO305" s="58">
        <f t="shared" si="129"/>
        <v>0</v>
      </c>
      <c r="CP305" s="4" t="str">
        <f t="shared" si="130"/>
        <v/>
      </c>
      <c r="CQ305" s="4" t="b">
        <f t="shared" si="131"/>
        <v>0</v>
      </c>
      <c r="CR305" s="4" t="str">
        <f t="shared" si="132"/>
        <v/>
      </c>
      <c r="CS305" s="4" t="str">
        <f t="shared" si="133"/>
        <v/>
      </c>
      <c r="CT305" s="91" t="b">
        <f t="shared" si="110"/>
        <v>0</v>
      </c>
    </row>
    <row r="306" spans="1:98" s="4" customFormat="1" x14ac:dyDescent="0.25">
      <c r="A306" s="50" t="str">
        <f t="shared" si="111"/>
        <v>...</v>
      </c>
      <c r="B306" s="50" t="str">
        <f t="shared" si="112"/>
        <v>...</v>
      </c>
      <c r="C306" s="50" t="str">
        <f t="shared" si="113"/>
        <v>.....</v>
      </c>
      <c r="D306" s="50" t="str">
        <f>IF($C306=".....","",_xlfn.IFNA(VLOOKUP($C306, Parameter!$A$4:$L$5000, 3, FALSE), ""))</f>
        <v/>
      </c>
      <c r="E306" s="50" t="str">
        <f t="shared" si="114"/>
        <v>.....</v>
      </c>
      <c r="F306" s="50" t="str">
        <f t="shared" si="115"/>
        <v>......</v>
      </c>
      <c r="G306" s="50" t="str">
        <f t="shared" si="116"/>
        <v>...</v>
      </c>
      <c r="H306" s="40">
        <f>IF(E306=".....", 0, _xlfn.IFNA(VLOOKUP($E306, Parameter2!$A$2:$C$5000, 3, FALSE), 0))</f>
        <v>0</v>
      </c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18" t="str">
        <f>IF(C306=".....","",_xlfn.IFNA(VLOOKUP($C306, Parameter!$A$4:$B$5000, 2, FALSE), "Kode belanja salah :("))</f>
        <v/>
      </c>
      <c r="X306" s="35"/>
      <c r="Y306" s="121"/>
      <c r="Z306" s="17"/>
      <c r="AA306" s="20"/>
      <c r="AB306" s="41" t="str">
        <f>IF($C306=".....","",VLOOKUP($C306, Parameter!$A$4:$L$5000, 6, FALSE))</f>
        <v/>
      </c>
      <c r="AC306" s="41" t="str">
        <f>IF($C306=".....","",VLOOKUP($C306, Parameter!$A$4:$L$5000, 7, FALSE))</f>
        <v/>
      </c>
      <c r="AD306" s="41" t="str">
        <f>IF($C306=".....","",VLOOKUP($C306, Parameter!$A$4:$L$5000, 8, FALSE))</f>
        <v/>
      </c>
      <c r="AE306" s="41" t="str">
        <f>IF($C306=".....","",VLOOKUP($C306, Parameter!$A$4:$L$5000, 9, FALSE))</f>
        <v/>
      </c>
      <c r="AF306" s="41" t="str">
        <f>IF($C306=".....","",VLOOKUP($C306, Parameter!$A$4:$L$5000, 10, FALSE))</f>
        <v/>
      </c>
      <c r="AG306" s="41" t="str">
        <f>IF($C306=".....","",VLOOKUP($C306, Parameter!$A$4:$L$5000, 11, FALSE))</f>
        <v/>
      </c>
      <c r="AH306" s="41" t="str">
        <f>IF($C306="..0.0.0.000","",_xlfn.IFNA(VLOOKUP($C306, Parameter!$A$4:$L$5000, 12, FALSE), ""))</f>
        <v/>
      </c>
      <c r="AI306" s="39"/>
      <c r="AJ306" s="39"/>
      <c r="AK306" s="39"/>
      <c r="AL306" s="39"/>
      <c r="AM306" s="39"/>
      <c r="AN306" s="39"/>
      <c r="AO306" s="39"/>
      <c r="AP306" s="41" t="str">
        <f>IF(F306="......", "", _xlfn.IFNA(VLOOKUP(F306, Parameter2!$D$2:$E$15000, 2, FALSE), "Kode aset salah :("))</f>
        <v/>
      </c>
      <c r="AQ306" s="39"/>
      <c r="AR306" s="51"/>
      <c r="AS306" s="52"/>
      <c r="AT306" s="53">
        <f t="shared" si="117"/>
        <v>0</v>
      </c>
      <c r="AU306" s="39" t="str">
        <f t="shared" si="118"/>
        <v/>
      </c>
      <c r="AV306" s="39" t="str">
        <f t="shared" si="119"/>
        <v/>
      </c>
      <c r="AW306" s="39" t="str">
        <f t="shared" si="120"/>
        <v/>
      </c>
      <c r="AX306" s="39" t="str">
        <f t="shared" si="121"/>
        <v/>
      </c>
      <c r="AY306" s="41" t="str">
        <f>IF(G306="...", "", VLOOKUP(G306, UPB!$A$3:$B$5000, 2, FALSE))</f>
        <v/>
      </c>
      <c r="AZ306" s="84"/>
      <c r="BA306" s="76"/>
      <c r="BB306" s="65"/>
      <c r="BC306" s="65"/>
      <c r="BD306" s="54"/>
      <c r="BE306" s="65"/>
      <c r="BF306" s="65"/>
      <c r="BG306" s="65"/>
      <c r="BH306" s="65"/>
      <c r="BI306" s="65"/>
      <c r="BJ306" s="65"/>
      <c r="BK306" s="65"/>
      <c r="BL306" s="65"/>
      <c r="BM306" s="65"/>
      <c r="BN306" s="70"/>
      <c r="BO306" s="65"/>
      <c r="BP306" s="65"/>
      <c r="BQ306" s="65"/>
      <c r="BR306" s="65"/>
      <c r="BS306" s="65"/>
      <c r="BT306" s="65"/>
      <c r="BU306" s="55" t="str">
        <f>IF(AND($D306 &lt;&gt; "", $D306 &lt;&gt; $E306, $F306 &lt;&gt; "x.x.x.x.x.x.x"), VLOOKUP($E306, Parameter!$E$3:$N$5000, 9, FALSE), "")</f>
        <v/>
      </c>
      <c r="BV306" s="55" t="str">
        <f>IF(AND($D306 &lt;&gt; "", $D306 &lt;&gt; $E306, $F306 &lt;&gt; "x.x.x.x.x.x.x"), VLOOKUP($E306, Parameter!$E$3:$N$5000, 10, FALSE), "")</f>
        <v/>
      </c>
      <c r="BW306" s="55" t="str">
        <f>IF(AND($D306 &lt;&gt; "", $D306 &lt;&gt; $E306, $F306 &lt;&gt; "x.x.x.x.x.x.x"), VLOOKUP($C306, Parameter!$A$4:$L$5000, 3, FALSE), "")</f>
        <v/>
      </c>
      <c r="BX306" s="55" t="str">
        <f>IF(AND($D306 &lt;&gt; "", $D306 &lt;&gt; $E306, $F306 &lt;&gt; "x.x.x.x.x.x.x"), VLOOKUP($C306, Parameter!$A$4:$L$5000, 4, FALSE), "")</f>
        <v/>
      </c>
      <c r="BY306" s="56">
        <f t="shared" si="122"/>
        <v>0</v>
      </c>
      <c r="BZ306" s="55" t="str">
        <f t="shared" si="123"/>
        <v>Intra</v>
      </c>
      <c r="CA306" s="55" t="str">
        <f>IF($BZ306="Ekstra", Parameter3!$B$2, "")</f>
        <v/>
      </c>
      <c r="CB306" s="55" t="str">
        <f>IF($BZ306="Ekstra", Parameter3!$C$2, "")</f>
        <v/>
      </c>
      <c r="CC306" s="55" t="str">
        <f>IF($BZ306="Ekstra", VLOOKUP($E306, Parameter!$E$3:$N$5000, 9, FALSE), "")</f>
        <v/>
      </c>
      <c r="CD306" s="55" t="str">
        <f>IF($BZ306="Ekstra", VLOOKUP($E306, Parameter!$E$3:$N$5000, 10, FALSE), "")</f>
        <v/>
      </c>
      <c r="CE306" s="56">
        <f t="shared" si="124"/>
        <v>0</v>
      </c>
      <c r="CF306" s="55" t="str">
        <f t="shared" si="135"/>
        <v/>
      </c>
      <c r="CG306" s="55" t="str">
        <f t="shared" si="135"/>
        <v/>
      </c>
      <c r="CH306" s="55" t="str">
        <f t="shared" si="125"/>
        <v/>
      </c>
      <c r="CI306" s="55" t="str">
        <f>IF($F306="x.x.x.x.x.x.x", VLOOKUP($C306, Parameter!$A$4:$L$5000, 4, FALSE), "")</f>
        <v/>
      </c>
      <c r="CJ306" s="56">
        <f t="shared" si="126"/>
        <v>0</v>
      </c>
      <c r="CM306" s="4" t="str">
        <f t="shared" si="127"/>
        <v>...-...-.....</v>
      </c>
      <c r="CN306" s="57">
        <f t="shared" si="128"/>
        <v>0</v>
      </c>
      <c r="CO306" s="58">
        <f t="shared" si="129"/>
        <v>0</v>
      </c>
      <c r="CP306" s="4" t="str">
        <f t="shared" si="130"/>
        <v/>
      </c>
      <c r="CQ306" s="4" t="b">
        <f t="shared" si="131"/>
        <v>0</v>
      </c>
      <c r="CR306" s="4" t="str">
        <f t="shared" si="132"/>
        <v/>
      </c>
      <c r="CS306" s="4" t="str">
        <f t="shared" si="133"/>
        <v/>
      </c>
      <c r="CT306" s="91" t="b">
        <f t="shared" si="110"/>
        <v>0</v>
      </c>
    </row>
    <row r="307" spans="1:98" s="4" customFormat="1" x14ac:dyDescent="0.25">
      <c r="A307" s="50" t="str">
        <f t="shared" si="111"/>
        <v>...</v>
      </c>
      <c r="B307" s="50" t="str">
        <f t="shared" si="112"/>
        <v>...</v>
      </c>
      <c r="C307" s="50" t="str">
        <f t="shared" si="113"/>
        <v>.....</v>
      </c>
      <c r="D307" s="50" t="str">
        <f>IF($C307=".....","",_xlfn.IFNA(VLOOKUP($C307, Parameter!$A$4:$L$5000, 3, FALSE), ""))</f>
        <v/>
      </c>
      <c r="E307" s="50" t="str">
        <f t="shared" si="114"/>
        <v>.....</v>
      </c>
      <c r="F307" s="50" t="str">
        <f t="shared" si="115"/>
        <v>......</v>
      </c>
      <c r="G307" s="50" t="str">
        <f t="shared" si="116"/>
        <v>...</v>
      </c>
      <c r="H307" s="40">
        <f>IF(E307=".....", 0, _xlfn.IFNA(VLOOKUP($E307, Parameter2!$A$2:$C$5000, 3, FALSE), 0))</f>
        <v>0</v>
      </c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18" t="str">
        <f>IF(C307=".....","",_xlfn.IFNA(VLOOKUP($C307, Parameter!$A$4:$B$5000, 2, FALSE), "Kode belanja salah :("))</f>
        <v/>
      </c>
      <c r="X307" s="35"/>
      <c r="Y307" s="121"/>
      <c r="Z307" s="17"/>
      <c r="AA307" s="20"/>
      <c r="AB307" s="41" t="str">
        <f>IF($C307=".....","",VLOOKUP($C307, Parameter!$A$4:$L$5000, 6, FALSE))</f>
        <v/>
      </c>
      <c r="AC307" s="41" t="str">
        <f>IF($C307=".....","",VLOOKUP($C307, Parameter!$A$4:$L$5000, 7, FALSE))</f>
        <v/>
      </c>
      <c r="AD307" s="41" t="str">
        <f>IF($C307=".....","",VLOOKUP($C307, Parameter!$A$4:$L$5000, 8, FALSE))</f>
        <v/>
      </c>
      <c r="AE307" s="41" t="str">
        <f>IF($C307=".....","",VLOOKUP($C307, Parameter!$A$4:$L$5000, 9, FALSE))</f>
        <v/>
      </c>
      <c r="AF307" s="41" t="str">
        <f>IF($C307=".....","",VLOOKUP($C307, Parameter!$A$4:$L$5000, 10, FALSE))</f>
        <v/>
      </c>
      <c r="AG307" s="41" t="str">
        <f>IF($C307=".....","",VLOOKUP($C307, Parameter!$A$4:$L$5000, 11, FALSE))</f>
        <v/>
      </c>
      <c r="AH307" s="41" t="str">
        <f>IF($C307="..0.0.0.000","",_xlfn.IFNA(VLOOKUP($C307, Parameter!$A$4:$L$5000, 12, FALSE), ""))</f>
        <v/>
      </c>
      <c r="AI307" s="39"/>
      <c r="AJ307" s="39"/>
      <c r="AK307" s="39"/>
      <c r="AL307" s="39"/>
      <c r="AM307" s="39"/>
      <c r="AN307" s="39"/>
      <c r="AO307" s="39"/>
      <c r="AP307" s="41" t="str">
        <f>IF(F307="......", "", _xlfn.IFNA(VLOOKUP(F307, Parameter2!$D$2:$E$15000, 2, FALSE), "Kode aset salah :("))</f>
        <v/>
      </c>
      <c r="AQ307" s="39"/>
      <c r="AR307" s="51"/>
      <c r="AS307" s="52"/>
      <c r="AT307" s="53">
        <f t="shared" si="117"/>
        <v>0</v>
      </c>
      <c r="AU307" s="39" t="str">
        <f t="shared" si="118"/>
        <v/>
      </c>
      <c r="AV307" s="39" t="str">
        <f t="shared" si="119"/>
        <v/>
      </c>
      <c r="AW307" s="39" t="str">
        <f t="shared" si="120"/>
        <v/>
      </c>
      <c r="AX307" s="39" t="str">
        <f t="shared" si="121"/>
        <v/>
      </c>
      <c r="AY307" s="41" t="str">
        <f>IF(G307="...", "", VLOOKUP(G307, UPB!$A$3:$B$5000, 2, FALSE))</f>
        <v/>
      </c>
      <c r="AZ307" s="84"/>
      <c r="BA307" s="76"/>
      <c r="BB307" s="65"/>
      <c r="BC307" s="65"/>
      <c r="BD307" s="54"/>
      <c r="BE307" s="65"/>
      <c r="BF307" s="65"/>
      <c r="BG307" s="65"/>
      <c r="BH307" s="65"/>
      <c r="BI307" s="65"/>
      <c r="BJ307" s="65"/>
      <c r="BK307" s="65"/>
      <c r="BL307" s="65"/>
      <c r="BM307" s="65"/>
      <c r="BN307" s="70"/>
      <c r="BO307" s="65"/>
      <c r="BP307" s="65"/>
      <c r="BQ307" s="65"/>
      <c r="BR307" s="65"/>
      <c r="BS307" s="65"/>
      <c r="BT307" s="65"/>
      <c r="BU307" s="55" t="str">
        <f>IF(AND($D307 &lt;&gt; "", $D307 &lt;&gt; $E307, $F307 &lt;&gt; "x.x.x.x.x.x.x"), VLOOKUP($E307, Parameter!$E$3:$N$5000, 9, FALSE), "")</f>
        <v/>
      </c>
      <c r="BV307" s="55" t="str">
        <f>IF(AND($D307 &lt;&gt; "", $D307 &lt;&gt; $E307, $F307 &lt;&gt; "x.x.x.x.x.x.x"), VLOOKUP($E307, Parameter!$E$3:$N$5000, 10, FALSE), "")</f>
        <v/>
      </c>
      <c r="BW307" s="55" t="str">
        <f>IF(AND($D307 &lt;&gt; "", $D307 &lt;&gt; $E307, $F307 &lt;&gt; "x.x.x.x.x.x.x"), VLOOKUP($C307, Parameter!$A$4:$L$5000, 3, FALSE), "")</f>
        <v/>
      </c>
      <c r="BX307" s="55" t="str">
        <f>IF(AND($D307 &lt;&gt; "", $D307 &lt;&gt; $E307, $F307 &lt;&gt; "x.x.x.x.x.x.x"), VLOOKUP($C307, Parameter!$A$4:$L$5000, 4, FALSE), "")</f>
        <v/>
      </c>
      <c r="BY307" s="56">
        <f t="shared" si="122"/>
        <v>0</v>
      </c>
      <c r="BZ307" s="55" t="str">
        <f t="shared" si="123"/>
        <v>Intra</v>
      </c>
      <c r="CA307" s="55" t="str">
        <f>IF($BZ307="Ekstra", Parameter3!$B$2, "")</f>
        <v/>
      </c>
      <c r="CB307" s="55" t="str">
        <f>IF($BZ307="Ekstra", Parameter3!$C$2, "")</f>
        <v/>
      </c>
      <c r="CC307" s="55" t="str">
        <f>IF($BZ307="Ekstra", VLOOKUP($E307, Parameter!$E$3:$N$5000, 9, FALSE), "")</f>
        <v/>
      </c>
      <c r="CD307" s="55" t="str">
        <f>IF($BZ307="Ekstra", VLOOKUP($E307, Parameter!$E$3:$N$5000, 10, FALSE), "")</f>
        <v/>
      </c>
      <c r="CE307" s="56">
        <f t="shared" si="124"/>
        <v>0</v>
      </c>
      <c r="CF307" s="55" t="str">
        <f t="shared" si="135"/>
        <v/>
      </c>
      <c r="CG307" s="55" t="str">
        <f t="shared" si="135"/>
        <v/>
      </c>
      <c r="CH307" s="55" t="str">
        <f t="shared" si="125"/>
        <v/>
      </c>
      <c r="CI307" s="55" t="str">
        <f>IF($F307="x.x.x.x.x.x.x", VLOOKUP($C307, Parameter!$A$4:$L$5000, 4, FALSE), "")</f>
        <v/>
      </c>
      <c r="CJ307" s="56">
        <f t="shared" si="126"/>
        <v>0</v>
      </c>
      <c r="CM307" s="4" t="str">
        <f t="shared" si="127"/>
        <v>...-...-.....</v>
      </c>
      <c r="CN307" s="57">
        <f t="shared" si="128"/>
        <v>0</v>
      </c>
      <c r="CO307" s="58">
        <f t="shared" si="129"/>
        <v>0</v>
      </c>
      <c r="CP307" s="4" t="str">
        <f t="shared" si="130"/>
        <v/>
      </c>
      <c r="CQ307" s="4" t="b">
        <f t="shared" si="131"/>
        <v>0</v>
      </c>
      <c r="CR307" s="4" t="str">
        <f t="shared" si="132"/>
        <v/>
      </c>
      <c r="CS307" s="4" t="str">
        <f t="shared" si="133"/>
        <v/>
      </c>
      <c r="CT307" s="91" t="b">
        <f t="shared" si="110"/>
        <v>0</v>
      </c>
    </row>
    <row r="308" spans="1:98" s="4" customFormat="1" x14ac:dyDescent="0.25">
      <c r="A308" s="50" t="str">
        <f t="shared" si="111"/>
        <v>...</v>
      </c>
      <c r="B308" s="50" t="str">
        <f t="shared" si="112"/>
        <v>...</v>
      </c>
      <c r="C308" s="50" t="str">
        <f t="shared" si="113"/>
        <v>.....</v>
      </c>
      <c r="D308" s="50" t="str">
        <f>IF($C308=".....","",_xlfn.IFNA(VLOOKUP($C308, Parameter!$A$4:$L$5000, 3, FALSE), ""))</f>
        <v/>
      </c>
      <c r="E308" s="50" t="str">
        <f t="shared" si="114"/>
        <v>.....</v>
      </c>
      <c r="F308" s="50" t="str">
        <f t="shared" si="115"/>
        <v>......</v>
      </c>
      <c r="G308" s="50" t="str">
        <f t="shared" si="116"/>
        <v>...</v>
      </c>
      <c r="H308" s="40">
        <f>IF(E308=".....", 0, _xlfn.IFNA(VLOOKUP($E308, Parameter2!$A$2:$C$5000, 3, FALSE), 0))</f>
        <v>0</v>
      </c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18" t="str">
        <f>IF(C308=".....","",_xlfn.IFNA(VLOOKUP($C308, Parameter!$A$4:$B$5000, 2, FALSE), "Kode belanja salah :("))</f>
        <v/>
      </c>
      <c r="X308" s="35"/>
      <c r="Y308" s="121"/>
      <c r="Z308" s="17"/>
      <c r="AA308" s="20"/>
      <c r="AB308" s="41" t="str">
        <f>IF($C308=".....","",VLOOKUP($C308, Parameter!$A$4:$L$5000, 6, FALSE))</f>
        <v/>
      </c>
      <c r="AC308" s="41" t="str">
        <f>IF($C308=".....","",VLOOKUP($C308, Parameter!$A$4:$L$5000, 7, FALSE))</f>
        <v/>
      </c>
      <c r="AD308" s="41" t="str">
        <f>IF($C308=".....","",VLOOKUP($C308, Parameter!$A$4:$L$5000, 8, FALSE))</f>
        <v/>
      </c>
      <c r="AE308" s="41" t="str">
        <f>IF($C308=".....","",VLOOKUP($C308, Parameter!$A$4:$L$5000, 9, FALSE))</f>
        <v/>
      </c>
      <c r="AF308" s="41" t="str">
        <f>IF($C308=".....","",VLOOKUP($C308, Parameter!$A$4:$L$5000, 10, FALSE))</f>
        <v/>
      </c>
      <c r="AG308" s="41" t="str">
        <f>IF($C308=".....","",VLOOKUP($C308, Parameter!$A$4:$L$5000, 11, FALSE))</f>
        <v/>
      </c>
      <c r="AH308" s="41" t="str">
        <f>IF($C308="..0.0.0.000","",_xlfn.IFNA(VLOOKUP($C308, Parameter!$A$4:$L$5000, 12, FALSE), ""))</f>
        <v/>
      </c>
      <c r="AI308" s="39"/>
      <c r="AJ308" s="39"/>
      <c r="AK308" s="39"/>
      <c r="AL308" s="39"/>
      <c r="AM308" s="39"/>
      <c r="AN308" s="39"/>
      <c r="AO308" s="39"/>
      <c r="AP308" s="41" t="str">
        <f>IF(F308="......", "", _xlfn.IFNA(VLOOKUP(F308, Parameter2!$D$2:$E$15000, 2, FALSE), "Kode aset salah :("))</f>
        <v/>
      </c>
      <c r="AQ308" s="39"/>
      <c r="AR308" s="51"/>
      <c r="AS308" s="52"/>
      <c r="AT308" s="53">
        <f t="shared" si="117"/>
        <v>0</v>
      </c>
      <c r="AU308" s="39" t="str">
        <f t="shared" si="118"/>
        <v/>
      </c>
      <c r="AV308" s="39" t="str">
        <f t="shared" si="119"/>
        <v/>
      </c>
      <c r="AW308" s="39" t="str">
        <f t="shared" si="120"/>
        <v/>
      </c>
      <c r="AX308" s="39" t="str">
        <f t="shared" si="121"/>
        <v/>
      </c>
      <c r="AY308" s="41" t="str">
        <f>IF(G308="...", "", VLOOKUP(G308, UPB!$A$3:$B$5000, 2, FALSE))</f>
        <v/>
      </c>
      <c r="AZ308" s="84"/>
      <c r="BA308" s="76"/>
      <c r="BB308" s="65"/>
      <c r="BC308" s="65"/>
      <c r="BD308" s="54"/>
      <c r="BE308" s="65"/>
      <c r="BF308" s="65"/>
      <c r="BG308" s="65"/>
      <c r="BH308" s="65"/>
      <c r="BI308" s="65"/>
      <c r="BJ308" s="65"/>
      <c r="BK308" s="65"/>
      <c r="BL308" s="65"/>
      <c r="BM308" s="65"/>
      <c r="BN308" s="70"/>
      <c r="BO308" s="65"/>
      <c r="BP308" s="65"/>
      <c r="BQ308" s="65"/>
      <c r="BR308" s="65"/>
      <c r="BS308" s="65"/>
      <c r="BT308" s="65"/>
      <c r="BU308" s="55" t="str">
        <f>IF(AND($D308 &lt;&gt; "", $D308 &lt;&gt; $E308, $F308 &lt;&gt; "x.x.x.x.x.x.x"), VLOOKUP($E308, Parameter!$E$3:$N$5000, 9, FALSE), "")</f>
        <v/>
      </c>
      <c r="BV308" s="55" t="str">
        <f>IF(AND($D308 &lt;&gt; "", $D308 &lt;&gt; $E308, $F308 &lt;&gt; "x.x.x.x.x.x.x"), VLOOKUP($E308, Parameter!$E$3:$N$5000, 10, FALSE), "")</f>
        <v/>
      </c>
      <c r="BW308" s="55" t="str">
        <f>IF(AND($D308 &lt;&gt; "", $D308 &lt;&gt; $E308, $F308 &lt;&gt; "x.x.x.x.x.x.x"), VLOOKUP($C308, Parameter!$A$4:$L$5000, 3, FALSE), "")</f>
        <v/>
      </c>
      <c r="BX308" s="55" t="str">
        <f>IF(AND($D308 &lt;&gt; "", $D308 &lt;&gt; $E308, $F308 &lt;&gt; "x.x.x.x.x.x.x"), VLOOKUP($C308, Parameter!$A$4:$L$5000, 4, FALSE), "")</f>
        <v/>
      </c>
      <c r="BY308" s="56">
        <f t="shared" si="122"/>
        <v>0</v>
      </c>
      <c r="BZ308" s="55" t="str">
        <f t="shared" si="123"/>
        <v>Intra</v>
      </c>
      <c r="CA308" s="55" t="str">
        <f>IF($BZ308="Ekstra", Parameter3!$B$2, "")</f>
        <v/>
      </c>
      <c r="CB308" s="55" t="str">
        <f>IF($BZ308="Ekstra", Parameter3!$C$2, "")</f>
        <v/>
      </c>
      <c r="CC308" s="55" t="str">
        <f>IF($BZ308="Ekstra", VLOOKUP($E308, Parameter!$E$3:$N$5000, 9, FALSE), "")</f>
        <v/>
      </c>
      <c r="CD308" s="55" t="str">
        <f>IF($BZ308="Ekstra", VLOOKUP($E308, Parameter!$E$3:$N$5000, 10, FALSE), "")</f>
        <v/>
      </c>
      <c r="CE308" s="56">
        <f t="shared" si="124"/>
        <v>0</v>
      </c>
      <c r="CF308" s="55" t="str">
        <f t="shared" si="135"/>
        <v/>
      </c>
      <c r="CG308" s="55" t="str">
        <f t="shared" si="135"/>
        <v/>
      </c>
      <c r="CH308" s="55" t="str">
        <f t="shared" si="125"/>
        <v/>
      </c>
      <c r="CI308" s="55" t="str">
        <f>IF($F308="x.x.x.x.x.x.x", VLOOKUP($C308, Parameter!$A$4:$L$5000, 4, FALSE), "")</f>
        <v/>
      </c>
      <c r="CJ308" s="56">
        <f t="shared" si="126"/>
        <v>0</v>
      </c>
      <c r="CM308" s="4" t="str">
        <f t="shared" si="127"/>
        <v>...-...-.....</v>
      </c>
      <c r="CN308" s="57">
        <f t="shared" si="128"/>
        <v>0</v>
      </c>
      <c r="CO308" s="58">
        <f t="shared" si="129"/>
        <v>0</v>
      </c>
      <c r="CP308" s="4" t="str">
        <f t="shared" si="130"/>
        <v/>
      </c>
      <c r="CQ308" s="4" t="b">
        <f t="shared" si="131"/>
        <v>0</v>
      </c>
      <c r="CR308" s="4" t="str">
        <f t="shared" si="132"/>
        <v/>
      </c>
      <c r="CS308" s="4" t="str">
        <f t="shared" si="133"/>
        <v/>
      </c>
      <c r="CT308" s="91" t="b">
        <f t="shared" si="110"/>
        <v>0</v>
      </c>
    </row>
    <row r="309" spans="1:98" s="4" customFormat="1" x14ac:dyDescent="0.25">
      <c r="A309" s="50" t="str">
        <f t="shared" si="111"/>
        <v>...</v>
      </c>
      <c r="B309" s="50" t="str">
        <f t="shared" si="112"/>
        <v>...</v>
      </c>
      <c r="C309" s="50" t="str">
        <f t="shared" si="113"/>
        <v>.....</v>
      </c>
      <c r="D309" s="50" t="str">
        <f>IF($C309=".....","",_xlfn.IFNA(VLOOKUP($C309, Parameter!$A$4:$L$5000, 3, FALSE), ""))</f>
        <v/>
      </c>
      <c r="E309" s="50" t="str">
        <f t="shared" si="114"/>
        <v>.....</v>
      </c>
      <c r="F309" s="50" t="str">
        <f t="shared" si="115"/>
        <v>......</v>
      </c>
      <c r="G309" s="50" t="str">
        <f t="shared" si="116"/>
        <v>...</v>
      </c>
      <c r="H309" s="40">
        <f>IF(E309=".....", 0, _xlfn.IFNA(VLOOKUP($E309, Parameter2!$A$2:$C$5000, 3, FALSE), 0))</f>
        <v>0</v>
      </c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18" t="str">
        <f>IF(C309=".....","",_xlfn.IFNA(VLOOKUP($C309, Parameter!$A$4:$B$5000, 2, FALSE), "Kode belanja salah :("))</f>
        <v/>
      </c>
      <c r="X309" s="35"/>
      <c r="Y309" s="121"/>
      <c r="Z309" s="17"/>
      <c r="AA309" s="20"/>
      <c r="AB309" s="41" t="str">
        <f>IF($C309=".....","",VLOOKUP($C309, Parameter!$A$4:$L$5000, 6, FALSE))</f>
        <v/>
      </c>
      <c r="AC309" s="41" t="str">
        <f>IF($C309=".....","",VLOOKUP($C309, Parameter!$A$4:$L$5000, 7, FALSE))</f>
        <v/>
      </c>
      <c r="AD309" s="41" t="str">
        <f>IF($C309=".....","",VLOOKUP($C309, Parameter!$A$4:$L$5000, 8, FALSE))</f>
        <v/>
      </c>
      <c r="AE309" s="41" t="str">
        <f>IF($C309=".....","",VLOOKUP($C309, Parameter!$A$4:$L$5000, 9, FALSE))</f>
        <v/>
      </c>
      <c r="AF309" s="41" t="str">
        <f>IF($C309=".....","",VLOOKUP($C309, Parameter!$A$4:$L$5000, 10, FALSE))</f>
        <v/>
      </c>
      <c r="AG309" s="41" t="str">
        <f>IF($C309=".....","",VLOOKUP($C309, Parameter!$A$4:$L$5000, 11, FALSE))</f>
        <v/>
      </c>
      <c r="AH309" s="41" t="str">
        <f>IF($C309="..0.0.0.000","",_xlfn.IFNA(VLOOKUP($C309, Parameter!$A$4:$L$5000, 12, FALSE), ""))</f>
        <v/>
      </c>
      <c r="AI309" s="39"/>
      <c r="AJ309" s="39"/>
      <c r="AK309" s="39"/>
      <c r="AL309" s="39"/>
      <c r="AM309" s="39"/>
      <c r="AN309" s="39"/>
      <c r="AO309" s="39"/>
      <c r="AP309" s="41" t="str">
        <f>IF(F309="......", "", _xlfn.IFNA(VLOOKUP(F309, Parameter2!$D$2:$E$15000, 2, FALSE), "Kode aset salah :("))</f>
        <v/>
      </c>
      <c r="AQ309" s="39"/>
      <c r="AR309" s="51"/>
      <c r="AS309" s="52"/>
      <c r="AT309" s="53">
        <f t="shared" si="117"/>
        <v>0</v>
      </c>
      <c r="AU309" s="39" t="str">
        <f t="shared" si="118"/>
        <v/>
      </c>
      <c r="AV309" s="39" t="str">
        <f t="shared" si="119"/>
        <v/>
      </c>
      <c r="AW309" s="39" t="str">
        <f t="shared" si="120"/>
        <v/>
      </c>
      <c r="AX309" s="39" t="str">
        <f t="shared" si="121"/>
        <v/>
      </c>
      <c r="AY309" s="41" t="str">
        <f>IF(G309="...", "", VLOOKUP(G309, UPB!$A$3:$B$5000, 2, FALSE))</f>
        <v/>
      </c>
      <c r="AZ309" s="84"/>
      <c r="BA309" s="76"/>
      <c r="BB309" s="65"/>
      <c r="BC309" s="65"/>
      <c r="BD309" s="54"/>
      <c r="BE309" s="65"/>
      <c r="BF309" s="65"/>
      <c r="BG309" s="65"/>
      <c r="BH309" s="65"/>
      <c r="BI309" s="65"/>
      <c r="BJ309" s="65"/>
      <c r="BK309" s="65"/>
      <c r="BL309" s="65"/>
      <c r="BM309" s="65"/>
      <c r="BN309" s="70"/>
      <c r="BO309" s="65"/>
      <c r="BP309" s="65"/>
      <c r="BQ309" s="65"/>
      <c r="BR309" s="65"/>
      <c r="BS309" s="65"/>
      <c r="BT309" s="65"/>
      <c r="BU309" s="55" t="str">
        <f>IF(AND($D309 &lt;&gt; "", $D309 &lt;&gt; $E309, $F309 &lt;&gt; "x.x.x.x.x.x.x"), VLOOKUP($E309, Parameter!$E$3:$N$5000, 9, FALSE), "")</f>
        <v/>
      </c>
      <c r="BV309" s="55" t="str">
        <f>IF(AND($D309 &lt;&gt; "", $D309 &lt;&gt; $E309, $F309 &lt;&gt; "x.x.x.x.x.x.x"), VLOOKUP($E309, Parameter!$E$3:$N$5000, 10, FALSE), "")</f>
        <v/>
      </c>
      <c r="BW309" s="55" t="str">
        <f>IF(AND($D309 &lt;&gt; "", $D309 &lt;&gt; $E309, $F309 &lt;&gt; "x.x.x.x.x.x.x"), VLOOKUP($C309, Parameter!$A$4:$L$5000, 3, FALSE), "")</f>
        <v/>
      </c>
      <c r="BX309" s="55" t="str">
        <f>IF(AND($D309 &lt;&gt; "", $D309 &lt;&gt; $E309, $F309 &lt;&gt; "x.x.x.x.x.x.x"), VLOOKUP($C309, Parameter!$A$4:$L$5000, 4, FALSE), "")</f>
        <v/>
      </c>
      <c r="BY309" s="56">
        <f t="shared" si="122"/>
        <v>0</v>
      </c>
      <c r="BZ309" s="55" t="str">
        <f t="shared" si="123"/>
        <v>Intra</v>
      </c>
      <c r="CA309" s="55" t="str">
        <f>IF($BZ309="Ekstra", Parameter3!$B$2, "")</f>
        <v/>
      </c>
      <c r="CB309" s="55" t="str">
        <f>IF($BZ309="Ekstra", Parameter3!$C$2, "")</f>
        <v/>
      </c>
      <c r="CC309" s="55" t="str">
        <f>IF($BZ309="Ekstra", VLOOKUP($E309, Parameter!$E$3:$N$5000, 9, FALSE), "")</f>
        <v/>
      </c>
      <c r="CD309" s="55" t="str">
        <f>IF($BZ309="Ekstra", VLOOKUP($E309, Parameter!$E$3:$N$5000, 10, FALSE), "")</f>
        <v/>
      </c>
      <c r="CE309" s="56">
        <f t="shared" si="124"/>
        <v>0</v>
      </c>
      <c r="CF309" s="55" t="str">
        <f t="shared" si="135"/>
        <v/>
      </c>
      <c r="CG309" s="55" t="str">
        <f t="shared" si="135"/>
        <v/>
      </c>
      <c r="CH309" s="55" t="str">
        <f t="shared" si="125"/>
        <v/>
      </c>
      <c r="CI309" s="55" t="str">
        <f>IF($F309="x.x.x.x.x.x.x", VLOOKUP($C309, Parameter!$A$4:$L$5000, 4, FALSE), "")</f>
        <v/>
      </c>
      <c r="CJ309" s="56">
        <f t="shared" si="126"/>
        <v>0</v>
      </c>
      <c r="CM309" s="4" t="str">
        <f t="shared" si="127"/>
        <v>...-...-.....</v>
      </c>
      <c r="CN309" s="57">
        <f t="shared" si="128"/>
        <v>0</v>
      </c>
      <c r="CO309" s="58">
        <f t="shared" si="129"/>
        <v>0</v>
      </c>
      <c r="CP309" s="4" t="str">
        <f t="shared" si="130"/>
        <v/>
      </c>
      <c r="CQ309" s="4" t="b">
        <f t="shared" si="131"/>
        <v>0</v>
      </c>
      <c r="CR309" s="4" t="str">
        <f t="shared" si="132"/>
        <v/>
      </c>
      <c r="CS309" s="4" t="str">
        <f t="shared" si="133"/>
        <v/>
      </c>
      <c r="CT309" s="91" t="b">
        <f t="shared" si="110"/>
        <v>0</v>
      </c>
    </row>
    <row r="310" spans="1:98" s="4" customFormat="1" x14ac:dyDescent="0.25">
      <c r="A310" s="50" t="str">
        <f t="shared" si="111"/>
        <v>...</v>
      </c>
      <c r="B310" s="50" t="str">
        <f t="shared" si="112"/>
        <v>...</v>
      </c>
      <c r="C310" s="50" t="str">
        <f t="shared" si="113"/>
        <v>.....</v>
      </c>
      <c r="D310" s="50" t="str">
        <f>IF($C310=".....","",_xlfn.IFNA(VLOOKUP($C310, Parameter!$A$4:$L$5000, 3, FALSE), ""))</f>
        <v/>
      </c>
      <c r="E310" s="50" t="str">
        <f t="shared" si="114"/>
        <v>.....</v>
      </c>
      <c r="F310" s="50" t="str">
        <f t="shared" si="115"/>
        <v>......</v>
      </c>
      <c r="G310" s="50" t="str">
        <f t="shared" si="116"/>
        <v>...</v>
      </c>
      <c r="H310" s="40">
        <f>IF(E310=".....", 0, _xlfn.IFNA(VLOOKUP($E310, Parameter2!$A$2:$C$5000, 3, FALSE), 0))</f>
        <v>0</v>
      </c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18" t="str">
        <f>IF(C310=".....","",_xlfn.IFNA(VLOOKUP($C310, Parameter!$A$4:$B$5000, 2, FALSE), "Kode belanja salah :("))</f>
        <v/>
      </c>
      <c r="X310" s="35"/>
      <c r="Y310" s="121"/>
      <c r="Z310" s="17"/>
      <c r="AA310" s="20"/>
      <c r="AB310" s="41" t="str">
        <f>IF($C310=".....","",VLOOKUP($C310, Parameter!$A$4:$L$5000, 6, FALSE))</f>
        <v/>
      </c>
      <c r="AC310" s="41" t="str">
        <f>IF($C310=".....","",VLOOKUP($C310, Parameter!$A$4:$L$5000, 7, FALSE))</f>
        <v/>
      </c>
      <c r="AD310" s="41" t="str">
        <f>IF($C310=".....","",VLOOKUP($C310, Parameter!$A$4:$L$5000, 8, FALSE))</f>
        <v/>
      </c>
      <c r="AE310" s="41" t="str">
        <f>IF($C310=".....","",VLOOKUP($C310, Parameter!$A$4:$L$5000, 9, FALSE))</f>
        <v/>
      </c>
      <c r="AF310" s="41" t="str">
        <f>IF($C310=".....","",VLOOKUP($C310, Parameter!$A$4:$L$5000, 10, FALSE))</f>
        <v/>
      </c>
      <c r="AG310" s="41" t="str">
        <f>IF($C310=".....","",VLOOKUP($C310, Parameter!$A$4:$L$5000, 11, FALSE))</f>
        <v/>
      </c>
      <c r="AH310" s="41" t="str">
        <f>IF($C310="..0.0.0.000","",_xlfn.IFNA(VLOOKUP($C310, Parameter!$A$4:$L$5000, 12, FALSE), ""))</f>
        <v/>
      </c>
      <c r="AI310" s="39"/>
      <c r="AJ310" s="39"/>
      <c r="AK310" s="39"/>
      <c r="AL310" s="39"/>
      <c r="AM310" s="39"/>
      <c r="AN310" s="39"/>
      <c r="AO310" s="39"/>
      <c r="AP310" s="41" t="str">
        <f>IF(F310="......", "", _xlfn.IFNA(VLOOKUP(F310, Parameter2!$D$2:$E$15000, 2, FALSE), "Kode aset salah :("))</f>
        <v/>
      </c>
      <c r="AQ310" s="39"/>
      <c r="AR310" s="51"/>
      <c r="AS310" s="52"/>
      <c r="AT310" s="53">
        <f t="shared" si="117"/>
        <v>0</v>
      </c>
      <c r="AU310" s="39" t="str">
        <f t="shared" si="118"/>
        <v/>
      </c>
      <c r="AV310" s="39" t="str">
        <f t="shared" si="119"/>
        <v/>
      </c>
      <c r="AW310" s="39" t="str">
        <f t="shared" si="120"/>
        <v/>
      </c>
      <c r="AX310" s="39" t="str">
        <f t="shared" si="121"/>
        <v/>
      </c>
      <c r="AY310" s="41" t="str">
        <f>IF(G310="...", "", VLOOKUP(G310, UPB!$A$3:$B$5000, 2, FALSE))</f>
        <v/>
      </c>
      <c r="AZ310" s="84"/>
      <c r="BA310" s="76"/>
      <c r="BB310" s="65"/>
      <c r="BC310" s="65"/>
      <c r="BD310" s="54"/>
      <c r="BE310" s="65"/>
      <c r="BF310" s="65"/>
      <c r="BG310" s="65"/>
      <c r="BH310" s="65"/>
      <c r="BI310" s="65"/>
      <c r="BJ310" s="65"/>
      <c r="BK310" s="65"/>
      <c r="BL310" s="65"/>
      <c r="BM310" s="65"/>
      <c r="BN310" s="70"/>
      <c r="BO310" s="65"/>
      <c r="BP310" s="65"/>
      <c r="BQ310" s="65"/>
      <c r="BR310" s="65"/>
      <c r="BS310" s="65"/>
      <c r="BT310" s="65"/>
      <c r="BU310" s="55" t="str">
        <f>IF(AND($D310 &lt;&gt; "", $D310 &lt;&gt; $E310, $F310 &lt;&gt; "x.x.x.x.x.x.x"), VLOOKUP($E310, Parameter!$E$3:$N$5000, 9, FALSE), "")</f>
        <v/>
      </c>
      <c r="BV310" s="55" t="str">
        <f>IF(AND($D310 &lt;&gt; "", $D310 &lt;&gt; $E310, $F310 &lt;&gt; "x.x.x.x.x.x.x"), VLOOKUP($E310, Parameter!$E$3:$N$5000, 10, FALSE), "")</f>
        <v/>
      </c>
      <c r="BW310" s="55" t="str">
        <f>IF(AND($D310 &lt;&gt; "", $D310 &lt;&gt; $E310, $F310 &lt;&gt; "x.x.x.x.x.x.x"), VLOOKUP($C310, Parameter!$A$4:$L$5000, 3, FALSE), "")</f>
        <v/>
      </c>
      <c r="BX310" s="55" t="str">
        <f>IF(AND($D310 &lt;&gt; "", $D310 &lt;&gt; $E310, $F310 &lt;&gt; "x.x.x.x.x.x.x"), VLOOKUP($C310, Parameter!$A$4:$L$5000, 4, FALSE), "")</f>
        <v/>
      </c>
      <c r="BY310" s="56">
        <f t="shared" si="122"/>
        <v>0</v>
      </c>
      <c r="BZ310" s="55" t="str">
        <f t="shared" si="123"/>
        <v>Intra</v>
      </c>
      <c r="CA310" s="55" t="str">
        <f>IF($BZ310="Ekstra", Parameter3!$B$2, "")</f>
        <v/>
      </c>
      <c r="CB310" s="55" t="str">
        <f>IF($BZ310="Ekstra", Parameter3!$C$2, "")</f>
        <v/>
      </c>
      <c r="CC310" s="55" t="str">
        <f>IF($BZ310="Ekstra", VLOOKUP($E310, Parameter!$E$3:$N$5000, 9, FALSE), "")</f>
        <v/>
      </c>
      <c r="CD310" s="55" t="str">
        <f>IF($BZ310="Ekstra", VLOOKUP($E310, Parameter!$E$3:$N$5000, 10, FALSE), "")</f>
        <v/>
      </c>
      <c r="CE310" s="56">
        <f t="shared" si="124"/>
        <v>0</v>
      </c>
      <c r="CF310" s="55" t="str">
        <f t="shared" si="135"/>
        <v/>
      </c>
      <c r="CG310" s="55" t="str">
        <f t="shared" si="135"/>
        <v/>
      </c>
      <c r="CH310" s="55" t="str">
        <f t="shared" si="125"/>
        <v/>
      </c>
      <c r="CI310" s="55" t="str">
        <f>IF($F310="x.x.x.x.x.x.x", VLOOKUP($C310, Parameter!$A$4:$L$5000, 4, FALSE), "")</f>
        <v/>
      </c>
      <c r="CJ310" s="56">
        <f t="shared" si="126"/>
        <v>0</v>
      </c>
      <c r="CM310" s="4" t="str">
        <f t="shared" si="127"/>
        <v>...-...-.....</v>
      </c>
      <c r="CN310" s="57">
        <f t="shared" si="128"/>
        <v>0</v>
      </c>
      <c r="CO310" s="58">
        <f t="shared" si="129"/>
        <v>0</v>
      </c>
      <c r="CP310" s="4" t="str">
        <f t="shared" si="130"/>
        <v/>
      </c>
      <c r="CQ310" s="4" t="b">
        <f t="shared" si="131"/>
        <v>0</v>
      </c>
      <c r="CR310" s="4" t="str">
        <f t="shared" si="132"/>
        <v/>
      </c>
      <c r="CS310" s="4" t="str">
        <f t="shared" si="133"/>
        <v/>
      </c>
      <c r="CT310" s="91" t="b">
        <f t="shared" si="110"/>
        <v>0</v>
      </c>
    </row>
    <row r="311" spans="1:98" s="4" customFormat="1" x14ac:dyDescent="0.25">
      <c r="A311" s="50" t="str">
        <f t="shared" si="111"/>
        <v>...</v>
      </c>
      <c r="B311" s="50" t="str">
        <f t="shared" si="112"/>
        <v>...</v>
      </c>
      <c r="C311" s="50" t="str">
        <f t="shared" si="113"/>
        <v>.....</v>
      </c>
      <c r="D311" s="50" t="str">
        <f>IF($C311=".....","",_xlfn.IFNA(VLOOKUP($C311, Parameter!$A$4:$L$5000, 3, FALSE), ""))</f>
        <v/>
      </c>
      <c r="E311" s="50" t="str">
        <f t="shared" si="114"/>
        <v>.....</v>
      </c>
      <c r="F311" s="50" t="str">
        <f t="shared" si="115"/>
        <v>......</v>
      </c>
      <c r="G311" s="50" t="str">
        <f t="shared" si="116"/>
        <v>...</v>
      </c>
      <c r="H311" s="40">
        <f>IF(E311=".....", 0, _xlfn.IFNA(VLOOKUP($E311, Parameter2!$A$2:$C$5000, 3, FALSE), 0))</f>
        <v>0</v>
      </c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18" t="str">
        <f>IF(C311=".....","",_xlfn.IFNA(VLOOKUP($C311, Parameter!$A$4:$B$5000, 2, FALSE), "Kode belanja salah :("))</f>
        <v/>
      </c>
      <c r="X311" s="35"/>
      <c r="Y311" s="121"/>
      <c r="Z311" s="17"/>
      <c r="AA311" s="20"/>
      <c r="AB311" s="41" t="str">
        <f>IF($C311=".....","",VLOOKUP($C311, Parameter!$A$4:$L$5000, 6, FALSE))</f>
        <v/>
      </c>
      <c r="AC311" s="41" t="str">
        <f>IF($C311=".....","",VLOOKUP($C311, Parameter!$A$4:$L$5000, 7, FALSE))</f>
        <v/>
      </c>
      <c r="AD311" s="41" t="str">
        <f>IF($C311=".....","",VLOOKUP($C311, Parameter!$A$4:$L$5000, 8, FALSE))</f>
        <v/>
      </c>
      <c r="AE311" s="41" t="str">
        <f>IF($C311=".....","",VLOOKUP($C311, Parameter!$A$4:$L$5000, 9, FALSE))</f>
        <v/>
      </c>
      <c r="AF311" s="41" t="str">
        <f>IF($C311=".....","",VLOOKUP($C311, Parameter!$A$4:$L$5000, 10, FALSE))</f>
        <v/>
      </c>
      <c r="AG311" s="41" t="str">
        <f>IF($C311=".....","",VLOOKUP($C311, Parameter!$A$4:$L$5000, 11, FALSE))</f>
        <v/>
      </c>
      <c r="AH311" s="41" t="str">
        <f>IF($C311="..0.0.0.000","",_xlfn.IFNA(VLOOKUP($C311, Parameter!$A$4:$L$5000, 12, FALSE), ""))</f>
        <v/>
      </c>
      <c r="AI311" s="39"/>
      <c r="AJ311" s="39"/>
      <c r="AK311" s="39"/>
      <c r="AL311" s="39"/>
      <c r="AM311" s="39"/>
      <c r="AN311" s="39"/>
      <c r="AO311" s="39"/>
      <c r="AP311" s="41" t="str">
        <f>IF(F311="......", "", _xlfn.IFNA(VLOOKUP(F311, Parameter2!$D$2:$E$15000, 2, FALSE), "Kode aset salah :("))</f>
        <v/>
      </c>
      <c r="AQ311" s="39"/>
      <c r="AR311" s="51"/>
      <c r="AS311" s="52"/>
      <c r="AT311" s="53">
        <f t="shared" si="117"/>
        <v>0</v>
      </c>
      <c r="AU311" s="39" t="str">
        <f t="shared" si="118"/>
        <v/>
      </c>
      <c r="AV311" s="39" t="str">
        <f t="shared" si="119"/>
        <v/>
      </c>
      <c r="AW311" s="39" t="str">
        <f t="shared" si="120"/>
        <v/>
      </c>
      <c r="AX311" s="39" t="str">
        <f t="shared" si="121"/>
        <v/>
      </c>
      <c r="AY311" s="41" t="str">
        <f>IF(G311="...", "", VLOOKUP(G311, UPB!$A$3:$B$5000, 2, FALSE))</f>
        <v/>
      </c>
      <c r="AZ311" s="84"/>
      <c r="BA311" s="76"/>
      <c r="BB311" s="65"/>
      <c r="BC311" s="65"/>
      <c r="BD311" s="54"/>
      <c r="BE311" s="65"/>
      <c r="BF311" s="65"/>
      <c r="BG311" s="65"/>
      <c r="BH311" s="65"/>
      <c r="BI311" s="65"/>
      <c r="BJ311" s="65"/>
      <c r="BK311" s="65"/>
      <c r="BL311" s="65"/>
      <c r="BM311" s="65"/>
      <c r="BN311" s="70"/>
      <c r="BO311" s="65"/>
      <c r="BP311" s="65"/>
      <c r="BQ311" s="65"/>
      <c r="BR311" s="65"/>
      <c r="BS311" s="65"/>
      <c r="BT311" s="65"/>
      <c r="BU311" s="55" t="str">
        <f>IF(AND($D311 &lt;&gt; "", $D311 &lt;&gt; $E311, $F311 &lt;&gt; "x.x.x.x.x.x.x"), VLOOKUP($E311, Parameter!$E$3:$N$5000, 9, FALSE), "")</f>
        <v/>
      </c>
      <c r="BV311" s="55" t="str">
        <f>IF(AND($D311 &lt;&gt; "", $D311 &lt;&gt; $E311, $F311 &lt;&gt; "x.x.x.x.x.x.x"), VLOOKUP($E311, Parameter!$E$3:$N$5000, 10, FALSE), "")</f>
        <v/>
      </c>
      <c r="BW311" s="55" t="str">
        <f>IF(AND($D311 &lt;&gt; "", $D311 &lt;&gt; $E311, $F311 &lt;&gt; "x.x.x.x.x.x.x"), VLOOKUP($C311, Parameter!$A$4:$L$5000, 3, FALSE), "")</f>
        <v/>
      </c>
      <c r="BX311" s="55" t="str">
        <f>IF(AND($D311 &lt;&gt; "", $D311 &lt;&gt; $E311, $F311 &lt;&gt; "x.x.x.x.x.x.x"), VLOOKUP($C311, Parameter!$A$4:$L$5000, 4, FALSE), "")</f>
        <v/>
      </c>
      <c r="BY311" s="56">
        <f t="shared" si="122"/>
        <v>0</v>
      </c>
      <c r="BZ311" s="55" t="str">
        <f t="shared" si="123"/>
        <v>Intra</v>
      </c>
      <c r="CA311" s="55" t="str">
        <f>IF($BZ311="Ekstra", Parameter3!$B$2, "")</f>
        <v/>
      </c>
      <c r="CB311" s="55" t="str">
        <f>IF($BZ311="Ekstra", Parameter3!$C$2, "")</f>
        <v/>
      </c>
      <c r="CC311" s="55" t="str">
        <f>IF($BZ311="Ekstra", VLOOKUP($E311, Parameter!$E$3:$N$5000, 9, FALSE), "")</f>
        <v/>
      </c>
      <c r="CD311" s="55" t="str">
        <f>IF($BZ311="Ekstra", VLOOKUP($E311, Parameter!$E$3:$N$5000, 10, FALSE), "")</f>
        <v/>
      </c>
      <c r="CE311" s="56">
        <f t="shared" si="124"/>
        <v>0</v>
      </c>
      <c r="CF311" s="55" t="str">
        <f t="shared" si="135"/>
        <v/>
      </c>
      <c r="CG311" s="55" t="str">
        <f t="shared" si="135"/>
        <v/>
      </c>
      <c r="CH311" s="55" t="str">
        <f t="shared" si="125"/>
        <v/>
      </c>
      <c r="CI311" s="55" t="str">
        <f>IF($F311="x.x.x.x.x.x.x", VLOOKUP($C311, Parameter!$A$4:$L$5000, 4, FALSE), "")</f>
        <v/>
      </c>
      <c r="CJ311" s="56">
        <f t="shared" si="126"/>
        <v>0</v>
      </c>
      <c r="CM311" s="4" t="str">
        <f t="shared" si="127"/>
        <v>...-...-.....</v>
      </c>
      <c r="CN311" s="57">
        <f t="shared" si="128"/>
        <v>0</v>
      </c>
      <c r="CO311" s="58">
        <f t="shared" si="129"/>
        <v>0</v>
      </c>
      <c r="CP311" s="4" t="str">
        <f t="shared" si="130"/>
        <v/>
      </c>
      <c r="CQ311" s="4" t="b">
        <f t="shared" si="131"/>
        <v>0</v>
      </c>
      <c r="CR311" s="4" t="str">
        <f t="shared" si="132"/>
        <v/>
      </c>
      <c r="CS311" s="4" t="str">
        <f t="shared" si="133"/>
        <v/>
      </c>
      <c r="CT311" s="91" t="b">
        <f t="shared" si="110"/>
        <v>0</v>
      </c>
    </row>
    <row r="312" spans="1:98" s="4" customFormat="1" x14ac:dyDescent="0.25">
      <c r="A312" s="50" t="str">
        <f t="shared" si="111"/>
        <v>...</v>
      </c>
      <c r="B312" s="50" t="str">
        <f t="shared" si="112"/>
        <v>...</v>
      </c>
      <c r="C312" s="50" t="str">
        <f t="shared" si="113"/>
        <v>.....</v>
      </c>
      <c r="D312" s="50" t="str">
        <f>IF($C312=".....","",_xlfn.IFNA(VLOOKUP($C312, Parameter!$A$4:$L$5000, 3, FALSE), ""))</f>
        <v/>
      </c>
      <c r="E312" s="50" t="str">
        <f t="shared" si="114"/>
        <v>.....</v>
      </c>
      <c r="F312" s="50" t="str">
        <f t="shared" si="115"/>
        <v>......</v>
      </c>
      <c r="G312" s="50" t="str">
        <f t="shared" si="116"/>
        <v>...</v>
      </c>
      <c r="H312" s="40">
        <f>IF(E312=".....", 0, _xlfn.IFNA(VLOOKUP($E312, Parameter2!$A$2:$C$5000, 3, FALSE), 0))</f>
        <v>0</v>
      </c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18" t="str">
        <f>IF(C312=".....","",_xlfn.IFNA(VLOOKUP($C312, Parameter!$A$4:$B$5000, 2, FALSE), "Kode belanja salah :("))</f>
        <v/>
      </c>
      <c r="X312" s="35"/>
      <c r="Y312" s="121"/>
      <c r="Z312" s="17"/>
      <c r="AA312" s="20"/>
      <c r="AB312" s="41" t="str">
        <f>IF($C312=".....","",VLOOKUP($C312, Parameter!$A$4:$L$5000, 6, FALSE))</f>
        <v/>
      </c>
      <c r="AC312" s="41" t="str">
        <f>IF($C312=".....","",VLOOKUP($C312, Parameter!$A$4:$L$5000, 7, FALSE))</f>
        <v/>
      </c>
      <c r="AD312" s="41" t="str">
        <f>IF($C312=".....","",VLOOKUP($C312, Parameter!$A$4:$L$5000, 8, FALSE))</f>
        <v/>
      </c>
      <c r="AE312" s="41" t="str">
        <f>IF($C312=".....","",VLOOKUP($C312, Parameter!$A$4:$L$5000, 9, FALSE))</f>
        <v/>
      </c>
      <c r="AF312" s="41" t="str">
        <f>IF($C312=".....","",VLOOKUP($C312, Parameter!$A$4:$L$5000, 10, FALSE))</f>
        <v/>
      </c>
      <c r="AG312" s="41" t="str">
        <f>IF($C312=".....","",VLOOKUP($C312, Parameter!$A$4:$L$5000, 11, FALSE))</f>
        <v/>
      </c>
      <c r="AH312" s="41" t="str">
        <f>IF($C312="..0.0.0.000","",_xlfn.IFNA(VLOOKUP($C312, Parameter!$A$4:$L$5000, 12, FALSE), ""))</f>
        <v/>
      </c>
      <c r="AI312" s="39"/>
      <c r="AJ312" s="39"/>
      <c r="AK312" s="39"/>
      <c r="AL312" s="39"/>
      <c r="AM312" s="39"/>
      <c r="AN312" s="39"/>
      <c r="AO312" s="39"/>
      <c r="AP312" s="41" t="str">
        <f>IF(F312="......", "", _xlfn.IFNA(VLOOKUP(F312, Parameter2!$D$2:$E$15000, 2, FALSE), "Kode aset salah :("))</f>
        <v/>
      </c>
      <c r="AQ312" s="39"/>
      <c r="AR312" s="51"/>
      <c r="AS312" s="52"/>
      <c r="AT312" s="53">
        <f t="shared" si="117"/>
        <v>0</v>
      </c>
      <c r="AU312" s="39" t="str">
        <f t="shared" si="118"/>
        <v/>
      </c>
      <c r="AV312" s="39" t="str">
        <f t="shared" si="119"/>
        <v/>
      </c>
      <c r="AW312" s="39" t="str">
        <f t="shared" si="120"/>
        <v/>
      </c>
      <c r="AX312" s="39" t="str">
        <f t="shared" si="121"/>
        <v/>
      </c>
      <c r="AY312" s="41" t="str">
        <f>IF(G312="...", "", VLOOKUP(G312, UPB!$A$3:$B$5000, 2, FALSE))</f>
        <v/>
      </c>
      <c r="AZ312" s="84"/>
      <c r="BA312" s="76"/>
      <c r="BB312" s="65"/>
      <c r="BC312" s="65"/>
      <c r="BD312" s="54"/>
      <c r="BE312" s="65"/>
      <c r="BF312" s="65"/>
      <c r="BG312" s="65"/>
      <c r="BH312" s="65"/>
      <c r="BI312" s="65"/>
      <c r="BJ312" s="65"/>
      <c r="BK312" s="65"/>
      <c r="BL312" s="65"/>
      <c r="BM312" s="65"/>
      <c r="BN312" s="70"/>
      <c r="BO312" s="65"/>
      <c r="BP312" s="65"/>
      <c r="BQ312" s="65"/>
      <c r="BR312" s="65"/>
      <c r="BS312" s="65"/>
      <c r="BT312" s="65"/>
      <c r="BU312" s="55" t="str">
        <f>IF(AND($D312 &lt;&gt; "", $D312 &lt;&gt; $E312, $F312 &lt;&gt; "x.x.x.x.x.x.x"), VLOOKUP($E312, Parameter!$E$3:$N$5000, 9, FALSE), "")</f>
        <v/>
      </c>
      <c r="BV312" s="55" t="str">
        <f>IF(AND($D312 &lt;&gt; "", $D312 &lt;&gt; $E312, $F312 &lt;&gt; "x.x.x.x.x.x.x"), VLOOKUP($E312, Parameter!$E$3:$N$5000, 10, FALSE), "")</f>
        <v/>
      </c>
      <c r="BW312" s="55" t="str">
        <f>IF(AND($D312 &lt;&gt; "", $D312 &lt;&gt; $E312, $F312 &lt;&gt; "x.x.x.x.x.x.x"), VLOOKUP($C312, Parameter!$A$4:$L$5000, 3, FALSE), "")</f>
        <v/>
      </c>
      <c r="BX312" s="55" t="str">
        <f>IF(AND($D312 &lt;&gt; "", $D312 &lt;&gt; $E312, $F312 &lt;&gt; "x.x.x.x.x.x.x"), VLOOKUP($C312, Parameter!$A$4:$L$5000, 4, FALSE), "")</f>
        <v/>
      </c>
      <c r="BY312" s="56">
        <f t="shared" si="122"/>
        <v>0</v>
      </c>
      <c r="BZ312" s="55" t="str">
        <f t="shared" si="123"/>
        <v>Intra</v>
      </c>
      <c r="CA312" s="55" t="str">
        <f>IF($BZ312="Ekstra", Parameter3!$B$2, "")</f>
        <v/>
      </c>
      <c r="CB312" s="55" t="str">
        <f>IF($BZ312="Ekstra", Parameter3!$C$2, "")</f>
        <v/>
      </c>
      <c r="CC312" s="55" t="str">
        <f>IF($BZ312="Ekstra", VLOOKUP($E312, Parameter!$E$3:$N$5000, 9, FALSE), "")</f>
        <v/>
      </c>
      <c r="CD312" s="55" t="str">
        <f>IF($BZ312="Ekstra", VLOOKUP($E312, Parameter!$E$3:$N$5000, 10, FALSE), "")</f>
        <v/>
      </c>
      <c r="CE312" s="56">
        <f t="shared" si="124"/>
        <v>0</v>
      </c>
      <c r="CF312" s="55" t="str">
        <f t="shared" ref="CF312:CG331" si="136">IF($F312="x.x.x.x.x.x.x", "x.x.x.x.x.x", "")</f>
        <v/>
      </c>
      <c r="CG312" s="55" t="str">
        <f t="shared" si="136"/>
        <v/>
      </c>
      <c r="CH312" s="55" t="str">
        <f t="shared" si="125"/>
        <v/>
      </c>
      <c r="CI312" s="55" t="str">
        <f>IF($F312="x.x.x.x.x.x.x", VLOOKUP($C312, Parameter!$A$4:$L$5000, 4, FALSE), "")</f>
        <v/>
      </c>
      <c r="CJ312" s="56">
        <f t="shared" si="126"/>
        <v>0</v>
      </c>
      <c r="CM312" s="4" t="str">
        <f t="shared" si="127"/>
        <v>...-...-.....</v>
      </c>
      <c r="CN312" s="57">
        <f t="shared" si="128"/>
        <v>0</v>
      </c>
      <c r="CO312" s="58">
        <f t="shared" si="129"/>
        <v>0</v>
      </c>
      <c r="CP312" s="4" t="str">
        <f t="shared" si="130"/>
        <v/>
      </c>
      <c r="CQ312" s="4" t="b">
        <f t="shared" si="131"/>
        <v>0</v>
      </c>
      <c r="CR312" s="4" t="str">
        <f t="shared" si="132"/>
        <v/>
      </c>
      <c r="CS312" s="4" t="str">
        <f t="shared" si="133"/>
        <v/>
      </c>
      <c r="CT312" s="91" t="b">
        <f t="shared" si="110"/>
        <v>0</v>
      </c>
    </row>
    <row r="313" spans="1:98" s="4" customFormat="1" x14ac:dyDescent="0.25">
      <c r="A313" s="50" t="str">
        <f t="shared" si="111"/>
        <v>...</v>
      </c>
      <c r="B313" s="50" t="str">
        <f t="shared" si="112"/>
        <v>...</v>
      </c>
      <c r="C313" s="50" t="str">
        <f t="shared" si="113"/>
        <v>.....</v>
      </c>
      <c r="D313" s="50" t="str">
        <f>IF($C313=".....","",_xlfn.IFNA(VLOOKUP($C313, Parameter!$A$4:$L$5000, 3, FALSE), ""))</f>
        <v/>
      </c>
      <c r="E313" s="50" t="str">
        <f t="shared" si="114"/>
        <v>.....</v>
      </c>
      <c r="F313" s="50" t="str">
        <f t="shared" si="115"/>
        <v>......</v>
      </c>
      <c r="G313" s="50" t="str">
        <f t="shared" si="116"/>
        <v>...</v>
      </c>
      <c r="H313" s="40">
        <f>IF(E313=".....", 0, _xlfn.IFNA(VLOOKUP($E313, Parameter2!$A$2:$C$5000, 3, FALSE), 0))</f>
        <v>0</v>
      </c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18" t="str">
        <f>IF(C313=".....","",_xlfn.IFNA(VLOOKUP($C313, Parameter!$A$4:$B$5000, 2, FALSE), "Kode belanja salah :("))</f>
        <v/>
      </c>
      <c r="X313" s="35"/>
      <c r="Y313" s="121"/>
      <c r="Z313" s="17"/>
      <c r="AA313" s="20"/>
      <c r="AB313" s="41" t="str">
        <f>IF($C313=".....","",VLOOKUP($C313, Parameter!$A$4:$L$5000, 6, FALSE))</f>
        <v/>
      </c>
      <c r="AC313" s="41" t="str">
        <f>IF($C313=".....","",VLOOKUP($C313, Parameter!$A$4:$L$5000, 7, FALSE))</f>
        <v/>
      </c>
      <c r="AD313" s="41" t="str">
        <f>IF($C313=".....","",VLOOKUP($C313, Parameter!$A$4:$L$5000, 8, FALSE))</f>
        <v/>
      </c>
      <c r="AE313" s="41" t="str">
        <f>IF($C313=".....","",VLOOKUP($C313, Parameter!$A$4:$L$5000, 9, FALSE))</f>
        <v/>
      </c>
      <c r="AF313" s="41" t="str">
        <f>IF($C313=".....","",VLOOKUP($C313, Parameter!$A$4:$L$5000, 10, FALSE))</f>
        <v/>
      </c>
      <c r="AG313" s="41" t="str">
        <f>IF($C313=".....","",VLOOKUP($C313, Parameter!$A$4:$L$5000, 11, FALSE))</f>
        <v/>
      </c>
      <c r="AH313" s="41" t="str">
        <f>IF($C313="..0.0.0.000","",_xlfn.IFNA(VLOOKUP($C313, Parameter!$A$4:$L$5000, 12, FALSE), ""))</f>
        <v/>
      </c>
      <c r="AI313" s="39"/>
      <c r="AJ313" s="39"/>
      <c r="AK313" s="39"/>
      <c r="AL313" s="39"/>
      <c r="AM313" s="39"/>
      <c r="AN313" s="39"/>
      <c r="AO313" s="39"/>
      <c r="AP313" s="41" t="str">
        <f>IF(F313="......", "", _xlfn.IFNA(VLOOKUP(F313, Parameter2!$D$2:$E$15000, 2, FALSE), "Kode aset salah :("))</f>
        <v/>
      </c>
      <c r="AQ313" s="39"/>
      <c r="AR313" s="51"/>
      <c r="AS313" s="52"/>
      <c r="AT313" s="53">
        <f t="shared" si="117"/>
        <v>0</v>
      </c>
      <c r="AU313" s="39" t="str">
        <f t="shared" si="118"/>
        <v/>
      </c>
      <c r="AV313" s="39" t="str">
        <f t="shared" si="119"/>
        <v/>
      </c>
      <c r="AW313" s="39" t="str">
        <f t="shared" si="120"/>
        <v/>
      </c>
      <c r="AX313" s="39" t="str">
        <f t="shared" si="121"/>
        <v/>
      </c>
      <c r="AY313" s="41" t="str">
        <f>IF(G313="...", "", VLOOKUP(G313, UPB!$A$3:$B$5000, 2, FALSE))</f>
        <v/>
      </c>
      <c r="AZ313" s="84"/>
      <c r="BA313" s="76"/>
      <c r="BB313" s="65"/>
      <c r="BC313" s="65"/>
      <c r="BD313" s="54"/>
      <c r="BE313" s="65"/>
      <c r="BF313" s="65"/>
      <c r="BG313" s="65"/>
      <c r="BH313" s="65"/>
      <c r="BI313" s="65"/>
      <c r="BJ313" s="65"/>
      <c r="BK313" s="65"/>
      <c r="BL313" s="65"/>
      <c r="BM313" s="65"/>
      <c r="BN313" s="70"/>
      <c r="BO313" s="65"/>
      <c r="BP313" s="65"/>
      <c r="BQ313" s="65"/>
      <c r="BR313" s="65"/>
      <c r="BS313" s="65"/>
      <c r="BT313" s="65"/>
      <c r="BU313" s="55" t="str">
        <f>IF(AND($D313 &lt;&gt; "", $D313 &lt;&gt; $E313, $F313 &lt;&gt; "x.x.x.x.x.x.x"), VLOOKUP($E313, Parameter!$E$3:$N$5000, 9, FALSE), "")</f>
        <v/>
      </c>
      <c r="BV313" s="55" t="str">
        <f>IF(AND($D313 &lt;&gt; "", $D313 &lt;&gt; $E313, $F313 &lt;&gt; "x.x.x.x.x.x.x"), VLOOKUP($E313, Parameter!$E$3:$N$5000, 10, FALSE), "")</f>
        <v/>
      </c>
      <c r="BW313" s="55" t="str">
        <f>IF(AND($D313 &lt;&gt; "", $D313 &lt;&gt; $E313, $F313 &lt;&gt; "x.x.x.x.x.x.x"), VLOOKUP($C313, Parameter!$A$4:$L$5000, 3, FALSE), "")</f>
        <v/>
      </c>
      <c r="BX313" s="55" t="str">
        <f>IF(AND($D313 &lt;&gt; "", $D313 &lt;&gt; $E313, $F313 &lt;&gt; "x.x.x.x.x.x.x"), VLOOKUP($C313, Parameter!$A$4:$L$5000, 4, FALSE), "")</f>
        <v/>
      </c>
      <c r="BY313" s="56">
        <f t="shared" si="122"/>
        <v>0</v>
      </c>
      <c r="BZ313" s="55" t="str">
        <f t="shared" si="123"/>
        <v>Intra</v>
      </c>
      <c r="CA313" s="55" t="str">
        <f>IF($BZ313="Ekstra", Parameter3!$B$2, "")</f>
        <v/>
      </c>
      <c r="CB313" s="55" t="str">
        <f>IF($BZ313="Ekstra", Parameter3!$C$2, "")</f>
        <v/>
      </c>
      <c r="CC313" s="55" t="str">
        <f>IF($BZ313="Ekstra", VLOOKUP($E313, Parameter!$E$3:$N$5000, 9, FALSE), "")</f>
        <v/>
      </c>
      <c r="CD313" s="55" t="str">
        <f>IF($BZ313="Ekstra", VLOOKUP($E313, Parameter!$E$3:$N$5000, 10, FALSE), "")</f>
        <v/>
      </c>
      <c r="CE313" s="56">
        <f t="shared" si="124"/>
        <v>0</v>
      </c>
      <c r="CF313" s="55" t="str">
        <f t="shared" si="136"/>
        <v/>
      </c>
      <c r="CG313" s="55" t="str">
        <f t="shared" si="136"/>
        <v/>
      </c>
      <c r="CH313" s="55" t="str">
        <f t="shared" si="125"/>
        <v/>
      </c>
      <c r="CI313" s="55" t="str">
        <f>IF($F313="x.x.x.x.x.x.x", VLOOKUP($C313, Parameter!$A$4:$L$5000, 4, FALSE), "")</f>
        <v/>
      </c>
      <c r="CJ313" s="56">
        <f t="shared" si="126"/>
        <v>0</v>
      </c>
      <c r="CM313" s="4" t="str">
        <f t="shared" si="127"/>
        <v>...-...-.....</v>
      </c>
      <c r="CN313" s="57">
        <f t="shared" si="128"/>
        <v>0</v>
      </c>
      <c r="CO313" s="58">
        <f t="shared" si="129"/>
        <v>0</v>
      </c>
      <c r="CP313" s="4" t="str">
        <f t="shared" si="130"/>
        <v/>
      </c>
      <c r="CQ313" s="4" t="b">
        <f t="shared" si="131"/>
        <v>0</v>
      </c>
      <c r="CR313" s="4" t="str">
        <f t="shared" si="132"/>
        <v/>
      </c>
      <c r="CS313" s="4" t="str">
        <f t="shared" si="133"/>
        <v/>
      </c>
      <c r="CT313" s="91" t="b">
        <f t="shared" si="110"/>
        <v>0</v>
      </c>
    </row>
    <row r="314" spans="1:98" s="4" customFormat="1" x14ac:dyDescent="0.25">
      <c r="A314" s="50" t="str">
        <f t="shared" si="111"/>
        <v>...</v>
      </c>
      <c r="B314" s="50" t="str">
        <f t="shared" si="112"/>
        <v>...</v>
      </c>
      <c r="C314" s="50" t="str">
        <f t="shared" si="113"/>
        <v>.....</v>
      </c>
      <c r="D314" s="50" t="str">
        <f>IF($C314=".....","",_xlfn.IFNA(VLOOKUP($C314, Parameter!$A$4:$L$5000, 3, FALSE), ""))</f>
        <v/>
      </c>
      <c r="E314" s="50" t="str">
        <f t="shared" si="114"/>
        <v>.....</v>
      </c>
      <c r="F314" s="50" t="str">
        <f t="shared" si="115"/>
        <v>......</v>
      </c>
      <c r="G314" s="50" t="str">
        <f t="shared" si="116"/>
        <v>...</v>
      </c>
      <c r="H314" s="40">
        <f>IF(E314=".....", 0, _xlfn.IFNA(VLOOKUP($E314, Parameter2!$A$2:$C$5000, 3, FALSE), 0))</f>
        <v>0</v>
      </c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18" t="str">
        <f>IF(C314=".....","",_xlfn.IFNA(VLOOKUP($C314, Parameter!$A$4:$B$5000, 2, FALSE), "Kode belanja salah :("))</f>
        <v/>
      </c>
      <c r="X314" s="35"/>
      <c r="Y314" s="121"/>
      <c r="Z314" s="17"/>
      <c r="AA314" s="20"/>
      <c r="AB314" s="41" t="str">
        <f>IF($C314=".....","",VLOOKUP($C314, Parameter!$A$4:$L$5000, 6, FALSE))</f>
        <v/>
      </c>
      <c r="AC314" s="41" t="str">
        <f>IF($C314=".....","",VLOOKUP($C314, Parameter!$A$4:$L$5000, 7, FALSE))</f>
        <v/>
      </c>
      <c r="AD314" s="41" t="str">
        <f>IF($C314=".....","",VLOOKUP($C314, Parameter!$A$4:$L$5000, 8, FALSE))</f>
        <v/>
      </c>
      <c r="AE314" s="41" t="str">
        <f>IF($C314=".....","",VLOOKUP($C314, Parameter!$A$4:$L$5000, 9, FALSE))</f>
        <v/>
      </c>
      <c r="AF314" s="41" t="str">
        <f>IF($C314=".....","",VLOOKUP($C314, Parameter!$A$4:$L$5000, 10, FALSE))</f>
        <v/>
      </c>
      <c r="AG314" s="41" t="str">
        <f>IF($C314=".....","",VLOOKUP($C314, Parameter!$A$4:$L$5000, 11, FALSE))</f>
        <v/>
      </c>
      <c r="AH314" s="41" t="str">
        <f>IF($C314="..0.0.0.000","",_xlfn.IFNA(VLOOKUP($C314, Parameter!$A$4:$L$5000, 12, FALSE), ""))</f>
        <v/>
      </c>
      <c r="AI314" s="39"/>
      <c r="AJ314" s="39"/>
      <c r="AK314" s="39"/>
      <c r="AL314" s="39"/>
      <c r="AM314" s="39"/>
      <c r="AN314" s="39"/>
      <c r="AO314" s="39"/>
      <c r="AP314" s="41" t="str">
        <f>IF(F314="......", "", _xlfn.IFNA(VLOOKUP(F314, Parameter2!$D$2:$E$15000, 2, FALSE), "Kode aset salah :("))</f>
        <v/>
      </c>
      <c r="AQ314" s="39"/>
      <c r="AR314" s="51"/>
      <c r="AS314" s="52"/>
      <c r="AT314" s="53">
        <f t="shared" si="117"/>
        <v>0</v>
      </c>
      <c r="AU314" s="39" t="str">
        <f t="shared" si="118"/>
        <v/>
      </c>
      <c r="AV314" s="39" t="str">
        <f t="shared" si="119"/>
        <v/>
      </c>
      <c r="AW314" s="39" t="str">
        <f t="shared" si="120"/>
        <v/>
      </c>
      <c r="AX314" s="39" t="str">
        <f t="shared" si="121"/>
        <v/>
      </c>
      <c r="AY314" s="41" t="str">
        <f>IF(G314="...", "", VLOOKUP(G314, UPB!$A$3:$B$5000, 2, FALSE))</f>
        <v/>
      </c>
      <c r="AZ314" s="84"/>
      <c r="BA314" s="76"/>
      <c r="BB314" s="65"/>
      <c r="BC314" s="65"/>
      <c r="BD314" s="54"/>
      <c r="BE314" s="65"/>
      <c r="BF314" s="65"/>
      <c r="BG314" s="65"/>
      <c r="BH314" s="65"/>
      <c r="BI314" s="65"/>
      <c r="BJ314" s="65"/>
      <c r="BK314" s="65"/>
      <c r="BL314" s="65"/>
      <c r="BM314" s="65"/>
      <c r="BN314" s="70"/>
      <c r="BO314" s="65"/>
      <c r="BP314" s="65"/>
      <c r="BQ314" s="65"/>
      <c r="BR314" s="65"/>
      <c r="BS314" s="65"/>
      <c r="BT314" s="65"/>
      <c r="BU314" s="55" t="str">
        <f>IF(AND($D314 &lt;&gt; "", $D314 &lt;&gt; $E314, $F314 &lt;&gt; "x.x.x.x.x.x.x"), VLOOKUP($E314, Parameter!$E$3:$N$5000, 9, FALSE), "")</f>
        <v/>
      </c>
      <c r="BV314" s="55" t="str">
        <f>IF(AND($D314 &lt;&gt; "", $D314 &lt;&gt; $E314, $F314 &lt;&gt; "x.x.x.x.x.x.x"), VLOOKUP($E314, Parameter!$E$3:$N$5000, 10, FALSE), "")</f>
        <v/>
      </c>
      <c r="BW314" s="55" t="str">
        <f>IF(AND($D314 &lt;&gt; "", $D314 &lt;&gt; $E314, $F314 &lt;&gt; "x.x.x.x.x.x.x"), VLOOKUP($C314, Parameter!$A$4:$L$5000, 3, FALSE), "")</f>
        <v/>
      </c>
      <c r="BX314" s="55" t="str">
        <f>IF(AND($D314 &lt;&gt; "", $D314 &lt;&gt; $E314, $F314 &lt;&gt; "x.x.x.x.x.x.x"), VLOOKUP($C314, Parameter!$A$4:$L$5000, 4, FALSE), "")</f>
        <v/>
      </c>
      <c r="BY314" s="56">
        <f t="shared" si="122"/>
        <v>0</v>
      </c>
      <c r="BZ314" s="55" t="str">
        <f t="shared" si="123"/>
        <v>Intra</v>
      </c>
      <c r="CA314" s="55" t="str">
        <f>IF($BZ314="Ekstra", Parameter3!$B$2, "")</f>
        <v/>
      </c>
      <c r="CB314" s="55" t="str">
        <f>IF($BZ314="Ekstra", Parameter3!$C$2, "")</f>
        <v/>
      </c>
      <c r="CC314" s="55" t="str">
        <f>IF($BZ314="Ekstra", VLOOKUP($E314, Parameter!$E$3:$N$5000, 9, FALSE), "")</f>
        <v/>
      </c>
      <c r="CD314" s="55" t="str">
        <f>IF($BZ314="Ekstra", VLOOKUP($E314, Parameter!$E$3:$N$5000, 10, FALSE), "")</f>
        <v/>
      </c>
      <c r="CE314" s="56">
        <f t="shared" si="124"/>
        <v>0</v>
      </c>
      <c r="CF314" s="55" t="str">
        <f t="shared" si="136"/>
        <v/>
      </c>
      <c r="CG314" s="55" t="str">
        <f t="shared" si="136"/>
        <v/>
      </c>
      <c r="CH314" s="55" t="str">
        <f t="shared" si="125"/>
        <v/>
      </c>
      <c r="CI314" s="55" t="str">
        <f>IF($F314="x.x.x.x.x.x.x", VLOOKUP($C314, Parameter!$A$4:$L$5000, 4, FALSE), "")</f>
        <v/>
      </c>
      <c r="CJ314" s="56">
        <f t="shared" si="126"/>
        <v>0</v>
      </c>
      <c r="CM314" s="4" t="str">
        <f t="shared" si="127"/>
        <v>...-...-.....</v>
      </c>
      <c r="CN314" s="57">
        <f t="shared" si="128"/>
        <v>0</v>
      </c>
      <c r="CO314" s="58">
        <f t="shared" si="129"/>
        <v>0</v>
      </c>
      <c r="CP314" s="4" t="str">
        <f t="shared" si="130"/>
        <v/>
      </c>
      <c r="CQ314" s="4" t="b">
        <f t="shared" si="131"/>
        <v>0</v>
      </c>
      <c r="CR314" s="4" t="str">
        <f t="shared" si="132"/>
        <v/>
      </c>
      <c r="CS314" s="4" t="str">
        <f t="shared" si="133"/>
        <v/>
      </c>
      <c r="CT314" s="91" t="b">
        <f t="shared" si="110"/>
        <v>0</v>
      </c>
    </row>
    <row r="315" spans="1:98" s="4" customFormat="1" x14ac:dyDescent="0.25">
      <c r="A315" s="50" t="str">
        <f t="shared" si="111"/>
        <v>...</v>
      </c>
      <c r="B315" s="50" t="str">
        <f t="shared" si="112"/>
        <v>...</v>
      </c>
      <c r="C315" s="50" t="str">
        <f t="shared" si="113"/>
        <v>.....</v>
      </c>
      <c r="D315" s="50" t="str">
        <f>IF($C315=".....","",_xlfn.IFNA(VLOOKUP($C315, Parameter!$A$4:$L$5000, 3, FALSE), ""))</f>
        <v/>
      </c>
      <c r="E315" s="50" t="str">
        <f t="shared" si="114"/>
        <v>.....</v>
      </c>
      <c r="F315" s="50" t="str">
        <f t="shared" si="115"/>
        <v>......</v>
      </c>
      <c r="G315" s="50" t="str">
        <f t="shared" si="116"/>
        <v>...</v>
      </c>
      <c r="H315" s="40">
        <f>IF(E315=".....", 0, _xlfn.IFNA(VLOOKUP($E315, Parameter2!$A$2:$C$5000, 3, FALSE), 0))</f>
        <v>0</v>
      </c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18" t="str">
        <f>IF(C315=".....","",_xlfn.IFNA(VLOOKUP($C315, Parameter!$A$4:$B$5000, 2, FALSE), "Kode belanja salah :("))</f>
        <v/>
      </c>
      <c r="X315" s="35"/>
      <c r="Y315" s="121"/>
      <c r="Z315" s="17"/>
      <c r="AA315" s="20"/>
      <c r="AB315" s="41" t="str">
        <f>IF($C315=".....","",VLOOKUP($C315, Parameter!$A$4:$L$5000, 6, FALSE))</f>
        <v/>
      </c>
      <c r="AC315" s="41" t="str">
        <f>IF($C315=".....","",VLOOKUP($C315, Parameter!$A$4:$L$5000, 7, FALSE))</f>
        <v/>
      </c>
      <c r="AD315" s="41" t="str">
        <f>IF($C315=".....","",VLOOKUP($C315, Parameter!$A$4:$L$5000, 8, FALSE))</f>
        <v/>
      </c>
      <c r="AE315" s="41" t="str">
        <f>IF($C315=".....","",VLOOKUP($C315, Parameter!$A$4:$L$5000, 9, FALSE))</f>
        <v/>
      </c>
      <c r="AF315" s="41" t="str">
        <f>IF($C315=".....","",VLOOKUP($C315, Parameter!$A$4:$L$5000, 10, FALSE))</f>
        <v/>
      </c>
      <c r="AG315" s="41" t="str">
        <f>IF($C315=".....","",VLOOKUP($C315, Parameter!$A$4:$L$5000, 11, FALSE))</f>
        <v/>
      </c>
      <c r="AH315" s="41" t="str">
        <f>IF($C315="..0.0.0.000","",_xlfn.IFNA(VLOOKUP($C315, Parameter!$A$4:$L$5000, 12, FALSE), ""))</f>
        <v/>
      </c>
      <c r="AI315" s="39"/>
      <c r="AJ315" s="39"/>
      <c r="AK315" s="39"/>
      <c r="AL315" s="39"/>
      <c r="AM315" s="39"/>
      <c r="AN315" s="39"/>
      <c r="AO315" s="39"/>
      <c r="AP315" s="41" t="str">
        <f>IF(F315="......", "", _xlfn.IFNA(VLOOKUP(F315, Parameter2!$D$2:$E$15000, 2, FALSE), "Kode aset salah :("))</f>
        <v/>
      </c>
      <c r="AQ315" s="39"/>
      <c r="AR315" s="51"/>
      <c r="AS315" s="52"/>
      <c r="AT315" s="53">
        <f t="shared" si="117"/>
        <v>0</v>
      </c>
      <c r="AU315" s="39" t="str">
        <f t="shared" si="118"/>
        <v/>
      </c>
      <c r="AV315" s="39" t="str">
        <f t="shared" si="119"/>
        <v/>
      </c>
      <c r="AW315" s="39" t="str">
        <f t="shared" si="120"/>
        <v/>
      </c>
      <c r="AX315" s="39" t="str">
        <f t="shared" si="121"/>
        <v/>
      </c>
      <c r="AY315" s="41" t="str">
        <f>IF(G315="...", "", VLOOKUP(G315, UPB!$A$3:$B$5000, 2, FALSE))</f>
        <v/>
      </c>
      <c r="AZ315" s="84"/>
      <c r="BA315" s="76"/>
      <c r="BB315" s="65"/>
      <c r="BC315" s="65"/>
      <c r="BD315" s="54"/>
      <c r="BE315" s="65"/>
      <c r="BF315" s="65"/>
      <c r="BG315" s="65"/>
      <c r="BH315" s="65"/>
      <c r="BI315" s="65"/>
      <c r="BJ315" s="65"/>
      <c r="BK315" s="65"/>
      <c r="BL315" s="65"/>
      <c r="BM315" s="65"/>
      <c r="BN315" s="70"/>
      <c r="BO315" s="65"/>
      <c r="BP315" s="65"/>
      <c r="BQ315" s="65"/>
      <c r="BR315" s="65"/>
      <c r="BS315" s="65"/>
      <c r="BT315" s="65"/>
      <c r="BU315" s="55" t="str">
        <f>IF(AND($D315 &lt;&gt; "", $D315 &lt;&gt; $E315, $F315 &lt;&gt; "x.x.x.x.x.x.x"), VLOOKUP($E315, Parameter!$E$3:$N$5000, 9, FALSE), "")</f>
        <v/>
      </c>
      <c r="BV315" s="55" t="str">
        <f>IF(AND($D315 &lt;&gt; "", $D315 &lt;&gt; $E315, $F315 &lt;&gt; "x.x.x.x.x.x.x"), VLOOKUP($E315, Parameter!$E$3:$N$5000, 10, FALSE), "")</f>
        <v/>
      </c>
      <c r="BW315" s="55" t="str">
        <f>IF(AND($D315 &lt;&gt; "", $D315 &lt;&gt; $E315, $F315 &lt;&gt; "x.x.x.x.x.x.x"), VLOOKUP($C315, Parameter!$A$4:$L$5000, 3, FALSE), "")</f>
        <v/>
      </c>
      <c r="BX315" s="55" t="str">
        <f>IF(AND($D315 &lt;&gt; "", $D315 &lt;&gt; $E315, $F315 &lt;&gt; "x.x.x.x.x.x.x"), VLOOKUP($C315, Parameter!$A$4:$L$5000, 4, FALSE), "")</f>
        <v/>
      </c>
      <c r="BY315" s="56">
        <f t="shared" si="122"/>
        <v>0</v>
      </c>
      <c r="BZ315" s="55" t="str">
        <f t="shared" si="123"/>
        <v>Intra</v>
      </c>
      <c r="CA315" s="55" t="str">
        <f>IF($BZ315="Ekstra", Parameter3!$B$2, "")</f>
        <v/>
      </c>
      <c r="CB315" s="55" t="str">
        <f>IF($BZ315="Ekstra", Parameter3!$C$2, "")</f>
        <v/>
      </c>
      <c r="CC315" s="55" t="str">
        <f>IF($BZ315="Ekstra", VLOOKUP($E315, Parameter!$E$3:$N$5000, 9, FALSE), "")</f>
        <v/>
      </c>
      <c r="CD315" s="55" t="str">
        <f>IF($BZ315="Ekstra", VLOOKUP($E315, Parameter!$E$3:$N$5000, 10, FALSE), "")</f>
        <v/>
      </c>
      <c r="CE315" s="56">
        <f t="shared" si="124"/>
        <v>0</v>
      </c>
      <c r="CF315" s="55" t="str">
        <f t="shared" si="136"/>
        <v/>
      </c>
      <c r="CG315" s="55" t="str">
        <f t="shared" si="136"/>
        <v/>
      </c>
      <c r="CH315" s="55" t="str">
        <f t="shared" si="125"/>
        <v/>
      </c>
      <c r="CI315" s="55" t="str">
        <f>IF($F315="x.x.x.x.x.x.x", VLOOKUP($C315, Parameter!$A$4:$L$5000, 4, FALSE), "")</f>
        <v/>
      </c>
      <c r="CJ315" s="56">
        <f t="shared" si="126"/>
        <v>0</v>
      </c>
      <c r="CM315" s="4" t="str">
        <f t="shared" si="127"/>
        <v>...-...-.....</v>
      </c>
      <c r="CN315" s="57">
        <f t="shared" si="128"/>
        <v>0</v>
      </c>
      <c r="CO315" s="58">
        <f t="shared" si="129"/>
        <v>0</v>
      </c>
      <c r="CP315" s="4" t="str">
        <f t="shared" si="130"/>
        <v/>
      </c>
      <c r="CQ315" s="4" t="b">
        <f t="shared" si="131"/>
        <v>0</v>
      </c>
      <c r="CR315" s="4" t="str">
        <f t="shared" si="132"/>
        <v/>
      </c>
      <c r="CS315" s="4" t="str">
        <f t="shared" si="133"/>
        <v/>
      </c>
      <c r="CT315" s="91" t="b">
        <f t="shared" si="110"/>
        <v>0</v>
      </c>
    </row>
    <row r="316" spans="1:98" s="4" customFormat="1" x14ac:dyDescent="0.25">
      <c r="A316" s="50" t="str">
        <f t="shared" si="111"/>
        <v>...</v>
      </c>
      <c r="B316" s="50" t="str">
        <f t="shared" si="112"/>
        <v>...</v>
      </c>
      <c r="C316" s="50" t="str">
        <f t="shared" si="113"/>
        <v>.....</v>
      </c>
      <c r="D316" s="50" t="str">
        <f>IF($C316=".....","",_xlfn.IFNA(VLOOKUP($C316, Parameter!$A$4:$L$5000, 3, FALSE), ""))</f>
        <v/>
      </c>
      <c r="E316" s="50" t="str">
        <f t="shared" si="114"/>
        <v>.....</v>
      </c>
      <c r="F316" s="50" t="str">
        <f t="shared" si="115"/>
        <v>......</v>
      </c>
      <c r="G316" s="50" t="str">
        <f t="shared" si="116"/>
        <v>...</v>
      </c>
      <c r="H316" s="40">
        <f>IF(E316=".....", 0, _xlfn.IFNA(VLOOKUP($E316, Parameter2!$A$2:$C$5000, 3, FALSE), 0))</f>
        <v>0</v>
      </c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18" t="str">
        <f>IF(C316=".....","",_xlfn.IFNA(VLOOKUP($C316, Parameter!$A$4:$B$5000, 2, FALSE), "Kode belanja salah :("))</f>
        <v/>
      </c>
      <c r="X316" s="35"/>
      <c r="Y316" s="121"/>
      <c r="Z316" s="17"/>
      <c r="AA316" s="20"/>
      <c r="AB316" s="41" t="str">
        <f>IF($C316=".....","",VLOOKUP($C316, Parameter!$A$4:$L$5000, 6, FALSE))</f>
        <v/>
      </c>
      <c r="AC316" s="41" t="str">
        <f>IF($C316=".....","",VLOOKUP($C316, Parameter!$A$4:$L$5000, 7, FALSE))</f>
        <v/>
      </c>
      <c r="AD316" s="41" t="str">
        <f>IF($C316=".....","",VLOOKUP($C316, Parameter!$A$4:$L$5000, 8, FALSE))</f>
        <v/>
      </c>
      <c r="AE316" s="41" t="str">
        <f>IF($C316=".....","",VLOOKUP($C316, Parameter!$A$4:$L$5000, 9, FALSE))</f>
        <v/>
      </c>
      <c r="AF316" s="41" t="str">
        <f>IF($C316=".....","",VLOOKUP($C316, Parameter!$A$4:$L$5000, 10, FALSE))</f>
        <v/>
      </c>
      <c r="AG316" s="41" t="str">
        <f>IF($C316=".....","",VLOOKUP($C316, Parameter!$A$4:$L$5000, 11, FALSE))</f>
        <v/>
      </c>
      <c r="AH316" s="41" t="str">
        <f>IF($C316="..0.0.0.000","",_xlfn.IFNA(VLOOKUP($C316, Parameter!$A$4:$L$5000, 12, FALSE), ""))</f>
        <v/>
      </c>
      <c r="AI316" s="39"/>
      <c r="AJ316" s="39"/>
      <c r="AK316" s="39"/>
      <c r="AL316" s="39"/>
      <c r="AM316" s="39"/>
      <c r="AN316" s="39"/>
      <c r="AO316" s="39"/>
      <c r="AP316" s="41" t="str">
        <f>IF(F316="......", "", _xlfn.IFNA(VLOOKUP(F316, Parameter2!$D$2:$E$15000, 2, FALSE), "Kode aset salah :("))</f>
        <v/>
      </c>
      <c r="AQ316" s="39"/>
      <c r="AR316" s="51"/>
      <c r="AS316" s="52"/>
      <c r="AT316" s="53">
        <f t="shared" si="117"/>
        <v>0</v>
      </c>
      <c r="AU316" s="39" t="str">
        <f t="shared" si="118"/>
        <v/>
      </c>
      <c r="AV316" s="39" t="str">
        <f t="shared" si="119"/>
        <v/>
      </c>
      <c r="AW316" s="39" t="str">
        <f t="shared" si="120"/>
        <v/>
      </c>
      <c r="AX316" s="39" t="str">
        <f t="shared" si="121"/>
        <v/>
      </c>
      <c r="AY316" s="41" t="str">
        <f>IF(G316="...", "", VLOOKUP(G316, UPB!$A$3:$B$5000, 2, FALSE))</f>
        <v/>
      </c>
      <c r="AZ316" s="84"/>
      <c r="BA316" s="76"/>
      <c r="BB316" s="65"/>
      <c r="BC316" s="65"/>
      <c r="BD316" s="54"/>
      <c r="BE316" s="65"/>
      <c r="BF316" s="65"/>
      <c r="BG316" s="65"/>
      <c r="BH316" s="65"/>
      <c r="BI316" s="65"/>
      <c r="BJ316" s="65"/>
      <c r="BK316" s="65"/>
      <c r="BL316" s="65"/>
      <c r="BM316" s="65"/>
      <c r="BN316" s="70"/>
      <c r="BO316" s="65"/>
      <c r="BP316" s="65"/>
      <c r="BQ316" s="65"/>
      <c r="BR316" s="65"/>
      <c r="BS316" s="65"/>
      <c r="BT316" s="65"/>
      <c r="BU316" s="55" t="str">
        <f>IF(AND($D316 &lt;&gt; "", $D316 &lt;&gt; $E316, $F316 &lt;&gt; "x.x.x.x.x.x.x"), VLOOKUP($E316, Parameter!$E$3:$N$5000, 9, FALSE), "")</f>
        <v/>
      </c>
      <c r="BV316" s="55" t="str">
        <f>IF(AND($D316 &lt;&gt; "", $D316 &lt;&gt; $E316, $F316 &lt;&gt; "x.x.x.x.x.x.x"), VLOOKUP($E316, Parameter!$E$3:$N$5000, 10, FALSE), "")</f>
        <v/>
      </c>
      <c r="BW316" s="55" t="str">
        <f>IF(AND($D316 &lt;&gt; "", $D316 &lt;&gt; $E316, $F316 &lt;&gt; "x.x.x.x.x.x.x"), VLOOKUP($C316, Parameter!$A$4:$L$5000, 3, FALSE), "")</f>
        <v/>
      </c>
      <c r="BX316" s="55" t="str">
        <f>IF(AND($D316 &lt;&gt; "", $D316 &lt;&gt; $E316, $F316 &lt;&gt; "x.x.x.x.x.x.x"), VLOOKUP($C316, Parameter!$A$4:$L$5000, 4, FALSE), "")</f>
        <v/>
      </c>
      <c r="BY316" s="56">
        <f t="shared" si="122"/>
        <v>0</v>
      </c>
      <c r="BZ316" s="55" t="str">
        <f t="shared" si="123"/>
        <v>Intra</v>
      </c>
      <c r="CA316" s="55" t="str">
        <f>IF($BZ316="Ekstra", Parameter3!$B$2, "")</f>
        <v/>
      </c>
      <c r="CB316" s="55" t="str">
        <f>IF($BZ316="Ekstra", Parameter3!$C$2, "")</f>
        <v/>
      </c>
      <c r="CC316" s="55" t="str">
        <f>IF($BZ316="Ekstra", VLOOKUP($E316, Parameter!$E$3:$N$5000, 9, FALSE), "")</f>
        <v/>
      </c>
      <c r="CD316" s="55" t="str">
        <f>IF($BZ316="Ekstra", VLOOKUP($E316, Parameter!$E$3:$N$5000, 10, FALSE), "")</f>
        <v/>
      </c>
      <c r="CE316" s="56">
        <f t="shared" si="124"/>
        <v>0</v>
      </c>
      <c r="CF316" s="55" t="str">
        <f t="shared" si="136"/>
        <v/>
      </c>
      <c r="CG316" s="55" t="str">
        <f t="shared" si="136"/>
        <v/>
      </c>
      <c r="CH316" s="55" t="str">
        <f t="shared" si="125"/>
        <v/>
      </c>
      <c r="CI316" s="55" t="str">
        <f>IF($F316="x.x.x.x.x.x.x", VLOOKUP($C316, Parameter!$A$4:$L$5000, 4, FALSE), "")</f>
        <v/>
      </c>
      <c r="CJ316" s="56">
        <f t="shared" si="126"/>
        <v>0</v>
      </c>
      <c r="CM316" s="4" t="str">
        <f t="shared" si="127"/>
        <v>...-...-.....</v>
      </c>
      <c r="CN316" s="57">
        <f t="shared" si="128"/>
        <v>0</v>
      </c>
      <c r="CO316" s="58">
        <f t="shared" si="129"/>
        <v>0</v>
      </c>
      <c r="CP316" s="4" t="str">
        <f t="shared" si="130"/>
        <v/>
      </c>
      <c r="CQ316" s="4" t="b">
        <f t="shared" si="131"/>
        <v>0</v>
      </c>
      <c r="CR316" s="4" t="str">
        <f t="shared" si="132"/>
        <v/>
      </c>
      <c r="CS316" s="4" t="str">
        <f t="shared" si="133"/>
        <v/>
      </c>
      <c r="CT316" s="91" t="b">
        <f t="shared" si="110"/>
        <v>0</v>
      </c>
    </row>
    <row r="317" spans="1:98" s="4" customFormat="1" x14ac:dyDescent="0.25">
      <c r="A317" s="50" t="str">
        <f t="shared" si="111"/>
        <v>...</v>
      </c>
      <c r="B317" s="50" t="str">
        <f t="shared" si="112"/>
        <v>...</v>
      </c>
      <c r="C317" s="50" t="str">
        <f t="shared" si="113"/>
        <v>.....</v>
      </c>
      <c r="D317" s="50" t="str">
        <f>IF($C317=".....","",_xlfn.IFNA(VLOOKUP($C317, Parameter!$A$4:$L$5000, 3, FALSE), ""))</f>
        <v/>
      </c>
      <c r="E317" s="50" t="str">
        <f t="shared" si="114"/>
        <v>.....</v>
      </c>
      <c r="F317" s="50" t="str">
        <f t="shared" si="115"/>
        <v>......</v>
      </c>
      <c r="G317" s="50" t="str">
        <f t="shared" si="116"/>
        <v>...</v>
      </c>
      <c r="H317" s="40">
        <f>IF(E317=".....", 0, _xlfn.IFNA(VLOOKUP($E317, Parameter2!$A$2:$C$5000, 3, FALSE), 0))</f>
        <v>0</v>
      </c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18" t="str">
        <f>IF(C317=".....","",_xlfn.IFNA(VLOOKUP($C317, Parameter!$A$4:$B$5000, 2, FALSE), "Kode belanja salah :("))</f>
        <v/>
      </c>
      <c r="X317" s="35"/>
      <c r="Y317" s="121"/>
      <c r="Z317" s="17"/>
      <c r="AA317" s="20"/>
      <c r="AB317" s="41" t="str">
        <f>IF($C317=".....","",VLOOKUP($C317, Parameter!$A$4:$L$5000, 6, FALSE))</f>
        <v/>
      </c>
      <c r="AC317" s="41" t="str">
        <f>IF($C317=".....","",VLOOKUP($C317, Parameter!$A$4:$L$5000, 7, FALSE))</f>
        <v/>
      </c>
      <c r="AD317" s="41" t="str">
        <f>IF($C317=".....","",VLOOKUP($C317, Parameter!$A$4:$L$5000, 8, FALSE))</f>
        <v/>
      </c>
      <c r="AE317" s="41" t="str">
        <f>IF($C317=".....","",VLOOKUP($C317, Parameter!$A$4:$L$5000, 9, FALSE))</f>
        <v/>
      </c>
      <c r="AF317" s="41" t="str">
        <f>IF($C317=".....","",VLOOKUP($C317, Parameter!$A$4:$L$5000, 10, FALSE))</f>
        <v/>
      </c>
      <c r="AG317" s="41" t="str">
        <f>IF($C317=".....","",VLOOKUP($C317, Parameter!$A$4:$L$5000, 11, FALSE))</f>
        <v/>
      </c>
      <c r="AH317" s="41" t="str">
        <f>IF($C317="..0.0.0.000","",_xlfn.IFNA(VLOOKUP($C317, Parameter!$A$4:$L$5000, 12, FALSE), ""))</f>
        <v/>
      </c>
      <c r="AI317" s="39"/>
      <c r="AJ317" s="39"/>
      <c r="AK317" s="39"/>
      <c r="AL317" s="39"/>
      <c r="AM317" s="39"/>
      <c r="AN317" s="39"/>
      <c r="AO317" s="39"/>
      <c r="AP317" s="41" t="str">
        <f>IF(F317="......", "", _xlfn.IFNA(VLOOKUP(F317, Parameter2!$D$2:$E$15000, 2, FALSE), "Kode aset salah :("))</f>
        <v/>
      </c>
      <c r="AQ317" s="39"/>
      <c r="AR317" s="51"/>
      <c r="AS317" s="52"/>
      <c r="AT317" s="53">
        <f t="shared" si="117"/>
        <v>0</v>
      </c>
      <c r="AU317" s="39" t="str">
        <f t="shared" si="118"/>
        <v/>
      </c>
      <c r="AV317" s="39" t="str">
        <f t="shared" si="119"/>
        <v/>
      </c>
      <c r="AW317" s="39" t="str">
        <f t="shared" si="120"/>
        <v/>
      </c>
      <c r="AX317" s="39" t="str">
        <f t="shared" si="121"/>
        <v/>
      </c>
      <c r="AY317" s="41" t="str">
        <f>IF(G317="...", "", VLOOKUP(G317, UPB!$A$3:$B$5000, 2, FALSE))</f>
        <v/>
      </c>
      <c r="AZ317" s="84"/>
      <c r="BA317" s="76"/>
      <c r="BB317" s="65"/>
      <c r="BC317" s="65"/>
      <c r="BD317" s="54"/>
      <c r="BE317" s="65"/>
      <c r="BF317" s="65"/>
      <c r="BG317" s="65"/>
      <c r="BH317" s="65"/>
      <c r="BI317" s="65"/>
      <c r="BJ317" s="65"/>
      <c r="BK317" s="65"/>
      <c r="BL317" s="65"/>
      <c r="BM317" s="65"/>
      <c r="BN317" s="70"/>
      <c r="BO317" s="65"/>
      <c r="BP317" s="65"/>
      <c r="BQ317" s="65"/>
      <c r="BR317" s="65"/>
      <c r="BS317" s="65"/>
      <c r="BT317" s="65"/>
      <c r="BU317" s="55" t="str">
        <f>IF(AND($D317 &lt;&gt; "", $D317 &lt;&gt; $E317, $F317 &lt;&gt; "x.x.x.x.x.x.x"), VLOOKUP($E317, Parameter!$E$3:$N$5000, 9, FALSE), "")</f>
        <v/>
      </c>
      <c r="BV317" s="55" t="str">
        <f>IF(AND($D317 &lt;&gt; "", $D317 &lt;&gt; $E317, $F317 &lt;&gt; "x.x.x.x.x.x.x"), VLOOKUP($E317, Parameter!$E$3:$N$5000, 10, FALSE), "")</f>
        <v/>
      </c>
      <c r="BW317" s="55" t="str">
        <f>IF(AND($D317 &lt;&gt; "", $D317 &lt;&gt; $E317, $F317 &lt;&gt; "x.x.x.x.x.x.x"), VLOOKUP($C317, Parameter!$A$4:$L$5000, 3, FALSE), "")</f>
        <v/>
      </c>
      <c r="BX317" s="55" t="str">
        <f>IF(AND($D317 &lt;&gt; "", $D317 &lt;&gt; $E317, $F317 &lt;&gt; "x.x.x.x.x.x.x"), VLOOKUP($C317, Parameter!$A$4:$L$5000, 4, FALSE), "")</f>
        <v/>
      </c>
      <c r="BY317" s="56">
        <f t="shared" si="122"/>
        <v>0</v>
      </c>
      <c r="BZ317" s="55" t="str">
        <f t="shared" si="123"/>
        <v>Intra</v>
      </c>
      <c r="CA317" s="55" t="str">
        <f>IF($BZ317="Ekstra", Parameter3!$B$2, "")</f>
        <v/>
      </c>
      <c r="CB317" s="55" t="str">
        <f>IF($BZ317="Ekstra", Parameter3!$C$2, "")</f>
        <v/>
      </c>
      <c r="CC317" s="55" t="str">
        <f>IF($BZ317="Ekstra", VLOOKUP($E317, Parameter!$E$3:$N$5000, 9, FALSE), "")</f>
        <v/>
      </c>
      <c r="CD317" s="55" t="str">
        <f>IF($BZ317="Ekstra", VLOOKUP($E317, Parameter!$E$3:$N$5000, 10, FALSE), "")</f>
        <v/>
      </c>
      <c r="CE317" s="56">
        <f t="shared" si="124"/>
        <v>0</v>
      </c>
      <c r="CF317" s="55" t="str">
        <f t="shared" si="136"/>
        <v/>
      </c>
      <c r="CG317" s="55" t="str">
        <f t="shared" si="136"/>
        <v/>
      </c>
      <c r="CH317" s="55" t="str">
        <f t="shared" si="125"/>
        <v/>
      </c>
      <c r="CI317" s="55" t="str">
        <f>IF($F317="x.x.x.x.x.x.x", VLOOKUP($C317, Parameter!$A$4:$L$5000, 4, FALSE), "")</f>
        <v/>
      </c>
      <c r="CJ317" s="56">
        <f t="shared" si="126"/>
        <v>0</v>
      </c>
      <c r="CM317" s="4" t="str">
        <f t="shared" si="127"/>
        <v>...-...-.....</v>
      </c>
      <c r="CN317" s="57">
        <f t="shared" si="128"/>
        <v>0</v>
      </c>
      <c r="CO317" s="58">
        <f t="shared" si="129"/>
        <v>0</v>
      </c>
      <c r="CP317" s="4" t="str">
        <f t="shared" si="130"/>
        <v/>
      </c>
      <c r="CQ317" s="4" t="b">
        <f t="shared" si="131"/>
        <v>0</v>
      </c>
      <c r="CR317" s="4" t="str">
        <f t="shared" si="132"/>
        <v/>
      </c>
      <c r="CS317" s="4" t="str">
        <f t="shared" si="133"/>
        <v/>
      </c>
      <c r="CT317" s="91" t="b">
        <f t="shared" si="110"/>
        <v>0</v>
      </c>
    </row>
    <row r="318" spans="1:98" s="4" customFormat="1" x14ac:dyDescent="0.25">
      <c r="A318" s="50" t="str">
        <f t="shared" si="111"/>
        <v>...</v>
      </c>
      <c r="B318" s="50" t="str">
        <f t="shared" si="112"/>
        <v>...</v>
      </c>
      <c r="C318" s="50" t="str">
        <f t="shared" si="113"/>
        <v>.....</v>
      </c>
      <c r="D318" s="50" t="str">
        <f>IF($C318=".....","",_xlfn.IFNA(VLOOKUP($C318, Parameter!$A$4:$L$5000, 3, FALSE), ""))</f>
        <v/>
      </c>
      <c r="E318" s="50" t="str">
        <f t="shared" si="114"/>
        <v>.....</v>
      </c>
      <c r="F318" s="50" t="str">
        <f t="shared" si="115"/>
        <v>......</v>
      </c>
      <c r="G318" s="50" t="str">
        <f t="shared" si="116"/>
        <v>...</v>
      </c>
      <c r="H318" s="40">
        <f>IF(E318=".....", 0, _xlfn.IFNA(VLOOKUP($E318, Parameter2!$A$2:$C$5000, 3, FALSE), 0))</f>
        <v>0</v>
      </c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18" t="str">
        <f>IF(C318=".....","",_xlfn.IFNA(VLOOKUP($C318, Parameter!$A$4:$B$5000, 2, FALSE), "Kode belanja salah :("))</f>
        <v/>
      </c>
      <c r="X318" s="35"/>
      <c r="Y318" s="121"/>
      <c r="Z318" s="17"/>
      <c r="AA318" s="20"/>
      <c r="AB318" s="41" t="str">
        <f>IF($C318=".....","",VLOOKUP($C318, Parameter!$A$4:$L$5000, 6, FALSE))</f>
        <v/>
      </c>
      <c r="AC318" s="41" t="str">
        <f>IF($C318=".....","",VLOOKUP($C318, Parameter!$A$4:$L$5000, 7, FALSE))</f>
        <v/>
      </c>
      <c r="AD318" s="41" t="str">
        <f>IF($C318=".....","",VLOOKUP($C318, Parameter!$A$4:$L$5000, 8, FALSE))</f>
        <v/>
      </c>
      <c r="AE318" s="41" t="str">
        <f>IF($C318=".....","",VLOOKUP($C318, Parameter!$A$4:$L$5000, 9, FALSE))</f>
        <v/>
      </c>
      <c r="AF318" s="41" t="str">
        <f>IF($C318=".....","",VLOOKUP($C318, Parameter!$A$4:$L$5000, 10, FALSE))</f>
        <v/>
      </c>
      <c r="AG318" s="41" t="str">
        <f>IF($C318=".....","",VLOOKUP($C318, Parameter!$A$4:$L$5000, 11, FALSE))</f>
        <v/>
      </c>
      <c r="AH318" s="41" t="str">
        <f>IF($C318="..0.0.0.000","",_xlfn.IFNA(VLOOKUP($C318, Parameter!$A$4:$L$5000, 12, FALSE), ""))</f>
        <v/>
      </c>
      <c r="AI318" s="39"/>
      <c r="AJ318" s="39"/>
      <c r="AK318" s="39"/>
      <c r="AL318" s="39"/>
      <c r="AM318" s="39"/>
      <c r="AN318" s="39"/>
      <c r="AO318" s="39"/>
      <c r="AP318" s="41" t="str">
        <f>IF(F318="......", "", _xlfn.IFNA(VLOOKUP(F318, Parameter2!$D$2:$E$15000, 2, FALSE), "Kode aset salah :("))</f>
        <v/>
      </c>
      <c r="AQ318" s="39"/>
      <c r="AR318" s="51"/>
      <c r="AS318" s="52"/>
      <c r="AT318" s="53">
        <f t="shared" si="117"/>
        <v>0</v>
      </c>
      <c r="AU318" s="39" t="str">
        <f t="shared" si="118"/>
        <v/>
      </c>
      <c r="AV318" s="39" t="str">
        <f t="shared" si="119"/>
        <v/>
      </c>
      <c r="AW318" s="39" t="str">
        <f t="shared" si="120"/>
        <v/>
      </c>
      <c r="AX318" s="39" t="str">
        <f t="shared" si="121"/>
        <v/>
      </c>
      <c r="AY318" s="41" t="str">
        <f>IF(G318="...", "", VLOOKUP(G318, UPB!$A$3:$B$5000, 2, FALSE))</f>
        <v/>
      </c>
      <c r="AZ318" s="84"/>
      <c r="BA318" s="76"/>
      <c r="BB318" s="65"/>
      <c r="BC318" s="65"/>
      <c r="BD318" s="54"/>
      <c r="BE318" s="65"/>
      <c r="BF318" s="65"/>
      <c r="BG318" s="65"/>
      <c r="BH318" s="65"/>
      <c r="BI318" s="65"/>
      <c r="BJ318" s="65"/>
      <c r="BK318" s="65"/>
      <c r="BL318" s="65"/>
      <c r="BM318" s="65"/>
      <c r="BN318" s="70"/>
      <c r="BO318" s="65"/>
      <c r="BP318" s="65"/>
      <c r="BQ318" s="65"/>
      <c r="BR318" s="65"/>
      <c r="BS318" s="65"/>
      <c r="BT318" s="65"/>
      <c r="BU318" s="55" t="str">
        <f>IF(AND($D318 &lt;&gt; "", $D318 &lt;&gt; $E318, $F318 &lt;&gt; "x.x.x.x.x.x.x"), VLOOKUP($E318, Parameter!$E$3:$N$5000, 9, FALSE), "")</f>
        <v/>
      </c>
      <c r="BV318" s="55" t="str">
        <f>IF(AND($D318 &lt;&gt; "", $D318 &lt;&gt; $E318, $F318 &lt;&gt; "x.x.x.x.x.x.x"), VLOOKUP($E318, Parameter!$E$3:$N$5000, 10, FALSE), "")</f>
        <v/>
      </c>
      <c r="BW318" s="55" t="str">
        <f>IF(AND($D318 &lt;&gt; "", $D318 &lt;&gt; $E318, $F318 &lt;&gt; "x.x.x.x.x.x.x"), VLOOKUP($C318, Parameter!$A$4:$L$5000, 3, FALSE), "")</f>
        <v/>
      </c>
      <c r="BX318" s="55" t="str">
        <f>IF(AND($D318 &lt;&gt; "", $D318 &lt;&gt; $E318, $F318 &lt;&gt; "x.x.x.x.x.x.x"), VLOOKUP($C318, Parameter!$A$4:$L$5000, 4, FALSE), "")</f>
        <v/>
      </c>
      <c r="BY318" s="56">
        <f t="shared" si="122"/>
        <v>0</v>
      </c>
      <c r="BZ318" s="55" t="str">
        <f t="shared" si="123"/>
        <v>Intra</v>
      </c>
      <c r="CA318" s="55" t="str">
        <f>IF($BZ318="Ekstra", Parameter3!$B$2, "")</f>
        <v/>
      </c>
      <c r="CB318" s="55" t="str">
        <f>IF($BZ318="Ekstra", Parameter3!$C$2, "")</f>
        <v/>
      </c>
      <c r="CC318" s="55" t="str">
        <f>IF($BZ318="Ekstra", VLOOKUP($E318, Parameter!$E$3:$N$5000, 9, FALSE), "")</f>
        <v/>
      </c>
      <c r="CD318" s="55" t="str">
        <f>IF($BZ318="Ekstra", VLOOKUP($E318, Parameter!$E$3:$N$5000, 10, FALSE), "")</f>
        <v/>
      </c>
      <c r="CE318" s="56">
        <f t="shared" si="124"/>
        <v>0</v>
      </c>
      <c r="CF318" s="55" t="str">
        <f t="shared" si="136"/>
        <v/>
      </c>
      <c r="CG318" s="55" t="str">
        <f t="shared" si="136"/>
        <v/>
      </c>
      <c r="CH318" s="55" t="str">
        <f t="shared" si="125"/>
        <v/>
      </c>
      <c r="CI318" s="55" t="str">
        <f>IF($F318="x.x.x.x.x.x.x", VLOOKUP($C318, Parameter!$A$4:$L$5000, 4, FALSE), "")</f>
        <v/>
      </c>
      <c r="CJ318" s="56">
        <f t="shared" si="126"/>
        <v>0</v>
      </c>
      <c r="CM318" s="4" t="str">
        <f t="shared" si="127"/>
        <v>...-...-.....</v>
      </c>
      <c r="CN318" s="57">
        <f t="shared" si="128"/>
        <v>0</v>
      </c>
      <c r="CO318" s="58">
        <f t="shared" si="129"/>
        <v>0</v>
      </c>
      <c r="CP318" s="4" t="str">
        <f t="shared" si="130"/>
        <v/>
      </c>
      <c r="CQ318" s="4" t="b">
        <f t="shared" si="131"/>
        <v>0</v>
      </c>
      <c r="CR318" s="4" t="str">
        <f t="shared" si="132"/>
        <v/>
      </c>
      <c r="CS318" s="4" t="str">
        <f t="shared" si="133"/>
        <v/>
      </c>
      <c r="CT318" s="91" t="b">
        <f t="shared" si="110"/>
        <v>0</v>
      </c>
    </row>
    <row r="319" spans="1:98" s="4" customFormat="1" x14ac:dyDescent="0.25">
      <c r="A319" s="50" t="str">
        <f t="shared" si="111"/>
        <v>...</v>
      </c>
      <c r="B319" s="50" t="str">
        <f t="shared" si="112"/>
        <v>...</v>
      </c>
      <c r="C319" s="50" t="str">
        <f t="shared" si="113"/>
        <v>.....</v>
      </c>
      <c r="D319" s="50" t="str">
        <f>IF($C319=".....","",_xlfn.IFNA(VLOOKUP($C319, Parameter!$A$4:$L$5000, 3, FALSE), ""))</f>
        <v/>
      </c>
      <c r="E319" s="50" t="str">
        <f t="shared" si="114"/>
        <v>.....</v>
      </c>
      <c r="F319" s="50" t="str">
        <f t="shared" si="115"/>
        <v>......</v>
      </c>
      <c r="G319" s="50" t="str">
        <f t="shared" si="116"/>
        <v>...</v>
      </c>
      <c r="H319" s="40">
        <f>IF(E319=".....", 0, _xlfn.IFNA(VLOOKUP($E319, Parameter2!$A$2:$C$5000, 3, FALSE), 0))</f>
        <v>0</v>
      </c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18" t="str">
        <f>IF(C319=".....","",_xlfn.IFNA(VLOOKUP($C319, Parameter!$A$4:$B$5000, 2, FALSE), "Kode belanja salah :("))</f>
        <v/>
      </c>
      <c r="X319" s="35"/>
      <c r="Y319" s="121"/>
      <c r="Z319" s="17"/>
      <c r="AA319" s="20"/>
      <c r="AB319" s="41" t="str">
        <f>IF($C319=".....","",VLOOKUP($C319, Parameter!$A$4:$L$5000, 6, FALSE))</f>
        <v/>
      </c>
      <c r="AC319" s="41" t="str">
        <f>IF($C319=".....","",VLOOKUP($C319, Parameter!$A$4:$L$5000, 7, FALSE))</f>
        <v/>
      </c>
      <c r="AD319" s="41" t="str">
        <f>IF($C319=".....","",VLOOKUP($C319, Parameter!$A$4:$L$5000, 8, FALSE))</f>
        <v/>
      </c>
      <c r="AE319" s="41" t="str">
        <f>IF($C319=".....","",VLOOKUP($C319, Parameter!$A$4:$L$5000, 9, FALSE))</f>
        <v/>
      </c>
      <c r="AF319" s="41" t="str">
        <f>IF($C319=".....","",VLOOKUP($C319, Parameter!$A$4:$L$5000, 10, FALSE))</f>
        <v/>
      </c>
      <c r="AG319" s="41" t="str">
        <f>IF($C319=".....","",VLOOKUP($C319, Parameter!$A$4:$L$5000, 11, FALSE))</f>
        <v/>
      </c>
      <c r="AH319" s="41" t="str">
        <f>IF($C319="..0.0.0.000","",_xlfn.IFNA(VLOOKUP($C319, Parameter!$A$4:$L$5000, 12, FALSE), ""))</f>
        <v/>
      </c>
      <c r="AI319" s="39"/>
      <c r="AJ319" s="39"/>
      <c r="AK319" s="39"/>
      <c r="AL319" s="39"/>
      <c r="AM319" s="39"/>
      <c r="AN319" s="39"/>
      <c r="AO319" s="39"/>
      <c r="AP319" s="41" t="str">
        <f>IF(F319="......", "", _xlfn.IFNA(VLOOKUP(F319, Parameter2!$D$2:$E$15000, 2, FALSE), "Kode aset salah :("))</f>
        <v/>
      </c>
      <c r="AQ319" s="39"/>
      <c r="AR319" s="51"/>
      <c r="AS319" s="52"/>
      <c r="AT319" s="53">
        <f t="shared" si="117"/>
        <v>0</v>
      </c>
      <c r="AU319" s="39" t="str">
        <f t="shared" si="118"/>
        <v/>
      </c>
      <c r="AV319" s="39" t="str">
        <f t="shared" si="119"/>
        <v/>
      </c>
      <c r="AW319" s="39" t="str">
        <f t="shared" si="120"/>
        <v/>
      </c>
      <c r="AX319" s="39" t="str">
        <f t="shared" si="121"/>
        <v/>
      </c>
      <c r="AY319" s="41" t="str">
        <f>IF(G319="...", "", VLOOKUP(G319, UPB!$A$3:$B$5000, 2, FALSE))</f>
        <v/>
      </c>
      <c r="AZ319" s="84"/>
      <c r="BA319" s="76"/>
      <c r="BB319" s="65"/>
      <c r="BC319" s="65"/>
      <c r="BD319" s="54"/>
      <c r="BE319" s="65"/>
      <c r="BF319" s="65"/>
      <c r="BG319" s="65"/>
      <c r="BH319" s="65"/>
      <c r="BI319" s="65"/>
      <c r="BJ319" s="65"/>
      <c r="BK319" s="65"/>
      <c r="BL319" s="65"/>
      <c r="BM319" s="65"/>
      <c r="BN319" s="70"/>
      <c r="BO319" s="65"/>
      <c r="BP319" s="65"/>
      <c r="BQ319" s="65"/>
      <c r="BR319" s="65"/>
      <c r="BS319" s="65"/>
      <c r="BT319" s="65"/>
      <c r="BU319" s="55" t="str">
        <f>IF(AND($D319 &lt;&gt; "", $D319 &lt;&gt; $E319, $F319 &lt;&gt; "x.x.x.x.x.x.x"), VLOOKUP($E319, Parameter!$E$3:$N$5000, 9, FALSE), "")</f>
        <v/>
      </c>
      <c r="BV319" s="55" t="str">
        <f>IF(AND($D319 &lt;&gt; "", $D319 &lt;&gt; $E319, $F319 &lt;&gt; "x.x.x.x.x.x.x"), VLOOKUP($E319, Parameter!$E$3:$N$5000, 10, FALSE), "")</f>
        <v/>
      </c>
      <c r="BW319" s="55" t="str">
        <f>IF(AND($D319 &lt;&gt; "", $D319 &lt;&gt; $E319, $F319 &lt;&gt; "x.x.x.x.x.x.x"), VLOOKUP($C319, Parameter!$A$4:$L$5000, 3, FALSE), "")</f>
        <v/>
      </c>
      <c r="BX319" s="55" t="str">
        <f>IF(AND($D319 &lt;&gt; "", $D319 &lt;&gt; $E319, $F319 &lt;&gt; "x.x.x.x.x.x.x"), VLOOKUP($C319, Parameter!$A$4:$L$5000, 4, FALSE), "")</f>
        <v/>
      </c>
      <c r="BY319" s="56">
        <f t="shared" si="122"/>
        <v>0</v>
      </c>
      <c r="BZ319" s="55" t="str">
        <f t="shared" si="123"/>
        <v>Intra</v>
      </c>
      <c r="CA319" s="55" t="str">
        <f>IF($BZ319="Ekstra", Parameter3!$B$2, "")</f>
        <v/>
      </c>
      <c r="CB319" s="55" t="str">
        <f>IF($BZ319="Ekstra", Parameter3!$C$2, "")</f>
        <v/>
      </c>
      <c r="CC319" s="55" t="str">
        <f>IF($BZ319="Ekstra", VLOOKUP($E319, Parameter!$E$3:$N$5000, 9, FALSE), "")</f>
        <v/>
      </c>
      <c r="CD319" s="55" t="str">
        <f>IF($BZ319="Ekstra", VLOOKUP($E319, Parameter!$E$3:$N$5000, 10, FALSE), "")</f>
        <v/>
      </c>
      <c r="CE319" s="56">
        <f t="shared" si="124"/>
        <v>0</v>
      </c>
      <c r="CF319" s="55" t="str">
        <f t="shared" si="136"/>
        <v/>
      </c>
      <c r="CG319" s="55" t="str">
        <f t="shared" si="136"/>
        <v/>
      </c>
      <c r="CH319" s="55" t="str">
        <f t="shared" si="125"/>
        <v/>
      </c>
      <c r="CI319" s="55" t="str">
        <f>IF($F319="x.x.x.x.x.x.x", VLOOKUP($C319, Parameter!$A$4:$L$5000, 4, FALSE), "")</f>
        <v/>
      </c>
      <c r="CJ319" s="56">
        <f t="shared" si="126"/>
        <v>0</v>
      </c>
      <c r="CM319" s="4" t="str">
        <f t="shared" si="127"/>
        <v>...-...-.....</v>
      </c>
      <c r="CN319" s="57">
        <f t="shared" si="128"/>
        <v>0</v>
      </c>
      <c r="CO319" s="58">
        <f t="shared" si="129"/>
        <v>0</v>
      </c>
      <c r="CP319" s="4" t="str">
        <f t="shared" si="130"/>
        <v/>
      </c>
      <c r="CQ319" s="4" t="b">
        <f t="shared" si="131"/>
        <v>0</v>
      </c>
      <c r="CR319" s="4" t="str">
        <f t="shared" si="132"/>
        <v/>
      </c>
      <c r="CS319" s="4" t="str">
        <f t="shared" si="133"/>
        <v/>
      </c>
      <c r="CT319" s="91" t="b">
        <f t="shared" si="110"/>
        <v>0</v>
      </c>
    </row>
    <row r="320" spans="1:98" s="4" customFormat="1" x14ac:dyDescent="0.25">
      <c r="A320" s="50" t="str">
        <f t="shared" si="111"/>
        <v>...</v>
      </c>
      <c r="B320" s="50" t="str">
        <f t="shared" si="112"/>
        <v>...</v>
      </c>
      <c r="C320" s="50" t="str">
        <f t="shared" si="113"/>
        <v>.....</v>
      </c>
      <c r="D320" s="50" t="str">
        <f>IF($C320=".....","",_xlfn.IFNA(VLOOKUP($C320, Parameter!$A$4:$L$5000, 3, FALSE), ""))</f>
        <v/>
      </c>
      <c r="E320" s="50" t="str">
        <f t="shared" si="114"/>
        <v>.....</v>
      </c>
      <c r="F320" s="50" t="str">
        <f t="shared" si="115"/>
        <v>......</v>
      </c>
      <c r="G320" s="50" t="str">
        <f t="shared" si="116"/>
        <v>...</v>
      </c>
      <c r="H320" s="40">
        <f>IF(E320=".....", 0, _xlfn.IFNA(VLOOKUP($E320, Parameter2!$A$2:$C$5000, 3, FALSE), 0))</f>
        <v>0</v>
      </c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18" t="str">
        <f>IF(C320=".....","",_xlfn.IFNA(VLOOKUP($C320, Parameter!$A$4:$B$5000, 2, FALSE), "Kode belanja salah :("))</f>
        <v/>
      </c>
      <c r="X320" s="35"/>
      <c r="Y320" s="121"/>
      <c r="Z320" s="17"/>
      <c r="AA320" s="20"/>
      <c r="AB320" s="41" t="str">
        <f>IF($C320=".....","",VLOOKUP($C320, Parameter!$A$4:$L$5000, 6, FALSE))</f>
        <v/>
      </c>
      <c r="AC320" s="41" t="str">
        <f>IF($C320=".....","",VLOOKUP($C320, Parameter!$A$4:$L$5000, 7, FALSE))</f>
        <v/>
      </c>
      <c r="AD320" s="41" t="str">
        <f>IF($C320=".....","",VLOOKUP($C320, Parameter!$A$4:$L$5000, 8, FALSE))</f>
        <v/>
      </c>
      <c r="AE320" s="41" t="str">
        <f>IF($C320=".....","",VLOOKUP($C320, Parameter!$A$4:$L$5000, 9, FALSE))</f>
        <v/>
      </c>
      <c r="AF320" s="41" t="str">
        <f>IF($C320=".....","",VLOOKUP($C320, Parameter!$A$4:$L$5000, 10, FALSE))</f>
        <v/>
      </c>
      <c r="AG320" s="41" t="str">
        <f>IF($C320=".....","",VLOOKUP($C320, Parameter!$A$4:$L$5000, 11, FALSE))</f>
        <v/>
      </c>
      <c r="AH320" s="41" t="str">
        <f>IF($C320="..0.0.0.000","",_xlfn.IFNA(VLOOKUP($C320, Parameter!$A$4:$L$5000, 12, FALSE), ""))</f>
        <v/>
      </c>
      <c r="AI320" s="39"/>
      <c r="AJ320" s="39"/>
      <c r="AK320" s="39"/>
      <c r="AL320" s="39"/>
      <c r="AM320" s="39"/>
      <c r="AN320" s="39"/>
      <c r="AO320" s="39"/>
      <c r="AP320" s="41" t="str">
        <f>IF(F320="......", "", _xlfn.IFNA(VLOOKUP(F320, Parameter2!$D$2:$E$15000, 2, FALSE), "Kode aset salah :("))</f>
        <v/>
      </c>
      <c r="AQ320" s="39"/>
      <c r="AR320" s="51"/>
      <c r="AS320" s="52"/>
      <c r="AT320" s="53">
        <f t="shared" si="117"/>
        <v>0</v>
      </c>
      <c r="AU320" s="39" t="str">
        <f t="shared" si="118"/>
        <v/>
      </c>
      <c r="AV320" s="39" t="str">
        <f t="shared" si="119"/>
        <v/>
      </c>
      <c r="AW320" s="39" t="str">
        <f t="shared" si="120"/>
        <v/>
      </c>
      <c r="AX320" s="39" t="str">
        <f t="shared" si="121"/>
        <v/>
      </c>
      <c r="AY320" s="41" t="str">
        <f>IF(G320="...", "", VLOOKUP(G320, UPB!$A$3:$B$5000, 2, FALSE))</f>
        <v/>
      </c>
      <c r="AZ320" s="84"/>
      <c r="BA320" s="76"/>
      <c r="BB320" s="65"/>
      <c r="BC320" s="65"/>
      <c r="BD320" s="54"/>
      <c r="BE320" s="65"/>
      <c r="BF320" s="65"/>
      <c r="BG320" s="65"/>
      <c r="BH320" s="65"/>
      <c r="BI320" s="65"/>
      <c r="BJ320" s="65"/>
      <c r="BK320" s="65"/>
      <c r="BL320" s="65"/>
      <c r="BM320" s="65"/>
      <c r="BN320" s="70"/>
      <c r="BO320" s="65"/>
      <c r="BP320" s="65"/>
      <c r="BQ320" s="65"/>
      <c r="BR320" s="65"/>
      <c r="BS320" s="65"/>
      <c r="BT320" s="65"/>
      <c r="BU320" s="55" t="str">
        <f>IF(AND($D320 &lt;&gt; "", $D320 &lt;&gt; $E320, $F320 &lt;&gt; "x.x.x.x.x.x.x"), VLOOKUP($E320, Parameter!$E$3:$N$5000, 9, FALSE), "")</f>
        <v/>
      </c>
      <c r="BV320" s="55" t="str">
        <f>IF(AND($D320 &lt;&gt; "", $D320 &lt;&gt; $E320, $F320 &lt;&gt; "x.x.x.x.x.x.x"), VLOOKUP($E320, Parameter!$E$3:$N$5000, 10, FALSE), "")</f>
        <v/>
      </c>
      <c r="BW320" s="55" t="str">
        <f>IF(AND($D320 &lt;&gt; "", $D320 &lt;&gt; $E320, $F320 &lt;&gt; "x.x.x.x.x.x.x"), VLOOKUP($C320, Parameter!$A$4:$L$5000, 3, FALSE), "")</f>
        <v/>
      </c>
      <c r="BX320" s="55" t="str">
        <f>IF(AND($D320 &lt;&gt; "", $D320 &lt;&gt; $E320, $F320 &lt;&gt; "x.x.x.x.x.x.x"), VLOOKUP($C320, Parameter!$A$4:$L$5000, 4, FALSE), "")</f>
        <v/>
      </c>
      <c r="BY320" s="56">
        <f t="shared" si="122"/>
        <v>0</v>
      </c>
      <c r="BZ320" s="55" t="str">
        <f t="shared" si="123"/>
        <v>Intra</v>
      </c>
      <c r="CA320" s="55" t="str">
        <f>IF($BZ320="Ekstra", Parameter3!$B$2, "")</f>
        <v/>
      </c>
      <c r="CB320" s="55" t="str">
        <f>IF($BZ320="Ekstra", Parameter3!$C$2, "")</f>
        <v/>
      </c>
      <c r="CC320" s="55" t="str">
        <f>IF($BZ320="Ekstra", VLOOKUP($E320, Parameter!$E$3:$N$5000, 9, FALSE), "")</f>
        <v/>
      </c>
      <c r="CD320" s="55" t="str">
        <f>IF($BZ320="Ekstra", VLOOKUP($E320, Parameter!$E$3:$N$5000, 10, FALSE), "")</f>
        <v/>
      </c>
      <c r="CE320" s="56">
        <f t="shared" si="124"/>
        <v>0</v>
      </c>
      <c r="CF320" s="55" t="str">
        <f t="shared" si="136"/>
        <v/>
      </c>
      <c r="CG320" s="55" t="str">
        <f t="shared" si="136"/>
        <v/>
      </c>
      <c r="CH320" s="55" t="str">
        <f t="shared" si="125"/>
        <v/>
      </c>
      <c r="CI320" s="55" t="str">
        <f>IF($F320="x.x.x.x.x.x.x", VLOOKUP($C320, Parameter!$A$4:$L$5000, 4, FALSE), "")</f>
        <v/>
      </c>
      <c r="CJ320" s="56">
        <f t="shared" si="126"/>
        <v>0</v>
      </c>
      <c r="CM320" s="4" t="str">
        <f t="shared" si="127"/>
        <v>...-...-.....</v>
      </c>
      <c r="CN320" s="57">
        <f t="shared" si="128"/>
        <v>0</v>
      </c>
      <c r="CO320" s="58">
        <f t="shared" si="129"/>
        <v>0</v>
      </c>
      <c r="CP320" s="4" t="str">
        <f t="shared" si="130"/>
        <v/>
      </c>
      <c r="CQ320" s="4" t="b">
        <f t="shared" si="131"/>
        <v>0</v>
      </c>
      <c r="CR320" s="4" t="str">
        <f t="shared" si="132"/>
        <v/>
      </c>
      <c r="CS320" s="4" t="str">
        <f t="shared" si="133"/>
        <v/>
      </c>
      <c r="CT320" s="91" t="b">
        <f t="shared" si="110"/>
        <v>0</v>
      </c>
    </row>
    <row r="321" spans="1:98" s="4" customFormat="1" x14ac:dyDescent="0.25">
      <c r="A321" s="50" t="str">
        <f t="shared" si="111"/>
        <v>...</v>
      </c>
      <c r="B321" s="50" t="str">
        <f t="shared" si="112"/>
        <v>...</v>
      </c>
      <c r="C321" s="50" t="str">
        <f t="shared" si="113"/>
        <v>.....</v>
      </c>
      <c r="D321" s="50" t="str">
        <f>IF($C321=".....","",_xlfn.IFNA(VLOOKUP($C321, Parameter!$A$4:$L$5000, 3, FALSE), ""))</f>
        <v/>
      </c>
      <c r="E321" s="50" t="str">
        <f t="shared" si="114"/>
        <v>.....</v>
      </c>
      <c r="F321" s="50" t="str">
        <f t="shared" si="115"/>
        <v>......</v>
      </c>
      <c r="G321" s="50" t="str">
        <f t="shared" si="116"/>
        <v>...</v>
      </c>
      <c r="H321" s="40">
        <f>IF(E321=".....", 0, _xlfn.IFNA(VLOOKUP($E321, Parameter2!$A$2:$C$5000, 3, FALSE), 0))</f>
        <v>0</v>
      </c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18" t="str">
        <f>IF(C321=".....","",_xlfn.IFNA(VLOOKUP($C321, Parameter!$A$4:$B$5000, 2, FALSE), "Kode belanja salah :("))</f>
        <v/>
      </c>
      <c r="X321" s="35"/>
      <c r="Y321" s="121"/>
      <c r="Z321" s="17"/>
      <c r="AA321" s="20"/>
      <c r="AB321" s="41" t="str">
        <f>IF($C321=".....","",VLOOKUP($C321, Parameter!$A$4:$L$5000, 6, FALSE))</f>
        <v/>
      </c>
      <c r="AC321" s="41" t="str">
        <f>IF($C321=".....","",VLOOKUP($C321, Parameter!$A$4:$L$5000, 7, FALSE))</f>
        <v/>
      </c>
      <c r="AD321" s="41" t="str">
        <f>IF($C321=".....","",VLOOKUP($C321, Parameter!$A$4:$L$5000, 8, FALSE))</f>
        <v/>
      </c>
      <c r="AE321" s="41" t="str">
        <f>IF($C321=".....","",VLOOKUP($C321, Parameter!$A$4:$L$5000, 9, FALSE))</f>
        <v/>
      </c>
      <c r="AF321" s="41" t="str">
        <f>IF($C321=".....","",VLOOKUP($C321, Parameter!$A$4:$L$5000, 10, FALSE))</f>
        <v/>
      </c>
      <c r="AG321" s="41" t="str">
        <f>IF($C321=".....","",VLOOKUP($C321, Parameter!$A$4:$L$5000, 11, FALSE))</f>
        <v/>
      </c>
      <c r="AH321" s="41" t="str">
        <f>IF($C321="..0.0.0.000","",_xlfn.IFNA(VLOOKUP($C321, Parameter!$A$4:$L$5000, 12, FALSE), ""))</f>
        <v/>
      </c>
      <c r="AI321" s="39"/>
      <c r="AJ321" s="39"/>
      <c r="AK321" s="39"/>
      <c r="AL321" s="39"/>
      <c r="AM321" s="39"/>
      <c r="AN321" s="39"/>
      <c r="AO321" s="39"/>
      <c r="AP321" s="41" t="str">
        <f>IF(F321="......", "", _xlfn.IFNA(VLOOKUP(F321, Parameter2!$D$2:$E$15000, 2, FALSE), "Kode aset salah :("))</f>
        <v/>
      </c>
      <c r="AQ321" s="39"/>
      <c r="AR321" s="51"/>
      <c r="AS321" s="52"/>
      <c r="AT321" s="53">
        <f t="shared" si="117"/>
        <v>0</v>
      </c>
      <c r="AU321" s="39" t="str">
        <f t="shared" si="118"/>
        <v/>
      </c>
      <c r="AV321" s="39" t="str">
        <f t="shared" si="119"/>
        <v/>
      </c>
      <c r="AW321" s="39" t="str">
        <f t="shared" si="120"/>
        <v/>
      </c>
      <c r="AX321" s="39" t="str">
        <f t="shared" si="121"/>
        <v/>
      </c>
      <c r="AY321" s="41" t="str">
        <f>IF(G321="...", "", VLOOKUP(G321, UPB!$A$3:$B$5000, 2, FALSE))</f>
        <v/>
      </c>
      <c r="AZ321" s="84"/>
      <c r="BA321" s="76"/>
      <c r="BB321" s="65"/>
      <c r="BC321" s="65"/>
      <c r="BD321" s="54"/>
      <c r="BE321" s="65"/>
      <c r="BF321" s="65"/>
      <c r="BG321" s="65"/>
      <c r="BH321" s="65"/>
      <c r="BI321" s="65"/>
      <c r="BJ321" s="65"/>
      <c r="BK321" s="65"/>
      <c r="BL321" s="65"/>
      <c r="BM321" s="65"/>
      <c r="BN321" s="70"/>
      <c r="BO321" s="65"/>
      <c r="BP321" s="65"/>
      <c r="BQ321" s="65"/>
      <c r="BR321" s="65"/>
      <c r="BS321" s="65"/>
      <c r="BT321" s="65"/>
      <c r="BU321" s="55" t="str">
        <f>IF(AND($D321 &lt;&gt; "", $D321 &lt;&gt; $E321, $F321 &lt;&gt; "x.x.x.x.x.x.x"), VLOOKUP($E321, Parameter!$E$3:$N$5000, 9, FALSE), "")</f>
        <v/>
      </c>
      <c r="BV321" s="55" t="str">
        <f>IF(AND($D321 &lt;&gt; "", $D321 &lt;&gt; $E321, $F321 &lt;&gt; "x.x.x.x.x.x.x"), VLOOKUP($E321, Parameter!$E$3:$N$5000, 10, FALSE), "")</f>
        <v/>
      </c>
      <c r="BW321" s="55" t="str">
        <f>IF(AND($D321 &lt;&gt; "", $D321 &lt;&gt; $E321, $F321 &lt;&gt; "x.x.x.x.x.x.x"), VLOOKUP($C321, Parameter!$A$4:$L$5000, 3, FALSE), "")</f>
        <v/>
      </c>
      <c r="BX321" s="55" t="str">
        <f>IF(AND($D321 &lt;&gt; "", $D321 &lt;&gt; $E321, $F321 &lt;&gt; "x.x.x.x.x.x.x"), VLOOKUP($C321, Parameter!$A$4:$L$5000, 4, FALSE), "")</f>
        <v/>
      </c>
      <c r="BY321" s="56">
        <f t="shared" si="122"/>
        <v>0</v>
      </c>
      <c r="BZ321" s="55" t="str">
        <f t="shared" si="123"/>
        <v>Intra</v>
      </c>
      <c r="CA321" s="55" t="str">
        <f>IF($BZ321="Ekstra", Parameter3!$B$2, "")</f>
        <v/>
      </c>
      <c r="CB321" s="55" t="str">
        <f>IF($BZ321="Ekstra", Parameter3!$C$2, "")</f>
        <v/>
      </c>
      <c r="CC321" s="55" t="str">
        <f>IF($BZ321="Ekstra", VLOOKUP($E321, Parameter!$E$3:$N$5000, 9, FALSE), "")</f>
        <v/>
      </c>
      <c r="CD321" s="55" t="str">
        <f>IF($BZ321="Ekstra", VLOOKUP($E321, Parameter!$E$3:$N$5000, 10, FALSE), "")</f>
        <v/>
      </c>
      <c r="CE321" s="56">
        <f t="shared" si="124"/>
        <v>0</v>
      </c>
      <c r="CF321" s="55" t="str">
        <f t="shared" si="136"/>
        <v/>
      </c>
      <c r="CG321" s="55" t="str">
        <f t="shared" si="136"/>
        <v/>
      </c>
      <c r="CH321" s="55" t="str">
        <f t="shared" si="125"/>
        <v/>
      </c>
      <c r="CI321" s="55" t="str">
        <f>IF($F321="x.x.x.x.x.x.x", VLOOKUP($C321, Parameter!$A$4:$L$5000, 4, FALSE), "")</f>
        <v/>
      </c>
      <c r="CJ321" s="56">
        <f t="shared" si="126"/>
        <v>0</v>
      </c>
      <c r="CM321" s="4" t="str">
        <f t="shared" si="127"/>
        <v>...-...-.....</v>
      </c>
      <c r="CN321" s="57">
        <f t="shared" si="128"/>
        <v>0</v>
      </c>
      <c r="CO321" s="58">
        <f t="shared" si="129"/>
        <v>0</v>
      </c>
      <c r="CP321" s="4" t="str">
        <f t="shared" si="130"/>
        <v/>
      </c>
      <c r="CQ321" s="4" t="b">
        <f t="shared" si="131"/>
        <v>0</v>
      </c>
      <c r="CR321" s="4" t="str">
        <f t="shared" si="132"/>
        <v/>
      </c>
      <c r="CS321" s="4" t="str">
        <f t="shared" si="133"/>
        <v/>
      </c>
      <c r="CT321" s="91" t="b">
        <f t="shared" si="110"/>
        <v>0</v>
      </c>
    </row>
    <row r="322" spans="1:98" s="4" customFormat="1" x14ac:dyDescent="0.25">
      <c r="A322" s="50" t="str">
        <f t="shared" si="111"/>
        <v>...</v>
      </c>
      <c r="B322" s="50" t="str">
        <f t="shared" si="112"/>
        <v>...</v>
      </c>
      <c r="C322" s="50" t="str">
        <f t="shared" si="113"/>
        <v>.....</v>
      </c>
      <c r="D322" s="50" t="str">
        <f>IF($C322=".....","",_xlfn.IFNA(VLOOKUP($C322, Parameter!$A$4:$L$5000, 3, FALSE), ""))</f>
        <v/>
      </c>
      <c r="E322" s="50" t="str">
        <f t="shared" si="114"/>
        <v>.....</v>
      </c>
      <c r="F322" s="50" t="str">
        <f t="shared" si="115"/>
        <v>......</v>
      </c>
      <c r="G322" s="50" t="str">
        <f t="shared" si="116"/>
        <v>...</v>
      </c>
      <c r="H322" s="40">
        <f>IF(E322=".....", 0, _xlfn.IFNA(VLOOKUP($E322, Parameter2!$A$2:$C$5000, 3, FALSE), 0))</f>
        <v>0</v>
      </c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18" t="str">
        <f>IF(C322=".....","",_xlfn.IFNA(VLOOKUP($C322, Parameter!$A$4:$B$5000, 2, FALSE), "Kode belanja salah :("))</f>
        <v/>
      </c>
      <c r="X322" s="35"/>
      <c r="Y322" s="121"/>
      <c r="Z322" s="17"/>
      <c r="AA322" s="20"/>
      <c r="AB322" s="41" t="str">
        <f>IF($C322=".....","",VLOOKUP($C322, Parameter!$A$4:$L$5000, 6, FALSE))</f>
        <v/>
      </c>
      <c r="AC322" s="41" t="str">
        <f>IF($C322=".....","",VLOOKUP($C322, Parameter!$A$4:$L$5000, 7, FALSE))</f>
        <v/>
      </c>
      <c r="AD322" s="41" t="str">
        <f>IF($C322=".....","",VLOOKUP($C322, Parameter!$A$4:$L$5000, 8, FALSE))</f>
        <v/>
      </c>
      <c r="AE322" s="41" t="str">
        <f>IF($C322=".....","",VLOOKUP($C322, Parameter!$A$4:$L$5000, 9, FALSE))</f>
        <v/>
      </c>
      <c r="AF322" s="41" t="str">
        <f>IF($C322=".....","",VLOOKUP($C322, Parameter!$A$4:$L$5000, 10, FALSE))</f>
        <v/>
      </c>
      <c r="AG322" s="41" t="str">
        <f>IF($C322=".....","",VLOOKUP($C322, Parameter!$A$4:$L$5000, 11, FALSE))</f>
        <v/>
      </c>
      <c r="AH322" s="41" t="str">
        <f>IF($C322="..0.0.0.000","",_xlfn.IFNA(VLOOKUP($C322, Parameter!$A$4:$L$5000, 12, FALSE), ""))</f>
        <v/>
      </c>
      <c r="AI322" s="39"/>
      <c r="AJ322" s="39"/>
      <c r="AK322" s="39"/>
      <c r="AL322" s="39"/>
      <c r="AM322" s="39"/>
      <c r="AN322" s="39"/>
      <c r="AO322" s="39"/>
      <c r="AP322" s="41" t="str">
        <f>IF(F322="......", "", _xlfn.IFNA(VLOOKUP(F322, Parameter2!$D$2:$E$15000, 2, FALSE), "Kode aset salah :("))</f>
        <v/>
      </c>
      <c r="AQ322" s="39"/>
      <c r="AR322" s="51"/>
      <c r="AS322" s="52"/>
      <c r="AT322" s="53">
        <f t="shared" si="117"/>
        <v>0</v>
      </c>
      <c r="AU322" s="39" t="str">
        <f t="shared" si="118"/>
        <v/>
      </c>
      <c r="AV322" s="39" t="str">
        <f t="shared" si="119"/>
        <v/>
      </c>
      <c r="AW322" s="39" t="str">
        <f t="shared" si="120"/>
        <v/>
      </c>
      <c r="AX322" s="39" t="str">
        <f t="shared" si="121"/>
        <v/>
      </c>
      <c r="AY322" s="41" t="str">
        <f>IF(G322="...", "", VLOOKUP(G322, UPB!$A$3:$B$5000, 2, FALSE))</f>
        <v/>
      </c>
      <c r="AZ322" s="84"/>
      <c r="BA322" s="76"/>
      <c r="BB322" s="65"/>
      <c r="BC322" s="65"/>
      <c r="BD322" s="54"/>
      <c r="BE322" s="65"/>
      <c r="BF322" s="65"/>
      <c r="BG322" s="65"/>
      <c r="BH322" s="65"/>
      <c r="BI322" s="65"/>
      <c r="BJ322" s="65"/>
      <c r="BK322" s="65"/>
      <c r="BL322" s="65"/>
      <c r="BM322" s="65"/>
      <c r="BN322" s="70"/>
      <c r="BO322" s="65"/>
      <c r="BP322" s="65"/>
      <c r="BQ322" s="65"/>
      <c r="BR322" s="65"/>
      <c r="BS322" s="65"/>
      <c r="BT322" s="65"/>
      <c r="BU322" s="55" t="str">
        <f>IF(AND($D322 &lt;&gt; "", $D322 &lt;&gt; $E322, $F322 &lt;&gt; "x.x.x.x.x.x.x"), VLOOKUP($E322, Parameter!$E$3:$N$5000, 9, FALSE), "")</f>
        <v/>
      </c>
      <c r="BV322" s="55" t="str">
        <f>IF(AND($D322 &lt;&gt; "", $D322 &lt;&gt; $E322, $F322 &lt;&gt; "x.x.x.x.x.x.x"), VLOOKUP($E322, Parameter!$E$3:$N$5000, 10, FALSE), "")</f>
        <v/>
      </c>
      <c r="BW322" s="55" t="str">
        <f>IF(AND($D322 &lt;&gt; "", $D322 &lt;&gt; $E322, $F322 &lt;&gt; "x.x.x.x.x.x.x"), VLOOKUP($C322, Parameter!$A$4:$L$5000, 3, FALSE), "")</f>
        <v/>
      </c>
      <c r="BX322" s="55" t="str">
        <f>IF(AND($D322 &lt;&gt; "", $D322 &lt;&gt; $E322, $F322 &lt;&gt; "x.x.x.x.x.x.x"), VLOOKUP($C322, Parameter!$A$4:$L$5000, 4, FALSE), "")</f>
        <v/>
      </c>
      <c r="BY322" s="56">
        <f t="shared" si="122"/>
        <v>0</v>
      </c>
      <c r="BZ322" s="55" t="str">
        <f t="shared" si="123"/>
        <v>Intra</v>
      </c>
      <c r="CA322" s="55" t="str">
        <f>IF($BZ322="Ekstra", Parameter3!$B$2, "")</f>
        <v/>
      </c>
      <c r="CB322" s="55" t="str">
        <f>IF($BZ322="Ekstra", Parameter3!$C$2, "")</f>
        <v/>
      </c>
      <c r="CC322" s="55" t="str">
        <f>IF($BZ322="Ekstra", VLOOKUP($E322, Parameter!$E$3:$N$5000, 9, FALSE), "")</f>
        <v/>
      </c>
      <c r="CD322" s="55" t="str">
        <f>IF($BZ322="Ekstra", VLOOKUP($E322, Parameter!$E$3:$N$5000, 10, FALSE), "")</f>
        <v/>
      </c>
      <c r="CE322" s="56">
        <f t="shared" si="124"/>
        <v>0</v>
      </c>
      <c r="CF322" s="55" t="str">
        <f t="shared" si="136"/>
        <v/>
      </c>
      <c r="CG322" s="55" t="str">
        <f t="shared" si="136"/>
        <v/>
      </c>
      <c r="CH322" s="55" t="str">
        <f t="shared" si="125"/>
        <v/>
      </c>
      <c r="CI322" s="55" t="str">
        <f>IF($F322="x.x.x.x.x.x.x", VLOOKUP($C322, Parameter!$A$4:$L$5000, 4, FALSE), "")</f>
        <v/>
      </c>
      <c r="CJ322" s="56">
        <f t="shared" si="126"/>
        <v>0</v>
      </c>
      <c r="CM322" s="4" t="str">
        <f t="shared" si="127"/>
        <v>...-...-.....</v>
      </c>
      <c r="CN322" s="57">
        <f t="shared" si="128"/>
        <v>0</v>
      </c>
      <c r="CO322" s="58">
        <f t="shared" si="129"/>
        <v>0</v>
      </c>
      <c r="CP322" s="4" t="str">
        <f t="shared" si="130"/>
        <v/>
      </c>
      <c r="CQ322" s="4" t="b">
        <f t="shared" si="131"/>
        <v>0</v>
      </c>
      <c r="CR322" s="4" t="str">
        <f t="shared" si="132"/>
        <v/>
      </c>
      <c r="CS322" s="4" t="str">
        <f t="shared" si="133"/>
        <v/>
      </c>
      <c r="CT322" s="91" t="b">
        <f t="shared" si="110"/>
        <v>0</v>
      </c>
    </row>
    <row r="323" spans="1:98" s="4" customFormat="1" x14ac:dyDescent="0.25">
      <c r="A323" s="50" t="str">
        <f t="shared" si="111"/>
        <v>...</v>
      </c>
      <c r="B323" s="50" t="str">
        <f t="shared" si="112"/>
        <v>...</v>
      </c>
      <c r="C323" s="50" t="str">
        <f t="shared" si="113"/>
        <v>.....</v>
      </c>
      <c r="D323" s="50" t="str">
        <f>IF($C323=".....","",_xlfn.IFNA(VLOOKUP($C323, Parameter!$A$4:$L$5000, 3, FALSE), ""))</f>
        <v/>
      </c>
      <c r="E323" s="50" t="str">
        <f t="shared" si="114"/>
        <v>.....</v>
      </c>
      <c r="F323" s="50" t="str">
        <f t="shared" si="115"/>
        <v>......</v>
      </c>
      <c r="G323" s="50" t="str">
        <f t="shared" si="116"/>
        <v>...</v>
      </c>
      <c r="H323" s="40">
        <f>IF(E323=".....", 0, _xlfn.IFNA(VLOOKUP($E323, Parameter2!$A$2:$C$5000, 3, FALSE), 0))</f>
        <v>0</v>
      </c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18" t="str">
        <f>IF(C323=".....","",_xlfn.IFNA(VLOOKUP($C323, Parameter!$A$4:$B$5000, 2, FALSE), "Kode belanja salah :("))</f>
        <v/>
      </c>
      <c r="X323" s="35"/>
      <c r="Y323" s="121"/>
      <c r="Z323" s="17"/>
      <c r="AA323" s="20"/>
      <c r="AB323" s="41" t="str">
        <f>IF($C323=".....","",VLOOKUP($C323, Parameter!$A$4:$L$5000, 6, FALSE))</f>
        <v/>
      </c>
      <c r="AC323" s="41" t="str">
        <f>IF($C323=".....","",VLOOKUP($C323, Parameter!$A$4:$L$5000, 7, FALSE))</f>
        <v/>
      </c>
      <c r="AD323" s="41" t="str">
        <f>IF($C323=".....","",VLOOKUP($C323, Parameter!$A$4:$L$5000, 8, FALSE))</f>
        <v/>
      </c>
      <c r="AE323" s="41" t="str">
        <f>IF($C323=".....","",VLOOKUP($C323, Parameter!$A$4:$L$5000, 9, FALSE))</f>
        <v/>
      </c>
      <c r="AF323" s="41" t="str">
        <f>IF($C323=".....","",VLOOKUP($C323, Parameter!$A$4:$L$5000, 10, FALSE))</f>
        <v/>
      </c>
      <c r="AG323" s="41" t="str">
        <f>IF($C323=".....","",VLOOKUP($C323, Parameter!$A$4:$L$5000, 11, FALSE))</f>
        <v/>
      </c>
      <c r="AH323" s="41" t="str">
        <f>IF($C323="..0.0.0.000","",_xlfn.IFNA(VLOOKUP($C323, Parameter!$A$4:$L$5000, 12, FALSE), ""))</f>
        <v/>
      </c>
      <c r="AI323" s="39"/>
      <c r="AJ323" s="39"/>
      <c r="AK323" s="39"/>
      <c r="AL323" s="39"/>
      <c r="AM323" s="39"/>
      <c r="AN323" s="39"/>
      <c r="AO323" s="39"/>
      <c r="AP323" s="41" t="str">
        <f>IF(F323="......", "", _xlfn.IFNA(VLOOKUP(F323, Parameter2!$D$2:$E$15000, 2, FALSE), "Kode aset salah :("))</f>
        <v/>
      </c>
      <c r="AQ323" s="39"/>
      <c r="AR323" s="51"/>
      <c r="AS323" s="52"/>
      <c r="AT323" s="53">
        <f t="shared" si="117"/>
        <v>0</v>
      </c>
      <c r="AU323" s="39" t="str">
        <f t="shared" si="118"/>
        <v/>
      </c>
      <c r="AV323" s="39" t="str">
        <f t="shared" si="119"/>
        <v/>
      </c>
      <c r="AW323" s="39" t="str">
        <f t="shared" si="120"/>
        <v/>
      </c>
      <c r="AX323" s="39" t="str">
        <f t="shared" si="121"/>
        <v/>
      </c>
      <c r="AY323" s="41" t="str">
        <f>IF(G323="...", "", VLOOKUP(G323, UPB!$A$3:$B$5000, 2, FALSE))</f>
        <v/>
      </c>
      <c r="AZ323" s="84"/>
      <c r="BA323" s="76"/>
      <c r="BB323" s="65"/>
      <c r="BC323" s="65"/>
      <c r="BD323" s="54"/>
      <c r="BE323" s="65"/>
      <c r="BF323" s="65"/>
      <c r="BG323" s="65"/>
      <c r="BH323" s="65"/>
      <c r="BI323" s="65"/>
      <c r="BJ323" s="65"/>
      <c r="BK323" s="65"/>
      <c r="BL323" s="65"/>
      <c r="BM323" s="65"/>
      <c r="BN323" s="70"/>
      <c r="BO323" s="65"/>
      <c r="BP323" s="65"/>
      <c r="BQ323" s="65"/>
      <c r="BR323" s="65"/>
      <c r="BS323" s="65"/>
      <c r="BT323" s="65"/>
      <c r="BU323" s="55" t="str">
        <f>IF(AND($D323 &lt;&gt; "", $D323 &lt;&gt; $E323, $F323 &lt;&gt; "x.x.x.x.x.x.x"), VLOOKUP($E323, Parameter!$E$3:$N$5000, 9, FALSE), "")</f>
        <v/>
      </c>
      <c r="BV323" s="55" t="str">
        <f>IF(AND($D323 &lt;&gt; "", $D323 &lt;&gt; $E323, $F323 &lt;&gt; "x.x.x.x.x.x.x"), VLOOKUP($E323, Parameter!$E$3:$N$5000, 10, FALSE), "")</f>
        <v/>
      </c>
      <c r="BW323" s="55" t="str">
        <f>IF(AND($D323 &lt;&gt; "", $D323 &lt;&gt; $E323, $F323 &lt;&gt; "x.x.x.x.x.x.x"), VLOOKUP($C323, Parameter!$A$4:$L$5000, 3, FALSE), "")</f>
        <v/>
      </c>
      <c r="BX323" s="55" t="str">
        <f>IF(AND($D323 &lt;&gt; "", $D323 &lt;&gt; $E323, $F323 &lt;&gt; "x.x.x.x.x.x.x"), VLOOKUP($C323, Parameter!$A$4:$L$5000, 4, FALSE), "")</f>
        <v/>
      </c>
      <c r="BY323" s="56">
        <f t="shared" si="122"/>
        <v>0</v>
      </c>
      <c r="BZ323" s="55" t="str">
        <f t="shared" si="123"/>
        <v>Intra</v>
      </c>
      <c r="CA323" s="55" t="str">
        <f>IF($BZ323="Ekstra", Parameter3!$B$2, "")</f>
        <v/>
      </c>
      <c r="CB323" s="55" t="str">
        <f>IF($BZ323="Ekstra", Parameter3!$C$2, "")</f>
        <v/>
      </c>
      <c r="CC323" s="55" t="str">
        <f>IF($BZ323="Ekstra", VLOOKUP($E323, Parameter!$E$3:$N$5000, 9, FALSE), "")</f>
        <v/>
      </c>
      <c r="CD323" s="55" t="str">
        <f>IF($BZ323="Ekstra", VLOOKUP($E323, Parameter!$E$3:$N$5000, 10, FALSE), "")</f>
        <v/>
      </c>
      <c r="CE323" s="56">
        <f t="shared" si="124"/>
        <v>0</v>
      </c>
      <c r="CF323" s="55" t="str">
        <f t="shared" si="136"/>
        <v/>
      </c>
      <c r="CG323" s="55" t="str">
        <f t="shared" si="136"/>
        <v/>
      </c>
      <c r="CH323" s="55" t="str">
        <f t="shared" si="125"/>
        <v/>
      </c>
      <c r="CI323" s="55" t="str">
        <f>IF($F323="x.x.x.x.x.x.x", VLOOKUP($C323, Parameter!$A$4:$L$5000, 4, FALSE), "")</f>
        <v/>
      </c>
      <c r="CJ323" s="56">
        <f t="shared" si="126"/>
        <v>0</v>
      </c>
      <c r="CM323" s="4" t="str">
        <f t="shared" si="127"/>
        <v>...-...-.....</v>
      </c>
      <c r="CN323" s="57">
        <f t="shared" si="128"/>
        <v>0</v>
      </c>
      <c r="CO323" s="58">
        <f t="shared" si="129"/>
        <v>0</v>
      </c>
      <c r="CP323" s="4" t="str">
        <f t="shared" si="130"/>
        <v/>
      </c>
      <c r="CQ323" s="4" t="b">
        <f t="shared" si="131"/>
        <v>0</v>
      </c>
      <c r="CR323" s="4" t="str">
        <f t="shared" si="132"/>
        <v/>
      </c>
      <c r="CS323" s="4" t="str">
        <f t="shared" si="133"/>
        <v/>
      </c>
      <c r="CT323" s="91" t="b">
        <f t="shared" si="110"/>
        <v>0</v>
      </c>
    </row>
    <row r="324" spans="1:98" s="4" customFormat="1" x14ac:dyDescent="0.25">
      <c r="A324" s="50" t="str">
        <f t="shared" si="111"/>
        <v>...</v>
      </c>
      <c r="B324" s="50" t="str">
        <f t="shared" si="112"/>
        <v>...</v>
      </c>
      <c r="C324" s="50" t="str">
        <f t="shared" si="113"/>
        <v>.....</v>
      </c>
      <c r="D324" s="50" t="str">
        <f>IF($C324=".....","",_xlfn.IFNA(VLOOKUP($C324, Parameter!$A$4:$L$5000, 3, FALSE), ""))</f>
        <v/>
      </c>
      <c r="E324" s="50" t="str">
        <f t="shared" si="114"/>
        <v>.....</v>
      </c>
      <c r="F324" s="50" t="str">
        <f t="shared" si="115"/>
        <v>......</v>
      </c>
      <c r="G324" s="50" t="str">
        <f t="shared" si="116"/>
        <v>...</v>
      </c>
      <c r="H324" s="40">
        <f>IF(E324=".....", 0, _xlfn.IFNA(VLOOKUP($E324, Parameter2!$A$2:$C$5000, 3, FALSE), 0))</f>
        <v>0</v>
      </c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18" t="str">
        <f>IF(C324=".....","",_xlfn.IFNA(VLOOKUP($C324, Parameter!$A$4:$B$5000, 2, FALSE), "Kode belanja salah :("))</f>
        <v/>
      </c>
      <c r="X324" s="35"/>
      <c r="Y324" s="121"/>
      <c r="Z324" s="17"/>
      <c r="AA324" s="20"/>
      <c r="AB324" s="41" t="str">
        <f>IF($C324=".....","",VLOOKUP($C324, Parameter!$A$4:$L$5000, 6, FALSE))</f>
        <v/>
      </c>
      <c r="AC324" s="41" t="str">
        <f>IF($C324=".....","",VLOOKUP($C324, Parameter!$A$4:$L$5000, 7, FALSE))</f>
        <v/>
      </c>
      <c r="AD324" s="41" t="str">
        <f>IF($C324=".....","",VLOOKUP($C324, Parameter!$A$4:$L$5000, 8, FALSE))</f>
        <v/>
      </c>
      <c r="AE324" s="41" t="str">
        <f>IF($C324=".....","",VLOOKUP($C324, Parameter!$A$4:$L$5000, 9, FALSE))</f>
        <v/>
      </c>
      <c r="AF324" s="41" t="str">
        <f>IF($C324=".....","",VLOOKUP($C324, Parameter!$A$4:$L$5000, 10, FALSE))</f>
        <v/>
      </c>
      <c r="AG324" s="41" t="str">
        <f>IF($C324=".....","",VLOOKUP($C324, Parameter!$A$4:$L$5000, 11, FALSE))</f>
        <v/>
      </c>
      <c r="AH324" s="41" t="str">
        <f>IF($C324="..0.0.0.000","",_xlfn.IFNA(VLOOKUP($C324, Parameter!$A$4:$L$5000, 12, FALSE), ""))</f>
        <v/>
      </c>
      <c r="AI324" s="39"/>
      <c r="AJ324" s="39"/>
      <c r="AK324" s="39"/>
      <c r="AL324" s="39"/>
      <c r="AM324" s="39"/>
      <c r="AN324" s="39"/>
      <c r="AO324" s="39"/>
      <c r="AP324" s="41" t="str">
        <f>IF(F324="......", "", _xlfn.IFNA(VLOOKUP(F324, Parameter2!$D$2:$E$15000, 2, FALSE), "Kode aset salah :("))</f>
        <v/>
      </c>
      <c r="AQ324" s="39"/>
      <c r="AR324" s="51"/>
      <c r="AS324" s="52"/>
      <c r="AT324" s="53">
        <f t="shared" si="117"/>
        <v>0</v>
      </c>
      <c r="AU324" s="39" t="str">
        <f t="shared" si="118"/>
        <v/>
      </c>
      <c r="AV324" s="39" t="str">
        <f t="shared" si="119"/>
        <v/>
      </c>
      <c r="AW324" s="39" t="str">
        <f t="shared" si="120"/>
        <v/>
      </c>
      <c r="AX324" s="39" t="str">
        <f t="shared" si="121"/>
        <v/>
      </c>
      <c r="AY324" s="41" t="str">
        <f>IF(G324="...", "", VLOOKUP(G324, UPB!$A$3:$B$5000, 2, FALSE))</f>
        <v/>
      </c>
      <c r="AZ324" s="84"/>
      <c r="BA324" s="76"/>
      <c r="BB324" s="65"/>
      <c r="BC324" s="65"/>
      <c r="BD324" s="54"/>
      <c r="BE324" s="65"/>
      <c r="BF324" s="65"/>
      <c r="BG324" s="65"/>
      <c r="BH324" s="65"/>
      <c r="BI324" s="65"/>
      <c r="BJ324" s="65"/>
      <c r="BK324" s="65"/>
      <c r="BL324" s="65"/>
      <c r="BM324" s="65"/>
      <c r="BN324" s="70"/>
      <c r="BO324" s="65"/>
      <c r="BP324" s="65"/>
      <c r="BQ324" s="65"/>
      <c r="BR324" s="65"/>
      <c r="BS324" s="65"/>
      <c r="BT324" s="65"/>
      <c r="BU324" s="55" t="str">
        <f>IF(AND($D324 &lt;&gt; "", $D324 &lt;&gt; $E324, $F324 &lt;&gt; "x.x.x.x.x.x.x"), VLOOKUP($E324, Parameter!$E$3:$N$5000, 9, FALSE), "")</f>
        <v/>
      </c>
      <c r="BV324" s="55" t="str">
        <f>IF(AND($D324 &lt;&gt; "", $D324 &lt;&gt; $E324, $F324 &lt;&gt; "x.x.x.x.x.x.x"), VLOOKUP($E324, Parameter!$E$3:$N$5000, 10, FALSE), "")</f>
        <v/>
      </c>
      <c r="BW324" s="55" t="str">
        <f>IF(AND($D324 &lt;&gt; "", $D324 &lt;&gt; $E324, $F324 &lt;&gt; "x.x.x.x.x.x.x"), VLOOKUP($C324, Parameter!$A$4:$L$5000, 3, FALSE), "")</f>
        <v/>
      </c>
      <c r="BX324" s="55" t="str">
        <f>IF(AND($D324 &lt;&gt; "", $D324 &lt;&gt; $E324, $F324 &lt;&gt; "x.x.x.x.x.x.x"), VLOOKUP($C324, Parameter!$A$4:$L$5000, 4, FALSE), "")</f>
        <v/>
      </c>
      <c r="BY324" s="56">
        <f t="shared" si="122"/>
        <v>0</v>
      </c>
      <c r="BZ324" s="55" t="str">
        <f t="shared" si="123"/>
        <v>Intra</v>
      </c>
      <c r="CA324" s="55" t="str">
        <f>IF($BZ324="Ekstra", Parameter3!$B$2, "")</f>
        <v/>
      </c>
      <c r="CB324" s="55" t="str">
        <f>IF($BZ324="Ekstra", Parameter3!$C$2, "")</f>
        <v/>
      </c>
      <c r="CC324" s="55" t="str">
        <f>IF($BZ324="Ekstra", VLOOKUP($E324, Parameter!$E$3:$N$5000, 9, FALSE), "")</f>
        <v/>
      </c>
      <c r="CD324" s="55" t="str">
        <f>IF($BZ324="Ekstra", VLOOKUP($E324, Parameter!$E$3:$N$5000, 10, FALSE), "")</f>
        <v/>
      </c>
      <c r="CE324" s="56">
        <f t="shared" si="124"/>
        <v>0</v>
      </c>
      <c r="CF324" s="55" t="str">
        <f t="shared" si="136"/>
        <v/>
      </c>
      <c r="CG324" s="55" t="str">
        <f t="shared" si="136"/>
        <v/>
      </c>
      <c r="CH324" s="55" t="str">
        <f t="shared" si="125"/>
        <v/>
      </c>
      <c r="CI324" s="55" t="str">
        <f>IF($F324="x.x.x.x.x.x.x", VLOOKUP($C324, Parameter!$A$4:$L$5000, 4, FALSE), "")</f>
        <v/>
      </c>
      <c r="CJ324" s="56">
        <f t="shared" si="126"/>
        <v>0</v>
      </c>
      <c r="CM324" s="4" t="str">
        <f t="shared" si="127"/>
        <v>...-...-.....</v>
      </c>
      <c r="CN324" s="57">
        <f t="shared" si="128"/>
        <v>0</v>
      </c>
      <c r="CO324" s="58">
        <f t="shared" si="129"/>
        <v>0</v>
      </c>
      <c r="CP324" s="4" t="str">
        <f t="shared" si="130"/>
        <v/>
      </c>
      <c r="CQ324" s="4" t="b">
        <f t="shared" si="131"/>
        <v>0</v>
      </c>
      <c r="CR324" s="4" t="str">
        <f t="shared" si="132"/>
        <v/>
      </c>
      <c r="CS324" s="4" t="str">
        <f t="shared" si="133"/>
        <v/>
      </c>
      <c r="CT324" s="91" t="b">
        <f t="shared" si="110"/>
        <v>0</v>
      </c>
    </row>
    <row r="325" spans="1:98" s="4" customFormat="1" x14ac:dyDescent="0.25">
      <c r="A325" s="50" t="str">
        <f t="shared" si="111"/>
        <v>...</v>
      </c>
      <c r="B325" s="50" t="str">
        <f t="shared" si="112"/>
        <v>...</v>
      </c>
      <c r="C325" s="50" t="str">
        <f t="shared" si="113"/>
        <v>.....</v>
      </c>
      <c r="D325" s="50" t="str">
        <f>IF($C325=".....","",_xlfn.IFNA(VLOOKUP($C325, Parameter!$A$4:$L$5000, 3, FALSE), ""))</f>
        <v/>
      </c>
      <c r="E325" s="50" t="str">
        <f t="shared" si="114"/>
        <v>.....</v>
      </c>
      <c r="F325" s="50" t="str">
        <f t="shared" si="115"/>
        <v>......</v>
      </c>
      <c r="G325" s="50" t="str">
        <f t="shared" si="116"/>
        <v>...</v>
      </c>
      <c r="H325" s="40">
        <f>IF(E325=".....", 0, _xlfn.IFNA(VLOOKUP($E325, Parameter2!$A$2:$C$5000, 3, FALSE), 0))</f>
        <v>0</v>
      </c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18" t="str">
        <f>IF(C325=".....","",_xlfn.IFNA(VLOOKUP($C325, Parameter!$A$4:$B$5000, 2, FALSE), "Kode belanja salah :("))</f>
        <v/>
      </c>
      <c r="X325" s="35"/>
      <c r="Y325" s="121"/>
      <c r="Z325" s="17"/>
      <c r="AA325" s="20"/>
      <c r="AB325" s="41" t="str">
        <f>IF($C325=".....","",VLOOKUP($C325, Parameter!$A$4:$L$5000, 6, FALSE))</f>
        <v/>
      </c>
      <c r="AC325" s="41" t="str">
        <f>IF($C325=".....","",VLOOKUP($C325, Parameter!$A$4:$L$5000, 7, FALSE))</f>
        <v/>
      </c>
      <c r="AD325" s="41" t="str">
        <f>IF($C325=".....","",VLOOKUP($C325, Parameter!$A$4:$L$5000, 8, FALSE))</f>
        <v/>
      </c>
      <c r="AE325" s="41" t="str">
        <f>IF($C325=".....","",VLOOKUP($C325, Parameter!$A$4:$L$5000, 9, FALSE))</f>
        <v/>
      </c>
      <c r="AF325" s="41" t="str">
        <f>IF($C325=".....","",VLOOKUP($C325, Parameter!$A$4:$L$5000, 10, FALSE))</f>
        <v/>
      </c>
      <c r="AG325" s="41" t="str">
        <f>IF($C325=".....","",VLOOKUP($C325, Parameter!$A$4:$L$5000, 11, FALSE))</f>
        <v/>
      </c>
      <c r="AH325" s="41" t="str">
        <f>IF($C325="..0.0.0.000","",_xlfn.IFNA(VLOOKUP($C325, Parameter!$A$4:$L$5000, 12, FALSE), ""))</f>
        <v/>
      </c>
      <c r="AI325" s="39"/>
      <c r="AJ325" s="39"/>
      <c r="AK325" s="39"/>
      <c r="AL325" s="39"/>
      <c r="AM325" s="39"/>
      <c r="AN325" s="39"/>
      <c r="AO325" s="39"/>
      <c r="AP325" s="41" t="str">
        <f>IF(F325="......", "", _xlfn.IFNA(VLOOKUP(F325, Parameter2!$D$2:$E$15000, 2, FALSE), "Kode aset salah :("))</f>
        <v/>
      </c>
      <c r="AQ325" s="39"/>
      <c r="AR325" s="51"/>
      <c r="AS325" s="52"/>
      <c r="AT325" s="53">
        <f t="shared" si="117"/>
        <v>0</v>
      </c>
      <c r="AU325" s="39" t="str">
        <f t="shared" si="118"/>
        <v/>
      </c>
      <c r="AV325" s="39" t="str">
        <f t="shared" si="119"/>
        <v/>
      </c>
      <c r="AW325" s="39" t="str">
        <f t="shared" si="120"/>
        <v/>
      </c>
      <c r="AX325" s="39" t="str">
        <f t="shared" si="121"/>
        <v/>
      </c>
      <c r="AY325" s="41" t="str">
        <f>IF(G325="...", "", VLOOKUP(G325, UPB!$A$3:$B$5000, 2, FALSE))</f>
        <v/>
      </c>
      <c r="AZ325" s="84"/>
      <c r="BA325" s="76"/>
      <c r="BB325" s="65"/>
      <c r="BC325" s="65"/>
      <c r="BD325" s="54"/>
      <c r="BE325" s="65"/>
      <c r="BF325" s="65"/>
      <c r="BG325" s="65"/>
      <c r="BH325" s="65"/>
      <c r="BI325" s="65"/>
      <c r="BJ325" s="65"/>
      <c r="BK325" s="65"/>
      <c r="BL325" s="65"/>
      <c r="BM325" s="65"/>
      <c r="BN325" s="70"/>
      <c r="BO325" s="65"/>
      <c r="BP325" s="65"/>
      <c r="BQ325" s="65"/>
      <c r="BR325" s="65"/>
      <c r="BS325" s="65"/>
      <c r="BT325" s="65"/>
      <c r="BU325" s="55" t="str">
        <f>IF(AND($D325 &lt;&gt; "", $D325 &lt;&gt; $E325, $F325 &lt;&gt; "x.x.x.x.x.x.x"), VLOOKUP($E325, Parameter!$E$3:$N$5000, 9, FALSE), "")</f>
        <v/>
      </c>
      <c r="BV325" s="55" t="str">
        <f>IF(AND($D325 &lt;&gt; "", $D325 &lt;&gt; $E325, $F325 &lt;&gt; "x.x.x.x.x.x.x"), VLOOKUP($E325, Parameter!$E$3:$N$5000, 10, FALSE), "")</f>
        <v/>
      </c>
      <c r="BW325" s="55" t="str">
        <f>IF(AND($D325 &lt;&gt; "", $D325 &lt;&gt; $E325, $F325 &lt;&gt; "x.x.x.x.x.x.x"), VLOOKUP($C325, Parameter!$A$4:$L$5000, 3, FALSE), "")</f>
        <v/>
      </c>
      <c r="BX325" s="55" t="str">
        <f>IF(AND($D325 &lt;&gt; "", $D325 &lt;&gt; $E325, $F325 &lt;&gt; "x.x.x.x.x.x.x"), VLOOKUP($C325, Parameter!$A$4:$L$5000, 4, FALSE), "")</f>
        <v/>
      </c>
      <c r="BY325" s="56">
        <f t="shared" si="122"/>
        <v>0</v>
      </c>
      <c r="BZ325" s="55" t="str">
        <f t="shared" si="123"/>
        <v>Intra</v>
      </c>
      <c r="CA325" s="55" t="str">
        <f>IF($BZ325="Ekstra", Parameter3!$B$2, "")</f>
        <v/>
      </c>
      <c r="CB325" s="55" t="str">
        <f>IF($BZ325="Ekstra", Parameter3!$C$2, "")</f>
        <v/>
      </c>
      <c r="CC325" s="55" t="str">
        <f>IF($BZ325="Ekstra", VLOOKUP($E325, Parameter!$E$3:$N$5000, 9, FALSE), "")</f>
        <v/>
      </c>
      <c r="CD325" s="55" t="str">
        <f>IF($BZ325="Ekstra", VLOOKUP($E325, Parameter!$E$3:$N$5000, 10, FALSE), "")</f>
        <v/>
      </c>
      <c r="CE325" s="56">
        <f t="shared" si="124"/>
        <v>0</v>
      </c>
      <c r="CF325" s="55" t="str">
        <f t="shared" si="136"/>
        <v/>
      </c>
      <c r="CG325" s="55" t="str">
        <f t="shared" si="136"/>
        <v/>
      </c>
      <c r="CH325" s="55" t="str">
        <f t="shared" si="125"/>
        <v/>
      </c>
      <c r="CI325" s="55" t="str">
        <f>IF($F325="x.x.x.x.x.x.x", VLOOKUP($C325, Parameter!$A$4:$L$5000, 4, FALSE), "")</f>
        <v/>
      </c>
      <c r="CJ325" s="56">
        <f t="shared" si="126"/>
        <v>0</v>
      </c>
      <c r="CM325" s="4" t="str">
        <f t="shared" si="127"/>
        <v>...-...-.....</v>
      </c>
      <c r="CN325" s="57">
        <f t="shared" si="128"/>
        <v>0</v>
      </c>
      <c r="CO325" s="58">
        <f t="shared" si="129"/>
        <v>0</v>
      </c>
      <c r="CP325" s="4" t="str">
        <f t="shared" si="130"/>
        <v/>
      </c>
      <c r="CQ325" s="4" t="b">
        <f t="shared" si="131"/>
        <v>0</v>
      </c>
      <c r="CR325" s="4" t="str">
        <f t="shared" si="132"/>
        <v/>
      </c>
      <c r="CS325" s="4" t="str">
        <f t="shared" si="133"/>
        <v/>
      </c>
      <c r="CT325" s="91" t="b">
        <f t="shared" si="110"/>
        <v>0</v>
      </c>
    </row>
    <row r="326" spans="1:98" s="4" customFormat="1" x14ac:dyDescent="0.25">
      <c r="A326" s="50" t="str">
        <f t="shared" si="111"/>
        <v>...</v>
      </c>
      <c r="B326" s="50" t="str">
        <f t="shared" si="112"/>
        <v>...</v>
      </c>
      <c r="C326" s="50" t="str">
        <f t="shared" si="113"/>
        <v>.....</v>
      </c>
      <c r="D326" s="50" t="str">
        <f>IF($C326=".....","",_xlfn.IFNA(VLOOKUP($C326, Parameter!$A$4:$L$5000, 3, FALSE), ""))</f>
        <v/>
      </c>
      <c r="E326" s="50" t="str">
        <f t="shared" si="114"/>
        <v>.....</v>
      </c>
      <c r="F326" s="50" t="str">
        <f t="shared" si="115"/>
        <v>......</v>
      </c>
      <c r="G326" s="50" t="str">
        <f t="shared" si="116"/>
        <v>...</v>
      </c>
      <c r="H326" s="40">
        <f>IF(E326=".....", 0, _xlfn.IFNA(VLOOKUP($E326, Parameter2!$A$2:$C$5000, 3, FALSE), 0))</f>
        <v>0</v>
      </c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18" t="str">
        <f>IF(C326=".....","",_xlfn.IFNA(VLOOKUP($C326, Parameter!$A$4:$B$5000, 2, FALSE), "Kode belanja salah :("))</f>
        <v/>
      </c>
      <c r="X326" s="35"/>
      <c r="Y326" s="121"/>
      <c r="Z326" s="17"/>
      <c r="AA326" s="20"/>
      <c r="AB326" s="41" t="str">
        <f>IF($C326=".....","",VLOOKUP($C326, Parameter!$A$4:$L$5000, 6, FALSE))</f>
        <v/>
      </c>
      <c r="AC326" s="41" t="str">
        <f>IF($C326=".....","",VLOOKUP($C326, Parameter!$A$4:$L$5000, 7, FALSE))</f>
        <v/>
      </c>
      <c r="AD326" s="41" t="str">
        <f>IF($C326=".....","",VLOOKUP($C326, Parameter!$A$4:$L$5000, 8, FALSE))</f>
        <v/>
      </c>
      <c r="AE326" s="41" t="str">
        <f>IF($C326=".....","",VLOOKUP($C326, Parameter!$A$4:$L$5000, 9, FALSE))</f>
        <v/>
      </c>
      <c r="AF326" s="41" t="str">
        <f>IF($C326=".....","",VLOOKUP($C326, Parameter!$A$4:$L$5000, 10, FALSE))</f>
        <v/>
      </c>
      <c r="AG326" s="41" t="str">
        <f>IF($C326=".....","",VLOOKUP($C326, Parameter!$A$4:$L$5000, 11, FALSE))</f>
        <v/>
      </c>
      <c r="AH326" s="41" t="str">
        <f>IF($C326="..0.0.0.000","",_xlfn.IFNA(VLOOKUP($C326, Parameter!$A$4:$L$5000, 12, FALSE), ""))</f>
        <v/>
      </c>
      <c r="AI326" s="39"/>
      <c r="AJ326" s="39"/>
      <c r="AK326" s="39"/>
      <c r="AL326" s="39"/>
      <c r="AM326" s="39"/>
      <c r="AN326" s="39"/>
      <c r="AO326" s="39"/>
      <c r="AP326" s="41" t="str">
        <f>IF(F326="......", "", _xlfn.IFNA(VLOOKUP(F326, Parameter2!$D$2:$E$15000, 2, FALSE), "Kode aset salah :("))</f>
        <v/>
      </c>
      <c r="AQ326" s="39"/>
      <c r="AR326" s="51"/>
      <c r="AS326" s="52"/>
      <c r="AT326" s="53">
        <f t="shared" si="117"/>
        <v>0</v>
      </c>
      <c r="AU326" s="39" t="str">
        <f t="shared" si="118"/>
        <v/>
      </c>
      <c r="AV326" s="39" t="str">
        <f t="shared" si="119"/>
        <v/>
      </c>
      <c r="AW326" s="39" t="str">
        <f t="shared" si="120"/>
        <v/>
      </c>
      <c r="AX326" s="39" t="str">
        <f t="shared" si="121"/>
        <v/>
      </c>
      <c r="AY326" s="41" t="str">
        <f>IF(G326="...", "", VLOOKUP(G326, UPB!$A$3:$B$5000, 2, FALSE))</f>
        <v/>
      </c>
      <c r="AZ326" s="84"/>
      <c r="BA326" s="76"/>
      <c r="BB326" s="65"/>
      <c r="BC326" s="65"/>
      <c r="BD326" s="54"/>
      <c r="BE326" s="65"/>
      <c r="BF326" s="65"/>
      <c r="BG326" s="65"/>
      <c r="BH326" s="65"/>
      <c r="BI326" s="65"/>
      <c r="BJ326" s="65"/>
      <c r="BK326" s="65"/>
      <c r="BL326" s="65"/>
      <c r="BM326" s="65"/>
      <c r="BN326" s="70"/>
      <c r="BO326" s="65"/>
      <c r="BP326" s="65"/>
      <c r="BQ326" s="65"/>
      <c r="BR326" s="65"/>
      <c r="BS326" s="65"/>
      <c r="BT326" s="65"/>
      <c r="BU326" s="55" t="str">
        <f>IF(AND($D326 &lt;&gt; "", $D326 &lt;&gt; $E326, $F326 &lt;&gt; "x.x.x.x.x.x.x"), VLOOKUP($E326, Parameter!$E$3:$N$5000, 9, FALSE), "")</f>
        <v/>
      </c>
      <c r="BV326" s="55" t="str">
        <f>IF(AND($D326 &lt;&gt; "", $D326 &lt;&gt; $E326, $F326 &lt;&gt; "x.x.x.x.x.x.x"), VLOOKUP($E326, Parameter!$E$3:$N$5000, 10, FALSE), "")</f>
        <v/>
      </c>
      <c r="BW326" s="55" t="str">
        <f>IF(AND($D326 &lt;&gt; "", $D326 &lt;&gt; $E326, $F326 &lt;&gt; "x.x.x.x.x.x.x"), VLOOKUP($C326, Parameter!$A$4:$L$5000, 3, FALSE), "")</f>
        <v/>
      </c>
      <c r="BX326" s="55" t="str">
        <f>IF(AND($D326 &lt;&gt; "", $D326 &lt;&gt; $E326, $F326 &lt;&gt; "x.x.x.x.x.x.x"), VLOOKUP($C326, Parameter!$A$4:$L$5000, 4, FALSE), "")</f>
        <v/>
      </c>
      <c r="BY326" s="56">
        <f t="shared" si="122"/>
        <v>0</v>
      </c>
      <c r="BZ326" s="55" t="str">
        <f t="shared" si="123"/>
        <v>Intra</v>
      </c>
      <c r="CA326" s="55" t="str">
        <f>IF($BZ326="Ekstra", Parameter3!$B$2, "")</f>
        <v/>
      </c>
      <c r="CB326" s="55" t="str">
        <f>IF($BZ326="Ekstra", Parameter3!$C$2, "")</f>
        <v/>
      </c>
      <c r="CC326" s="55" t="str">
        <f>IF($BZ326="Ekstra", VLOOKUP($E326, Parameter!$E$3:$N$5000, 9, FALSE), "")</f>
        <v/>
      </c>
      <c r="CD326" s="55" t="str">
        <f>IF($BZ326="Ekstra", VLOOKUP($E326, Parameter!$E$3:$N$5000, 10, FALSE), "")</f>
        <v/>
      </c>
      <c r="CE326" s="56">
        <f t="shared" si="124"/>
        <v>0</v>
      </c>
      <c r="CF326" s="55" t="str">
        <f t="shared" si="136"/>
        <v/>
      </c>
      <c r="CG326" s="55" t="str">
        <f t="shared" si="136"/>
        <v/>
      </c>
      <c r="CH326" s="55" t="str">
        <f t="shared" si="125"/>
        <v/>
      </c>
      <c r="CI326" s="55" t="str">
        <f>IF($F326="x.x.x.x.x.x.x", VLOOKUP($C326, Parameter!$A$4:$L$5000, 4, FALSE), "")</f>
        <v/>
      </c>
      <c r="CJ326" s="56">
        <f t="shared" si="126"/>
        <v>0</v>
      </c>
      <c r="CM326" s="4" t="str">
        <f t="shared" si="127"/>
        <v>...-...-.....</v>
      </c>
      <c r="CN326" s="57">
        <f t="shared" si="128"/>
        <v>0</v>
      </c>
      <c r="CO326" s="58">
        <f t="shared" si="129"/>
        <v>0</v>
      </c>
      <c r="CP326" s="4" t="str">
        <f t="shared" si="130"/>
        <v/>
      </c>
      <c r="CQ326" s="4" t="b">
        <f t="shared" si="131"/>
        <v>0</v>
      </c>
      <c r="CR326" s="4" t="str">
        <f t="shared" si="132"/>
        <v/>
      </c>
      <c r="CS326" s="4" t="str">
        <f t="shared" si="133"/>
        <v/>
      </c>
      <c r="CT326" s="91" t="b">
        <f t="shared" si="110"/>
        <v>0</v>
      </c>
    </row>
    <row r="327" spans="1:98" s="4" customFormat="1" x14ac:dyDescent="0.25">
      <c r="A327" s="50" t="str">
        <f t="shared" si="111"/>
        <v>...</v>
      </c>
      <c r="B327" s="50" t="str">
        <f t="shared" si="112"/>
        <v>...</v>
      </c>
      <c r="C327" s="50" t="str">
        <f t="shared" si="113"/>
        <v>.....</v>
      </c>
      <c r="D327" s="50" t="str">
        <f>IF($C327=".....","",_xlfn.IFNA(VLOOKUP($C327, Parameter!$A$4:$L$5000, 3, FALSE), ""))</f>
        <v/>
      </c>
      <c r="E327" s="50" t="str">
        <f t="shared" si="114"/>
        <v>.....</v>
      </c>
      <c r="F327" s="50" t="str">
        <f t="shared" si="115"/>
        <v>......</v>
      </c>
      <c r="G327" s="50" t="str">
        <f t="shared" si="116"/>
        <v>...</v>
      </c>
      <c r="H327" s="40">
        <f>IF(E327=".....", 0, _xlfn.IFNA(VLOOKUP($E327, Parameter2!$A$2:$C$5000, 3, FALSE), 0))</f>
        <v>0</v>
      </c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18" t="str">
        <f>IF(C327=".....","",_xlfn.IFNA(VLOOKUP($C327, Parameter!$A$4:$B$5000, 2, FALSE), "Kode belanja salah :("))</f>
        <v/>
      </c>
      <c r="X327" s="35"/>
      <c r="Y327" s="121"/>
      <c r="Z327" s="17"/>
      <c r="AA327" s="20"/>
      <c r="AB327" s="41" t="str">
        <f>IF($C327=".....","",VLOOKUP($C327, Parameter!$A$4:$L$5000, 6, FALSE))</f>
        <v/>
      </c>
      <c r="AC327" s="41" t="str">
        <f>IF($C327=".....","",VLOOKUP($C327, Parameter!$A$4:$L$5000, 7, FALSE))</f>
        <v/>
      </c>
      <c r="AD327" s="41" t="str">
        <f>IF($C327=".....","",VLOOKUP($C327, Parameter!$A$4:$L$5000, 8, FALSE))</f>
        <v/>
      </c>
      <c r="AE327" s="41" t="str">
        <f>IF($C327=".....","",VLOOKUP($C327, Parameter!$A$4:$L$5000, 9, FALSE))</f>
        <v/>
      </c>
      <c r="AF327" s="41" t="str">
        <f>IF($C327=".....","",VLOOKUP($C327, Parameter!$A$4:$L$5000, 10, FALSE))</f>
        <v/>
      </c>
      <c r="AG327" s="41" t="str">
        <f>IF($C327=".....","",VLOOKUP($C327, Parameter!$A$4:$L$5000, 11, FALSE))</f>
        <v/>
      </c>
      <c r="AH327" s="41" t="str">
        <f>IF($C327="..0.0.0.000","",_xlfn.IFNA(VLOOKUP($C327, Parameter!$A$4:$L$5000, 12, FALSE), ""))</f>
        <v/>
      </c>
      <c r="AI327" s="39"/>
      <c r="AJ327" s="39"/>
      <c r="AK327" s="39"/>
      <c r="AL327" s="39"/>
      <c r="AM327" s="39"/>
      <c r="AN327" s="39"/>
      <c r="AO327" s="39"/>
      <c r="AP327" s="41" t="str">
        <f>IF(F327="......", "", _xlfn.IFNA(VLOOKUP(F327, Parameter2!$D$2:$E$15000, 2, FALSE), "Kode aset salah :("))</f>
        <v/>
      </c>
      <c r="AQ327" s="39"/>
      <c r="AR327" s="51"/>
      <c r="AS327" s="52"/>
      <c r="AT327" s="53">
        <f t="shared" si="117"/>
        <v>0</v>
      </c>
      <c r="AU327" s="39" t="str">
        <f t="shared" si="118"/>
        <v/>
      </c>
      <c r="AV327" s="39" t="str">
        <f t="shared" si="119"/>
        <v/>
      </c>
      <c r="AW327" s="39" t="str">
        <f t="shared" si="120"/>
        <v/>
      </c>
      <c r="AX327" s="39" t="str">
        <f t="shared" si="121"/>
        <v/>
      </c>
      <c r="AY327" s="41" t="str">
        <f>IF(G327="...", "", VLOOKUP(G327, UPB!$A$3:$B$5000, 2, FALSE))</f>
        <v/>
      </c>
      <c r="AZ327" s="84"/>
      <c r="BA327" s="76"/>
      <c r="BB327" s="65"/>
      <c r="BC327" s="65"/>
      <c r="BD327" s="54"/>
      <c r="BE327" s="65"/>
      <c r="BF327" s="65"/>
      <c r="BG327" s="65"/>
      <c r="BH327" s="65"/>
      <c r="BI327" s="65"/>
      <c r="BJ327" s="65"/>
      <c r="BK327" s="65"/>
      <c r="BL327" s="65"/>
      <c r="BM327" s="65"/>
      <c r="BN327" s="70"/>
      <c r="BO327" s="65"/>
      <c r="BP327" s="65"/>
      <c r="BQ327" s="65"/>
      <c r="BR327" s="65"/>
      <c r="BS327" s="65"/>
      <c r="BT327" s="65"/>
      <c r="BU327" s="55" t="str">
        <f>IF(AND($D327 &lt;&gt; "", $D327 &lt;&gt; $E327, $F327 &lt;&gt; "x.x.x.x.x.x.x"), VLOOKUP($E327, Parameter!$E$3:$N$5000, 9, FALSE), "")</f>
        <v/>
      </c>
      <c r="BV327" s="55" t="str">
        <f>IF(AND($D327 &lt;&gt; "", $D327 &lt;&gt; $E327, $F327 &lt;&gt; "x.x.x.x.x.x.x"), VLOOKUP($E327, Parameter!$E$3:$N$5000, 10, FALSE), "")</f>
        <v/>
      </c>
      <c r="BW327" s="55" t="str">
        <f>IF(AND($D327 &lt;&gt; "", $D327 &lt;&gt; $E327, $F327 &lt;&gt; "x.x.x.x.x.x.x"), VLOOKUP($C327, Parameter!$A$4:$L$5000, 3, FALSE), "")</f>
        <v/>
      </c>
      <c r="BX327" s="55" t="str">
        <f>IF(AND($D327 &lt;&gt; "", $D327 &lt;&gt; $E327, $F327 &lt;&gt; "x.x.x.x.x.x.x"), VLOOKUP($C327, Parameter!$A$4:$L$5000, 4, FALSE), "")</f>
        <v/>
      </c>
      <c r="BY327" s="56">
        <f t="shared" si="122"/>
        <v>0</v>
      </c>
      <c r="BZ327" s="55" t="str">
        <f t="shared" si="123"/>
        <v>Intra</v>
      </c>
      <c r="CA327" s="55" t="str">
        <f>IF($BZ327="Ekstra", Parameter3!$B$2, "")</f>
        <v/>
      </c>
      <c r="CB327" s="55" t="str">
        <f>IF($BZ327="Ekstra", Parameter3!$C$2, "")</f>
        <v/>
      </c>
      <c r="CC327" s="55" t="str">
        <f>IF($BZ327="Ekstra", VLOOKUP($E327, Parameter!$E$3:$N$5000, 9, FALSE), "")</f>
        <v/>
      </c>
      <c r="CD327" s="55" t="str">
        <f>IF($BZ327="Ekstra", VLOOKUP($E327, Parameter!$E$3:$N$5000, 10, FALSE), "")</f>
        <v/>
      </c>
      <c r="CE327" s="56">
        <f t="shared" si="124"/>
        <v>0</v>
      </c>
      <c r="CF327" s="55" t="str">
        <f t="shared" si="136"/>
        <v/>
      </c>
      <c r="CG327" s="55" t="str">
        <f t="shared" si="136"/>
        <v/>
      </c>
      <c r="CH327" s="55" t="str">
        <f t="shared" si="125"/>
        <v/>
      </c>
      <c r="CI327" s="55" t="str">
        <f>IF($F327="x.x.x.x.x.x.x", VLOOKUP($C327, Parameter!$A$4:$L$5000, 4, FALSE), "")</f>
        <v/>
      </c>
      <c r="CJ327" s="56">
        <f t="shared" si="126"/>
        <v>0</v>
      </c>
      <c r="CM327" s="4" t="str">
        <f t="shared" si="127"/>
        <v>...-...-.....</v>
      </c>
      <c r="CN327" s="57">
        <f t="shared" si="128"/>
        <v>0</v>
      </c>
      <c r="CO327" s="58">
        <f t="shared" si="129"/>
        <v>0</v>
      </c>
      <c r="CP327" s="4" t="str">
        <f t="shared" si="130"/>
        <v/>
      </c>
      <c r="CQ327" s="4" t="b">
        <f t="shared" si="131"/>
        <v>0</v>
      </c>
      <c r="CR327" s="4" t="str">
        <f t="shared" si="132"/>
        <v/>
      </c>
      <c r="CS327" s="4" t="str">
        <f t="shared" si="133"/>
        <v/>
      </c>
      <c r="CT327" s="91" t="b">
        <f t="shared" si="110"/>
        <v>0</v>
      </c>
    </row>
    <row r="328" spans="1:98" s="4" customFormat="1" x14ac:dyDescent="0.25">
      <c r="A328" s="50" t="str">
        <f t="shared" si="111"/>
        <v>...</v>
      </c>
      <c r="B328" s="50" t="str">
        <f t="shared" si="112"/>
        <v>...</v>
      </c>
      <c r="C328" s="50" t="str">
        <f t="shared" si="113"/>
        <v>.....</v>
      </c>
      <c r="D328" s="50" t="str">
        <f>IF($C328=".....","",_xlfn.IFNA(VLOOKUP($C328, Parameter!$A$4:$L$5000, 3, FALSE), ""))</f>
        <v/>
      </c>
      <c r="E328" s="50" t="str">
        <f t="shared" si="114"/>
        <v>.....</v>
      </c>
      <c r="F328" s="50" t="str">
        <f t="shared" si="115"/>
        <v>......</v>
      </c>
      <c r="G328" s="50" t="str">
        <f t="shared" si="116"/>
        <v>...</v>
      </c>
      <c r="H328" s="40">
        <f>IF(E328=".....", 0, _xlfn.IFNA(VLOOKUP($E328, Parameter2!$A$2:$C$5000, 3, FALSE), 0))</f>
        <v>0</v>
      </c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18" t="str">
        <f>IF(C328=".....","",_xlfn.IFNA(VLOOKUP($C328, Parameter!$A$4:$B$5000, 2, FALSE), "Kode belanja salah :("))</f>
        <v/>
      </c>
      <c r="X328" s="35"/>
      <c r="Y328" s="121"/>
      <c r="Z328" s="17"/>
      <c r="AA328" s="20"/>
      <c r="AB328" s="41" t="str">
        <f>IF($C328=".....","",VLOOKUP($C328, Parameter!$A$4:$L$5000, 6, FALSE))</f>
        <v/>
      </c>
      <c r="AC328" s="41" t="str">
        <f>IF($C328=".....","",VLOOKUP($C328, Parameter!$A$4:$L$5000, 7, FALSE))</f>
        <v/>
      </c>
      <c r="AD328" s="41" t="str">
        <f>IF($C328=".....","",VLOOKUP($C328, Parameter!$A$4:$L$5000, 8, FALSE))</f>
        <v/>
      </c>
      <c r="AE328" s="41" t="str">
        <f>IF($C328=".....","",VLOOKUP($C328, Parameter!$A$4:$L$5000, 9, FALSE))</f>
        <v/>
      </c>
      <c r="AF328" s="41" t="str">
        <f>IF($C328=".....","",VLOOKUP($C328, Parameter!$A$4:$L$5000, 10, FALSE))</f>
        <v/>
      </c>
      <c r="AG328" s="41" t="str">
        <f>IF($C328=".....","",VLOOKUP($C328, Parameter!$A$4:$L$5000, 11, FALSE))</f>
        <v/>
      </c>
      <c r="AH328" s="41" t="str">
        <f>IF($C328="..0.0.0.000","",_xlfn.IFNA(VLOOKUP($C328, Parameter!$A$4:$L$5000, 12, FALSE), ""))</f>
        <v/>
      </c>
      <c r="AI328" s="39"/>
      <c r="AJ328" s="39"/>
      <c r="AK328" s="39"/>
      <c r="AL328" s="39"/>
      <c r="AM328" s="39"/>
      <c r="AN328" s="39"/>
      <c r="AO328" s="39"/>
      <c r="AP328" s="41" t="str">
        <f>IF(F328="......", "", _xlfn.IFNA(VLOOKUP(F328, Parameter2!$D$2:$E$15000, 2, FALSE), "Kode aset salah :("))</f>
        <v/>
      </c>
      <c r="AQ328" s="39"/>
      <c r="AR328" s="51"/>
      <c r="AS328" s="52"/>
      <c r="AT328" s="53">
        <f t="shared" si="117"/>
        <v>0</v>
      </c>
      <c r="AU328" s="39" t="str">
        <f t="shared" si="118"/>
        <v/>
      </c>
      <c r="AV328" s="39" t="str">
        <f t="shared" si="119"/>
        <v/>
      </c>
      <c r="AW328" s="39" t="str">
        <f t="shared" si="120"/>
        <v/>
      </c>
      <c r="AX328" s="39" t="str">
        <f t="shared" si="121"/>
        <v/>
      </c>
      <c r="AY328" s="41" t="str">
        <f>IF(G328="...", "", VLOOKUP(G328, UPB!$A$3:$B$5000, 2, FALSE))</f>
        <v/>
      </c>
      <c r="AZ328" s="84"/>
      <c r="BA328" s="76"/>
      <c r="BB328" s="65"/>
      <c r="BC328" s="65"/>
      <c r="BD328" s="54"/>
      <c r="BE328" s="65"/>
      <c r="BF328" s="65"/>
      <c r="BG328" s="65"/>
      <c r="BH328" s="65"/>
      <c r="BI328" s="65"/>
      <c r="BJ328" s="65"/>
      <c r="BK328" s="65"/>
      <c r="BL328" s="65"/>
      <c r="BM328" s="65"/>
      <c r="BN328" s="70"/>
      <c r="BO328" s="65"/>
      <c r="BP328" s="65"/>
      <c r="BQ328" s="65"/>
      <c r="BR328" s="65"/>
      <c r="BS328" s="65"/>
      <c r="BT328" s="65"/>
      <c r="BU328" s="55" t="str">
        <f>IF(AND($D328 &lt;&gt; "", $D328 &lt;&gt; $E328, $F328 &lt;&gt; "x.x.x.x.x.x.x"), VLOOKUP($E328, Parameter!$E$3:$N$5000, 9, FALSE), "")</f>
        <v/>
      </c>
      <c r="BV328" s="55" t="str">
        <f>IF(AND($D328 &lt;&gt; "", $D328 &lt;&gt; $E328, $F328 &lt;&gt; "x.x.x.x.x.x.x"), VLOOKUP($E328, Parameter!$E$3:$N$5000, 10, FALSE), "")</f>
        <v/>
      </c>
      <c r="BW328" s="55" t="str">
        <f>IF(AND($D328 &lt;&gt; "", $D328 &lt;&gt; $E328, $F328 &lt;&gt; "x.x.x.x.x.x.x"), VLOOKUP($C328, Parameter!$A$4:$L$5000, 3, FALSE), "")</f>
        <v/>
      </c>
      <c r="BX328" s="55" t="str">
        <f>IF(AND($D328 &lt;&gt; "", $D328 &lt;&gt; $E328, $F328 &lt;&gt; "x.x.x.x.x.x.x"), VLOOKUP($C328, Parameter!$A$4:$L$5000, 4, FALSE), "")</f>
        <v/>
      </c>
      <c r="BY328" s="56">
        <f t="shared" si="122"/>
        <v>0</v>
      </c>
      <c r="BZ328" s="55" t="str">
        <f t="shared" si="123"/>
        <v>Intra</v>
      </c>
      <c r="CA328" s="55" t="str">
        <f>IF($BZ328="Ekstra", Parameter3!$B$2, "")</f>
        <v/>
      </c>
      <c r="CB328" s="55" t="str">
        <f>IF($BZ328="Ekstra", Parameter3!$C$2, "")</f>
        <v/>
      </c>
      <c r="CC328" s="55" t="str">
        <f>IF($BZ328="Ekstra", VLOOKUP($E328, Parameter!$E$3:$N$5000, 9, FALSE), "")</f>
        <v/>
      </c>
      <c r="CD328" s="55" t="str">
        <f>IF($BZ328="Ekstra", VLOOKUP($E328, Parameter!$E$3:$N$5000, 10, FALSE), "")</f>
        <v/>
      </c>
      <c r="CE328" s="56">
        <f t="shared" si="124"/>
        <v>0</v>
      </c>
      <c r="CF328" s="55" t="str">
        <f t="shared" si="136"/>
        <v/>
      </c>
      <c r="CG328" s="55" t="str">
        <f t="shared" si="136"/>
        <v/>
      </c>
      <c r="CH328" s="55" t="str">
        <f t="shared" si="125"/>
        <v/>
      </c>
      <c r="CI328" s="55" t="str">
        <f>IF($F328="x.x.x.x.x.x.x", VLOOKUP($C328, Parameter!$A$4:$L$5000, 4, FALSE), "")</f>
        <v/>
      </c>
      <c r="CJ328" s="56">
        <f t="shared" si="126"/>
        <v>0</v>
      </c>
      <c r="CM328" s="4" t="str">
        <f t="shared" si="127"/>
        <v>...-...-.....</v>
      </c>
      <c r="CN328" s="57">
        <f t="shared" si="128"/>
        <v>0</v>
      </c>
      <c r="CO328" s="58">
        <f t="shared" si="129"/>
        <v>0</v>
      </c>
      <c r="CP328" s="4" t="str">
        <f t="shared" si="130"/>
        <v/>
      </c>
      <c r="CQ328" s="4" t="b">
        <f t="shared" si="131"/>
        <v>0</v>
      </c>
      <c r="CR328" s="4" t="str">
        <f t="shared" si="132"/>
        <v/>
      </c>
      <c r="CS328" s="4" t="str">
        <f t="shared" si="133"/>
        <v/>
      </c>
      <c r="CT328" s="91" t="b">
        <f t="shared" si="110"/>
        <v>0</v>
      </c>
    </row>
    <row r="329" spans="1:98" s="4" customFormat="1" x14ac:dyDescent="0.25">
      <c r="A329" s="50" t="str">
        <f t="shared" si="111"/>
        <v>...</v>
      </c>
      <c r="B329" s="50" t="str">
        <f t="shared" si="112"/>
        <v>...</v>
      </c>
      <c r="C329" s="50" t="str">
        <f t="shared" si="113"/>
        <v>.....</v>
      </c>
      <c r="D329" s="50" t="str">
        <f>IF($C329=".....","",_xlfn.IFNA(VLOOKUP($C329, Parameter!$A$4:$L$5000, 3, FALSE), ""))</f>
        <v/>
      </c>
      <c r="E329" s="50" t="str">
        <f t="shared" si="114"/>
        <v>.....</v>
      </c>
      <c r="F329" s="50" t="str">
        <f t="shared" si="115"/>
        <v>......</v>
      </c>
      <c r="G329" s="50" t="str">
        <f t="shared" si="116"/>
        <v>...</v>
      </c>
      <c r="H329" s="40">
        <f>IF(E329=".....", 0, _xlfn.IFNA(VLOOKUP($E329, Parameter2!$A$2:$C$5000, 3, FALSE), 0))</f>
        <v>0</v>
      </c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18" t="str">
        <f>IF(C329=".....","",_xlfn.IFNA(VLOOKUP($C329, Parameter!$A$4:$B$5000, 2, FALSE), "Kode belanja salah :("))</f>
        <v/>
      </c>
      <c r="X329" s="35"/>
      <c r="Y329" s="121"/>
      <c r="Z329" s="17"/>
      <c r="AA329" s="20"/>
      <c r="AB329" s="41" t="str">
        <f>IF($C329=".....","",VLOOKUP($C329, Parameter!$A$4:$L$5000, 6, FALSE))</f>
        <v/>
      </c>
      <c r="AC329" s="41" t="str">
        <f>IF($C329=".....","",VLOOKUP($C329, Parameter!$A$4:$L$5000, 7, FALSE))</f>
        <v/>
      </c>
      <c r="AD329" s="41" t="str">
        <f>IF($C329=".....","",VLOOKUP($C329, Parameter!$A$4:$L$5000, 8, FALSE))</f>
        <v/>
      </c>
      <c r="AE329" s="41" t="str">
        <f>IF($C329=".....","",VLOOKUP($C329, Parameter!$A$4:$L$5000, 9, FALSE))</f>
        <v/>
      </c>
      <c r="AF329" s="41" t="str">
        <f>IF($C329=".....","",VLOOKUP($C329, Parameter!$A$4:$L$5000, 10, FALSE))</f>
        <v/>
      </c>
      <c r="AG329" s="41" t="str">
        <f>IF($C329=".....","",VLOOKUP($C329, Parameter!$A$4:$L$5000, 11, FALSE))</f>
        <v/>
      </c>
      <c r="AH329" s="41" t="str">
        <f>IF($C329="..0.0.0.000","",_xlfn.IFNA(VLOOKUP($C329, Parameter!$A$4:$L$5000, 12, FALSE), ""))</f>
        <v/>
      </c>
      <c r="AI329" s="39"/>
      <c r="AJ329" s="39"/>
      <c r="AK329" s="39"/>
      <c r="AL329" s="39"/>
      <c r="AM329" s="39"/>
      <c r="AN329" s="39"/>
      <c r="AO329" s="39"/>
      <c r="AP329" s="41" t="str">
        <f>IF(F329="......", "", _xlfn.IFNA(VLOOKUP(F329, Parameter2!$D$2:$E$15000, 2, FALSE), "Kode aset salah :("))</f>
        <v/>
      </c>
      <c r="AQ329" s="39"/>
      <c r="AR329" s="51"/>
      <c r="AS329" s="52"/>
      <c r="AT329" s="53">
        <f t="shared" si="117"/>
        <v>0</v>
      </c>
      <c r="AU329" s="39" t="str">
        <f t="shared" si="118"/>
        <v/>
      </c>
      <c r="AV329" s="39" t="str">
        <f t="shared" si="119"/>
        <v/>
      </c>
      <c r="AW329" s="39" t="str">
        <f t="shared" si="120"/>
        <v/>
      </c>
      <c r="AX329" s="39" t="str">
        <f t="shared" si="121"/>
        <v/>
      </c>
      <c r="AY329" s="41" t="str">
        <f>IF(G329="...", "", VLOOKUP(G329, UPB!$A$3:$B$5000, 2, FALSE))</f>
        <v/>
      </c>
      <c r="AZ329" s="84"/>
      <c r="BA329" s="76"/>
      <c r="BB329" s="65"/>
      <c r="BC329" s="65"/>
      <c r="BD329" s="54"/>
      <c r="BE329" s="65"/>
      <c r="BF329" s="65"/>
      <c r="BG329" s="65"/>
      <c r="BH329" s="65"/>
      <c r="BI329" s="65"/>
      <c r="BJ329" s="65"/>
      <c r="BK329" s="65"/>
      <c r="BL329" s="65"/>
      <c r="BM329" s="65"/>
      <c r="BN329" s="70"/>
      <c r="BO329" s="65"/>
      <c r="BP329" s="65"/>
      <c r="BQ329" s="65"/>
      <c r="BR329" s="65"/>
      <c r="BS329" s="65"/>
      <c r="BT329" s="65"/>
      <c r="BU329" s="55" t="str">
        <f>IF(AND($D329 &lt;&gt; "", $D329 &lt;&gt; $E329, $F329 &lt;&gt; "x.x.x.x.x.x.x"), VLOOKUP($E329, Parameter!$E$3:$N$5000, 9, FALSE), "")</f>
        <v/>
      </c>
      <c r="BV329" s="55" t="str">
        <f>IF(AND($D329 &lt;&gt; "", $D329 &lt;&gt; $E329, $F329 &lt;&gt; "x.x.x.x.x.x.x"), VLOOKUP($E329, Parameter!$E$3:$N$5000, 10, FALSE), "")</f>
        <v/>
      </c>
      <c r="BW329" s="55" t="str">
        <f>IF(AND($D329 &lt;&gt; "", $D329 &lt;&gt; $E329, $F329 &lt;&gt; "x.x.x.x.x.x.x"), VLOOKUP($C329, Parameter!$A$4:$L$5000, 3, FALSE), "")</f>
        <v/>
      </c>
      <c r="BX329" s="55" t="str">
        <f>IF(AND($D329 &lt;&gt; "", $D329 &lt;&gt; $E329, $F329 &lt;&gt; "x.x.x.x.x.x.x"), VLOOKUP($C329, Parameter!$A$4:$L$5000, 4, FALSE), "")</f>
        <v/>
      </c>
      <c r="BY329" s="56">
        <f t="shared" si="122"/>
        <v>0</v>
      </c>
      <c r="BZ329" s="55" t="str">
        <f t="shared" si="123"/>
        <v>Intra</v>
      </c>
      <c r="CA329" s="55" t="str">
        <f>IF($BZ329="Ekstra", Parameter3!$B$2, "")</f>
        <v/>
      </c>
      <c r="CB329" s="55" t="str">
        <f>IF($BZ329="Ekstra", Parameter3!$C$2, "")</f>
        <v/>
      </c>
      <c r="CC329" s="55" t="str">
        <f>IF($BZ329="Ekstra", VLOOKUP($E329, Parameter!$E$3:$N$5000, 9, FALSE), "")</f>
        <v/>
      </c>
      <c r="CD329" s="55" t="str">
        <f>IF($BZ329="Ekstra", VLOOKUP($E329, Parameter!$E$3:$N$5000, 10, FALSE), "")</f>
        <v/>
      </c>
      <c r="CE329" s="56">
        <f t="shared" si="124"/>
        <v>0</v>
      </c>
      <c r="CF329" s="55" t="str">
        <f t="shared" si="136"/>
        <v/>
      </c>
      <c r="CG329" s="55" t="str">
        <f t="shared" si="136"/>
        <v/>
      </c>
      <c r="CH329" s="55" t="str">
        <f t="shared" si="125"/>
        <v/>
      </c>
      <c r="CI329" s="55" t="str">
        <f>IF($F329="x.x.x.x.x.x.x", VLOOKUP($C329, Parameter!$A$4:$L$5000, 4, FALSE), "")</f>
        <v/>
      </c>
      <c r="CJ329" s="56">
        <f t="shared" si="126"/>
        <v>0</v>
      </c>
      <c r="CM329" s="4" t="str">
        <f t="shared" si="127"/>
        <v>...-...-.....</v>
      </c>
      <c r="CN329" s="57">
        <f t="shared" si="128"/>
        <v>0</v>
      </c>
      <c r="CO329" s="58">
        <f t="shared" si="129"/>
        <v>0</v>
      </c>
      <c r="CP329" s="4" t="str">
        <f t="shared" si="130"/>
        <v/>
      </c>
      <c r="CQ329" s="4" t="b">
        <f t="shared" si="131"/>
        <v>0</v>
      </c>
      <c r="CR329" s="4" t="str">
        <f t="shared" si="132"/>
        <v/>
      </c>
      <c r="CS329" s="4" t="str">
        <f t="shared" si="133"/>
        <v/>
      </c>
      <c r="CT329" s="91" t="b">
        <f t="shared" si="110"/>
        <v>0</v>
      </c>
    </row>
    <row r="330" spans="1:98" s="4" customFormat="1" x14ac:dyDescent="0.25">
      <c r="A330" s="50" t="str">
        <f t="shared" si="111"/>
        <v>...</v>
      </c>
      <c r="B330" s="50" t="str">
        <f t="shared" si="112"/>
        <v>...</v>
      </c>
      <c r="C330" s="50" t="str">
        <f t="shared" si="113"/>
        <v>.....</v>
      </c>
      <c r="D330" s="50" t="str">
        <f>IF($C330=".....","",_xlfn.IFNA(VLOOKUP($C330, Parameter!$A$4:$L$5000, 3, FALSE), ""))</f>
        <v/>
      </c>
      <c r="E330" s="50" t="str">
        <f t="shared" si="114"/>
        <v>.....</v>
      </c>
      <c r="F330" s="50" t="str">
        <f t="shared" si="115"/>
        <v>......</v>
      </c>
      <c r="G330" s="50" t="str">
        <f t="shared" si="116"/>
        <v>...</v>
      </c>
      <c r="H330" s="40">
        <f>IF(E330=".....", 0, _xlfn.IFNA(VLOOKUP($E330, Parameter2!$A$2:$C$5000, 3, FALSE), 0))</f>
        <v>0</v>
      </c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18" t="str">
        <f>IF(C330=".....","",_xlfn.IFNA(VLOOKUP($C330, Parameter!$A$4:$B$5000, 2, FALSE), "Kode belanja salah :("))</f>
        <v/>
      </c>
      <c r="X330" s="35"/>
      <c r="Y330" s="121"/>
      <c r="Z330" s="17"/>
      <c r="AA330" s="20"/>
      <c r="AB330" s="41" t="str">
        <f>IF($C330=".....","",VLOOKUP($C330, Parameter!$A$4:$L$5000, 6, FALSE))</f>
        <v/>
      </c>
      <c r="AC330" s="41" t="str">
        <f>IF($C330=".....","",VLOOKUP($C330, Parameter!$A$4:$L$5000, 7, FALSE))</f>
        <v/>
      </c>
      <c r="AD330" s="41" t="str">
        <f>IF($C330=".....","",VLOOKUP($C330, Parameter!$A$4:$L$5000, 8, FALSE))</f>
        <v/>
      </c>
      <c r="AE330" s="41" t="str">
        <f>IF($C330=".....","",VLOOKUP($C330, Parameter!$A$4:$L$5000, 9, FALSE))</f>
        <v/>
      </c>
      <c r="AF330" s="41" t="str">
        <f>IF($C330=".....","",VLOOKUP($C330, Parameter!$A$4:$L$5000, 10, FALSE))</f>
        <v/>
      </c>
      <c r="AG330" s="41" t="str">
        <f>IF($C330=".....","",VLOOKUP($C330, Parameter!$A$4:$L$5000, 11, FALSE))</f>
        <v/>
      </c>
      <c r="AH330" s="41" t="str">
        <f>IF($C330="..0.0.0.000","",_xlfn.IFNA(VLOOKUP($C330, Parameter!$A$4:$L$5000, 12, FALSE), ""))</f>
        <v/>
      </c>
      <c r="AI330" s="39"/>
      <c r="AJ330" s="39"/>
      <c r="AK330" s="39"/>
      <c r="AL330" s="39"/>
      <c r="AM330" s="39"/>
      <c r="AN330" s="39"/>
      <c r="AO330" s="39"/>
      <c r="AP330" s="41" t="str">
        <f>IF(F330="......", "", _xlfn.IFNA(VLOOKUP(F330, Parameter2!$D$2:$E$15000, 2, FALSE), "Kode aset salah :("))</f>
        <v/>
      </c>
      <c r="AQ330" s="39"/>
      <c r="AR330" s="51"/>
      <c r="AS330" s="52"/>
      <c r="AT330" s="53">
        <f t="shared" si="117"/>
        <v>0</v>
      </c>
      <c r="AU330" s="39" t="str">
        <f t="shared" si="118"/>
        <v/>
      </c>
      <c r="AV330" s="39" t="str">
        <f t="shared" si="119"/>
        <v/>
      </c>
      <c r="AW330" s="39" t="str">
        <f t="shared" si="120"/>
        <v/>
      </c>
      <c r="AX330" s="39" t="str">
        <f t="shared" si="121"/>
        <v/>
      </c>
      <c r="AY330" s="41" t="str">
        <f>IF(G330="...", "", VLOOKUP(G330, UPB!$A$3:$B$5000, 2, FALSE))</f>
        <v/>
      </c>
      <c r="AZ330" s="84"/>
      <c r="BA330" s="76"/>
      <c r="BB330" s="65"/>
      <c r="BC330" s="65"/>
      <c r="BD330" s="54"/>
      <c r="BE330" s="65"/>
      <c r="BF330" s="65"/>
      <c r="BG330" s="65"/>
      <c r="BH330" s="65"/>
      <c r="BI330" s="65"/>
      <c r="BJ330" s="65"/>
      <c r="BK330" s="65"/>
      <c r="BL330" s="65"/>
      <c r="BM330" s="65"/>
      <c r="BN330" s="70"/>
      <c r="BO330" s="65"/>
      <c r="BP330" s="65"/>
      <c r="BQ330" s="65"/>
      <c r="BR330" s="65"/>
      <c r="BS330" s="65"/>
      <c r="BT330" s="65"/>
      <c r="BU330" s="55" t="str">
        <f>IF(AND($D330 &lt;&gt; "", $D330 &lt;&gt; $E330, $F330 &lt;&gt; "x.x.x.x.x.x.x"), VLOOKUP($E330, Parameter!$E$3:$N$5000, 9, FALSE), "")</f>
        <v/>
      </c>
      <c r="BV330" s="55" t="str">
        <f>IF(AND($D330 &lt;&gt; "", $D330 &lt;&gt; $E330, $F330 &lt;&gt; "x.x.x.x.x.x.x"), VLOOKUP($E330, Parameter!$E$3:$N$5000, 10, FALSE), "")</f>
        <v/>
      </c>
      <c r="BW330" s="55" t="str">
        <f>IF(AND($D330 &lt;&gt; "", $D330 &lt;&gt; $E330, $F330 &lt;&gt; "x.x.x.x.x.x.x"), VLOOKUP($C330, Parameter!$A$4:$L$5000, 3, FALSE), "")</f>
        <v/>
      </c>
      <c r="BX330" s="55" t="str">
        <f>IF(AND($D330 &lt;&gt; "", $D330 &lt;&gt; $E330, $F330 &lt;&gt; "x.x.x.x.x.x.x"), VLOOKUP($C330, Parameter!$A$4:$L$5000, 4, FALSE), "")</f>
        <v/>
      </c>
      <c r="BY330" s="56">
        <f t="shared" si="122"/>
        <v>0</v>
      </c>
      <c r="BZ330" s="55" t="str">
        <f t="shared" si="123"/>
        <v>Intra</v>
      </c>
      <c r="CA330" s="55" t="str">
        <f>IF($BZ330="Ekstra", Parameter3!$B$2, "")</f>
        <v/>
      </c>
      <c r="CB330" s="55" t="str">
        <f>IF($BZ330="Ekstra", Parameter3!$C$2, "")</f>
        <v/>
      </c>
      <c r="CC330" s="55" t="str">
        <f>IF($BZ330="Ekstra", VLOOKUP($E330, Parameter!$E$3:$N$5000, 9, FALSE), "")</f>
        <v/>
      </c>
      <c r="CD330" s="55" t="str">
        <f>IF($BZ330="Ekstra", VLOOKUP($E330, Parameter!$E$3:$N$5000, 10, FALSE), "")</f>
        <v/>
      </c>
      <c r="CE330" s="56">
        <f t="shared" si="124"/>
        <v>0</v>
      </c>
      <c r="CF330" s="55" t="str">
        <f t="shared" si="136"/>
        <v/>
      </c>
      <c r="CG330" s="55" t="str">
        <f t="shared" si="136"/>
        <v/>
      </c>
      <c r="CH330" s="55" t="str">
        <f t="shared" si="125"/>
        <v/>
      </c>
      <c r="CI330" s="55" t="str">
        <f>IF($F330="x.x.x.x.x.x.x", VLOOKUP($C330, Parameter!$A$4:$L$5000, 4, FALSE), "")</f>
        <v/>
      </c>
      <c r="CJ330" s="56">
        <f t="shared" si="126"/>
        <v>0</v>
      </c>
      <c r="CM330" s="4" t="str">
        <f t="shared" si="127"/>
        <v>...-...-.....</v>
      </c>
      <c r="CN330" s="57">
        <f t="shared" si="128"/>
        <v>0</v>
      </c>
      <c r="CO330" s="58">
        <f t="shared" si="129"/>
        <v>0</v>
      </c>
      <c r="CP330" s="4" t="str">
        <f t="shared" si="130"/>
        <v/>
      </c>
      <c r="CQ330" s="4" t="b">
        <f t="shared" si="131"/>
        <v>0</v>
      </c>
      <c r="CR330" s="4" t="str">
        <f t="shared" si="132"/>
        <v/>
      </c>
      <c r="CS330" s="4" t="str">
        <f t="shared" si="133"/>
        <v/>
      </c>
      <c r="CT330" s="91" t="b">
        <f t="shared" ref="CT330:CT393" si="137">IF(AK330=5, AU330&amp;"~"&amp;AV330&amp;"~"&amp;AW330&amp;"~"&amp;AX330&amp;"~"&amp;AI330&amp;"~"&amp;AJ330&amp;"~"&amp;AK330&amp;"~"&amp;AL330&amp;"~"&amp;AM330&amp;"~"&amp;AN330&amp;"~"&amp;AO330&amp;"~"&amp;AZ330&amp;"~"&amp;IF(ISBLANK(BR330), "-", BR330)&amp;"~"&amp;IF(ISBLANK(BS330), "-", BS330)&amp;"~"&amp;BT330&amp;"~"&amp;AR330&amp;"~"&amp;AT330&amp;"~"&amp;BA330)</f>
        <v>0</v>
      </c>
    </row>
    <row r="331" spans="1:98" s="4" customFormat="1" x14ac:dyDescent="0.25">
      <c r="A331" s="50" t="str">
        <f t="shared" si="111"/>
        <v>...</v>
      </c>
      <c r="B331" s="50" t="str">
        <f t="shared" si="112"/>
        <v>...</v>
      </c>
      <c r="C331" s="50" t="str">
        <f t="shared" si="113"/>
        <v>.....</v>
      </c>
      <c r="D331" s="50" t="str">
        <f>IF($C331=".....","",_xlfn.IFNA(VLOOKUP($C331, Parameter!$A$4:$L$5000, 3, FALSE), ""))</f>
        <v/>
      </c>
      <c r="E331" s="50" t="str">
        <f t="shared" si="114"/>
        <v>.....</v>
      </c>
      <c r="F331" s="50" t="str">
        <f t="shared" si="115"/>
        <v>......</v>
      </c>
      <c r="G331" s="50" t="str">
        <f t="shared" si="116"/>
        <v>...</v>
      </c>
      <c r="H331" s="40">
        <f>IF(E331=".....", 0, _xlfn.IFNA(VLOOKUP($E331, Parameter2!$A$2:$C$5000, 3, FALSE), 0))</f>
        <v>0</v>
      </c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18" t="str">
        <f>IF(C331=".....","",_xlfn.IFNA(VLOOKUP($C331, Parameter!$A$4:$B$5000, 2, FALSE), "Kode belanja salah :("))</f>
        <v/>
      </c>
      <c r="X331" s="35"/>
      <c r="Y331" s="121"/>
      <c r="Z331" s="17"/>
      <c r="AA331" s="20"/>
      <c r="AB331" s="41" t="str">
        <f>IF($C331=".....","",VLOOKUP($C331, Parameter!$A$4:$L$5000, 6, FALSE))</f>
        <v/>
      </c>
      <c r="AC331" s="41" t="str">
        <f>IF($C331=".....","",VLOOKUP($C331, Parameter!$A$4:$L$5000, 7, FALSE))</f>
        <v/>
      </c>
      <c r="AD331" s="41" t="str">
        <f>IF($C331=".....","",VLOOKUP($C331, Parameter!$A$4:$L$5000, 8, FALSE))</f>
        <v/>
      </c>
      <c r="AE331" s="41" t="str">
        <f>IF($C331=".....","",VLOOKUP($C331, Parameter!$A$4:$L$5000, 9, FALSE))</f>
        <v/>
      </c>
      <c r="AF331" s="41" t="str">
        <f>IF($C331=".....","",VLOOKUP($C331, Parameter!$A$4:$L$5000, 10, FALSE))</f>
        <v/>
      </c>
      <c r="AG331" s="41" t="str">
        <f>IF($C331=".....","",VLOOKUP($C331, Parameter!$A$4:$L$5000, 11, FALSE))</f>
        <v/>
      </c>
      <c r="AH331" s="41" t="str">
        <f>IF($C331="..0.0.0.000","",_xlfn.IFNA(VLOOKUP($C331, Parameter!$A$4:$L$5000, 12, FALSE), ""))</f>
        <v/>
      </c>
      <c r="AI331" s="39"/>
      <c r="AJ331" s="39"/>
      <c r="AK331" s="39"/>
      <c r="AL331" s="39"/>
      <c r="AM331" s="39"/>
      <c r="AN331" s="39"/>
      <c r="AO331" s="39"/>
      <c r="AP331" s="41" t="str">
        <f>IF(F331="......", "", _xlfn.IFNA(VLOOKUP(F331, Parameter2!$D$2:$E$15000, 2, FALSE), "Kode aset salah :("))</f>
        <v/>
      </c>
      <c r="AQ331" s="39"/>
      <c r="AR331" s="51"/>
      <c r="AS331" s="52"/>
      <c r="AT331" s="53">
        <f t="shared" si="117"/>
        <v>0</v>
      </c>
      <c r="AU331" s="39" t="str">
        <f t="shared" si="118"/>
        <v/>
      </c>
      <c r="AV331" s="39" t="str">
        <f t="shared" si="119"/>
        <v/>
      </c>
      <c r="AW331" s="39" t="str">
        <f t="shared" si="120"/>
        <v/>
      </c>
      <c r="AX331" s="39" t="str">
        <f t="shared" si="121"/>
        <v/>
      </c>
      <c r="AY331" s="41" t="str">
        <f>IF(G331="...", "", VLOOKUP(G331, UPB!$A$3:$B$5000, 2, FALSE))</f>
        <v/>
      </c>
      <c r="AZ331" s="84"/>
      <c r="BA331" s="76"/>
      <c r="BB331" s="65"/>
      <c r="BC331" s="65"/>
      <c r="BD331" s="54"/>
      <c r="BE331" s="65"/>
      <c r="BF331" s="65"/>
      <c r="BG331" s="65"/>
      <c r="BH331" s="65"/>
      <c r="BI331" s="65"/>
      <c r="BJ331" s="65"/>
      <c r="BK331" s="65"/>
      <c r="BL331" s="65"/>
      <c r="BM331" s="65"/>
      <c r="BN331" s="70"/>
      <c r="BO331" s="65"/>
      <c r="BP331" s="65"/>
      <c r="BQ331" s="65"/>
      <c r="BR331" s="65"/>
      <c r="BS331" s="65"/>
      <c r="BT331" s="65"/>
      <c r="BU331" s="55" t="str">
        <f>IF(AND($D331 &lt;&gt; "", $D331 &lt;&gt; $E331, $F331 &lt;&gt; "x.x.x.x.x.x.x"), VLOOKUP($E331, Parameter!$E$3:$N$5000, 9, FALSE), "")</f>
        <v/>
      </c>
      <c r="BV331" s="55" t="str">
        <f>IF(AND($D331 &lt;&gt; "", $D331 &lt;&gt; $E331, $F331 &lt;&gt; "x.x.x.x.x.x.x"), VLOOKUP($E331, Parameter!$E$3:$N$5000, 10, FALSE), "")</f>
        <v/>
      </c>
      <c r="BW331" s="55" t="str">
        <f>IF(AND($D331 &lt;&gt; "", $D331 &lt;&gt; $E331, $F331 &lt;&gt; "x.x.x.x.x.x.x"), VLOOKUP($C331, Parameter!$A$4:$L$5000, 3, FALSE), "")</f>
        <v/>
      </c>
      <c r="BX331" s="55" t="str">
        <f>IF(AND($D331 &lt;&gt; "", $D331 &lt;&gt; $E331, $F331 &lt;&gt; "x.x.x.x.x.x.x"), VLOOKUP($C331, Parameter!$A$4:$L$5000, 4, FALSE), "")</f>
        <v/>
      </c>
      <c r="BY331" s="56">
        <f t="shared" si="122"/>
        <v>0</v>
      </c>
      <c r="BZ331" s="55" t="str">
        <f t="shared" si="123"/>
        <v>Intra</v>
      </c>
      <c r="CA331" s="55" t="str">
        <f>IF($BZ331="Ekstra", Parameter3!$B$2, "")</f>
        <v/>
      </c>
      <c r="CB331" s="55" t="str">
        <f>IF($BZ331="Ekstra", Parameter3!$C$2, "")</f>
        <v/>
      </c>
      <c r="CC331" s="55" t="str">
        <f>IF($BZ331="Ekstra", VLOOKUP($E331, Parameter!$E$3:$N$5000, 9, FALSE), "")</f>
        <v/>
      </c>
      <c r="CD331" s="55" t="str">
        <f>IF($BZ331="Ekstra", VLOOKUP($E331, Parameter!$E$3:$N$5000, 10, FALSE), "")</f>
        <v/>
      </c>
      <c r="CE331" s="56">
        <f t="shared" si="124"/>
        <v>0</v>
      </c>
      <c r="CF331" s="55" t="str">
        <f t="shared" si="136"/>
        <v/>
      </c>
      <c r="CG331" s="55" t="str">
        <f t="shared" si="136"/>
        <v/>
      </c>
      <c r="CH331" s="55" t="str">
        <f t="shared" si="125"/>
        <v/>
      </c>
      <c r="CI331" s="55" t="str">
        <f>IF($F331="x.x.x.x.x.x.x", VLOOKUP($C331, Parameter!$A$4:$L$5000, 4, FALSE), "")</f>
        <v/>
      </c>
      <c r="CJ331" s="56">
        <f t="shared" si="126"/>
        <v>0</v>
      </c>
      <c r="CM331" s="4" t="str">
        <f t="shared" si="127"/>
        <v>...-...-.....</v>
      </c>
      <c r="CN331" s="57">
        <f t="shared" si="128"/>
        <v>0</v>
      </c>
      <c r="CO331" s="58">
        <f t="shared" si="129"/>
        <v>0</v>
      </c>
      <c r="CP331" s="4" t="str">
        <f t="shared" si="130"/>
        <v/>
      </c>
      <c r="CQ331" s="4" t="b">
        <f t="shared" si="131"/>
        <v>0</v>
      </c>
      <c r="CR331" s="4" t="str">
        <f t="shared" si="132"/>
        <v/>
      </c>
      <c r="CS331" s="4" t="str">
        <f t="shared" si="133"/>
        <v/>
      </c>
      <c r="CT331" s="91" t="b">
        <f t="shared" si="137"/>
        <v>0</v>
      </c>
    </row>
    <row r="332" spans="1:98" s="4" customFormat="1" x14ac:dyDescent="0.25">
      <c r="A332" s="50" t="str">
        <f t="shared" ref="A332:A395" si="138">I332&amp;"."&amp;J332&amp;"."&amp;K332&amp;"."&amp;L332</f>
        <v>...</v>
      </c>
      <c r="B332" s="50" t="str">
        <f t="shared" ref="B332:B395" si="139">M332&amp;"."&amp;N332&amp;"."&amp;O332&amp;"."&amp;P332</f>
        <v>...</v>
      </c>
      <c r="C332" s="50" t="str">
        <f t="shared" ref="C332:C395" si="140">Q332&amp;"."&amp;R332&amp;"."&amp;S332&amp;"."&amp;T332&amp;"."&amp;U332&amp;"."&amp;V332</f>
        <v>.....</v>
      </c>
      <c r="D332" s="50" t="str">
        <f>IF($C332=".....","",_xlfn.IFNA(VLOOKUP($C332, Parameter!$A$4:$L$5000, 3, FALSE), ""))</f>
        <v/>
      </c>
      <c r="E332" s="50" t="str">
        <f t="shared" ref="E332:E395" si="141">$AI332&amp;"."&amp;$AJ332&amp;"."&amp;$AK332&amp;"."&amp;$AL332&amp;"."&amp;$AM332&amp;"."&amp;$AN332</f>
        <v>.....</v>
      </c>
      <c r="F332" s="50" t="str">
        <f t="shared" ref="F332:F395" si="142">$AI332&amp;"."&amp;$AJ332&amp;"."&amp;$AK332&amp;"."&amp;$AL332&amp;"."&amp;$AM332&amp;"."&amp;$AN332&amp;"."&amp;$AO332</f>
        <v>......</v>
      </c>
      <c r="G332" s="50" t="str">
        <f t="shared" ref="G332:G395" si="143">AU332&amp;"."&amp;AV332&amp;"."&amp;AW332&amp;"."&amp;AX332</f>
        <v>...</v>
      </c>
      <c r="H332" s="40">
        <f>IF(E332=".....", 0, _xlfn.IFNA(VLOOKUP($E332, Parameter2!$A$2:$C$5000, 3, FALSE), 0))</f>
        <v>0</v>
      </c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18" t="str">
        <f>IF(C332=".....","",_xlfn.IFNA(VLOOKUP($C332, Parameter!$A$4:$B$5000, 2, FALSE), "Kode belanja salah :("))</f>
        <v/>
      </c>
      <c r="X332" s="35"/>
      <c r="Y332" s="121"/>
      <c r="Z332" s="17"/>
      <c r="AA332" s="20"/>
      <c r="AB332" s="41" t="str">
        <f>IF($C332=".....","",VLOOKUP($C332, Parameter!$A$4:$L$5000, 6, FALSE))</f>
        <v/>
      </c>
      <c r="AC332" s="41" t="str">
        <f>IF($C332=".....","",VLOOKUP($C332, Parameter!$A$4:$L$5000, 7, FALSE))</f>
        <v/>
      </c>
      <c r="AD332" s="41" t="str">
        <f>IF($C332=".....","",VLOOKUP($C332, Parameter!$A$4:$L$5000, 8, FALSE))</f>
        <v/>
      </c>
      <c r="AE332" s="41" t="str">
        <f>IF($C332=".....","",VLOOKUP($C332, Parameter!$A$4:$L$5000, 9, FALSE))</f>
        <v/>
      </c>
      <c r="AF332" s="41" t="str">
        <f>IF($C332=".....","",VLOOKUP($C332, Parameter!$A$4:$L$5000, 10, FALSE))</f>
        <v/>
      </c>
      <c r="AG332" s="41" t="str">
        <f>IF($C332=".....","",VLOOKUP($C332, Parameter!$A$4:$L$5000, 11, FALSE))</f>
        <v/>
      </c>
      <c r="AH332" s="41" t="str">
        <f>IF($C332="..0.0.0.000","",_xlfn.IFNA(VLOOKUP($C332, Parameter!$A$4:$L$5000, 12, FALSE), ""))</f>
        <v/>
      </c>
      <c r="AI332" s="39"/>
      <c r="AJ332" s="39"/>
      <c r="AK332" s="39"/>
      <c r="AL332" s="39"/>
      <c r="AM332" s="39"/>
      <c r="AN332" s="39"/>
      <c r="AO332" s="39"/>
      <c r="AP332" s="41" t="str">
        <f>IF(F332="......", "", _xlfn.IFNA(VLOOKUP(F332, Parameter2!$D$2:$E$15000, 2, FALSE), "Kode aset salah :("))</f>
        <v/>
      </c>
      <c r="AQ332" s="39"/>
      <c r="AR332" s="51"/>
      <c r="AS332" s="52"/>
      <c r="AT332" s="53">
        <f t="shared" ref="AT332:AT395" si="144">IF(OR(ISBLANK(AR332), AR332=0), 0, AS332/AR332)</f>
        <v>0</v>
      </c>
      <c r="AU332" s="39" t="str">
        <f t="shared" ref="AU332:AU395" si="145">IF(ISBLANK($AI332), "", $I$1)</f>
        <v/>
      </c>
      <c r="AV332" s="39" t="str">
        <f t="shared" ref="AV332:AV395" si="146">IF(ISBLANK($AI332), "", $J$1)</f>
        <v/>
      </c>
      <c r="AW332" s="39" t="str">
        <f t="shared" ref="AW332:AW395" si="147">IF(ISBLANK($AI332), "", $K$1)</f>
        <v/>
      </c>
      <c r="AX332" s="39" t="str">
        <f t="shared" ref="AX332:AX395" si="148">IF(ISBLANK($AI332), "", $L$1)</f>
        <v/>
      </c>
      <c r="AY332" s="41" t="str">
        <f>IF(G332="...", "", VLOOKUP(G332, UPB!$A$3:$B$5000, 2, FALSE))</f>
        <v/>
      </c>
      <c r="AZ332" s="84"/>
      <c r="BA332" s="76"/>
      <c r="BB332" s="65"/>
      <c r="BC332" s="65"/>
      <c r="BD332" s="54"/>
      <c r="BE332" s="65"/>
      <c r="BF332" s="65"/>
      <c r="BG332" s="65"/>
      <c r="BH332" s="65"/>
      <c r="BI332" s="65"/>
      <c r="BJ332" s="65"/>
      <c r="BK332" s="65"/>
      <c r="BL332" s="65"/>
      <c r="BM332" s="65"/>
      <c r="BN332" s="70"/>
      <c r="BO332" s="65"/>
      <c r="BP332" s="65"/>
      <c r="BQ332" s="65"/>
      <c r="BR332" s="65"/>
      <c r="BS332" s="65"/>
      <c r="BT332" s="65"/>
      <c r="BU332" s="55" t="str">
        <f>IF(AND($D332 &lt;&gt; "", $D332 &lt;&gt; $E332, $F332 &lt;&gt; "x.x.x.x.x.x.x"), VLOOKUP($E332, Parameter!$E$3:$N$5000, 9, FALSE), "")</f>
        <v/>
      </c>
      <c r="BV332" s="55" t="str">
        <f>IF(AND($D332 &lt;&gt; "", $D332 &lt;&gt; $E332, $F332 &lt;&gt; "x.x.x.x.x.x.x"), VLOOKUP($E332, Parameter!$E$3:$N$5000, 10, FALSE), "")</f>
        <v/>
      </c>
      <c r="BW332" s="55" t="str">
        <f>IF(AND($D332 &lt;&gt; "", $D332 &lt;&gt; $E332, $F332 &lt;&gt; "x.x.x.x.x.x.x"), VLOOKUP($C332, Parameter!$A$4:$L$5000, 3, FALSE), "")</f>
        <v/>
      </c>
      <c r="BX332" s="55" t="str">
        <f>IF(AND($D332 &lt;&gt; "", $D332 &lt;&gt; $E332, $F332 &lt;&gt; "x.x.x.x.x.x.x"), VLOOKUP($C332, Parameter!$A$4:$L$5000, 4, FALSE), "")</f>
        <v/>
      </c>
      <c r="BY332" s="56">
        <f t="shared" ref="BY332:BY395" si="149">IF(AND($D332 &lt;&gt; "", $D332 &lt;&gt; $E332, $F332 &lt;&gt; "x.x.x.x.x.x.x"), $AS332, 0)</f>
        <v>0</v>
      </c>
      <c r="BZ332" s="55" t="str">
        <f t="shared" ref="BZ332:BZ395" si="150">IF(AT332&lt;H332, "Ekstra", "Intra")</f>
        <v>Intra</v>
      </c>
      <c r="CA332" s="55" t="str">
        <f>IF($BZ332="Ekstra", Parameter3!$B$2, "")</f>
        <v/>
      </c>
      <c r="CB332" s="55" t="str">
        <f>IF($BZ332="Ekstra", Parameter3!$C$2, "")</f>
        <v/>
      </c>
      <c r="CC332" s="55" t="str">
        <f>IF($BZ332="Ekstra", VLOOKUP($E332, Parameter!$E$3:$N$5000, 9, FALSE), "")</f>
        <v/>
      </c>
      <c r="CD332" s="55" t="str">
        <f>IF($BZ332="Ekstra", VLOOKUP($E332, Parameter!$E$3:$N$5000, 10, FALSE), "")</f>
        <v/>
      </c>
      <c r="CE332" s="56">
        <f t="shared" ref="CE332:CE395" si="151">IF($BZ332="Ekstra", $AS332, 0)</f>
        <v>0</v>
      </c>
      <c r="CF332" s="55" t="str">
        <f t="shared" ref="CF332:CG351" si="152">IF($F332="x.x.x.x.x.x.x", "x.x.x.x.x.x", "")</f>
        <v/>
      </c>
      <c r="CG332" s="55" t="str">
        <f t="shared" si="152"/>
        <v/>
      </c>
      <c r="CH332" s="55" t="str">
        <f t="shared" ref="CH332:CH395" si="153">IF($F332="x.x.x.x.x.x.x", D332, "")</f>
        <v/>
      </c>
      <c r="CI332" s="55" t="str">
        <f>IF($F332="x.x.x.x.x.x.x", VLOOKUP($C332, Parameter!$A$4:$L$5000, 4, FALSE), "")</f>
        <v/>
      </c>
      <c r="CJ332" s="56">
        <f t="shared" ref="CJ332:CJ395" si="154">IF($F332="x.x.x.x.x.x.x", $AS332, 0)</f>
        <v>0</v>
      </c>
      <c r="CM332" s="4" t="str">
        <f t="shared" ref="CM332:CM395" si="155">A332&amp;"-"&amp;B332&amp;"-"&amp;C332</f>
        <v>...-...-.....</v>
      </c>
      <c r="CN332" s="57">
        <f t="shared" ref="CN332:CN395" si="156">AA332</f>
        <v>0</v>
      </c>
      <c r="CO332" s="58">
        <f t="shared" ref="CO332:CO395" si="157">AS332</f>
        <v>0</v>
      </c>
      <c r="CP332" s="4" t="str">
        <f t="shared" ref="CP332:CP395" si="158">IF($AK332=1, AU332&amp;"~"&amp;AV332&amp;"~"&amp;AW332&amp;"~"&amp;AX332&amp;"~"&amp;AI332&amp;"~"&amp;AJ332&amp;"~"&amp;AK332&amp;"~"&amp;AL332&amp;"~"&amp;AM332&amp;"~"&amp;AN332&amp;"~"&amp;AO332&amp;"~"&amp;AZ332&amp;"~"&amp;BB332&amp;"~"&amp;BC332&amp;"~"&amp;BD332&amp;"~"&amp;BE332&amp;"~"&amp;AR332&amp;"~"&amp;AT332&amp;"~"&amp;BF332, "")</f>
        <v/>
      </c>
      <c r="CQ332" s="4" t="b">
        <f t="shared" ref="CQ332:CQ395" si="159">IF($AK332=2, AU332&amp;"~"&amp;AV332&amp;"~"&amp;AW332&amp;"~"&amp;AX332&amp;"~"&amp;AI332&amp;"~"&amp;AJ332&amp;"~"&amp;AK332&amp;"~"&amp;AL332&amp;"~"&amp;AM332&amp;"~"&amp;AN332&amp;"~"&amp;AO332&amp;"~"&amp;AZ332&amp;"~"&amp;IF(ISBLANK(BG332), "-", BG332)&amp;"~"&amp;IF(ISBLANK(BH332), "-", BH332)&amp;"~"&amp;IF(ISBLANK(BI332), "-", BI332)&amp;"~"&amp;IF(ISBLANK(BJ332), "-", BJ332)&amp;"~"&amp;IF(ISBLANK(BK332), "-", BK332)&amp;"~Pembelian~"&amp;AR332&amp;"~"&amp;AT332&amp; "~"&amp;BA332)</f>
        <v>0</v>
      </c>
      <c r="CR332" s="4" t="str">
        <f t="shared" ref="CR332:CR395" si="160">IF(AK332=3, AU332&amp;"~"&amp;AV332&amp;"~"&amp;AW332&amp;"~"&amp;AX332&amp;"~"&amp;AI332&amp;"~"&amp;AJ332&amp;"~"&amp;AK332&amp;"~"&amp;AL332&amp;"~"&amp;AM332&amp;"~"&amp;AN332&amp;"~"&amp;AO332&amp;"~"&amp;AZ332&amp;"~"&amp;BL332&amp;"~"&amp;BM332&amp;"~"&amp;AR332&amp;"~"&amp;AT332&amp;"~"&amp;BN332, "")</f>
        <v/>
      </c>
      <c r="CS332" s="4" t="str">
        <f t="shared" ref="CS332:CS395" si="161">IF(AK332=4, AU332&amp;"~"&amp;AV332&amp;"~"&amp;AW332&amp;"~"&amp;AX332&amp;"~"&amp;AI332&amp;"~"&amp;AJ332&amp;"~"&amp;AK332&amp;"~"&amp;AL332&amp;"~"&amp;AM332&amp;"~"&amp;AN332&amp;"~"&amp;AO332&amp;"~"&amp;AZ332&amp;"~"&amp;BO332&amp;"~"&amp;BP332&amp;"~"&amp;AR332&amp;"~"&amp;AT332&amp;"~"&amp;BQ332, "")</f>
        <v/>
      </c>
      <c r="CT332" s="91" t="b">
        <f t="shared" si="137"/>
        <v>0</v>
      </c>
    </row>
    <row r="333" spans="1:98" s="4" customFormat="1" x14ac:dyDescent="0.25">
      <c r="A333" s="50" t="str">
        <f t="shared" si="138"/>
        <v>...</v>
      </c>
      <c r="B333" s="50" t="str">
        <f t="shared" si="139"/>
        <v>...</v>
      </c>
      <c r="C333" s="50" t="str">
        <f t="shared" si="140"/>
        <v>.....</v>
      </c>
      <c r="D333" s="50" t="str">
        <f>IF($C333=".....","",_xlfn.IFNA(VLOOKUP($C333, Parameter!$A$4:$L$5000, 3, FALSE), ""))</f>
        <v/>
      </c>
      <c r="E333" s="50" t="str">
        <f t="shared" si="141"/>
        <v>.....</v>
      </c>
      <c r="F333" s="50" t="str">
        <f t="shared" si="142"/>
        <v>......</v>
      </c>
      <c r="G333" s="50" t="str">
        <f t="shared" si="143"/>
        <v>...</v>
      </c>
      <c r="H333" s="40">
        <f>IF(E333=".....", 0, _xlfn.IFNA(VLOOKUP($E333, Parameter2!$A$2:$C$5000, 3, FALSE), 0))</f>
        <v>0</v>
      </c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18" t="str">
        <f>IF(C333=".....","",_xlfn.IFNA(VLOOKUP($C333, Parameter!$A$4:$B$5000, 2, FALSE), "Kode belanja salah :("))</f>
        <v/>
      </c>
      <c r="X333" s="35"/>
      <c r="Y333" s="121"/>
      <c r="Z333" s="17"/>
      <c r="AA333" s="20"/>
      <c r="AB333" s="41" t="str">
        <f>IF($C333=".....","",VLOOKUP($C333, Parameter!$A$4:$L$5000, 6, FALSE))</f>
        <v/>
      </c>
      <c r="AC333" s="41" t="str">
        <f>IF($C333=".....","",VLOOKUP($C333, Parameter!$A$4:$L$5000, 7, FALSE))</f>
        <v/>
      </c>
      <c r="AD333" s="41" t="str">
        <f>IF($C333=".....","",VLOOKUP($C333, Parameter!$A$4:$L$5000, 8, FALSE))</f>
        <v/>
      </c>
      <c r="AE333" s="41" t="str">
        <f>IF($C333=".....","",VLOOKUP($C333, Parameter!$A$4:$L$5000, 9, FALSE))</f>
        <v/>
      </c>
      <c r="AF333" s="41" t="str">
        <f>IF($C333=".....","",VLOOKUP($C333, Parameter!$A$4:$L$5000, 10, FALSE))</f>
        <v/>
      </c>
      <c r="AG333" s="41" t="str">
        <f>IF($C333=".....","",VLOOKUP($C333, Parameter!$A$4:$L$5000, 11, FALSE))</f>
        <v/>
      </c>
      <c r="AH333" s="41" t="str">
        <f>IF($C333="..0.0.0.000","",_xlfn.IFNA(VLOOKUP($C333, Parameter!$A$4:$L$5000, 12, FALSE), ""))</f>
        <v/>
      </c>
      <c r="AI333" s="39"/>
      <c r="AJ333" s="39"/>
      <c r="AK333" s="39"/>
      <c r="AL333" s="39"/>
      <c r="AM333" s="39"/>
      <c r="AN333" s="39"/>
      <c r="AO333" s="39"/>
      <c r="AP333" s="41" t="str">
        <f>IF(F333="......", "", _xlfn.IFNA(VLOOKUP(F333, Parameter2!$D$2:$E$15000, 2, FALSE), "Kode aset salah :("))</f>
        <v/>
      </c>
      <c r="AQ333" s="39"/>
      <c r="AR333" s="51"/>
      <c r="AS333" s="52"/>
      <c r="AT333" s="53">
        <f t="shared" si="144"/>
        <v>0</v>
      </c>
      <c r="AU333" s="39" t="str">
        <f t="shared" si="145"/>
        <v/>
      </c>
      <c r="AV333" s="39" t="str">
        <f t="shared" si="146"/>
        <v/>
      </c>
      <c r="AW333" s="39" t="str">
        <f t="shared" si="147"/>
        <v/>
      </c>
      <c r="AX333" s="39" t="str">
        <f t="shared" si="148"/>
        <v/>
      </c>
      <c r="AY333" s="41" t="str">
        <f>IF(G333="...", "", VLOOKUP(G333, UPB!$A$3:$B$5000, 2, FALSE))</f>
        <v/>
      </c>
      <c r="AZ333" s="84"/>
      <c r="BA333" s="76"/>
      <c r="BB333" s="65"/>
      <c r="BC333" s="65"/>
      <c r="BD333" s="54"/>
      <c r="BE333" s="65"/>
      <c r="BF333" s="65"/>
      <c r="BG333" s="65"/>
      <c r="BH333" s="65"/>
      <c r="BI333" s="65"/>
      <c r="BJ333" s="65"/>
      <c r="BK333" s="65"/>
      <c r="BL333" s="65"/>
      <c r="BM333" s="65"/>
      <c r="BN333" s="70"/>
      <c r="BO333" s="65"/>
      <c r="BP333" s="65"/>
      <c r="BQ333" s="65"/>
      <c r="BR333" s="65"/>
      <c r="BS333" s="65"/>
      <c r="BT333" s="65"/>
      <c r="BU333" s="55" t="str">
        <f>IF(AND($D333 &lt;&gt; "", $D333 &lt;&gt; $E333, $F333 &lt;&gt; "x.x.x.x.x.x.x"), VLOOKUP($E333, Parameter!$E$3:$N$5000, 9, FALSE), "")</f>
        <v/>
      </c>
      <c r="BV333" s="55" t="str">
        <f>IF(AND($D333 &lt;&gt; "", $D333 &lt;&gt; $E333, $F333 &lt;&gt; "x.x.x.x.x.x.x"), VLOOKUP($E333, Parameter!$E$3:$N$5000, 10, FALSE), "")</f>
        <v/>
      </c>
      <c r="BW333" s="55" t="str">
        <f>IF(AND($D333 &lt;&gt; "", $D333 &lt;&gt; $E333, $F333 &lt;&gt; "x.x.x.x.x.x.x"), VLOOKUP($C333, Parameter!$A$4:$L$5000, 3, FALSE), "")</f>
        <v/>
      </c>
      <c r="BX333" s="55" t="str">
        <f>IF(AND($D333 &lt;&gt; "", $D333 &lt;&gt; $E333, $F333 &lt;&gt; "x.x.x.x.x.x.x"), VLOOKUP($C333, Parameter!$A$4:$L$5000, 4, FALSE), "")</f>
        <v/>
      </c>
      <c r="BY333" s="56">
        <f t="shared" si="149"/>
        <v>0</v>
      </c>
      <c r="BZ333" s="55" t="str">
        <f t="shared" si="150"/>
        <v>Intra</v>
      </c>
      <c r="CA333" s="55" t="str">
        <f>IF($BZ333="Ekstra", Parameter3!$B$2, "")</f>
        <v/>
      </c>
      <c r="CB333" s="55" t="str">
        <f>IF($BZ333="Ekstra", Parameter3!$C$2, "")</f>
        <v/>
      </c>
      <c r="CC333" s="55" t="str">
        <f>IF($BZ333="Ekstra", VLOOKUP($E333, Parameter!$E$3:$N$5000, 9, FALSE), "")</f>
        <v/>
      </c>
      <c r="CD333" s="55" t="str">
        <f>IF($BZ333="Ekstra", VLOOKUP($E333, Parameter!$E$3:$N$5000, 10, FALSE), "")</f>
        <v/>
      </c>
      <c r="CE333" s="56">
        <f t="shared" si="151"/>
        <v>0</v>
      </c>
      <c r="CF333" s="55" t="str">
        <f t="shared" si="152"/>
        <v/>
      </c>
      <c r="CG333" s="55" t="str">
        <f t="shared" si="152"/>
        <v/>
      </c>
      <c r="CH333" s="55" t="str">
        <f t="shared" si="153"/>
        <v/>
      </c>
      <c r="CI333" s="55" t="str">
        <f>IF($F333="x.x.x.x.x.x.x", VLOOKUP($C333, Parameter!$A$4:$L$5000, 4, FALSE), "")</f>
        <v/>
      </c>
      <c r="CJ333" s="56">
        <f t="shared" si="154"/>
        <v>0</v>
      </c>
      <c r="CM333" s="4" t="str">
        <f t="shared" si="155"/>
        <v>...-...-.....</v>
      </c>
      <c r="CN333" s="57">
        <f t="shared" si="156"/>
        <v>0</v>
      </c>
      <c r="CO333" s="58">
        <f t="shared" si="157"/>
        <v>0</v>
      </c>
      <c r="CP333" s="4" t="str">
        <f t="shared" si="158"/>
        <v/>
      </c>
      <c r="CQ333" s="4" t="b">
        <f t="shared" si="159"/>
        <v>0</v>
      </c>
      <c r="CR333" s="4" t="str">
        <f t="shared" si="160"/>
        <v/>
      </c>
      <c r="CS333" s="4" t="str">
        <f t="shared" si="161"/>
        <v/>
      </c>
      <c r="CT333" s="91" t="b">
        <f t="shared" si="137"/>
        <v>0</v>
      </c>
    </row>
    <row r="334" spans="1:98" s="4" customFormat="1" x14ac:dyDescent="0.25">
      <c r="A334" s="50" t="str">
        <f t="shared" si="138"/>
        <v>...</v>
      </c>
      <c r="B334" s="50" t="str">
        <f t="shared" si="139"/>
        <v>...</v>
      </c>
      <c r="C334" s="50" t="str">
        <f t="shared" si="140"/>
        <v>.....</v>
      </c>
      <c r="D334" s="50" t="str">
        <f>IF($C334=".....","",_xlfn.IFNA(VLOOKUP($C334, Parameter!$A$4:$L$5000, 3, FALSE), ""))</f>
        <v/>
      </c>
      <c r="E334" s="50" t="str">
        <f t="shared" si="141"/>
        <v>.....</v>
      </c>
      <c r="F334" s="50" t="str">
        <f t="shared" si="142"/>
        <v>......</v>
      </c>
      <c r="G334" s="50" t="str">
        <f t="shared" si="143"/>
        <v>...</v>
      </c>
      <c r="H334" s="40">
        <f>IF(E334=".....", 0, _xlfn.IFNA(VLOOKUP($E334, Parameter2!$A$2:$C$5000, 3, FALSE), 0))</f>
        <v>0</v>
      </c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18" t="str">
        <f>IF(C334=".....","",_xlfn.IFNA(VLOOKUP($C334, Parameter!$A$4:$B$5000, 2, FALSE), "Kode belanja salah :("))</f>
        <v/>
      </c>
      <c r="X334" s="35"/>
      <c r="Y334" s="121"/>
      <c r="Z334" s="17"/>
      <c r="AA334" s="20"/>
      <c r="AB334" s="41" t="str">
        <f>IF($C334=".....","",VLOOKUP($C334, Parameter!$A$4:$L$5000, 6, FALSE))</f>
        <v/>
      </c>
      <c r="AC334" s="41" t="str">
        <f>IF($C334=".....","",VLOOKUP($C334, Parameter!$A$4:$L$5000, 7, FALSE))</f>
        <v/>
      </c>
      <c r="AD334" s="41" t="str">
        <f>IF($C334=".....","",VLOOKUP($C334, Parameter!$A$4:$L$5000, 8, FALSE))</f>
        <v/>
      </c>
      <c r="AE334" s="41" t="str">
        <f>IF($C334=".....","",VLOOKUP($C334, Parameter!$A$4:$L$5000, 9, FALSE))</f>
        <v/>
      </c>
      <c r="AF334" s="41" t="str">
        <f>IF($C334=".....","",VLOOKUP($C334, Parameter!$A$4:$L$5000, 10, FALSE))</f>
        <v/>
      </c>
      <c r="AG334" s="41" t="str">
        <f>IF($C334=".....","",VLOOKUP($C334, Parameter!$A$4:$L$5000, 11, FALSE))</f>
        <v/>
      </c>
      <c r="AH334" s="41" t="str">
        <f>IF($C334="..0.0.0.000","",_xlfn.IFNA(VLOOKUP($C334, Parameter!$A$4:$L$5000, 12, FALSE), ""))</f>
        <v/>
      </c>
      <c r="AI334" s="39"/>
      <c r="AJ334" s="39"/>
      <c r="AK334" s="39"/>
      <c r="AL334" s="39"/>
      <c r="AM334" s="39"/>
      <c r="AN334" s="39"/>
      <c r="AO334" s="39"/>
      <c r="AP334" s="41" t="str">
        <f>IF(F334="......", "", _xlfn.IFNA(VLOOKUP(F334, Parameter2!$D$2:$E$15000, 2, FALSE), "Kode aset salah :("))</f>
        <v/>
      </c>
      <c r="AQ334" s="39"/>
      <c r="AR334" s="51"/>
      <c r="AS334" s="52"/>
      <c r="AT334" s="53">
        <f t="shared" si="144"/>
        <v>0</v>
      </c>
      <c r="AU334" s="39" t="str">
        <f t="shared" si="145"/>
        <v/>
      </c>
      <c r="AV334" s="39" t="str">
        <f t="shared" si="146"/>
        <v/>
      </c>
      <c r="AW334" s="39" t="str">
        <f t="shared" si="147"/>
        <v/>
      </c>
      <c r="AX334" s="39" t="str">
        <f t="shared" si="148"/>
        <v/>
      </c>
      <c r="AY334" s="41" t="str">
        <f>IF(G334="...", "", VLOOKUP(G334, UPB!$A$3:$B$5000, 2, FALSE))</f>
        <v/>
      </c>
      <c r="AZ334" s="84"/>
      <c r="BA334" s="76"/>
      <c r="BB334" s="65"/>
      <c r="BC334" s="65"/>
      <c r="BD334" s="54"/>
      <c r="BE334" s="65"/>
      <c r="BF334" s="65"/>
      <c r="BG334" s="65"/>
      <c r="BH334" s="65"/>
      <c r="BI334" s="65"/>
      <c r="BJ334" s="65"/>
      <c r="BK334" s="65"/>
      <c r="BL334" s="65"/>
      <c r="BM334" s="65"/>
      <c r="BN334" s="70"/>
      <c r="BO334" s="65"/>
      <c r="BP334" s="65"/>
      <c r="BQ334" s="65"/>
      <c r="BR334" s="65"/>
      <c r="BS334" s="65"/>
      <c r="BT334" s="65"/>
      <c r="BU334" s="55" t="str">
        <f>IF(AND($D334 &lt;&gt; "", $D334 &lt;&gt; $E334, $F334 &lt;&gt; "x.x.x.x.x.x.x"), VLOOKUP($E334, Parameter!$E$3:$N$5000, 9, FALSE), "")</f>
        <v/>
      </c>
      <c r="BV334" s="55" t="str">
        <f>IF(AND($D334 &lt;&gt; "", $D334 &lt;&gt; $E334, $F334 &lt;&gt; "x.x.x.x.x.x.x"), VLOOKUP($E334, Parameter!$E$3:$N$5000, 10, FALSE), "")</f>
        <v/>
      </c>
      <c r="BW334" s="55" t="str">
        <f>IF(AND($D334 &lt;&gt; "", $D334 &lt;&gt; $E334, $F334 &lt;&gt; "x.x.x.x.x.x.x"), VLOOKUP($C334, Parameter!$A$4:$L$5000, 3, FALSE), "")</f>
        <v/>
      </c>
      <c r="BX334" s="55" t="str">
        <f>IF(AND($D334 &lt;&gt; "", $D334 &lt;&gt; $E334, $F334 &lt;&gt; "x.x.x.x.x.x.x"), VLOOKUP($C334, Parameter!$A$4:$L$5000, 4, FALSE), "")</f>
        <v/>
      </c>
      <c r="BY334" s="56">
        <f t="shared" si="149"/>
        <v>0</v>
      </c>
      <c r="BZ334" s="55" t="str">
        <f t="shared" si="150"/>
        <v>Intra</v>
      </c>
      <c r="CA334" s="55" t="str">
        <f>IF($BZ334="Ekstra", Parameter3!$B$2, "")</f>
        <v/>
      </c>
      <c r="CB334" s="55" t="str">
        <f>IF($BZ334="Ekstra", Parameter3!$C$2, "")</f>
        <v/>
      </c>
      <c r="CC334" s="55" t="str">
        <f>IF($BZ334="Ekstra", VLOOKUP($E334, Parameter!$E$3:$N$5000, 9, FALSE), "")</f>
        <v/>
      </c>
      <c r="CD334" s="55" t="str">
        <f>IF($BZ334="Ekstra", VLOOKUP($E334, Parameter!$E$3:$N$5000, 10, FALSE), "")</f>
        <v/>
      </c>
      <c r="CE334" s="56">
        <f t="shared" si="151"/>
        <v>0</v>
      </c>
      <c r="CF334" s="55" t="str">
        <f t="shared" si="152"/>
        <v/>
      </c>
      <c r="CG334" s="55" t="str">
        <f t="shared" si="152"/>
        <v/>
      </c>
      <c r="CH334" s="55" t="str">
        <f t="shared" si="153"/>
        <v/>
      </c>
      <c r="CI334" s="55" t="str">
        <f>IF($F334="x.x.x.x.x.x.x", VLOOKUP($C334, Parameter!$A$4:$L$5000, 4, FALSE), "")</f>
        <v/>
      </c>
      <c r="CJ334" s="56">
        <f t="shared" si="154"/>
        <v>0</v>
      </c>
      <c r="CM334" s="4" t="str">
        <f t="shared" si="155"/>
        <v>...-...-.....</v>
      </c>
      <c r="CN334" s="57">
        <f t="shared" si="156"/>
        <v>0</v>
      </c>
      <c r="CO334" s="58">
        <f t="shared" si="157"/>
        <v>0</v>
      </c>
      <c r="CP334" s="4" t="str">
        <f t="shared" si="158"/>
        <v/>
      </c>
      <c r="CQ334" s="4" t="b">
        <f t="shared" si="159"/>
        <v>0</v>
      </c>
      <c r="CR334" s="4" t="str">
        <f t="shared" si="160"/>
        <v/>
      </c>
      <c r="CS334" s="4" t="str">
        <f t="shared" si="161"/>
        <v/>
      </c>
      <c r="CT334" s="91" t="b">
        <f t="shared" si="137"/>
        <v>0</v>
      </c>
    </row>
    <row r="335" spans="1:98" s="4" customFormat="1" x14ac:dyDescent="0.25">
      <c r="A335" s="50" t="str">
        <f t="shared" si="138"/>
        <v>...</v>
      </c>
      <c r="B335" s="50" t="str">
        <f t="shared" si="139"/>
        <v>...</v>
      </c>
      <c r="C335" s="50" t="str">
        <f t="shared" si="140"/>
        <v>.....</v>
      </c>
      <c r="D335" s="50" t="str">
        <f>IF($C335=".....","",_xlfn.IFNA(VLOOKUP($C335, Parameter!$A$4:$L$5000, 3, FALSE), ""))</f>
        <v/>
      </c>
      <c r="E335" s="50" t="str">
        <f t="shared" si="141"/>
        <v>.....</v>
      </c>
      <c r="F335" s="50" t="str">
        <f t="shared" si="142"/>
        <v>......</v>
      </c>
      <c r="G335" s="50" t="str">
        <f t="shared" si="143"/>
        <v>...</v>
      </c>
      <c r="H335" s="40">
        <f>IF(E335=".....", 0, _xlfn.IFNA(VLOOKUP($E335, Parameter2!$A$2:$C$5000, 3, FALSE), 0))</f>
        <v>0</v>
      </c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18" t="str">
        <f>IF(C335=".....","",_xlfn.IFNA(VLOOKUP($C335, Parameter!$A$4:$B$5000, 2, FALSE), "Kode belanja salah :("))</f>
        <v/>
      </c>
      <c r="X335" s="35"/>
      <c r="Y335" s="121"/>
      <c r="Z335" s="17"/>
      <c r="AA335" s="20"/>
      <c r="AB335" s="41" t="str">
        <f>IF($C335=".....","",VLOOKUP($C335, Parameter!$A$4:$L$5000, 6, FALSE))</f>
        <v/>
      </c>
      <c r="AC335" s="41" t="str">
        <f>IF($C335=".....","",VLOOKUP($C335, Parameter!$A$4:$L$5000, 7, FALSE))</f>
        <v/>
      </c>
      <c r="AD335" s="41" t="str">
        <f>IF($C335=".....","",VLOOKUP($C335, Parameter!$A$4:$L$5000, 8, FALSE))</f>
        <v/>
      </c>
      <c r="AE335" s="41" t="str">
        <f>IF($C335=".....","",VLOOKUP($C335, Parameter!$A$4:$L$5000, 9, FALSE))</f>
        <v/>
      </c>
      <c r="AF335" s="41" t="str">
        <f>IF($C335=".....","",VLOOKUP($C335, Parameter!$A$4:$L$5000, 10, FALSE))</f>
        <v/>
      </c>
      <c r="AG335" s="41" t="str">
        <f>IF($C335=".....","",VLOOKUP($C335, Parameter!$A$4:$L$5000, 11, FALSE))</f>
        <v/>
      </c>
      <c r="AH335" s="41" t="str">
        <f>IF($C335="..0.0.0.000","",_xlfn.IFNA(VLOOKUP($C335, Parameter!$A$4:$L$5000, 12, FALSE), ""))</f>
        <v/>
      </c>
      <c r="AI335" s="39"/>
      <c r="AJ335" s="39"/>
      <c r="AK335" s="39"/>
      <c r="AL335" s="39"/>
      <c r="AM335" s="39"/>
      <c r="AN335" s="39"/>
      <c r="AO335" s="39"/>
      <c r="AP335" s="41" t="str">
        <f>IF(F335="......", "", _xlfn.IFNA(VLOOKUP(F335, Parameter2!$D$2:$E$15000, 2, FALSE), "Kode aset salah :("))</f>
        <v/>
      </c>
      <c r="AQ335" s="39"/>
      <c r="AR335" s="51"/>
      <c r="AS335" s="52"/>
      <c r="AT335" s="53">
        <f t="shared" si="144"/>
        <v>0</v>
      </c>
      <c r="AU335" s="39" t="str">
        <f t="shared" si="145"/>
        <v/>
      </c>
      <c r="AV335" s="39" t="str">
        <f t="shared" si="146"/>
        <v/>
      </c>
      <c r="AW335" s="39" t="str">
        <f t="shared" si="147"/>
        <v/>
      </c>
      <c r="AX335" s="39" t="str">
        <f t="shared" si="148"/>
        <v/>
      </c>
      <c r="AY335" s="41" t="str">
        <f>IF(G335="...", "", VLOOKUP(G335, UPB!$A$3:$B$5000, 2, FALSE))</f>
        <v/>
      </c>
      <c r="AZ335" s="84"/>
      <c r="BA335" s="76"/>
      <c r="BB335" s="65"/>
      <c r="BC335" s="65"/>
      <c r="BD335" s="54"/>
      <c r="BE335" s="65"/>
      <c r="BF335" s="65"/>
      <c r="BG335" s="65"/>
      <c r="BH335" s="65"/>
      <c r="BI335" s="65"/>
      <c r="BJ335" s="65"/>
      <c r="BK335" s="65"/>
      <c r="BL335" s="65"/>
      <c r="BM335" s="65"/>
      <c r="BN335" s="70"/>
      <c r="BO335" s="65"/>
      <c r="BP335" s="65"/>
      <c r="BQ335" s="65"/>
      <c r="BR335" s="65"/>
      <c r="BS335" s="65"/>
      <c r="BT335" s="65"/>
      <c r="BU335" s="55" t="str">
        <f>IF(AND($D335 &lt;&gt; "", $D335 &lt;&gt; $E335, $F335 &lt;&gt; "x.x.x.x.x.x.x"), VLOOKUP($E335, Parameter!$E$3:$N$5000, 9, FALSE), "")</f>
        <v/>
      </c>
      <c r="BV335" s="55" t="str">
        <f>IF(AND($D335 &lt;&gt; "", $D335 &lt;&gt; $E335, $F335 &lt;&gt; "x.x.x.x.x.x.x"), VLOOKUP($E335, Parameter!$E$3:$N$5000, 10, FALSE), "")</f>
        <v/>
      </c>
      <c r="BW335" s="55" t="str">
        <f>IF(AND($D335 &lt;&gt; "", $D335 &lt;&gt; $E335, $F335 &lt;&gt; "x.x.x.x.x.x.x"), VLOOKUP($C335, Parameter!$A$4:$L$5000, 3, FALSE), "")</f>
        <v/>
      </c>
      <c r="BX335" s="55" t="str">
        <f>IF(AND($D335 &lt;&gt; "", $D335 &lt;&gt; $E335, $F335 &lt;&gt; "x.x.x.x.x.x.x"), VLOOKUP($C335, Parameter!$A$4:$L$5000, 4, FALSE), "")</f>
        <v/>
      </c>
      <c r="BY335" s="56">
        <f t="shared" si="149"/>
        <v>0</v>
      </c>
      <c r="BZ335" s="55" t="str">
        <f t="shared" si="150"/>
        <v>Intra</v>
      </c>
      <c r="CA335" s="55" t="str">
        <f>IF($BZ335="Ekstra", Parameter3!$B$2, "")</f>
        <v/>
      </c>
      <c r="CB335" s="55" t="str">
        <f>IF($BZ335="Ekstra", Parameter3!$C$2, "")</f>
        <v/>
      </c>
      <c r="CC335" s="55" t="str">
        <f>IF($BZ335="Ekstra", VLOOKUP($E335, Parameter!$E$3:$N$5000, 9, FALSE), "")</f>
        <v/>
      </c>
      <c r="CD335" s="55" t="str">
        <f>IF($BZ335="Ekstra", VLOOKUP($E335, Parameter!$E$3:$N$5000, 10, FALSE), "")</f>
        <v/>
      </c>
      <c r="CE335" s="56">
        <f t="shared" si="151"/>
        <v>0</v>
      </c>
      <c r="CF335" s="55" t="str">
        <f t="shared" si="152"/>
        <v/>
      </c>
      <c r="CG335" s="55" t="str">
        <f t="shared" si="152"/>
        <v/>
      </c>
      <c r="CH335" s="55" t="str">
        <f t="shared" si="153"/>
        <v/>
      </c>
      <c r="CI335" s="55" t="str">
        <f>IF($F335="x.x.x.x.x.x.x", VLOOKUP($C335, Parameter!$A$4:$L$5000, 4, FALSE), "")</f>
        <v/>
      </c>
      <c r="CJ335" s="56">
        <f t="shared" si="154"/>
        <v>0</v>
      </c>
      <c r="CM335" s="4" t="str">
        <f t="shared" si="155"/>
        <v>...-...-.....</v>
      </c>
      <c r="CN335" s="57">
        <f t="shared" si="156"/>
        <v>0</v>
      </c>
      <c r="CO335" s="58">
        <f t="shared" si="157"/>
        <v>0</v>
      </c>
      <c r="CP335" s="4" t="str">
        <f t="shared" si="158"/>
        <v/>
      </c>
      <c r="CQ335" s="4" t="b">
        <f t="shared" si="159"/>
        <v>0</v>
      </c>
      <c r="CR335" s="4" t="str">
        <f t="shared" si="160"/>
        <v/>
      </c>
      <c r="CS335" s="4" t="str">
        <f t="shared" si="161"/>
        <v/>
      </c>
      <c r="CT335" s="91" t="b">
        <f t="shared" si="137"/>
        <v>0</v>
      </c>
    </row>
    <row r="336" spans="1:98" s="4" customFormat="1" x14ac:dyDescent="0.25">
      <c r="A336" s="50" t="str">
        <f t="shared" si="138"/>
        <v>...</v>
      </c>
      <c r="B336" s="50" t="str">
        <f t="shared" si="139"/>
        <v>...</v>
      </c>
      <c r="C336" s="50" t="str">
        <f t="shared" si="140"/>
        <v>.....</v>
      </c>
      <c r="D336" s="50" t="str">
        <f>IF($C336=".....","",_xlfn.IFNA(VLOOKUP($C336, Parameter!$A$4:$L$5000, 3, FALSE), ""))</f>
        <v/>
      </c>
      <c r="E336" s="50" t="str">
        <f t="shared" si="141"/>
        <v>.....</v>
      </c>
      <c r="F336" s="50" t="str">
        <f t="shared" si="142"/>
        <v>......</v>
      </c>
      <c r="G336" s="50" t="str">
        <f t="shared" si="143"/>
        <v>...</v>
      </c>
      <c r="H336" s="40">
        <f>IF(E336=".....", 0, _xlfn.IFNA(VLOOKUP($E336, Parameter2!$A$2:$C$5000, 3, FALSE), 0))</f>
        <v>0</v>
      </c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18" t="str">
        <f>IF(C336=".....","",_xlfn.IFNA(VLOOKUP($C336, Parameter!$A$4:$B$5000, 2, FALSE), "Kode belanja salah :("))</f>
        <v/>
      </c>
      <c r="X336" s="35"/>
      <c r="Y336" s="121"/>
      <c r="Z336" s="17"/>
      <c r="AA336" s="20"/>
      <c r="AB336" s="41" t="str">
        <f>IF($C336=".....","",VLOOKUP($C336, Parameter!$A$4:$L$5000, 6, FALSE))</f>
        <v/>
      </c>
      <c r="AC336" s="41" t="str">
        <f>IF($C336=".....","",VLOOKUP($C336, Parameter!$A$4:$L$5000, 7, FALSE))</f>
        <v/>
      </c>
      <c r="AD336" s="41" t="str">
        <f>IF($C336=".....","",VLOOKUP($C336, Parameter!$A$4:$L$5000, 8, FALSE))</f>
        <v/>
      </c>
      <c r="AE336" s="41" t="str">
        <f>IF($C336=".....","",VLOOKUP($C336, Parameter!$A$4:$L$5000, 9, FALSE))</f>
        <v/>
      </c>
      <c r="AF336" s="41" t="str">
        <f>IF($C336=".....","",VLOOKUP($C336, Parameter!$A$4:$L$5000, 10, FALSE))</f>
        <v/>
      </c>
      <c r="AG336" s="41" t="str">
        <f>IF($C336=".....","",VLOOKUP($C336, Parameter!$A$4:$L$5000, 11, FALSE))</f>
        <v/>
      </c>
      <c r="AH336" s="41" t="str">
        <f>IF($C336="..0.0.0.000","",_xlfn.IFNA(VLOOKUP($C336, Parameter!$A$4:$L$5000, 12, FALSE), ""))</f>
        <v/>
      </c>
      <c r="AI336" s="39"/>
      <c r="AJ336" s="39"/>
      <c r="AK336" s="39"/>
      <c r="AL336" s="39"/>
      <c r="AM336" s="39"/>
      <c r="AN336" s="39"/>
      <c r="AO336" s="39"/>
      <c r="AP336" s="41" t="str">
        <f>IF(F336="......", "", _xlfn.IFNA(VLOOKUP(F336, Parameter2!$D$2:$E$15000, 2, FALSE), "Kode aset salah :("))</f>
        <v/>
      </c>
      <c r="AQ336" s="39"/>
      <c r="AR336" s="51"/>
      <c r="AS336" s="52"/>
      <c r="AT336" s="53">
        <f t="shared" si="144"/>
        <v>0</v>
      </c>
      <c r="AU336" s="39" t="str">
        <f t="shared" si="145"/>
        <v/>
      </c>
      <c r="AV336" s="39" t="str">
        <f t="shared" si="146"/>
        <v/>
      </c>
      <c r="AW336" s="39" t="str">
        <f t="shared" si="147"/>
        <v/>
      </c>
      <c r="AX336" s="39" t="str">
        <f t="shared" si="148"/>
        <v/>
      </c>
      <c r="AY336" s="41" t="str">
        <f>IF(G336="...", "", VLOOKUP(G336, UPB!$A$3:$B$5000, 2, FALSE))</f>
        <v/>
      </c>
      <c r="AZ336" s="84"/>
      <c r="BA336" s="76"/>
      <c r="BB336" s="65"/>
      <c r="BC336" s="65"/>
      <c r="BD336" s="54"/>
      <c r="BE336" s="65"/>
      <c r="BF336" s="65"/>
      <c r="BG336" s="65"/>
      <c r="BH336" s="65"/>
      <c r="BI336" s="65"/>
      <c r="BJ336" s="65"/>
      <c r="BK336" s="65"/>
      <c r="BL336" s="65"/>
      <c r="BM336" s="65"/>
      <c r="BN336" s="70"/>
      <c r="BO336" s="65"/>
      <c r="BP336" s="65"/>
      <c r="BQ336" s="65"/>
      <c r="BR336" s="65"/>
      <c r="BS336" s="65"/>
      <c r="BT336" s="65"/>
      <c r="BU336" s="55" t="str">
        <f>IF(AND($D336 &lt;&gt; "", $D336 &lt;&gt; $E336, $F336 &lt;&gt; "x.x.x.x.x.x.x"), VLOOKUP($E336, Parameter!$E$3:$N$5000, 9, FALSE), "")</f>
        <v/>
      </c>
      <c r="BV336" s="55" t="str">
        <f>IF(AND($D336 &lt;&gt; "", $D336 &lt;&gt; $E336, $F336 &lt;&gt; "x.x.x.x.x.x.x"), VLOOKUP($E336, Parameter!$E$3:$N$5000, 10, FALSE), "")</f>
        <v/>
      </c>
      <c r="BW336" s="55" t="str">
        <f>IF(AND($D336 &lt;&gt; "", $D336 &lt;&gt; $E336, $F336 &lt;&gt; "x.x.x.x.x.x.x"), VLOOKUP($C336, Parameter!$A$4:$L$5000, 3, FALSE), "")</f>
        <v/>
      </c>
      <c r="BX336" s="55" t="str">
        <f>IF(AND($D336 &lt;&gt; "", $D336 &lt;&gt; $E336, $F336 &lt;&gt; "x.x.x.x.x.x.x"), VLOOKUP($C336, Parameter!$A$4:$L$5000, 4, FALSE), "")</f>
        <v/>
      </c>
      <c r="BY336" s="56">
        <f t="shared" si="149"/>
        <v>0</v>
      </c>
      <c r="BZ336" s="55" t="str">
        <f t="shared" si="150"/>
        <v>Intra</v>
      </c>
      <c r="CA336" s="55" t="str">
        <f>IF($BZ336="Ekstra", Parameter3!$B$2, "")</f>
        <v/>
      </c>
      <c r="CB336" s="55" t="str">
        <f>IF($BZ336="Ekstra", Parameter3!$C$2, "")</f>
        <v/>
      </c>
      <c r="CC336" s="55" t="str">
        <f>IF($BZ336="Ekstra", VLOOKUP($E336, Parameter!$E$3:$N$5000, 9, FALSE), "")</f>
        <v/>
      </c>
      <c r="CD336" s="55" t="str">
        <f>IF($BZ336="Ekstra", VLOOKUP($E336, Parameter!$E$3:$N$5000, 10, FALSE), "")</f>
        <v/>
      </c>
      <c r="CE336" s="56">
        <f t="shared" si="151"/>
        <v>0</v>
      </c>
      <c r="CF336" s="55" t="str">
        <f t="shared" si="152"/>
        <v/>
      </c>
      <c r="CG336" s="55" t="str">
        <f t="shared" si="152"/>
        <v/>
      </c>
      <c r="CH336" s="55" t="str">
        <f t="shared" si="153"/>
        <v/>
      </c>
      <c r="CI336" s="55" t="str">
        <f>IF($F336="x.x.x.x.x.x.x", VLOOKUP($C336, Parameter!$A$4:$L$5000, 4, FALSE), "")</f>
        <v/>
      </c>
      <c r="CJ336" s="56">
        <f t="shared" si="154"/>
        <v>0</v>
      </c>
      <c r="CM336" s="4" t="str">
        <f t="shared" si="155"/>
        <v>...-...-.....</v>
      </c>
      <c r="CN336" s="57">
        <f t="shared" si="156"/>
        <v>0</v>
      </c>
      <c r="CO336" s="58">
        <f t="shared" si="157"/>
        <v>0</v>
      </c>
      <c r="CP336" s="4" t="str">
        <f t="shared" si="158"/>
        <v/>
      </c>
      <c r="CQ336" s="4" t="b">
        <f t="shared" si="159"/>
        <v>0</v>
      </c>
      <c r="CR336" s="4" t="str">
        <f t="shared" si="160"/>
        <v/>
      </c>
      <c r="CS336" s="4" t="str">
        <f t="shared" si="161"/>
        <v/>
      </c>
      <c r="CT336" s="91" t="b">
        <f t="shared" si="137"/>
        <v>0</v>
      </c>
    </row>
    <row r="337" spans="1:98" s="4" customFormat="1" x14ac:dyDescent="0.25">
      <c r="A337" s="50" t="str">
        <f t="shared" si="138"/>
        <v>...</v>
      </c>
      <c r="B337" s="50" t="str">
        <f t="shared" si="139"/>
        <v>...</v>
      </c>
      <c r="C337" s="50" t="str">
        <f t="shared" si="140"/>
        <v>.....</v>
      </c>
      <c r="D337" s="50" t="str">
        <f>IF($C337=".....","",_xlfn.IFNA(VLOOKUP($C337, Parameter!$A$4:$L$5000, 3, FALSE), ""))</f>
        <v/>
      </c>
      <c r="E337" s="50" t="str">
        <f t="shared" si="141"/>
        <v>.....</v>
      </c>
      <c r="F337" s="50" t="str">
        <f t="shared" si="142"/>
        <v>......</v>
      </c>
      <c r="G337" s="50" t="str">
        <f t="shared" si="143"/>
        <v>...</v>
      </c>
      <c r="H337" s="40">
        <f>IF(E337=".....", 0, _xlfn.IFNA(VLOOKUP($E337, Parameter2!$A$2:$C$5000, 3, FALSE), 0))</f>
        <v>0</v>
      </c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18" t="str">
        <f>IF(C337=".....","",_xlfn.IFNA(VLOOKUP($C337, Parameter!$A$4:$B$5000, 2, FALSE), "Kode belanja salah :("))</f>
        <v/>
      </c>
      <c r="X337" s="35"/>
      <c r="Y337" s="121"/>
      <c r="Z337" s="17"/>
      <c r="AA337" s="20"/>
      <c r="AB337" s="41" t="str">
        <f>IF($C337=".....","",VLOOKUP($C337, Parameter!$A$4:$L$5000, 6, FALSE))</f>
        <v/>
      </c>
      <c r="AC337" s="41" t="str">
        <f>IF($C337=".....","",VLOOKUP($C337, Parameter!$A$4:$L$5000, 7, FALSE))</f>
        <v/>
      </c>
      <c r="AD337" s="41" t="str">
        <f>IF($C337=".....","",VLOOKUP($C337, Parameter!$A$4:$L$5000, 8, FALSE))</f>
        <v/>
      </c>
      <c r="AE337" s="41" t="str">
        <f>IF($C337=".....","",VLOOKUP($C337, Parameter!$A$4:$L$5000, 9, FALSE))</f>
        <v/>
      </c>
      <c r="AF337" s="41" t="str">
        <f>IF($C337=".....","",VLOOKUP($C337, Parameter!$A$4:$L$5000, 10, FALSE))</f>
        <v/>
      </c>
      <c r="AG337" s="41" t="str">
        <f>IF($C337=".....","",VLOOKUP($C337, Parameter!$A$4:$L$5000, 11, FALSE))</f>
        <v/>
      </c>
      <c r="AH337" s="41" t="str">
        <f>IF($C337="..0.0.0.000","",_xlfn.IFNA(VLOOKUP($C337, Parameter!$A$4:$L$5000, 12, FALSE), ""))</f>
        <v/>
      </c>
      <c r="AI337" s="39"/>
      <c r="AJ337" s="39"/>
      <c r="AK337" s="39"/>
      <c r="AL337" s="39"/>
      <c r="AM337" s="39"/>
      <c r="AN337" s="39"/>
      <c r="AO337" s="39"/>
      <c r="AP337" s="41" t="str">
        <f>IF(F337="......", "", _xlfn.IFNA(VLOOKUP(F337, Parameter2!$D$2:$E$15000, 2, FALSE), "Kode aset salah :("))</f>
        <v/>
      </c>
      <c r="AQ337" s="39"/>
      <c r="AR337" s="51"/>
      <c r="AS337" s="52"/>
      <c r="AT337" s="53">
        <f t="shared" si="144"/>
        <v>0</v>
      </c>
      <c r="AU337" s="39" t="str">
        <f t="shared" si="145"/>
        <v/>
      </c>
      <c r="AV337" s="39" t="str">
        <f t="shared" si="146"/>
        <v/>
      </c>
      <c r="AW337" s="39" t="str">
        <f t="shared" si="147"/>
        <v/>
      </c>
      <c r="AX337" s="39" t="str">
        <f t="shared" si="148"/>
        <v/>
      </c>
      <c r="AY337" s="41" t="str">
        <f>IF(G337="...", "", VLOOKUP(G337, UPB!$A$3:$B$5000, 2, FALSE))</f>
        <v/>
      </c>
      <c r="AZ337" s="84"/>
      <c r="BA337" s="76"/>
      <c r="BB337" s="65"/>
      <c r="BC337" s="65"/>
      <c r="BD337" s="54"/>
      <c r="BE337" s="65"/>
      <c r="BF337" s="65"/>
      <c r="BG337" s="65"/>
      <c r="BH337" s="65"/>
      <c r="BI337" s="65"/>
      <c r="BJ337" s="65"/>
      <c r="BK337" s="65"/>
      <c r="BL337" s="65"/>
      <c r="BM337" s="65"/>
      <c r="BN337" s="70"/>
      <c r="BO337" s="65"/>
      <c r="BP337" s="65"/>
      <c r="BQ337" s="65"/>
      <c r="BR337" s="65"/>
      <c r="BS337" s="65"/>
      <c r="BT337" s="65"/>
      <c r="BU337" s="55" t="str">
        <f>IF(AND($D337 &lt;&gt; "", $D337 &lt;&gt; $E337, $F337 &lt;&gt; "x.x.x.x.x.x.x"), VLOOKUP($E337, Parameter!$E$3:$N$5000, 9, FALSE), "")</f>
        <v/>
      </c>
      <c r="BV337" s="55" t="str">
        <f>IF(AND($D337 &lt;&gt; "", $D337 &lt;&gt; $E337, $F337 &lt;&gt; "x.x.x.x.x.x.x"), VLOOKUP($E337, Parameter!$E$3:$N$5000, 10, FALSE), "")</f>
        <v/>
      </c>
      <c r="BW337" s="55" t="str">
        <f>IF(AND($D337 &lt;&gt; "", $D337 &lt;&gt; $E337, $F337 &lt;&gt; "x.x.x.x.x.x.x"), VLOOKUP($C337, Parameter!$A$4:$L$5000, 3, FALSE), "")</f>
        <v/>
      </c>
      <c r="BX337" s="55" t="str">
        <f>IF(AND($D337 &lt;&gt; "", $D337 &lt;&gt; $E337, $F337 &lt;&gt; "x.x.x.x.x.x.x"), VLOOKUP($C337, Parameter!$A$4:$L$5000, 4, FALSE), "")</f>
        <v/>
      </c>
      <c r="BY337" s="56">
        <f t="shared" si="149"/>
        <v>0</v>
      </c>
      <c r="BZ337" s="55" t="str">
        <f t="shared" si="150"/>
        <v>Intra</v>
      </c>
      <c r="CA337" s="55" t="str">
        <f>IF($BZ337="Ekstra", Parameter3!$B$2, "")</f>
        <v/>
      </c>
      <c r="CB337" s="55" t="str">
        <f>IF($BZ337="Ekstra", Parameter3!$C$2, "")</f>
        <v/>
      </c>
      <c r="CC337" s="55" t="str">
        <f>IF($BZ337="Ekstra", VLOOKUP($E337, Parameter!$E$3:$N$5000, 9, FALSE), "")</f>
        <v/>
      </c>
      <c r="CD337" s="55" t="str">
        <f>IF($BZ337="Ekstra", VLOOKUP($E337, Parameter!$E$3:$N$5000, 10, FALSE), "")</f>
        <v/>
      </c>
      <c r="CE337" s="56">
        <f t="shared" si="151"/>
        <v>0</v>
      </c>
      <c r="CF337" s="55" t="str">
        <f t="shared" si="152"/>
        <v/>
      </c>
      <c r="CG337" s="55" t="str">
        <f t="shared" si="152"/>
        <v/>
      </c>
      <c r="CH337" s="55" t="str">
        <f t="shared" si="153"/>
        <v/>
      </c>
      <c r="CI337" s="55" t="str">
        <f>IF($F337="x.x.x.x.x.x.x", VLOOKUP($C337, Parameter!$A$4:$L$5000, 4, FALSE), "")</f>
        <v/>
      </c>
      <c r="CJ337" s="56">
        <f t="shared" si="154"/>
        <v>0</v>
      </c>
      <c r="CM337" s="4" t="str">
        <f t="shared" si="155"/>
        <v>...-...-.....</v>
      </c>
      <c r="CN337" s="57">
        <f t="shared" si="156"/>
        <v>0</v>
      </c>
      <c r="CO337" s="58">
        <f t="shared" si="157"/>
        <v>0</v>
      </c>
      <c r="CP337" s="4" t="str">
        <f t="shared" si="158"/>
        <v/>
      </c>
      <c r="CQ337" s="4" t="b">
        <f t="shared" si="159"/>
        <v>0</v>
      </c>
      <c r="CR337" s="4" t="str">
        <f t="shared" si="160"/>
        <v/>
      </c>
      <c r="CS337" s="4" t="str">
        <f t="shared" si="161"/>
        <v/>
      </c>
      <c r="CT337" s="91" t="b">
        <f t="shared" si="137"/>
        <v>0</v>
      </c>
    </row>
    <row r="338" spans="1:98" s="4" customFormat="1" x14ac:dyDescent="0.25">
      <c r="A338" s="50" t="str">
        <f t="shared" si="138"/>
        <v>...</v>
      </c>
      <c r="B338" s="50" t="str">
        <f t="shared" si="139"/>
        <v>...</v>
      </c>
      <c r="C338" s="50" t="str">
        <f t="shared" si="140"/>
        <v>.....</v>
      </c>
      <c r="D338" s="50" t="str">
        <f>IF($C338=".....","",_xlfn.IFNA(VLOOKUP($C338, Parameter!$A$4:$L$5000, 3, FALSE), ""))</f>
        <v/>
      </c>
      <c r="E338" s="50" t="str">
        <f t="shared" si="141"/>
        <v>.....</v>
      </c>
      <c r="F338" s="50" t="str">
        <f t="shared" si="142"/>
        <v>......</v>
      </c>
      <c r="G338" s="50" t="str">
        <f t="shared" si="143"/>
        <v>...</v>
      </c>
      <c r="H338" s="40">
        <f>IF(E338=".....", 0, _xlfn.IFNA(VLOOKUP($E338, Parameter2!$A$2:$C$5000, 3, FALSE), 0))</f>
        <v>0</v>
      </c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18" t="str">
        <f>IF(C338=".....","",_xlfn.IFNA(VLOOKUP($C338, Parameter!$A$4:$B$5000, 2, FALSE), "Kode belanja salah :("))</f>
        <v/>
      </c>
      <c r="X338" s="35"/>
      <c r="Y338" s="121"/>
      <c r="Z338" s="17"/>
      <c r="AA338" s="20"/>
      <c r="AB338" s="41" t="str">
        <f>IF($C338=".....","",VLOOKUP($C338, Parameter!$A$4:$L$5000, 6, FALSE))</f>
        <v/>
      </c>
      <c r="AC338" s="41" t="str">
        <f>IF($C338=".....","",VLOOKUP($C338, Parameter!$A$4:$L$5000, 7, FALSE))</f>
        <v/>
      </c>
      <c r="AD338" s="41" t="str">
        <f>IF($C338=".....","",VLOOKUP($C338, Parameter!$A$4:$L$5000, 8, FALSE))</f>
        <v/>
      </c>
      <c r="AE338" s="41" t="str">
        <f>IF($C338=".....","",VLOOKUP($C338, Parameter!$A$4:$L$5000, 9, FALSE))</f>
        <v/>
      </c>
      <c r="AF338" s="41" t="str">
        <f>IF($C338=".....","",VLOOKUP($C338, Parameter!$A$4:$L$5000, 10, FALSE))</f>
        <v/>
      </c>
      <c r="AG338" s="41" t="str">
        <f>IF($C338=".....","",VLOOKUP($C338, Parameter!$A$4:$L$5000, 11, FALSE))</f>
        <v/>
      </c>
      <c r="AH338" s="41" t="str">
        <f>IF($C338="..0.0.0.000","",_xlfn.IFNA(VLOOKUP($C338, Parameter!$A$4:$L$5000, 12, FALSE), ""))</f>
        <v/>
      </c>
      <c r="AI338" s="39"/>
      <c r="AJ338" s="39"/>
      <c r="AK338" s="39"/>
      <c r="AL338" s="39"/>
      <c r="AM338" s="39"/>
      <c r="AN338" s="39"/>
      <c r="AO338" s="39"/>
      <c r="AP338" s="41" t="str">
        <f>IF(F338="......", "", _xlfn.IFNA(VLOOKUP(F338, Parameter2!$D$2:$E$15000, 2, FALSE), "Kode aset salah :("))</f>
        <v/>
      </c>
      <c r="AQ338" s="39"/>
      <c r="AR338" s="51"/>
      <c r="AS338" s="52"/>
      <c r="AT338" s="53">
        <f t="shared" si="144"/>
        <v>0</v>
      </c>
      <c r="AU338" s="39" t="str">
        <f t="shared" si="145"/>
        <v/>
      </c>
      <c r="AV338" s="39" t="str">
        <f t="shared" si="146"/>
        <v/>
      </c>
      <c r="AW338" s="39" t="str">
        <f t="shared" si="147"/>
        <v/>
      </c>
      <c r="AX338" s="39" t="str">
        <f t="shared" si="148"/>
        <v/>
      </c>
      <c r="AY338" s="41" t="str">
        <f>IF(G338="...", "", VLOOKUP(G338, UPB!$A$3:$B$5000, 2, FALSE))</f>
        <v/>
      </c>
      <c r="AZ338" s="84"/>
      <c r="BA338" s="76"/>
      <c r="BB338" s="65"/>
      <c r="BC338" s="65"/>
      <c r="BD338" s="54"/>
      <c r="BE338" s="65"/>
      <c r="BF338" s="65"/>
      <c r="BG338" s="65"/>
      <c r="BH338" s="65"/>
      <c r="BI338" s="65"/>
      <c r="BJ338" s="65"/>
      <c r="BK338" s="65"/>
      <c r="BL338" s="65"/>
      <c r="BM338" s="65"/>
      <c r="BN338" s="70"/>
      <c r="BO338" s="65"/>
      <c r="BP338" s="65"/>
      <c r="BQ338" s="65"/>
      <c r="BR338" s="65"/>
      <c r="BS338" s="65"/>
      <c r="BT338" s="65"/>
      <c r="BU338" s="55" t="str">
        <f>IF(AND($D338 &lt;&gt; "", $D338 &lt;&gt; $E338, $F338 &lt;&gt; "x.x.x.x.x.x.x"), VLOOKUP($E338, Parameter!$E$3:$N$5000, 9, FALSE), "")</f>
        <v/>
      </c>
      <c r="BV338" s="55" t="str">
        <f>IF(AND($D338 &lt;&gt; "", $D338 &lt;&gt; $E338, $F338 &lt;&gt; "x.x.x.x.x.x.x"), VLOOKUP($E338, Parameter!$E$3:$N$5000, 10, FALSE), "")</f>
        <v/>
      </c>
      <c r="BW338" s="55" t="str">
        <f>IF(AND($D338 &lt;&gt; "", $D338 &lt;&gt; $E338, $F338 &lt;&gt; "x.x.x.x.x.x.x"), VLOOKUP($C338, Parameter!$A$4:$L$5000, 3, FALSE), "")</f>
        <v/>
      </c>
      <c r="BX338" s="55" t="str">
        <f>IF(AND($D338 &lt;&gt; "", $D338 &lt;&gt; $E338, $F338 &lt;&gt; "x.x.x.x.x.x.x"), VLOOKUP($C338, Parameter!$A$4:$L$5000, 4, FALSE), "")</f>
        <v/>
      </c>
      <c r="BY338" s="56">
        <f t="shared" si="149"/>
        <v>0</v>
      </c>
      <c r="BZ338" s="55" t="str">
        <f t="shared" si="150"/>
        <v>Intra</v>
      </c>
      <c r="CA338" s="55" t="str">
        <f>IF($BZ338="Ekstra", Parameter3!$B$2, "")</f>
        <v/>
      </c>
      <c r="CB338" s="55" t="str">
        <f>IF($BZ338="Ekstra", Parameter3!$C$2, "")</f>
        <v/>
      </c>
      <c r="CC338" s="55" t="str">
        <f>IF($BZ338="Ekstra", VLOOKUP($E338, Parameter!$E$3:$N$5000, 9, FALSE), "")</f>
        <v/>
      </c>
      <c r="CD338" s="55" t="str">
        <f>IF($BZ338="Ekstra", VLOOKUP($E338, Parameter!$E$3:$N$5000, 10, FALSE), "")</f>
        <v/>
      </c>
      <c r="CE338" s="56">
        <f t="shared" si="151"/>
        <v>0</v>
      </c>
      <c r="CF338" s="55" t="str">
        <f t="shared" si="152"/>
        <v/>
      </c>
      <c r="CG338" s="55" t="str">
        <f t="shared" si="152"/>
        <v/>
      </c>
      <c r="CH338" s="55" t="str">
        <f t="shared" si="153"/>
        <v/>
      </c>
      <c r="CI338" s="55" t="str">
        <f>IF($F338="x.x.x.x.x.x.x", VLOOKUP($C338, Parameter!$A$4:$L$5000, 4, FALSE), "")</f>
        <v/>
      </c>
      <c r="CJ338" s="56">
        <f t="shared" si="154"/>
        <v>0</v>
      </c>
      <c r="CM338" s="4" t="str">
        <f t="shared" si="155"/>
        <v>...-...-.....</v>
      </c>
      <c r="CN338" s="57">
        <f t="shared" si="156"/>
        <v>0</v>
      </c>
      <c r="CO338" s="58">
        <f t="shared" si="157"/>
        <v>0</v>
      </c>
      <c r="CP338" s="4" t="str">
        <f t="shared" si="158"/>
        <v/>
      </c>
      <c r="CQ338" s="4" t="b">
        <f t="shared" si="159"/>
        <v>0</v>
      </c>
      <c r="CR338" s="4" t="str">
        <f t="shared" si="160"/>
        <v/>
      </c>
      <c r="CS338" s="4" t="str">
        <f t="shared" si="161"/>
        <v/>
      </c>
      <c r="CT338" s="91" t="b">
        <f t="shared" si="137"/>
        <v>0</v>
      </c>
    </row>
    <row r="339" spans="1:98" s="4" customFormat="1" x14ac:dyDescent="0.25">
      <c r="A339" s="50" t="str">
        <f t="shared" si="138"/>
        <v>...</v>
      </c>
      <c r="B339" s="50" t="str">
        <f t="shared" si="139"/>
        <v>...</v>
      </c>
      <c r="C339" s="50" t="str">
        <f t="shared" si="140"/>
        <v>.....</v>
      </c>
      <c r="D339" s="50" t="str">
        <f>IF($C339=".....","",_xlfn.IFNA(VLOOKUP($C339, Parameter!$A$4:$L$5000, 3, FALSE), ""))</f>
        <v/>
      </c>
      <c r="E339" s="50" t="str">
        <f t="shared" si="141"/>
        <v>.....</v>
      </c>
      <c r="F339" s="50" t="str">
        <f t="shared" si="142"/>
        <v>......</v>
      </c>
      <c r="G339" s="50" t="str">
        <f t="shared" si="143"/>
        <v>...</v>
      </c>
      <c r="H339" s="40">
        <f>IF(E339=".....", 0, _xlfn.IFNA(VLOOKUP($E339, Parameter2!$A$2:$C$5000, 3, FALSE), 0))</f>
        <v>0</v>
      </c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18" t="str">
        <f>IF(C339=".....","",_xlfn.IFNA(VLOOKUP($C339, Parameter!$A$4:$B$5000, 2, FALSE), "Kode belanja salah :("))</f>
        <v/>
      </c>
      <c r="X339" s="35"/>
      <c r="Y339" s="121"/>
      <c r="Z339" s="17"/>
      <c r="AA339" s="20"/>
      <c r="AB339" s="41" t="str">
        <f>IF($C339=".....","",VLOOKUP($C339, Parameter!$A$4:$L$5000, 6, FALSE))</f>
        <v/>
      </c>
      <c r="AC339" s="41" t="str">
        <f>IF($C339=".....","",VLOOKUP($C339, Parameter!$A$4:$L$5000, 7, FALSE))</f>
        <v/>
      </c>
      <c r="AD339" s="41" t="str">
        <f>IF($C339=".....","",VLOOKUP($C339, Parameter!$A$4:$L$5000, 8, FALSE))</f>
        <v/>
      </c>
      <c r="AE339" s="41" t="str">
        <f>IF($C339=".....","",VLOOKUP($C339, Parameter!$A$4:$L$5000, 9, FALSE))</f>
        <v/>
      </c>
      <c r="AF339" s="41" t="str">
        <f>IF($C339=".....","",VLOOKUP($C339, Parameter!$A$4:$L$5000, 10, FALSE))</f>
        <v/>
      </c>
      <c r="AG339" s="41" t="str">
        <f>IF($C339=".....","",VLOOKUP($C339, Parameter!$A$4:$L$5000, 11, FALSE))</f>
        <v/>
      </c>
      <c r="AH339" s="41" t="str">
        <f>IF($C339="..0.0.0.000","",_xlfn.IFNA(VLOOKUP($C339, Parameter!$A$4:$L$5000, 12, FALSE), ""))</f>
        <v/>
      </c>
      <c r="AI339" s="39"/>
      <c r="AJ339" s="39"/>
      <c r="AK339" s="39"/>
      <c r="AL339" s="39"/>
      <c r="AM339" s="39"/>
      <c r="AN339" s="39"/>
      <c r="AO339" s="39"/>
      <c r="AP339" s="41" t="str">
        <f>IF(F339="......", "", _xlfn.IFNA(VLOOKUP(F339, Parameter2!$D$2:$E$15000, 2, FALSE), "Kode aset salah :("))</f>
        <v/>
      </c>
      <c r="AQ339" s="39"/>
      <c r="AR339" s="51"/>
      <c r="AS339" s="52"/>
      <c r="AT339" s="53">
        <f t="shared" si="144"/>
        <v>0</v>
      </c>
      <c r="AU339" s="39" t="str">
        <f t="shared" si="145"/>
        <v/>
      </c>
      <c r="AV339" s="39" t="str">
        <f t="shared" si="146"/>
        <v/>
      </c>
      <c r="AW339" s="39" t="str">
        <f t="shared" si="147"/>
        <v/>
      </c>
      <c r="AX339" s="39" t="str">
        <f t="shared" si="148"/>
        <v/>
      </c>
      <c r="AY339" s="41" t="str">
        <f>IF(G339="...", "", VLOOKUP(G339, UPB!$A$3:$B$5000, 2, FALSE))</f>
        <v/>
      </c>
      <c r="AZ339" s="84"/>
      <c r="BA339" s="76"/>
      <c r="BB339" s="65"/>
      <c r="BC339" s="65"/>
      <c r="BD339" s="54"/>
      <c r="BE339" s="65"/>
      <c r="BF339" s="65"/>
      <c r="BG339" s="65"/>
      <c r="BH339" s="65"/>
      <c r="BI339" s="65"/>
      <c r="BJ339" s="65"/>
      <c r="BK339" s="65"/>
      <c r="BL339" s="65"/>
      <c r="BM339" s="65"/>
      <c r="BN339" s="70"/>
      <c r="BO339" s="65"/>
      <c r="BP339" s="65"/>
      <c r="BQ339" s="65"/>
      <c r="BR339" s="65"/>
      <c r="BS339" s="65"/>
      <c r="BT339" s="65"/>
      <c r="BU339" s="55" t="str">
        <f>IF(AND($D339 &lt;&gt; "", $D339 &lt;&gt; $E339, $F339 &lt;&gt; "x.x.x.x.x.x.x"), VLOOKUP($E339, Parameter!$E$3:$N$5000, 9, FALSE), "")</f>
        <v/>
      </c>
      <c r="BV339" s="55" t="str">
        <f>IF(AND($D339 &lt;&gt; "", $D339 &lt;&gt; $E339, $F339 &lt;&gt; "x.x.x.x.x.x.x"), VLOOKUP($E339, Parameter!$E$3:$N$5000, 10, FALSE), "")</f>
        <v/>
      </c>
      <c r="BW339" s="55" t="str">
        <f>IF(AND($D339 &lt;&gt; "", $D339 &lt;&gt; $E339, $F339 &lt;&gt; "x.x.x.x.x.x.x"), VLOOKUP($C339, Parameter!$A$4:$L$5000, 3, FALSE), "")</f>
        <v/>
      </c>
      <c r="BX339" s="55" t="str">
        <f>IF(AND($D339 &lt;&gt; "", $D339 &lt;&gt; $E339, $F339 &lt;&gt; "x.x.x.x.x.x.x"), VLOOKUP($C339, Parameter!$A$4:$L$5000, 4, FALSE), "")</f>
        <v/>
      </c>
      <c r="BY339" s="56">
        <f t="shared" si="149"/>
        <v>0</v>
      </c>
      <c r="BZ339" s="55" t="str">
        <f t="shared" si="150"/>
        <v>Intra</v>
      </c>
      <c r="CA339" s="55" t="str">
        <f>IF($BZ339="Ekstra", Parameter3!$B$2, "")</f>
        <v/>
      </c>
      <c r="CB339" s="55" t="str">
        <f>IF($BZ339="Ekstra", Parameter3!$C$2, "")</f>
        <v/>
      </c>
      <c r="CC339" s="55" t="str">
        <f>IF($BZ339="Ekstra", VLOOKUP($E339, Parameter!$E$3:$N$5000, 9, FALSE), "")</f>
        <v/>
      </c>
      <c r="CD339" s="55" t="str">
        <f>IF($BZ339="Ekstra", VLOOKUP($E339, Parameter!$E$3:$N$5000, 10, FALSE), "")</f>
        <v/>
      </c>
      <c r="CE339" s="56">
        <f t="shared" si="151"/>
        <v>0</v>
      </c>
      <c r="CF339" s="55" t="str">
        <f t="shared" si="152"/>
        <v/>
      </c>
      <c r="CG339" s="55" t="str">
        <f t="shared" si="152"/>
        <v/>
      </c>
      <c r="CH339" s="55" t="str">
        <f t="shared" si="153"/>
        <v/>
      </c>
      <c r="CI339" s="55" t="str">
        <f>IF($F339="x.x.x.x.x.x.x", VLOOKUP($C339, Parameter!$A$4:$L$5000, 4, FALSE), "")</f>
        <v/>
      </c>
      <c r="CJ339" s="56">
        <f t="shared" si="154"/>
        <v>0</v>
      </c>
      <c r="CM339" s="4" t="str">
        <f t="shared" si="155"/>
        <v>...-...-.....</v>
      </c>
      <c r="CN339" s="57">
        <f t="shared" si="156"/>
        <v>0</v>
      </c>
      <c r="CO339" s="58">
        <f t="shared" si="157"/>
        <v>0</v>
      </c>
      <c r="CP339" s="4" t="str">
        <f t="shared" si="158"/>
        <v/>
      </c>
      <c r="CQ339" s="4" t="b">
        <f t="shared" si="159"/>
        <v>0</v>
      </c>
      <c r="CR339" s="4" t="str">
        <f t="shared" si="160"/>
        <v/>
      </c>
      <c r="CS339" s="4" t="str">
        <f t="shared" si="161"/>
        <v/>
      </c>
      <c r="CT339" s="91" t="b">
        <f t="shared" si="137"/>
        <v>0</v>
      </c>
    </row>
    <row r="340" spans="1:98" s="4" customFormat="1" x14ac:dyDescent="0.25">
      <c r="A340" s="50" t="str">
        <f t="shared" si="138"/>
        <v>...</v>
      </c>
      <c r="B340" s="50" t="str">
        <f t="shared" si="139"/>
        <v>...</v>
      </c>
      <c r="C340" s="50" t="str">
        <f t="shared" si="140"/>
        <v>.....</v>
      </c>
      <c r="D340" s="50" t="str">
        <f>IF($C340=".....","",_xlfn.IFNA(VLOOKUP($C340, Parameter!$A$4:$L$5000, 3, FALSE), ""))</f>
        <v/>
      </c>
      <c r="E340" s="50" t="str">
        <f t="shared" si="141"/>
        <v>.....</v>
      </c>
      <c r="F340" s="50" t="str">
        <f t="shared" si="142"/>
        <v>......</v>
      </c>
      <c r="G340" s="50" t="str">
        <f t="shared" si="143"/>
        <v>...</v>
      </c>
      <c r="H340" s="40">
        <f>IF(E340=".....", 0, _xlfn.IFNA(VLOOKUP($E340, Parameter2!$A$2:$C$5000, 3, FALSE), 0))</f>
        <v>0</v>
      </c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18" t="str">
        <f>IF(C340=".....","",_xlfn.IFNA(VLOOKUP($C340, Parameter!$A$4:$B$5000, 2, FALSE), "Kode belanja salah :("))</f>
        <v/>
      </c>
      <c r="X340" s="35"/>
      <c r="Y340" s="121"/>
      <c r="Z340" s="17"/>
      <c r="AA340" s="20"/>
      <c r="AB340" s="41" t="str">
        <f>IF($C340=".....","",VLOOKUP($C340, Parameter!$A$4:$L$5000, 6, FALSE))</f>
        <v/>
      </c>
      <c r="AC340" s="41" t="str">
        <f>IF($C340=".....","",VLOOKUP($C340, Parameter!$A$4:$L$5000, 7, FALSE))</f>
        <v/>
      </c>
      <c r="AD340" s="41" t="str">
        <f>IF($C340=".....","",VLOOKUP($C340, Parameter!$A$4:$L$5000, 8, FALSE))</f>
        <v/>
      </c>
      <c r="AE340" s="41" t="str">
        <f>IF($C340=".....","",VLOOKUP($C340, Parameter!$A$4:$L$5000, 9, FALSE))</f>
        <v/>
      </c>
      <c r="AF340" s="41" t="str">
        <f>IF($C340=".....","",VLOOKUP($C340, Parameter!$A$4:$L$5000, 10, FALSE))</f>
        <v/>
      </c>
      <c r="AG340" s="41" t="str">
        <f>IF($C340=".....","",VLOOKUP($C340, Parameter!$A$4:$L$5000, 11, FALSE))</f>
        <v/>
      </c>
      <c r="AH340" s="41" t="str">
        <f>IF($C340="..0.0.0.000","",_xlfn.IFNA(VLOOKUP($C340, Parameter!$A$4:$L$5000, 12, FALSE), ""))</f>
        <v/>
      </c>
      <c r="AI340" s="39"/>
      <c r="AJ340" s="39"/>
      <c r="AK340" s="39"/>
      <c r="AL340" s="39"/>
      <c r="AM340" s="39"/>
      <c r="AN340" s="39"/>
      <c r="AO340" s="39"/>
      <c r="AP340" s="41" t="str">
        <f>IF(F340="......", "", _xlfn.IFNA(VLOOKUP(F340, Parameter2!$D$2:$E$15000, 2, FALSE), "Kode aset salah :("))</f>
        <v/>
      </c>
      <c r="AQ340" s="39"/>
      <c r="AR340" s="51"/>
      <c r="AS340" s="52"/>
      <c r="AT340" s="53">
        <f t="shared" si="144"/>
        <v>0</v>
      </c>
      <c r="AU340" s="39" t="str">
        <f t="shared" si="145"/>
        <v/>
      </c>
      <c r="AV340" s="39" t="str">
        <f t="shared" si="146"/>
        <v/>
      </c>
      <c r="AW340" s="39" t="str">
        <f t="shared" si="147"/>
        <v/>
      </c>
      <c r="AX340" s="39" t="str">
        <f t="shared" si="148"/>
        <v/>
      </c>
      <c r="AY340" s="41" t="str">
        <f>IF(G340="...", "", VLOOKUP(G340, UPB!$A$3:$B$5000, 2, FALSE))</f>
        <v/>
      </c>
      <c r="AZ340" s="84"/>
      <c r="BA340" s="76"/>
      <c r="BB340" s="65"/>
      <c r="BC340" s="65"/>
      <c r="BD340" s="54"/>
      <c r="BE340" s="65"/>
      <c r="BF340" s="65"/>
      <c r="BG340" s="65"/>
      <c r="BH340" s="65"/>
      <c r="BI340" s="65"/>
      <c r="BJ340" s="65"/>
      <c r="BK340" s="65"/>
      <c r="BL340" s="65"/>
      <c r="BM340" s="65"/>
      <c r="BN340" s="70"/>
      <c r="BO340" s="65"/>
      <c r="BP340" s="65"/>
      <c r="BQ340" s="65"/>
      <c r="BR340" s="65"/>
      <c r="BS340" s="65"/>
      <c r="BT340" s="65"/>
      <c r="BU340" s="55" t="str">
        <f>IF(AND($D340 &lt;&gt; "", $D340 &lt;&gt; $E340, $F340 &lt;&gt; "x.x.x.x.x.x.x"), VLOOKUP($E340, Parameter!$E$3:$N$5000, 9, FALSE), "")</f>
        <v/>
      </c>
      <c r="BV340" s="55" t="str">
        <f>IF(AND($D340 &lt;&gt; "", $D340 &lt;&gt; $E340, $F340 &lt;&gt; "x.x.x.x.x.x.x"), VLOOKUP($E340, Parameter!$E$3:$N$5000, 10, FALSE), "")</f>
        <v/>
      </c>
      <c r="BW340" s="55" t="str">
        <f>IF(AND($D340 &lt;&gt; "", $D340 &lt;&gt; $E340, $F340 &lt;&gt; "x.x.x.x.x.x.x"), VLOOKUP($C340, Parameter!$A$4:$L$5000, 3, FALSE), "")</f>
        <v/>
      </c>
      <c r="BX340" s="55" t="str">
        <f>IF(AND($D340 &lt;&gt; "", $D340 &lt;&gt; $E340, $F340 &lt;&gt; "x.x.x.x.x.x.x"), VLOOKUP($C340, Parameter!$A$4:$L$5000, 4, FALSE), "")</f>
        <v/>
      </c>
      <c r="BY340" s="56">
        <f t="shared" si="149"/>
        <v>0</v>
      </c>
      <c r="BZ340" s="55" t="str">
        <f t="shared" si="150"/>
        <v>Intra</v>
      </c>
      <c r="CA340" s="55" t="str">
        <f>IF($BZ340="Ekstra", Parameter3!$B$2, "")</f>
        <v/>
      </c>
      <c r="CB340" s="55" t="str">
        <f>IF($BZ340="Ekstra", Parameter3!$C$2, "")</f>
        <v/>
      </c>
      <c r="CC340" s="55" t="str">
        <f>IF($BZ340="Ekstra", VLOOKUP($E340, Parameter!$E$3:$N$5000, 9, FALSE), "")</f>
        <v/>
      </c>
      <c r="CD340" s="55" t="str">
        <f>IF($BZ340="Ekstra", VLOOKUP($E340, Parameter!$E$3:$N$5000, 10, FALSE), "")</f>
        <v/>
      </c>
      <c r="CE340" s="56">
        <f t="shared" si="151"/>
        <v>0</v>
      </c>
      <c r="CF340" s="55" t="str">
        <f t="shared" si="152"/>
        <v/>
      </c>
      <c r="CG340" s="55" t="str">
        <f t="shared" si="152"/>
        <v/>
      </c>
      <c r="CH340" s="55" t="str">
        <f t="shared" si="153"/>
        <v/>
      </c>
      <c r="CI340" s="55" t="str">
        <f>IF($F340="x.x.x.x.x.x.x", VLOOKUP($C340, Parameter!$A$4:$L$5000, 4, FALSE), "")</f>
        <v/>
      </c>
      <c r="CJ340" s="56">
        <f t="shared" si="154"/>
        <v>0</v>
      </c>
      <c r="CM340" s="4" t="str">
        <f t="shared" si="155"/>
        <v>...-...-.....</v>
      </c>
      <c r="CN340" s="57">
        <f t="shared" si="156"/>
        <v>0</v>
      </c>
      <c r="CO340" s="58">
        <f t="shared" si="157"/>
        <v>0</v>
      </c>
      <c r="CP340" s="4" t="str">
        <f t="shared" si="158"/>
        <v/>
      </c>
      <c r="CQ340" s="4" t="b">
        <f t="shared" si="159"/>
        <v>0</v>
      </c>
      <c r="CR340" s="4" t="str">
        <f t="shared" si="160"/>
        <v/>
      </c>
      <c r="CS340" s="4" t="str">
        <f t="shared" si="161"/>
        <v/>
      </c>
      <c r="CT340" s="91" t="b">
        <f t="shared" si="137"/>
        <v>0</v>
      </c>
    </row>
    <row r="341" spans="1:98" s="4" customFormat="1" x14ac:dyDescent="0.25">
      <c r="A341" s="50" t="str">
        <f t="shared" si="138"/>
        <v>...</v>
      </c>
      <c r="B341" s="50" t="str">
        <f t="shared" si="139"/>
        <v>...</v>
      </c>
      <c r="C341" s="50" t="str">
        <f t="shared" si="140"/>
        <v>.....</v>
      </c>
      <c r="D341" s="50" t="str">
        <f>IF($C341=".....","",_xlfn.IFNA(VLOOKUP($C341, Parameter!$A$4:$L$5000, 3, FALSE), ""))</f>
        <v/>
      </c>
      <c r="E341" s="50" t="str">
        <f t="shared" si="141"/>
        <v>.....</v>
      </c>
      <c r="F341" s="50" t="str">
        <f t="shared" si="142"/>
        <v>......</v>
      </c>
      <c r="G341" s="50" t="str">
        <f t="shared" si="143"/>
        <v>...</v>
      </c>
      <c r="H341" s="40">
        <f>IF(E341=".....", 0, _xlfn.IFNA(VLOOKUP($E341, Parameter2!$A$2:$C$5000, 3, FALSE), 0))</f>
        <v>0</v>
      </c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18" t="str">
        <f>IF(C341=".....","",_xlfn.IFNA(VLOOKUP($C341, Parameter!$A$4:$B$5000, 2, FALSE), "Kode belanja salah :("))</f>
        <v/>
      </c>
      <c r="X341" s="35"/>
      <c r="Y341" s="121"/>
      <c r="Z341" s="17"/>
      <c r="AA341" s="20"/>
      <c r="AB341" s="41" t="str">
        <f>IF($C341=".....","",VLOOKUP($C341, Parameter!$A$4:$L$5000, 6, FALSE))</f>
        <v/>
      </c>
      <c r="AC341" s="41" t="str">
        <f>IF($C341=".....","",VLOOKUP($C341, Parameter!$A$4:$L$5000, 7, FALSE))</f>
        <v/>
      </c>
      <c r="AD341" s="41" t="str">
        <f>IF($C341=".....","",VLOOKUP($C341, Parameter!$A$4:$L$5000, 8, FALSE))</f>
        <v/>
      </c>
      <c r="AE341" s="41" t="str">
        <f>IF($C341=".....","",VLOOKUP($C341, Parameter!$A$4:$L$5000, 9, FALSE))</f>
        <v/>
      </c>
      <c r="AF341" s="41" t="str">
        <f>IF($C341=".....","",VLOOKUP($C341, Parameter!$A$4:$L$5000, 10, FALSE))</f>
        <v/>
      </c>
      <c r="AG341" s="41" t="str">
        <f>IF($C341=".....","",VLOOKUP($C341, Parameter!$A$4:$L$5000, 11, FALSE))</f>
        <v/>
      </c>
      <c r="AH341" s="41" t="str">
        <f>IF($C341="..0.0.0.000","",_xlfn.IFNA(VLOOKUP($C341, Parameter!$A$4:$L$5000, 12, FALSE), ""))</f>
        <v/>
      </c>
      <c r="AI341" s="39"/>
      <c r="AJ341" s="39"/>
      <c r="AK341" s="39"/>
      <c r="AL341" s="39"/>
      <c r="AM341" s="39"/>
      <c r="AN341" s="39"/>
      <c r="AO341" s="39"/>
      <c r="AP341" s="41" t="str">
        <f>IF(F341="......", "", _xlfn.IFNA(VLOOKUP(F341, Parameter2!$D$2:$E$15000, 2, FALSE), "Kode aset salah :("))</f>
        <v/>
      </c>
      <c r="AQ341" s="39"/>
      <c r="AR341" s="51"/>
      <c r="AS341" s="52"/>
      <c r="AT341" s="53">
        <f t="shared" si="144"/>
        <v>0</v>
      </c>
      <c r="AU341" s="39" t="str">
        <f t="shared" si="145"/>
        <v/>
      </c>
      <c r="AV341" s="39" t="str">
        <f t="shared" si="146"/>
        <v/>
      </c>
      <c r="AW341" s="39" t="str">
        <f t="shared" si="147"/>
        <v/>
      </c>
      <c r="AX341" s="39" t="str">
        <f t="shared" si="148"/>
        <v/>
      </c>
      <c r="AY341" s="41" t="str">
        <f>IF(G341="...", "", VLOOKUP(G341, UPB!$A$3:$B$5000, 2, FALSE))</f>
        <v/>
      </c>
      <c r="AZ341" s="84"/>
      <c r="BA341" s="76"/>
      <c r="BB341" s="65"/>
      <c r="BC341" s="65"/>
      <c r="BD341" s="54"/>
      <c r="BE341" s="65"/>
      <c r="BF341" s="65"/>
      <c r="BG341" s="65"/>
      <c r="BH341" s="65"/>
      <c r="BI341" s="65"/>
      <c r="BJ341" s="65"/>
      <c r="BK341" s="65"/>
      <c r="BL341" s="65"/>
      <c r="BM341" s="65"/>
      <c r="BN341" s="70"/>
      <c r="BO341" s="65"/>
      <c r="BP341" s="65"/>
      <c r="BQ341" s="65"/>
      <c r="BR341" s="65"/>
      <c r="BS341" s="65"/>
      <c r="BT341" s="65"/>
      <c r="BU341" s="55" t="str">
        <f>IF(AND($D341 &lt;&gt; "", $D341 &lt;&gt; $E341, $F341 &lt;&gt; "x.x.x.x.x.x.x"), VLOOKUP($E341, Parameter!$E$3:$N$5000, 9, FALSE), "")</f>
        <v/>
      </c>
      <c r="BV341" s="55" t="str">
        <f>IF(AND($D341 &lt;&gt; "", $D341 &lt;&gt; $E341, $F341 &lt;&gt; "x.x.x.x.x.x.x"), VLOOKUP($E341, Parameter!$E$3:$N$5000, 10, FALSE), "")</f>
        <v/>
      </c>
      <c r="BW341" s="55" t="str">
        <f>IF(AND($D341 &lt;&gt; "", $D341 &lt;&gt; $E341, $F341 &lt;&gt; "x.x.x.x.x.x.x"), VLOOKUP($C341, Parameter!$A$4:$L$5000, 3, FALSE), "")</f>
        <v/>
      </c>
      <c r="BX341" s="55" t="str">
        <f>IF(AND($D341 &lt;&gt; "", $D341 &lt;&gt; $E341, $F341 &lt;&gt; "x.x.x.x.x.x.x"), VLOOKUP($C341, Parameter!$A$4:$L$5000, 4, FALSE), "")</f>
        <v/>
      </c>
      <c r="BY341" s="56">
        <f t="shared" si="149"/>
        <v>0</v>
      </c>
      <c r="BZ341" s="55" t="str">
        <f t="shared" si="150"/>
        <v>Intra</v>
      </c>
      <c r="CA341" s="55" t="str">
        <f>IF($BZ341="Ekstra", Parameter3!$B$2, "")</f>
        <v/>
      </c>
      <c r="CB341" s="55" t="str">
        <f>IF($BZ341="Ekstra", Parameter3!$C$2, "")</f>
        <v/>
      </c>
      <c r="CC341" s="55" t="str">
        <f>IF($BZ341="Ekstra", VLOOKUP($E341, Parameter!$E$3:$N$5000, 9, FALSE), "")</f>
        <v/>
      </c>
      <c r="CD341" s="55" t="str">
        <f>IF($BZ341="Ekstra", VLOOKUP($E341, Parameter!$E$3:$N$5000, 10, FALSE), "")</f>
        <v/>
      </c>
      <c r="CE341" s="56">
        <f t="shared" si="151"/>
        <v>0</v>
      </c>
      <c r="CF341" s="55" t="str">
        <f t="shared" si="152"/>
        <v/>
      </c>
      <c r="CG341" s="55" t="str">
        <f t="shared" si="152"/>
        <v/>
      </c>
      <c r="CH341" s="55" t="str">
        <f t="shared" si="153"/>
        <v/>
      </c>
      <c r="CI341" s="55" t="str">
        <f>IF($F341="x.x.x.x.x.x.x", VLOOKUP($C341, Parameter!$A$4:$L$5000, 4, FALSE), "")</f>
        <v/>
      </c>
      <c r="CJ341" s="56">
        <f t="shared" si="154"/>
        <v>0</v>
      </c>
      <c r="CM341" s="4" t="str">
        <f t="shared" si="155"/>
        <v>...-...-.....</v>
      </c>
      <c r="CN341" s="57">
        <f t="shared" si="156"/>
        <v>0</v>
      </c>
      <c r="CO341" s="58">
        <f t="shared" si="157"/>
        <v>0</v>
      </c>
      <c r="CP341" s="4" t="str">
        <f t="shared" si="158"/>
        <v/>
      </c>
      <c r="CQ341" s="4" t="b">
        <f t="shared" si="159"/>
        <v>0</v>
      </c>
      <c r="CR341" s="4" t="str">
        <f t="shared" si="160"/>
        <v/>
      </c>
      <c r="CS341" s="4" t="str">
        <f t="shared" si="161"/>
        <v/>
      </c>
      <c r="CT341" s="91" t="b">
        <f t="shared" si="137"/>
        <v>0</v>
      </c>
    </row>
    <row r="342" spans="1:98" s="4" customFormat="1" x14ac:dyDescent="0.25">
      <c r="A342" s="50" t="str">
        <f t="shared" si="138"/>
        <v>...</v>
      </c>
      <c r="B342" s="50" t="str">
        <f t="shared" si="139"/>
        <v>...</v>
      </c>
      <c r="C342" s="50" t="str">
        <f t="shared" si="140"/>
        <v>.....</v>
      </c>
      <c r="D342" s="50" t="str">
        <f>IF($C342=".....","",_xlfn.IFNA(VLOOKUP($C342, Parameter!$A$4:$L$5000, 3, FALSE), ""))</f>
        <v/>
      </c>
      <c r="E342" s="50" t="str">
        <f t="shared" si="141"/>
        <v>.....</v>
      </c>
      <c r="F342" s="50" t="str">
        <f t="shared" si="142"/>
        <v>......</v>
      </c>
      <c r="G342" s="50" t="str">
        <f t="shared" si="143"/>
        <v>...</v>
      </c>
      <c r="H342" s="40">
        <f>IF(E342=".....", 0, _xlfn.IFNA(VLOOKUP($E342, Parameter2!$A$2:$C$5000, 3, FALSE), 0))</f>
        <v>0</v>
      </c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18" t="str">
        <f>IF(C342=".....","",_xlfn.IFNA(VLOOKUP($C342, Parameter!$A$4:$B$5000, 2, FALSE), "Kode belanja salah :("))</f>
        <v/>
      </c>
      <c r="X342" s="35"/>
      <c r="Y342" s="121"/>
      <c r="Z342" s="17"/>
      <c r="AA342" s="20"/>
      <c r="AB342" s="41" t="str">
        <f>IF($C342=".....","",VLOOKUP($C342, Parameter!$A$4:$L$5000, 6, FALSE))</f>
        <v/>
      </c>
      <c r="AC342" s="41" t="str">
        <f>IF($C342=".....","",VLOOKUP($C342, Parameter!$A$4:$L$5000, 7, FALSE))</f>
        <v/>
      </c>
      <c r="AD342" s="41" t="str">
        <f>IF($C342=".....","",VLOOKUP($C342, Parameter!$A$4:$L$5000, 8, FALSE))</f>
        <v/>
      </c>
      <c r="AE342" s="41" t="str">
        <f>IF($C342=".....","",VLOOKUP($C342, Parameter!$A$4:$L$5000, 9, FALSE))</f>
        <v/>
      </c>
      <c r="AF342" s="41" t="str">
        <f>IF($C342=".....","",VLOOKUP($C342, Parameter!$A$4:$L$5000, 10, FALSE))</f>
        <v/>
      </c>
      <c r="AG342" s="41" t="str">
        <f>IF($C342=".....","",VLOOKUP($C342, Parameter!$A$4:$L$5000, 11, FALSE))</f>
        <v/>
      </c>
      <c r="AH342" s="41" t="str">
        <f>IF($C342="..0.0.0.000","",_xlfn.IFNA(VLOOKUP($C342, Parameter!$A$4:$L$5000, 12, FALSE), ""))</f>
        <v/>
      </c>
      <c r="AI342" s="39"/>
      <c r="AJ342" s="39"/>
      <c r="AK342" s="39"/>
      <c r="AL342" s="39"/>
      <c r="AM342" s="39"/>
      <c r="AN342" s="39"/>
      <c r="AO342" s="39"/>
      <c r="AP342" s="41" t="str">
        <f>IF(F342="......", "", _xlfn.IFNA(VLOOKUP(F342, Parameter2!$D$2:$E$15000, 2, FALSE), "Kode aset salah :("))</f>
        <v/>
      </c>
      <c r="AQ342" s="39"/>
      <c r="AR342" s="51"/>
      <c r="AS342" s="52"/>
      <c r="AT342" s="53">
        <f t="shared" si="144"/>
        <v>0</v>
      </c>
      <c r="AU342" s="39" t="str">
        <f t="shared" si="145"/>
        <v/>
      </c>
      <c r="AV342" s="39" t="str">
        <f t="shared" si="146"/>
        <v/>
      </c>
      <c r="AW342" s="39" t="str">
        <f t="shared" si="147"/>
        <v/>
      </c>
      <c r="AX342" s="39" t="str">
        <f t="shared" si="148"/>
        <v/>
      </c>
      <c r="AY342" s="41" t="str">
        <f>IF(G342="...", "", VLOOKUP(G342, UPB!$A$3:$B$5000, 2, FALSE))</f>
        <v/>
      </c>
      <c r="AZ342" s="84"/>
      <c r="BA342" s="76"/>
      <c r="BB342" s="65"/>
      <c r="BC342" s="65"/>
      <c r="BD342" s="54"/>
      <c r="BE342" s="65"/>
      <c r="BF342" s="65"/>
      <c r="BG342" s="65"/>
      <c r="BH342" s="65"/>
      <c r="BI342" s="65"/>
      <c r="BJ342" s="65"/>
      <c r="BK342" s="65"/>
      <c r="BL342" s="65"/>
      <c r="BM342" s="65"/>
      <c r="BN342" s="70"/>
      <c r="BO342" s="65"/>
      <c r="BP342" s="65"/>
      <c r="BQ342" s="65"/>
      <c r="BR342" s="65"/>
      <c r="BS342" s="65"/>
      <c r="BT342" s="65"/>
      <c r="BU342" s="55" t="str">
        <f>IF(AND($D342 &lt;&gt; "", $D342 &lt;&gt; $E342, $F342 &lt;&gt; "x.x.x.x.x.x.x"), VLOOKUP($E342, Parameter!$E$3:$N$5000, 9, FALSE), "")</f>
        <v/>
      </c>
      <c r="BV342" s="55" t="str">
        <f>IF(AND($D342 &lt;&gt; "", $D342 &lt;&gt; $E342, $F342 &lt;&gt; "x.x.x.x.x.x.x"), VLOOKUP($E342, Parameter!$E$3:$N$5000, 10, FALSE), "")</f>
        <v/>
      </c>
      <c r="BW342" s="55" t="str">
        <f>IF(AND($D342 &lt;&gt; "", $D342 &lt;&gt; $E342, $F342 &lt;&gt; "x.x.x.x.x.x.x"), VLOOKUP($C342, Parameter!$A$4:$L$5000, 3, FALSE), "")</f>
        <v/>
      </c>
      <c r="BX342" s="55" t="str">
        <f>IF(AND($D342 &lt;&gt; "", $D342 &lt;&gt; $E342, $F342 &lt;&gt; "x.x.x.x.x.x.x"), VLOOKUP($C342, Parameter!$A$4:$L$5000, 4, FALSE), "")</f>
        <v/>
      </c>
      <c r="BY342" s="56">
        <f t="shared" si="149"/>
        <v>0</v>
      </c>
      <c r="BZ342" s="55" t="str">
        <f t="shared" si="150"/>
        <v>Intra</v>
      </c>
      <c r="CA342" s="55" t="str">
        <f>IF($BZ342="Ekstra", Parameter3!$B$2, "")</f>
        <v/>
      </c>
      <c r="CB342" s="55" t="str">
        <f>IF($BZ342="Ekstra", Parameter3!$C$2, "")</f>
        <v/>
      </c>
      <c r="CC342" s="55" t="str">
        <f>IF($BZ342="Ekstra", VLOOKUP($E342, Parameter!$E$3:$N$5000, 9, FALSE), "")</f>
        <v/>
      </c>
      <c r="CD342" s="55" t="str">
        <f>IF($BZ342="Ekstra", VLOOKUP($E342, Parameter!$E$3:$N$5000, 10, FALSE), "")</f>
        <v/>
      </c>
      <c r="CE342" s="56">
        <f t="shared" si="151"/>
        <v>0</v>
      </c>
      <c r="CF342" s="55" t="str">
        <f t="shared" si="152"/>
        <v/>
      </c>
      <c r="CG342" s="55" t="str">
        <f t="shared" si="152"/>
        <v/>
      </c>
      <c r="CH342" s="55" t="str">
        <f t="shared" si="153"/>
        <v/>
      </c>
      <c r="CI342" s="55" t="str">
        <f>IF($F342="x.x.x.x.x.x.x", VLOOKUP($C342, Parameter!$A$4:$L$5000, 4, FALSE), "")</f>
        <v/>
      </c>
      <c r="CJ342" s="56">
        <f t="shared" si="154"/>
        <v>0</v>
      </c>
      <c r="CM342" s="4" t="str">
        <f t="shared" si="155"/>
        <v>...-...-.....</v>
      </c>
      <c r="CN342" s="57">
        <f t="shared" si="156"/>
        <v>0</v>
      </c>
      <c r="CO342" s="58">
        <f t="shared" si="157"/>
        <v>0</v>
      </c>
      <c r="CP342" s="4" t="str">
        <f t="shared" si="158"/>
        <v/>
      </c>
      <c r="CQ342" s="4" t="b">
        <f t="shared" si="159"/>
        <v>0</v>
      </c>
      <c r="CR342" s="4" t="str">
        <f t="shared" si="160"/>
        <v/>
      </c>
      <c r="CS342" s="4" t="str">
        <f t="shared" si="161"/>
        <v/>
      </c>
      <c r="CT342" s="91" t="b">
        <f t="shared" si="137"/>
        <v>0</v>
      </c>
    </row>
    <row r="343" spans="1:98" s="4" customFormat="1" x14ac:dyDescent="0.25">
      <c r="A343" s="50" t="str">
        <f t="shared" si="138"/>
        <v>...</v>
      </c>
      <c r="B343" s="50" t="str">
        <f t="shared" si="139"/>
        <v>...</v>
      </c>
      <c r="C343" s="50" t="str">
        <f t="shared" si="140"/>
        <v>.....</v>
      </c>
      <c r="D343" s="50" t="str">
        <f>IF($C343=".....","",_xlfn.IFNA(VLOOKUP($C343, Parameter!$A$4:$L$5000, 3, FALSE), ""))</f>
        <v/>
      </c>
      <c r="E343" s="50" t="str">
        <f t="shared" si="141"/>
        <v>.....</v>
      </c>
      <c r="F343" s="50" t="str">
        <f t="shared" si="142"/>
        <v>......</v>
      </c>
      <c r="G343" s="50" t="str">
        <f t="shared" si="143"/>
        <v>...</v>
      </c>
      <c r="H343" s="40">
        <f>IF(E343=".....", 0, _xlfn.IFNA(VLOOKUP($E343, Parameter2!$A$2:$C$5000, 3, FALSE), 0))</f>
        <v>0</v>
      </c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18" t="str">
        <f>IF(C343=".....","",_xlfn.IFNA(VLOOKUP($C343, Parameter!$A$4:$B$5000, 2, FALSE), "Kode belanja salah :("))</f>
        <v/>
      </c>
      <c r="X343" s="35"/>
      <c r="Y343" s="121"/>
      <c r="Z343" s="17"/>
      <c r="AA343" s="20"/>
      <c r="AB343" s="41" t="str">
        <f>IF($C343=".....","",VLOOKUP($C343, Parameter!$A$4:$L$5000, 6, FALSE))</f>
        <v/>
      </c>
      <c r="AC343" s="41" t="str">
        <f>IF($C343=".....","",VLOOKUP($C343, Parameter!$A$4:$L$5000, 7, FALSE))</f>
        <v/>
      </c>
      <c r="AD343" s="41" t="str">
        <f>IF($C343=".....","",VLOOKUP($C343, Parameter!$A$4:$L$5000, 8, FALSE))</f>
        <v/>
      </c>
      <c r="AE343" s="41" t="str">
        <f>IF($C343=".....","",VLOOKUP($C343, Parameter!$A$4:$L$5000, 9, FALSE))</f>
        <v/>
      </c>
      <c r="AF343" s="41" t="str">
        <f>IF($C343=".....","",VLOOKUP($C343, Parameter!$A$4:$L$5000, 10, FALSE))</f>
        <v/>
      </c>
      <c r="AG343" s="41" t="str">
        <f>IF($C343=".....","",VLOOKUP($C343, Parameter!$A$4:$L$5000, 11, FALSE))</f>
        <v/>
      </c>
      <c r="AH343" s="41" t="str">
        <f>IF($C343="..0.0.0.000","",_xlfn.IFNA(VLOOKUP($C343, Parameter!$A$4:$L$5000, 12, FALSE), ""))</f>
        <v/>
      </c>
      <c r="AI343" s="39"/>
      <c r="AJ343" s="39"/>
      <c r="AK343" s="39"/>
      <c r="AL343" s="39"/>
      <c r="AM343" s="39"/>
      <c r="AN343" s="39"/>
      <c r="AO343" s="39"/>
      <c r="AP343" s="41" t="str">
        <f>IF(F343="......", "", _xlfn.IFNA(VLOOKUP(F343, Parameter2!$D$2:$E$15000, 2, FALSE), "Kode aset salah :("))</f>
        <v/>
      </c>
      <c r="AQ343" s="39"/>
      <c r="AR343" s="51"/>
      <c r="AS343" s="52"/>
      <c r="AT343" s="53">
        <f t="shared" si="144"/>
        <v>0</v>
      </c>
      <c r="AU343" s="39" t="str">
        <f t="shared" si="145"/>
        <v/>
      </c>
      <c r="AV343" s="39" t="str">
        <f t="shared" si="146"/>
        <v/>
      </c>
      <c r="AW343" s="39" t="str">
        <f t="shared" si="147"/>
        <v/>
      </c>
      <c r="AX343" s="39" t="str">
        <f t="shared" si="148"/>
        <v/>
      </c>
      <c r="AY343" s="41" t="str">
        <f>IF(G343="...", "", VLOOKUP(G343, UPB!$A$3:$B$5000, 2, FALSE))</f>
        <v/>
      </c>
      <c r="AZ343" s="84"/>
      <c r="BA343" s="76"/>
      <c r="BB343" s="65"/>
      <c r="BC343" s="65"/>
      <c r="BD343" s="54"/>
      <c r="BE343" s="65"/>
      <c r="BF343" s="65"/>
      <c r="BG343" s="65"/>
      <c r="BH343" s="65"/>
      <c r="BI343" s="65"/>
      <c r="BJ343" s="65"/>
      <c r="BK343" s="65"/>
      <c r="BL343" s="65"/>
      <c r="BM343" s="65"/>
      <c r="BN343" s="70"/>
      <c r="BO343" s="65"/>
      <c r="BP343" s="65"/>
      <c r="BQ343" s="65"/>
      <c r="BR343" s="65"/>
      <c r="BS343" s="65"/>
      <c r="BT343" s="65"/>
      <c r="BU343" s="55" t="str">
        <f>IF(AND($D343 &lt;&gt; "", $D343 &lt;&gt; $E343, $F343 &lt;&gt; "x.x.x.x.x.x.x"), VLOOKUP($E343, Parameter!$E$3:$N$5000, 9, FALSE), "")</f>
        <v/>
      </c>
      <c r="BV343" s="55" t="str">
        <f>IF(AND($D343 &lt;&gt; "", $D343 &lt;&gt; $E343, $F343 &lt;&gt; "x.x.x.x.x.x.x"), VLOOKUP($E343, Parameter!$E$3:$N$5000, 10, FALSE), "")</f>
        <v/>
      </c>
      <c r="BW343" s="55" t="str">
        <f>IF(AND($D343 &lt;&gt; "", $D343 &lt;&gt; $E343, $F343 &lt;&gt; "x.x.x.x.x.x.x"), VLOOKUP($C343, Parameter!$A$4:$L$5000, 3, FALSE), "")</f>
        <v/>
      </c>
      <c r="BX343" s="55" t="str">
        <f>IF(AND($D343 &lt;&gt; "", $D343 &lt;&gt; $E343, $F343 &lt;&gt; "x.x.x.x.x.x.x"), VLOOKUP($C343, Parameter!$A$4:$L$5000, 4, FALSE), "")</f>
        <v/>
      </c>
      <c r="BY343" s="56">
        <f t="shared" si="149"/>
        <v>0</v>
      </c>
      <c r="BZ343" s="55" t="str">
        <f t="shared" si="150"/>
        <v>Intra</v>
      </c>
      <c r="CA343" s="55" t="str">
        <f>IF($BZ343="Ekstra", Parameter3!$B$2, "")</f>
        <v/>
      </c>
      <c r="CB343" s="55" t="str">
        <f>IF($BZ343="Ekstra", Parameter3!$C$2, "")</f>
        <v/>
      </c>
      <c r="CC343" s="55" t="str">
        <f>IF($BZ343="Ekstra", VLOOKUP($E343, Parameter!$E$3:$N$5000, 9, FALSE), "")</f>
        <v/>
      </c>
      <c r="CD343" s="55" t="str">
        <f>IF($BZ343="Ekstra", VLOOKUP($E343, Parameter!$E$3:$N$5000, 10, FALSE), "")</f>
        <v/>
      </c>
      <c r="CE343" s="56">
        <f t="shared" si="151"/>
        <v>0</v>
      </c>
      <c r="CF343" s="55" t="str">
        <f t="shared" si="152"/>
        <v/>
      </c>
      <c r="CG343" s="55" t="str">
        <f t="shared" si="152"/>
        <v/>
      </c>
      <c r="CH343" s="55" t="str">
        <f t="shared" si="153"/>
        <v/>
      </c>
      <c r="CI343" s="55" t="str">
        <f>IF($F343="x.x.x.x.x.x.x", VLOOKUP($C343, Parameter!$A$4:$L$5000, 4, FALSE), "")</f>
        <v/>
      </c>
      <c r="CJ343" s="56">
        <f t="shared" si="154"/>
        <v>0</v>
      </c>
      <c r="CM343" s="4" t="str">
        <f t="shared" si="155"/>
        <v>...-...-.....</v>
      </c>
      <c r="CN343" s="57">
        <f t="shared" si="156"/>
        <v>0</v>
      </c>
      <c r="CO343" s="58">
        <f t="shared" si="157"/>
        <v>0</v>
      </c>
      <c r="CP343" s="4" t="str">
        <f t="shared" si="158"/>
        <v/>
      </c>
      <c r="CQ343" s="4" t="b">
        <f t="shared" si="159"/>
        <v>0</v>
      </c>
      <c r="CR343" s="4" t="str">
        <f t="shared" si="160"/>
        <v/>
      </c>
      <c r="CS343" s="4" t="str">
        <f t="shared" si="161"/>
        <v/>
      </c>
      <c r="CT343" s="91" t="b">
        <f t="shared" si="137"/>
        <v>0</v>
      </c>
    </row>
    <row r="344" spans="1:98" s="4" customFormat="1" x14ac:dyDescent="0.25">
      <c r="A344" s="50" t="str">
        <f t="shared" si="138"/>
        <v>...</v>
      </c>
      <c r="B344" s="50" t="str">
        <f t="shared" si="139"/>
        <v>...</v>
      </c>
      <c r="C344" s="50" t="str">
        <f t="shared" si="140"/>
        <v>.....</v>
      </c>
      <c r="D344" s="50" t="str">
        <f>IF($C344=".....","",_xlfn.IFNA(VLOOKUP($C344, Parameter!$A$4:$L$5000, 3, FALSE), ""))</f>
        <v/>
      </c>
      <c r="E344" s="50" t="str">
        <f t="shared" si="141"/>
        <v>.....</v>
      </c>
      <c r="F344" s="50" t="str">
        <f t="shared" si="142"/>
        <v>......</v>
      </c>
      <c r="G344" s="50" t="str">
        <f t="shared" si="143"/>
        <v>...</v>
      </c>
      <c r="H344" s="40">
        <f>IF(E344=".....", 0, _xlfn.IFNA(VLOOKUP($E344, Parameter2!$A$2:$C$5000, 3, FALSE), 0))</f>
        <v>0</v>
      </c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18" t="str">
        <f>IF(C344=".....","",_xlfn.IFNA(VLOOKUP($C344, Parameter!$A$4:$B$5000, 2, FALSE), "Kode belanja salah :("))</f>
        <v/>
      </c>
      <c r="X344" s="35"/>
      <c r="Y344" s="121"/>
      <c r="Z344" s="17"/>
      <c r="AA344" s="20"/>
      <c r="AB344" s="41" t="str">
        <f>IF($C344=".....","",VLOOKUP($C344, Parameter!$A$4:$L$5000, 6, FALSE))</f>
        <v/>
      </c>
      <c r="AC344" s="41" t="str">
        <f>IF($C344=".....","",VLOOKUP($C344, Parameter!$A$4:$L$5000, 7, FALSE))</f>
        <v/>
      </c>
      <c r="AD344" s="41" t="str">
        <f>IF($C344=".....","",VLOOKUP($C344, Parameter!$A$4:$L$5000, 8, FALSE))</f>
        <v/>
      </c>
      <c r="AE344" s="41" t="str">
        <f>IF($C344=".....","",VLOOKUP($C344, Parameter!$A$4:$L$5000, 9, FALSE))</f>
        <v/>
      </c>
      <c r="AF344" s="41" t="str">
        <f>IF($C344=".....","",VLOOKUP($C344, Parameter!$A$4:$L$5000, 10, FALSE))</f>
        <v/>
      </c>
      <c r="AG344" s="41" t="str">
        <f>IF($C344=".....","",VLOOKUP($C344, Parameter!$A$4:$L$5000, 11, FALSE))</f>
        <v/>
      </c>
      <c r="AH344" s="41" t="str">
        <f>IF($C344="..0.0.0.000","",_xlfn.IFNA(VLOOKUP($C344, Parameter!$A$4:$L$5000, 12, FALSE), ""))</f>
        <v/>
      </c>
      <c r="AI344" s="39"/>
      <c r="AJ344" s="39"/>
      <c r="AK344" s="39"/>
      <c r="AL344" s="39"/>
      <c r="AM344" s="39"/>
      <c r="AN344" s="39"/>
      <c r="AO344" s="39"/>
      <c r="AP344" s="41" t="str">
        <f>IF(F344="......", "", _xlfn.IFNA(VLOOKUP(F344, Parameter2!$D$2:$E$15000, 2, FALSE), "Kode aset salah :("))</f>
        <v/>
      </c>
      <c r="AQ344" s="39"/>
      <c r="AR344" s="51"/>
      <c r="AS344" s="52"/>
      <c r="AT344" s="53">
        <f t="shared" si="144"/>
        <v>0</v>
      </c>
      <c r="AU344" s="39" t="str">
        <f t="shared" si="145"/>
        <v/>
      </c>
      <c r="AV344" s="39" t="str">
        <f t="shared" si="146"/>
        <v/>
      </c>
      <c r="AW344" s="39" t="str">
        <f t="shared" si="147"/>
        <v/>
      </c>
      <c r="AX344" s="39" t="str">
        <f t="shared" si="148"/>
        <v/>
      </c>
      <c r="AY344" s="41" t="str">
        <f>IF(G344="...", "", VLOOKUP(G344, UPB!$A$3:$B$5000, 2, FALSE))</f>
        <v/>
      </c>
      <c r="AZ344" s="84"/>
      <c r="BA344" s="76"/>
      <c r="BB344" s="65"/>
      <c r="BC344" s="65"/>
      <c r="BD344" s="54"/>
      <c r="BE344" s="65"/>
      <c r="BF344" s="65"/>
      <c r="BG344" s="65"/>
      <c r="BH344" s="65"/>
      <c r="BI344" s="65"/>
      <c r="BJ344" s="65"/>
      <c r="BK344" s="65"/>
      <c r="BL344" s="65"/>
      <c r="BM344" s="65"/>
      <c r="BN344" s="70"/>
      <c r="BO344" s="65"/>
      <c r="BP344" s="65"/>
      <c r="BQ344" s="65"/>
      <c r="BR344" s="65"/>
      <c r="BS344" s="65"/>
      <c r="BT344" s="65"/>
      <c r="BU344" s="55" t="str">
        <f>IF(AND($D344 &lt;&gt; "", $D344 &lt;&gt; $E344, $F344 &lt;&gt; "x.x.x.x.x.x.x"), VLOOKUP($E344, Parameter!$E$3:$N$5000, 9, FALSE), "")</f>
        <v/>
      </c>
      <c r="BV344" s="55" t="str">
        <f>IF(AND($D344 &lt;&gt; "", $D344 &lt;&gt; $E344, $F344 &lt;&gt; "x.x.x.x.x.x.x"), VLOOKUP($E344, Parameter!$E$3:$N$5000, 10, FALSE), "")</f>
        <v/>
      </c>
      <c r="BW344" s="55" t="str">
        <f>IF(AND($D344 &lt;&gt; "", $D344 &lt;&gt; $E344, $F344 &lt;&gt; "x.x.x.x.x.x.x"), VLOOKUP($C344, Parameter!$A$4:$L$5000, 3, FALSE), "")</f>
        <v/>
      </c>
      <c r="BX344" s="55" t="str">
        <f>IF(AND($D344 &lt;&gt; "", $D344 &lt;&gt; $E344, $F344 &lt;&gt; "x.x.x.x.x.x.x"), VLOOKUP($C344, Parameter!$A$4:$L$5000, 4, FALSE), "")</f>
        <v/>
      </c>
      <c r="BY344" s="56">
        <f t="shared" si="149"/>
        <v>0</v>
      </c>
      <c r="BZ344" s="55" t="str">
        <f t="shared" si="150"/>
        <v>Intra</v>
      </c>
      <c r="CA344" s="55" t="str">
        <f>IF($BZ344="Ekstra", Parameter3!$B$2, "")</f>
        <v/>
      </c>
      <c r="CB344" s="55" t="str">
        <f>IF($BZ344="Ekstra", Parameter3!$C$2, "")</f>
        <v/>
      </c>
      <c r="CC344" s="55" t="str">
        <f>IF($BZ344="Ekstra", VLOOKUP($E344, Parameter!$E$3:$N$5000, 9, FALSE), "")</f>
        <v/>
      </c>
      <c r="CD344" s="55" t="str">
        <f>IF($BZ344="Ekstra", VLOOKUP($E344, Parameter!$E$3:$N$5000, 10, FALSE), "")</f>
        <v/>
      </c>
      <c r="CE344" s="56">
        <f t="shared" si="151"/>
        <v>0</v>
      </c>
      <c r="CF344" s="55" t="str">
        <f t="shared" si="152"/>
        <v/>
      </c>
      <c r="CG344" s="55" t="str">
        <f t="shared" si="152"/>
        <v/>
      </c>
      <c r="CH344" s="55" t="str">
        <f t="shared" si="153"/>
        <v/>
      </c>
      <c r="CI344" s="55" t="str">
        <f>IF($F344="x.x.x.x.x.x.x", VLOOKUP($C344, Parameter!$A$4:$L$5000, 4, FALSE), "")</f>
        <v/>
      </c>
      <c r="CJ344" s="56">
        <f t="shared" si="154"/>
        <v>0</v>
      </c>
      <c r="CM344" s="4" t="str">
        <f t="shared" si="155"/>
        <v>...-...-.....</v>
      </c>
      <c r="CN344" s="57">
        <f t="shared" si="156"/>
        <v>0</v>
      </c>
      <c r="CO344" s="58">
        <f t="shared" si="157"/>
        <v>0</v>
      </c>
      <c r="CP344" s="4" t="str">
        <f t="shared" si="158"/>
        <v/>
      </c>
      <c r="CQ344" s="4" t="b">
        <f t="shared" si="159"/>
        <v>0</v>
      </c>
      <c r="CR344" s="4" t="str">
        <f t="shared" si="160"/>
        <v/>
      </c>
      <c r="CS344" s="4" t="str">
        <f t="shared" si="161"/>
        <v/>
      </c>
      <c r="CT344" s="91" t="b">
        <f t="shared" si="137"/>
        <v>0</v>
      </c>
    </row>
    <row r="345" spans="1:98" s="4" customFormat="1" x14ac:dyDescent="0.25">
      <c r="A345" s="50" t="str">
        <f t="shared" si="138"/>
        <v>...</v>
      </c>
      <c r="B345" s="50" t="str">
        <f t="shared" si="139"/>
        <v>...</v>
      </c>
      <c r="C345" s="50" t="str">
        <f t="shared" si="140"/>
        <v>.....</v>
      </c>
      <c r="D345" s="50" t="str">
        <f>IF($C345=".....","",_xlfn.IFNA(VLOOKUP($C345, Parameter!$A$4:$L$5000, 3, FALSE), ""))</f>
        <v/>
      </c>
      <c r="E345" s="50" t="str">
        <f t="shared" si="141"/>
        <v>.....</v>
      </c>
      <c r="F345" s="50" t="str">
        <f t="shared" si="142"/>
        <v>......</v>
      </c>
      <c r="G345" s="50" t="str">
        <f t="shared" si="143"/>
        <v>...</v>
      </c>
      <c r="H345" s="40">
        <f>IF(E345=".....", 0, _xlfn.IFNA(VLOOKUP($E345, Parameter2!$A$2:$C$5000, 3, FALSE), 0))</f>
        <v>0</v>
      </c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18" t="str">
        <f>IF(C345=".....","",_xlfn.IFNA(VLOOKUP($C345, Parameter!$A$4:$B$5000, 2, FALSE), "Kode belanja salah :("))</f>
        <v/>
      </c>
      <c r="X345" s="35"/>
      <c r="Y345" s="121"/>
      <c r="Z345" s="17"/>
      <c r="AA345" s="20"/>
      <c r="AB345" s="41" t="str">
        <f>IF($C345=".....","",VLOOKUP($C345, Parameter!$A$4:$L$5000, 6, FALSE))</f>
        <v/>
      </c>
      <c r="AC345" s="41" t="str">
        <f>IF($C345=".....","",VLOOKUP($C345, Parameter!$A$4:$L$5000, 7, FALSE))</f>
        <v/>
      </c>
      <c r="AD345" s="41" t="str">
        <f>IF($C345=".....","",VLOOKUP($C345, Parameter!$A$4:$L$5000, 8, FALSE))</f>
        <v/>
      </c>
      <c r="AE345" s="41" t="str">
        <f>IF($C345=".....","",VLOOKUP($C345, Parameter!$A$4:$L$5000, 9, FALSE))</f>
        <v/>
      </c>
      <c r="AF345" s="41" t="str">
        <f>IF($C345=".....","",VLOOKUP($C345, Parameter!$A$4:$L$5000, 10, FALSE))</f>
        <v/>
      </c>
      <c r="AG345" s="41" t="str">
        <f>IF($C345=".....","",VLOOKUP($C345, Parameter!$A$4:$L$5000, 11, FALSE))</f>
        <v/>
      </c>
      <c r="AH345" s="41" t="str">
        <f>IF($C345="..0.0.0.000","",_xlfn.IFNA(VLOOKUP($C345, Parameter!$A$4:$L$5000, 12, FALSE), ""))</f>
        <v/>
      </c>
      <c r="AI345" s="39"/>
      <c r="AJ345" s="39"/>
      <c r="AK345" s="39"/>
      <c r="AL345" s="39"/>
      <c r="AM345" s="39"/>
      <c r="AN345" s="39"/>
      <c r="AO345" s="39"/>
      <c r="AP345" s="41" t="str">
        <f>IF(F345="......", "", _xlfn.IFNA(VLOOKUP(F345, Parameter2!$D$2:$E$15000, 2, FALSE), "Kode aset salah :("))</f>
        <v/>
      </c>
      <c r="AQ345" s="39"/>
      <c r="AR345" s="51"/>
      <c r="AS345" s="52"/>
      <c r="AT345" s="53">
        <f t="shared" si="144"/>
        <v>0</v>
      </c>
      <c r="AU345" s="39" t="str">
        <f t="shared" si="145"/>
        <v/>
      </c>
      <c r="AV345" s="39" t="str">
        <f t="shared" si="146"/>
        <v/>
      </c>
      <c r="AW345" s="39" t="str">
        <f t="shared" si="147"/>
        <v/>
      </c>
      <c r="AX345" s="39" t="str">
        <f t="shared" si="148"/>
        <v/>
      </c>
      <c r="AY345" s="41" t="str">
        <f>IF(G345="...", "", VLOOKUP(G345, UPB!$A$3:$B$5000, 2, FALSE))</f>
        <v/>
      </c>
      <c r="AZ345" s="84"/>
      <c r="BA345" s="76"/>
      <c r="BB345" s="65"/>
      <c r="BC345" s="65"/>
      <c r="BD345" s="54"/>
      <c r="BE345" s="65"/>
      <c r="BF345" s="65"/>
      <c r="BG345" s="65"/>
      <c r="BH345" s="65"/>
      <c r="BI345" s="65"/>
      <c r="BJ345" s="65"/>
      <c r="BK345" s="65"/>
      <c r="BL345" s="65"/>
      <c r="BM345" s="65"/>
      <c r="BN345" s="70"/>
      <c r="BO345" s="65"/>
      <c r="BP345" s="65"/>
      <c r="BQ345" s="65"/>
      <c r="BR345" s="65"/>
      <c r="BS345" s="65"/>
      <c r="BT345" s="65"/>
      <c r="BU345" s="55" t="str">
        <f>IF(AND($D345 &lt;&gt; "", $D345 &lt;&gt; $E345, $F345 &lt;&gt; "x.x.x.x.x.x.x"), VLOOKUP($E345, Parameter!$E$3:$N$5000, 9, FALSE), "")</f>
        <v/>
      </c>
      <c r="BV345" s="55" t="str">
        <f>IF(AND($D345 &lt;&gt; "", $D345 &lt;&gt; $E345, $F345 &lt;&gt; "x.x.x.x.x.x.x"), VLOOKUP($E345, Parameter!$E$3:$N$5000, 10, FALSE), "")</f>
        <v/>
      </c>
      <c r="BW345" s="55" t="str">
        <f>IF(AND($D345 &lt;&gt; "", $D345 &lt;&gt; $E345, $F345 &lt;&gt; "x.x.x.x.x.x.x"), VLOOKUP($C345, Parameter!$A$4:$L$5000, 3, FALSE), "")</f>
        <v/>
      </c>
      <c r="BX345" s="55" t="str">
        <f>IF(AND($D345 &lt;&gt; "", $D345 &lt;&gt; $E345, $F345 &lt;&gt; "x.x.x.x.x.x.x"), VLOOKUP($C345, Parameter!$A$4:$L$5000, 4, FALSE), "")</f>
        <v/>
      </c>
      <c r="BY345" s="56">
        <f t="shared" si="149"/>
        <v>0</v>
      </c>
      <c r="BZ345" s="55" t="str">
        <f t="shared" si="150"/>
        <v>Intra</v>
      </c>
      <c r="CA345" s="55" t="str">
        <f>IF($BZ345="Ekstra", Parameter3!$B$2, "")</f>
        <v/>
      </c>
      <c r="CB345" s="55" t="str">
        <f>IF($BZ345="Ekstra", Parameter3!$C$2, "")</f>
        <v/>
      </c>
      <c r="CC345" s="55" t="str">
        <f>IF($BZ345="Ekstra", VLOOKUP($E345, Parameter!$E$3:$N$5000, 9, FALSE), "")</f>
        <v/>
      </c>
      <c r="CD345" s="55" t="str">
        <f>IF($BZ345="Ekstra", VLOOKUP($E345, Parameter!$E$3:$N$5000, 10, FALSE), "")</f>
        <v/>
      </c>
      <c r="CE345" s="56">
        <f t="shared" si="151"/>
        <v>0</v>
      </c>
      <c r="CF345" s="55" t="str">
        <f t="shared" si="152"/>
        <v/>
      </c>
      <c r="CG345" s="55" t="str">
        <f t="shared" si="152"/>
        <v/>
      </c>
      <c r="CH345" s="55" t="str">
        <f t="shared" si="153"/>
        <v/>
      </c>
      <c r="CI345" s="55" t="str">
        <f>IF($F345="x.x.x.x.x.x.x", VLOOKUP($C345, Parameter!$A$4:$L$5000, 4, FALSE), "")</f>
        <v/>
      </c>
      <c r="CJ345" s="56">
        <f t="shared" si="154"/>
        <v>0</v>
      </c>
      <c r="CM345" s="4" t="str">
        <f t="shared" si="155"/>
        <v>...-...-.....</v>
      </c>
      <c r="CN345" s="57">
        <f t="shared" si="156"/>
        <v>0</v>
      </c>
      <c r="CO345" s="58">
        <f t="shared" si="157"/>
        <v>0</v>
      </c>
      <c r="CP345" s="4" t="str">
        <f t="shared" si="158"/>
        <v/>
      </c>
      <c r="CQ345" s="4" t="b">
        <f t="shared" si="159"/>
        <v>0</v>
      </c>
      <c r="CR345" s="4" t="str">
        <f t="shared" si="160"/>
        <v/>
      </c>
      <c r="CS345" s="4" t="str">
        <f t="shared" si="161"/>
        <v/>
      </c>
      <c r="CT345" s="91" t="b">
        <f t="shared" si="137"/>
        <v>0</v>
      </c>
    </row>
    <row r="346" spans="1:98" s="4" customFormat="1" x14ac:dyDescent="0.25">
      <c r="A346" s="50" t="str">
        <f t="shared" si="138"/>
        <v>...</v>
      </c>
      <c r="B346" s="50" t="str">
        <f t="shared" si="139"/>
        <v>...</v>
      </c>
      <c r="C346" s="50" t="str">
        <f t="shared" si="140"/>
        <v>.....</v>
      </c>
      <c r="D346" s="50" t="str">
        <f>IF($C346=".....","",_xlfn.IFNA(VLOOKUP($C346, Parameter!$A$4:$L$5000, 3, FALSE), ""))</f>
        <v/>
      </c>
      <c r="E346" s="50" t="str">
        <f t="shared" si="141"/>
        <v>.....</v>
      </c>
      <c r="F346" s="50" t="str">
        <f t="shared" si="142"/>
        <v>......</v>
      </c>
      <c r="G346" s="50" t="str">
        <f t="shared" si="143"/>
        <v>...</v>
      </c>
      <c r="H346" s="40">
        <f>IF(E346=".....", 0, _xlfn.IFNA(VLOOKUP($E346, Parameter2!$A$2:$C$5000, 3, FALSE), 0))</f>
        <v>0</v>
      </c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18" t="str">
        <f>IF(C346=".....","",_xlfn.IFNA(VLOOKUP($C346, Parameter!$A$4:$B$5000, 2, FALSE), "Kode belanja salah :("))</f>
        <v/>
      </c>
      <c r="X346" s="35"/>
      <c r="Y346" s="121"/>
      <c r="Z346" s="17"/>
      <c r="AA346" s="20"/>
      <c r="AB346" s="41" t="str">
        <f>IF($C346=".....","",VLOOKUP($C346, Parameter!$A$4:$L$5000, 6, FALSE))</f>
        <v/>
      </c>
      <c r="AC346" s="41" t="str">
        <f>IF($C346=".....","",VLOOKUP($C346, Parameter!$A$4:$L$5000, 7, FALSE))</f>
        <v/>
      </c>
      <c r="AD346" s="41" t="str">
        <f>IF($C346=".....","",VLOOKUP($C346, Parameter!$A$4:$L$5000, 8, FALSE))</f>
        <v/>
      </c>
      <c r="AE346" s="41" t="str">
        <f>IF($C346=".....","",VLOOKUP($C346, Parameter!$A$4:$L$5000, 9, FALSE))</f>
        <v/>
      </c>
      <c r="AF346" s="41" t="str">
        <f>IF($C346=".....","",VLOOKUP($C346, Parameter!$A$4:$L$5000, 10, FALSE))</f>
        <v/>
      </c>
      <c r="AG346" s="41" t="str">
        <f>IF($C346=".....","",VLOOKUP($C346, Parameter!$A$4:$L$5000, 11, FALSE))</f>
        <v/>
      </c>
      <c r="AH346" s="41" t="str">
        <f>IF($C346="..0.0.0.000","",_xlfn.IFNA(VLOOKUP($C346, Parameter!$A$4:$L$5000, 12, FALSE), ""))</f>
        <v/>
      </c>
      <c r="AI346" s="39"/>
      <c r="AJ346" s="39"/>
      <c r="AK346" s="39"/>
      <c r="AL346" s="39"/>
      <c r="AM346" s="39"/>
      <c r="AN346" s="39"/>
      <c r="AO346" s="39"/>
      <c r="AP346" s="41" t="str">
        <f>IF(F346="......", "", _xlfn.IFNA(VLOOKUP(F346, Parameter2!$D$2:$E$15000, 2, FALSE), "Kode aset salah :("))</f>
        <v/>
      </c>
      <c r="AQ346" s="39"/>
      <c r="AR346" s="51"/>
      <c r="AS346" s="52"/>
      <c r="AT346" s="53">
        <f t="shared" si="144"/>
        <v>0</v>
      </c>
      <c r="AU346" s="39" t="str">
        <f t="shared" si="145"/>
        <v/>
      </c>
      <c r="AV346" s="39" t="str">
        <f t="shared" si="146"/>
        <v/>
      </c>
      <c r="AW346" s="39" t="str">
        <f t="shared" si="147"/>
        <v/>
      </c>
      <c r="AX346" s="39" t="str">
        <f t="shared" si="148"/>
        <v/>
      </c>
      <c r="AY346" s="41" t="str">
        <f>IF(G346="...", "", VLOOKUP(G346, UPB!$A$3:$B$5000, 2, FALSE))</f>
        <v/>
      </c>
      <c r="AZ346" s="84"/>
      <c r="BA346" s="76"/>
      <c r="BB346" s="65"/>
      <c r="BC346" s="65"/>
      <c r="BD346" s="54"/>
      <c r="BE346" s="65"/>
      <c r="BF346" s="65"/>
      <c r="BG346" s="65"/>
      <c r="BH346" s="65"/>
      <c r="BI346" s="65"/>
      <c r="BJ346" s="65"/>
      <c r="BK346" s="65"/>
      <c r="BL346" s="65"/>
      <c r="BM346" s="65"/>
      <c r="BN346" s="70"/>
      <c r="BO346" s="65"/>
      <c r="BP346" s="65"/>
      <c r="BQ346" s="65"/>
      <c r="BR346" s="65"/>
      <c r="BS346" s="65"/>
      <c r="BT346" s="65"/>
      <c r="BU346" s="55" t="str">
        <f>IF(AND($D346 &lt;&gt; "", $D346 &lt;&gt; $E346, $F346 &lt;&gt; "x.x.x.x.x.x.x"), VLOOKUP($E346, Parameter!$E$3:$N$5000, 9, FALSE), "")</f>
        <v/>
      </c>
      <c r="BV346" s="55" t="str">
        <f>IF(AND($D346 &lt;&gt; "", $D346 &lt;&gt; $E346, $F346 &lt;&gt; "x.x.x.x.x.x.x"), VLOOKUP($E346, Parameter!$E$3:$N$5000, 10, FALSE), "")</f>
        <v/>
      </c>
      <c r="BW346" s="55" t="str">
        <f>IF(AND($D346 &lt;&gt; "", $D346 &lt;&gt; $E346, $F346 &lt;&gt; "x.x.x.x.x.x.x"), VLOOKUP($C346, Parameter!$A$4:$L$5000, 3, FALSE), "")</f>
        <v/>
      </c>
      <c r="BX346" s="55" t="str">
        <f>IF(AND($D346 &lt;&gt; "", $D346 &lt;&gt; $E346, $F346 &lt;&gt; "x.x.x.x.x.x.x"), VLOOKUP($C346, Parameter!$A$4:$L$5000, 4, FALSE), "")</f>
        <v/>
      </c>
      <c r="BY346" s="56">
        <f t="shared" si="149"/>
        <v>0</v>
      </c>
      <c r="BZ346" s="55" t="str">
        <f t="shared" si="150"/>
        <v>Intra</v>
      </c>
      <c r="CA346" s="55" t="str">
        <f>IF($BZ346="Ekstra", Parameter3!$B$2, "")</f>
        <v/>
      </c>
      <c r="CB346" s="55" t="str">
        <f>IF($BZ346="Ekstra", Parameter3!$C$2, "")</f>
        <v/>
      </c>
      <c r="CC346" s="55" t="str">
        <f>IF($BZ346="Ekstra", VLOOKUP($E346, Parameter!$E$3:$N$5000, 9, FALSE), "")</f>
        <v/>
      </c>
      <c r="CD346" s="55" t="str">
        <f>IF($BZ346="Ekstra", VLOOKUP($E346, Parameter!$E$3:$N$5000, 10, FALSE), "")</f>
        <v/>
      </c>
      <c r="CE346" s="56">
        <f t="shared" si="151"/>
        <v>0</v>
      </c>
      <c r="CF346" s="55" t="str">
        <f t="shared" si="152"/>
        <v/>
      </c>
      <c r="CG346" s="55" t="str">
        <f t="shared" si="152"/>
        <v/>
      </c>
      <c r="CH346" s="55" t="str">
        <f t="shared" si="153"/>
        <v/>
      </c>
      <c r="CI346" s="55" t="str">
        <f>IF($F346="x.x.x.x.x.x.x", VLOOKUP($C346, Parameter!$A$4:$L$5000, 4, FALSE), "")</f>
        <v/>
      </c>
      <c r="CJ346" s="56">
        <f t="shared" si="154"/>
        <v>0</v>
      </c>
      <c r="CM346" s="4" t="str">
        <f t="shared" si="155"/>
        <v>...-...-.....</v>
      </c>
      <c r="CN346" s="57">
        <f t="shared" si="156"/>
        <v>0</v>
      </c>
      <c r="CO346" s="58">
        <f t="shared" si="157"/>
        <v>0</v>
      </c>
      <c r="CP346" s="4" t="str">
        <f t="shared" si="158"/>
        <v/>
      </c>
      <c r="CQ346" s="4" t="b">
        <f t="shared" si="159"/>
        <v>0</v>
      </c>
      <c r="CR346" s="4" t="str">
        <f t="shared" si="160"/>
        <v/>
      </c>
      <c r="CS346" s="4" t="str">
        <f t="shared" si="161"/>
        <v/>
      </c>
      <c r="CT346" s="91" t="b">
        <f t="shared" si="137"/>
        <v>0</v>
      </c>
    </row>
    <row r="347" spans="1:98" s="4" customFormat="1" x14ac:dyDescent="0.25">
      <c r="A347" s="50" t="str">
        <f t="shared" si="138"/>
        <v>...</v>
      </c>
      <c r="B347" s="50" t="str">
        <f t="shared" si="139"/>
        <v>...</v>
      </c>
      <c r="C347" s="50" t="str">
        <f t="shared" si="140"/>
        <v>.....</v>
      </c>
      <c r="D347" s="50" t="str">
        <f>IF($C347=".....","",_xlfn.IFNA(VLOOKUP($C347, Parameter!$A$4:$L$5000, 3, FALSE), ""))</f>
        <v/>
      </c>
      <c r="E347" s="50" t="str">
        <f t="shared" si="141"/>
        <v>.....</v>
      </c>
      <c r="F347" s="50" t="str">
        <f t="shared" si="142"/>
        <v>......</v>
      </c>
      <c r="G347" s="50" t="str">
        <f t="shared" si="143"/>
        <v>...</v>
      </c>
      <c r="H347" s="40">
        <f>IF(E347=".....", 0, _xlfn.IFNA(VLOOKUP($E347, Parameter2!$A$2:$C$5000, 3, FALSE), 0))</f>
        <v>0</v>
      </c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18" t="str">
        <f>IF(C347=".....","",_xlfn.IFNA(VLOOKUP($C347, Parameter!$A$4:$B$5000, 2, FALSE), "Kode belanja salah :("))</f>
        <v/>
      </c>
      <c r="X347" s="35"/>
      <c r="Y347" s="121"/>
      <c r="Z347" s="17"/>
      <c r="AA347" s="20"/>
      <c r="AB347" s="41" t="str">
        <f>IF($C347=".....","",VLOOKUP($C347, Parameter!$A$4:$L$5000, 6, FALSE))</f>
        <v/>
      </c>
      <c r="AC347" s="41" t="str">
        <f>IF($C347=".....","",VLOOKUP($C347, Parameter!$A$4:$L$5000, 7, FALSE))</f>
        <v/>
      </c>
      <c r="AD347" s="41" t="str">
        <f>IF($C347=".....","",VLOOKUP($C347, Parameter!$A$4:$L$5000, 8, FALSE))</f>
        <v/>
      </c>
      <c r="AE347" s="41" t="str">
        <f>IF($C347=".....","",VLOOKUP($C347, Parameter!$A$4:$L$5000, 9, FALSE))</f>
        <v/>
      </c>
      <c r="AF347" s="41" t="str">
        <f>IF($C347=".....","",VLOOKUP($C347, Parameter!$A$4:$L$5000, 10, FALSE))</f>
        <v/>
      </c>
      <c r="AG347" s="41" t="str">
        <f>IF($C347=".....","",VLOOKUP($C347, Parameter!$A$4:$L$5000, 11, FALSE))</f>
        <v/>
      </c>
      <c r="AH347" s="41" t="str">
        <f>IF($C347="..0.0.0.000","",_xlfn.IFNA(VLOOKUP($C347, Parameter!$A$4:$L$5000, 12, FALSE), ""))</f>
        <v/>
      </c>
      <c r="AI347" s="39"/>
      <c r="AJ347" s="39"/>
      <c r="AK347" s="39"/>
      <c r="AL347" s="39"/>
      <c r="AM347" s="39"/>
      <c r="AN347" s="39"/>
      <c r="AO347" s="39"/>
      <c r="AP347" s="41" t="str">
        <f>IF(F347="......", "", _xlfn.IFNA(VLOOKUP(F347, Parameter2!$D$2:$E$15000, 2, FALSE), "Kode aset salah :("))</f>
        <v/>
      </c>
      <c r="AQ347" s="39"/>
      <c r="AR347" s="51"/>
      <c r="AS347" s="52"/>
      <c r="AT347" s="53">
        <f t="shared" si="144"/>
        <v>0</v>
      </c>
      <c r="AU347" s="39" t="str">
        <f t="shared" si="145"/>
        <v/>
      </c>
      <c r="AV347" s="39" t="str">
        <f t="shared" si="146"/>
        <v/>
      </c>
      <c r="AW347" s="39" t="str">
        <f t="shared" si="147"/>
        <v/>
      </c>
      <c r="AX347" s="39" t="str">
        <f t="shared" si="148"/>
        <v/>
      </c>
      <c r="AY347" s="41" t="str">
        <f>IF(G347="...", "", VLOOKUP(G347, UPB!$A$3:$B$5000, 2, FALSE))</f>
        <v/>
      </c>
      <c r="AZ347" s="84"/>
      <c r="BA347" s="76"/>
      <c r="BB347" s="65"/>
      <c r="BC347" s="65"/>
      <c r="BD347" s="54"/>
      <c r="BE347" s="65"/>
      <c r="BF347" s="65"/>
      <c r="BG347" s="65"/>
      <c r="BH347" s="65"/>
      <c r="BI347" s="65"/>
      <c r="BJ347" s="65"/>
      <c r="BK347" s="65"/>
      <c r="BL347" s="65"/>
      <c r="BM347" s="65"/>
      <c r="BN347" s="70"/>
      <c r="BO347" s="65"/>
      <c r="BP347" s="65"/>
      <c r="BQ347" s="65"/>
      <c r="BR347" s="65"/>
      <c r="BS347" s="65"/>
      <c r="BT347" s="65"/>
      <c r="BU347" s="55" t="str">
        <f>IF(AND($D347 &lt;&gt; "", $D347 &lt;&gt; $E347, $F347 &lt;&gt; "x.x.x.x.x.x.x"), VLOOKUP($E347, Parameter!$E$3:$N$5000, 9, FALSE), "")</f>
        <v/>
      </c>
      <c r="BV347" s="55" t="str">
        <f>IF(AND($D347 &lt;&gt; "", $D347 &lt;&gt; $E347, $F347 &lt;&gt; "x.x.x.x.x.x.x"), VLOOKUP($E347, Parameter!$E$3:$N$5000, 10, FALSE), "")</f>
        <v/>
      </c>
      <c r="BW347" s="55" t="str">
        <f>IF(AND($D347 &lt;&gt; "", $D347 &lt;&gt; $E347, $F347 &lt;&gt; "x.x.x.x.x.x.x"), VLOOKUP($C347, Parameter!$A$4:$L$5000, 3, FALSE), "")</f>
        <v/>
      </c>
      <c r="BX347" s="55" t="str">
        <f>IF(AND($D347 &lt;&gt; "", $D347 &lt;&gt; $E347, $F347 &lt;&gt; "x.x.x.x.x.x.x"), VLOOKUP($C347, Parameter!$A$4:$L$5000, 4, FALSE), "")</f>
        <v/>
      </c>
      <c r="BY347" s="56">
        <f t="shared" si="149"/>
        <v>0</v>
      </c>
      <c r="BZ347" s="55" t="str">
        <f t="shared" si="150"/>
        <v>Intra</v>
      </c>
      <c r="CA347" s="55" t="str">
        <f>IF($BZ347="Ekstra", Parameter3!$B$2, "")</f>
        <v/>
      </c>
      <c r="CB347" s="55" t="str">
        <f>IF($BZ347="Ekstra", Parameter3!$C$2, "")</f>
        <v/>
      </c>
      <c r="CC347" s="55" t="str">
        <f>IF($BZ347="Ekstra", VLOOKUP($E347, Parameter!$E$3:$N$5000, 9, FALSE), "")</f>
        <v/>
      </c>
      <c r="CD347" s="55" t="str">
        <f>IF($BZ347="Ekstra", VLOOKUP($E347, Parameter!$E$3:$N$5000, 10, FALSE), "")</f>
        <v/>
      </c>
      <c r="CE347" s="56">
        <f t="shared" si="151"/>
        <v>0</v>
      </c>
      <c r="CF347" s="55" t="str">
        <f t="shared" si="152"/>
        <v/>
      </c>
      <c r="CG347" s="55" t="str">
        <f t="shared" si="152"/>
        <v/>
      </c>
      <c r="CH347" s="55" t="str">
        <f t="shared" si="153"/>
        <v/>
      </c>
      <c r="CI347" s="55" t="str">
        <f>IF($F347="x.x.x.x.x.x.x", VLOOKUP($C347, Parameter!$A$4:$L$5000, 4, FALSE), "")</f>
        <v/>
      </c>
      <c r="CJ347" s="56">
        <f t="shared" si="154"/>
        <v>0</v>
      </c>
      <c r="CM347" s="4" t="str">
        <f t="shared" si="155"/>
        <v>...-...-.....</v>
      </c>
      <c r="CN347" s="57">
        <f t="shared" si="156"/>
        <v>0</v>
      </c>
      <c r="CO347" s="58">
        <f t="shared" si="157"/>
        <v>0</v>
      </c>
      <c r="CP347" s="4" t="str">
        <f t="shared" si="158"/>
        <v/>
      </c>
      <c r="CQ347" s="4" t="b">
        <f t="shared" si="159"/>
        <v>0</v>
      </c>
      <c r="CR347" s="4" t="str">
        <f t="shared" si="160"/>
        <v/>
      </c>
      <c r="CS347" s="4" t="str">
        <f t="shared" si="161"/>
        <v/>
      </c>
      <c r="CT347" s="91" t="b">
        <f t="shared" si="137"/>
        <v>0</v>
      </c>
    </row>
    <row r="348" spans="1:98" s="4" customFormat="1" x14ac:dyDescent="0.25">
      <c r="A348" s="50" t="str">
        <f t="shared" si="138"/>
        <v>...</v>
      </c>
      <c r="B348" s="50" t="str">
        <f t="shared" si="139"/>
        <v>...</v>
      </c>
      <c r="C348" s="50" t="str">
        <f t="shared" si="140"/>
        <v>.....</v>
      </c>
      <c r="D348" s="50" t="str">
        <f>IF($C348=".....","",_xlfn.IFNA(VLOOKUP($C348, Parameter!$A$4:$L$5000, 3, FALSE), ""))</f>
        <v/>
      </c>
      <c r="E348" s="50" t="str">
        <f t="shared" si="141"/>
        <v>.....</v>
      </c>
      <c r="F348" s="50" t="str">
        <f t="shared" si="142"/>
        <v>......</v>
      </c>
      <c r="G348" s="50" t="str">
        <f t="shared" si="143"/>
        <v>...</v>
      </c>
      <c r="H348" s="40">
        <f>IF(E348=".....", 0, _xlfn.IFNA(VLOOKUP($E348, Parameter2!$A$2:$C$5000, 3, FALSE), 0))</f>
        <v>0</v>
      </c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18" t="str">
        <f>IF(C348=".....","",_xlfn.IFNA(VLOOKUP($C348, Parameter!$A$4:$B$5000, 2, FALSE), "Kode belanja salah :("))</f>
        <v/>
      </c>
      <c r="X348" s="35"/>
      <c r="Y348" s="121"/>
      <c r="Z348" s="17"/>
      <c r="AA348" s="20"/>
      <c r="AB348" s="41" t="str">
        <f>IF($C348=".....","",VLOOKUP($C348, Parameter!$A$4:$L$5000, 6, FALSE))</f>
        <v/>
      </c>
      <c r="AC348" s="41" t="str">
        <f>IF($C348=".....","",VLOOKUP($C348, Parameter!$A$4:$L$5000, 7, FALSE))</f>
        <v/>
      </c>
      <c r="AD348" s="41" t="str">
        <f>IF($C348=".....","",VLOOKUP($C348, Parameter!$A$4:$L$5000, 8, FALSE))</f>
        <v/>
      </c>
      <c r="AE348" s="41" t="str">
        <f>IF($C348=".....","",VLOOKUP($C348, Parameter!$A$4:$L$5000, 9, FALSE))</f>
        <v/>
      </c>
      <c r="AF348" s="41" t="str">
        <f>IF($C348=".....","",VLOOKUP($C348, Parameter!$A$4:$L$5000, 10, FALSE))</f>
        <v/>
      </c>
      <c r="AG348" s="41" t="str">
        <f>IF($C348=".....","",VLOOKUP($C348, Parameter!$A$4:$L$5000, 11, FALSE))</f>
        <v/>
      </c>
      <c r="AH348" s="41" t="str">
        <f>IF($C348="..0.0.0.000","",_xlfn.IFNA(VLOOKUP($C348, Parameter!$A$4:$L$5000, 12, FALSE), ""))</f>
        <v/>
      </c>
      <c r="AI348" s="39"/>
      <c r="AJ348" s="39"/>
      <c r="AK348" s="39"/>
      <c r="AL348" s="39"/>
      <c r="AM348" s="39"/>
      <c r="AN348" s="39"/>
      <c r="AO348" s="39"/>
      <c r="AP348" s="41" t="str">
        <f>IF(F348="......", "", _xlfn.IFNA(VLOOKUP(F348, Parameter2!$D$2:$E$15000, 2, FALSE), "Kode aset salah :("))</f>
        <v/>
      </c>
      <c r="AQ348" s="39"/>
      <c r="AR348" s="51"/>
      <c r="AS348" s="52"/>
      <c r="AT348" s="53">
        <f t="shared" si="144"/>
        <v>0</v>
      </c>
      <c r="AU348" s="39" t="str">
        <f t="shared" si="145"/>
        <v/>
      </c>
      <c r="AV348" s="39" t="str">
        <f t="shared" si="146"/>
        <v/>
      </c>
      <c r="AW348" s="39" t="str">
        <f t="shared" si="147"/>
        <v/>
      </c>
      <c r="AX348" s="39" t="str">
        <f t="shared" si="148"/>
        <v/>
      </c>
      <c r="AY348" s="41" t="str">
        <f>IF(G348="...", "", VLOOKUP(G348, UPB!$A$3:$B$5000, 2, FALSE))</f>
        <v/>
      </c>
      <c r="AZ348" s="84"/>
      <c r="BA348" s="76"/>
      <c r="BB348" s="65"/>
      <c r="BC348" s="65"/>
      <c r="BD348" s="54"/>
      <c r="BE348" s="65"/>
      <c r="BF348" s="65"/>
      <c r="BG348" s="65"/>
      <c r="BH348" s="65"/>
      <c r="BI348" s="65"/>
      <c r="BJ348" s="65"/>
      <c r="BK348" s="65"/>
      <c r="BL348" s="65"/>
      <c r="BM348" s="65"/>
      <c r="BN348" s="70"/>
      <c r="BO348" s="65"/>
      <c r="BP348" s="65"/>
      <c r="BQ348" s="65"/>
      <c r="BR348" s="65"/>
      <c r="BS348" s="65"/>
      <c r="BT348" s="65"/>
      <c r="BU348" s="55" t="str">
        <f>IF(AND($D348 &lt;&gt; "", $D348 &lt;&gt; $E348, $F348 &lt;&gt; "x.x.x.x.x.x.x"), VLOOKUP($E348, Parameter!$E$3:$N$5000, 9, FALSE), "")</f>
        <v/>
      </c>
      <c r="BV348" s="55" t="str">
        <f>IF(AND($D348 &lt;&gt; "", $D348 &lt;&gt; $E348, $F348 &lt;&gt; "x.x.x.x.x.x.x"), VLOOKUP($E348, Parameter!$E$3:$N$5000, 10, FALSE), "")</f>
        <v/>
      </c>
      <c r="BW348" s="55" t="str">
        <f>IF(AND($D348 &lt;&gt; "", $D348 &lt;&gt; $E348, $F348 &lt;&gt; "x.x.x.x.x.x.x"), VLOOKUP($C348, Parameter!$A$4:$L$5000, 3, FALSE), "")</f>
        <v/>
      </c>
      <c r="BX348" s="55" t="str">
        <f>IF(AND($D348 &lt;&gt; "", $D348 &lt;&gt; $E348, $F348 &lt;&gt; "x.x.x.x.x.x.x"), VLOOKUP($C348, Parameter!$A$4:$L$5000, 4, FALSE), "")</f>
        <v/>
      </c>
      <c r="BY348" s="56">
        <f t="shared" si="149"/>
        <v>0</v>
      </c>
      <c r="BZ348" s="55" t="str">
        <f t="shared" si="150"/>
        <v>Intra</v>
      </c>
      <c r="CA348" s="55" t="str">
        <f>IF($BZ348="Ekstra", Parameter3!$B$2, "")</f>
        <v/>
      </c>
      <c r="CB348" s="55" t="str">
        <f>IF($BZ348="Ekstra", Parameter3!$C$2, "")</f>
        <v/>
      </c>
      <c r="CC348" s="55" t="str">
        <f>IF($BZ348="Ekstra", VLOOKUP($E348, Parameter!$E$3:$N$5000, 9, FALSE), "")</f>
        <v/>
      </c>
      <c r="CD348" s="55" t="str">
        <f>IF($BZ348="Ekstra", VLOOKUP($E348, Parameter!$E$3:$N$5000, 10, FALSE), "")</f>
        <v/>
      </c>
      <c r="CE348" s="56">
        <f t="shared" si="151"/>
        <v>0</v>
      </c>
      <c r="CF348" s="55" t="str">
        <f t="shared" si="152"/>
        <v/>
      </c>
      <c r="CG348" s="55" t="str">
        <f t="shared" si="152"/>
        <v/>
      </c>
      <c r="CH348" s="55" t="str">
        <f t="shared" si="153"/>
        <v/>
      </c>
      <c r="CI348" s="55" t="str">
        <f>IF($F348="x.x.x.x.x.x.x", VLOOKUP($C348, Parameter!$A$4:$L$5000, 4, FALSE), "")</f>
        <v/>
      </c>
      <c r="CJ348" s="56">
        <f t="shared" si="154"/>
        <v>0</v>
      </c>
      <c r="CM348" s="4" t="str">
        <f t="shared" si="155"/>
        <v>...-...-.....</v>
      </c>
      <c r="CN348" s="57">
        <f t="shared" si="156"/>
        <v>0</v>
      </c>
      <c r="CO348" s="58">
        <f t="shared" si="157"/>
        <v>0</v>
      </c>
      <c r="CP348" s="4" t="str">
        <f t="shared" si="158"/>
        <v/>
      </c>
      <c r="CQ348" s="4" t="b">
        <f t="shared" si="159"/>
        <v>0</v>
      </c>
      <c r="CR348" s="4" t="str">
        <f t="shared" si="160"/>
        <v/>
      </c>
      <c r="CS348" s="4" t="str">
        <f t="shared" si="161"/>
        <v/>
      </c>
      <c r="CT348" s="91" t="b">
        <f t="shared" si="137"/>
        <v>0</v>
      </c>
    </row>
    <row r="349" spans="1:98" s="4" customFormat="1" x14ac:dyDescent="0.25">
      <c r="A349" s="50" t="str">
        <f t="shared" si="138"/>
        <v>...</v>
      </c>
      <c r="B349" s="50" t="str">
        <f t="shared" si="139"/>
        <v>...</v>
      </c>
      <c r="C349" s="50" t="str">
        <f t="shared" si="140"/>
        <v>.....</v>
      </c>
      <c r="D349" s="50" t="str">
        <f>IF($C349=".....","",_xlfn.IFNA(VLOOKUP($C349, Parameter!$A$4:$L$5000, 3, FALSE), ""))</f>
        <v/>
      </c>
      <c r="E349" s="50" t="str">
        <f t="shared" si="141"/>
        <v>.....</v>
      </c>
      <c r="F349" s="50" t="str">
        <f t="shared" si="142"/>
        <v>......</v>
      </c>
      <c r="G349" s="50" t="str">
        <f t="shared" si="143"/>
        <v>...</v>
      </c>
      <c r="H349" s="40">
        <f>IF(E349=".....", 0, _xlfn.IFNA(VLOOKUP($E349, Parameter2!$A$2:$C$5000, 3, FALSE), 0))</f>
        <v>0</v>
      </c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18" t="str">
        <f>IF(C349=".....","",_xlfn.IFNA(VLOOKUP($C349, Parameter!$A$4:$B$5000, 2, FALSE), "Kode belanja salah :("))</f>
        <v/>
      </c>
      <c r="X349" s="35"/>
      <c r="Y349" s="121"/>
      <c r="Z349" s="17"/>
      <c r="AA349" s="20"/>
      <c r="AB349" s="41" t="str">
        <f>IF($C349=".....","",VLOOKUP($C349, Parameter!$A$4:$L$5000, 6, FALSE))</f>
        <v/>
      </c>
      <c r="AC349" s="41" t="str">
        <f>IF($C349=".....","",VLOOKUP($C349, Parameter!$A$4:$L$5000, 7, FALSE))</f>
        <v/>
      </c>
      <c r="AD349" s="41" t="str">
        <f>IF($C349=".....","",VLOOKUP($C349, Parameter!$A$4:$L$5000, 8, FALSE))</f>
        <v/>
      </c>
      <c r="AE349" s="41" t="str">
        <f>IF($C349=".....","",VLOOKUP($C349, Parameter!$A$4:$L$5000, 9, FALSE))</f>
        <v/>
      </c>
      <c r="AF349" s="41" t="str">
        <f>IF($C349=".....","",VLOOKUP($C349, Parameter!$A$4:$L$5000, 10, FALSE))</f>
        <v/>
      </c>
      <c r="AG349" s="41" t="str">
        <f>IF($C349=".....","",VLOOKUP($C349, Parameter!$A$4:$L$5000, 11, FALSE))</f>
        <v/>
      </c>
      <c r="AH349" s="41" t="str">
        <f>IF($C349="..0.0.0.000","",_xlfn.IFNA(VLOOKUP($C349, Parameter!$A$4:$L$5000, 12, FALSE), ""))</f>
        <v/>
      </c>
      <c r="AI349" s="39"/>
      <c r="AJ349" s="39"/>
      <c r="AK349" s="39"/>
      <c r="AL349" s="39"/>
      <c r="AM349" s="39"/>
      <c r="AN349" s="39"/>
      <c r="AO349" s="39"/>
      <c r="AP349" s="41" t="str">
        <f>IF(F349="......", "", _xlfn.IFNA(VLOOKUP(F349, Parameter2!$D$2:$E$15000, 2, FALSE), "Kode aset salah :("))</f>
        <v/>
      </c>
      <c r="AQ349" s="39"/>
      <c r="AR349" s="51"/>
      <c r="AS349" s="52"/>
      <c r="AT349" s="53">
        <f t="shared" si="144"/>
        <v>0</v>
      </c>
      <c r="AU349" s="39" t="str">
        <f t="shared" si="145"/>
        <v/>
      </c>
      <c r="AV349" s="39" t="str">
        <f t="shared" si="146"/>
        <v/>
      </c>
      <c r="AW349" s="39" t="str">
        <f t="shared" si="147"/>
        <v/>
      </c>
      <c r="AX349" s="39" t="str">
        <f t="shared" si="148"/>
        <v/>
      </c>
      <c r="AY349" s="41" t="str">
        <f>IF(G349="...", "", VLOOKUP(G349, UPB!$A$3:$B$5000, 2, FALSE))</f>
        <v/>
      </c>
      <c r="AZ349" s="84"/>
      <c r="BA349" s="76"/>
      <c r="BB349" s="65"/>
      <c r="BC349" s="65"/>
      <c r="BD349" s="54"/>
      <c r="BE349" s="65"/>
      <c r="BF349" s="65"/>
      <c r="BG349" s="65"/>
      <c r="BH349" s="65"/>
      <c r="BI349" s="65"/>
      <c r="BJ349" s="65"/>
      <c r="BK349" s="65"/>
      <c r="BL349" s="65"/>
      <c r="BM349" s="65"/>
      <c r="BN349" s="70"/>
      <c r="BO349" s="65"/>
      <c r="BP349" s="65"/>
      <c r="BQ349" s="65"/>
      <c r="BR349" s="65"/>
      <c r="BS349" s="65"/>
      <c r="BT349" s="65"/>
      <c r="BU349" s="55" t="str">
        <f>IF(AND($D349 &lt;&gt; "", $D349 &lt;&gt; $E349, $F349 &lt;&gt; "x.x.x.x.x.x.x"), VLOOKUP($E349, Parameter!$E$3:$N$5000, 9, FALSE), "")</f>
        <v/>
      </c>
      <c r="BV349" s="55" t="str">
        <f>IF(AND($D349 &lt;&gt; "", $D349 &lt;&gt; $E349, $F349 &lt;&gt; "x.x.x.x.x.x.x"), VLOOKUP($E349, Parameter!$E$3:$N$5000, 10, FALSE), "")</f>
        <v/>
      </c>
      <c r="BW349" s="55" t="str">
        <f>IF(AND($D349 &lt;&gt; "", $D349 &lt;&gt; $E349, $F349 &lt;&gt; "x.x.x.x.x.x.x"), VLOOKUP($C349, Parameter!$A$4:$L$5000, 3, FALSE), "")</f>
        <v/>
      </c>
      <c r="BX349" s="55" t="str">
        <f>IF(AND($D349 &lt;&gt; "", $D349 &lt;&gt; $E349, $F349 &lt;&gt; "x.x.x.x.x.x.x"), VLOOKUP($C349, Parameter!$A$4:$L$5000, 4, FALSE), "")</f>
        <v/>
      </c>
      <c r="BY349" s="56">
        <f t="shared" si="149"/>
        <v>0</v>
      </c>
      <c r="BZ349" s="55" t="str">
        <f t="shared" si="150"/>
        <v>Intra</v>
      </c>
      <c r="CA349" s="55" t="str">
        <f>IF($BZ349="Ekstra", Parameter3!$B$2, "")</f>
        <v/>
      </c>
      <c r="CB349" s="55" t="str">
        <f>IF($BZ349="Ekstra", Parameter3!$C$2, "")</f>
        <v/>
      </c>
      <c r="CC349" s="55" t="str">
        <f>IF($BZ349="Ekstra", VLOOKUP($E349, Parameter!$E$3:$N$5000, 9, FALSE), "")</f>
        <v/>
      </c>
      <c r="CD349" s="55" t="str">
        <f>IF($BZ349="Ekstra", VLOOKUP($E349, Parameter!$E$3:$N$5000, 10, FALSE), "")</f>
        <v/>
      </c>
      <c r="CE349" s="56">
        <f t="shared" si="151"/>
        <v>0</v>
      </c>
      <c r="CF349" s="55" t="str">
        <f t="shared" si="152"/>
        <v/>
      </c>
      <c r="CG349" s="55" t="str">
        <f t="shared" si="152"/>
        <v/>
      </c>
      <c r="CH349" s="55" t="str">
        <f t="shared" si="153"/>
        <v/>
      </c>
      <c r="CI349" s="55" t="str">
        <f>IF($F349="x.x.x.x.x.x.x", VLOOKUP($C349, Parameter!$A$4:$L$5000, 4, FALSE), "")</f>
        <v/>
      </c>
      <c r="CJ349" s="56">
        <f t="shared" si="154"/>
        <v>0</v>
      </c>
      <c r="CM349" s="4" t="str">
        <f t="shared" si="155"/>
        <v>...-...-.....</v>
      </c>
      <c r="CN349" s="57">
        <f t="shared" si="156"/>
        <v>0</v>
      </c>
      <c r="CO349" s="58">
        <f t="shared" si="157"/>
        <v>0</v>
      </c>
      <c r="CP349" s="4" t="str">
        <f t="shared" si="158"/>
        <v/>
      </c>
      <c r="CQ349" s="4" t="b">
        <f t="shared" si="159"/>
        <v>0</v>
      </c>
      <c r="CR349" s="4" t="str">
        <f t="shared" si="160"/>
        <v/>
      </c>
      <c r="CS349" s="4" t="str">
        <f t="shared" si="161"/>
        <v/>
      </c>
      <c r="CT349" s="91" t="b">
        <f t="shared" si="137"/>
        <v>0</v>
      </c>
    </row>
    <row r="350" spans="1:98" s="4" customFormat="1" x14ac:dyDescent="0.25">
      <c r="A350" s="50" t="str">
        <f t="shared" si="138"/>
        <v>...</v>
      </c>
      <c r="B350" s="50" t="str">
        <f t="shared" si="139"/>
        <v>...</v>
      </c>
      <c r="C350" s="50" t="str">
        <f t="shared" si="140"/>
        <v>.....</v>
      </c>
      <c r="D350" s="50" t="str">
        <f>IF($C350=".....","",_xlfn.IFNA(VLOOKUP($C350, Parameter!$A$4:$L$5000, 3, FALSE), ""))</f>
        <v/>
      </c>
      <c r="E350" s="50" t="str">
        <f t="shared" si="141"/>
        <v>.....</v>
      </c>
      <c r="F350" s="50" t="str">
        <f t="shared" si="142"/>
        <v>......</v>
      </c>
      <c r="G350" s="50" t="str">
        <f t="shared" si="143"/>
        <v>...</v>
      </c>
      <c r="H350" s="40">
        <f>IF(E350=".....", 0, _xlfn.IFNA(VLOOKUP($E350, Parameter2!$A$2:$C$5000, 3, FALSE), 0))</f>
        <v>0</v>
      </c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18" t="str">
        <f>IF(C350=".....","",_xlfn.IFNA(VLOOKUP($C350, Parameter!$A$4:$B$5000, 2, FALSE), "Kode belanja salah :("))</f>
        <v/>
      </c>
      <c r="X350" s="35"/>
      <c r="Y350" s="121"/>
      <c r="Z350" s="17"/>
      <c r="AA350" s="20"/>
      <c r="AB350" s="41" t="str">
        <f>IF($C350=".....","",VLOOKUP($C350, Parameter!$A$4:$L$5000, 6, FALSE))</f>
        <v/>
      </c>
      <c r="AC350" s="41" t="str">
        <f>IF($C350=".....","",VLOOKUP($C350, Parameter!$A$4:$L$5000, 7, FALSE))</f>
        <v/>
      </c>
      <c r="AD350" s="41" t="str">
        <f>IF($C350=".....","",VLOOKUP($C350, Parameter!$A$4:$L$5000, 8, FALSE))</f>
        <v/>
      </c>
      <c r="AE350" s="41" t="str">
        <f>IF($C350=".....","",VLOOKUP($C350, Parameter!$A$4:$L$5000, 9, FALSE))</f>
        <v/>
      </c>
      <c r="AF350" s="41" t="str">
        <f>IF($C350=".....","",VLOOKUP($C350, Parameter!$A$4:$L$5000, 10, FALSE))</f>
        <v/>
      </c>
      <c r="AG350" s="41" t="str">
        <f>IF($C350=".....","",VLOOKUP($C350, Parameter!$A$4:$L$5000, 11, FALSE))</f>
        <v/>
      </c>
      <c r="AH350" s="41" t="str">
        <f>IF($C350="..0.0.0.000","",_xlfn.IFNA(VLOOKUP($C350, Parameter!$A$4:$L$5000, 12, FALSE), ""))</f>
        <v/>
      </c>
      <c r="AI350" s="39"/>
      <c r="AJ350" s="39"/>
      <c r="AK350" s="39"/>
      <c r="AL350" s="39"/>
      <c r="AM350" s="39"/>
      <c r="AN350" s="39"/>
      <c r="AO350" s="39"/>
      <c r="AP350" s="41" t="str">
        <f>IF(F350="......", "", _xlfn.IFNA(VLOOKUP(F350, Parameter2!$D$2:$E$15000, 2, FALSE), "Kode aset salah :("))</f>
        <v/>
      </c>
      <c r="AQ350" s="39"/>
      <c r="AR350" s="51"/>
      <c r="AS350" s="52"/>
      <c r="AT350" s="53">
        <f t="shared" si="144"/>
        <v>0</v>
      </c>
      <c r="AU350" s="39" t="str">
        <f t="shared" si="145"/>
        <v/>
      </c>
      <c r="AV350" s="39" t="str">
        <f t="shared" si="146"/>
        <v/>
      </c>
      <c r="AW350" s="39" t="str">
        <f t="shared" si="147"/>
        <v/>
      </c>
      <c r="AX350" s="39" t="str">
        <f t="shared" si="148"/>
        <v/>
      </c>
      <c r="AY350" s="41" t="str">
        <f>IF(G350="...", "", VLOOKUP(G350, UPB!$A$3:$B$5000, 2, FALSE))</f>
        <v/>
      </c>
      <c r="AZ350" s="84"/>
      <c r="BA350" s="76"/>
      <c r="BB350" s="65"/>
      <c r="BC350" s="65"/>
      <c r="BD350" s="54"/>
      <c r="BE350" s="65"/>
      <c r="BF350" s="65"/>
      <c r="BG350" s="65"/>
      <c r="BH350" s="65"/>
      <c r="BI350" s="65"/>
      <c r="BJ350" s="65"/>
      <c r="BK350" s="65"/>
      <c r="BL350" s="65"/>
      <c r="BM350" s="65"/>
      <c r="BN350" s="70"/>
      <c r="BO350" s="65"/>
      <c r="BP350" s="65"/>
      <c r="BQ350" s="65"/>
      <c r="BR350" s="65"/>
      <c r="BS350" s="65"/>
      <c r="BT350" s="65"/>
      <c r="BU350" s="55" t="str">
        <f>IF(AND($D350 &lt;&gt; "", $D350 &lt;&gt; $E350, $F350 &lt;&gt; "x.x.x.x.x.x.x"), VLOOKUP($E350, Parameter!$E$3:$N$5000, 9, FALSE), "")</f>
        <v/>
      </c>
      <c r="BV350" s="55" t="str">
        <f>IF(AND($D350 &lt;&gt; "", $D350 &lt;&gt; $E350, $F350 &lt;&gt; "x.x.x.x.x.x.x"), VLOOKUP($E350, Parameter!$E$3:$N$5000, 10, FALSE), "")</f>
        <v/>
      </c>
      <c r="BW350" s="55" t="str">
        <f>IF(AND($D350 &lt;&gt; "", $D350 &lt;&gt; $E350, $F350 &lt;&gt; "x.x.x.x.x.x.x"), VLOOKUP($C350, Parameter!$A$4:$L$5000, 3, FALSE), "")</f>
        <v/>
      </c>
      <c r="BX350" s="55" t="str">
        <f>IF(AND($D350 &lt;&gt; "", $D350 &lt;&gt; $E350, $F350 &lt;&gt; "x.x.x.x.x.x.x"), VLOOKUP($C350, Parameter!$A$4:$L$5000, 4, FALSE), "")</f>
        <v/>
      </c>
      <c r="BY350" s="56">
        <f t="shared" si="149"/>
        <v>0</v>
      </c>
      <c r="BZ350" s="55" t="str">
        <f t="shared" si="150"/>
        <v>Intra</v>
      </c>
      <c r="CA350" s="55" t="str">
        <f>IF($BZ350="Ekstra", Parameter3!$B$2, "")</f>
        <v/>
      </c>
      <c r="CB350" s="55" t="str">
        <f>IF($BZ350="Ekstra", Parameter3!$C$2, "")</f>
        <v/>
      </c>
      <c r="CC350" s="55" t="str">
        <f>IF($BZ350="Ekstra", VLOOKUP($E350, Parameter!$E$3:$N$5000, 9, FALSE), "")</f>
        <v/>
      </c>
      <c r="CD350" s="55" t="str">
        <f>IF($BZ350="Ekstra", VLOOKUP($E350, Parameter!$E$3:$N$5000, 10, FALSE), "")</f>
        <v/>
      </c>
      <c r="CE350" s="56">
        <f t="shared" si="151"/>
        <v>0</v>
      </c>
      <c r="CF350" s="55" t="str">
        <f t="shared" si="152"/>
        <v/>
      </c>
      <c r="CG350" s="55" t="str">
        <f t="shared" si="152"/>
        <v/>
      </c>
      <c r="CH350" s="55" t="str">
        <f t="shared" si="153"/>
        <v/>
      </c>
      <c r="CI350" s="55" t="str">
        <f>IF($F350="x.x.x.x.x.x.x", VLOOKUP($C350, Parameter!$A$4:$L$5000, 4, FALSE), "")</f>
        <v/>
      </c>
      <c r="CJ350" s="56">
        <f t="shared" si="154"/>
        <v>0</v>
      </c>
      <c r="CM350" s="4" t="str">
        <f t="shared" si="155"/>
        <v>...-...-.....</v>
      </c>
      <c r="CN350" s="57">
        <f t="shared" si="156"/>
        <v>0</v>
      </c>
      <c r="CO350" s="58">
        <f t="shared" si="157"/>
        <v>0</v>
      </c>
      <c r="CP350" s="4" t="str">
        <f t="shared" si="158"/>
        <v/>
      </c>
      <c r="CQ350" s="4" t="b">
        <f t="shared" si="159"/>
        <v>0</v>
      </c>
      <c r="CR350" s="4" t="str">
        <f t="shared" si="160"/>
        <v/>
      </c>
      <c r="CS350" s="4" t="str">
        <f t="shared" si="161"/>
        <v/>
      </c>
      <c r="CT350" s="91" t="b">
        <f t="shared" si="137"/>
        <v>0</v>
      </c>
    </row>
    <row r="351" spans="1:98" s="4" customFormat="1" x14ac:dyDescent="0.25">
      <c r="A351" s="50" t="str">
        <f t="shared" si="138"/>
        <v>...</v>
      </c>
      <c r="B351" s="50" t="str">
        <f t="shared" si="139"/>
        <v>...</v>
      </c>
      <c r="C351" s="50" t="str">
        <f t="shared" si="140"/>
        <v>.....</v>
      </c>
      <c r="D351" s="50" t="str">
        <f>IF($C351=".....","",_xlfn.IFNA(VLOOKUP($C351, Parameter!$A$4:$L$5000, 3, FALSE), ""))</f>
        <v/>
      </c>
      <c r="E351" s="50" t="str">
        <f t="shared" si="141"/>
        <v>.....</v>
      </c>
      <c r="F351" s="50" t="str">
        <f t="shared" si="142"/>
        <v>......</v>
      </c>
      <c r="G351" s="50" t="str">
        <f t="shared" si="143"/>
        <v>...</v>
      </c>
      <c r="H351" s="40">
        <f>IF(E351=".....", 0, _xlfn.IFNA(VLOOKUP($E351, Parameter2!$A$2:$C$5000, 3, FALSE), 0))</f>
        <v>0</v>
      </c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18" t="str">
        <f>IF(C351=".....","",_xlfn.IFNA(VLOOKUP($C351, Parameter!$A$4:$B$5000, 2, FALSE), "Kode belanja salah :("))</f>
        <v/>
      </c>
      <c r="X351" s="35"/>
      <c r="Y351" s="121"/>
      <c r="Z351" s="17"/>
      <c r="AA351" s="20"/>
      <c r="AB351" s="41" t="str">
        <f>IF($C351=".....","",VLOOKUP($C351, Parameter!$A$4:$L$5000, 6, FALSE))</f>
        <v/>
      </c>
      <c r="AC351" s="41" t="str">
        <f>IF($C351=".....","",VLOOKUP($C351, Parameter!$A$4:$L$5000, 7, FALSE))</f>
        <v/>
      </c>
      <c r="AD351" s="41" t="str">
        <f>IF($C351=".....","",VLOOKUP($C351, Parameter!$A$4:$L$5000, 8, FALSE))</f>
        <v/>
      </c>
      <c r="AE351" s="41" t="str">
        <f>IF($C351=".....","",VLOOKUP($C351, Parameter!$A$4:$L$5000, 9, FALSE))</f>
        <v/>
      </c>
      <c r="AF351" s="41" t="str">
        <f>IF($C351=".....","",VLOOKUP($C351, Parameter!$A$4:$L$5000, 10, FALSE))</f>
        <v/>
      </c>
      <c r="AG351" s="41" t="str">
        <f>IF($C351=".....","",VLOOKUP($C351, Parameter!$A$4:$L$5000, 11, FALSE))</f>
        <v/>
      </c>
      <c r="AH351" s="41" t="str">
        <f>IF($C351="..0.0.0.000","",_xlfn.IFNA(VLOOKUP($C351, Parameter!$A$4:$L$5000, 12, FALSE), ""))</f>
        <v/>
      </c>
      <c r="AI351" s="39"/>
      <c r="AJ351" s="39"/>
      <c r="AK351" s="39"/>
      <c r="AL351" s="39"/>
      <c r="AM351" s="39"/>
      <c r="AN351" s="39"/>
      <c r="AO351" s="39"/>
      <c r="AP351" s="41" t="str">
        <f>IF(F351="......", "", _xlfn.IFNA(VLOOKUP(F351, Parameter2!$D$2:$E$15000, 2, FALSE), "Kode aset salah :("))</f>
        <v/>
      </c>
      <c r="AQ351" s="39"/>
      <c r="AR351" s="51"/>
      <c r="AS351" s="52"/>
      <c r="AT351" s="53">
        <f t="shared" si="144"/>
        <v>0</v>
      </c>
      <c r="AU351" s="39" t="str">
        <f t="shared" si="145"/>
        <v/>
      </c>
      <c r="AV351" s="39" t="str">
        <f t="shared" si="146"/>
        <v/>
      </c>
      <c r="AW351" s="39" t="str">
        <f t="shared" si="147"/>
        <v/>
      </c>
      <c r="AX351" s="39" t="str">
        <f t="shared" si="148"/>
        <v/>
      </c>
      <c r="AY351" s="41" t="str">
        <f>IF(G351="...", "", VLOOKUP(G351, UPB!$A$3:$B$5000, 2, FALSE))</f>
        <v/>
      </c>
      <c r="AZ351" s="84"/>
      <c r="BA351" s="76"/>
      <c r="BB351" s="65"/>
      <c r="BC351" s="65"/>
      <c r="BD351" s="54"/>
      <c r="BE351" s="65"/>
      <c r="BF351" s="65"/>
      <c r="BG351" s="65"/>
      <c r="BH351" s="65"/>
      <c r="BI351" s="65"/>
      <c r="BJ351" s="65"/>
      <c r="BK351" s="65"/>
      <c r="BL351" s="65"/>
      <c r="BM351" s="65"/>
      <c r="BN351" s="70"/>
      <c r="BO351" s="65"/>
      <c r="BP351" s="65"/>
      <c r="BQ351" s="65"/>
      <c r="BR351" s="65"/>
      <c r="BS351" s="65"/>
      <c r="BT351" s="65"/>
      <c r="BU351" s="55" t="str">
        <f>IF(AND($D351 &lt;&gt; "", $D351 &lt;&gt; $E351, $F351 &lt;&gt; "x.x.x.x.x.x.x"), VLOOKUP($E351, Parameter!$E$3:$N$5000, 9, FALSE), "")</f>
        <v/>
      </c>
      <c r="BV351" s="55" t="str">
        <f>IF(AND($D351 &lt;&gt; "", $D351 &lt;&gt; $E351, $F351 &lt;&gt; "x.x.x.x.x.x.x"), VLOOKUP($E351, Parameter!$E$3:$N$5000, 10, FALSE), "")</f>
        <v/>
      </c>
      <c r="BW351" s="55" t="str">
        <f>IF(AND($D351 &lt;&gt; "", $D351 &lt;&gt; $E351, $F351 &lt;&gt; "x.x.x.x.x.x.x"), VLOOKUP($C351, Parameter!$A$4:$L$5000, 3, FALSE), "")</f>
        <v/>
      </c>
      <c r="BX351" s="55" t="str">
        <f>IF(AND($D351 &lt;&gt; "", $D351 &lt;&gt; $E351, $F351 &lt;&gt; "x.x.x.x.x.x.x"), VLOOKUP($C351, Parameter!$A$4:$L$5000, 4, FALSE), "")</f>
        <v/>
      </c>
      <c r="BY351" s="56">
        <f t="shared" si="149"/>
        <v>0</v>
      </c>
      <c r="BZ351" s="55" t="str">
        <f t="shared" si="150"/>
        <v>Intra</v>
      </c>
      <c r="CA351" s="55" t="str">
        <f>IF($BZ351="Ekstra", Parameter3!$B$2, "")</f>
        <v/>
      </c>
      <c r="CB351" s="55" t="str">
        <f>IF($BZ351="Ekstra", Parameter3!$C$2, "")</f>
        <v/>
      </c>
      <c r="CC351" s="55" t="str">
        <f>IF($BZ351="Ekstra", VLOOKUP($E351, Parameter!$E$3:$N$5000, 9, FALSE), "")</f>
        <v/>
      </c>
      <c r="CD351" s="55" t="str">
        <f>IF($BZ351="Ekstra", VLOOKUP($E351, Parameter!$E$3:$N$5000, 10, FALSE), "")</f>
        <v/>
      </c>
      <c r="CE351" s="56">
        <f t="shared" si="151"/>
        <v>0</v>
      </c>
      <c r="CF351" s="55" t="str">
        <f t="shared" si="152"/>
        <v/>
      </c>
      <c r="CG351" s="55" t="str">
        <f t="shared" si="152"/>
        <v/>
      </c>
      <c r="CH351" s="55" t="str">
        <f t="shared" si="153"/>
        <v/>
      </c>
      <c r="CI351" s="55" t="str">
        <f>IF($F351="x.x.x.x.x.x.x", VLOOKUP($C351, Parameter!$A$4:$L$5000, 4, FALSE), "")</f>
        <v/>
      </c>
      <c r="CJ351" s="56">
        <f t="shared" si="154"/>
        <v>0</v>
      </c>
      <c r="CM351" s="4" t="str">
        <f t="shared" si="155"/>
        <v>...-...-.....</v>
      </c>
      <c r="CN351" s="57">
        <f t="shared" si="156"/>
        <v>0</v>
      </c>
      <c r="CO351" s="58">
        <f t="shared" si="157"/>
        <v>0</v>
      </c>
      <c r="CP351" s="4" t="str">
        <f t="shared" si="158"/>
        <v/>
      </c>
      <c r="CQ351" s="4" t="b">
        <f t="shared" si="159"/>
        <v>0</v>
      </c>
      <c r="CR351" s="4" t="str">
        <f t="shared" si="160"/>
        <v/>
      </c>
      <c r="CS351" s="4" t="str">
        <f t="shared" si="161"/>
        <v/>
      </c>
      <c r="CT351" s="91" t="b">
        <f t="shared" si="137"/>
        <v>0</v>
      </c>
    </row>
    <row r="352" spans="1:98" s="4" customFormat="1" x14ac:dyDescent="0.25">
      <c r="A352" s="50" t="str">
        <f t="shared" si="138"/>
        <v>...</v>
      </c>
      <c r="B352" s="50" t="str">
        <f t="shared" si="139"/>
        <v>...</v>
      </c>
      <c r="C352" s="50" t="str">
        <f t="shared" si="140"/>
        <v>.....</v>
      </c>
      <c r="D352" s="50" t="str">
        <f>IF($C352=".....","",_xlfn.IFNA(VLOOKUP($C352, Parameter!$A$4:$L$5000, 3, FALSE), ""))</f>
        <v/>
      </c>
      <c r="E352" s="50" t="str">
        <f t="shared" si="141"/>
        <v>.....</v>
      </c>
      <c r="F352" s="50" t="str">
        <f t="shared" si="142"/>
        <v>......</v>
      </c>
      <c r="G352" s="50" t="str">
        <f t="shared" si="143"/>
        <v>...</v>
      </c>
      <c r="H352" s="40">
        <f>IF(E352=".....", 0, _xlfn.IFNA(VLOOKUP($E352, Parameter2!$A$2:$C$5000, 3, FALSE), 0))</f>
        <v>0</v>
      </c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18" t="str">
        <f>IF(C352=".....","",_xlfn.IFNA(VLOOKUP($C352, Parameter!$A$4:$B$5000, 2, FALSE), "Kode belanja salah :("))</f>
        <v/>
      </c>
      <c r="X352" s="35"/>
      <c r="Y352" s="121"/>
      <c r="Z352" s="17"/>
      <c r="AA352" s="20"/>
      <c r="AB352" s="41" t="str">
        <f>IF($C352=".....","",VLOOKUP($C352, Parameter!$A$4:$L$5000, 6, FALSE))</f>
        <v/>
      </c>
      <c r="AC352" s="41" t="str">
        <f>IF($C352=".....","",VLOOKUP($C352, Parameter!$A$4:$L$5000, 7, FALSE))</f>
        <v/>
      </c>
      <c r="AD352" s="41" t="str">
        <f>IF($C352=".....","",VLOOKUP($C352, Parameter!$A$4:$L$5000, 8, FALSE))</f>
        <v/>
      </c>
      <c r="AE352" s="41" t="str">
        <f>IF($C352=".....","",VLOOKUP($C352, Parameter!$A$4:$L$5000, 9, FALSE))</f>
        <v/>
      </c>
      <c r="AF352" s="41" t="str">
        <f>IF($C352=".....","",VLOOKUP($C352, Parameter!$A$4:$L$5000, 10, FALSE))</f>
        <v/>
      </c>
      <c r="AG352" s="41" t="str">
        <f>IF($C352=".....","",VLOOKUP($C352, Parameter!$A$4:$L$5000, 11, FALSE))</f>
        <v/>
      </c>
      <c r="AH352" s="41" t="str">
        <f>IF($C352="..0.0.0.000","",_xlfn.IFNA(VLOOKUP($C352, Parameter!$A$4:$L$5000, 12, FALSE), ""))</f>
        <v/>
      </c>
      <c r="AI352" s="39"/>
      <c r="AJ352" s="39"/>
      <c r="AK352" s="39"/>
      <c r="AL352" s="39"/>
      <c r="AM352" s="39"/>
      <c r="AN352" s="39"/>
      <c r="AO352" s="39"/>
      <c r="AP352" s="41" t="str">
        <f>IF(F352="......", "", _xlfn.IFNA(VLOOKUP(F352, Parameter2!$D$2:$E$15000, 2, FALSE), "Kode aset salah :("))</f>
        <v/>
      </c>
      <c r="AQ352" s="39"/>
      <c r="AR352" s="51"/>
      <c r="AS352" s="52"/>
      <c r="AT352" s="53">
        <f t="shared" si="144"/>
        <v>0</v>
      </c>
      <c r="AU352" s="39" t="str">
        <f t="shared" si="145"/>
        <v/>
      </c>
      <c r="AV352" s="39" t="str">
        <f t="shared" si="146"/>
        <v/>
      </c>
      <c r="AW352" s="39" t="str">
        <f t="shared" si="147"/>
        <v/>
      </c>
      <c r="AX352" s="39" t="str">
        <f t="shared" si="148"/>
        <v/>
      </c>
      <c r="AY352" s="41" t="str">
        <f>IF(G352="...", "", VLOOKUP(G352, UPB!$A$3:$B$5000, 2, FALSE))</f>
        <v/>
      </c>
      <c r="AZ352" s="84"/>
      <c r="BA352" s="76"/>
      <c r="BB352" s="65"/>
      <c r="BC352" s="65"/>
      <c r="BD352" s="54"/>
      <c r="BE352" s="65"/>
      <c r="BF352" s="65"/>
      <c r="BG352" s="65"/>
      <c r="BH352" s="65"/>
      <c r="BI352" s="65"/>
      <c r="BJ352" s="65"/>
      <c r="BK352" s="65"/>
      <c r="BL352" s="65"/>
      <c r="BM352" s="65"/>
      <c r="BN352" s="70"/>
      <c r="BO352" s="65"/>
      <c r="BP352" s="65"/>
      <c r="BQ352" s="65"/>
      <c r="BR352" s="65"/>
      <c r="BS352" s="65"/>
      <c r="BT352" s="65"/>
      <c r="BU352" s="55" t="str">
        <f>IF(AND($D352 &lt;&gt; "", $D352 &lt;&gt; $E352, $F352 &lt;&gt; "x.x.x.x.x.x.x"), VLOOKUP($E352, Parameter!$E$3:$N$5000, 9, FALSE), "")</f>
        <v/>
      </c>
      <c r="BV352" s="55" t="str">
        <f>IF(AND($D352 &lt;&gt; "", $D352 &lt;&gt; $E352, $F352 &lt;&gt; "x.x.x.x.x.x.x"), VLOOKUP($E352, Parameter!$E$3:$N$5000, 10, FALSE), "")</f>
        <v/>
      </c>
      <c r="BW352" s="55" t="str">
        <f>IF(AND($D352 &lt;&gt; "", $D352 &lt;&gt; $E352, $F352 &lt;&gt; "x.x.x.x.x.x.x"), VLOOKUP($C352, Parameter!$A$4:$L$5000, 3, FALSE), "")</f>
        <v/>
      </c>
      <c r="BX352" s="55" t="str">
        <f>IF(AND($D352 &lt;&gt; "", $D352 &lt;&gt; $E352, $F352 &lt;&gt; "x.x.x.x.x.x.x"), VLOOKUP($C352, Parameter!$A$4:$L$5000, 4, FALSE), "")</f>
        <v/>
      </c>
      <c r="BY352" s="56">
        <f t="shared" si="149"/>
        <v>0</v>
      </c>
      <c r="BZ352" s="55" t="str">
        <f t="shared" si="150"/>
        <v>Intra</v>
      </c>
      <c r="CA352" s="55" t="str">
        <f>IF($BZ352="Ekstra", Parameter3!$B$2, "")</f>
        <v/>
      </c>
      <c r="CB352" s="55" t="str">
        <f>IF($BZ352="Ekstra", Parameter3!$C$2, "")</f>
        <v/>
      </c>
      <c r="CC352" s="55" t="str">
        <f>IF($BZ352="Ekstra", VLOOKUP($E352, Parameter!$E$3:$N$5000, 9, FALSE), "")</f>
        <v/>
      </c>
      <c r="CD352" s="55" t="str">
        <f>IF($BZ352="Ekstra", VLOOKUP($E352, Parameter!$E$3:$N$5000, 10, FALSE), "")</f>
        <v/>
      </c>
      <c r="CE352" s="56">
        <f t="shared" si="151"/>
        <v>0</v>
      </c>
      <c r="CF352" s="55" t="str">
        <f t="shared" ref="CF352:CG371" si="162">IF($F352="x.x.x.x.x.x.x", "x.x.x.x.x.x", "")</f>
        <v/>
      </c>
      <c r="CG352" s="55" t="str">
        <f t="shared" si="162"/>
        <v/>
      </c>
      <c r="CH352" s="55" t="str">
        <f t="shared" si="153"/>
        <v/>
      </c>
      <c r="CI352" s="55" t="str">
        <f>IF($F352="x.x.x.x.x.x.x", VLOOKUP($C352, Parameter!$A$4:$L$5000, 4, FALSE), "")</f>
        <v/>
      </c>
      <c r="CJ352" s="56">
        <f t="shared" si="154"/>
        <v>0</v>
      </c>
      <c r="CM352" s="4" t="str">
        <f t="shared" si="155"/>
        <v>...-...-.....</v>
      </c>
      <c r="CN352" s="57">
        <f t="shared" si="156"/>
        <v>0</v>
      </c>
      <c r="CO352" s="58">
        <f t="shared" si="157"/>
        <v>0</v>
      </c>
      <c r="CP352" s="4" t="str">
        <f t="shared" si="158"/>
        <v/>
      </c>
      <c r="CQ352" s="4" t="b">
        <f t="shared" si="159"/>
        <v>0</v>
      </c>
      <c r="CR352" s="4" t="str">
        <f t="shared" si="160"/>
        <v/>
      </c>
      <c r="CS352" s="4" t="str">
        <f t="shared" si="161"/>
        <v/>
      </c>
      <c r="CT352" s="91" t="b">
        <f t="shared" si="137"/>
        <v>0</v>
      </c>
    </row>
    <row r="353" spans="1:98" s="4" customFormat="1" x14ac:dyDescent="0.25">
      <c r="A353" s="50" t="str">
        <f t="shared" si="138"/>
        <v>...</v>
      </c>
      <c r="B353" s="50" t="str">
        <f t="shared" si="139"/>
        <v>...</v>
      </c>
      <c r="C353" s="50" t="str">
        <f t="shared" si="140"/>
        <v>.....</v>
      </c>
      <c r="D353" s="50" t="str">
        <f>IF($C353=".....","",_xlfn.IFNA(VLOOKUP($C353, Parameter!$A$4:$L$5000, 3, FALSE), ""))</f>
        <v/>
      </c>
      <c r="E353" s="50" t="str">
        <f t="shared" si="141"/>
        <v>.....</v>
      </c>
      <c r="F353" s="50" t="str">
        <f t="shared" si="142"/>
        <v>......</v>
      </c>
      <c r="G353" s="50" t="str">
        <f t="shared" si="143"/>
        <v>...</v>
      </c>
      <c r="H353" s="40">
        <f>IF(E353=".....", 0, _xlfn.IFNA(VLOOKUP($E353, Parameter2!$A$2:$C$5000, 3, FALSE), 0))</f>
        <v>0</v>
      </c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18" t="str">
        <f>IF(C353=".....","",_xlfn.IFNA(VLOOKUP($C353, Parameter!$A$4:$B$5000, 2, FALSE), "Kode belanja salah :("))</f>
        <v/>
      </c>
      <c r="X353" s="35"/>
      <c r="Y353" s="121"/>
      <c r="Z353" s="17"/>
      <c r="AA353" s="20"/>
      <c r="AB353" s="41" t="str">
        <f>IF($C353=".....","",VLOOKUP($C353, Parameter!$A$4:$L$5000, 6, FALSE))</f>
        <v/>
      </c>
      <c r="AC353" s="41" t="str">
        <f>IF($C353=".....","",VLOOKUP($C353, Parameter!$A$4:$L$5000, 7, FALSE))</f>
        <v/>
      </c>
      <c r="AD353" s="41" t="str">
        <f>IF($C353=".....","",VLOOKUP($C353, Parameter!$A$4:$L$5000, 8, FALSE))</f>
        <v/>
      </c>
      <c r="AE353" s="41" t="str">
        <f>IF($C353=".....","",VLOOKUP($C353, Parameter!$A$4:$L$5000, 9, FALSE))</f>
        <v/>
      </c>
      <c r="AF353" s="41" t="str">
        <f>IF($C353=".....","",VLOOKUP($C353, Parameter!$A$4:$L$5000, 10, FALSE))</f>
        <v/>
      </c>
      <c r="AG353" s="41" t="str">
        <f>IF($C353=".....","",VLOOKUP($C353, Parameter!$A$4:$L$5000, 11, FALSE))</f>
        <v/>
      </c>
      <c r="AH353" s="41" t="str">
        <f>IF($C353="..0.0.0.000","",_xlfn.IFNA(VLOOKUP($C353, Parameter!$A$4:$L$5000, 12, FALSE), ""))</f>
        <v/>
      </c>
      <c r="AI353" s="39"/>
      <c r="AJ353" s="39"/>
      <c r="AK353" s="39"/>
      <c r="AL353" s="39"/>
      <c r="AM353" s="39"/>
      <c r="AN353" s="39"/>
      <c r="AO353" s="39"/>
      <c r="AP353" s="41" t="str">
        <f>IF(F353="......", "", _xlfn.IFNA(VLOOKUP(F353, Parameter2!$D$2:$E$15000, 2, FALSE), "Kode aset salah :("))</f>
        <v/>
      </c>
      <c r="AQ353" s="39"/>
      <c r="AR353" s="51"/>
      <c r="AS353" s="52"/>
      <c r="AT353" s="53">
        <f t="shared" si="144"/>
        <v>0</v>
      </c>
      <c r="AU353" s="39" t="str">
        <f t="shared" si="145"/>
        <v/>
      </c>
      <c r="AV353" s="39" t="str">
        <f t="shared" si="146"/>
        <v/>
      </c>
      <c r="AW353" s="39" t="str">
        <f t="shared" si="147"/>
        <v/>
      </c>
      <c r="AX353" s="39" t="str">
        <f t="shared" si="148"/>
        <v/>
      </c>
      <c r="AY353" s="41" t="str">
        <f>IF(G353="...", "", VLOOKUP(G353, UPB!$A$3:$B$5000, 2, FALSE))</f>
        <v/>
      </c>
      <c r="AZ353" s="84"/>
      <c r="BA353" s="76"/>
      <c r="BB353" s="65"/>
      <c r="BC353" s="65"/>
      <c r="BD353" s="54"/>
      <c r="BE353" s="65"/>
      <c r="BF353" s="65"/>
      <c r="BG353" s="65"/>
      <c r="BH353" s="65"/>
      <c r="BI353" s="65"/>
      <c r="BJ353" s="65"/>
      <c r="BK353" s="65"/>
      <c r="BL353" s="65"/>
      <c r="BM353" s="65"/>
      <c r="BN353" s="70"/>
      <c r="BO353" s="65"/>
      <c r="BP353" s="65"/>
      <c r="BQ353" s="65"/>
      <c r="BR353" s="65"/>
      <c r="BS353" s="65"/>
      <c r="BT353" s="65"/>
      <c r="BU353" s="55" t="str">
        <f>IF(AND($D353 &lt;&gt; "", $D353 &lt;&gt; $E353, $F353 &lt;&gt; "x.x.x.x.x.x.x"), VLOOKUP($E353, Parameter!$E$3:$N$5000, 9, FALSE), "")</f>
        <v/>
      </c>
      <c r="BV353" s="55" t="str">
        <f>IF(AND($D353 &lt;&gt; "", $D353 &lt;&gt; $E353, $F353 &lt;&gt; "x.x.x.x.x.x.x"), VLOOKUP($E353, Parameter!$E$3:$N$5000, 10, FALSE), "")</f>
        <v/>
      </c>
      <c r="BW353" s="55" t="str">
        <f>IF(AND($D353 &lt;&gt; "", $D353 &lt;&gt; $E353, $F353 &lt;&gt; "x.x.x.x.x.x.x"), VLOOKUP($C353, Parameter!$A$4:$L$5000, 3, FALSE), "")</f>
        <v/>
      </c>
      <c r="BX353" s="55" t="str">
        <f>IF(AND($D353 &lt;&gt; "", $D353 &lt;&gt; $E353, $F353 &lt;&gt; "x.x.x.x.x.x.x"), VLOOKUP($C353, Parameter!$A$4:$L$5000, 4, FALSE), "")</f>
        <v/>
      </c>
      <c r="BY353" s="56">
        <f t="shared" si="149"/>
        <v>0</v>
      </c>
      <c r="BZ353" s="55" t="str">
        <f t="shared" si="150"/>
        <v>Intra</v>
      </c>
      <c r="CA353" s="55" t="str">
        <f>IF($BZ353="Ekstra", Parameter3!$B$2, "")</f>
        <v/>
      </c>
      <c r="CB353" s="55" t="str">
        <f>IF($BZ353="Ekstra", Parameter3!$C$2, "")</f>
        <v/>
      </c>
      <c r="CC353" s="55" t="str">
        <f>IF($BZ353="Ekstra", VLOOKUP($E353, Parameter!$E$3:$N$5000, 9, FALSE), "")</f>
        <v/>
      </c>
      <c r="CD353" s="55" t="str">
        <f>IF($BZ353="Ekstra", VLOOKUP($E353, Parameter!$E$3:$N$5000, 10, FALSE), "")</f>
        <v/>
      </c>
      <c r="CE353" s="56">
        <f t="shared" si="151"/>
        <v>0</v>
      </c>
      <c r="CF353" s="55" t="str">
        <f t="shared" si="162"/>
        <v/>
      </c>
      <c r="CG353" s="55" t="str">
        <f t="shared" si="162"/>
        <v/>
      </c>
      <c r="CH353" s="55" t="str">
        <f t="shared" si="153"/>
        <v/>
      </c>
      <c r="CI353" s="55" t="str">
        <f>IF($F353="x.x.x.x.x.x.x", VLOOKUP($C353, Parameter!$A$4:$L$5000, 4, FALSE), "")</f>
        <v/>
      </c>
      <c r="CJ353" s="56">
        <f t="shared" si="154"/>
        <v>0</v>
      </c>
      <c r="CM353" s="4" t="str">
        <f t="shared" si="155"/>
        <v>...-...-.....</v>
      </c>
      <c r="CN353" s="57">
        <f t="shared" si="156"/>
        <v>0</v>
      </c>
      <c r="CO353" s="58">
        <f t="shared" si="157"/>
        <v>0</v>
      </c>
      <c r="CP353" s="4" t="str">
        <f t="shared" si="158"/>
        <v/>
      </c>
      <c r="CQ353" s="4" t="b">
        <f t="shared" si="159"/>
        <v>0</v>
      </c>
      <c r="CR353" s="4" t="str">
        <f t="shared" si="160"/>
        <v/>
      </c>
      <c r="CS353" s="4" t="str">
        <f t="shared" si="161"/>
        <v/>
      </c>
      <c r="CT353" s="91" t="b">
        <f t="shared" si="137"/>
        <v>0</v>
      </c>
    </row>
    <row r="354" spans="1:98" s="4" customFormat="1" x14ac:dyDescent="0.25">
      <c r="A354" s="50" t="str">
        <f t="shared" si="138"/>
        <v>...</v>
      </c>
      <c r="B354" s="50" t="str">
        <f t="shared" si="139"/>
        <v>...</v>
      </c>
      <c r="C354" s="50" t="str">
        <f t="shared" si="140"/>
        <v>.....</v>
      </c>
      <c r="D354" s="50" t="str">
        <f>IF($C354=".....","",_xlfn.IFNA(VLOOKUP($C354, Parameter!$A$4:$L$5000, 3, FALSE), ""))</f>
        <v/>
      </c>
      <c r="E354" s="50" t="str">
        <f t="shared" si="141"/>
        <v>.....</v>
      </c>
      <c r="F354" s="50" t="str">
        <f t="shared" si="142"/>
        <v>......</v>
      </c>
      <c r="G354" s="50" t="str">
        <f t="shared" si="143"/>
        <v>...</v>
      </c>
      <c r="H354" s="40">
        <f>IF(E354=".....", 0, _xlfn.IFNA(VLOOKUP($E354, Parameter2!$A$2:$C$5000, 3, FALSE), 0))</f>
        <v>0</v>
      </c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18" t="str">
        <f>IF(C354=".....","",_xlfn.IFNA(VLOOKUP($C354, Parameter!$A$4:$B$5000, 2, FALSE), "Kode belanja salah :("))</f>
        <v/>
      </c>
      <c r="X354" s="35"/>
      <c r="Y354" s="121"/>
      <c r="Z354" s="17"/>
      <c r="AA354" s="20"/>
      <c r="AB354" s="41" t="str">
        <f>IF($C354=".....","",VLOOKUP($C354, Parameter!$A$4:$L$5000, 6, FALSE))</f>
        <v/>
      </c>
      <c r="AC354" s="41" t="str">
        <f>IF($C354=".....","",VLOOKUP($C354, Parameter!$A$4:$L$5000, 7, FALSE))</f>
        <v/>
      </c>
      <c r="AD354" s="41" t="str">
        <f>IF($C354=".....","",VLOOKUP($C354, Parameter!$A$4:$L$5000, 8, FALSE))</f>
        <v/>
      </c>
      <c r="AE354" s="41" t="str">
        <f>IF($C354=".....","",VLOOKUP($C354, Parameter!$A$4:$L$5000, 9, FALSE))</f>
        <v/>
      </c>
      <c r="AF354" s="41" t="str">
        <f>IF($C354=".....","",VLOOKUP($C354, Parameter!$A$4:$L$5000, 10, FALSE))</f>
        <v/>
      </c>
      <c r="AG354" s="41" t="str">
        <f>IF($C354=".....","",VLOOKUP($C354, Parameter!$A$4:$L$5000, 11, FALSE))</f>
        <v/>
      </c>
      <c r="AH354" s="41" t="str">
        <f>IF($C354="..0.0.0.000","",_xlfn.IFNA(VLOOKUP($C354, Parameter!$A$4:$L$5000, 12, FALSE), ""))</f>
        <v/>
      </c>
      <c r="AI354" s="39"/>
      <c r="AJ354" s="39"/>
      <c r="AK354" s="39"/>
      <c r="AL354" s="39"/>
      <c r="AM354" s="39"/>
      <c r="AN354" s="39"/>
      <c r="AO354" s="39"/>
      <c r="AP354" s="41" t="str">
        <f>IF(F354="......", "", _xlfn.IFNA(VLOOKUP(F354, Parameter2!$D$2:$E$15000, 2, FALSE), "Kode aset salah :("))</f>
        <v/>
      </c>
      <c r="AQ354" s="39"/>
      <c r="AR354" s="51"/>
      <c r="AS354" s="52"/>
      <c r="AT354" s="53">
        <f t="shared" si="144"/>
        <v>0</v>
      </c>
      <c r="AU354" s="39" t="str">
        <f t="shared" si="145"/>
        <v/>
      </c>
      <c r="AV354" s="39" t="str">
        <f t="shared" si="146"/>
        <v/>
      </c>
      <c r="AW354" s="39" t="str">
        <f t="shared" si="147"/>
        <v/>
      </c>
      <c r="AX354" s="39" t="str">
        <f t="shared" si="148"/>
        <v/>
      </c>
      <c r="AY354" s="41" t="str">
        <f>IF(G354="...", "", VLOOKUP(G354, UPB!$A$3:$B$5000, 2, FALSE))</f>
        <v/>
      </c>
      <c r="AZ354" s="84"/>
      <c r="BA354" s="76"/>
      <c r="BB354" s="65"/>
      <c r="BC354" s="65"/>
      <c r="BD354" s="54"/>
      <c r="BE354" s="65"/>
      <c r="BF354" s="65"/>
      <c r="BG354" s="65"/>
      <c r="BH354" s="65"/>
      <c r="BI354" s="65"/>
      <c r="BJ354" s="65"/>
      <c r="BK354" s="65"/>
      <c r="BL354" s="65"/>
      <c r="BM354" s="65"/>
      <c r="BN354" s="70"/>
      <c r="BO354" s="65"/>
      <c r="BP354" s="65"/>
      <c r="BQ354" s="65"/>
      <c r="BR354" s="65"/>
      <c r="BS354" s="65"/>
      <c r="BT354" s="65"/>
      <c r="BU354" s="55" t="str">
        <f>IF(AND($D354 &lt;&gt; "", $D354 &lt;&gt; $E354, $F354 &lt;&gt; "x.x.x.x.x.x.x"), VLOOKUP($E354, Parameter!$E$3:$N$5000, 9, FALSE), "")</f>
        <v/>
      </c>
      <c r="BV354" s="55" t="str">
        <f>IF(AND($D354 &lt;&gt; "", $D354 &lt;&gt; $E354, $F354 &lt;&gt; "x.x.x.x.x.x.x"), VLOOKUP($E354, Parameter!$E$3:$N$5000, 10, FALSE), "")</f>
        <v/>
      </c>
      <c r="BW354" s="55" t="str">
        <f>IF(AND($D354 &lt;&gt; "", $D354 &lt;&gt; $E354, $F354 &lt;&gt; "x.x.x.x.x.x.x"), VLOOKUP($C354, Parameter!$A$4:$L$5000, 3, FALSE), "")</f>
        <v/>
      </c>
      <c r="BX354" s="55" t="str">
        <f>IF(AND($D354 &lt;&gt; "", $D354 &lt;&gt; $E354, $F354 &lt;&gt; "x.x.x.x.x.x.x"), VLOOKUP($C354, Parameter!$A$4:$L$5000, 4, FALSE), "")</f>
        <v/>
      </c>
      <c r="BY354" s="56">
        <f t="shared" si="149"/>
        <v>0</v>
      </c>
      <c r="BZ354" s="55" t="str">
        <f t="shared" si="150"/>
        <v>Intra</v>
      </c>
      <c r="CA354" s="55" t="str">
        <f>IF($BZ354="Ekstra", Parameter3!$B$2, "")</f>
        <v/>
      </c>
      <c r="CB354" s="55" t="str">
        <f>IF($BZ354="Ekstra", Parameter3!$C$2, "")</f>
        <v/>
      </c>
      <c r="CC354" s="55" t="str">
        <f>IF($BZ354="Ekstra", VLOOKUP($E354, Parameter!$E$3:$N$5000, 9, FALSE), "")</f>
        <v/>
      </c>
      <c r="CD354" s="55" t="str">
        <f>IF($BZ354="Ekstra", VLOOKUP($E354, Parameter!$E$3:$N$5000, 10, FALSE), "")</f>
        <v/>
      </c>
      <c r="CE354" s="56">
        <f t="shared" si="151"/>
        <v>0</v>
      </c>
      <c r="CF354" s="55" t="str">
        <f t="shared" si="162"/>
        <v/>
      </c>
      <c r="CG354" s="55" t="str">
        <f t="shared" si="162"/>
        <v/>
      </c>
      <c r="CH354" s="55" t="str">
        <f t="shared" si="153"/>
        <v/>
      </c>
      <c r="CI354" s="55" t="str">
        <f>IF($F354="x.x.x.x.x.x.x", VLOOKUP($C354, Parameter!$A$4:$L$5000, 4, FALSE), "")</f>
        <v/>
      </c>
      <c r="CJ354" s="56">
        <f t="shared" si="154"/>
        <v>0</v>
      </c>
      <c r="CM354" s="4" t="str">
        <f t="shared" si="155"/>
        <v>...-...-.....</v>
      </c>
      <c r="CN354" s="57">
        <f t="shared" si="156"/>
        <v>0</v>
      </c>
      <c r="CO354" s="58">
        <f t="shared" si="157"/>
        <v>0</v>
      </c>
      <c r="CP354" s="4" t="str">
        <f t="shared" si="158"/>
        <v/>
      </c>
      <c r="CQ354" s="4" t="b">
        <f t="shared" si="159"/>
        <v>0</v>
      </c>
      <c r="CR354" s="4" t="str">
        <f t="shared" si="160"/>
        <v/>
      </c>
      <c r="CS354" s="4" t="str">
        <f t="shared" si="161"/>
        <v/>
      </c>
      <c r="CT354" s="91" t="b">
        <f t="shared" si="137"/>
        <v>0</v>
      </c>
    </row>
    <row r="355" spans="1:98" s="4" customFormat="1" x14ac:dyDescent="0.25">
      <c r="A355" s="50" t="str">
        <f t="shared" si="138"/>
        <v>...</v>
      </c>
      <c r="B355" s="50" t="str">
        <f t="shared" si="139"/>
        <v>...</v>
      </c>
      <c r="C355" s="50" t="str">
        <f t="shared" si="140"/>
        <v>.....</v>
      </c>
      <c r="D355" s="50" t="str">
        <f>IF($C355=".....","",_xlfn.IFNA(VLOOKUP($C355, Parameter!$A$4:$L$5000, 3, FALSE), ""))</f>
        <v/>
      </c>
      <c r="E355" s="50" t="str">
        <f t="shared" si="141"/>
        <v>.....</v>
      </c>
      <c r="F355" s="50" t="str">
        <f t="shared" si="142"/>
        <v>......</v>
      </c>
      <c r="G355" s="50" t="str">
        <f t="shared" si="143"/>
        <v>...</v>
      </c>
      <c r="H355" s="40">
        <f>IF(E355=".....", 0, _xlfn.IFNA(VLOOKUP($E355, Parameter2!$A$2:$C$5000, 3, FALSE), 0))</f>
        <v>0</v>
      </c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18" t="str">
        <f>IF(C355=".....","",_xlfn.IFNA(VLOOKUP($C355, Parameter!$A$4:$B$5000, 2, FALSE), "Kode belanja salah :("))</f>
        <v/>
      </c>
      <c r="X355" s="35"/>
      <c r="Y355" s="121"/>
      <c r="Z355" s="17"/>
      <c r="AA355" s="20"/>
      <c r="AB355" s="41" t="str">
        <f>IF($C355=".....","",VLOOKUP($C355, Parameter!$A$4:$L$5000, 6, FALSE))</f>
        <v/>
      </c>
      <c r="AC355" s="41" t="str">
        <f>IF($C355=".....","",VLOOKUP($C355, Parameter!$A$4:$L$5000, 7, FALSE))</f>
        <v/>
      </c>
      <c r="AD355" s="41" t="str">
        <f>IF($C355=".....","",VLOOKUP($C355, Parameter!$A$4:$L$5000, 8, FALSE))</f>
        <v/>
      </c>
      <c r="AE355" s="41" t="str">
        <f>IF($C355=".....","",VLOOKUP($C355, Parameter!$A$4:$L$5000, 9, FALSE))</f>
        <v/>
      </c>
      <c r="AF355" s="41" t="str">
        <f>IF($C355=".....","",VLOOKUP($C355, Parameter!$A$4:$L$5000, 10, FALSE))</f>
        <v/>
      </c>
      <c r="AG355" s="41" t="str">
        <f>IF($C355=".....","",VLOOKUP($C355, Parameter!$A$4:$L$5000, 11, FALSE))</f>
        <v/>
      </c>
      <c r="AH355" s="41" t="str">
        <f>IF($C355="..0.0.0.000","",_xlfn.IFNA(VLOOKUP($C355, Parameter!$A$4:$L$5000, 12, FALSE), ""))</f>
        <v/>
      </c>
      <c r="AI355" s="39"/>
      <c r="AJ355" s="39"/>
      <c r="AK355" s="39"/>
      <c r="AL355" s="39"/>
      <c r="AM355" s="39"/>
      <c r="AN355" s="39"/>
      <c r="AO355" s="39"/>
      <c r="AP355" s="41" t="str">
        <f>IF(F355="......", "", _xlfn.IFNA(VLOOKUP(F355, Parameter2!$D$2:$E$15000, 2, FALSE), "Kode aset salah :("))</f>
        <v/>
      </c>
      <c r="AQ355" s="39"/>
      <c r="AR355" s="51"/>
      <c r="AS355" s="52"/>
      <c r="AT355" s="53">
        <f t="shared" si="144"/>
        <v>0</v>
      </c>
      <c r="AU355" s="39" t="str">
        <f t="shared" si="145"/>
        <v/>
      </c>
      <c r="AV355" s="39" t="str">
        <f t="shared" si="146"/>
        <v/>
      </c>
      <c r="AW355" s="39" t="str">
        <f t="shared" si="147"/>
        <v/>
      </c>
      <c r="AX355" s="39" t="str">
        <f t="shared" si="148"/>
        <v/>
      </c>
      <c r="AY355" s="41" t="str">
        <f>IF(G355="...", "", VLOOKUP(G355, UPB!$A$3:$B$5000, 2, FALSE))</f>
        <v/>
      </c>
      <c r="AZ355" s="84"/>
      <c r="BA355" s="76"/>
      <c r="BB355" s="65"/>
      <c r="BC355" s="65"/>
      <c r="BD355" s="54"/>
      <c r="BE355" s="65"/>
      <c r="BF355" s="65"/>
      <c r="BG355" s="65"/>
      <c r="BH355" s="65"/>
      <c r="BI355" s="65"/>
      <c r="BJ355" s="65"/>
      <c r="BK355" s="65"/>
      <c r="BL355" s="65"/>
      <c r="BM355" s="65"/>
      <c r="BN355" s="70"/>
      <c r="BO355" s="65"/>
      <c r="BP355" s="65"/>
      <c r="BQ355" s="65"/>
      <c r="BR355" s="65"/>
      <c r="BS355" s="65"/>
      <c r="BT355" s="65"/>
      <c r="BU355" s="55" t="str">
        <f>IF(AND($D355 &lt;&gt; "", $D355 &lt;&gt; $E355, $F355 &lt;&gt; "x.x.x.x.x.x.x"), VLOOKUP($E355, Parameter!$E$3:$N$5000, 9, FALSE), "")</f>
        <v/>
      </c>
      <c r="BV355" s="55" t="str">
        <f>IF(AND($D355 &lt;&gt; "", $D355 &lt;&gt; $E355, $F355 &lt;&gt; "x.x.x.x.x.x.x"), VLOOKUP($E355, Parameter!$E$3:$N$5000, 10, FALSE), "")</f>
        <v/>
      </c>
      <c r="BW355" s="55" t="str">
        <f>IF(AND($D355 &lt;&gt; "", $D355 &lt;&gt; $E355, $F355 &lt;&gt; "x.x.x.x.x.x.x"), VLOOKUP($C355, Parameter!$A$4:$L$5000, 3, FALSE), "")</f>
        <v/>
      </c>
      <c r="BX355" s="55" t="str">
        <f>IF(AND($D355 &lt;&gt; "", $D355 &lt;&gt; $E355, $F355 &lt;&gt; "x.x.x.x.x.x.x"), VLOOKUP($C355, Parameter!$A$4:$L$5000, 4, FALSE), "")</f>
        <v/>
      </c>
      <c r="BY355" s="56">
        <f t="shared" si="149"/>
        <v>0</v>
      </c>
      <c r="BZ355" s="55" t="str">
        <f t="shared" si="150"/>
        <v>Intra</v>
      </c>
      <c r="CA355" s="55" t="str">
        <f>IF($BZ355="Ekstra", Parameter3!$B$2, "")</f>
        <v/>
      </c>
      <c r="CB355" s="55" t="str">
        <f>IF($BZ355="Ekstra", Parameter3!$C$2, "")</f>
        <v/>
      </c>
      <c r="CC355" s="55" t="str">
        <f>IF($BZ355="Ekstra", VLOOKUP($E355, Parameter!$E$3:$N$5000, 9, FALSE), "")</f>
        <v/>
      </c>
      <c r="CD355" s="55" t="str">
        <f>IF($BZ355="Ekstra", VLOOKUP($E355, Parameter!$E$3:$N$5000, 10, FALSE), "")</f>
        <v/>
      </c>
      <c r="CE355" s="56">
        <f t="shared" si="151"/>
        <v>0</v>
      </c>
      <c r="CF355" s="55" t="str">
        <f t="shared" si="162"/>
        <v/>
      </c>
      <c r="CG355" s="55" t="str">
        <f t="shared" si="162"/>
        <v/>
      </c>
      <c r="CH355" s="55" t="str">
        <f t="shared" si="153"/>
        <v/>
      </c>
      <c r="CI355" s="55" t="str">
        <f>IF($F355="x.x.x.x.x.x.x", VLOOKUP($C355, Parameter!$A$4:$L$5000, 4, FALSE), "")</f>
        <v/>
      </c>
      <c r="CJ355" s="56">
        <f t="shared" si="154"/>
        <v>0</v>
      </c>
      <c r="CM355" s="4" t="str">
        <f t="shared" si="155"/>
        <v>...-...-.....</v>
      </c>
      <c r="CN355" s="57">
        <f t="shared" si="156"/>
        <v>0</v>
      </c>
      <c r="CO355" s="58">
        <f t="shared" si="157"/>
        <v>0</v>
      </c>
      <c r="CP355" s="4" t="str">
        <f t="shared" si="158"/>
        <v/>
      </c>
      <c r="CQ355" s="4" t="b">
        <f t="shared" si="159"/>
        <v>0</v>
      </c>
      <c r="CR355" s="4" t="str">
        <f t="shared" si="160"/>
        <v/>
      </c>
      <c r="CS355" s="4" t="str">
        <f t="shared" si="161"/>
        <v/>
      </c>
      <c r="CT355" s="91" t="b">
        <f t="shared" si="137"/>
        <v>0</v>
      </c>
    </row>
    <row r="356" spans="1:98" s="4" customFormat="1" x14ac:dyDescent="0.25">
      <c r="A356" s="50" t="str">
        <f t="shared" si="138"/>
        <v>...</v>
      </c>
      <c r="B356" s="50" t="str">
        <f t="shared" si="139"/>
        <v>...</v>
      </c>
      <c r="C356" s="50" t="str">
        <f t="shared" si="140"/>
        <v>.....</v>
      </c>
      <c r="D356" s="50" t="str">
        <f>IF($C356=".....","",_xlfn.IFNA(VLOOKUP($C356, Parameter!$A$4:$L$5000, 3, FALSE), ""))</f>
        <v/>
      </c>
      <c r="E356" s="50" t="str">
        <f t="shared" si="141"/>
        <v>.....</v>
      </c>
      <c r="F356" s="50" t="str">
        <f t="shared" si="142"/>
        <v>......</v>
      </c>
      <c r="G356" s="50" t="str">
        <f t="shared" si="143"/>
        <v>...</v>
      </c>
      <c r="H356" s="40">
        <f>IF(E356=".....", 0, _xlfn.IFNA(VLOOKUP($E356, Parameter2!$A$2:$C$5000, 3, FALSE), 0))</f>
        <v>0</v>
      </c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18" t="str">
        <f>IF(C356=".....","",_xlfn.IFNA(VLOOKUP($C356, Parameter!$A$4:$B$5000, 2, FALSE), "Kode belanja salah :("))</f>
        <v/>
      </c>
      <c r="X356" s="35"/>
      <c r="Y356" s="121"/>
      <c r="Z356" s="17"/>
      <c r="AA356" s="20"/>
      <c r="AB356" s="41" t="str">
        <f>IF($C356=".....","",VLOOKUP($C356, Parameter!$A$4:$L$5000, 6, FALSE))</f>
        <v/>
      </c>
      <c r="AC356" s="41" t="str">
        <f>IF($C356=".....","",VLOOKUP($C356, Parameter!$A$4:$L$5000, 7, FALSE))</f>
        <v/>
      </c>
      <c r="AD356" s="41" t="str">
        <f>IF($C356=".....","",VLOOKUP($C356, Parameter!$A$4:$L$5000, 8, FALSE))</f>
        <v/>
      </c>
      <c r="AE356" s="41" t="str">
        <f>IF($C356=".....","",VLOOKUP($C356, Parameter!$A$4:$L$5000, 9, FALSE))</f>
        <v/>
      </c>
      <c r="AF356" s="41" t="str">
        <f>IF($C356=".....","",VLOOKUP($C356, Parameter!$A$4:$L$5000, 10, FALSE))</f>
        <v/>
      </c>
      <c r="AG356" s="41" t="str">
        <f>IF($C356=".....","",VLOOKUP($C356, Parameter!$A$4:$L$5000, 11, FALSE))</f>
        <v/>
      </c>
      <c r="AH356" s="41" t="str">
        <f>IF($C356="..0.0.0.000","",_xlfn.IFNA(VLOOKUP($C356, Parameter!$A$4:$L$5000, 12, FALSE), ""))</f>
        <v/>
      </c>
      <c r="AI356" s="39"/>
      <c r="AJ356" s="39"/>
      <c r="AK356" s="39"/>
      <c r="AL356" s="39"/>
      <c r="AM356" s="39"/>
      <c r="AN356" s="39"/>
      <c r="AO356" s="39"/>
      <c r="AP356" s="41" t="str">
        <f>IF(F356="......", "", _xlfn.IFNA(VLOOKUP(F356, Parameter2!$D$2:$E$15000, 2, FALSE), "Kode aset salah :("))</f>
        <v/>
      </c>
      <c r="AQ356" s="39"/>
      <c r="AR356" s="51"/>
      <c r="AS356" s="52"/>
      <c r="AT356" s="53">
        <f t="shared" si="144"/>
        <v>0</v>
      </c>
      <c r="AU356" s="39" t="str">
        <f t="shared" si="145"/>
        <v/>
      </c>
      <c r="AV356" s="39" t="str">
        <f t="shared" si="146"/>
        <v/>
      </c>
      <c r="AW356" s="39" t="str">
        <f t="shared" si="147"/>
        <v/>
      </c>
      <c r="AX356" s="39" t="str">
        <f t="shared" si="148"/>
        <v/>
      </c>
      <c r="AY356" s="41" t="str">
        <f>IF(G356="...", "", VLOOKUP(G356, UPB!$A$3:$B$5000, 2, FALSE))</f>
        <v/>
      </c>
      <c r="AZ356" s="84"/>
      <c r="BA356" s="76"/>
      <c r="BB356" s="65"/>
      <c r="BC356" s="65"/>
      <c r="BD356" s="54"/>
      <c r="BE356" s="65"/>
      <c r="BF356" s="65"/>
      <c r="BG356" s="65"/>
      <c r="BH356" s="65"/>
      <c r="BI356" s="65"/>
      <c r="BJ356" s="65"/>
      <c r="BK356" s="65"/>
      <c r="BL356" s="65"/>
      <c r="BM356" s="65"/>
      <c r="BN356" s="70"/>
      <c r="BO356" s="65"/>
      <c r="BP356" s="65"/>
      <c r="BQ356" s="65"/>
      <c r="BR356" s="65"/>
      <c r="BS356" s="65"/>
      <c r="BT356" s="65"/>
      <c r="BU356" s="55" t="str">
        <f>IF(AND($D356 &lt;&gt; "", $D356 &lt;&gt; $E356, $F356 &lt;&gt; "x.x.x.x.x.x.x"), VLOOKUP($E356, Parameter!$E$3:$N$5000, 9, FALSE), "")</f>
        <v/>
      </c>
      <c r="BV356" s="55" t="str">
        <f>IF(AND($D356 &lt;&gt; "", $D356 &lt;&gt; $E356, $F356 &lt;&gt; "x.x.x.x.x.x.x"), VLOOKUP($E356, Parameter!$E$3:$N$5000, 10, FALSE), "")</f>
        <v/>
      </c>
      <c r="BW356" s="55" t="str">
        <f>IF(AND($D356 &lt;&gt; "", $D356 &lt;&gt; $E356, $F356 &lt;&gt; "x.x.x.x.x.x.x"), VLOOKUP($C356, Parameter!$A$4:$L$5000, 3, FALSE), "")</f>
        <v/>
      </c>
      <c r="BX356" s="55" t="str">
        <f>IF(AND($D356 &lt;&gt; "", $D356 &lt;&gt; $E356, $F356 &lt;&gt; "x.x.x.x.x.x.x"), VLOOKUP($C356, Parameter!$A$4:$L$5000, 4, FALSE), "")</f>
        <v/>
      </c>
      <c r="BY356" s="56">
        <f t="shared" si="149"/>
        <v>0</v>
      </c>
      <c r="BZ356" s="55" t="str">
        <f t="shared" si="150"/>
        <v>Intra</v>
      </c>
      <c r="CA356" s="55" t="str">
        <f>IF($BZ356="Ekstra", Parameter3!$B$2, "")</f>
        <v/>
      </c>
      <c r="CB356" s="55" t="str">
        <f>IF($BZ356="Ekstra", Parameter3!$C$2, "")</f>
        <v/>
      </c>
      <c r="CC356" s="55" t="str">
        <f>IF($BZ356="Ekstra", VLOOKUP($E356, Parameter!$E$3:$N$5000, 9, FALSE), "")</f>
        <v/>
      </c>
      <c r="CD356" s="55" t="str">
        <f>IF($BZ356="Ekstra", VLOOKUP($E356, Parameter!$E$3:$N$5000, 10, FALSE), "")</f>
        <v/>
      </c>
      <c r="CE356" s="56">
        <f t="shared" si="151"/>
        <v>0</v>
      </c>
      <c r="CF356" s="55" t="str">
        <f t="shared" si="162"/>
        <v/>
      </c>
      <c r="CG356" s="55" t="str">
        <f t="shared" si="162"/>
        <v/>
      </c>
      <c r="CH356" s="55" t="str">
        <f t="shared" si="153"/>
        <v/>
      </c>
      <c r="CI356" s="55" t="str">
        <f>IF($F356="x.x.x.x.x.x.x", VLOOKUP($C356, Parameter!$A$4:$L$5000, 4, FALSE), "")</f>
        <v/>
      </c>
      <c r="CJ356" s="56">
        <f t="shared" si="154"/>
        <v>0</v>
      </c>
      <c r="CM356" s="4" t="str">
        <f t="shared" si="155"/>
        <v>...-...-.....</v>
      </c>
      <c r="CN356" s="57">
        <f t="shared" si="156"/>
        <v>0</v>
      </c>
      <c r="CO356" s="58">
        <f t="shared" si="157"/>
        <v>0</v>
      </c>
      <c r="CP356" s="4" t="str">
        <f t="shared" si="158"/>
        <v/>
      </c>
      <c r="CQ356" s="4" t="b">
        <f t="shared" si="159"/>
        <v>0</v>
      </c>
      <c r="CR356" s="4" t="str">
        <f t="shared" si="160"/>
        <v/>
      </c>
      <c r="CS356" s="4" t="str">
        <f t="shared" si="161"/>
        <v/>
      </c>
      <c r="CT356" s="91" t="b">
        <f t="shared" si="137"/>
        <v>0</v>
      </c>
    </row>
    <row r="357" spans="1:98" s="4" customFormat="1" x14ac:dyDescent="0.25">
      <c r="A357" s="50" t="str">
        <f t="shared" si="138"/>
        <v>...</v>
      </c>
      <c r="B357" s="50" t="str">
        <f t="shared" si="139"/>
        <v>...</v>
      </c>
      <c r="C357" s="50" t="str">
        <f t="shared" si="140"/>
        <v>.....</v>
      </c>
      <c r="D357" s="50" t="str">
        <f>IF($C357=".....","",_xlfn.IFNA(VLOOKUP($C357, Parameter!$A$4:$L$5000, 3, FALSE), ""))</f>
        <v/>
      </c>
      <c r="E357" s="50" t="str">
        <f t="shared" si="141"/>
        <v>.....</v>
      </c>
      <c r="F357" s="50" t="str">
        <f t="shared" si="142"/>
        <v>......</v>
      </c>
      <c r="G357" s="50" t="str">
        <f t="shared" si="143"/>
        <v>...</v>
      </c>
      <c r="H357" s="40">
        <f>IF(E357=".....", 0, _xlfn.IFNA(VLOOKUP($E357, Parameter2!$A$2:$C$5000, 3, FALSE), 0))</f>
        <v>0</v>
      </c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18" t="str">
        <f>IF(C357=".....","",_xlfn.IFNA(VLOOKUP($C357, Parameter!$A$4:$B$5000, 2, FALSE), "Kode belanja salah :("))</f>
        <v/>
      </c>
      <c r="X357" s="35"/>
      <c r="Y357" s="121"/>
      <c r="Z357" s="17"/>
      <c r="AA357" s="20"/>
      <c r="AB357" s="41" t="str">
        <f>IF($C357=".....","",VLOOKUP($C357, Parameter!$A$4:$L$5000, 6, FALSE))</f>
        <v/>
      </c>
      <c r="AC357" s="41" t="str">
        <f>IF($C357=".....","",VLOOKUP($C357, Parameter!$A$4:$L$5000, 7, FALSE))</f>
        <v/>
      </c>
      <c r="AD357" s="41" t="str">
        <f>IF($C357=".....","",VLOOKUP($C357, Parameter!$A$4:$L$5000, 8, FALSE))</f>
        <v/>
      </c>
      <c r="AE357" s="41" t="str">
        <f>IF($C357=".....","",VLOOKUP($C357, Parameter!$A$4:$L$5000, 9, FALSE))</f>
        <v/>
      </c>
      <c r="AF357" s="41" t="str">
        <f>IF($C357=".....","",VLOOKUP($C357, Parameter!$A$4:$L$5000, 10, FALSE))</f>
        <v/>
      </c>
      <c r="AG357" s="41" t="str">
        <f>IF($C357=".....","",VLOOKUP($C357, Parameter!$A$4:$L$5000, 11, FALSE))</f>
        <v/>
      </c>
      <c r="AH357" s="41" t="str">
        <f>IF($C357="..0.0.0.000","",_xlfn.IFNA(VLOOKUP($C357, Parameter!$A$4:$L$5000, 12, FALSE), ""))</f>
        <v/>
      </c>
      <c r="AI357" s="39"/>
      <c r="AJ357" s="39"/>
      <c r="AK357" s="39"/>
      <c r="AL357" s="39"/>
      <c r="AM357" s="39"/>
      <c r="AN357" s="39"/>
      <c r="AO357" s="39"/>
      <c r="AP357" s="41" t="str">
        <f>IF(F357="......", "", _xlfn.IFNA(VLOOKUP(F357, Parameter2!$D$2:$E$15000, 2, FALSE), "Kode aset salah :("))</f>
        <v/>
      </c>
      <c r="AQ357" s="39"/>
      <c r="AR357" s="51"/>
      <c r="AS357" s="52"/>
      <c r="AT357" s="53">
        <f t="shared" si="144"/>
        <v>0</v>
      </c>
      <c r="AU357" s="39" t="str">
        <f t="shared" si="145"/>
        <v/>
      </c>
      <c r="AV357" s="39" t="str">
        <f t="shared" si="146"/>
        <v/>
      </c>
      <c r="AW357" s="39" t="str">
        <f t="shared" si="147"/>
        <v/>
      </c>
      <c r="AX357" s="39" t="str">
        <f t="shared" si="148"/>
        <v/>
      </c>
      <c r="AY357" s="41" t="str">
        <f>IF(G357="...", "", VLOOKUP(G357, UPB!$A$3:$B$5000, 2, FALSE))</f>
        <v/>
      </c>
      <c r="AZ357" s="84"/>
      <c r="BA357" s="76"/>
      <c r="BB357" s="65"/>
      <c r="BC357" s="65"/>
      <c r="BD357" s="54"/>
      <c r="BE357" s="65"/>
      <c r="BF357" s="65"/>
      <c r="BG357" s="65"/>
      <c r="BH357" s="65"/>
      <c r="BI357" s="65"/>
      <c r="BJ357" s="65"/>
      <c r="BK357" s="65"/>
      <c r="BL357" s="65"/>
      <c r="BM357" s="65"/>
      <c r="BN357" s="70"/>
      <c r="BO357" s="65"/>
      <c r="BP357" s="65"/>
      <c r="BQ357" s="65"/>
      <c r="BR357" s="65"/>
      <c r="BS357" s="65"/>
      <c r="BT357" s="65"/>
      <c r="BU357" s="55" t="str">
        <f>IF(AND($D357 &lt;&gt; "", $D357 &lt;&gt; $E357, $F357 &lt;&gt; "x.x.x.x.x.x.x"), VLOOKUP($E357, Parameter!$E$3:$N$5000, 9, FALSE), "")</f>
        <v/>
      </c>
      <c r="BV357" s="55" t="str">
        <f>IF(AND($D357 &lt;&gt; "", $D357 &lt;&gt; $E357, $F357 &lt;&gt; "x.x.x.x.x.x.x"), VLOOKUP($E357, Parameter!$E$3:$N$5000, 10, FALSE), "")</f>
        <v/>
      </c>
      <c r="BW357" s="55" t="str">
        <f>IF(AND($D357 &lt;&gt; "", $D357 &lt;&gt; $E357, $F357 &lt;&gt; "x.x.x.x.x.x.x"), VLOOKUP($C357, Parameter!$A$4:$L$5000, 3, FALSE), "")</f>
        <v/>
      </c>
      <c r="BX357" s="55" t="str">
        <f>IF(AND($D357 &lt;&gt; "", $D357 &lt;&gt; $E357, $F357 &lt;&gt; "x.x.x.x.x.x.x"), VLOOKUP($C357, Parameter!$A$4:$L$5000, 4, FALSE), "")</f>
        <v/>
      </c>
      <c r="BY357" s="56">
        <f t="shared" si="149"/>
        <v>0</v>
      </c>
      <c r="BZ357" s="55" t="str">
        <f t="shared" si="150"/>
        <v>Intra</v>
      </c>
      <c r="CA357" s="55" t="str">
        <f>IF($BZ357="Ekstra", Parameter3!$B$2, "")</f>
        <v/>
      </c>
      <c r="CB357" s="55" t="str">
        <f>IF($BZ357="Ekstra", Parameter3!$C$2, "")</f>
        <v/>
      </c>
      <c r="CC357" s="55" t="str">
        <f>IF($BZ357="Ekstra", VLOOKUP($E357, Parameter!$E$3:$N$5000, 9, FALSE), "")</f>
        <v/>
      </c>
      <c r="CD357" s="55" t="str">
        <f>IF($BZ357="Ekstra", VLOOKUP($E357, Parameter!$E$3:$N$5000, 10, FALSE), "")</f>
        <v/>
      </c>
      <c r="CE357" s="56">
        <f t="shared" si="151"/>
        <v>0</v>
      </c>
      <c r="CF357" s="55" t="str">
        <f t="shared" si="162"/>
        <v/>
      </c>
      <c r="CG357" s="55" t="str">
        <f t="shared" si="162"/>
        <v/>
      </c>
      <c r="CH357" s="55" t="str">
        <f t="shared" si="153"/>
        <v/>
      </c>
      <c r="CI357" s="55" t="str">
        <f>IF($F357="x.x.x.x.x.x.x", VLOOKUP($C357, Parameter!$A$4:$L$5000, 4, FALSE), "")</f>
        <v/>
      </c>
      <c r="CJ357" s="56">
        <f t="shared" si="154"/>
        <v>0</v>
      </c>
      <c r="CM357" s="4" t="str">
        <f t="shared" si="155"/>
        <v>...-...-.....</v>
      </c>
      <c r="CN357" s="57">
        <f t="shared" si="156"/>
        <v>0</v>
      </c>
      <c r="CO357" s="58">
        <f t="shared" si="157"/>
        <v>0</v>
      </c>
      <c r="CP357" s="4" t="str">
        <f t="shared" si="158"/>
        <v/>
      </c>
      <c r="CQ357" s="4" t="b">
        <f t="shared" si="159"/>
        <v>0</v>
      </c>
      <c r="CR357" s="4" t="str">
        <f t="shared" si="160"/>
        <v/>
      </c>
      <c r="CS357" s="4" t="str">
        <f t="shared" si="161"/>
        <v/>
      </c>
      <c r="CT357" s="91" t="b">
        <f t="shared" si="137"/>
        <v>0</v>
      </c>
    </row>
    <row r="358" spans="1:98" s="4" customFormat="1" x14ac:dyDescent="0.25">
      <c r="A358" s="50" t="str">
        <f t="shared" si="138"/>
        <v>...</v>
      </c>
      <c r="B358" s="50" t="str">
        <f t="shared" si="139"/>
        <v>...</v>
      </c>
      <c r="C358" s="50" t="str">
        <f t="shared" si="140"/>
        <v>.....</v>
      </c>
      <c r="D358" s="50" t="str">
        <f>IF($C358=".....","",_xlfn.IFNA(VLOOKUP($C358, Parameter!$A$4:$L$5000, 3, FALSE), ""))</f>
        <v/>
      </c>
      <c r="E358" s="50" t="str">
        <f t="shared" si="141"/>
        <v>.....</v>
      </c>
      <c r="F358" s="50" t="str">
        <f t="shared" si="142"/>
        <v>......</v>
      </c>
      <c r="G358" s="50" t="str">
        <f t="shared" si="143"/>
        <v>...</v>
      </c>
      <c r="H358" s="40">
        <f>IF(E358=".....", 0, _xlfn.IFNA(VLOOKUP($E358, Parameter2!$A$2:$C$5000, 3, FALSE), 0))</f>
        <v>0</v>
      </c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18" t="str">
        <f>IF(C358=".....","",_xlfn.IFNA(VLOOKUP($C358, Parameter!$A$4:$B$5000, 2, FALSE), "Kode belanja salah :("))</f>
        <v/>
      </c>
      <c r="X358" s="35"/>
      <c r="Y358" s="121"/>
      <c r="Z358" s="17"/>
      <c r="AA358" s="20"/>
      <c r="AB358" s="41" t="str">
        <f>IF($C358=".....","",VLOOKUP($C358, Parameter!$A$4:$L$5000, 6, FALSE))</f>
        <v/>
      </c>
      <c r="AC358" s="41" t="str">
        <f>IF($C358=".....","",VLOOKUP($C358, Parameter!$A$4:$L$5000, 7, FALSE))</f>
        <v/>
      </c>
      <c r="AD358" s="41" t="str">
        <f>IF($C358=".....","",VLOOKUP($C358, Parameter!$A$4:$L$5000, 8, FALSE))</f>
        <v/>
      </c>
      <c r="AE358" s="41" t="str">
        <f>IF($C358=".....","",VLOOKUP($C358, Parameter!$A$4:$L$5000, 9, FALSE))</f>
        <v/>
      </c>
      <c r="AF358" s="41" t="str">
        <f>IF($C358=".....","",VLOOKUP($C358, Parameter!$A$4:$L$5000, 10, FALSE))</f>
        <v/>
      </c>
      <c r="AG358" s="41" t="str">
        <f>IF($C358=".....","",VLOOKUP($C358, Parameter!$A$4:$L$5000, 11, FALSE))</f>
        <v/>
      </c>
      <c r="AH358" s="41" t="str">
        <f>IF($C358="..0.0.0.000","",_xlfn.IFNA(VLOOKUP($C358, Parameter!$A$4:$L$5000, 12, FALSE), ""))</f>
        <v/>
      </c>
      <c r="AI358" s="39"/>
      <c r="AJ358" s="39"/>
      <c r="AK358" s="39"/>
      <c r="AL358" s="39"/>
      <c r="AM358" s="39"/>
      <c r="AN358" s="39"/>
      <c r="AO358" s="39"/>
      <c r="AP358" s="41" t="str">
        <f>IF(F358="......", "", _xlfn.IFNA(VLOOKUP(F358, Parameter2!$D$2:$E$15000, 2, FALSE), "Kode aset salah :("))</f>
        <v/>
      </c>
      <c r="AQ358" s="39"/>
      <c r="AR358" s="51"/>
      <c r="AS358" s="52"/>
      <c r="AT358" s="53">
        <f t="shared" si="144"/>
        <v>0</v>
      </c>
      <c r="AU358" s="39" t="str">
        <f t="shared" si="145"/>
        <v/>
      </c>
      <c r="AV358" s="39" t="str">
        <f t="shared" si="146"/>
        <v/>
      </c>
      <c r="AW358" s="39" t="str">
        <f t="shared" si="147"/>
        <v/>
      </c>
      <c r="AX358" s="39" t="str">
        <f t="shared" si="148"/>
        <v/>
      </c>
      <c r="AY358" s="41" t="str">
        <f>IF(G358="...", "", VLOOKUP(G358, UPB!$A$3:$B$5000, 2, FALSE))</f>
        <v/>
      </c>
      <c r="AZ358" s="84"/>
      <c r="BA358" s="76"/>
      <c r="BB358" s="65"/>
      <c r="BC358" s="65"/>
      <c r="BD358" s="54"/>
      <c r="BE358" s="65"/>
      <c r="BF358" s="65"/>
      <c r="BG358" s="65"/>
      <c r="BH358" s="65"/>
      <c r="BI358" s="65"/>
      <c r="BJ358" s="65"/>
      <c r="BK358" s="65"/>
      <c r="BL358" s="65"/>
      <c r="BM358" s="65"/>
      <c r="BN358" s="70"/>
      <c r="BO358" s="65"/>
      <c r="BP358" s="65"/>
      <c r="BQ358" s="65"/>
      <c r="BR358" s="65"/>
      <c r="BS358" s="65"/>
      <c r="BT358" s="65"/>
      <c r="BU358" s="55" t="str">
        <f>IF(AND($D358 &lt;&gt; "", $D358 &lt;&gt; $E358, $F358 &lt;&gt; "x.x.x.x.x.x.x"), VLOOKUP($E358, Parameter!$E$3:$N$5000, 9, FALSE), "")</f>
        <v/>
      </c>
      <c r="BV358" s="55" t="str">
        <f>IF(AND($D358 &lt;&gt; "", $D358 &lt;&gt; $E358, $F358 &lt;&gt; "x.x.x.x.x.x.x"), VLOOKUP($E358, Parameter!$E$3:$N$5000, 10, FALSE), "")</f>
        <v/>
      </c>
      <c r="BW358" s="55" t="str">
        <f>IF(AND($D358 &lt;&gt; "", $D358 &lt;&gt; $E358, $F358 &lt;&gt; "x.x.x.x.x.x.x"), VLOOKUP($C358, Parameter!$A$4:$L$5000, 3, FALSE), "")</f>
        <v/>
      </c>
      <c r="BX358" s="55" t="str">
        <f>IF(AND($D358 &lt;&gt; "", $D358 &lt;&gt; $E358, $F358 &lt;&gt; "x.x.x.x.x.x.x"), VLOOKUP($C358, Parameter!$A$4:$L$5000, 4, FALSE), "")</f>
        <v/>
      </c>
      <c r="BY358" s="56">
        <f t="shared" si="149"/>
        <v>0</v>
      </c>
      <c r="BZ358" s="55" t="str">
        <f t="shared" si="150"/>
        <v>Intra</v>
      </c>
      <c r="CA358" s="55" t="str">
        <f>IF($BZ358="Ekstra", Parameter3!$B$2, "")</f>
        <v/>
      </c>
      <c r="CB358" s="55" t="str">
        <f>IF($BZ358="Ekstra", Parameter3!$C$2, "")</f>
        <v/>
      </c>
      <c r="CC358" s="55" t="str">
        <f>IF($BZ358="Ekstra", VLOOKUP($E358, Parameter!$E$3:$N$5000, 9, FALSE), "")</f>
        <v/>
      </c>
      <c r="CD358" s="55" t="str">
        <f>IF($BZ358="Ekstra", VLOOKUP($E358, Parameter!$E$3:$N$5000, 10, FALSE), "")</f>
        <v/>
      </c>
      <c r="CE358" s="56">
        <f t="shared" si="151"/>
        <v>0</v>
      </c>
      <c r="CF358" s="55" t="str">
        <f t="shared" si="162"/>
        <v/>
      </c>
      <c r="CG358" s="55" t="str">
        <f t="shared" si="162"/>
        <v/>
      </c>
      <c r="CH358" s="55" t="str">
        <f t="shared" si="153"/>
        <v/>
      </c>
      <c r="CI358" s="55" t="str">
        <f>IF($F358="x.x.x.x.x.x.x", VLOOKUP($C358, Parameter!$A$4:$L$5000, 4, FALSE), "")</f>
        <v/>
      </c>
      <c r="CJ358" s="56">
        <f t="shared" si="154"/>
        <v>0</v>
      </c>
      <c r="CM358" s="4" t="str">
        <f t="shared" si="155"/>
        <v>...-...-.....</v>
      </c>
      <c r="CN358" s="57">
        <f t="shared" si="156"/>
        <v>0</v>
      </c>
      <c r="CO358" s="58">
        <f t="shared" si="157"/>
        <v>0</v>
      </c>
      <c r="CP358" s="4" t="str">
        <f t="shared" si="158"/>
        <v/>
      </c>
      <c r="CQ358" s="4" t="b">
        <f t="shared" si="159"/>
        <v>0</v>
      </c>
      <c r="CR358" s="4" t="str">
        <f t="shared" si="160"/>
        <v/>
      </c>
      <c r="CS358" s="4" t="str">
        <f t="shared" si="161"/>
        <v/>
      </c>
      <c r="CT358" s="91" t="b">
        <f t="shared" si="137"/>
        <v>0</v>
      </c>
    </row>
    <row r="359" spans="1:98" s="4" customFormat="1" x14ac:dyDescent="0.25">
      <c r="A359" s="50" t="str">
        <f t="shared" si="138"/>
        <v>...</v>
      </c>
      <c r="B359" s="50" t="str">
        <f t="shared" si="139"/>
        <v>...</v>
      </c>
      <c r="C359" s="50" t="str">
        <f t="shared" si="140"/>
        <v>.....</v>
      </c>
      <c r="D359" s="50" t="str">
        <f>IF($C359=".....","",_xlfn.IFNA(VLOOKUP($C359, Parameter!$A$4:$L$5000, 3, FALSE), ""))</f>
        <v/>
      </c>
      <c r="E359" s="50" t="str">
        <f t="shared" si="141"/>
        <v>.....</v>
      </c>
      <c r="F359" s="50" t="str">
        <f t="shared" si="142"/>
        <v>......</v>
      </c>
      <c r="G359" s="50" t="str">
        <f t="shared" si="143"/>
        <v>...</v>
      </c>
      <c r="H359" s="40">
        <f>IF(E359=".....", 0, _xlfn.IFNA(VLOOKUP($E359, Parameter2!$A$2:$C$5000, 3, FALSE), 0))</f>
        <v>0</v>
      </c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18" t="str">
        <f>IF(C359=".....","",_xlfn.IFNA(VLOOKUP($C359, Parameter!$A$4:$B$5000, 2, FALSE), "Kode belanja salah :("))</f>
        <v/>
      </c>
      <c r="X359" s="35"/>
      <c r="Y359" s="121"/>
      <c r="Z359" s="17"/>
      <c r="AA359" s="20"/>
      <c r="AB359" s="41" t="str">
        <f>IF($C359=".....","",VLOOKUP($C359, Parameter!$A$4:$L$5000, 6, FALSE))</f>
        <v/>
      </c>
      <c r="AC359" s="41" t="str">
        <f>IF($C359=".....","",VLOOKUP($C359, Parameter!$A$4:$L$5000, 7, FALSE))</f>
        <v/>
      </c>
      <c r="AD359" s="41" t="str">
        <f>IF($C359=".....","",VLOOKUP($C359, Parameter!$A$4:$L$5000, 8, FALSE))</f>
        <v/>
      </c>
      <c r="AE359" s="41" t="str">
        <f>IF($C359=".....","",VLOOKUP($C359, Parameter!$A$4:$L$5000, 9, FALSE))</f>
        <v/>
      </c>
      <c r="AF359" s="41" t="str">
        <f>IF($C359=".....","",VLOOKUP($C359, Parameter!$A$4:$L$5000, 10, FALSE))</f>
        <v/>
      </c>
      <c r="AG359" s="41" t="str">
        <f>IF($C359=".....","",VLOOKUP($C359, Parameter!$A$4:$L$5000, 11, FALSE))</f>
        <v/>
      </c>
      <c r="AH359" s="41" t="str">
        <f>IF($C359="..0.0.0.000","",_xlfn.IFNA(VLOOKUP($C359, Parameter!$A$4:$L$5000, 12, FALSE), ""))</f>
        <v/>
      </c>
      <c r="AI359" s="39"/>
      <c r="AJ359" s="39"/>
      <c r="AK359" s="39"/>
      <c r="AL359" s="39"/>
      <c r="AM359" s="39"/>
      <c r="AN359" s="39"/>
      <c r="AO359" s="39"/>
      <c r="AP359" s="41" t="str">
        <f>IF(F359="......", "", _xlfn.IFNA(VLOOKUP(F359, Parameter2!$D$2:$E$15000, 2, FALSE), "Kode aset salah :("))</f>
        <v/>
      </c>
      <c r="AQ359" s="39"/>
      <c r="AR359" s="51"/>
      <c r="AS359" s="52"/>
      <c r="AT359" s="53">
        <f t="shared" si="144"/>
        <v>0</v>
      </c>
      <c r="AU359" s="39" t="str">
        <f t="shared" si="145"/>
        <v/>
      </c>
      <c r="AV359" s="39" t="str">
        <f t="shared" si="146"/>
        <v/>
      </c>
      <c r="AW359" s="39" t="str">
        <f t="shared" si="147"/>
        <v/>
      </c>
      <c r="AX359" s="39" t="str">
        <f t="shared" si="148"/>
        <v/>
      </c>
      <c r="AY359" s="41" t="str">
        <f>IF(G359="...", "", VLOOKUP(G359, UPB!$A$3:$B$5000, 2, FALSE))</f>
        <v/>
      </c>
      <c r="AZ359" s="84"/>
      <c r="BA359" s="76"/>
      <c r="BB359" s="65"/>
      <c r="BC359" s="65"/>
      <c r="BD359" s="54"/>
      <c r="BE359" s="65"/>
      <c r="BF359" s="65"/>
      <c r="BG359" s="65"/>
      <c r="BH359" s="65"/>
      <c r="BI359" s="65"/>
      <c r="BJ359" s="65"/>
      <c r="BK359" s="65"/>
      <c r="BL359" s="65"/>
      <c r="BM359" s="65"/>
      <c r="BN359" s="70"/>
      <c r="BO359" s="65"/>
      <c r="BP359" s="65"/>
      <c r="BQ359" s="65"/>
      <c r="BR359" s="65"/>
      <c r="BS359" s="65"/>
      <c r="BT359" s="65"/>
      <c r="BU359" s="55" t="str">
        <f>IF(AND($D359 &lt;&gt; "", $D359 &lt;&gt; $E359, $F359 &lt;&gt; "x.x.x.x.x.x.x"), VLOOKUP($E359, Parameter!$E$3:$N$5000, 9, FALSE), "")</f>
        <v/>
      </c>
      <c r="BV359" s="55" t="str">
        <f>IF(AND($D359 &lt;&gt; "", $D359 &lt;&gt; $E359, $F359 &lt;&gt; "x.x.x.x.x.x.x"), VLOOKUP($E359, Parameter!$E$3:$N$5000, 10, FALSE), "")</f>
        <v/>
      </c>
      <c r="BW359" s="55" t="str">
        <f>IF(AND($D359 &lt;&gt; "", $D359 &lt;&gt; $E359, $F359 &lt;&gt; "x.x.x.x.x.x.x"), VLOOKUP($C359, Parameter!$A$4:$L$5000, 3, FALSE), "")</f>
        <v/>
      </c>
      <c r="BX359" s="55" t="str">
        <f>IF(AND($D359 &lt;&gt; "", $D359 &lt;&gt; $E359, $F359 &lt;&gt; "x.x.x.x.x.x.x"), VLOOKUP($C359, Parameter!$A$4:$L$5000, 4, FALSE), "")</f>
        <v/>
      </c>
      <c r="BY359" s="56">
        <f t="shared" si="149"/>
        <v>0</v>
      </c>
      <c r="BZ359" s="55" t="str">
        <f t="shared" si="150"/>
        <v>Intra</v>
      </c>
      <c r="CA359" s="55" t="str">
        <f>IF($BZ359="Ekstra", Parameter3!$B$2, "")</f>
        <v/>
      </c>
      <c r="CB359" s="55" t="str">
        <f>IF($BZ359="Ekstra", Parameter3!$C$2, "")</f>
        <v/>
      </c>
      <c r="CC359" s="55" t="str">
        <f>IF($BZ359="Ekstra", VLOOKUP($E359, Parameter!$E$3:$N$5000, 9, FALSE), "")</f>
        <v/>
      </c>
      <c r="CD359" s="55" t="str">
        <f>IF($BZ359="Ekstra", VLOOKUP($E359, Parameter!$E$3:$N$5000, 10, FALSE), "")</f>
        <v/>
      </c>
      <c r="CE359" s="56">
        <f t="shared" si="151"/>
        <v>0</v>
      </c>
      <c r="CF359" s="55" t="str">
        <f t="shared" si="162"/>
        <v/>
      </c>
      <c r="CG359" s="55" t="str">
        <f t="shared" si="162"/>
        <v/>
      </c>
      <c r="CH359" s="55" t="str">
        <f t="shared" si="153"/>
        <v/>
      </c>
      <c r="CI359" s="55" t="str">
        <f>IF($F359="x.x.x.x.x.x.x", VLOOKUP($C359, Parameter!$A$4:$L$5000, 4, FALSE), "")</f>
        <v/>
      </c>
      <c r="CJ359" s="56">
        <f t="shared" si="154"/>
        <v>0</v>
      </c>
      <c r="CM359" s="4" t="str">
        <f t="shared" si="155"/>
        <v>...-...-.....</v>
      </c>
      <c r="CN359" s="57">
        <f t="shared" si="156"/>
        <v>0</v>
      </c>
      <c r="CO359" s="58">
        <f t="shared" si="157"/>
        <v>0</v>
      </c>
      <c r="CP359" s="4" t="str">
        <f t="shared" si="158"/>
        <v/>
      </c>
      <c r="CQ359" s="4" t="b">
        <f t="shared" si="159"/>
        <v>0</v>
      </c>
      <c r="CR359" s="4" t="str">
        <f t="shared" si="160"/>
        <v/>
      </c>
      <c r="CS359" s="4" t="str">
        <f t="shared" si="161"/>
        <v/>
      </c>
      <c r="CT359" s="91" t="b">
        <f t="shared" si="137"/>
        <v>0</v>
      </c>
    </row>
    <row r="360" spans="1:98" s="4" customFormat="1" x14ac:dyDescent="0.25">
      <c r="A360" s="50" t="str">
        <f t="shared" si="138"/>
        <v>...</v>
      </c>
      <c r="B360" s="50" t="str">
        <f t="shared" si="139"/>
        <v>...</v>
      </c>
      <c r="C360" s="50" t="str">
        <f t="shared" si="140"/>
        <v>.....</v>
      </c>
      <c r="D360" s="50" t="str">
        <f>IF($C360=".....","",_xlfn.IFNA(VLOOKUP($C360, Parameter!$A$4:$L$5000, 3, FALSE), ""))</f>
        <v/>
      </c>
      <c r="E360" s="50" t="str">
        <f t="shared" si="141"/>
        <v>.....</v>
      </c>
      <c r="F360" s="50" t="str">
        <f t="shared" si="142"/>
        <v>......</v>
      </c>
      <c r="G360" s="50" t="str">
        <f t="shared" si="143"/>
        <v>...</v>
      </c>
      <c r="H360" s="40">
        <f>IF(E360=".....", 0, _xlfn.IFNA(VLOOKUP($E360, Parameter2!$A$2:$C$5000, 3, FALSE), 0))</f>
        <v>0</v>
      </c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18" t="str">
        <f>IF(C360=".....","",_xlfn.IFNA(VLOOKUP($C360, Parameter!$A$4:$B$5000, 2, FALSE), "Kode belanja salah :("))</f>
        <v/>
      </c>
      <c r="X360" s="35"/>
      <c r="Y360" s="121"/>
      <c r="Z360" s="17"/>
      <c r="AA360" s="20"/>
      <c r="AB360" s="41" t="str">
        <f>IF($C360=".....","",VLOOKUP($C360, Parameter!$A$4:$L$5000, 6, FALSE))</f>
        <v/>
      </c>
      <c r="AC360" s="41" t="str">
        <f>IF($C360=".....","",VLOOKUP($C360, Parameter!$A$4:$L$5000, 7, FALSE))</f>
        <v/>
      </c>
      <c r="AD360" s="41" t="str">
        <f>IF($C360=".....","",VLOOKUP($C360, Parameter!$A$4:$L$5000, 8, FALSE))</f>
        <v/>
      </c>
      <c r="AE360" s="41" t="str">
        <f>IF($C360=".....","",VLOOKUP($C360, Parameter!$A$4:$L$5000, 9, FALSE))</f>
        <v/>
      </c>
      <c r="AF360" s="41" t="str">
        <f>IF($C360=".....","",VLOOKUP($C360, Parameter!$A$4:$L$5000, 10, FALSE))</f>
        <v/>
      </c>
      <c r="AG360" s="41" t="str">
        <f>IF($C360=".....","",VLOOKUP($C360, Parameter!$A$4:$L$5000, 11, FALSE))</f>
        <v/>
      </c>
      <c r="AH360" s="41" t="str">
        <f>IF($C360="..0.0.0.000","",_xlfn.IFNA(VLOOKUP($C360, Parameter!$A$4:$L$5000, 12, FALSE), ""))</f>
        <v/>
      </c>
      <c r="AI360" s="39"/>
      <c r="AJ360" s="39"/>
      <c r="AK360" s="39"/>
      <c r="AL360" s="39"/>
      <c r="AM360" s="39"/>
      <c r="AN360" s="39"/>
      <c r="AO360" s="39"/>
      <c r="AP360" s="41" t="str">
        <f>IF(F360="......", "", _xlfn.IFNA(VLOOKUP(F360, Parameter2!$D$2:$E$15000, 2, FALSE), "Kode aset salah :("))</f>
        <v/>
      </c>
      <c r="AQ360" s="39"/>
      <c r="AR360" s="51"/>
      <c r="AS360" s="52"/>
      <c r="AT360" s="53">
        <f t="shared" si="144"/>
        <v>0</v>
      </c>
      <c r="AU360" s="39" t="str">
        <f t="shared" si="145"/>
        <v/>
      </c>
      <c r="AV360" s="39" t="str">
        <f t="shared" si="146"/>
        <v/>
      </c>
      <c r="AW360" s="39" t="str">
        <f t="shared" si="147"/>
        <v/>
      </c>
      <c r="AX360" s="39" t="str">
        <f t="shared" si="148"/>
        <v/>
      </c>
      <c r="AY360" s="41" t="str">
        <f>IF(G360="...", "", VLOOKUP(G360, UPB!$A$3:$B$5000, 2, FALSE))</f>
        <v/>
      </c>
      <c r="AZ360" s="84"/>
      <c r="BA360" s="76"/>
      <c r="BB360" s="65"/>
      <c r="BC360" s="65"/>
      <c r="BD360" s="54"/>
      <c r="BE360" s="65"/>
      <c r="BF360" s="65"/>
      <c r="BG360" s="65"/>
      <c r="BH360" s="65"/>
      <c r="BI360" s="65"/>
      <c r="BJ360" s="65"/>
      <c r="BK360" s="65"/>
      <c r="BL360" s="65"/>
      <c r="BM360" s="65"/>
      <c r="BN360" s="70"/>
      <c r="BO360" s="65"/>
      <c r="BP360" s="65"/>
      <c r="BQ360" s="65"/>
      <c r="BR360" s="65"/>
      <c r="BS360" s="65"/>
      <c r="BT360" s="65"/>
      <c r="BU360" s="55" t="str">
        <f>IF(AND($D360 &lt;&gt; "", $D360 &lt;&gt; $E360, $F360 &lt;&gt; "x.x.x.x.x.x.x"), VLOOKUP($E360, Parameter!$E$3:$N$5000, 9, FALSE), "")</f>
        <v/>
      </c>
      <c r="BV360" s="55" t="str">
        <f>IF(AND($D360 &lt;&gt; "", $D360 &lt;&gt; $E360, $F360 &lt;&gt; "x.x.x.x.x.x.x"), VLOOKUP($E360, Parameter!$E$3:$N$5000, 10, FALSE), "")</f>
        <v/>
      </c>
      <c r="BW360" s="55" t="str">
        <f>IF(AND($D360 &lt;&gt; "", $D360 &lt;&gt; $E360, $F360 &lt;&gt; "x.x.x.x.x.x.x"), VLOOKUP($C360, Parameter!$A$4:$L$5000, 3, FALSE), "")</f>
        <v/>
      </c>
      <c r="BX360" s="55" t="str">
        <f>IF(AND($D360 &lt;&gt; "", $D360 &lt;&gt; $E360, $F360 &lt;&gt; "x.x.x.x.x.x.x"), VLOOKUP($C360, Parameter!$A$4:$L$5000, 4, FALSE), "")</f>
        <v/>
      </c>
      <c r="BY360" s="56">
        <f t="shared" si="149"/>
        <v>0</v>
      </c>
      <c r="BZ360" s="55" t="str">
        <f t="shared" si="150"/>
        <v>Intra</v>
      </c>
      <c r="CA360" s="55" t="str">
        <f>IF($BZ360="Ekstra", Parameter3!$B$2, "")</f>
        <v/>
      </c>
      <c r="CB360" s="55" t="str">
        <f>IF($BZ360="Ekstra", Parameter3!$C$2, "")</f>
        <v/>
      </c>
      <c r="CC360" s="55" t="str">
        <f>IF($BZ360="Ekstra", VLOOKUP($E360, Parameter!$E$3:$N$5000, 9, FALSE), "")</f>
        <v/>
      </c>
      <c r="CD360" s="55" t="str">
        <f>IF($BZ360="Ekstra", VLOOKUP($E360, Parameter!$E$3:$N$5000, 10, FALSE), "")</f>
        <v/>
      </c>
      <c r="CE360" s="56">
        <f t="shared" si="151"/>
        <v>0</v>
      </c>
      <c r="CF360" s="55" t="str">
        <f t="shared" si="162"/>
        <v/>
      </c>
      <c r="CG360" s="55" t="str">
        <f t="shared" si="162"/>
        <v/>
      </c>
      <c r="CH360" s="55" t="str">
        <f t="shared" si="153"/>
        <v/>
      </c>
      <c r="CI360" s="55" t="str">
        <f>IF($F360="x.x.x.x.x.x.x", VLOOKUP($C360, Parameter!$A$4:$L$5000, 4, FALSE), "")</f>
        <v/>
      </c>
      <c r="CJ360" s="56">
        <f t="shared" si="154"/>
        <v>0</v>
      </c>
      <c r="CM360" s="4" t="str">
        <f t="shared" si="155"/>
        <v>...-...-.....</v>
      </c>
      <c r="CN360" s="57">
        <f t="shared" si="156"/>
        <v>0</v>
      </c>
      <c r="CO360" s="58">
        <f t="shared" si="157"/>
        <v>0</v>
      </c>
      <c r="CP360" s="4" t="str">
        <f t="shared" si="158"/>
        <v/>
      </c>
      <c r="CQ360" s="4" t="b">
        <f t="shared" si="159"/>
        <v>0</v>
      </c>
      <c r="CR360" s="4" t="str">
        <f t="shared" si="160"/>
        <v/>
      </c>
      <c r="CS360" s="4" t="str">
        <f t="shared" si="161"/>
        <v/>
      </c>
      <c r="CT360" s="91" t="b">
        <f t="shared" si="137"/>
        <v>0</v>
      </c>
    </row>
    <row r="361" spans="1:98" s="4" customFormat="1" x14ac:dyDescent="0.25">
      <c r="A361" s="50" t="str">
        <f t="shared" si="138"/>
        <v>...</v>
      </c>
      <c r="B361" s="50" t="str">
        <f t="shared" si="139"/>
        <v>...</v>
      </c>
      <c r="C361" s="50" t="str">
        <f t="shared" si="140"/>
        <v>.....</v>
      </c>
      <c r="D361" s="50" t="str">
        <f>IF($C361=".....","",_xlfn.IFNA(VLOOKUP($C361, Parameter!$A$4:$L$5000, 3, FALSE), ""))</f>
        <v/>
      </c>
      <c r="E361" s="50" t="str">
        <f t="shared" si="141"/>
        <v>.....</v>
      </c>
      <c r="F361" s="50" t="str">
        <f t="shared" si="142"/>
        <v>......</v>
      </c>
      <c r="G361" s="50" t="str">
        <f t="shared" si="143"/>
        <v>...</v>
      </c>
      <c r="H361" s="40">
        <f>IF(E361=".....", 0, _xlfn.IFNA(VLOOKUP($E361, Parameter2!$A$2:$C$5000, 3, FALSE), 0))</f>
        <v>0</v>
      </c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18" t="str">
        <f>IF(C361=".....","",_xlfn.IFNA(VLOOKUP($C361, Parameter!$A$4:$B$5000, 2, FALSE), "Kode belanja salah :("))</f>
        <v/>
      </c>
      <c r="X361" s="35"/>
      <c r="Y361" s="121"/>
      <c r="Z361" s="17"/>
      <c r="AA361" s="20"/>
      <c r="AB361" s="41" t="str">
        <f>IF($C361=".....","",VLOOKUP($C361, Parameter!$A$4:$L$5000, 6, FALSE))</f>
        <v/>
      </c>
      <c r="AC361" s="41" t="str">
        <f>IF($C361=".....","",VLOOKUP($C361, Parameter!$A$4:$L$5000, 7, FALSE))</f>
        <v/>
      </c>
      <c r="AD361" s="41" t="str">
        <f>IF($C361=".....","",VLOOKUP($C361, Parameter!$A$4:$L$5000, 8, FALSE))</f>
        <v/>
      </c>
      <c r="AE361" s="41" t="str">
        <f>IF($C361=".....","",VLOOKUP($C361, Parameter!$A$4:$L$5000, 9, FALSE))</f>
        <v/>
      </c>
      <c r="AF361" s="41" t="str">
        <f>IF($C361=".....","",VLOOKUP($C361, Parameter!$A$4:$L$5000, 10, FALSE))</f>
        <v/>
      </c>
      <c r="AG361" s="41" t="str">
        <f>IF($C361=".....","",VLOOKUP($C361, Parameter!$A$4:$L$5000, 11, FALSE))</f>
        <v/>
      </c>
      <c r="AH361" s="41" t="str">
        <f>IF($C361="..0.0.0.000","",_xlfn.IFNA(VLOOKUP($C361, Parameter!$A$4:$L$5000, 12, FALSE), ""))</f>
        <v/>
      </c>
      <c r="AI361" s="39"/>
      <c r="AJ361" s="39"/>
      <c r="AK361" s="39"/>
      <c r="AL361" s="39"/>
      <c r="AM361" s="39"/>
      <c r="AN361" s="39"/>
      <c r="AO361" s="39"/>
      <c r="AP361" s="41" t="str">
        <f>IF(F361="......", "", _xlfn.IFNA(VLOOKUP(F361, Parameter2!$D$2:$E$15000, 2, FALSE), "Kode aset salah :("))</f>
        <v/>
      </c>
      <c r="AQ361" s="39"/>
      <c r="AR361" s="51"/>
      <c r="AS361" s="52"/>
      <c r="AT361" s="53">
        <f t="shared" si="144"/>
        <v>0</v>
      </c>
      <c r="AU361" s="39" t="str">
        <f t="shared" si="145"/>
        <v/>
      </c>
      <c r="AV361" s="39" t="str">
        <f t="shared" si="146"/>
        <v/>
      </c>
      <c r="AW361" s="39" t="str">
        <f t="shared" si="147"/>
        <v/>
      </c>
      <c r="AX361" s="39" t="str">
        <f t="shared" si="148"/>
        <v/>
      </c>
      <c r="AY361" s="41" t="str">
        <f>IF(G361="...", "", VLOOKUP(G361, UPB!$A$3:$B$5000, 2, FALSE))</f>
        <v/>
      </c>
      <c r="AZ361" s="84"/>
      <c r="BA361" s="76"/>
      <c r="BB361" s="65"/>
      <c r="BC361" s="65"/>
      <c r="BD361" s="54"/>
      <c r="BE361" s="65"/>
      <c r="BF361" s="65"/>
      <c r="BG361" s="65"/>
      <c r="BH361" s="65"/>
      <c r="BI361" s="65"/>
      <c r="BJ361" s="65"/>
      <c r="BK361" s="65"/>
      <c r="BL361" s="65"/>
      <c r="BM361" s="65"/>
      <c r="BN361" s="70"/>
      <c r="BO361" s="65"/>
      <c r="BP361" s="65"/>
      <c r="BQ361" s="65"/>
      <c r="BR361" s="65"/>
      <c r="BS361" s="65"/>
      <c r="BT361" s="65"/>
      <c r="BU361" s="55" t="str">
        <f>IF(AND($D361 &lt;&gt; "", $D361 &lt;&gt; $E361, $F361 &lt;&gt; "x.x.x.x.x.x.x"), VLOOKUP($E361, Parameter!$E$3:$N$5000, 9, FALSE), "")</f>
        <v/>
      </c>
      <c r="BV361" s="55" t="str">
        <f>IF(AND($D361 &lt;&gt; "", $D361 &lt;&gt; $E361, $F361 &lt;&gt; "x.x.x.x.x.x.x"), VLOOKUP($E361, Parameter!$E$3:$N$5000, 10, FALSE), "")</f>
        <v/>
      </c>
      <c r="BW361" s="55" t="str">
        <f>IF(AND($D361 &lt;&gt; "", $D361 &lt;&gt; $E361, $F361 &lt;&gt; "x.x.x.x.x.x.x"), VLOOKUP($C361, Parameter!$A$4:$L$5000, 3, FALSE), "")</f>
        <v/>
      </c>
      <c r="BX361" s="55" t="str">
        <f>IF(AND($D361 &lt;&gt; "", $D361 &lt;&gt; $E361, $F361 &lt;&gt; "x.x.x.x.x.x.x"), VLOOKUP($C361, Parameter!$A$4:$L$5000, 4, FALSE), "")</f>
        <v/>
      </c>
      <c r="BY361" s="56">
        <f t="shared" si="149"/>
        <v>0</v>
      </c>
      <c r="BZ361" s="55" t="str">
        <f t="shared" si="150"/>
        <v>Intra</v>
      </c>
      <c r="CA361" s="55" t="str">
        <f>IF($BZ361="Ekstra", Parameter3!$B$2, "")</f>
        <v/>
      </c>
      <c r="CB361" s="55" t="str">
        <f>IF($BZ361="Ekstra", Parameter3!$C$2, "")</f>
        <v/>
      </c>
      <c r="CC361" s="55" t="str">
        <f>IF($BZ361="Ekstra", VLOOKUP($E361, Parameter!$E$3:$N$5000, 9, FALSE), "")</f>
        <v/>
      </c>
      <c r="CD361" s="55" t="str">
        <f>IF($BZ361="Ekstra", VLOOKUP($E361, Parameter!$E$3:$N$5000, 10, FALSE), "")</f>
        <v/>
      </c>
      <c r="CE361" s="56">
        <f t="shared" si="151"/>
        <v>0</v>
      </c>
      <c r="CF361" s="55" t="str">
        <f t="shared" si="162"/>
        <v/>
      </c>
      <c r="CG361" s="55" t="str">
        <f t="shared" si="162"/>
        <v/>
      </c>
      <c r="CH361" s="55" t="str">
        <f t="shared" si="153"/>
        <v/>
      </c>
      <c r="CI361" s="55" t="str">
        <f>IF($F361="x.x.x.x.x.x.x", VLOOKUP($C361, Parameter!$A$4:$L$5000, 4, FALSE), "")</f>
        <v/>
      </c>
      <c r="CJ361" s="56">
        <f t="shared" si="154"/>
        <v>0</v>
      </c>
      <c r="CM361" s="4" t="str">
        <f t="shared" si="155"/>
        <v>...-...-.....</v>
      </c>
      <c r="CN361" s="57">
        <f t="shared" si="156"/>
        <v>0</v>
      </c>
      <c r="CO361" s="58">
        <f t="shared" si="157"/>
        <v>0</v>
      </c>
      <c r="CP361" s="4" t="str">
        <f t="shared" si="158"/>
        <v/>
      </c>
      <c r="CQ361" s="4" t="b">
        <f t="shared" si="159"/>
        <v>0</v>
      </c>
      <c r="CR361" s="4" t="str">
        <f t="shared" si="160"/>
        <v/>
      </c>
      <c r="CS361" s="4" t="str">
        <f t="shared" si="161"/>
        <v/>
      </c>
      <c r="CT361" s="91" t="b">
        <f t="shared" si="137"/>
        <v>0</v>
      </c>
    </row>
    <row r="362" spans="1:98" s="4" customFormat="1" x14ac:dyDescent="0.25">
      <c r="A362" s="50" t="str">
        <f t="shared" si="138"/>
        <v>...</v>
      </c>
      <c r="B362" s="50" t="str">
        <f t="shared" si="139"/>
        <v>...</v>
      </c>
      <c r="C362" s="50" t="str">
        <f t="shared" si="140"/>
        <v>.....</v>
      </c>
      <c r="D362" s="50" t="str">
        <f>IF($C362=".....","",_xlfn.IFNA(VLOOKUP($C362, Parameter!$A$4:$L$5000, 3, FALSE), ""))</f>
        <v/>
      </c>
      <c r="E362" s="50" t="str">
        <f t="shared" si="141"/>
        <v>.....</v>
      </c>
      <c r="F362" s="50" t="str">
        <f t="shared" si="142"/>
        <v>......</v>
      </c>
      <c r="G362" s="50" t="str">
        <f t="shared" si="143"/>
        <v>...</v>
      </c>
      <c r="H362" s="40">
        <f>IF(E362=".....", 0, _xlfn.IFNA(VLOOKUP($E362, Parameter2!$A$2:$C$5000, 3, FALSE), 0))</f>
        <v>0</v>
      </c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18" t="str">
        <f>IF(C362=".....","",_xlfn.IFNA(VLOOKUP($C362, Parameter!$A$4:$B$5000, 2, FALSE), "Kode belanja salah :("))</f>
        <v/>
      </c>
      <c r="X362" s="35"/>
      <c r="Y362" s="121"/>
      <c r="Z362" s="17"/>
      <c r="AA362" s="20"/>
      <c r="AB362" s="41" t="str">
        <f>IF($C362=".....","",VLOOKUP($C362, Parameter!$A$4:$L$5000, 6, FALSE))</f>
        <v/>
      </c>
      <c r="AC362" s="41" t="str">
        <f>IF($C362=".....","",VLOOKUP($C362, Parameter!$A$4:$L$5000, 7, FALSE))</f>
        <v/>
      </c>
      <c r="AD362" s="41" t="str">
        <f>IF($C362=".....","",VLOOKUP($C362, Parameter!$A$4:$L$5000, 8, FALSE))</f>
        <v/>
      </c>
      <c r="AE362" s="41" t="str">
        <f>IF($C362=".....","",VLOOKUP($C362, Parameter!$A$4:$L$5000, 9, FALSE))</f>
        <v/>
      </c>
      <c r="AF362" s="41" t="str">
        <f>IF($C362=".....","",VLOOKUP($C362, Parameter!$A$4:$L$5000, 10, FALSE))</f>
        <v/>
      </c>
      <c r="AG362" s="41" t="str">
        <f>IF($C362=".....","",VLOOKUP($C362, Parameter!$A$4:$L$5000, 11, FALSE))</f>
        <v/>
      </c>
      <c r="AH362" s="41" t="str">
        <f>IF($C362="..0.0.0.000","",_xlfn.IFNA(VLOOKUP($C362, Parameter!$A$4:$L$5000, 12, FALSE), ""))</f>
        <v/>
      </c>
      <c r="AI362" s="39"/>
      <c r="AJ362" s="39"/>
      <c r="AK362" s="39"/>
      <c r="AL362" s="39"/>
      <c r="AM362" s="39"/>
      <c r="AN362" s="39"/>
      <c r="AO362" s="39"/>
      <c r="AP362" s="41" t="str">
        <f>IF(F362="......", "", _xlfn.IFNA(VLOOKUP(F362, Parameter2!$D$2:$E$15000, 2, FALSE), "Kode aset salah :("))</f>
        <v/>
      </c>
      <c r="AQ362" s="39"/>
      <c r="AR362" s="51"/>
      <c r="AS362" s="52"/>
      <c r="AT362" s="53">
        <f t="shared" si="144"/>
        <v>0</v>
      </c>
      <c r="AU362" s="39" t="str">
        <f t="shared" si="145"/>
        <v/>
      </c>
      <c r="AV362" s="39" t="str">
        <f t="shared" si="146"/>
        <v/>
      </c>
      <c r="AW362" s="39" t="str">
        <f t="shared" si="147"/>
        <v/>
      </c>
      <c r="AX362" s="39" t="str">
        <f t="shared" si="148"/>
        <v/>
      </c>
      <c r="AY362" s="41" t="str">
        <f>IF(G362="...", "", VLOOKUP(G362, UPB!$A$3:$B$5000, 2, FALSE))</f>
        <v/>
      </c>
      <c r="AZ362" s="84"/>
      <c r="BA362" s="76"/>
      <c r="BB362" s="65"/>
      <c r="BC362" s="65"/>
      <c r="BD362" s="54"/>
      <c r="BE362" s="65"/>
      <c r="BF362" s="65"/>
      <c r="BG362" s="65"/>
      <c r="BH362" s="65"/>
      <c r="BI362" s="65"/>
      <c r="BJ362" s="65"/>
      <c r="BK362" s="65"/>
      <c r="BL362" s="65"/>
      <c r="BM362" s="65"/>
      <c r="BN362" s="70"/>
      <c r="BO362" s="65"/>
      <c r="BP362" s="65"/>
      <c r="BQ362" s="65"/>
      <c r="BR362" s="65"/>
      <c r="BS362" s="65"/>
      <c r="BT362" s="65"/>
      <c r="BU362" s="55" t="str">
        <f>IF(AND($D362 &lt;&gt; "", $D362 &lt;&gt; $E362, $F362 &lt;&gt; "x.x.x.x.x.x.x"), VLOOKUP($E362, Parameter!$E$3:$N$5000, 9, FALSE), "")</f>
        <v/>
      </c>
      <c r="BV362" s="55" t="str">
        <f>IF(AND($D362 &lt;&gt; "", $D362 &lt;&gt; $E362, $F362 &lt;&gt; "x.x.x.x.x.x.x"), VLOOKUP($E362, Parameter!$E$3:$N$5000, 10, FALSE), "")</f>
        <v/>
      </c>
      <c r="BW362" s="55" t="str">
        <f>IF(AND($D362 &lt;&gt; "", $D362 &lt;&gt; $E362, $F362 &lt;&gt; "x.x.x.x.x.x.x"), VLOOKUP($C362, Parameter!$A$4:$L$5000, 3, FALSE), "")</f>
        <v/>
      </c>
      <c r="BX362" s="55" t="str">
        <f>IF(AND($D362 &lt;&gt; "", $D362 &lt;&gt; $E362, $F362 &lt;&gt; "x.x.x.x.x.x.x"), VLOOKUP($C362, Parameter!$A$4:$L$5000, 4, FALSE), "")</f>
        <v/>
      </c>
      <c r="BY362" s="56">
        <f t="shared" si="149"/>
        <v>0</v>
      </c>
      <c r="BZ362" s="55" t="str">
        <f t="shared" si="150"/>
        <v>Intra</v>
      </c>
      <c r="CA362" s="55" t="str">
        <f>IF($BZ362="Ekstra", Parameter3!$B$2, "")</f>
        <v/>
      </c>
      <c r="CB362" s="55" t="str">
        <f>IF($BZ362="Ekstra", Parameter3!$C$2, "")</f>
        <v/>
      </c>
      <c r="CC362" s="55" t="str">
        <f>IF($BZ362="Ekstra", VLOOKUP($E362, Parameter!$E$3:$N$5000, 9, FALSE), "")</f>
        <v/>
      </c>
      <c r="CD362" s="55" t="str">
        <f>IF($BZ362="Ekstra", VLOOKUP($E362, Parameter!$E$3:$N$5000, 10, FALSE), "")</f>
        <v/>
      </c>
      <c r="CE362" s="56">
        <f t="shared" si="151"/>
        <v>0</v>
      </c>
      <c r="CF362" s="55" t="str">
        <f t="shared" si="162"/>
        <v/>
      </c>
      <c r="CG362" s="55" t="str">
        <f t="shared" si="162"/>
        <v/>
      </c>
      <c r="CH362" s="55" t="str">
        <f t="shared" si="153"/>
        <v/>
      </c>
      <c r="CI362" s="55" t="str">
        <f>IF($F362="x.x.x.x.x.x.x", VLOOKUP($C362, Parameter!$A$4:$L$5000, 4, FALSE), "")</f>
        <v/>
      </c>
      <c r="CJ362" s="56">
        <f t="shared" si="154"/>
        <v>0</v>
      </c>
      <c r="CM362" s="4" t="str">
        <f t="shared" si="155"/>
        <v>...-...-.....</v>
      </c>
      <c r="CN362" s="57">
        <f t="shared" si="156"/>
        <v>0</v>
      </c>
      <c r="CO362" s="58">
        <f t="shared" si="157"/>
        <v>0</v>
      </c>
      <c r="CP362" s="4" t="str">
        <f t="shared" si="158"/>
        <v/>
      </c>
      <c r="CQ362" s="4" t="b">
        <f t="shared" si="159"/>
        <v>0</v>
      </c>
      <c r="CR362" s="4" t="str">
        <f t="shared" si="160"/>
        <v/>
      </c>
      <c r="CS362" s="4" t="str">
        <f t="shared" si="161"/>
        <v/>
      </c>
      <c r="CT362" s="91" t="b">
        <f t="shared" si="137"/>
        <v>0</v>
      </c>
    </row>
    <row r="363" spans="1:98" s="4" customFormat="1" x14ac:dyDescent="0.25">
      <c r="A363" s="50" t="str">
        <f t="shared" si="138"/>
        <v>...</v>
      </c>
      <c r="B363" s="50" t="str">
        <f t="shared" si="139"/>
        <v>...</v>
      </c>
      <c r="C363" s="50" t="str">
        <f t="shared" si="140"/>
        <v>.....</v>
      </c>
      <c r="D363" s="50" t="str">
        <f>IF($C363=".....","",_xlfn.IFNA(VLOOKUP($C363, Parameter!$A$4:$L$5000, 3, FALSE), ""))</f>
        <v/>
      </c>
      <c r="E363" s="50" t="str">
        <f t="shared" si="141"/>
        <v>.....</v>
      </c>
      <c r="F363" s="50" t="str">
        <f t="shared" si="142"/>
        <v>......</v>
      </c>
      <c r="G363" s="50" t="str">
        <f t="shared" si="143"/>
        <v>...</v>
      </c>
      <c r="H363" s="40">
        <f>IF(E363=".....", 0, _xlfn.IFNA(VLOOKUP($E363, Parameter2!$A$2:$C$5000, 3, FALSE), 0))</f>
        <v>0</v>
      </c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18" t="str">
        <f>IF(C363=".....","",_xlfn.IFNA(VLOOKUP($C363, Parameter!$A$4:$B$5000, 2, FALSE), "Kode belanja salah :("))</f>
        <v/>
      </c>
      <c r="X363" s="35"/>
      <c r="Y363" s="121"/>
      <c r="Z363" s="17"/>
      <c r="AA363" s="20"/>
      <c r="AB363" s="41" t="str">
        <f>IF($C363=".....","",VLOOKUP($C363, Parameter!$A$4:$L$5000, 6, FALSE))</f>
        <v/>
      </c>
      <c r="AC363" s="41" t="str">
        <f>IF($C363=".....","",VLOOKUP($C363, Parameter!$A$4:$L$5000, 7, FALSE))</f>
        <v/>
      </c>
      <c r="AD363" s="41" t="str">
        <f>IF($C363=".....","",VLOOKUP($C363, Parameter!$A$4:$L$5000, 8, FALSE))</f>
        <v/>
      </c>
      <c r="AE363" s="41" t="str">
        <f>IF($C363=".....","",VLOOKUP($C363, Parameter!$A$4:$L$5000, 9, FALSE))</f>
        <v/>
      </c>
      <c r="AF363" s="41" t="str">
        <f>IF($C363=".....","",VLOOKUP($C363, Parameter!$A$4:$L$5000, 10, FALSE))</f>
        <v/>
      </c>
      <c r="AG363" s="41" t="str">
        <f>IF($C363=".....","",VLOOKUP($C363, Parameter!$A$4:$L$5000, 11, FALSE))</f>
        <v/>
      </c>
      <c r="AH363" s="41" t="str">
        <f>IF($C363="..0.0.0.000","",_xlfn.IFNA(VLOOKUP($C363, Parameter!$A$4:$L$5000, 12, FALSE), ""))</f>
        <v/>
      </c>
      <c r="AI363" s="39"/>
      <c r="AJ363" s="39"/>
      <c r="AK363" s="39"/>
      <c r="AL363" s="39"/>
      <c r="AM363" s="39"/>
      <c r="AN363" s="39"/>
      <c r="AO363" s="39"/>
      <c r="AP363" s="41" t="str">
        <f>IF(F363="......", "", _xlfn.IFNA(VLOOKUP(F363, Parameter2!$D$2:$E$15000, 2, FALSE), "Kode aset salah :("))</f>
        <v/>
      </c>
      <c r="AQ363" s="39"/>
      <c r="AR363" s="51"/>
      <c r="AS363" s="52"/>
      <c r="AT363" s="53">
        <f t="shared" si="144"/>
        <v>0</v>
      </c>
      <c r="AU363" s="39" t="str">
        <f t="shared" si="145"/>
        <v/>
      </c>
      <c r="AV363" s="39" t="str">
        <f t="shared" si="146"/>
        <v/>
      </c>
      <c r="AW363" s="39" t="str">
        <f t="shared" si="147"/>
        <v/>
      </c>
      <c r="AX363" s="39" t="str">
        <f t="shared" si="148"/>
        <v/>
      </c>
      <c r="AY363" s="41" t="str">
        <f>IF(G363="...", "", VLOOKUP(G363, UPB!$A$3:$B$5000, 2, FALSE))</f>
        <v/>
      </c>
      <c r="AZ363" s="84"/>
      <c r="BA363" s="76"/>
      <c r="BB363" s="65"/>
      <c r="BC363" s="65"/>
      <c r="BD363" s="54"/>
      <c r="BE363" s="65"/>
      <c r="BF363" s="65"/>
      <c r="BG363" s="65"/>
      <c r="BH363" s="65"/>
      <c r="BI363" s="65"/>
      <c r="BJ363" s="65"/>
      <c r="BK363" s="65"/>
      <c r="BL363" s="65"/>
      <c r="BM363" s="65"/>
      <c r="BN363" s="70"/>
      <c r="BO363" s="65"/>
      <c r="BP363" s="65"/>
      <c r="BQ363" s="65"/>
      <c r="BR363" s="65"/>
      <c r="BS363" s="65"/>
      <c r="BT363" s="65"/>
      <c r="BU363" s="55" t="str">
        <f>IF(AND($D363 &lt;&gt; "", $D363 &lt;&gt; $E363, $F363 &lt;&gt; "x.x.x.x.x.x.x"), VLOOKUP($E363, Parameter!$E$3:$N$5000, 9, FALSE), "")</f>
        <v/>
      </c>
      <c r="BV363" s="55" t="str">
        <f>IF(AND($D363 &lt;&gt; "", $D363 &lt;&gt; $E363, $F363 &lt;&gt; "x.x.x.x.x.x.x"), VLOOKUP($E363, Parameter!$E$3:$N$5000, 10, FALSE), "")</f>
        <v/>
      </c>
      <c r="BW363" s="55" t="str">
        <f>IF(AND($D363 &lt;&gt; "", $D363 &lt;&gt; $E363, $F363 &lt;&gt; "x.x.x.x.x.x.x"), VLOOKUP($C363, Parameter!$A$4:$L$5000, 3, FALSE), "")</f>
        <v/>
      </c>
      <c r="BX363" s="55" t="str">
        <f>IF(AND($D363 &lt;&gt; "", $D363 &lt;&gt; $E363, $F363 &lt;&gt; "x.x.x.x.x.x.x"), VLOOKUP($C363, Parameter!$A$4:$L$5000, 4, FALSE), "")</f>
        <v/>
      </c>
      <c r="BY363" s="56">
        <f t="shared" si="149"/>
        <v>0</v>
      </c>
      <c r="BZ363" s="55" t="str">
        <f t="shared" si="150"/>
        <v>Intra</v>
      </c>
      <c r="CA363" s="55" t="str">
        <f>IF($BZ363="Ekstra", Parameter3!$B$2, "")</f>
        <v/>
      </c>
      <c r="CB363" s="55" t="str">
        <f>IF($BZ363="Ekstra", Parameter3!$C$2, "")</f>
        <v/>
      </c>
      <c r="CC363" s="55" t="str">
        <f>IF($BZ363="Ekstra", VLOOKUP($E363, Parameter!$E$3:$N$5000, 9, FALSE), "")</f>
        <v/>
      </c>
      <c r="CD363" s="55" t="str">
        <f>IF($BZ363="Ekstra", VLOOKUP($E363, Parameter!$E$3:$N$5000, 10, FALSE), "")</f>
        <v/>
      </c>
      <c r="CE363" s="56">
        <f t="shared" si="151"/>
        <v>0</v>
      </c>
      <c r="CF363" s="55" t="str">
        <f t="shared" si="162"/>
        <v/>
      </c>
      <c r="CG363" s="55" t="str">
        <f t="shared" si="162"/>
        <v/>
      </c>
      <c r="CH363" s="55" t="str">
        <f t="shared" si="153"/>
        <v/>
      </c>
      <c r="CI363" s="55" t="str">
        <f>IF($F363="x.x.x.x.x.x.x", VLOOKUP($C363, Parameter!$A$4:$L$5000, 4, FALSE), "")</f>
        <v/>
      </c>
      <c r="CJ363" s="56">
        <f t="shared" si="154"/>
        <v>0</v>
      </c>
      <c r="CM363" s="4" t="str">
        <f t="shared" si="155"/>
        <v>...-...-.....</v>
      </c>
      <c r="CN363" s="57">
        <f t="shared" si="156"/>
        <v>0</v>
      </c>
      <c r="CO363" s="58">
        <f t="shared" si="157"/>
        <v>0</v>
      </c>
      <c r="CP363" s="4" t="str">
        <f t="shared" si="158"/>
        <v/>
      </c>
      <c r="CQ363" s="4" t="b">
        <f t="shared" si="159"/>
        <v>0</v>
      </c>
      <c r="CR363" s="4" t="str">
        <f t="shared" si="160"/>
        <v/>
      </c>
      <c r="CS363" s="4" t="str">
        <f t="shared" si="161"/>
        <v/>
      </c>
      <c r="CT363" s="91" t="b">
        <f t="shared" si="137"/>
        <v>0</v>
      </c>
    </row>
    <row r="364" spans="1:98" s="4" customFormat="1" x14ac:dyDescent="0.25">
      <c r="A364" s="50" t="str">
        <f t="shared" si="138"/>
        <v>...</v>
      </c>
      <c r="B364" s="50" t="str">
        <f t="shared" si="139"/>
        <v>...</v>
      </c>
      <c r="C364" s="50" t="str">
        <f t="shared" si="140"/>
        <v>.....</v>
      </c>
      <c r="D364" s="50" t="str">
        <f>IF($C364=".....","",_xlfn.IFNA(VLOOKUP($C364, Parameter!$A$4:$L$5000, 3, FALSE), ""))</f>
        <v/>
      </c>
      <c r="E364" s="50" t="str">
        <f t="shared" si="141"/>
        <v>.....</v>
      </c>
      <c r="F364" s="50" t="str">
        <f t="shared" si="142"/>
        <v>......</v>
      </c>
      <c r="G364" s="50" t="str">
        <f t="shared" si="143"/>
        <v>...</v>
      </c>
      <c r="H364" s="40">
        <f>IF(E364=".....", 0, _xlfn.IFNA(VLOOKUP($E364, Parameter2!$A$2:$C$5000, 3, FALSE), 0))</f>
        <v>0</v>
      </c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18" t="str">
        <f>IF(C364=".....","",_xlfn.IFNA(VLOOKUP($C364, Parameter!$A$4:$B$5000, 2, FALSE), "Kode belanja salah :("))</f>
        <v/>
      </c>
      <c r="X364" s="35"/>
      <c r="Y364" s="121"/>
      <c r="Z364" s="17"/>
      <c r="AA364" s="20"/>
      <c r="AB364" s="41" t="str">
        <f>IF($C364=".....","",VLOOKUP($C364, Parameter!$A$4:$L$5000, 6, FALSE))</f>
        <v/>
      </c>
      <c r="AC364" s="41" t="str">
        <f>IF($C364=".....","",VLOOKUP($C364, Parameter!$A$4:$L$5000, 7, FALSE))</f>
        <v/>
      </c>
      <c r="AD364" s="41" t="str">
        <f>IF($C364=".....","",VLOOKUP($C364, Parameter!$A$4:$L$5000, 8, FALSE))</f>
        <v/>
      </c>
      <c r="AE364" s="41" t="str">
        <f>IF($C364=".....","",VLOOKUP($C364, Parameter!$A$4:$L$5000, 9, FALSE))</f>
        <v/>
      </c>
      <c r="AF364" s="41" t="str">
        <f>IF($C364=".....","",VLOOKUP($C364, Parameter!$A$4:$L$5000, 10, FALSE))</f>
        <v/>
      </c>
      <c r="AG364" s="41" t="str">
        <f>IF($C364=".....","",VLOOKUP($C364, Parameter!$A$4:$L$5000, 11, FALSE))</f>
        <v/>
      </c>
      <c r="AH364" s="41" t="str">
        <f>IF($C364="..0.0.0.000","",_xlfn.IFNA(VLOOKUP($C364, Parameter!$A$4:$L$5000, 12, FALSE), ""))</f>
        <v/>
      </c>
      <c r="AI364" s="39"/>
      <c r="AJ364" s="39"/>
      <c r="AK364" s="39"/>
      <c r="AL364" s="39"/>
      <c r="AM364" s="39"/>
      <c r="AN364" s="39"/>
      <c r="AO364" s="39"/>
      <c r="AP364" s="41" t="str">
        <f>IF(F364="......", "", _xlfn.IFNA(VLOOKUP(F364, Parameter2!$D$2:$E$15000, 2, FALSE), "Kode aset salah :("))</f>
        <v/>
      </c>
      <c r="AQ364" s="39"/>
      <c r="AR364" s="51"/>
      <c r="AS364" s="52"/>
      <c r="AT364" s="53">
        <f t="shared" si="144"/>
        <v>0</v>
      </c>
      <c r="AU364" s="39" t="str">
        <f t="shared" si="145"/>
        <v/>
      </c>
      <c r="AV364" s="39" t="str">
        <f t="shared" si="146"/>
        <v/>
      </c>
      <c r="AW364" s="39" t="str">
        <f t="shared" si="147"/>
        <v/>
      </c>
      <c r="AX364" s="39" t="str">
        <f t="shared" si="148"/>
        <v/>
      </c>
      <c r="AY364" s="41" t="str">
        <f>IF(G364="...", "", VLOOKUP(G364, UPB!$A$3:$B$5000, 2, FALSE))</f>
        <v/>
      </c>
      <c r="AZ364" s="84"/>
      <c r="BA364" s="76"/>
      <c r="BB364" s="65"/>
      <c r="BC364" s="65"/>
      <c r="BD364" s="54"/>
      <c r="BE364" s="65"/>
      <c r="BF364" s="65"/>
      <c r="BG364" s="65"/>
      <c r="BH364" s="65"/>
      <c r="BI364" s="65"/>
      <c r="BJ364" s="65"/>
      <c r="BK364" s="65"/>
      <c r="BL364" s="65"/>
      <c r="BM364" s="65"/>
      <c r="BN364" s="70"/>
      <c r="BO364" s="65"/>
      <c r="BP364" s="65"/>
      <c r="BQ364" s="65"/>
      <c r="BR364" s="65"/>
      <c r="BS364" s="65"/>
      <c r="BT364" s="65"/>
      <c r="BU364" s="55" t="str">
        <f>IF(AND($D364 &lt;&gt; "", $D364 &lt;&gt; $E364, $F364 &lt;&gt; "x.x.x.x.x.x.x"), VLOOKUP($E364, Parameter!$E$3:$N$5000, 9, FALSE), "")</f>
        <v/>
      </c>
      <c r="BV364" s="55" t="str">
        <f>IF(AND($D364 &lt;&gt; "", $D364 &lt;&gt; $E364, $F364 &lt;&gt; "x.x.x.x.x.x.x"), VLOOKUP($E364, Parameter!$E$3:$N$5000, 10, FALSE), "")</f>
        <v/>
      </c>
      <c r="BW364" s="55" t="str">
        <f>IF(AND($D364 &lt;&gt; "", $D364 &lt;&gt; $E364, $F364 &lt;&gt; "x.x.x.x.x.x.x"), VLOOKUP($C364, Parameter!$A$4:$L$5000, 3, FALSE), "")</f>
        <v/>
      </c>
      <c r="BX364" s="55" t="str">
        <f>IF(AND($D364 &lt;&gt; "", $D364 &lt;&gt; $E364, $F364 &lt;&gt; "x.x.x.x.x.x.x"), VLOOKUP($C364, Parameter!$A$4:$L$5000, 4, FALSE), "")</f>
        <v/>
      </c>
      <c r="BY364" s="56">
        <f t="shared" si="149"/>
        <v>0</v>
      </c>
      <c r="BZ364" s="55" t="str">
        <f t="shared" si="150"/>
        <v>Intra</v>
      </c>
      <c r="CA364" s="55" t="str">
        <f>IF($BZ364="Ekstra", Parameter3!$B$2, "")</f>
        <v/>
      </c>
      <c r="CB364" s="55" t="str">
        <f>IF($BZ364="Ekstra", Parameter3!$C$2, "")</f>
        <v/>
      </c>
      <c r="CC364" s="55" t="str">
        <f>IF($BZ364="Ekstra", VLOOKUP($E364, Parameter!$E$3:$N$5000, 9, FALSE), "")</f>
        <v/>
      </c>
      <c r="CD364" s="55" t="str">
        <f>IF($BZ364="Ekstra", VLOOKUP($E364, Parameter!$E$3:$N$5000, 10, FALSE), "")</f>
        <v/>
      </c>
      <c r="CE364" s="56">
        <f t="shared" si="151"/>
        <v>0</v>
      </c>
      <c r="CF364" s="55" t="str">
        <f t="shared" si="162"/>
        <v/>
      </c>
      <c r="CG364" s="55" t="str">
        <f t="shared" si="162"/>
        <v/>
      </c>
      <c r="CH364" s="55" t="str">
        <f t="shared" si="153"/>
        <v/>
      </c>
      <c r="CI364" s="55" t="str">
        <f>IF($F364="x.x.x.x.x.x.x", VLOOKUP($C364, Parameter!$A$4:$L$5000, 4, FALSE), "")</f>
        <v/>
      </c>
      <c r="CJ364" s="56">
        <f t="shared" si="154"/>
        <v>0</v>
      </c>
      <c r="CM364" s="4" t="str">
        <f t="shared" si="155"/>
        <v>...-...-.....</v>
      </c>
      <c r="CN364" s="57">
        <f t="shared" si="156"/>
        <v>0</v>
      </c>
      <c r="CO364" s="58">
        <f t="shared" si="157"/>
        <v>0</v>
      </c>
      <c r="CP364" s="4" t="str">
        <f t="shared" si="158"/>
        <v/>
      </c>
      <c r="CQ364" s="4" t="b">
        <f t="shared" si="159"/>
        <v>0</v>
      </c>
      <c r="CR364" s="4" t="str">
        <f t="shared" si="160"/>
        <v/>
      </c>
      <c r="CS364" s="4" t="str">
        <f t="shared" si="161"/>
        <v/>
      </c>
      <c r="CT364" s="91" t="b">
        <f t="shared" si="137"/>
        <v>0</v>
      </c>
    </row>
    <row r="365" spans="1:98" s="4" customFormat="1" x14ac:dyDescent="0.25">
      <c r="A365" s="50" t="str">
        <f t="shared" si="138"/>
        <v>...</v>
      </c>
      <c r="B365" s="50" t="str">
        <f t="shared" si="139"/>
        <v>...</v>
      </c>
      <c r="C365" s="50" t="str">
        <f t="shared" si="140"/>
        <v>.....</v>
      </c>
      <c r="D365" s="50" t="str">
        <f>IF($C365=".....","",_xlfn.IFNA(VLOOKUP($C365, Parameter!$A$4:$L$5000, 3, FALSE), ""))</f>
        <v/>
      </c>
      <c r="E365" s="50" t="str">
        <f t="shared" si="141"/>
        <v>.....</v>
      </c>
      <c r="F365" s="50" t="str">
        <f t="shared" si="142"/>
        <v>......</v>
      </c>
      <c r="G365" s="50" t="str">
        <f t="shared" si="143"/>
        <v>...</v>
      </c>
      <c r="H365" s="40">
        <f>IF(E365=".....", 0, _xlfn.IFNA(VLOOKUP($E365, Parameter2!$A$2:$C$5000, 3, FALSE), 0))</f>
        <v>0</v>
      </c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18" t="str">
        <f>IF(C365=".....","",_xlfn.IFNA(VLOOKUP($C365, Parameter!$A$4:$B$5000, 2, FALSE), "Kode belanja salah :("))</f>
        <v/>
      </c>
      <c r="X365" s="35"/>
      <c r="Y365" s="121"/>
      <c r="Z365" s="17"/>
      <c r="AA365" s="20"/>
      <c r="AB365" s="41" t="str">
        <f>IF($C365=".....","",VLOOKUP($C365, Parameter!$A$4:$L$5000, 6, FALSE))</f>
        <v/>
      </c>
      <c r="AC365" s="41" t="str">
        <f>IF($C365=".....","",VLOOKUP($C365, Parameter!$A$4:$L$5000, 7, FALSE))</f>
        <v/>
      </c>
      <c r="AD365" s="41" t="str">
        <f>IF($C365=".....","",VLOOKUP($C365, Parameter!$A$4:$L$5000, 8, FALSE))</f>
        <v/>
      </c>
      <c r="AE365" s="41" t="str">
        <f>IF($C365=".....","",VLOOKUP($C365, Parameter!$A$4:$L$5000, 9, FALSE))</f>
        <v/>
      </c>
      <c r="AF365" s="41" t="str">
        <f>IF($C365=".....","",VLOOKUP($C365, Parameter!$A$4:$L$5000, 10, FALSE))</f>
        <v/>
      </c>
      <c r="AG365" s="41" t="str">
        <f>IF($C365=".....","",VLOOKUP($C365, Parameter!$A$4:$L$5000, 11, FALSE))</f>
        <v/>
      </c>
      <c r="AH365" s="41" t="str">
        <f>IF($C365="..0.0.0.000","",_xlfn.IFNA(VLOOKUP($C365, Parameter!$A$4:$L$5000, 12, FALSE), ""))</f>
        <v/>
      </c>
      <c r="AI365" s="39"/>
      <c r="AJ365" s="39"/>
      <c r="AK365" s="39"/>
      <c r="AL365" s="39"/>
      <c r="AM365" s="39"/>
      <c r="AN365" s="39"/>
      <c r="AO365" s="39"/>
      <c r="AP365" s="41" t="str">
        <f>IF(F365="......", "", _xlfn.IFNA(VLOOKUP(F365, Parameter2!$D$2:$E$15000, 2, FALSE), "Kode aset salah :("))</f>
        <v/>
      </c>
      <c r="AQ365" s="39"/>
      <c r="AR365" s="51"/>
      <c r="AS365" s="52"/>
      <c r="AT365" s="53">
        <f t="shared" si="144"/>
        <v>0</v>
      </c>
      <c r="AU365" s="39" t="str">
        <f t="shared" si="145"/>
        <v/>
      </c>
      <c r="AV365" s="39" t="str">
        <f t="shared" si="146"/>
        <v/>
      </c>
      <c r="AW365" s="39" t="str">
        <f t="shared" si="147"/>
        <v/>
      </c>
      <c r="AX365" s="39" t="str">
        <f t="shared" si="148"/>
        <v/>
      </c>
      <c r="AY365" s="41" t="str">
        <f>IF(G365="...", "", VLOOKUP(G365, UPB!$A$3:$B$5000, 2, FALSE))</f>
        <v/>
      </c>
      <c r="AZ365" s="84"/>
      <c r="BA365" s="76"/>
      <c r="BB365" s="65"/>
      <c r="BC365" s="65"/>
      <c r="BD365" s="54"/>
      <c r="BE365" s="65"/>
      <c r="BF365" s="65"/>
      <c r="BG365" s="65"/>
      <c r="BH365" s="65"/>
      <c r="BI365" s="65"/>
      <c r="BJ365" s="65"/>
      <c r="BK365" s="65"/>
      <c r="BL365" s="65"/>
      <c r="BM365" s="65"/>
      <c r="BN365" s="70"/>
      <c r="BO365" s="65"/>
      <c r="BP365" s="65"/>
      <c r="BQ365" s="65"/>
      <c r="BR365" s="65"/>
      <c r="BS365" s="65"/>
      <c r="BT365" s="65"/>
      <c r="BU365" s="55" t="str">
        <f>IF(AND($D365 &lt;&gt; "", $D365 &lt;&gt; $E365, $F365 &lt;&gt; "x.x.x.x.x.x.x"), VLOOKUP($E365, Parameter!$E$3:$N$5000, 9, FALSE), "")</f>
        <v/>
      </c>
      <c r="BV365" s="55" t="str">
        <f>IF(AND($D365 &lt;&gt; "", $D365 &lt;&gt; $E365, $F365 &lt;&gt; "x.x.x.x.x.x.x"), VLOOKUP($E365, Parameter!$E$3:$N$5000, 10, FALSE), "")</f>
        <v/>
      </c>
      <c r="BW365" s="55" t="str">
        <f>IF(AND($D365 &lt;&gt; "", $D365 &lt;&gt; $E365, $F365 &lt;&gt; "x.x.x.x.x.x.x"), VLOOKUP($C365, Parameter!$A$4:$L$5000, 3, FALSE), "")</f>
        <v/>
      </c>
      <c r="BX365" s="55" t="str">
        <f>IF(AND($D365 &lt;&gt; "", $D365 &lt;&gt; $E365, $F365 &lt;&gt; "x.x.x.x.x.x.x"), VLOOKUP($C365, Parameter!$A$4:$L$5000, 4, FALSE), "")</f>
        <v/>
      </c>
      <c r="BY365" s="56">
        <f t="shared" si="149"/>
        <v>0</v>
      </c>
      <c r="BZ365" s="55" t="str">
        <f t="shared" si="150"/>
        <v>Intra</v>
      </c>
      <c r="CA365" s="55" t="str">
        <f>IF($BZ365="Ekstra", Parameter3!$B$2, "")</f>
        <v/>
      </c>
      <c r="CB365" s="55" t="str">
        <f>IF($BZ365="Ekstra", Parameter3!$C$2, "")</f>
        <v/>
      </c>
      <c r="CC365" s="55" t="str">
        <f>IF($BZ365="Ekstra", VLOOKUP($E365, Parameter!$E$3:$N$5000, 9, FALSE), "")</f>
        <v/>
      </c>
      <c r="CD365" s="55" t="str">
        <f>IF($BZ365="Ekstra", VLOOKUP($E365, Parameter!$E$3:$N$5000, 10, FALSE), "")</f>
        <v/>
      </c>
      <c r="CE365" s="56">
        <f t="shared" si="151"/>
        <v>0</v>
      </c>
      <c r="CF365" s="55" t="str">
        <f t="shared" si="162"/>
        <v/>
      </c>
      <c r="CG365" s="55" t="str">
        <f t="shared" si="162"/>
        <v/>
      </c>
      <c r="CH365" s="55" t="str">
        <f t="shared" si="153"/>
        <v/>
      </c>
      <c r="CI365" s="55" t="str">
        <f>IF($F365="x.x.x.x.x.x.x", VLOOKUP($C365, Parameter!$A$4:$L$5000, 4, FALSE), "")</f>
        <v/>
      </c>
      <c r="CJ365" s="56">
        <f t="shared" si="154"/>
        <v>0</v>
      </c>
      <c r="CM365" s="4" t="str">
        <f t="shared" si="155"/>
        <v>...-...-.....</v>
      </c>
      <c r="CN365" s="57">
        <f t="shared" si="156"/>
        <v>0</v>
      </c>
      <c r="CO365" s="58">
        <f t="shared" si="157"/>
        <v>0</v>
      </c>
      <c r="CP365" s="4" t="str">
        <f t="shared" si="158"/>
        <v/>
      </c>
      <c r="CQ365" s="4" t="b">
        <f t="shared" si="159"/>
        <v>0</v>
      </c>
      <c r="CR365" s="4" t="str">
        <f t="shared" si="160"/>
        <v/>
      </c>
      <c r="CS365" s="4" t="str">
        <f t="shared" si="161"/>
        <v/>
      </c>
      <c r="CT365" s="91" t="b">
        <f t="shared" si="137"/>
        <v>0</v>
      </c>
    </row>
    <row r="366" spans="1:98" s="4" customFormat="1" x14ac:dyDescent="0.25">
      <c r="A366" s="50" t="str">
        <f t="shared" si="138"/>
        <v>...</v>
      </c>
      <c r="B366" s="50" t="str">
        <f t="shared" si="139"/>
        <v>...</v>
      </c>
      <c r="C366" s="50" t="str">
        <f t="shared" si="140"/>
        <v>.....</v>
      </c>
      <c r="D366" s="50" t="str">
        <f>IF($C366=".....","",_xlfn.IFNA(VLOOKUP($C366, Parameter!$A$4:$L$5000, 3, FALSE), ""))</f>
        <v/>
      </c>
      <c r="E366" s="50" t="str">
        <f t="shared" si="141"/>
        <v>.....</v>
      </c>
      <c r="F366" s="50" t="str">
        <f t="shared" si="142"/>
        <v>......</v>
      </c>
      <c r="G366" s="50" t="str">
        <f t="shared" si="143"/>
        <v>...</v>
      </c>
      <c r="H366" s="40">
        <f>IF(E366=".....", 0, _xlfn.IFNA(VLOOKUP($E366, Parameter2!$A$2:$C$5000, 3, FALSE), 0))</f>
        <v>0</v>
      </c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18" t="str">
        <f>IF(C366=".....","",_xlfn.IFNA(VLOOKUP($C366, Parameter!$A$4:$B$5000, 2, FALSE), "Kode belanja salah :("))</f>
        <v/>
      </c>
      <c r="X366" s="35"/>
      <c r="Y366" s="121"/>
      <c r="Z366" s="17"/>
      <c r="AA366" s="20"/>
      <c r="AB366" s="41" t="str">
        <f>IF($C366=".....","",VLOOKUP($C366, Parameter!$A$4:$L$5000, 6, FALSE))</f>
        <v/>
      </c>
      <c r="AC366" s="41" t="str">
        <f>IF($C366=".....","",VLOOKUP($C366, Parameter!$A$4:$L$5000, 7, FALSE))</f>
        <v/>
      </c>
      <c r="AD366" s="41" t="str">
        <f>IF($C366=".....","",VLOOKUP($C366, Parameter!$A$4:$L$5000, 8, FALSE))</f>
        <v/>
      </c>
      <c r="AE366" s="41" t="str">
        <f>IF($C366=".....","",VLOOKUP($C366, Parameter!$A$4:$L$5000, 9, FALSE))</f>
        <v/>
      </c>
      <c r="AF366" s="41" t="str">
        <f>IF($C366=".....","",VLOOKUP($C366, Parameter!$A$4:$L$5000, 10, FALSE))</f>
        <v/>
      </c>
      <c r="AG366" s="41" t="str">
        <f>IF($C366=".....","",VLOOKUP($C366, Parameter!$A$4:$L$5000, 11, FALSE))</f>
        <v/>
      </c>
      <c r="AH366" s="41" t="str">
        <f>IF($C366="..0.0.0.000","",_xlfn.IFNA(VLOOKUP($C366, Parameter!$A$4:$L$5000, 12, FALSE), ""))</f>
        <v/>
      </c>
      <c r="AI366" s="39"/>
      <c r="AJ366" s="39"/>
      <c r="AK366" s="39"/>
      <c r="AL366" s="39"/>
      <c r="AM366" s="39"/>
      <c r="AN366" s="39"/>
      <c r="AO366" s="39"/>
      <c r="AP366" s="41" t="str">
        <f>IF(F366="......", "", _xlfn.IFNA(VLOOKUP(F366, Parameter2!$D$2:$E$15000, 2, FALSE), "Kode aset salah :("))</f>
        <v/>
      </c>
      <c r="AQ366" s="39"/>
      <c r="AR366" s="51"/>
      <c r="AS366" s="52"/>
      <c r="AT366" s="53">
        <f t="shared" si="144"/>
        <v>0</v>
      </c>
      <c r="AU366" s="39" t="str">
        <f t="shared" si="145"/>
        <v/>
      </c>
      <c r="AV366" s="39" t="str">
        <f t="shared" si="146"/>
        <v/>
      </c>
      <c r="AW366" s="39" t="str">
        <f t="shared" si="147"/>
        <v/>
      </c>
      <c r="AX366" s="39" t="str">
        <f t="shared" si="148"/>
        <v/>
      </c>
      <c r="AY366" s="41" t="str">
        <f>IF(G366="...", "", VLOOKUP(G366, UPB!$A$3:$B$5000, 2, FALSE))</f>
        <v/>
      </c>
      <c r="AZ366" s="84"/>
      <c r="BA366" s="76"/>
      <c r="BB366" s="65"/>
      <c r="BC366" s="65"/>
      <c r="BD366" s="54"/>
      <c r="BE366" s="65"/>
      <c r="BF366" s="65"/>
      <c r="BG366" s="65"/>
      <c r="BH366" s="65"/>
      <c r="BI366" s="65"/>
      <c r="BJ366" s="65"/>
      <c r="BK366" s="65"/>
      <c r="BL366" s="65"/>
      <c r="BM366" s="65"/>
      <c r="BN366" s="70"/>
      <c r="BO366" s="65"/>
      <c r="BP366" s="65"/>
      <c r="BQ366" s="65"/>
      <c r="BR366" s="65"/>
      <c r="BS366" s="65"/>
      <c r="BT366" s="65"/>
      <c r="BU366" s="55" t="str">
        <f>IF(AND($D366 &lt;&gt; "", $D366 &lt;&gt; $E366, $F366 &lt;&gt; "x.x.x.x.x.x.x"), VLOOKUP($E366, Parameter!$E$3:$N$5000, 9, FALSE), "")</f>
        <v/>
      </c>
      <c r="BV366" s="55" t="str">
        <f>IF(AND($D366 &lt;&gt; "", $D366 &lt;&gt; $E366, $F366 &lt;&gt; "x.x.x.x.x.x.x"), VLOOKUP($E366, Parameter!$E$3:$N$5000, 10, FALSE), "")</f>
        <v/>
      </c>
      <c r="BW366" s="55" t="str">
        <f>IF(AND($D366 &lt;&gt; "", $D366 &lt;&gt; $E366, $F366 &lt;&gt; "x.x.x.x.x.x.x"), VLOOKUP($C366, Parameter!$A$4:$L$5000, 3, FALSE), "")</f>
        <v/>
      </c>
      <c r="BX366" s="55" t="str">
        <f>IF(AND($D366 &lt;&gt; "", $D366 &lt;&gt; $E366, $F366 &lt;&gt; "x.x.x.x.x.x.x"), VLOOKUP($C366, Parameter!$A$4:$L$5000, 4, FALSE), "")</f>
        <v/>
      </c>
      <c r="BY366" s="56">
        <f t="shared" si="149"/>
        <v>0</v>
      </c>
      <c r="BZ366" s="55" t="str">
        <f t="shared" si="150"/>
        <v>Intra</v>
      </c>
      <c r="CA366" s="55" t="str">
        <f>IF($BZ366="Ekstra", Parameter3!$B$2, "")</f>
        <v/>
      </c>
      <c r="CB366" s="55" t="str">
        <f>IF($BZ366="Ekstra", Parameter3!$C$2, "")</f>
        <v/>
      </c>
      <c r="CC366" s="55" t="str">
        <f>IF($BZ366="Ekstra", VLOOKUP($E366, Parameter!$E$3:$N$5000, 9, FALSE), "")</f>
        <v/>
      </c>
      <c r="CD366" s="55" t="str">
        <f>IF($BZ366="Ekstra", VLOOKUP($E366, Parameter!$E$3:$N$5000, 10, FALSE), "")</f>
        <v/>
      </c>
      <c r="CE366" s="56">
        <f t="shared" si="151"/>
        <v>0</v>
      </c>
      <c r="CF366" s="55" t="str">
        <f t="shared" si="162"/>
        <v/>
      </c>
      <c r="CG366" s="55" t="str">
        <f t="shared" si="162"/>
        <v/>
      </c>
      <c r="CH366" s="55" t="str">
        <f t="shared" si="153"/>
        <v/>
      </c>
      <c r="CI366" s="55" t="str">
        <f>IF($F366="x.x.x.x.x.x.x", VLOOKUP($C366, Parameter!$A$4:$L$5000, 4, FALSE), "")</f>
        <v/>
      </c>
      <c r="CJ366" s="56">
        <f t="shared" si="154"/>
        <v>0</v>
      </c>
      <c r="CM366" s="4" t="str">
        <f t="shared" si="155"/>
        <v>...-...-.....</v>
      </c>
      <c r="CN366" s="57">
        <f t="shared" si="156"/>
        <v>0</v>
      </c>
      <c r="CO366" s="58">
        <f t="shared" si="157"/>
        <v>0</v>
      </c>
      <c r="CP366" s="4" t="str">
        <f t="shared" si="158"/>
        <v/>
      </c>
      <c r="CQ366" s="4" t="b">
        <f t="shared" si="159"/>
        <v>0</v>
      </c>
      <c r="CR366" s="4" t="str">
        <f t="shared" si="160"/>
        <v/>
      </c>
      <c r="CS366" s="4" t="str">
        <f t="shared" si="161"/>
        <v/>
      </c>
      <c r="CT366" s="91" t="b">
        <f t="shared" si="137"/>
        <v>0</v>
      </c>
    </row>
    <row r="367" spans="1:98" s="4" customFormat="1" x14ac:dyDescent="0.25">
      <c r="A367" s="50" t="str">
        <f t="shared" si="138"/>
        <v>...</v>
      </c>
      <c r="B367" s="50" t="str">
        <f t="shared" si="139"/>
        <v>...</v>
      </c>
      <c r="C367" s="50" t="str">
        <f t="shared" si="140"/>
        <v>.....</v>
      </c>
      <c r="D367" s="50" t="str">
        <f>IF($C367=".....","",_xlfn.IFNA(VLOOKUP($C367, Parameter!$A$4:$L$5000, 3, FALSE), ""))</f>
        <v/>
      </c>
      <c r="E367" s="50" t="str">
        <f t="shared" si="141"/>
        <v>.....</v>
      </c>
      <c r="F367" s="50" t="str">
        <f t="shared" si="142"/>
        <v>......</v>
      </c>
      <c r="G367" s="50" t="str">
        <f t="shared" si="143"/>
        <v>...</v>
      </c>
      <c r="H367" s="40">
        <f>IF(E367=".....", 0, _xlfn.IFNA(VLOOKUP($E367, Parameter2!$A$2:$C$5000, 3, FALSE), 0))</f>
        <v>0</v>
      </c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18" t="str">
        <f>IF(C367=".....","",_xlfn.IFNA(VLOOKUP($C367, Parameter!$A$4:$B$5000, 2, FALSE), "Kode belanja salah :("))</f>
        <v/>
      </c>
      <c r="X367" s="35"/>
      <c r="Y367" s="121"/>
      <c r="Z367" s="17"/>
      <c r="AA367" s="20"/>
      <c r="AB367" s="41" t="str">
        <f>IF($C367=".....","",VLOOKUP($C367, Parameter!$A$4:$L$5000, 6, FALSE))</f>
        <v/>
      </c>
      <c r="AC367" s="41" t="str">
        <f>IF($C367=".....","",VLOOKUP($C367, Parameter!$A$4:$L$5000, 7, FALSE))</f>
        <v/>
      </c>
      <c r="AD367" s="41" t="str">
        <f>IF($C367=".....","",VLOOKUP($C367, Parameter!$A$4:$L$5000, 8, FALSE))</f>
        <v/>
      </c>
      <c r="AE367" s="41" t="str">
        <f>IF($C367=".....","",VLOOKUP($C367, Parameter!$A$4:$L$5000, 9, FALSE))</f>
        <v/>
      </c>
      <c r="AF367" s="41" t="str">
        <f>IF($C367=".....","",VLOOKUP($C367, Parameter!$A$4:$L$5000, 10, FALSE))</f>
        <v/>
      </c>
      <c r="AG367" s="41" t="str">
        <f>IF($C367=".....","",VLOOKUP($C367, Parameter!$A$4:$L$5000, 11, FALSE))</f>
        <v/>
      </c>
      <c r="AH367" s="41" t="str">
        <f>IF($C367="..0.0.0.000","",_xlfn.IFNA(VLOOKUP($C367, Parameter!$A$4:$L$5000, 12, FALSE), ""))</f>
        <v/>
      </c>
      <c r="AI367" s="39"/>
      <c r="AJ367" s="39"/>
      <c r="AK367" s="39"/>
      <c r="AL367" s="39"/>
      <c r="AM367" s="39"/>
      <c r="AN367" s="39"/>
      <c r="AO367" s="39"/>
      <c r="AP367" s="41" t="str">
        <f>IF(F367="......", "", _xlfn.IFNA(VLOOKUP(F367, Parameter2!$D$2:$E$15000, 2, FALSE), "Kode aset salah :("))</f>
        <v/>
      </c>
      <c r="AQ367" s="39"/>
      <c r="AR367" s="51"/>
      <c r="AS367" s="52"/>
      <c r="AT367" s="53">
        <f t="shared" si="144"/>
        <v>0</v>
      </c>
      <c r="AU367" s="39" t="str">
        <f t="shared" si="145"/>
        <v/>
      </c>
      <c r="AV367" s="39" t="str">
        <f t="shared" si="146"/>
        <v/>
      </c>
      <c r="AW367" s="39" t="str">
        <f t="shared" si="147"/>
        <v/>
      </c>
      <c r="AX367" s="39" t="str">
        <f t="shared" si="148"/>
        <v/>
      </c>
      <c r="AY367" s="41" t="str">
        <f>IF(G367="...", "", VLOOKUP(G367, UPB!$A$3:$B$5000, 2, FALSE))</f>
        <v/>
      </c>
      <c r="AZ367" s="84"/>
      <c r="BA367" s="76"/>
      <c r="BB367" s="65"/>
      <c r="BC367" s="65"/>
      <c r="BD367" s="54"/>
      <c r="BE367" s="65"/>
      <c r="BF367" s="65"/>
      <c r="BG367" s="65"/>
      <c r="BH367" s="65"/>
      <c r="BI367" s="65"/>
      <c r="BJ367" s="65"/>
      <c r="BK367" s="65"/>
      <c r="BL367" s="65"/>
      <c r="BM367" s="65"/>
      <c r="BN367" s="70"/>
      <c r="BO367" s="65"/>
      <c r="BP367" s="65"/>
      <c r="BQ367" s="65"/>
      <c r="BR367" s="65"/>
      <c r="BS367" s="65"/>
      <c r="BT367" s="65"/>
      <c r="BU367" s="55" t="str">
        <f>IF(AND($D367 &lt;&gt; "", $D367 &lt;&gt; $E367, $F367 &lt;&gt; "x.x.x.x.x.x.x"), VLOOKUP($E367, Parameter!$E$3:$N$5000, 9, FALSE), "")</f>
        <v/>
      </c>
      <c r="BV367" s="55" t="str">
        <f>IF(AND($D367 &lt;&gt; "", $D367 &lt;&gt; $E367, $F367 &lt;&gt; "x.x.x.x.x.x.x"), VLOOKUP($E367, Parameter!$E$3:$N$5000, 10, FALSE), "")</f>
        <v/>
      </c>
      <c r="BW367" s="55" t="str">
        <f>IF(AND($D367 &lt;&gt; "", $D367 &lt;&gt; $E367, $F367 &lt;&gt; "x.x.x.x.x.x.x"), VLOOKUP($C367, Parameter!$A$4:$L$5000, 3, FALSE), "")</f>
        <v/>
      </c>
      <c r="BX367" s="55" t="str">
        <f>IF(AND($D367 &lt;&gt; "", $D367 &lt;&gt; $E367, $F367 &lt;&gt; "x.x.x.x.x.x.x"), VLOOKUP($C367, Parameter!$A$4:$L$5000, 4, FALSE), "")</f>
        <v/>
      </c>
      <c r="BY367" s="56">
        <f t="shared" si="149"/>
        <v>0</v>
      </c>
      <c r="BZ367" s="55" t="str">
        <f t="shared" si="150"/>
        <v>Intra</v>
      </c>
      <c r="CA367" s="55" t="str">
        <f>IF($BZ367="Ekstra", Parameter3!$B$2, "")</f>
        <v/>
      </c>
      <c r="CB367" s="55" t="str">
        <f>IF($BZ367="Ekstra", Parameter3!$C$2, "")</f>
        <v/>
      </c>
      <c r="CC367" s="55" t="str">
        <f>IF($BZ367="Ekstra", VLOOKUP($E367, Parameter!$E$3:$N$5000, 9, FALSE), "")</f>
        <v/>
      </c>
      <c r="CD367" s="55" t="str">
        <f>IF($BZ367="Ekstra", VLOOKUP($E367, Parameter!$E$3:$N$5000, 10, FALSE), "")</f>
        <v/>
      </c>
      <c r="CE367" s="56">
        <f t="shared" si="151"/>
        <v>0</v>
      </c>
      <c r="CF367" s="55" t="str">
        <f t="shared" si="162"/>
        <v/>
      </c>
      <c r="CG367" s="55" t="str">
        <f t="shared" si="162"/>
        <v/>
      </c>
      <c r="CH367" s="55" t="str">
        <f t="shared" si="153"/>
        <v/>
      </c>
      <c r="CI367" s="55" t="str">
        <f>IF($F367="x.x.x.x.x.x.x", VLOOKUP($C367, Parameter!$A$4:$L$5000, 4, FALSE), "")</f>
        <v/>
      </c>
      <c r="CJ367" s="56">
        <f t="shared" si="154"/>
        <v>0</v>
      </c>
      <c r="CM367" s="4" t="str">
        <f t="shared" si="155"/>
        <v>...-...-.....</v>
      </c>
      <c r="CN367" s="57">
        <f t="shared" si="156"/>
        <v>0</v>
      </c>
      <c r="CO367" s="58">
        <f t="shared" si="157"/>
        <v>0</v>
      </c>
      <c r="CP367" s="4" t="str">
        <f t="shared" si="158"/>
        <v/>
      </c>
      <c r="CQ367" s="4" t="b">
        <f t="shared" si="159"/>
        <v>0</v>
      </c>
      <c r="CR367" s="4" t="str">
        <f t="shared" si="160"/>
        <v/>
      </c>
      <c r="CS367" s="4" t="str">
        <f t="shared" si="161"/>
        <v/>
      </c>
      <c r="CT367" s="91" t="b">
        <f t="shared" si="137"/>
        <v>0</v>
      </c>
    </row>
    <row r="368" spans="1:98" s="4" customFormat="1" x14ac:dyDescent="0.25">
      <c r="A368" s="50" t="str">
        <f t="shared" si="138"/>
        <v>...</v>
      </c>
      <c r="B368" s="50" t="str">
        <f t="shared" si="139"/>
        <v>...</v>
      </c>
      <c r="C368" s="50" t="str">
        <f t="shared" si="140"/>
        <v>.....</v>
      </c>
      <c r="D368" s="50" t="str">
        <f>IF($C368=".....","",_xlfn.IFNA(VLOOKUP($C368, Parameter!$A$4:$L$5000, 3, FALSE), ""))</f>
        <v/>
      </c>
      <c r="E368" s="50" t="str">
        <f t="shared" si="141"/>
        <v>.....</v>
      </c>
      <c r="F368" s="50" t="str">
        <f t="shared" si="142"/>
        <v>......</v>
      </c>
      <c r="G368" s="50" t="str">
        <f t="shared" si="143"/>
        <v>...</v>
      </c>
      <c r="H368" s="40">
        <f>IF(E368=".....", 0, _xlfn.IFNA(VLOOKUP($E368, Parameter2!$A$2:$C$5000, 3, FALSE), 0))</f>
        <v>0</v>
      </c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18" t="str">
        <f>IF(C368=".....","",_xlfn.IFNA(VLOOKUP($C368, Parameter!$A$4:$B$5000, 2, FALSE), "Kode belanja salah :("))</f>
        <v/>
      </c>
      <c r="X368" s="35"/>
      <c r="Y368" s="121"/>
      <c r="Z368" s="17"/>
      <c r="AA368" s="20"/>
      <c r="AB368" s="41" t="str">
        <f>IF($C368=".....","",VLOOKUP($C368, Parameter!$A$4:$L$5000, 6, FALSE))</f>
        <v/>
      </c>
      <c r="AC368" s="41" t="str">
        <f>IF($C368=".....","",VLOOKUP($C368, Parameter!$A$4:$L$5000, 7, FALSE))</f>
        <v/>
      </c>
      <c r="AD368" s="41" t="str">
        <f>IF($C368=".....","",VLOOKUP($C368, Parameter!$A$4:$L$5000, 8, FALSE))</f>
        <v/>
      </c>
      <c r="AE368" s="41" t="str">
        <f>IF($C368=".....","",VLOOKUP($C368, Parameter!$A$4:$L$5000, 9, FALSE))</f>
        <v/>
      </c>
      <c r="AF368" s="41" t="str">
        <f>IF($C368=".....","",VLOOKUP($C368, Parameter!$A$4:$L$5000, 10, FALSE))</f>
        <v/>
      </c>
      <c r="AG368" s="41" t="str">
        <f>IF($C368=".....","",VLOOKUP($C368, Parameter!$A$4:$L$5000, 11, FALSE))</f>
        <v/>
      </c>
      <c r="AH368" s="41" t="str">
        <f>IF($C368="..0.0.0.000","",_xlfn.IFNA(VLOOKUP($C368, Parameter!$A$4:$L$5000, 12, FALSE), ""))</f>
        <v/>
      </c>
      <c r="AI368" s="39"/>
      <c r="AJ368" s="39"/>
      <c r="AK368" s="39"/>
      <c r="AL368" s="39"/>
      <c r="AM368" s="39"/>
      <c r="AN368" s="39"/>
      <c r="AO368" s="39"/>
      <c r="AP368" s="41" t="str">
        <f>IF(F368="......", "", _xlfn.IFNA(VLOOKUP(F368, Parameter2!$D$2:$E$15000, 2, FALSE), "Kode aset salah :("))</f>
        <v/>
      </c>
      <c r="AQ368" s="39"/>
      <c r="AR368" s="51"/>
      <c r="AS368" s="52"/>
      <c r="AT368" s="53">
        <f t="shared" si="144"/>
        <v>0</v>
      </c>
      <c r="AU368" s="39" t="str">
        <f t="shared" si="145"/>
        <v/>
      </c>
      <c r="AV368" s="39" t="str">
        <f t="shared" si="146"/>
        <v/>
      </c>
      <c r="AW368" s="39" t="str">
        <f t="shared" si="147"/>
        <v/>
      </c>
      <c r="AX368" s="39" t="str">
        <f t="shared" si="148"/>
        <v/>
      </c>
      <c r="AY368" s="41" t="str">
        <f>IF(G368="...", "", VLOOKUP(G368, UPB!$A$3:$B$5000, 2, FALSE))</f>
        <v/>
      </c>
      <c r="AZ368" s="84"/>
      <c r="BA368" s="76"/>
      <c r="BB368" s="65"/>
      <c r="BC368" s="65"/>
      <c r="BD368" s="54"/>
      <c r="BE368" s="65"/>
      <c r="BF368" s="65"/>
      <c r="BG368" s="65"/>
      <c r="BH368" s="65"/>
      <c r="BI368" s="65"/>
      <c r="BJ368" s="65"/>
      <c r="BK368" s="65"/>
      <c r="BL368" s="65"/>
      <c r="BM368" s="65"/>
      <c r="BN368" s="70"/>
      <c r="BO368" s="65"/>
      <c r="BP368" s="65"/>
      <c r="BQ368" s="65"/>
      <c r="BR368" s="65"/>
      <c r="BS368" s="65"/>
      <c r="BT368" s="65"/>
      <c r="BU368" s="55" t="str">
        <f>IF(AND($D368 &lt;&gt; "", $D368 &lt;&gt; $E368, $F368 &lt;&gt; "x.x.x.x.x.x.x"), VLOOKUP($E368, Parameter!$E$3:$N$5000, 9, FALSE), "")</f>
        <v/>
      </c>
      <c r="BV368" s="55" t="str">
        <f>IF(AND($D368 &lt;&gt; "", $D368 &lt;&gt; $E368, $F368 &lt;&gt; "x.x.x.x.x.x.x"), VLOOKUP($E368, Parameter!$E$3:$N$5000, 10, FALSE), "")</f>
        <v/>
      </c>
      <c r="BW368" s="55" t="str">
        <f>IF(AND($D368 &lt;&gt; "", $D368 &lt;&gt; $E368, $F368 &lt;&gt; "x.x.x.x.x.x.x"), VLOOKUP($C368, Parameter!$A$4:$L$5000, 3, FALSE), "")</f>
        <v/>
      </c>
      <c r="BX368" s="55" t="str">
        <f>IF(AND($D368 &lt;&gt; "", $D368 &lt;&gt; $E368, $F368 &lt;&gt; "x.x.x.x.x.x.x"), VLOOKUP($C368, Parameter!$A$4:$L$5000, 4, FALSE), "")</f>
        <v/>
      </c>
      <c r="BY368" s="56">
        <f t="shared" si="149"/>
        <v>0</v>
      </c>
      <c r="BZ368" s="55" t="str">
        <f t="shared" si="150"/>
        <v>Intra</v>
      </c>
      <c r="CA368" s="55" t="str">
        <f>IF($BZ368="Ekstra", Parameter3!$B$2, "")</f>
        <v/>
      </c>
      <c r="CB368" s="55" t="str">
        <f>IF($BZ368="Ekstra", Parameter3!$C$2, "")</f>
        <v/>
      </c>
      <c r="CC368" s="55" t="str">
        <f>IF($BZ368="Ekstra", VLOOKUP($E368, Parameter!$E$3:$N$5000, 9, FALSE), "")</f>
        <v/>
      </c>
      <c r="CD368" s="55" t="str">
        <f>IF($BZ368="Ekstra", VLOOKUP($E368, Parameter!$E$3:$N$5000, 10, FALSE), "")</f>
        <v/>
      </c>
      <c r="CE368" s="56">
        <f t="shared" si="151"/>
        <v>0</v>
      </c>
      <c r="CF368" s="55" t="str">
        <f t="shared" si="162"/>
        <v/>
      </c>
      <c r="CG368" s="55" t="str">
        <f t="shared" si="162"/>
        <v/>
      </c>
      <c r="CH368" s="55" t="str">
        <f t="shared" si="153"/>
        <v/>
      </c>
      <c r="CI368" s="55" t="str">
        <f>IF($F368="x.x.x.x.x.x.x", VLOOKUP($C368, Parameter!$A$4:$L$5000, 4, FALSE), "")</f>
        <v/>
      </c>
      <c r="CJ368" s="56">
        <f t="shared" si="154"/>
        <v>0</v>
      </c>
      <c r="CM368" s="4" t="str">
        <f t="shared" si="155"/>
        <v>...-...-.....</v>
      </c>
      <c r="CN368" s="57">
        <f t="shared" si="156"/>
        <v>0</v>
      </c>
      <c r="CO368" s="58">
        <f t="shared" si="157"/>
        <v>0</v>
      </c>
      <c r="CP368" s="4" t="str">
        <f t="shared" si="158"/>
        <v/>
      </c>
      <c r="CQ368" s="4" t="b">
        <f t="shared" si="159"/>
        <v>0</v>
      </c>
      <c r="CR368" s="4" t="str">
        <f t="shared" si="160"/>
        <v/>
      </c>
      <c r="CS368" s="4" t="str">
        <f t="shared" si="161"/>
        <v/>
      </c>
      <c r="CT368" s="91" t="b">
        <f t="shared" si="137"/>
        <v>0</v>
      </c>
    </row>
    <row r="369" spans="1:98" s="4" customFormat="1" x14ac:dyDescent="0.25">
      <c r="A369" s="50" t="str">
        <f t="shared" si="138"/>
        <v>...</v>
      </c>
      <c r="B369" s="50" t="str">
        <f t="shared" si="139"/>
        <v>...</v>
      </c>
      <c r="C369" s="50" t="str">
        <f t="shared" si="140"/>
        <v>.....</v>
      </c>
      <c r="D369" s="50" t="str">
        <f>IF($C369=".....","",_xlfn.IFNA(VLOOKUP($C369, Parameter!$A$4:$L$5000, 3, FALSE), ""))</f>
        <v/>
      </c>
      <c r="E369" s="50" t="str">
        <f t="shared" si="141"/>
        <v>.....</v>
      </c>
      <c r="F369" s="50" t="str">
        <f t="shared" si="142"/>
        <v>......</v>
      </c>
      <c r="G369" s="50" t="str">
        <f t="shared" si="143"/>
        <v>...</v>
      </c>
      <c r="H369" s="40">
        <f>IF(E369=".....", 0, _xlfn.IFNA(VLOOKUP($E369, Parameter2!$A$2:$C$5000, 3, FALSE), 0))</f>
        <v>0</v>
      </c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18" t="str">
        <f>IF(C369=".....","",_xlfn.IFNA(VLOOKUP($C369, Parameter!$A$4:$B$5000, 2, FALSE), "Kode belanja salah :("))</f>
        <v/>
      </c>
      <c r="X369" s="35"/>
      <c r="Y369" s="121"/>
      <c r="Z369" s="17"/>
      <c r="AA369" s="20"/>
      <c r="AB369" s="41" t="str">
        <f>IF($C369=".....","",VLOOKUP($C369, Parameter!$A$4:$L$5000, 6, FALSE))</f>
        <v/>
      </c>
      <c r="AC369" s="41" t="str">
        <f>IF($C369=".....","",VLOOKUP($C369, Parameter!$A$4:$L$5000, 7, FALSE))</f>
        <v/>
      </c>
      <c r="AD369" s="41" t="str">
        <f>IF($C369=".....","",VLOOKUP($C369, Parameter!$A$4:$L$5000, 8, FALSE))</f>
        <v/>
      </c>
      <c r="AE369" s="41" t="str">
        <f>IF($C369=".....","",VLOOKUP($C369, Parameter!$A$4:$L$5000, 9, FALSE))</f>
        <v/>
      </c>
      <c r="AF369" s="41" t="str">
        <f>IF($C369=".....","",VLOOKUP($C369, Parameter!$A$4:$L$5000, 10, FALSE))</f>
        <v/>
      </c>
      <c r="AG369" s="41" t="str">
        <f>IF($C369=".....","",VLOOKUP($C369, Parameter!$A$4:$L$5000, 11, FALSE))</f>
        <v/>
      </c>
      <c r="AH369" s="41" t="str">
        <f>IF($C369="..0.0.0.000","",_xlfn.IFNA(VLOOKUP($C369, Parameter!$A$4:$L$5000, 12, FALSE), ""))</f>
        <v/>
      </c>
      <c r="AI369" s="39"/>
      <c r="AJ369" s="39"/>
      <c r="AK369" s="39"/>
      <c r="AL369" s="39"/>
      <c r="AM369" s="39"/>
      <c r="AN369" s="39"/>
      <c r="AO369" s="39"/>
      <c r="AP369" s="41" t="str">
        <f>IF(F369="......", "", _xlfn.IFNA(VLOOKUP(F369, Parameter2!$D$2:$E$15000, 2, FALSE), "Kode aset salah :("))</f>
        <v/>
      </c>
      <c r="AQ369" s="39"/>
      <c r="AR369" s="51"/>
      <c r="AS369" s="52"/>
      <c r="AT369" s="53">
        <f t="shared" si="144"/>
        <v>0</v>
      </c>
      <c r="AU369" s="39" t="str">
        <f t="shared" si="145"/>
        <v/>
      </c>
      <c r="AV369" s="39" t="str">
        <f t="shared" si="146"/>
        <v/>
      </c>
      <c r="AW369" s="39" t="str">
        <f t="shared" si="147"/>
        <v/>
      </c>
      <c r="AX369" s="39" t="str">
        <f t="shared" si="148"/>
        <v/>
      </c>
      <c r="AY369" s="41" t="str">
        <f>IF(G369="...", "", VLOOKUP(G369, UPB!$A$3:$B$5000, 2, FALSE))</f>
        <v/>
      </c>
      <c r="AZ369" s="84"/>
      <c r="BA369" s="76"/>
      <c r="BB369" s="65"/>
      <c r="BC369" s="65"/>
      <c r="BD369" s="54"/>
      <c r="BE369" s="65"/>
      <c r="BF369" s="65"/>
      <c r="BG369" s="65"/>
      <c r="BH369" s="65"/>
      <c r="BI369" s="65"/>
      <c r="BJ369" s="65"/>
      <c r="BK369" s="65"/>
      <c r="BL369" s="65"/>
      <c r="BM369" s="65"/>
      <c r="BN369" s="70"/>
      <c r="BO369" s="65"/>
      <c r="BP369" s="65"/>
      <c r="BQ369" s="65"/>
      <c r="BR369" s="65"/>
      <c r="BS369" s="65"/>
      <c r="BT369" s="65"/>
      <c r="BU369" s="55" t="str">
        <f>IF(AND($D369 &lt;&gt; "", $D369 &lt;&gt; $E369, $F369 &lt;&gt; "x.x.x.x.x.x.x"), VLOOKUP($E369, Parameter!$E$3:$N$5000, 9, FALSE), "")</f>
        <v/>
      </c>
      <c r="BV369" s="55" t="str">
        <f>IF(AND($D369 &lt;&gt; "", $D369 &lt;&gt; $E369, $F369 &lt;&gt; "x.x.x.x.x.x.x"), VLOOKUP($E369, Parameter!$E$3:$N$5000, 10, FALSE), "")</f>
        <v/>
      </c>
      <c r="BW369" s="55" t="str">
        <f>IF(AND($D369 &lt;&gt; "", $D369 &lt;&gt; $E369, $F369 &lt;&gt; "x.x.x.x.x.x.x"), VLOOKUP($C369, Parameter!$A$4:$L$5000, 3, FALSE), "")</f>
        <v/>
      </c>
      <c r="BX369" s="55" t="str">
        <f>IF(AND($D369 &lt;&gt; "", $D369 &lt;&gt; $E369, $F369 &lt;&gt; "x.x.x.x.x.x.x"), VLOOKUP($C369, Parameter!$A$4:$L$5000, 4, FALSE), "")</f>
        <v/>
      </c>
      <c r="BY369" s="56">
        <f t="shared" si="149"/>
        <v>0</v>
      </c>
      <c r="BZ369" s="55" t="str">
        <f t="shared" si="150"/>
        <v>Intra</v>
      </c>
      <c r="CA369" s="55" t="str">
        <f>IF($BZ369="Ekstra", Parameter3!$B$2, "")</f>
        <v/>
      </c>
      <c r="CB369" s="55" t="str">
        <f>IF($BZ369="Ekstra", Parameter3!$C$2, "")</f>
        <v/>
      </c>
      <c r="CC369" s="55" t="str">
        <f>IF($BZ369="Ekstra", VLOOKUP($E369, Parameter!$E$3:$N$5000, 9, FALSE), "")</f>
        <v/>
      </c>
      <c r="CD369" s="55" t="str">
        <f>IF($BZ369="Ekstra", VLOOKUP($E369, Parameter!$E$3:$N$5000, 10, FALSE), "")</f>
        <v/>
      </c>
      <c r="CE369" s="56">
        <f t="shared" si="151"/>
        <v>0</v>
      </c>
      <c r="CF369" s="55" t="str">
        <f t="shared" si="162"/>
        <v/>
      </c>
      <c r="CG369" s="55" t="str">
        <f t="shared" si="162"/>
        <v/>
      </c>
      <c r="CH369" s="55" t="str">
        <f t="shared" si="153"/>
        <v/>
      </c>
      <c r="CI369" s="55" t="str">
        <f>IF($F369="x.x.x.x.x.x.x", VLOOKUP($C369, Parameter!$A$4:$L$5000, 4, FALSE), "")</f>
        <v/>
      </c>
      <c r="CJ369" s="56">
        <f t="shared" si="154"/>
        <v>0</v>
      </c>
      <c r="CM369" s="4" t="str">
        <f t="shared" si="155"/>
        <v>...-...-.....</v>
      </c>
      <c r="CN369" s="57">
        <f t="shared" si="156"/>
        <v>0</v>
      </c>
      <c r="CO369" s="58">
        <f t="shared" si="157"/>
        <v>0</v>
      </c>
      <c r="CP369" s="4" t="str">
        <f t="shared" si="158"/>
        <v/>
      </c>
      <c r="CQ369" s="4" t="b">
        <f t="shared" si="159"/>
        <v>0</v>
      </c>
      <c r="CR369" s="4" t="str">
        <f t="shared" si="160"/>
        <v/>
      </c>
      <c r="CS369" s="4" t="str">
        <f t="shared" si="161"/>
        <v/>
      </c>
      <c r="CT369" s="91" t="b">
        <f t="shared" si="137"/>
        <v>0</v>
      </c>
    </row>
    <row r="370" spans="1:98" s="4" customFormat="1" x14ac:dyDescent="0.25">
      <c r="A370" s="50" t="str">
        <f t="shared" si="138"/>
        <v>...</v>
      </c>
      <c r="B370" s="50" t="str">
        <f t="shared" si="139"/>
        <v>...</v>
      </c>
      <c r="C370" s="50" t="str">
        <f t="shared" si="140"/>
        <v>.....</v>
      </c>
      <c r="D370" s="50" t="str">
        <f>IF($C370=".....","",_xlfn.IFNA(VLOOKUP($C370, Parameter!$A$4:$L$5000, 3, FALSE), ""))</f>
        <v/>
      </c>
      <c r="E370" s="50" t="str">
        <f t="shared" si="141"/>
        <v>.....</v>
      </c>
      <c r="F370" s="50" t="str">
        <f t="shared" si="142"/>
        <v>......</v>
      </c>
      <c r="G370" s="50" t="str">
        <f t="shared" si="143"/>
        <v>...</v>
      </c>
      <c r="H370" s="40">
        <f>IF(E370=".....", 0, _xlfn.IFNA(VLOOKUP($E370, Parameter2!$A$2:$C$5000, 3, FALSE), 0))</f>
        <v>0</v>
      </c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18" t="str">
        <f>IF(C370=".....","",_xlfn.IFNA(VLOOKUP($C370, Parameter!$A$4:$B$5000, 2, FALSE), "Kode belanja salah :("))</f>
        <v/>
      </c>
      <c r="X370" s="35"/>
      <c r="Y370" s="121"/>
      <c r="Z370" s="17"/>
      <c r="AA370" s="20"/>
      <c r="AB370" s="41" t="str">
        <f>IF($C370=".....","",VLOOKUP($C370, Parameter!$A$4:$L$5000, 6, FALSE))</f>
        <v/>
      </c>
      <c r="AC370" s="41" t="str">
        <f>IF($C370=".....","",VLOOKUP($C370, Parameter!$A$4:$L$5000, 7, FALSE))</f>
        <v/>
      </c>
      <c r="AD370" s="41" t="str">
        <f>IF($C370=".....","",VLOOKUP($C370, Parameter!$A$4:$L$5000, 8, FALSE))</f>
        <v/>
      </c>
      <c r="AE370" s="41" t="str">
        <f>IF($C370=".....","",VLOOKUP($C370, Parameter!$A$4:$L$5000, 9, FALSE))</f>
        <v/>
      </c>
      <c r="AF370" s="41" t="str">
        <f>IF($C370=".....","",VLOOKUP($C370, Parameter!$A$4:$L$5000, 10, FALSE))</f>
        <v/>
      </c>
      <c r="AG370" s="41" t="str">
        <f>IF($C370=".....","",VLOOKUP($C370, Parameter!$A$4:$L$5000, 11, FALSE))</f>
        <v/>
      </c>
      <c r="AH370" s="41" t="str">
        <f>IF($C370="..0.0.0.000","",_xlfn.IFNA(VLOOKUP($C370, Parameter!$A$4:$L$5000, 12, FALSE), ""))</f>
        <v/>
      </c>
      <c r="AI370" s="39"/>
      <c r="AJ370" s="39"/>
      <c r="AK370" s="39"/>
      <c r="AL370" s="39"/>
      <c r="AM370" s="39"/>
      <c r="AN370" s="39"/>
      <c r="AO370" s="39"/>
      <c r="AP370" s="41" t="str">
        <f>IF(F370="......", "", _xlfn.IFNA(VLOOKUP(F370, Parameter2!$D$2:$E$15000, 2, FALSE), "Kode aset salah :("))</f>
        <v/>
      </c>
      <c r="AQ370" s="39"/>
      <c r="AR370" s="51"/>
      <c r="AS370" s="52"/>
      <c r="AT370" s="53">
        <f t="shared" si="144"/>
        <v>0</v>
      </c>
      <c r="AU370" s="39" t="str">
        <f t="shared" si="145"/>
        <v/>
      </c>
      <c r="AV370" s="39" t="str">
        <f t="shared" si="146"/>
        <v/>
      </c>
      <c r="AW370" s="39" t="str">
        <f t="shared" si="147"/>
        <v/>
      </c>
      <c r="AX370" s="39" t="str">
        <f t="shared" si="148"/>
        <v/>
      </c>
      <c r="AY370" s="41" t="str">
        <f>IF(G370="...", "", VLOOKUP(G370, UPB!$A$3:$B$5000, 2, FALSE))</f>
        <v/>
      </c>
      <c r="AZ370" s="84"/>
      <c r="BA370" s="76"/>
      <c r="BB370" s="65"/>
      <c r="BC370" s="65"/>
      <c r="BD370" s="54"/>
      <c r="BE370" s="65"/>
      <c r="BF370" s="65"/>
      <c r="BG370" s="65"/>
      <c r="BH370" s="65"/>
      <c r="BI370" s="65"/>
      <c r="BJ370" s="65"/>
      <c r="BK370" s="65"/>
      <c r="BL370" s="65"/>
      <c r="BM370" s="65"/>
      <c r="BN370" s="70"/>
      <c r="BO370" s="65"/>
      <c r="BP370" s="65"/>
      <c r="BQ370" s="65"/>
      <c r="BR370" s="65"/>
      <c r="BS370" s="65"/>
      <c r="BT370" s="65"/>
      <c r="BU370" s="55" t="str">
        <f>IF(AND($D370 &lt;&gt; "", $D370 &lt;&gt; $E370, $F370 &lt;&gt; "x.x.x.x.x.x.x"), VLOOKUP($E370, Parameter!$E$3:$N$5000, 9, FALSE), "")</f>
        <v/>
      </c>
      <c r="BV370" s="55" t="str">
        <f>IF(AND($D370 &lt;&gt; "", $D370 &lt;&gt; $E370, $F370 &lt;&gt; "x.x.x.x.x.x.x"), VLOOKUP($E370, Parameter!$E$3:$N$5000, 10, FALSE), "")</f>
        <v/>
      </c>
      <c r="BW370" s="55" t="str">
        <f>IF(AND($D370 &lt;&gt; "", $D370 &lt;&gt; $E370, $F370 &lt;&gt; "x.x.x.x.x.x.x"), VLOOKUP($C370, Parameter!$A$4:$L$5000, 3, FALSE), "")</f>
        <v/>
      </c>
      <c r="BX370" s="55" t="str">
        <f>IF(AND($D370 &lt;&gt; "", $D370 &lt;&gt; $E370, $F370 &lt;&gt; "x.x.x.x.x.x.x"), VLOOKUP($C370, Parameter!$A$4:$L$5000, 4, FALSE), "")</f>
        <v/>
      </c>
      <c r="BY370" s="56">
        <f t="shared" si="149"/>
        <v>0</v>
      </c>
      <c r="BZ370" s="55" t="str">
        <f t="shared" si="150"/>
        <v>Intra</v>
      </c>
      <c r="CA370" s="55" t="str">
        <f>IF($BZ370="Ekstra", Parameter3!$B$2, "")</f>
        <v/>
      </c>
      <c r="CB370" s="55" t="str">
        <f>IF($BZ370="Ekstra", Parameter3!$C$2, "")</f>
        <v/>
      </c>
      <c r="CC370" s="55" t="str">
        <f>IF($BZ370="Ekstra", VLOOKUP($E370, Parameter!$E$3:$N$5000, 9, FALSE), "")</f>
        <v/>
      </c>
      <c r="CD370" s="55" t="str">
        <f>IF($BZ370="Ekstra", VLOOKUP($E370, Parameter!$E$3:$N$5000, 10, FALSE), "")</f>
        <v/>
      </c>
      <c r="CE370" s="56">
        <f t="shared" si="151"/>
        <v>0</v>
      </c>
      <c r="CF370" s="55" t="str">
        <f t="shared" si="162"/>
        <v/>
      </c>
      <c r="CG370" s="55" t="str">
        <f t="shared" si="162"/>
        <v/>
      </c>
      <c r="CH370" s="55" t="str">
        <f t="shared" si="153"/>
        <v/>
      </c>
      <c r="CI370" s="55" t="str">
        <f>IF($F370="x.x.x.x.x.x.x", VLOOKUP($C370, Parameter!$A$4:$L$5000, 4, FALSE), "")</f>
        <v/>
      </c>
      <c r="CJ370" s="56">
        <f t="shared" si="154"/>
        <v>0</v>
      </c>
      <c r="CM370" s="4" t="str">
        <f t="shared" si="155"/>
        <v>...-...-.....</v>
      </c>
      <c r="CN370" s="57">
        <f t="shared" si="156"/>
        <v>0</v>
      </c>
      <c r="CO370" s="58">
        <f t="shared" si="157"/>
        <v>0</v>
      </c>
      <c r="CP370" s="4" t="str">
        <f t="shared" si="158"/>
        <v/>
      </c>
      <c r="CQ370" s="4" t="b">
        <f t="shared" si="159"/>
        <v>0</v>
      </c>
      <c r="CR370" s="4" t="str">
        <f t="shared" si="160"/>
        <v/>
      </c>
      <c r="CS370" s="4" t="str">
        <f t="shared" si="161"/>
        <v/>
      </c>
      <c r="CT370" s="91" t="b">
        <f t="shared" si="137"/>
        <v>0</v>
      </c>
    </row>
    <row r="371" spans="1:98" s="4" customFormat="1" x14ac:dyDescent="0.25">
      <c r="A371" s="50" t="str">
        <f t="shared" si="138"/>
        <v>...</v>
      </c>
      <c r="B371" s="50" t="str">
        <f t="shared" si="139"/>
        <v>...</v>
      </c>
      <c r="C371" s="50" t="str">
        <f t="shared" si="140"/>
        <v>.....</v>
      </c>
      <c r="D371" s="50" t="str">
        <f>IF($C371=".....","",_xlfn.IFNA(VLOOKUP($C371, Parameter!$A$4:$L$5000, 3, FALSE), ""))</f>
        <v/>
      </c>
      <c r="E371" s="50" t="str">
        <f t="shared" si="141"/>
        <v>.....</v>
      </c>
      <c r="F371" s="50" t="str">
        <f t="shared" si="142"/>
        <v>......</v>
      </c>
      <c r="G371" s="50" t="str">
        <f t="shared" si="143"/>
        <v>...</v>
      </c>
      <c r="H371" s="40">
        <f>IF(E371=".....", 0, _xlfn.IFNA(VLOOKUP($E371, Parameter2!$A$2:$C$5000, 3, FALSE), 0))</f>
        <v>0</v>
      </c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18" t="str">
        <f>IF(C371=".....","",_xlfn.IFNA(VLOOKUP($C371, Parameter!$A$4:$B$5000, 2, FALSE), "Kode belanja salah :("))</f>
        <v/>
      </c>
      <c r="X371" s="35"/>
      <c r="Y371" s="121"/>
      <c r="Z371" s="17"/>
      <c r="AA371" s="20"/>
      <c r="AB371" s="41" t="str">
        <f>IF($C371=".....","",VLOOKUP($C371, Parameter!$A$4:$L$5000, 6, FALSE))</f>
        <v/>
      </c>
      <c r="AC371" s="41" t="str">
        <f>IF($C371=".....","",VLOOKUP($C371, Parameter!$A$4:$L$5000, 7, FALSE))</f>
        <v/>
      </c>
      <c r="AD371" s="41" t="str">
        <f>IF($C371=".....","",VLOOKUP($C371, Parameter!$A$4:$L$5000, 8, FALSE))</f>
        <v/>
      </c>
      <c r="AE371" s="41" t="str">
        <f>IF($C371=".....","",VLOOKUP($C371, Parameter!$A$4:$L$5000, 9, FALSE))</f>
        <v/>
      </c>
      <c r="AF371" s="41" t="str">
        <f>IF($C371=".....","",VLOOKUP($C371, Parameter!$A$4:$L$5000, 10, FALSE))</f>
        <v/>
      </c>
      <c r="AG371" s="41" t="str">
        <f>IF($C371=".....","",VLOOKUP($C371, Parameter!$A$4:$L$5000, 11, FALSE))</f>
        <v/>
      </c>
      <c r="AH371" s="41" t="str">
        <f>IF($C371="..0.0.0.000","",_xlfn.IFNA(VLOOKUP($C371, Parameter!$A$4:$L$5000, 12, FALSE), ""))</f>
        <v/>
      </c>
      <c r="AI371" s="39"/>
      <c r="AJ371" s="39"/>
      <c r="AK371" s="39"/>
      <c r="AL371" s="39"/>
      <c r="AM371" s="39"/>
      <c r="AN371" s="39"/>
      <c r="AO371" s="39"/>
      <c r="AP371" s="41" t="str">
        <f>IF(F371="......", "", _xlfn.IFNA(VLOOKUP(F371, Parameter2!$D$2:$E$15000, 2, FALSE), "Kode aset salah :("))</f>
        <v/>
      </c>
      <c r="AQ371" s="39"/>
      <c r="AR371" s="51"/>
      <c r="AS371" s="52"/>
      <c r="AT371" s="53">
        <f t="shared" si="144"/>
        <v>0</v>
      </c>
      <c r="AU371" s="39" t="str">
        <f t="shared" si="145"/>
        <v/>
      </c>
      <c r="AV371" s="39" t="str">
        <f t="shared" si="146"/>
        <v/>
      </c>
      <c r="AW371" s="39" t="str">
        <f t="shared" si="147"/>
        <v/>
      </c>
      <c r="AX371" s="39" t="str">
        <f t="shared" si="148"/>
        <v/>
      </c>
      <c r="AY371" s="41" t="str">
        <f>IF(G371="...", "", VLOOKUP(G371, UPB!$A$3:$B$5000, 2, FALSE))</f>
        <v/>
      </c>
      <c r="AZ371" s="84"/>
      <c r="BA371" s="76"/>
      <c r="BB371" s="65"/>
      <c r="BC371" s="65"/>
      <c r="BD371" s="54"/>
      <c r="BE371" s="65"/>
      <c r="BF371" s="65"/>
      <c r="BG371" s="65"/>
      <c r="BH371" s="65"/>
      <c r="BI371" s="65"/>
      <c r="BJ371" s="65"/>
      <c r="BK371" s="65"/>
      <c r="BL371" s="65"/>
      <c r="BM371" s="65"/>
      <c r="BN371" s="70"/>
      <c r="BO371" s="65"/>
      <c r="BP371" s="65"/>
      <c r="BQ371" s="65"/>
      <c r="BR371" s="65"/>
      <c r="BS371" s="65"/>
      <c r="BT371" s="65"/>
      <c r="BU371" s="55" t="str">
        <f>IF(AND($D371 &lt;&gt; "", $D371 &lt;&gt; $E371, $F371 &lt;&gt; "x.x.x.x.x.x.x"), VLOOKUP($E371, Parameter!$E$3:$N$5000, 9, FALSE), "")</f>
        <v/>
      </c>
      <c r="BV371" s="55" t="str">
        <f>IF(AND($D371 &lt;&gt; "", $D371 &lt;&gt; $E371, $F371 &lt;&gt; "x.x.x.x.x.x.x"), VLOOKUP($E371, Parameter!$E$3:$N$5000, 10, FALSE), "")</f>
        <v/>
      </c>
      <c r="BW371" s="55" t="str">
        <f>IF(AND($D371 &lt;&gt; "", $D371 &lt;&gt; $E371, $F371 &lt;&gt; "x.x.x.x.x.x.x"), VLOOKUP($C371, Parameter!$A$4:$L$5000, 3, FALSE), "")</f>
        <v/>
      </c>
      <c r="BX371" s="55" t="str">
        <f>IF(AND($D371 &lt;&gt; "", $D371 &lt;&gt; $E371, $F371 &lt;&gt; "x.x.x.x.x.x.x"), VLOOKUP($C371, Parameter!$A$4:$L$5000, 4, FALSE), "")</f>
        <v/>
      </c>
      <c r="BY371" s="56">
        <f t="shared" si="149"/>
        <v>0</v>
      </c>
      <c r="BZ371" s="55" t="str">
        <f t="shared" si="150"/>
        <v>Intra</v>
      </c>
      <c r="CA371" s="55" t="str">
        <f>IF($BZ371="Ekstra", Parameter3!$B$2, "")</f>
        <v/>
      </c>
      <c r="CB371" s="55" t="str">
        <f>IF($BZ371="Ekstra", Parameter3!$C$2, "")</f>
        <v/>
      </c>
      <c r="CC371" s="55" t="str">
        <f>IF($BZ371="Ekstra", VLOOKUP($E371, Parameter!$E$3:$N$5000, 9, FALSE), "")</f>
        <v/>
      </c>
      <c r="CD371" s="55" t="str">
        <f>IF($BZ371="Ekstra", VLOOKUP($E371, Parameter!$E$3:$N$5000, 10, FALSE), "")</f>
        <v/>
      </c>
      <c r="CE371" s="56">
        <f t="shared" si="151"/>
        <v>0</v>
      </c>
      <c r="CF371" s="55" t="str">
        <f t="shared" si="162"/>
        <v/>
      </c>
      <c r="CG371" s="55" t="str">
        <f t="shared" si="162"/>
        <v/>
      </c>
      <c r="CH371" s="55" t="str">
        <f t="shared" si="153"/>
        <v/>
      </c>
      <c r="CI371" s="55" t="str">
        <f>IF($F371="x.x.x.x.x.x.x", VLOOKUP($C371, Parameter!$A$4:$L$5000, 4, FALSE), "")</f>
        <v/>
      </c>
      <c r="CJ371" s="56">
        <f t="shared" si="154"/>
        <v>0</v>
      </c>
      <c r="CM371" s="4" t="str">
        <f t="shared" si="155"/>
        <v>...-...-.....</v>
      </c>
      <c r="CN371" s="57">
        <f t="shared" si="156"/>
        <v>0</v>
      </c>
      <c r="CO371" s="58">
        <f t="shared" si="157"/>
        <v>0</v>
      </c>
      <c r="CP371" s="4" t="str">
        <f t="shared" si="158"/>
        <v/>
      </c>
      <c r="CQ371" s="4" t="b">
        <f t="shared" si="159"/>
        <v>0</v>
      </c>
      <c r="CR371" s="4" t="str">
        <f t="shared" si="160"/>
        <v/>
      </c>
      <c r="CS371" s="4" t="str">
        <f t="shared" si="161"/>
        <v/>
      </c>
      <c r="CT371" s="91" t="b">
        <f t="shared" si="137"/>
        <v>0</v>
      </c>
    </row>
    <row r="372" spans="1:98" s="4" customFormat="1" x14ac:dyDescent="0.25">
      <c r="A372" s="50" t="str">
        <f t="shared" si="138"/>
        <v>...</v>
      </c>
      <c r="B372" s="50" t="str">
        <f t="shared" si="139"/>
        <v>...</v>
      </c>
      <c r="C372" s="50" t="str">
        <f t="shared" si="140"/>
        <v>.....</v>
      </c>
      <c r="D372" s="50" t="str">
        <f>IF($C372=".....","",_xlfn.IFNA(VLOOKUP($C372, Parameter!$A$4:$L$5000, 3, FALSE), ""))</f>
        <v/>
      </c>
      <c r="E372" s="50" t="str">
        <f t="shared" si="141"/>
        <v>.....</v>
      </c>
      <c r="F372" s="50" t="str">
        <f t="shared" si="142"/>
        <v>......</v>
      </c>
      <c r="G372" s="50" t="str">
        <f t="shared" si="143"/>
        <v>...</v>
      </c>
      <c r="H372" s="40">
        <f>IF(E372=".....", 0, _xlfn.IFNA(VLOOKUP($E372, Parameter2!$A$2:$C$5000, 3, FALSE), 0))</f>
        <v>0</v>
      </c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18" t="str">
        <f>IF(C372=".....","",_xlfn.IFNA(VLOOKUP($C372, Parameter!$A$4:$B$5000, 2, FALSE), "Kode belanja salah :("))</f>
        <v/>
      </c>
      <c r="X372" s="35"/>
      <c r="Y372" s="121"/>
      <c r="Z372" s="17"/>
      <c r="AA372" s="20"/>
      <c r="AB372" s="41" t="str">
        <f>IF($C372=".....","",VLOOKUP($C372, Parameter!$A$4:$L$5000, 6, FALSE))</f>
        <v/>
      </c>
      <c r="AC372" s="41" t="str">
        <f>IF($C372=".....","",VLOOKUP($C372, Parameter!$A$4:$L$5000, 7, FALSE))</f>
        <v/>
      </c>
      <c r="AD372" s="41" t="str">
        <f>IF($C372=".....","",VLOOKUP($C372, Parameter!$A$4:$L$5000, 8, FALSE))</f>
        <v/>
      </c>
      <c r="AE372" s="41" t="str">
        <f>IF($C372=".....","",VLOOKUP($C372, Parameter!$A$4:$L$5000, 9, FALSE))</f>
        <v/>
      </c>
      <c r="AF372" s="41" t="str">
        <f>IF($C372=".....","",VLOOKUP($C372, Parameter!$A$4:$L$5000, 10, FALSE))</f>
        <v/>
      </c>
      <c r="AG372" s="41" t="str">
        <f>IF($C372=".....","",VLOOKUP($C372, Parameter!$A$4:$L$5000, 11, FALSE))</f>
        <v/>
      </c>
      <c r="AH372" s="41" t="str">
        <f>IF($C372="..0.0.0.000","",_xlfn.IFNA(VLOOKUP($C372, Parameter!$A$4:$L$5000, 12, FALSE), ""))</f>
        <v/>
      </c>
      <c r="AI372" s="39"/>
      <c r="AJ372" s="39"/>
      <c r="AK372" s="39"/>
      <c r="AL372" s="39"/>
      <c r="AM372" s="39"/>
      <c r="AN372" s="39"/>
      <c r="AO372" s="39"/>
      <c r="AP372" s="41" t="str">
        <f>IF(F372="......", "", _xlfn.IFNA(VLOOKUP(F372, Parameter2!$D$2:$E$15000, 2, FALSE), "Kode aset salah :("))</f>
        <v/>
      </c>
      <c r="AQ372" s="39"/>
      <c r="AR372" s="51"/>
      <c r="AS372" s="52"/>
      <c r="AT372" s="53">
        <f t="shared" si="144"/>
        <v>0</v>
      </c>
      <c r="AU372" s="39" t="str">
        <f t="shared" si="145"/>
        <v/>
      </c>
      <c r="AV372" s="39" t="str">
        <f t="shared" si="146"/>
        <v/>
      </c>
      <c r="AW372" s="39" t="str">
        <f t="shared" si="147"/>
        <v/>
      </c>
      <c r="AX372" s="39" t="str">
        <f t="shared" si="148"/>
        <v/>
      </c>
      <c r="AY372" s="41" t="str">
        <f>IF(G372="...", "", VLOOKUP(G372, UPB!$A$3:$B$5000, 2, FALSE))</f>
        <v/>
      </c>
      <c r="AZ372" s="84"/>
      <c r="BA372" s="76"/>
      <c r="BB372" s="65"/>
      <c r="BC372" s="65"/>
      <c r="BD372" s="54"/>
      <c r="BE372" s="65"/>
      <c r="BF372" s="65"/>
      <c r="BG372" s="65"/>
      <c r="BH372" s="65"/>
      <c r="BI372" s="65"/>
      <c r="BJ372" s="65"/>
      <c r="BK372" s="65"/>
      <c r="BL372" s="65"/>
      <c r="BM372" s="65"/>
      <c r="BN372" s="70"/>
      <c r="BO372" s="65"/>
      <c r="BP372" s="65"/>
      <c r="BQ372" s="65"/>
      <c r="BR372" s="65"/>
      <c r="BS372" s="65"/>
      <c r="BT372" s="65"/>
      <c r="BU372" s="55" t="str">
        <f>IF(AND($D372 &lt;&gt; "", $D372 &lt;&gt; $E372, $F372 &lt;&gt; "x.x.x.x.x.x.x"), VLOOKUP($E372, Parameter!$E$3:$N$5000, 9, FALSE), "")</f>
        <v/>
      </c>
      <c r="BV372" s="55" t="str">
        <f>IF(AND($D372 &lt;&gt; "", $D372 &lt;&gt; $E372, $F372 &lt;&gt; "x.x.x.x.x.x.x"), VLOOKUP($E372, Parameter!$E$3:$N$5000, 10, FALSE), "")</f>
        <v/>
      </c>
      <c r="BW372" s="55" t="str">
        <f>IF(AND($D372 &lt;&gt; "", $D372 &lt;&gt; $E372, $F372 &lt;&gt; "x.x.x.x.x.x.x"), VLOOKUP($C372, Parameter!$A$4:$L$5000, 3, FALSE), "")</f>
        <v/>
      </c>
      <c r="BX372" s="55" t="str">
        <f>IF(AND($D372 &lt;&gt; "", $D372 &lt;&gt; $E372, $F372 &lt;&gt; "x.x.x.x.x.x.x"), VLOOKUP($C372, Parameter!$A$4:$L$5000, 4, FALSE), "")</f>
        <v/>
      </c>
      <c r="BY372" s="56">
        <f t="shared" si="149"/>
        <v>0</v>
      </c>
      <c r="BZ372" s="55" t="str">
        <f t="shared" si="150"/>
        <v>Intra</v>
      </c>
      <c r="CA372" s="55" t="str">
        <f>IF($BZ372="Ekstra", Parameter3!$B$2, "")</f>
        <v/>
      </c>
      <c r="CB372" s="55" t="str">
        <f>IF($BZ372="Ekstra", Parameter3!$C$2, "")</f>
        <v/>
      </c>
      <c r="CC372" s="55" t="str">
        <f>IF($BZ372="Ekstra", VLOOKUP($E372, Parameter!$E$3:$N$5000, 9, FALSE), "")</f>
        <v/>
      </c>
      <c r="CD372" s="55" t="str">
        <f>IF($BZ372="Ekstra", VLOOKUP($E372, Parameter!$E$3:$N$5000, 10, FALSE), "")</f>
        <v/>
      </c>
      <c r="CE372" s="56">
        <f t="shared" si="151"/>
        <v>0</v>
      </c>
      <c r="CF372" s="55" t="str">
        <f t="shared" ref="CF372:CG391" si="163">IF($F372="x.x.x.x.x.x.x", "x.x.x.x.x.x", "")</f>
        <v/>
      </c>
      <c r="CG372" s="55" t="str">
        <f t="shared" si="163"/>
        <v/>
      </c>
      <c r="CH372" s="55" t="str">
        <f t="shared" si="153"/>
        <v/>
      </c>
      <c r="CI372" s="55" t="str">
        <f>IF($F372="x.x.x.x.x.x.x", VLOOKUP($C372, Parameter!$A$4:$L$5000, 4, FALSE), "")</f>
        <v/>
      </c>
      <c r="CJ372" s="56">
        <f t="shared" si="154"/>
        <v>0</v>
      </c>
      <c r="CM372" s="4" t="str">
        <f t="shared" si="155"/>
        <v>...-...-.....</v>
      </c>
      <c r="CN372" s="57">
        <f t="shared" si="156"/>
        <v>0</v>
      </c>
      <c r="CO372" s="58">
        <f t="shared" si="157"/>
        <v>0</v>
      </c>
      <c r="CP372" s="4" t="str">
        <f t="shared" si="158"/>
        <v/>
      </c>
      <c r="CQ372" s="4" t="b">
        <f t="shared" si="159"/>
        <v>0</v>
      </c>
      <c r="CR372" s="4" t="str">
        <f t="shared" si="160"/>
        <v/>
      </c>
      <c r="CS372" s="4" t="str">
        <f t="shared" si="161"/>
        <v/>
      </c>
      <c r="CT372" s="91" t="b">
        <f t="shared" si="137"/>
        <v>0</v>
      </c>
    </row>
    <row r="373" spans="1:98" s="4" customFormat="1" x14ac:dyDescent="0.25">
      <c r="A373" s="50" t="str">
        <f t="shared" si="138"/>
        <v>...</v>
      </c>
      <c r="B373" s="50" t="str">
        <f t="shared" si="139"/>
        <v>...</v>
      </c>
      <c r="C373" s="50" t="str">
        <f t="shared" si="140"/>
        <v>.....</v>
      </c>
      <c r="D373" s="50" t="str">
        <f>IF($C373=".....","",_xlfn.IFNA(VLOOKUP($C373, Parameter!$A$4:$L$5000, 3, FALSE), ""))</f>
        <v/>
      </c>
      <c r="E373" s="50" t="str">
        <f t="shared" si="141"/>
        <v>.....</v>
      </c>
      <c r="F373" s="50" t="str">
        <f t="shared" si="142"/>
        <v>......</v>
      </c>
      <c r="G373" s="50" t="str">
        <f t="shared" si="143"/>
        <v>...</v>
      </c>
      <c r="H373" s="40">
        <f>IF(E373=".....", 0, _xlfn.IFNA(VLOOKUP($E373, Parameter2!$A$2:$C$5000, 3, FALSE), 0))</f>
        <v>0</v>
      </c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18" t="str">
        <f>IF(C373=".....","",_xlfn.IFNA(VLOOKUP($C373, Parameter!$A$4:$B$5000, 2, FALSE), "Kode belanja salah :("))</f>
        <v/>
      </c>
      <c r="X373" s="35"/>
      <c r="Y373" s="121"/>
      <c r="Z373" s="17"/>
      <c r="AA373" s="20"/>
      <c r="AB373" s="41" t="str">
        <f>IF($C373=".....","",VLOOKUP($C373, Parameter!$A$4:$L$5000, 6, FALSE))</f>
        <v/>
      </c>
      <c r="AC373" s="41" t="str">
        <f>IF($C373=".....","",VLOOKUP($C373, Parameter!$A$4:$L$5000, 7, FALSE))</f>
        <v/>
      </c>
      <c r="AD373" s="41" t="str">
        <f>IF($C373=".....","",VLOOKUP($C373, Parameter!$A$4:$L$5000, 8, FALSE))</f>
        <v/>
      </c>
      <c r="AE373" s="41" t="str">
        <f>IF($C373=".....","",VLOOKUP($C373, Parameter!$A$4:$L$5000, 9, FALSE))</f>
        <v/>
      </c>
      <c r="AF373" s="41" t="str">
        <f>IF($C373=".....","",VLOOKUP($C373, Parameter!$A$4:$L$5000, 10, FALSE))</f>
        <v/>
      </c>
      <c r="AG373" s="41" t="str">
        <f>IF($C373=".....","",VLOOKUP($C373, Parameter!$A$4:$L$5000, 11, FALSE))</f>
        <v/>
      </c>
      <c r="AH373" s="41" t="str">
        <f>IF($C373="..0.0.0.000","",_xlfn.IFNA(VLOOKUP($C373, Parameter!$A$4:$L$5000, 12, FALSE), ""))</f>
        <v/>
      </c>
      <c r="AI373" s="39"/>
      <c r="AJ373" s="39"/>
      <c r="AK373" s="39"/>
      <c r="AL373" s="39"/>
      <c r="AM373" s="39"/>
      <c r="AN373" s="39"/>
      <c r="AO373" s="39"/>
      <c r="AP373" s="41" t="str">
        <f>IF(F373="......", "", _xlfn.IFNA(VLOOKUP(F373, Parameter2!$D$2:$E$15000, 2, FALSE), "Kode aset salah :("))</f>
        <v/>
      </c>
      <c r="AQ373" s="39"/>
      <c r="AR373" s="51"/>
      <c r="AS373" s="52"/>
      <c r="AT373" s="53">
        <f t="shared" si="144"/>
        <v>0</v>
      </c>
      <c r="AU373" s="39" t="str">
        <f t="shared" si="145"/>
        <v/>
      </c>
      <c r="AV373" s="39" t="str">
        <f t="shared" si="146"/>
        <v/>
      </c>
      <c r="AW373" s="39" t="str">
        <f t="shared" si="147"/>
        <v/>
      </c>
      <c r="AX373" s="39" t="str">
        <f t="shared" si="148"/>
        <v/>
      </c>
      <c r="AY373" s="41" t="str">
        <f>IF(G373="...", "", VLOOKUP(G373, UPB!$A$3:$B$5000, 2, FALSE))</f>
        <v/>
      </c>
      <c r="AZ373" s="84"/>
      <c r="BA373" s="76"/>
      <c r="BB373" s="65"/>
      <c r="BC373" s="65"/>
      <c r="BD373" s="54"/>
      <c r="BE373" s="65"/>
      <c r="BF373" s="65"/>
      <c r="BG373" s="65"/>
      <c r="BH373" s="65"/>
      <c r="BI373" s="65"/>
      <c r="BJ373" s="65"/>
      <c r="BK373" s="65"/>
      <c r="BL373" s="65"/>
      <c r="BM373" s="65"/>
      <c r="BN373" s="70"/>
      <c r="BO373" s="65"/>
      <c r="BP373" s="65"/>
      <c r="BQ373" s="65"/>
      <c r="BR373" s="65"/>
      <c r="BS373" s="65"/>
      <c r="BT373" s="65"/>
      <c r="BU373" s="55" t="str">
        <f>IF(AND($D373 &lt;&gt; "", $D373 &lt;&gt; $E373, $F373 &lt;&gt; "x.x.x.x.x.x.x"), VLOOKUP($E373, Parameter!$E$3:$N$5000, 9, FALSE), "")</f>
        <v/>
      </c>
      <c r="BV373" s="55" t="str">
        <f>IF(AND($D373 &lt;&gt; "", $D373 &lt;&gt; $E373, $F373 &lt;&gt; "x.x.x.x.x.x.x"), VLOOKUP($E373, Parameter!$E$3:$N$5000, 10, FALSE), "")</f>
        <v/>
      </c>
      <c r="BW373" s="55" t="str">
        <f>IF(AND($D373 &lt;&gt; "", $D373 &lt;&gt; $E373, $F373 &lt;&gt; "x.x.x.x.x.x.x"), VLOOKUP($C373, Parameter!$A$4:$L$5000, 3, FALSE), "")</f>
        <v/>
      </c>
      <c r="BX373" s="55" t="str">
        <f>IF(AND($D373 &lt;&gt; "", $D373 &lt;&gt; $E373, $F373 &lt;&gt; "x.x.x.x.x.x.x"), VLOOKUP($C373, Parameter!$A$4:$L$5000, 4, FALSE), "")</f>
        <v/>
      </c>
      <c r="BY373" s="56">
        <f t="shared" si="149"/>
        <v>0</v>
      </c>
      <c r="BZ373" s="55" t="str">
        <f t="shared" si="150"/>
        <v>Intra</v>
      </c>
      <c r="CA373" s="55" t="str">
        <f>IF($BZ373="Ekstra", Parameter3!$B$2, "")</f>
        <v/>
      </c>
      <c r="CB373" s="55" t="str">
        <f>IF($BZ373="Ekstra", Parameter3!$C$2, "")</f>
        <v/>
      </c>
      <c r="CC373" s="55" t="str">
        <f>IF($BZ373="Ekstra", VLOOKUP($E373, Parameter!$E$3:$N$5000, 9, FALSE), "")</f>
        <v/>
      </c>
      <c r="CD373" s="55" t="str">
        <f>IF($BZ373="Ekstra", VLOOKUP($E373, Parameter!$E$3:$N$5000, 10, FALSE), "")</f>
        <v/>
      </c>
      <c r="CE373" s="56">
        <f t="shared" si="151"/>
        <v>0</v>
      </c>
      <c r="CF373" s="55" t="str">
        <f t="shared" si="163"/>
        <v/>
      </c>
      <c r="CG373" s="55" t="str">
        <f t="shared" si="163"/>
        <v/>
      </c>
      <c r="CH373" s="55" t="str">
        <f t="shared" si="153"/>
        <v/>
      </c>
      <c r="CI373" s="55" t="str">
        <f>IF($F373="x.x.x.x.x.x.x", VLOOKUP($C373, Parameter!$A$4:$L$5000, 4, FALSE), "")</f>
        <v/>
      </c>
      <c r="CJ373" s="56">
        <f t="shared" si="154"/>
        <v>0</v>
      </c>
      <c r="CM373" s="4" t="str">
        <f t="shared" si="155"/>
        <v>...-...-.....</v>
      </c>
      <c r="CN373" s="57">
        <f t="shared" si="156"/>
        <v>0</v>
      </c>
      <c r="CO373" s="58">
        <f t="shared" si="157"/>
        <v>0</v>
      </c>
      <c r="CP373" s="4" t="str">
        <f t="shared" si="158"/>
        <v/>
      </c>
      <c r="CQ373" s="4" t="b">
        <f t="shared" si="159"/>
        <v>0</v>
      </c>
      <c r="CR373" s="4" t="str">
        <f t="shared" si="160"/>
        <v/>
      </c>
      <c r="CS373" s="4" t="str">
        <f t="shared" si="161"/>
        <v/>
      </c>
      <c r="CT373" s="91" t="b">
        <f t="shared" si="137"/>
        <v>0</v>
      </c>
    </row>
    <row r="374" spans="1:98" s="4" customFormat="1" x14ac:dyDescent="0.25">
      <c r="A374" s="50" t="str">
        <f t="shared" si="138"/>
        <v>...</v>
      </c>
      <c r="B374" s="50" t="str">
        <f t="shared" si="139"/>
        <v>...</v>
      </c>
      <c r="C374" s="50" t="str">
        <f t="shared" si="140"/>
        <v>.....</v>
      </c>
      <c r="D374" s="50" t="str">
        <f>IF($C374=".....","",_xlfn.IFNA(VLOOKUP($C374, Parameter!$A$4:$L$5000, 3, FALSE), ""))</f>
        <v/>
      </c>
      <c r="E374" s="50" t="str">
        <f t="shared" si="141"/>
        <v>.....</v>
      </c>
      <c r="F374" s="50" t="str">
        <f t="shared" si="142"/>
        <v>......</v>
      </c>
      <c r="G374" s="50" t="str">
        <f t="shared" si="143"/>
        <v>...</v>
      </c>
      <c r="H374" s="40">
        <f>IF(E374=".....", 0, _xlfn.IFNA(VLOOKUP($E374, Parameter2!$A$2:$C$5000, 3, FALSE), 0))</f>
        <v>0</v>
      </c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18" t="str">
        <f>IF(C374=".....","",_xlfn.IFNA(VLOOKUP($C374, Parameter!$A$4:$B$5000, 2, FALSE), "Kode belanja salah :("))</f>
        <v/>
      </c>
      <c r="X374" s="35"/>
      <c r="Y374" s="121"/>
      <c r="Z374" s="17"/>
      <c r="AA374" s="20"/>
      <c r="AB374" s="41" t="str">
        <f>IF($C374=".....","",VLOOKUP($C374, Parameter!$A$4:$L$5000, 6, FALSE))</f>
        <v/>
      </c>
      <c r="AC374" s="41" t="str">
        <f>IF($C374=".....","",VLOOKUP($C374, Parameter!$A$4:$L$5000, 7, FALSE))</f>
        <v/>
      </c>
      <c r="AD374" s="41" t="str">
        <f>IF($C374=".....","",VLOOKUP($C374, Parameter!$A$4:$L$5000, 8, FALSE))</f>
        <v/>
      </c>
      <c r="AE374" s="41" t="str">
        <f>IF($C374=".....","",VLOOKUP($C374, Parameter!$A$4:$L$5000, 9, FALSE))</f>
        <v/>
      </c>
      <c r="AF374" s="41" t="str">
        <f>IF($C374=".....","",VLOOKUP($C374, Parameter!$A$4:$L$5000, 10, FALSE))</f>
        <v/>
      </c>
      <c r="AG374" s="41" t="str">
        <f>IF($C374=".....","",VLOOKUP($C374, Parameter!$A$4:$L$5000, 11, FALSE))</f>
        <v/>
      </c>
      <c r="AH374" s="41" t="str">
        <f>IF($C374="..0.0.0.000","",_xlfn.IFNA(VLOOKUP($C374, Parameter!$A$4:$L$5000, 12, FALSE), ""))</f>
        <v/>
      </c>
      <c r="AI374" s="39"/>
      <c r="AJ374" s="39"/>
      <c r="AK374" s="39"/>
      <c r="AL374" s="39"/>
      <c r="AM374" s="39"/>
      <c r="AN374" s="39"/>
      <c r="AO374" s="39"/>
      <c r="AP374" s="41" t="str">
        <f>IF(F374="......", "", _xlfn.IFNA(VLOOKUP(F374, Parameter2!$D$2:$E$15000, 2, FALSE), "Kode aset salah :("))</f>
        <v/>
      </c>
      <c r="AQ374" s="39"/>
      <c r="AR374" s="51"/>
      <c r="AS374" s="52"/>
      <c r="AT374" s="53">
        <f t="shared" si="144"/>
        <v>0</v>
      </c>
      <c r="AU374" s="39" t="str">
        <f t="shared" si="145"/>
        <v/>
      </c>
      <c r="AV374" s="39" t="str">
        <f t="shared" si="146"/>
        <v/>
      </c>
      <c r="AW374" s="39" t="str">
        <f t="shared" si="147"/>
        <v/>
      </c>
      <c r="AX374" s="39" t="str">
        <f t="shared" si="148"/>
        <v/>
      </c>
      <c r="AY374" s="41" t="str">
        <f>IF(G374="...", "", VLOOKUP(G374, UPB!$A$3:$B$5000, 2, FALSE))</f>
        <v/>
      </c>
      <c r="AZ374" s="84"/>
      <c r="BA374" s="76"/>
      <c r="BB374" s="65"/>
      <c r="BC374" s="65"/>
      <c r="BD374" s="54"/>
      <c r="BE374" s="65"/>
      <c r="BF374" s="65"/>
      <c r="BG374" s="65"/>
      <c r="BH374" s="65"/>
      <c r="BI374" s="65"/>
      <c r="BJ374" s="65"/>
      <c r="BK374" s="65"/>
      <c r="BL374" s="65"/>
      <c r="BM374" s="65"/>
      <c r="BN374" s="70"/>
      <c r="BO374" s="65"/>
      <c r="BP374" s="65"/>
      <c r="BQ374" s="65"/>
      <c r="BR374" s="65"/>
      <c r="BS374" s="65"/>
      <c r="BT374" s="65"/>
      <c r="BU374" s="55" t="str">
        <f>IF(AND($D374 &lt;&gt; "", $D374 &lt;&gt; $E374, $F374 &lt;&gt; "x.x.x.x.x.x.x"), VLOOKUP($E374, Parameter!$E$3:$N$5000, 9, FALSE), "")</f>
        <v/>
      </c>
      <c r="BV374" s="55" t="str">
        <f>IF(AND($D374 &lt;&gt; "", $D374 &lt;&gt; $E374, $F374 &lt;&gt; "x.x.x.x.x.x.x"), VLOOKUP($E374, Parameter!$E$3:$N$5000, 10, FALSE), "")</f>
        <v/>
      </c>
      <c r="BW374" s="55" t="str">
        <f>IF(AND($D374 &lt;&gt; "", $D374 &lt;&gt; $E374, $F374 &lt;&gt; "x.x.x.x.x.x.x"), VLOOKUP($C374, Parameter!$A$4:$L$5000, 3, FALSE), "")</f>
        <v/>
      </c>
      <c r="BX374" s="55" t="str">
        <f>IF(AND($D374 &lt;&gt; "", $D374 &lt;&gt; $E374, $F374 &lt;&gt; "x.x.x.x.x.x.x"), VLOOKUP($C374, Parameter!$A$4:$L$5000, 4, FALSE), "")</f>
        <v/>
      </c>
      <c r="BY374" s="56">
        <f t="shared" si="149"/>
        <v>0</v>
      </c>
      <c r="BZ374" s="55" t="str">
        <f t="shared" si="150"/>
        <v>Intra</v>
      </c>
      <c r="CA374" s="55" t="str">
        <f>IF($BZ374="Ekstra", Parameter3!$B$2, "")</f>
        <v/>
      </c>
      <c r="CB374" s="55" t="str">
        <f>IF($BZ374="Ekstra", Parameter3!$C$2, "")</f>
        <v/>
      </c>
      <c r="CC374" s="55" t="str">
        <f>IF($BZ374="Ekstra", VLOOKUP($E374, Parameter!$E$3:$N$5000, 9, FALSE), "")</f>
        <v/>
      </c>
      <c r="CD374" s="55" t="str">
        <f>IF($BZ374="Ekstra", VLOOKUP($E374, Parameter!$E$3:$N$5000, 10, FALSE), "")</f>
        <v/>
      </c>
      <c r="CE374" s="56">
        <f t="shared" si="151"/>
        <v>0</v>
      </c>
      <c r="CF374" s="55" t="str">
        <f t="shared" si="163"/>
        <v/>
      </c>
      <c r="CG374" s="55" t="str">
        <f t="shared" si="163"/>
        <v/>
      </c>
      <c r="CH374" s="55" t="str">
        <f t="shared" si="153"/>
        <v/>
      </c>
      <c r="CI374" s="55" t="str">
        <f>IF($F374="x.x.x.x.x.x.x", VLOOKUP($C374, Parameter!$A$4:$L$5000, 4, FALSE), "")</f>
        <v/>
      </c>
      <c r="CJ374" s="56">
        <f t="shared" si="154"/>
        <v>0</v>
      </c>
      <c r="CM374" s="4" t="str">
        <f t="shared" si="155"/>
        <v>...-...-.....</v>
      </c>
      <c r="CN374" s="57">
        <f t="shared" si="156"/>
        <v>0</v>
      </c>
      <c r="CO374" s="58">
        <f t="shared" si="157"/>
        <v>0</v>
      </c>
      <c r="CP374" s="4" t="str">
        <f t="shared" si="158"/>
        <v/>
      </c>
      <c r="CQ374" s="4" t="b">
        <f t="shared" si="159"/>
        <v>0</v>
      </c>
      <c r="CR374" s="4" t="str">
        <f t="shared" si="160"/>
        <v/>
      </c>
      <c r="CS374" s="4" t="str">
        <f t="shared" si="161"/>
        <v/>
      </c>
      <c r="CT374" s="91" t="b">
        <f t="shared" si="137"/>
        <v>0</v>
      </c>
    </row>
    <row r="375" spans="1:98" s="4" customFormat="1" x14ac:dyDescent="0.25">
      <c r="A375" s="50" t="str">
        <f t="shared" si="138"/>
        <v>...</v>
      </c>
      <c r="B375" s="50" t="str">
        <f t="shared" si="139"/>
        <v>...</v>
      </c>
      <c r="C375" s="50" t="str">
        <f t="shared" si="140"/>
        <v>.....</v>
      </c>
      <c r="D375" s="50" t="str">
        <f>IF($C375=".....","",_xlfn.IFNA(VLOOKUP($C375, Parameter!$A$4:$L$5000, 3, FALSE), ""))</f>
        <v/>
      </c>
      <c r="E375" s="50" t="str">
        <f t="shared" si="141"/>
        <v>.....</v>
      </c>
      <c r="F375" s="50" t="str">
        <f t="shared" si="142"/>
        <v>......</v>
      </c>
      <c r="G375" s="50" t="str">
        <f t="shared" si="143"/>
        <v>...</v>
      </c>
      <c r="H375" s="40">
        <f>IF(E375=".....", 0, _xlfn.IFNA(VLOOKUP($E375, Parameter2!$A$2:$C$5000, 3, FALSE), 0))</f>
        <v>0</v>
      </c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18" t="str">
        <f>IF(C375=".....","",_xlfn.IFNA(VLOOKUP($C375, Parameter!$A$4:$B$5000, 2, FALSE), "Kode belanja salah :("))</f>
        <v/>
      </c>
      <c r="X375" s="35"/>
      <c r="Y375" s="121"/>
      <c r="Z375" s="17"/>
      <c r="AA375" s="20"/>
      <c r="AB375" s="41" t="str">
        <f>IF($C375=".....","",VLOOKUP($C375, Parameter!$A$4:$L$5000, 6, FALSE))</f>
        <v/>
      </c>
      <c r="AC375" s="41" t="str">
        <f>IF($C375=".....","",VLOOKUP($C375, Parameter!$A$4:$L$5000, 7, FALSE))</f>
        <v/>
      </c>
      <c r="AD375" s="41" t="str">
        <f>IF($C375=".....","",VLOOKUP($C375, Parameter!$A$4:$L$5000, 8, FALSE))</f>
        <v/>
      </c>
      <c r="AE375" s="41" t="str">
        <f>IF($C375=".....","",VLOOKUP($C375, Parameter!$A$4:$L$5000, 9, FALSE))</f>
        <v/>
      </c>
      <c r="AF375" s="41" t="str">
        <f>IF($C375=".....","",VLOOKUP($C375, Parameter!$A$4:$L$5000, 10, FALSE))</f>
        <v/>
      </c>
      <c r="AG375" s="41" t="str">
        <f>IF($C375=".....","",VLOOKUP($C375, Parameter!$A$4:$L$5000, 11, FALSE))</f>
        <v/>
      </c>
      <c r="AH375" s="41" t="str">
        <f>IF($C375="..0.0.0.000","",_xlfn.IFNA(VLOOKUP($C375, Parameter!$A$4:$L$5000, 12, FALSE), ""))</f>
        <v/>
      </c>
      <c r="AI375" s="39"/>
      <c r="AJ375" s="39"/>
      <c r="AK375" s="39"/>
      <c r="AL375" s="39"/>
      <c r="AM375" s="39"/>
      <c r="AN375" s="39"/>
      <c r="AO375" s="39"/>
      <c r="AP375" s="41" t="str">
        <f>IF(F375="......", "", _xlfn.IFNA(VLOOKUP(F375, Parameter2!$D$2:$E$15000, 2, FALSE), "Kode aset salah :("))</f>
        <v/>
      </c>
      <c r="AQ375" s="39"/>
      <c r="AR375" s="51"/>
      <c r="AS375" s="52"/>
      <c r="AT375" s="53">
        <f t="shared" si="144"/>
        <v>0</v>
      </c>
      <c r="AU375" s="39" t="str">
        <f t="shared" si="145"/>
        <v/>
      </c>
      <c r="AV375" s="39" t="str">
        <f t="shared" si="146"/>
        <v/>
      </c>
      <c r="AW375" s="39" t="str">
        <f t="shared" si="147"/>
        <v/>
      </c>
      <c r="AX375" s="39" t="str">
        <f t="shared" si="148"/>
        <v/>
      </c>
      <c r="AY375" s="41" t="str">
        <f>IF(G375="...", "", VLOOKUP(G375, UPB!$A$3:$B$5000, 2, FALSE))</f>
        <v/>
      </c>
      <c r="AZ375" s="84"/>
      <c r="BA375" s="76"/>
      <c r="BB375" s="65"/>
      <c r="BC375" s="65"/>
      <c r="BD375" s="54"/>
      <c r="BE375" s="65"/>
      <c r="BF375" s="65"/>
      <c r="BG375" s="65"/>
      <c r="BH375" s="65"/>
      <c r="BI375" s="65"/>
      <c r="BJ375" s="65"/>
      <c r="BK375" s="65"/>
      <c r="BL375" s="65"/>
      <c r="BM375" s="65"/>
      <c r="BN375" s="70"/>
      <c r="BO375" s="65"/>
      <c r="BP375" s="65"/>
      <c r="BQ375" s="65"/>
      <c r="BR375" s="65"/>
      <c r="BS375" s="65"/>
      <c r="BT375" s="65"/>
      <c r="BU375" s="55" t="str">
        <f>IF(AND($D375 &lt;&gt; "", $D375 &lt;&gt; $E375, $F375 &lt;&gt; "x.x.x.x.x.x.x"), VLOOKUP($E375, Parameter!$E$3:$N$5000, 9, FALSE), "")</f>
        <v/>
      </c>
      <c r="BV375" s="55" t="str">
        <f>IF(AND($D375 &lt;&gt; "", $D375 &lt;&gt; $E375, $F375 &lt;&gt; "x.x.x.x.x.x.x"), VLOOKUP($E375, Parameter!$E$3:$N$5000, 10, FALSE), "")</f>
        <v/>
      </c>
      <c r="BW375" s="55" t="str">
        <f>IF(AND($D375 &lt;&gt; "", $D375 &lt;&gt; $E375, $F375 &lt;&gt; "x.x.x.x.x.x.x"), VLOOKUP($C375, Parameter!$A$4:$L$5000, 3, FALSE), "")</f>
        <v/>
      </c>
      <c r="BX375" s="55" t="str">
        <f>IF(AND($D375 &lt;&gt; "", $D375 &lt;&gt; $E375, $F375 &lt;&gt; "x.x.x.x.x.x.x"), VLOOKUP($C375, Parameter!$A$4:$L$5000, 4, FALSE), "")</f>
        <v/>
      </c>
      <c r="BY375" s="56">
        <f t="shared" si="149"/>
        <v>0</v>
      </c>
      <c r="BZ375" s="55" t="str">
        <f t="shared" si="150"/>
        <v>Intra</v>
      </c>
      <c r="CA375" s="55" t="str">
        <f>IF($BZ375="Ekstra", Parameter3!$B$2, "")</f>
        <v/>
      </c>
      <c r="CB375" s="55" t="str">
        <f>IF($BZ375="Ekstra", Parameter3!$C$2, "")</f>
        <v/>
      </c>
      <c r="CC375" s="55" t="str">
        <f>IF($BZ375="Ekstra", VLOOKUP($E375, Parameter!$E$3:$N$5000, 9, FALSE), "")</f>
        <v/>
      </c>
      <c r="CD375" s="55" t="str">
        <f>IF($BZ375="Ekstra", VLOOKUP($E375, Parameter!$E$3:$N$5000, 10, FALSE), "")</f>
        <v/>
      </c>
      <c r="CE375" s="56">
        <f t="shared" si="151"/>
        <v>0</v>
      </c>
      <c r="CF375" s="55" t="str">
        <f t="shared" si="163"/>
        <v/>
      </c>
      <c r="CG375" s="55" t="str">
        <f t="shared" si="163"/>
        <v/>
      </c>
      <c r="CH375" s="55" t="str">
        <f t="shared" si="153"/>
        <v/>
      </c>
      <c r="CI375" s="55" t="str">
        <f>IF($F375="x.x.x.x.x.x.x", VLOOKUP($C375, Parameter!$A$4:$L$5000, 4, FALSE), "")</f>
        <v/>
      </c>
      <c r="CJ375" s="56">
        <f t="shared" si="154"/>
        <v>0</v>
      </c>
      <c r="CM375" s="4" t="str">
        <f t="shared" si="155"/>
        <v>...-...-.....</v>
      </c>
      <c r="CN375" s="57">
        <f t="shared" si="156"/>
        <v>0</v>
      </c>
      <c r="CO375" s="58">
        <f t="shared" si="157"/>
        <v>0</v>
      </c>
      <c r="CP375" s="4" t="str">
        <f t="shared" si="158"/>
        <v/>
      </c>
      <c r="CQ375" s="4" t="b">
        <f t="shared" si="159"/>
        <v>0</v>
      </c>
      <c r="CR375" s="4" t="str">
        <f t="shared" si="160"/>
        <v/>
      </c>
      <c r="CS375" s="4" t="str">
        <f t="shared" si="161"/>
        <v/>
      </c>
      <c r="CT375" s="91" t="b">
        <f t="shared" si="137"/>
        <v>0</v>
      </c>
    </row>
    <row r="376" spans="1:98" s="4" customFormat="1" x14ac:dyDescent="0.25">
      <c r="A376" s="50" t="str">
        <f t="shared" si="138"/>
        <v>...</v>
      </c>
      <c r="B376" s="50" t="str">
        <f t="shared" si="139"/>
        <v>...</v>
      </c>
      <c r="C376" s="50" t="str">
        <f t="shared" si="140"/>
        <v>.....</v>
      </c>
      <c r="D376" s="50" t="str">
        <f>IF($C376=".....","",_xlfn.IFNA(VLOOKUP($C376, Parameter!$A$4:$L$5000, 3, FALSE), ""))</f>
        <v/>
      </c>
      <c r="E376" s="50" t="str">
        <f t="shared" si="141"/>
        <v>.....</v>
      </c>
      <c r="F376" s="50" t="str">
        <f t="shared" si="142"/>
        <v>......</v>
      </c>
      <c r="G376" s="50" t="str">
        <f t="shared" si="143"/>
        <v>...</v>
      </c>
      <c r="H376" s="40">
        <f>IF(E376=".....", 0, _xlfn.IFNA(VLOOKUP($E376, Parameter2!$A$2:$C$5000, 3, FALSE), 0))</f>
        <v>0</v>
      </c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18" t="str">
        <f>IF(C376=".....","",_xlfn.IFNA(VLOOKUP($C376, Parameter!$A$4:$B$5000, 2, FALSE), "Kode belanja salah :("))</f>
        <v/>
      </c>
      <c r="X376" s="35"/>
      <c r="Y376" s="121"/>
      <c r="Z376" s="17"/>
      <c r="AA376" s="20"/>
      <c r="AB376" s="41" t="str">
        <f>IF($C376=".....","",VLOOKUP($C376, Parameter!$A$4:$L$5000, 6, FALSE))</f>
        <v/>
      </c>
      <c r="AC376" s="41" t="str">
        <f>IF($C376=".....","",VLOOKUP($C376, Parameter!$A$4:$L$5000, 7, FALSE))</f>
        <v/>
      </c>
      <c r="AD376" s="41" t="str">
        <f>IF($C376=".....","",VLOOKUP($C376, Parameter!$A$4:$L$5000, 8, FALSE))</f>
        <v/>
      </c>
      <c r="AE376" s="41" t="str">
        <f>IF($C376=".....","",VLOOKUP($C376, Parameter!$A$4:$L$5000, 9, FALSE))</f>
        <v/>
      </c>
      <c r="AF376" s="41" t="str">
        <f>IF($C376=".....","",VLOOKUP($C376, Parameter!$A$4:$L$5000, 10, FALSE))</f>
        <v/>
      </c>
      <c r="AG376" s="41" t="str">
        <f>IF($C376=".....","",VLOOKUP($C376, Parameter!$A$4:$L$5000, 11, FALSE))</f>
        <v/>
      </c>
      <c r="AH376" s="41" t="str">
        <f>IF($C376="..0.0.0.000","",_xlfn.IFNA(VLOOKUP($C376, Parameter!$A$4:$L$5000, 12, FALSE), ""))</f>
        <v/>
      </c>
      <c r="AI376" s="39"/>
      <c r="AJ376" s="39"/>
      <c r="AK376" s="39"/>
      <c r="AL376" s="39"/>
      <c r="AM376" s="39"/>
      <c r="AN376" s="39"/>
      <c r="AO376" s="39"/>
      <c r="AP376" s="41" t="str">
        <f>IF(F376="......", "", _xlfn.IFNA(VLOOKUP(F376, Parameter2!$D$2:$E$15000, 2, FALSE), "Kode aset salah :("))</f>
        <v/>
      </c>
      <c r="AQ376" s="39"/>
      <c r="AR376" s="51"/>
      <c r="AS376" s="52"/>
      <c r="AT376" s="53">
        <f t="shared" si="144"/>
        <v>0</v>
      </c>
      <c r="AU376" s="39" t="str">
        <f t="shared" si="145"/>
        <v/>
      </c>
      <c r="AV376" s="39" t="str">
        <f t="shared" si="146"/>
        <v/>
      </c>
      <c r="AW376" s="39" t="str">
        <f t="shared" si="147"/>
        <v/>
      </c>
      <c r="AX376" s="39" t="str">
        <f t="shared" si="148"/>
        <v/>
      </c>
      <c r="AY376" s="41" t="str">
        <f>IF(G376="...", "", VLOOKUP(G376, UPB!$A$3:$B$5000, 2, FALSE))</f>
        <v/>
      </c>
      <c r="AZ376" s="84"/>
      <c r="BA376" s="76"/>
      <c r="BB376" s="65"/>
      <c r="BC376" s="65"/>
      <c r="BD376" s="54"/>
      <c r="BE376" s="65"/>
      <c r="BF376" s="65"/>
      <c r="BG376" s="65"/>
      <c r="BH376" s="65"/>
      <c r="BI376" s="65"/>
      <c r="BJ376" s="65"/>
      <c r="BK376" s="65"/>
      <c r="BL376" s="65"/>
      <c r="BM376" s="65"/>
      <c r="BN376" s="70"/>
      <c r="BO376" s="65"/>
      <c r="BP376" s="65"/>
      <c r="BQ376" s="65"/>
      <c r="BR376" s="65"/>
      <c r="BS376" s="65"/>
      <c r="BT376" s="65"/>
      <c r="BU376" s="55" t="str">
        <f>IF(AND($D376 &lt;&gt; "", $D376 &lt;&gt; $E376, $F376 &lt;&gt; "x.x.x.x.x.x.x"), VLOOKUP($E376, Parameter!$E$3:$N$5000, 9, FALSE), "")</f>
        <v/>
      </c>
      <c r="BV376" s="55" t="str">
        <f>IF(AND($D376 &lt;&gt; "", $D376 &lt;&gt; $E376, $F376 &lt;&gt; "x.x.x.x.x.x.x"), VLOOKUP($E376, Parameter!$E$3:$N$5000, 10, FALSE), "")</f>
        <v/>
      </c>
      <c r="BW376" s="55" t="str">
        <f>IF(AND($D376 &lt;&gt; "", $D376 &lt;&gt; $E376, $F376 &lt;&gt; "x.x.x.x.x.x.x"), VLOOKUP($C376, Parameter!$A$4:$L$5000, 3, FALSE), "")</f>
        <v/>
      </c>
      <c r="BX376" s="55" t="str">
        <f>IF(AND($D376 &lt;&gt; "", $D376 &lt;&gt; $E376, $F376 &lt;&gt; "x.x.x.x.x.x.x"), VLOOKUP($C376, Parameter!$A$4:$L$5000, 4, FALSE), "")</f>
        <v/>
      </c>
      <c r="BY376" s="56">
        <f t="shared" si="149"/>
        <v>0</v>
      </c>
      <c r="BZ376" s="55" t="str">
        <f t="shared" si="150"/>
        <v>Intra</v>
      </c>
      <c r="CA376" s="55" t="str">
        <f>IF($BZ376="Ekstra", Parameter3!$B$2, "")</f>
        <v/>
      </c>
      <c r="CB376" s="55" t="str">
        <f>IF($BZ376="Ekstra", Parameter3!$C$2, "")</f>
        <v/>
      </c>
      <c r="CC376" s="55" t="str">
        <f>IF($BZ376="Ekstra", VLOOKUP($E376, Parameter!$E$3:$N$5000, 9, FALSE), "")</f>
        <v/>
      </c>
      <c r="CD376" s="55" t="str">
        <f>IF($BZ376="Ekstra", VLOOKUP($E376, Parameter!$E$3:$N$5000, 10, FALSE), "")</f>
        <v/>
      </c>
      <c r="CE376" s="56">
        <f t="shared" si="151"/>
        <v>0</v>
      </c>
      <c r="CF376" s="55" t="str">
        <f t="shared" si="163"/>
        <v/>
      </c>
      <c r="CG376" s="55" t="str">
        <f t="shared" si="163"/>
        <v/>
      </c>
      <c r="CH376" s="55" t="str">
        <f t="shared" si="153"/>
        <v/>
      </c>
      <c r="CI376" s="55" t="str">
        <f>IF($F376="x.x.x.x.x.x.x", VLOOKUP($C376, Parameter!$A$4:$L$5000, 4, FALSE), "")</f>
        <v/>
      </c>
      <c r="CJ376" s="56">
        <f t="shared" si="154"/>
        <v>0</v>
      </c>
      <c r="CM376" s="4" t="str">
        <f t="shared" si="155"/>
        <v>...-...-.....</v>
      </c>
      <c r="CN376" s="57">
        <f t="shared" si="156"/>
        <v>0</v>
      </c>
      <c r="CO376" s="58">
        <f t="shared" si="157"/>
        <v>0</v>
      </c>
      <c r="CP376" s="4" t="str">
        <f t="shared" si="158"/>
        <v/>
      </c>
      <c r="CQ376" s="4" t="b">
        <f t="shared" si="159"/>
        <v>0</v>
      </c>
      <c r="CR376" s="4" t="str">
        <f t="shared" si="160"/>
        <v/>
      </c>
      <c r="CS376" s="4" t="str">
        <f t="shared" si="161"/>
        <v/>
      </c>
      <c r="CT376" s="91" t="b">
        <f t="shared" si="137"/>
        <v>0</v>
      </c>
    </row>
    <row r="377" spans="1:98" s="4" customFormat="1" x14ac:dyDescent="0.25">
      <c r="A377" s="50" t="str">
        <f t="shared" si="138"/>
        <v>...</v>
      </c>
      <c r="B377" s="50" t="str">
        <f t="shared" si="139"/>
        <v>...</v>
      </c>
      <c r="C377" s="50" t="str">
        <f t="shared" si="140"/>
        <v>.....</v>
      </c>
      <c r="D377" s="50" t="str">
        <f>IF($C377=".....","",_xlfn.IFNA(VLOOKUP($C377, Parameter!$A$4:$L$5000, 3, FALSE), ""))</f>
        <v/>
      </c>
      <c r="E377" s="50" t="str">
        <f t="shared" si="141"/>
        <v>.....</v>
      </c>
      <c r="F377" s="50" t="str">
        <f t="shared" si="142"/>
        <v>......</v>
      </c>
      <c r="G377" s="50" t="str">
        <f t="shared" si="143"/>
        <v>...</v>
      </c>
      <c r="H377" s="40">
        <f>IF(E377=".....", 0, _xlfn.IFNA(VLOOKUP($E377, Parameter2!$A$2:$C$5000, 3, FALSE), 0))</f>
        <v>0</v>
      </c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18" t="str">
        <f>IF(C377=".....","",_xlfn.IFNA(VLOOKUP($C377, Parameter!$A$4:$B$5000, 2, FALSE), "Kode belanja salah :("))</f>
        <v/>
      </c>
      <c r="X377" s="35"/>
      <c r="Y377" s="121"/>
      <c r="Z377" s="17"/>
      <c r="AA377" s="20"/>
      <c r="AB377" s="41" t="str">
        <f>IF($C377=".....","",VLOOKUP($C377, Parameter!$A$4:$L$5000, 6, FALSE))</f>
        <v/>
      </c>
      <c r="AC377" s="41" t="str">
        <f>IF($C377=".....","",VLOOKUP($C377, Parameter!$A$4:$L$5000, 7, FALSE))</f>
        <v/>
      </c>
      <c r="AD377" s="41" t="str">
        <f>IF($C377=".....","",VLOOKUP($C377, Parameter!$A$4:$L$5000, 8, FALSE))</f>
        <v/>
      </c>
      <c r="AE377" s="41" t="str">
        <f>IF($C377=".....","",VLOOKUP($C377, Parameter!$A$4:$L$5000, 9, FALSE))</f>
        <v/>
      </c>
      <c r="AF377" s="41" t="str">
        <f>IF($C377=".....","",VLOOKUP($C377, Parameter!$A$4:$L$5000, 10, FALSE))</f>
        <v/>
      </c>
      <c r="AG377" s="41" t="str">
        <f>IF($C377=".....","",VLOOKUP($C377, Parameter!$A$4:$L$5000, 11, FALSE))</f>
        <v/>
      </c>
      <c r="AH377" s="41" t="str">
        <f>IF($C377="..0.0.0.000","",_xlfn.IFNA(VLOOKUP($C377, Parameter!$A$4:$L$5000, 12, FALSE), ""))</f>
        <v/>
      </c>
      <c r="AI377" s="39"/>
      <c r="AJ377" s="39"/>
      <c r="AK377" s="39"/>
      <c r="AL377" s="39"/>
      <c r="AM377" s="39"/>
      <c r="AN377" s="39"/>
      <c r="AO377" s="39"/>
      <c r="AP377" s="41" t="str">
        <f>IF(F377="......", "", _xlfn.IFNA(VLOOKUP(F377, Parameter2!$D$2:$E$15000, 2, FALSE), "Kode aset salah :("))</f>
        <v/>
      </c>
      <c r="AQ377" s="39"/>
      <c r="AR377" s="51"/>
      <c r="AS377" s="52"/>
      <c r="AT377" s="53">
        <f t="shared" si="144"/>
        <v>0</v>
      </c>
      <c r="AU377" s="39" t="str">
        <f t="shared" si="145"/>
        <v/>
      </c>
      <c r="AV377" s="39" t="str">
        <f t="shared" si="146"/>
        <v/>
      </c>
      <c r="AW377" s="39" t="str">
        <f t="shared" si="147"/>
        <v/>
      </c>
      <c r="AX377" s="39" t="str">
        <f t="shared" si="148"/>
        <v/>
      </c>
      <c r="AY377" s="41" t="str">
        <f>IF(G377="...", "", VLOOKUP(G377, UPB!$A$3:$B$5000, 2, FALSE))</f>
        <v/>
      </c>
      <c r="AZ377" s="84"/>
      <c r="BA377" s="76"/>
      <c r="BB377" s="65"/>
      <c r="BC377" s="65"/>
      <c r="BD377" s="54"/>
      <c r="BE377" s="65"/>
      <c r="BF377" s="65"/>
      <c r="BG377" s="65"/>
      <c r="BH377" s="65"/>
      <c r="BI377" s="65"/>
      <c r="BJ377" s="65"/>
      <c r="BK377" s="65"/>
      <c r="BL377" s="65"/>
      <c r="BM377" s="65"/>
      <c r="BN377" s="70"/>
      <c r="BO377" s="65"/>
      <c r="BP377" s="65"/>
      <c r="BQ377" s="65"/>
      <c r="BR377" s="65"/>
      <c r="BS377" s="65"/>
      <c r="BT377" s="65"/>
      <c r="BU377" s="55" t="str">
        <f>IF(AND($D377 &lt;&gt; "", $D377 &lt;&gt; $E377, $F377 &lt;&gt; "x.x.x.x.x.x.x"), VLOOKUP($E377, Parameter!$E$3:$N$5000, 9, FALSE), "")</f>
        <v/>
      </c>
      <c r="BV377" s="55" t="str">
        <f>IF(AND($D377 &lt;&gt; "", $D377 &lt;&gt; $E377, $F377 &lt;&gt; "x.x.x.x.x.x.x"), VLOOKUP($E377, Parameter!$E$3:$N$5000, 10, FALSE), "")</f>
        <v/>
      </c>
      <c r="BW377" s="55" t="str">
        <f>IF(AND($D377 &lt;&gt; "", $D377 &lt;&gt; $E377, $F377 &lt;&gt; "x.x.x.x.x.x.x"), VLOOKUP($C377, Parameter!$A$4:$L$5000, 3, FALSE), "")</f>
        <v/>
      </c>
      <c r="BX377" s="55" t="str">
        <f>IF(AND($D377 &lt;&gt; "", $D377 &lt;&gt; $E377, $F377 &lt;&gt; "x.x.x.x.x.x.x"), VLOOKUP($C377, Parameter!$A$4:$L$5000, 4, FALSE), "")</f>
        <v/>
      </c>
      <c r="BY377" s="56">
        <f t="shared" si="149"/>
        <v>0</v>
      </c>
      <c r="BZ377" s="55" t="str">
        <f t="shared" si="150"/>
        <v>Intra</v>
      </c>
      <c r="CA377" s="55" t="str">
        <f>IF($BZ377="Ekstra", Parameter3!$B$2, "")</f>
        <v/>
      </c>
      <c r="CB377" s="55" t="str">
        <f>IF($BZ377="Ekstra", Parameter3!$C$2, "")</f>
        <v/>
      </c>
      <c r="CC377" s="55" t="str">
        <f>IF($BZ377="Ekstra", VLOOKUP($E377, Parameter!$E$3:$N$5000, 9, FALSE), "")</f>
        <v/>
      </c>
      <c r="CD377" s="55" t="str">
        <f>IF($BZ377="Ekstra", VLOOKUP($E377, Parameter!$E$3:$N$5000, 10, FALSE), "")</f>
        <v/>
      </c>
      <c r="CE377" s="56">
        <f t="shared" si="151"/>
        <v>0</v>
      </c>
      <c r="CF377" s="55" t="str">
        <f t="shared" si="163"/>
        <v/>
      </c>
      <c r="CG377" s="55" t="str">
        <f t="shared" si="163"/>
        <v/>
      </c>
      <c r="CH377" s="55" t="str">
        <f t="shared" si="153"/>
        <v/>
      </c>
      <c r="CI377" s="55" t="str">
        <f>IF($F377="x.x.x.x.x.x.x", VLOOKUP($C377, Parameter!$A$4:$L$5000, 4, FALSE), "")</f>
        <v/>
      </c>
      <c r="CJ377" s="56">
        <f t="shared" si="154"/>
        <v>0</v>
      </c>
      <c r="CM377" s="4" t="str">
        <f t="shared" si="155"/>
        <v>...-...-.....</v>
      </c>
      <c r="CN377" s="57">
        <f t="shared" si="156"/>
        <v>0</v>
      </c>
      <c r="CO377" s="58">
        <f t="shared" si="157"/>
        <v>0</v>
      </c>
      <c r="CP377" s="4" t="str">
        <f t="shared" si="158"/>
        <v/>
      </c>
      <c r="CQ377" s="4" t="b">
        <f t="shared" si="159"/>
        <v>0</v>
      </c>
      <c r="CR377" s="4" t="str">
        <f t="shared" si="160"/>
        <v/>
      </c>
      <c r="CS377" s="4" t="str">
        <f t="shared" si="161"/>
        <v/>
      </c>
      <c r="CT377" s="91" t="b">
        <f t="shared" si="137"/>
        <v>0</v>
      </c>
    </row>
    <row r="378" spans="1:98" s="4" customFormat="1" x14ac:dyDescent="0.25">
      <c r="A378" s="50" t="str">
        <f t="shared" si="138"/>
        <v>...</v>
      </c>
      <c r="B378" s="50" t="str">
        <f t="shared" si="139"/>
        <v>...</v>
      </c>
      <c r="C378" s="50" t="str">
        <f t="shared" si="140"/>
        <v>.....</v>
      </c>
      <c r="D378" s="50" t="str">
        <f>IF($C378=".....","",_xlfn.IFNA(VLOOKUP($C378, Parameter!$A$4:$L$5000, 3, FALSE), ""))</f>
        <v/>
      </c>
      <c r="E378" s="50" t="str">
        <f t="shared" si="141"/>
        <v>.....</v>
      </c>
      <c r="F378" s="50" t="str">
        <f t="shared" si="142"/>
        <v>......</v>
      </c>
      <c r="G378" s="50" t="str">
        <f t="shared" si="143"/>
        <v>...</v>
      </c>
      <c r="H378" s="40">
        <f>IF(E378=".....", 0, _xlfn.IFNA(VLOOKUP($E378, Parameter2!$A$2:$C$5000, 3, FALSE), 0))</f>
        <v>0</v>
      </c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18" t="str">
        <f>IF(C378=".....","",_xlfn.IFNA(VLOOKUP($C378, Parameter!$A$4:$B$5000, 2, FALSE), "Kode belanja salah :("))</f>
        <v/>
      </c>
      <c r="X378" s="35"/>
      <c r="Y378" s="121"/>
      <c r="Z378" s="17"/>
      <c r="AA378" s="20"/>
      <c r="AB378" s="41" t="str">
        <f>IF($C378=".....","",VLOOKUP($C378, Parameter!$A$4:$L$5000, 6, FALSE))</f>
        <v/>
      </c>
      <c r="AC378" s="41" t="str">
        <f>IF($C378=".....","",VLOOKUP($C378, Parameter!$A$4:$L$5000, 7, FALSE))</f>
        <v/>
      </c>
      <c r="AD378" s="41" t="str">
        <f>IF($C378=".....","",VLOOKUP($C378, Parameter!$A$4:$L$5000, 8, FALSE))</f>
        <v/>
      </c>
      <c r="AE378" s="41" t="str">
        <f>IF($C378=".....","",VLOOKUP($C378, Parameter!$A$4:$L$5000, 9, FALSE))</f>
        <v/>
      </c>
      <c r="AF378" s="41" t="str">
        <f>IF($C378=".....","",VLOOKUP($C378, Parameter!$A$4:$L$5000, 10, FALSE))</f>
        <v/>
      </c>
      <c r="AG378" s="41" t="str">
        <f>IF($C378=".....","",VLOOKUP($C378, Parameter!$A$4:$L$5000, 11, FALSE))</f>
        <v/>
      </c>
      <c r="AH378" s="41" t="str">
        <f>IF($C378="..0.0.0.000","",_xlfn.IFNA(VLOOKUP($C378, Parameter!$A$4:$L$5000, 12, FALSE), ""))</f>
        <v/>
      </c>
      <c r="AI378" s="39"/>
      <c r="AJ378" s="39"/>
      <c r="AK378" s="39"/>
      <c r="AL378" s="39"/>
      <c r="AM378" s="39"/>
      <c r="AN378" s="39"/>
      <c r="AO378" s="39"/>
      <c r="AP378" s="41" t="str">
        <f>IF(F378="......", "", _xlfn.IFNA(VLOOKUP(F378, Parameter2!$D$2:$E$15000, 2, FALSE), "Kode aset salah :("))</f>
        <v/>
      </c>
      <c r="AQ378" s="39"/>
      <c r="AR378" s="51"/>
      <c r="AS378" s="52"/>
      <c r="AT378" s="53">
        <f t="shared" si="144"/>
        <v>0</v>
      </c>
      <c r="AU378" s="39" t="str">
        <f t="shared" si="145"/>
        <v/>
      </c>
      <c r="AV378" s="39" t="str">
        <f t="shared" si="146"/>
        <v/>
      </c>
      <c r="AW378" s="39" t="str">
        <f t="shared" si="147"/>
        <v/>
      </c>
      <c r="AX378" s="39" t="str">
        <f t="shared" si="148"/>
        <v/>
      </c>
      <c r="AY378" s="41" t="str">
        <f>IF(G378="...", "", VLOOKUP(G378, UPB!$A$3:$B$5000, 2, FALSE))</f>
        <v/>
      </c>
      <c r="AZ378" s="84"/>
      <c r="BA378" s="76"/>
      <c r="BB378" s="65"/>
      <c r="BC378" s="65"/>
      <c r="BD378" s="54"/>
      <c r="BE378" s="65"/>
      <c r="BF378" s="65"/>
      <c r="BG378" s="65"/>
      <c r="BH378" s="65"/>
      <c r="BI378" s="65"/>
      <c r="BJ378" s="65"/>
      <c r="BK378" s="65"/>
      <c r="BL378" s="65"/>
      <c r="BM378" s="65"/>
      <c r="BN378" s="70"/>
      <c r="BO378" s="65"/>
      <c r="BP378" s="65"/>
      <c r="BQ378" s="65"/>
      <c r="BR378" s="65"/>
      <c r="BS378" s="65"/>
      <c r="BT378" s="65"/>
      <c r="BU378" s="55" t="str">
        <f>IF(AND($D378 &lt;&gt; "", $D378 &lt;&gt; $E378, $F378 &lt;&gt; "x.x.x.x.x.x.x"), VLOOKUP($E378, Parameter!$E$3:$N$5000, 9, FALSE), "")</f>
        <v/>
      </c>
      <c r="BV378" s="55" t="str">
        <f>IF(AND($D378 &lt;&gt; "", $D378 &lt;&gt; $E378, $F378 &lt;&gt; "x.x.x.x.x.x.x"), VLOOKUP($E378, Parameter!$E$3:$N$5000, 10, FALSE), "")</f>
        <v/>
      </c>
      <c r="BW378" s="55" t="str">
        <f>IF(AND($D378 &lt;&gt; "", $D378 &lt;&gt; $E378, $F378 &lt;&gt; "x.x.x.x.x.x.x"), VLOOKUP($C378, Parameter!$A$4:$L$5000, 3, FALSE), "")</f>
        <v/>
      </c>
      <c r="BX378" s="55" t="str">
        <f>IF(AND($D378 &lt;&gt; "", $D378 &lt;&gt; $E378, $F378 &lt;&gt; "x.x.x.x.x.x.x"), VLOOKUP($C378, Parameter!$A$4:$L$5000, 4, FALSE), "")</f>
        <v/>
      </c>
      <c r="BY378" s="56">
        <f t="shared" si="149"/>
        <v>0</v>
      </c>
      <c r="BZ378" s="55" t="str">
        <f t="shared" si="150"/>
        <v>Intra</v>
      </c>
      <c r="CA378" s="55" t="str">
        <f>IF($BZ378="Ekstra", Parameter3!$B$2, "")</f>
        <v/>
      </c>
      <c r="CB378" s="55" t="str">
        <f>IF($BZ378="Ekstra", Parameter3!$C$2, "")</f>
        <v/>
      </c>
      <c r="CC378" s="55" t="str">
        <f>IF($BZ378="Ekstra", VLOOKUP($E378, Parameter!$E$3:$N$5000, 9, FALSE), "")</f>
        <v/>
      </c>
      <c r="CD378" s="55" t="str">
        <f>IF($BZ378="Ekstra", VLOOKUP($E378, Parameter!$E$3:$N$5000, 10, FALSE), "")</f>
        <v/>
      </c>
      <c r="CE378" s="56">
        <f t="shared" si="151"/>
        <v>0</v>
      </c>
      <c r="CF378" s="55" t="str">
        <f t="shared" si="163"/>
        <v/>
      </c>
      <c r="CG378" s="55" t="str">
        <f t="shared" si="163"/>
        <v/>
      </c>
      <c r="CH378" s="55" t="str">
        <f t="shared" si="153"/>
        <v/>
      </c>
      <c r="CI378" s="55" t="str">
        <f>IF($F378="x.x.x.x.x.x.x", VLOOKUP($C378, Parameter!$A$4:$L$5000, 4, FALSE), "")</f>
        <v/>
      </c>
      <c r="CJ378" s="56">
        <f t="shared" si="154"/>
        <v>0</v>
      </c>
      <c r="CM378" s="4" t="str">
        <f t="shared" si="155"/>
        <v>...-...-.....</v>
      </c>
      <c r="CN378" s="57">
        <f t="shared" si="156"/>
        <v>0</v>
      </c>
      <c r="CO378" s="58">
        <f t="shared" si="157"/>
        <v>0</v>
      </c>
      <c r="CP378" s="4" t="str">
        <f t="shared" si="158"/>
        <v/>
      </c>
      <c r="CQ378" s="4" t="b">
        <f t="shared" si="159"/>
        <v>0</v>
      </c>
      <c r="CR378" s="4" t="str">
        <f t="shared" si="160"/>
        <v/>
      </c>
      <c r="CS378" s="4" t="str">
        <f t="shared" si="161"/>
        <v/>
      </c>
      <c r="CT378" s="91" t="b">
        <f t="shared" si="137"/>
        <v>0</v>
      </c>
    </row>
    <row r="379" spans="1:98" s="4" customFormat="1" x14ac:dyDescent="0.25">
      <c r="A379" s="50" t="str">
        <f t="shared" si="138"/>
        <v>...</v>
      </c>
      <c r="B379" s="50" t="str">
        <f t="shared" si="139"/>
        <v>...</v>
      </c>
      <c r="C379" s="50" t="str">
        <f t="shared" si="140"/>
        <v>.....</v>
      </c>
      <c r="D379" s="50" t="str">
        <f>IF($C379=".....","",_xlfn.IFNA(VLOOKUP($C379, Parameter!$A$4:$L$5000, 3, FALSE), ""))</f>
        <v/>
      </c>
      <c r="E379" s="50" t="str">
        <f t="shared" si="141"/>
        <v>.....</v>
      </c>
      <c r="F379" s="50" t="str">
        <f t="shared" si="142"/>
        <v>......</v>
      </c>
      <c r="G379" s="50" t="str">
        <f t="shared" si="143"/>
        <v>...</v>
      </c>
      <c r="H379" s="40">
        <f>IF(E379=".....", 0, _xlfn.IFNA(VLOOKUP($E379, Parameter2!$A$2:$C$5000, 3, FALSE), 0))</f>
        <v>0</v>
      </c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18" t="str">
        <f>IF(C379=".....","",_xlfn.IFNA(VLOOKUP($C379, Parameter!$A$4:$B$5000, 2, FALSE), "Kode belanja salah :("))</f>
        <v/>
      </c>
      <c r="X379" s="35"/>
      <c r="Y379" s="121"/>
      <c r="Z379" s="17"/>
      <c r="AA379" s="20"/>
      <c r="AB379" s="41" t="str">
        <f>IF($C379=".....","",VLOOKUP($C379, Parameter!$A$4:$L$5000, 6, FALSE))</f>
        <v/>
      </c>
      <c r="AC379" s="41" t="str">
        <f>IF($C379=".....","",VLOOKUP($C379, Parameter!$A$4:$L$5000, 7, FALSE))</f>
        <v/>
      </c>
      <c r="AD379" s="41" t="str">
        <f>IF($C379=".....","",VLOOKUP($C379, Parameter!$A$4:$L$5000, 8, FALSE))</f>
        <v/>
      </c>
      <c r="AE379" s="41" t="str">
        <f>IF($C379=".....","",VLOOKUP($C379, Parameter!$A$4:$L$5000, 9, FALSE))</f>
        <v/>
      </c>
      <c r="AF379" s="41" t="str">
        <f>IF($C379=".....","",VLOOKUP($C379, Parameter!$A$4:$L$5000, 10, FALSE))</f>
        <v/>
      </c>
      <c r="AG379" s="41" t="str">
        <f>IF($C379=".....","",VLOOKUP($C379, Parameter!$A$4:$L$5000, 11, FALSE))</f>
        <v/>
      </c>
      <c r="AH379" s="41" t="str">
        <f>IF($C379="..0.0.0.000","",_xlfn.IFNA(VLOOKUP($C379, Parameter!$A$4:$L$5000, 12, FALSE), ""))</f>
        <v/>
      </c>
      <c r="AI379" s="39"/>
      <c r="AJ379" s="39"/>
      <c r="AK379" s="39"/>
      <c r="AL379" s="39"/>
      <c r="AM379" s="39"/>
      <c r="AN379" s="39"/>
      <c r="AO379" s="39"/>
      <c r="AP379" s="41" t="str">
        <f>IF(F379="......", "", _xlfn.IFNA(VLOOKUP(F379, Parameter2!$D$2:$E$15000, 2, FALSE), "Kode aset salah :("))</f>
        <v/>
      </c>
      <c r="AQ379" s="39"/>
      <c r="AR379" s="51"/>
      <c r="AS379" s="52"/>
      <c r="AT379" s="53">
        <f t="shared" si="144"/>
        <v>0</v>
      </c>
      <c r="AU379" s="39" t="str">
        <f t="shared" si="145"/>
        <v/>
      </c>
      <c r="AV379" s="39" t="str">
        <f t="shared" si="146"/>
        <v/>
      </c>
      <c r="AW379" s="39" t="str">
        <f t="shared" si="147"/>
        <v/>
      </c>
      <c r="AX379" s="39" t="str">
        <f t="shared" si="148"/>
        <v/>
      </c>
      <c r="AY379" s="41" t="str">
        <f>IF(G379="...", "", VLOOKUP(G379, UPB!$A$3:$B$5000, 2, FALSE))</f>
        <v/>
      </c>
      <c r="AZ379" s="84"/>
      <c r="BA379" s="76"/>
      <c r="BB379" s="65"/>
      <c r="BC379" s="65"/>
      <c r="BD379" s="54"/>
      <c r="BE379" s="65"/>
      <c r="BF379" s="65"/>
      <c r="BG379" s="65"/>
      <c r="BH379" s="65"/>
      <c r="BI379" s="65"/>
      <c r="BJ379" s="65"/>
      <c r="BK379" s="65"/>
      <c r="BL379" s="65"/>
      <c r="BM379" s="65"/>
      <c r="BN379" s="70"/>
      <c r="BO379" s="65"/>
      <c r="BP379" s="65"/>
      <c r="BQ379" s="65"/>
      <c r="BR379" s="65"/>
      <c r="BS379" s="65"/>
      <c r="BT379" s="65"/>
      <c r="BU379" s="55" t="str">
        <f>IF(AND($D379 &lt;&gt; "", $D379 &lt;&gt; $E379, $F379 &lt;&gt; "x.x.x.x.x.x.x"), VLOOKUP($E379, Parameter!$E$3:$N$5000, 9, FALSE), "")</f>
        <v/>
      </c>
      <c r="BV379" s="55" t="str">
        <f>IF(AND($D379 &lt;&gt; "", $D379 &lt;&gt; $E379, $F379 &lt;&gt; "x.x.x.x.x.x.x"), VLOOKUP($E379, Parameter!$E$3:$N$5000, 10, FALSE), "")</f>
        <v/>
      </c>
      <c r="BW379" s="55" t="str">
        <f>IF(AND($D379 &lt;&gt; "", $D379 &lt;&gt; $E379, $F379 &lt;&gt; "x.x.x.x.x.x.x"), VLOOKUP($C379, Parameter!$A$4:$L$5000, 3, FALSE), "")</f>
        <v/>
      </c>
      <c r="BX379" s="55" t="str">
        <f>IF(AND($D379 &lt;&gt; "", $D379 &lt;&gt; $E379, $F379 &lt;&gt; "x.x.x.x.x.x.x"), VLOOKUP($C379, Parameter!$A$4:$L$5000, 4, FALSE), "")</f>
        <v/>
      </c>
      <c r="BY379" s="56">
        <f t="shared" si="149"/>
        <v>0</v>
      </c>
      <c r="BZ379" s="55" t="str">
        <f t="shared" si="150"/>
        <v>Intra</v>
      </c>
      <c r="CA379" s="55" t="str">
        <f>IF($BZ379="Ekstra", Parameter3!$B$2, "")</f>
        <v/>
      </c>
      <c r="CB379" s="55" t="str">
        <f>IF($BZ379="Ekstra", Parameter3!$C$2, "")</f>
        <v/>
      </c>
      <c r="CC379" s="55" t="str">
        <f>IF($BZ379="Ekstra", VLOOKUP($E379, Parameter!$E$3:$N$5000, 9, FALSE), "")</f>
        <v/>
      </c>
      <c r="CD379" s="55" t="str">
        <f>IF($BZ379="Ekstra", VLOOKUP($E379, Parameter!$E$3:$N$5000, 10, FALSE), "")</f>
        <v/>
      </c>
      <c r="CE379" s="56">
        <f t="shared" si="151"/>
        <v>0</v>
      </c>
      <c r="CF379" s="55" t="str">
        <f t="shared" si="163"/>
        <v/>
      </c>
      <c r="CG379" s="55" t="str">
        <f t="shared" si="163"/>
        <v/>
      </c>
      <c r="CH379" s="55" t="str">
        <f t="shared" si="153"/>
        <v/>
      </c>
      <c r="CI379" s="55" t="str">
        <f>IF($F379="x.x.x.x.x.x.x", VLOOKUP($C379, Parameter!$A$4:$L$5000, 4, FALSE), "")</f>
        <v/>
      </c>
      <c r="CJ379" s="56">
        <f t="shared" si="154"/>
        <v>0</v>
      </c>
      <c r="CM379" s="4" t="str">
        <f t="shared" si="155"/>
        <v>...-...-.....</v>
      </c>
      <c r="CN379" s="57">
        <f t="shared" si="156"/>
        <v>0</v>
      </c>
      <c r="CO379" s="58">
        <f t="shared" si="157"/>
        <v>0</v>
      </c>
      <c r="CP379" s="4" t="str">
        <f t="shared" si="158"/>
        <v/>
      </c>
      <c r="CQ379" s="4" t="b">
        <f t="shared" si="159"/>
        <v>0</v>
      </c>
      <c r="CR379" s="4" t="str">
        <f t="shared" si="160"/>
        <v/>
      </c>
      <c r="CS379" s="4" t="str">
        <f t="shared" si="161"/>
        <v/>
      </c>
      <c r="CT379" s="91" t="b">
        <f t="shared" si="137"/>
        <v>0</v>
      </c>
    </row>
    <row r="380" spans="1:98" s="4" customFormat="1" x14ac:dyDescent="0.25">
      <c r="A380" s="50" t="str">
        <f t="shared" si="138"/>
        <v>...</v>
      </c>
      <c r="B380" s="50" t="str">
        <f t="shared" si="139"/>
        <v>...</v>
      </c>
      <c r="C380" s="50" t="str">
        <f t="shared" si="140"/>
        <v>.....</v>
      </c>
      <c r="D380" s="50" t="str">
        <f>IF($C380=".....","",_xlfn.IFNA(VLOOKUP($C380, Parameter!$A$4:$L$5000, 3, FALSE), ""))</f>
        <v/>
      </c>
      <c r="E380" s="50" t="str">
        <f t="shared" si="141"/>
        <v>.....</v>
      </c>
      <c r="F380" s="50" t="str">
        <f t="shared" si="142"/>
        <v>......</v>
      </c>
      <c r="G380" s="50" t="str">
        <f t="shared" si="143"/>
        <v>...</v>
      </c>
      <c r="H380" s="40">
        <f>IF(E380=".....", 0, _xlfn.IFNA(VLOOKUP($E380, Parameter2!$A$2:$C$5000, 3, FALSE), 0))</f>
        <v>0</v>
      </c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18" t="str">
        <f>IF(C380=".....","",_xlfn.IFNA(VLOOKUP($C380, Parameter!$A$4:$B$5000, 2, FALSE), "Kode belanja salah :("))</f>
        <v/>
      </c>
      <c r="X380" s="35"/>
      <c r="Y380" s="121"/>
      <c r="Z380" s="17"/>
      <c r="AA380" s="20"/>
      <c r="AB380" s="41" t="str">
        <f>IF($C380=".....","",VLOOKUP($C380, Parameter!$A$4:$L$5000, 6, FALSE))</f>
        <v/>
      </c>
      <c r="AC380" s="41" t="str">
        <f>IF($C380=".....","",VLOOKUP($C380, Parameter!$A$4:$L$5000, 7, FALSE))</f>
        <v/>
      </c>
      <c r="AD380" s="41" t="str">
        <f>IF($C380=".....","",VLOOKUP($C380, Parameter!$A$4:$L$5000, 8, FALSE))</f>
        <v/>
      </c>
      <c r="AE380" s="41" t="str">
        <f>IF($C380=".....","",VLOOKUP($C380, Parameter!$A$4:$L$5000, 9, FALSE))</f>
        <v/>
      </c>
      <c r="AF380" s="41" t="str">
        <f>IF($C380=".....","",VLOOKUP($C380, Parameter!$A$4:$L$5000, 10, FALSE))</f>
        <v/>
      </c>
      <c r="AG380" s="41" t="str">
        <f>IF($C380=".....","",VLOOKUP($C380, Parameter!$A$4:$L$5000, 11, FALSE))</f>
        <v/>
      </c>
      <c r="AH380" s="41" t="str">
        <f>IF($C380="..0.0.0.000","",_xlfn.IFNA(VLOOKUP($C380, Parameter!$A$4:$L$5000, 12, FALSE), ""))</f>
        <v/>
      </c>
      <c r="AI380" s="39"/>
      <c r="AJ380" s="39"/>
      <c r="AK380" s="39"/>
      <c r="AL380" s="39"/>
      <c r="AM380" s="39"/>
      <c r="AN380" s="39"/>
      <c r="AO380" s="39"/>
      <c r="AP380" s="41" t="str">
        <f>IF(F380="......", "", _xlfn.IFNA(VLOOKUP(F380, Parameter2!$D$2:$E$15000, 2, FALSE), "Kode aset salah :("))</f>
        <v/>
      </c>
      <c r="AQ380" s="39"/>
      <c r="AR380" s="51"/>
      <c r="AS380" s="52"/>
      <c r="AT380" s="53">
        <f t="shared" si="144"/>
        <v>0</v>
      </c>
      <c r="AU380" s="39" t="str">
        <f t="shared" si="145"/>
        <v/>
      </c>
      <c r="AV380" s="39" t="str">
        <f t="shared" si="146"/>
        <v/>
      </c>
      <c r="AW380" s="39" t="str">
        <f t="shared" si="147"/>
        <v/>
      </c>
      <c r="AX380" s="39" t="str">
        <f t="shared" si="148"/>
        <v/>
      </c>
      <c r="AY380" s="41" t="str">
        <f>IF(G380="...", "", VLOOKUP(G380, UPB!$A$3:$B$5000, 2, FALSE))</f>
        <v/>
      </c>
      <c r="AZ380" s="84"/>
      <c r="BA380" s="76"/>
      <c r="BB380" s="65"/>
      <c r="BC380" s="65"/>
      <c r="BD380" s="54"/>
      <c r="BE380" s="65"/>
      <c r="BF380" s="65"/>
      <c r="BG380" s="65"/>
      <c r="BH380" s="65"/>
      <c r="BI380" s="65"/>
      <c r="BJ380" s="65"/>
      <c r="BK380" s="65"/>
      <c r="BL380" s="65"/>
      <c r="BM380" s="65"/>
      <c r="BN380" s="70"/>
      <c r="BO380" s="65"/>
      <c r="BP380" s="65"/>
      <c r="BQ380" s="65"/>
      <c r="BR380" s="65"/>
      <c r="BS380" s="65"/>
      <c r="BT380" s="65"/>
      <c r="BU380" s="55" t="str">
        <f>IF(AND($D380 &lt;&gt; "", $D380 &lt;&gt; $E380, $F380 &lt;&gt; "x.x.x.x.x.x.x"), VLOOKUP($E380, Parameter!$E$3:$N$5000, 9, FALSE), "")</f>
        <v/>
      </c>
      <c r="BV380" s="55" t="str">
        <f>IF(AND($D380 &lt;&gt; "", $D380 &lt;&gt; $E380, $F380 &lt;&gt; "x.x.x.x.x.x.x"), VLOOKUP($E380, Parameter!$E$3:$N$5000, 10, FALSE), "")</f>
        <v/>
      </c>
      <c r="BW380" s="55" t="str">
        <f>IF(AND($D380 &lt;&gt; "", $D380 &lt;&gt; $E380, $F380 &lt;&gt; "x.x.x.x.x.x.x"), VLOOKUP($C380, Parameter!$A$4:$L$5000, 3, FALSE), "")</f>
        <v/>
      </c>
      <c r="BX380" s="55" t="str">
        <f>IF(AND($D380 &lt;&gt; "", $D380 &lt;&gt; $E380, $F380 &lt;&gt; "x.x.x.x.x.x.x"), VLOOKUP($C380, Parameter!$A$4:$L$5000, 4, FALSE), "")</f>
        <v/>
      </c>
      <c r="BY380" s="56">
        <f t="shared" si="149"/>
        <v>0</v>
      </c>
      <c r="BZ380" s="55" t="str">
        <f t="shared" si="150"/>
        <v>Intra</v>
      </c>
      <c r="CA380" s="55" t="str">
        <f>IF($BZ380="Ekstra", Parameter3!$B$2, "")</f>
        <v/>
      </c>
      <c r="CB380" s="55" t="str">
        <f>IF($BZ380="Ekstra", Parameter3!$C$2, "")</f>
        <v/>
      </c>
      <c r="CC380" s="55" t="str">
        <f>IF($BZ380="Ekstra", VLOOKUP($E380, Parameter!$E$3:$N$5000, 9, FALSE), "")</f>
        <v/>
      </c>
      <c r="CD380" s="55" t="str">
        <f>IF($BZ380="Ekstra", VLOOKUP($E380, Parameter!$E$3:$N$5000, 10, FALSE), "")</f>
        <v/>
      </c>
      <c r="CE380" s="56">
        <f t="shared" si="151"/>
        <v>0</v>
      </c>
      <c r="CF380" s="55" t="str">
        <f t="shared" si="163"/>
        <v/>
      </c>
      <c r="CG380" s="55" t="str">
        <f t="shared" si="163"/>
        <v/>
      </c>
      <c r="CH380" s="55" t="str">
        <f t="shared" si="153"/>
        <v/>
      </c>
      <c r="CI380" s="55" t="str">
        <f>IF($F380="x.x.x.x.x.x.x", VLOOKUP($C380, Parameter!$A$4:$L$5000, 4, FALSE), "")</f>
        <v/>
      </c>
      <c r="CJ380" s="56">
        <f t="shared" si="154"/>
        <v>0</v>
      </c>
      <c r="CM380" s="4" t="str">
        <f t="shared" si="155"/>
        <v>...-...-.....</v>
      </c>
      <c r="CN380" s="57">
        <f t="shared" si="156"/>
        <v>0</v>
      </c>
      <c r="CO380" s="58">
        <f t="shared" si="157"/>
        <v>0</v>
      </c>
      <c r="CP380" s="4" t="str">
        <f t="shared" si="158"/>
        <v/>
      </c>
      <c r="CQ380" s="4" t="b">
        <f t="shared" si="159"/>
        <v>0</v>
      </c>
      <c r="CR380" s="4" t="str">
        <f t="shared" si="160"/>
        <v/>
      </c>
      <c r="CS380" s="4" t="str">
        <f t="shared" si="161"/>
        <v/>
      </c>
      <c r="CT380" s="91" t="b">
        <f t="shared" si="137"/>
        <v>0</v>
      </c>
    </row>
    <row r="381" spans="1:98" s="4" customFormat="1" x14ac:dyDescent="0.25">
      <c r="A381" s="50" t="str">
        <f t="shared" si="138"/>
        <v>...</v>
      </c>
      <c r="B381" s="50" t="str">
        <f t="shared" si="139"/>
        <v>...</v>
      </c>
      <c r="C381" s="50" t="str">
        <f t="shared" si="140"/>
        <v>.....</v>
      </c>
      <c r="D381" s="50" t="str">
        <f>IF($C381=".....","",_xlfn.IFNA(VLOOKUP($C381, Parameter!$A$4:$L$5000, 3, FALSE), ""))</f>
        <v/>
      </c>
      <c r="E381" s="50" t="str">
        <f t="shared" si="141"/>
        <v>.....</v>
      </c>
      <c r="F381" s="50" t="str">
        <f t="shared" si="142"/>
        <v>......</v>
      </c>
      <c r="G381" s="50" t="str">
        <f t="shared" si="143"/>
        <v>...</v>
      </c>
      <c r="H381" s="40">
        <f>IF(E381=".....", 0, _xlfn.IFNA(VLOOKUP($E381, Parameter2!$A$2:$C$5000, 3, FALSE), 0))</f>
        <v>0</v>
      </c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18" t="str">
        <f>IF(C381=".....","",_xlfn.IFNA(VLOOKUP($C381, Parameter!$A$4:$B$5000, 2, FALSE), "Kode belanja salah :("))</f>
        <v/>
      </c>
      <c r="X381" s="35"/>
      <c r="Y381" s="121"/>
      <c r="Z381" s="17"/>
      <c r="AA381" s="20"/>
      <c r="AB381" s="41" t="str">
        <f>IF($C381=".....","",VLOOKUP($C381, Parameter!$A$4:$L$5000, 6, FALSE))</f>
        <v/>
      </c>
      <c r="AC381" s="41" t="str">
        <f>IF($C381=".....","",VLOOKUP($C381, Parameter!$A$4:$L$5000, 7, FALSE))</f>
        <v/>
      </c>
      <c r="AD381" s="41" t="str">
        <f>IF($C381=".....","",VLOOKUP($C381, Parameter!$A$4:$L$5000, 8, FALSE))</f>
        <v/>
      </c>
      <c r="AE381" s="41" t="str">
        <f>IF($C381=".....","",VLOOKUP($C381, Parameter!$A$4:$L$5000, 9, FALSE))</f>
        <v/>
      </c>
      <c r="AF381" s="41" t="str">
        <f>IF($C381=".....","",VLOOKUP($C381, Parameter!$A$4:$L$5000, 10, FALSE))</f>
        <v/>
      </c>
      <c r="AG381" s="41" t="str">
        <f>IF($C381=".....","",VLOOKUP($C381, Parameter!$A$4:$L$5000, 11, FALSE))</f>
        <v/>
      </c>
      <c r="AH381" s="41" t="str">
        <f>IF($C381="..0.0.0.000","",_xlfn.IFNA(VLOOKUP($C381, Parameter!$A$4:$L$5000, 12, FALSE), ""))</f>
        <v/>
      </c>
      <c r="AI381" s="39"/>
      <c r="AJ381" s="39"/>
      <c r="AK381" s="39"/>
      <c r="AL381" s="39"/>
      <c r="AM381" s="39"/>
      <c r="AN381" s="39"/>
      <c r="AO381" s="39"/>
      <c r="AP381" s="41" t="str">
        <f>IF(F381="......", "", _xlfn.IFNA(VLOOKUP(F381, Parameter2!$D$2:$E$15000, 2, FALSE), "Kode aset salah :("))</f>
        <v/>
      </c>
      <c r="AQ381" s="39"/>
      <c r="AR381" s="51"/>
      <c r="AS381" s="52"/>
      <c r="AT381" s="53">
        <f t="shared" si="144"/>
        <v>0</v>
      </c>
      <c r="AU381" s="39" t="str">
        <f t="shared" si="145"/>
        <v/>
      </c>
      <c r="AV381" s="39" t="str">
        <f t="shared" si="146"/>
        <v/>
      </c>
      <c r="AW381" s="39" t="str">
        <f t="shared" si="147"/>
        <v/>
      </c>
      <c r="AX381" s="39" t="str">
        <f t="shared" si="148"/>
        <v/>
      </c>
      <c r="AY381" s="41" t="str">
        <f>IF(G381="...", "", VLOOKUP(G381, UPB!$A$3:$B$5000, 2, FALSE))</f>
        <v/>
      </c>
      <c r="AZ381" s="84"/>
      <c r="BA381" s="76"/>
      <c r="BB381" s="65"/>
      <c r="BC381" s="65"/>
      <c r="BD381" s="54"/>
      <c r="BE381" s="65"/>
      <c r="BF381" s="65"/>
      <c r="BG381" s="65"/>
      <c r="BH381" s="65"/>
      <c r="BI381" s="65"/>
      <c r="BJ381" s="65"/>
      <c r="BK381" s="65"/>
      <c r="BL381" s="65"/>
      <c r="BM381" s="65"/>
      <c r="BN381" s="70"/>
      <c r="BO381" s="65"/>
      <c r="BP381" s="65"/>
      <c r="BQ381" s="65"/>
      <c r="BR381" s="65"/>
      <c r="BS381" s="65"/>
      <c r="BT381" s="65"/>
      <c r="BU381" s="55" t="str">
        <f>IF(AND($D381 &lt;&gt; "", $D381 &lt;&gt; $E381, $F381 &lt;&gt; "x.x.x.x.x.x.x"), VLOOKUP($E381, Parameter!$E$3:$N$5000, 9, FALSE), "")</f>
        <v/>
      </c>
      <c r="BV381" s="55" t="str">
        <f>IF(AND($D381 &lt;&gt; "", $D381 &lt;&gt; $E381, $F381 &lt;&gt; "x.x.x.x.x.x.x"), VLOOKUP($E381, Parameter!$E$3:$N$5000, 10, FALSE), "")</f>
        <v/>
      </c>
      <c r="BW381" s="55" t="str">
        <f>IF(AND($D381 &lt;&gt; "", $D381 &lt;&gt; $E381, $F381 &lt;&gt; "x.x.x.x.x.x.x"), VLOOKUP($C381, Parameter!$A$4:$L$5000, 3, FALSE), "")</f>
        <v/>
      </c>
      <c r="BX381" s="55" t="str">
        <f>IF(AND($D381 &lt;&gt; "", $D381 &lt;&gt; $E381, $F381 &lt;&gt; "x.x.x.x.x.x.x"), VLOOKUP($C381, Parameter!$A$4:$L$5000, 4, FALSE), "")</f>
        <v/>
      </c>
      <c r="BY381" s="56">
        <f t="shared" si="149"/>
        <v>0</v>
      </c>
      <c r="BZ381" s="55" t="str">
        <f t="shared" si="150"/>
        <v>Intra</v>
      </c>
      <c r="CA381" s="55" t="str">
        <f>IF($BZ381="Ekstra", Parameter3!$B$2, "")</f>
        <v/>
      </c>
      <c r="CB381" s="55" t="str">
        <f>IF($BZ381="Ekstra", Parameter3!$C$2, "")</f>
        <v/>
      </c>
      <c r="CC381" s="55" t="str">
        <f>IF($BZ381="Ekstra", VLOOKUP($E381, Parameter!$E$3:$N$5000, 9, FALSE), "")</f>
        <v/>
      </c>
      <c r="CD381" s="55" t="str">
        <f>IF($BZ381="Ekstra", VLOOKUP($E381, Parameter!$E$3:$N$5000, 10, FALSE), "")</f>
        <v/>
      </c>
      <c r="CE381" s="56">
        <f t="shared" si="151"/>
        <v>0</v>
      </c>
      <c r="CF381" s="55" t="str">
        <f t="shared" si="163"/>
        <v/>
      </c>
      <c r="CG381" s="55" t="str">
        <f t="shared" si="163"/>
        <v/>
      </c>
      <c r="CH381" s="55" t="str">
        <f t="shared" si="153"/>
        <v/>
      </c>
      <c r="CI381" s="55" t="str">
        <f>IF($F381="x.x.x.x.x.x.x", VLOOKUP($C381, Parameter!$A$4:$L$5000, 4, FALSE), "")</f>
        <v/>
      </c>
      <c r="CJ381" s="56">
        <f t="shared" si="154"/>
        <v>0</v>
      </c>
      <c r="CM381" s="4" t="str">
        <f t="shared" si="155"/>
        <v>...-...-.....</v>
      </c>
      <c r="CN381" s="57">
        <f t="shared" si="156"/>
        <v>0</v>
      </c>
      <c r="CO381" s="58">
        <f t="shared" si="157"/>
        <v>0</v>
      </c>
      <c r="CP381" s="4" t="str">
        <f t="shared" si="158"/>
        <v/>
      </c>
      <c r="CQ381" s="4" t="b">
        <f t="shared" si="159"/>
        <v>0</v>
      </c>
      <c r="CR381" s="4" t="str">
        <f t="shared" si="160"/>
        <v/>
      </c>
      <c r="CS381" s="4" t="str">
        <f t="shared" si="161"/>
        <v/>
      </c>
      <c r="CT381" s="91" t="b">
        <f t="shared" si="137"/>
        <v>0</v>
      </c>
    </row>
    <row r="382" spans="1:98" s="4" customFormat="1" x14ac:dyDescent="0.25">
      <c r="A382" s="50" t="str">
        <f t="shared" si="138"/>
        <v>...</v>
      </c>
      <c r="B382" s="50" t="str">
        <f t="shared" si="139"/>
        <v>...</v>
      </c>
      <c r="C382" s="50" t="str">
        <f t="shared" si="140"/>
        <v>.....</v>
      </c>
      <c r="D382" s="50" t="str">
        <f>IF($C382=".....","",_xlfn.IFNA(VLOOKUP($C382, Parameter!$A$4:$L$5000, 3, FALSE), ""))</f>
        <v/>
      </c>
      <c r="E382" s="50" t="str">
        <f t="shared" si="141"/>
        <v>.....</v>
      </c>
      <c r="F382" s="50" t="str">
        <f t="shared" si="142"/>
        <v>......</v>
      </c>
      <c r="G382" s="50" t="str">
        <f t="shared" si="143"/>
        <v>...</v>
      </c>
      <c r="H382" s="40">
        <f>IF(E382=".....", 0, _xlfn.IFNA(VLOOKUP($E382, Parameter2!$A$2:$C$5000, 3, FALSE), 0))</f>
        <v>0</v>
      </c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18" t="str">
        <f>IF(C382=".....","",_xlfn.IFNA(VLOOKUP($C382, Parameter!$A$4:$B$5000, 2, FALSE), "Kode belanja salah :("))</f>
        <v/>
      </c>
      <c r="X382" s="35"/>
      <c r="Y382" s="121"/>
      <c r="Z382" s="17"/>
      <c r="AA382" s="20"/>
      <c r="AB382" s="41" t="str">
        <f>IF($C382=".....","",VLOOKUP($C382, Parameter!$A$4:$L$5000, 6, FALSE))</f>
        <v/>
      </c>
      <c r="AC382" s="41" t="str">
        <f>IF($C382=".....","",VLOOKUP($C382, Parameter!$A$4:$L$5000, 7, FALSE))</f>
        <v/>
      </c>
      <c r="AD382" s="41" t="str">
        <f>IF($C382=".....","",VLOOKUP($C382, Parameter!$A$4:$L$5000, 8, FALSE))</f>
        <v/>
      </c>
      <c r="AE382" s="41" t="str">
        <f>IF($C382=".....","",VLOOKUP($C382, Parameter!$A$4:$L$5000, 9, FALSE))</f>
        <v/>
      </c>
      <c r="AF382" s="41" t="str">
        <f>IF($C382=".....","",VLOOKUP($C382, Parameter!$A$4:$L$5000, 10, FALSE))</f>
        <v/>
      </c>
      <c r="AG382" s="41" t="str">
        <f>IF($C382=".....","",VLOOKUP($C382, Parameter!$A$4:$L$5000, 11, FALSE))</f>
        <v/>
      </c>
      <c r="AH382" s="41" t="str">
        <f>IF($C382="..0.0.0.000","",_xlfn.IFNA(VLOOKUP($C382, Parameter!$A$4:$L$5000, 12, FALSE), ""))</f>
        <v/>
      </c>
      <c r="AI382" s="39"/>
      <c r="AJ382" s="39"/>
      <c r="AK382" s="39"/>
      <c r="AL382" s="39"/>
      <c r="AM382" s="39"/>
      <c r="AN382" s="39"/>
      <c r="AO382" s="39"/>
      <c r="AP382" s="41" t="str">
        <f>IF(F382="......", "", _xlfn.IFNA(VLOOKUP(F382, Parameter2!$D$2:$E$15000, 2, FALSE), "Kode aset salah :("))</f>
        <v/>
      </c>
      <c r="AQ382" s="39"/>
      <c r="AR382" s="51"/>
      <c r="AS382" s="52"/>
      <c r="AT382" s="53">
        <f t="shared" si="144"/>
        <v>0</v>
      </c>
      <c r="AU382" s="39" t="str">
        <f t="shared" si="145"/>
        <v/>
      </c>
      <c r="AV382" s="39" t="str">
        <f t="shared" si="146"/>
        <v/>
      </c>
      <c r="AW382" s="39" t="str">
        <f t="shared" si="147"/>
        <v/>
      </c>
      <c r="AX382" s="39" t="str">
        <f t="shared" si="148"/>
        <v/>
      </c>
      <c r="AY382" s="41" t="str">
        <f>IF(G382="...", "", VLOOKUP(G382, UPB!$A$3:$B$5000, 2, FALSE))</f>
        <v/>
      </c>
      <c r="AZ382" s="84"/>
      <c r="BA382" s="76"/>
      <c r="BB382" s="65"/>
      <c r="BC382" s="65"/>
      <c r="BD382" s="54"/>
      <c r="BE382" s="65"/>
      <c r="BF382" s="65"/>
      <c r="BG382" s="65"/>
      <c r="BH382" s="65"/>
      <c r="BI382" s="65"/>
      <c r="BJ382" s="65"/>
      <c r="BK382" s="65"/>
      <c r="BL382" s="65"/>
      <c r="BM382" s="65"/>
      <c r="BN382" s="70"/>
      <c r="BO382" s="65"/>
      <c r="BP382" s="65"/>
      <c r="BQ382" s="65"/>
      <c r="BR382" s="65"/>
      <c r="BS382" s="65"/>
      <c r="BT382" s="65"/>
      <c r="BU382" s="55" t="str">
        <f>IF(AND($D382 &lt;&gt; "", $D382 &lt;&gt; $E382, $F382 &lt;&gt; "x.x.x.x.x.x.x"), VLOOKUP($E382, Parameter!$E$3:$N$5000, 9, FALSE), "")</f>
        <v/>
      </c>
      <c r="BV382" s="55" t="str">
        <f>IF(AND($D382 &lt;&gt; "", $D382 &lt;&gt; $E382, $F382 &lt;&gt; "x.x.x.x.x.x.x"), VLOOKUP($E382, Parameter!$E$3:$N$5000, 10, FALSE), "")</f>
        <v/>
      </c>
      <c r="BW382" s="55" t="str">
        <f>IF(AND($D382 &lt;&gt; "", $D382 &lt;&gt; $E382, $F382 &lt;&gt; "x.x.x.x.x.x.x"), VLOOKUP($C382, Parameter!$A$4:$L$5000, 3, FALSE), "")</f>
        <v/>
      </c>
      <c r="BX382" s="55" t="str">
        <f>IF(AND($D382 &lt;&gt; "", $D382 &lt;&gt; $E382, $F382 &lt;&gt; "x.x.x.x.x.x.x"), VLOOKUP($C382, Parameter!$A$4:$L$5000, 4, FALSE), "")</f>
        <v/>
      </c>
      <c r="BY382" s="56">
        <f t="shared" si="149"/>
        <v>0</v>
      </c>
      <c r="BZ382" s="55" t="str">
        <f t="shared" si="150"/>
        <v>Intra</v>
      </c>
      <c r="CA382" s="55" t="str">
        <f>IF($BZ382="Ekstra", Parameter3!$B$2, "")</f>
        <v/>
      </c>
      <c r="CB382" s="55" t="str">
        <f>IF($BZ382="Ekstra", Parameter3!$C$2, "")</f>
        <v/>
      </c>
      <c r="CC382" s="55" t="str">
        <f>IF($BZ382="Ekstra", VLOOKUP($E382, Parameter!$E$3:$N$5000, 9, FALSE), "")</f>
        <v/>
      </c>
      <c r="CD382" s="55" t="str">
        <f>IF($BZ382="Ekstra", VLOOKUP($E382, Parameter!$E$3:$N$5000, 10, FALSE), "")</f>
        <v/>
      </c>
      <c r="CE382" s="56">
        <f t="shared" si="151"/>
        <v>0</v>
      </c>
      <c r="CF382" s="55" t="str">
        <f t="shared" si="163"/>
        <v/>
      </c>
      <c r="CG382" s="55" t="str">
        <f t="shared" si="163"/>
        <v/>
      </c>
      <c r="CH382" s="55" t="str">
        <f t="shared" si="153"/>
        <v/>
      </c>
      <c r="CI382" s="55" t="str">
        <f>IF($F382="x.x.x.x.x.x.x", VLOOKUP($C382, Parameter!$A$4:$L$5000, 4, FALSE), "")</f>
        <v/>
      </c>
      <c r="CJ382" s="56">
        <f t="shared" si="154"/>
        <v>0</v>
      </c>
      <c r="CM382" s="4" t="str">
        <f t="shared" si="155"/>
        <v>...-...-.....</v>
      </c>
      <c r="CN382" s="57">
        <f t="shared" si="156"/>
        <v>0</v>
      </c>
      <c r="CO382" s="58">
        <f t="shared" si="157"/>
        <v>0</v>
      </c>
      <c r="CP382" s="4" t="str">
        <f t="shared" si="158"/>
        <v/>
      </c>
      <c r="CQ382" s="4" t="b">
        <f t="shared" si="159"/>
        <v>0</v>
      </c>
      <c r="CR382" s="4" t="str">
        <f t="shared" si="160"/>
        <v/>
      </c>
      <c r="CS382" s="4" t="str">
        <f t="shared" si="161"/>
        <v/>
      </c>
      <c r="CT382" s="91" t="b">
        <f t="shared" si="137"/>
        <v>0</v>
      </c>
    </row>
    <row r="383" spans="1:98" s="4" customFormat="1" x14ac:dyDescent="0.25">
      <c r="A383" s="50" t="str">
        <f t="shared" si="138"/>
        <v>...</v>
      </c>
      <c r="B383" s="50" t="str">
        <f t="shared" si="139"/>
        <v>...</v>
      </c>
      <c r="C383" s="50" t="str">
        <f t="shared" si="140"/>
        <v>.....</v>
      </c>
      <c r="D383" s="50" t="str">
        <f>IF($C383=".....","",_xlfn.IFNA(VLOOKUP($C383, Parameter!$A$4:$L$5000, 3, FALSE), ""))</f>
        <v/>
      </c>
      <c r="E383" s="50" t="str">
        <f t="shared" si="141"/>
        <v>.....</v>
      </c>
      <c r="F383" s="50" t="str">
        <f t="shared" si="142"/>
        <v>......</v>
      </c>
      <c r="G383" s="50" t="str">
        <f t="shared" si="143"/>
        <v>...</v>
      </c>
      <c r="H383" s="40">
        <f>IF(E383=".....", 0, _xlfn.IFNA(VLOOKUP($E383, Parameter2!$A$2:$C$5000, 3, FALSE), 0))</f>
        <v>0</v>
      </c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18" t="str">
        <f>IF(C383=".....","",_xlfn.IFNA(VLOOKUP($C383, Parameter!$A$4:$B$5000, 2, FALSE), "Kode belanja salah :("))</f>
        <v/>
      </c>
      <c r="X383" s="35"/>
      <c r="Y383" s="121"/>
      <c r="Z383" s="17"/>
      <c r="AA383" s="20"/>
      <c r="AB383" s="41" t="str">
        <f>IF($C383=".....","",VLOOKUP($C383, Parameter!$A$4:$L$5000, 6, FALSE))</f>
        <v/>
      </c>
      <c r="AC383" s="41" t="str">
        <f>IF($C383=".....","",VLOOKUP($C383, Parameter!$A$4:$L$5000, 7, FALSE))</f>
        <v/>
      </c>
      <c r="AD383" s="41" t="str">
        <f>IF($C383=".....","",VLOOKUP($C383, Parameter!$A$4:$L$5000, 8, FALSE))</f>
        <v/>
      </c>
      <c r="AE383" s="41" t="str">
        <f>IF($C383=".....","",VLOOKUP($C383, Parameter!$A$4:$L$5000, 9, FALSE))</f>
        <v/>
      </c>
      <c r="AF383" s="41" t="str">
        <f>IF($C383=".....","",VLOOKUP($C383, Parameter!$A$4:$L$5000, 10, FALSE))</f>
        <v/>
      </c>
      <c r="AG383" s="41" t="str">
        <f>IF($C383=".....","",VLOOKUP($C383, Parameter!$A$4:$L$5000, 11, FALSE))</f>
        <v/>
      </c>
      <c r="AH383" s="41" t="str">
        <f>IF($C383="..0.0.0.000","",_xlfn.IFNA(VLOOKUP($C383, Parameter!$A$4:$L$5000, 12, FALSE), ""))</f>
        <v/>
      </c>
      <c r="AI383" s="39"/>
      <c r="AJ383" s="39"/>
      <c r="AK383" s="39"/>
      <c r="AL383" s="39"/>
      <c r="AM383" s="39"/>
      <c r="AN383" s="39"/>
      <c r="AO383" s="39"/>
      <c r="AP383" s="41" t="str">
        <f>IF(F383="......", "", _xlfn.IFNA(VLOOKUP(F383, Parameter2!$D$2:$E$15000, 2, FALSE), "Kode aset salah :("))</f>
        <v/>
      </c>
      <c r="AQ383" s="39"/>
      <c r="AR383" s="51"/>
      <c r="AS383" s="52"/>
      <c r="AT383" s="53">
        <f t="shared" si="144"/>
        <v>0</v>
      </c>
      <c r="AU383" s="39" t="str">
        <f t="shared" si="145"/>
        <v/>
      </c>
      <c r="AV383" s="39" t="str">
        <f t="shared" si="146"/>
        <v/>
      </c>
      <c r="AW383" s="39" t="str">
        <f t="shared" si="147"/>
        <v/>
      </c>
      <c r="AX383" s="39" t="str">
        <f t="shared" si="148"/>
        <v/>
      </c>
      <c r="AY383" s="41" t="str">
        <f>IF(G383="...", "", VLOOKUP(G383, UPB!$A$3:$B$5000, 2, FALSE))</f>
        <v/>
      </c>
      <c r="AZ383" s="84"/>
      <c r="BA383" s="76"/>
      <c r="BB383" s="65"/>
      <c r="BC383" s="65"/>
      <c r="BD383" s="54"/>
      <c r="BE383" s="65"/>
      <c r="BF383" s="65"/>
      <c r="BG383" s="65"/>
      <c r="BH383" s="65"/>
      <c r="BI383" s="65"/>
      <c r="BJ383" s="65"/>
      <c r="BK383" s="65"/>
      <c r="BL383" s="65"/>
      <c r="BM383" s="65"/>
      <c r="BN383" s="70"/>
      <c r="BO383" s="65"/>
      <c r="BP383" s="65"/>
      <c r="BQ383" s="65"/>
      <c r="BR383" s="65"/>
      <c r="BS383" s="65"/>
      <c r="BT383" s="65"/>
      <c r="BU383" s="55" t="str">
        <f>IF(AND($D383 &lt;&gt; "", $D383 &lt;&gt; $E383, $F383 &lt;&gt; "x.x.x.x.x.x.x"), VLOOKUP($E383, Parameter!$E$3:$N$5000, 9, FALSE), "")</f>
        <v/>
      </c>
      <c r="BV383" s="55" t="str">
        <f>IF(AND($D383 &lt;&gt; "", $D383 &lt;&gt; $E383, $F383 &lt;&gt; "x.x.x.x.x.x.x"), VLOOKUP($E383, Parameter!$E$3:$N$5000, 10, FALSE), "")</f>
        <v/>
      </c>
      <c r="BW383" s="55" t="str">
        <f>IF(AND($D383 &lt;&gt; "", $D383 &lt;&gt; $E383, $F383 &lt;&gt; "x.x.x.x.x.x.x"), VLOOKUP($C383, Parameter!$A$4:$L$5000, 3, FALSE), "")</f>
        <v/>
      </c>
      <c r="BX383" s="55" t="str">
        <f>IF(AND($D383 &lt;&gt; "", $D383 &lt;&gt; $E383, $F383 &lt;&gt; "x.x.x.x.x.x.x"), VLOOKUP($C383, Parameter!$A$4:$L$5000, 4, FALSE), "")</f>
        <v/>
      </c>
      <c r="BY383" s="56">
        <f t="shared" si="149"/>
        <v>0</v>
      </c>
      <c r="BZ383" s="55" t="str">
        <f t="shared" si="150"/>
        <v>Intra</v>
      </c>
      <c r="CA383" s="55" t="str">
        <f>IF($BZ383="Ekstra", Parameter3!$B$2, "")</f>
        <v/>
      </c>
      <c r="CB383" s="55" t="str">
        <f>IF($BZ383="Ekstra", Parameter3!$C$2, "")</f>
        <v/>
      </c>
      <c r="CC383" s="55" t="str">
        <f>IF($BZ383="Ekstra", VLOOKUP($E383, Parameter!$E$3:$N$5000, 9, FALSE), "")</f>
        <v/>
      </c>
      <c r="CD383" s="55" t="str">
        <f>IF($BZ383="Ekstra", VLOOKUP($E383, Parameter!$E$3:$N$5000, 10, FALSE), "")</f>
        <v/>
      </c>
      <c r="CE383" s="56">
        <f t="shared" si="151"/>
        <v>0</v>
      </c>
      <c r="CF383" s="55" t="str">
        <f t="shared" si="163"/>
        <v/>
      </c>
      <c r="CG383" s="55" t="str">
        <f t="shared" si="163"/>
        <v/>
      </c>
      <c r="CH383" s="55" t="str">
        <f t="shared" si="153"/>
        <v/>
      </c>
      <c r="CI383" s="55" t="str">
        <f>IF($F383="x.x.x.x.x.x.x", VLOOKUP($C383, Parameter!$A$4:$L$5000, 4, FALSE), "")</f>
        <v/>
      </c>
      <c r="CJ383" s="56">
        <f t="shared" si="154"/>
        <v>0</v>
      </c>
      <c r="CM383" s="4" t="str">
        <f t="shared" si="155"/>
        <v>...-...-.....</v>
      </c>
      <c r="CN383" s="57">
        <f t="shared" si="156"/>
        <v>0</v>
      </c>
      <c r="CO383" s="58">
        <f t="shared" si="157"/>
        <v>0</v>
      </c>
      <c r="CP383" s="4" t="str">
        <f t="shared" si="158"/>
        <v/>
      </c>
      <c r="CQ383" s="4" t="b">
        <f t="shared" si="159"/>
        <v>0</v>
      </c>
      <c r="CR383" s="4" t="str">
        <f t="shared" si="160"/>
        <v/>
      </c>
      <c r="CS383" s="4" t="str">
        <f t="shared" si="161"/>
        <v/>
      </c>
      <c r="CT383" s="91" t="b">
        <f t="shared" si="137"/>
        <v>0</v>
      </c>
    </row>
    <row r="384" spans="1:98" s="4" customFormat="1" x14ac:dyDescent="0.25">
      <c r="A384" s="50" t="str">
        <f t="shared" si="138"/>
        <v>...</v>
      </c>
      <c r="B384" s="50" t="str">
        <f t="shared" si="139"/>
        <v>...</v>
      </c>
      <c r="C384" s="50" t="str">
        <f t="shared" si="140"/>
        <v>.....</v>
      </c>
      <c r="D384" s="50" t="str">
        <f>IF($C384=".....","",_xlfn.IFNA(VLOOKUP($C384, Parameter!$A$4:$L$5000, 3, FALSE), ""))</f>
        <v/>
      </c>
      <c r="E384" s="50" t="str">
        <f t="shared" si="141"/>
        <v>.....</v>
      </c>
      <c r="F384" s="50" t="str">
        <f t="shared" si="142"/>
        <v>......</v>
      </c>
      <c r="G384" s="50" t="str">
        <f t="shared" si="143"/>
        <v>...</v>
      </c>
      <c r="H384" s="40">
        <f>IF(E384=".....", 0, _xlfn.IFNA(VLOOKUP($E384, Parameter2!$A$2:$C$5000, 3, FALSE), 0))</f>
        <v>0</v>
      </c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18" t="str">
        <f>IF(C384=".....","",_xlfn.IFNA(VLOOKUP($C384, Parameter!$A$4:$B$5000, 2, FALSE), "Kode belanja salah :("))</f>
        <v/>
      </c>
      <c r="X384" s="35"/>
      <c r="Y384" s="121"/>
      <c r="Z384" s="17"/>
      <c r="AA384" s="20"/>
      <c r="AB384" s="41" t="str">
        <f>IF($C384=".....","",VLOOKUP($C384, Parameter!$A$4:$L$5000, 6, FALSE))</f>
        <v/>
      </c>
      <c r="AC384" s="41" t="str">
        <f>IF($C384=".....","",VLOOKUP($C384, Parameter!$A$4:$L$5000, 7, FALSE))</f>
        <v/>
      </c>
      <c r="AD384" s="41" t="str">
        <f>IF($C384=".....","",VLOOKUP($C384, Parameter!$A$4:$L$5000, 8, FALSE))</f>
        <v/>
      </c>
      <c r="AE384" s="41" t="str">
        <f>IF($C384=".....","",VLOOKUP($C384, Parameter!$A$4:$L$5000, 9, FALSE))</f>
        <v/>
      </c>
      <c r="AF384" s="41" t="str">
        <f>IF($C384=".....","",VLOOKUP($C384, Parameter!$A$4:$L$5000, 10, FALSE))</f>
        <v/>
      </c>
      <c r="AG384" s="41" t="str">
        <f>IF($C384=".....","",VLOOKUP($C384, Parameter!$A$4:$L$5000, 11, FALSE))</f>
        <v/>
      </c>
      <c r="AH384" s="41" t="str">
        <f>IF($C384="..0.0.0.000","",_xlfn.IFNA(VLOOKUP($C384, Parameter!$A$4:$L$5000, 12, FALSE), ""))</f>
        <v/>
      </c>
      <c r="AI384" s="39"/>
      <c r="AJ384" s="39"/>
      <c r="AK384" s="39"/>
      <c r="AL384" s="39"/>
      <c r="AM384" s="39"/>
      <c r="AN384" s="39"/>
      <c r="AO384" s="39"/>
      <c r="AP384" s="41" t="str">
        <f>IF(F384="......", "", _xlfn.IFNA(VLOOKUP(F384, Parameter2!$D$2:$E$15000, 2, FALSE), "Kode aset salah :("))</f>
        <v/>
      </c>
      <c r="AQ384" s="39"/>
      <c r="AR384" s="51"/>
      <c r="AS384" s="52"/>
      <c r="AT384" s="53">
        <f t="shared" si="144"/>
        <v>0</v>
      </c>
      <c r="AU384" s="39" t="str">
        <f t="shared" si="145"/>
        <v/>
      </c>
      <c r="AV384" s="39" t="str">
        <f t="shared" si="146"/>
        <v/>
      </c>
      <c r="AW384" s="39" t="str">
        <f t="shared" si="147"/>
        <v/>
      </c>
      <c r="AX384" s="39" t="str">
        <f t="shared" si="148"/>
        <v/>
      </c>
      <c r="AY384" s="41" t="str">
        <f>IF(G384="...", "", VLOOKUP(G384, UPB!$A$3:$B$5000, 2, FALSE))</f>
        <v/>
      </c>
      <c r="AZ384" s="84"/>
      <c r="BA384" s="76"/>
      <c r="BB384" s="65"/>
      <c r="BC384" s="65"/>
      <c r="BD384" s="54"/>
      <c r="BE384" s="65"/>
      <c r="BF384" s="65"/>
      <c r="BG384" s="65"/>
      <c r="BH384" s="65"/>
      <c r="BI384" s="65"/>
      <c r="BJ384" s="65"/>
      <c r="BK384" s="65"/>
      <c r="BL384" s="65"/>
      <c r="BM384" s="65"/>
      <c r="BN384" s="70"/>
      <c r="BO384" s="65"/>
      <c r="BP384" s="65"/>
      <c r="BQ384" s="65"/>
      <c r="BR384" s="65"/>
      <c r="BS384" s="65"/>
      <c r="BT384" s="65"/>
      <c r="BU384" s="55" t="str">
        <f>IF(AND($D384 &lt;&gt; "", $D384 &lt;&gt; $E384, $F384 &lt;&gt; "x.x.x.x.x.x.x"), VLOOKUP($E384, Parameter!$E$3:$N$5000, 9, FALSE), "")</f>
        <v/>
      </c>
      <c r="BV384" s="55" t="str">
        <f>IF(AND($D384 &lt;&gt; "", $D384 &lt;&gt; $E384, $F384 &lt;&gt; "x.x.x.x.x.x.x"), VLOOKUP($E384, Parameter!$E$3:$N$5000, 10, FALSE), "")</f>
        <v/>
      </c>
      <c r="BW384" s="55" t="str">
        <f>IF(AND($D384 &lt;&gt; "", $D384 &lt;&gt; $E384, $F384 &lt;&gt; "x.x.x.x.x.x.x"), VLOOKUP($C384, Parameter!$A$4:$L$5000, 3, FALSE), "")</f>
        <v/>
      </c>
      <c r="BX384" s="55" t="str">
        <f>IF(AND($D384 &lt;&gt; "", $D384 &lt;&gt; $E384, $F384 &lt;&gt; "x.x.x.x.x.x.x"), VLOOKUP($C384, Parameter!$A$4:$L$5000, 4, FALSE), "")</f>
        <v/>
      </c>
      <c r="BY384" s="56">
        <f t="shared" si="149"/>
        <v>0</v>
      </c>
      <c r="BZ384" s="55" t="str">
        <f t="shared" si="150"/>
        <v>Intra</v>
      </c>
      <c r="CA384" s="55" t="str">
        <f>IF($BZ384="Ekstra", Parameter3!$B$2, "")</f>
        <v/>
      </c>
      <c r="CB384" s="55" t="str">
        <f>IF($BZ384="Ekstra", Parameter3!$C$2, "")</f>
        <v/>
      </c>
      <c r="CC384" s="55" t="str">
        <f>IF($BZ384="Ekstra", VLOOKUP($E384, Parameter!$E$3:$N$5000, 9, FALSE), "")</f>
        <v/>
      </c>
      <c r="CD384" s="55" t="str">
        <f>IF($BZ384="Ekstra", VLOOKUP($E384, Parameter!$E$3:$N$5000, 10, FALSE), "")</f>
        <v/>
      </c>
      <c r="CE384" s="56">
        <f t="shared" si="151"/>
        <v>0</v>
      </c>
      <c r="CF384" s="55" t="str">
        <f t="shared" si="163"/>
        <v/>
      </c>
      <c r="CG384" s="55" t="str">
        <f t="shared" si="163"/>
        <v/>
      </c>
      <c r="CH384" s="55" t="str">
        <f t="shared" si="153"/>
        <v/>
      </c>
      <c r="CI384" s="55" t="str">
        <f>IF($F384="x.x.x.x.x.x.x", VLOOKUP($C384, Parameter!$A$4:$L$5000, 4, FALSE), "")</f>
        <v/>
      </c>
      <c r="CJ384" s="56">
        <f t="shared" si="154"/>
        <v>0</v>
      </c>
      <c r="CM384" s="4" t="str">
        <f t="shared" si="155"/>
        <v>...-...-.....</v>
      </c>
      <c r="CN384" s="57">
        <f t="shared" si="156"/>
        <v>0</v>
      </c>
      <c r="CO384" s="58">
        <f t="shared" si="157"/>
        <v>0</v>
      </c>
      <c r="CP384" s="4" t="str">
        <f t="shared" si="158"/>
        <v/>
      </c>
      <c r="CQ384" s="4" t="b">
        <f t="shared" si="159"/>
        <v>0</v>
      </c>
      <c r="CR384" s="4" t="str">
        <f t="shared" si="160"/>
        <v/>
      </c>
      <c r="CS384" s="4" t="str">
        <f t="shared" si="161"/>
        <v/>
      </c>
      <c r="CT384" s="91" t="b">
        <f t="shared" si="137"/>
        <v>0</v>
      </c>
    </row>
    <row r="385" spans="1:98" s="4" customFormat="1" x14ac:dyDescent="0.25">
      <c r="A385" s="50" t="str">
        <f t="shared" si="138"/>
        <v>...</v>
      </c>
      <c r="B385" s="50" t="str">
        <f t="shared" si="139"/>
        <v>...</v>
      </c>
      <c r="C385" s="50" t="str">
        <f t="shared" si="140"/>
        <v>.....</v>
      </c>
      <c r="D385" s="50" t="str">
        <f>IF($C385=".....","",_xlfn.IFNA(VLOOKUP($C385, Parameter!$A$4:$L$5000, 3, FALSE), ""))</f>
        <v/>
      </c>
      <c r="E385" s="50" t="str">
        <f t="shared" si="141"/>
        <v>.....</v>
      </c>
      <c r="F385" s="50" t="str">
        <f t="shared" si="142"/>
        <v>......</v>
      </c>
      <c r="G385" s="50" t="str">
        <f t="shared" si="143"/>
        <v>...</v>
      </c>
      <c r="H385" s="40">
        <f>IF(E385=".....", 0, _xlfn.IFNA(VLOOKUP($E385, Parameter2!$A$2:$C$5000, 3, FALSE), 0))</f>
        <v>0</v>
      </c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18" t="str">
        <f>IF(C385=".....","",_xlfn.IFNA(VLOOKUP($C385, Parameter!$A$4:$B$5000, 2, FALSE), "Kode belanja salah :("))</f>
        <v/>
      </c>
      <c r="X385" s="35"/>
      <c r="Y385" s="121"/>
      <c r="Z385" s="17"/>
      <c r="AA385" s="20"/>
      <c r="AB385" s="41" t="str">
        <f>IF($C385=".....","",VLOOKUP($C385, Parameter!$A$4:$L$5000, 6, FALSE))</f>
        <v/>
      </c>
      <c r="AC385" s="41" t="str">
        <f>IF($C385=".....","",VLOOKUP($C385, Parameter!$A$4:$L$5000, 7, FALSE))</f>
        <v/>
      </c>
      <c r="AD385" s="41" t="str">
        <f>IF($C385=".....","",VLOOKUP($C385, Parameter!$A$4:$L$5000, 8, FALSE))</f>
        <v/>
      </c>
      <c r="AE385" s="41" t="str">
        <f>IF($C385=".....","",VLOOKUP($C385, Parameter!$A$4:$L$5000, 9, FALSE))</f>
        <v/>
      </c>
      <c r="AF385" s="41" t="str">
        <f>IF($C385=".....","",VLOOKUP($C385, Parameter!$A$4:$L$5000, 10, FALSE))</f>
        <v/>
      </c>
      <c r="AG385" s="41" t="str">
        <f>IF($C385=".....","",VLOOKUP($C385, Parameter!$A$4:$L$5000, 11, FALSE))</f>
        <v/>
      </c>
      <c r="AH385" s="41" t="str">
        <f>IF($C385="..0.0.0.000","",_xlfn.IFNA(VLOOKUP($C385, Parameter!$A$4:$L$5000, 12, FALSE), ""))</f>
        <v/>
      </c>
      <c r="AI385" s="39"/>
      <c r="AJ385" s="39"/>
      <c r="AK385" s="39"/>
      <c r="AL385" s="39"/>
      <c r="AM385" s="39"/>
      <c r="AN385" s="39"/>
      <c r="AO385" s="39"/>
      <c r="AP385" s="41" t="str">
        <f>IF(F385="......", "", _xlfn.IFNA(VLOOKUP(F385, Parameter2!$D$2:$E$15000, 2, FALSE), "Kode aset salah :("))</f>
        <v/>
      </c>
      <c r="AQ385" s="39"/>
      <c r="AR385" s="51"/>
      <c r="AS385" s="52"/>
      <c r="AT385" s="53">
        <f t="shared" si="144"/>
        <v>0</v>
      </c>
      <c r="AU385" s="39" t="str">
        <f t="shared" si="145"/>
        <v/>
      </c>
      <c r="AV385" s="39" t="str">
        <f t="shared" si="146"/>
        <v/>
      </c>
      <c r="AW385" s="39" t="str">
        <f t="shared" si="147"/>
        <v/>
      </c>
      <c r="AX385" s="39" t="str">
        <f t="shared" si="148"/>
        <v/>
      </c>
      <c r="AY385" s="41" t="str">
        <f>IF(G385="...", "", VLOOKUP(G385, UPB!$A$3:$B$5000, 2, FALSE))</f>
        <v/>
      </c>
      <c r="AZ385" s="84"/>
      <c r="BA385" s="76"/>
      <c r="BB385" s="65"/>
      <c r="BC385" s="65"/>
      <c r="BD385" s="54"/>
      <c r="BE385" s="65"/>
      <c r="BF385" s="65"/>
      <c r="BG385" s="65"/>
      <c r="BH385" s="65"/>
      <c r="BI385" s="65"/>
      <c r="BJ385" s="65"/>
      <c r="BK385" s="65"/>
      <c r="BL385" s="65"/>
      <c r="BM385" s="65"/>
      <c r="BN385" s="70"/>
      <c r="BO385" s="65"/>
      <c r="BP385" s="65"/>
      <c r="BQ385" s="65"/>
      <c r="BR385" s="65"/>
      <c r="BS385" s="65"/>
      <c r="BT385" s="65"/>
      <c r="BU385" s="55" t="str">
        <f>IF(AND($D385 &lt;&gt; "", $D385 &lt;&gt; $E385, $F385 &lt;&gt; "x.x.x.x.x.x.x"), VLOOKUP($E385, Parameter!$E$3:$N$5000, 9, FALSE), "")</f>
        <v/>
      </c>
      <c r="BV385" s="55" t="str">
        <f>IF(AND($D385 &lt;&gt; "", $D385 &lt;&gt; $E385, $F385 &lt;&gt; "x.x.x.x.x.x.x"), VLOOKUP($E385, Parameter!$E$3:$N$5000, 10, FALSE), "")</f>
        <v/>
      </c>
      <c r="BW385" s="55" t="str">
        <f>IF(AND($D385 &lt;&gt; "", $D385 &lt;&gt; $E385, $F385 &lt;&gt; "x.x.x.x.x.x.x"), VLOOKUP($C385, Parameter!$A$4:$L$5000, 3, FALSE), "")</f>
        <v/>
      </c>
      <c r="BX385" s="55" t="str">
        <f>IF(AND($D385 &lt;&gt; "", $D385 &lt;&gt; $E385, $F385 &lt;&gt; "x.x.x.x.x.x.x"), VLOOKUP($C385, Parameter!$A$4:$L$5000, 4, FALSE), "")</f>
        <v/>
      </c>
      <c r="BY385" s="56">
        <f t="shared" si="149"/>
        <v>0</v>
      </c>
      <c r="BZ385" s="55" t="str">
        <f t="shared" si="150"/>
        <v>Intra</v>
      </c>
      <c r="CA385" s="55" t="str">
        <f>IF($BZ385="Ekstra", Parameter3!$B$2, "")</f>
        <v/>
      </c>
      <c r="CB385" s="55" t="str">
        <f>IF($BZ385="Ekstra", Parameter3!$C$2, "")</f>
        <v/>
      </c>
      <c r="CC385" s="55" t="str">
        <f>IF($BZ385="Ekstra", VLOOKUP($E385, Parameter!$E$3:$N$5000, 9, FALSE), "")</f>
        <v/>
      </c>
      <c r="CD385" s="55" t="str">
        <f>IF($BZ385="Ekstra", VLOOKUP($E385, Parameter!$E$3:$N$5000, 10, FALSE), "")</f>
        <v/>
      </c>
      <c r="CE385" s="56">
        <f t="shared" si="151"/>
        <v>0</v>
      </c>
      <c r="CF385" s="55" t="str">
        <f t="shared" si="163"/>
        <v/>
      </c>
      <c r="CG385" s="55" t="str">
        <f t="shared" si="163"/>
        <v/>
      </c>
      <c r="CH385" s="55" t="str">
        <f t="shared" si="153"/>
        <v/>
      </c>
      <c r="CI385" s="55" t="str">
        <f>IF($F385="x.x.x.x.x.x.x", VLOOKUP($C385, Parameter!$A$4:$L$5000, 4, FALSE), "")</f>
        <v/>
      </c>
      <c r="CJ385" s="56">
        <f t="shared" si="154"/>
        <v>0</v>
      </c>
      <c r="CM385" s="4" t="str">
        <f t="shared" si="155"/>
        <v>...-...-.....</v>
      </c>
      <c r="CN385" s="57">
        <f t="shared" si="156"/>
        <v>0</v>
      </c>
      <c r="CO385" s="58">
        <f t="shared" si="157"/>
        <v>0</v>
      </c>
      <c r="CP385" s="4" t="str">
        <f t="shared" si="158"/>
        <v/>
      </c>
      <c r="CQ385" s="4" t="b">
        <f t="shared" si="159"/>
        <v>0</v>
      </c>
      <c r="CR385" s="4" t="str">
        <f t="shared" si="160"/>
        <v/>
      </c>
      <c r="CS385" s="4" t="str">
        <f t="shared" si="161"/>
        <v/>
      </c>
      <c r="CT385" s="91" t="b">
        <f t="shared" si="137"/>
        <v>0</v>
      </c>
    </row>
    <row r="386" spans="1:98" s="4" customFormat="1" x14ac:dyDescent="0.25">
      <c r="A386" s="50" t="str">
        <f t="shared" si="138"/>
        <v>...</v>
      </c>
      <c r="B386" s="50" t="str">
        <f t="shared" si="139"/>
        <v>...</v>
      </c>
      <c r="C386" s="50" t="str">
        <f t="shared" si="140"/>
        <v>.....</v>
      </c>
      <c r="D386" s="50" t="str">
        <f>IF($C386=".....","",_xlfn.IFNA(VLOOKUP($C386, Parameter!$A$4:$L$5000, 3, FALSE), ""))</f>
        <v/>
      </c>
      <c r="E386" s="50" t="str">
        <f t="shared" si="141"/>
        <v>.....</v>
      </c>
      <c r="F386" s="50" t="str">
        <f t="shared" si="142"/>
        <v>......</v>
      </c>
      <c r="G386" s="50" t="str">
        <f t="shared" si="143"/>
        <v>...</v>
      </c>
      <c r="H386" s="40">
        <f>IF(E386=".....", 0, _xlfn.IFNA(VLOOKUP($E386, Parameter2!$A$2:$C$5000, 3, FALSE), 0))</f>
        <v>0</v>
      </c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18" t="str">
        <f>IF(C386=".....","",_xlfn.IFNA(VLOOKUP($C386, Parameter!$A$4:$B$5000, 2, FALSE), "Kode belanja salah :("))</f>
        <v/>
      </c>
      <c r="X386" s="35"/>
      <c r="Y386" s="121"/>
      <c r="Z386" s="17"/>
      <c r="AA386" s="20"/>
      <c r="AB386" s="41" t="str">
        <f>IF($C386=".....","",VLOOKUP($C386, Parameter!$A$4:$L$5000, 6, FALSE))</f>
        <v/>
      </c>
      <c r="AC386" s="41" t="str">
        <f>IF($C386=".....","",VLOOKUP($C386, Parameter!$A$4:$L$5000, 7, FALSE))</f>
        <v/>
      </c>
      <c r="AD386" s="41" t="str">
        <f>IF($C386=".....","",VLOOKUP($C386, Parameter!$A$4:$L$5000, 8, FALSE))</f>
        <v/>
      </c>
      <c r="AE386" s="41" t="str">
        <f>IF($C386=".....","",VLOOKUP($C386, Parameter!$A$4:$L$5000, 9, FALSE))</f>
        <v/>
      </c>
      <c r="AF386" s="41" t="str">
        <f>IF($C386=".....","",VLOOKUP($C386, Parameter!$A$4:$L$5000, 10, FALSE))</f>
        <v/>
      </c>
      <c r="AG386" s="41" t="str">
        <f>IF($C386=".....","",VLOOKUP($C386, Parameter!$A$4:$L$5000, 11, FALSE))</f>
        <v/>
      </c>
      <c r="AH386" s="41" t="str">
        <f>IF($C386="..0.0.0.000","",_xlfn.IFNA(VLOOKUP($C386, Parameter!$A$4:$L$5000, 12, FALSE), ""))</f>
        <v/>
      </c>
      <c r="AI386" s="39"/>
      <c r="AJ386" s="39"/>
      <c r="AK386" s="39"/>
      <c r="AL386" s="39"/>
      <c r="AM386" s="39"/>
      <c r="AN386" s="39"/>
      <c r="AO386" s="39"/>
      <c r="AP386" s="41" t="str">
        <f>IF(F386="......", "", _xlfn.IFNA(VLOOKUP(F386, Parameter2!$D$2:$E$15000, 2, FALSE), "Kode aset salah :("))</f>
        <v/>
      </c>
      <c r="AQ386" s="39"/>
      <c r="AR386" s="51"/>
      <c r="AS386" s="52"/>
      <c r="AT386" s="53">
        <f t="shared" si="144"/>
        <v>0</v>
      </c>
      <c r="AU386" s="39" t="str">
        <f t="shared" si="145"/>
        <v/>
      </c>
      <c r="AV386" s="39" t="str">
        <f t="shared" si="146"/>
        <v/>
      </c>
      <c r="AW386" s="39" t="str">
        <f t="shared" si="147"/>
        <v/>
      </c>
      <c r="AX386" s="39" t="str">
        <f t="shared" si="148"/>
        <v/>
      </c>
      <c r="AY386" s="41" t="str">
        <f>IF(G386="...", "", VLOOKUP(G386, UPB!$A$3:$B$5000, 2, FALSE))</f>
        <v/>
      </c>
      <c r="AZ386" s="84"/>
      <c r="BA386" s="76"/>
      <c r="BB386" s="65"/>
      <c r="BC386" s="65"/>
      <c r="BD386" s="54"/>
      <c r="BE386" s="65"/>
      <c r="BF386" s="65"/>
      <c r="BG386" s="65"/>
      <c r="BH386" s="65"/>
      <c r="BI386" s="65"/>
      <c r="BJ386" s="65"/>
      <c r="BK386" s="65"/>
      <c r="BL386" s="65"/>
      <c r="BM386" s="65"/>
      <c r="BN386" s="70"/>
      <c r="BO386" s="65"/>
      <c r="BP386" s="65"/>
      <c r="BQ386" s="65"/>
      <c r="BR386" s="65"/>
      <c r="BS386" s="65"/>
      <c r="BT386" s="65"/>
      <c r="BU386" s="55" t="str">
        <f>IF(AND($D386 &lt;&gt; "", $D386 &lt;&gt; $E386, $F386 &lt;&gt; "x.x.x.x.x.x.x"), VLOOKUP($E386, Parameter!$E$3:$N$5000, 9, FALSE), "")</f>
        <v/>
      </c>
      <c r="BV386" s="55" t="str">
        <f>IF(AND($D386 &lt;&gt; "", $D386 &lt;&gt; $E386, $F386 &lt;&gt; "x.x.x.x.x.x.x"), VLOOKUP($E386, Parameter!$E$3:$N$5000, 10, FALSE), "")</f>
        <v/>
      </c>
      <c r="BW386" s="55" t="str">
        <f>IF(AND($D386 &lt;&gt; "", $D386 &lt;&gt; $E386, $F386 &lt;&gt; "x.x.x.x.x.x.x"), VLOOKUP($C386, Parameter!$A$4:$L$5000, 3, FALSE), "")</f>
        <v/>
      </c>
      <c r="BX386" s="55" t="str">
        <f>IF(AND($D386 &lt;&gt; "", $D386 &lt;&gt; $E386, $F386 &lt;&gt; "x.x.x.x.x.x.x"), VLOOKUP($C386, Parameter!$A$4:$L$5000, 4, FALSE), "")</f>
        <v/>
      </c>
      <c r="BY386" s="56">
        <f t="shared" si="149"/>
        <v>0</v>
      </c>
      <c r="BZ386" s="55" t="str">
        <f t="shared" si="150"/>
        <v>Intra</v>
      </c>
      <c r="CA386" s="55" t="str">
        <f>IF($BZ386="Ekstra", Parameter3!$B$2, "")</f>
        <v/>
      </c>
      <c r="CB386" s="55" t="str">
        <f>IF($BZ386="Ekstra", Parameter3!$C$2, "")</f>
        <v/>
      </c>
      <c r="CC386" s="55" t="str">
        <f>IF($BZ386="Ekstra", VLOOKUP($E386, Parameter!$E$3:$N$5000, 9, FALSE), "")</f>
        <v/>
      </c>
      <c r="CD386" s="55" t="str">
        <f>IF($BZ386="Ekstra", VLOOKUP($E386, Parameter!$E$3:$N$5000, 10, FALSE), "")</f>
        <v/>
      </c>
      <c r="CE386" s="56">
        <f t="shared" si="151"/>
        <v>0</v>
      </c>
      <c r="CF386" s="55" t="str">
        <f t="shared" si="163"/>
        <v/>
      </c>
      <c r="CG386" s="55" t="str">
        <f t="shared" si="163"/>
        <v/>
      </c>
      <c r="CH386" s="55" t="str">
        <f t="shared" si="153"/>
        <v/>
      </c>
      <c r="CI386" s="55" t="str">
        <f>IF($F386="x.x.x.x.x.x.x", VLOOKUP($C386, Parameter!$A$4:$L$5000, 4, FALSE), "")</f>
        <v/>
      </c>
      <c r="CJ386" s="56">
        <f t="shared" si="154"/>
        <v>0</v>
      </c>
      <c r="CM386" s="4" t="str">
        <f t="shared" si="155"/>
        <v>...-...-.....</v>
      </c>
      <c r="CN386" s="57">
        <f t="shared" si="156"/>
        <v>0</v>
      </c>
      <c r="CO386" s="58">
        <f t="shared" si="157"/>
        <v>0</v>
      </c>
      <c r="CP386" s="4" t="str">
        <f t="shared" si="158"/>
        <v/>
      </c>
      <c r="CQ386" s="4" t="b">
        <f t="shared" si="159"/>
        <v>0</v>
      </c>
      <c r="CR386" s="4" t="str">
        <f t="shared" si="160"/>
        <v/>
      </c>
      <c r="CS386" s="4" t="str">
        <f t="shared" si="161"/>
        <v/>
      </c>
      <c r="CT386" s="91" t="b">
        <f t="shared" si="137"/>
        <v>0</v>
      </c>
    </row>
    <row r="387" spans="1:98" s="4" customFormat="1" x14ac:dyDescent="0.25">
      <c r="A387" s="50" t="str">
        <f t="shared" si="138"/>
        <v>...</v>
      </c>
      <c r="B387" s="50" t="str">
        <f t="shared" si="139"/>
        <v>...</v>
      </c>
      <c r="C387" s="50" t="str">
        <f t="shared" si="140"/>
        <v>.....</v>
      </c>
      <c r="D387" s="50" t="str">
        <f>IF($C387=".....","",_xlfn.IFNA(VLOOKUP($C387, Parameter!$A$4:$L$5000, 3, FALSE), ""))</f>
        <v/>
      </c>
      <c r="E387" s="50" t="str">
        <f t="shared" si="141"/>
        <v>.....</v>
      </c>
      <c r="F387" s="50" t="str">
        <f t="shared" si="142"/>
        <v>......</v>
      </c>
      <c r="G387" s="50" t="str">
        <f t="shared" si="143"/>
        <v>...</v>
      </c>
      <c r="H387" s="40">
        <f>IF(E387=".....", 0, _xlfn.IFNA(VLOOKUP($E387, Parameter2!$A$2:$C$5000, 3, FALSE), 0))</f>
        <v>0</v>
      </c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18" t="str">
        <f>IF(C387=".....","",_xlfn.IFNA(VLOOKUP($C387, Parameter!$A$4:$B$5000, 2, FALSE), "Kode belanja salah :("))</f>
        <v/>
      </c>
      <c r="X387" s="35"/>
      <c r="Y387" s="121"/>
      <c r="Z387" s="17"/>
      <c r="AA387" s="20"/>
      <c r="AB387" s="41" t="str">
        <f>IF($C387=".....","",VLOOKUP($C387, Parameter!$A$4:$L$5000, 6, FALSE))</f>
        <v/>
      </c>
      <c r="AC387" s="41" t="str">
        <f>IF($C387=".....","",VLOOKUP($C387, Parameter!$A$4:$L$5000, 7, FALSE))</f>
        <v/>
      </c>
      <c r="AD387" s="41" t="str">
        <f>IF($C387=".....","",VLOOKUP($C387, Parameter!$A$4:$L$5000, 8, FALSE))</f>
        <v/>
      </c>
      <c r="AE387" s="41" t="str">
        <f>IF($C387=".....","",VLOOKUP($C387, Parameter!$A$4:$L$5000, 9, FALSE))</f>
        <v/>
      </c>
      <c r="AF387" s="41" t="str">
        <f>IF($C387=".....","",VLOOKUP($C387, Parameter!$A$4:$L$5000, 10, FALSE))</f>
        <v/>
      </c>
      <c r="AG387" s="41" t="str">
        <f>IF($C387=".....","",VLOOKUP($C387, Parameter!$A$4:$L$5000, 11, FALSE))</f>
        <v/>
      </c>
      <c r="AH387" s="41" t="str">
        <f>IF($C387="..0.0.0.000","",_xlfn.IFNA(VLOOKUP($C387, Parameter!$A$4:$L$5000, 12, FALSE), ""))</f>
        <v/>
      </c>
      <c r="AI387" s="39"/>
      <c r="AJ387" s="39"/>
      <c r="AK387" s="39"/>
      <c r="AL387" s="39"/>
      <c r="AM387" s="39"/>
      <c r="AN387" s="39"/>
      <c r="AO387" s="39"/>
      <c r="AP387" s="41" t="str">
        <f>IF(F387="......", "", _xlfn.IFNA(VLOOKUP(F387, Parameter2!$D$2:$E$15000, 2, FALSE), "Kode aset salah :("))</f>
        <v/>
      </c>
      <c r="AQ387" s="39"/>
      <c r="AR387" s="51"/>
      <c r="AS387" s="52"/>
      <c r="AT387" s="53">
        <f t="shared" si="144"/>
        <v>0</v>
      </c>
      <c r="AU387" s="39" t="str">
        <f t="shared" si="145"/>
        <v/>
      </c>
      <c r="AV387" s="39" t="str">
        <f t="shared" si="146"/>
        <v/>
      </c>
      <c r="AW387" s="39" t="str">
        <f t="shared" si="147"/>
        <v/>
      </c>
      <c r="AX387" s="39" t="str">
        <f t="shared" si="148"/>
        <v/>
      </c>
      <c r="AY387" s="41" t="str">
        <f>IF(G387="...", "", VLOOKUP(G387, UPB!$A$3:$B$5000, 2, FALSE))</f>
        <v/>
      </c>
      <c r="AZ387" s="84"/>
      <c r="BA387" s="76"/>
      <c r="BB387" s="65"/>
      <c r="BC387" s="65"/>
      <c r="BD387" s="54"/>
      <c r="BE387" s="65"/>
      <c r="BF387" s="65"/>
      <c r="BG387" s="65"/>
      <c r="BH387" s="65"/>
      <c r="BI387" s="65"/>
      <c r="BJ387" s="65"/>
      <c r="BK387" s="65"/>
      <c r="BL387" s="65"/>
      <c r="BM387" s="65"/>
      <c r="BN387" s="70"/>
      <c r="BO387" s="65"/>
      <c r="BP387" s="65"/>
      <c r="BQ387" s="65"/>
      <c r="BR387" s="65"/>
      <c r="BS387" s="65"/>
      <c r="BT387" s="65"/>
      <c r="BU387" s="55" t="str">
        <f>IF(AND($D387 &lt;&gt; "", $D387 &lt;&gt; $E387, $F387 &lt;&gt; "x.x.x.x.x.x.x"), VLOOKUP($E387, Parameter!$E$3:$N$5000, 9, FALSE), "")</f>
        <v/>
      </c>
      <c r="BV387" s="55" t="str">
        <f>IF(AND($D387 &lt;&gt; "", $D387 &lt;&gt; $E387, $F387 &lt;&gt; "x.x.x.x.x.x.x"), VLOOKUP($E387, Parameter!$E$3:$N$5000, 10, FALSE), "")</f>
        <v/>
      </c>
      <c r="BW387" s="55" t="str">
        <f>IF(AND($D387 &lt;&gt; "", $D387 &lt;&gt; $E387, $F387 &lt;&gt; "x.x.x.x.x.x.x"), VLOOKUP($C387, Parameter!$A$4:$L$5000, 3, FALSE), "")</f>
        <v/>
      </c>
      <c r="BX387" s="55" t="str">
        <f>IF(AND($D387 &lt;&gt; "", $D387 &lt;&gt; $E387, $F387 &lt;&gt; "x.x.x.x.x.x.x"), VLOOKUP($C387, Parameter!$A$4:$L$5000, 4, FALSE), "")</f>
        <v/>
      </c>
      <c r="BY387" s="56">
        <f t="shared" si="149"/>
        <v>0</v>
      </c>
      <c r="BZ387" s="55" t="str">
        <f t="shared" si="150"/>
        <v>Intra</v>
      </c>
      <c r="CA387" s="55" t="str">
        <f>IF($BZ387="Ekstra", Parameter3!$B$2, "")</f>
        <v/>
      </c>
      <c r="CB387" s="55" t="str">
        <f>IF($BZ387="Ekstra", Parameter3!$C$2, "")</f>
        <v/>
      </c>
      <c r="CC387" s="55" t="str">
        <f>IF($BZ387="Ekstra", VLOOKUP($E387, Parameter!$E$3:$N$5000, 9, FALSE), "")</f>
        <v/>
      </c>
      <c r="CD387" s="55" t="str">
        <f>IF($BZ387="Ekstra", VLOOKUP($E387, Parameter!$E$3:$N$5000, 10, FALSE), "")</f>
        <v/>
      </c>
      <c r="CE387" s="56">
        <f t="shared" si="151"/>
        <v>0</v>
      </c>
      <c r="CF387" s="55" t="str">
        <f t="shared" si="163"/>
        <v/>
      </c>
      <c r="CG387" s="55" t="str">
        <f t="shared" si="163"/>
        <v/>
      </c>
      <c r="CH387" s="55" t="str">
        <f t="shared" si="153"/>
        <v/>
      </c>
      <c r="CI387" s="55" t="str">
        <f>IF($F387="x.x.x.x.x.x.x", VLOOKUP($C387, Parameter!$A$4:$L$5000, 4, FALSE), "")</f>
        <v/>
      </c>
      <c r="CJ387" s="56">
        <f t="shared" si="154"/>
        <v>0</v>
      </c>
      <c r="CM387" s="4" t="str">
        <f t="shared" si="155"/>
        <v>...-...-.....</v>
      </c>
      <c r="CN387" s="57">
        <f t="shared" si="156"/>
        <v>0</v>
      </c>
      <c r="CO387" s="58">
        <f t="shared" si="157"/>
        <v>0</v>
      </c>
      <c r="CP387" s="4" t="str">
        <f t="shared" si="158"/>
        <v/>
      </c>
      <c r="CQ387" s="4" t="b">
        <f t="shared" si="159"/>
        <v>0</v>
      </c>
      <c r="CR387" s="4" t="str">
        <f t="shared" si="160"/>
        <v/>
      </c>
      <c r="CS387" s="4" t="str">
        <f t="shared" si="161"/>
        <v/>
      </c>
      <c r="CT387" s="91" t="b">
        <f t="shared" si="137"/>
        <v>0</v>
      </c>
    </row>
    <row r="388" spans="1:98" s="4" customFormat="1" x14ac:dyDescent="0.25">
      <c r="A388" s="50" t="str">
        <f t="shared" si="138"/>
        <v>...</v>
      </c>
      <c r="B388" s="50" t="str">
        <f t="shared" si="139"/>
        <v>...</v>
      </c>
      <c r="C388" s="50" t="str">
        <f t="shared" si="140"/>
        <v>.....</v>
      </c>
      <c r="D388" s="50" t="str">
        <f>IF($C388=".....","",_xlfn.IFNA(VLOOKUP($C388, Parameter!$A$4:$L$5000, 3, FALSE), ""))</f>
        <v/>
      </c>
      <c r="E388" s="50" t="str">
        <f t="shared" si="141"/>
        <v>.....</v>
      </c>
      <c r="F388" s="50" t="str">
        <f t="shared" si="142"/>
        <v>......</v>
      </c>
      <c r="G388" s="50" t="str">
        <f t="shared" si="143"/>
        <v>...</v>
      </c>
      <c r="H388" s="40">
        <f>IF(E388=".....", 0, _xlfn.IFNA(VLOOKUP($E388, Parameter2!$A$2:$C$5000, 3, FALSE), 0))</f>
        <v>0</v>
      </c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18" t="str">
        <f>IF(C388=".....","",_xlfn.IFNA(VLOOKUP($C388, Parameter!$A$4:$B$5000, 2, FALSE), "Kode belanja salah :("))</f>
        <v/>
      </c>
      <c r="X388" s="35"/>
      <c r="Y388" s="121"/>
      <c r="Z388" s="17"/>
      <c r="AA388" s="20"/>
      <c r="AB388" s="41" t="str">
        <f>IF($C388=".....","",VLOOKUP($C388, Parameter!$A$4:$L$5000, 6, FALSE))</f>
        <v/>
      </c>
      <c r="AC388" s="41" t="str">
        <f>IF($C388=".....","",VLOOKUP($C388, Parameter!$A$4:$L$5000, 7, FALSE))</f>
        <v/>
      </c>
      <c r="AD388" s="41" t="str">
        <f>IF($C388=".....","",VLOOKUP($C388, Parameter!$A$4:$L$5000, 8, FALSE))</f>
        <v/>
      </c>
      <c r="AE388" s="41" t="str">
        <f>IF($C388=".....","",VLOOKUP($C388, Parameter!$A$4:$L$5000, 9, FALSE))</f>
        <v/>
      </c>
      <c r="AF388" s="41" t="str">
        <f>IF($C388=".....","",VLOOKUP($C388, Parameter!$A$4:$L$5000, 10, FALSE))</f>
        <v/>
      </c>
      <c r="AG388" s="41" t="str">
        <f>IF($C388=".....","",VLOOKUP($C388, Parameter!$A$4:$L$5000, 11, FALSE))</f>
        <v/>
      </c>
      <c r="AH388" s="41" t="str">
        <f>IF($C388="..0.0.0.000","",_xlfn.IFNA(VLOOKUP($C388, Parameter!$A$4:$L$5000, 12, FALSE), ""))</f>
        <v/>
      </c>
      <c r="AI388" s="39"/>
      <c r="AJ388" s="39"/>
      <c r="AK388" s="39"/>
      <c r="AL388" s="39"/>
      <c r="AM388" s="39"/>
      <c r="AN388" s="39"/>
      <c r="AO388" s="39"/>
      <c r="AP388" s="41" t="str">
        <f>IF(F388="......", "", _xlfn.IFNA(VLOOKUP(F388, Parameter2!$D$2:$E$15000, 2, FALSE), "Kode aset salah :("))</f>
        <v/>
      </c>
      <c r="AQ388" s="39"/>
      <c r="AR388" s="51"/>
      <c r="AS388" s="52"/>
      <c r="AT388" s="53">
        <f t="shared" si="144"/>
        <v>0</v>
      </c>
      <c r="AU388" s="39" t="str">
        <f t="shared" si="145"/>
        <v/>
      </c>
      <c r="AV388" s="39" t="str">
        <f t="shared" si="146"/>
        <v/>
      </c>
      <c r="AW388" s="39" t="str">
        <f t="shared" si="147"/>
        <v/>
      </c>
      <c r="AX388" s="39" t="str">
        <f t="shared" si="148"/>
        <v/>
      </c>
      <c r="AY388" s="41" t="str">
        <f>IF(G388="...", "", VLOOKUP(G388, UPB!$A$3:$B$5000, 2, FALSE))</f>
        <v/>
      </c>
      <c r="AZ388" s="84"/>
      <c r="BA388" s="76"/>
      <c r="BB388" s="65"/>
      <c r="BC388" s="65"/>
      <c r="BD388" s="54"/>
      <c r="BE388" s="65"/>
      <c r="BF388" s="65"/>
      <c r="BG388" s="65"/>
      <c r="BH388" s="65"/>
      <c r="BI388" s="65"/>
      <c r="BJ388" s="65"/>
      <c r="BK388" s="65"/>
      <c r="BL388" s="65"/>
      <c r="BM388" s="65"/>
      <c r="BN388" s="70"/>
      <c r="BO388" s="65"/>
      <c r="BP388" s="65"/>
      <c r="BQ388" s="65"/>
      <c r="BR388" s="65"/>
      <c r="BS388" s="65"/>
      <c r="BT388" s="65"/>
      <c r="BU388" s="55" t="str">
        <f>IF(AND($D388 &lt;&gt; "", $D388 &lt;&gt; $E388, $F388 &lt;&gt; "x.x.x.x.x.x.x"), VLOOKUP($E388, Parameter!$E$3:$N$5000, 9, FALSE), "")</f>
        <v/>
      </c>
      <c r="BV388" s="55" t="str">
        <f>IF(AND($D388 &lt;&gt; "", $D388 &lt;&gt; $E388, $F388 &lt;&gt; "x.x.x.x.x.x.x"), VLOOKUP($E388, Parameter!$E$3:$N$5000, 10, FALSE), "")</f>
        <v/>
      </c>
      <c r="BW388" s="55" t="str">
        <f>IF(AND($D388 &lt;&gt; "", $D388 &lt;&gt; $E388, $F388 &lt;&gt; "x.x.x.x.x.x.x"), VLOOKUP($C388, Parameter!$A$4:$L$5000, 3, FALSE), "")</f>
        <v/>
      </c>
      <c r="BX388" s="55" t="str">
        <f>IF(AND($D388 &lt;&gt; "", $D388 &lt;&gt; $E388, $F388 &lt;&gt; "x.x.x.x.x.x.x"), VLOOKUP($C388, Parameter!$A$4:$L$5000, 4, FALSE), "")</f>
        <v/>
      </c>
      <c r="BY388" s="56">
        <f t="shared" si="149"/>
        <v>0</v>
      </c>
      <c r="BZ388" s="55" t="str">
        <f t="shared" si="150"/>
        <v>Intra</v>
      </c>
      <c r="CA388" s="55" t="str">
        <f>IF($BZ388="Ekstra", Parameter3!$B$2, "")</f>
        <v/>
      </c>
      <c r="CB388" s="55" t="str">
        <f>IF($BZ388="Ekstra", Parameter3!$C$2, "")</f>
        <v/>
      </c>
      <c r="CC388" s="55" t="str">
        <f>IF($BZ388="Ekstra", VLOOKUP($E388, Parameter!$E$3:$N$5000, 9, FALSE), "")</f>
        <v/>
      </c>
      <c r="CD388" s="55" t="str">
        <f>IF($BZ388="Ekstra", VLOOKUP($E388, Parameter!$E$3:$N$5000, 10, FALSE), "")</f>
        <v/>
      </c>
      <c r="CE388" s="56">
        <f t="shared" si="151"/>
        <v>0</v>
      </c>
      <c r="CF388" s="55" t="str">
        <f t="shared" si="163"/>
        <v/>
      </c>
      <c r="CG388" s="55" t="str">
        <f t="shared" si="163"/>
        <v/>
      </c>
      <c r="CH388" s="55" t="str">
        <f t="shared" si="153"/>
        <v/>
      </c>
      <c r="CI388" s="55" t="str">
        <f>IF($F388="x.x.x.x.x.x.x", VLOOKUP($C388, Parameter!$A$4:$L$5000, 4, FALSE), "")</f>
        <v/>
      </c>
      <c r="CJ388" s="56">
        <f t="shared" si="154"/>
        <v>0</v>
      </c>
      <c r="CM388" s="4" t="str">
        <f t="shared" si="155"/>
        <v>...-...-.....</v>
      </c>
      <c r="CN388" s="57">
        <f t="shared" si="156"/>
        <v>0</v>
      </c>
      <c r="CO388" s="58">
        <f t="shared" si="157"/>
        <v>0</v>
      </c>
      <c r="CP388" s="4" t="str">
        <f t="shared" si="158"/>
        <v/>
      </c>
      <c r="CQ388" s="4" t="b">
        <f t="shared" si="159"/>
        <v>0</v>
      </c>
      <c r="CR388" s="4" t="str">
        <f t="shared" si="160"/>
        <v/>
      </c>
      <c r="CS388" s="4" t="str">
        <f t="shared" si="161"/>
        <v/>
      </c>
      <c r="CT388" s="91" t="b">
        <f t="shared" si="137"/>
        <v>0</v>
      </c>
    </row>
    <row r="389" spans="1:98" s="4" customFormat="1" x14ac:dyDescent="0.25">
      <c r="A389" s="50" t="str">
        <f t="shared" si="138"/>
        <v>...</v>
      </c>
      <c r="B389" s="50" t="str">
        <f t="shared" si="139"/>
        <v>...</v>
      </c>
      <c r="C389" s="50" t="str">
        <f t="shared" si="140"/>
        <v>.....</v>
      </c>
      <c r="D389" s="50" t="str">
        <f>IF($C389=".....","",_xlfn.IFNA(VLOOKUP($C389, Parameter!$A$4:$L$5000, 3, FALSE), ""))</f>
        <v/>
      </c>
      <c r="E389" s="50" t="str">
        <f t="shared" si="141"/>
        <v>.....</v>
      </c>
      <c r="F389" s="50" t="str">
        <f t="shared" si="142"/>
        <v>......</v>
      </c>
      <c r="G389" s="50" t="str">
        <f t="shared" si="143"/>
        <v>...</v>
      </c>
      <c r="H389" s="40">
        <f>IF(E389=".....", 0, _xlfn.IFNA(VLOOKUP($E389, Parameter2!$A$2:$C$5000, 3, FALSE), 0))</f>
        <v>0</v>
      </c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18" t="str">
        <f>IF(C389=".....","",_xlfn.IFNA(VLOOKUP($C389, Parameter!$A$4:$B$5000, 2, FALSE), "Kode belanja salah :("))</f>
        <v/>
      </c>
      <c r="X389" s="35"/>
      <c r="Y389" s="121"/>
      <c r="Z389" s="17"/>
      <c r="AA389" s="20"/>
      <c r="AB389" s="41" t="str">
        <f>IF($C389=".....","",VLOOKUP($C389, Parameter!$A$4:$L$5000, 6, FALSE))</f>
        <v/>
      </c>
      <c r="AC389" s="41" t="str">
        <f>IF($C389=".....","",VLOOKUP($C389, Parameter!$A$4:$L$5000, 7, FALSE))</f>
        <v/>
      </c>
      <c r="AD389" s="41" t="str">
        <f>IF($C389=".....","",VLOOKUP($C389, Parameter!$A$4:$L$5000, 8, FALSE))</f>
        <v/>
      </c>
      <c r="AE389" s="41" t="str">
        <f>IF($C389=".....","",VLOOKUP($C389, Parameter!$A$4:$L$5000, 9, FALSE))</f>
        <v/>
      </c>
      <c r="AF389" s="41" t="str">
        <f>IF($C389=".....","",VLOOKUP($C389, Parameter!$A$4:$L$5000, 10, FALSE))</f>
        <v/>
      </c>
      <c r="AG389" s="41" t="str">
        <f>IF($C389=".....","",VLOOKUP($C389, Parameter!$A$4:$L$5000, 11, FALSE))</f>
        <v/>
      </c>
      <c r="AH389" s="41" t="str">
        <f>IF($C389="..0.0.0.000","",_xlfn.IFNA(VLOOKUP($C389, Parameter!$A$4:$L$5000, 12, FALSE), ""))</f>
        <v/>
      </c>
      <c r="AI389" s="39"/>
      <c r="AJ389" s="39"/>
      <c r="AK389" s="39"/>
      <c r="AL389" s="39"/>
      <c r="AM389" s="39"/>
      <c r="AN389" s="39"/>
      <c r="AO389" s="39"/>
      <c r="AP389" s="41" t="str">
        <f>IF(F389="......", "", _xlfn.IFNA(VLOOKUP(F389, Parameter2!$D$2:$E$15000, 2, FALSE), "Kode aset salah :("))</f>
        <v/>
      </c>
      <c r="AQ389" s="39"/>
      <c r="AR389" s="51"/>
      <c r="AS389" s="52"/>
      <c r="AT389" s="53">
        <f t="shared" si="144"/>
        <v>0</v>
      </c>
      <c r="AU389" s="39" t="str">
        <f t="shared" si="145"/>
        <v/>
      </c>
      <c r="AV389" s="39" t="str">
        <f t="shared" si="146"/>
        <v/>
      </c>
      <c r="AW389" s="39" t="str">
        <f t="shared" si="147"/>
        <v/>
      </c>
      <c r="AX389" s="39" t="str">
        <f t="shared" si="148"/>
        <v/>
      </c>
      <c r="AY389" s="41" t="str">
        <f>IF(G389="...", "", VLOOKUP(G389, UPB!$A$3:$B$5000, 2, FALSE))</f>
        <v/>
      </c>
      <c r="AZ389" s="84"/>
      <c r="BA389" s="76"/>
      <c r="BB389" s="65"/>
      <c r="BC389" s="65"/>
      <c r="BD389" s="54"/>
      <c r="BE389" s="65"/>
      <c r="BF389" s="65"/>
      <c r="BG389" s="65"/>
      <c r="BH389" s="65"/>
      <c r="BI389" s="65"/>
      <c r="BJ389" s="65"/>
      <c r="BK389" s="65"/>
      <c r="BL389" s="65"/>
      <c r="BM389" s="65"/>
      <c r="BN389" s="70"/>
      <c r="BO389" s="65"/>
      <c r="BP389" s="65"/>
      <c r="BQ389" s="65"/>
      <c r="BR389" s="65"/>
      <c r="BS389" s="65"/>
      <c r="BT389" s="65"/>
      <c r="BU389" s="55" t="str">
        <f>IF(AND($D389 &lt;&gt; "", $D389 &lt;&gt; $E389, $F389 &lt;&gt; "x.x.x.x.x.x.x"), VLOOKUP($E389, Parameter!$E$3:$N$5000, 9, FALSE), "")</f>
        <v/>
      </c>
      <c r="BV389" s="55" t="str">
        <f>IF(AND($D389 &lt;&gt; "", $D389 &lt;&gt; $E389, $F389 &lt;&gt; "x.x.x.x.x.x.x"), VLOOKUP($E389, Parameter!$E$3:$N$5000, 10, FALSE), "")</f>
        <v/>
      </c>
      <c r="BW389" s="55" t="str">
        <f>IF(AND($D389 &lt;&gt; "", $D389 &lt;&gt; $E389, $F389 &lt;&gt; "x.x.x.x.x.x.x"), VLOOKUP($C389, Parameter!$A$4:$L$5000, 3, FALSE), "")</f>
        <v/>
      </c>
      <c r="BX389" s="55" t="str">
        <f>IF(AND($D389 &lt;&gt; "", $D389 &lt;&gt; $E389, $F389 &lt;&gt; "x.x.x.x.x.x.x"), VLOOKUP($C389, Parameter!$A$4:$L$5000, 4, FALSE), "")</f>
        <v/>
      </c>
      <c r="BY389" s="56">
        <f t="shared" si="149"/>
        <v>0</v>
      </c>
      <c r="BZ389" s="55" t="str">
        <f t="shared" si="150"/>
        <v>Intra</v>
      </c>
      <c r="CA389" s="55" t="str">
        <f>IF($BZ389="Ekstra", Parameter3!$B$2, "")</f>
        <v/>
      </c>
      <c r="CB389" s="55" t="str">
        <f>IF($BZ389="Ekstra", Parameter3!$C$2, "")</f>
        <v/>
      </c>
      <c r="CC389" s="55" t="str">
        <f>IF($BZ389="Ekstra", VLOOKUP($E389, Parameter!$E$3:$N$5000, 9, FALSE), "")</f>
        <v/>
      </c>
      <c r="CD389" s="55" t="str">
        <f>IF($BZ389="Ekstra", VLOOKUP($E389, Parameter!$E$3:$N$5000, 10, FALSE), "")</f>
        <v/>
      </c>
      <c r="CE389" s="56">
        <f t="shared" si="151"/>
        <v>0</v>
      </c>
      <c r="CF389" s="55" t="str">
        <f t="shared" si="163"/>
        <v/>
      </c>
      <c r="CG389" s="55" t="str">
        <f t="shared" si="163"/>
        <v/>
      </c>
      <c r="CH389" s="55" t="str">
        <f t="shared" si="153"/>
        <v/>
      </c>
      <c r="CI389" s="55" t="str">
        <f>IF($F389="x.x.x.x.x.x.x", VLOOKUP($C389, Parameter!$A$4:$L$5000, 4, FALSE), "")</f>
        <v/>
      </c>
      <c r="CJ389" s="56">
        <f t="shared" si="154"/>
        <v>0</v>
      </c>
      <c r="CM389" s="4" t="str">
        <f t="shared" si="155"/>
        <v>...-...-.....</v>
      </c>
      <c r="CN389" s="57">
        <f t="shared" si="156"/>
        <v>0</v>
      </c>
      <c r="CO389" s="58">
        <f t="shared" si="157"/>
        <v>0</v>
      </c>
      <c r="CP389" s="4" t="str">
        <f t="shared" si="158"/>
        <v/>
      </c>
      <c r="CQ389" s="4" t="b">
        <f t="shared" si="159"/>
        <v>0</v>
      </c>
      <c r="CR389" s="4" t="str">
        <f t="shared" si="160"/>
        <v/>
      </c>
      <c r="CS389" s="4" t="str">
        <f t="shared" si="161"/>
        <v/>
      </c>
      <c r="CT389" s="91" t="b">
        <f t="shared" si="137"/>
        <v>0</v>
      </c>
    </row>
    <row r="390" spans="1:98" s="4" customFormat="1" x14ac:dyDescent="0.25">
      <c r="A390" s="50" t="str">
        <f t="shared" si="138"/>
        <v>...</v>
      </c>
      <c r="B390" s="50" t="str">
        <f t="shared" si="139"/>
        <v>...</v>
      </c>
      <c r="C390" s="50" t="str">
        <f t="shared" si="140"/>
        <v>.....</v>
      </c>
      <c r="D390" s="50" t="str">
        <f>IF($C390=".....","",_xlfn.IFNA(VLOOKUP($C390, Parameter!$A$4:$L$5000, 3, FALSE), ""))</f>
        <v/>
      </c>
      <c r="E390" s="50" t="str">
        <f t="shared" si="141"/>
        <v>.....</v>
      </c>
      <c r="F390" s="50" t="str">
        <f t="shared" si="142"/>
        <v>......</v>
      </c>
      <c r="G390" s="50" t="str">
        <f t="shared" si="143"/>
        <v>...</v>
      </c>
      <c r="H390" s="40">
        <f>IF(E390=".....", 0, _xlfn.IFNA(VLOOKUP($E390, Parameter2!$A$2:$C$5000, 3, FALSE), 0))</f>
        <v>0</v>
      </c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18" t="str">
        <f>IF(C390=".....","",_xlfn.IFNA(VLOOKUP($C390, Parameter!$A$4:$B$5000, 2, FALSE), "Kode belanja salah :("))</f>
        <v/>
      </c>
      <c r="X390" s="35"/>
      <c r="Y390" s="121"/>
      <c r="Z390" s="17"/>
      <c r="AA390" s="20"/>
      <c r="AB390" s="41" t="str">
        <f>IF($C390=".....","",VLOOKUP($C390, Parameter!$A$4:$L$5000, 6, FALSE))</f>
        <v/>
      </c>
      <c r="AC390" s="41" t="str">
        <f>IF($C390=".....","",VLOOKUP($C390, Parameter!$A$4:$L$5000, 7, FALSE))</f>
        <v/>
      </c>
      <c r="AD390" s="41" t="str">
        <f>IF($C390=".....","",VLOOKUP($C390, Parameter!$A$4:$L$5000, 8, FALSE))</f>
        <v/>
      </c>
      <c r="AE390" s="41" t="str">
        <f>IF($C390=".....","",VLOOKUP($C390, Parameter!$A$4:$L$5000, 9, FALSE))</f>
        <v/>
      </c>
      <c r="AF390" s="41" t="str">
        <f>IF($C390=".....","",VLOOKUP($C390, Parameter!$A$4:$L$5000, 10, FALSE))</f>
        <v/>
      </c>
      <c r="AG390" s="41" t="str">
        <f>IF($C390=".....","",VLOOKUP($C390, Parameter!$A$4:$L$5000, 11, FALSE))</f>
        <v/>
      </c>
      <c r="AH390" s="41" t="str">
        <f>IF($C390="..0.0.0.000","",_xlfn.IFNA(VLOOKUP($C390, Parameter!$A$4:$L$5000, 12, FALSE), ""))</f>
        <v/>
      </c>
      <c r="AI390" s="39"/>
      <c r="AJ390" s="39"/>
      <c r="AK390" s="39"/>
      <c r="AL390" s="39"/>
      <c r="AM390" s="39"/>
      <c r="AN390" s="39"/>
      <c r="AO390" s="39"/>
      <c r="AP390" s="41" t="str">
        <f>IF(F390="......", "", _xlfn.IFNA(VLOOKUP(F390, Parameter2!$D$2:$E$15000, 2, FALSE), "Kode aset salah :("))</f>
        <v/>
      </c>
      <c r="AQ390" s="39"/>
      <c r="AR390" s="51"/>
      <c r="AS390" s="52"/>
      <c r="AT390" s="53">
        <f t="shared" si="144"/>
        <v>0</v>
      </c>
      <c r="AU390" s="39" t="str">
        <f t="shared" si="145"/>
        <v/>
      </c>
      <c r="AV390" s="39" t="str">
        <f t="shared" si="146"/>
        <v/>
      </c>
      <c r="AW390" s="39" t="str">
        <f t="shared" si="147"/>
        <v/>
      </c>
      <c r="AX390" s="39" t="str">
        <f t="shared" si="148"/>
        <v/>
      </c>
      <c r="AY390" s="41" t="str">
        <f>IF(G390="...", "", VLOOKUP(G390, UPB!$A$3:$B$5000, 2, FALSE))</f>
        <v/>
      </c>
      <c r="AZ390" s="84"/>
      <c r="BA390" s="76"/>
      <c r="BB390" s="65"/>
      <c r="BC390" s="65"/>
      <c r="BD390" s="54"/>
      <c r="BE390" s="65"/>
      <c r="BF390" s="65"/>
      <c r="BG390" s="65"/>
      <c r="BH390" s="65"/>
      <c r="BI390" s="65"/>
      <c r="BJ390" s="65"/>
      <c r="BK390" s="65"/>
      <c r="BL390" s="65"/>
      <c r="BM390" s="65"/>
      <c r="BN390" s="70"/>
      <c r="BO390" s="65"/>
      <c r="BP390" s="65"/>
      <c r="BQ390" s="65"/>
      <c r="BR390" s="65"/>
      <c r="BS390" s="65"/>
      <c r="BT390" s="65"/>
      <c r="BU390" s="55" t="str">
        <f>IF(AND($D390 &lt;&gt; "", $D390 &lt;&gt; $E390, $F390 &lt;&gt; "x.x.x.x.x.x.x"), VLOOKUP($E390, Parameter!$E$3:$N$5000, 9, FALSE), "")</f>
        <v/>
      </c>
      <c r="BV390" s="55" t="str">
        <f>IF(AND($D390 &lt;&gt; "", $D390 &lt;&gt; $E390, $F390 &lt;&gt; "x.x.x.x.x.x.x"), VLOOKUP($E390, Parameter!$E$3:$N$5000, 10, FALSE), "")</f>
        <v/>
      </c>
      <c r="BW390" s="55" t="str">
        <f>IF(AND($D390 &lt;&gt; "", $D390 &lt;&gt; $E390, $F390 &lt;&gt; "x.x.x.x.x.x.x"), VLOOKUP($C390, Parameter!$A$4:$L$5000, 3, FALSE), "")</f>
        <v/>
      </c>
      <c r="BX390" s="55" t="str">
        <f>IF(AND($D390 &lt;&gt; "", $D390 &lt;&gt; $E390, $F390 &lt;&gt; "x.x.x.x.x.x.x"), VLOOKUP($C390, Parameter!$A$4:$L$5000, 4, FALSE), "")</f>
        <v/>
      </c>
      <c r="BY390" s="56">
        <f t="shared" si="149"/>
        <v>0</v>
      </c>
      <c r="BZ390" s="55" t="str">
        <f t="shared" si="150"/>
        <v>Intra</v>
      </c>
      <c r="CA390" s="55" t="str">
        <f>IF($BZ390="Ekstra", Parameter3!$B$2, "")</f>
        <v/>
      </c>
      <c r="CB390" s="55" t="str">
        <f>IF($BZ390="Ekstra", Parameter3!$C$2, "")</f>
        <v/>
      </c>
      <c r="CC390" s="55" t="str">
        <f>IF($BZ390="Ekstra", VLOOKUP($E390, Parameter!$E$3:$N$5000, 9, FALSE), "")</f>
        <v/>
      </c>
      <c r="CD390" s="55" t="str">
        <f>IF($BZ390="Ekstra", VLOOKUP($E390, Parameter!$E$3:$N$5000, 10, FALSE), "")</f>
        <v/>
      </c>
      <c r="CE390" s="56">
        <f t="shared" si="151"/>
        <v>0</v>
      </c>
      <c r="CF390" s="55" t="str">
        <f t="shared" si="163"/>
        <v/>
      </c>
      <c r="CG390" s="55" t="str">
        <f t="shared" si="163"/>
        <v/>
      </c>
      <c r="CH390" s="55" t="str">
        <f t="shared" si="153"/>
        <v/>
      </c>
      <c r="CI390" s="55" t="str">
        <f>IF($F390="x.x.x.x.x.x.x", VLOOKUP($C390, Parameter!$A$4:$L$5000, 4, FALSE), "")</f>
        <v/>
      </c>
      <c r="CJ390" s="56">
        <f t="shared" si="154"/>
        <v>0</v>
      </c>
      <c r="CM390" s="4" t="str">
        <f t="shared" si="155"/>
        <v>...-...-.....</v>
      </c>
      <c r="CN390" s="57">
        <f t="shared" si="156"/>
        <v>0</v>
      </c>
      <c r="CO390" s="58">
        <f t="shared" si="157"/>
        <v>0</v>
      </c>
      <c r="CP390" s="4" t="str">
        <f t="shared" si="158"/>
        <v/>
      </c>
      <c r="CQ390" s="4" t="b">
        <f t="shared" si="159"/>
        <v>0</v>
      </c>
      <c r="CR390" s="4" t="str">
        <f t="shared" si="160"/>
        <v/>
      </c>
      <c r="CS390" s="4" t="str">
        <f t="shared" si="161"/>
        <v/>
      </c>
      <c r="CT390" s="91" t="b">
        <f t="shared" si="137"/>
        <v>0</v>
      </c>
    </row>
    <row r="391" spans="1:98" s="4" customFormat="1" x14ac:dyDescent="0.25">
      <c r="A391" s="50" t="str">
        <f t="shared" si="138"/>
        <v>...</v>
      </c>
      <c r="B391" s="50" t="str">
        <f t="shared" si="139"/>
        <v>...</v>
      </c>
      <c r="C391" s="50" t="str">
        <f t="shared" si="140"/>
        <v>.....</v>
      </c>
      <c r="D391" s="50" t="str">
        <f>IF($C391=".....","",_xlfn.IFNA(VLOOKUP($C391, Parameter!$A$4:$L$5000, 3, FALSE), ""))</f>
        <v/>
      </c>
      <c r="E391" s="50" t="str">
        <f t="shared" si="141"/>
        <v>.....</v>
      </c>
      <c r="F391" s="50" t="str">
        <f t="shared" si="142"/>
        <v>......</v>
      </c>
      <c r="G391" s="50" t="str">
        <f t="shared" si="143"/>
        <v>...</v>
      </c>
      <c r="H391" s="40">
        <f>IF(E391=".....", 0, _xlfn.IFNA(VLOOKUP($E391, Parameter2!$A$2:$C$5000, 3, FALSE), 0))</f>
        <v>0</v>
      </c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18" t="str">
        <f>IF(C391=".....","",_xlfn.IFNA(VLOOKUP($C391, Parameter!$A$4:$B$5000, 2, FALSE), "Kode belanja salah :("))</f>
        <v/>
      </c>
      <c r="X391" s="35"/>
      <c r="Y391" s="121"/>
      <c r="Z391" s="17"/>
      <c r="AA391" s="20"/>
      <c r="AB391" s="41" t="str">
        <f>IF($C391=".....","",VLOOKUP($C391, Parameter!$A$4:$L$5000, 6, FALSE))</f>
        <v/>
      </c>
      <c r="AC391" s="41" t="str">
        <f>IF($C391=".....","",VLOOKUP($C391, Parameter!$A$4:$L$5000, 7, FALSE))</f>
        <v/>
      </c>
      <c r="AD391" s="41" t="str">
        <f>IF($C391=".....","",VLOOKUP($C391, Parameter!$A$4:$L$5000, 8, FALSE))</f>
        <v/>
      </c>
      <c r="AE391" s="41" t="str">
        <f>IF($C391=".....","",VLOOKUP($C391, Parameter!$A$4:$L$5000, 9, FALSE))</f>
        <v/>
      </c>
      <c r="AF391" s="41" t="str">
        <f>IF($C391=".....","",VLOOKUP($C391, Parameter!$A$4:$L$5000, 10, FALSE))</f>
        <v/>
      </c>
      <c r="AG391" s="41" t="str">
        <f>IF($C391=".....","",VLOOKUP($C391, Parameter!$A$4:$L$5000, 11, FALSE))</f>
        <v/>
      </c>
      <c r="AH391" s="41" t="str">
        <f>IF($C391="..0.0.0.000","",_xlfn.IFNA(VLOOKUP($C391, Parameter!$A$4:$L$5000, 12, FALSE), ""))</f>
        <v/>
      </c>
      <c r="AI391" s="39"/>
      <c r="AJ391" s="39"/>
      <c r="AK391" s="39"/>
      <c r="AL391" s="39"/>
      <c r="AM391" s="39"/>
      <c r="AN391" s="39"/>
      <c r="AO391" s="39"/>
      <c r="AP391" s="41" t="str">
        <f>IF(F391="......", "", _xlfn.IFNA(VLOOKUP(F391, Parameter2!$D$2:$E$15000, 2, FALSE), "Kode aset salah :("))</f>
        <v/>
      </c>
      <c r="AQ391" s="39"/>
      <c r="AR391" s="51"/>
      <c r="AS391" s="52"/>
      <c r="AT391" s="53">
        <f t="shared" si="144"/>
        <v>0</v>
      </c>
      <c r="AU391" s="39" t="str">
        <f t="shared" si="145"/>
        <v/>
      </c>
      <c r="AV391" s="39" t="str">
        <f t="shared" si="146"/>
        <v/>
      </c>
      <c r="AW391" s="39" t="str">
        <f t="shared" si="147"/>
        <v/>
      </c>
      <c r="AX391" s="39" t="str">
        <f t="shared" si="148"/>
        <v/>
      </c>
      <c r="AY391" s="41" t="str">
        <f>IF(G391="...", "", VLOOKUP(G391, UPB!$A$3:$B$5000, 2, FALSE))</f>
        <v/>
      </c>
      <c r="AZ391" s="84"/>
      <c r="BA391" s="76"/>
      <c r="BB391" s="65"/>
      <c r="BC391" s="65"/>
      <c r="BD391" s="54"/>
      <c r="BE391" s="65"/>
      <c r="BF391" s="65"/>
      <c r="BG391" s="65"/>
      <c r="BH391" s="65"/>
      <c r="BI391" s="65"/>
      <c r="BJ391" s="65"/>
      <c r="BK391" s="65"/>
      <c r="BL391" s="65"/>
      <c r="BM391" s="65"/>
      <c r="BN391" s="70"/>
      <c r="BO391" s="65"/>
      <c r="BP391" s="65"/>
      <c r="BQ391" s="65"/>
      <c r="BR391" s="65"/>
      <c r="BS391" s="65"/>
      <c r="BT391" s="65"/>
      <c r="BU391" s="55" t="str">
        <f>IF(AND($D391 &lt;&gt; "", $D391 &lt;&gt; $E391, $F391 &lt;&gt; "x.x.x.x.x.x.x"), VLOOKUP($E391, Parameter!$E$3:$N$5000, 9, FALSE), "")</f>
        <v/>
      </c>
      <c r="BV391" s="55" t="str">
        <f>IF(AND($D391 &lt;&gt; "", $D391 &lt;&gt; $E391, $F391 &lt;&gt; "x.x.x.x.x.x.x"), VLOOKUP($E391, Parameter!$E$3:$N$5000, 10, FALSE), "")</f>
        <v/>
      </c>
      <c r="BW391" s="55" t="str">
        <f>IF(AND($D391 &lt;&gt; "", $D391 &lt;&gt; $E391, $F391 &lt;&gt; "x.x.x.x.x.x.x"), VLOOKUP($C391, Parameter!$A$4:$L$5000, 3, FALSE), "")</f>
        <v/>
      </c>
      <c r="BX391" s="55" t="str">
        <f>IF(AND($D391 &lt;&gt; "", $D391 &lt;&gt; $E391, $F391 &lt;&gt; "x.x.x.x.x.x.x"), VLOOKUP($C391, Parameter!$A$4:$L$5000, 4, FALSE), "")</f>
        <v/>
      </c>
      <c r="BY391" s="56">
        <f t="shared" si="149"/>
        <v>0</v>
      </c>
      <c r="BZ391" s="55" t="str">
        <f t="shared" si="150"/>
        <v>Intra</v>
      </c>
      <c r="CA391" s="55" t="str">
        <f>IF($BZ391="Ekstra", Parameter3!$B$2, "")</f>
        <v/>
      </c>
      <c r="CB391" s="55" t="str">
        <f>IF($BZ391="Ekstra", Parameter3!$C$2, "")</f>
        <v/>
      </c>
      <c r="CC391" s="55" t="str">
        <f>IF($BZ391="Ekstra", VLOOKUP($E391, Parameter!$E$3:$N$5000, 9, FALSE), "")</f>
        <v/>
      </c>
      <c r="CD391" s="55" t="str">
        <f>IF($BZ391="Ekstra", VLOOKUP($E391, Parameter!$E$3:$N$5000, 10, FALSE), "")</f>
        <v/>
      </c>
      <c r="CE391" s="56">
        <f t="shared" si="151"/>
        <v>0</v>
      </c>
      <c r="CF391" s="55" t="str">
        <f t="shared" si="163"/>
        <v/>
      </c>
      <c r="CG391" s="55" t="str">
        <f t="shared" si="163"/>
        <v/>
      </c>
      <c r="CH391" s="55" t="str">
        <f t="shared" si="153"/>
        <v/>
      </c>
      <c r="CI391" s="55" t="str">
        <f>IF($F391="x.x.x.x.x.x.x", VLOOKUP($C391, Parameter!$A$4:$L$5000, 4, FALSE), "")</f>
        <v/>
      </c>
      <c r="CJ391" s="56">
        <f t="shared" si="154"/>
        <v>0</v>
      </c>
      <c r="CM391" s="4" t="str">
        <f t="shared" si="155"/>
        <v>...-...-.....</v>
      </c>
      <c r="CN391" s="57">
        <f t="shared" si="156"/>
        <v>0</v>
      </c>
      <c r="CO391" s="58">
        <f t="shared" si="157"/>
        <v>0</v>
      </c>
      <c r="CP391" s="4" t="str">
        <f t="shared" si="158"/>
        <v/>
      </c>
      <c r="CQ391" s="4" t="b">
        <f t="shared" si="159"/>
        <v>0</v>
      </c>
      <c r="CR391" s="4" t="str">
        <f t="shared" si="160"/>
        <v/>
      </c>
      <c r="CS391" s="4" t="str">
        <f t="shared" si="161"/>
        <v/>
      </c>
      <c r="CT391" s="91" t="b">
        <f t="shared" si="137"/>
        <v>0</v>
      </c>
    </row>
    <row r="392" spans="1:98" s="4" customFormat="1" x14ac:dyDescent="0.25">
      <c r="A392" s="50" t="str">
        <f t="shared" si="138"/>
        <v>...</v>
      </c>
      <c r="B392" s="50" t="str">
        <f t="shared" si="139"/>
        <v>...</v>
      </c>
      <c r="C392" s="50" t="str">
        <f t="shared" si="140"/>
        <v>.....</v>
      </c>
      <c r="D392" s="50" t="str">
        <f>IF($C392=".....","",_xlfn.IFNA(VLOOKUP($C392, Parameter!$A$4:$L$5000, 3, FALSE), ""))</f>
        <v/>
      </c>
      <c r="E392" s="50" t="str">
        <f t="shared" si="141"/>
        <v>.....</v>
      </c>
      <c r="F392" s="50" t="str">
        <f t="shared" si="142"/>
        <v>......</v>
      </c>
      <c r="G392" s="50" t="str">
        <f t="shared" si="143"/>
        <v>...</v>
      </c>
      <c r="H392" s="40">
        <f>IF(E392=".....", 0, _xlfn.IFNA(VLOOKUP($E392, Parameter2!$A$2:$C$5000, 3, FALSE), 0))</f>
        <v>0</v>
      </c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18" t="str">
        <f>IF(C392=".....","",_xlfn.IFNA(VLOOKUP($C392, Parameter!$A$4:$B$5000, 2, FALSE), "Kode belanja salah :("))</f>
        <v/>
      </c>
      <c r="X392" s="35"/>
      <c r="Y392" s="121"/>
      <c r="Z392" s="17"/>
      <c r="AA392" s="20"/>
      <c r="AB392" s="41" t="str">
        <f>IF($C392=".....","",VLOOKUP($C392, Parameter!$A$4:$L$5000, 6, FALSE))</f>
        <v/>
      </c>
      <c r="AC392" s="41" t="str">
        <f>IF($C392=".....","",VLOOKUP($C392, Parameter!$A$4:$L$5000, 7, FALSE))</f>
        <v/>
      </c>
      <c r="AD392" s="41" t="str">
        <f>IF($C392=".....","",VLOOKUP($C392, Parameter!$A$4:$L$5000, 8, FALSE))</f>
        <v/>
      </c>
      <c r="AE392" s="41" t="str">
        <f>IF($C392=".....","",VLOOKUP($C392, Parameter!$A$4:$L$5000, 9, FALSE))</f>
        <v/>
      </c>
      <c r="AF392" s="41" t="str">
        <f>IF($C392=".....","",VLOOKUP($C392, Parameter!$A$4:$L$5000, 10, FALSE))</f>
        <v/>
      </c>
      <c r="AG392" s="41" t="str">
        <f>IF($C392=".....","",VLOOKUP($C392, Parameter!$A$4:$L$5000, 11, FALSE))</f>
        <v/>
      </c>
      <c r="AH392" s="41" t="str">
        <f>IF($C392="..0.0.0.000","",_xlfn.IFNA(VLOOKUP($C392, Parameter!$A$4:$L$5000, 12, FALSE), ""))</f>
        <v/>
      </c>
      <c r="AI392" s="39"/>
      <c r="AJ392" s="39"/>
      <c r="AK392" s="39"/>
      <c r="AL392" s="39"/>
      <c r="AM392" s="39"/>
      <c r="AN392" s="39"/>
      <c r="AO392" s="39"/>
      <c r="AP392" s="41" t="str">
        <f>IF(F392="......", "", _xlfn.IFNA(VLOOKUP(F392, Parameter2!$D$2:$E$15000, 2, FALSE), "Kode aset salah :("))</f>
        <v/>
      </c>
      <c r="AQ392" s="39"/>
      <c r="AR392" s="51"/>
      <c r="AS392" s="52"/>
      <c r="AT392" s="53">
        <f t="shared" si="144"/>
        <v>0</v>
      </c>
      <c r="AU392" s="39" t="str">
        <f t="shared" si="145"/>
        <v/>
      </c>
      <c r="AV392" s="39" t="str">
        <f t="shared" si="146"/>
        <v/>
      </c>
      <c r="AW392" s="39" t="str">
        <f t="shared" si="147"/>
        <v/>
      </c>
      <c r="AX392" s="39" t="str">
        <f t="shared" si="148"/>
        <v/>
      </c>
      <c r="AY392" s="41" t="str">
        <f>IF(G392="...", "", VLOOKUP(G392, UPB!$A$3:$B$5000, 2, FALSE))</f>
        <v/>
      </c>
      <c r="AZ392" s="84"/>
      <c r="BA392" s="76"/>
      <c r="BB392" s="65"/>
      <c r="BC392" s="65"/>
      <c r="BD392" s="54"/>
      <c r="BE392" s="65"/>
      <c r="BF392" s="65"/>
      <c r="BG392" s="65"/>
      <c r="BH392" s="65"/>
      <c r="BI392" s="65"/>
      <c r="BJ392" s="65"/>
      <c r="BK392" s="65"/>
      <c r="BL392" s="65"/>
      <c r="BM392" s="65"/>
      <c r="BN392" s="70"/>
      <c r="BO392" s="65"/>
      <c r="BP392" s="65"/>
      <c r="BQ392" s="65"/>
      <c r="BR392" s="65"/>
      <c r="BS392" s="65"/>
      <c r="BT392" s="65"/>
      <c r="BU392" s="55" t="str">
        <f>IF(AND($D392 &lt;&gt; "", $D392 &lt;&gt; $E392, $F392 &lt;&gt; "x.x.x.x.x.x.x"), VLOOKUP($E392, Parameter!$E$3:$N$5000, 9, FALSE), "")</f>
        <v/>
      </c>
      <c r="BV392" s="55" t="str">
        <f>IF(AND($D392 &lt;&gt; "", $D392 &lt;&gt; $E392, $F392 &lt;&gt; "x.x.x.x.x.x.x"), VLOOKUP($E392, Parameter!$E$3:$N$5000, 10, FALSE), "")</f>
        <v/>
      </c>
      <c r="BW392" s="55" t="str">
        <f>IF(AND($D392 &lt;&gt; "", $D392 &lt;&gt; $E392, $F392 &lt;&gt; "x.x.x.x.x.x.x"), VLOOKUP($C392, Parameter!$A$4:$L$5000, 3, FALSE), "")</f>
        <v/>
      </c>
      <c r="BX392" s="55" t="str">
        <f>IF(AND($D392 &lt;&gt; "", $D392 &lt;&gt; $E392, $F392 &lt;&gt; "x.x.x.x.x.x.x"), VLOOKUP($C392, Parameter!$A$4:$L$5000, 4, FALSE), "")</f>
        <v/>
      </c>
      <c r="BY392" s="56">
        <f t="shared" si="149"/>
        <v>0</v>
      </c>
      <c r="BZ392" s="55" t="str">
        <f t="shared" si="150"/>
        <v>Intra</v>
      </c>
      <c r="CA392" s="55" t="str">
        <f>IF($BZ392="Ekstra", Parameter3!$B$2, "")</f>
        <v/>
      </c>
      <c r="CB392" s="55" t="str">
        <f>IF($BZ392="Ekstra", Parameter3!$C$2, "")</f>
        <v/>
      </c>
      <c r="CC392" s="55" t="str">
        <f>IF($BZ392="Ekstra", VLOOKUP($E392, Parameter!$E$3:$N$5000, 9, FALSE), "")</f>
        <v/>
      </c>
      <c r="CD392" s="55" t="str">
        <f>IF($BZ392="Ekstra", VLOOKUP($E392, Parameter!$E$3:$N$5000, 10, FALSE), "")</f>
        <v/>
      </c>
      <c r="CE392" s="56">
        <f t="shared" si="151"/>
        <v>0</v>
      </c>
      <c r="CF392" s="55" t="str">
        <f t="shared" ref="CF392:CG411" si="164">IF($F392="x.x.x.x.x.x.x", "x.x.x.x.x.x", "")</f>
        <v/>
      </c>
      <c r="CG392" s="55" t="str">
        <f t="shared" si="164"/>
        <v/>
      </c>
      <c r="CH392" s="55" t="str">
        <f t="shared" si="153"/>
        <v/>
      </c>
      <c r="CI392" s="55" t="str">
        <f>IF($F392="x.x.x.x.x.x.x", VLOOKUP($C392, Parameter!$A$4:$L$5000, 4, FALSE), "")</f>
        <v/>
      </c>
      <c r="CJ392" s="56">
        <f t="shared" si="154"/>
        <v>0</v>
      </c>
      <c r="CM392" s="4" t="str">
        <f t="shared" si="155"/>
        <v>...-...-.....</v>
      </c>
      <c r="CN392" s="57">
        <f t="shared" si="156"/>
        <v>0</v>
      </c>
      <c r="CO392" s="58">
        <f t="shared" si="157"/>
        <v>0</v>
      </c>
      <c r="CP392" s="4" t="str">
        <f t="shared" si="158"/>
        <v/>
      </c>
      <c r="CQ392" s="4" t="b">
        <f t="shared" si="159"/>
        <v>0</v>
      </c>
      <c r="CR392" s="4" t="str">
        <f t="shared" si="160"/>
        <v/>
      </c>
      <c r="CS392" s="4" t="str">
        <f t="shared" si="161"/>
        <v/>
      </c>
      <c r="CT392" s="91" t="b">
        <f t="shared" si="137"/>
        <v>0</v>
      </c>
    </row>
    <row r="393" spans="1:98" s="4" customFormat="1" x14ac:dyDescent="0.25">
      <c r="A393" s="50" t="str">
        <f t="shared" si="138"/>
        <v>...</v>
      </c>
      <c r="B393" s="50" t="str">
        <f t="shared" si="139"/>
        <v>...</v>
      </c>
      <c r="C393" s="50" t="str">
        <f t="shared" si="140"/>
        <v>.....</v>
      </c>
      <c r="D393" s="50" t="str">
        <f>IF($C393=".....","",_xlfn.IFNA(VLOOKUP($C393, Parameter!$A$4:$L$5000, 3, FALSE), ""))</f>
        <v/>
      </c>
      <c r="E393" s="50" t="str">
        <f t="shared" si="141"/>
        <v>.....</v>
      </c>
      <c r="F393" s="50" t="str">
        <f t="shared" si="142"/>
        <v>......</v>
      </c>
      <c r="G393" s="50" t="str">
        <f t="shared" si="143"/>
        <v>...</v>
      </c>
      <c r="H393" s="40">
        <f>IF(E393=".....", 0, _xlfn.IFNA(VLOOKUP($E393, Parameter2!$A$2:$C$5000, 3, FALSE), 0))</f>
        <v>0</v>
      </c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18" t="str">
        <f>IF(C393=".....","",_xlfn.IFNA(VLOOKUP($C393, Parameter!$A$4:$B$5000, 2, FALSE), "Kode belanja salah :("))</f>
        <v/>
      </c>
      <c r="X393" s="35"/>
      <c r="Y393" s="121"/>
      <c r="Z393" s="17"/>
      <c r="AA393" s="20"/>
      <c r="AB393" s="41" t="str">
        <f>IF($C393=".....","",VLOOKUP($C393, Parameter!$A$4:$L$5000, 6, FALSE))</f>
        <v/>
      </c>
      <c r="AC393" s="41" t="str">
        <f>IF($C393=".....","",VLOOKUP($C393, Parameter!$A$4:$L$5000, 7, FALSE))</f>
        <v/>
      </c>
      <c r="AD393" s="41" t="str">
        <f>IF($C393=".....","",VLOOKUP($C393, Parameter!$A$4:$L$5000, 8, FALSE))</f>
        <v/>
      </c>
      <c r="AE393" s="41" t="str">
        <f>IF($C393=".....","",VLOOKUP($C393, Parameter!$A$4:$L$5000, 9, FALSE))</f>
        <v/>
      </c>
      <c r="AF393" s="41" t="str">
        <f>IF($C393=".....","",VLOOKUP($C393, Parameter!$A$4:$L$5000, 10, FALSE))</f>
        <v/>
      </c>
      <c r="AG393" s="41" t="str">
        <f>IF($C393=".....","",VLOOKUP($C393, Parameter!$A$4:$L$5000, 11, FALSE))</f>
        <v/>
      </c>
      <c r="AH393" s="41" t="str">
        <f>IF($C393="..0.0.0.000","",_xlfn.IFNA(VLOOKUP($C393, Parameter!$A$4:$L$5000, 12, FALSE), ""))</f>
        <v/>
      </c>
      <c r="AI393" s="39"/>
      <c r="AJ393" s="39"/>
      <c r="AK393" s="39"/>
      <c r="AL393" s="39"/>
      <c r="AM393" s="39"/>
      <c r="AN393" s="39"/>
      <c r="AO393" s="39"/>
      <c r="AP393" s="41" t="str">
        <f>IF(F393="......", "", _xlfn.IFNA(VLOOKUP(F393, Parameter2!$D$2:$E$15000, 2, FALSE), "Kode aset salah :("))</f>
        <v/>
      </c>
      <c r="AQ393" s="39"/>
      <c r="AR393" s="51"/>
      <c r="AS393" s="52"/>
      <c r="AT393" s="53">
        <f t="shared" si="144"/>
        <v>0</v>
      </c>
      <c r="AU393" s="39" t="str">
        <f t="shared" si="145"/>
        <v/>
      </c>
      <c r="AV393" s="39" t="str">
        <f t="shared" si="146"/>
        <v/>
      </c>
      <c r="AW393" s="39" t="str">
        <f t="shared" si="147"/>
        <v/>
      </c>
      <c r="AX393" s="39" t="str">
        <f t="shared" si="148"/>
        <v/>
      </c>
      <c r="AY393" s="41" t="str">
        <f>IF(G393="...", "", VLOOKUP(G393, UPB!$A$3:$B$5000, 2, FALSE))</f>
        <v/>
      </c>
      <c r="AZ393" s="84"/>
      <c r="BA393" s="76"/>
      <c r="BB393" s="65"/>
      <c r="BC393" s="65"/>
      <c r="BD393" s="54"/>
      <c r="BE393" s="65"/>
      <c r="BF393" s="65"/>
      <c r="BG393" s="65"/>
      <c r="BH393" s="65"/>
      <c r="BI393" s="65"/>
      <c r="BJ393" s="65"/>
      <c r="BK393" s="65"/>
      <c r="BL393" s="65"/>
      <c r="BM393" s="65"/>
      <c r="BN393" s="70"/>
      <c r="BO393" s="65"/>
      <c r="BP393" s="65"/>
      <c r="BQ393" s="65"/>
      <c r="BR393" s="65"/>
      <c r="BS393" s="65"/>
      <c r="BT393" s="65"/>
      <c r="BU393" s="55" t="str">
        <f>IF(AND($D393 &lt;&gt; "", $D393 &lt;&gt; $E393, $F393 &lt;&gt; "x.x.x.x.x.x.x"), VLOOKUP($E393, Parameter!$E$3:$N$5000, 9, FALSE), "")</f>
        <v/>
      </c>
      <c r="BV393" s="55" t="str">
        <f>IF(AND($D393 &lt;&gt; "", $D393 &lt;&gt; $E393, $F393 &lt;&gt; "x.x.x.x.x.x.x"), VLOOKUP($E393, Parameter!$E$3:$N$5000, 10, FALSE), "")</f>
        <v/>
      </c>
      <c r="BW393" s="55" t="str">
        <f>IF(AND($D393 &lt;&gt; "", $D393 &lt;&gt; $E393, $F393 &lt;&gt; "x.x.x.x.x.x.x"), VLOOKUP($C393, Parameter!$A$4:$L$5000, 3, FALSE), "")</f>
        <v/>
      </c>
      <c r="BX393" s="55" t="str">
        <f>IF(AND($D393 &lt;&gt; "", $D393 &lt;&gt; $E393, $F393 &lt;&gt; "x.x.x.x.x.x.x"), VLOOKUP($C393, Parameter!$A$4:$L$5000, 4, FALSE), "")</f>
        <v/>
      </c>
      <c r="BY393" s="56">
        <f t="shared" si="149"/>
        <v>0</v>
      </c>
      <c r="BZ393" s="55" t="str">
        <f t="shared" si="150"/>
        <v>Intra</v>
      </c>
      <c r="CA393" s="55" t="str">
        <f>IF($BZ393="Ekstra", Parameter3!$B$2, "")</f>
        <v/>
      </c>
      <c r="CB393" s="55" t="str">
        <f>IF($BZ393="Ekstra", Parameter3!$C$2, "")</f>
        <v/>
      </c>
      <c r="CC393" s="55" t="str">
        <f>IF($BZ393="Ekstra", VLOOKUP($E393, Parameter!$E$3:$N$5000, 9, FALSE), "")</f>
        <v/>
      </c>
      <c r="CD393" s="55" t="str">
        <f>IF($BZ393="Ekstra", VLOOKUP($E393, Parameter!$E$3:$N$5000, 10, FALSE), "")</f>
        <v/>
      </c>
      <c r="CE393" s="56">
        <f t="shared" si="151"/>
        <v>0</v>
      </c>
      <c r="CF393" s="55" t="str">
        <f t="shared" si="164"/>
        <v/>
      </c>
      <c r="CG393" s="55" t="str">
        <f t="shared" si="164"/>
        <v/>
      </c>
      <c r="CH393" s="55" t="str">
        <f t="shared" si="153"/>
        <v/>
      </c>
      <c r="CI393" s="55" t="str">
        <f>IF($F393="x.x.x.x.x.x.x", VLOOKUP($C393, Parameter!$A$4:$L$5000, 4, FALSE), "")</f>
        <v/>
      </c>
      <c r="CJ393" s="56">
        <f t="shared" si="154"/>
        <v>0</v>
      </c>
      <c r="CM393" s="4" t="str">
        <f t="shared" si="155"/>
        <v>...-...-.....</v>
      </c>
      <c r="CN393" s="57">
        <f t="shared" si="156"/>
        <v>0</v>
      </c>
      <c r="CO393" s="58">
        <f t="shared" si="157"/>
        <v>0</v>
      </c>
      <c r="CP393" s="4" t="str">
        <f t="shared" si="158"/>
        <v/>
      </c>
      <c r="CQ393" s="4" t="b">
        <f t="shared" si="159"/>
        <v>0</v>
      </c>
      <c r="CR393" s="4" t="str">
        <f t="shared" si="160"/>
        <v/>
      </c>
      <c r="CS393" s="4" t="str">
        <f t="shared" si="161"/>
        <v/>
      </c>
      <c r="CT393" s="91" t="b">
        <f t="shared" si="137"/>
        <v>0</v>
      </c>
    </row>
    <row r="394" spans="1:98" s="4" customFormat="1" x14ac:dyDescent="0.25">
      <c r="A394" s="50" t="str">
        <f t="shared" si="138"/>
        <v>...</v>
      </c>
      <c r="B394" s="50" t="str">
        <f t="shared" si="139"/>
        <v>...</v>
      </c>
      <c r="C394" s="50" t="str">
        <f t="shared" si="140"/>
        <v>.....</v>
      </c>
      <c r="D394" s="50" t="str">
        <f>IF($C394=".....","",_xlfn.IFNA(VLOOKUP($C394, Parameter!$A$4:$L$5000, 3, FALSE), ""))</f>
        <v/>
      </c>
      <c r="E394" s="50" t="str">
        <f t="shared" si="141"/>
        <v>.....</v>
      </c>
      <c r="F394" s="50" t="str">
        <f t="shared" si="142"/>
        <v>......</v>
      </c>
      <c r="G394" s="50" t="str">
        <f t="shared" si="143"/>
        <v>...</v>
      </c>
      <c r="H394" s="40">
        <f>IF(E394=".....", 0, _xlfn.IFNA(VLOOKUP($E394, Parameter2!$A$2:$C$5000, 3, FALSE), 0))</f>
        <v>0</v>
      </c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18" t="str">
        <f>IF(C394=".....","",_xlfn.IFNA(VLOOKUP($C394, Parameter!$A$4:$B$5000, 2, FALSE), "Kode belanja salah :("))</f>
        <v/>
      </c>
      <c r="X394" s="35"/>
      <c r="Y394" s="121"/>
      <c r="Z394" s="17"/>
      <c r="AA394" s="20"/>
      <c r="AB394" s="41" t="str">
        <f>IF($C394=".....","",VLOOKUP($C394, Parameter!$A$4:$L$5000, 6, FALSE))</f>
        <v/>
      </c>
      <c r="AC394" s="41" t="str">
        <f>IF($C394=".....","",VLOOKUP($C394, Parameter!$A$4:$L$5000, 7, FALSE))</f>
        <v/>
      </c>
      <c r="AD394" s="41" t="str">
        <f>IF($C394=".....","",VLOOKUP($C394, Parameter!$A$4:$L$5000, 8, FALSE))</f>
        <v/>
      </c>
      <c r="AE394" s="41" t="str">
        <f>IF($C394=".....","",VLOOKUP($C394, Parameter!$A$4:$L$5000, 9, FALSE))</f>
        <v/>
      </c>
      <c r="AF394" s="41" t="str">
        <f>IF($C394=".....","",VLOOKUP($C394, Parameter!$A$4:$L$5000, 10, FALSE))</f>
        <v/>
      </c>
      <c r="AG394" s="41" t="str">
        <f>IF($C394=".....","",VLOOKUP($C394, Parameter!$A$4:$L$5000, 11, FALSE))</f>
        <v/>
      </c>
      <c r="AH394" s="41" t="str">
        <f>IF($C394="..0.0.0.000","",_xlfn.IFNA(VLOOKUP($C394, Parameter!$A$4:$L$5000, 12, FALSE), ""))</f>
        <v/>
      </c>
      <c r="AI394" s="39"/>
      <c r="AJ394" s="39"/>
      <c r="AK394" s="39"/>
      <c r="AL394" s="39"/>
      <c r="AM394" s="39"/>
      <c r="AN394" s="39"/>
      <c r="AO394" s="39"/>
      <c r="AP394" s="41" t="str">
        <f>IF(F394="......", "", _xlfn.IFNA(VLOOKUP(F394, Parameter2!$D$2:$E$15000, 2, FALSE), "Kode aset salah :("))</f>
        <v/>
      </c>
      <c r="AQ394" s="39"/>
      <c r="AR394" s="51"/>
      <c r="AS394" s="52"/>
      <c r="AT394" s="53">
        <f t="shared" si="144"/>
        <v>0</v>
      </c>
      <c r="AU394" s="39" t="str">
        <f t="shared" si="145"/>
        <v/>
      </c>
      <c r="AV394" s="39" t="str">
        <f t="shared" si="146"/>
        <v/>
      </c>
      <c r="AW394" s="39" t="str">
        <f t="shared" si="147"/>
        <v/>
      </c>
      <c r="AX394" s="39" t="str">
        <f t="shared" si="148"/>
        <v/>
      </c>
      <c r="AY394" s="41" t="str">
        <f>IF(G394="...", "", VLOOKUP(G394, UPB!$A$3:$B$5000, 2, FALSE))</f>
        <v/>
      </c>
      <c r="AZ394" s="84"/>
      <c r="BA394" s="76"/>
      <c r="BB394" s="65"/>
      <c r="BC394" s="65"/>
      <c r="BD394" s="54"/>
      <c r="BE394" s="65"/>
      <c r="BF394" s="65"/>
      <c r="BG394" s="65"/>
      <c r="BH394" s="65"/>
      <c r="BI394" s="65"/>
      <c r="BJ394" s="65"/>
      <c r="BK394" s="65"/>
      <c r="BL394" s="65"/>
      <c r="BM394" s="65"/>
      <c r="BN394" s="70"/>
      <c r="BO394" s="65"/>
      <c r="BP394" s="65"/>
      <c r="BQ394" s="65"/>
      <c r="BR394" s="65"/>
      <c r="BS394" s="65"/>
      <c r="BT394" s="65"/>
      <c r="BU394" s="55" t="str">
        <f>IF(AND($D394 &lt;&gt; "", $D394 &lt;&gt; $E394, $F394 &lt;&gt; "x.x.x.x.x.x.x"), VLOOKUP($E394, Parameter!$E$3:$N$5000, 9, FALSE), "")</f>
        <v/>
      </c>
      <c r="BV394" s="55" t="str">
        <f>IF(AND($D394 &lt;&gt; "", $D394 &lt;&gt; $E394, $F394 &lt;&gt; "x.x.x.x.x.x.x"), VLOOKUP($E394, Parameter!$E$3:$N$5000, 10, FALSE), "")</f>
        <v/>
      </c>
      <c r="BW394" s="55" t="str">
        <f>IF(AND($D394 &lt;&gt; "", $D394 &lt;&gt; $E394, $F394 &lt;&gt; "x.x.x.x.x.x.x"), VLOOKUP($C394, Parameter!$A$4:$L$5000, 3, FALSE), "")</f>
        <v/>
      </c>
      <c r="BX394" s="55" t="str">
        <f>IF(AND($D394 &lt;&gt; "", $D394 &lt;&gt; $E394, $F394 &lt;&gt; "x.x.x.x.x.x.x"), VLOOKUP($C394, Parameter!$A$4:$L$5000, 4, FALSE), "")</f>
        <v/>
      </c>
      <c r="BY394" s="56">
        <f t="shared" si="149"/>
        <v>0</v>
      </c>
      <c r="BZ394" s="55" t="str">
        <f t="shared" si="150"/>
        <v>Intra</v>
      </c>
      <c r="CA394" s="55" t="str">
        <f>IF($BZ394="Ekstra", Parameter3!$B$2, "")</f>
        <v/>
      </c>
      <c r="CB394" s="55" t="str">
        <f>IF($BZ394="Ekstra", Parameter3!$C$2, "")</f>
        <v/>
      </c>
      <c r="CC394" s="55" t="str">
        <f>IF($BZ394="Ekstra", VLOOKUP($E394, Parameter!$E$3:$N$5000, 9, FALSE), "")</f>
        <v/>
      </c>
      <c r="CD394" s="55" t="str">
        <f>IF($BZ394="Ekstra", VLOOKUP($E394, Parameter!$E$3:$N$5000, 10, FALSE), "")</f>
        <v/>
      </c>
      <c r="CE394" s="56">
        <f t="shared" si="151"/>
        <v>0</v>
      </c>
      <c r="CF394" s="55" t="str">
        <f t="shared" si="164"/>
        <v/>
      </c>
      <c r="CG394" s="55" t="str">
        <f t="shared" si="164"/>
        <v/>
      </c>
      <c r="CH394" s="55" t="str">
        <f t="shared" si="153"/>
        <v/>
      </c>
      <c r="CI394" s="55" t="str">
        <f>IF($F394="x.x.x.x.x.x.x", VLOOKUP($C394, Parameter!$A$4:$L$5000, 4, FALSE), "")</f>
        <v/>
      </c>
      <c r="CJ394" s="56">
        <f t="shared" si="154"/>
        <v>0</v>
      </c>
      <c r="CM394" s="4" t="str">
        <f t="shared" si="155"/>
        <v>...-...-.....</v>
      </c>
      <c r="CN394" s="57">
        <f t="shared" si="156"/>
        <v>0</v>
      </c>
      <c r="CO394" s="58">
        <f t="shared" si="157"/>
        <v>0</v>
      </c>
      <c r="CP394" s="4" t="str">
        <f t="shared" si="158"/>
        <v/>
      </c>
      <c r="CQ394" s="4" t="b">
        <f t="shared" si="159"/>
        <v>0</v>
      </c>
      <c r="CR394" s="4" t="str">
        <f t="shared" si="160"/>
        <v/>
      </c>
      <c r="CS394" s="4" t="str">
        <f t="shared" si="161"/>
        <v/>
      </c>
      <c r="CT394" s="91" t="b">
        <f t="shared" ref="CT394:CT457" si="165">IF(AK394=5, AU394&amp;"~"&amp;AV394&amp;"~"&amp;AW394&amp;"~"&amp;AX394&amp;"~"&amp;AI394&amp;"~"&amp;AJ394&amp;"~"&amp;AK394&amp;"~"&amp;AL394&amp;"~"&amp;AM394&amp;"~"&amp;AN394&amp;"~"&amp;AO394&amp;"~"&amp;AZ394&amp;"~"&amp;IF(ISBLANK(BR394), "-", BR394)&amp;"~"&amp;IF(ISBLANK(BS394), "-", BS394)&amp;"~"&amp;BT394&amp;"~"&amp;AR394&amp;"~"&amp;AT394&amp;"~"&amp;BA394)</f>
        <v>0</v>
      </c>
    </row>
    <row r="395" spans="1:98" s="4" customFormat="1" x14ac:dyDescent="0.25">
      <c r="A395" s="50" t="str">
        <f t="shared" si="138"/>
        <v>...</v>
      </c>
      <c r="B395" s="50" t="str">
        <f t="shared" si="139"/>
        <v>...</v>
      </c>
      <c r="C395" s="50" t="str">
        <f t="shared" si="140"/>
        <v>.....</v>
      </c>
      <c r="D395" s="50" t="str">
        <f>IF($C395=".....","",_xlfn.IFNA(VLOOKUP($C395, Parameter!$A$4:$L$5000, 3, FALSE), ""))</f>
        <v/>
      </c>
      <c r="E395" s="50" t="str">
        <f t="shared" si="141"/>
        <v>.....</v>
      </c>
      <c r="F395" s="50" t="str">
        <f t="shared" si="142"/>
        <v>......</v>
      </c>
      <c r="G395" s="50" t="str">
        <f t="shared" si="143"/>
        <v>...</v>
      </c>
      <c r="H395" s="40">
        <f>IF(E395=".....", 0, _xlfn.IFNA(VLOOKUP($E395, Parameter2!$A$2:$C$5000, 3, FALSE), 0))</f>
        <v>0</v>
      </c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18" t="str">
        <f>IF(C395=".....","",_xlfn.IFNA(VLOOKUP($C395, Parameter!$A$4:$B$5000, 2, FALSE), "Kode belanja salah :("))</f>
        <v/>
      </c>
      <c r="X395" s="35"/>
      <c r="Y395" s="121"/>
      <c r="Z395" s="17"/>
      <c r="AA395" s="20"/>
      <c r="AB395" s="41" t="str">
        <f>IF($C395=".....","",VLOOKUP($C395, Parameter!$A$4:$L$5000, 6, FALSE))</f>
        <v/>
      </c>
      <c r="AC395" s="41" t="str">
        <f>IF($C395=".....","",VLOOKUP($C395, Parameter!$A$4:$L$5000, 7, FALSE))</f>
        <v/>
      </c>
      <c r="AD395" s="41" t="str">
        <f>IF($C395=".....","",VLOOKUP($C395, Parameter!$A$4:$L$5000, 8, FALSE))</f>
        <v/>
      </c>
      <c r="AE395" s="41" t="str">
        <f>IF($C395=".....","",VLOOKUP($C395, Parameter!$A$4:$L$5000, 9, FALSE))</f>
        <v/>
      </c>
      <c r="AF395" s="41" t="str">
        <f>IF($C395=".....","",VLOOKUP($C395, Parameter!$A$4:$L$5000, 10, FALSE))</f>
        <v/>
      </c>
      <c r="AG395" s="41" t="str">
        <f>IF($C395=".....","",VLOOKUP($C395, Parameter!$A$4:$L$5000, 11, FALSE))</f>
        <v/>
      </c>
      <c r="AH395" s="41" t="str">
        <f>IF($C395="..0.0.0.000","",_xlfn.IFNA(VLOOKUP($C395, Parameter!$A$4:$L$5000, 12, FALSE), ""))</f>
        <v/>
      </c>
      <c r="AI395" s="39"/>
      <c r="AJ395" s="39"/>
      <c r="AK395" s="39"/>
      <c r="AL395" s="39"/>
      <c r="AM395" s="39"/>
      <c r="AN395" s="39"/>
      <c r="AO395" s="39"/>
      <c r="AP395" s="41" t="str">
        <f>IF(F395="......", "", _xlfn.IFNA(VLOOKUP(F395, Parameter2!$D$2:$E$15000, 2, FALSE), "Kode aset salah :("))</f>
        <v/>
      </c>
      <c r="AQ395" s="39"/>
      <c r="AR395" s="51"/>
      <c r="AS395" s="52"/>
      <c r="AT395" s="53">
        <f t="shared" si="144"/>
        <v>0</v>
      </c>
      <c r="AU395" s="39" t="str">
        <f t="shared" si="145"/>
        <v/>
      </c>
      <c r="AV395" s="39" t="str">
        <f t="shared" si="146"/>
        <v/>
      </c>
      <c r="AW395" s="39" t="str">
        <f t="shared" si="147"/>
        <v/>
      </c>
      <c r="AX395" s="39" t="str">
        <f t="shared" si="148"/>
        <v/>
      </c>
      <c r="AY395" s="41" t="str">
        <f>IF(G395="...", "", VLOOKUP(G395, UPB!$A$3:$B$5000, 2, FALSE))</f>
        <v/>
      </c>
      <c r="AZ395" s="84"/>
      <c r="BA395" s="76"/>
      <c r="BB395" s="65"/>
      <c r="BC395" s="65"/>
      <c r="BD395" s="54"/>
      <c r="BE395" s="65"/>
      <c r="BF395" s="65"/>
      <c r="BG395" s="65"/>
      <c r="BH395" s="65"/>
      <c r="BI395" s="65"/>
      <c r="BJ395" s="65"/>
      <c r="BK395" s="65"/>
      <c r="BL395" s="65"/>
      <c r="BM395" s="65"/>
      <c r="BN395" s="70"/>
      <c r="BO395" s="65"/>
      <c r="BP395" s="65"/>
      <c r="BQ395" s="65"/>
      <c r="BR395" s="65"/>
      <c r="BS395" s="65"/>
      <c r="BT395" s="65"/>
      <c r="BU395" s="55" t="str">
        <f>IF(AND($D395 &lt;&gt; "", $D395 &lt;&gt; $E395, $F395 &lt;&gt; "x.x.x.x.x.x.x"), VLOOKUP($E395, Parameter!$E$3:$N$5000, 9, FALSE), "")</f>
        <v/>
      </c>
      <c r="BV395" s="55" t="str">
        <f>IF(AND($D395 &lt;&gt; "", $D395 &lt;&gt; $E395, $F395 &lt;&gt; "x.x.x.x.x.x.x"), VLOOKUP($E395, Parameter!$E$3:$N$5000, 10, FALSE), "")</f>
        <v/>
      </c>
      <c r="BW395" s="55" t="str">
        <f>IF(AND($D395 &lt;&gt; "", $D395 &lt;&gt; $E395, $F395 &lt;&gt; "x.x.x.x.x.x.x"), VLOOKUP($C395, Parameter!$A$4:$L$5000, 3, FALSE), "")</f>
        <v/>
      </c>
      <c r="BX395" s="55" t="str">
        <f>IF(AND($D395 &lt;&gt; "", $D395 &lt;&gt; $E395, $F395 &lt;&gt; "x.x.x.x.x.x.x"), VLOOKUP($C395, Parameter!$A$4:$L$5000, 4, FALSE), "")</f>
        <v/>
      </c>
      <c r="BY395" s="56">
        <f t="shared" si="149"/>
        <v>0</v>
      </c>
      <c r="BZ395" s="55" t="str">
        <f t="shared" si="150"/>
        <v>Intra</v>
      </c>
      <c r="CA395" s="55" t="str">
        <f>IF($BZ395="Ekstra", Parameter3!$B$2, "")</f>
        <v/>
      </c>
      <c r="CB395" s="55" t="str">
        <f>IF($BZ395="Ekstra", Parameter3!$C$2, "")</f>
        <v/>
      </c>
      <c r="CC395" s="55" t="str">
        <f>IF($BZ395="Ekstra", VLOOKUP($E395, Parameter!$E$3:$N$5000, 9, FALSE), "")</f>
        <v/>
      </c>
      <c r="CD395" s="55" t="str">
        <f>IF($BZ395="Ekstra", VLOOKUP($E395, Parameter!$E$3:$N$5000, 10, FALSE), "")</f>
        <v/>
      </c>
      <c r="CE395" s="56">
        <f t="shared" si="151"/>
        <v>0</v>
      </c>
      <c r="CF395" s="55" t="str">
        <f t="shared" si="164"/>
        <v/>
      </c>
      <c r="CG395" s="55" t="str">
        <f t="shared" si="164"/>
        <v/>
      </c>
      <c r="CH395" s="55" t="str">
        <f t="shared" si="153"/>
        <v/>
      </c>
      <c r="CI395" s="55" t="str">
        <f>IF($F395="x.x.x.x.x.x.x", VLOOKUP($C395, Parameter!$A$4:$L$5000, 4, FALSE), "")</f>
        <v/>
      </c>
      <c r="CJ395" s="56">
        <f t="shared" si="154"/>
        <v>0</v>
      </c>
      <c r="CM395" s="4" t="str">
        <f t="shared" si="155"/>
        <v>...-...-.....</v>
      </c>
      <c r="CN395" s="57">
        <f t="shared" si="156"/>
        <v>0</v>
      </c>
      <c r="CO395" s="58">
        <f t="shared" si="157"/>
        <v>0</v>
      </c>
      <c r="CP395" s="4" t="str">
        <f t="shared" si="158"/>
        <v/>
      </c>
      <c r="CQ395" s="4" t="b">
        <f t="shared" si="159"/>
        <v>0</v>
      </c>
      <c r="CR395" s="4" t="str">
        <f t="shared" si="160"/>
        <v/>
      </c>
      <c r="CS395" s="4" t="str">
        <f t="shared" si="161"/>
        <v/>
      </c>
      <c r="CT395" s="91" t="b">
        <f t="shared" si="165"/>
        <v>0</v>
      </c>
    </row>
    <row r="396" spans="1:98" s="4" customFormat="1" x14ac:dyDescent="0.25">
      <c r="A396" s="50" t="str">
        <f t="shared" ref="A396:A459" si="166">I396&amp;"."&amp;J396&amp;"."&amp;K396&amp;"."&amp;L396</f>
        <v>...</v>
      </c>
      <c r="B396" s="50" t="str">
        <f t="shared" ref="B396:B459" si="167">M396&amp;"."&amp;N396&amp;"."&amp;O396&amp;"."&amp;P396</f>
        <v>...</v>
      </c>
      <c r="C396" s="50" t="str">
        <f t="shared" ref="C396:C459" si="168">Q396&amp;"."&amp;R396&amp;"."&amp;S396&amp;"."&amp;T396&amp;"."&amp;U396&amp;"."&amp;V396</f>
        <v>.....</v>
      </c>
      <c r="D396" s="50" t="str">
        <f>IF($C396=".....","",_xlfn.IFNA(VLOOKUP($C396, Parameter!$A$4:$L$5000, 3, FALSE), ""))</f>
        <v/>
      </c>
      <c r="E396" s="50" t="str">
        <f t="shared" ref="E396:E459" si="169">$AI396&amp;"."&amp;$AJ396&amp;"."&amp;$AK396&amp;"."&amp;$AL396&amp;"."&amp;$AM396&amp;"."&amp;$AN396</f>
        <v>.....</v>
      </c>
      <c r="F396" s="50" t="str">
        <f t="shared" ref="F396:F459" si="170">$AI396&amp;"."&amp;$AJ396&amp;"."&amp;$AK396&amp;"."&amp;$AL396&amp;"."&amp;$AM396&amp;"."&amp;$AN396&amp;"."&amp;$AO396</f>
        <v>......</v>
      </c>
      <c r="G396" s="50" t="str">
        <f t="shared" ref="G396:G459" si="171">AU396&amp;"."&amp;AV396&amp;"."&amp;AW396&amp;"."&amp;AX396</f>
        <v>...</v>
      </c>
      <c r="H396" s="40">
        <f>IF(E396=".....", 0, _xlfn.IFNA(VLOOKUP($E396, Parameter2!$A$2:$C$5000, 3, FALSE), 0))</f>
        <v>0</v>
      </c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18" t="str">
        <f>IF(C396=".....","",_xlfn.IFNA(VLOOKUP($C396, Parameter!$A$4:$B$5000, 2, FALSE), "Kode belanja salah :("))</f>
        <v/>
      </c>
      <c r="X396" s="35"/>
      <c r="Y396" s="121"/>
      <c r="Z396" s="17"/>
      <c r="AA396" s="20"/>
      <c r="AB396" s="41" t="str">
        <f>IF($C396=".....","",VLOOKUP($C396, Parameter!$A$4:$L$5000, 6, FALSE))</f>
        <v/>
      </c>
      <c r="AC396" s="41" t="str">
        <f>IF($C396=".....","",VLOOKUP($C396, Parameter!$A$4:$L$5000, 7, FALSE))</f>
        <v/>
      </c>
      <c r="AD396" s="41" t="str">
        <f>IF($C396=".....","",VLOOKUP($C396, Parameter!$A$4:$L$5000, 8, FALSE))</f>
        <v/>
      </c>
      <c r="AE396" s="41" t="str">
        <f>IF($C396=".....","",VLOOKUP($C396, Parameter!$A$4:$L$5000, 9, FALSE))</f>
        <v/>
      </c>
      <c r="AF396" s="41" t="str">
        <f>IF($C396=".....","",VLOOKUP($C396, Parameter!$A$4:$L$5000, 10, FALSE))</f>
        <v/>
      </c>
      <c r="AG396" s="41" t="str">
        <f>IF($C396=".....","",VLOOKUP($C396, Parameter!$A$4:$L$5000, 11, FALSE))</f>
        <v/>
      </c>
      <c r="AH396" s="41" t="str">
        <f>IF($C396="..0.0.0.000","",_xlfn.IFNA(VLOOKUP($C396, Parameter!$A$4:$L$5000, 12, FALSE), ""))</f>
        <v/>
      </c>
      <c r="AI396" s="39"/>
      <c r="AJ396" s="39"/>
      <c r="AK396" s="39"/>
      <c r="AL396" s="39"/>
      <c r="AM396" s="39"/>
      <c r="AN396" s="39"/>
      <c r="AO396" s="39"/>
      <c r="AP396" s="41" t="str">
        <f>IF(F396="......", "", _xlfn.IFNA(VLOOKUP(F396, Parameter2!$D$2:$E$15000, 2, FALSE), "Kode aset salah :("))</f>
        <v/>
      </c>
      <c r="AQ396" s="39"/>
      <c r="AR396" s="51"/>
      <c r="AS396" s="52"/>
      <c r="AT396" s="53">
        <f t="shared" ref="AT396:AT459" si="172">IF(OR(ISBLANK(AR396), AR396=0), 0, AS396/AR396)</f>
        <v>0</v>
      </c>
      <c r="AU396" s="39" t="str">
        <f t="shared" ref="AU396:AU459" si="173">IF(ISBLANK($AI396), "", $I$1)</f>
        <v/>
      </c>
      <c r="AV396" s="39" t="str">
        <f t="shared" ref="AV396:AV459" si="174">IF(ISBLANK($AI396), "", $J$1)</f>
        <v/>
      </c>
      <c r="AW396" s="39" t="str">
        <f t="shared" ref="AW396:AW459" si="175">IF(ISBLANK($AI396), "", $K$1)</f>
        <v/>
      </c>
      <c r="AX396" s="39" t="str">
        <f t="shared" ref="AX396:AX459" si="176">IF(ISBLANK($AI396), "", $L$1)</f>
        <v/>
      </c>
      <c r="AY396" s="41" t="str">
        <f>IF(G396="...", "", VLOOKUP(G396, UPB!$A$3:$B$5000, 2, FALSE))</f>
        <v/>
      </c>
      <c r="AZ396" s="84"/>
      <c r="BA396" s="76"/>
      <c r="BB396" s="65"/>
      <c r="BC396" s="65"/>
      <c r="BD396" s="54"/>
      <c r="BE396" s="65"/>
      <c r="BF396" s="65"/>
      <c r="BG396" s="65"/>
      <c r="BH396" s="65"/>
      <c r="BI396" s="65"/>
      <c r="BJ396" s="65"/>
      <c r="BK396" s="65"/>
      <c r="BL396" s="65"/>
      <c r="BM396" s="65"/>
      <c r="BN396" s="70"/>
      <c r="BO396" s="65"/>
      <c r="BP396" s="65"/>
      <c r="BQ396" s="65"/>
      <c r="BR396" s="65"/>
      <c r="BS396" s="65"/>
      <c r="BT396" s="65"/>
      <c r="BU396" s="55" t="str">
        <f>IF(AND($D396 &lt;&gt; "", $D396 &lt;&gt; $E396, $F396 &lt;&gt; "x.x.x.x.x.x.x"), VLOOKUP($E396, Parameter!$E$3:$N$5000, 9, FALSE), "")</f>
        <v/>
      </c>
      <c r="BV396" s="55" t="str">
        <f>IF(AND($D396 &lt;&gt; "", $D396 &lt;&gt; $E396, $F396 &lt;&gt; "x.x.x.x.x.x.x"), VLOOKUP($E396, Parameter!$E$3:$N$5000, 10, FALSE), "")</f>
        <v/>
      </c>
      <c r="BW396" s="55" t="str">
        <f>IF(AND($D396 &lt;&gt; "", $D396 &lt;&gt; $E396, $F396 &lt;&gt; "x.x.x.x.x.x.x"), VLOOKUP($C396, Parameter!$A$4:$L$5000, 3, FALSE), "")</f>
        <v/>
      </c>
      <c r="BX396" s="55" t="str">
        <f>IF(AND($D396 &lt;&gt; "", $D396 &lt;&gt; $E396, $F396 &lt;&gt; "x.x.x.x.x.x.x"), VLOOKUP($C396, Parameter!$A$4:$L$5000, 4, FALSE), "")</f>
        <v/>
      </c>
      <c r="BY396" s="56">
        <f t="shared" ref="BY396:BY459" si="177">IF(AND($D396 &lt;&gt; "", $D396 &lt;&gt; $E396, $F396 &lt;&gt; "x.x.x.x.x.x.x"), $AS396, 0)</f>
        <v>0</v>
      </c>
      <c r="BZ396" s="55" t="str">
        <f t="shared" ref="BZ396:BZ459" si="178">IF(AT396&lt;H396, "Ekstra", "Intra")</f>
        <v>Intra</v>
      </c>
      <c r="CA396" s="55" t="str">
        <f>IF($BZ396="Ekstra", Parameter3!$B$2, "")</f>
        <v/>
      </c>
      <c r="CB396" s="55" t="str">
        <f>IF($BZ396="Ekstra", Parameter3!$C$2, "")</f>
        <v/>
      </c>
      <c r="CC396" s="55" t="str">
        <f>IF($BZ396="Ekstra", VLOOKUP($E396, Parameter!$E$3:$N$5000, 9, FALSE), "")</f>
        <v/>
      </c>
      <c r="CD396" s="55" t="str">
        <f>IF($BZ396="Ekstra", VLOOKUP($E396, Parameter!$E$3:$N$5000, 10, FALSE), "")</f>
        <v/>
      </c>
      <c r="CE396" s="56">
        <f t="shared" ref="CE396:CE459" si="179">IF($BZ396="Ekstra", $AS396, 0)</f>
        <v>0</v>
      </c>
      <c r="CF396" s="55" t="str">
        <f t="shared" si="164"/>
        <v/>
      </c>
      <c r="CG396" s="55" t="str">
        <f t="shared" si="164"/>
        <v/>
      </c>
      <c r="CH396" s="55" t="str">
        <f t="shared" ref="CH396:CH459" si="180">IF($F396="x.x.x.x.x.x.x", D396, "")</f>
        <v/>
      </c>
      <c r="CI396" s="55" t="str">
        <f>IF($F396="x.x.x.x.x.x.x", VLOOKUP($C396, Parameter!$A$4:$L$5000, 4, FALSE), "")</f>
        <v/>
      </c>
      <c r="CJ396" s="56">
        <f t="shared" ref="CJ396:CJ459" si="181">IF($F396="x.x.x.x.x.x.x", $AS396, 0)</f>
        <v>0</v>
      </c>
      <c r="CM396" s="4" t="str">
        <f t="shared" ref="CM396:CM459" si="182">A396&amp;"-"&amp;B396&amp;"-"&amp;C396</f>
        <v>...-...-.....</v>
      </c>
      <c r="CN396" s="57">
        <f t="shared" ref="CN396:CN459" si="183">AA396</f>
        <v>0</v>
      </c>
      <c r="CO396" s="58">
        <f t="shared" ref="CO396:CO459" si="184">AS396</f>
        <v>0</v>
      </c>
      <c r="CP396" s="4" t="str">
        <f t="shared" ref="CP396:CP459" si="185">IF($AK396=1, AU396&amp;"~"&amp;AV396&amp;"~"&amp;AW396&amp;"~"&amp;AX396&amp;"~"&amp;AI396&amp;"~"&amp;AJ396&amp;"~"&amp;AK396&amp;"~"&amp;AL396&amp;"~"&amp;AM396&amp;"~"&amp;AN396&amp;"~"&amp;AO396&amp;"~"&amp;AZ396&amp;"~"&amp;BB396&amp;"~"&amp;BC396&amp;"~"&amp;BD396&amp;"~"&amp;BE396&amp;"~"&amp;AR396&amp;"~"&amp;AT396&amp;"~"&amp;BF396, "")</f>
        <v/>
      </c>
      <c r="CQ396" s="4" t="b">
        <f t="shared" ref="CQ396:CQ459" si="186">IF($AK396=2, AU396&amp;"~"&amp;AV396&amp;"~"&amp;AW396&amp;"~"&amp;AX396&amp;"~"&amp;AI396&amp;"~"&amp;AJ396&amp;"~"&amp;AK396&amp;"~"&amp;AL396&amp;"~"&amp;AM396&amp;"~"&amp;AN396&amp;"~"&amp;AO396&amp;"~"&amp;AZ396&amp;"~"&amp;IF(ISBLANK(BG396), "-", BG396)&amp;"~"&amp;IF(ISBLANK(BH396), "-", BH396)&amp;"~"&amp;IF(ISBLANK(BI396), "-", BI396)&amp;"~"&amp;IF(ISBLANK(BJ396), "-", BJ396)&amp;"~"&amp;IF(ISBLANK(BK396), "-", BK396)&amp;"~Pembelian~"&amp;AR396&amp;"~"&amp;AT396&amp; "~"&amp;BA396)</f>
        <v>0</v>
      </c>
      <c r="CR396" s="4" t="str">
        <f t="shared" ref="CR396:CR459" si="187">IF(AK396=3, AU396&amp;"~"&amp;AV396&amp;"~"&amp;AW396&amp;"~"&amp;AX396&amp;"~"&amp;AI396&amp;"~"&amp;AJ396&amp;"~"&amp;AK396&amp;"~"&amp;AL396&amp;"~"&amp;AM396&amp;"~"&amp;AN396&amp;"~"&amp;AO396&amp;"~"&amp;AZ396&amp;"~"&amp;BL396&amp;"~"&amp;BM396&amp;"~"&amp;AR396&amp;"~"&amp;AT396&amp;"~"&amp;BN396, "")</f>
        <v/>
      </c>
      <c r="CS396" s="4" t="str">
        <f t="shared" ref="CS396:CS459" si="188">IF(AK396=4, AU396&amp;"~"&amp;AV396&amp;"~"&amp;AW396&amp;"~"&amp;AX396&amp;"~"&amp;AI396&amp;"~"&amp;AJ396&amp;"~"&amp;AK396&amp;"~"&amp;AL396&amp;"~"&amp;AM396&amp;"~"&amp;AN396&amp;"~"&amp;AO396&amp;"~"&amp;AZ396&amp;"~"&amp;BO396&amp;"~"&amp;BP396&amp;"~"&amp;AR396&amp;"~"&amp;AT396&amp;"~"&amp;BQ396, "")</f>
        <v/>
      </c>
      <c r="CT396" s="91" t="b">
        <f t="shared" si="165"/>
        <v>0</v>
      </c>
    </row>
    <row r="397" spans="1:98" s="4" customFormat="1" x14ac:dyDescent="0.25">
      <c r="A397" s="50" t="str">
        <f t="shared" si="166"/>
        <v>...</v>
      </c>
      <c r="B397" s="50" t="str">
        <f t="shared" si="167"/>
        <v>...</v>
      </c>
      <c r="C397" s="50" t="str">
        <f t="shared" si="168"/>
        <v>.....</v>
      </c>
      <c r="D397" s="50" t="str">
        <f>IF($C397=".....","",_xlfn.IFNA(VLOOKUP($C397, Parameter!$A$4:$L$5000, 3, FALSE), ""))</f>
        <v/>
      </c>
      <c r="E397" s="50" t="str">
        <f t="shared" si="169"/>
        <v>.....</v>
      </c>
      <c r="F397" s="50" t="str">
        <f t="shared" si="170"/>
        <v>......</v>
      </c>
      <c r="G397" s="50" t="str">
        <f t="shared" si="171"/>
        <v>...</v>
      </c>
      <c r="H397" s="40">
        <f>IF(E397=".....", 0, _xlfn.IFNA(VLOOKUP($E397, Parameter2!$A$2:$C$5000, 3, FALSE), 0))</f>
        <v>0</v>
      </c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18" t="str">
        <f>IF(C397=".....","",_xlfn.IFNA(VLOOKUP($C397, Parameter!$A$4:$B$5000, 2, FALSE), "Kode belanja salah :("))</f>
        <v/>
      </c>
      <c r="X397" s="35"/>
      <c r="Y397" s="121"/>
      <c r="Z397" s="17"/>
      <c r="AA397" s="20"/>
      <c r="AB397" s="41" t="str">
        <f>IF($C397=".....","",VLOOKUP($C397, Parameter!$A$4:$L$5000, 6, FALSE))</f>
        <v/>
      </c>
      <c r="AC397" s="41" t="str">
        <f>IF($C397=".....","",VLOOKUP($C397, Parameter!$A$4:$L$5000, 7, FALSE))</f>
        <v/>
      </c>
      <c r="AD397" s="41" t="str">
        <f>IF($C397=".....","",VLOOKUP($C397, Parameter!$A$4:$L$5000, 8, FALSE))</f>
        <v/>
      </c>
      <c r="AE397" s="41" t="str">
        <f>IF($C397=".....","",VLOOKUP($C397, Parameter!$A$4:$L$5000, 9, FALSE))</f>
        <v/>
      </c>
      <c r="AF397" s="41" t="str">
        <f>IF($C397=".....","",VLOOKUP($C397, Parameter!$A$4:$L$5000, 10, FALSE))</f>
        <v/>
      </c>
      <c r="AG397" s="41" t="str">
        <f>IF($C397=".....","",VLOOKUP($C397, Parameter!$A$4:$L$5000, 11, FALSE))</f>
        <v/>
      </c>
      <c r="AH397" s="41" t="str">
        <f>IF($C397="..0.0.0.000","",_xlfn.IFNA(VLOOKUP($C397, Parameter!$A$4:$L$5000, 12, FALSE), ""))</f>
        <v/>
      </c>
      <c r="AI397" s="39"/>
      <c r="AJ397" s="39"/>
      <c r="AK397" s="39"/>
      <c r="AL397" s="39"/>
      <c r="AM397" s="39"/>
      <c r="AN397" s="39"/>
      <c r="AO397" s="39"/>
      <c r="AP397" s="41" t="str">
        <f>IF(F397="......", "", _xlfn.IFNA(VLOOKUP(F397, Parameter2!$D$2:$E$15000, 2, FALSE), "Kode aset salah :("))</f>
        <v/>
      </c>
      <c r="AQ397" s="39"/>
      <c r="AR397" s="51"/>
      <c r="AS397" s="52"/>
      <c r="AT397" s="53">
        <f t="shared" si="172"/>
        <v>0</v>
      </c>
      <c r="AU397" s="39" t="str">
        <f t="shared" si="173"/>
        <v/>
      </c>
      <c r="AV397" s="39" t="str">
        <f t="shared" si="174"/>
        <v/>
      </c>
      <c r="AW397" s="39" t="str">
        <f t="shared" si="175"/>
        <v/>
      </c>
      <c r="AX397" s="39" t="str">
        <f t="shared" si="176"/>
        <v/>
      </c>
      <c r="AY397" s="41" t="str">
        <f>IF(G397="...", "", VLOOKUP(G397, UPB!$A$3:$B$5000, 2, FALSE))</f>
        <v/>
      </c>
      <c r="AZ397" s="84"/>
      <c r="BA397" s="76"/>
      <c r="BB397" s="65"/>
      <c r="BC397" s="65"/>
      <c r="BD397" s="54"/>
      <c r="BE397" s="65"/>
      <c r="BF397" s="65"/>
      <c r="BG397" s="65"/>
      <c r="BH397" s="65"/>
      <c r="BI397" s="65"/>
      <c r="BJ397" s="65"/>
      <c r="BK397" s="65"/>
      <c r="BL397" s="65"/>
      <c r="BM397" s="65"/>
      <c r="BN397" s="70"/>
      <c r="BO397" s="65"/>
      <c r="BP397" s="65"/>
      <c r="BQ397" s="65"/>
      <c r="BR397" s="65"/>
      <c r="BS397" s="65"/>
      <c r="BT397" s="65"/>
      <c r="BU397" s="55" t="str">
        <f>IF(AND($D397 &lt;&gt; "", $D397 &lt;&gt; $E397, $F397 &lt;&gt; "x.x.x.x.x.x.x"), VLOOKUP($E397, Parameter!$E$3:$N$5000, 9, FALSE), "")</f>
        <v/>
      </c>
      <c r="BV397" s="55" t="str">
        <f>IF(AND($D397 &lt;&gt; "", $D397 &lt;&gt; $E397, $F397 &lt;&gt; "x.x.x.x.x.x.x"), VLOOKUP($E397, Parameter!$E$3:$N$5000, 10, FALSE), "")</f>
        <v/>
      </c>
      <c r="BW397" s="55" t="str">
        <f>IF(AND($D397 &lt;&gt; "", $D397 &lt;&gt; $E397, $F397 &lt;&gt; "x.x.x.x.x.x.x"), VLOOKUP($C397, Parameter!$A$4:$L$5000, 3, FALSE), "")</f>
        <v/>
      </c>
      <c r="BX397" s="55" t="str">
        <f>IF(AND($D397 &lt;&gt; "", $D397 &lt;&gt; $E397, $F397 &lt;&gt; "x.x.x.x.x.x.x"), VLOOKUP($C397, Parameter!$A$4:$L$5000, 4, FALSE), "")</f>
        <v/>
      </c>
      <c r="BY397" s="56">
        <f t="shared" si="177"/>
        <v>0</v>
      </c>
      <c r="BZ397" s="55" t="str">
        <f t="shared" si="178"/>
        <v>Intra</v>
      </c>
      <c r="CA397" s="55" t="str">
        <f>IF($BZ397="Ekstra", Parameter3!$B$2, "")</f>
        <v/>
      </c>
      <c r="CB397" s="55" t="str">
        <f>IF($BZ397="Ekstra", Parameter3!$C$2, "")</f>
        <v/>
      </c>
      <c r="CC397" s="55" t="str">
        <f>IF($BZ397="Ekstra", VLOOKUP($E397, Parameter!$E$3:$N$5000, 9, FALSE), "")</f>
        <v/>
      </c>
      <c r="CD397" s="55" t="str">
        <f>IF($BZ397="Ekstra", VLOOKUP($E397, Parameter!$E$3:$N$5000, 10, FALSE), "")</f>
        <v/>
      </c>
      <c r="CE397" s="56">
        <f t="shared" si="179"/>
        <v>0</v>
      </c>
      <c r="CF397" s="55" t="str">
        <f t="shared" si="164"/>
        <v/>
      </c>
      <c r="CG397" s="55" t="str">
        <f t="shared" si="164"/>
        <v/>
      </c>
      <c r="CH397" s="55" t="str">
        <f t="shared" si="180"/>
        <v/>
      </c>
      <c r="CI397" s="55" t="str">
        <f>IF($F397="x.x.x.x.x.x.x", VLOOKUP($C397, Parameter!$A$4:$L$5000, 4, FALSE), "")</f>
        <v/>
      </c>
      <c r="CJ397" s="56">
        <f t="shared" si="181"/>
        <v>0</v>
      </c>
      <c r="CM397" s="4" t="str">
        <f t="shared" si="182"/>
        <v>...-...-.....</v>
      </c>
      <c r="CN397" s="57">
        <f t="shared" si="183"/>
        <v>0</v>
      </c>
      <c r="CO397" s="58">
        <f t="shared" si="184"/>
        <v>0</v>
      </c>
      <c r="CP397" s="4" t="str">
        <f t="shared" si="185"/>
        <v/>
      </c>
      <c r="CQ397" s="4" t="b">
        <f t="shared" si="186"/>
        <v>0</v>
      </c>
      <c r="CR397" s="4" t="str">
        <f t="shared" si="187"/>
        <v/>
      </c>
      <c r="CS397" s="4" t="str">
        <f t="shared" si="188"/>
        <v/>
      </c>
      <c r="CT397" s="91" t="b">
        <f t="shared" si="165"/>
        <v>0</v>
      </c>
    </row>
    <row r="398" spans="1:98" s="4" customFormat="1" x14ac:dyDescent="0.25">
      <c r="A398" s="50" t="str">
        <f t="shared" si="166"/>
        <v>...</v>
      </c>
      <c r="B398" s="50" t="str">
        <f t="shared" si="167"/>
        <v>...</v>
      </c>
      <c r="C398" s="50" t="str">
        <f t="shared" si="168"/>
        <v>.....</v>
      </c>
      <c r="D398" s="50" t="str">
        <f>IF($C398=".....","",_xlfn.IFNA(VLOOKUP($C398, Parameter!$A$4:$L$5000, 3, FALSE), ""))</f>
        <v/>
      </c>
      <c r="E398" s="50" t="str">
        <f t="shared" si="169"/>
        <v>.....</v>
      </c>
      <c r="F398" s="50" t="str">
        <f t="shared" si="170"/>
        <v>......</v>
      </c>
      <c r="G398" s="50" t="str">
        <f t="shared" si="171"/>
        <v>...</v>
      </c>
      <c r="H398" s="40">
        <f>IF(E398=".....", 0, _xlfn.IFNA(VLOOKUP($E398, Parameter2!$A$2:$C$5000, 3, FALSE), 0))</f>
        <v>0</v>
      </c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18" t="str">
        <f>IF(C398=".....","",_xlfn.IFNA(VLOOKUP($C398, Parameter!$A$4:$B$5000, 2, FALSE), "Kode belanja salah :("))</f>
        <v/>
      </c>
      <c r="X398" s="35"/>
      <c r="Y398" s="121"/>
      <c r="Z398" s="17"/>
      <c r="AA398" s="20"/>
      <c r="AB398" s="41" t="str">
        <f>IF($C398=".....","",VLOOKUP($C398, Parameter!$A$4:$L$5000, 6, FALSE))</f>
        <v/>
      </c>
      <c r="AC398" s="41" t="str">
        <f>IF($C398=".....","",VLOOKUP($C398, Parameter!$A$4:$L$5000, 7, FALSE))</f>
        <v/>
      </c>
      <c r="AD398" s="41" t="str">
        <f>IF($C398=".....","",VLOOKUP($C398, Parameter!$A$4:$L$5000, 8, FALSE))</f>
        <v/>
      </c>
      <c r="AE398" s="41" t="str">
        <f>IF($C398=".....","",VLOOKUP($C398, Parameter!$A$4:$L$5000, 9, FALSE))</f>
        <v/>
      </c>
      <c r="AF398" s="41" t="str">
        <f>IF($C398=".....","",VLOOKUP($C398, Parameter!$A$4:$L$5000, 10, FALSE))</f>
        <v/>
      </c>
      <c r="AG398" s="41" t="str">
        <f>IF($C398=".....","",VLOOKUP($C398, Parameter!$A$4:$L$5000, 11, FALSE))</f>
        <v/>
      </c>
      <c r="AH398" s="41" t="str">
        <f>IF($C398="..0.0.0.000","",_xlfn.IFNA(VLOOKUP($C398, Parameter!$A$4:$L$5000, 12, FALSE), ""))</f>
        <v/>
      </c>
      <c r="AI398" s="39"/>
      <c r="AJ398" s="39"/>
      <c r="AK398" s="39"/>
      <c r="AL398" s="39"/>
      <c r="AM398" s="39"/>
      <c r="AN398" s="39"/>
      <c r="AO398" s="39"/>
      <c r="AP398" s="41" t="str">
        <f>IF(F398="......", "", _xlfn.IFNA(VLOOKUP(F398, Parameter2!$D$2:$E$15000, 2, FALSE), "Kode aset salah :("))</f>
        <v/>
      </c>
      <c r="AQ398" s="39"/>
      <c r="AR398" s="51"/>
      <c r="AS398" s="52"/>
      <c r="AT398" s="53">
        <f t="shared" si="172"/>
        <v>0</v>
      </c>
      <c r="AU398" s="39" t="str">
        <f t="shared" si="173"/>
        <v/>
      </c>
      <c r="AV398" s="39" t="str">
        <f t="shared" si="174"/>
        <v/>
      </c>
      <c r="AW398" s="39" t="str">
        <f t="shared" si="175"/>
        <v/>
      </c>
      <c r="AX398" s="39" t="str">
        <f t="shared" si="176"/>
        <v/>
      </c>
      <c r="AY398" s="41" t="str">
        <f>IF(G398="...", "", VLOOKUP(G398, UPB!$A$3:$B$5000, 2, FALSE))</f>
        <v/>
      </c>
      <c r="AZ398" s="84"/>
      <c r="BA398" s="76"/>
      <c r="BB398" s="65"/>
      <c r="BC398" s="65"/>
      <c r="BD398" s="54"/>
      <c r="BE398" s="65"/>
      <c r="BF398" s="65"/>
      <c r="BG398" s="65"/>
      <c r="BH398" s="65"/>
      <c r="BI398" s="65"/>
      <c r="BJ398" s="65"/>
      <c r="BK398" s="65"/>
      <c r="BL398" s="65"/>
      <c r="BM398" s="65"/>
      <c r="BN398" s="70"/>
      <c r="BO398" s="65"/>
      <c r="BP398" s="65"/>
      <c r="BQ398" s="65"/>
      <c r="BR398" s="65"/>
      <c r="BS398" s="65"/>
      <c r="BT398" s="65"/>
      <c r="BU398" s="55" t="str">
        <f>IF(AND($D398 &lt;&gt; "", $D398 &lt;&gt; $E398, $F398 &lt;&gt; "x.x.x.x.x.x.x"), VLOOKUP($E398, Parameter!$E$3:$N$5000, 9, FALSE), "")</f>
        <v/>
      </c>
      <c r="BV398" s="55" t="str">
        <f>IF(AND($D398 &lt;&gt; "", $D398 &lt;&gt; $E398, $F398 &lt;&gt; "x.x.x.x.x.x.x"), VLOOKUP($E398, Parameter!$E$3:$N$5000, 10, FALSE), "")</f>
        <v/>
      </c>
      <c r="BW398" s="55" t="str">
        <f>IF(AND($D398 &lt;&gt; "", $D398 &lt;&gt; $E398, $F398 &lt;&gt; "x.x.x.x.x.x.x"), VLOOKUP($C398, Parameter!$A$4:$L$5000, 3, FALSE), "")</f>
        <v/>
      </c>
      <c r="BX398" s="55" t="str">
        <f>IF(AND($D398 &lt;&gt; "", $D398 &lt;&gt; $E398, $F398 &lt;&gt; "x.x.x.x.x.x.x"), VLOOKUP($C398, Parameter!$A$4:$L$5000, 4, FALSE), "")</f>
        <v/>
      </c>
      <c r="BY398" s="56">
        <f t="shared" si="177"/>
        <v>0</v>
      </c>
      <c r="BZ398" s="55" t="str">
        <f t="shared" si="178"/>
        <v>Intra</v>
      </c>
      <c r="CA398" s="55" t="str">
        <f>IF($BZ398="Ekstra", Parameter3!$B$2, "")</f>
        <v/>
      </c>
      <c r="CB398" s="55" t="str">
        <f>IF($BZ398="Ekstra", Parameter3!$C$2, "")</f>
        <v/>
      </c>
      <c r="CC398" s="55" t="str">
        <f>IF($BZ398="Ekstra", VLOOKUP($E398, Parameter!$E$3:$N$5000, 9, FALSE), "")</f>
        <v/>
      </c>
      <c r="CD398" s="55" t="str">
        <f>IF($BZ398="Ekstra", VLOOKUP($E398, Parameter!$E$3:$N$5000, 10, FALSE), "")</f>
        <v/>
      </c>
      <c r="CE398" s="56">
        <f t="shared" si="179"/>
        <v>0</v>
      </c>
      <c r="CF398" s="55" t="str">
        <f t="shared" si="164"/>
        <v/>
      </c>
      <c r="CG398" s="55" t="str">
        <f t="shared" si="164"/>
        <v/>
      </c>
      <c r="CH398" s="55" t="str">
        <f t="shared" si="180"/>
        <v/>
      </c>
      <c r="CI398" s="55" t="str">
        <f>IF($F398="x.x.x.x.x.x.x", VLOOKUP($C398, Parameter!$A$4:$L$5000, 4, FALSE), "")</f>
        <v/>
      </c>
      <c r="CJ398" s="56">
        <f t="shared" si="181"/>
        <v>0</v>
      </c>
      <c r="CM398" s="4" t="str">
        <f t="shared" si="182"/>
        <v>...-...-.....</v>
      </c>
      <c r="CN398" s="57">
        <f t="shared" si="183"/>
        <v>0</v>
      </c>
      <c r="CO398" s="58">
        <f t="shared" si="184"/>
        <v>0</v>
      </c>
      <c r="CP398" s="4" t="str">
        <f t="shared" si="185"/>
        <v/>
      </c>
      <c r="CQ398" s="4" t="b">
        <f t="shared" si="186"/>
        <v>0</v>
      </c>
      <c r="CR398" s="4" t="str">
        <f t="shared" si="187"/>
        <v/>
      </c>
      <c r="CS398" s="4" t="str">
        <f t="shared" si="188"/>
        <v/>
      </c>
      <c r="CT398" s="91" t="b">
        <f t="shared" si="165"/>
        <v>0</v>
      </c>
    </row>
    <row r="399" spans="1:98" s="4" customFormat="1" x14ac:dyDescent="0.25">
      <c r="A399" s="50" t="str">
        <f t="shared" si="166"/>
        <v>...</v>
      </c>
      <c r="B399" s="50" t="str">
        <f t="shared" si="167"/>
        <v>...</v>
      </c>
      <c r="C399" s="50" t="str">
        <f t="shared" si="168"/>
        <v>.....</v>
      </c>
      <c r="D399" s="50" t="str">
        <f>IF($C399=".....","",_xlfn.IFNA(VLOOKUP($C399, Parameter!$A$4:$L$5000, 3, FALSE), ""))</f>
        <v/>
      </c>
      <c r="E399" s="50" t="str">
        <f t="shared" si="169"/>
        <v>.....</v>
      </c>
      <c r="F399" s="50" t="str">
        <f t="shared" si="170"/>
        <v>......</v>
      </c>
      <c r="G399" s="50" t="str">
        <f t="shared" si="171"/>
        <v>...</v>
      </c>
      <c r="H399" s="40">
        <f>IF(E399=".....", 0, _xlfn.IFNA(VLOOKUP($E399, Parameter2!$A$2:$C$5000, 3, FALSE), 0))</f>
        <v>0</v>
      </c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18" t="str">
        <f>IF(C399=".....","",_xlfn.IFNA(VLOOKUP($C399, Parameter!$A$4:$B$5000, 2, FALSE), "Kode belanja salah :("))</f>
        <v/>
      </c>
      <c r="X399" s="35"/>
      <c r="Y399" s="121"/>
      <c r="Z399" s="17"/>
      <c r="AA399" s="20"/>
      <c r="AB399" s="41" t="str">
        <f>IF($C399=".....","",VLOOKUP($C399, Parameter!$A$4:$L$5000, 6, FALSE))</f>
        <v/>
      </c>
      <c r="AC399" s="41" t="str">
        <f>IF($C399=".....","",VLOOKUP($C399, Parameter!$A$4:$L$5000, 7, FALSE))</f>
        <v/>
      </c>
      <c r="AD399" s="41" t="str">
        <f>IF($C399=".....","",VLOOKUP($C399, Parameter!$A$4:$L$5000, 8, FALSE))</f>
        <v/>
      </c>
      <c r="AE399" s="41" t="str">
        <f>IF($C399=".....","",VLOOKUP($C399, Parameter!$A$4:$L$5000, 9, FALSE))</f>
        <v/>
      </c>
      <c r="AF399" s="41" t="str">
        <f>IF($C399=".....","",VLOOKUP($C399, Parameter!$A$4:$L$5000, 10, FALSE))</f>
        <v/>
      </c>
      <c r="AG399" s="41" t="str">
        <f>IF($C399=".....","",VLOOKUP($C399, Parameter!$A$4:$L$5000, 11, FALSE))</f>
        <v/>
      </c>
      <c r="AH399" s="41" t="str">
        <f>IF($C399="..0.0.0.000","",_xlfn.IFNA(VLOOKUP($C399, Parameter!$A$4:$L$5000, 12, FALSE), ""))</f>
        <v/>
      </c>
      <c r="AI399" s="39"/>
      <c r="AJ399" s="39"/>
      <c r="AK399" s="39"/>
      <c r="AL399" s="39"/>
      <c r="AM399" s="39"/>
      <c r="AN399" s="39"/>
      <c r="AO399" s="39"/>
      <c r="AP399" s="41" t="str">
        <f>IF(F399="......", "", _xlfn.IFNA(VLOOKUP(F399, Parameter2!$D$2:$E$15000, 2, FALSE), "Kode aset salah :("))</f>
        <v/>
      </c>
      <c r="AQ399" s="39"/>
      <c r="AR399" s="51"/>
      <c r="AS399" s="52"/>
      <c r="AT399" s="53">
        <f t="shared" si="172"/>
        <v>0</v>
      </c>
      <c r="AU399" s="39" t="str">
        <f t="shared" si="173"/>
        <v/>
      </c>
      <c r="AV399" s="39" t="str">
        <f t="shared" si="174"/>
        <v/>
      </c>
      <c r="AW399" s="39" t="str">
        <f t="shared" si="175"/>
        <v/>
      </c>
      <c r="AX399" s="39" t="str">
        <f t="shared" si="176"/>
        <v/>
      </c>
      <c r="AY399" s="41" t="str">
        <f>IF(G399="...", "", VLOOKUP(G399, UPB!$A$3:$B$5000, 2, FALSE))</f>
        <v/>
      </c>
      <c r="AZ399" s="84"/>
      <c r="BA399" s="76"/>
      <c r="BB399" s="65"/>
      <c r="BC399" s="65"/>
      <c r="BD399" s="54"/>
      <c r="BE399" s="65"/>
      <c r="BF399" s="65"/>
      <c r="BG399" s="65"/>
      <c r="BH399" s="65"/>
      <c r="BI399" s="65"/>
      <c r="BJ399" s="65"/>
      <c r="BK399" s="65"/>
      <c r="BL399" s="65"/>
      <c r="BM399" s="65"/>
      <c r="BN399" s="70"/>
      <c r="BO399" s="65"/>
      <c r="BP399" s="65"/>
      <c r="BQ399" s="65"/>
      <c r="BR399" s="65"/>
      <c r="BS399" s="65"/>
      <c r="BT399" s="65"/>
      <c r="BU399" s="55" t="str">
        <f>IF(AND($D399 &lt;&gt; "", $D399 &lt;&gt; $E399, $F399 &lt;&gt; "x.x.x.x.x.x.x"), VLOOKUP($E399, Parameter!$E$3:$N$5000, 9, FALSE), "")</f>
        <v/>
      </c>
      <c r="BV399" s="55" t="str">
        <f>IF(AND($D399 &lt;&gt; "", $D399 &lt;&gt; $E399, $F399 &lt;&gt; "x.x.x.x.x.x.x"), VLOOKUP($E399, Parameter!$E$3:$N$5000, 10, FALSE), "")</f>
        <v/>
      </c>
      <c r="BW399" s="55" t="str">
        <f>IF(AND($D399 &lt;&gt; "", $D399 &lt;&gt; $E399, $F399 &lt;&gt; "x.x.x.x.x.x.x"), VLOOKUP($C399, Parameter!$A$4:$L$5000, 3, FALSE), "")</f>
        <v/>
      </c>
      <c r="BX399" s="55" t="str">
        <f>IF(AND($D399 &lt;&gt; "", $D399 &lt;&gt; $E399, $F399 &lt;&gt; "x.x.x.x.x.x.x"), VLOOKUP($C399, Parameter!$A$4:$L$5000, 4, FALSE), "")</f>
        <v/>
      </c>
      <c r="BY399" s="56">
        <f t="shared" si="177"/>
        <v>0</v>
      </c>
      <c r="BZ399" s="55" t="str">
        <f t="shared" si="178"/>
        <v>Intra</v>
      </c>
      <c r="CA399" s="55" t="str">
        <f>IF($BZ399="Ekstra", Parameter3!$B$2, "")</f>
        <v/>
      </c>
      <c r="CB399" s="55" t="str">
        <f>IF($BZ399="Ekstra", Parameter3!$C$2, "")</f>
        <v/>
      </c>
      <c r="CC399" s="55" t="str">
        <f>IF($BZ399="Ekstra", VLOOKUP($E399, Parameter!$E$3:$N$5000, 9, FALSE), "")</f>
        <v/>
      </c>
      <c r="CD399" s="55" t="str">
        <f>IF($BZ399="Ekstra", VLOOKUP($E399, Parameter!$E$3:$N$5000, 10, FALSE), "")</f>
        <v/>
      </c>
      <c r="CE399" s="56">
        <f t="shared" si="179"/>
        <v>0</v>
      </c>
      <c r="CF399" s="55" t="str">
        <f t="shared" si="164"/>
        <v/>
      </c>
      <c r="CG399" s="55" t="str">
        <f t="shared" si="164"/>
        <v/>
      </c>
      <c r="CH399" s="55" t="str">
        <f t="shared" si="180"/>
        <v/>
      </c>
      <c r="CI399" s="55" t="str">
        <f>IF($F399="x.x.x.x.x.x.x", VLOOKUP($C399, Parameter!$A$4:$L$5000, 4, FALSE), "")</f>
        <v/>
      </c>
      <c r="CJ399" s="56">
        <f t="shared" si="181"/>
        <v>0</v>
      </c>
      <c r="CM399" s="4" t="str">
        <f t="shared" si="182"/>
        <v>...-...-.....</v>
      </c>
      <c r="CN399" s="57">
        <f t="shared" si="183"/>
        <v>0</v>
      </c>
      <c r="CO399" s="58">
        <f t="shared" si="184"/>
        <v>0</v>
      </c>
      <c r="CP399" s="4" t="str">
        <f t="shared" si="185"/>
        <v/>
      </c>
      <c r="CQ399" s="4" t="b">
        <f t="shared" si="186"/>
        <v>0</v>
      </c>
      <c r="CR399" s="4" t="str">
        <f t="shared" si="187"/>
        <v/>
      </c>
      <c r="CS399" s="4" t="str">
        <f t="shared" si="188"/>
        <v/>
      </c>
      <c r="CT399" s="91" t="b">
        <f t="shared" si="165"/>
        <v>0</v>
      </c>
    </row>
    <row r="400" spans="1:98" s="4" customFormat="1" x14ac:dyDescent="0.25">
      <c r="A400" s="50" t="str">
        <f t="shared" si="166"/>
        <v>...</v>
      </c>
      <c r="B400" s="50" t="str">
        <f t="shared" si="167"/>
        <v>...</v>
      </c>
      <c r="C400" s="50" t="str">
        <f t="shared" si="168"/>
        <v>.....</v>
      </c>
      <c r="D400" s="50" t="str">
        <f>IF($C400=".....","",_xlfn.IFNA(VLOOKUP($C400, Parameter!$A$4:$L$5000, 3, FALSE), ""))</f>
        <v/>
      </c>
      <c r="E400" s="50" t="str">
        <f t="shared" si="169"/>
        <v>.....</v>
      </c>
      <c r="F400" s="50" t="str">
        <f t="shared" si="170"/>
        <v>......</v>
      </c>
      <c r="G400" s="50" t="str">
        <f t="shared" si="171"/>
        <v>...</v>
      </c>
      <c r="H400" s="40">
        <f>IF(E400=".....", 0, _xlfn.IFNA(VLOOKUP($E400, Parameter2!$A$2:$C$5000, 3, FALSE), 0))</f>
        <v>0</v>
      </c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18" t="str">
        <f>IF(C400=".....","",_xlfn.IFNA(VLOOKUP($C400, Parameter!$A$4:$B$5000, 2, FALSE), "Kode belanja salah :("))</f>
        <v/>
      </c>
      <c r="X400" s="35"/>
      <c r="Y400" s="121"/>
      <c r="Z400" s="17"/>
      <c r="AA400" s="20"/>
      <c r="AB400" s="41" t="str">
        <f>IF($C400=".....","",VLOOKUP($C400, Parameter!$A$4:$L$5000, 6, FALSE))</f>
        <v/>
      </c>
      <c r="AC400" s="41" t="str">
        <f>IF($C400=".....","",VLOOKUP($C400, Parameter!$A$4:$L$5000, 7, FALSE))</f>
        <v/>
      </c>
      <c r="AD400" s="41" t="str">
        <f>IF($C400=".....","",VLOOKUP($C400, Parameter!$A$4:$L$5000, 8, FALSE))</f>
        <v/>
      </c>
      <c r="AE400" s="41" t="str">
        <f>IF($C400=".....","",VLOOKUP($C400, Parameter!$A$4:$L$5000, 9, FALSE))</f>
        <v/>
      </c>
      <c r="AF400" s="41" t="str">
        <f>IF($C400=".....","",VLOOKUP($C400, Parameter!$A$4:$L$5000, 10, FALSE))</f>
        <v/>
      </c>
      <c r="AG400" s="41" t="str">
        <f>IF($C400=".....","",VLOOKUP($C400, Parameter!$A$4:$L$5000, 11, FALSE))</f>
        <v/>
      </c>
      <c r="AH400" s="41" t="str">
        <f>IF($C400="..0.0.0.000","",_xlfn.IFNA(VLOOKUP($C400, Parameter!$A$4:$L$5000, 12, FALSE), ""))</f>
        <v/>
      </c>
      <c r="AI400" s="39"/>
      <c r="AJ400" s="39"/>
      <c r="AK400" s="39"/>
      <c r="AL400" s="39"/>
      <c r="AM400" s="39"/>
      <c r="AN400" s="39"/>
      <c r="AO400" s="39"/>
      <c r="AP400" s="41" t="str">
        <f>IF(F400="......", "", _xlfn.IFNA(VLOOKUP(F400, Parameter2!$D$2:$E$15000, 2, FALSE), "Kode aset salah :("))</f>
        <v/>
      </c>
      <c r="AQ400" s="39"/>
      <c r="AR400" s="51"/>
      <c r="AS400" s="52"/>
      <c r="AT400" s="53">
        <f t="shared" si="172"/>
        <v>0</v>
      </c>
      <c r="AU400" s="39" t="str">
        <f t="shared" si="173"/>
        <v/>
      </c>
      <c r="AV400" s="39" t="str">
        <f t="shared" si="174"/>
        <v/>
      </c>
      <c r="AW400" s="39" t="str">
        <f t="shared" si="175"/>
        <v/>
      </c>
      <c r="AX400" s="39" t="str">
        <f t="shared" si="176"/>
        <v/>
      </c>
      <c r="AY400" s="41" t="str">
        <f>IF(G400="...", "", VLOOKUP(G400, UPB!$A$3:$B$5000, 2, FALSE))</f>
        <v/>
      </c>
      <c r="AZ400" s="84"/>
      <c r="BA400" s="76"/>
      <c r="BB400" s="65"/>
      <c r="BC400" s="65"/>
      <c r="BD400" s="54"/>
      <c r="BE400" s="65"/>
      <c r="BF400" s="65"/>
      <c r="BG400" s="65"/>
      <c r="BH400" s="65"/>
      <c r="BI400" s="65"/>
      <c r="BJ400" s="65"/>
      <c r="BK400" s="65"/>
      <c r="BL400" s="65"/>
      <c r="BM400" s="65"/>
      <c r="BN400" s="70"/>
      <c r="BO400" s="65"/>
      <c r="BP400" s="65"/>
      <c r="BQ400" s="65"/>
      <c r="BR400" s="65"/>
      <c r="BS400" s="65"/>
      <c r="BT400" s="65"/>
      <c r="BU400" s="55" t="str">
        <f>IF(AND($D400 &lt;&gt; "", $D400 &lt;&gt; $E400, $F400 &lt;&gt; "x.x.x.x.x.x.x"), VLOOKUP($E400, Parameter!$E$3:$N$5000, 9, FALSE), "")</f>
        <v/>
      </c>
      <c r="BV400" s="55" t="str">
        <f>IF(AND($D400 &lt;&gt; "", $D400 &lt;&gt; $E400, $F400 &lt;&gt; "x.x.x.x.x.x.x"), VLOOKUP($E400, Parameter!$E$3:$N$5000, 10, FALSE), "")</f>
        <v/>
      </c>
      <c r="BW400" s="55" t="str">
        <f>IF(AND($D400 &lt;&gt; "", $D400 &lt;&gt; $E400, $F400 &lt;&gt; "x.x.x.x.x.x.x"), VLOOKUP($C400, Parameter!$A$4:$L$5000, 3, FALSE), "")</f>
        <v/>
      </c>
      <c r="BX400" s="55" t="str">
        <f>IF(AND($D400 &lt;&gt; "", $D400 &lt;&gt; $E400, $F400 &lt;&gt; "x.x.x.x.x.x.x"), VLOOKUP($C400, Parameter!$A$4:$L$5000, 4, FALSE), "")</f>
        <v/>
      </c>
      <c r="BY400" s="56">
        <f t="shared" si="177"/>
        <v>0</v>
      </c>
      <c r="BZ400" s="55" t="str">
        <f t="shared" si="178"/>
        <v>Intra</v>
      </c>
      <c r="CA400" s="55" t="str">
        <f>IF($BZ400="Ekstra", Parameter3!$B$2, "")</f>
        <v/>
      </c>
      <c r="CB400" s="55" t="str">
        <f>IF($BZ400="Ekstra", Parameter3!$C$2, "")</f>
        <v/>
      </c>
      <c r="CC400" s="55" t="str">
        <f>IF($BZ400="Ekstra", VLOOKUP($E400, Parameter!$E$3:$N$5000, 9, FALSE), "")</f>
        <v/>
      </c>
      <c r="CD400" s="55" t="str">
        <f>IF($BZ400="Ekstra", VLOOKUP($E400, Parameter!$E$3:$N$5000, 10, FALSE), "")</f>
        <v/>
      </c>
      <c r="CE400" s="56">
        <f t="shared" si="179"/>
        <v>0</v>
      </c>
      <c r="CF400" s="55" t="str">
        <f t="shared" si="164"/>
        <v/>
      </c>
      <c r="CG400" s="55" t="str">
        <f t="shared" si="164"/>
        <v/>
      </c>
      <c r="CH400" s="55" t="str">
        <f t="shared" si="180"/>
        <v/>
      </c>
      <c r="CI400" s="55" t="str">
        <f>IF($F400="x.x.x.x.x.x.x", VLOOKUP($C400, Parameter!$A$4:$L$5000, 4, FALSE), "")</f>
        <v/>
      </c>
      <c r="CJ400" s="56">
        <f t="shared" si="181"/>
        <v>0</v>
      </c>
      <c r="CM400" s="4" t="str">
        <f t="shared" si="182"/>
        <v>...-...-.....</v>
      </c>
      <c r="CN400" s="57">
        <f t="shared" si="183"/>
        <v>0</v>
      </c>
      <c r="CO400" s="58">
        <f t="shared" si="184"/>
        <v>0</v>
      </c>
      <c r="CP400" s="4" t="str">
        <f t="shared" si="185"/>
        <v/>
      </c>
      <c r="CQ400" s="4" t="b">
        <f t="shared" si="186"/>
        <v>0</v>
      </c>
      <c r="CR400" s="4" t="str">
        <f t="shared" si="187"/>
        <v/>
      </c>
      <c r="CS400" s="4" t="str">
        <f t="shared" si="188"/>
        <v/>
      </c>
      <c r="CT400" s="91" t="b">
        <f t="shared" si="165"/>
        <v>0</v>
      </c>
    </row>
    <row r="401" spans="1:98" s="4" customFormat="1" x14ac:dyDescent="0.25">
      <c r="A401" s="50" t="str">
        <f t="shared" si="166"/>
        <v>...</v>
      </c>
      <c r="B401" s="50" t="str">
        <f t="shared" si="167"/>
        <v>...</v>
      </c>
      <c r="C401" s="50" t="str">
        <f t="shared" si="168"/>
        <v>.....</v>
      </c>
      <c r="D401" s="50" t="str">
        <f>IF($C401=".....","",_xlfn.IFNA(VLOOKUP($C401, Parameter!$A$4:$L$5000, 3, FALSE), ""))</f>
        <v/>
      </c>
      <c r="E401" s="50" t="str">
        <f t="shared" si="169"/>
        <v>.....</v>
      </c>
      <c r="F401" s="50" t="str">
        <f t="shared" si="170"/>
        <v>......</v>
      </c>
      <c r="G401" s="50" t="str">
        <f t="shared" si="171"/>
        <v>...</v>
      </c>
      <c r="H401" s="40">
        <f>IF(E401=".....", 0, _xlfn.IFNA(VLOOKUP($E401, Parameter2!$A$2:$C$5000, 3, FALSE), 0))</f>
        <v>0</v>
      </c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18" t="str">
        <f>IF(C401=".....","",_xlfn.IFNA(VLOOKUP($C401, Parameter!$A$4:$B$5000, 2, FALSE), "Kode belanja salah :("))</f>
        <v/>
      </c>
      <c r="X401" s="35"/>
      <c r="Y401" s="121"/>
      <c r="Z401" s="17"/>
      <c r="AA401" s="20"/>
      <c r="AB401" s="41" t="str">
        <f>IF($C401=".....","",VLOOKUP($C401, Parameter!$A$4:$L$5000, 6, FALSE))</f>
        <v/>
      </c>
      <c r="AC401" s="41" t="str">
        <f>IF($C401=".....","",VLOOKUP($C401, Parameter!$A$4:$L$5000, 7, FALSE))</f>
        <v/>
      </c>
      <c r="AD401" s="41" t="str">
        <f>IF($C401=".....","",VLOOKUP($C401, Parameter!$A$4:$L$5000, 8, FALSE))</f>
        <v/>
      </c>
      <c r="AE401" s="41" t="str">
        <f>IF($C401=".....","",VLOOKUP($C401, Parameter!$A$4:$L$5000, 9, FALSE))</f>
        <v/>
      </c>
      <c r="AF401" s="41" t="str">
        <f>IF($C401=".....","",VLOOKUP($C401, Parameter!$A$4:$L$5000, 10, FALSE))</f>
        <v/>
      </c>
      <c r="AG401" s="41" t="str">
        <f>IF($C401=".....","",VLOOKUP($C401, Parameter!$A$4:$L$5000, 11, FALSE))</f>
        <v/>
      </c>
      <c r="AH401" s="41" t="str">
        <f>IF($C401="..0.0.0.000","",_xlfn.IFNA(VLOOKUP($C401, Parameter!$A$4:$L$5000, 12, FALSE), ""))</f>
        <v/>
      </c>
      <c r="AI401" s="39"/>
      <c r="AJ401" s="39"/>
      <c r="AK401" s="39"/>
      <c r="AL401" s="39"/>
      <c r="AM401" s="39"/>
      <c r="AN401" s="39"/>
      <c r="AO401" s="39"/>
      <c r="AP401" s="41" t="str">
        <f>IF(F401="......", "", _xlfn.IFNA(VLOOKUP(F401, Parameter2!$D$2:$E$15000, 2, FALSE), "Kode aset salah :("))</f>
        <v/>
      </c>
      <c r="AQ401" s="39"/>
      <c r="AR401" s="51"/>
      <c r="AS401" s="52"/>
      <c r="AT401" s="53">
        <f t="shared" si="172"/>
        <v>0</v>
      </c>
      <c r="AU401" s="39" t="str">
        <f t="shared" si="173"/>
        <v/>
      </c>
      <c r="AV401" s="39" t="str">
        <f t="shared" si="174"/>
        <v/>
      </c>
      <c r="AW401" s="39" t="str">
        <f t="shared" si="175"/>
        <v/>
      </c>
      <c r="AX401" s="39" t="str">
        <f t="shared" si="176"/>
        <v/>
      </c>
      <c r="AY401" s="41" t="str">
        <f>IF(G401="...", "", VLOOKUP(G401, UPB!$A$3:$B$5000, 2, FALSE))</f>
        <v/>
      </c>
      <c r="AZ401" s="84"/>
      <c r="BA401" s="76"/>
      <c r="BB401" s="65"/>
      <c r="BC401" s="65"/>
      <c r="BD401" s="54"/>
      <c r="BE401" s="65"/>
      <c r="BF401" s="65"/>
      <c r="BG401" s="65"/>
      <c r="BH401" s="65"/>
      <c r="BI401" s="65"/>
      <c r="BJ401" s="65"/>
      <c r="BK401" s="65"/>
      <c r="BL401" s="65"/>
      <c r="BM401" s="65"/>
      <c r="BN401" s="70"/>
      <c r="BO401" s="65"/>
      <c r="BP401" s="65"/>
      <c r="BQ401" s="65"/>
      <c r="BR401" s="65"/>
      <c r="BS401" s="65"/>
      <c r="BT401" s="65"/>
      <c r="BU401" s="55" t="str">
        <f>IF(AND($D401 &lt;&gt; "", $D401 &lt;&gt; $E401, $F401 &lt;&gt; "x.x.x.x.x.x.x"), VLOOKUP($E401, Parameter!$E$3:$N$5000, 9, FALSE), "")</f>
        <v/>
      </c>
      <c r="BV401" s="55" t="str">
        <f>IF(AND($D401 &lt;&gt; "", $D401 &lt;&gt; $E401, $F401 &lt;&gt; "x.x.x.x.x.x.x"), VLOOKUP($E401, Parameter!$E$3:$N$5000, 10, FALSE), "")</f>
        <v/>
      </c>
      <c r="BW401" s="55" t="str">
        <f>IF(AND($D401 &lt;&gt; "", $D401 &lt;&gt; $E401, $F401 &lt;&gt; "x.x.x.x.x.x.x"), VLOOKUP($C401, Parameter!$A$4:$L$5000, 3, FALSE), "")</f>
        <v/>
      </c>
      <c r="BX401" s="55" t="str">
        <f>IF(AND($D401 &lt;&gt; "", $D401 &lt;&gt; $E401, $F401 &lt;&gt; "x.x.x.x.x.x.x"), VLOOKUP($C401, Parameter!$A$4:$L$5000, 4, FALSE), "")</f>
        <v/>
      </c>
      <c r="BY401" s="56">
        <f t="shared" si="177"/>
        <v>0</v>
      </c>
      <c r="BZ401" s="55" t="str">
        <f t="shared" si="178"/>
        <v>Intra</v>
      </c>
      <c r="CA401" s="55" t="str">
        <f>IF($BZ401="Ekstra", Parameter3!$B$2, "")</f>
        <v/>
      </c>
      <c r="CB401" s="55" t="str">
        <f>IF($BZ401="Ekstra", Parameter3!$C$2, "")</f>
        <v/>
      </c>
      <c r="CC401" s="55" t="str">
        <f>IF($BZ401="Ekstra", VLOOKUP($E401, Parameter!$E$3:$N$5000, 9, FALSE), "")</f>
        <v/>
      </c>
      <c r="CD401" s="55" t="str">
        <f>IF($BZ401="Ekstra", VLOOKUP($E401, Parameter!$E$3:$N$5000, 10, FALSE), "")</f>
        <v/>
      </c>
      <c r="CE401" s="56">
        <f t="shared" si="179"/>
        <v>0</v>
      </c>
      <c r="CF401" s="55" t="str">
        <f t="shared" si="164"/>
        <v/>
      </c>
      <c r="CG401" s="55" t="str">
        <f t="shared" si="164"/>
        <v/>
      </c>
      <c r="CH401" s="55" t="str">
        <f t="shared" si="180"/>
        <v/>
      </c>
      <c r="CI401" s="55" t="str">
        <f>IF($F401="x.x.x.x.x.x.x", VLOOKUP($C401, Parameter!$A$4:$L$5000, 4, FALSE), "")</f>
        <v/>
      </c>
      <c r="CJ401" s="56">
        <f t="shared" si="181"/>
        <v>0</v>
      </c>
      <c r="CM401" s="4" t="str">
        <f t="shared" si="182"/>
        <v>...-...-.....</v>
      </c>
      <c r="CN401" s="57">
        <f t="shared" si="183"/>
        <v>0</v>
      </c>
      <c r="CO401" s="58">
        <f t="shared" si="184"/>
        <v>0</v>
      </c>
      <c r="CP401" s="4" t="str">
        <f t="shared" si="185"/>
        <v/>
      </c>
      <c r="CQ401" s="4" t="b">
        <f t="shared" si="186"/>
        <v>0</v>
      </c>
      <c r="CR401" s="4" t="str">
        <f t="shared" si="187"/>
        <v/>
      </c>
      <c r="CS401" s="4" t="str">
        <f t="shared" si="188"/>
        <v/>
      </c>
      <c r="CT401" s="91" t="b">
        <f t="shared" si="165"/>
        <v>0</v>
      </c>
    </row>
    <row r="402" spans="1:98" s="4" customFormat="1" x14ac:dyDescent="0.25">
      <c r="A402" s="50" t="str">
        <f t="shared" si="166"/>
        <v>...</v>
      </c>
      <c r="B402" s="50" t="str">
        <f t="shared" si="167"/>
        <v>...</v>
      </c>
      <c r="C402" s="50" t="str">
        <f t="shared" si="168"/>
        <v>.....</v>
      </c>
      <c r="D402" s="50" t="str">
        <f>IF($C402=".....","",_xlfn.IFNA(VLOOKUP($C402, Parameter!$A$4:$L$5000, 3, FALSE), ""))</f>
        <v/>
      </c>
      <c r="E402" s="50" t="str">
        <f t="shared" si="169"/>
        <v>.....</v>
      </c>
      <c r="F402" s="50" t="str">
        <f t="shared" si="170"/>
        <v>......</v>
      </c>
      <c r="G402" s="50" t="str">
        <f t="shared" si="171"/>
        <v>...</v>
      </c>
      <c r="H402" s="40">
        <f>IF(E402=".....", 0, _xlfn.IFNA(VLOOKUP($E402, Parameter2!$A$2:$C$5000, 3, FALSE), 0))</f>
        <v>0</v>
      </c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18" t="str">
        <f>IF(C402=".....","",_xlfn.IFNA(VLOOKUP($C402, Parameter!$A$4:$B$5000, 2, FALSE), "Kode belanja salah :("))</f>
        <v/>
      </c>
      <c r="X402" s="35"/>
      <c r="Y402" s="121"/>
      <c r="Z402" s="17"/>
      <c r="AA402" s="20"/>
      <c r="AB402" s="41" t="str">
        <f>IF($C402=".....","",VLOOKUP($C402, Parameter!$A$4:$L$5000, 6, FALSE))</f>
        <v/>
      </c>
      <c r="AC402" s="41" t="str">
        <f>IF($C402=".....","",VLOOKUP($C402, Parameter!$A$4:$L$5000, 7, FALSE))</f>
        <v/>
      </c>
      <c r="AD402" s="41" t="str">
        <f>IF($C402=".....","",VLOOKUP($C402, Parameter!$A$4:$L$5000, 8, FALSE))</f>
        <v/>
      </c>
      <c r="AE402" s="41" t="str">
        <f>IF($C402=".....","",VLOOKUP($C402, Parameter!$A$4:$L$5000, 9, FALSE))</f>
        <v/>
      </c>
      <c r="AF402" s="41" t="str">
        <f>IF($C402=".....","",VLOOKUP($C402, Parameter!$A$4:$L$5000, 10, FALSE))</f>
        <v/>
      </c>
      <c r="AG402" s="41" t="str">
        <f>IF($C402=".....","",VLOOKUP($C402, Parameter!$A$4:$L$5000, 11, FALSE))</f>
        <v/>
      </c>
      <c r="AH402" s="41" t="str">
        <f>IF($C402="..0.0.0.000","",_xlfn.IFNA(VLOOKUP($C402, Parameter!$A$4:$L$5000, 12, FALSE), ""))</f>
        <v/>
      </c>
      <c r="AI402" s="39"/>
      <c r="AJ402" s="39"/>
      <c r="AK402" s="39"/>
      <c r="AL402" s="39"/>
      <c r="AM402" s="39"/>
      <c r="AN402" s="39"/>
      <c r="AO402" s="39"/>
      <c r="AP402" s="41" t="str">
        <f>IF(F402="......", "", _xlfn.IFNA(VLOOKUP(F402, Parameter2!$D$2:$E$15000, 2, FALSE), "Kode aset salah :("))</f>
        <v/>
      </c>
      <c r="AQ402" s="39"/>
      <c r="AR402" s="51"/>
      <c r="AS402" s="52"/>
      <c r="AT402" s="53">
        <f t="shared" si="172"/>
        <v>0</v>
      </c>
      <c r="AU402" s="39" t="str">
        <f t="shared" si="173"/>
        <v/>
      </c>
      <c r="AV402" s="39" t="str">
        <f t="shared" si="174"/>
        <v/>
      </c>
      <c r="AW402" s="39" t="str">
        <f t="shared" si="175"/>
        <v/>
      </c>
      <c r="AX402" s="39" t="str">
        <f t="shared" si="176"/>
        <v/>
      </c>
      <c r="AY402" s="41" t="str">
        <f>IF(G402="...", "", VLOOKUP(G402, UPB!$A$3:$B$5000, 2, FALSE))</f>
        <v/>
      </c>
      <c r="AZ402" s="84"/>
      <c r="BA402" s="76"/>
      <c r="BB402" s="65"/>
      <c r="BC402" s="65"/>
      <c r="BD402" s="54"/>
      <c r="BE402" s="65"/>
      <c r="BF402" s="65"/>
      <c r="BG402" s="65"/>
      <c r="BH402" s="65"/>
      <c r="BI402" s="65"/>
      <c r="BJ402" s="65"/>
      <c r="BK402" s="65"/>
      <c r="BL402" s="65"/>
      <c r="BM402" s="65"/>
      <c r="BN402" s="70"/>
      <c r="BO402" s="65"/>
      <c r="BP402" s="65"/>
      <c r="BQ402" s="65"/>
      <c r="BR402" s="65"/>
      <c r="BS402" s="65"/>
      <c r="BT402" s="65"/>
      <c r="BU402" s="55" t="str">
        <f>IF(AND($D402 &lt;&gt; "", $D402 &lt;&gt; $E402, $F402 &lt;&gt; "x.x.x.x.x.x.x"), VLOOKUP($E402, Parameter!$E$3:$N$5000, 9, FALSE), "")</f>
        <v/>
      </c>
      <c r="BV402" s="55" t="str">
        <f>IF(AND($D402 &lt;&gt; "", $D402 &lt;&gt; $E402, $F402 &lt;&gt; "x.x.x.x.x.x.x"), VLOOKUP($E402, Parameter!$E$3:$N$5000, 10, FALSE), "")</f>
        <v/>
      </c>
      <c r="BW402" s="55" t="str">
        <f>IF(AND($D402 &lt;&gt; "", $D402 &lt;&gt; $E402, $F402 &lt;&gt; "x.x.x.x.x.x.x"), VLOOKUP($C402, Parameter!$A$4:$L$5000, 3, FALSE), "")</f>
        <v/>
      </c>
      <c r="BX402" s="55" t="str">
        <f>IF(AND($D402 &lt;&gt; "", $D402 &lt;&gt; $E402, $F402 &lt;&gt; "x.x.x.x.x.x.x"), VLOOKUP($C402, Parameter!$A$4:$L$5000, 4, FALSE), "")</f>
        <v/>
      </c>
      <c r="BY402" s="56">
        <f t="shared" si="177"/>
        <v>0</v>
      </c>
      <c r="BZ402" s="55" t="str">
        <f t="shared" si="178"/>
        <v>Intra</v>
      </c>
      <c r="CA402" s="55" t="str">
        <f>IF($BZ402="Ekstra", Parameter3!$B$2, "")</f>
        <v/>
      </c>
      <c r="CB402" s="55" t="str">
        <f>IF($BZ402="Ekstra", Parameter3!$C$2, "")</f>
        <v/>
      </c>
      <c r="CC402" s="55" t="str">
        <f>IF($BZ402="Ekstra", VLOOKUP($E402, Parameter!$E$3:$N$5000, 9, FALSE), "")</f>
        <v/>
      </c>
      <c r="CD402" s="55" t="str">
        <f>IF($BZ402="Ekstra", VLOOKUP($E402, Parameter!$E$3:$N$5000, 10, FALSE), "")</f>
        <v/>
      </c>
      <c r="CE402" s="56">
        <f t="shared" si="179"/>
        <v>0</v>
      </c>
      <c r="CF402" s="55" t="str">
        <f t="shared" si="164"/>
        <v/>
      </c>
      <c r="CG402" s="55" t="str">
        <f t="shared" si="164"/>
        <v/>
      </c>
      <c r="CH402" s="55" t="str">
        <f t="shared" si="180"/>
        <v/>
      </c>
      <c r="CI402" s="55" t="str">
        <f>IF($F402="x.x.x.x.x.x.x", VLOOKUP($C402, Parameter!$A$4:$L$5000, 4, FALSE), "")</f>
        <v/>
      </c>
      <c r="CJ402" s="56">
        <f t="shared" si="181"/>
        <v>0</v>
      </c>
      <c r="CM402" s="4" t="str">
        <f t="shared" si="182"/>
        <v>...-...-.....</v>
      </c>
      <c r="CN402" s="57">
        <f t="shared" si="183"/>
        <v>0</v>
      </c>
      <c r="CO402" s="58">
        <f t="shared" si="184"/>
        <v>0</v>
      </c>
      <c r="CP402" s="4" t="str">
        <f t="shared" si="185"/>
        <v/>
      </c>
      <c r="CQ402" s="4" t="b">
        <f t="shared" si="186"/>
        <v>0</v>
      </c>
      <c r="CR402" s="4" t="str">
        <f t="shared" si="187"/>
        <v/>
      </c>
      <c r="CS402" s="4" t="str">
        <f t="shared" si="188"/>
        <v/>
      </c>
      <c r="CT402" s="91" t="b">
        <f t="shared" si="165"/>
        <v>0</v>
      </c>
    </row>
    <row r="403" spans="1:98" s="4" customFormat="1" x14ac:dyDescent="0.25">
      <c r="A403" s="50" t="str">
        <f t="shared" si="166"/>
        <v>...</v>
      </c>
      <c r="B403" s="50" t="str">
        <f t="shared" si="167"/>
        <v>...</v>
      </c>
      <c r="C403" s="50" t="str">
        <f t="shared" si="168"/>
        <v>.....</v>
      </c>
      <c r="D403" s="50" t="str">
        <f>IF($C403=".....","",_xlfn.IFNA(VLOOKUP($C403, Parameter!$A$4:$L$5000, 3, FALSE), ""))</f>
        <v/>
      </c>
      <c r="E403" s="50" t="str">
        <f t="shared" si="169"/>
        <v>.....</v>
      </c>
      <c r="F403" s="50" t="str">
        <f t="shared" si="170"/>
        <v>......</v>
      </c>
      <c r="G403" s="50" t="str">
        <f t="shared" si="171"/>
        <v>...</v>
      </c>
      <c r="H403" s="40">
        <f>IF(E403=".....", 0, _xlfn.IFNA(VLOOKUP($E403, Parameter2!$A$2:$C$5000, 3, FALSE), 0))</f>
        <v>0</v>
      </c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18" t="str">
        <f>IF(C403=".....","",_xlfn.IFNA(VLOOKUP($C403, Parameter!$A$4:$B$5000, 2, FALSE), "Kode belanja salah :("))</f>
        <v/>
      </c>
      <c r="X403" s="35"/>
      <c r="Y403" s="121"/>
      <c r="Z403" s="17"/>
      <c r="AA403" s="20"/>
      <c r="AB403" s="41" t="str">
        <f>IF($C403=".....","",VLOOKUP($C403, Parameter!$A$4:$L$5000, 6, FALSE))</f>
        <v/>
      </c>
      <c r="AC403" s="41" t="str">
        <f>IF($C403=".....","",VLOOKUP($C403, Parameter!$A$4:$L$5000, 7, FALSE))</f>
        <v/>
      </c>
      <c r="AD403" s="41" t="str">
        <f>IF($C403=".....","",VLOOKUP($C403, Parameter!$A$4:$L$5000, 8, FALSE))</f>
        <v/>
      </c>
      <c r="AE403" s="41" t="str">
        <f>IF($C403=".....","",VLOOKUP($C403, Parameter!$A$4:$L$5000, 9, FALSE))</f>
        <v/>
      </c>
      <c r="AF403" s="41" t="str">
        <f>IF($C403=".....","",VLOOKUP($C403, Parameter!$A$4:$L$5000, 10, FALSE))</f>
        <v/>
      </c>
      <c r="AG403" s="41" t="str">
        <f>IF($C403=".....","",VLOOKUP($C403, Parameter!$A$4:$L$5000, 11, FALSE))</f>
        <v/>
      </c>
      <c r="AH403" s="41" t="str">
        <f>IF($C403="..0.0.0.000","",_xlfn.IFNA(VLOOKUP($C403, Parameter!$A$4:$L$5000, 12, FALSE), ""))</f>
        <v/>
      </c>
      <c r="AI403" s="39"/>
      <c r="AJ403" s="39"/>
      <c r="AK403" s="39"/>
      <c r="AL403" s="39"/>
      <c r="AM403" s="39"/>
      <c r="AN403" s="39"/>
      <c r="AO403" s="39"/>
      <c r="AP403" s="41" t="str">
        <f>IF(F403="......", "", _xlfn.IFNA(VLOOKUP(F403, Parameter2!$D$2:$E$15000, 2, FALSE), "Kode aset salah :("))</f>
        <v/>
      </c>
      <c r="AQ403" s="39"/>
      <c r="AR403" s="51"/>
      <c r="AS403" s="52"/>
      <c r="AT403" s="53">
        <f t="shared" si="172"/>
        <v>0</v>
      </c>
      <c r="AU403" s="39" t="str">
        <f t="shared" si="173"/>
        <v/>
      </c>
      <c r="AV403" s="39" t="str">
        <f t="shared" si="174"/>
        <v/>
      </c>
      <c r="AW403" s="39" t="str">
        <f t="shared" si="175"/>
        <v/>
      </c>
      <c r="AX403" s="39" t="str">
        <f t="shared" si="176"/>
        <v/>
      </c>
      <c r="AY403" s="41" t="str">
        <f>IF(G403="...", "", VLOOKUP(G403, UPB!$A$3:$B$5000, 2, FALSE))</f>
        <v/>
      </c>
      <c r="AZ403" s="84"/>
      <c r="BA403" s="76"/>
      <c r="BB403" s="65"/>
      <c r="BC403" s="65"/>
      <c r="BD403" s="54"/>
      <c r="BE403" s="65"/>
      <c r="BF403" s="65"/>
      <c r="BG403" s="65"/>
      <c r="BH403" s="65"/>
      <c r="BI403" s="65"/>
      <c r="BJ403" s="65"/>
      <c r="BK403" s="65"/>
      <c r="BL403" s="65"/>
      <c r="BM403" s="65"/>
      <c r="BN403" s="70"/>
      <c r="BO403" s="65"/>
      <c r="BP403" s="65"/>
      <c r="BQ403" s="65"/>
      <c r="BR403" s="65"/>
      <c r="BS403" s="65"/>
      <c r="BT403" s="65"/>
      <c r="BU403" s="55" t="str">
        <f>IF(AND($D403 &lt;&gt; "", $D403 &lt;&gt; $E403, $F403 &lt;&gt; "x.x.x.x.x.x.x"), VLOOKUP($E403, Parameter!$E$3:$N$5000, 9, FALSE), "")</f>
        <v/>
      </c>
      <c r="BV403" s="55" t="str">
        <f>IF(AND($D403 &lt;&gt; "", $D403 &lt;&gt; $E403, $F403 &lt;&gt; "x.x.x.x.x.x.x"), VLOOKUP($E403, Parameter!$E$3:$N$5000, 10, FALSE), "")</f>
        <v/>
      </c>
      <c r="BW403" s="55" t="str">
        <f>IF(AND($D403 &lt;&gt; "", $D403 &lt;&gt; $E403, $F403 &lt;&gt; "x.x.x.x.x.x.x"), VLOOKUP($C403, Parameter!$A$4:$L$5000, 3, FALSE), "")</f>
        <v/>
      </c>
      <c r="BX403" s="55" t="str">
        <f>IF(AND($D403 &lt;&gt; "", $D403 &lt;&gt; $E403, $F403 &lt;&gt; "x.x.x.x.x.x.x"), VLOOKUP($C403, Parameter!$A$4:$L$5000, 4, FALSE), "")</f>
        <v/>
      </c>
      <c r="BY403" s="56">
        <f t="shared" si="177"/>
        <v>0</v>
      </c>
      <c r="BZ403" s="55" t="str">
        <f t="shared" si="178"/>
        <v>Intra</v>
      </c>
      <c r="CA403" s="55" t="str">
        <f>IF($BZ403="Ekstra", Parameter3!$B$2, "")</f>
        <v/>
      </c>
      <c r="CB403" s="55" t="str">
        <f>IF($BZ403="Ekstra", Parameter3!$C$2, "")</f>
        <v/>
      </c>
      <c r="CC403" s="55" t="str">
        <f>IF($BZ403="Ekstra", VLOOKUP($E403, Parameter!$E$3:$N$5000, 9, FALSE), "")</f>
        <v/>
      </c>
      <c r="CD403" s="55" t="str">
        <f>IF($BZ403="Ekstra", VLOOKUP($E403, Parameter!$E$3:$N$5000, 10, FALSE), "")</f>
        <v/>
      </c>
      <c r="CE403" s="56">
        <f t="shared" si="179"/>
        <v>0</v>
      </c>
      <c r="CF403" s="55" t="str">
        <f t="shared" si="164"/>
        <v/>
      </c>
      <c r="CG403" s="55" t="str">
        <f t="shared" si="164"/>
        <v/>
      </c>
      <c r="CH403" s="55" t="str">
        <f t="shared" si="180"/>
        <v/>
      </c>
      <c r="CI403" s="55" t="str">
        <f>IF($F403="x.x.x.x.x.x.x", VLOOKUP($C403, Parameter!$A$4:$L$5000, 4, FALSE), "")</f>
        <v/>
      </c>
      <c r="CJ403" s="56">
        <f t="shared" si="181"/>
        <v>0</v>
      </c>
      <c r="CM403" s="4" t="str">
        <f t="shared" si="182"/>
        <v>...-...-.....</v>
      </c>
      <c r="CN403" s="57">
        <f t="shared" si="183"/>
        <v>0</v>
      </c>
      <c r="CO403" s="58">
        <f t="shared" si="184"/>
        <v>0</v>
      </c>
      <c r="CP403" s="4" t="str">
        <f t="shared" si="185"/>
        <v/>
      </c>
      <c r="CQ403" s="4" t="b">
        <f t="shared" si="186"/>
        <v>0</v>
      </c>
      <c r="CR403" s="4" t="str">
        <f t="shared" si="187"/>
        <v/>
      </c>
      <c r="CS403" s="4" t="str">
        <f t="shared" si="188"/>
        <v/>
      </c>
      <c r="CT403" s="91" t="b">
        <f t="shared" si="165"/>
        <v>0</v>
      </c>
    </row>
    <row r="404" spans="1:98" s="4" customFormat="1" x14ac:dyDescent="0.25">
      <c r="A404" s="50" t="str">
        <f t="shared" si="166"/>
        <v>...</v>
      </c>
      <c r="B404" s="50" t="str">
        <f t="shared" si="167"/>
        <v>...</v>
      </c>
      <c r="C404" s="50" t="str">
        <f t="shared" si="168"/>
        <v>.....</v>
      </c>
      <c r="D404" s="50" t="str">
        <f>IF($C404=".....","",_xlfn.IFNA(VLOOKUP($C404, Parameter!$A$4:$L$5000, 3, FALSE), ""))</f>
        <v/>
      </c>
      <c r="E404" s="50" t="str">
        <f t="shared" si="169"/>
        <v>.....</v>
      </c>
      <c r="F404" s="50" t="str">
        <f t="shared" si="170"/>
        <v>......</v>
      </c>
      <c r="G404" s="50" t="str">
        <f t="shared" si="171"/>
        <v>...</v>
      </c>
      <c r="H404" s="40">
        <f>IF(E404=".....", 0, _xlfn.IFNA(VLOOKUP($E404, Parameter2!$A$2:$C$5000, 3, FALSE), 0))</f>
        <v>0</v>
      </c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18" t="str">
        <f>IF(C404=".....","",_xlfn.IFNA(VLOOKUP($C404, Parameter!$A$4:$B$5000, 2, FALSE), "Kode belanja salah :("))</f>
        <v/>
      </c>
      <c r="X404" s="35"/>
      <c r="Y404" s="121"/>
      <c r="Z404" s="17"/>
      <c r="AA404" s="20"/>
      <c r="AB404" s="41" t="str">
        <f>IF($C404=".....","",VLOOKUP($C404, Parameter!$A$4:$L$5000, 6, FALSE))</f>
        <v/>
      </c>
      <c r="AC404" s="41" t="str">
        <f>IF($C404=".....","",VLOOKUP($C404, Parameter!$A$4:$L$5000, 7, FALSE))</f>
        <v/>
      </c>
      <c r="AD404" s="41" t="str">
        <f>IF($C404=".....","",VLOOKUP($C404, Parameter!$A$4:$L$5000, 8, FALSE))</f>
        <v/>
      </c>
      <c r="AE404" s="41" t="str">
        <f>IF($C404=".....","",VLOOKUP($C404, Parameter!$A$4:$L$5000, 9, FALSE))</f>
        <v/>
      </c>
      <c r="AF404" s="41" t="str">
        <f>IF($C404=".....","",VLOOKUP($C404, Parameter!$A$4:$L$5000, 10, FALSE))</f>
        <v/>
      </c>
      <c r="AG404" s="41" t="str">
        <f>IF($C404=".....","",VLOOKUP($C404, Parameter!$A$4:$L$5000, 11, FALSE))</f>
        <v/>
      </c>
      <c r="AH404" s="41" t="str">
        <f>IF($C404="..0.0.0.000","",_xlfn.IFNA(VLOOKUP($C404, Parameter!$A$4:$L$5000, 12, FALSE), ""))</f>
        <v/>
      </c>
      <c r="AI404" s="39"/>
      <c r="AJ404" s="39"/>
      <c r="AK404" s="39"/>
      <c r="AL404" s="39"/>
      <c r="AM404" s="39"/>
      <c r="AN404" s="39"/>
      <c r="AO404" s="39"/>
      <c r="AP404" s="41" t="str">
        <f>IF(F404="......", "", _xlfn.IFNA(VLOOKUP(F404, Parameter2!$D$2:$E$15000, 2, FALSE), "Kode aset salah :("))</f>
        <v/>
      </c>
      <c r="AQ404" s="39"/>
      <c r="AR404" s="51"/>
      <c r="AS404" s="52"/>
      <c r="AT404" s="53">
        <f t="shared" si="172"/>
        <v>0</v>
      </c>
      <c r="AU404" s="39" t="str">
        <f t="shared" si="173"/>
        <v/>
      </c>
      <c r="AV404" s="39" t="str">
        <f t="shared" si="174"/>
        <v/>
      </c>
      <c r="AW404" s="39" t="str">
        <f t="shared" si="175"/>
        <v/>
      </c>
      <c r="AX404" s="39" t="str">
        <f t="shared" si="176"/>
        <v/>
      </c>
      <c r="AY404" s="41" t="str">
        <f>IF(G404="...", "", VLOOKUP(G404, UPB!$A$3:$B$5000, 2, FALSE))</f>
        <v/>
      </c>
      <c r="AZ404" s="84"/>
      <c r="BA404" s="76"/>
      <c r="BB404" s="65"/>
      <c r="BC404" s="65"/>
      <c r="BD404" s="54"/>
      <c r="BE404" s="65"/>
      <c r="BF404" s="65"/>
      <c r="BG404" s="65"/>
      <c r="BH404" s="65"/>
      <c r="BI404" s="65"/>
      <c r="BJ404" s="65"/>
      <c r="BK404" s="65"/>
      <c r="BL404" s="65"/>
      <c r="BM404" s="65"/>
      <c r="BN404" s="70"/>
      <c r="BO404" s="65"/>
      <c r="BP404" s="65"/>
      <c r="BQ404" s="65"/>
      <c r="BR404" s="65"/>
      <c r="BS404" s="65"/>
      <c r="BT404" s="65"/>
      <c r="BU404" s="55" t="str">
        <f>IF(AND($D404 &lt;&gt; "", $D404 &lt;&gt; $E404, $F404 &lt;&gt; "x.x.x.x.x.x.x"), VLOOKUP($E404, Parameter!$E$3:$N$5000, 9, FALSE), "")</f>
        <v/>
      </c>
      <c r="BV404" s="55" t="str">
        <f>IF(AND($D404 &lt;&gt; "", $D404 &lt;&gt; $E404, $F404 &lt;&gt; "x.x.x.x.x.x.x"), VLOOKUP($E404, Parameter!$E$3:$N$5000, 10, FALSE), "")</f>
        <v/>
      </c>
      <c r="BW404" s="55" t="str">
        <f>IF(AND($D404 &lt;&gt; "", $D404 &lt;&gt; $E404, $F404 &lt;&gt; "x.x.x.x.x.x.x"), VLOOKUP($C404, Parameter!$A$4:$L$5000, 3, FALSE), "")</f>
        <v/>
      </c>
      <c r="BX404" s="55" t="str">
        <f>IF(AND($D404 &lt;&gt; "", $D404 &lt;&gt; $E404, $F404 &lt;&gt; "x.x.x.x.x.x.x"), VLOOKUP($C404, Parameter!$A$4:$L$5000, 4, FALSE), "")</f>
        <v/>
      </c>
      <c r="BY404" s="56">
        <f t="shared" si="177"/>
        <v>0</v>
      </c>
      <c r="BZ404" s="55" t="str">
        <f t="shared" si="178"/>
        <v>Intra</v>
      </c>
      <c r="CA404" s="55" t="str">
        <f>IF($BZ404="Ekstra", Parameter3!$B$2, "")</f>
        <v/>
      </c>
      <c r="CB404" s="55" t="str">
        <f>IF($BZ404="Ekstra", Parameter3!$C$2, "")</f>
        <v/>
      </c>
      <c r="CC404" s="55" t="str">
        <f>IF($BZ404="Ekstra", VLOOKUP($E404, Parameter!$E$3:$N$5000, 9, FALSE), "")</f>
        <v/>
      </c>
      <c r="CD404" s="55" t="str">
        <f>IF($BZ404="Ekstra", VLOOKUP($E404, Parameter!$E$3:$N$5000, 10, FALSE), "")</f>
        <v/>
      </c>
      <c r="CE404" s="56">
        <f t="shared" si="179"/>
        <v>0</v>
      </c>
      <c r="CF404" s="55" t="str">
        <f t="shared" si="164"/>
        <v/>
      </c>
      <c r="CG404" s="55" t="str">
        <f t="shared" si="164"/>
        <v/>
      </c>
      <c r="CH404" s="55" t="str">
        <f t="shared" si="180"/>
        <v/>
      </c>
      <c r="CI404" s="55" t="str">
        <f>IF($F404="x.x.x.x.x.x.x", VLOOKUP($C404, Parameter!$A$4:$L$5000, 4, FALSE), "")</f>
        <v/>
      </c>
      <c r="CJ404" s="56">
        <f t="shared" si="181"/>
        <v>0</v>
      </c>
      <c r="CM404" s="4" t="str">
        <f t="shared" si="182"/>
        <v>...-...-.....</v>
      </c>
      <c r="CN404" s="57">
        <f t="shared" si="183"/>
        <v>0</v>
      </c>
      <c r="CO404" s="58">
        <f t="shared" si="184"/>
        <v>0</v>
      </c>
      <c r="CP404" s="4" t="str">
        <f t="shared" si="185"/>
        <v/>
      </c>
      <c r="CQ404" s="4" t="b">
        <f t="shared" si="186"/>
        <v>0</v>
      </c>
      <c r="CR404" s="4" t="str">
        <f t="shared" si="187"/>
        <v/>
      </c>
      <c r="CS404" s="4" t="str">
        <f t="shared" si="188"/>
        <v/>
      </c>
      <c r="CT404" s="91" t="b">
        <f t="shared" si="165"/>
        <v>0</v>
      </c>
    </row>
    <row r="405" spans="1:98" s="4" customFormat="1" x14ac:dyDescent="0.25">
      <c r="A405" s="50" t="str">
        <f t="shared" si="166"/>
        <v>...</v>
      </c>
      <c r="B405" s="50" t="str">
        <f t="shared" si="167"/>
        <v>...</v>
      </c>
      <c r="C405" s="50" t="str">
        <f t="shared" si="168"/>
        <v>.....</v>
      </c>
      <c r="D405" s="50" t="str">
        <f>IF($C405=".....","",_xlfn.IFNA(VLOOKUP($C405, Parameter!$A$4:$L$5000, 3, FALSE), ""))</f>
        <v/>
      </c>
      <c r="E405" s="50" t="str">
        <f t="shared" si="169"/>
        <v>.....</v>
      </c>
      <c r="F405" s="50" t="str">
        <f t="shared" si="170"/>
        <v>......</v>
      </c>
      <c r="G405" s="50" t="str">
        <f t="shared" si="171"/>
        <v>...</v>
      </c>
      <c r="H405" s="40">
        <f>IF(E405=".....", 0, _xlfn.IFNA(VLOOKUP($E405, Parameter2!$A$2:$C$5000, 3, FALSE), 0))</f>
        <v>0</v>
      </c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18" t="str">
        <f>IF(C405=".....","",_xlfn.IFNA(VLOOKUP($C405, Parameter!$A$4:$B$5000, 2, FALSE), "Kode belanja salah :("))</f>
        <v/>
      </c>
      <c r="X405" s="35"/>
      <c r="Y405" s="121"/>
      <c r="Z405" s="17"/>
      <c r="AA405" s="20"/>
      <c r="AB405" s="41" t="str">
        <f>IF($C405=".....","",VLOOKUP($C405, Parameter!$A$4:$L$5000, 6, FALSE))</f>
        <v/>
      </c>
      <c r="AC405" s="41" t="str">
        <f>IF($C405=".....","",VLOOKUP($C405, Parameter!$A$4:$L$5000, 7, FALSE))</f>
        <v/>
      </c>
      <c r="AD405" s="41" t="str">
        <f>IF($C405=".....","",VLOOKUP($C405, Parameter!$A$4:$L$5000, 8, FALSE))</f>
        <v/>
      </c>
      <c r="AE405" s="41" t="str">
        <f>IF($C405=".....","",VLOOKUP($C405, Parameter!$A$4:$L$5000, 9, FALSE))</f>
        <v/>
      </c>
      <c r="AF405" s="41" t="str">
        <f>IF($C405=".....","",VLOOKUP($C405, Parameter!$A$4:$L$5000, 10, FALSE))</f>
        <v/>
      </c>
      <c r="AG405" s="41" t="str">
        <f>IF($C405=".....","",VLOOKUP($C405, Parameter!$A$4:$L$5000, 11, FALSE))</f>
        <v/>
      </c>
      <c r="AH405" s="41" t="str">
        <f>IF($C405="..0.0.0.000","",_xlfn.IFNA(VLOOKUP($C405, Parameter!$A$4:$L$5000, 12, FALSE), ""))</f>
        <v/>
      </c>
      <c r="AI405" s="39"/>
      <c r="AJ405" s="39"/>
      <c r="AK405" s="39"/>
      <c r="AL405" s="39"/>
      <c r="AM405" s="39"/>
      <c r="AN405" s="39"/>
      <c r="AO405" s="39"/>
      <c r="AP405" s="41" t="str">
        <f>IF(F405="......", "", _xlfn.IFNA(VLOOKUP(F405, Parameter2!$D$2:$E$15000, 2, FALSE), "Kode aset salah :("))</f>
        <v/>
      </c>
      <c r="AQ405" s="39"/>
      <c r="AR405" s="51"/>
      <c r="AS405" s="52"/>
      <c r="AT405" s="53">
        <f t="shared" si="172"/>
        <v>0</v>
      </c>
      <c r="AU405" s="39" t="str">
        <f t="shared" si="173"/>
        <v/>
      </c>
      <c r="AV405" s="39" t="str">
        <f t="shared" si="174"/>
        <v/>
      </c>
      <c r="AW405" s="39" t="str">
        <f t="shared" si="175"/>
        <v/>
      </c>
      <c r="AX405" s="39" t="str">
        <f t="shared" si="176"/>
        <v/>
      </c>
      <c r="AY405" s="41" t="str">
        <f>IF(G405="...", "", VLOOKUP(G405, UPB!$A$3:$B$5000, 2, FALSE))</f>
        <v/>
      </c>
      <c r="AZ405" s="84"/>
      <c r="BA405" s="76"/>
      <c r="BB405" s="65"/>
      <c r="BC405" s="65"/>
      <c r="BD405" s="54"/>
      <c r="BE405" s="65"/>
      <c r="BF405" s="65"/>
      <c r="BG405" s="65"/>
      <c r="BH405" s="65"/>
      <c r="BI405" s="65"/>
      <c r="BJ405" s="65"/>
      <c r="BK405" s="65"/>
      <c r="BL405" s="65"/>
      <c r="BM405" s="65"/>
      <c r="BN405" s="70"/>
      <c r="BO405" s="65"/>
      <c r="BP405" s="65"/>
      <c r="BQ405" s="65"/>
      <c r="BR405" s="65"/>
      <c r="BS405" s="65"/>
      <c r="BT405" s="65"/>
      <c r="BU405" s="55" t="str">
        <f>IF(AND($D405 &lt;&gt; "", $D405 &lt;&gt; $E405, $F405 &lt;&gt; "x.x.x.x.x.x.x"), VLOOKUP($E405, Parameter!$E$3:$N$5000, 9, FALSE), "")</f>
        <v/>
      </c>
      <c r="BV405" s="55" t="str">
        <f>IF(AND($D405 &lt;&gt; "", $D405 &lt;&gt; $E405, $F405 &lt;&gt; "x.x.x.x.x.x.x"), VLOOKUP($E405, Parameter!$E$3:$N$5000, 10, FALSE), "")</f>
        <v/>
      </c>
      <c r="BW405" s="55" t="str">
        <f>IF(AND($D405 &lt;&gt; "", $D405 &lt;&gt; $E405, $F405 &lt;&gt; "x.x.x.x.x.x.x"), VLOOKUP($C405, Parameter!$A$4:$L$5000, 3, FALSE), "")</f>
        <v/>
      </c>
      <c r="BX405" s="55" t="str">
        <f>IF(AND($D405 &lt;&gt; "", $D405 &lt;&gt; $E405, $F405 &lt;&gt; "x.x.x.x.x.x.x"), VLOOKUP($C405, Parameter!$A$4:$L$5000, 4, FALSE), "")</f>
        <v/>
      </c>
      <c r="BY405" s="56">
        <f t="shared" si="177"/>
        <v>0</v>
      </c>
      <c r="BZ405" s="55" t="str">
        <f t="shared" si="178"/>
        <v>Intra</v>
      </c>
      <c r="CA405" s="55" t="str">
        <f>IF($BZ405="Ekstra", Parameter3!$B$2, "")</f>
        <v/>
      </c>
      <c r="CB405" s="55" t="str">
        <f>IF($BZ405="Ekstra", Parameter3!$C$2, "")</f>
        <v/>
      </c>
      <c r="CC405" s="55" t="str">
        <f>IF($BZ405="Ekstra", VLOOKUP($E405, Parameter!$E$3:$N$5000, 9, FALSE), "")</f>
        <v/>
      </c>
      <c r="CD405" s="55" t="str">
        <f>IF($BZ405="Ekstra", VLOOKUP($E405, Parameter!$E$3:$N$5000, 10, FALSE), "")</f>
        <v/>
      </c>
      <c r="CE405" s="56">
        <f t="shared" si="179"/>
        <v>0</v>
      </c>
      <c r="CF405" s="55" t="str">
        <f t="shared" si="164"/>
        <v/>
      </c>
      <c r="CG405" s="55" t="str">
        <f t="shared" si="164"/>
        <v/>
      </c>
      <c r="CH405" s="55" t="str">
        <f t="shared" si="180"/>
        <v/>
      </c>
      <c r="CI405" s="55" t="str">
        <f>IF($F405="x.x.x.x.x.x.x", VLOOKUP($C405, Parameter!$A$4:$L$5000, 4, FALSE), "")</f>
        <v/>
      </c>
      <c r="CJ405" s="56">
        <f t="shared" si="181"/>
        <v>0</v>
      </c>
      <c r="CM405" s="4" t="str">
        <f t="shared" si="182"/>
        <v>...-...-.....</v>
      </c>
      <c r="CN405" s="57">
        <f t="shared" si="183"/>
        <v>0</v>
      </c>
      <c r="CO405" s="58">
        <f t="shared" si="184"/>
        <v>0</v>
      </c>
      <c r="CP405" s="4" t="str">
        <f t="shared" si="185"/>
        <v/>
      </c>
      <c r="CQ405" s="4" t="b">
        <f t="shared" si="186"/>
        <v>0</v>
      </c>
      <c r="CR405" s="4" t="str">
        <f t="shared" si="187"/>
        <v/>
      </c>
      <c r="CS405" s="4" t="str">
        <f t="shared" si="188"/>
        <v/>
      </c>
      <c r="CT405" s="91" t="b">
        <f t="shared" si="165"/>
        <v>0</v>
      </c>
    </row>
    <row r="406" spans="1:98" s="4" customFormat="1" x14ac:dyDescent="0.25">
      <c r="A406" s="50" t="str">
        <f t="shared" si="166"/>
        <v>...</v>
      </c>
      <c r="B406" s="50" t="str">
        <f t="shared" si="167"/>
        <v>...</v>
      </c>
      <c r="C406" s="50" t="str">
        <f t="shared" si="168"/>
        <v>.....</v>
      </c>
      <c r="D406" s="50" t="str">
        <f>IF($C406=".....","",_xlfn.IFNA(VLOOKUP($C406, Parameter!$A$4:$L$5000, 3, FALSE), ""))</f>
        <v/>
      </c>
      <c r="E406" s="50" t="str">
        <f t="shared" si="169"/>
        <v>.....</v>
      </c>
      <c r="F406" s="50" t="str">
        <f t="shared" si="170"/>
        <v>......</v>
      </c>
      <c r="G406" s="50" t="str">
        <f t="shared" si="171"/>
        <v>...</v>
      </c>
      <c r="H406" s="40">
        <f>IF(E406=".....", 0, _xlfn.IFNA(VLOOKUP($E406, Parameter2!$A$2:$C$5000, 3, FALSE), 0))</f>
        <v>0</v>
      </c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18" t="str">
        <f>IF(C406=".....","",_xlfn.IFNA(VLOOKUP($C406, Parameter!$A$4:$B$5000, 2, FALSE), "Kode belanja salah :("))</f>
        <v/>
      </c>
      <c r="X406" s="35"/>
      <c r="Y406" s="121"/>
      <c r="Z406" s="17"/>
      <c r="AA406" s="20"/>
      <c r="AB406" s="41" t="str">
        <f>IF($C406=".....","",VLOOKUP($C406, Parameter!$A$4:$L$5000, 6, FALSE))</f>
        <v/>
      </c>
      <c r="AC406" s="41" t="str">
        <f>IF($C406=".....","",VLOOKUP($C406, Parameter!$A$4:$L$5000, 7, FALSE))</f>
        <v/>
      </c>
      <c r="AD406" s="41" t="str">
        <f>IF($C406=".....","",VLOOKUP($C406, Parameter!$A$4:$L$5000, 8, FALSE))</f>
        <v/>
      </c>
      <c r="AE406" s="41" t="str">
        <f>IF($C406=".....","",VLOOKUP($C406, Parameter!$A$4:$L$5000, 9, FALSE))</f>
        <v/>
      </c>
      <c r="AF406" s="41" t="str">
        <f>IF($C406=".....","",VLOOKUP($C406, Parameter!$A$4:$L$5000, 10, FALSE))</f>
        <v/>
      </c>
      <c r="AG406" s="41" t="str">
        <f>IF($C406=".....","",VLOOKUP($C406, Parameter!$A$4:$L$5000, 11, FALSE))</f>
        <v/>
      </c>
      <c r="AH406" s="41" t="str">
        <f>IF($C406="..0.0.0.000","",_xlfn.IFNA(VLOOKUP($C406, Parameter!$A$4:$L$5000, 12, FALSE), ""))</f>
        <v/>
      </c>
      <c r="AI406" s="39"/>
      <c r="AJ406" s="39"/>
      <c r="AK406" s="39"/>
      <c r="AL406" s="39"/>
      <c r="AM406" s="39"/>
      <c r="AN406" s="39"/>
      <c r="AO406" s="39"/>
      <c r="AP406" s="41" t="str">
        <f>IF(F406="......", "", _xlfn.IFNA(VLOOKUP(F406, Parameter2!$D$2:$E$15000, 2, FALSE), "Kode aset salah :("))</f>
        <v/>
      </c>
      <c r="AQ406" s="39"/>
      <c r="AR406" s="51"/>
      <c r="AS406" s="52"/>
      <c r="AT406" s="53">
        <f t="shared" si="172"/>
        <v>0</v>
      </c>
      <c r="AU406" s="39" t="str">
        <f t="shared" si="173"/>
        <v/>
      </c>
      <c r="AV406" s="39" t="str">
        <f t="shared" si="174"/>
        <v/>
      </c>
      <c r="AW406" s="39" t="str">
        <f t="shared" si="175"/>
        <v/>
      </c>
      <c r="AX406" s="39" t="str">
        <f t="shared" si="176"/>
        <v/>
      </c>
      <c r="AY406" s="41" t="str">
        <f>IF(G406="...", "", VLOOKUP(G406, UPB!$A$3:$B$5000, 2, FALSE))</f>
        <v/>
      </c>
      <c r="AZ406" s="84"/>
      <c r="BA406" s="76"/>
      <c r="BB406" s="65"/>
      <c r="BC406" s="65"/>
      <c r="BD406" s="54"/>
      <c r="BE406" s="65"/>
      <c r="BF406" s="65"/>
      <c r="BG406" s="65"/>
      <c r="BH406" s="65"/>
      <c r="BI406" s="65"/>
      <c r="BJ406" s="65"/>
      <c r="BK406" s="65"/>
      <c r="BL406" s="65"/>
      <c r="BM406" s="65"/>
      <c r="BN406" s="70"/>
      <c r="BO406" s="65"/>
      <c r="BP406" s="65"/>
      <c r="BQ406" s="65"/>
      <c r="BR406" s="65"/>
      <c r="BS406" s="65"/>
      <c r="BT406" s="65"/>
      <c r="BU406" s="55" t="str">
        <f>IF(AND($D406 &lt;&gt; "", $D406 &lt;&gt; $E406, $F406 &lt;&gt; "x.x.x.x.x.x.x"), VLOOKUP($E406, Parameter!$E$3:$N$5000, 9, FALSE), "")</f>
        <v/>
      </c>
      <c r="BV406" s="55" t="str">
        <f>IF(AND($D406 &lt;&gt; "", $D406 &lt;&gt; $E406, $F406 &lt;&gt; "x.x.x.x.x.x.x"), VLOOKUP($E406, Parameter!$E$3:$N$5000, 10, FALSE), "")</f>
        <v/>
      </c>
      <c r="BW406" s="55" t="str">
        <f>IF(AND($D406 &lt;&gt; "", $D406 &lt;&gt; $E406, $F406 &lt;&gt; "x.x.x.x.x.x.x"), VLOOKUP($C406, Parameter!$A$4:$L$5000, 3, FALSE), "")</f>
        <v/>
      </c>
      <c r="BX406" s="55" t="str">
        <f>IF(AND($D406 &lt;&gt; "", $D406 &lt;&gt; $E406, $F406 &lt;&gt; "x.x.x.x.x.x.x"), VLOOKUP($C406, Parameter!$A$4:$L$5000, 4, FALSE), "")</f>
        <v/>
      </c>
      <c r="BY406" s="56">
        <f t="shared" si="177"/>
        <v>0</v>
      </c>
      <c r="BZ406" s="55" t="str">
        <f t="shared" si="178"/>
        <v>Intra</v>
      </c>
      <c r="CA406" s="55" t="str">
        <f>IF($BZ406="Ekstra", Parameter3!$B$2, "")</f>
        <v/>
      </c>
      <c r="CB406" s="55" t="str">
        <f>IF($BZ406="Ekstra", Parameter3!$C$2, "")</f>
        <v/>
      </c>
      <c r="CC406" s="55" t="str">
        <f>IF($BZ406="Ekstra", VLOOKUP($E406, Parameter!$E$3:$N$5000, 9, FALSE), "")</f>
        <v/>
      </c>
      <c r="CD406" s="55" t="str">
        <f>IF($BZ406="Ekstra", VLOOKUP($E406, Parameter!$E$3:$N$5000, 10, FALSE), "")</f>
        <v/>
      </c>
      <c r="CE406" s="56">
        <f t="shared" si="179"/>
        <v>0</v>
      </c>
      <c r="CF406" s="55" t="str">
        <f t="shared" si="164"/>
        <v/>
      </c>
      <c r="CG406" s="55" t="str">
        <f t="shared" si="164"/>
        <v/>
      </c>
      <c r="CH406" s="55" t="str">
        <f t="shared" si="180"/>
        <v/>
      </c>
      <c r="CI406" s="55" t="str">
        <f>IF($F406="x.x.x.x.x.x.x", VLOOKUP($C406, Parameter!$A$4:$L$5000, 4, FALSE), "")</f>
        <v/>
      </c>
      <c r="CJ406" s="56">
        <f t="shared" si="181"/>
        <v>0</v>
      </c>
      <c r="CM406" s="4" t="str">
        <f t="shared" si="182"/>
        <v>...-...-.....</v>
      </c>
      <c r="CN406" s="57">
        <f t="shared" si="183"/>
        <v>0</v>
      </c>
      <c r="CO406" s="58">
        <f t="shared" si="184"/>
        <v>0</v>
      </c>
      <c r="CP406" s="4" t="str">
        <f t="shared" si="185"/>
        <v/>
      </c>
      <c r="CQ406" s="4" t="b">
        <f t="shared" si="186"/>
        <v>0</v>
      </c>
      <c r="CR406" s="4" t="str">
        <f t="shared" si="187"/>
        <v/>
      </c>
      <c r="CS406" s="4" t="str">
        <f t="shared" si="188"/>
        <v/>
      </c>
      <c r="CT406" s="91" t="b">
        <f t="shared" si="165"/>
        <v>0</v>
      </c>
    </row>
    <row r="407" spans="1:98" s="4" customFormat="1" x14ac:dyDescent="0.25">
      <c r="A407" s="50" t="str">
        <f t="shared" si="166"/>
        <v>...</v>
      </c>
      <c r="B407" s="50" t="str">
        <f t="shared" si="167"/>
        <v>...</v>
      </c>
      <c r="C407" s="50" t="str">
        <f t="shared" si="168"/>
        <v>.....</v>
      </c>
      <c r="D407" s="50" t="str">
        <f>IF($C407=".....","",_xlfn.IFNA(VLOOKUP($C407, Parameter!$A$4:$L$5000, 3, FALSE), ""))</f>
        <v/>
      </c>
      <c r="E407" s="50" t="str">
        <f t="shared" si="169"/>
        <v>.....</v>
      </c>
      <c r="F407" s="50" t="str">
        <f t="shared" si="170"/>
        <v>......</v>
      </c>
      <c r="G407" s="50" t="str">
        <f t="shared" si="171"/>
        <v>...</v>
      </c>
      <c r="H407" s="40">
        <f>IF(E407=".....", 0, _xlfn.IFNA(VLOOKUP($E407, Parameter2!$A$2:$C$5000, 3, FALSE), 0))</f>
        <v>0</v>
      </c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18" t="str">
        <f>IF(C407=".....","",_xlfn.IFNA(VLOOKUP($C407, Parameter!$A$4:$B$5000, 2, FALSE), "Kode belanja salah :("))</f>
        <v/>
      </c>
      <c r="X407" s="35"/>
      <c r="Y407" s="121"/>
      <c r="Z407" s="17"/>
      <c r="AA407" s="20"/>
      <c r="AB407" s="41" t="str">
        <f>IF($C407=".....","",VLOOKUP($C407, Parameter!$A$4:$L$5000, 6, FALSE))</f>
        <v/>
      </c>
      <c r="AC407" s="41" t="str">
        <f>IF($C407=".....","",VLOOKUP($C407, Parameter!$A$4:$L$5000, 7, FALSE))</f>
        <v/>
      </c>
      <c r="AD407" s="41" t="str">
        <f>IF($C407=".....","",VLOOKUP($C407, Parameter!$A$4:$L$5000, 8, FALSE))</f>
        <v/>
      </c>
      <c r="AE407" s="41" t="str">
        <f>IF($C407=".....","",VLOOKUP($C407, Parameter!$A$4:$L$5000, 9, FALSE))</f>
        <v/>
      </c>
      <c r="AF407" s="41" t="str">
        <f>IF($C407=".....","",VLOOKUP($C407, Parameter!$A$4:$L$5000, 10, FALSE))</f>
        <v/>
      </c>
      <c r="AG407" s="41" t="str">
        <f>IF($C407=".....","",VLOOKUP($C407, Parameter!$A$4:$L$5000, 11, FALSE))</f>
        <v/>
      </c>
      <c r="AH407" s="41" t="str">
        <f>IF($C407="..0.0.0.000","",_xlfn.IFNA(VLOOKUP($C407, Parameter!$A$4:$L$5000, 12, FALSE), ""))</f>
        <v/>
      </c>
      <c r="AI407" s="39"/>
      <c r="AJ407" s="39"/>
      <c r="AK407" s="39"/>
      <c r="AL407" s="39"/>
      <c r="AM407" s="39"/>
      <c r="AN407" s="39"/>
      <c r="AO407" s="39"/>
      <c r="AP407" s="41" t="str">
        <f>IF(F407="......", "", _xlfn.IFNA(VLOOKUP(F407, Parameter2!$D$2:$E$15000, 2, FALSE), "Kode aset salah :("))</f>
        <v/>
      </c>
      <c r="AQ407" s="39"/>
      <c r="AR407" s="51"/>
      <c r="AS407" s="52"/>
      <c r="AT407" s="53">
        <f t="shared" si="172"/>
        <v>0</v>
      </c>
      <c r="AU407" s="39" t="str">
        <f t="shared" si="173"/>
        <v/>
      </c>
      <c r="AV407" s="39" t="str">
        <f t="shared" si="174"/>
        <v/>
      </c>
      <c r="AW407" s="39" t="str">
        <f t="shared" si="175"/>
        <v/>
      </c>
      <c r="AX407" s="39" t="str">
        <f t="shared" si="176"/>
        <v/>
      </c>
      <c r="AY407" s="41" t="str">
        <f>IF(G407="...", "", VLOOKUP(G407, UPB!$A$3:$B$5000, 2, FALSE))</f>
        <v/>
      </c>
      <c r="AZ407" s="84"/>
      <c r="BA407" s="76"/>
      <c r="BB407" s="65"/>
      <c r="BC407" s="65"/>
      <c r="BD407" s="54"/>
      <c r="BE407" s="65"/>
      <c r="BF407" s="65"/>
      <c r="BG407" s="65"/>
      <c r="BH407" s="65"/>
      <c r="BI407" s="65"/>
      <c r="BJ407" s="65"/>
      <c r="BK407" s="65"/>
      <c r="BL407" s="65"/>
      <c r="BM407" s="65"/>
      <c r="BN407" s="70"/>
      <c r="BO407" s="65"/>
      <c r="BP407" s="65"/>
      <c r="BQ407" s="65"/>
      <c r="BR407" s="65"/>
      <c r="BS407" s="65"/>
      <c r="BT407" s="65"/>
      <c r="BU407" s="55" t="str">
        <f>IF(AND($D407 &lt;&gt; "", $D407 &lt;&gt; $E407, $F407 &lt;&gt; "x.x.x.x.x.x.x"), VLOOKUP($E407, Parameter!$E$3:$N$5000, 9, FALSE), "")</f>
        <v/>
      </c>
      <c r="BV407" s="55" t="str">
        <f>IF(AND($D407 &lt;&gt; "", $D407 &lt;&gt; $E407, $F407 &lt;&gt; "x.x.x.x.x.x.x"), VLOOKUP($E407, Parameter!$E$3:$N$5000, 10, FALSE), "")</f>
        <v/>
      </c>
      <c r="BW407" s="55" t="str">
        <f>IF(AND($D407 &lt;&gt; "", $D407 &lt;&gt; $E407, $F407 &lt;&gt; "x.x.x.x.x.x.x"), VLOOKUP($C407, Parameter!$A$4:$L$5000, 3, FALSE), "")</f>
        <v/>
      </c>
      <c r="BX407" s="55" t="str">
        <f>IF(AND($D407 &lt;&gt; "", $D407 &lt;&gt; $E407, $F407 &lt;&gt; "x.x.x.x.x.x.x"), VLOOKUP($C407, Parameter!$A$4:$L$5000, 4, FALSE), "")</f>
        <v/>
      </c>
      <c r="BY407" s="56">
        <f t="shared" si="177"/>
        <v>0</v>
      </c>
      <c r="BZ407" s="55" t="str">
        <f t="shared" si="178"/>
        <v>Intra</v>
      </c>
      <c r="CA407" s="55" t="str">
        <f>IF($BZ407="Ekstra", Parameter3!$B$2, "")</f>
        <v/>
      </c>
      <c r="CB407" s="55" t="str">
        <f>IF($BZ407="Ekstra", Parameter3!$C$2, "")</f>
        <v/>
      </c>
      <c r="CC407" s="55" t="str">
        <f>IF($BZ407="Ekstra", VLOOKUP($E407, Parameter!$E$3:$N$5000, 9, FALSE), "")</f>
        <v/>
      </c>
      <c r="CD407" s="55" t="str">
        <f>IF($BZ407="Ekstra", VLOOKUP($E407, Parameter!$E$3:$N$5000, 10, FALSE), "")</f>
        <v/>
      </c>
      <c r="CE407" s="56">
        <f t="shared" si="179"/>
        <v>0</v>
      </c>
      <c r="CF407" s="55" t="str">
        <f t="shared" si="164"/>
        <v/>
      </c>
      <c r="CG407" s="55" t="str">
        <f t="shared" si="164"/>
        <v/>
      </c>
      <c r="CH407" s="55" t="str">
        <f t="shared" si="180"/>
        <v/>
      </c>
      <c r="CI407" s="55" t="str">
        <f>IF($F407="x.x.x.x.x.x.x", VLOOKUP($C407, Parameter!$A$4:$L$5000, 4, FALSE), "")</f>
        <v/>
      </c>
      <c r="CJ407" s="56">
        <f t="shared" si="181"/>
        <v>0</v>
      </c>
      <c r="CM407" s="4" t="str">
        <f t="shared" si="182"/>
        <v>...-...-.....</v>
      </c>
      <c r="CN407" s="57">
        <f t="shared" si="183"/>
        <v>0</v>
      </c>
      <c r="CO407" s="58">
        <f t="shared" si="184"/>
        <v>0</v>
      </c>
      <c r="CP407" s="4" t="str">
        <f t="shared" si="185"/>
        <v/>
      </c>
      <c r="CQ407" s="4" t="b">
        <f t="shared" si="186"/>
        <v>0</v>
      </c>
      <c r="CR407" s="4" t="str">
        <f t="shared" si="187"/>
        <v/>
      </c>
      <c r="CS407" s="4" t="str">
        <f t="shared" si="188"/>
        <v/>
      </c>
      <c r="CT407" s="91" t="b">
        <f t="shared" si="165"/>
        <v>0</v>
      </c>
    </row>
    <row r="408" spans="1:98" s="4" customFormat="1" x14ac:dyDescent="0.25">
      <c r="A408" s="50" t="str">
        <f t="shared" si="166"/>
        <v>...</v>
      </c>
      <c r="B408" s="50" t="str">
        <f t="shared" si="167"/>
        <v>...</v>
      </c>
      <c r="C408" s="50" t="str">
        <f t="shared" si="168"/>
        <v>.....</v>
      </c>
      <c r="D408" s="50" t="str">
        <f>IF($C408=".....","",_xlfn.IFNA(VLOOKUP($C408, Parameter!$A$4:$L$5000, 3, FALSE), ""))</f>
        <v/>
      </c>
      <c r="E408" s="50" t="str">
        <f t="shared" si="169"/>
        <v>.....</v>
      </c>
      <c r="F408" s="50" t="str">
        <f t="shared" si="170"/>
        <v>......</v>
      </c>
      <c r="G408" s="50" t="str">
        <f t="shared" si="171"/>
        <v>...</v>
      </c>
      <c r="H408" s="40">
        <f>IF(E408=".....", 0, _xlfn.IFNA(VLOOKUP($E408, Parameter2!$A$2:$C$5000, 3, FALSE), 0))</f>
        <v>0</v>
      </c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18" t="str">
        <f>IF(C408=".....","",_xlfn.IFNA(VLOOKUP($C408, Parameter!$A$4:$B$5000, 2, FALSE), "Kode belanja salah :("))</f>
        <v/>
      </c>
      <c r="X408" s="35"/>
      <c r="Y408" s="121"/>
      <c r="Z408" s="17"/>
      <c r="AA408" s="20"/>
      <c r="AB408" s="41" t="str">
        <f>IF($C408=".....","",VLOOKUP($C408, Parameter!$A$4:$L$5000, 6, FALSE))</f>
        <v/>
      </c>
      <c r="AC408" s="41" t="str">
        <f>IF($C408=".....","",VLOOKUP($C408, Parameter!$A$4:$L$5000, 7, FALSE))</f>
        <v/>
      </c>
      <c r="AD408" s="41" t="str">
        <f>IF($C408=".....","",VLOOKUP($C408, Parameter!$A$4:$L$5000, 8, FALSE))</f>
        <v/>
      </c>
      <c r="AE408" s="41" t="str">
        <f>IF($C408=".....","",VLOOKUP($C408, Parameter!$A$4:$L$5000, 9, FALSE))</f>
        <v/>
      </c>
      <c r="AF408" s="41" t="str">
        <f>IF($C408=".....","",VLOOKUP($C408, Parameter!$A$4:$L$5000, 10, FALSE))</f>
        <v/>
      </c>
      <c r="AG408" s="41" t="str">
        <f>IF($C408=".....","",VLOOKUP($C408, Parameter!$A$4:$L$5000, 11, FALSE))</f>
        <v/>
      </c>
      <c r="AH408" s="41" t="str">
        <f>IF($C408="..0.0.0.000","",_xlfn.IFNA(VLOOKUP($C408, Parameter!$A$4:$L$5000, 12, FALSE), ""))</f>
        <v/>
      </c>
      <c r="AI408" s="39"/>
      <c r="AJ408" s="39"/>
      <c r="AK408" s="39"/>
      <c r="AL408" s="39"/>
      <c r="AM408" s="39"/>
      <c r="AN408" s="39"/>
      <c r="AO408" s="39"/>
      <c r="AP408" s="41" t="str">
        <f>IF(F408="......", "", _xlfn.IFNA(VLOOKUP(F408, Parameter2!$D$2:$E$15000, 2, FALSE), "Kode aset salah :("))</f>
        <v/>
      </c>
      <c r="AQ408" s="39"/>
      <c r="AR408" s="51"/>
      <c r="AS408" s="52"/>
      <c r="AT408" s="53">
        <f t="shared" si="172"/>
        <v>0</v>
      </c>
      <c r="AU408" s="39" t="str">
        <f t="shared" si="173"/>
        <v/>
      </c>
      <c r="AV408" s="39" t="str">
        <f t="shared" si="174"/>
        <v/>
      </c>
      <c r="AW408" s="39" t="str">
        <f t="shared" si="175"/>
        <v/>
      </c>
      <c r="AX408" s="39" t="str">
        <f t="shared" si="176"/>
        <v/>
      </c>
      <c r="AY408" s="41" t="str">
        <f>IF(G408="...", "", VLOOKUP(G408, UPB!$A$3:$B$5000, 2, FALSE))</f>
        <v/>
      </c>
      <c r="AZ408" s="84"/>
      <c r="BA408" s="76"/>
      <c r="BB408" s="65"/>
      <c r="BC408" s="65"/>
      <c r="BD408" s="54"/>
      <c r="BE408" s="65"/>
      <c r="BF408" s="65"/>
      <c r="BG408" s="65"/>
      <c r="BH408" s="65"/>
      <c r="BI408" s="65"/>
      <c r="BJ408" s="65"/>
      <c r="BK408" s="65"/>
      <c r="BL408" s="65"/>
      <c r="BM408" s="65"/>
      <c r="BN408" s="70"/>
      <c r="BO408" s="65"/>
      <c r="BP408" s="65"/>
      <c r="BQ408" s="65"/>
      <c r="BR408" s="65"/>
      <c r="BS408" s="65"/>
      <c r="BT408" s="65"/>
      <c r="BU408" s="55" t="str">
        <f>IF(AND($D408 &lt;&gt; "", $D408 &lt;&gt; $E408, $F408 &lt;&gt; "x.x.x.x.x.x.x"), VLOOKUP($E408, Parameter!$E$3:$N$5000, 9, FALSE), "")</f>
        <v/>
      </c>
      <c r="BV408" s="55" t="str">
        <f>IF(AND($D408 &lt;&gt; "", $D408 &lt;&gt; $E408, $F408 &lt;&gt; "x.x.x.x.x.x.x"), VLOOKUP($E408, Parameter!$E$3:$N$5000, 10, FALSE), "")</f>
        <v/>
      </c>
      <c r="BW408" s="55" t="str">
        <f>IF(AND($D408 &lt;&gt; "", $D408 &lt;&gt; $E408, $F408 &lt;&gt; "x.x.x.x.x.x.x"), VLOOKUP($C408, Parameter!$A$4:$L$5000, 3, FALSE), "")</f>
        <v/>
      </c>
      <c r="BX408" s="55" t="str">
        <f>IF(AND($D408 &lt;&gt; "", $D408 &lt;&gt; $E408, $F408 &lt;&gt; "x.x.x.x.x.x.x"), VLOOKUP($C408, Parameter!$A$4:$L$5000, 4, FALSE), "")</f>
        <v/>
      </c>
      <c r="BY408" s="56">
        <f t="shared" si="177"/>
        <v>0</v>
      </c>
      <c r="BZ408" s="55" t="str">
        <f t="shared" si="178"/>
        <v>Intra</v>
      </c>
      <c r="CA408" s="55" t="str">
        <f>IF($BZ408="Ekstra", Parameter3!$B$2, "")</f>
        <v/>
      </c>
      <c r="CB408" s="55" t="str">
        <f>IF($BZ408="Ekstra", Parameter3!$C$2, "")</f>
        <v/>
      </c>
      <c r="CC408" s="55" t="str">
        <f>IF($BZ408="Ekstra", VLOOKUP($E408, Parameter!$E$3:$N$5000, 9, FALSE), "")</f>
        <v/>
      </c>
      <c r="CD408" s="55" t="str">
        <f>IF($BZ408="Ekstra", VLOOKUP($E408, Parameter!$E$3:$N$5000, 10, FALSE), "")</f>
        <v/>
      </c>
      <c r="CE408" s="56">
        <f t="shared" si="179"/>
        <v>0</v>
      </c>
      <c r="CF408" s="55" t="str">
        <f t="shared" si="164"/>
        <v/>
      </c>
      <c r="CG408" s="55" t="str">
        <f t="shared" si="164"/>
        <v/>
      </c>
      <c r="CH408" s="55" t="str">
        <f t="shared" si="180"/>
        <v/>
      </c>
      <c r="CI408" s="55" t="str">
        <f>IF($F408="x.x.x.x.x.x.x", VLOOKUP($C408, Parameter!$A$4:$L$5000, 4, FALSE), "")</f>
        <v/>
      </c>
      <c r="CJ408" s="56">
        <f t="shared" si="181"/>
        <v>0</v>
      </c>
      <c r="CM408" s="4" t="str">
        <f t="shared" si="182"/>
        <v>...-...-.....</v>
      </c>
      <c r="CN408" s="57">
        <f t="shared" si="183"/>
        <v>0</v>
      </c>
      <c r="CO408" s="58">
        <f t="shared" si="184"/>
        <v>0</v>
      </c>
      <c r="CP408" s="4" t="str">
        <f t="shared" si="185"/>
        <v/>
      </c>
      <c r="CQ408" s="4" t="b">
        <f t="shared" si="186"/>
        <v>0</v>
      </c>
      <c r="CR408" s="4" t="str">
        <f t="shared" si="187"/>
        <v/>
      </c>
      <c r="CS408" s="4" t="str">
        <f t="shared" si="188"/>
        <v/>
      </c>
      <c r="CT408" s="91" t="b">
        <f t="shared" si="165"/>
        <v>0</v>
      </c>
    </row>
    <row r="409" spans="1:98" s="4" customFormat="1" x14ac:dyDescent="0.25">
      <c r="A409" s="50" t="str">
        <f t="shared" si="166"/>
        <v>...</v>
      </c>
      <c r="B409" s="50" t="str">
        <f t="shared" si="167"/>
        <v>...</v>
      </c>
      <c r="C409" s="50" t="str">
        <f t="shared" si="168"/>
        <v>.....</v>
      </c>
      <c r="D409" s="50" t="str">
        <f>IF($C409=".....","",_xlfn.IFNA(VLOOKUP($C409, Parameter!$A$4:$L$5000, 3, FALSE), ""))</f>
        <v/>
      </c>
      <c r="E409" s="50" t="str">
        <f t="shared" si="169"/>
        <v>.....</v>
      </c>
      <c r="F409" s="50" t="str">
        <f t="shared" si="170"/>
        <v>......</v>
      </c>
      <c r="G409" s="50" t="str">
        <f t="shared" si="171"/>
        <v>...</v>
      </c>
      <c r="H409" s="40">
        <f>IF(E409=".....", 0, _xlfn.IFNA(VLOOKUP($E409, Parameter2!$A$2:$C$5000, 3, FALSE), 0))</f>
        <v>0</v>
      </c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18" t="str">
        <f>IF(C409=".....","",_xlfn.IFNA(VLOOKUP($C409, Parameter!$A$4:$B$5000, 2, FALSE), "Kode belanja salah :("))</f>
        <v/>
      </c>
      <c r="X409" s="35"/>
      <c r="Y409" s="121"/>
      <c r="Z409" s="17"/>
      <c r="AA409" s="20"/>
      <c r="AB409" s="41" t="str">
        <f>IF($C409=".....","",VLOOKUP($C409, Parameter!$A$4:$L$5000, 6, FALSE))</f>
        <v/>
      </c>
      <c r="AC409" s="41" t="str">
        <f>IF($C409=".....","",VLOOKUP($C409, Parameter!$A$4:$L$5000, 7, FALSE))</f>
        <v/>
      </c>
      <c r="AD409" s="41" t="str">
        <f>IF($C409=".....","",VLOOKUP($C409, Parameter!$A$4:$L$5000, 8, FALSE))</f>
        <v/>
      </c>
      <c r="AE409" s="41" t="str">
        <f>IF($C409=".....","",VLOOKUP($C409, Parameter!$A$4:$L$5000, 9, FALSE))</f>
        <v/>
      </c>
      <c r="AF409" s="41" t="str">
        <f>IF($C409=".....","",VLOOKUP($C409, Parameter!$A$4:$L$5000, 10, FALSE))</f>
        <v/>
      </c>
      <c r="AG409" s="41" t="str">
        <f>IF($C409=".....","",VLOOKUP($C409, Parameter!$A$4:$L$5000, 11, FALSE))</f>
        <v/>
      </c>
      <c r="AH409" s="41" t="str">
        <f>IF($C409="..0.0.0.000","",_xlfn.IFNA(VLOOKUP($C409, Parameter!$A$4:$L$5000, 12, FALSE), ""))</f>
        <v/>
      </c>
      <c r="AI409" s="39"/>
      <c r="AJ409" s="39"/>
      <c r="AK409" s="39"/>
      <c r="AL409" s="39"/>
      <c r="AM409" s="39"/>
      <c r="AN409" s="39"/>
      <c r="AO409" s="39"/>
      <c r="AP409" s="41" t="str">
        <f>IF(F409="......", "", _xlfn.IFNA(VLOOKUP(F409, Parameter2!$D$2:$E$15000, 2, FALSE), "Kode aset salah :("))</f>
        <v/>
      </c>
      <c r="AQ409" s="39"/>
      <c r="AR409" s="51"/>
      <c r="AS409" s="52"/>
      <c r="AT409" s="53">
        <f t="shared" si="172"/>
        <v>0</v>
      </c>
      <c r="AU409" s="39" t="str">
        <f t="shared" si="173"/>
        <v/>
      </c>
      <c r="AV409" s="39" t="str">
        <f t="shared" si="174"/>
        <v/>
      </c>
      <c r="AW409" s="39" t="str">
        <f t="shared" si="175"/>
        <v/>
      </c>
      <c r="AX409" s="39" t="str">
        <f t="shared" si="176"/>
        <v/>
      </c>
      <c r="AY409" s="41" t="str">
        <f>IF(G409="...", "", VLOOKUP(G409, UPB!$A$3:$B$5000, 2, FALSE))</f>
        <v/>
      </c>
      <c r="AZ409" s="84"/>
      <c r="BA409" s="76"/>
      <c r="BB409" s="65"/>
      <c r="BC409" s="65"/>
      <c r="BD409" s="54"/>
      <c r="BE409" s="65"/>
      <c r="BF409" s="65"/>
      <c r="BG409" s="65"/>
      <c r="BH409" s="65"/>
      <c r="BI409" s="65"/>
      <c r="BJ409" s="65"/>
      <c r="BK409" s="65"/>
      <c r="BL409" s="65"/>
      <c r="BM409" s="65"/>
      <c r="BN409" s="70"/>
      <c r="BO409" s="65"/>
      <c r="BP409" s="65"/>
      <c r="BQ409" s="65"/>
      <c r="BR409" s="65"/>
      <c r="BS409" s="65"/>
      <c r="BT409" s="65"/>
      <c r="BU409" s="55" t="str">
        <f>IF(AND($D409 &lt;&gt; "", $D409 &lt;&gt; $E409, $F409 &lt;&gt; "x.x.x.x.x.x.x"), VLOOKUP($E409, Parameter!$E$3:$N$5000, 9, FALSE), "")</f>
        <v/>
      </c>
      <c r="BV409" s="55" t="str">
        <f>IF(AND($D409 &lt;&gt; "", $D409 &lt;&gt; $E409, $F409 &lt;&gt; "x.x.x.x.x.x.x"), VLOOKUP($E409, Parameter!$E$3:$N$5000, 10, FALSE), "")</f>
        <v/>
      </c>
      <c r="BW409" s="55" t="str">
        <f>IF(AND($D409 &lt;&gt; "", $D409 &lt;&gt; $E409, $F409 &lt;&gt; "x.x.x.x.x.x.x"), VLOOKUP($C409, Parameter!$A$4:$L$5000, 3, FALSE), "")</f>
        <v/>
      </c>
      <c r="BX409" s="55" t="str">
        <f>IF(AND($D409 &lt;&gt; "", $D409 &lt;&gt; $E409, $F409 &lt;&gt; "x.x.x.x.x.x.x"), VLOOKUP($C409, Parameter!$A$4:$L$5000, 4, FALSE), "")</f>
        <v/>
      </c>
      <c r="BY409" s="56">
        <f t="shared" si="177"/>
        <v>0</v>
      </c>
      <c r="BZ409" s="55" t="str">
        <f t="shared" si="178"/>
        <v>Intra</v>
      </c>
      <c r="CA409" s="55" t="str">
        <f>IF($BZ409="Ekstra", Parameter3!$B$2, "")</f>
        <v/>
      </c>
      <c r="CB409" s="55" t="str">
        <f>IF($BZ409="Ekstra", Parameter3!$C$2, "")</f>
        <v/>
      </c>
      <c r="CC409" s="55" t="str">
        <f>IF($BZ409="Ekstra", VLOOKUP($E409, Parameter!$E$3:$N$5000, 9, FALSE), "")</f>
        <v/>
      </c>
      <c r="CD409" s="55" t="str">
        <f>IF($BZ409="Ekstra", VLOOKUP($E409, Parameter!$E$3:$N$5000, 10, FALSE), "")</f>
        <v/>
      </c>
      <c r="CE409" s="56">
        <f t="shared" si="179"/>
        <v>0</v>
      </c>
      <c r="CF409" s="55" t="str">
        <f t="shared" si="164"/>
        <v/>
      </c>
      <c r="CG409" s="55" t="str">
        <f t="shared" si="164"/>
        <v/>
      </c>
      <c r="CH409" s="55" t="str">
        <f t="shared" si="180"/>
        <v/>
      </c>
      <c r="CI409" s="55" t="str">
        <f>IF($F409="x.x.x.x.x.x.x", VLOOKUP($C409, Parameter!$A$4:$L$5000, 4, FALSE), "")</f>
        <v/>
      </c>
      <c r="CJ409" s="56">
        <f t="shared" si="181"/>
        <v>0</v>
      </c>
      <c r="CM409" s="4" t="str">
        <f t="shared" si="182"/>
        <v>...-...-.....</v>
      </c>
      <c r="CN409" s="57">
        <f t="shared" si="183"/>
        <v>0</v>
      </c>
      <c r="CO409" s="58">
        <f t="shared" si="184"/>
        <v>0</v>
      </c>
      <c r="CP409" s="4" t="str">
        <f t="shared" si="185"/>
        <v/>
      </c>
      <c r="CQ409" s="4" t="b">
        <f t="shared" si="186"/>
        <v>0</v>
      </c>
      <c r="CR409" s="4" t="str">
        <f t="shared" si="187"/>
        <v/>
      </c>
      <c r="CS409" s="4" t="str">
        <f t="shared" si="188"/>
        <v/>
      </c>
      <c r="CT409" s="91" t="b">
        <f t="shared" si="165"/>
        <v>0</v>
      </c>
    </row>
    <row r="410" spans="1:98" s="4" customFormat="1" x14ac:dyDescent="0.25">
      <c r="A410" s="50" t="str">
        <f t="shared" si="166"/>
        <v>...</v>
      </c>
      <c r="B410" s="50" t="str">
        <f t="shared" si="167"/>
        <v>...</v>
      </c>
      <c r="C410" s="50" t="str">
        <f t="shared" si="168"/>
        <v>.....</v>
      </c>
      <c r="D410" s="50" t="str">
        <f>IF($C410=".....","",_xlfn.IFNA(VLOOKUP($C410, Parameter!$A$4:$L$5000, 3, FALSE), ""))</f>
        <v/>
      </c>
      <c r="E410" s="50" t="str">
        <f t="shared" si="169"/>
        <v>.....</v>
      </c>
      <c r="F410" s="50" t="str">
        <f t="shared" si="170"/>
        <v>......</v>
      </c>
      <c r="G410" s="50" t="str">
        <f t="shared" si="171"/>
        <v>...</v>
      </c>
      <c r="H410" s="40">
        <f>IF(E410=".....", 0, _xlfn.IFNA(VLOOKUP($E410, Parameter2!$A$2:$C$5000, 3, FALSE), 0))</f>
        <v>0</v>
      </c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18" t="str">
        <f>IF(C410=".....","",_xlfn.IFNA(VLOOKUP($C410, Parameter!$A$4:$B$5000, 2, FALSE), "Kode belanja salah :("))</f>
        <v/>
      </c>
      <c r="X410" s="35"/>
      <c r="Y410" s="121"/>
      <c r="Z410" s="17"/>
      <c r="AA410" s="20"/>
      <c r="AB410" s="41" t="str">
        <f>IF($C410=".....","",VLOOKUP($C410, Parameter!$A$4:$L$5000, 6, FALSE))</f>
        <v/>
      </c>
      <c r="AC410" s="41" t="str">
        <f>IF($C410=".....","",VLOOKUP($C410, Parameter!$A$4:$L$5000, 7, FALSE))</f>
        <v/>
      </c>
      <c r="AD410" s="41" t="str">
        <f>IF($C410=".....","",VLOOKUP($C410, Parameter!$A$4:$L$5000, 8, FALSE))</f>
        <v/>
      </c>
      <c r="AE410" s="41" t="str">
        <f>IF($C410=".....","",VLOOKUP($C410, Parameter!$A$4:$L$5000, 9, FALSE))</f>
        <v/>
      </c>
      <c r="AF410" s="41" t="str">
        <f>IF($C410=".....","",VLOOKUP($C410, Parameter!$A$4:$L$5000, 10, FALSE))</f>
        <v/>
      </c>
      <c r="AG410" s="41" t="str">
        <f>IF($C410=".....","",VLOOKUP($C410, Parameter!$A$4:$L$5000, 11, FALSE))</f>
        <v/>
      </c>
      <c r="AH410" s="41" t="str">
        <f>IF($C410="..0.0.0.000","",_xlfn.IFNA(VLOOKUP($C410, Parameter!$A$4:$L$5000, 12, FALSE), ""))</f>
        <v/>
      </c>
      <c r="AI410" s="39"/>
      <c r="AJ410" s="39"/>
      <c r="AK410" s="39"/>
      <c r="AL410" s="39"/>
      <c r="AM410" s="39"/>
      <c r="AN410" s="39"/>
      <c r="AO410" s="39"/>
      <c r="AP410" s="41" t="str">
        <f>IF(F410="......", "", _xlfn.IFNA(VLOOKUP(F410, Parameter2!$D$2:$E$15000, 2, FALSE), "Kode aset salah :("))</f>
        <v/>
      </c>
      <c r="AQ410" s="39"/>
      <c r="AR410" s="51"/>
      <c r="AS410" s="52"/>
      <c r="AT410" s="53">
        <f t="shared" si="172"/>
        <v>0</v>
      </c>
      <c r="AU410" s="39" t="str">
        <f t="shared" si="173"/>
        <v/>
      </c>
      <c r="AV410" s="39" t="str">
        <f t="shared" si="174"/>
        <v/>
      </c>
      <c r="AW410" s="39" t="str">
        <f t="shared" si="175"/>
        <v/>
      </c>
      <c r="AX410" s="39" t="str">
        <f t="shared" si="176"/>
        <v/>
      </c>
      <c r="AY410" s="41" t="str">
        <f>IF(G410="...", "", VLOOKUP(G410, UPB!$A$3:$B$5000, 2, FALSE))</f>
        <v/>
      </c>
      <c r="AZ410" s="84"/>
      <c r="BA410" s="76"/>
      <c r="BB410" s="65"/>
      <c r="BC410" s="65"/>
      <c r="BD410" s="54"/>
      <c r="BE410" s="65"/>
      <c r="BF410" s="65"/>
      <c r="BG410" s="65"/>
      <c r="BH410" s="65"/>
      <c r="BI410" s="65"/>
      <c r="BJ410" s="65"/>
      <c r="BK410" s="65"/>
      <c r="BL410" s="65"/>
      <c r="BM410" s="65"/>
      <c r="BN410" s="70"/>
      <c r="BO410" s="65"/>
      <c r="BP410" s="65"/>
      <c r="BQ410" s="65"/>
      <c r="BR410" s="65"/>
      <c r="BS410" s="65"/>
      <c r="BT410" s="65"/>
      <c r="BU410" s="55" t="str">
        <f>IF(AND($D410 &lt;&gt; "", $D410 &lt;&gt; $E410, $F410 &lt;&gt; "x.x.x.x.x.x.x"), VLOOKUP($E410, Parameter!$E$3:$N$5000, 9, FALSE), "")</f>
        <v/>
      </c>
      <c r="BV410" s="55" t="str">
        <f>IF(AND($D410 &lt;&gt; "", $D410 &lt;&gt; $E410, $F410 &lt;&gt; "x.x.x.x.x.x.x"), VLOOKUP($E410, Parameter!$E$3:$N$5000, 10, FALSE), "")</f>
        <v/>
      </c>
      <c r="BW410" s="55" t="str">
        <f>IF(AND($D410 &lt;&gt; "", $D410 &lt;&gt; $E410, $F410 &lt;&gt; "x.x.x.x.x.x.x"), VLOOKUP($C410, Parameter!$A$4:$L$5000, 3, FALSE), "")</f>
        <v/>
      </c>
      <c r="BX410" s="55" t="str">
        <f>IF(AND($D410 &lt;&gt; "", $D410 &lt;&gt; $E410, $F410 &lt;&gt; "x.x.x.x.x.x.x"), VLOOKUP($C410, Parameter!$A$4:$L$5000, 4, FALSE), "")</f>
        <v/>
      </c>
      <c r="BY410" s="56">
        <f t="shared" si="177"/>
        <v>0</v>
      </c>
      <c r="BZ410" s="55" t="str">
        <f t="shared" si="178"/>
        <v>Intra</v>
      </c>
      <c r="CA410" s="55" t="str">
        <f>IF($BZ410="Ekstra", Parameter3!$B$2, "")</f>
        <v/>
      </c>
      <c r="CB410" s="55" t="str">
        <f>IF($BZ410="Ekstra", Parameter3!$C$2, "")</f>
        <v/>
      </c>
      <c r="CC410" s="55" t="str">
        <f>IF($BZ410="Ekstra", VLOOKUP($E410, Parameter!$E$3:$N$5000, 9, FALSE), "")</f>
        <v/>
      </c>
      <c r="CD410" s="55" t="str">
        <f>IF($BZ410="Ekstra", VLOOKUP($E410, Parameter!$E$3:$N$5000, 10, FALSE), "")</f>
        <v/>
      </c>
      <c r="CE410" s="56">
        <f t="shared" si="179"/>
        <v>0</v>
      </c>
      <c r="CF410" s="55" t="str">
        <f t="shared" si="164"/>
        <v/>
      </c>
      <c r="CG410" s="55" t="str">
        <f t="shared" si="164"/>
        <v/>
      </c>
      <c r="CH410" s="55" t="str">
        <f t="shared" si="180"/>
        <v/>
      </c>
      <c r="CI410" s="55" t="str">
        <f>IF($F410="x.x.x.x.x.x.x", VLOOKUP($C410, Parameter!$A$4:$L$5000, 4, FALSE), "")</f>
        <v/>
      </c>
      <c r="CJ410" s="56">
        <f t="shared" si="181"/>
        <v>0</v>
      </c>
      <c r="CM410" s="4" t="str">
        <f t="shared" si="182"/>
        <v>...-...-.....</v>
      </c>
      <c r="CN410" s="57">
        <f t="shared" si="183"/>
        <v>0</v>
      </c>
      <c r="CO410" s="58">
        <f t="shared" si="184"/>
        <v>0</v>
      </c>
      <c r="CP410" s="4" t="str">
        <f t="shared" si="185"/>
        <v/>
      </c>
      <c r="CQ410" s="4" t="b">
        <f t="shared" si="186"/>
        <v>0</v>
      </c>
      <c r="CR410" s="4" t="str">
        <f t="shared" si="187"/>
        <v/>
      </c>
      <c r="CS410" s="4" t="str">
        <f t="shared" si="188"/>
        <v/>
      </c>
      <c r="CT410" s="91" t="b">
        <f t="shared" si="165"/>
        <v>0</v>
      </c>
    </row>
    <row r="411" spans="1:98" s="4" customFormat="1" x14ac:dyDescent="0.25">
      <c r="A411" s="50" t="str">
        <f t="shared" si="166"/>
        <v>...</v>
      </c>
      <c r="B411" s="50" t="str">
        <f t="shared" si="167"/>
        <v>...</v>
      </c>
      <c r="C411" s="50" t="str">
        <f t="shared" si="168"/>
        <v>.....</v>
      </c>
      <c r="D411" s="50" t="str">
        <f>IF($C411=".....","",_xlfn.IFNA(VLOOKUP($C411, Parameter!$A$4:$L$5000, 3, FALSE), ""))</f>
        <v/>
      </c>
      <c r="E411" s="50" t="str">
        <f t="shared" si="169"/>
        <v>.....</v>
      </c>
      <c r="F411" s="50" t="str">
        <f t="shared" si="170"/>
        <v>......</v>
      </c>
      <c r="G411" s="50" t="str">
        <f t="shared" si="171"/>
        <v>...</v>
      </c>
      <c r="H411" s="40">
        <f>IF(E411=".....", 0, _xlfn.IFNA(VLOOKUP($E411, Parameter2!$A$2:$C$5000, 3, FALSE), 0))</f>
        <v>0</v>
      </c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18" t="str">
        <f>IF(C411=".....","",_xlfn.IFNA(VLOOKUP($C411, Parameter!$A$4:$B$5000, 2, FALSE), "Kode belanja salah :("))</f>
        <v/>
      </c>
      <c r="X411" s="35"/>
      <c r="Y411" s="121"/>
      <c r="Z411" s="17"/>
      <c r="AA411" s="20"/>
      <c r="AB411" s="41" t="str">
        <f>IF($C411=".....","",VLOOKUP($C411, Parameter!$A$4:$L$5000, 6, FALSE))</f>
        <v/>
      </c>
      <c r="AC411" s="41" t="str">
        <f>IF($C411=".....","",VLOOKUP($C411, Parameter!$A$4:$L$5000, 7, FALSE))</f>
        <v/>
      </c>
      <c r="AD411" s="41" t="str">
        <f>IF($C411=".....","",VLOOKUP($C411, Parameter!$A$4:$L$5000, 8, FALSE))</f>
        <v/>
      </c>
      <c r="AE411" s="41" t="str">
        <f>IF($C411=".....","",VLOOKUP($C411, Parameter!$A$4:$L$5000, 9, FALSE))</f>
        <v/>
      </c>
      <c r="AF411" s="41" t="str">
        <f>IF($C411=".....","",VLOOKUP($C411, Parameter!$A$4:$L$5000, 10, FALSE))</f>
        <v/>
      </c>
      <c r="AG411" s="41" t="str">
        <f>IF($C411=".....","",VLOOKUP($C411, Parameter!$A$4:$L$5000, 11, FALSE))</f>
        <v/>
      </c>
      <c r="AH411" s="41" t="str">
        <f>IF($C411="..0.0.0.000","",_xlfn.IFNA(VLOOKUP($C411, Parameter!$A$4:$L$5000, 12, FALSE), ""))</f>
        <v/>
      </c>
      <c r="AI411" s="39"/>
      <c r="AJ411" s="39"/>
      <c r="AK411" s="39"/>
      <c r="AL411" s="39"/>
      <c r="AM411" s="39"/>
      <c r="AN411" s="39"/>
      <c r="AO411" s="39"/>
      <c r="AP411" s="41" t="str">
        <f>IF(F411="......", "", _xlfn.IFNA(VLOOKUP(F411, Parameter2!$D$2:$E$15000, 2, FALSE), "Kode aset salah :("))</f>
        <v/>
      </c>
      <c r="AQ411" s="39"/>
      <c r="AR411" s="51"/>
      <c r="AS411" s="52"/>
      <c r="AT411" s="53">
        <f t="shared" si="172"/>
        <v>0</v>
      </c>
      <c r="AU411" s="39" t="str">
        <f t="shared" si="173"/>
        <v/>
      </c>
      <c r="AV411" s="39" t="str">
        <f t="shared" si="174"/>
        <v/>
      </c>
      <c r="AW411" s="39" t="str">
        <f t="shared" si="175"/>
        <v/>
      </c>
      <c r="AX411" s="39" t="str">
        <f t="shared" si="176"/>
        <v/>
      </c>
      <c r="AY411" s="41" t="str">
        <f>IF(G411="...", "", VLOOKUP(G411, UPB!$A$3:$B$5000, 2, FALSE))</f>
        <v/>
      </c>
      <c r="AZ411" s="84"/>
      <c r="BA411" s="76"/>
      <c r="BB411" s="65"/>
      <c r="BC411" s="65"/>
      <c r="BD411" s="54"/>
      <c r="BE411" s="65"/>
      <c r="BF411" s="65"/>
      <c r="BG411" s="65"/>
      <c r="BH411" s="65"/>
      <c r="BI411" s="65"/>
      <c r="BJ411" s="65"/>
      <c r="BK411" s="65"/>
      <c r="BL411" s="65"/>
      <c r="BM411" s="65"/>
      <c r="BN411" s="70"/>
      <c r="BO411" s="65"/>
      <c r="BP411" s="65"/>
      <c r="BQ411" s="65"/>
      <c r="BR411" s="65"/>
      <c r="BS411" s="65"/>
      <c r="BT411" s="65"/>
      <c r="BU411" s="55" t="str">
        <f>IF(AND($D411 &lt;&gt; "", $D411 &lt;&gt; $E411, $F411 &lt;&gt; "x.x.x.x.x.x.x"), VLOOKUP($E411, Parameter!$E$3:$N$5000, 9, FALSE), "")</f>
        <v/>
      </c>
      <c r="BV411" s="55" t="str">
        <f>IF(AND($D411 &lt;&gt; "", $D411 &lt;&gt; $E411, $F411 &lt;&gt; "x.x.x.x.x.x.x"), VLOOKUP($E411, Parameter!$E$3:$N$5000, 10, FALSE), "")</f>
        <v/>
      </c>
      <c r="BW411" s="55" t="str">
        <f>IF(AND($D411 &lt;&gt; "", $D411 &lt;&gt; $E411, $F411 &lt;&gt; "x.x.x.x.x.x.x"), VLOOKUP($C411, Parameter!$A$4:$L$5000, 3, FALSE), "")</f>
        <v/>
      </c>
      <c r="BX411" s="55" t="str">
        <f>IF(AND($D411 &lt;&gt; "", $D411 &lt;&gt; $E411, $F411 &lt;&gt; "x.x.x.x.x.x.x"), VLOOKUP($C411, Parameter!$A$4:$L$5000, 4, FALSE), "")</f>
        <v/>
      </c>
      <c r="BY411" s="56">
        <f t="shared" si="177"/>
        <v>0</v>
      </c>
      <c r="BZ411" s="55" t="str">
        <f t="shared" si="178"/>
        <v>Intra</v>
      </c>
      <c r="CA411" s="55" t="str">
        <f>IF($BZ411="Ekstra", Parameter3!$B$2, "")</f>
        <v/>
      </c>
      <c r="CB411" s="55" t="str">
        <f>IF($BZ411="Ekstra", Parameter3!$C$2, "")</f>
        <v/>
      </c>
      <c r="CC411" s="55" t="str">
        <f>IF($BZ411="Ekstra", VLOOKUP($E411, Parameter!$E$3:$N$5000, 9, FALSE), "")</f>
        <v/>
      </c>
      <c r="CD411" s="55" t="str">
        <f>IF($BZ411="Ekstra", VLOOKUP($E411, Parameter!$E$3:$N$5000, 10, FALSE), "")</f>
        <v/>
      </c>
      <c r="CE411" s="56">
        <f t="shared" si="179"/>
        <v>0</v>
      </c>
      <c r="CF411" s="55" t="str">
        <f t="shared" si="164"/>
        <v/>
      </c>
      <c r="CG411" s="55" t="str">
        <f t="shared" si="164"/>
        <v/>
      </c>
      <c r="CH411" s="55" t="str">
        <f t="shared" si="180"/>
        <v/>
      </c>
      <c r="CI411" s="55" t="str">
        <f>IF($F411="x.x.x.x.x.x.x", VLOOKUP($C411, Parameter!$A$4:$L$5000, 4, FALSE), "")</f>
        <v/>
      </c>
      <c r="CJ411" s="56">
        <f t="shared" si="181"/>
        <v>0</v>
      </c>
      <c r="CM411" s="4" t="str">
        <f t="shared" si="182"/>
        <v>...-...-.....</v>
      </c>
      <c r="CN411" s="57">
        <f t="shared" si="183"/>
        <v>0</v>
      </c>
      <c r="CO411" s="58">
        <f t="shared" si="184"/>
        <v>0</v>
      </c>
      <c r="CP411" s="4" t="str">
        <f t="shared" si="185"/>
        <v/>
      </c>
      <c r="CQ411" s="4" t="b">
        <f t="shared" si="186"/>
        <v>0</v>
      </c>
      <c r="CR411" s="4" t="str">
        <f t="shared" si="187"/>
        <v/>
      </c>
      <c r="CS411" s="4" t="str">
        <f t="shared" si="188"/>
        <v/>
      </c>
      <c r="CT411" s="91" t="b">
        <f t="shared" si="165"/>
        <v>0</v>
      </c>
    </row>
    <row r="412" spans="1:98" s="4" customFormat="1" x14ac:dyDescent="0.25">
      <c r="A412" s="50" t="str">
        <f t="shared" si="166"/>
        <v>...</v>
      </c>
      <c r="B412" s="50" t="str">
        <f t="shared" si="167"/>
        <v>...</v>
      </c>
      <c r="C412" s="50" t="str">
        <f t="shared" si="168"/>
        <v>.....</v>
      </c>
      <c r="D412" s="50" t="str">
        <f>IF($C412=".....","",_xlfn.IFNA(VLOOKUP($C412, Parameter!$A$4:$L$5000, 3, FALSE), ""))</f>
        <v/>
      </c>
      <c r="E412" s="50" t="str">
        <f t="shared" si="169"/>
        <v>.....</v>
      </c>
      <c r="F412" s="50" t="str">
        <f t="shared" si="170"/>
        <v>......</v>
      </c>
      <c r="G412" s="50" t="str">
        <f t="shared" si="171"/>
        <v>...</v>
      </c>
      <c r="H412" s="40">
        <f>IF(E412=".....", 0, _xlfn.IFNA(VLOOKUP($E412, Parameter2!$A$2:$C$5000, 3, FALSE), 0))</f>
        <v>0</v>
      </c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18" t="str">
        <f>IF(C412=".....","",_xlfn.IFNA(VLOOKUP($C412, Parameter!$A$4:$B$5000, 2, FALSE), "Kode belanja salah :("))</f>
        <v/>
      </c>
      <c r="X412" s="35"/>
      <c r="Y412" s="121"/>
      <c r="Z412" s="17"/>
      <c r="AA412" s="20"/>
      <c r="AB412" s="41" t="str">
        <f>IF($C412=".....","",VLOOKUP($C412, Parameter!$A$4:$L$5000, 6, FALSE))</f>
        <v/>
      </c>
      <c r="AC412" s="41" t="str">
        <f>IF($C412=".....","",VLOOKUP($C412, Parameter!$A$4:$L$5000, 7, FALSE))</f>
        <v/>
      </c>
      <c r="AD412" s="41" t="str">
        <f>IF($C412=".....","",VLOOKUP($C412, Parameter!$A$4:$L$5000, 8, FALSE))</f>
        <v/>
      </c>
      <c r="AE412" s="41" t="str">
        <f>IF($C412=".....","",VLOOKUP($C412, Parameter!$A$4:$L$5000, 9, FALSE))</f>
        <v/>
      </c>
      <c r="AF412" s="41" t="str">
        <f>IF($C412=".....","",VLOOKUP($C412, Parameter!$A$4:$L$5000, 10, FALSE))</f>
        <v/>
      </c>
      <c r="AG412" s="41" t="str">
        <f>IF($C412=".....","",VLOOKUP($C412, Parameter!$A$4:$L$5000, 11, FALSE))</f>
        <v/>
      </c>
      <c r="AH412" s="41" t="str">
        <f>IF($C412="..0.0.0.000","",_xlfn.IFNA(VLOOKUP($C412, Parameter!$A$4:$L$5000, 12, FALSE), ""))</f>
        <v/>
      </c>
      <c r="AI412" s="39"/>
      <c r="AJ412" s="39"/>
      <c r="AK412" s="39"/>
      <c r="AL412" s="39"/>
      <c r="AM412" s="39"/>
      <c r="AN412" s="39"/>
      <c r="AO412" s="39"/>
      <c r="AP412" s="41" t="str">
        <f>IF(F412="......", "", _xlfn.IFNA(VLOOKUP(F412, Parameter2!$D$2:$E$15000, 2, FALSE), "Kode aset salah :("))</f>
        <v/>
      </c>
      <c r="AQ412" s="39"/>
      <c r="AR412" s="51"/>
      <c r="AS412" s="52"/>
      <c r="AT412" s="53">
        <f t="shared" si="172"/>
        <v>0</v>
      </c>
      <c r="AU412" s="39" t="str">
        <f t="shared" si="173"/>
        <v/>
      </c>
      <c r="AV412" s="39" t="str">
        <f t="shared" si="174"/>
        <v/>
      </c>
      <c r="AW412" s="39" t="str">
        <f t="shared" si="175"/>
        <v/>
      </c>
      <c r="AX412" s="39" t="str">
        <f t="shared" si="176"/>
        <v/>
      </c>
      <c r="AY412" s="41" t="str">
        <f>IF(G412="...", "", VLOOKUP(G412, UPB!$A$3:$B$5000, 2, FALSE))</f>
        <v/>
      </c>
      <c r="AZ412" s="84"/>
      <c r="BA412" s="76"/>
      <c r="BB412" s="65"/>
      <c r="BC412" s="65"/>
      <c r="BD412" s="54"/>
      <c r="BE412" s="65"/>
      <c r="BF412" s="65"/>
      <c r="BG412" s="65"/>
      <c r="BH412" s="65"/>
      <c r="BI412" s="65"/>
      <c r="BJ412" s="65"/>
      <c r="BK412" s="65"/>
      <c r="BL412" s="65"/>
      <c r="BM412" s="65"/>
      <c r="BN412" s="70"/>
      <c r="BO412" s="65"/>
      <c r="BP412" s="65"/>
      <c r="BQ412" s="65"/>
      <c r="BR412" s="65"/>
      <c r="BS412" s="65"/>
      <c r="BT412" s="65"/>
      <c r="BU412" s="55" t="str">
        <f>IF(AND($D412 &lt;&gt; "", $D412 &lt;&gt; $E412, $F412 &lt;&gt; "x.x.x.x.x.x.x"), VLOOKUP($E412, Parameter!$E$3:$N$5000, 9, FALSE), "")</f>
        <v/>
      </c>
      <c r="BV412" s="55" t="str">
        <f>IF(AND($D412 &lt;&gt; "", $D412 &lt;&gt; $E412, $F412 &lt;&gt; "x.x.x.x.x.x.x"), VLOOKUP($E412, Parameter!$E$3:$N$5000, 10, FALSE), "")</f>
        <v/>
      </c>
      <c r="BW412" s="55" t="str">
        <f>IF(AND($D412 &lt;&gt; "", $D412 &lt;&gt; $E412, $F412 &lt;&gt; "x.x.x.x.x.x.x"), VLOOKUP($C412, Parameter!$A$4:$L$5000, 3, FALSE), "")</f>
        <v/>
      </c>
      <c r="BX412" s="55" t="str">
        <f>IF(AND($D412 &lt;&gt; "", $D412 &lt;&gt; $E412, $F412 &lt;&gt; "x.x.x.x.x.x.x"), VLOOKUP($C412, Parameter!$A$4:$L$5000, 4, FALSE), "")</f>
        <v/>
      </c>
      <c r="BY412" s="56">
        <f t="shared" si="177"/>
        <v>0</v>
      </c>
      <c r="BZ412" s="55" t="str">
        <f t="shared" si="178"/>
        <v>Intra</v>
      </c>
      <c r="CA412" s="55" t="str">
        <f>IF($BZ412="Ekstra", Parameter3!$B$2, "")</f>
        <v/>
      </c>
      <c r="CB412" s="55" t="str">
        <f>IF($BZ412="Ekstra", Parameter3!$C$2, "")</f>
        <v/>
      </c>
      <c r="CC412" s="55" t="str">
        <f>IF($BZ412="Ekstra", VLOOKUP($E412, Parameter!$E$3:$N$5000, 9, FALSE), "")</f>
        <v/>
      </c>
      <c r="CD412" s="55" t="str">
        <f>IF($BZ412="Ekstra", VLOOKUP($E412, Parameter!$E$3:$N$5000, 10, FALSE), "")</f>
        <v/>
      </c>
      <c r="CE412" s="56">
        <f t="shared" si="179"/>
        <v>0</v>
      </c>
      <c r="CF412" s="55" t="str">
        <f t="shared" ref="CF412:CG431" si="189">IF($F412="x.x.x.x.x.x.x", "x.x.x.x.x.x", "")</f>
        <v/>
      </c>
      <c r="CG412" s="55" t="str">
        <f t="shared" si="189"/>
        <v/>
      </c>
      <c r="CH412" s="55" t="str">
        <f t="shared" si="180"/>
        <v/>
      </c>
      <c r="CI412" s="55" t="str">
        <f>IF($F412="x.x.x.x.x.x.x", VLOOKUP($C412, Parameter!$A$4:$L$5000, 4, FALSE), "")</f>
        <v/>
      </c>
      <c r="CJ412" s="56">
        <f t="shared" si="181"/>
        <v>0</v>
      </c>
      <c r="CM412" s="4" t="str">
        <f t="shared" si="182"/>
        <v>...-...-.....</v>
      </c>
      <c r="CN412" s="57">
        <f t="shared" si="183"/>
        <v>0</v>
      </c>
      <c r="CO412" s="58">
        <f t="shared" si="184"/>
        <v>0</v>
      </c>
      <c r="CP412" s="4" t="str">
        <f t="shared" si="185"/>
        <v/>
      </c>
      <c r="CQ412" s="4" t="b">
        <f t="shared" si="186"/>
        <v>0</v>
      </c>
      <c r="CR412" s="4" t="str">
        <f t="shared" si="187"/>
        <v/>
      </c>
      <c r="CS412" s="4" t="str">
        <f t="shared" si="188"/>
        <v/>
      </c>
      <c r="CT412" s="91" t="b">
        <f t="shared" si="165"/>
        <v>0</v>
      </c>
    </row>
    <row r="413" spans="1:98" s="4" customFormat="1" x14ac:dyDescent="0.25">
      <c r="A413" s="50" t="str">
        <f t="shared" si="166"/>
        <v>...</v>
      </c>
      <c r="B413" s="50" t="str">
        <f t="shared" si="167"/>
        <v>...</v>
      </c>
      <c r="C413" s="50" t="str">
        <f t="shared" si="168"/>
        <v>.....</v>
      </c>
      <c r="D413" s="50" t="str">
        <f>IF($C413=".....","",_xlfn.IFNA(VLOOKUP($C413, Parameter!$A$4:$L$5000, 3, FALSE), ""))</f>
        <v/>
      </c>
      <c r="E413" s="50" t="str">
        <f t="shared" si="169"/>
        <v>.....</v>
      </c>
      <c r="F413" s="50" t="str">
        <f t="shared" si="170"/>
        <v>......</v>
      </c>
      <c r="G413" s="50" t="str">
        <f t="shared" si="171"/>
        <v>...</v>
      </c>
      <c r="H413" s="40">
        <f>IF(E413=".....", 0, _xlfn.IFNA(VLOOKUP($E413, Parameter2!$A$2:$C$5000, 3, FALSE), 0))</f>
        <v>0</v>
      </c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18" t="str">
        <f>IF(C413=".....","",_xlfn.IFNA(VLOOKUP($C413, Parameter!$A$4:$B$5000, 2, FALSE), "Kode belanja salah :("))</f>
        <v/>
      </c>
      <c r="X413" s="35"/>
      <c r="Y413" s="121"/>
      <c r="Z413" s="17"/>
      <c r="AA413" s="20"/>
      <c r="AB413" s="41" t="str">
        <f>IF($C413=".....","",VLOOKUP($C413, Parameter!$A$4:$L$5000, 6, FALSE))</f>
        <v/>
      </c>
      <c r="AC413" s="41" t="str">
        <f>IF($C413=".....","",VLOOKUP($C413, Parameter!$A$4:$L$5000, 7, FALSE))</f>
        <v/>
      </c>
      <c r="AD413" s="41" t="str">
        <f>IF($C413=".....","",VLOOKUP($C413, Parameter!$A$4:$L$5000, 8, FALSE))</f>
        <v/>
      </c>
      <c r="AE413" s="41" t="str">
        <f>IF($C413=".....","",VLOOKUP($C413, Parameter!$A$4:$L$5000, 9, FALSE))</f>
        <v/>
      </c>
      <c r="AF413" s="41" t="str">
        <f>IF($C413=".....","",VLOOKUP($C413, Parameter!$A$4:$L$5000, 10, FALSE))</f>
        <v/>
      </c>
      <c r="AG413" s="41" t="str">
        <f>IF($C413=".....","",VLOOKUP($C413, Parameter!$A$4:$L$5000, 11, FALSE))</f>
        <v/>
      </c>
      <c r="AH413" s="41" t="str">
        <f>IF($C413="..0.0.0.000","",_xlfn.IFNA(VLOOKUP($C413, Parameter!$A$4:$L$5000, 12, FALSE), ""))</f>
        <v/>
      </c>
      <c r="AI413" s="39"/>
      <c r="AJ413" s="39"/>
      <c r="AK413" s="39"/>
      <c r="AL413" s="39"/>
      <c r="AM413" s="39"/>
      <c r="AN413" s="39"/>
      <c r="AO413" s="39"/>
      <c r="AP413" s="41" t="str">
        <f>IF(F413="......", "", _xlfn.IFNA(VLOOKUP(F413, Parameter2!$D$2:$E$15000, 2, FALSE), "Kode aset salah :("))</f>
        <v/>
      </c>
      <c r="AQ413" s="39"/>
      <c r="AR413" s="51"/>
      <c r="AS413" s="52"/>
      <c r="AT413" s="53">
        <f t="shared" si="172"/>
        <v>0</v>
      </c>
      <c r="AU413" s="39" t="str">
        <f t="shared" si="173"/>
        <v/>
      </c>
      <c r="AV413" s="39" t="str">
        <f t="shared" si="174"/>
        <v/>
      </c>
      <c r="AW413" s="39" t="str">
        <f t="shared" si="175"/>
        <v/>
      </c>
      <c r="AX413" s="39" t="str">
        <f t="shared" si="176"/>
        <v/>
      </c>
      <c r="AY413" s="41" t="str">
        <f>IF(G413="...", "", VLOOKUP(G413, UPB!$A$3:$B$5000, 2, FALSE))</f>
        <v/>
      </c>
      <c r="AZ413" s="84"/>
      <c r="BA413" s="76"/>
      <c r="BB413" s="65"/>
      <c r="BC413" s="65"/>
      <c r="BD413" s="54"/>
      <c r="BE413" s="65"/>
      <c r="BF413" s="65"/>
      <c r="BG413" s="65"/>
      <c r="BH413" s="65"/>
      <c r="BI413" s="65"/>
      <c r="BJ413" s="65"/>
      <c r="BK413" s="65"/>
      <c r="BL413" s="65"/>
      <c r="BM413" s="65"/>
      <c r="BN413" s="70"/>
      <c r="BO413" s="65"/>
      <c r="BP413" s="65"/>
      <c r="BQ413" s="65"/>
      <c r="BR413" s="65"/>
      <c r="BS413" s="65"/>
      <c r="BT413" s="65"/>
      <c r="BU413" s="55" t="str">
        <f>IF(AND($D413 &lt;&gt; "", $D413 &lt;&gt; $E413, $F413 &lt;&gt; "x.x.x.x.x.x.x"), VLOOKUP($E413, Parameter!$E$3:$N$5000, 9, FALSE), "")</f>
        <v/>
      </c>
      <c r="BV413" s="55" t="str">
        <f>IF(AND($D413 &lt;&gt; "", $D413 &lt;&gt; $E413, $F413 &lt;&gt; "x.x.x.x.x.x.x"), VLOOKUP($E413, Parameter!$E$3:$N$5000, 10, FALSE), "")</f>
        <v/>
      </c>
      <c r="BW413" s="55" t="str">
        <f>IF(AND($D413 &lt;&gt; "", $D413 &lt;&gt; $E413, $F413 &lt;&gt; "x.x.x.x.x.x.x"), VLOOKUP($C413, Parameter!$A$4:$L$5000, 3, FALSE), "")</f>
        <v/>
      </c>
      <c r="BX413" s="55" t="str">
        <f>IF(AND($D413 &lt;&gt; "", $D413 &lt;&gt; $E413, $F413 &lt;&gt; "x.x.x.x.x.x.x"), VLOOKUP($C413, Parameter!$A$4:$L$5000, 4, FALSE), "")</f>
        <v/>
      </c>
      <c r="BY413" s="56">
        <f t="shared" si="177"/>
        <v>0</v>
      </c>
      <c r="BZ413" s="55" t="str">
        <f t="shared" si="178"/>
        <v>Intra</v>
      </c>
      <c r="CA413" s="55" t="str">
        <f>IF($BZ413="Ekstra", Parameter3!$B$2, "")</f>
        <v/>
      </c>
      <c r="CB413" s="55" t="str">
        <f>IF($BZ413="Ekstra", Parameter3!$C$2, "")</f>
        <v/>
      </c>
      <c r="CC413" s="55" t="str">
        <f>IF($BZ413="Ekstra", VLOOKUP($E413, Parameter!$E$3:$N$5000, 9, FALSE), "")</f>
        <v/>
      </c>
      <c r="CD413" s="55" t="str">
        <f>IF($BZ413="Ekstra", VLOOKUP($E413, Parameter!$E$3:$N$5000, 10, FALSE), "")</f>
        <v/>
      </c>
      <c r="CE413" s="56">
        <f t="shared" si="179"/>
        <v>0</v>
      </c>
      <c r="CF413" s="55" t="str">
        <f t="shared" si="189"/>
        <v/>
      </c>
      <c r="CG413" s="55" t="str">
        <f t="shared" si="189"/>
        <v/>
      </c>
      <c r="CH413" s="55" t="str">
        <f t="shared" si="180"/>
        <v/>
      </c>
      <c r="CI413" s="55" t="str">
        <f>IF($F413="x.x.x.x.x.x.x", VLOOKUP($C413, Parameter!$A$4:$L$5000, 4, FALSE), "")</f>
        <v/>
      </c>
      <c r="CJ413" s="56">
        <f t="shared" si="181"/>
        <v>0</v>
      </c>
      <c r="CM413" s="4" t="str">
        <f t="shared" si="182"/>
        <v>...-...-.....</v>
      </c>
      <c r="CN413" s="57">
        <f t="shared" si="183"/>
        <v>0</v>
      </c>
      <c r="CO413" s="58">
        <f t="shared" si="184"/>
        <v>0</v>
      </c>
      <c r="CP413" s="4" t="str">
        <f t="shared" si="185"/>
        <v/>
      </c>
      <c r="CQ413" s="4" t="b">
        <f t="shared" si="186"/>
        <v>0</v>
      </c>
      <c r="CR413" s="4" t="str">
        <f t="shared" si="187"/>
        <v/>
      </c>
      <c r="CS413" s="4" t="str">
        <f t="shared" si="188"/>
        <v/>
      </c>
      <c r="CT413" s="91" t="b">
        <f t="shared" si="165"/>
        <v>0</v>
      </c>
    </row>
    <row r="414" spans="1:98" s="4" customFormat="1" x14ac:dyDescent="0.25">
      <c r="A414" s="50" t="str">
        <f t="shared" si="166"/>
        <v>...</v>
      </c>
      <c r="B414" s="50" t="str">
        <f t="shared" si="167"/>
        <v>...</v>
      </c>
      <c r="C414" s="50" t="str">
        <f t="shared" si="168"/>
        <v>.....</v>
      </c>
      <c r="D414" s="50" t="str">
        <f>IF($C414=".....","",_xlfn.IFNA(VLOOKUP($C414, Parameter!$A$4:$L$5000, 3, FALSE), ""))</f>
        <v/>
      </c>
      <c r="E414" s="50" t="str">
        <f t="shared" si="169"/>
        <v>.....</v>
      </c>
      <c r="F414" s="50" t="str">
        <f t="shared" si="170"/>
        <v>......</v>
      </c>
      <c r="G414" s="50" t="str">
        <f t="shared" si="171"/>
        <v>...</v>
      </c>
      <c r="H414" s="40">
        <f>IF(E414=".....", 0, _xlfn.IFNA(VLOOKUP($E414, Parameter2!$A$2:$C$5000, 3, FALSE), 0))</f>
        <v>0</v>
      </c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18" t="str">
        <f>IF(C414=".....","",_xlfn.IFNA(VLOOKUP($C414, Parameter!$A$4:$B$5000, 2, FALSE), "Kode belanja salah :("))</f>
        <v/>
      </c>
      <c r="X414" s="35"/>
      <c r="Y414" s="121"/>
      <c r="Z414" s="17"/>
      <c r="AA414" s="20"/>
      <c r="AB414" s="41" t="str">
        <f>IF($C414=".....","",VLOOKUP($C414, Parameter!$A$4:$L$5000, 6, FALSE))</f>
        <v/>
      </c>
      <c r="AC414" s="41" t="str">
        <f>IF($C414=".....","",VLOOKUP($C414, Parameter!$A$4:$L$5000, 7, FALSE))</f>
        <v/>
      </c>
      <c r="AD414" s="41" t="str">
        <f>IF($C414=".....","",VLOOKUP($C414, Parameter!$A$4:$L$5000, 8, FALSE))</f>
        <v/>
      </c>
      <c r="AE414" s="41" t="str">
        <f>IF($C414=".....","",VLOOKUP($C414, Parameter!$A$4:$L$5000, 9, FALSE))</f>
        <v/>
      </c>
      <c r="AF414" s="41" t="str">
        <f>IF($C414=".....","",VLOOKUP($C414, Parameter!$A$4:$L$5000, 10, FALSE))</f>
        <v/>
      </c>
      <c r="AG414" s="41" t="str">
        <f>IF($C414=".....","",VLOOKUP($C414, Parameter!$A$4:$L$5000, 11, FALSE))</f>
        <v/>
      </c>
      <c r="AH414" s="41" t="str">
        <f>IF($C414="..0.0.0.000","",_xlfn.IFNA(VLOOKUP($C414, Parameter!$A$4:$L$5000, 12, FALSE), ""))</f>
        <v/>
      </c>
      <c r="AI414" s="39"/>
      <c r="AJ414" s="39"/>
      <c r="AK414" s="39"/>
      <c r="AL414" s="39"/>
      <c r="AM414" s="39"/>
      <c r="AN414" s="39"/>
      <c r="AO414" s="39"/>
      <c r="AP414" s="41" t="str">
        <f>IF(F414="......", "", _xlfn.IFNA(VLOOKUP(F414, Parameter2!$D$2:$E$15000, 2, FALSE), "Kode aset salah :("))</f>
        <v/>
      </c>
      <c r="AQ414" s="39"/>
      <c r="AR414" s="51"/>
      <c r="AS414" s="52"/>
      <c r="AT414" s="53">
        <f t="shared" si="172"/>
        <v>0</v>
      </c>
      <c r="AU414" s="39" t="str">
        <f t="shared" si="173"/>
        <v/>
      </c>
      <c r="AV414" s="39" t="str">
        <f t="shared" si="174"/>
        <v/>
      </c>
      <c r="AW414" s="39" t="str">
        <f t="shared" si="175"/>
        <v/>
      </c>
      <c r="AX414" s="39" t="str">
        <f t="shared" si="176"/>
        <v/>
      </c>
      <c r="AY414" s="41" t="str">
        <f>IF(G414="...", "", VLOOKUP(G414, UPB!$A$3:$B$5000, 2, FALSE))</f>
        <v/>
      </c>
      <c r="AZ414" s="84"/>
      <c r="BA414" s="76"/>
      <c r="BB414" s="65"/>
      <c r="BC414" s="65"/>
      <c r="BD414" s="54"/>
      <c r="BE414" s="65"/>
      <c r="BF414" s="65"/>
      <c r="BG414" s="65"/>
      <c r="BH414" s="65"/>
      <c r="BI414" s="65"/>
      <c r="BJ414" s="65"/>
      <c r="BK414" s="65"/>
      <c r="BL414" s="65"/>
      <c r="BM414" s="65"/>
      <c r="BN414" s="70"/>
      <c r="BO414" s="65"/>
      <c r="BP414" s="65"/>
      <c r="BQ414" s="65"/>
      <c r="BR414" s="65"/>
      <c r="BS414" s="65"/>
      <c r="BT414" s="65"/>
      <c r="BU414" s="55" t="str">
        <f>IF(AND($D414 &lt;&gt; "", $D414 &lt;&gt; $E414, $F414 &lt;&gt; "x.x.x.x.x.x.x"), VLOOKUP($E414, Parameter!$E$3:$N$5000, 9, FALSE), "")</f>
        <v/>
      </c>
      <c r="BV414" s="55" t="str">
        <f>IF(AND($D414 &lt;&gt; "", $D414 &lt;&gt; $E414, $F414 &lt;&gt; "x.x.x.x.x.x.x"), VLOOKUP($E414, Parameter!$E$3:$N$5000, 10, FALSE), "")</f>
        <v/>
      </c>
      <c r="BW414" s="55" t="str">
        <f>IF(AND($D414 &lt;&gt; "", $D414 &lt;&gt; $E414, $F414 &lt;&gt; "x.x.x.x.x.x.x"), VLOOKUP($C414, Parameter!$A$4:$L$5000, 3, FALSE), "")</f>
        <v/>
      </c>
      <c r="BX414" s="55" t="str">
        <f>IF(AND($D414 &lt;&gt; "", $D414 &lt;&gt; $E414, $F414 &lt;&gt; "x.x.x.x.x.x.x"), VLOOKUP($C414, Parameter!$A$4:$L$5000, 4, FALSE), "")</f>
        <v/>
      </c>
      <c r="BY414" s="56">
        <f t="shared" si="177"/>
        <v>0</v>
      </c>
      <c r="BZ414" s="55" t="str">
        <f t="shared" si="178"/>
        <v>Intra</v>
      </c>
      <c r="CA414" s="55" t="str">
        <f>IF($BZ414="Ekstra", Parameter3!$B$2, "")</f>
        <v/>
      </c>
      <c r="CB414" s="55" t="str">
        <f>IF($BZ414="Ekstra", Parameter3!$C$2, "")</f>
        <v/>
      </c>
      <c r="CC414" s="55" t="str">
        <f>IF($BZ414="Ekstra", VLOOKUP($E414, Parameter!$E$3:$N$5000, 9, FALSE), "")</f>
        <v/>
      </c>
      <c r="CD414" s="55" t="str">
        <f>IF($BZ414="Ekstra", VLOOKUP($E414, Parameter!$E$3:$N$5000, 10, FALSE), "")</f>
        <v/>
      </c>
      <c r="CE414" s="56">
        <f t="shared" si="179"/>
        <v>0</v>
      </c>
      <c r="CF414" s="55" t="str">
        <f t="shared" si="189"/>
        <v/>
      </c>
      <c r="CG414" s="55" t="str">
        <f t="shared" si="189"/>
        <v/>
      </c>
      <c r="CH414" s="55" t="str">
        <f t="shared" si="180"/>
        <v/>
      </c>
      <c r="CI414" s="55" t="str">
        <f>IF($F414="x.x.x.x.x.x.x", VLOOKUP($C414, Parameter!$A$4:$L$5000, 4, FALSE), "")</f>
        <v/>
      </c>
      <c r="CJ414" s="56">
        <f t="shared" si="181"/>
        <v>0</v>
      </c>
      <c r="CM414" s="4" t="str">
        <f t="shared" si="182"/>
        <v>...-...-.....</v>
      </c>
      <c r="CN414" s="57">
        <f t="shared" si="183"/>
        <v>0</v>
      </c>
      <c r="CO414" s="58">
        <f t="shared" si="184"/>
        <v>0</v>
      </c>
      <c r="CP414" s="4" t="str">
        <f t="shared" si="185"/>
        <v/>
      </c>
      <c r="CQ414" s="4" t="b">
        <f t="shared" si="186"/>
        <v>0</v>
      </c>
      <c r="CR414" s="4" t="str">
        <f t="shared" si="187"/>
        <v/>
      </c>
      <c r="CS414" s="4" t="str">
        <f t="shared" si="188"/>
        <v/>
      </c>
      <c r="CT414" s="91" t="b">
        <f t="shared" si="165"/>
        <v>0</v>
      </c>
    </row>
    <row r="415" spans="1:98" s="4" customFormat="1" x14ac:dyDescent="0.25">
      <c r="A415" s="50" t="str">
        <f t="shared" si="166"/>
        <v>...</v>
      </c>
      <c r="B415" s="50" t="str">
        <f t="shared" si="167"/>
        <v>...</v>
      </c>
      <c r="C415" s="50" t="str">
        <f t="shared" si="168"/>
        <v>.....</v>
      </c>
      <c r="D415" s="50" t="str">
        <f>IF($C415=".....","",_xlfn.IFNA(VLOOKUP($C415, Parameter!$A$4:$L$5000, 3, FALSE), ""))</f>
        <v/>
      </c>
      <c r="E415" s="50" t="str">
        <f t="shared" si="169"/>
        <v>.....</v>
      </c>
      <c r="F415" s="50" t="str">
        <f t="shared" si="170"/>
        <v>......</v>
      </c>
      <c r="G415" s="50" t="str">
        <f t="shared" si="171"/>
        <v>...</v>
      </c>
      <c r="H415" s="40">
        <f>IF(E415=".....", 0, _xlfn.IFNA(VLOOKUP($E415, Parameter2!$A$2:$C$5000, 3, FALSE), 0))</f>
        <v>0</v>
      </c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18" t="str">
        <f>IF(C415=".....","",_xlfn.IFNA(VLOOKUP($C415, Parameter!$A$4:$B$5000, 2, FALSE), "Kode belanja salah :("))</f>
        <v/>
      </c>
      <c r="X415" s="35"/>
      <c r="Y415" s="121"/>
      <c r="Z415" s="17"/>
      <c r="AA415" s="20"/>
      <c r="AB415" s="41" t="str">
        <f>IF($C415=".....","",VLOOKUP($C415, Parameter!$A$4:$L$5000, 6, FALSE))</f>
        <v/>
      </c>
      <c r="AC415" s="41" t="str">
        <f>IF($C415=".....","",VLOOKUP($C415, Parameter!$A$4:$L$5000, 7, FALSE))</f>
        <v/>
      </c>
      <c r="AD415" s="41" t="str">
        <f>IF($C415=".....","",VLOOKUP($C415, Parameter!$A$4:$L$5000, 8, FALSE))</f>
        <v/>
      </c>
      <c r="AE415" s="41" t="str">
        <f>IF($C415=".....","",VLOOKUP($C415, Parameter!$A$4:$L$5000, 9, FALSE))</f>
        <v/>
      </c>
      <c r="AF415" s="41" t="str">
        <f>IF($C415=".....","",VLOOKUP($C415, Parameter!$A$4:$L$5000, 10, FALSE))</f>
        <v/>
      </c>
      <c r="AG415" s="41" t="str">
        <f>IF($C415=".....","",VLOOKUP($C415, Parameter!$A$4:$L$5000, 11, FALSE))</f>
        <v/>
      </c>
      <c r="AH415" s="41" t="str">
        <f>IF($C415="..0.0.0.000","",_xlfn.IFNA(VLOOKUP($C415, Parameter!$A$4:$L$5000, 12, FALSE), ""))</f>
        <v/>
      </c>
      <c r="AI415" s="39"/>
      <c r="AJ415" s="39"/>
      <c r="AK415" s="39"/>
      <c r="AL415" s="39"/>
      <c r="AM415" s="39"/>
      <c r="AN415" s="39"/>
      <c r="AO415" s="39"/>
      <c r="AP415" s="41" t="str">
        <f>IF(F415="......", "", _xlfn.IFNA(VLOOKUP(F415, Parameter2!$D$2:$E$15000, 2, FALSE), "Kode aset salah :("))</f>
        <v/>
      </c>
      <c r="AQ415" s="39"/>
      <c r="AR415" s="51"/>
      <c r="AS415" s="52"/>
      <c r="AT415" s="53">
        <f t="shared" si="172"/>
        <v>0</v>
      </c>
      <c r="AU415" s="39" t="str">
        <f t="shared" si="173"/>
        <v/>
      </c>
      <c r="AV415" s="39" t="str">
        <f t="shared" si="174"/>
        <v/>
      </c>
      <c r="AW415" s="39" t="str">
        <f t="shared" si="175"/>
        <v/>
      </c>
      <c r="AX415" s="39" t="str">
        <f t="shared" si="176"/>
        <v/>
      </c>
      <c r="AY415" s="41" t="str">
        <f>IF(G415="...", "", VLOOKUP(G415, UPB!$A$3:$B$5000, 2, FALSE))</f>
        <v/>
      </c>
      <c r="AZ415" s="84"/>
      <c r="BA415" s="76"/>
      <c r="BB415" s="65"/>
      <c r="BC415" s="65"/>
      <c r="BD415" s="54"/>
      <c r="BE415" s="65"/>
      <c r="BF415" s="65"/>
      <c r="BG415" s="65"/>
      <c r="BH415" s="65"/>
      <c r="BI415" s="65"/>
      <c r="BJ415" s="65"/>
      <c r="BK415" s="65"/>
      <c r="BL415" s="65"/>
      <c r="BM415" s="65"/>
      <c r="BN415" s="70"/>
      <c r="BO415" s="65"/>
      <c r="BP415" s="65"/>
      <c r="BQ415" s="65"/>
      <c r="BR415" s="65"/>
      <c r="BS415" s="65"/>
      <c r="BT415" s="65"/>
      <c r="BU415" s="55" t="str">
        <f>IF(AND($D415 &lt;&gt; "", $D415 &lt;&gt; $E415, $F415 &lt;&gt; "x.x.x.x.x.x.x"), VLOOKUP($E415, Parameter!$E$3:$N$5000, 9, FALSE), "")</f>
        <v/>
      </c>
      <c r="BV415" s="55" t="str">
        <f>IF(AND($D415 &lt;&gt; "", $D415 &lt;&gt; $E415, $F415 &lt;&gt; "x.x.x.x.x.x.x"), VLOOKUP($E415, Parameter!$E$3:$N$5000, 10, FALSE), "")</f>
        <v/>
      </c>
      <c r="BW415" s="55" t="str">
        <f>IF(AND($D415 &lt;&gt; "", $D415 &lt;&gt; $E415, $F415 &lt;&gt; "x.x.x.x.x.x.x"), VLOOKUP($C415, Parameter!$A$4:$L$5000, 3, FALSE), "")</f>
        <v/>
      </c>
      <c r="BX415" s="55" t="str">
        <f>IF(AND($D415 &lt;&gt; "", $D415 &lt;&gt; $E415, $F415 &lt;&gt; "x.x.x.x.x.x.x"), VLOOKUP($C415, Parameter!$A$4:$L$5000, 4, FALSE), "")</f>
        <v/>
      </c>
      <c r="BY415" s="56">
        <f t="shared" si="177"/>
        <v>0</v>
      </c>
      <c r="BZ415" s="55" t="str">
        <f t="shared" si="178"/>
        <v>Intra</v>
      </c>
      <c r="CA415" s="55" t="str">
        <f>IF($BZ415="Ekstra", Parameter3!$B$2, "")</f>
        <v/>
      </c>
      <c r="CB415" s="55" t="str">
        <f>IF($BZ415="Ekstra", Parameter3!$C$2, "")</f>
        <v/>
      </c>
      <c r="CC415" s="55" t="str">
        <f>IF($BZ415="Ekstra", VLOOKUP($E415, Parameter!$E$3:$N$5000, 9, FALSE), "")</f>
        <v/>
      </c>
      <c r="CD415" s="55" t="str">
        <f>IF($BZ415="Ekstra", VLOOKUP($E415, Parameter!$E$3:$N$5000, 10, FALSE), "")</f>
        <v/>
      </c>
      <c r="CE415" s="56">
        <f t="shared" si="179"/>
        <v>0</v>
      </c>
      <c r="CF415" s="55" t="str">
        <f t="shared" si="189"/>
        <v/>
      </c>
      <c r="CG415" s="55" t="str">
        <f t="shared" si="189"/>
        <v/>
      </c>
      <c r="CH415" s="55" t="str">
        <f t="shared" si="180"/>
        <v/>
      </c>
      <c r="CI415" s="55" t="str">
        <f>IF($F415="x.x.x.x.x.x.x", VLOOKUP($C415, Parameter!$A$4:$L$5000, 4, FALSE), "")</f>
        <v/>
      </c>
      <c r="CJ415" s="56">
        <f t="shared" si="181"/>
        <v>0</v>
      </c>
      <c r="CM415" s="4" t="str">
        <f t="shared" si="182"/>
        <v>...-...-.....</v>
      </c>
      <c r="CN415" s="57">
        <f t="shared" si="183"/>
        <v>0</v>
      </c>
      <c r="CO415" s="58">
        <f t="shared" si="184"/>
        <v>0</v>
      </c>
      <c r="CP415" s="4" t="str">
        <f t="shared" si="185"/>
        <v/>
      </c>
      <c r="CQ415" s="4" t="b">
        <f t="shared" si="186"/>
        <v>0</v>
      </c>
      <c r="CR415" s="4" t="str">
        <f t="shared" si="187"/>
        <v/>
      </c>
      <c r="CS415" s="4" t="str">
        <f t="shared" si="188"/>
        <v/>
      </c>
      <c r="CT415" s="91" t="b">
        <f t="shared" si="165"/>
        <v>0</v>
      </c>
    </row>
    <row r="416" spans="1:98" s="4" customFormat="1" x14ac:dyDescent="0.25">
      <c r="A416" s="50" t="str">
        <f t="shared" si="166"/>
        <v>...</v>
      </c>
      <c r="B416" s="50" t="str">
        <f t="shared" si="167"/>
        <v>...</v>
      </c>
      <c r="C416" s="50" t="str">
        <f t="shared" si="168"/>
        <v>.....</v>
      </c>
      <c r="D416" s="50" t="str">
        <f>IF($C416=".....","",_xlfn.IFNA(VLOOKUP($C416, Parameter!$A$4:$L$5000, 3, FALSE), ""))</f>
        <v/>
      </c>
      <c r="E416" s="50" t="str">
        <f t="shared" si="169"/>
        <v>.....</v>
      </c>
      <c r="F416" s="50" t="str">
        <f t="shared" si="170"/>
        <v>......</v>
      </c>
      <c r="G416" s="50" t="str">
        <f t="shared" si="171"/>
        <v>...</v>
      </c>
      <c r="H416" s="40">
        <f>IF(E416=".....", 0, _xlfn.IFNA(VLOOKUP($E416, Parameter2!$A$2:$C$5000, 3, FALSE), 0))</f>
        <v>0</v>
      </c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18" t="str">
        <f>IF(C416=".....","",_xlfn.IFNA(VLOOKUP($C416, Parameter!$A$4:$B$5000, 2, FALSE), "Kode belanja salah :("))</f>
        <v/>
      </c>
      <c r="X416" s="35"/>
      <c r="Y416" s="121"/>
      <c r="Z416" s="17"/>
      <c r="AA416" s="20"/>
      <c r="AB416" s="41" t="str">
        <f>IF($C416=".....","",VLOOKUP($C416, Parameter!$A$4:$L$5000, 6, FALSE))</f>
        <v/>
      </c>
      <c r="AC416" s="41" t="str">
        <f>IF($C416=".....","",VLOOKUP($C416, Parameter!$A$4:$L$5000, 7, FALSE))</f>
        <v/>
      </c>
      <c r="AD416" s="41" t="str">
        <f>IF($C416=".....","",VLOOKUP($C416, Parameter!$A$4:$L$5000, 8, FALSE))</f>
        <v/>
      </c>
      <c r="AE416" s="41" t="str">
        <f>IF($C416=".....","",VLOOKUP($C416, Parameter!$A$4:$L$5000, 9, FALSE))</f>
        <v/>
      </c>
      <c r="AF416" s="41" t="str">
        <f>IF($C416=".....","",VLOOKUP($C416, Parameter!$A$4:$L$5000, 10, FALSE))</f>
        <v/>
      </c>
      <c r="AG416" s="41" t="str">
        <f>IF($C416=".....","",VLOOKUP($C416, Parameter!$A$4:$L$5000, 11, FALSE))</f>
        <v/>
      </c>
      <c r="AH416" s="41" t="str">
        <f>IF($C416="..0.0.0.000","",_xlfn.IFNA(VLOOKUP($C416, Parameter!$A$4:$L$5000, 12, FALSE), ""))</f>
        <v/>
      </c>
      <c r="AI416" s="39"/>
      <c r="AJ416" s="39"/>
      <c r="AK416" s="39"/>
      <c r="AL416" s="39"/>
      <c r="AM416" s="39"/>
      <c r="AN416" s="39"/>
      <c r="AO416" s="39"/>
      <c r="AP416" s="41" t="str">
        <f>IF(F416="......", "", _xlfn.IFNA(VLOOKUP(F416, Parameter2!$D$2:$E$15000, 2, FALSE), "Kode aset salah :("))</f>
        <v/>
      </c>
      <c r="AQ416" s="39"/>
      <c r="AR416" s="51"/>
      <c r="AS416" s="52"/>
      <c r="AT416" s="53">
        <f t="shared" si="172"/>
        <v>0</v>
      </c>
      <c r="AU416" s="39" t="str">
        <f t="shared" si="173"/>
        <v/>
      </c>
      <c r="AV416" s="39" t="str">
        <f t="shared" si="174"/>
        <v/>
      </c>
      <c r="AW416" s="39" t="str">
        <f t="shared" si="175"/>
        <v/>
      </c>
      <c r="AX416" s="39" t="str">
        <f t="shared" si="176"/>
        <v/>
      </c>
      <c r="AY416" s="41" t="str">
        <f>IF(G416="...", "", VLOOKUP(G416, UPB!$A$3:$B$5000, 2, FALSE))</f>
        <v/>
      </c>
      <c r="AZ416" s="84"/>
      <c r="BA416" s="76"/>
      <c r="BB416" s="65"/>
      <c r="BC416" s="65"/>
      <c r="BD416" s="54"/>
      <c r="BE416" s="65"/>
      <c r="BF416" s="65"/>
      <c r="BG416" s="65"/>
      <c r="BH416" s="65"/>
      <c r="BI416" s="65"/>
      <c r="BJ416" s="65"/>
      <c r="BK416" s="65"/>
      <c r="BL416" s="65"/>
      <c r="BM416" s="65"/>
      <c r="BN416" s="70"/>
      <c r="BO416" s="65"/>
      <c r="BP416" s="65"/>
      <c r="BQ416" s="65"/>
      <c r="BR416" s="65"/>
      <c r="BS416" s="65"/>
      <c r="BT416" s="65"/>
      <c r="BU416" s="55" t="str">
        <f>IF(AND($D416 &lt;&gt; "", $D416 &lt;&gt; $E416, $F416 &lt;&gt; "x.x.x.x.x.x.x"), VLOOKUP($E416, Parameter!$E$3:$N$5000, 9, FALSE), "")</f>
        <v/>
      </c>
      <c r="BV416" s="55" t="str">
        <f>IF(AND($D416 &lt;&gt; "", $D416 &lt;&gt; $E416, $F416 &lt;&gt; "x.x.x.x.x.x.x"), VLOOKUP($E416, Parameter!$E$3:$N$5000, 10, FALSE), "")</f>
        <v/>
      </c>
      <c r="BW416" s="55" t="str">
        <f>IF(AND($D416 &lt;&gt; "", $D416 &lt;&gt; $E416, $F416 &lt;&gt; "x.x.x.x.x.x.x"), VLOOKUP($C416, Parameter!$A$4:$L$5000, 3, FALSE), "")</f>
        <v/>
      </c>
      <c r="BX416" s="55" t="str">
        <f>IF(AND($D416 &lt;&gt; "", $D416 &lt;&gt; $E416, $F416 &lt;&gt; "x.x.x.x.x.x.x"), VLOOKUP($C416, Parameter!$A$4:$L$5000, 4, FALSE), "")</f>
        <v/>
      </c>
      <c r="BY416" s="56">
        <f t="shared" si="177"/>
        <v>0</v>
      </c>
      <c r="BZ416" s="55" t="str">
        <f t="shared" si="178"/>
        <v>Intra</v>
      </c>
      <c r="CA416" s="55" t="str">
        <f>IF($BZ416="Ekstra", Parameter3!$B$2, "")</f>
        <v/>
      </c>
      <c r="CB416" s="55" t="str">
        <f>IF($BZ416="Ekstra", Parameter3!$C$2, "")</f>
        <v/>
      </c>
      <c r="CC416" s="55" t="str">
        <f>IF($BZ416="Ekstra", VLOOKUP($E416, Parameter!$E$3:$N$5000, 9, FALSE), "")</f>
        <v/>
      </c>
      <c r="CD416" s="55" t="str">
        <f>IF($BZ416="Ekstra", VLOOKUP($E416, Parameter!$E$3:$N$5000, 10, FALSE), "")</f>
        <v/>
      </c>
      <c r="CE416" s="56">
        <f t="shared" si="179"/>
        <v>0</v>
      </c>
      <c r="CF416" s="55" t="str">
        <f t="shared" si="189"/>
        <v/>
      </c>
      <c r="CG416" s="55" t="str">
        <f t="shared" si="189"/>
        <v/>
      </c>
      <c r="CH416" s="55" t="str">
        <f t="shared" si="180"/>
        <v/>
      </c>
      <c r="CI416" s="55" t="str">
        <f>IF($F416="x.x.x.x.x.x.x", VLOOKUP($C416, Parameter!$A$4:$L$5000, 4, FALSE), "")</f>
        <v/>
      </c>
      <c r="CJ416" s="56">
        <f t="shared" si="181"/>
        <v>0</v>
      </c>
      <c r="CM416" s="4" t="str">
        <f t="shared" si="182"/>
        <v>...-...-.....</v>
      </c>
      <c r="CN416" s="57">
        <f t="shared" si="183"/>
        <v>0</v>
      </c>
      <c r="CO416" s="58">
        <f t="shared" si="184"/>
        <v>0</v>
      </c>
      <c r="CP416" s="4" t="str">
        <f t="shared" si="185"/>
        <v/>
      </c>
      <c r="CQ416" s="4" t="b">
        <f t="shared" si="186"/>
        <v>0</v>
      </c>
      <c r="CR416" s="4" t="str">
        <f t="shared" si="187"/>
        <v/>
      </c>
      <c r="CS416" s="4" t="str">
        <f t="shared" si="188"/>
        <v/>
      </c>
      <c r="CT416" s="91" t="b">
        <f t="shared" si="165"/>
        <v>0</v>
      </c>
    </row>
    <row r="417" spans="1:98" s="4" customFormat="1" x14ac:dyDescent="0.25">
      <c r="A417" s="50" t="str">
        <f t="shared" si="166"/>
        <v>...</v>
      </c>
      <c r="B417" s="50" t="str">
        <f t="shared" si="167"/>
        <v>...</v>
      </c>
      <c r="C417" s="50" t="str">
        <f t="shared" si="168"/>
        <v>.....</v>
      </c>
      <c r="D417" s="50" t="str">
        <f>IF($C417=".....","",_xlfn.IFNA(VLOOKUP($C417, Parameter!$A$4:$L$5000, 3, FALSE), ""))</f>
        <v/>
      </c>
      <c r="E417" s="50" t="str">
        <f t="shared" si="169"/>
        <v>.....</v>
      </c>
      <c r="F417" s="50" t="str">
        <f t="shared" si="170"/>
        <v>......</v>
      </c>
      <c r="G417" s="50" t="str">
        <f t="shared" si="171"/>
        <v>...</v>
      </c>
      <c r="H417" s="40">
        <f>IF(E417=".....", 0, _xlfn.IFNA(VLOOKUP($E417, Parameter2!$A$2:$C$5000, 3, FALSE), 0))</f>
        <v>0</v>
      </c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18" t="str">
        <f>IF(C417=".....","",_xlfn.IFNA(VLOOKUP($C417, Parameter!$A$4:$B$5000, 2, FALSE), "Kode belanja salah :("))</f>
        <v/>
      </c>
      <c r="X417" s="35"/>
      <c r="Y417" s="121"/>
      <c r="Z417" s="17"/>
      <c r="AA417" s="20"/>
      <c r="AB417" s="41" t="str">
        <f>IF($C417=".....","",VLOOKUP($C417, Parameter!$A$4:$L$5000, 6, FALSE))</f>
        <v/>
      </c>
      <c r="AC417" s="41" t="str">
        <f>IF($C417=".....","",VLOOKUP($C417, Parameter!$A$4:$L$5000, 7, FALSE))</f>
        <v/>
      </c>
      <c r="AD417" s="41" t="str">
        <f>IF($C417=".....","",VLOOKUP($C417, Parameter!$A$4:$L$5000, 8, FALSE))</f>
        <v/>
      </c>
      <c r="AE417" s="41" t="str">
        <f>IF($C417=".....","",VLOOKUP($C417, Parameter!$A$4:$L$5000, 9, FALSE))</f>
        <v/>
      </c>
      <c r="AF417" s="41" t="str">
        <f>IF($C417=".....","",VLOOKUP($C417, Parameter!$A$4:$L$5000, 10, FALSE))</f>
        <v/>
      </c>
      <c r="AG417" s="41" t="str">
        <f>IF($C417=".....","",VLOOKUP($C417, Parameter!$A$4:$L$5000, 11, FALSE))</f>
        <v/>
      </c>
      <c r="AH417" s="41" t="str">
        <f>IF($C417="..0.0.0.000","",_xlfn.IFNA(VLOOKUP($C417, Parameter!$A$4:$L$5000, 12, FALSE), ""))</f>
        <v/>
      </c>
      <c r="AI417" s="39"/>
      <c r="AJ417" s="39"/>
      <c r="AK417" s="39"/>
      <c r="AL417" s="39"/>
      <c r="AM417" s="39"/>
      <c r="AN417" s="39"/>
      <c r="AO417" s="39"/>
      <c r="AP417" s="41" t="str">
        <f>IF(F417="......", "", _xlfn.IFNA(VLOOKUP(F417, Parameter2!$D$2:$E$15000, 2, FALSE), "Kode aset salah :("))</f>
        <v/>
      </c>
      <c r="AQ417" s="39"/>
      <c r="AR417" s="51"/>
      <c r="AS417" s="52"/>
      <c r="AT417" s="53">
        <f t="shared" si="172"/>
        <v>0</v>
      </c>
      <c r="AU417" s="39" t="str">
        <f t="shared" si="173"/>
        <v/>
      </c>
      <c r="AV417" s="39" t="str">
        <f t="shared" si="174"/>
        <v/>
      </c>
      <c r="AW417" s="39" t="str">
        <f t="shared" si="175"/>
        <v/>
      </c>
      <c r="AX417" s="39" t="str">
        <f t="shared" si="176"/>
        <v/>
      </c>
      <c r="AY417" s="41" t="str">
        <f>IF(G417="...", "", VLOOKUP(G417, UPB!$A$3:$B$5000, 2, FALSE))</f>
        <v/>
      </c>
      <c r="AZ417" s="84"/>
      <c r="BA417" s="76"/>
      <c r="BB417" s="65"/>
      <c r="BC417" s="65"/>
      <c r="BD417" s="54"/>
      <c r="BE417" s="65"/>
      <c r="BF417" s="65"/>
      <c r="BG417" s="65"/>
      <c r="BH417" s="65"/>
      <c r="BI417" s="65"/>
      <c r="BJ417" s="65"/>
      <c r="BK417" s="65"/>
      <c r="BL417" s="65"/>
      <c r="BM417" s="65"/>
      <c r="BN417" s="70"/>
      <c r="BO417" s="65"/>
      <c r="BP417" s="65"/>
      <c r="BQ417" s="65"/>
      <c r="BR417" s="65"/>
      <c r="BS417" s="65"/>
      <c r="BT417" s="65"/>
      <c r="BU417" s="55" t="str">
        <f>IF(AND($D417 &lt;&gt; "", $D417 &lt;&gt; $E417, $F417 &lt;&gt; "x.x.x.x.x.x.x"), VLOOKUP($E417, Parameter!$E$3:$N$5000, 9, FALSE), "")</f>
        <v/>
      </c>
      <c r="BV417" s="55" t="str">
        <f>IF(AND($D417 &lt;&gt; "", $D417 &lt;&gt; $E417, $F417 &lt;&gt; "x.x.x.x.x.x.x"), VLOOKUP($E417, Parameter!$E$3:$N$5000, 10, FALSE), "")</f>
        <v/>
      </c>
      <c r="BW417" s="55" t="str">
        <f>IF(AND($D417 &lt;&gt; "", $D417 &lt;&gt; $E417, $F417 &lt;&gt; "x.x.x.x.x.x.x"), VLOOKUP($C417, Parameter!$A$4:$L$5000, 3, FALSE), "")</f>
        <v/>
      </c>
      <c r="BX417" s="55" t="str">
        <f>IF(AND($D417 &lt;&gt; "", $D417 &lt;&gt; $E417, $F417 &lt;&gt; "x.x.x.x.x.x.x"), VLOOKUP($C417, Parameter!$A$4:$L$5000, 4, FALSE), "")</f>
        <v/>
      </c>
      <c r="BY417" s="56">
        <f t="shared" si="177"/>
        <v>0</v>
      </c>
      <c r="BZ417" s="55" t="str">
        <f t="shared" si="178"/>
        <v>Intra</v>
      </c>
      <c r="CA417" s="55" t="str">
        <f>IF($BZ417="Ekstra", Parameter3!$B$2, "")</f>
        <v/>
      </c>
      <c r="CB417" s="55" t="str">
        <f>IF($BZ417="Ekstra", Parameter3!$C$2, "")</f>
        <v/>
      </c>
      <c r="CC417" s="55" t="str">
        <f>IF($BZ417="Ekstra", VLOOKUP($E417, Parameter!$E$3:$N$5000, 9, FALSE), "")</f>
        <v/>
      </c>
      <c r="CD417" s="55" t="str">
        <f>IF($BZ417="Ekstra", VLOOKUP($E417, Parameter!$E$3:$N$5000, 10, FALSE), "")</f>
        <v/>
      </c>
      <c r="CE417" s="56">
        <f t="shared" si="179"/>
        <v>0</v>
      </c>
      <c r="CF417" s="55" t="str">
        <f t="shared" si="189"/>
        <v/>
      </c>
      <c r="CG417" s="55" t="str">
        <f t="shared" si="189"/>
        <v/>
      </c>
      <c r="CH417" s="55" t="str">
        <f t="shared" si="180"/>
        <v/>
      </c>
      <c r="CI417" s="55" t="str">
        <f>IF($F417="x.x.x.x.x.x.x", VLOOKUP($C417, Parameter!$A$4:$L$5000, 4, FALSE), "")</f>
        <v/>
      </c>
      <c r="CJ417" s="56">
        <f t="shared" si="181"/>
        <v>0</v>
      </c>
      <c r="CM417" s="4" t="str">
        <f t="shared" si="182"/>
        <v>...-...-.....</v>
      </c>
      <c r="CN417" s="57">
        <f t="shared" si="183"/>
        <v>0</v>
      </c>
      <c r="CO417" s="58">
        <f t="shared" si="184"/>
        <v>0</v>
      </c>
      <c r="CP417" s="4" t="str">
        <f t="shared" si="185"/>
        <v/>
      </c>
      <c r="CQ417" s="4" t="b">
        <f t="shared" si="186"/>
        <v>0</v>
      </c>
      <c r="CR417" s="4" t="str">
        <f t="shared" si="187"/>
        <v/>
      </c>
      <c r="CS417" s="4" t="str">
        <f t="shared" si="188"/>
        <v/>
      </c>
      <c r="CT417" s="91" t="b">
        <f t="shared" si="165"/>
        <v>0</v>
      </c>
    </row>
    <row r="418" spans="1:98" s="4" customFormat="1" x14ac:dyDescent="0.25">
      <c r="A418" s="50" t="str">
        <f t="shared" si="166"/>
        <v>...</v>
      </c>
      <c r="B418" s="50" t="str">
        <f t="shared" si="167"/>
        <v>...</v>
      </c>
      <c r="C418" s="50" t="str">
        <f t="shared" si="168"/>
        <v>.....</v>
      </c>
      <c r="D418" s="50" t="str">
        <f>IF($C418=".....","",_xlfn.IFNA(VLOOKUP($C418, Parameter!$A$4:$L$5000, 3, FALSE), ""))</f>
        <v/>
      </c>
      <c r="E418" s="50" t="str">
        <f t="shared" si="169"/>
        <v>.....</v>
      </c>
      <c r="F418" s="50" t="str">
        <f t="shared" si="170"/>
        <v>......</v>
      </c>
      <c r="G418" s="50" t="str">
        <f t="shared" si="171"/>
        <v>...</v>
      </c>
      <c r="H418" s="40">
        <f>IF(E418=".....", 0, _xlfn.IFNA(VLOOKUP($E418, Parameter2!$A$2:$C$5000, 3, FALSE), 0))</f>
        <v>0</v>
      </c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18" t="str">
        <f>IF(C418=".....","",_xlfn.IFNA(VLOOKUP($C418, Parameter!$A$4:$B$5000, 2, FALSE), "Kode belanja salah :("))</f>
        <v/>
      </c>
      <c r="X418" s="35"/>
      <c r="Y418" s="121"/>
      <c r="Z418" s="17"/>
      <c r="AA418" s="20"/>
      <c r="AB418" s="41" t="str">
        <f>IF($C418=".....","",VLOOKUP($C418, Parameter!$A$4:$L$5000, 6, FALSE))</f>
        <v/>
      </c>
      <c r="AC418" s="41" t="str">
        <f>IF($C418=".....","",VLOOKUP($C418, Parameter!$A$4:$L$5000, 7, FALSE))</f>
        <v/>
      </c>
      <c r="AD418" s="41" t="str">
        <f>IF($C418=".....","",VLOOKUP($C418, Parameter!$A$4:$L$5000, 8, FALSE))</f>
        <v/>
      </c>
      <c r="AE418" s="41" t="str">
        <f>IF($C418=".....","",VLOOKUP($C418, Parameter!$A$4:$L$5000, 9, FALSE))</f>
        <v/>
      </c>
      <c r="AF418" s="41" t="str">
        <f>IF($C418=".....","",VLOOKUP($C418, Parameter!$A$4:$L$5000, 10, FALSE))</f>
        <v/>
      </c>
      <c r="AG418" s="41" t="str">
        <f>IF($C418=".....","",VLOOKUP($C418, Parameter!$A$4:$L$5000, 11, FALSE))</f>
        <v/>
      </c>
      <c r="AH418" s="41" t="str">
        <f>IF($C418="..0.0.0.000","",_xlfn.IFNA(VLOOKUP($C418, Parameter!$A$4:$L$5000, 12, FALSE), ""))</f>
        <v/>
      </c>
      <c r="AI418" s="39"/>
      <c r="AJ418" s="39"/>
      <c r="AK418" s="39"/>
      <c r="AL418" s="39"/>
      <c r="AM418" s="39"/>
      <c r="AN418" s="39"/>
      <c r="AO418" s="39"/>
      <c r="AP418" s="41" t="str">
        <f>IF(F418="......", "", _xlfn.IFNA(VLOOKUP(F418, Parameter2!$D$2:$E$15000, 2, FALSE), "Kode aset salah :("))</f>
        <v/>
      </c>
      <c r="AQ418" s="39"/>
      <c r="AR418" s="51"/>
      <c r="AS418" s="52"/>
      <c r="AT418" s="53">
        <f t="shared" si="172"/>
        <v>0</v>
      </c>
      <c r="AU418" s="39" t="str">
        <f t="shared" si="173"/>
        <v/>
      </c>
      <c r="AV418" s="39" t="str">
        <f t="shared" si="174"/>
        <v/>
      </c>
      <c r="AW418" s="39" t="str">
        <f t="shared" si="175"/>
        <v/>
      </c>
      <c r="AX418" s="39" t="str">
        <f t="shared" si="176"/>
        <v/>
      </c>
      <c r="AY418" s="41" t="str">
        <f>IF(G418="...", "", VLOOKUP(G418, UPB!$A$3:$B$5000, 2, FALSE))</f>
        <v/>
      </c>
      <c r="AZ418" s="84"/>
      <c r="BA418" s="76"/>
      <c r="BB418" s="65"/>
      <c r="BC418" s="65"/>
      <c r="BD418" s="54"/>
      <c r="BE418" s="65"/>
      <c r="BF418" s="65"/>
      <c r="BG418" s="65"/>
      <c r="BH418" s="65"/>
      <c r="BI418" s="65"/>
      <c r="BJ418" s="65"/>
      <c r="BK418" s="65"/>
      <c r="BL418" s="65"/>
      <c r="BM418" s="65"/>
      <c r="BN418" s="70"/>
      <c r="BO418" s="65"/>
      <c r="BP418" s="65"/>
      <c r="BQ418" s="65"/>
      <c r="BR418" s="65"/>
      <c r="BS418" s="65"/>
      <c r="BT418" s="65"/>
      <c r="BU418" s="55" t="str">
        <f>IF(AND($D418 &lt;&gt; "", $D418 &lt;&gt; $E418, $F418 &lt;&gt; "x.x.x.x.x.x.x"), VLOOKUP($E418, Parameter!$E$3:$N$5000, 9, FALSE), "")</f>
        <v/>
      </c>
      <c r="BV418" s="55" t="str">
        <f>IF(AND($D418 &lt;&gt; "", $D418 &lt;&gt; $E418, $F418 &lt;&gt; "x.x.x.x.x.x.x"), VLOOKUP($E418, Parameter!$E$3:$N$5000, 10, FALSE), "")</f>
        <v/>
      </c>
      <c r="BW418" s="55" t="str">
        <f>IF(AND($D418 &lt;&gt; "", $D418 &lt;&gt; $E418, $F418 &lt;&gt; "x.x.x.x.x.x.x"), VLOOKUP($C418, Parameter!$A$4:$L$5000, 3, FALSE), "")</f>
        <v/>
      </c>
      <c r="BX418" s="55" t="str">
        <f>IF(AND($D418 &lt;&gt; "", $D418 &lt;&gt; $E418, $F418 &lt;&gt; "x.x.x.x.x.x.x"), VLOOKUP($C418, Parameter!$A$4:$L$5000, 4, FALSE), "")</f>
        <v/>
      </c>
      <c r="BY418" s="56">
        <f t="shared" si="177"/>
        <v>0</v>
      </c>
      <c r="BZ418" s="55" t="str">
        <f t="shared" si="178"/>
        <v>Intra</v>
      </c>
      <c r="CA418" s="55" t="str">
        <f>IF($BZ418="Ekstra", Parameter3!$B$2, "")</f>
        <v/>
      </c>
      <c r="CB418" s="55" t="str">
        <f>IF($BZ418="Ekstra", Parameter3!$C$2, "")</f>
        <v/>
      </c>
      <c r="CC418" s="55" t="str">
        <f>IF($BZ418="Ekstra", VLOOKUP($E418, Parameter!$E$3:$N$5000, 9, FALSE), "")</f>
        <v/>
      </c>
      <c r="CD418" s="55" t="str">
        <f>IF($BZ418="Ekstra", VLOOKUP($E418, Parameter!$E$3:$N$5000, 10, FALSE), "")</f>
        <v/>
      </c>
      <c r="CE418" s="56">
        <f t="shared" si="179"/>
        <v>0</v>
      </c>
      <c r="CF418" s="55" t="str">
        <f t="shared" si="189"/>
        <v/>
      </c>
      <c r="CG418" s="55" t="str">
        <f t="shared" si="189"/>
        <v/>
      </c>
      <c r="CH418" s="55" t="str">
        <f t="shared" si="180"/>
        <v/>
      </c>
      <c r="CI418" s="55" t="str">
        <f>IF($F418="x.x.x.x.x.x.x", VLOOKUP($C418, Parameter!$A$4:$L$5000, 4, FALSE), "")</f>
        <v/>
      </c>
      <c r="CJ418" s="56">
        <f t="shared" si="181"/>
        <v>0</v>
      </c>
      <c r="CM418" s="4" t="str">
        <f t="shared" si="182"/>
        <v>...-...-.....</v>
      </c>
      <c r="CN418" s="57">
        <f t="shared" si="183"/>
        <v>0</v>
      </c>
      <c r="CO418" s="58">
        <f t="shared" si="184"/>
        <v>0</v>
      </c>
      <c r="CP418" s="4" t="str">
        <f t="shared" si="185"/>
        <v/>
      </c>
      <c r="CQ418" s="4" t="b">
        <f t="shared" si="186"/>
        <v>0</v>
      </c>
      <c r="CR418" s="4" t="str">
        <f t="shared" si="187"/>
        <v/>
      </c>
      <c r="CS418" s="4" t="str">
        <f t="shared" si="188"/>
        <v/>
      </c>
      <c r="CT418" s="91" t="b">
        <f t="shared" si="165"/>
        <v>0</v>
      </c>
    </row>
    <row r="419" spans="1:98" s="4" customFormat="1" x14ac:dyDescent="0.25">
      <c r="A419" s="50" t="str">
        <f t="shared" si="166"/>
        <v>...</v>
      </c>
      <c r="B419" s="50" t="str">
        <f t="shared" si="167"/>
        <v>...</v>
      </c>
      <c r="C419" s="50" t="str">
        <f t="shared" si="168"/>
        <v>.....</v>
      </c>
      <c r="D419" s="50" t="str">
        <f>IF($C419=".....","",_xlfn.IFNA(VLOOKUP($C419, Parameter!$A$4:$L$5000, 3, FALSE), ""))</f>
        <v/>
      </c>
      <c r="E419" s="50" t="str">
        <f t="shared" si="169"/>
        <v>.....</v>
      </c>
      <c r="F419" s="50" t="str">
        <f t="shared" si="170"/>
        <v>......</v>
      </c>
      <c r="G419" s="50" t="str">
        <f t="shared" si="171"/>
        <v>...</v>
      </c>
      <c r="H419" s="40">
        <f>IF(E419=".....", 0, _xlfn.IFNA(VLOOKUP($E419, Parameter2!$A$2:$C$5000, 3, FALSE), 0))</f>
        <v>0</v>
      </c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18" t="str">
        <f>IF(C419=".....","",_xlfn.IFNA(VLOOKUP($C419, Parameter!$A$4:$B$5000, 2, FALSE), "Kode belanja salah :("))</f>
        <v/>
      </c>
      <c r="X419" s="35"/>
      <c r="Y419" s="121"/>
      <c r="Z419" s="17"/>
      <c r="AA419" s="20"/>
      <c r="AB419" s="41" t="str">
        <f>IF($C419=".....","",VLOOKUP($C419, Parameter!$A$4:$L$5000, 6, FALSE))</f>
        <v/>
      </c>
      <c r="AC419" s="41" t="str">
        <f>IF($C419=".....","",VLOOKUP($C419, Parameter!$A$4:$L$5000, 7, FALSE))</f>
        <v/>
      </c>
      <c r="AD419" s="41" t="str">
        <f>IF($C419=".....","",VLOOKUP($C419, Parameter!$A$4:$L$5000, 8, FALSE))</f>
        <v/>
      </c>
      <c r="AE419" s="41" t="str">
        <f>IF($C419=".....","",VLOOKUP($C419, Parameter!$A$4:$L$5000, 9, FALSE))</f>
        <v/>
      </c>
      <c r="AF419" s="41" t="str">
        <f>IF($C419=".....","",VLOOKUP($C419, Parameter!$A$4:$L$5000, 10, FALSE))</f>
        <v/>
      </c>
      <c r="AG419" s="41" t="str">
        <f>IF($C419=".....","",VLOOKUP($C419, Parameter!$A$4:$L$5000, 11, FALSE))</f>
        <v/>
      </c>
      <c r="AH419" s="41" t="str">
        <f>IF($C419="..0.0.0.000","",_xlfn.IFNA(VLOOKUP($C419, Parameter!$A$4:$L$5000, 12, FALSE), ""))</f>
        <v/>
      </c>
      <c r="AI419" s="39"/>
      <c r="AJ419" s="39"/>
      <c r="AK419" s="39"/>
      <c r="AL419" s="39"/>
      <c r="AM419" s="39"/>
      <c r="AN419" s="39"/>
      <c r="AO419" s="39"/>
      <c r="AP419" s="41" t="str">
        <f>IF(F419="......", "", _xlfn.IFNA(VLOOKUP(F419, Parameter2!$D$2:$E$15000, 2, FALSE), "Kode aset salah :("))</f>
        <v/>
      </c>
      <c r="AQ419" s="39"/>
      <c r="AR419" s="51"/>
      <c r="AS419" s="52"/>
      <c r="AT419" s="53">
        <f t="shared" si="172"/>
        <v>0</v>
      </c>
      <c r="AU419" s="39" t="str">
        <f t="shared" si="173"/>
        <v/>
      </c>
      <c r="AV419" s="39" t="str">
        <f t="shared" si="174"/>
        <v/>
      </c>
      <c r="AW419" s="39" t="str">
        <f t="shared" si="175"/>
        <v/>
      </c>
      <c r="AX419" s="39" t="str">
        <f t="shared" si="176"/>
        <v/>
      </c>
      <c r="AY419" s="41" t="str">
        <f>IF(G419="...", "", VLOOKUP(G419, UPB!$A$3:$B$5000, 2, FALSE))</f>
        <v/>
      </c>
      <c r="AZ419" s="84"/>
      <c r="BA419" s="76"/>
      <c r="BB419" s="65"/>
      <c r="BC419" s="65"/>
      <c r="BD419" s="54"/>
      <c r="BE419" s="65"/>
      <c r="BF419" s="65"/>
      <c r="BG419" s="65"/>
      <c r="BH419" s="65"/>
      <c r="BI419" s="65"/>
      <c r="BJ419" s="65"/>
      <c r="BK419" s="65"/>
      <c r="BL419" s="65"/>
      <c r="BM419" s="65"/>
      <c r="BN419" s="70"/>
      <c r="BO419" s="65"/>
      <c r="BP419" s="65"/>
      <c r="BQ419" s="65"/>
      <c r="BR419" s="65"/>
      <c r="BS419" s="65"/>
      <c r="BT419" s="65"/>
      <c r="BU419" s="55" t="str">
        <f>IF(AND($D419 &lt;&gt; "", $D419 &lt;&gt; $E419, $F419 &lt;&gt; "x.x.x.x.x.x.x"), VLOOKUP($E419, Parameter!$E$3:$N$5000, 9, FALSE), "")</f>
        <v/>
      </c>
      <c r="BV419" s="55" t="str">
        <f>IF(AND($D419 &lt;&gt; "", $D419 &lt;&gt; $E419, $F419 &lt;&gt; "x.x.x.x.x.x.x"), VLOOKUP($E419, Parameter!$E$3:$N$5000, 10, FALSE), "")</f>
        <v/>
      </c>
      <c r="BW419" s="55" t="str">
        <f>IF(AND($D419 &lt;&gt; "", $D419 &lt;&gt; $E419, $F419 &lt;&gt; "x.x.x.x.x.x.x"), VLOOKUP($C419, Parameter!$A$4:$L$5000, 3, FALSE), "")</f>
        <v/>
      </c>
      <c r="BX419" s="55" t="str">
        <f>IF(AND($D419 &lt;&gt; "", $D419 &lt;&gt; $E419, $F419 &lt;&gt; "x.x.x.x.x.x.x"), VLOOKUP($C419, Parameter!$A$4:$L$5000, 4, FALSE), "")</f>
        <v/>
      </c>
      <c r="BY419" s="56">
        <f t="shared" si="177"/>
        <v>0</v>
      </c>
      <c r="BZ419" s="55" t="str">
        <f t="shared" si="178"/>
        <v>Intra</v>
      </c>
      <c r="CA419" s="55" t="str">
        <f>IF($BZ419="Ekstra", Parameter3!$B$2, "")</f>
        <v/>
      </c>
      <c r="CB419" s="55" t="str">
        <f>IF($BZ419="Ekstra", Parameter3!$C$2, "")</f>
        <v/>
      </c>
      <c r="CC419" s="55" t="str">
        <f>IF($BZ419="Ekstra", VLOOKUP($E419, Parameter!$E$3:$N$5000, 9, FALSE), "")</f>
        <v/>
      </c>
      <c r="CD419" s="55" t="str">
        <f>IF($BZ419="Ekstra", VLOOKUP($E419, Parameter!$E$3:$N$5000, 10, FALSE), "")</f>
        <v/>
      </c>
      <c r="CE419" s="56">
        <f t="shared" si="179"/>
        <v>0</v>
      </c>
      <c r="CF419" s="55" t="str">
        <f t="shared" si="189"/>
        <v/>
      </c>
      <c r="CG419" s="55" t="str">
        <f t="shared" si="189"/>
        <v/>
      </c>
      <c r="CH419" s="55" t="str">
        <f t="shared" si="180"/>
        <v/>
      </c>
      <c r="CI419" s="55" t="str">
        <f>IF($F419="x.x.x.x.x.x.x", VLOOKUP($C419, Parameter!$A$4:$L$5000, 4, FALSE), "")</f>
        <v/>
      </c>
      <c r="CJ419" s="56">
        <f t="shared" si="181"/>
        <v>0</v>
      </c>
      <c r="CM419" s="4" t="str">
        <f t="shared" si="182"/>
        <v>...-...-.....</v>
      </c>
      <c r="CN419" s="57">
        <f t="shared" si="183"/>
        <v>0</v>
      </c>
      <c r="CO419" s="58">
        <f t="shared" si="184"/>
        <v>0</v>
      </c>
      <c r="CP419" s="4" t="str">
        <f t="shared" si="185"/>
        <v/>
      </c>
      <c r="CQ419" s="4" t="b">
        <f t="shared" si="186"/>
        <v>0</v>
      </c>
      <c r="CR419" s="4" t="str">
        <f t="shared" si="187"/>
        <v/>
      </c>
      <c r="CS419" s="4" t="str">
        <f t="shared" si="188"/>
        <v/>
      </c>
      <c r="CT419" s="91" t="b">
        <f t="shared" si="165"/>
        <v>0</v>
      </c>
    </row>
    <row r="420" spans="1:98" s="4" customFormat="1" x14ac:dyDescent="0.25">
      <c r="A420" s="50" t="str">
        <f t="shared" si="166"/>
        <v>...</v>
      </c>
      <c r="B420" s="50" t="str">
        <f t="shared" si="167"/>
        <v>...</v>
      </c>
      <c r="C420" s="50" t="str">
        <f t="shared" si="168"/>
        <v>.....</v>
      </c>
      <c r="D420" s="50" t="str">
        <f>IF($C420=".....","",_xlfn.IFNA(VLOOKUP($C420, Parameter!$A$4:$L$5000, 3, FALSE), ""))</f>
        <v/>
      </c>
      <c r="E420" s="50" t="str">
        <f t="shared" si="169"/>
        <v>.....</v>
      </c>
      <c r="F420" s="50" t="str">
        <f t="shared" si="170"/>
        <v>......</v>
      </c>
      <c r="G420" s="50" t="str">
        <f t="shared" si="171"/>
        <v>...</v>
      </c>
      <c r="H420" s="40">
        <f>IF(E420=".....", 0, _xlfn.IFNA(VLOOKUP($E420, Parameter2!$A$2:$C$5000, 3, FALSE), 0))</f>
        <v>0</v>
      </c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18" t="str">
        <f>IF(C420=".....","",_xlfn.IFNA(VLOOKUP($C420, Parameter!$A$4:$B$5000, 2, FALSE), "Kode belanja salah :("))</f>
        <v/>
      </c>
      <c r="X420" s="35"/>
      <c r="Y420" s="121"/>
      <c r="Z420" s="17"/>
      <c r="AA420" s="20"/>
      <c r="AB420" s="41" t="str">
        <f>IF($C420=".....","",VLOOKUP($C420, Parameter!$A$4:$L$5000, 6, FALSE))</f>
        <v/>
      </c>
      <c r="AC420" s="41" t="str">
        <f>IF($C420=".....","",VLOOKUP($C420, Parameter!$A$4:$L$5000, 7, FALSE))</f>
        <v/>
      </c>
      <c r="AD420" s="41" t="str">
        <f>IF($C420=".....","",VLOOKUP($C420, Parameter!$A$4:$L$5000, 8, FALSE))</f>
        <v/>
      </c>
      <c r="AE420" s="41" t="str">
        <f>IF($C420=".....","",VLOOKUP($C420, Parameter!$A$4:$L$5000, 9, FALSE))</f>
        <v/>
      </c>
      <c r="AF420" s="41" t="str">
        <f>IF($C420=".....","",VLOOKUP($C420, Parameter!$A$4:$L$5000, 10, FALSE))</f>
        <v/>
      </c>
      <c r="AG420" s="41" t="str">
        <f>IF($C420=".....","",VLOOKUP($C420, Parameter!$A$4:$L$5000, 11, FALSE))</f>
        <v/>
      </c>
      <c r="AH420" s="41" t="str">
        <f>IF($C420="..0.0.0.000","",_xlfn.IFNA(VLOOKUP($C420, Parameter!$A$4:$L$5000, 12, FALSE), ""))</f>
        <v/>
      </c>
      <c r="AI420" s="39"/>
      <c r="AJ420" s="39"/>
      <c r="AK420" s="39"/>
      <c r="AL420" s="39"/>
      <c r="AM420" s="39"/>
      <c r="AN420" s="39"/>
      <c r="AO420" s="39"/>
      <c r="AP420" s="41" t="str">
        <f>IF(F420="......", "", _xlfn.IFNA(VLOOKUP(F420, Parameter2!$D$2:$E$15000, 2, FALSE), "Kode aset salah :("))</f>
        <v/>
      </c>
      <c r="AQ420" s="39"/>
      <c r="AR420" s="51"/>
      <c r="AS420" s="52"/>
      <c r="AT420" s="53">
        <f t="shared" si="172"/>
        <v>0</v>
      </c>
      <c r="AU420" s="39" t="str">
        <f t="shared" si="173"/>
        <v/>
      </c>
      <c r="AV420" s="39" t="str">
        <f t="shared" si="174"/>
        <v/>
      </c>
      <c r="AW420" s="39" t="str">
        <f t="shared" si="175"/>
        <v/>
      </c>
      <c r="AX420" s="39" t="str">
        <f t="shared" si="176"/>
        <v/>
      </c>
      <c r="AY420" s="41" t="str">
        <f>IF(G420="...", "", VLOOKUP(G420, UPB!$A$3:$B$5000, 2, FALSE))</f>
        <v/>
      </c>
      <c r="AZ420" s="84"/>
      <c r="BA420" s="76"/>
      <c r="BB420" s="65"/>
      <c r="BC420" s="65"/>
      <c r="BD420" s="54"/>
      <c r="BE420" s="65"/>
      <c r="BF420" s="65"/>
      <c r="BG420" s="65"/>
      <c r="BH420" s="65"/>
      <c r="BI420" s="65"/>
      <c r="BJ420" s="65"/>
      <c r="BK420" s="65"/>
      <c r="BL420" s="65"/>
      <c r="BM420" s="65"/>
      <c r="BN420" s="70"/>
      <c r="BO420" s="65"/>
      <c r="BP420" s="65"/>
      <c r="BQ420" s="65"/>
      <c r="BR420" s="65"/>
      <c r="BS420" s="65"/>
      <c r="BT420" s="65"/>
      <c r="BU420" s="55" t="str">
        <f>IF(AND($D420 &lt;&gt; "", $D420 &lt;&gt; $E420, $F420 &lt;&gt; "x.x.x.x.x.x.x"), VLOOKUP($E420, Parameter!$E$3:$N$5000, 9, FALSE), "")</f>
        <v/>
      </c>
      <c r="BV420" s="55" t="str">
        <f>IF(AND($D420 &lt;&gt; "", $D420 &lt;&gt; $E420, $F420 &lt;&gt; "x.x.x.x.x.x.x"), VLOOKUP($E420, Parameter!$E$3:$N$5000, 10, FALSE), "")</f>
        <v/>
      </c>
      <c r="BW420" s="55" t="str">
        <f>IF(AND($D420 &lt;&gt; "", $D420 &lt;&gt; $E420, $F420 &lt;&gt; "x.x.x.x.x.x.x"), VLOOKUP($C420, Parameter!$A$4:$L$5000, 3, FALSE), "")</f>
        <v/>
      </c>
      <c r="BX420" s="55" t="str">
        <f>IF(AND($D420 &lt;&gt; "", $D420 &lt;&gt; $E420, $F420 &lt;&gt; "x.x.x.x.x.x.x"), VLOOKUP($C420, Parameter!$A$4:$L$5000, 4, FALSE), "")</f>
        <v/>
      </c>
      <c r="BY420" s="56">
        <f t="shared" si="177"/>
        <v>0</v>
      </c>
      <c r="BZ420" s="55" t="str">
        <f t="shared" si="178"/>
        <v>Intra</v>
      </c>
      <c r="CA420" s="55" t="str">
        <f>IF($BZ420="Ekstra", Parameter3!$B$2, "")</f>
        <v/>
      </c>
      <c r="CB420" s="55" t="str">
        <f>IF($BZ420="Ekstra", Parameter3!$C$2, "")</f>
        <v/>
      </c>
      <c r="CC420" s="55" t="str">
        <f>IF($BZ420="Ekstra", VLOOKUP($E420, Parameter!$E$3:$N$5000, 9, FALSE), "")</f>
        <v/>
      </c>
      <c r="CD420" s="55" t="str">
        <f>IF($BZ420="Ekstra", VLOOKUP($E420, Parameter!$E$3:$N$5000, 10, FALSE), "")</f>
        <v/>
      </c>
      <c r="CE420" s="56">
        <f t="shared" si="179"/>
        <v>0</v>
      </c>
      <c r="CF420" s="55" t="str">
        <f t="shared" si="189"/>
        <v/>
      </c>
      <c r="CG420" s="55" t="str">
        <f t="shared" si="189"/>
        <v/>
      </c>
      <c r="CH420" s="55" t="str">
        <f t="shared" si="180"/>
        <v/>
      </c>
      <c r="CI420" s="55" t="str">
        <f>IF($F420="x.x.x.x.x.x.x", VLOOKUP($C420, Parameter!$A$4:$L$5000, 4, FALSE), "")</f>
        <v/>
      </c>
      <c r="CJ420" s="56">
        <f t="shared" si="181"/>
        <v>0</v>
      </c>
      <c r="CM420" s="4" t="str">
        <f t="shared" si="182"/>
        <v>...-...-.....</v>
      </c>
      <c r="CN420" s="57">
        <f t="shared" si="183"/>
        <v>0</v>
      </c>
      <c r="CO420" s="58">
        <f t="shared" si="184"/>
        <v>0</v>
      </c>
      <c r="CP420" s="4" t="str">
        <f t="shared" si="185"/>
        <v/>
      </c>
      <c r="CQ420" s="4" t="b">
        <f t="shared" si="186"/>
        <v>0</v>
      </c>
      <c r="CR420" s="4" t="str">
        <f t="shared" si="187"/>
        <v/>
      </c>
      <c r="CS420" s="4" t="str">
        <f t="shared" si="188"/>
        <v/>
      </c>
      <c r="CT420" s="91" t="b">
        <f t="shared" si="165"/>
        <v>0</v>
      </c>
    </row>
    <row r="421" spans="1:98" s="4" customFormat="1" x14ac:dyDescent="0.25">
      <c r="A421" s="50" t="str">
        <f t="shared" si="166"/>
        <v>...</v>
      </c>
      <c r="B421" s="50" t="str">
        <f t="shared" si="167"/>
        <v>...</v>
      </c>
      <c r="C421" s="50" t="str">
        <f t="shared" si="168"/>
        <v>.....</v>
      </c>
      <c r="D421" s="50" t="str">
        <f>IF($C421=".....","",_xlfn.IFNA(VLOOKUP($C421, Parameter!$A$4:$L$5000, 3, FALSE), ""))</f>
        <v/>
      </c>
      <c r="E421" s="50" t="str">
        <f t="shared" si="169"/>
        <v>.....</v>
      </c>
      <c r="F421" s="50" t="str">
        <f t="shared" si="170"/>
        <v>......</v>
      </c>
      <c r="G421" s="50" t="str">
        <f t="shared" si="171"/>
        <v>...</v>
      </c>
      <c r="H421" s="40">
        <f>IF(E421=".....", 0, _xlfn.IFNA(VLOOKUP($E421, Parameter2!$A$2:$C$5000, 3, FALSE), 0))</f>
        <v>0</v>
      </c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18" t="str">
        <f>IF(C421=".....","",_xlfn.IFNA(VLOOKUP($C421, Parameter!$A$4:$B$5000, 2, FALSE), "Kode belanja salah :("))</f>
        <v/>
      </c>
      <c r="X421" s="35"/>
      <c r="Y421" s="121"/>
      <c r="Z421" s="17"/>
      <c r="AA421" s="20"/>
      <c r="AB421" s="41" t="str">
        <f>IF($C421=".....","",VLOOKUP($C421, Parameter!$A$4:$L$5000, 6, FALSE))</f>
        <v/>
      </c>
      <c r="AC421" s="41" t="str">
        <f>IF($C421=".....","",VLOOKUP($C421, Parameter!$A$4:$L$5000, 7, FALSE))</f>
        <v/>
      </c>
      <c r="AD421" s="41" t="str">
        <f>IF($C421=".....","",VLOOKUP($C421, Parameter!$A$4:$L$5000, 8, FALSE))</f>
        <v/>
      </c>
      <c r="AE421" s="41" t="str">
        <f>IF($C421=".....","",VLOOKUP($C421, Parameter!$A$4:$L$5000, 9, FALSE))</f>
        <v/>
      </c>
      <c r="AF421" s="41" t="str">
        <f>IF($C421=".....","",VLOOKUP($C421, Parameter!$A$4:$L$5000, 10, FALSE))</f>
        <v/>
      </c>
      <c r="AG421" s="41" t="str">
        <f>IF($C421=".....","",VLOOKUP($C421, Parameter!$A$4:$L$5000, 11, FALSE))</f>
        <v/>
      </c>
      <c r="AH421" s="41" t="str">
        <f>IF($C421="..0.0.0.000","",_xlfn.IFNA(VLOOKUP($C421, Parameter!$A$4:$L$5000, 12, FALSE), ""))</f>
        <v/>
      </c>
      <c r="AI421" s="39"/>
      <c r="AJ421" s="39"/>
      <c r="AK421" s="39"/>
      <c r="AL421" s="39"/>
      <c r="AM421" s="39"/>
      <c r="AN421" s="39"/>
      <c r="AO421" s="39"/>
      <c r="AP421" s="41" t="str">
        <f>IF(F421="......", "", _xlfn.IFNA(VLOOKUP(F421, Parameter2!$D$2:$E$15000, 2, FALSE), "Kode aset salah :("))</f>
        <v/>
      </c>
      <c r="AQ421" s="39"/>
      <c r="AR421" s="51"/>
      <c r="AS421" s="52"/>
      <c r="AT421" s="53">
        <f t="shared" si="172"/>
        <v>0</v>
      </c>
      <c r="AU421" s="39" t="str">
        <f t="shared" si="173"/>
        <v/>
      </c>
      <c r="AV421" s="39" t="str">
        <f t="shared" si="174"/>
        <v/>
      </c>
      <c r="AW421" s="39" t="str">
        <f t="shared" si="175"/>
        <v/>
      </c>
      <c r="AX421" s="39" t="str">
        <f t="shared" si="176"/>
        <v/>
      </c>
      <c r="AY421" s="41" t="str">
        <f>IF(G421="...", "", VLOOKUP(G421, UPB!$A$3:$B$5000, 2, FALSE))</f>
        <v/>
      </c>
      <c r="AZ421" s="84"/>
      <c r="BA421" s="76"/>
      <c r="BB421" s="65"/>
      <c r="BC421" s="65"/>
      <c r="BD421" s="54"/>
      <c r="BE421" s="65"/>
      <c r="BF421" s="65"/>
      <c r="BG421" s="65"/>
      <c r="BH421" s="65"/>
      <c r="BI421" s="65"/>
      <c r="BJ421" s="65"/>
      <c r="BK421" s="65"/>
      <c r="BL421" s="65"/>
      <c r="BM421" s="65"/>
      <c r="BN421" s="70"/>
      <c r="BO421" s="65"/>
      <c r="BP421" s="65"/>
      <c r="BQ421" s="65"/>
      <c r="BR421" s="65"/>
      <c r="BS421" s="65"/>
      <c r="BT421" s="65"/>
      <c r="BU421" s="55" t="str">
        <f>IF(AND($D421 &lt;&gt; "", $D421 &lt;&gt; $E421, $F421 &lt;&gt; "x.x.x.x.x.x.x"), VLOOKUP($E421, Parameter!$E$3:$N$5000, 9, FALSE), "")</f>
        <v/>
      </c>
      <c r="BV421" s="55" t="str">
        <f>IF(AND($D421 &lt;&gt; "", $D421 &lt;&gt; $E421, $F421 &lt;&gt; "x.x.x.x.x.x.x"), VLOOKUP($E421, Parameter!$E$3:$N$5000, 10, FALSE), "")</f>
        <v/>
      </c>
      <c r="BW421" s="55" t="str">
        <f>IF(AND($D421 &lt;&gt; "", $D421 &lt;&gt; $E421, $F421 &lt;&gt; "x.x.x.x.x.x.x"), VLOOKUP($C421, Parameter!$A$4:$L$5000, 3, FALSE), "")</f>
        <v/>
      </c>
      <c r="BX421" s="55" t="str">
        <f>IF(AND($D421 &lt;&gt; "", $D421 &lt;&gt; $E421, $F421 &lt;&gt; "x.x.x.x.x.x.x"), VLOOKUP($C421, Parameter!$A$4:$L$5000, 4, FALSE), "")</f>
        <v/>
      </c>
      <c r="BY421" s="56">
        <f t="shared" si="177"/>
        <v>0</v>
      </c>
      <c r="BZ421" s="55" t="str">
        <f t="shared" si="178"/>
        <v>Intra</v>
      </c>
      <c r="CA421" s="55" t="str">
        <f>IF($BZ421="Ekstra", Parameter3!$B$2, "")</f>
        <v/>
      </c>
      <c r="CB421" s="55" t="str">
        <f>IF($BZ421="Ekstra", Parameter3!$C$2, "")</f>
        <v/>
      </c>
      <c r="CC421" s="55" t="str">
        <f>IF($BZ421="Ekstra", VLOOKUP($E421, Parameter!$E$3:$N$5000, 9, FALSE), "")</f>
        <v/>
      </c>
      <c r="CD421" s="55" t="str">
        <f>IF($BZ421="Ekstra", VLOOKUP($E421, Parameter!$E$3:$N$5000, 10, FALSE), "")</f>
        <v/>
      </c>
      <c r="CE421" s="56">
        <f t="shared" si="179"/>
        <v>0</v>
      </c>
      <c r="CF421" s="55" t="str">
        <f t="shared" si="189"/>
        <v/>
      </c>
      <c r="CG421" s="55" t="str">
        <f t="shared" si="189"/>
        <v/>
      </c>
      <c r="CH421" s="55" t="str">
        <f t="shared" si="180"/>
        <v/>
      </c>
      <c r="CI421" s="55" t="str">
        <f>IF($F421="x.x.x.x.x.x.x", VLOOKUP($C421, Parameter!$A$4:$L$5000, 4, FALSE), "")</f>
        <v/>
      </c>
      <c r="CJ421" s="56">
        <f t="shared" si="181"/>
        <v>0</v>
      </c>
      <c r="CM421" s="4" t="str">
        <f t="shared" si="182"/>
        <v>...-...-.....</v>
      </c>
      <c r="CN421" s="57">
        <f t="shared" si="183"/>
        <v>0</v>
      </c>
      <c r="CO421" s="58">
        <f t="shared" si="184"/>
        <v>0</v>
      </c>
      <c r="CP421" s="4" t="str">
        <f t="shared" si="185"/>
        <v/>
      </c>
      <c r="CQ421" s="4" t="b">
        <f t="shared" si="186"/>
        <v>0</v>
      </c>
      <c r="CR421" s="4" t="str">
        <f t="shared" si="187"/>
        <v/>
      </c>
      <c r="CS421" s="4" t="str">
        <f t="shared" si="188"/>
        <v/>
      </c>
      <c r="CT421" s="91" t="b">
        <f t="shared" si="165"/>
        <v>0</v>
      </c>
    </row>
    <row r="422" spans="1:98" s="4" customFormat="1" x14ac:dyDescent="0.25">
      <c r="A422" s="50" t="str">
        <f t="shared" si="166"/>
        <v>...</v>
      </c>
      <c r="B422" s="50" t="str">
        <f t="shared" si="167"/>
        <v>...</v>
      </c>
      <c r="C422" s="50" t="str">
        <f t="shared" si="168"/>
        <v>.....</v>
      </c>
      <c r="D422" s="50" t="str">
        <f>IF($C422=".....","",_xlfn.IFNA(VLOOKUP($C422, Parameter!$A$4:$L$5000, 3, FALSE), ""))</f>
        <v/>
      </c>
      <c r="E422" s="50" t="str">
        <f t="shared" si="169"/>
        <v>.....</v>
      </c>
      <c r="F422" s="50" t="str">
        <f t="shared" si="170"/>
        <v>......</v>
      </c>
      <c r="G422" s="50" t="str">
        <f t="shared" si="171"/>
        <v>...</v>
      </c>
      <c r="H422" s="40">
        <f>IF(E422=".....", 0, _xlfn.IFNA(VLOOKUP($E422, Parameter2!$A$2:$C$5000, 3, FALSE), 0))</f>
        <v>0</v>
      </c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18" t="str">
        <f>IF(C422=".....","",_xlfn.IFNA(VLOOKUP($C422, Parameter!$A$4:$B$5000, 2, FALSE), "Kode belanja salah :("))</f>
        <v/>
      </c>
      <c r="X422" s="35"/>
      <c r="Y422" s="121"/>
      <c r="Z422" s="17"/>
      <c r="AA422" s="20"/>
      <c r="AB422" s="41" t="str">
        <f>IF($C422=".....","",VLOOKUP($C422, Parameter!$A$4:$L$5000, 6, FALSE))</f>
        <v/>
      </c>
      <c r="AC422" s="41" t="str">
        <f>IF($C422=".....","",VLOOKUP($C422, Parameter!$A$4:$L$5000, 7, FALSE))</f>
        <v/>
      </c>
      <c r="AD422" s="41" t="str">
        <f>IF($C422=".....","",VLOOKUP($C422, Parameter!$A$4:$L$5000, 8, FALSE))</f>
        <v/>
      </c>
      <c r="AE422" s="41" t="str">
        <f>IF($C422=".....","",VLOOKUP($C422, Parameter!$A$4:$L$5000, 9, FALSE))</f>
        <v/>
      </c>
      <c r="AF422" s="41" t="str">
        <f>IF($C422=".....","",VLOOKUP($C422, Parameter!$A$4:$L$5000, 10, FALSE))</f>
        <v/>
      </c>
      <c r="AG422" s="41" t="str">
        <f>IF($C422=".....","",VLOOKUP($C422, Parameter!$A$4:$L$5000, 11, FALSE))</f>
        <v/>
      </c>
      <c r="AH422" s="41" t="str">
        <f>IF($C422="..0.0.0.000","",_xlfn.IFNA(VLOOKUP($C422, Parameter!$A$4:$L$5000, 12, FALSE), ""))</f>
        <v/>
      </c>
      <c r="AI422" s="39"/>
      <c r="AJ422" s="39"/>
      <c r="AK422" s="39"/>
      <c r="AL422" s="39"/>
      <c r="AM422" s="39"/>
      <c r="AN422" s="39"/>
      <c r="AO422" s="39"/>
      <c r="AP422" s="41" t="str">
        <f>IF(F422="......", "", _xlfn.IFNA(VLOOKUP(F422, Parameter2!$D$2:$E$15000, 2, FALSE), "Kode aset salah :("))</f>
        <v/>
      </c>
      <c r="AQ422" s="39"/>
      <c r="AR422" s="51"/>
      <c r="AS422" s="52"/>
      <c r="AT422" s="53">
        <f t="shared" si="172"/>
        <v>0</v>
      </c>
      <c r="AU422" s="39" t="str">
        <f t="shared" si="173"/>
        <v/>
      </c>
      <c r="AV422" s="39" t="str">
        <f t="shared" si="174"/>
        <v/>
      </c>
      <c r="AW422" s="39" t="str">
        <f t="shared" si="175"/>
        <v/>
      </c>
      <c r="AX422" s="39" t="str">
        <f t="shared" si="176"/>
        <v/>
      </c>
      <c r="AY422" s="41" t="str">
        <f>IF(G422="...", "", VLOOKUP(G422, UPB!$A$3:$B$5000, 2, FALSE))</f>
        <v/>
      </c>
      <c r="AZ422" s="84"/>
      <c r="BA422" s="76"/>
      <c r="BB422" s="65"/>
      <c r="BC422" s="65"/>
      <c r="BD422" s="54"/>
      <c r="BE422" s="65"/>
      <c r="BF422" s="65"/>
      <c r="BG422" s="65"/>
      <c r="BH422" s="65"/>
      <c r="BI422" s="65"/>
      <c r="BJ422" s="65"/>
      <c r="BK422" s="65"/>
      <c r="BL422" s="65"/>
      <c r="BM422" s="65"/>
      <c r="BN422" s="70"/>
      <c r="BO422" s="65"/>
      <c r="BP422" s="65"/>
      <c r="BQ422" s="65"/>
      <c r="BR422" s="65"/>
      <c r="BS422" s="65"/>
      <c r="BT422" s="65"/>
      <c r="BU422" s="55" t="str">
        <f>IF(AND($D422 &lt;&gt; "", $D422 &lt;&gt; $E422, $F422 &lt;&gt; "x.x.x.x.x.x.x"), VLOOKUP($E422, Parameter!$E$3:$N$5000, 9, FALSE), "")</f>
        <v/>
      </c>
      <c r="BV422" s="55" t="str">
        <f>IF(AND($D422 &lt;&gt; "", $D422 &lt;&gt; $E422, $F422 &lt;&gt; "x.x.x.x.x.x.x"), VLOOKUP($E422, Parameter!$E$3:$N$5000, 10, FALSE), "")</f>
        <v/>
      </c>
      <c r="BW422" s="55" t="str">
        <f>IF(AND($D422 &lt;&gt; "", $D422 &lt;&gt; $E422, $F422 &lt;&gt; "x.x.x.x.x.x.x"), VLOOKUP($C422, Parameter!$A$4:$L$5000, 3, FALSE), "")</f>
        <v/>
      </c>
      <c r="BX422" s="55" t="str">
        <f>IF(AND($D422 &lt;&gt; "", $D422 &lt;&gt; $E422, $F422 &lt;&gt; "x.x.x.x.x.x.x"), VLOOKUP($C422, Parameter!$A$4:$L$5000, 4, FALSE), "")</f>
        <v/>
      </c>
      <c r="BY422" s="56">
        <f t="shared" si="177"/>
        <v>0</v>
      </c>
      <c r="BZ422" s="55" t="str">
        <f t="shared" si="178"/>
        <v>Intra</v>
      </c>
      <c r="CA422" s="55" t="str">
        <f>IF($BZ422="Ekstra", Parameter3!$B$2, "")</f>
        <v/>
      </c>
      <c r="CB422" s="55" t="str">
        <f>IF($BZ422="Ekstra", Parameter3!$C$2, "")</f>
        <v/>
      </c>
      <c r="CC422" s="55" t="str">
        <f>IF($BZ422="Ekstra", VLOOKUP($E422, Parameter!$E$3:$N$5000, 9, FALSE), "")</f>
        <v/>
      </c>
      <c r="CD422" s="55" t="str">
        <f>IF($BZ422="Ekstra", VLOOKUP($E422, Parameter!$E$3:$N$5000, 10, FALSE), "")</f>
        <v/>
      </c>
      <c r="CE422" s="56">
        <f t="shared" si="179"/>
        <v>0</v>
      </c>
      <c r="CF422" s="55" t="str">
        <f t="shared" si="189"/>
        <v/>
      </c>
      <c r="CG422" s="55" t="str">
        <f t="shared" si="189"/>
        <v/>
      </c>
      <c r="CH422" s="55" t="str">
        <f t="shared" si="180"/>
        <v/>
      </c>
      <c r="CI422" s="55" t="str">
        <f>IF($F422="x.x.x.x.x.x.x", VLOOKUP($C422, Parameter!$A$4:$L$5000, 4, FALSE), "")</f>
        <v/>
      </c>
      <c r="CJ422" s="56">
        <f t="shared" si="181"/>
        <v>0</v>
      </c>
      <c r="CM422" s="4" t="str">
        <f t="shared" si="182"/>
        <v>...-...-.....</v>
      </c>
      <c r="CN422" s="57">
        <f t="shared" si="183"/>
        <v>0</v>
      </c>
      <c r="CO422" s="58">
        <f t="shared" si="184"/>
        <v>0</v>
      </c>
      <c r="CP422" s="4" t="str">
        <f t="shared" si="185"/>
        <v/>
      </c>
      <c r="CQ422" s="4" t="b">
        <f t="shared" si="186"/>
        <v>0</v>
      </c>
      <c r="CR422" s="4" t="str">
        <f t="shared" si="187"/>
        <v/>
      </c>
      <c r="CS422" s="4" t="str">
        <f t="shared" si="188"/>
        <v/>
      </c>
      <c r="CT422" s="91" t="b">
        <f t="shared" si="165"/>
        <v>0</v>
      </c>
    </row>
    <row r="423" spans="1:98" s="4" customFormat="1" x14ac:dyDescent="0.25">
      <c r="A423" s="50" t="str">
        <f t="shared" si="166"/>
        <v>...</v>
      </c>
      <c r="B423" s="50" t="str">
        <f t="shared" si="167"/>
        <v>...</v>
      </c>
      <c r="C423" s="50" t="str">
        <f t="shared" si="168"/>
        <v>.....</v>
      </c>
      <c r="D423" s="50" t="str">
        <f>IF($C423=".....","",_xlfn.IFNA(VLOOKUP($C423, Parameter!$A$4:$L$5000, 3, FALSE), ""))</f>
        <v/>
      </c>
      <c r="E423" s="50" t="str">
        <f t="shared" si="169"/>
        <v>.....</v>
      </c>
      <c r="F423" s="50" t="str">
        <f t="shared" si="170"/>
        <v>......</v>
      </c>
      <c r="G423" s="50" t="str">
        <f t="shared" si="171"/>
        <v>...</v>
      </c>
      <c r="H423" s="40">
        <f>IF(E423=".....", 0, _xlfn.IFNA(VLOOKUP($E423, Parameter2!$A$2:$C$5000, 3, FALSE), 0))</f>
        <v>0</v>
      </c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18" t="str">
        <f>IF(C423=".....","",_xlfn.IFNA(VLOOKUP($C423, Parameter!$A$4:$B$5000, 2, FALSE), "Kode belanja salah :("))</f>
        <v/>
      </c>
      <c r="X423" s="35"/>
      <c r="Y423" s="121"/>
      <c r="Z423" s="17"/>
      <c r="AA423" s="20"/>
      <c r="AB423" s="41" t="str">
        <f>IF($C423=".....","",VLOOKUP($C423, Parameter!$A$4:$L$5000, 6, FALSE))</f>
        <v/>
      </c>
      <c r="AC423" s="41" t="str">
        <f>IF($C423=".....","",VLOOKUP($C423, Parameter!$A$4:$L$5000, 7, FALSE))</f>
        <v/>
      </c>
      <c r="AD423" s="41" t="str">
        <f>IF($C423=".....","",VLOOKUP($C423, Parameter!$A$4:$L$5000, 8, FALSE))</f>
        <v/>
      </c>
      <c r="AE423" s="41" t="str">
        <f>IF($C423=".....","",VLOOKUP($C423, Parameter!$A$4:$L$5000, 9, FALSE))</f>
        <v/>
      </c>
      <c r="AF423" s="41" t="str">
        <f>IF($C423=".....","",VLOOKUP($C423, Parameter!$A$4:$L$5000, 10, FALSE))</f>
        <v/>
      </c>
      <c r="AG423" s="41" t="str">
        <f>IF($C423=".....","",VLOOKUP($C423, Parameter!$A$4:$L$5000, 11, FALSE))</f>
        <v/>
      </c>
      <c r="AH423" s="41" t="str">
        <f>IF($C423="..0.0.0.000","",_xlfn.IFNA(VLOOKUP($C423, Parameter!$A$4:$L$5000, 12, FALSE), ""))</f>
        <v/>
      </c>
      <c r="AI423" s="39"/>
      <c r="AJ423" s="39"/>
      <c r="AK423" s="39"/>
      <c r="AL423" s="39"/>
      <c r="AM423" s="39"/>
      <c r="AN423" s="39"/>
      <c r="AO423" s="39"/>
      <c r="AP423" s="41" t="str">
        <f>IF(F423="......", "", _xlfn.IFNA(VLOOKUP(F423, Parameter2!$D$2:$E$15000, 2, FALSE), "Kode aset salah :("))</f>
        <v/>
      </c>
      <c r="AQ423" s="39"/>
      <c r="AR423" s="51"/>
      <c r="AS423" s="52"/>
      <c r="AT423" s="53">
        <f t="shared" si="172"/>
        <v>0</v>
      </c>
      <c r="AU423" s="39" t="str">
        <f t="shared" si="173"/>
        <v/>
      </c>
      <c r="AV423" s="39" t="str">
        <f t="shared" si="174"/>
        <v/>
      </c>
      <c r="AW423" s="39" t="str">
        <f t="shared" si="175"/>
        <v/>
      </c>
      <c r="AX423" s="39" t="str">
        <f t="shared" si="176"/>
        <v/>
      </c>
      <c r="AY423" s="41" t="str">
        <f>IF(G423="...", "", VLOOKUP(G423, UPB!$A$3:$B$5000, 2, FALSE))</f>
        <v/>
      </c>
      <c r="AZ423" s="84"/>
      <c r="BA423" s="76"/>
      <c r="BB423" s="65"/>
      <c r="BC423" s="65"/>
      <c r="BD423" s="54"/>
      <c r="BE423" s="65"/>
      <c r="BF423" s="65"/>
      <c r="BG423" s="65"/>
      <c r="BH423" s="65"/>
      <c r="BI423" s="65"/>
      <c r="BJ423" s="65"/>
      <c r="BK423" s="65"/>
      <c r="BL423" s="65"/>
      <c r="BM423" s="65"/>
      <c r="BN423" s="70"/>
      <c r="BO423" s="65"/>
      <c r="BP423" s="65"/>
      <c r="BQ423" s="65"/>
      <c r="BR423" s="65"/>
      <c r="BS423" s="65"/>
      <c r="BT423" s="65"/>
      <c r="BU423" s="55" t="str">
        <f>IF(AND($D423 &lt;&gt; "", $D423 &lt;&gt; $E423, $F423 &lt;&gt; "x.x.x.x.x.x.x"), VLOOKUP($E423, Parameter!$E$3:$N$5000, 9, FALSE), "")</f>
        <v/>
      </c>
      <c r="BV423" s="55" t="str">
        <f>IF(AND($D423 &lt;&gt; "", $D423 &lt;&gt; $E423, $F423 &lt;&gt; "x.x.x.x.x.x.x"), VLOOKUP($E423, Parameter!$E$3:$N$5000, 10, FALSE), "")</f>
        <v/>
      </c>
      <c r="BW423" s="55" t="str">
        <f>IF(AND($D423 &lt;&gt; "", $D423 &lt;&gt; $E423, $F423 &lt;&gt; "x.x.x.x.x.x.x"), VLOOKUP($C423, Parameter!$A$4:$L$5000, 3, FALSE), "")</f>
        <v/>
      </c>
      <c r="BX423" s="55" t="str">
        <f>IF(AND($D423 &lt;&gt; "", $D423 &lt;&gt; $E423, $F423 &lt;&gt; "x.x.x.x.x.x.x"), VLOOKUP($C423, Parameter!$A$4:$L$5000, 4, FALSE), "")</f>
        <v/>
      </c>
      <c r="BY423" s="56">
        <f t="shared" si="177"/>
        <v>0</v>
      </c>
      <c r="BZ423" s="55" t="str">
        <f t="shared" si="178"/>
        <v>Intra</v>
      </c>
      <c r="CA423" s="55" t="str">
        <f>IF($BZ423="Ekstra", Parameter3!$B$2, "")</f>
        <v/>
      </c>
      <c r="CB423" s="55" t="str">
        <f>IF($BZ423="Ekstra", Parameter3!$C$2, "")</f>
        <v/>
      </c>
      <c r="CC423" s="55" t="str">
        <f>IF($BZ423="Ekstra", VLOOKUP($E423, Parameter!$E$3:$N$5000, 9, FALSE), "")</f>
        <v/>
      </c>
      <c r="CD423" s="55" t="str">
        <f>IF($BZ423="Ekstra", VLOOKUP($E423, Parameter!$E$3:$N$5000, 10, FALSE), "")</f>
        <v/>
      </c>
      <c r="CE423" s="56">
        <f t="shared" si="179"/>
        <v>0</v>
      </c>
      <c r="CF423" s="55" t="str">
        <f t="shared" si="189"/>
        <v/>
      </c>
      <c r="CG423" s="55" t="str">
        <f t="shared" si="189"/>
        <v/>
      </c>
      <c r="CH423" s="55" t="str">
        <f t="shared" si="180"/>
        <v/>
      </c>
      <c r="CI423" s="55" t="str">
        <f>IF($F423="x.x.x.x.x.x.x", VLOOKUP($C423, Parameter!$A$4:$L$5000, 4, FALSE), "")</f>
        <v/>
      </c>
      <c r="CJ423" s="56">
        <f t="shared" si="181"/>
        <v>0</v>
      </c>
      <c r="CM423" s="4" t="str">
        <f t="shared" si="182"/>
        <v>...-...-.....</v>
      </c>
      <c r="CN423" s="57">
        <f t="shared" si="183"/>
        <v>0</v>
      </c>
      <c r="CO423" s="58">
        <f t="shared" si="184"/>
        <v>0</v>
      </c>
      <c r="CP423" s="4" t="str">
        <f t="shared" si="185"/>
        <v/>
      </c>
      <c r="CQ423" s="4" t="b">
        <f t="shared" si="186"/>
        <v>0</v>
      </c>
      <c r="CR423" s="4" t="str">
        <f t="shared" si="187"/>
        <v/>
      </c>
      <c r="CS423" s="4" t="str">
        <f t="shared" si="188"/>
        <v/>
      </c>
      <c r="CT423" s="91" t="b">
        <f t="shared" si="165"/>
        <v>0</v>
      </c>
    </row>
    <row r="424" spans="1:98" s="4" customFormat="1" x14ac:dyDescent="0.25">
      <c r="A424" s="50" t="str">
        <f t="shared" si="166"/>
        <v>...</v>
      </c>
      <c r="B424" s="50" t="str">
        <f t="shared" si="167"/>
        <v>...</v>
      </c>
      <c r="C424" s="50" t="str">
        <f t="shared" si="168"/>
        <v>.....</v>
      </c>
      <c r="D424" s="50" t="str">
        <f>IF($C424=".....","",_xlfn.IFNA(VLOOKUP($C424, Parameter!$A$4:$L$5000, 3, FALSE), ""))</f>
        <v/>
      </c>
      <c r="E424" s="50" t="str">
        <f t="shared" si="169"/>
        <v>.....</v>
      </c>
      <c r="F424" s="50" t="str">
        <f t="shared" si="170"/>
        <v>......</v>
      </c>
      <c r="G424" s="50" t="str">
        <f t="shared" si="171"/>
        <v>...</v>
      </c>
      <c r="H424" s="40">
        <f>IF(E424=".....", 0, _xlfn.IFNA(VLOOKUP($E424, Parameter2!$A$2:$C$5000, 3, FALSE), 0))</f>
        <v>0</v>
      </c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18" t="str">
        <f>IF(C424=".....","",_xlfn.IFNA(VLOOKUP($C424, Parameter!$A$4:$B$5000, 2, FALSE), "Kode belanja salah :("))</f>
        <v/>
      </c>
      <c r="X424" s="35"/>
      <c r="Y424" s="121"/>
      <c r="Z424" s="17"/>
      <c r="AA424" s="20"/>
      <c r="AB424" s="41" t="str">
        <f>IF($C424=".....","",VLOOKUP($C424, Parameter!$A$4:$L$5000, 6, FALSE))</f>
        <v/>
      </c>
      <c r="AC424" s="41" t="str">
        <f>IF($C424=".....","",VLOOKUP($C424, Parameter!$A$4:$L$5000, 7, FALSE))</f>
        <v/>
      </c>
      <c r="AD424" s="41" t="str">
        <f>IF($C424=".....","",VLOOKUP($C424, Parameter!$A$4:$L$5000, 8, FALSE))</f>
        <v/>
      </c>
      <c r="AE424" s="41" t="str">
        <f>IF($C424=".....","",VLOOKUP($C424, Parameter!$A$4:$L$5000, 9, FALSE))</f>
        <v/>
      </c>
      <c r="AF424" s="41" t="str">
        <f>IF($C424=".....","",VLOOKUP($C424, Parameter!$A$4:$L$5000, 10, FALSE))</f>
        <v/>
      </c>
      <c r="AG424" s="41" t="str">
        <f>IF($C424=".....","",VLOOKUP($C424, Parameter!$A$4:$L$5000, 11, FALSE))</f>
        <v/>
      </c>
      <c r="AH424" s="41" t="str">
        <f>IF($C424="..0.0.0.000","",_xlfn.IFNA(VLOOKUP($C424, Parameter!$A$4:$L$5000, 12, FALSE), ""))</f>
        <v/>
      </c>
      <c r="AI424" s="39"/>
      <c r="AJ424" s="39"/>
      <c r="AK424" s="39"/>
      <c r="AL424" s="39"/>
      <c r="AM424" s="39"/>
      <c r="AN424" s="39"/>
      <c r="AO424" s="39"/>
      <c r="AP424" s="41" t="str">
        <f>IF(F424="......", "", _xlfn.IFNA(VLOOKUP(F424, Parameter2!$D$2:$E$15000, 2, FALSE), "Kode aset salah :("))</f>
        <v/>
      </c>
      <c r="AQ424" s="39"/>
      <c r="AR424" s="51"/>
      <c r="AS424" s="52"/>
      <c r="AT424" s="53">
        <f t="shared" si="172"/>
        <v>0</v>
      </c>
      <c r="AU424" s="39" t="str">
        <f t="shared" si="173"/>
        <v/>
      </c>
      <c r="AV424" s="39" t="str">
        <f t="shared" si="174"/>
        <v/>
      </c>
      <c r="AW424" s="39" t="str">
        <f t="shared" si="175"/>
        <v/>
      </c>
      <c r="AX424" s="39" t="str">
        <f t="shared" si="176"/>
        <v/>
      </c>
      <c r="AY424" s="41" t="str">
        <f>IF(G424="...", "", VLOOKUP(G424, UPB!$A$3:$B$5000, 2, FALSE))</f>
        <v/>
      </c>
      <c r="AZ424" s="84"/>
      <c r="BA424" s="76"/>
      <c r="BB424" s="65"/>
      <c r="BC424" s="65"/>
      <c r="BD424" s="54"/>
      <c r="BE424" s="65"/>
      <c r="BF424" s="65"/>
      <c r="BG424" s="65"/>
      <c r="BH424" s="65"/>
      <c r="BI424" s="65"/>
      <c r="BJ424" s="65"/>
      <c r="BK424" s="65"/>
      <c r="BL424" s="65"/>
      <c r="BM424" s="65"/>
      <c r="BN424" s="70"/>
      <c r="BO424" s="65"/>
      <c r="BP424" s="65"/>
      <c r="BQ424" s="65"/>
      <c r="BR424" s="65"/>
      <c r="BS424" s="65"/>
      <c r="BT424" s="65"/>
      <c r="BU424" s="55" t="str">
        <f>IF(AND($D424 &lt;&gt; "", $D424 &lt;&gt; $E424, $F424 &lt;&gt; "x.x.x.x.x.x.x"), VLOOKUP($E424, Parameter!$E$3:$N$5000, 9, FALSE), "")</f>
        <v/>
      </c>
      <c r="BV424" s="55" t="str">
        <f>IF(AND($D424 &lt;&gt; "", $D424 &lt;&gt; $E424, $F424 &lt;&gt; "x.x.x.x.x.x.x"), VLOOKUP($E424, Parameter!$E$3:$N$5000, 10, FALSE), "")</f>
        <v/>
      </c>
      <c r="BW424" s="55" t="str">
        <f>IF(AND($D424 &lt;&gt; "", $D424 &lt;&gt; $E424, $F424 &lt;&gt; "x.x.x.x.x.x.x"), VLOOKUP($C424, Parameter!$A$4:$L$5000, 3, FALSE), "")</f>
        <v/>
      </c>
      <c r="BX424" s="55" t="str">
        <f>IF(AND($D424 &lt;&gt; "", $D424 &lt;&gt; $E424, $F424 &lt;&gt; "x.x.x.x.x.x.x"), VLOOKUP($C424, Parameter!$A$4:$L$5000, 4, FALSE), "")</f>
        <v/>
      </c>
      <c r="BY424" s="56">
        <f t="shared" si="177"/>
        <v>0</v>
      </c>
      <c r="BZ424" s="55" t="str">
        <f t="shared" si="178"/>
        <v>Intra</v>
      </c>
      <c r="CA424" s="55" t="str">
        <f>IF($BZ424="Ekstra", Parameter3!$B$2, "")</f>
        <v/>
      </c>
      <c r="CB424" s="55" t="str">
        <f>IF($BZ424="Ekstra", Parameter3!$C$2, "")</f>
        <v/>
      </c>
      <c r="CC424" s="55" t="str">
        <f>IF($BZ424="Ekstra", VLOOKUP($E424, Parameter!$E$3:$N$5000, 9, FALSE), "")</f>
        <v/>
      </c>
      <c r="CD424" s="55" t="str">
        <f>IF($BZ424="Ekstra", VLOOKUP($E424, Parameter!$E$3:$N$5000, 10, FALSE), "")</f>
        <v/>
      </c>
      <c r="CE424" s="56">
        <f t="shared" si="179"/>
        <v>0</v>
      </c>
      <c r="CF424" s="55" t="str">
        <f t="shared" si="189"/>
        <v/>
      </c>
      <c r="CG424" s="55" t="str">
        <f t="shared" si="189"/>
        <v/>
      </c>
      <c r="CH424" s="55" t="str">
        <f t="shared" si="180"/>
        <v/>
      </c>
      <c r="CI424" s="55" t="str">
        <f>IF($F424="x.x.x.x.x.x.x", VLOOKUP($C424, Parameter!$A$4:$L$5000, 4, FALSE), "")</f>
        <v/>
      </c>
      <c r="CJ424" s="56">
        <f t="shared" si="181"/>
        <v>0</v>
      </c>
      <c r="CM424" s="4" t="str">
        <f t="shared" si="182"/>
        <v>...-...-.....</v>
      </c>
      <c r="CN424" s="57">
        <f t="shared" si="183"/>
        <v>0</v>
      </c>
      <c r="CO424" s="58">
        <f t="shared" si="184"/>
        <v>0</v>
      </c>
      <c r="CP424" s="4" t="str">
        <f t="shared" si="185"/>
        <v/>
      </c>
      <c r="CQ424" s="4" t="b">
        <f t="shared" si="186"/>
        <v>0</v>
      </c>
      <c r="CR424" s="4" t="str">
        <f t="shared" si="187"/>
        <v/>
      </c>
      <c r="CS424" s="4" t="str">
        <f t="shared" si="188"/>
        <v/>
      </c>
      <c r="CT424" s="91" t="b">
        <f t="shared" si="165"/>
        <v>0</v>
      </c>
    </row>
    <row r="425" spans="1:98" s="4" customFormat="1" x14ac:dyDescent="0.25">
      <c r="A425" s="50" t="str">
        <f t="shared" si="166"/>
        <v>...</v>
      </c>
      <c r="B425" s="50" t="str">
        <f t="shared" si="167"/>
        <v>...</v>
      </c>
      <c r="C425" s="50" t="str">
        <f t="shared" si="168"/>
        <v>.....</v>
      </c>
      <c r="D425" s="50" t="str">
        <f>IF($C425=".....","",_xlfn.IFNA(VLOOKUP($C425, Parameter!$A$4:$L$5000, 3, FALSE), ""))</f>
        <v/>
      </c>
      <c r="E425" s="50" t="str">
        <f t="shared" si="169"/>
        <v>.....</v>
      </c>
      <c r="F425" s="50" t="str">
        <f t="shared" si="170"/>
        <v>......</v>
      </c>
      <c r="G425" s="50" t="str">
        <f t="shared" si="171"/>
        <v>...</v>
      </c>
      <c r="H425" s="40">
        <f>IF(E425=".....", 0, _xlfn.IFNA(VLOOKUP($E425, Parameter2!$A$2:$C$5000, 3, FALSE), 0))</f>
        <v>0</v>
      </c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18" t="str">
        <f>IF(C425=".....","",_xlfn.IFNA(VLOOKUP($C425, Parameter!$A$4:$B$5000, 2, FALSE), "Kode belanja salah :("))</f>
        <v/>
      </c>
      <c r="X425" s="35"/>
      <c r="Y425" s="121"/>
      <c r="Z425" s="17"/>
      <c r="AA425" s="20"/>
      <c r="AB425" s="41" t="str">
        <f>IF($C425=".....","",VLOOKUP($C425, Parameter!$A$4:$L$5000, 6, FALSE))</f>
        <v/>
      </c>
      <c r="AC425" s="41" t="str">
        <f>IF($C425=".....","",VLOOKUP($C425, Parameter!$A$4:$L$5000, 7, FALSE))</f>
        <v/>
      </c>
      <c r="AD425" s="41" t="str">
        <f>IF($C425=".....","",VLOOKUP($C425, Parameter!$A$4:$L$5000, 8, FALSE))</f>
        <v/>
      </c>
      <c r="AE425" s="41" t="str">
        <f>IF($C425=".....","",VLOOKUP($C425, Parameter!$A$4:$L$5000, 9, FALSE))</f>
        <v/>
      </c>
      <c r="AF425" s="41" t="str">
        <f>IF($C425=".....","",VLOOKUP($C425, Parameter!$A$4:$L$5000, 10, FALSE))</f>
        <v/>
      </c>
      <c r="AG425" s="41" t="str">
        <f>IF($C425=".....","",VLOOKUP($C425, Parameter!$A$4:$L$5000, 11, FALSE))</f>
        <v/>
      </c>
      <c r="AH425" s="41" t="str">
        <f>IF($C425="..0.0.0.000","",_xlfn.IFNA(VLOOKUP($C425, Parameter!$A$4:$L$5000, 12, FALSE), ""))</f>
        <v/>
      </c>
      <c r="AI425" s="39"/>
      <c r="AJ425" s="39"/>
      <c r="AK425" s="39"/>
      <c r="AL425" s="39"/>
      <c r="AM425" s="39"/>
      <c r="AN425" s="39"/>
      <c r="AO425" s="39"/>
      <c r="AP425" s="41" t="str">
        <f>IF(F425="......", "", _xlfn.IFNA(VLOOKUP(F425, Parameter2!$D$2:$E$15000, 2, FALSE), "Kode aset salah :("))</f>
        <v/>
      </c>
      <c r="AQ425" s="39"/>
      <c r="AR425" s="51"/>
      <c r="AS425" s="52"/>
      <c r="AT425" s="53">
        <f t="shared" si="172"/>
        <v>0</v>
      </c>
      <c r="AU425" s="39" t="str">
        <f t="shared" si="173"/>
        <v/>
      </c>
      <c r="AV425" s="39" t="str">
        <f t="shared" si="174"/>
        <v/>
      </c>
      <c r="AW425" s="39" t="str">
        <f t="shared" si="175"/>
        <v/>
      </c>
      <c r="AX425" s="39" t="str">
        <f t="shared" si="176"/>
        <v/>
      </c>
      <c r="AY425" s="41" t="str">
        <f>IF(G425="...", "", VLOOKUP(G425, UPB!$A$3:$B$5000, 2, FALSE))</f>
        <v/>
      </c>
      <c r="AZ425" s="84"/>
      <c r="BA425" s="76"/>
      <c r="BB425" s="65"/>
      <c r="BC425" s="65"/>
      <c r="BD425" s="54"/>
      <c r="BE425" s="65"/>
      <c r="BF425" s="65"/>
      <c r="BG425" s="65"/>
      <c r="BH425" s="65"/>
      <c r="BI425" s="65"/>
      <c r="BJ425" s="65"/>
      <c r="BK425" s="65"/>
      <c r="BL425" s="65"/>
      <c r="BM425" s="65"/>
      <c r="BN425" s="70"/>
      <c r="BO425" s="65"/>
      <c r="BP425" s="65"/>
      <c r="BQ425" s="65"/>
      <c r="BR425" s="65"/>
      <c r="BS425" s="65"/>
      <c r="BT425" s="65"/>
      <c r="BU425" s="55" t="str">
        <f>IF(AND($D425 &lt;&gt; "", $D425 &lt;&gt; $E425, $F425 &lt;&gt; "x.x.x.x.x.x.x"), VLOOKUP($E425, Parameter!$E$3:$N$5000, 9, FALSE), "")</f>
        <v/>
      </c>
      <c r="BV425" s="55" t="str">
        <f>IF(AND($D425 &lt;&gt; "", $D425 &lt;&gt; $E425, $F425 &lt;&gt; "x.x.x.x.x.x.x"), VLOOKUP($E425, Parameter!$E$3:$N$5000, 10, FALSE), "")</f>
        <v/>
      </c>
      <c r="BW425" s="55" t="str">
        <f>IF(AND($D425 &lt;&gt; "", $D425 &lt;&gt; $E425, $F425 &lt;&gt; "x.x.x.x.x.x.x"), VLOOKUP($C425, Parameter!$A$4:$L$5000, 3, FALSE), "")</f>
        <v/>
      </c>
      <c r="BX425" s="55" t="str">
        <f>IF(AND($D425 &lt;&gt; "", $D425 &lt;&gt; $E425, $F425 &lt;&gt; "x.x.x.x.x.x.x"), VLOOKUP($C425, Parameter!$A$4:$L$5000, 4, FALSE), "")</f>
        <v/>
      </c>
      <c r="BY425" s="56">
        <f t="shared" si="177"/>
        <v>0</v>
      </c>
      <c r="BZ425" s="55" t="str">
        <f t="shared" si="178"/>
        <v>Intra</v>
      </c>
      <c r="CA425" s="55" t="str">
        <f>IF($BZ425="Ekstra", Parameter3!$B$2, "")</f>
        <v/>
      </c>
      <c r="CB425" s="55" t="str">
        <f>IF($BZ425="Ekstra", Parameter3!$C$2, "")</f>
        <v/>
      </c>
      <c r="CC425" s="55" t="str">
        <f>IF($BZ425="Ekstra", VLOOKUP($E425, Parameter!$E$3:$N$5000, 9, FALSE), "")</f>
        <v/>
      </c>
      <c r="CD425" s="55" t="str">
        <f>IF($BZ425="Ekstra", VLOOKUP($E425, Parameter!$E$3:$N$5000, 10, FALSE), "")</f>
        <v/>
      </c>
      <c r="CE425" s="56">
        <f t="shared" si="179"/>
        <v>0</v>
      </c>
      <c r="CF425" s="55" t="str">
        <f t="shared" si="189"/>
        <v/>
      </c>
      <c r="CG425" s="55" t="str">
        <f t="shared" si="189"/>
        <v/>
      </c>
      <c r="CH425" s="55" t="str">
        <f t="shared" si="180"/>
        <v/>
      </c>
      <c r="CI425" s="55" t="str">
        <f>IF($F425="x.x.x.x.x.x.x", VLOOKUP($C425, Parameter!$A$4:$L$5000, 4, FALSE), "")</f>
        <v/>
      </c>
      <c r="CJ425" s="56">
        <f t="shared" si="181"/>
        <v>0</v>
      </c>
      <c r="CM425" s="4" t="str">
        <f t="shared" si="182"/>
        <v>...-...-.....</v>
      </c>
      <c r="CN425" s="57">
        <f t="shared" si="183"/>
        <v>0</v>
      </c>
      <c r="CO425" s="58">
        <f t="shared" si="184"/>
        <v>0</v>
      </c>
      <c r="CP425" s="4" t="str">
        <f t="shared" si="185"/>
        <v/>
      </c>
      <c r="CQ425" s="4" t="b">
        <f t="shared" si="186"/>
        <v>0</v>
      </c>
      <c r="CR425" s="4" t="str">
        <f t="shared" si="187"/>
        <v/>
      </c>
      <c r="CS425" s="4" t="str">
        <f t="shared" si="188"/>
        <v/>
      </c>
      <c r="CT425" s="91" t="b">
        <f t="shared" si="165"/>
        <v>0</v>
      </c>
    </row>
    <row r="426" spans="1:98" s="4" customFormat="1" x14ac:dyDescent="0.25">
      <c r="A426" s="50" t="str">
        <f t="shared" si="166"/>
        <v>...</v>
      </c>
      <c r="B426" s="50" t="str">
        <f t="shared" si="167"/>
        <v>...</v>
      </c>
      <c r="C426" s="50" t="str">
        <f t="shared" si="168"/>
        <v>.....</v>
      </c>
      <c r="D426" s="50" t="str">
        <f>IF($C426=".....","",_xlfn.IFNA(VLOOKUP($C426, Parameter!$A$4:$L$5000, 3, FALSE), ""))</f>
        <v/>
      </c>
      <c r="E426" s="50" t="str">
        <f t="shared" si="169"/>
        <v>.....</v>
      </c>
      <c r="F426" s="50" t="str">
        <f t="shared" si="170"/>
        <v>......</v>
      </c>
      <c r="G426" s="50" t="str">
        <f t="shared" si="171"/>
        <v>...</v>
      </c>
      <c r="H426" s="40">
        <f>IF(E426=".....", 0, _xlfn.IFNA(VLOOKUP($E426, Parameter2!$A$2:$C$5000, 3, FALSE), 0))</f>
        <v>0</v>
      </c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18" t="str">
        <f>IF(C426=".....","",_xlfn.IFNA(VLOOKUP($C426, Parameter!$A$4:$B$5000, 2, FALSE), "Kode belanja salah :("))</f>
        <v/>
      </c>
      <c r="X426" s="35"/>
      <c r="Y426" s="121"/>
      <c r="Z426" s="17"/>
      <c r="AA426" s="20"/>
      <c r="AB426" s="41" t="str">
        <f>IF($C426=".....","",VLOOKUP($C426, Parameter!$A$4:$L$5000, 6, FALSE))</f>
        <v/>
      </c>
      <c r="AC426" s="41" t="str">
        <f>IF($C426=".....","",VLOOKUP($C426, Parameter!$A$4:$L$5000, 7, FALSE))</f>
        <v/>
      </c>
      <c r="AD426" s="41" t="str">
        <f>IF($C426=".....","",VLOOKUP($C426, Parameter!$A$4:$L$5000, 8, FALSE))</f>
        <v/>
      </c>
      <c r="AE426" s="41" t="str">
        <f>IF($C426=".....","",VLOOKUP($C426, Parameter!$A$4:$L$5000, 9, FALSE))</f>
        <v/>
      </c>
      <c r="AF426" s="41" t="str">
        <f>IF($C426=".....","",VLOOKUP($C426, Parameter!$A$4:$L$5000, 10, FALSE))</f>
        <v/>
      </c>
      <c r="AG426" s="41" t="str">
        <f>IF($C426=".....","",VLOOKUP($C426, Parameter!$A$4:$L$5000, 11, FALSE))</f>
        <v/>
      </c>
      <c r="AH426" s="41" t="str">
        <f>IF($C426="..0.0.0.000","",_xlfn.IFNA(VLOOKUP($C426, Parameter!$A$4:$L$5000, 12, FALSE), ""))</f>
        <v/>
      </c>
      <c r="AI426" s="39"/>
      <c r="AJ426" s="39"/>
      <c r="AK426" s="39"/>
      <c r="AL426" s="39"/>
      <c r="AM426" s="39"/>
      <c r="AN426" s="39"/>
      <c r="AO426" s="39"/>
      <c r="AP426" s="41" t="str">
        <f>IF(F426="......", "", _xlfn.IFNA(VLOOKUP(F426, Parameter2!$D$2:$E$15000, 2, FALSE), "Kode aset salah :("))</f>
        <v/>
      </c>
      <c r="AQ426" s="39"/>
      <c r="AR426" s="51"/>
      <c r="AS426" s="52"/>
      <c r="AT426" s="53">
        <f t="shared" si="172"/>
        <v>0</v>
      </c>
      <c r="AU426" s="39" t="str">
        <f t="shared" si="173"/>
        <v/>
      </c>
      <c r="AV426" s="39" t="str">
        <f t="shared" si="174"/>
        <v/>
      </c>
      <c r="AW426" s="39" t="str">
        <f t="shared" si="175"/>
        <v/>
      </c>
      <c r="AX426" s="39" t="str">
        <f t="shared" si="176"/>
        <v/>
      </c>
      <c r="AY426" s="41" t="str">
        <f>IF(G426="...", "", VLOOKUP(G426, UPB!$A$3:$B$5000, 2, FALSE))</f>
        <v/>
      </c>
      <c r="AZ426" s="84"/>
      <c r="BA426" s="76"/>
      <c r="BB426" s="65"/>
      <c r="BC426" s="65"/>
      <c r="BD426" s="54"/>
      <c r="BE426" s="65"/>
      <c r="BF426" s="65"/>
      <c r="BG426" s="65"/>
      <c r="BH426" s="65"/>
      <c r="BI426" s="65"/>
      <c r="BJ426" s="65"/>
      <c r="BK426" s="65"/>
      <c r="BL426" s="65"/>
      <c r="BM426" s="65"/>
      <c r="BN426" s="70"/>
      <c r="BO426" s="65"/>
      <c r="BP426" s="65"/>
      <c r="BQ426" s="65"/>
      <c r="BR426" s="65"/>
      <c r="BS426" s="65"/>
      <c r="BT426" s="65"/>
      <c r="BU426" s="55" t="str">
        <f>IF(AND($D426 &lt;&gt; "", $D426 &lt;&gt; $E426, $F426 &lt;&gt; "x.x.x.x.x.x.x"), VLOOKUP($E426, Parameter!$E$3:$N$5000, 9, FALSE), "")</f>
        <v/>
      </c>
      <c r="BV426" s="55" t="str">
        <f>IF(AND($D426 &lt;&gt; "", $D426 &lt;&gt; $E426, $F426 &lt;&gt; "x.x.x.x.x.x.x"), VLOOKUP($E426, Parameter!$E$3:$N$5000, 10, FALSE), "")</f>
        <v/>
      </c>
      <c r="BW426" s="55" t="str">
        <f>IF(AND($D426 &lt;&gt; "", $D426 &lt;&gt; $E426, $F426 &lt;&gt; "x.x.x.x.x.x.x"), VLOOKUP($C426, Parameter!$A$4:$L$5000, 3, FALSE), "")</f>
        <v/>
      </c>
      <c r="BX426" s="55" t="str">
        <f>IF(AND($D426 &lt;&gt; "", $D426 &lt;&gt; $E426, $F426 &lt;&gt; "x.x.x.x.x.x.x"), VLOOKUP($C426, Parameter!$A$4:$L$5000, 4, FALSE), "")</f>
        <v/>
      </c>
      <c r="BY426" s="56">
        <f t="shared" si="177"/>
        <v>0</v>
      </c>
      <c r="BZ426" s="55" t="str">
        <f t="shared" si="178"/>
        <v>Intra</v>
      </c>
      <c r="CA426" s="55" t="str">
        <f>IF($BZ426="Ekstra", Parameter3!$B$2, "")</f>
        <v/>
      </c>
      <c r="CB426" s="55" t="str">
        <f>IF($BZ426="Ekstra", Parameter3!$C$2, "")</f>
        <v/>
      </c>
      <c r="CC426" s="55" t="str">
        <f>IF($BZ426="Ekstra", VLOOKUP($E426, Parameter!$E$3:$N$5000, 9, FALSE), "")</f>
        <v/>
      </c>
      <c r="CD426" s="55" t="str">
        <f>IF($BZ426="Ekstra", VLOOKUP($E426, Parameter!$E$3:$N$5000, 10, FALSE), "")</f>
        <v/>
      </c>
      <c r="CE426" s="56">
        <f t="shared" si="179"/>
        <v>0</v>
      </c>
      <c r="CF426" s="55" t="str">
        <f t="shared" si="189"/>
        <v/>
      </c>
      <c r="CG426" s="55" t="str">
        <f t="shared" si="189"/>
        <v/>
      </c>
      <c r="CH426" s="55" t="str">
        <f t="shared" si="180"/>
        <v/>
      </c>
      <c r="CI426" s="55" t="str">
        <f>IF($F426="x.x.x.x.x.x.x", VLOOKUP($C426, Parameter!$A$4:$L$5000, 4, FALSE), "")</f>
        <v/>
      </c>
      <c r="CJ426" s="56">
        <f t="shared" si="181"/>
        <v>0</v>
      </c>
      <c r="CM426" s="4" t="str">
        <f t="shared" si="182"/>
        <v>...-...-.....</v>
      </c>
      <c r="CN426" s="57">
        <f t="shared" si="183"/>
        <v>0</v>
      </c>
      <c r="CO426" s="58">
        <f t="shared" si="184"/>
        <v>0</v>
      </c>
      <c r="CP426" s="4" t="str">
        <f t="shared" si="185"/>
        <v/>
      </c>
      <c r="CQ426" s="4" t="b">
        <f t="shared" si="186"/>
        <v>0</v>
      </c>
      <c r="CR426" s="4" t="str">
        <f t="shared" si="187"/>
        <v/>
      </c>
      <c r="CS426" s="4" t="str">
        <f t="shared" si="188"/>
        <v/>
      </c>
      <c r="CT426" s="91" t="b">
        <f t="shared" si="165"/>
        <v>0</v>
      </c>
    </row>
    <row r="427" spans="1:98" s="4" customFormat="1" x14ac:dyDescent="0.25">
      <c r="A427" s="50" t="str">
        <f t="shared" si="166"/>
        <v>...</v>
      </c>
      <c r="B427" s="50" t="str">
        <f t="shared" si="167"/>
        <v>...</v>
      </c>
      <c r="C427" s="50" t="str">
        <f t="shared" si="168"/>
        <v>.....</v>
      </c>
      <c r="D427" s="50" t="str">
        <f>IF($C427=".....","",_xlfn.IFNA(VLOOKUP($C427, Parameter!$A$4:$L$5000, 3, FALSE), ""))</f>
        <v/>
      </c>
      <c r="E427" s="50" t="str">
        <f t="shared" si="169"/>
        <v>.....</v>
      </c>
      <c r="F427" s="50" t="str">
        <f t="shared" si="170"/>
        <v>......</v>
      </c>
      <c r="G427" s="50" t="str">
        <f t="shared" si="171"/>
        <v>...</v>
      </c>
      <c r="H427" s="40">
        <f>IF(E427=".....", 0, _xlfn.IFNA(VLOOKUP($E427, Parameter2!$A$2:$C$5000, 3, FALSE), 0))</f>
        <v>0</v>
      </c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18" t="str">
        <f>IF(C427=".....","",_xlfn.IFNA(VLOOKUP($C427, Parameter!$A$4:$B$5000, 2, FALSE), "Kode belanja salah :("))</f>
        <v/>
      </c>
      <c r="X427" s="35"/>
      <c r="Y427" s="121"/>
      <c r="Z427" s="17"/>
      <c r="AA427" s="20"/>
      <c r="AB427" s="41" t="str">
        <f>IF($C427=".....","",VLOOKUP($C427, Parameter!$A$4:$L$5000, 6, FALSE))</f>
        <v/>
      </c>
      <c r="AC427" s="41" t="str">
        <f>IF($C427=".....","",VLOOKUP($C427, Parameter!$A$4:$L$5000, 7, FALSE))</f>
        <v/>
      </c>
      <c r="AD427" s="41" t="str">
        <f>IF($C427=".....","",VLOOKUP($C427, Parameter!$A$4:$L$5000, 8, FALSE))</f>
        <v/>
      </c>
      <c r="AE427" s="41" t="str">
        <f>IF($C427=".....","",VLOOKUP($C427, Parameter!$A$4:$L$5000, 9, FALSE))</f>
        <v/>
      </c>
      <c r="AF427" s="41" t="str">
        <f>IF($C427=".....","",VLOOKUP($C427, Parameter!$A$4:$L$5000, 10, FALSE))</f>
        <v/>
      </c>
      <c r="AG427" s="41" t="str">
        <f>IF($C427=".....","",VLOOKUP($C427, Parameter!$A$4:$L$5000, 11, FALSE))</f>
        <v/>
      </c>
      <c r="AH427" s="41" t="str">
        <f>IF($C427="..0.0.0.000","",_xlfn.IFNA(VLOOKUP($C427, Parameter!$A$4:$L$5000, 12, FALSE), ""))</f>
        <v/>
      </c>
      <c r="AI427" s="39"/>
      <c r="AJ427" s="39"/>
      <c r="AK427" s="39"/>
      <c r="AL427" s="39"/>
      <c r="AM427" s="39"/>
      <c r="AN427" s="39"/>
      <c r="AO427" s="39"/>
      <c r="AP427" s="41" t="str">
        <f>IF(F427="......", "", _xlfn.IFNA(VLOOKUP(F427, Parameter2!$D$2:$E$15000, 2, FALSE), "Kode aset salah :("))</f>
        <v/>
      </c>
      <c r="AQ427" s="39"/>
      <c r="AR427" s="51"/>
      <c r="AS427" s="52"/>
      <c r="AT427" s="53">
        <f t="shared" si="172"/>
        <v>0</v>
      </c>
      <c r="AU427" s="39" t="str">
        <f t="shared" si="173"/>
        <v/>
      </c>
      <c r="AV427" s="39" t="str">
        <f t="shared" si="174"/>
        <v/>
      </c>
      <c r="AW427" s="39" t="str">
        <f t="shared" si="175"/>
        <v/>
      </c>
      <c r="AX427" s="39" t="str">
        <f t="shared" si="176"/>
        <v/>
      </c>
      <c r="AY427" s="41" t="str">
        <f>IF(G427="...", "", VLOOKUP(G427, UPB!$A$3:$B$5000, 2, FALSE))</f>
        <v/>
      </c>
      <c r="AZ427" s="84"/>
      <c r="BA427" s="76"/>
      <c r="BB427" s="65"/>
      <c r="BC427" s="65"/>
      <c r="BD427" s="54"/>
      <c r="BE427" s="65"/>
      <c r="BF427" s="65"/>
      <c r="BG427" s="65"/>
      <c r="BH427" s="65"/>
      <c r="BI427" s="65"/>
      <c r="BJ427" s="65"/>
      <c r="BK427" s="65"/>
      <c r="BL427" s="65"/>
      <c r="BM427" s="65"/>
      <c r="BN427" s="70"/>
      <c r="BO427" s="65"/>
      <c r="BP427" s="65"/>
      <c r="BQ427" s="65"/>
      <c r="BR427" s="65"/>
      <c r="BS427" s="65"/>
      <c r="BT427" s="65"/>
      <c r="BU427" s="55" t="str">
        <f>IF(AND($D427 &lt;&gt; "", $D427 &lt;&gt; $E427, $F427 &lt;&gt; "x.x.x.x.x.x.x"), VLOOKUP($E427, Parameter!$E$3:$N$5000, 9, FALSE), "")</f>
        <v/>
      </c>
      <c r="BV427" s="55" t="str">
        <f>IF(AND($D427 &lt;&gt; "", $D427 &lt;&gt; $E427, $F427 &lt;&gt; "x.x.x.x.x.x.x"), VLOOKUP($E427, Parameter!$E$3:$N$5000, 10, FALSE), "")</f>
        <v/>
      </c>
      <c r="BW427" s="55" t="str">
        <f>IF(AND($D427 &lt;&gt; "", $D427 &lt;&gt; $E427, $F427 &lt;&gt; "x.x.x.x.x.x.x"), VLOOKUP($C427, Parameter!$A$4:$L$5000, 3, FALSE), "")</f>
        <v/>
      </c>
      <c r="BX427" s="55" t="str">
        <f>IF(AND($D427 &lt;&gt; "", $D427 &lt;&gt; $E427, $F427 &lt;&gt; "x.x.x.x.x.x.x"), VLOOKUP($C427, Parameter!$A$4:$L$5000, 4, FALSE), "")</f>
        <v/>
      </c>
      <c r="BY427" s="56">
        <f t="shared" si="177"/>
        <v>0</v>
      </c>
      <c r="BZ427" s="55" t="str">
        <f t="shared" si="178"/>
        <v>Intra</v>
      </c>
      <c r="CA427" s="55" t="str">
        <f>IF($BZ427="Ekstra", Parameter3!$B$2, "")</f>
        <v/>
      </c>
      <c r="CB427" s="55" t="str">
        <f>IF($BZ427="Ekstra", Parameter3!$C$2, "")</f>
        <v/>
      </c>
      <c r="CC427" s="55" t="str">
        <f>IF($BZ427="Ekstra", VLOOKUP($E427, Parameter!$E$3:$N$5000, 9, FALSE), "")</f>
        <v/>
      </c>
      <c r="CD427" s="55" t="str">
        <f>IF($BZ427="Ekstra", VLOOKUP($E427, Parameter!$E$3:$N$5000, 10, FALSE), "")</f>
        <v/>
      </c>
      <c r="CE427" s="56">
        <f t="shared" si="179"/>
        <v>0</v>
      </c>
      <c r="CF427" s="55" t="str">
        <f t="shared" si="189"/>
        <v/>
      </c>
      <c r="CG427" s="55" t="str">
        <f t="shared" si="189"/>
        <v/>
      </c>
      <c r="CH427" s="55" t="str">
        <f t="shared" si="180"/>
        <v/>
      </c>
      <c r="CI427" s="55" t="str">
        <f>IF($F427="x.x.x.x.x.x.x", VLOOKUP($C427, Parameter!$A$4:$L$5000, 4, FALSE), "")</f>
        <v/>
      </c>
      <c r="CJ427" s="56">
        <f t="shared" si="181"/>
        <v>0</v>
      </c>
      <c r="CM427" s="4" t="str">
        <f t="shared" si="182"/>
        <v>...-...-.....</v>
      </c>
      <c r="CN427" s="57">
        <f t="shared" si="183"/>
        <v>0</v>
      </c>
      <c r="CO427" s="58">
        <f t="shared" si="184"/>
        <v>0</v>
      </c>
      <c r="CP427" s="4" t="str">
        <f t="shared" si="185"/>
        <v/>
      </c>
      <c r="CQ427" s="4" t="b">
        <f t="shared" si="186"/>
        <v>0</v>
      </c>
      <c r="CR427" s="4" t="str">
        <f t="shared" si="187"/>
        <v/>
      </c>
      <c r="CS427" s="4" t="str">
        <f t="shared" si="188"/>
        <v/>
      </c>
      <c r="CT427" s="91" t="b">
        <f t="shared" si="165"/>
        <v>0</v>
      </c>
    </row>
    <row r="428" spans="1:98" s="4" customFormat="1" x14ac:dyDescent="0.25">
      <c r="A428" s="50" t="str">
        <f t="shared" si="166"/>
        <v>...</v>
      </c>
      <c r="B428" s="50" t="str">
        <f t="shared" si="167"/>
        <v>...</v>
      </c>
      <c r="C428" s="50" t="str">
        <f t="shared" si="168"/>
        <v>.....</v>
      </c>
      <c r="D428" s="50" t="str">
        <f>IF($C428=".....","",_xlfn.IFNA(VLOOKUP($C428, Parameter!$A$4:$L$5000, 3, FALSE), ""))</f>
        <v/>
      </c>
      <c r="E428" s="50" t="str">
        <f t="shared" si="169"/>
        <v>.....</v>
      </c>
      <c r="F428" s="50" t="str">
        <f t="shared" si="170"/>
        <v>......</v>
      </c>
      <c r="G428" s="50" t="str">
        <f t="shared" si="171"/>
        <v>...</v>
      </c>
      <c r="H428" s="40">
        <f>IF(E428=".....", 0, _xlfn.IFNA(VLOOKUP($E428, Parameter2!$A$2:$C$5000, 3, FALSE), 0))</f>
        <v>0</v>
      </c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18" t="str">
        <f>IF(C428=".....","",_xlfn.IFNA(VLOOKUP($C428, Parameter!$A$4:$B$5000, 2, FALSE), "Kode belanja salah :("))</f>
        <v/>
      </c>
      <c r="X428" s="35"/>
      <c r="Y428" s="121"/>
      <c r="Z428" s="17"/>
      <c r="AA428" s="20"/>
      <c r="AB428" s="41" t="str">
        <f>IF($C428=".....","",VLOOKUP($C428, Parameter!$A$4:$L$5000, 6, FALSE))</f>
        <v/>
      </c>
      <c r="AC428" s="41" t="str">
        <f>IF($C428=".....","",VLOOKUP($C428, Parameter!$A$4:$L$5000, 7, FALSE))</f>
        <v/>
      </c>
      <c r="AD428" s="41" t="str">
        <f>IF($C428=".....","",VLOOKUP($C428, Parameter!$A$4:$L$5000, 8, FALSE))</f>
        <v/>
      </c>
      <c r="AE428" s="41" t="str">
        <f>IF($C428=".....","",VLOOKUP($C428, Parameter!$A$4:$L$5000, 9, FALSE))</f>
        <v/>
      </c>
      <c r="AF428" s="41" t="str">
        <f>IF($C428=".....","",VLOOKUP($C428, Parameter!$A$4:$L$5000, 10, FALSE))</f>
        <v/>
      </c>
      <c r="AG428" s="41" t="str">
        <f>IF($C428=".....","",VLOOKUP($C428, Parameter!$A$4:$L$5000, 11, FALSE))</f>
        <v/>
      </c>
      <c r="AH428" s="41" t="str">
        <f>IF($C428="..0.0.0.000","",_xlfn.IFNA(VLOOKUP($C428, Parameter!$A$4:$L$5000, 12, FALSE), ""))</f>
        <v/>
      </c>
      <c r="AI428" s="39"/>
      <c r="AJ428" s="39"/>
      <c r="AK428" s="39"/>
      <c r="AL428" s="39"/>
      <c r="AM428" s="39"/>
      <c r="AN428" s="39"/>
      <c r="AO428" s="39"/>
      <c r="AP428" s="41" t="str">
        <f>IF(F428="......", "", _xlfn.IFNA(VLOOKUP(F428, Parameter2!$D$2:$E$15000, 2, FALSE), "Kode aset salah :("))</f>
        <v/>
      </c>
      <c r="AQ428" s="39"/>
      <c r="AR428" s="51"/>
      <c r="AS428" s="52"/>
      <c r="AT428" s="53">
        <f t="shared" si="172"/>
        <v>0</v>
      </c>
      <c r="AU428" s="39" t="str">
        <f t="shared" si="173"/>
        <v/>
      </c>
      <c r="AV428" s="39" t="str">
        <f t="shared" si="174"/>
        <v/>
      </c>
      <c r="AW428" s="39" t="str">
        <f t="shared" si="175"/>
        <v/>
      </c>
      <c r="AX428" s="39" t="str">
        <f t="shared" si="176"/>
        <v/>
      </c>
      <c r="AY428" s="41" t="str">
        <f>IF(G428="...", "", VLOOKUP(G428, UPB!$A$3:$B$5000, 2, FALSE))</f>
        <v/>
      </c>
      <c r="AZ428" s="84"/>
      <c r="BA428" s="76"/>
      <c r="BB428" s="65"/>
      <c r="BC428" s="65"/>
      <c r="BD428" s="54"/>
      <c r="BE428" s="65"/>
      <c r="BF428" s="65"/>
      <c r="BG428" s="65"/>
      <c r="BH428" s="65"/>
      <c r="BI428" s="65"/>
      <c r="BJ428" s="65"/>
      <c r="BK428" s="65"/>
      <c r="BL428" s="65"/>
      <c r="BM428" s="65"/>
      <c r="BN428" s="70"/>
      <c r="BO428" s="65"/>
      <c r="BP428" s="65"/>
      <c r="BQ428" s="65"/>
      <c r="BR428" s="65"/>
      <c r="BS428" s="65"/>
      <c r="BT428" s="65"/>
      <c r="BU428" s="55" t="str">
        <f>IF(AND($D428 &lt;&gt; "", $D428 &lt;&gt; $E428, $F428 &lt;&gt; "x.x.x.x.x.x.x"), VLOOKUP($E428, Parameter!$E$3:$N$5000, 9, FALSE), "")</f>
        <v/>
      </c>
      <c r="BV428" s="55" t="str">
        <f>IF(AND($D428 &lt;&gt; "", $D428 &lt;&gt; $E428, $F428 &lt;&gt; "x.x.x.x.x.x.x"), VLOOKUP($E428, Parameter!$E$3:$N$5000, 10, FALSE), "")</f>
        <v/>
      </c>
      <c r="BW428" s="55" t="str">
        <f>IF(AND($D428 &lt;&gt; "", $D428 &lt;&gt; $E428, $F428 &lt;&gt; "x.x.x.x.x.x.x"), VLOOKUP($C428, Parameter!$A$4:$L$5000, 3, FALSE), "")</f>
        <v/>
      </c>
      <c r="BX428" s="55" t="str">
        <f>IF(AND($D428 &lt;&gt; "", $D428 &lt;&gt; $E428, $F428 &lt;&gt; "x.x.x.x.x.x.x"), VLOOKUP($C428, Parameter!$A$4:$L$5000, 4, FALSE), "")</f>
        <v/>
      </c>
      <c r="BY428" s="56">
        <f t="shared" si="177"/>
        <v>0</v>
      </c>
      <c r="BZ428" s="55" t="str">
        <f t="shared" si="178"/>
        <v>Intra</v>
      </c>
      <c r="CA428" s="55" t="str">
        <f>IF($BZ428="Ekstra", Parameter3!$B$2, "")</f>
        <v/>
      </c>
      <c r="CB428" s="55" t="str">
        <f>IF($BZ428="Ekstra", Parameter3!$C$2, "")</f>
        <v/>
      </c>
      <c r="CC428" s="55" t="str">
        <f>IF($BZ428="Ekstra", VLOOKUP($E428, Parameter!$E$3:$N$5000, 9, FALSE), "")</f>
        <v/>
      </c>
      <c r="CD428" s="55" t="str">
        <f>IF($BZ428="Ekstra", VLOOKUP($E428, Parameter!$E$3:$N$5000, 10, FALSE), "")</f>
        <v/>
      </c>
      <c r="CE428" s="56">
        <f t="shared" si="179"/>
        <v>0</v>
      </c>
      <c r="CF428" s="55" t="str">
        <f t="shared" si="189"/>
        <v/>
      </c>
      <c r="CG428" s="55" t="str">
        <f t="shared" si="189"/>
        <v/>
      </c>
      <c r="CH428" s="55" t="str">
        <f t="shared" si="180"/>
        <v/>
      </c>
      <c r="CI428" s="55" t="str">
        <f>IF($F428="x.x.x.x.x.x.x", VLOOKUP($C428, Parameter!$A$4:$L$5000, 4, FALSE), "")</f>
        <v/>
      </c>
      <c r="CJ428" s="56">
        <f t="shared" si="181"/>
        <v>0</v>
      </c>
      <c r="CM428" s="4" t="str">
        <f t="shared" si="182"/>
        <v>...-...-.....</v>
      </c>
      <c r="CN428" s="57">
        <f t="shared" si="183"/>
        <v>0</v>
      </c>
      <c r="CO428" s="58">
        <f t="shared" si="184"/>
        <v>0</v>
      </c>
      <c r="CP428" s="4" t="str">
        <f t="shared" si="185"/>
        <v/>
      </c>
      <c r="CQ428" s="4" t="b">
        <f t="shared" si="186"/>
        <v>0</v>
      </c>
      <c r="CR428" s="4" t="str">
        <f t="shared" si="187"/>
        <v/>
      </c>
      <c r="CS428" s="4" t="str">
        <f t="shared" si="188"/>
        <v/>
      </c>
      <c r="CT428" s="91" t="b">
        <f t="shared" si="165"/>
        <v>0</v>
      </c>
    </row>
    <row r="429" spans="1:98" s="4" customFormat="1" x14ac:dyDescent="0.25">
      <c r="A429" s="50" t="str">
        <f t="shared" si="166"/>
        <v>...</v>
      </c>
      <c r="B429" s="50" t="str">
        <f t="shared" si="167"/>
        <v>...</v>
      </c>
      <c r="C429" s="50" t="str">
        <f t="shared" si="168"/>
        <v>.....</v>
      </c>
      <c r="D429" s="50" t="str">
        <f>IF($C429=".....","",_xlfn.IFNA(VLOOKUP($C429, Parameter!$A$4:$L$5000, 3, FALSE), ""))</f>
        <v/>
      </c>
      <c r="E429" s="50" t="str">
        <f t="shared" si="169"/>
        <v>.....</v>
      </c>
      <c r="F429" s="50" t="str">
        <f t="shared" si="170"/>
        <v>......</v>
      </c>
      <c r="G429" s="50" t="str">
        <f t="shared" si="171"/>
        <v>...</v>
      </c>
      <c r="H429" s="40">
        <f>IF(E429=".....", 0, _xlfn.IFNA(VLOOKUP($E429, Parameter2!$A$2:$C$5000, 3, FALSE), 0))</f>
        <v>0</v>
      </c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18" t="str">
        <f>IF(C429=".....","",_xlfn.IFNA(VLOOKUP($C429, Parameter!$A$4:$B$5000, 2, FALSE), "Kode belanja salah :("))</f>
        <v/>
      </c>
      <c r="X429" s="35"/>
      <c r="Y429" s="121"/>
      <c r="Z429" s="17"/>
      <c r="AA429" s="20"/>
      <c r="AB429" s="41" t="str">
        <f>IF($C429=".....","",VLOOKUP($C429, Parameter!$A$4:$L$5000, 6, FALSE))</f>
        <v/>
      </c>
      <c r="AC429" s="41" t="str">
        <f>IF($C429=".....","",VLOOKUP($C429, Parameter!$A$4:$L$5000, 7, FALSE))</f>
        <v/>
      </c>
      <c r="AD429" s="41" t="str">
        <f>IF($C429=".....","",VLOOKUP($C429, Parameter!$A$4:$L$5000, 8, FALSE))</f>
        <v/>
      </c>
      <c r="AE429" s="41" t="str">
        <f>IF($C429=".....","",VLOOKUP($C429, Parameter!$A$4:$L$5000, 9, FALSE))</f>
        <v/>
      </c>
      <c r="AF429" s="41" t="str">
        <f>IF($C429=".....","",VLOOKUP($C429, Parameter!$A$4:$L$5000, 10, FALSE))</f>
        <v/>
      </c>
      <c r="AG429" s="41" t="str">
        <f>IF($C429=".....","",VLOOKUP($C429, Parameter!$A$4:$L$5000, 11, FALSE))</f>
        <v/>
      </c>
      <c r="AH429" s="41" t="str">
        <f>IF($C429="..0.0.0.000","",_xlfn.IFNA(VLOOKUP($C429, Parameter!$A$4:$L$5000, 12, FALSE), ""))</f>
        <v/>
      </c>
      <c r="AI429" s="39"/>
      <c r="AJ429" s="39"/>
      <c r="AK429" s="39"/>
      <c r="AL429" s="39"/>
      <c r="AM429" s="39"/>
      <c r="AN429" s="39"/>
      <c r="AO429" s="39"/>
      <c r="AP429" s="41" t="str">
        <f>IF(F429="......", "", _xlfn.IFNA(VLOOKUP(F429, Parameter2!$D$2:$E$15000, 2, FALSE), "Kode aset salah :("))</f>
        <v/>
      </c>
      <c r="AQ429" s="39"/>
      <c r="AR429" s="51"/>
      <c r="AS429" s="52"/>
      <c r="AT429" s="53">
        <f t="shared" si="172"/>
        <v>0</v>
      </c>
      <c r="AU429" s="39" t="str">
        <f t="shared" si="173"/>
        <v/>
      </c>
      <c r="AV429" s="39" t="str">
        <f t="shared" si="174"/>
        <v/>
      </c>
      <c r="AW429" s="39" t="str">
        <f t="shared" si="175"/>
        <v/>
      </c>
      <c r="AX429" s="39" t="str">
        <f t="shared" si="176"/>
        <v/>
      </c>
      <c r="AY429" s="41" t="str">
        <f>IF(G429="...", "", VLOOKUP(G429, UPB!$A$3:$B$5000, 2, FALSE))</f>
        <v/>
      </c>
      <c r="AZ429" s="84"/>
      <c r="BA429" s="76"/>
      <c r="BB429" s="65"/>
      <c r="BC429" s="65"/>
      <c r="BD429" s="54"/>
      <c r="BE429" s="65"/>
      <c r="BF429" s="65"/>
      <c r="BG429" s="65"/>
      <c r="BH429" s="65"/>
      <c r="BI429" s="65"/>
      <c r="BJ429" s="65"/>
      <c r="BK429" s="65"/>
      <c r="BL429" s="65"/>
      <c r="BM429" s="65"/>
      <c r="BN429" s="70"/>
      <c r="BO429" s="65"/>
      <c r="BP429" s="65"/>
      <c r="BQ429" s="65"/>
      <c r="BR429" s="65"/>
      <c r="BS429" s="65"/>
      <c r="BT429" s="65"/>
      <c r="BU429" s="55" t="str">
        <f>IF(AND($D429 &lt;&gt; "", $D429 &lt;&gt; $E429, $F429 &lt;&gt; "x.x.x.x.x.x.x"), VLOOKUP($E429, Parameter!$E$3:$N$5000, 9, FALSE), "")</f>
        <v/>
      </c>
      <c r="BV429" s="55" t="str">
        <f>IF(AND($D429 &lt;&gt; "", $D429 &lt;&gt; $E429, $F429 &lt;&gt; "x.x.x.x.x.x.x"), VLOOKUP($E429, Parameter!$E$3:$N$5000, 10, FALSE), "")</f>
        <v/>
      </c>
      <c r="BW429" s="55" t="str">
        <f>IF(AND($D429 &lt;&gt; "", $D429 &lt;&gt; $E429, $F429 &lt;&gt; "x.x.x.x.x.x.x"), VLOOKUP($C429, Parameter!$A$4:$L$5000, 3, FALSE), "")</f>
        <v/>
      </c>
      <c r="BX429" s="55" t="str">
        <f>IF(AND($D429 &lt;&gt; "", $D429 &lt;&gt; $E429, $F429 &lt;&gt; "x.x.x.x.x.x.x"), VLOOKUP($C429, Parameter!$A$4:$L$5000, 4, FALSE), "")</f>
        <v/>
      </c>
      <c r="BY429" s="56">
        <f t="shared" si="177"/>
        <v>0</v>
      </c>
      <c r="BZ429" s="55" t="str">
        <f t="shared" si="178"/>
        <v>Intra</v>
      </c>
      <c r="CA429" s="55" t="str">
        <f>IF($BZ429="Ekstra", Parameter3!$B$2, "")</f>
        <v/>
      </c>
      <c r="CB429" s="55" t="str">
        <f>IF($BZ429="Ekstra", Parameter3!$C$2, "")</f>
        <v/>
      </c>
      <c r="CC429" s="55" t="str">
        <f>IF($BZ429="Ekstra", VLOOKUP($E429, Parameter!$E$3:$N$5000, 9, FALSE), "")</f>
        <v/>
      </c>
      <c r="CD429" s="55" t="str">
        <f>IF($BZ429="Ekstra", VLOOKUP($E429, Parameter!$E$3:$N$5000, 10, FALSE), "")</f>
        <v/>
      </c>
      <c r="CE429" s="56">
        <f t="shared" si="179"/>
        <v>0</v>
      </c>
      <c r="CF429" s="55" t="str">
        <f t="shared" si="189"/>
        <v/>
      </c>
      <c r="CG429" s="55" t="str">
        <f t="shared" si="189"/>
        <v/>
      </c>
      <c r="CH429" s="55" t="str">
        <f t="shared" si="180"/>
        <v/>
      </c>
      <c r="CI429" s="55" t="str">
        <f>IF($F429="x.x.x.x.x.x.x", VLOOKUP($C429, Parameter!$A$4:$L$5000, 4, FALSE), "")</f>
        <v/>
      </c>
      <c r="CJ429" s="56">
        <f t="shared" si="181"/>
        <v>0</v>
      </c>
      <c r="CM429" s="4" t="str">
        <f t="shared" si="182"/>
        <v>...-...-.....</v>
      </c>
      <c r="CN429" s="57">
        <f t="shared" si="183"/>
        <v>0</v>
      </c>
      <c r="CO429" s="58">
        <f t="shared" si="184"/>
        <v>0</v>
      </c>
      <c r="CP429" s="4" t="str">
        <f t="shared" si="185"/>
        <v/>
      </c>
      <c r="CQ429" s="4" t="b">
        <f t="shared" si="186"/>
        <v>0</v>
      </c>
      <c r="CR429" s="4" t="str">
        <f t="shared" si="187"/>
        <v/>
      </c>
      <c r="CS429" s="4" t="str">
        <f t="shared" si="188"/>
        <v/>
      </c>
      <c r="CT429" s="91" t="b">
        <f t="shared" si="165"/>
        <v>0</v>
      </c>
    </row>
    <row r="430" spans="1:98" s="4" customFormat="1" x14ac:dyDescent="0.25">
      <c r="A430" s="50" t="str">
        <f t="shared" si="166"/>
        <v>...</v>
      </c>
      <c r="B430" s="50" t="str">
        <f t="shared" si="167"/>
        <v>...</v>
      </c>
      <c r="C430" s="50" t="str">
        <f t="shared" si="168"/>
        <v>.....</v>
      </c>
      <c r="D430" s="50" t="str">
        <f>IF($C430=".....","",_xlfn.IFNA(VLOOKUP($C430, Parameter!$A$4:$L$5000, 3, FALSE), ""))</f>
        <v/>
      </c>
      <c r="E430" s="50" t="str">
        <f t="shared" si="169"/>
        <v>.....</v>
      </c>
      <c r="F430" s="50" t="str">
        <f t="shared" si="170"/>
        <v>......</v>
      </c>
      <c r="G430" s="50" t="str">
        <f t="shared" si="171"/>
        <v>...</v>
      </c>
      <c r="H430" s="40">
        <f>IF(E430=".....", 0, _xlfn.IFNA(VLOOKUP($E430, Parameter2!$A$2:$C$5000, 3, FALSE), 0))</f>
        <v>0</v>
      </c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18" t="str">
        <f>IF(C430=".....","",_xlfn.IFNA(VLOOKUP($C430, Parameter!$A$4:$B$5000, 2, FALSE), "Kode belanja salah :("))</f>
        <v/>
      </c>
      <c r="X430" s="35"/>
      <c r="Y430" s="121"/>
      <c r="Z430" s="17"/>
      <c r="AA430" s="20"/>
      <c r="AB430" s="41" t="str">
        <f>IF($C430=".....","",VLOOKUP($C430, Parameter!$A$4:$L$5000, 6, FALSE))</f>
        <v/>
      </c>
      <c r="AC430" s="41" t="str">
        <f>IF($C430=".....","",VLOOKUP($C430, Parameter!$A$4:$L$5000, 7, FALSE))</f>
        <v/>
      </c>
      <c r="AD430" s="41" t="str">
        <f>IF($C430=".....","",VLOOKUP($C430, Parameter!$A$4:$L$5000, 8, FALSE))</f>
        <v/>
      </c>
      <c r="AE430" s="41" t="str">
        <f>IF($C430=".....","",VLOOKUP($C430, Parameter!$A$4:$L$5000, 9, FALSE))</f>
        <v/>
      </c>
      <c r="AF430" s="41" t="str">
        <f>IF($C430=".....","",VLOOKUP($C430, Parameter!$A$4:$L$5000, 10, FALSE))</f>
        <v/>
      </c>
      <c r="AG430" s="41" t="str">
        <f>IF($C430=".....","",VLOOKUP($C430, Parameter!$A$4:$L$5000, 11, FALSE))</f>
        <v/>
      </c>
      <c r="AH430" s="41" t="str">
        <f>IF($C430="..0.0.0.000","",_xlfn.IFNA(VLOOKUP($C430, Parameter!$A$4:$L$5000, 12, FALSE), ""))</f>
        <v/>
      </c>
      <c r="AI430" s="39"/>
      <c r="AJ430" s="39"/>
      <c r="AK430" s="39"/>
      <c r="AL430" s="39"/>
      <c r="AM430" s="39"/>
      <c r="AN430" s="39"/>
      <c r="AO430" s="39"/>
      <c r="AP430" s="41" t="str">
        <f>IF(F430="......", "", _xlfn.IFNA(VLOOKUP(F430, Parameter2!$D$2:$E$15000, 2, FALSE), "Kode aset salah :("))</f>
        <v/>
      </c>
      <c r="AQ430" s="39"/>
      <c r="AR430" s="51"/>
      <c r="AS430" s="52"/>
      <c r="AT430" s="53">
        <f t="shared" si="172"/>
        <v>0</v>
      </c>
      <c r="AU430" s="39" t="str">
        <f t="shared" si="173"/>
        <v/>
      </c>
      <c r="AV430" s="39" t="str">
        <f t="shared" si="174"/>
        <v/>
      </c>
      <c r="AW430" s="39" t="str">
        <f t="shared" si="175"/>
        <v/>
      </c>
      <c r="AX430" s="39" t="str">
        <f t="shared" si="176"/>
        <v/>
      </c>
      <c r="AY430" s="41" t="str">
        <f>IF(G430="...", "", VLOOKUP(G430, UPB!$A$3:$B$5000, 2, FALSE))</f>
        <v/>
      </c>
      <c r="AZ430" s="84"/>
      <c r="BA430" s="76"/>
      <c r="BB430" s="65"/>
      <c r="BC430" s="65"/>
      <c r="BD430" s="54"/>
      <c r="BE430" s="65"/>
      <c r="BF430" s="65"/>
      <c r="BG430" s="65"/>
      <c r="BH430" s="65"/>
      <c r="BI430" s="65"/>
      <c r="BJ430" s="65"/>
      <c r="BK430" s="65"/>
      <c r="BL430" s="65"/>
      <c r="BM430" s="65"/>
      <c r="BN430" s="70"/>
      <c r="BO430" s="65"/>
      <c r="BP430" s="65"/>
      <c r="BQ430" s="65"/>
      <c r="BR430" s="65"/>
      <c r="BS430" s="65"/>
      <c r="BT430" s="65"/>
      <c r="BU430" s="55" t="str">
        <f>IF(AND($D430 &lt;&gt; "", $D430 &lt;&gt; $E430, $F430 &lt;&gt; "x.x.x.x.x.x.x"), VLOOKUP($E430, Parameter!$E$3:$N$5000, 9, FALSE), "")</f>
        <v/>
      </c>
      <c r="BV430" s="55" t="str">
        <f>IF(AND($D430 &lt;&gt; "", $D430 &lt;&gt; $E430, $F430 &lt;&gt; "x.x.x.x.x.x.x"), VLOOKUP($E430, Parameter!$E$3:$N$5000, 10, FALSE), "")</f>
        <v/>
      </c>
      <c r="BW430" s="55" t="str">
        <f>IF(AND($D430 &lt;&gt; "", $D430 &lt;&gt; $E430, $F430 &lt;&gt; "x.x.x.x.x.x.x"), VLOOKUP($C430, Parameter!$A$4:$L$5000, 3, FALSE), "")</f>
        <v/>
      </c>
      <c r="BX430" s="55" t="str">
        <f>IF(AND($D430 &lt;&gt; "", $D430 &lt;&gt; $E430, $F430 &lt;&gt; "x.x.x.x.x.x.x"), VLOOKUP($C430, Parameter!$A$4:$L$5000, 4, FALSE), "")</f>
        <v/>
      </c>
      <c r="BY430" s="56">
        <f t="shared" si="177"/>
        <v>0</v>
      </c>
      <c r="BZ430" s="55" t="str">
        <f t="shared" si="178"/>
        <v>Intra</v>
      </c>
      <c r="CA430" s="55" t="str">
        <f>IF($BZ430="Ekstra", Parameter3!$B$2, "")</f>
        <v/>
      </c>
      <c r="CB430" s="55" t="str">
        <f>IF($BZ430="Ekstra", Parameter3!$C$2, "")</f>
        <v/>
      </c>
      <c r="CC430" s="55" t="str">
        <f>IF($BZ430="Ekstra", VLOOKUP($E430, Parameter!$E$3:$N$5000, 9, FALSE), "")</f>
        <v/>
      </c>
      <c r="CD430" s="55" t="str">
        <f>IF($BZ430="Ekstra", VLOOKUP($E430, Parameter!$E$3:$N$5000, 10, FALSE), "")</f>
        <v/>
      </c>
      <c r="CE430" s="56">
        <f t="shared" si="179"/>
        <v>0</v>
      </c>
      <c r="CF430" s="55" t="str">
        <f t="shared" si="189"/>
        <v/>
      </c>
      <c r="CG430" s="55" t="str">
        <f t="shared" si="189"/>
        <v/>
      </c>
      <c r="CH430" s="55" t="str">
        <f t="shared" si="180"/>
        <v/>
      </c>
      <c r="CI430" s="55" t="str">
        <f>IF($F430="x.x.x.x.x.x.x", VLOOKUP($C430, Parameter!$A$4:$L$5000, 4, FALSE), "")</f>
        <v/>
      </c>
      <c r="CJ430" s="56">
        <f t="shared" si="181"/>
        <v>0</v>
      </c>
      <c r="CM430" s="4" t="str">
        <f t="shared" si="182"/>
        <v>...-...-.....</v>
      </c>
      <c r="CN430" s="57">
        <f t="shared" si="183"/>
        <v>0</v>
      </c>
      <c r="CO430" s="58">
        <f t="shared" si="184"/>
        <v>0</v>
      </c>
      <c r="CP430" s="4" t="str">
        <f t="shared" si="185"/>
        <v/>
      </c>
      <c r="CQ430" s="4" t="b">
        <f t="shared" si="186"/>
        <v>0</v>
      </c>
      <c r="CR430" s="4" t="str">
        <f t="shared" si="187"/>
        <v/>
      </c>
      <c r="CS430" s="4" t="str">
        <f t="shared" si="188"/>
        <v/>
      </c>
      <c r="CT430" s="91" t="b">
        <f t="shared" si="165"/>
        <v>0</v>
      </c>
    </row>
    <row r="431" spans="1:98" s="4" customFormat="1" x14ac:dyDescent="0.25">
      <c r="A431" s="50" t="str">
        <f t="shared" si="166"/>
        <v>...</v>
      </c>
      <c r="B431" s="50" t="str">
        <f t="shared" si="167"/>
        <v>...</v>
      </c>
      <c r="C431" s="50" t="str">
        <f t="shared" si="168"/>
        <v>.....</v>
      </c>
      <c r="D431" s="50" t="str">
        <f>IF($C431=".....","",_xlfn.IFNA(VLOOKUP($C431, Parameter!$A$4:$L$5000, 3, FALSE), ""))</f>
        <v/>
      </c>
      <c r="E431" s="50" t="str">
        <f t="shared" si="169"/>
        <v>.....</v>
      </c>
      <c r="F431" s="50" t="str">
        <f t="shared" si="170"/>
        <v>......</v>
      </c>
      <c r="G431" s="50" t="str">
        <f t="shared" si="171"/>
        <v>...</v>
      </c>
      <c r="H431" s="40">
        <f>IF(E431=".....", 0, _xlfn.IFNA(VLOOKUP($E431, Parameter2!$A$2:$C$5000, 3, FALSE), 0))</f>
        <v>0</v>
      </c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18" t="str">
        <f>IF(C431=".....","",_xlfn.IFNA(VLOOKUP($C431, Parameter!$A$4:$B$5000, 2, FALSE), "Kode belanja salah :("))</f>
        <v/>
      </c>
      <c r="X431" s="35"/>
      <c r="Y431" s="121"/>
      <c r="Z431" s="17"/>
      <c r="AA431" s="20"/>
      <c r="AB431" s="41" t="str">
        <f>IF($C431=".....","",VLOOKUP($C431, Parameter!$A$4:$L$5000, 6, FALSE))</f>
        <v/>
      </c>
      <c r="AC431" s="41" t="str">
        <f>IF($C431=".....","",VLOOKUP($C431, Parameter!$A$4:$L$5000, 7, FALSE))</f>
        <v/>
      </c>
      <c r="AD431" s="41" t="str">
        <f>IF($C431=".....","",VLOOKUP($C431, Parameter!$A$4:$L$5000, 8, FALSE))</f>
        <v/>
      </c>
      <c r="AE431" s="41" t="str">
        <f>IF($C431=".....","",VLOOKUP($C431, Parameter!$A$4:$L$5000, 9, FALSE))</f>
        <v/>
      </c>
      <c r="AF431" s="41" t="str">
        <f>IF($C431=".....","",VLOOKUP($C431, Parameter!$A$4:$L$5000, 10, FALSE))</f>
        <v/>
      </c>
      <c r="AG431" s="41" t="str">
        <f>IF($C431=".....","",VLOOKUP($C431, Parameter!$A$4:$L$5000, 11, FALSE))</f>
        <v/>
      </c>
      <c r="AH431" s="41" t="str">
        <f>IF($C431="..0.0.0.000","",_xlfn.IFNA(VLOOKUP($C431, Parameter!$A$4:$L$5000, 12, FALSE), ""))</f>
        <v/>
      </c>
      <c r="AI431" s="39"/>
      <c r="AJ431" s="39"/>
      <c r="AK431" s="39"/>
      <c r="AL431" s="39"/>
      <c r="AM431" s="39"/>
      <c r="AN431" s="39"/>
      <c r="AO431" s="39"/>
      <c r="AP431" s="41" t="str">
        <f>IF(F431="......", "", _xlfn.IFNA(VLOOKUP(F431, Parameter2!$D$2:$E$15000, 2, FALSE), "Kode aset salah :("))</f>
        <v/>
      </c>
      <c r="AQ431" s="39"/>
      <c r="AR431" s="51"/>
      <c r="AS431" s="52"/>
      <c r="AT431" s="53">
        <f t="shared" si="172"/>
        <v>0</v>
      </c>
      <c r="AU431" s="39" t="str">
        <f t="shared" si="173"/>
        <v/>
      </c>
      <c r="AV431" s="39" t="str">
        <f t="shared" si="174"/>
        <v/>
      </c>
      <c r="AW431" s="39" t="str">
        <f t="shared" si="175"/>
        <v/>
      </c>
      <c r="AX431" s="39" t="str">
        <f t="shared" si="176"/>
        <v/>
      </c>
      <c r="AY431" s="41" t="str">
        <f>IF(G431="...", "", VLOOKUP(G431, UPB!$A$3:$B$5000, 2, FALSE))</f>
        <v/>
      </c>
      <c r="AZ431" s="84"/>
      <c r="BA431" s="76"/>
      <c r="BB431" s="65"/>
      <c r="BC431" s="65"/>
      <c r="BD431" s="54"/>
      <c r="BE431" s="65"/>
      <c r="BF431" s="65"/>
      <c r="BG431" s="65"/>
      <c r="BH431" s="65"/>
      <c r="BI431" s="65"/>
      <c r="BJ431" s="65"/>
      <c r="BK431" s="65"/>
      <c r="BL431" s="65"/>
      <c r="BM431" s="65"/>
      <c r="BN431" s="70"/>
      <c r="BO431" s="65"/>
      <c r="BP431" s="65"/>
      <c r="BQ431" s="65"/>
      <c r="BR431" s="65"/>
      <c r="BS431" s="65"/>
      <c r="BT431" s="65"/>
      <c r="BU431" s="55" t="str">
        <f>IF(AND($D431 &lt;&gt; "", $D431 &lt;&gt; $E431, $F431 &lt;&gt; "x.x.x.x.x.x.x"), VLOOKUP($E431, Parameter!$E$3:$N$5000, 9, FALSE), "")</f>
        <v/>
      </c>
      <c r="BV431" s="55" t="str">
        <f>IF(AND($D431 &lt;&gt; "", $D431 &lt;&gt; $E431, $F431 &lt;&gt; "x.x.x.x.x.x.x"), VLOOKUP($E431, Parameter!$E$3:$N$5000, 10, FALSE), "")</f>
        <v/>
      </c>
      <c r="BW431" s="55" t="str">
        <f>IF(AND($D431 &lt;&gt; "", $D431 &lt;&gt; $E431, $F431 &lt;&gt; "x.x.x.x.x.x.x"), VLOOKUP($C431, Parameter!$A$4:$L$5000, 3, FALSE), "")</f>
        <v/>
      </c>
      <c r="BX431" s="55" t="str">
        <f>IF(AND($D431 &lt;&gt; "", $D431 &lt;&gt; $E431, $F431 &lt;&gt; "x.x.x.x.x.x.x"), VLOOKUP($C431, Parameter!$A$4:$L$5000, 4, FALSE), "")</f>
        <v/>
      </c>
      <c r="BY431" s="56">
        <f t="shared" si="177"/>
        <v>0</v>
      </c>
      <c r="BZ431" s="55" t="str">
        <f t="shared" si="178"/>
        <v>Intra</v>
      </c>
      <c r="CA431" s="55" t="str">
        <f>IF($BZ431="Ekstra", Parameter3!$B$2, "")</f>
        <v/>
      </c>
      <c r="CB431" s="55" t="str">
        <f>IF($BZ431="Ekstra", Parameter3!$C$2, "")</f>
        <v/>
      </c>
      <c r="CC431" s="55" t="str">
        <f>IF($BZ431="Ekstra", VLOOKUP($E431, Parameter!$E$3:$N$5000, 9, FALSE), "")</f>
        <v/>
      </c>
      <c r="CD431" s="55" t="str">
        <f>IF($BZ431="Ekstra", VLOOKUP($E431, Parameter!$E$3:$N$5000, 10, FALSE), "")</f>
        <v/>
      </c>
      <c r="CE431" s="56">
        <f t="shared" si="179"/>
        <v>0</v>
      </c>
      <c r="CF431" s="55" t="str">
        <f t="shared" si="189"/>
        <v/>
      </c>
      <c r="CG431" s="55" t="str">
        <f t="shared" si="189"/>
        <v/>
      </c>
      <c r="CH431" s="55" t="str">
        <f t="shared" si="180"/>
        <v/>
      </c>
      <c r="CI431" s="55" t="str">
        <f>IF($F431="x.x.x.x.x.x.x", VLOOKUP($C431, Parameter!$A$4:$L$5000, 4, FALSE), "")</f>
        <v/>
      </c>
      <c r="CJ431" s="56">
        <f t="shared" si="181"/>
        <v>0</v>
      </c>
      <c r="CM431" s="4" t="str">
        <f t="shared" si="182"/>
        <v>...-...-.....</v>
      </c>
      <c r="CN431" s="57">
        <f t="shared" si="183"/>
        <v>0</v>
      </c>
      <c r="CO431" s="58">
        <f t="shared" si="184"/>
        <v>0</v>
      </c>
      <c r="CP431" s="4" t="str">
        <f t="shared" si="185"/>
        <v/>
      </c>
      <c r="CQ431" s="4" t="b">
        <f t="shared" si="186"/>
        <v>0</v>
      </c>
      <c r="CR431" s="4" t="str">
        <f t="shared" si="187"/>
        <v/>
      </c>
      <c r="CS431" s="4" t="str">
        <f t="shared" si="188"/>
        <v/>
      </c>
      <c r="CT431" s="91" t="b">
        <f t="shared" si="165"/>
        <v>0</v>
      </c>
    </row>
    <row r="432" spans="1:98" s="4" customFormat="1" x14ac:dyDescent="0.25">
      <c r="A432" s="50" t="str">
        <f t="shared" si="166"/>
        <v>...</v>
      </c>
      <c r="B432" s="50" t="str">
        <f t="shared" si="167"/>
        <v>...</v>
      </c>
      <c r="C432" s="50" t="str">
        <f t="shared" si="168"/>
        <v>.....</v>
      </c>
      <c r="D432" s="50" t="str">
        <f>IF($C432=".....","",_xlfn.IFNA(VLOOKUP($C432, Parameter!$A$4:$L$5000, 3, FALSE), ""))</f>
        <v/>
      </c>
      <c r="E432" s="50" t="str">
        <f t="shared" si="169"/>
        <v>.....</v>
      </c>
      <c r="F432" s="50" t="str">
        <f t="shared" si="170"/>
        <v>......</v>
      </c>
      <c r="G432" s="50" t="str">
        <f t="shared" si="171"/>
        <v>...</v>
      </c>
      <c r="H432" s="40">
        <f>IF(E432=".....", 0, _xlfn.IFNA(VLOOKUP($E432, Parameter2!$A$2:$C$5000, 3, FALSE), 0))</f>
        <v>0</v>
      </c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18" t="str">
        <f>IF(C432=".....","",_xlfn.IFNA(VLOOKUP($C432, Parameter!$A$4:$B$5000, 2, FALSE), "Kode belanja salah :("))</f>
        <v/>
      </c>
      <c r="X432" s="35"/>
      <c r="Y432" s="121"/>
      <c r="Z432" s="17"/>
      <c r="AA432" s="20"/>
      <c r="AB432" s="41" t="str">
        <f>IF($C432=".....","",VLOOKUP($C432, Parameter!$A$4:$L$5000, 6, FALSE))</f>
        <v/>
      </c>
      <c r="AC432" s="41" t="str">
        <f>IF($C432=".....","",VLOOKUP($C432, Parameter!$A$4:$L$5000, 7, FALSE))</f>
        <v/>
      </c>
      <c r="AD432" s="41" t="str">
        <f>IF($C432=".....","",VLOOKUP($C432, Parameter!$A$4:$L$5000, 8, FALSE))</f>
        <v/>
      </c>
      <c r="AE432" s="41" t="str">
        <f>IF($C432=".....","",VLOOKUP($C432, Parameter!$A$4:$L$5000, 9, FALSE))</f>
        <v/>
      </c>
      <c r="AF432" s="41" t="str">
        <f>IF($C432=".....","",VLOOKUP($C432, Parameter!$A$4:$L$5000, 10, FALSE))</f>
        <v/>
      </c>
      <c r="AG432" s="41" t="str">
        <f>IF($C432=".....","",VLOOKUP($C432, Parameter!$A$4:$L$5000, 11, FALSE))</f>
        <v/>
      </c>
      <c r="AH432" s="41" t="str">
        <f>IF($C432="..0.0.0.000","",_xlfn.IFNA(VLOOKUP($C432, Parameter!$A$4:$L$5000, 12, FALSE), ""))</f>
        <v/>
      </c>
      <c r="AI432" s="39"/>
      <c r="AJ432" s="39"/>
      <c r="AK432" s="39"/>
      <c r="AL432" s="39"/>
      <c r="AM432" s="39"/>
      <c r="AN432" s="39"/>
      <c r="AO432" s="39"/>
      <c r="AP432" s="41" t="str">
        <f>IF(F432="......", "", _xlfn.IFNA(VLOOKUP(F432, Parameter2!$D$2:$E$15000, 2, FALSE), "Kode aset salah :("))</f>
        <v/>
      </c>
      <c r="AQ432" s="39"/>
      <c r="AR432" s="51"/>
      <c r="AS432" s="52"/>
      <c r="AT432" s="53">
        <f t="shared" si="172"/>
        <v>0</v>
      </c>
      <c r="AU432" s="39" t="str">
        <f t="shared" si="173"/>
        <v/>
      </c>
      <c r="AV432" s="39" t="str">
        <f t="shared" si="174"/>
        <v/>
      </c>
      <c r="AW432" s="39" t="str">
        <f t="shared" si="175"/>
        <v/>
      </c>
      <c r="AX432" s="39" t="str">
        <f t="shared" si="176"/>
        <v/>
      </c>
      <c r="AY432" s="41" t="str">
        <f>IF(G432="...", "", VLOOKUP(G432, UPB!$A$3:$B$5000, 2, FALSE))</f>
        <v/>
      </c>
      <c r="AZ432" s="84"/>
      <c r="BA432" s="76"/>
      <c r="BB432" s="65"/>
      <c r="BC432" s="65"/>
      <c r="BD432" s="54"/>
      <c r="BE432" s="65"/>
      <c r="BF432" s="65"/>
      <c r="BG432" s="65"/>
      <c r="BH432" s="65"/>
      <c r="BI432" s="65"/>
      <c r="BJ432" s="65"/>
      <c r="BK432" s="65"/>
      <c r="BL432" s="65"/>
      <c r="BM432" s="65"/>
      <c r="BN432" s="70"/>
      <c r="BO432" s="65"/>
      <c r="BP432" s="65"/>
      <c r="BQ432" s="65"/>
      <c r="BR432" s="65"/>
      <c r="BS432" s="65"/>
      <c r="BT432" s="65"/>
      <c r="BU432" s="55" t="str">
        <f>IF(AND($D432 &lt;&gt; "", $D432 &lt;&gt; $E432, $F432 &lt;&gt; "x.x.x.x.x.x.x"), VLOOKUP($E432, Parameter!$E$3:$N$5000, 9, FALSE), "")</f>
        <v/>
      </c>
      <c r="BV432" s="55" t="str">
        <f>IF(AND($D432 &lt;&gt; "", $D432 &lt;&gt; $E432, $F432 &lt;&gt; "x.x.x.x.x.x.x"), VLOOKUP($E432, Parameter!$E$3:$N$5000, 10, FALSE), "")</f>
        <v/>
      </c>
      <c r="BW432" s="55" t="str">
        <f>IF(AND($D432 &lt;&gt; "", $D432 &lt;&gt; $E432, $F432 &lt;&gt; "x.x.x.x.x.x.x"), VLOOKUP($C432, Parameter!$A$4:$L$5000, 3, FALSE), "")</f>
        <v/>
      </c>
      <c r="BX432" s="55" t="str">
        <f>IF(AND($D432 &lt;&gt; "", $D432 &lt;&gt; $E432, $F432 &lt;&gt; "x.x.x.x.x.x.x"), VLOOKUP($C432, Parameter!$A$4:$L$5000, 4, FALSE), "")</f>
        <v/>
      </c>
      <c r="BY432" s="56">
        <f t="shared" si="177"/>
        <v>0</v>
      </c>
      <c r="BZ432" s="55" t="str">
        <f t="shared" si="178"/>
        <v>Intra</v>
      </c>
      <c r="CA432" s="55" t="str">
        <f>IF($BZ432="Ekstra", Parameter3!$B$2, "")</f>
        <v/>
      </c>
      <c r="CB432" s="55" t="str">
        <f>IF($BZ432="Ekstra", Parameter3!$C$2, "")</f>
        <v/>
      </c>
      <c r="CC432" s="55" t="str">
        <f>IF($BZ432="Ekstra", VLOOKUP($E432, Parameter!$E$3:$N$5000, 9, FALSE), "")</f>
        <v/>
      </c>
      <c r="CD432" s="55" t="str">
        <f>IF($BZ432="Ekstra", VLOOKUP($E432, Parameter!$E$3:$N$5000, 10, FALSE), "")</f>
        <v/>
      </c>
      <c r="CE432" s="56">
        <f t="shared" si="179"/>
        <v>0</v>
      </c>
      <c r="CF432" s="55" t="str">
        <f t="shared" ref="CF432:CG451" si="190">IF($F432="x.x.x.x.x.x.x", "x.x.x.x.x.x", "")</f>
        <v/>
      </c>
      <c r="CG432" s="55" t="str">
        <f t="shared" si="190"/>
        <v/>
      </c>
      <c r="CH432" s="55" t="str">
        <f t="shared" si="180"/>
        <v/>
      </c>
      <c r="CI432" s="55" t="str">
        <f>IF($F432="x.x.x.x.x.x.x", VLOOKUP($C432, Parameter!$A$4:$L$5000, 4, FALSE), "")</f>
        <v/>
      </c>
      <c r="CJ432" s="56">
        <f t="shared" si="181"/>
        <v>0</v>
      </c>
      <c r="CM432" s="4" t="str">
        <f t="shared" si="182"/>
        <v>...-...-.....</v>
      </c>
      <c r="CN432" s="57">
        <f t="shared" si="183"/>
        <v>0</v>
      </c>
      <c r="CO432" s="58">
        <f t="shared" si="184"/>
        <v>0</v>
      </c>
      <c r="CP432" s="4" t="str">
        <f t="shared" si="185"/>
        <v/>
      </c>
      <c r="CQ432" s="4" t="b">
        <f t="shared" si="186"/>
        <v>0</v>
      </c>
      <c r="CR432" s="4" t="str">
        <f t="shared" si="187"/>
        <v/>
      </c>
      <c r="CS432" s="4" t="str">
        <f t="shared" si="188"/>
        <v/>
      </c>
      <c r="CT432" s="91" t="b">
        <f t="shared" si="165"/>
        <v>0</v>
      </c>
    </row>
    <row r="433" spans="1:98" s="4" customFormat="1" x14ac:dyDescent="0.25">
      <c r="A433" s="50" t="str">
        <f t="shared" si="166"/>
        <v>...</v>
      </c>
      <c r="B433" s="50" t="str">
        <f t="shared" si="167"/>
        <v>...</v>
      </c>
      <c r="C433" s="50" t="str">
        <f t="shared" si="168"/>
        <v>.....</v>
      </c>
      <c r="D433" s="50" t="str">
        <f>IF($C433=".....","",_xlfn.IFNA(VLOOKUP($C433, Parameter!$A$4:$L$5000, 3, FALSE), ""))</f>
        <v/>
      </c>
      <c r="E433" s="50" t="str">
        <f t="shared" si="169"/>
        <v>.....</v>
      </c>
      <c r="F433" s="50" t="str">
        <f t="shared" si="170"/>
        <v>......</v>
      </c>
      <c r="G433" s="50" t="str">
        <f t="shared" si="171"/>
        <v>...</v>
      </c>
      <c r="H433" s="40">
        <f>IF(E433=".....", 0, _xlfn.IFNA(VLOOKUP($E433, Parameter2!$A$2:$C$5000, 3, FALSE), 0))</f>
        <v>0</v>
      </c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18" t="str">
        <f>IF(C433=".....","",_xlfn.IFNA(VLOOKUP($C433, Parameter!$A$4:$B$5000, 2, FALSE), "Kode belanja salah :("))</f>
        <v/>
      </c>
      <c r="X433" s="35"/>
      <c r="Y433" s="121"/>
      <c r="Z433" s="17"/>
      <c r="AA433" s="20"/>
      <c r="AB433" s="41" t="str">
        <f>IF($C433=".....","",VLOOKUP($C433, Parameter!$A$4:$L$5000, 6, FALSE))</f>
        <v/>
      </c>
      <c r="AC433" s="41" t="str">
        <f>IF($C433=".....","",VLOOKUP($C433, Parameter!$A$4:$L$5000, 7, FALSE))</f>
        <v/>
      </c>
      <c r="AD433" s="41" t="str">
        <f>IF($C433=".....","",VLOOKUP($C433, Parameter!$A$4:$L$5000, 8, FALSE))</f>
        <v/>
      </c>
      <c r="AE433" s="41" t="str">
        <f>IF($C433=".....","",VLOOKUP($C433, Parameter!$A$4:$L$5000, 9, FALSE))</f>
        <v/>
      </c>
      <c r="AF433" s="41" t="str">
        <f>IF($C433=".....","",VLOOKUP($C433, Parameter!$A$4:$L$5000, 10, FALSE))</f>
        <v/>
      </c>
      <c r="AG433" s="41" t="str">
        <f>IF($C433=".....","",VLOOKUP($C433, Parameter!$A$4:$L$5000, 11, FALSE))</f>
        <v/>
      </c>
      <c r="AH433" s="41" t="str">
        <f>IF($C433="..0.0.0.000","",_xlfn.IFNA(VLOOKUP($C433, Parameter!$A$4:$L$5000, 12, FALSE), ""))</f>
        <v/>
      </c>
      <c r="AI433" s="39"/>
      <c r="AJ433" s="39"/>
      <c r="AK433" s="39"/>
      <c r="AL433" s="39"/>
      <c r="AM433" s="39"/>
      <c r="AN433" s="39"/>
      <c r="AO433" s="39"/>
      <c r="AP433" s="41" t="str">
        <f>IF(F433="......", "", _xlfn.IFNA(VLOOKUP(F433, Parameter2!$D$2:$E$15000, 2, FALSE), "Kode aset salah :("))</f>
        <v/>
      </c>
      <c r="AQ433" s="39"/>
      <c r="AR433" s="51"/>
      <c r="AS433" s="52"/>
      <c r="AT433" s="53">
        <f t="shared" si="172"/>
        <v>0</v>
      </c>
      <c r="AU433" s="39" t="str">
        <f t="shared" si="173"/>
        <v/>
      </c>
      <c r="AV433" s="39" t="str">
        <f t="shared" si="174"/>
        <v/>
      </c>
      <c r="AW433" s="39" t="str">
        <f t="shared" si="175"/>
        <v/>
      </c>
      <c r="AX433" s="39" t="str">
        <f t="shared" si="176"/>
        <v/>
      </c>
      <c r="AY433" s="41" t="str">
        <f>IF(G433="...", "", VLOOKUP(G433, UPB!$A$3:$B$5000, 2, FALSE))</f>
        <v/>
      </c>
      <c r="AZ433" s="84"/>
      <c r="BA433" s="76"/>
      <c r="BB433" s="65"/>
      <c r="BC433" s="65"/>
      <c r="BD433" s="54"/>
      <c r="BE433" s="65"/>
      <c r="BF433" s="65"/>
      <c r="BG433" s="65"/>
      <c r="BH433" s="65"/>
      <c r="BI433" s="65"/>
      <c r="BJ433" s="65"/>
      <c r="BK433" s="65"/>
      <c r="BL433" s="65"/>
      <c r="BM433" s="65"/>
      <c r="BN433" s="70"/>
      <c r="BO433" s="65"/>
      <c r="BP433" s="65"/>
      <c r="BQ433" s="65"/>
      <c r="BR433" s="65"/>
      <c r="BS433" s="65"/>
      <c r="BT433" s="65"/>
      <c r="BU433" s="55" t="str">
        <f>IF(AND($D433 &lt;&gt; "", $D433 &lt;&gt; $E433, $F433 &lt;&gt; "x.x.x.x.x.x.x"), VLOOKUP($E433, Parameter!$E$3:$N$5000, 9, FALSE), "")</f>
        <v/>
      </c>
      <c r="BV433" s="55" t="str">
        <f>IF(AND($D433 &lt;&gt; "", $D433 &lt;&gt; $E433, $F433 &lt;&gt; "x.x.x.x.x.x.x"), VLOOKUP($E433, Parameter!$E$3:$N$5000, 10, FALSE), "")</f>
        <v/>
      </c>
      <c r="BW433" s="55" t="str">
        <f>IF(AND($D433 &lt;&gt; "", $D433 &lt;&gt; $E433, $F433 &lt;&gt; "x.x.x.x.x.x.x"), VLOOKUP($C433, Parameter!$A$4:$L$5000, 3, FALSE), "")</f>
        <v/>
      </c>
      <c r="BX433" s="55" t="str">
        <f>IF(AND($D433 &lt;&gt; "", $D433 &lt;&gt; $E433, $F433 &lt;&gt; "x.x.x.x.x.x.x"), VLOOKUP($C433, Parameter!$A$4:$L$5000, 4, FALSE), "")</f>
        <v/>
      </c>
      <c r="BY433" s="56">
        <f t="shared" si="177"/>
        <v>0</v>
      </c>
      <c r="BZ433" s="55" t="str">
        <f t="shared" si="178"/>
        <v>Intra</v>
      </c>
      <c r="CA433" s="55" t="str">
        <f>IF($BZ433="Ekstra", Parameter3!$B$2, "")</f>
        <v/>
      </c>
      <c r="CB433" s="55" t="str">
        <f>IF($BZ433="Ekstra", Parameter3!$C$2, "")</f>
        <v/>
      </c>
      <c r="CC433" s="55" t="str">
        <f>IF($BZ433="Ekstra", VLOOKUP($E433, Parameter!$E$3:$N$5000, 9, FALSE), "")</f>
        <v/>
      </c>
      <c r="CD433" s="55" t="str">
        <f>IF($BZ433="Ekstra", VLOOKUP($E433, Parameter!$E$3:$N$5000, 10, FALSE), "")</f>
        <v/>
      </c>
      <c r="CE433" s="56">
        <f t="shared" si="179"/>
        <v>0</v>
      </c>
      <c r="CF433" s="55" t="str">
        <f t="shared" si="190"/>
        <v/>
      </c>
      <c r="CG433" s="55" t="str">
        <f t="shared" si="190"/>
        <v/>
      </c>
      <c r="CH433" s="55" t="str">
        <f t="shared" si="180"/>
        <v/>
      </c>
      <c r="CI433" s="55" t="str">
        <f>IF($F433="x.x.x.x.x.x.x", VLOOKUP($C433, Parameter!$A$4:$L$5000, 4, FALSE), "")</f>
        <v/>
      </c>
      <c r="CJ433" s="56">
        <f t="shared" si="181"/>
        <v>0</v>
      </c>
      <c r="CM433" s="4" t="str">
        <f t="shared" si="182"/>
        <v>...-...-.....</v>
      </c>
      <c r="CN433" s="57">
        <f t="shared" si="183"/>
        <v>0</v>
      </c>
      <c r="CO433" s="58">
        <f t="shared" si="184"/>
        <v>0</v>
      </c>
      <c r="CP433" s="4" t="str">
        <f t="shared" si="185"/>
        <v/>
      </c>
      <c r="CQ433" s="4" t="b">
        <f t="shared" si="186"/>
        <v>0</v>
      </c>
      <c r="CR433" s="4" t="str">
        <f t="shared" si="187"/>
        <v/>
      </c>
      <c r="CS433" s="4" t="str">
        <f t="shared" si="188"/>
        <v/>
      </c>
      <c r="CT433" s="91" t="b">
        <f t="shared" si="165"/>
        <v>0</v>
      </c>
    </row>
    <row r="434" spans="1:98" s="4" customFormat="1" x14ac:dyDescent="0.25">
      <c r="A434" s="50" t="str">
        <f t="shared" si="166"/>
        <v>...</v>
      </c>
      <c r="B434" s="50" t="str">
        <f t="shared" si="167"/>
        <v>...</v>
      </c>
      <c r="C434" s="50" t="str">
        <f t="shared" si="168"/>
        <v>.....</v>
      </c>
      <c r="D434" s="50" t="str">
        <f>IF($C434=".....","",_xlfn.IFNA(VLOOKUP($C434, Parameter!$A$4:$L$5000, 3, FALSE), ""))</f>
        <v/>
      </c>
      <c r="E434" s="50" t="str">
        <f t="shared" si="169"/>
        <v>.....</v>
      </c>
      <c r="F434" s="50" t="str">
        <f t="shared" si="170"/>
        <v>......</v>
      </c>
      <c r="G434" s="50" t="str">
        <f t="shared" si="171"/>
        <v>...</v>
      </c>
      <c r="H434" s="40">
        <f>IF(E434=".....", 0, _xlfn.IFNA(VLOOKUP($E434, Parameter2!$A$2:$C$5000, 3, FALSE), 0))</f>
        <v>0</v>
      </c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18" t="str">
        <f>IF(C434=".....","",_xlfn.IFNA(VLOOKUP($C434, Parameter!$A$4:$B$5000, 2, FALSE), "Kode belanja salah :("))</f>
        <v/>
      </c>
      <c r="X434" s="35"/>
      <c r="Y434" s="121"/>
      <c r="Z434" s="17"/>
      <c r="AA434" s="20"/>
      <c r="AB434" s="41" t="str">
        <f>IF($C434=".....","",VLOOKUP($C434, Parameter!$A$4:$L$5000, 6, FALSE))</f>
        <v/>
      </c>
      <c r="AC434" s="41" t="str">
        <f>IF($C434=".....","",VLOOKUP($C434, Parameter!$A$4:$L$5000, 7, FALSE))</f>
        <v/>
      </c>
      <c r="AD434" s="41" t="str">
        <f>IF($C434=".....","",VLOOKUP($C434, Parameter!$A$4:$L$5000, 8, FALSE))</f>
        <v/>
      </c>
      <c r="AE434" s="41" t="str">
        <f>IF($C434=".....","",VLOOKUP($C434, Parameter!$A$4:$L$5000, 9, FALSE))</f>
        <v/>
      </c>
      <c r="AF434" s="41" t="str">
        <f>IF($C434=".....","",VLOOKUP($C434, Parameter!$A$4:$L$5000, 10, FALSE))</f>
        <v/>
      </c>
      <c r="AG434" s="41" t="str">
        <f>IF($C434=".....","",VLOOKUP($C434, Parameter!$A$4:$L$5000, 11, FALSE))</f>
        <v/>
      </c>
      <c r="AH434" s="41" t="str">
        <f>IF($C434="..0.0.0.000","",_xlfn.IFNA(VLOOKUP($C434, Parameter!$A$4:$L$5000, 12, FALSE), ""))</f>
        <v/>
      </c>
      <c r="AI434" s="39"/>
      <c r="AJ434" s="39"/>
      <c r="AK434" s="39"/>
      <c r="AL434" s="39"/>
      <c r="AM434" s="39"/>
      <c r="AN434" s="39"/>
      <c r="AO434" s="39"/>
      <c r="AP434" s="41" t="str">
        <f>IF(F434="......", "", _xlfn.IFNA(VLOOKUP(F434, Parameter2!$D$2:$E$15000, 2, FALSE), "Kode aset salah :("))</f>
        <v/>
      </c>
      <c r="AQ434" s="39"/>
      <c r="AR434" s="51"/>
      <c r="AS434" s="52"/>
      <c r="AT434" s="53">
        <f t="shared" si="172"/>
        <v>0</v>
      </c>
      <c r="AU434" s="39" t="str">
        <f t="shared" si="173"/>
        <v/>
      </c>
      <c r="AV434" s="39" t="str">
        <f t="shared" si="174"/>
        <v/>
      </c>
      <c r="AW434" s="39" t="str">
        <f t="shared" si="175"/>
        <v/>
      </c>
      <c r="AX434" s="39" t="str">
        <f t="shared" si="176"/>
        <v/>
      </c>
      <c r="AY434" s="41" t="str">
        <f>IF(G434="...", "", VLOOKUP(G434, UPB!$A$3:$B$5000, 2, FALSE))</f>
        <v/>
      </c>
      <c r="AZ434" s="84"/>
      <c r="BA434" s="76"/>
      <c r="BB434" s="65"/>
      <c r="BC434" s="65"/>
      <c r="BD434" s="54"/>
      <c r="BE434" s="65"/>
      <c r="BF434" s="65"/>
      <c r="BG434" s="65"/>
      <c r="BH434" s="65"/>
      <c r="BI434" s="65"/>
      <c r="BJ434" s="65"/>
      <c r="BK434" s="65"/>
      <c r="BL434" s="65"/>
      <c r="BM434" s="65"/>
      <c r="BN434" s="70"/>
      <c r="BO434" s="65"/>
      <c r="BP434" s="65"/>
      <c r="BQ434" s="65"/>
      <c r="BR434" s="65"/>
      <c r="BS434" s="65"/>
      <c r="BT434" s="65"/>
      <c r="BU434" s="55" t="str">
        <f>IF(AND($D434 &lt;&gt; "", $D434 &lt;&gt; $E434, $F434 &lt;&gt; "x.x.x.x.x.x.x"), VLOOKUP($E434, Parameter!$E$3:$N$5000, 9, FALSE), "")</f>
        <v/>
      </c>
      <c r="BV434" s="55" t="str">
        <f>IF(AND($D434 &lt;&gt; "", $D434 &lt;&gt; $E434, $F434 &lt;&gt; "x.x.x.x.x.x.x"), VLOOKUP($E434, Parameter!$E$3:$N$5000, 10, FALSE), "")</f>
        <v/>
      </c>
      <c r="BW434" s="55" t="str">
        <f>IF(AND($D434 &lt;&gt; "", $D434 &lt;&gt; $E434, $F434 &lt;&gt; "x.x.x.x.x.x.x"), VLOOKUP($C434, Parameter!$A$4:$L$5000, 3, FALSE), "")</f>
        <v/>
      </c>
      <c r="BX434" s="55" t="str">
        <f>IF(AND($D434 &lt;&gt; "", $D434 &lt;&gt; $E434, $F434 &lt;&gt; "x.x.x.x.x.x.x"), VLOOKUP($C434, Parameter!$A$4:$L$5000, 4, FALSE), "")</f>
        <v/>
      </c>
      <c r="BY434" s="56">
        <f t="shared" si="177"/>
        <v>0</v>
      </c>
      <c r="BZ434" s="55" t="str">
        <f t="shared" si="178"/>
        <v>Intra</v>
      </c>
      <c r="CA434" s="55" t="str">
        <f>IF($BZ434="Ekstra", Parameter3!$B$2, "")</f>
        <v/>
      </c>
      <c r="CB434" s="55" t="str">
        <f>IF($BZ434="Ekstra", Parameter3!$C$2, "")</f>
        <v/>
      </c>
      <c r="CC434" s="55" t="str">
        <f>IF($BZ434="Ekstra", VLOOKUP($E434, Parameter!$E$3:$N$5000, 9, FALSE), "")</f>
        <v/>
      </c>
      <c r="CD434" s="55" t="str">
        <f>IF($BZ434="Ekstra", VLOOKUP($E434, Parameter!$E$3:$N$5000, 10, FALSE), "")</f>
        <v/>
      </c>
      <c r="CE434" s="56">
        <f t="shared" si="179"/>
        <v>0</v>
      </c>
      <c r="CF434" s="55" t="str">
        <f t="shared" si="190"/>
        <v/>
      </c>
      <c r="CG434" s="55" t="str">
        <f t="shared" si="190"/>
        <v/>
      </c>
      <c r="CH434" s="55" t="str">
        <f t="shared" si="180"/>
        <v/>
      </c>
      <c r="CI434" s="55" t="str">
        <f>IF($F434="x.x.x.x.x.x.x", VLOOKUP($C434, Parameter!$A$4:$L$5000, 4, FALSE), "")</f>
        <v/>
      </c>
      <c r="CJ434" s="56">
        <f t="shared" si="181"/>
        <v>0</v>
      </c>
      <c r="CM434" s="4" t="str">
        <f t="shared" si="182"/>
        <v>...-...-.....</v>
      </c>
      <c r="CN434" s="57">
        <f t="shared" si="183"/>
        <v>0</v>
      </c>
      <c r="CO434" s="58">
        <f t="shared" si="184"/>
        <v>0</v>
      </c>
      <c r="CP434" s="4" t="str">
        <f t="shared" si="185"/>
        <v/>
      </c>
      <c r="CQ434" s="4" t="b">
        <f t="shared" si="186"/>
        <v>0</v>
      </c>
      <c r="CR434" s="4" t="str">
        <f t="shared" si="187"/>
        <v/>
      </c>
      <c r="CS434" s="4" t="str">
        <f t="shared" si="188"/>
        <v/>
      </c>
      <c r="CT434" s="91" t="b">
        <f t="shared" si="165"/>
        <v>0</v>
      </c>
    </row>
    <row r="435" spans="1:98" s="4" customFormat="1" x14ac:dyDescent="0.25">
      <c r="A435" s="50" t="str">
        <f t="shared" si="166"/>
        <v>...</v>
      </c>
      <c r="B435" s="50" t="str">
        <f t="shared" si="167"/>
        <v>...</v>
      </c>
      <c r="C435" s="50" t="str">
        <f t="shared" si="168"/>
        <v>.....</v>
      </c>
      <c r="D435" s="50" t="str">
        <f>IF($C435=".....","",_xlfn.IFNA(VLOOKUP($C435, Parameter!$A$4:$L$5000, 3, FALSE), ""))</f>
        <v/>
      </c>
      <c r="E435" s="50" t="str">
        <f t="shared" si="169"/>
        <v>.....</v>
      </c>
      <c r="F435" s="50" t="str">
        <f t="shared" si="170"/>
        <v>......</v>
      </c>
      <c r="G435" s="50" t="str">
        <f t="shared" si="171"/>
        <v>...</v>
      </c>
      <c r="H435" s="40">
        <f>IF(E435=".....", 0, _xlfn.IFNA(VLOOKUP($E435, Parameter2!$A$2:$C$5000, 3, FALSE), 0))</f>
        <v>0</v>
      </c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18" t="str">
        <f>IF(C435=".....","",_xlfn.IFNA(VLOOKUP($C435, Parameter!$A$4:$B$5000, 2, FALSE), "Kode belanja salah :("))</f>
        <v/>
      </c>
      <c r="X435" s="35"/>
      <c r="Y435" s="121"/>
      <c r="Z435" s="17"/>
      <c r="AA435" s="20"/>
      <c r="AB435" s="41" t="str">
        <f>IF($C435=".....","",VLOOKUP($C435, Parameter!$A$4:$L$5000, 6, FALSE))</f>
        <v/>
      </c>
      <c r="AC435" s="41" t="str">
        <f>IF($C435=".....","",VLOOKUP($C435, Parameter!$A$4:$L$5000, 7, FALSE))</f>
        <v/>
      </c>
      <c r="AD435" s="41" t="str">
        <f>IF($C435=".....","",VLOOKUP($C435, Parameter!$A$4:$L$5000, 8, FALSE))</f>
        <v/>
      </c>
      <c r="AE435" s="41" t="str">
        <f>IF($C435=".....","",VLOOKUP($C435, Parameter!$A$4:$L$5000, 9, FALSE))</f>
        <v/>
      </c>
      <c r="AF435" s="41" t="str">
        <f>IF($C435=".....","",VLOOKUP($C435, Parameter!$A$4:$L$5000, 10, FALSE))</f>
        <v/>
      </c>
      <c r="AG435" s="41" t="str">
        <f>IF($C435=".....","",VLOOKUP($C435, Parameter!$A$4:$L$5000, 11, FALSE))</f>
        <v/>
      </c>
      <c r="AH435" s="41" t="str">
        <f>IF($C435="..0.0.0.000","",_xlfn.IFNA(VLOOKUP($C435, Parameter!$A$4:$L$5000, 12, FALSE), ""))</f>
        <v/>
      </c>
      <c r="AI435" s="39"/>
      <c r="AJ435" s="39"/>
      <c r="AK435" s="39"/>
      <c r="AL435" s="39"/>
      <c r="AM435" s="39"/>
      <c r="AN435" s="39"/>
      <c r="AO435" s="39"/>
      <c r="AP435" s="41" t="str">
        <f>IF(F435="......", "", _xlfn.IFNA(VLOOKUP(F435, Parameter2!$D$2:$E$15000, 2, FALSE), "Kode aset salah :("))</f>
        <v/>
      </c>
      <c r="AQ435" s="39"/>
      <c r="AR435" s="51"/>
      <c r="AS435" s="52"/>
      <c r="AT435" s="53">
        <f t="shared" si="172"/>
        <v>0</v>
      </c>
      <c r="AU435" s="39" t="str">
        <f t="shared" si="173"/>
        <v/>
      </c>
      <c r="AV435" s="39" t="str">
        <f t="shared" si="174"/>
        <v/>
      </c>
      <c r="AW435" s="39" t="str">
        <f t="shared" si="175"/>
        <v/>
      </c>
      <c r="AX435" s="39" t="str">
        <f t="shared" si="176"/>
        <v/>
      </c>
      <c r="AY435" s="41" t="str">
        <f>IF(G435="...", "", VLOOKUP(G435, UPB!$A$3:$B$5000, 2, FALSE))</f>
        <v/>
      </c>
      <c r="AZ435" s="84"/>
      <c r="BA435" s="76"/>
      <c r="BB435" s="65"/>
      <c r="BC435" s="65"/>
      <c r="BD435" s="54"/>
      <c r="BE435" s="65"/>
      <c r="BF435" s="65"/>
      <c r="BG435" s="65"/>
      <c r="BH435" s="65"/>
      <c r="BI435" s="65"/>
      <c r="BJ435" s="65"/>
      <c r="BK435" s="65"/>
      <c r="BL435" s="65"/>
      <c r="BM435" s="65"/>
      <c r="BN435" s="70"/>
      <c r="BO435" s="65"/>
      <c r="BP435" s="65"/>
      <c r="BQ435" s="65"/>
      <c r="BR435" s="65"/>
      <c r="BS435" s="65"/>
      <c r="BT435" s="65"/>
      <c r="BU435" s="55" t="str">
        <f>IF(AND($D435 &lt;&gt; "", $D435 &lt;&gt; $E435, $F435 &lt;&gt; "x.x.x.x.x.x.x"), VLOOKUP($E435, Parameter!$E$3:$N$5000, 9, FALSE), "")</f>
        <v/>
      </c>
      <c r="BV435" s="55" t="str">
        <f>IF(AND($D435 &lt;&gt; "", $D435 &lt;&gt; $E435, $F435 &lt;&gt; "x.x.x.x.x.x.x"), VLOOKUP($E435, Parameter!$E$3:$N$5000, 10, FALSE), "")</f>
        <v/>
      </c>
      <c r="BW435" s="55" t="str">
        <f>IF(AND($D435 &lt;&gt; "", $D435 &lt;&gt; $E435, $F435 &lt;&gt; "x.x.x.x.x.x.x"), VLOOKUP($C435, Parameter!$A$4:$L$5000, 3, FALSE), "")</f>
        <v/>
      </c>
      <c r="BX435" s="55" t="str">
        <f>IF(AND($D435 &lt;&gt; "", $D435 &lt;&gt; $E435, $F435 &lt;&gt; "x.x.x.x.x.x.x"), VLOOKUP($C435, Parameter!$A$4:$L$5000, 4, FALSE), "")</f>
        <v/>
      </c>
      <c r="BY435" s="56">
        <f t="shared" si="177"/>
        <v>0</v>
      </c>
      <c r="BZ435" s="55" t="str">
        <f t="shared" si="178"/>
        <v>Intra</v>
      </c>
      <c r="CA435" s="55" t="str">
        <f>IF($BZ435="Ekstra", Parameter3!$B$2, "")</f>
        <v/>
      </c>
      <c r="CB435" s="55" t="str">
        <f>IF($BZ435="Ekstra", Parameter3!$C$2, "")</f>
        <v/>
      </c>
      <c r="CC435" s="55" t="str">
        <f>IF($BZ435="Ekstra", VLOOKUP($E435, Parameter!$E$3:$N$5000, 9, FALSE), "")</f>
        <v/>
      </c>
      <c r="CD435" s="55" t="str">
        <f>IF($BZ435="Ekstra", VLOOKUP($E435, Parameter!$E$3:$N$5000, 10, FALSE), "")</f>
        <v/>
      </c>
      <c r="CE435" s="56">
        <f t="shared" si="179"/>
        <v>0</v>
      </c>
      <c r="CF435" s="55" t="str">
        <f t="shared" si="190"/>
        <v/>
      </c>
      <c r="CG435" s="55" t="str">
        <f t="shared" si="190"/>
        <v/>
      </c>
      <c r="CH435" s="55" t="str">
        <f t="shared" si="180"/>
        <v/>
      </c>
      <c r="CI435" s="55" t="str">
        <f>IF($F435="x.x.x.x.x.x.x", VLOOKUP($C435, Parameter!$A$4:$L$5000, 4, FALSE), "")</f>
        <v/>
      </c>
      <c r="CJ435" s="56">
        <f t="shared" si="181"/>
        <v>0</v>
      </c>
      <c r="CM435" s="4" t="str">
        <f t="shared" si="182"/>
        <v>...-...-.....</v>
      </c>
      <c r="CN435" s="57">
        <f t="shared" si="183"/>
        <v>0</v>
      </c>
      <c r="CO435" s="58">
        <f t="shared" si="184"/>
        <v>0</v>
      </c>
      <c r="CP435" s="4" t="str">
        <f t="shared" si="185"/>
        <v/>
      </c>
      <c r="CQ435" s="4" t="b">
        <f t="shared" si="186"/>
        <v>0</v>
      </c>
      <c r="CR435" s="4" t="str">
        <f t="shared" si="187"/>
        <v/>
      </c>
      <c r="CS435" s="4" t="str">
        <f t="shared" si="188"/>
        <v/>
      </c>
      <c r="CT435" s="91" t="b">
        <f t="shared" si="165"/>
        <v>0</v>
      </c>
    </row>
    <row r="436" spans="1:98" s="4" customFormat="1" x14ac:dyDescent="0.25">
      <c r="A436" s="50" t="str">
        <f t="shared" si="166"/>
        <v>...</v>
      </c>
      <c r="B436" s="50" t="str">
        <f t="shared" si="167"/>
        <v>...</v>
      </c>
      <c r="C436" s="50" t="str">
        <f t="shared" si="168"/>
        <v>.....</v>
      </c>
      <c r="D436" s="50" t="str">
        <f>IF($C436=".....","",_xlfn.IFNA(VLOOKUP($C436, Parameter!$A$4:$L$5000, 3, FALSE), ""))</f>
        <v/>
      </c>
      <c r="E436" s="50" t="str">
        <f t="shared" si="169"/>
        <v>.....</v>
      </c>
      <c r="F436" s="50" t="str">
        <f t="shared" si="170"/>
        <v>......</v>
      </c>
      <c r="G436" s="50" t="str">
        <f t="shared" si="171"/>
        <v>...</v>
      </c>
      <c r="H436" s="40">
        <f>IF(E436=".....", 0, _xlfn.IFNA(VLOOKUP($E436, Parameter2!$A$2:$C$5000, 3, FALSE), 0))</f>
        <v>0</v>
      </c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18" t="str">
        <f>IF(C436=".....","",_xlfn.IFNA(VLOOKUP($C436, Parameter!$A$4:$B$5000, 2, FALSE), "Kode belanja salah :("))</f>
        <v/>
      </c>
      <c r="X436" s="35"/>
      <c r="Y436" s="121"/>
      <c r="Z436" s="17"/>
      <c r="AA436" s="20"/>
      <c r="AB436" s="41" t="str">
        <f>IF($C436=".....","",VLOOKUP($C436, Parameter!$A$4:$L$5000, 6, FALSE))</f>
        <v/>
      </c>
      <c r="AC436" s="41" t="str">
        <f>IF($C436=".....","",VLOOKUP($C436, Parameter!$A$4:$L$5000, 7, FALSE))</f>
        <v/>
      </c>
      <c r="AD436" s="41" t="str">
        <f>IF($C436=".....","",VLOOKUP($C436, Parameter!$A$4:$L$5000, 8, FALSE))</f>
        <v/>
      </c>
      <c r="AE436" s="41" t="str">
        <f>IF($C436=".....","",VLOOKUP($C436, Parameter!$A$4:$L$5000, 9, FALSE))</f>
        <v/>
      </c>
      <c r="AF436" s="41" t="str">
        <f>IF($C436=".....","",VLOOKUP($C436, Parameter!$A$4:$L$5000, 10, FALSE))</f>
        <v/>
      </c>
      <c r="AG436" s="41" t="str">
        <f>IF($C436=".....","",VLOOKUP($C436, Parameter!$A$4:$L$5000, 11, FALSE))</f>
        <v/>
      </c>
      <c r="AH436" s="41" t="str">
        <f>IF($C436="..0.0.0.000","",_xlfn.IFNA(VLOOKUP($C436, Parameter!$A$4:$L$5000, 12, FALSE), ""))</f>
        <v/>
      </c>
      <c r="AI436" s="39"/>
      <c r="AJ436" s="39"/>
      <c r="AK436" s="39"/>
      <c r="AL436" s="39"/>
      <c r="AM436" s="39"/>
      <c r="AN436" s="39"/>
      <c r="AO436" s="39"/>
      <c r="AP436" s="41" t="str">
        <f>IF(F436="......", "", _xlfn.IFNA(VLOOKUP(F436, Parameter2!$D$2:$E$15000, 2, FALSE), "Kode aset salah :("))</f>
        <v/>
      </c>
      <c r="AQ436" s="39"/>
      <c r="AR436" s="51"/>
      <c r="AS436" s="52"/>
      <c r="AT436" s="53">
        <f t="shared" si="172"/>
        <v>0</v>
      </c>
      <c r="AU436" s="39" t="str">
        <f t="shared" si="173"/>
        <v/>
      </c>
      <c r="AV436" s="39" t="str">
        <f t="shared" si="174"/>
        <v/>
      </c>
      <c r="AW436" s="39" t="str">
        <f t="shared" si="175"/>
        <v/>
      </c>
      <c r="AX436" s="39" t="str">
        <f t="shared" si="176"/>
        <v/>
      </c>
      <c r="AY436" s="41" t="str">
        <f>IF(G436="...", "", VLOOKUP(G436, UPB!$A$3:$B$5000, 2, FALSE))</f>
        <v/>
      </c>
      <c r="AZ436" s="84"/>
      <c r="BA436" s="76"/>
      <c r="BB436" s="65"/>
      <c r="BC436" s="65"/>
      <c r="BD436" s="54"/>
      <c r="BE436" s="65"/>
      <c r="BF436" s="65"/>
      <c r="BG436" s="65"/>
      <c r="BH436" s="65"/>
      <c r="BI436" s="65"/>
      <c r="BJ436" s="65"/>
      <c r="BK436" s="65"/>
      <c r="BL436" s="65"/>
      <c r="BM436" s="65"/>
      <c r="BN436" s="70"/>
      <c r="BO436" s="65"/>
      <c r="BP436" s="65"/>
      <c r="BQ436" s="65"/>
      <c r="BR436" s="65"/>
      <c r="BS436" s="65"/>
      <c r="BT436" s="65"/>
      <c r="BU436" s="55" t="str">
        <f>IF(AND($D436 &lt;&gt; "", $D436 &lt;&gt; $E436, $F436 &lt;&gt; "x.x.x.x.x.x.x"), VLOOKUP($E436, Parameter!$E$3:$N$5000, 9, FALSE), "")</f>
        <v/>
      </c>
      <c r="BV436" s="55" t="str">
        <f>IF(AND($D436 &lt;&gt; "", $D436 &lt;&gt; $E436, $F436 &lt;&gt; "x.x.x.x.x.x.x"), VLOOKUP($E436, Parameter!$E$3:$N$5000, 10, FALSE), "")</f>
        <v/>
      </c>
      <c r="BW436" s="55" t="str">
        <f>IF(AND($D436 &lt;&gt; "", $D436 &lt;&gt; $E436, $F436 &lt;&gt; "x.x.x.x.x.x.x"), VLOOKUP($C436, Parameter!$A$4:$L$5000, 3, FALSE), "")</f>
        <v/>
      </c>
      <c r="BX436" s="55" t="str">
        <f>IF(AND($D436 &lt;&gt; "", $D436 &lt;&gt; $E436, $F436 &lt;&gt; "x.x.x.x.x.x.x"), VLOOKUP($C436, Parameter!$A$4:$L$5000, 4, FALSE), "")</f>
        <v/>
      </c>
      <c r="BY436" s="56">
        <f t="shared" si="177"/>
        <v>0</v>
      </c>
      <c r="BZ436" s="55" t="str">
        <f t="shared" si="178"/>
        <v>Intra</v>
      </c>
      <c r="CA436" s="55" t="str">
        <f>IF($BZ436="Ekstra", Parameter3!$B$2, "")</f>
        <v/>
      </c>
      <c r="CB436" s="55" t="str">
        <f>IF($BZ436="Ekstra", Parameter3!$C$2, "")</f>
        <v/>
      </c>
      <c r="CC436" s="55" t="str">
        <f>IF($BZ436="Ekstra", VLOOKUP($E436, Parameter!$E$3:$N$5000, 9, FALSE), "")</f>
        <v/>
      </c>
      <c r="CD436" s="55" t="str">
        <f>IF($BZ436="Ekstra", VLOOKUP($E436, Parameter!$E$3:$N$5000, 10, FALSE), "")</f>
        <v/>
      </c>
      <c r="CE436" s="56">
        <f t="shared" si="179"/>
        <v>0</v>
      </c>
      <c r="CF436" s="55" t="str">
        <f t="shared" si="190"/>
        <v/>
      </c>
      <c r="CG436" s="55" t="str">
        <f t="shared" si="190"/>
        <v/>
      </c>
      <c r="CH436" s="55" t="str">
        <f t="shared" si="180"/>
        <v/>
      </c>
      <c r="CI436" s="55" t="str">
        <f>IF($F436="x.x.x.x.x.x.x", VLOOKUP($C436, Parameter!$A$4:$L$5000, 4, FALSE), "")</f>
        <v/>
      </c>
      <c r="CJ436" s="56">
        <f t="shared" si="181"/>
        <v>0</v>
      </c>
      <c r="CM436" s="4" t="str">
        <f t="shared" si="182"/>
        <v>...-...-.....</v>
      </c>
      <c r="CN436" s="57">
        <f t="shared" si="183"/>
        <v>0</v>
      </c>
      <c r="CO436" s="58">
        <f t="shared" si="184"/>
        <v>0</v>
      </c>
      <c r="CP436" s="4" t="str">
        <f t="shared" si="185"/>
        <v/>
      </c>
      <c r="CQ436" s="4" t="b">
        <f t="shared" si="186"/>
        <v>0</v>
      </c>
      <c r="CR436" s="4" t="str">
        <f t="shared" si="187"/>
        <v/>
      </c>
      <c r="CS436" s="4" t="str">
        <f t="shared" si="188"/>
        <v/>
      </c>
      <c r="CT436" s="91" t="b">
        <f t="shared" si="165"/>
        <v>0</v>
      </c>
    </row>
    <row r="437" spans="1:98" s="4" customFormat="1" x14ac:dyDescent="0.25">
      <c r="A437" s="50" t="str">
        <f t="shared" si="166"/>
        <v>...</v>
      </c>
      <c r="B437" s="50" t="str">
        <f t="shared" si="167"/>
        <v>...</v>
      </c>
      <c r="C437" s="50" t="str">
        <f t="shared" si="168"/>
        <v>.....</v>
      </c>
      <c r="D437" s="50" t="str">
        <f>IF($C437=".....","",_xlfn.IFNA(VLOOKUP($C437, Parameter!$A$4:$L$5000, 3, FALSE), ""))</f>
        <v/>
      </c>
      <c r="E437" s="50" t="str">
        <f t="shared" si="169"/>
        <v>.....</v>
      </c>
      <c r="F437" s="50" t="str">
        <f t="shared" si="170"/>
        <v>......</v>
      </c>
      <c r="G437" s="50" t="str">
        <f t="shared" si="171"/>
        <v>...</v>
      </c>
      <c r="H437" s="40">
        <f>IF(E437=".....", 0, _xlfn.IFNA(VLOOKUP($E437, Parameter2!$A$2:$C$5000, 3, FALSE), 0))</f>
        <v>0</v>
      </c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18" t="str">
        <f>IF(C437=".....","",_xlfn.IFNA(VLOOKUP($C437, Parameter!$A$4:$B$5000, 2, FALSE), "Kode belanja salah :("))</f>
        <v/>
      </c>
      <c r="X437" s="35"/>
      <c r="Y437" s="121"/>
      <c r="Z437" s="17"/>
      <c r="AA437" s="20"/>
      <c r="AB437" s="41" t="str">
        <f>IF($C437=".....","",VLOOKUP($C437, Parameter!$A$4:$L$5000, 6, FALSE))</f>
        <v/>
      </c>
      <c r="AC437" s="41" t="str">
        <f>IF($C437=".....","",VLOOKUP($C437, Parameter!$A$4:$L$5000, 7, FALSE))</f>
        <v/>
      </c>
      <c r="AD437" s="41" t="str">
        <f>IF($C437=".....","",VLOOKUP($C437, Parameter!$A$4:$L$5000, 8, FALSE))</f>
        <v/>
      </c>
      <c r="AE437" s="41" t="str">
        <f>IF($C437=".....","",VLOOKUP($C437, Parameter!$A$4:$L$5000, 9, FALSE))</f>
        <v/>
      </c>
      <c r="AF437" s="41" t="str">
        <f>IF($C437=".....","",VLOOKUP($C437, Parameter!$A$4:$L$5000, 10, FALSE))</f>
        <v/>
      </c>
      <c r="AG437" s="41" t="str">
        <f>IF($C437=".....","",VLOOKUP($C437, Parameter!$A$4:$L$5000, 11, FALSE))</f>
        <v/>
      </c>
      <c r="AH437" s="41" t="str">
        <f>IF($C437="..0.0.0.000","",_xlfn.IFNA(VLOOKUP($C437, Parameter!$A$4:$L$5000, 12, FALSE), ""))</f>
        <v/>
      </c>
      <c r="AI437" s="39"/>
      <c r="AJ437" s="39"/>
      <c r="AK437" s="39"/>
      <c r="AL437" s="39"/>
      <c r="AM437" s="39"/>
      <c r="AN437" s="39"/>
      <c r="AO437" s="39"/>
      <c r="AP437" s="41" t="str">
        <f>IF(F437="......", "", _xlfn.IFNA(VLOOKUP(F437, Parameter2!$D$2:$E$15000, 2, FALSE), "Kode aset salah :("))</f>
        <v/>
      </c>
      <c r="AQ437" s="39"/>
      <c r="AR437" s="51"/>
      <c r="AS437" s="52"/>
      <c r="AT437" s="53">
        <f t="shared" si="172"/>
        <v>0</v>
      </c>
      <c r="AU437" s="39" t="str">
        <f t="shared" si="173"/>
        <v/>
      </c>
      <c r="AV437" s="39" t="str">
        <f t="shared" si="174"/>
        <v/>
      </c>
      <c r="AW437" s="39" t="str">
        <f t="shared" si="175"/>
        <v/>
      </c>
      <c r="AX437" s="39" t="str">
        <f t="shared" si="176"/>
        <v/>
      </c>
      <c r="AY437" s="41" t="str">
        <f>IF(G437="...", "", VLOOKUP(G437, UPB!$A$3:$B$5000, 2, FALSE))</f>
        <v/>
      </c>
      <c r="AZ437" s="84"/>
      <c r="BA437" s="76"/>
      <c r="BB437" s="65"/>
      <c r="BC437" s="65"/>
      <c r="BD437" s="54"/>
      <c r="BE437" s="65"/>
      <c r="BF437" s="65"/>
      <c r="BG437" s="65"/>
      <c r="BH437" s="65"/>
      <c r="BI437" s="65"/>
      <c r="BJ437" s="65"/>
      <c r="BK437" s="65"/>
      <c r="BL437" s="65"/>
      <c r="BM437" s="65"/>
      <c r="BN437" s="70"/>
      <c r="BO437" s="65"/>
      <c r="BP437" s="65"/>
      <c r="BQ437" s="65"/>
      <c r="BR437" s="65"/>
      <c r="BS437" s="65"/>
      <c r="BT437" s="65"/>
      <c r="BU437" s="55" t="str">
        <f>IF(AND($D437 &lt;&gt; "", $D437 &lt;&gt; $E437, $F437 &lt;&gt; "x.x.x.x.x.x.x"), VLOOKUP($E437, Parameter!$E$3:$N$5000, 9, FALSE), "")</f>
        <v/>
      </c>
      <c r="BV437" s="55" t="str">
        <f>IF(AND($D437 &lt;&gt; "", $D437 &lt;&gt; $E437, $F437 &lt;&gt; "x.x.x.x.x.x.x"), VLOOKUP($E437, Parameter!$E$3:$N$5000, 10, FALSE), "")</f>
        <v/>
      </c>
      <c r="BW437" s="55" t="str">
        <f>IF(AND($D437 &lt;&gt; "", $D437 &lt;&gt; $E437, $F437 &lt;&gt; "x.x.x.x.x.x.x"), VLOOKUP($C437, Parameter!$A$4:$L$5000, 3, FALSE), "")</f>
        <v/>
      </c>
      <c r="BX437" s="55" t="str">
        <f>IF(AND($D437 &lt;&gt; "", $D437 &lt;&gt; $E437, $F437 &lt;&gt; "x.x.x.x.x.x.x"), VLOOKUP($C437, Parameter!$A$4:$L$5000, 4, FALSE), "")</f>
        <v/>
      </c>
      <c r="BY437" s="56">
        <f t="shared" si="177"/>
        <v>0</v>
      </c>
      <c r="BZ437" s="55" t="str">
        <f t="shared" si="178"/>
        <v>Intra</v>
      </c>
      <c r="CA437" s="55" t="str">
        <f>IF($BZ437="Ekstra", Parameter3!$B$2, "")</f>
        <v/>
      </c>
      <c r="CB437" s="55" t="str">
        <f>IF($BZ437="Ekstra", Parameter3!$C$2, "")</f>
        <v/>
      </c>
      <c r="CC437" s="55" t="str">
        <f>IF($BZ437="Ekstra", VLOOKUP($E437, Parameter!$E$3:$N$5000, 9, FALSE), "")</f>
        <v/>
      </c>
      <c r="CD437" s="55" t="str">
        <f>IF($BZ437="Ekstra", VLOOKUP($E437, Parameter!$E$3:$N$5000, 10, FALSE), "")</f>
        <v/>
      </c>
      <c r="CE437" s="56">
        <f t="shared" si="179"/>
        <v>0</v>
      </c>
      <c r="CF437" s="55" t="str">
        <f t="shared" si="190"/>
        <v/>
      </c>
      <c r="CG437" s="55" t="str">
        <f t="shared" si="190"/>
        <v/>
      </c>
      <c r="CH437" s="55" t="str">
        <f t="shared" si="180"/>
        <v/>
      </c>
      <c r="CI437" s="55" t="str">
        <f>IF($F437="x.x.x.x.x.x.x", VLOOKUP($C437, Parameter!$A$4:$L$5000, 4, FALSE), "")</f>
        <v/>
      </c>
      <c r="CJ437" s="56">
        <f t="shared" si="181"/>
        <v>0</v>
      </c>
      <c r="CM437" s="4" t="str">
        <f t="shared" si="182"/>
        <v>...-...-.....</v>
      </c>
      <c r="CN437" s="57">
        <f t="shared" si="183"/>
        <v>0</v>
      </c>
      <c r="CO437" s="58">
        <f t="shared" si="184"/>
        <v>0</v>
      </c>
      <c r="CP437" s="4" t="str">
        <f t="shared" si="185"/>
        <v/>
      </c>
      <c r="CQ437" s="4" t="b">
        <f t="shared" si="186"/>
        <v>0</v>
      </c>
      <c r="CR437" s="4" t="str">
        <f t="shared" si="187"/>
        <v/>
      </c>
      <c r="CS437" s="4" t="str">
        <f t="shared" si="188"/>
        <v/>
      </c>
      <c r="CT437" s="91" t="b">
        <f t="shared" si="165"/>
        <v>0</v>
      </c>
    </row>
    <row r="438" spans="1:98" s="4" customFormat="1" x14ac:dyDescent="0.25">
      <c r="A438" s="50" t="str">
        <f t="shared" si="166"/>
        <v>...</v>
      </c>
      <c r="B438" s="50" t="str">
        <f t="shared" si="167"/>
        <v>...</v>
      </c>
      <c r="C438" s="50" t="str">
        <f t="shared" si="168"/>
        <v>.....</v>
      </c>
      <c r="D438" s="50" t="str">
        <f>IF($C438=".....","",_xlfn.IFNA(VLOOKUP($C438, Parameter!$A$4:$L$5000, 3, FALSE), ""))</f>
        <v/>
      </c>
      <c r="E438" s="50" t="str">
        <f t="shared" si="169"/>
        <v>.....</v>
      </c>
      <c r="F438" s="50" t="str">
        <f t="shared" si="170"/>
        <v>......</v>
      </c>
      <c r="G438" s="50" t="str">
        <f t="shared" si="171"/>
        <v>...</v>
      </c>
      <c r="H438" s="40">
        <f>IF(E438=".....", 0, _xlfn.IFNA(VLOOKUP($E438, Parameter2!$A$2:$C$5000, 3, FALSE), 0))</f>
        <v>0</v>
      </c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18" t="str">
        <f>IF(C438=".....","",_xlfn.IFNA(VLOOKUP($C438, Parameter!$A$4:$B$5000, 2, FALSE), "Kode belanja salah :("))</f>
        <v/>
      </c>
      <c r="X438" s="35"/>
      <c r="Y438" s="121"/>
      <c r="Z438" s="17"/>
      <c r="AA438" s="20"/>
      <c r="AB438" s="41" t="str">
        <f>IF($C438=".....","",VLOOKUP($C438, Parameter!$A$4:$L$5000, 6, FALSE))</f>
        <v/>
      </c>
      <c r="AC438" s="41" t="str">
        <f>IF($C438=".....","",VLOOKUP($C438, Parameter!$A$4:$L$5000, 7, FALSE))</f>
        <v/>
      </c>
      <c r="AD438" s="41" t="str">
        <f>IF($C438=".....","",VLOOKUP($C438, Parameter!$A$4:$L$5000, 8, FALSE))</f>
        <v/>
      </c>
      <c r="AE438" s="41" t="str">
        <f>IF($C438=".....","",VLOOKUP($C438, Parameter!$A$4:$L$5000, 9, FALSE))</f>
        <v/>
      </c>
      <c r="AF438" s="41" t="str">
        <f>IF($C438=".....","",VLOOKUP($C438, Parameter!$A$4:$L$5000, 10, FALSE))</f>
        <v/>
      </c>
      <c r="AG438" s="41" t="str">
        <f>IF($C438=".....","",VLOOKUP($C438, Parameter!$A$4:$L$5000, 11, FALSE))</f>
        <v/>
      </c>
      <c r="AH438" s="41" t="str">
        <f>IF($C438="..0.0.0.000","",_xlfn.IFNA(VLOOKUP($C438, Parameter!$A$4:$L$5000, 12, FALSE), ""))</f>
        <v/>
      </c>
      <c r="AI438" s="39"/>
      <c r="AJ438" s="39"/>
      <c r="AK438" s="39"/>
      <c r="AL438" s="39"/>
      <c r="AM438" s="39"/>
      <c r="AN438" s="39"/>
      <c r="AO438" s="39"/>
      <c r="AP438" s="41" t="str">
        <f>IF(F438="......", "", _xlfn.IFNA(VLOOKUP(F438, Parameter2!$D$2:$E$15000, 2, FALSE), "Kode aset salah :("))</f>
        <v/>
      </c>
      <c r="AQ438" s="39"/>
      <c r="AR438" s="51"/>
      <c r="AS438" s="52"/>
      <c r="AT438" s="53">
        <f t="shared" si="172"/>
        <v>0</v>
      </c>
      <c r="AU438" s="39" t="str">
        <f t="shared" si="173"/>
        <v/>
      </c>
      <c r="AV438" s="39" t="str">
        <f t="shared" si="174"/>
        <v/>
      </c>
      <c r="AW438" s="39" t="str">
        <f t="shared" si="175"/>
        <v/>
      </c>
      <c r="AX438" s="39" t="str">
        <f t="shared" si="176"/>
        <v/>
      </c>
      <c r="AY438" s="41" t="str">
        <f>IF(G438="...", "", VLOOKUP(G438, UPB!$A$3:$B$5000, 2, FALSE))</f>
        <v/>
      </c>
      <c r="AZ438" s="84"/>
      <c r="BA438" s="76"/>
      <c r="BB438" s="65"/>
      <c r="BC438" s="65"/>
      <c r="BD438" s="54"/>
      <c r="BE438" s="65"/>
      <c r="BF438" s="65"/>
      <c r="BG438" s="65"/>
      <c r="BH438" s="65"/>
      <c r="BI438" s="65"/>
      <c r="BJ438" s="65"/>
      <c r="BK438" s="65"/>
      <c r="BL438" s="65"/>
      <c r="BM438" s="65"/>
      <c r="BN438" s="70"/>
      <c r="BO438" s="65"/>
      <c r="BP438" s="65"/>
      <c r="BQ438" s="65"/>
      <c r="BR438" s="65"/>
      <c r="BS438" s="65"/>
      <c r="BT438" s="65"/>
      <c r="BU438" s="55" t="str">
        <f>IF(AND($D438 &lt;&gt; "", $D438 &lt;&gt; $E438, $F438 &lt;&gt; "x.x.x.x.x.x.x"), VLOOKUP($E438, Parameter!$E$3:$N$5000, 9, FALSE), "")</f>
        <v/>
      </c>
      <c r="BV438" s="55" t="str">
        <f>IF(AND($D438 &lt;&gt; "", $D438 &lt;&gt; $E438, $F438 &lt;&gt; "x.x.x.x.x.x.x"), VLOOKUP($E438, Parameter!$E$3:$N$5000, 10, FALSE), "")</f>
        <v/>
      </c>
      <c r="BW438" s="55" t="str">
        <f>IF(AND($D438 &lt;&gt; "", $D438 &lt;&gt; $E438, $F438 &lt;&gt; "x.x.x.x.x.x.x"), VLOOKUP($C438, Parameter!$A$4:$L$5000, 3, FALSE), "")</f>
        <v/>
      </c>
      <c r="BX438" s="55" t="str">
        <f>IF(AND($D438 &lt;&gt; "", $D438 &lt;&gt; $E438, $F438 &lt;&gt; "x.x.x.x.x.x.x"), VLOOKUP($C438, Parameter!$A$4:$L$5000, 4, FALSE), "")</f>
        <v/>
      </c>
      <c r="BY438" s="56">
        <f t="shared" si="177"/>
        <v>0</v>
      </c>
      <c r="BZ438" s="55" t="str">
        <f t="shared" si="178"/>
        <v>Intra</v>
      </c>
      <c r="CA438" s="55" t="str">
        <f>IF($BZ438="Ekstra", Parameter3!$B$2, "")</f>
        <v/>
      </c>
      <c r="CB438" s="55" t="str">
        <f>IF($BZ438="Ekstra", Parameter3!$C$2, "")</f>
        <v/>
      </c>
      <c r="CC438" s="55" t="str">
        <f>IF($BZ438="Ekstra", VLOOKUP($E438, Parameter!$E$3:$N$5000, 9, FALSE), "")</f>
        <v/>
      </c>
      <c r="CD438" s="55" t="str">
        <f>IF($BZ438="Ekstra", VLOOKUP($E438, Parameter!$E$3:$N$5000, 10, FALSE), "")</f>
        <v/>
      </c>
      <c r="CE438" s="56">
        <f t="shared" si="179"/>
        <v>0</v>
      </c>
      <c r="CF438" s="55" t="str">
        <f t="shared" si="190"/>
        <v/>
      </c>
      <c r="CG438" s="55" t="str">
        <f t="shared" si="190"/>
        <v/>
      </c>
      <c r="CH438" s="55" t="str">
        <f t="shared" si="180"/>
        <v/>
      </c>
      <c r="CI438" s="55" t="str">
        <f>IF($F438="x.x.x.x.x.x.x", VLOOKUP($C438, Parameter!$A$4:$L$5000, 4, FALSE), "")</f>
        <v/>
      </c>
      <c r="CJ438" s="56">
        <f t="shared" si="181"/>
        <v>0</v>
      </c>
      <c r="CM438" s="4" t="str">
        <f t="shared" si="182"/>
        <v>...-...-.....</v>
      </c>
      <c r="CN438" s="57">
        <f t="shared" si="183"/>
        <v>0</v>
      </c>
      <c r="CO438" s="58">
        <f t="shared" si="184"/>
        <v>0</v>
      </c>
      <c r="CP438" s="4" t="str">
        <f t="shared" si="185"/>
        <v/>
      </c>
      <c r="CQ438" s="4" t="b">
        <f t="shared" si="186"/>
        <v>0</v>
      </c>
      <c r="CR438" s="4" t="str">
        <f t="shared" si="187"/>
        <v/>
      </c>
      <c r="CS438" s="4" t="str">
        <f t="shared" si="188"/>
        <v/>
      </c>
      <c r="CT438" s="91" t="b">
        <f t="shared" si="165"/>
        <v>0</v>
      </c>
    </row>
    <row r="439" spans="1:98" s="4" customFormat="1" x14ac:dyDescent="0.25">
      <c r="A439" s="50" t="str">
        <f t="shared" si="166"/>
        <v>...</v>
      </c>
      <c r="B439" s="50" t="str">
        <f t="shared" si="167"/>
        <v>...</v>
      </c>
      <c r="C439" s="50" t="str">
        <f t="shared" si="168"/>
        <v>.....</v>
      </c>
      <c r="D439" s="50" t="str">
        <f>IF($C439=".....","",_xlfn.IFNA(VLOOKUP($C439, Parameter!$A$4:$L$5000, 3, FALSE), ""))</f>
        <v/>
      </c>
      <c r="E439" s="50" t="str">
        <f t="shared" si="169"/>
        <v>.....</v>
      </c>
      <c r="F439" s="50" t="str">
        <f t="shared" si="170"/>
        <v>......</v>
      </c>
      <c r="G439" s="50" t="str">
        <f t="shared" si="171"/>
        <v>...</v>
      </c>
      <c r="H439" s="40">
        <f>IF(E439=".....", 0, _xlfn.IFNA(VLOOKUP($E439, Parameter2!$A$2:$C$5000, 3, FALSE), 0))</f>
        <v>0</v>
      </c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18" t="str">
        <f>IF(C439=".....","",_xlfn.IFNA(VLOOKUP($C439, Parameter!$A$4:$B$5000, 2, FALSE), "Kode belanja salah :("))</f>
        <v/>
      </c>
      <c r="X439" s="35"/>
      <c r="Y439" s="121"/>
      <c r="Z439" s="17"/>
      <c r="AA439" s="20"/>
      <c r="AB439" s="41" t="str">
        <f>IF($C439=".....","",VLOOKUP($C439, Parameter!$A$4:$L$5000, 6, FALSE))</f>
        <v/>
      </c>
      <c r="AC439" s="41" t="str">
        <f>IF($C439=".....","",VLOOKUP($C439, Parameter!$A$4:$L$5000, 7, FALSE))</f>
        <v/>
      </c>
      <c r="AD439" s="41" t="str">
        <f>IF($C439=".....","",VLOOKUP($C439, Parameter!$A$4:$L$5000, 8, FALSE))</f>
        <v/>
      </c>
      <c r="AE439" s="41" t="str">
        <f>IF($C439=".....","",VLOOKUP($C439, Parameter!$A$4:$L$5000, 9, FALSE))</f>
        <v/>
      </c>
      <c r="AF439" s="41" t="str">
        <f>IF($C439=".....","",VLOOKUP($C439, Parameter!$A$4:$L$5000, 10, FALSE))</f>
        <v/>
      </c>
      <c r="AG439" s="41" t="str">
        <f>IF($C439=".....","",VLOOKUP($C439, Parameter!$A$4:$L$5000, 11, FALSE))</f>
        <v/>
      </c>
      <c r="AH439" s="41" t="str">
        <f>IF($C439="..0.0.0.000","",_xlfn.IFNA(VLOOKUP($C439, Parameter!$A$4:$L$5000, 12, FALSE), ""))</f>
        <v/>
      </c>
      <c r="AI439" s="39"/>
      <c r="AJ439" s="39"/>
      <c r="AK439" s="39"/>
      <c r="AL439" s="39"/>
      <c r="AM439" s="39"/>
      <c r="AN439" s="39"/>
      <c r="AO439" s="39"/>
      <c r="AP439" s="41" t="str">
        <f>IF(F439="......", "", _xlfn.IFNA(VLOOKUP(F439, Parameter2!$D$2:$E$15000, 2, FALSE), "Kode aset salah :("))</f>
        <v/>
      </c>
      <c r="AQ439" s="39"/>
      <c r="AR439" s="51"/>
      <c r="AS439" s="52"/>
      <c r="AT439" s="53">
        <f t="shared" si="172"/>
        <v>0</v>
      </c>
      <c r="AU439" s="39" t="str">
        <f t="shared" si="173"/>
        <v/>
      </c>
      <c r="AV439" s="39" t="str">
        <f t="shared" si="174"/>
        <v/>
      </c>
      <c r="AW439" s="39" t="str">
        <f t="shared" si="175"/>
        <v/>
      </c>
      <c r="AX439" s="39" t="str">
        <f t="shared" si="176"/>
        <v/>
      </c>
      <c r="AY439" s="41" t="str">
        <f>IF(G439="...", "", VLOOKUP(G439, UPB!$A$3:$B$5000, 2, FALSE))</f>
        <v/>
      </c>
      <c r="AZ439" s="84"/>
      <c r="BA439" s="76"/>
      <c r="BB439" s="65"/>
      <c r="BC439" s="65"/>
      <c r="BD439" s="54"/>
      <c r="BE439" s="65"/>
      <c r="BF439" s="65"/>
      <c r="BG439" s="65"/>
      <c r="BH439" s="65"/>
      <c r="BI439" s="65"/>
      <c r="BJ439" s="65"/>
      <c r="BK439" s="65"/>
      <c r="BL439" s="65"/>
      <c r="BM439" s="65"/>
      <c r="BN439" s="70"/>
      <c r="BO439" s="65"/>
      <c r="BP439" s="65"/>
      <c r="BQ439" s="65"/>
      <c r="BR439" s="65"/>
      <c r="BS439" s="65"/>
      <c r="BT439" s="65"/>
      <c r="BU439" s="55" t="str">
        <f>IF(AND($D439 &lt;&gt; "", $D439 &lt;&gt; $E439, $F439 &lt;&gt; "x.x.x.x.x.x.x"), VLOOKUP($E439, Parameter!$E$3:$N$5000, 9, FALSE), "")</f>
        <v/>
      </c>
      <c r="BV439" s="55" t="str">
        <f>IF(AND($D439 &lt;&gt; "", $D439 &lt;&gt; $E439, $F439 &lt;&gt; "x.x.x.x.x.x.x"), VLOOKUP($E439, Parameter!$E$3:$N$5000, 10, FALSE), "")</f>
        <v/>
      </c>
      <c r="BW439" s="55" t="str">
        <f>IF(AND($D439 &lt;&gt; "", $D439 &lt;&gt; $E439, $F439 &lt;&gt; "x.x.x.x.x.x.x"), VLOOKUP($C439, Parameter!$A$4:$L$5000, 3, FALSE), "")</f>
        <v/>
      </c>
      <c r="BX439" s="55" t="str">
        <f>IF(AND($D439 &lt;&gt; "", $D439 &lt;&gt; $E439, $F439 &lt;&gt; "x.x.x.x.x.x.x"), VLOOKUP($C439, Parameter!$A$4:$L$5000, 4, FALSE), "")</f>
        <v/>
      </c>
      <c r="BY439" s="56">
        <f t="shared" si="177"/>
        <v>0</v>
      </c>
      <c r="BZ439" s="55" t="str">
        <f t="shared" si="178"/>
        <v>Intra</v>
      </c>
      <c r="CA439" s="55" t="str">
        <f>IF($BZ439="Ekstra", Parameter3!$B$2, "")</f>
        <v/>
      </c>
      <c r="CB439" s="55" t="str">
        <f>IF($BZ439="Ekstra", Parameter3!$C$2, "")</f>
        <v/>
      </c>
      <c r="CC439" s="55" t="str">
        <f>IF($BZ439="Ekstra", VLOOKUP($E439, Parameter!$E$3:$N$5000, 9, FALSE), "")</f>
        <v/>
      </c>
      <c r="CD439" s="55" t="str">
        <f>IF($BZ439="Ekstra", VLOOKUP($E439, Parameter!$E$3:$N$5000, 10, FALSE), "")</f>
        <v/>
      </c>
      <c r="CE439" s="56">
        <f t="shared" si="179"/>
        <v>0</v>
      </c>
      <c r="CF439" s="55" t="str">
        <f t="shared" si="190"/>
        <v/>
      </c>
      <c r="CG439" s="55" t="str">
        <f t="shared" si="190"/>
        <v/>
      </c>
      <c r="CH439" s="55" t="str">
        <f t="shared" si="180"/>
        <v/>
      </c>
      <c r="CI439" s="55" t="str">
        <f>IF($F439="x.x.x.x.x.x.x", VLOOKUP($C439, Parameter!$A$4:$L$5000, 4, FALSE), "")</f>
        <v/>
      </c>
      <c r="CJ439" s="56">
        <f t="shared" si="181"/>
        <v>0</v>
      </c>
      <c r="CM439" s="4" t="str">
        <f t="shared" si="182"/>
        <v>...-...-.....</v>
      </c>
      <c r="CN439" s="57">
        <f t="shared" si="183"/>
        <v>0</v>
      </c>
      <c r="CO439" s="58">
        <f t="shared" si="184"/>
        <v>0</v>
      </c>
      <c r="CP439" s="4" t="str">
        <f t="shared" si="185"/>
        <v/>
      </c>
      <c r="CQ439" s="4" t="b">
        <f t="shared" si="186"/>
        <v>0</v>
      </c>
      <c r="CR439" s="4" t="str">
        <f t="shared" si="187"/>
        <v/>
      </c>
      <c r="CS439" s="4" t="str">
        <f t="shared" si="188"/>
        <v/>
      </c>
      <c r="CT439" s="91" t="b">
        <f t="shared" si="165"/>
        <v>0</v>
      </c>
    </row>
    <row r="440" spans="1:98" s="4" customFormat="1" x14ac:dyDescent="0.25">
      <c r="A440" s="50" t="str">
        <f t="shared" si="166"/>
        <v>...</v>
      </c>
      <c r="B440" s="50" t="str">
        <f t="shared" si="167"/>
        <v>...</v>
      </c>
      <c r="C440" s="50" t="str">
        <f t="shared" si="168"/>
        <v>.....</v>
      </c>
      <c r="D440" s="50" t="str">
        <f>IF($C440=".....","",_xlfn.IFNA(VLOOKUP($C440, Parameter!$A$4:$L$5000, 3, FALSE), ""))</f>
        <v/>
      </c>
      <c r="E440" s="50" t="str">
        <f t="shared" si="169"/>
        <v>.....</v>
      </c>
      <c r="F440" s="50" t="str">
        <f t="shared" si="170"/>
        <v>......</v>
      </c>
      <c r="G440" s="50" t="str">
        <f t="shared" si="171"/>
        <v>...</v>
      </c>
      <c r="H440" s="40">
        <f>IF(E440=".....", 0, _xlfn.IFNA(VLOOKUP($E440, Parameter2!$A$2:$C$5000, 3, FALSE), 0))</f>
        <v>0</v>
      </c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18" t="str">
        <f>IF(C440=".....","",_xlfn.IFNA(VLOOKUP($C440, Parameter!$A$4:$B$5000, 2, FALSE), "Kode belanja salah :("))</f>
        <v/>
      </c>
      <c r="X440" s="35"/>
      <c r="Y440" s="121"/>
      <c r="Z440" s="17"/>
      <c r="AA440" s="20"/>
      <c r="AB440" s="41" t="str">
        <f>IF($C440=".....","",VLOOKUP($C440, Parameter!$A$4:$L$5000, 6, FALSE))</f>
        <v/>
      </c>
      <c r="AC440" s="41" t="str">
        <f>IF($C440=".....","",VLOOKUP($C440, Parameter!$A$4:$L$5000, 7, FALSE))</f>
        <v/>
      </c>
      <c r="AD440" s="41" t="str">
        <f>IF($C440=".....","",VLOOKUP($C440, Parameter!$A$4:$L$5000, 8, FALSE))</f>
        <v/>
      </c>
      <c r="AE440" s="41" t="str">
        <f>IF($C440=".....","",VLOOKUP($C440, Parameter!$A$4:$L$5000, 9, FALSE))</f>
        <v/>
      </c>
      <c r="AF440" s="41" t="str">
        <f>IF($C440=".....","",VLOOKUP($C440, Parameter!$A$4:$L$5000, 10, FALSE))</f>
        <v/>
      </c>
      <c r="AG440" s="41" t="str">
        <f>IF($C440=".....","",VLOOKUP($C440, Parameter!$A$4:$L$5000, 11, FALSE))</f>
        <v/>
      </c>
      <c r="AH440" s="41" t="str">
        <f>IF($C440="..0.0.0.000","",_xlfn.IFNA(VLOOKUP($C440, Parameter!$A$4:$L$5000, 12, FALSE), ""))</f>
        <v/>
      </c>
      <c r="AI440" s="39"/>
      <c r="AJ440" s="39"/>
      <c r="AK440" s="39"/>
      <c r="AL440" s="39"/>
      <c r="AM440" s="39"/>
      <c r="AN440" s="39"/>
      <c r="AO440" s="39"/>
      <c r="AP440" s="41" t="str">
        <f>IF(F440="......", "", _xlfn.IFNA(VLOOKUP(F440, Parameter2!$D$2:$E$15000, 2, FALSE), "Kode aset salah :("))</f>
        <v/>
      </c>
      <c r="AQ440" s="39"/>
      <c r="AR440" s="51"/>
      <c r="AS440" s="52"/>
      <c r="AT440" s="53">
        <f t="shared" si="172"/>
        <v>0</v>
      </c>
      <c r="AU440" s="39" t="str">
        <f t="shared" si="173"/>
        <v/>
      </c>
      <c r="AV440" s="39" t="str">
        <f t="shared" si="174"/>
        <v/>
      </c>
      <c r="AW440" s="39" t="str">
        <f t="shared" si="175"/>
        <v/>
      </c>
      <c r="AX440" s="39" t="str">
        <f t="shared" si="176"/>
        <v/>
      </c>
      <c r="AY440" s="41" t="str">
        <f>IF(G440="...", "", VLOOKUP(G440, UPB!$A$3:$B$5000, 2, FALSE))</f>
        <v/>
      </c>
      <c r="AZ440" s="84"/>
      <c r="BA440" s="76"/>
      <c r="BB440" s="65"/>
      <c r="BC440" s="65"/>
      <c r="BD440" s="54"/>
      <c r="BE440" s="65"/>
      <c r="BF440" s="65"/>
      <c r="BG440" s="65"/>
      <c r="BH440" s="65"/>
      <c r="BI440" s="65"/>
      <c r="BJ440" s="65"/>
      <c r="BK440" s="65"/>
      <c r="BL440" s="65"/>
      <c r="BM440" s="65"/>
      <c r="BN440" s="70"/>
      <c r="BO440" s="65"/>
      <c r="BP440" s="65"/>
      <c r="BQ440" s="65"/>
      <c r="BR440" s="65"/>
      <c r="BS440" s="65"/>
      <c r="BT440" s="65"/>
      <c r="BU440" s="55" t="str">
        <f>IF(AND($D440 &lt;&gt; "", $D440 &lt;&gt; $E440, $F440 &lt;&gt; "x.x.x.x.x.x.x"), VLOOKUP($E440, Parameter!$E$3:$N$5000, 9, FALSE), "")</f>
        <v/>
      </c>
      <c r="BV440" s="55" t="str">
        <f>IF(AND($D440 &lt;&gt; "", $D440 &lt;&gt; $E440, $F440 &lt;&gt; "x.x.x.x.x.x.x"), VLOOKUP($E440, Parameter!$E$3:$N$5000, 10, FALSE), "")</f>
        <v/>
      </c>
      <c r="BW440" s="55" t="str">
        <f>IF(AND($D440 &lt;&gt; "", $D440 &lt;&gt; $E440, $F440 &lt;&gt; "x.x.x.x.x.x.x"), VLOOKUP($C440, Parameter!$A$4:$L$5000, 3, FALSE), "")</f>
        <v/>
      </c>
      <c r="BX440" s="55" t="str">
        <f>IF(AND($D440 &lt;&gt; "", $D440 &lt;&gt; $E440, $F440 &lt;&gt; "x.x.x.x.x.x.x"), VLOOKUP($C440, Parameter!$A$4:$L$5000, 4, FALSE), "")</f>
        <v/>
      </c>
      <c r="BY440" s="56">
        <f t="shared" si="177"/>
        <v>0</v>
      </c>
      <c r="BZ440" s="55" t="str">
        <f t="shared" si="178"/>
        <v>Intra</v>
      </c>
      <c r="CA440" s="55" t="str">
        <f>IF($BZ440="Ekstra", Parameter3!$B$2, "")</f>
        <v/>
      </c>
      <c r="CB440" s="55" t="str">
        <f>IF($BZ440="Ekstra", Parameter3!$C$2, "")</f>
        <v/>
      </c>
      <c r="CC440" s="55" t="str">
        <f>IF($BZ440="Ekstra", VLOOKUP($E440, Parameter!$E$3:$N$5000, 9, FALSE), "")</f>
        <v/>
      </c>
      <c r="CD440" s="55" t="str">
        <f>IF($BZ440="Ekstra", VLOOKUP($E440, Parameter!$E$3:$N$5000, 10, FALSE), "")</f>
        <v/>
      </c>
      <c r="CE440" s="56">
        <f t="shared" si="179"/>
        <v>0</v>
      </c>
      <c r="CF440" s="55" t="str">
        <f t="shared" si="190"/>
        <v/>
      </c>
      <c r="CG440" s="55" t="str">
        <f t="shared" si="190"/>
        <v/>
      </c>
      <c r="CH440" s="55" t="str">
        <f t="shared" si="180"/>
        <v/>
      </c>
      <c r="CI440" s="55" t="str">
        <f>IF($F440="x.x.x.x.x.x.x", VLOOKUP($C440, Parameter!$A$4:$L$5000, 4, FALSE), "")</f>
        <v/>
      </c>
      <c r="CJ440" s="56">
        <f t="shared" si="181"/>
        <v>0</v>
      </c>
      <c r="CM440" s="4" t="str">
        <f t="shared" si="182"/>
        <v>...-...-.....</v>
      </c>
      <c r="CN440" s="57">
        <f t="shared" si="183"/>
        <v>0</v>
      </c>
      <c r="CO440" s="58">
        <f t="shared" si="184"/>
        <v>0</v>
      </c>
      <c r="CP440" s="4" t="str">
        <f t="shared" si="185"/>
        <v/>
      </c>
      <c r="CQ440" s="4" t="b">
        <f t="shared" si="186"/>
        <v>0</v>
      </c>
      <c r="CR440" s="4" t="str">
        <f t="shared" si="187"/>
        <v/>
      </c>
      <c r="CS440" s="4" t="str">
        <f t="shared" si="188"/>
        <v/>
      </c>
      <c r="CT440" s="91" t="b">
        <f t="shared" si="165"/>
        <v>0</v>
      </c>
    </row>
    <row r="441" spans="1:98" s="4" customFormat="1" x14ac:dyDescent="0.25">
      <c r="A441" s="50" t="str">
        <f t="shared" si="166"/>
        <v>...</v>
      </c>
      <c r="B441" s="50" t="str">
        <f t="shared" si="167"/>
        <v>...</v>
      </c>
      <c r="C441" s="50" t="str">
        <f t="shared" si="168"/>
        <v>.....</v>
      </c>
      <c r="D441" s="50" t="str">
        <f>IF($C441=".....","",_xlfn.IFNA(VLOOKUP($C441, Parameter!$A$4:$L$5000, 3, FALSE), ""))</f>
        <v/>
      </c>
      <c r="E441" s="50" t="str">
        <f t="shared" si="169"/>
        <v>.....</v>
      </c>
      <c r="F441" s="50" t="str">
        <f t="shared" si="170"/>
        <v>......</v>
      </c>
      <c r="G441" s="50" t="str">
        <f t="shared" si="171"/>
        <v>...</v>
      </c>
      <c r="H441" s="40">
        <f>IF(E441=".....", 0, _xlfn.IFNA(VLOOKUP($E441, Parameter2!$A$2:$C$5000, 3, FALSE), 0))</f>
        <v>0</v>
      </c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18" t="str">
        <f>IF(C441=".....","",_xlfn.IFNA(VLOOKUP($C441, Parameter!$A$4:$B$5000, 2, FALSE), "Kode belanja salah :("))</f>
        <v/>
      </c>
      <c r="X441" s="35"/>
      <c r="Y441" s="121"/>
      <c r="Z441" s="17"/>
      <c r="AA441" s="20"/>
      <c r="AB441" s="41" t="str">
        <f>IF($C441=".....","",VLOOKUP($C441, Parameter!$A$4:$L$5000, 6, FALSE))</f>
        <v/>
      </c>
      <c r="AC441" s="41" t="str">
        <f>IF($C441=".....","",VLOOKUP($C441, Parameter!$A$4:$L$5000, 7, FALSE))</f>
        <v/>
      </c>
      <c r="AD441" s="41" t="str">
        <f>IF($C441=".....","",VLOOKUP($C441, Parameter!$A$4:$L$5000, 8, FALSE))</f>
        <v/>
      </c>
      <c r="AE441" s="41" t="str">
        <f>IF($C441=".....","",VLOOKUP($C441, Parameter!$A$4:$L$5000, 9, FALSE))</f>
        <v/>
      </c>
      <c r="AF441" s="41" t="str">
        <f>IF($C441=".....","",VLOOKUP($C441, Parameter!$A$4:$L$5000, 10, FALSE))</f>
        <v/>
      </c>
      <c r="AG441" s="41" t="str">
        <f>IF($C441=".....","",VLOOKUP($C441, Parameter!$A$4:$L$5000, 11, FALSE))</f>
        <v/>
      </c>
      <c r="AH441" s="41" t="str">
        <f>IF($C441="..0.0.0.000","",_xlfn.IFNA(VLOOKUP($C441, Parameter!$A$4:$L$5000, 12, FALSE), ""))</f>
        <v/>
      </c>
      <c r="AI441" s="39"/>
      <c r="AJ441" s="39"/>
      <c r="AK441" s="39"/>
      <c r="AL441" s="39"/>
      <c r="AM441" s="39"/>
      <c r="AN441" s="39"/>
      <c r="AO441" s="39"/>
      <c r="AP441" s="41" t="str">
        <f>IF(F441="......", "", _xlfn.IFNA(VLOOKUP(F441, Parameter2!$D$2:$E$15000, 2, FALSE), "Kode aset salah :("))</f>
        <v/>
      </c>
      <c r="AQ441" s="39"/>
      <c r="AR441" s="51"/>
      <c r="AS441" s="52"/>
      <c r="AT441" s="53">
        <f t="shared" si="172"/>
        <v>0</v>
      </c>
      <c r="AU441" s="39" t="str">
        <f t="shared" si="173"/>
        <v/>
      </c>
      <c r="AV441" s="39" t="str">
        <f t="shared" si="174"/>
        <v/>
      </c>
      <c r="AW441" s="39" t="str">
        <f t="shared" si="175"/>
        <v/>
      </c>
      <c r="AX441" s="39" t="str">
        <f t="shared" si="176"/>
        <v/>
      </c>
      <c r="AY441" s="41" t="str">
        <f>IF(G441="...", "", VLOOKUP(G441, UPB!$A$3:$B$5000, 2, FALSE))</f>
        <v/>
      </c>
      <c r="AZ441" s="84"/>
      <c r="BA441" s="76"/>
      <c r="BB441" s="65"/>
      <c r="BC441" s="65"/>
      <c r="BD441" s="54"/>
      <c r="BE441" s="65"/>
      <c r="BF441" s="65"/>
      <c r="BG441" s="65"/>
      <c r="BH441" s="65"/>
      <c r="BI441" s="65"/>
      <c r="BJ441" s="65"/>
      <c r="BK441" s="65"/>
      <c r="BL441" s="65"/>
      <c r="BM441" s="65"/>
      <c r="BN441" s="70"/>
      <c r="BO441" s="65"/>
      <c r="BP441" s="65"/>
      <c r="BQ441" s="65"/>
      <c r="BR441" s="65"/>
      <c r="BS441" s="65"/>
      <c r="BT441" s="65"/>
      <c r="BU441" s="55" t="str">
        <f>IF(AND($D441 &lt;&gt; "", $D441 &lt;&gt; $E441, $F441 &lt;&gt; "x.x.x.x.x.x.x"), VLOOKUP($E441, Parameter!$E$3:$N$5000, 9, FALSE), "")</f>
        <v/>
      </c>
      <c r="BV441" s="55" t="str">
        <f>IF(AND($D441 &lt;&gt; "", $D441 &lt;&gt; $E441, $F441 &lt;&gt; "x.x.x.x.x.x.x"), VLOOKUP($E441, Parameter!$E$3:$N$5000, 10, FALSE), "")</f>
        <v/>
      </c>
      <c r="BW441" s="55" t="str">
        <f>IF(AND($D441 &lt;&gt; "", $D441 &lt;&gt; $E441, $F441 &lt;&gt; "x.x.x.x.x.x.x"), VLOOKUP($C441, Parameter!$A$4:$L$5000, 3, FALSE), "")</f>
        <v/>
      </c>
      <c r="BX441" s="55" t="str">
        <f>IF(AND($D441 &lt;&gt; "", $D441 &lt;&gt; $E441, $F441 &lt;&gt; "x.x.x.x.x.x.x"), VLOOKUP($C441, Parameter!$A$4:$L$5000, 4, FALSE), "")</f>
        <v/>
      </c>
      <c r="BY441" s="56">
        <f t="shared" si="177"/>
        <v>0</v>
      </c>
      <c r="BZ441" s="55" t="str">
        <f t="shared" si="178"/>
        <v>Intra</v>
      </c>
      <c r="CA441" s="55" t="str">
        <f>IF($BZ441="Ekstra", Parameter3!$B$2, "")</f>
        <v/>
      </c>
      <c r="CB441" s="55" t="str">
        <f>IF($BZ441="Ekstra", Parameter3!$C$2, "")</f>
        <v/>
      </c>
      <c r="CC441" s="55" t="str">
        <f>IF($BZ441="Ekstra", VLOOKUP($E441, Parameter!$E$3:$N$5000, 9, FALSE), "")</f>
        <v/>
      </c>
      <c r="CD441" s="55" t="str">
        <f>IF($BZ441="Ekstra", VLOOKUP($E441, Parameter!$E$3:$N$5000, 10, FALSE), "")</f>
        <v/>
      </c>
      <c r="CE441" s="56">
        <f t="shared" si="179"/>
        <v>0</v>
      </c>
      <c r="CF441" s="55" t="str">
        <f t="shared" si="190"/>
        <v/>
      </c>
      <c r="CG441" s="55" t="str">
        <f t="shared" si="190"/>
        <v/>
      </c>
      <c r="CH441" s="55" t="str">
        <f t="shared" si="180"/>
        <v/>
      </c>
      <c r="CI441" s="55" t="str">
        <f>IF($F441="x.x.x.x.x.x.x", VLOOKUP($C441, Parameter!$A$4:$L$5000, 4, FALSE), "")</f>
        <v/>
      </c>
      <c r="CJ441" s="56">
        <f t="shared" si="181"/>
        <v>0</v>
      </c>
      <c r="CM441" s="4" t="str">
        <f t="shared" si="182"/>
        <v>...-...-.....</v>
      </c>
      <c r="CN441" s="57">
        <f t="shared" si="183"/>
        <v>0</v>
      </c>
      <c r="CO441" s="58">
        <f t="shared" si="184"/>
        <v>0</v>
      </c>
      <c r="CP441" s="4" t="str">
        <f t="shared" si="185"/>
        <v/>
      </c>
      <c r="CQ441" s="4" t="b">
        <f t="shared" si="186"/>
        <v>0</v>
      </c>
      <c r="CR441" s="4" t="str">
        <f t="shared" si="187"/>
        <v/>
      </c>
      <c r="CS441" s="4" t="str">
        <f t="shared" si="188"/>
        <v/>
      </c>
      <c r="CT441" s="91" t="b">
        <f t="shared" si="165"/>
        <v>0</v>
      </c>
    </row>
    <row r="442" spans="1:98" s="4" customFormat="1" x14ac:dyDescent="0.25">
      <c r="A442" s="50" t="str">
        <f t="shared" si="166"/>
        <v>...</v>
      </c>
      <c r="B442" s="50" t="str">
        <f t="shared" si="167"/>
        <v>...</v>
      </c>
      <c r="C442" s="50" t="str">
        <f t="shared" si="168"/>
        <v>.....</v>
      </c>
      <c r="D442" s="50" t="str">
        <f>IF($C442=".....","",_xlfn.IFNA(VLOOKUP($C442, Parameter!$A$4:$L$5000, 3, FALSE), ""))</f>
        <v/>
      </c>
      <c r="E442" s="50" t="str">
        <f t="shared" si="169"/>
        <v>.....</v>
      </c>
      <c r="F442" s="50" t="str">
        <f t="shared" si="170"/>
        <v>......</v>
      </c>
      <c r="G442" s="50" t="str">
        <f t="shared" si="171"/>
        <v>...</v>
      </c>
      <c r="H442" s="40">
        <f>IF(E442=".....", 0, _xlfn.IFNA(VLOOKUP($E442, Parameter2!$A$2:$C$5000, 3, FALSE), 0))</f>
        <v>0</v>
      </c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18" t="str">
        <f>IF(C442=".....","",_xlfn.IFNA(VLOOKUP($C442, Parameter!$A$4:$B$5000, 2, FALSE), "Kode belanja salah :("))</f>
        <v/>
      </c>
      <c r="X442" s="35"/>
      <c r="Y442" s="121"/>
      <c r="Z442" s="17"/>
      <c r="AA442" s="20"/>
      <c r="AB442" s="41" t="str">
        <f>IF($C442=".....","",VLOOKUP($C442, Parameter!$A$4:$L$5000, 6, FALSE))</f>
        <v/>
      </c>
      <c r="AC442" s="41" t="str">
        <f>IF($C442=".....","",VLOOKUP($C442, Parameter!$A$4:$L$5000, 7, FALSE))</f>
        <v/>
      </c>
      <c r="AD442" s="41" t="str">
        <f>IF($C442=".....","",VLOOKUP($C442, Parameter!$A$4:$L$5000, 8, FALSE))</f>
        <v/>
      </c>
      <c r="AE442" s="41" t="str">
        <f>IF($C442=".....","",VLOOKUP($C442, Parameter!$A$4:$L$5000, 9, FALSE))</f>
        <v/>
      </c>
      <c r="AF442" s="41" t="str">
        <f>IF($C442=".....","",VLOOKUP($C442, Parameter!$A$4:$L$5000, 10, FALSE))</f>
        <v/>
      </c>
      <c r="AG442" s="41" t="str">
        <f>IF($C442=".....","",VLOOKUP($C442, Parameter!$A$4:$L$5000, 11, FALSE))</f>
        <v/>
      </c>
      <c r="AH442" s="41" t="str">
        <f>IF($C442="..0.0.0.000","",_xlfn.IFNA(VLOOKUP($C442, Parameter!$A$4:$L$5000, 12, FALSE), ""))</f>
        <v/>
      </c>
      <c r="AI442" s="39"/>
      <c r="AJ442" s="39"/>
      <c r="AK442" s="39"/>
      <c r="AL442" s="39"/>
      <c r="AM442" s="39"/>
      <c r="AN442" s="39"/>
      <c r="AO442" s="39"/>
      <c r="AP442" s="41" t="str">
        <f>IF(F442="......", "", _xlfn.IFNA(VLOOKUP(F442, Parameter2!$D$2:$E$15000, 2, FALSE), "Kode aset salah :("))</f>
        <v/>
      </c>
      <c r="AQ442" s="39"/>
      <c r="AR442" s="51"/>
      <c r="AS442" s="52"/>
      <c r="AT442" s="53">
        <f t="shared" si="172"/>
        <v>0</v>
      </c>
      <c r="AU442" s="39" t="str">
        <f t="shared" si="173"/>
        <v/>
      </c>
      <c r="AV442" s="39" t="str">
        <f t="shared" si="174"/>
        <v/>
      </c>
      <c r="AW442" s="39" t="str">
        <f t="shared" si="175"/>
        <v/>
      </c>
      <c r="AX442" s="39" t="str">
        <f t="shared" si="176"/>
        <v/>
      </c>
      <c r="AY442" s="41" t="str">
        <f>IF(G442="...", "", VLOOKUP(G442, UPB!$A$3:$B$5000, 2, FALSE))</f>
        <v/>
      </c>
      <c r="AZ442" s="84"/>
      <c r="BA442" s="76"/>
      <c r="BB442" s="65"/>
      <c r="BC442" s="65"/>
      <c r="BD442" s="54"/>
      <c r="BE442" s="65"/>
      <c r="BF442" s="65"/>
      <c r="BG442" s="65"/>
      <c r="BH442" s="65"/>
      <c r="BI442" s="65"/>
      <c r="BJ442" s="65"/>
      <c r="BK442" s="65"/>
      <c r="BL442" s="65"/>
      <c r="BM442" s="65"/>
      <c r="BN442" s="70"/>
      <c r="BO442" s="65"/>
      <c r="BP442" s="65"/>
      <c r="BQ442" s="65"/>
      <c r="BR442" s="65"/>
      <c r="BS442" s="65"/>
      <c r="BT442" s="65"/>
      <c r="BU442" s="55" t="str">
        <f>IF(AND($D442 &lt;&gt; "", $D442 &lt;&gt; $E442, $F442 &lt;&gt; "x.x.x.x.x.x.x"), VLOOKUP($E442, Parameter!$E$3:$N$5000, 9, FALSE), "")</f>
        <v/>
      </c>
      <c r="BV442" s="55" t="str">
        <f>IF(AND($D442 &lt;&gt; "", $D442 &lt;&gt; $E442, $F442 &lt;&gt; "x.x.x.x.x.x.x"), VLOOKUP($E442, Parameter!$E$3:$N$5000, 10, FALSE), "")</f>
        <v/>
      </c>
      <c r="BW442" s="55" t="str">
        <f>IF(AND($D442 &lt;&gt; "", $D442 &lt;&gt; $E442, $F442 &lt;&gt; "x.x.x.x.x.x.x"), VLOOKUP($C442, Parameter!$A$4:$L$5000, 3, FALSE), "")</f>
        <v/>
      </c>
      <c r="BX442" s="55" t="str">
        <f>IF(AND($D442 &lt;&gt; "", $D442 &lt;&gt; $E442, $F442 &lt;&gt; "x.x.x.x.x.x.x"), VLOOKUP($C442, Parameter!$A$4:$L$5000, 4, FALSE), "")</f>
        <v/>
      </c>
      <c r="BY442" s="56">
        <f t="shared" si="177"/>
        <v>0</v>
      </c>
      <c r="BZ442" s="55" t="str">
        <f t="shared" si="178"/>
        <v>Intra</v>
      </c>
      <c r="CA442" s="55" t="str">
        <f>IF($BZ442="Ekstra", Parameter3!$B$2, "")</f>
        <v/>
      </c>
      <c r="CB442" s="55" t="str">
        <f>IF($BZ442="Ekstra", Parameter3!$C$2, "")</f>
        <v/>
      </c>
      <c r="CC442" s="55" t="str">
        <f>IF($BZ442="Ekstra", VLOOKUP($E442, Parameter!$E$3:$N$5000, 9, FALSE), "")</f>
        <v/>
      </c>
      <c r="CD442" s="55" t="str">
        <f>IF($BZ442="Ekstra", VLOOKUP($E442, Parameter!$E$3:$N$5000, 10, FALSE), "")</f>
        <v/>
      </c>
      <c r="CE442" s="56">
        <f t="shared" si="179"/>
        <v>0</v>
      </c>
      <c r="CF442" s="55" t="str">
        <f t="shared" si="190"/>
        <v/>
      </c>
      <c r="CG442" s="55" t="str">
        <f t="shared" si="190"/>
        <v/>
      </c>
      <c r="CH442" s="55" t="str">
        <f t="shared" si="180"/>
        <v/>
      </c>
      <c r="CI442" s="55" t="str">
        <f>IF($F442="x.x.x.x.x.x.x", VLOOKUP($C442, Parameter!$A$4:$L$5000, 4, FALSE), "")</f>
        <v/>
      </c>
      <c r="CJ442" s="56">
        <f t="shared" si="181"/>
        <v>0</v>
      </c>
      <c r="CM442" s="4" t="str">
        <f t="shared" si="182"/>
        <v>...-...-.....</v>
      </c>
      <c r="CN442" s="57">
        <f t="shared" si="183"/>
        <v>0</v>
      </c>
      <c r="CO442" s="58">
        <f t="shared" si="184"/>
        <v>0</v>
      </c>
      <c r="CP442" s="4" t="str">
        <f t="shared" si="185"/>
        <v/>
      </c>
      <c r="CQ442" s="4" t="b">
        <f t="shared" si="186"/>
        <v>0</v>
      </c>
      <c r="CR442" s="4" t="str">
        <f t="shared" si="187"/>
        <v/>
      </c>
      <c r="CS442" s="4" t="str">
        <f t="shared" si="188"/>
        <v/>
      </c>
      <c r="CT442" s="91" t="b">
        <f t="shared" si="165"/>
        <v>0</v>
      </c>
    </row>
    <row r="443" spans="1:98" s="4" customFormat="1" x14ac:dyDescent="0.25">
      <c r="A443" s="50" t="str">
        <f t="shared" si="166"/>
        <v>...</v>
      </c>
      <c r="B443" s="50" t="str">
        <f t="shared" si="167"/>
        <v>...</v>
      </c>
      <c r="C443" s="50" t="str">
        <f t="shared" si="168"/>
        <v>.....</v>
      </c>
      <c r="D443" s="50" t="str">
        <f>IF($C443=".....","",_xlfn.IFNA(VLOOKUP($C443, Parameter!$A$4:$L$5000, 3, FALSE), ""))</f>
        <v/>
      </c>
      <c r="E443" s="50" t="str">
        <f t="shared" si="169"/>
        <v>.....</v>
      </c>
      <c r="F443" s="50" t="str">
        <f t="shared" si="170"/>
        <v>......</v>
      </c>
      <c r="G443" s="50" t="str">
        <f t="shared" si="171"/>
        <v>...</v>
      </c>
      <c r="H443" s="40">
        <f>IF(E443=".....", 0, _xlfn.IFNA(VLOOKUP($E443, Parameter2!$A$2:$C$5000, 3, FALSE), 0))</f>
        <v>0</v>
      </c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18" t="str">
        <f>IF(C443=".....","",_xlfn.IFNA(VLOOKUP($C443, Parameter!$A$4:$B$5000, 2, FALSE), "Kode belanja salah :("))</f>
        <v/>
      </c>
      <c r="X443" s="35"/>
      <c r="Y443" s="121"/>
      <c r="Z443" s="17"/>
      <c r="AA443" s="20"/>
      <c r="AB443" s="41" t="str">
        <f>IF($C443=".....","",VLOOKUP($C443, Parameter!$A$4:$L$5000, 6, FALSE))</f>
        <v/>
      </c>
      <c r="AC443" s="41" t="str">
        <f>IF($C443=".....","",VLOOKUP($C443, Parameter!$A$4:$L$5000, 7, FALSE))</f>
        <v/>
      </c>
      <c r="AD443" s="41" t="str">
        <f>IF($C443=".....","",VLOOKUP($C443, Parameter!$A$4:$L$5000, 8, FALSE))</f>
        <v/>
      </c>
      <c r="AE443" s="41" t="str">
        <f>IF($C443=".....","",VLOOKUP($C443, Parameter!$A$4:$L$5000, 9, FALSE))</f>
        <v/>
      </c>
      <c r="AF443" s="41" t="str">
        <f>IF($C443=".....","",VLOOKUP($C443, Parameter!$A$4:$L$5000, 10, FALSE))</f>
        <v/>
      </c>
      <c r="AG443" s="41" t="str">
        <f>IF($C443=".....","",VLOOKUP($C443, Parameter!$A$4:$L$5000, 11, FALSE))</f>
        <v/>
      </c>
      <c r="AH443" s="41" t="str">
        <f>IF($C443="..0.0.0.000","",_xlfn.IFNA(VLOOKUP($C443, Parameter!$A$4:$L$5000, 12, FALSE), ""))</f>
        <v/>
      </c>
      <c r="AI443" s="39"/>
      <c r="AJ443" s="39"/>
      <c r="AK443" s="39"/>
      <c r="AL443" s="39"/>
      <c r="AM443" s="39"/>
      <c r="AN443" s="39"/>
      <c r="AO443" s="39"/>
      <c r="AP443" s="41" t="str">
        <f>IF(F443="......", "", _xlfn.IFNA(VLOOKUP(F443, Parameter2!$D$2:$E$15000, 2, FALSE), "Kode aset salah :("))</f>
        <v/>
      </c>
      <c r="AQ443" s="39"/>
      <c r="AR443" s="51"/>
      <c r="AS443" s="52"/>
      <c r="AT443" s="53">
        <f t="shared" si="172"/>
        <v>0</v>
      </c>
      <c r="AU443" s="39" t="str">
        <f t="shared" si="173"/>
        <v/>
      </c>
      <c r="AV443" s="39" t="str">
        <f t="shared" si="174"/>
        <v/>
      </c>
      <c r="AW443" s="39" t="str">
        <f t="shared" si="175"/>
        <v/>
      </c>
      <c r="AX443" s="39" t="str">
        <f t="shared" si="176"/>
        <v/>
      </c>
      <c r="AY443" s="41" t="str">
        <f>IF(G443="...", "", VLOOKUP(G443, UPB!$A$3:$B$5000, 2, FALSE))</f>
        <v/>
      </c>
      <c r="AZ443" s="84"/>
      <c r="BA443" s="76"/>
      <c r="BB443" s="65"/>
      <c r="BC443" s="65"/>
      <c r="BD443" s="54"/>
      <c r="BE443" s="65"/>
      <c r="BF443" s="65"/>
      <c r="BG443" s="65"/>
      <c r="BH443" s="65"/>
      <c r="BI443" s="65"/>
      <c r="BJ443" s="65"/>
      <c r="BK443" s="65"/>
      <c r="BL443" s="65"/>
      <c r="BM443" s="65"/>
      <c r="BN443" s="70"/>
      <c r="BO443" s="65"/>
      <c r="BP443" s="65"/>
      <c r="BQ443" s="65"/>
      <c r="BR443" s="65"/>
      <c r="BS443" s="65"/>
      <c r="BT443" s="65"/>
      <c r="BU443" s="55" t="str">
        <f>IF(AND($D443 &lt;&gt; "", $D443 &lt;&gt; $E443, $F443 &lt;&gt; "x.x.x.x.x.x.x"), VLOOKUP($E443, Parameter!$E$3:$N$5000, 9, FALSE), "")</f>
        <v/>
      </c>
      <c r="BV443" s="55" t="str">
        <f>IF(AND($D443 &lt;&gt; "", $D443 &lt;&gt; $E443, $F443 &lt;&gt; "x.x.x.x.x.x.x"), VLOOKUP($E443, Parameter!$E$3:$N$5000, 10, FALSE), "")</f>
        <v/>
      </c>
      <c r="BW443" s="55" t="str">
        <f>IF(AND($D443 &lt;&gt; "", $D443 &lt;&gt; $E443, $F443 &lt;&gt; "x.x.x.x.x.x.x"), VLOOKUP($C443, Parameter!$A$4:$L$5000, 3, FALSE), "")</f>
        <v/>
      </c>
      <c r="BX443" s="55" t="str">
        <f>IF(AND($D443 &lt;&gt; "", $D443 &lt;&gt; $E443, $F443 &lt;&gt; "x.x.x.x.x.x.x"), VLOOKUP($C443, Parameter!$A$4:$L$5000, 4, FALSE), "")</f>
        <v/>
      </c>
      <c r="BY443" s="56">
        <f t="shared" si="177"/>
        <v>0</v>
      </c>
      <c r="BZ443" s="55" t="str">
        <f t="shared" si="178"/>
        <v>Intra</v>
      </c>
      <c r="CA443" s="55" t="str">
        <f>IF($BZ443="Ekstra", Parameter3!$B$2, "")</f>
        <v/>
      </c>
      <c r="CB443" s="55" t="str">
        <f>IF($BZ443="Ekstra", Parameter3!$C$2, "")</f>
        <v/>
      </c>
      <c r="CC443" s="55" t="str">
        <f>IF($BZ443="Ekstra", VLOOKUP($E443, Parameter!$E$3:$N$5000, 9, FALSE), "")</f>
        <v/>
      </c>
      <c r="CD443" s="55" t="str">
        <f>IF($BZ443="Ekstra", VLOOKUP($E443, Parameter!$E$3:$N$5000, 10, FALSE), "")</f>
        <v/>
      </c>
      <c r="CE443" s="56">
        <f t="shared" si="179"/>
        <v>0</v>
      </c>
      <c r="CF443" s="55" t="str">
        <f t="shared" si="190"/>
        <v/>
      </c>
      <c r="CG443" s="55" t="str">
        <f t="shared" si="190"/>
        <v/>
      </c>
      <c r="CH443" s="55" t="str">
        <f t="shared" si="180"/>
        <v/>
      </c>
      <c r="CI443" s="55" t="str">
        <f>IF($F443="x.x.x.x.x.x.x", VLOOKUP($C443, Parameter!$A$4:$L$5000, 4, FALSE), "")</f>
        <v/>
      </c>
      <c r="CJ443" s="56">
        <f t="shared" si="181"/>
        <v>0</v>
      </c>
      <c r="CM443" s="4" t="str">
        <f t="shared" si="182"/>
        <v>...-...-.....</v>
      </c>
      <c r="CN443" s="57">
        <f t="shared" si="183"/>
        <v>0</v>
      </c>
      <c r="CO443" s="58">
        <f t="shared" si="184"/>
        <v>0</v>
      </c>
      <c r="CP443" s="4" t="str">
        <f t="shared" si="185"/>
        <v/>
      </c>
      <c r="CQ443" s="4" t="b">
        <f t="shared" si="186"/>
        <v>0</v>
      </c>
      <c r="CR443" s="4" t="str">
        <f t="shared" si="187"/>
        <v/>
      </c>
      <c r="CS443" s="4" t="str">
        <f t="shared" si="188"/>
        <v/>
      </c>
      <c r="CT443" s="91" t="b">
        <f t="shared" si="165"/>
        <v>0</v>
      </c>
    </row>
    <row r="444" spans="1:98" s="4" customFormat="1" x14ac:dyDescent="0.25">
      <c r="A444" s="50" t="str">
        <f t="shared" si="166"/>
        <v>...</v>
      </c>
      <c r="B444" s="50" t="str">
        <f t="shared" si="167"/>
        <v>...</v>
      </c>
      <c r="C444" s="50" t="str">
        <f t="shared" si="168"/>
        <v>.....</v>
      </c>
      <c r="D444" s="50" t="str">
        <f>IF($C444=".....","",_xlfn.IFNA(VLOOKUP($C444, Parameter!$A$4:$L$5000, 3, FALSE), ""))</f>
        <v/>
      </c>
      <c r="E444" s="50" t="str">
        <f t="shared" si="169"/>
        <v>.....</v>
      </c>
      <c r="F444" s="50" t="str">
        <f t="shared" si="170"/>
        <v>......</v>
      </c>
      <c r="G444" s="50" t="str">
        <f t="shared" si="171"/>
        <v>...</v>
      </c>
      <c r="H444" s="40">
        <f>IF(E444=".....", 0, _xlfn.IFNA(VLOOKUP($E444, Parameter2!$A$2:$C$5000, 3, FALSE), 0))</f>
        <v>0</v>
      </c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18" t="str">
        <f>IF(C444=".....","",_xlfn.IFNA(VLOOKUP($C444, Parameter!$A$4:$B$5000, 2, FALSE), "Kode belanja salah :("))</f>
        <v/>
      </c>
      <c r="X444" s="35"/>
      <c r="Y444" s="121"/>
      <c r="Z444" s="17"/>
      <c r="AA444" s="20"/>
      <c r="AB444" s="41" t="str">
        <f>IF($C444=".....","",VLOOKUP($C444, Parameter!$A$4:$L$5000, 6, FALSE))</f>
        <v/>
      </c>
      <c r="AC444" s="41" t="str">
        <f>IF($C444=".....","",VLOOKUP($C444, Parameter!$A$4:$L$5000, 7, FALSE))</f>
        <v/>
      </c>
      <c r="AD444" s="41" t="str">
        <f>IF($C444=".....","",VLOOKUP($C444, Parameter!$A$4:$L$5000, 8, FALSE))</f>
        <v/>
      </c>
      <c r="AE444" s="41" t="str">
        <f>IF($C444=".....","",VLOOKUP($C444, Parameter!$A$4:$L$5000, 9, FALSE))</f>
        <v/>
      </c>
      <c r="AF444" s="41" t="str">
        <f>IF($C444=".....","",VLOOKUP($C444, Parameter!$A$4:$L$5000, 10, FALSE))</f>
        <v/>
      </c>
      <c r="AG444" s="41" t="str">
        <f>IF($C444=".....","",VLOOKUP($C444, Parameter!$A$4:$L$5000, 11, FALSE))</f>
        <v/>
      </c>
      <c r="AH444" s="41" t="str">
        <f>IF($C444="..0.0.0.000","",_xlfn.IFNA(VLOOKUP($C444, Parameter!$A$4:$L$5000, 12, FALSE), ""))</f>
        <v/>
      </c>
      <c r="AI444" s="39"/>
      <c r="AJ444" s="39"/>
      <c r="AK444" s="39"/>
      <c r="AL444" s="39"/>
      <c r="AM444" s="39"/>
      <c r="AN444" s="39"/>
      <c r="AO444" s="39"/>
      <c r="AP444" s="41" t="str">
        <f>IF(F444="......", "", _xlfn.IFNA(VLOOKUP(F444, Parameter2!$D$2:$E$15000, 2, FALSE), "Kode aset salah :("))</f>
        <v/>
      </c>
      <c r="AQ444" s="39"/>
      <c r="AR444" s="51"/>
      <c r="AS444" s="52"/>
      <c r="AT444" s="53">
        <f t="shared" si="172"/>
        <v>0</v>
      </c>
      <c r="AU444" s="39" t="str">
        <f t="shared" si="173"/>
        <v/>
      </c>
      <c r="AV444" s="39" t="str">
        <f t="shared" si="174"/>
        <v/>
      </c>
      <c r="AW444" s="39" t="str">
        <f t="shared" si="175"/>
        <v/>
      </c>
      <c r="AX444" s="39" t="str">
        <f t="shared" si="176"/>
        <v/>
      </c>
      <c r="AY444" s="41" t="str">
        <f>IF(G444="...", "", VLOOKUP(G444, UPB!$A$3:$B$5000, 2, FALSE))</f>
        <v/>
      </c>
      <c r="AZ444" s="84"/>
      <c r="BA444" s="76"/>
      <c r="BB444" s="65"/>
      <c r="BC444" s="65"/>
      <c r="BD444" s="54"/>
      <c r="BE444" s="65"/>
      <c r="BF444" s="65"/>
      <c r="BG444" s="65"/>
      <c r="BH444" s="65"/>
      <c r="BI444" s="65"/>
      <c r="BJ444" s="65"/>
      <c r="BK444" s="65"/>
      <c r="BL444" s="65"/>
      <c r="BM444" s="65"/>
      <c r="BN444" s="70"/>
      <c r="BO444" s="65"/>
      <c r="BP444" s="65"/>
      <c r="BQ444" s="65"/>
      <c r="BR444" s="65"/>
      <c r="BS444" s="65"/>
      <c r="BT444" s="65"/>
      <c r="BU444" s="55" t="str">
        <f>IF(AND($D444 &lt;&gt; "", $D444 &lt;&gt; $E444, $F444 &lt;&gt; "x.x.x.x.x.x.x"), VLOOKUP($E444, Parameter!$E$3:$N$5000, 9, FALSE), "")</f>
        <v/>
      </c>
      <c r="BV444" s="55" t="str">
        <f>IF(AND($D444 &lt;&gt; "", $D444 &lt;&gt; $E444, $F444 &lt;&gt; "x.x.x.x.x.x.x"), VLOOKUP($E444, Parameter!$E$3:$N$5000, 10, FALSE), "")</f>
        <v/>
      </c>
      <c r="BW444" s="55" t="str">
        <f>IF(AND($D444 &lt;&gt; "", $D444 &lt;&gt; $E444, $F444 &lt;&gt; "x.x.x.x.x.x.x"), VLOOKUP($C444, Parameter!$A$4:$L$5000, 3, FALSE), "")</f>
        <v/>
      </c>
      <c r="BX444" s="55" t="str">
        <f>IF(AND($D444 &lt;&gt; "", $D444 &lt;&gt; $E444, $F444 &lt;&gt; "x.x.x.x.x.x.x"), VLOOKUP($C444, Parameter!$A$4:$L$5000, 4, FALSE), "")</f>
        <v/>
      </c>
      <c r="BY444" s="56">
        <f t="shared" si="177"/>
        <v>0</v>
      </c>
      <c r="BZ444" s="55" t="str">
        <f t="shared" si="178"/>
        <v>Intra</v>
      </c>
      <c r="CA444" s="55" t="str">
        <f>IF($BZ444="Ekstra", Parameter3!$B$2, "")</f>
        <v/>
      </c>
      <c r="CB444" s="55" t="str">
        <f>IF($BZ444="Ekstra", Parameter3!$C$2, "")</f>
        <v/>
      </c>
      <c r="CC444" s="55" t="str">
        <f>IF($BZ444="Ekstra", VLOOKUP($E444, Parameter!$E$3:$N$5000, 9, FALSE), "")</f>
        <v/>
      </c>
      <c r="CD444" s="55" t="str">
        <f>IF($BZ444="Ekstra", VLOOKUP($E444, Parameter!$E$3:$N$5000, 10, FALSE), "")</f>
        <v/>
      </c>
      <c r="CE444" s="56">
        <f t="shared" si="179"/>
        <v>0</v>
      </c>
      <c r="CF444" s="55" t="str">
        <f t="shared" si="190"/>
        <v/>
      </c>
      <c r="CG444" s="55" t="str">
        <f t="shared" si="190"/>
        <v/>
      </c>
      <c r="CH444" s="55" t="str">
        <f t="shared" si="180"/>
        <v/>
      </c>
      <c r="CI444" s="55" t="str">
        <f>IF($F444="x.x.x.x.x.x.x", VLOOKUP($C444, Parameter!$A$4:$L$5000, 4, FALSE), "")</f>
        <v/>
      </c>
      <c r="CJ444" s="56">
        <f t="shared" si="181"/>
        <v>0</v>
      </c>
      <c r="CM444" s="4" t="str">
        <f t="shared" si="182"/>
        <v>...-...-.....</v>
      </c>
      <c r="CN444" s="57">
        <f t="shared" si="183"/>
        <v>0</v>
      </c>
      <c r="CO444" s="58">
        <f t="shared" si="184"/>
        <v>0</v>
      </c>
      <c r="CP444" s="4" t="str">
        <f t="shared" si="185"/>
        <v/>
      </c>
      <c r="CQ444" s="4" t="b">
        <f t="shared" si="186"/>
        <v>0</v>
      </c>
      <c r="CR444" s="4" t="str">
        <f t="shared" si="187"/>
        <v/>
      </c>
      <c r="CS444" s="4" t="str">
        <f t="shared" si="188"/>
        <v/>
      </c>
      <c r="CT444" s="91" t="b">
        <f t="shared" si="165"/>
        <v>0</v>
      </c>
    </row>
    <row r="445" spans="1:98" s="4" customFormat="1" x14ac:dyDescent="0.25">
      <c r="A445" s="50" t="str">
        <f t="shared" si="166"/>
        <v>...</v>
      </c>
      <c r="B445" s="50" t="str">
        <f t="shared" si="167"/>
        <v>...</v>
      </c>
      <c r="C445" s="50" t="str">
        <f t="shared" si="168"/>
        <v>.....</v>
      </c>
      <c r="D445" s="50" t="str">
        <f>IF($C445=".....","",_xlfn.IFNA(VLOOKUP($C445, Parameter!$A$4:$L$5000, 3, FALSE), ""))</f>
        <v/>
      </c>
      <c r="E445" s="50" t="str">
        <f t="shared" si="169"/>
        <v>.....</v>
      </c>
      <c r="F445" s="50" t="str">
        <f t="shared" si="170"/>
        <v>......</v>
      </c>
      <c r="G445" s="50" t="str">
        <f t="shared" si="171"/>
        <v>...</v>
      </c>
      <c r="H445" s="40">
        <f>IF(E445=".....", 0, _xlfn.IFNA(VLOOKUP($E445, Parameter2!$A$2:$C$5000, 3, FALSE), 0))</f>
        <v>0</v>
      </c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18" t="str">
        <f>IF(C445=".....","",_xlfn.IFNA(VLOOKUP($C445, Parameter!$A$4:$B$5000, 2, FALSE), "Kode belanja salah :("))</f>
        <v/>
      </c>
      <c r="X445" s="35"/>
      <c r="Y445" s="121"/>
      <c r="Z445" s="17"/>
      <c r="AA445" s="20"/>
      <c r="AB445" s="41" t="str">
        <f>IF($C445=".....","",VLOOKUP($C445, Parameter!$A$4:$L$5000, 6, FALSE))</f>
        <v/>
      </c>
      <c r="AC445" s="41" t="str">
        <f>IF($C445=".....","",VLOOKUP($C445, Parameter!$A$4:$L$5000, 7, FALSE))</f>
        <v/>
      </c>
      <c r="AD445" s="41" t="str">
        <f>IF($C445=".....","",VLOOKUP($C445, Parameter!$A$4:$L$5000, 8, FALSE))</f>
        <v/>
      </c>
      <c r="AE445" s="41" t="str">
        <f>IF($C445=".....","",VLOOKUP($C445, Parameter!$A$4:$L$5000, 9, FALSE))</f>
        <v/>
      </c>
      <c r="AF445" s="41" t="str">
        <f>IF($C445=".....","",VLOOKUP($C445, Parameter!$A$4:$L$5000, 10, FALSE))</f>
        <v/>
      </c>
      <c r="AG445" s="41" t="str">
        <f>IF($C445=".....","",VLOOKUP($C445, Parameter!$A$4:$L$5000, 11, FALSE))</f>
        <v/>
      </c>
      <c r="AH445" s="41" t="str">
        <f>IF($C445="..0.0.0.000","",_xlfn.IFNA(VLOOKUP($C445, Parameter!$A$4:$L$5000, 12, FALSE), ""))</f>
        <v/>
      </c>
      <c r="AI445" s="39"/>
      <c r="AJ445" s="39"/>
      <c r="AK445" s="39"/>
      <c r="AL445" s="39"/>
      <c r="AM445" s="39"/>
      <c r="AN445" s="39"/>
      <c r="AO445" s="39"/>
      <c r="AP445" s="41" t="str">
        <f>IF(F445="......", "", _xlfn.IFNA(VLOOKUP(F445, Parameter2!$D$2:$E$15000, 2, FALSE), "Kode aset salah :("))</f>
        <v/>
      </c>
      <c r="AQ445" s="39"/>
      <c r="AR445" s="51"/>
      <c r="AS445" s="52"/>
      <c r="AT445" s="53">
        <f t="shared" si="172"/>
        <v>0</v>
      </c>
      <c r="AU445" s="39" t="str">
        <f t="shared" si="173"/>
        <v/>
      </c>
      <c r="AV445" s="39" t="str">
        <f t="shared" si="174"/>
        <v/>
      </c>
      <c r="AW445" s="39" t="str">
        <f t="shared" si="175"/>
        <v/>
      </c>
      <c r="AX445" s="39" t="str">
        <f t="shared" si="176"/>
        <v/>
      </c>
      <c r="AY445" s="41" t="str">
        <f>IF(G445="...", "", VLOOKUP(G445, UPB!$A$3:$B$5000, 2, FALSE))</f>
        <v/>
      </c>
      <c r="AZ445" s="84"/>
      <c r="BA445" s="76"/>
      <c r="BB445" s="65"/>
      <c r="BC445" s="65"/>
      <c r="BD445" s="54"/>
      <c r="BE445" s="65"/>
      <c r="BF445" s="65"/>
      <c r="BG445" s="65"/>
      <c r="BH445" s="65"/>
      <c r="BI445" s="65"/>
      <c r="BJ445" s="65"/>
      <c r="BK445" s="65"/>
      <c r="BL445" s="65"/>
      <c r="BM445" s="65"/>
      <c r="BN445" s="70"/>
      <c r="BO445" s="65"/>
      <c r="BP445" s="65"/>
      <c r="BQ445" s="65"/>
      <c r="BR445" s="65"/>
      <c r="BS445" s="65"/>
      <c r="BT445" s="65"/>
      <c r="BU445" s="55" t="str">
        <f>IF(AND($D445 &lt;&gt; "", $D445 &lt;&gt; $E445, $F445 &lt;&gt; "x.x.x.x.x.x.x"), VLOOKUP($E445, Parameter!$E$3:$N$5000, 9, FALSE), "")</f>
        <v/>
      </c>
      <c r="BV445" s="55" t="str">
        <f>IF(AND($D445 &lt;&gt; "", $D445 &lt;&gt; $E445, $F445 &lt;&gt; "x.x.x.x.x.x.x"), VLOOKUP($E445, Parameter!$E$3:$N$5000, 10, FALSE), "")</f>
        <v/>
      </c>
      <c r="BW445" s="55" t="str">
        <f>IF(AND($D445 &lt;&gt; "", $D445 &lt;&gt; $E445, $F445 &lt;&gt; "x.x.x.x.x.x.x"), VLOOKUP($C445, Parameter!$A$4:$L$5000, 3, FALSE), "")</f>
        <v/>
      </c>
      <c r="BX445" s="55" t="str">
        <f>IF(AND($D445 &lt;&gt; "", $D445 &lt;&gt; $E445, $F445 &lt;&gt; "x.x.x.x.x.x.x"), VLOOKUP($C445, Parameter!$A$4:$L$5000, 4, FALSE), "")</f>
        <v/>
      </c>
      <c r="BY445" s="56">
        <f t="shared" si="177"/>
        <v>0</v>
      </c>
      <c r="BZ445" s="55" t="str">
        <f t="shared" si="178"/>
        <v>Intra</v>
      </c>
      <c r="CA445" s="55" t="str">
        <f>IF($BZ445="Ekstra", Parameter3!$B$2, "")</f>
        <v/>
      </c>
      <c r="CB445" s="55" t="str">
        <f>IF($BZ445="Ekstra", Parameter3!$C$2, "")</f>
        <v/>
      </c>
      <c r="CC445" s="55" t="str">
        <f>IF($BZ445="Ekstra", VLOOKUP($E445, Parameter!$E$3:$N$5000, 9, FALSE), "")</f>
        <v/>
      </c>
      <c r="CD445" s="55" t="str">
        <f>IF($BZ445="Ekstra", VLOOKUP($E445, Parameter!$E$3:$N$5000, 10, FALSE), "")</f>
        <v/>
      </c>
      <c r="CE445" s="56">
        <f t="shared" si="179"/>
        <v>0</v>
      </c>
      <c r="CF445" s="55" t="str">
        <f t="shared" si="190"/>
        <v/>
      </c>
      <c r="CG445" s="55" t="str">
        <f t="shared" si="190"/>
        <v/>
      </c>
      <c r="CH445" s="55" t="str">
        <f t="shared" si="180"/>
        <v/>
      </c>
      <c r="CI445" s="55" t="str">
        <f>IF($F445="x.x.x.x.x.x.x", VLOOKUP($C445, Parameter!$A$4:$L$5000, 4, FALSE), "")</f>
        <v/>
      </c>
      <c r="CJ445" s="56">
        <f t="shared" si="181"/>
        <v>0</v>
      </c>
      <c r="CM445" s="4" t="str">
        <f t="shared" si="182"/>
        <v>...-...-.....</v>
      </c>
      <c r="CN445" s="57">
        <f t="shared" si="183"/>
        <v>0</v>
      </c>
      <c r="CO445" s="58">
        <f t="shared" si="184"/>
        <v>0</v>
      </c>
      <c r="CP445" s="4" t="str">
        <f t="shared" si="185"/>
        <v/>
      </c>
      <c r="CQ445" s="4" t="b">
        <f t="shared" si="186"/>
        <v>0</v>
      </c>
      <c r="CR445" s="4" t="str">
        <f t="shared" si="187"/>
        <v/>
      </c>
      <c r="CS445" s="4" t="str">
        <f t="shared" si="188"/>
        <v/>
      </c>
      <c r="CT445" s="91" t="b">
        <f t="shared" si="165"/>
        <v>0</v>
      </c>
    </row>
    <row r="446" spans="1:98" s="4" customFormat="1" x14ac:dyDescent="0.25">
      <c r="A446" s="50" t="str">
        <f t="shared" si="166"/>
        <v>...</v>
      </c>
      <c r="B446" s="50" t="str">
        <f t="shared" si="167"/>
        <v>...</v>
      </c>
      <c r="C446" s="50" t="str">
        <f t="shared" si="168"/>
        <v>.....</v>
      </c>
      <c r="D446" s="50" t="str">
        <f>IF($C446=".....","",_xlfn.IFNA(VLOOKUP($C446, Parameter!$A$4:$L$5000, 3, FALSE), ""))</f>
        <v/>
      </c>
      <c r="E446" s="50" t="str">
        <f t="shared" si="169"/>
        <v>.....</v>
      </c>
      <c r="F446" s="50" t="str">
        <f t="shared" si="170"/>
        <v>......</v>
      </c>
      <c r="G446" s="50" t="str">
        <f t="shared" si="171"/>
        <v>...</v>
      </c>
      <c r="H446" s="40">
        <f>IF(E446=".....", 0, _xlfn.IFNA(VLOOKUP($E446, Parameter2!$A$2:$C$5000, 3, FALSE), 0))</f>
        <v>0</v>
      </c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18" t="str">
        <f>IF(C446=".....","",_xlfn.IFNA(VLOOKUP($C446, Parameter!$A$4:$B$5000, 2, FALSE), "Kode belanja salah :("))</f>
        <v/>
      </c>
      <c r="X446" s="35"/>
      <c r="Y446" s="121"/>
      <c r="Z446" s="17"/>
      <c r="AA446" s="20"/>
      <c r="AB446" s="41" t="str">
        <f>IF($C446=".....","",VLOOKUP($C446, Parameter!$A$4:$L$5000, 6, FALSE))</f>
        <v/>
      </c>
      <c r="AC446" s="41" t="str">
        <f>IF($C446=".....","",VLOOKUP($C446, Parameter!$A$4:$L$5000, 7, FALSE))</f>
        <v/>
      </c>
      <c r="AD446" s="41" t="str">
        <f>IF($C446=".....","",VLOOKUP($C446, Parameter!$A$4:$L$5000, 8, FALSE))</f>
        <v/>
      </c>
      <c r="AE446" s="41" t="str">
        <f>IF($C446=".....","",VLOOKUP($C446, Parameter!$A$4:$L$5000, 9, FALSE))</f>
        <v/>
      </c>
      <c r="AF446" s="41" t="str">
        <f>IF($C446=".....","",VLOOKUP($C446, Parameter!$A$4:$L$5000, 10, FALSE))</f>
        <v/>
      </c>
      <c r="AG446" s="41" t="str">
        <f>IF($C446=".....","",VLOOKUP($C446, Parameter!$A$4:$L$5000, 11, FALSE))</f>
        <v/>
      </c>
      <c r="AH446" s="41" t="str">
        <f>IF($C446="..0.0.0.000","",_xlfn.IFNA(VLOOKUP($C446, Parameter!$A$4:$L$5000, 12, FALSE), ""))</f>
        <v/>
      </c>
      <c r="AI446" s="39"/>
      <c r="AJ446" s="39"/>
      <c r="AK446" s="39"/>
      <c r="AL446" s="39"/>
      <c r="AM446" s="39"/>
      <c r="AN446" s="39"/>
      <c r="AO446" s="39"/>
      <c r="AP446" s="41" t="str">
        <f>IF(F446="......", "", _xlfn.IFNA(VLOOKUP(F446, Parameter2!$D$2:$E$15000, 2, FALSE), "Kode aset salah :("))</f>
        <v/>
      </c>
      <c r="AQ446" s="39"/>
      <c r="AR446" s="51"/>
      <c r="AS446" s="52"/>
      <c r="AT446" s="53">
        <f t="shared" si="172"/>
        <v>0</v>
      </c>
      <c r="AU446" s="39" t="str">
        <f t="shared" si="173"/>
        <v/>
      </c>
      <c r="AV446" s="39" t="str">
        <f t="shared" si="174"/>
        <v/>
      </c>
      <c r="AW446" s="39" t="str">
        <f t="shared" si="175"/>
        <v/>
      </c>
      <c r="AX446" s="39" t="str">
        <f t="shared" si="176"/>
        <v/>
      </c>
      <c r="AY446" s="41" t="str">
        <f>IF(G446="...", "", VLOOKUP(G446, UPB!$A$3:$B$5000, 2, FALSE))</f>
        <v/>
      </c>
      <c r="AZ446" s="84"/>
      <c r="BA446" s="76"/>
      <c r="BB446" s="65"/>
      <c r="BC446" s="65"/>
      <c r="BD446" s="54"/>
      <c r="BE446" s="65"/>
      <c r="BF446" s="65"/>
      <c r="BG446" s="65"/>
      <c r="BH446" s="65"/>
      <c r="BI446" s="65"/>
      <c r="BJ446" s="65"/>
      <c r="BK446" s="65"/>
      <c r="BL446" s="65"/>
      <c r="BM446" s="65"/>
      <c r="BN446" s="70"/>
      <c r="BO446" s="65"/>
      <c r="BP446" s="65"/>
      <c r="BQ446" s="65"/>
      <c r="BR446" s="65"/>
      <c r="BS446" s="65"/>
      <c r="BT446" s="65"/>
      <c r="BU446" s="55" t="str">
        <f>IF(AND($D446 &lt;&gt; "", $D446 &lt;&gt; $E446, $F446 &lt;&gt; "x.x.x.x.x.x.x"), VLOOKUP($E446, Parameter!$E$3:$N$5000, 9, FALSE), "")</f>
        <v/>
      </c>
      <c r="BV446" s="55" t="str">
        <f>IF(AND($D446 &lt;&gt; "", $D446 &lt;&gt; $E446, $F446 &lt;&gt; "x.x.x.x.x.x.x"), VLOOKUP($E446, Parameter!$E$3:$N$5000, 10, FALSE), "")</f>
        <v/>
      </c>
      <c r="BW446" s="55" t="str">
        <f>IF(AND($D446 &lt;&gt; "", $D446 &lt;&gt; $E446, $F446 &lt;&gt; "x.x.x.x.x.x.x"), VLOOKUP($C446, Parameter!$A$4:$L$5000, 3, FALSE), "")</f>
        <v/>
      </c>
      <c r="BX446" s="55" t="str">
        <f>IF(AND($D446 &lt;&gt; "", $D446 &lt;&gt; $E446, $F446 &lt;&gt; "x.x.x.x.x.x.x"), VLOOKUP($C446, Parameter!$A$4:$L$5000, 4, FALSE), "")</f>
        <v/>
      </c>
      <c r="BY446" s="56">
        <f t="shared" si="177"/>
        <v>0</v>
      </c>
      <c r="BZ446" s="55" t="str">
        <f t="shared" si="178"/>
        <v>Intra</v>
      </c>
      <c r="CA446" s="55" t="str">
        <f>IF($BZ446="Ekstra", Parameter3!$B$2, "")</f>
        <v/>
      </c>
      <c r="CB446" s="55" t="str">
        <f>IF($BZ446="Ekstra", Parameter3!$C$2, "")</f>
        <v/>
      </c>
      <c r="CC446" s="55" t="str">
        <f>IF($BZ446="Ekstra", VLOOKUP($E446, Parameter!$E$3:$N$5000, 9, FALSE), "")</f>
        <v/>
      </c>
      <c r="CD446" s="55" t="str">
        <f>IF($BZ446="Ekstra", VLOOKUP($E446, Parameter!$E$3:$N$5000, 10, FALSE), "")</f>
        <v/>
      </c>
      <c r="CE446" s="56">
        <f t="shared" si="179"/>
        <v>0</v>
      </c>
      <c r="CF446" s="55" t="str">
        <f t="shared" si="190"/>
        <v/>
      </c>
      <c r="CG446" s="55" t="str">
        <f t="shared" si="190"/>
        <v/>
      </c>
      <c r="CH446" s="55" t="str">
        <f t="shared" si="180"/>
        <v/>
      </c>
      <c r="CI446" s="55" t="str">
        <f>IF($F446="x.x.x.x.x.x.x", VLOOKUP($C446, Parameter!$A$4:$L$5000, 4, FALSE), "")</f>
        <v/>
      </c>
      <c r="CJ446" s="56">
        <f t="shared" si="181"/>
        <v>0</v>
      </c>
      <c r="CM446" s="4" t="str">
        <f t="shared" si="182"/>
        <v>...-...-.....</v>
      </c>
      <c r="CN446" s="57">
        <f t="shared" si="183"/>
        <v>0</v>
      </c>
      <c r="CO446" s="58">
        <f t="shared" si="184"/>
        <v>0</v>
      </c>
      <c r="CP446" s="4" t="str">
        <f t="shared" si="185"/>
        <v/>
      </c>
      <c r="CQ446" s="4" t="b">
        <f t="shared" si="186"/>
        <v>0</v>
      </c>
      <c r="CR446" s="4" t="str">
        <f t="shared" si="187"/>
        <v/>
      </c>
      <c r="CS446" s="4" t="str">
        <f t="shared" si="188"/>
        <v/>
      </c>
      <c r="CT446" s="91" t="b">
        <f t="shared" si="165"/>
        <v>0</v>
      </c>
    </row>
    <row r="447" spans="1:98" s="4" customFormat="1" x14ac:dyDescent="0.25">
      <c r="A447" s="50" t="str">
        <f t="shared" si="166"/>
        <v>...</v>
      </c>
      <c r="B447" s="50" t="str">
        <f t="shared" si="167"/>
        <v>...</v>
      </c>
      <c r="C447" s="50" t="str">
        <f t="shared" si="168"/>
        <v>.....</v>
      </c>
      <c r="D447" s="50" t="str">
        <f>IF($C447=".....","",_xlfn.IFNA(VLOOKUP($C447, Parameter!$A$4:$L$5000, 3, FALSE), ""))</f>
        <v/>
      </c>
      <c r="E447" s="50" t="str">
        <f t="shared" si="169"/>
        <v>.....</v>
      </c>
      <c r="F447" s="50" t="str">
        <f t="shared" si="170"/>
        <v>......</v>
      </c>
      <c r="G447" s="50" t="str">
        <f t="shared" si="171"/>
        <v>...</v>
      </c>
      <c r="H447" s="40">
        <f>IF(E447=".....", 0, _xlfn.IFNA(VLOOKUP($E447, Parameter2!$A$2:$C$5000, 3, FALSE), 0))</f>
        <v>0</v>
      </c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18" t="str">
        <f>IF(C447=".....","",_xlfn.IFNA(VLOOKUP($C447, Parameter!$A$4:$B$5000, 2, FALSE), "Kode belanja salah :("))</f>
        <v/>
      </c>
      <c r="X447" s="35"/>
      <c r="Y447" s="121"/>
      <c r="Z447" s="17"/>
      <c r="AA447" s="20"/>
      <c r="AB447" s="41" t="str">
        <f>IF($C447=".....","",VLOOKUP($C447, Parameter!$A$4:$L$5000, 6, FALSE))</f>
        <v/>
      </c>
      <c r="AC447" s="41" t="str">
        <f>IF($C447=".....","",VLOOKUP($C447, Parameter!$A$4:$L$5000, 7, FALSE))</f>
        <v/>
      </c>
      <c r="AD447" s="41" t="str">
        <f>IF($C447=".....","",VLOOKUP($C447, Parameter!$A$4:$L$5000, 8, FALSE))</f>
        <v/>
      </c>
      <c r="AE447" s="41" t="str">
        <f>IF($C447=".....","",VLOOKUP($C447, Parameter!$A$4:$L$5000, 9, FALSE))</f>
        <v/>
      </c>
      <c r="AF447" s="41" t="str">
        <f>IF($C447=".....","",VLOOKUP($C447, Parameter!$A$4:$L$5000, 10, FALSE))</f>
        <v/>
      </c>
      <c r="AG447" s="41" t="str">
        <f>IF($C447=".....","",VLOOKUP($C447, Parameter!$A$4:$L$5000, 11, FALSE))</f>
        <v/>
      </c>
      <c r="AH447" s="41" t="str">
        <f>IF($C447="..0.0.0.000","",_xlfn.IFNA(VLOOKUP($C447, Parameter!$A$4:$L$5000, 12, FALSE), ""))</f>
        <v/>
      </c>
      <c r="AI447" s="39"/>
      <c r="AJ447" s="39"/>
      <c r="AK447" s="39"/>
      <c r="AL447" s="39"/>
      <c r="AM447" s="39"/>
      <c r="AN447" s="39"/>
      <c r="AO447" s="39"/>
      <c r="AP447" s="41" t="str">
        <f>IF(F447="......", "", _xlfn.IFNA(VLOOKUP(F447, Parameter2!$D$2:$E$15000, 2, FALSE), "Kode aset salah :("))</f>
        <v/>
      </c>
      <c r="AQ447" s="39"/>
      <c r="AR447" s="51"/>
      <c r="AS447" s="52"/>
      <c r="AT447" s="53">
        <f t="shared" si="172"/>
        <v>0</v>
      </c>
      <c r="AU447" s="39" t="str">
        <f t="shared" si="173"/>
        <v/>
      </c>
      <c r="AV447" s="39" t="str">
        <f t="shared" si="174"/>
        <v/>
      </c>
      <c r="AW447" s="39" t="str">
        <f t="shared" si="175"/>
        <v/>
      </c>
      <c r="AX447" s="39" t="str">
        <f t="shared" si="176"/>
        <v/>
      </c>
      <c r="AY447" s="41" t="str">
        <f>IF(G447="...", "", VLOOKUP(G447, UPB!$A$3:$B$5000, 2, FALSE))</f>
        <v/>
      </c>
      <c r="AZ447" s="84"/>
      <c r="BA447" s="76"/>
      <c r="BB447" s="65"/>
      <c r="BC447" s="65"/>
      <c r="BD447" s="54"/>
      <c r="BE447" s="65"/>
      <c r="BF447" s="65"/>
      <c r="BG447" s="65"/>
      <c r="BH447" s="65"/>
      <c r="BI447" s="65"/>
      <c r="BJ447" s="65"/>
      <c r="BK447" s="65"/>
      <c r="BL447" s="65"/>
      <c r="BM447" s="65"/>
      <c r="BN447" s="70"/>
      <c r="BO447" s="65"/>
      <c r="BP447" s="65"/>
      <c r="BQ447" s="65"/>
      <c r="BR447" s="65"/>
      <c r="BS447" s="65"/>
      <c r="BT447" s="65"/>
      <c r="BU447" s="55" t="str">
        <f>IF(AND($D447 &lt;&gt; "", $D447 &lt;&gt; $E447, $F447 &lt;&gt; "x.x.x.x.x.x.x"), VLOOKUP($E447, Parameter!$E$3:$N$5000, 9, FALSE), "")</f>
        <v/>
      </c>
      <c r="BV447" s="55" t="str">
        <f>IF(AND($D447 &lt;&gt; "", $D447 &lt;&gt; $E447, $F447 &lt;&gt; "x.x.x.x.x.x.x"), VLOOKUP($E447, Parameter!$E$3:$N$5000, 10, FALSE), "")</f>
        <v/>
      </c>
      <c r="BW447" s="55" t="str">
        <f>IF(AND($D447 &lt;&gt; "", $D447 &lt;&gt; $E447, $F447 &lt;&gt; "x.x.x.x.x.x.x"), VLOOKUP($C447, Parameter!$A$4:$L$5000, 3, FALSE), "")</f>
        <v/>
      </c>
      <c r="BX447" s="55" t="str">
        <f>IF(AND($D447 &lt;&gt; "", $D447 &lt;&gt; $E447, $F447 &lt;&gt; "x.x.x.x.x.x.x"), VLOOKUP($C447, Parameter!$A$4:$L$5000, 4, FALSE), "")</f>
        <v/>
      </c>
      <c r="BY447" s="56">
        <f t="shared" si="177"/>
        <v>0</v>
      </c>
      <c r="BZ447" s="55" t="str">
        <f t="shared" si="178"/>
        <v>Intra</v>
      </c>
      <c r="CA447" s="55" t="str">
        <f>IF($BZ447="Ekstra", Parameter3!$B$2, "")</f>
        <v/>
      </c>
      <c r="CB447" s="55" t="str">
        <f>IF($BZ447="Ekstra", Parameter3!$C$2, "")</f>
        <v/>
      </c>
      <c r="CC447" s="55" t="str">
        <f>IF($BZ447="Ekstra", VLOOKUP($E447, Parameter!$E$3:$N$5000, 9, FALSE), "")</f>
        <v/>
      </c>
      <c r="CD447" s="55" t="str">
        <f>IF($BZ447="Ekstra", VLOOKUP($E447, Parameter!$E$3:$N$5000, 10, FALSE), "")</f>
        <v/>
      </c>
      <c r="CE447" s="56">
        <f t="shared" si="179"/>
        <v>0</v>
      </c>
      <c r="CF447" s="55" t="str">
        <f t="shared" si="190"/>
        <v/>
      </c>
      <c r="CG447" s="55" t="str">
        <f t="shared" si="190"/>
        <v/>
      </c>
      <c r="CH447" s="55" t="str">
        <f t="shared" si="180"/>
        <v/>
      </c>
      <c r="CI447" s="55" t="str">
        <f>IF($F447="x.x.x.x.x.x.x", VLOOKUP($C447, Parameter!$A$4:$L$5000, 4, FALSE), "")</f>
        <v/>
      </c>
      <c r="CJ447" s="56">
        <f t="shared" si="181"/>
        <v>0</v>
      </c>
      <c r="CM447" s="4" t="str">
        <f t="shared" si="182"/>
        <v>...-...-.....</v>
      </c>
      <c r="CN447" s="57">
        <f t="shared" si="183"/>
        <v>0</v>
      </c>
      <c r="CO447" s="58">
        <f t="shared" si="184"/>
        <v>0</v>
      </c>
      <c r="CP447" s="4" t="str">
        <f t="shared" si="185"/>
        <v/>
      </c>
      <c r="CQ447" s="4" t="b">
        <f t="shared" si="186"/>
        <v>0</v>
      </c>
      <c r="CR447" s="4" t="str">
        <f t="shared" si="187"/>
        <v/>
      </c>
      <c r="CS447" s="4" t="str">
        <f t="shared" si="188"/>
        <v/>
      </c>
      <c r="CT447" s="91" t="b">
        <f t="shared" si="165"/>
        <v>0</v>
      </c>
    </row>
    <row r="448" spans="1:98" s="4" customFormat="1" x14ac:dyDescent="0.25">
      <c r="A448" s="50" t="str">
        <f t="shared" si="166"/>
        <v>...</v>
      </c>
      <c r="B448" s="50" t="str">
        <f t="shared" si="167"/>
        <v>...</v>
      </c>
      <c r="C448" s="50" t="str">
        <f t="shared" si="168"/>
        <v>.....</v>
      </c>
      <c r="D448" s="50" t="str">
        <f>IF($C448=".....","",_xlfn.IFNA(VLOOKUP($C448, Parameter!$A$4:$L$5000, 3, FALSE), ""))</f>
        <v/>
      </c>
      <c r="E448" s="50" t="str">
        <f t="shared" si="169"/>
        <v>.....</v>
      </c>
      <c r="F448" s="50" t="str">
        <f t="shared" si="170"/>
        <v>......</v>
      </c>
      <c r="G448" s="50" t="str">
        <f t="shared" si="171"/>
        <v>...</v>
      </c>
      <c r="H448" s="40">
        <f>IF(E448=".....", 0, _xlfn.IFNA(VLOOKUP($E448, Parameter2!$A$2:$C$5000, 3, FALSE), 0))</f>
        <v>0</v>
      </c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18" t="str">
        <f>IF(C448=".....","",_xlfn.IFNA(VLOOKUP($C448, Parameter!$A$4:$B$5000, 2, FALSE), "Kode belanja salah :("))</f>
        <v/>
      </c>
      <c r="X448" s="35"/>
      <c r="Y448" s="121"/>
      <c r="Z448" s="17"/>
      <c r="AA448" s="20"/>
      <c r="AB448" s="41" t="str">
        <f>IF($C448=".....","",VLOOKUP($C448, Parameter!$A$4:$L$5000, 6, FALSE))</f>
        <v/>
      </c>
      <c r="AC448" s="41" t="str">
        <f>IF($C448=".....","",VLOOKUP($C448, Parameter!$A$4:$L$5000, 7, FALSE))</f>
        <v/>
      </c>
      <c r="AD448" s="41" t="str">
        <f>IF($C448=".....","",VLOOKUP($C448, Parameter!$A$4:$L$5000, 8, FALSE))</f>
        <v/>
      </c>
      <c r="AE448" s="41" t="str">
        <f>IF($C448=".....","",VLOOKUP($C448, Parameter!$A$4:$L$5000, 9, FALSE))</f>
        <v/>
      </c>
      <c r="AF448" s="41" t="str">
        <f>IF($C448=".....","",VLOOKUP($C448, Parameter!$A$4:$L$5000, 10, FALSE))</f>
        <v/>
      </c>
      <c r="AG448" s="41" t="str">
        <f>IF($C448=".....","",VLOOKUP($C448, Parameter!$A$4:$L$5000, 11, FALSE))</f>
        <v/>
      </c>
      <c r="AH448" s="41" t="str">
        <f>IF($C448="..0.0.0.000","",_xlfn.IFNA(VLOOKUP($C448, Parameter!$A$4:$L$5000, 12, FALSE), ""))</f>
        <v/>
      </c>
      <c r="AI448" s="39"/>
      <c r="AJ448" s="39"/>
      <c r="AK448" s="39"/>
      <c r="AL448" s="39"/>
      <c r="AM448" s="39"/>
      <c r="AN448" s="39"/>
      <c r="AO448" s="39"/>
      <c r="AP448" s="41" t="str">
        <f>IF(F448="......", "", _xlfn.IFNA(VLOOKUP(F448, Parameter2!$D$2:$E$15000, 2, FALSE), "Kode aset salah :("))</f>
        <v/>
      </c>
      <c r="AQ448" s="39"/>
      <c r="AR448" s="51"/>
      <c r="AS448" s="52"/>
      <c r="AT448" s="53">
        <f t="shared" si="172"/>
        <v>0</v>
      </c>
      <c r="AU448" s="39" t="str">
        <f t="shared" si="173"/>
        <v/>
      </c>
      <c r="AV448" s="39" t="str">
        <f t="shared" si="174"/>
        <v/>
      </c>
      <c r="AW448" s="39" t="str">
        <f t="shared" si="175"/>
        <v/>
      </c>
      <c r="AX448" s="39" t="str">
        <f t="shared" si="176"/>
        <v/>
      </c>
      <c r="AY448" s="41" t="str">
        <f>IF(G448="...", "", VLOOKUP(G448, UPB!$A$3:$B$5000, 2, FALSE))</f>
        <v/>
      </c>
      <c r="AZ448" s="84"/>
      <c r="BA448" s="76"/>
      <c r="BB448" s="65"/>
      <c r="BC448" s="65"/>
      <c r="BD448" s="54"/>
      <c r="BE448" s="65"/>
      <c r="BF448" s="65"/>
      <c r="BG448" s="65"/>
      <c r="BH448" s="65"/>
      <c r="BI448" s="65"/>
      <c r="BJ448" s="65"/>
      <c r="BK448" s="65"/>
      <c r="BL448" s="65"/>
      <c r="BM448" s="65"/>
      <c r="BN448" s="70"/>
      <c r="BO448" s="65"/>
      <c r="BP448" s="65"/>
      <c r="BQ448" s="65"/>
      <c r="BR448" s="65"/>
      <c r="BS448" s="65"/>
      <c r="BT448" s="65"/>
      <c r="BU448" s="55" t="str">
        <f>IF(AND($D448 &lt;&gt; "", $D448 &lt;&gt; $E448, $F448 &lt;&gt; "x.x.x.x.x.x.x"), VLOOKUP($E448, Parameter!$E$3:$N$5000, 9, FALSE), "")</f>
        <v/>
      </c>
      <c r="BV448" s="55" t="str">
        <f>IF(AND($D448 &lt;&gt; "", $D448 &lt;&gt; $E448, $F448 &lt;&gt; "x.x.x.x.x.x.x"), VLOOKUP($E448, Parameter!$E$3:$N$5000, 10, FALSE), "")</f>
        <v/>
      </c>
      <c r="BW448" s="55" t="str">
        <f>IF(AND($D448 &lt;&gt; "", $D448 &lt;&gt; $E448, $F448 &lt;&gt; "x.x.x.x.x.x.x"), VLOOKUP($C448, Parameter!$A$4:$L$5000, 3, FALSE), "")</f>
        <v/>
      </c>
      <c r="BX448" s="55" t="str">
        <f>IF(AND($D448 &lt;&gt; "", $D448 &lt;&gt; $E448, $F448 &lt;&gt; "x.x.x.x.x.x.x"), VLOOKUP($C448, Parameter!$A$4:$L$5000, 4, FALSE), "")</f>
        <v/>
      </c>
      <c r="BY448" s="56">
        <f t="shared" si="177"/>
        <v>0</v>
      </c>
      <c r="BZ448" s="55" t="str">
        <f t="shared" si="178"/>
        <v>Intra</v>
      </c>
      <c r="CA448" s="55" t="str">
        <f>IF($BZ448="Ekstra", Parameter3!$B$2, "")</f>
        <v/>
      </c>
      <c r="CB448" s="55" t="str">
        <f>IF($BZ448="Ekstra", Parameter3!$C$2, "")</f>
        <v/>
      </c>
      <c r="CC448" s="55" t="str">
        <f>IF($BZ448="Ekstra", VLOOKUP($E448, Parameter!$E$3:$N$5000, 9, FALSE), "")</f>
        <v/>
      </c>
      <c r="CD448" s="55" t="str">
        <f>IF($BZ448="Ekstra", VLOOKUP($E448, Parameter!$E$3:$N$5000, 10, FALSE), "")</f>
        <v/>
      </c>
      <c r="CE448" s="56">
        <f t="shared" si="179"/>
        <v>0</v>
      </c>
      <c r="CF448" s="55" t="str">
        <f t="shared" si="190"/>
        <v/>
      </c>
      <c r="CG448" s="55" t="str">
        <f t="shared" si="190"/>
        <v/>
      </c>
      <c r="CH448" s="55" t="str">
        <f t="shared" si="180"/>
        <v/>
      </c>
      <c r="CI448" s="55" t="str">
        <f>IF($F448="x.x.x.x.x.x.x", VLOOKUP($C448, Parameter!$A$4:$L$5000, 4, FALSE), "")</f>
        <v/>
      </c>
      <c r="CJ448" s="56">
        <f t="shared" si="181"/>
        <v>0</v>
      </c>
      <c r="CM448" s="4" t="str">
        <f t="shared" si="182"/>
        <v>...-...-.....</v>
      </c>
      <c r="CN448" s="57">
        <f t="shared" si="183"/>
        <v>0</v>
      </c>
      <c r="CO448" s="58">
        <f t="shared" si="184"/>
        <v>0</v>
      </c>
      <c r="CP448" s="4" t="str">
        <f t="shared" si="185"/>
        <v/>
      </c>
      <c r="CQ448" s="4" t="b">
        <f t="shared" si="186"/>
        <v>0</v>
      </c>
      <c r="CR448" s="4" t="str">
        <f t="shared" si="187"/>
        <v/>
      </c>
      <c r="CS448" s="4" t="str">
        <f t="shared" si="188"/>
        <v/>
      </c>
      <c r="CT448" s="91" t="b">
        <f t="shared" si="165"/>
        <v>0</v>
      </c>
    </row>
    <row r="449" spans="1:98" s="4" customFormat="1" x14ac:dyDescent="0.25">
      <c r="A449" s="50" t="str">
        <f t="shared" si="166"/>
        <v>...</v>
      </c>
      <c r="B449" s="50" t="str">
        <f t="shared" si="167"/>
        <v>...</v>
      </c>
      <c r="C449" s="50" t="str">
        <f t="shared" si="168"/>
        <v>.....</v>
      </c>
      <c r="D449" s="50" t="str">
        <f>IF($C449=".....","",_xlfn.IFNA(VLOOKUP($C449, Parameter!$A$4:$L$5000, 3, FALSE), ""))</f>
        <v/>
      </c>
      <c r="E449" s="50" t="str">
        <f t="shared" si="169"/>
        <v>.....</v>
      </c>
      <c r="F449" s="50" t="str">
        <f t="shared" si="170"/>
        <v>......</v>
      </c>
      <c r="G449" s="50" t="str">
        <f t="shared" si="171"/>
        <v>...</v>
      </c>
      <c r="H449" s="40">
        <f>IF(E449=".....", 0, _xlfn.IFNA(VLOOKUP($E449, Parameter2!$A$2:$C$5000, 3, FALSE), 0))</f>
        <v>0</v>
      </c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18" t="str">
        <f>IF(C449=".....","",_xlfn.IFNA(VLOOKUP($C449, Parameter!$A$4:$B$5000, 2, FALSE), "Kode belanja salah :("))</f>
        <v/>
      </c>
      <c r="X449" s="35"/>
      <c r="Y449" s="121"/>
      <c r="Z449" s="17"/>
      <c r="AA449" s="20"/>
      <c r="AB449" s="41" t="str">
        <f>IF($C449=".....","",VLOOKUP($C449, Parameter!$A$4:$L$5000, 6, FALSE))</f>
        <v/>
      </c>
      <c r="AC449" s="41" t="str">
        <f>IF($C449=".....","",VLOOKUP($C449, Parameter!$A$4:$L$5000, 7, FALSE))</f>
        <v/>
      </c>
      <c r="AD449" s="41" t="str">
        <f>IF($C449=".....","",VLOOKUP($C449, Parameter!$A$4:$L$5000, 8, FALSE))</f>
        <v/>
      </c>
      <c r="AE449" s="41" t="str">
        <f>IF($C449=".....","",VLOOKUP($C449, Parameter!$A$4:$L$5000, 9, FALSE))</f>
        <v/>
      </c>
      <c r="AF449" s="41" t="str">
        <f>IF($C449=".....","",VLOOKUP($C449, Parameter!$A$4:$L$5000, 10, FALSE))</f>
        <v/>
      </c>
      <c r="AG449" s="41" t="str">
        <f>IF($C449=".....","",VLOOKUP($C449, Parameter!$A$4:$L$5000, 11, FALSE))</f>
        <v/>
      </c>
      <c r="AH449" s="41" t="str">
        <f>IF($C449="..0.0.0.000","",_xlfn.IFNA(VLOOKUP($C449, Parameter!$A$4:$L$5000, 12, FALSE), ""))</f>
        <v/>
      </c>
      <c r="AI449" s="39"/>
      <c r="AJ449" s="39"/>
      <c r="AK449" s="39"/>
      <c r="AL449" s="39"/>
      <c r="AM449" s="39"/>
      <c r="AN449" s="39"/>
      <c r="AO449" s="39"/>
      <c r="AP449" s="41" t="str">
        <f>IF(F449="......", "", _xlfn.IFNA(VLOOKUP(F449, Parameter2!$D$2:$E$15000, 2, FALSE), "Kode aset salah :("))</f>
        <v/>
      </c>
      <c r="AQ449" s="39"/>
      <c r="AR449" s="51"/>
      <c r="AS449" s="52"/>
      <c r="AT449" s="53">
        <f t="shared" si="172"/>
        <v>0</v>
      </c>
      <c r="AU449" s="39" t="str">
        <f t="shared" si="173"/>
        <v/>
      </c>
      <c r="AV449" s="39" t="str">
        <f t="shared" si="174"/>
        <v/>
      </c>
      <c r="AW449" s="39" t="str">
        <f t="shared" si="175"/>
        <v/>
      </c>
      <c r="AX449" s="39" t="str">
        <f t="shared" si="176"/>
        <v/>
      </c>
      <c r="AY449" s="41" t="str">
        <f>IF(G449="...", "", VLOOKUP(G449, UPB!$A$3:$B$5000, 2, FALSE))</f>
        <v/>
      </c>
      <c r="AZ449" s="84"/>
      <c r="BA449" s="76"/>
      <c r="BB449" s="65"/>
      <c r="BC449" s="65"/>
      <c r="BD449" s="54"/>
      <c r="BE449" s="65"/>
      <c r="BF449" s="65"/>
      <c r="BG449" s="65"/>
      <c r="BH449" s="65"/>
      <c r="BI449" s="65"/>
      <c r="BJ449" s="65"/>
      <c r="BK449" s="65"/>
      <c r="BL449" s="65"/>
      <c r="BM449" s="65"/>
      <c r="BN449" s="70"/>
      <c r="BO449" s="65"/>
      <c r="BP449" s="65"/>
      <c r="BQ449" s="65"/>
      <c r="BR449" s="65"/>
      <c r="BS449" s="65"/>
      <c r="BT449" s="65"/>
      <c r="BU449" s="55" t="str">
        <f>IF(AND($D449 &lt;&gt; "", $D449 &lt;&gt; $E449, $F449 &lt;&gt; "x.x.x.x.x.x.x"), VLOOKUP($E449, Parameter!$E$3:$N$5000, 9, FALSE), "")</f>
        <v/>
      </c>
      <c r="BV449" s="55" t="str">
        <f>IF(AND($D449 &lt;&gt; "", $D449 &lt;&gt; $E449, $F449 &lt;&gt; "x.x.x.x.x.x.x"), VLOOKUP($E449, Parameter!$E$3:$N$5000, 10, FALSE), "")</f>
        <v/>
      </c>
      <c r="BW449" s="55" t="str">
        <f>IF(AND($D449 &lt;&gt; "", $D449 &lt;&gt; $E449, $F449 &lt;&gt; "x.x.x.x.x.x.x"), VLOOKUP($C449, Parameter!$A$4:$L$5000, 3, FALSE), "")</f>
        <v/>
      </c>
      <c r="BX449" s="55" t="str">
        <f>IF(AND($D449 &lt;&gt; "", $D449 &lt;&gt; $E449, $F449 &lt;&gt; "x.x.x.x.x.x.x"), VLOOKUP($C449, Parameter!$A$4:$L$5000, 4, FALSE), "")</f>
        <v/>
      </c>
      <c r="BY449" s="56">
        <f t="shared" si="177"/>
        <v>0</v>
      </c>
      <c r="BZ449" s="55" t="str">
        <f t="shared" si="178"/>
        <v>Intra</v>
      </c>
      <c r="CA449" s="55" t="str">
        <f>IF($BZ449="Ekstra", Parameter3!$B$2, "")</f>
        <v/>
      </c>
      <c r="CB449" s="55" t="str">
        <f>IF($BZ449="Ekstra", Parameter3!$C$2, "")</f>
        <v/>
      </c>
      <c r="CC449" s="55" t="str">
        <f>IF($BZ449="Ekstra", VLOOKUP($E449, Parameter!$E$3:$N$5000, 9, FALSE), "")</f>
        <v/>
      </c>
      <c r="CD449" s="55" t="str">
        <f>IF($BZ449="Ekstra", VLOOKUP($E449, Parameter!$E$3:$N$5000, 10, FALSE), "")</f>
        <v/>
      </c>
      <c r="CE449" s="56">
        <f t="shared" si="179"/>
        <v>0</v>
      </c>
      <c r="CF449" s="55" t="str">
        <f t="shared" si="190"/>
        <v/>
      </c>
      <c r="CG449" s="55" t="str">
        <f t="shared" si="190"/>
        <v/>
      </c>
      <c r="CH449" s="55" t="str">
        <f t="shared" si="180"/>
        <v/>
      </c>
      <c r="CI449" s="55" t="str">
        <f>IF($F449="x.x.x.x.x.x.x", VLOOKUP($C449, Parameter!$A$4:$L$5000, 4, FALSE), "")</f>
        <v/>
      </c>
      <c r="CJ449" s="56">
        <f t="shared" si="181"/>
        <v>0</v>
      </c>
      <c r="CM449" s="4" t="str">
        <f t="shared" si="182"/>
        <v>...-...-.....</v>
      </c>
      <c r="CN449" s="57">
        <f t="shared" si="183"/>
        <v>0</v>
      </c>
      <c r="CO449" s="58">
        <f t="shared" si="184"/>
        <v>0</v>
      </c>
      <c r="CP449" s="4" t="str">
        <f t="shared" si="185"/>
        <v/>
      </c>
      <c r="CQ449" s="4" t="b">
        <f t="shared" si="186"/>
        <v>0</v>
      </c>
      <c r="CR449" s="4" t="str">
        <f t="shared" si="187"/>
        <v/>
      </c>
      <c r="CS449" s="4" t="str">
        <f t="shared" si="188"/>
        <v/>
      </c>
      <c r="CT449" s="91" t="b">
        <f t="shared" si="165"/>
        <v>0</v>
      </c>
    </row>
    <row r="450" spans="1:98" s="4" customFormat="1" x14ac:dyDescent="0.25">
      <c r="A450" s="50" t="str">
        <f t="shared" si="166"/>
        <v>...</v>
      </c>
      <c r="B450" s="50" t="str">
        <f t="shared" si="167"/>
        <v>...</v>
      </c>
      <c r="C450" s="50" t="str">
        <f t="shared" si="168"/>
        <v>.....</v>
      </c>
      <c r="D450" s="50" t="str">
        <f>IF($C450=".....","",_xlfn.IFNA(VLOOKUP($C450, Parameter!$A$4:$L$5000, 3, FALSE), ""))</f>
        <v/>
      </c>
      <c r="E450" s="50" t="str">
        <f t="shared" si="169"/>
        <v>.....</v>
      </c>
      <c r="F450" s="50" t="str">
        <f t="shared" si="170"/>
        <v>......</v>
      </c>
      <c r="G450" s="50" t="str">
        <f t="shared" si="171"/>
        <v>...</v>
      </c>
      <c r="H450" s="40">
        <f>IF(E450=".....", 0, _xlfn.IFNA(VLOOKUP($E450, Parameter2!$A$2:$C$5000, 3, FALSE), 0))</f>
        <v>0</v>
      </c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18" t="str">
        <f>IF(C450=".....","",_xlfn.IFNA(VLOOKUP($C450, Parameter!$A$4:$B$5000, 2, FALSE), "Kode belanja salah :("))</f>
        <v/>
      </c>
      <c r="X450" s="35"/>
      <c r="Y450" s="121"/>
      <c r="Z450" s="17"/>
      <c r="AA450" s="20"/>
      <c r="AB450" s="41" t="str">
        <f>IF($C450=".....","",VLOOKUP($C450, Parameter!$A$4:$L$5000, 6, FALSE))</f>
        <v/>
      </c>
      <c r="AC450" s="41" t="str">
        <f>IF($C450=".....","",VLOOKUP($C450, Parameter!$A$4:$L$5000, 7, FALSE))</f>
        <v/>
      </c>
      <c r="AD450" s="41" t="str">
        <f>IF($C450=".....","",VLOOKUP($C450, Parameter!$A$4:$L$5000, 8, FALSE))</f>
        <v/>
      </c>
      <c r="AE450" s="41" t="str">
        <f>IF($C450=".....","",VLOOKUP($C450, Parameter!$A$4:$L$5000, 9, FALSE))</f>
        <v/>
      </c>
      <c r="AF450" s="41" t="str">
        <f>IF($C450=".....","",VLOOKUP($C450, Parameter!$A$4:$L$5000, 10, FALSE))</f>
        <v/>
      </c>
      <c r="AG450" s="41" t="str">
        <f>IF($C450=".....","",VLOOKUP($C450, Parameter!$A$4:$L$5000, 11, FALSE))</f>
        <v/>
      </c>
      <c r="AH450" s="41" t="str">
        <f>IF($C450="..0.0.0.000","",_xlfn.IFNA(VLOOKUP($C450, Parameter!$A$4:$L$5000, 12, FALSE), ""))</f>
        <v/>
      </c>
      <c r="AI450" s="39"/>
      <c r="AJ450" s="39"/>
      <c r="AK450" s="39"/>
      <c r="AL450" s="39"/>
      <c r="AM450" s="39"/>
      <c r="AN450" s="39"/>
      <c r="AO450" s="39"/>
      <c r="AP450" s="41" t="str">
        <f>IF(F450="......", "", _xlfn.IFNA(VLOOKUP(F450, Parameter2!$D$2:$E$15000, 2, FALSE), "Kode aset salah :("))</f>
        <v/>
      </c>
      <c r="AQ450" s="39"/>
      <c r="AR450" s="51"/>
      <c r="AS450" s="52"/>
      <c r="AT450" s="53">
        <f t="shared" si="172"/>
        <v>0</v>
      </c>
      <c r="AU450" s="39" t="str">
        <f t="shared" si="173"/>
        <v/>
      </c>
      <c r="AV450" s="39" t="str">
        <f t="shared" si="174"/>
        <v/>
      </c>
      <c r="AW450" s="39" t="str">
        <f t="shared" si="175"/>
        <v/>
      </c>
      <c r="AX450" s="39" t="str">
        <f t="shared" si="176"/>
        <v/>
      </c>
      <c r="AY450" s="41" t="str">
        <f>IF(G450="...", "", VLOOKUP(G450, UPB!$A$3:$B$5000, 2, FALSE))</f>
        <v/>
      </c>
      <c r="AZ450" s="84"/>
      <c r="BA450" s="76"/>
      <c r="BB450" s="65"/>
      <c r="BC450" s="65"/>
      <c r="BD450" s="54"/>
      <c r="BE450" s="65"/>
      <c r="BF450" s="65"/>
      <c r="BG450" s="65"/>
      <c r="BH450" s="65"/>
      <c r="BI450" s="65"/>
      <c r="BJ450" s="65"/>
      <c r="BK450" s="65"/>
      <c r="BL450" s="65"/>
      <c r="BM450" s="65"/>
      <c r="BN450" s="70"/>
      <c r="BO450" s="65"/>
      <c r="BP450" s="65"/>
      <c r="BQ450" s="65"/>
      <c r="BR450" s="65"/>
      <c r="BS450" s="65"/>
      <c r="BT450" s="65"/>
      <c r="BU450" s="55" t="str">
        <f>IF(AND($D450 &lt;&gt; "", $D450 &lt;&gt; $E450, $F450 &lt;&gt; "x.x.x.x.x.x.x"), VLOOKUP($E450, Parameter!$E$3:$N$5000, 9, FALSE), "")</f>
        <v/>
      </c>
      <c r="BV450" s="55" t="str">
        <f>IF(AND($D450 &lt;&gt; "", $D450 &lt;&gt; $E450, $F450 &lt;&gt; "x.x.x.x.x.x.x"), VLOOKUP($E450, Parameter!$E$3:$N$5000, 10, FALSE), "")</f>
        <v/>
      </c>
      <c r="BW450" s="55" t="str">
        <f>IF(AND($D450 &lt;&gt; "", $D450 &lt;&gt; $E450, $F450 &lt;&gt; "x.x.x.x.x.x.x"), VLOOKUP($C450, Parameter!$A$4:$L$5000, 3, FALSE), "")</f>
        <v/>
      </c>
      <c r="BX450" s="55" t="str">
        <f>IF(AND($D450 &lt;&gt; "", $D450 &lt;&gt; $E450, $F450 &lt;&gt; "x.x.x.x.x.x.x"), VLOOKUP($C450, Parameter!$A$4:$L$5000, 4, FALSE), "")</f>
        <v/>
      </c>
      <c r="BY450" s="56">
        <f t="shared" si="177"/>
        <v>0</v>
      </c>
      <c r="BZ450" s="55" t="str">
        <f t="shared" si="178"/>
        <v>Intra</v>
      </c>
      <c r="CA450" s="55" t="str">
        <f>IF($BZ450="Ekstra", Parameter3!$B$2, "")</f>
        <v/>
      </c>
      <c r="CB450" s="55" t="str">
        <f>IF($BZ450="Ekstra", Parameter3!$C$2, "")</f>
        <v/>
      </c>
      <c r="CC450" s="55" t="str">
        <f>IF($BZ450="Ekstra", VLOOKUP($E450, Parameter!$E$3:$N$5000, 9, FALSE), "")</f>
        <v/>
      </c>
      <c r="CD450" s="55" t="str">
        <f>IF($BZ450="Ekstra", VLOOKUP($E450, Parameter!$E$3:$N$5000, 10, FALSE), "")</f>
        <v/>
      </c>
      <c r="CE450" s="56">
        <f t="shared" si="179"/>
        <v>0</v>
      </c>
      <c r="CF450" s="55" t="str">
        <f t="shared" si="190"/>
        <v/>
      </c>
      <c r="CG450" s="55" t="str">
        <f t="shared" si="190"/>
        <v/>
      </c>
      <c r="CH450" s="55" t="str">
        <f t="shared" si="180"/>
        <v/>
      </c>
      <c r="CI450" s="55" t="str">
        <f>IF($F450="x.x.x.x.x.x.x", VLOOKUP($C450, Parameter!$A$4:$L$5000, 4, FALSE), "")</f>
        <v/>
      </c>
      <c r="CJ450" s="56">
        <f t="shared" si="181"/>
        <v>0</v>
      </c>
      <c r="CM450" s="4" t="str">
        <f t="shared" si="182"/>
        <v>...-...-.....</v>
      </c>
      <c r="CN450" s="57">
        <f t="shared" si="183"/>
        <v>0</v>
      </c>
      <c r="CO450" s="58">
        <f t="shared" si="184"/>
        <v>0</v>
      </c>
      <c r="CP450" s="4" t="str">
        <f t="shared" si="185"/>
        <v/>
      </c>
      <c r="CQ450" s="4" t="b">
        <f t="shared" si="186"/>
        <v>0</v>
      </c>
      <c r="CR450" s="4" t="str">
        <f t="shared" si="187"/>
        <v/>
      </c>
      <c r="CS450" s="4" t="str">
        <f t="shared" si="188"/>
        <v/>
      </c>
      <c r="CT450" s="91" t="b">
        <f t="shared" si="165"/>
        <v>0</v>
      </c>
    </row>
    <row r="451" spans="1:98" s="4" customFormat="1" x14ac:dyDescent="0.25">
      <c r="A451" s="50" t="str">
        <f t="shared" si="166"/>
        <v>...</v>
      </c>
      <c r="B451" s="50" t="str">
        <f t="shared" si="167"/>
        <v>...</v>
      </c>
      <c r="C451" s="50" t="str">
        <f t="shared" si="168"/>
        <v>.....</v>
      </c>
      <c r="D451" s="50" t="str">
        <f>IF($C451=".....","",_xlfn.IFNA(VLOOKUP($C451, Parameter!$A$4:$L$5000, 3, FALSE), ""))</f>
        <v/>
      </c>
      <c r="E451" s="50" t="str">
        <f t="shared" si="169"/>
        <v>.....</v>
      </c>
      <c r="F451" s="50" t="str">
        <f t="shared" si="170"/>
        <v>......</v>
      </c>
      <c r="G451" s="50" t="str">
        <f t="shared" si="171"/>
        <v>...</v>
      </c>
      <c r="H451" s="40">
        <f>IF(E451=".....", 0, _xlfn.IFNA(VLOOKUP($E451, Parameter2!$A$2:$C$5000, 3, FALSE), 0))</f>
        <v>0</v>
      </c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18" t="str">
        <f>IF(C451=".....","",_xlfn.IFNA(VLOOKUP($C451, Parameter!$A$4:$B$5000, 2, FALSE), "Kode belanja salah :("))</f>
        <v/>
      </c>
      <c r="X451" s="35"/>
      <c r="Y451" s="121"/>
      <c r="Z451" s="17"/>
      <c r="AA451" s="20"/>
      <c r="AB451" s="41" t="str">
        <f>IF($C451=".....","",VLOOKUP($C451, Parameter!$A$4:$L$5000, 6, FALSE))</f>
        <v/>
      </c>
      <c r="AC451" s="41" t="str">
        <f>IF($C451=".....","",VLOOKUP($C451, Parameter!$A$4:$L$5000, 7, FALSE))</f>
        <v/>
      </c>
      <c r="AD451" s="41" t="str">
        <f>IF($C451=".....","",VLOOKUP($C451, Parameter!$A$4:$L$5000, 8, FALSE))</f>
        <v/>
      </c>
      <c r="AE451" s="41" t="str">
        <f>IF($C451=".....","",VLOOKUP($C451, Parameter!$A$4:$L$5000, 9, FALSE))</f>
        <v/>
      </c>
      <c r="AF451" s="41" t="str">
        <f>IF($C451=".....","",VLOOKUP($C451, Parameter!$A$4:$L$5000, 10, FALSE))</f>
        <v/>
      </c>
      <c r="AG451" s="41" t="str">
        <f>IF($C451=".....","",VLOOKUP($C451, Parameter!$A$4:$L$5000, 11, FALSE))</f>
        <v/>
      </c>
      <c r="AH451" s="41" t="str">
        <f>IF($C451="..0.0.0.000","",_xlfn.IFNA(VLOOKUP($C451, Parameter!$A$4:$L$5000, 12, FALSE), ""))</f>
        <v/>
      </c>
      <c r="AI451" s="39"/>
      <c r="AJ451" s="39"/>
      <c r="AK451" s="39"/>
      <c r="AL451" s="39"/>
      <c r="AM451" s="39"/>
      <c r="AN451" s="39"/>
      <c r="AO451" s="39"/>
      <c r="AP451" s="41" t="str">
        <f>IF(F451="......", "", _xlfn.IFNA(VLOOKUP(F451, Parameter2!$D$2:$E$15000, 2, FALSE), "Kode aset salah :("))</f>
        <v/>
      </c>
      <c r="AQ451" s="39"/>
      <c r="AR451" s="51"/>
      <c r="AS451" s="52"/>
      <c r="AT451" s="53">
        <f t="shared" si="172"/>
        <v>0</v>
      </c>
      <c r="AU451" s="39" t="str">
        <f t="shared" si="173"/>
        <v/>
      </c>
      <c r="AV451" s="39" t="str">
        <f t="shared" si="174"/>
        <v/>
      </c>
      <c r="AW451" s="39" t="str">
        <f t="shared" si="175"/>
        <v/>
      </c>
      <c r="AX451" s="39" t="str">
        <f t="shared" si="176"/>
        <v/>
      </c>
      <c r="AY451" s="41" t="str">
        <f>IF(G451="...", "", VLOOKUP(G451, UPB!$A$3:$B$5000, 2, FALSE))</f>
        <v/>
      </c>
      <c r="AZ451" s="84"/>
      <c r="BA451" s="76"/>
      <c r="BB451" s="65"/>
      <c r="BC451" s="65"/>
      <c r="BD451" s="54"/>
      <c r="BE451" s="65"/>
      <c r="BF451" s="65"/>
      <c r="BG451" s="65"/>
      <c r="BH451" s="65"/>
      <c r="BI451" s="65"/>
      <c r="BJ451" s="65"/>
      <c r="BK451" s="65"/>
      <c r="BL451" s="65"/>
      <c r="BM451" s="65"/>
      <c r="BN451" s="70"/>
      <c r="BO451" s="65"/>
      <c r="BP451" s="65"/>
      <c r="BQ451" s="65"/>
      <c r="BR451" s="65"/>
      <c r="BS451" s="65"/>
      <c r="BT451" s="65"/>
      <c r="BU451" s="55" t="str">
        <f>IF(AND($D451 &lt;&gt; "", $D451 &lt;&gt; $E451, $F451 &lt;&gt; "x.x.x.x.x.x.x"), VLOOKUP($E451, Parameter!$E$3:$N$5000, 9, FALSE), "")</f>
        <v/>
      </c>
      <c r="BV451" s="55" t="str">
        <f>IF(AND($D451 &lt;&gt; "", $D451 &lt;&gt; $E451, $F451 &lt;&gt; "x.x.x.x.x.x.x"), VLOOKUP($E451, Parameter!$E$3:$N$5000, 10, FALSE), "")</f>
        <v/>
      </c>
      <c r="BW451" s="55" t="str">
        <f>IF(AND($D451 &lt;&gt; "", $D451 &lt;&gt; $E451, $F451 &lt;&gt; "x.x.x.x.x.x.x"), VLOOKUP($C451, Parameter!$A$4:$L$5000, 3, FALSE), "")</f>
        <v/>
      </c>
      <c r="BX451" s="55" t="str">
        <f>IF(AND($D451 &lt;&gt; "", $D451 &lt;&gt; $E451, $F451 &lt;&gt; "x.x.x.x.x.x.x"), VLOOKUP($C451, Parameter!$A$4:$L$5000, 4, FALSE), "")</f>
        <v/>
      </c>
      <c r="BY451" s="56">
        <f t="shared" si="177"/>
        <v>0</v>
      </c>
      <c r="BZ451" s="55" t="str">
        <f t="shared" si="178"/>
        <v>Intra</v>
      </c>
      <c r="CA451" s="55" t="str">
        <f>IF($BZ451="Ekstra", Parameter3!$B$2, "")</f>
        <v/>
      </c>
      <c r="CB451" s="55" t="str">
        <f>IF($BZ451="Ekstra", Parameter3!$C$2, "")</f>
        <v/>
      </c>
      <c r="CC451" s="55" t="str">
        <f>IF($BZ451="Ekstra", VLOOKUP($E451, Parameter!$E$3:$N$5000, 9, FALSE), "")</f>
        <v/>
      </c>
      <c r="CD451" s="55" t="str">
        <f>IF($BZ451="Ekstra", VLOOKUP($E451, Parameter!$E$3:$N$5000, 10, FALSE), "")</f>
        <v/>
      </c>
      <c r="CE451" s="56">
        <f t="shared" si="179"/>
        <v>0</v>
      </c>
      <c r="CF451" s="55" t="str">
        <f t="shared" si="190"/>
        <v/>
      </c>
      <c r="CG451" s="55" t="str">
        <f t="shared" si="190"/>
        <v/>
      </c>
      <c r="CH451" s="55" t="str">
        <f t="shared" si="180"/>
        <v/>
      </c>
      <c r="CI451" s="55" t="str">
        <f>IF($F451="x.x.x.x.x.x.x", VLOOKUP($C451, Parameter!$A$4:$L$5000, 4, FALSE), "")</f>
        <v/>
      </c>
      <c r="CJ451" s="56">
        <f t="shared" si="181"/>
        <v>0</v>
      </c>
      <c r="CM451" s="4" t="str">
        <f t="shared" si="182"/>
        <v>...-...-.....</v>
      </c>
      <c r="CN451" s="57">
        <f t="shared" si="183"/>
        <v>0</v>
      </c>
      <c r="CO451" s="58">
        <f t="shared" si="184"/>
        <v>0</v>
      </c>
      <c r="CP451" s="4" t="str">
        <f t="shared" si="185"/>
        <v/>
      </c>
      <c r="CQ451" s="4" t="b">
        <f t="shared" si="186"/>
        <v>0</v>
      </c>
      <c r="CR451" s="4" t="str">
        <f t="shared" si="187"/>
        <v/>
      </c>
      <c r="CS451" s="4" t="str">
        <f t="shared" si="188"/>
        <v/>
      </c>
      <c r="CT451" s="91" t="b">
        <f t="shared" si="165"/>
        <v>0</v>
      </c>
    </row>
    <row r="452" spans="1:98" s="4" customFormat="1" x14ac:dyDescent="0.25">
      <c r="A452" s="50" t="str">
        <f t="shared" si="166"/>
        <v>...</v>
      </c>
      <c r="B452" s="50" t="str">
        <f t="shared" si="167"/>
        <v>...</v>
      </c>
      <c r="C452" s="50" t="str">
        <f t="shared" si="168"/>
        <v>.....</v>
      </c>
      <c r="D452" s="50" t="str">
        <f>IF($C452=".....","",_xlfn.IFNA(VLOOKUP($C452, Parameter!$A$4:$L$5000, 3, FALSE), ""))</f>
        <v/>
      </c>
      <c r="E452" s="50" t="str">
        <f t="shared" si="169"/>
        <v>.....</v>
      </c>
      <c r="F452" s="50" t="str">
        <f t="shared" si="170"/>
        <v>......</v>
      </c>
      <c r="G452" s="50" t="str">
        <f t="shared" si="171"/>
        <v>...</v>
      </c>
      <c r="H452" s="40">
        <f>IF(E452=".....", 0, _xlfn.IFNA(VLOOKUP($E452, Parameter2!$A$2:$C$5000, 3, FALSE), 0))</f>
        <v>0</v>
      </c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18" t="str">
        <f>IF(C452=".....","",_xlfn.IFNA(VLOOKUP($C452, Parameter!$A$4:$B$5000, 2, FALSE), "Kode belanja salah :("))</f>
        <v/>
      </c>
      <c r="X452" s="35"/>
      <c r="Y452" s="121"/>
      <c r="Z452" s="17"/>
      <c r="AA452" s="20"/>
      <c r="AB452" s="41" t="str">
        <f>IF($C452=".....","",VLOOKUP($C452, Parameter!$A$4:$L$5000, 6, FALSE))</f>
        <v/>
      </c>
      <c r="AC452" s="41" t="str">
        <f>IF($C452=".....","",VLOOKUP($C452, Parameter!$A$4:$L$5000, 7, FALSE))</f>
        <v/>
      </c>
      <c r="AD452" s="41" t="str">
        <f>IF($C452=".....","",VLOOKUP($C452, Parameter!$A$4:$L$5000, 8, FALSE))</f>
        <v/>
      </c>
      <c r="AE452" s="41" t="str">
        <f>IF($C452=".....","",VLOOKUP($C452, Parameter!$A$4:$L$5000, 9, FALSE))</f>
        <v/>
      </c>
      <c r="AF452" s="41" t="str">
        <f>IF($C452=".....","",VLOOKUP($C452, Parameter!$A$4:$L$5000, 10, FALSE))</f>
        <v/>
      </c>
      <c r="AG452" s="41" t="str">
        <f>IF($C452=".....","",VLOOKUP($C452, Parameter!$A$4:$L$5000, 11, FALSE))</f>
        <v/>
      </c>
      <c r="AH452" s="41" t="str">
        <f>IF($C452="..0.0.0.000","",_xlfn.IFNA(VLOOKUP($C452, Parameter!$A$4:$L$5000, 12, FALSE), ""))</f>
        <v/>
      </c>
      <c r="AI452" s="39"/>
      <c r="AJ452" s="39"/>
      <c r="AK452" s="39"/>
      <c r="AL452" s="39"/>
      <c r="AM452" s="39"/>
      <c r="AN452" s="39"/>
      <c r="AO452" s="39"/>
      <c r="AP452" s="41" t="str">
        <f>IF(F452="......", "", _xlfn.IFNA(VLOOKUP(F452, Parameter2!$D$2:$E$15000, 2, FALSE), "Kode aset salah :("))</f>
        <v/>
      </c>
      <c r="AQ452" s="39"/>
      <c r="AR452" s="51"/>
      <c r="AS452" s="52"/>
      <c r="AT452" s="53">
        <f t="shared" si="172"/>
        <v>0</v>
      </c>
      <c r="AU452" s="39" t="str">
        <f t="shared" si="173"/>
        <v/>
      </c>
      <c r="AV452" s="39" t="str">
        <f t="shared" si="174"/>
        <v/>
      </c>
      <c r="AW452" s="39" t="str">
        <f t="shared" si="175"/>
        <v/>
      </c>
      <c r="AX452" s="39" t="str">
        <f t="shared" si="176"/>
        <v/>
      </c>
      <c r="AY452" s="41" t="str">
        <f>IF(G452="...", "", VLOOKUP(G452, UPB!$A$3:$B$5000, 2, FALSE))</f>
        <v/>
      </c>
      <c r="AZ452" s="84"/>
      <c r="BA452" s="76"/>
      <c r="BB452" s="65"/>
      <c r="BC452" s="65"/>
      <c r="BD452" s="54"/>
      <c r="BE452" s="65"/>
      <c r="BF452" s="65"/>
      <c r="BG452" s="65"/>
      <c r="BH452" s="65"/>
      <c r="BI452" s="65"/>
      <c r="BJ452" s="65"/>
      <c r="BK452" s="65"/>
      <c r="BL452" s="65"/>
      <c r="BM452" s="65"/>
      <c r="BN452" s="70"/>
      <c r="BO452" s="65"/>
      <c r="BP452" s="65"/>
      <c r="BQ452" s="65"/>
      <c r="BR452" s="65"/>
      <c r="BS452" s="65"/>
      <c r="BT452" s="65"/>
      <c r="BU452" s="55" t="str">
        <f>IF(AND($D452 &lt;&gt; "", $D452 &lt;&gt; $E452, $F452 &lt;&gt; "x.x.x.x.x.x.x"), VLOOKUP($E452, Parameter!$E$3:$N$5000, 9, FALSE), "")</f>
        <v/>
      </c>
      <c r="BV452" s="55" t="str">
        <f>IF(AND($D452 &lt;&gt; "", $D452 &lt;&gt; $E452, $F452 &lt;&gt; "x.x.x.x.x.x.x"), VLOOKUP($E452, Parameter!$E$3:$N$5000, 10, FALSE), "")</f>
        <v/>
      </c>
      <c r="BW452" s="55" t="str">
        <f>IF(AND($D452 &lt;&gt; "", $D452 &lt;&gt; $E452, $F452 &lt;&gt; "x.x.x.x.x.x.x"), VLOOKUP($C452, Parameter!$A$4:$L$5000, 3, FALSE), "")</f>
        <v/>
      </c>
      <c r="BX452" s="55" t="str">
        <f>IF(AND($D452 &lt;&gt; "", $D452 &lt;&gt; $E452, $F452 &lt;&gt; "x.x.x.x.x.x.x"), VLOOKUP($C452, Parameter!$A$4:$L$5000, 4, FALSE), "")</f>
        <v/>
      </c>
      <c r="BY452" s="56">
        <f t="shared" si="177"/>
        <v>0</v>
      </c>
      <c r="BZ452" s="55" t="str">
        <f t="shared" si="178"/>
        <v>Intra</v>
      </c>
      <c r="CA452" s="55" t="str">
        <f>IF($BZ452="Ekstra", Parameter3!$B$2, "")</f>
        <v/>
      </c>
      <c r="CB452" s="55" t="str">
        <f>IF($BZ452="Ekstra", Parameter3!$C$2, "")</f>
        <v/>
      </c>
      <c r="CC452" s="55" t="str">
        <f>IF($BZ452="Ekstra", VLOOKUP($E452, Parameter!$E$3:$N$5000, 9, FALSE), "")</f>
        <v/>
      </c>
      <c r="CD452" s="55" t="str">
        <f>IF($BZ452="Ekstra", VLOOKUP($E452, Parameter!$E$3:$N$5000, 10, FALSE), "")</f>
        <v/>
      </c>
      <c r="CE452" s="56">
        <f t="shared" si="179"/>
        <v>0</v>
      </c>
      <c r="CF452" s="55" t="str">
        <f t="shared" ref="CF452:CG471" si="191">IF($F452="x.x.x.x.x.x.x", "x.x.x.x.x.x", "")</f>
        <v/>
      </c>
      <c r="CG452" s="55" t="str">
        <f t="shared" si="191"/>
        <v/>
      </c>
      <c r="CH452" s="55" t="str">
        <f t="shared" si="180"/>
        <v/>
      </c>
      <c r="CI452" s="55" t="str">
        <f>IF($F452="x.x.x.x.x.x.x", VLOOKUP($C452, Parameter!$A$4:$L$5000, 4, FALSE), "")</f>
        <v/>
      </c>
      <c r="CJ452" s="56">
        <f t="shared" si="181"/>
        <v>0</v>
      </c>
      <c r="CM452" s="4" t="str">
        <f t="shared" si="182"/>
        <v>...-...-.....</v>
      </c>
      <c r="CN452" s="57">
        <f t="shared" si="183"/>
        <v>0</v>
      </c>
      <c r="CO452" s="58">
        <f t="shared" si="184"/>
        <v>0</v>
      </c>
      <c r="CP452" s="4" t="str">
        <f t="shared" si="185"/>
        <v/>
      </c>
      <c r="CQ452" s="4" t="b">
        <f t="shared" si="186"/>
        <v>0</v>
      </c>
      <c r="CR452" s="4" t="str">
        <f t="shared" si="187"/>
        <v/>
      </c>
      <c r="CS452" s="4" t="str">
        <f t="shared" si="188"/>
        <v/>
      </c>
      <c r="CT452" s="91" t="b">
        <f t="shared" si="165"/>
        <v>0</v>
      </c>
    </row>
    <row r="453" spans="1:98" s="4" customFormat="1" x14ac:dyDescent="0.25">
      <c r="A453" s="50" t="str">
        <f t="shared" si="166"/>
        <v>...</v>
      </c>
      <c r="B453" s="50" t="str">
        <f t="shared" si="167"/>
        <v>...</v>
      </c>
      <c r="C453" s="50" t="str">
        <f t="shared" si="168"/>
        <v>.....</v>
      </c>
      <c r="D453" s="50" t="str">
        <f>IF($C453=".....","",_xlfn.IFNA(VLOOKUP($C453, Parameter!$A$4:$L$5000, 3, FALSE), ""))</f>
        <v/>
      </c>
      <c r="E453" s="50" t="str">
        <f t="shared" si="169"/>
        <v>.....</v>
      </c>
      <c r="F453" s="50" t="str">
        <f t="shared" si="170"/>
        <v>......</v>
      </c>
      <c r="G453" s="50" t="str">
        <f t="shared" si="171"/>
        <v>...</v>
      </c>
      <c r="H453" s="40">
        <f>IF(E453=".....", 0, _xlfn.IFNA(VLOOKUP($E453, Parameter2!$A$2:$C$5000, 3, FALSE), 0))</f>
        <v>0</v>
      </c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18" t="str">
        <f>IF(C453=".....","",_xlfn.IFNA(VLOOKUP($C453, Parameter!$A$4:$B$5000, 2, FALSE), "Kode belanja salah :("))</f>
        <v/>
      </c>
      <c r="X453" s="35"/>
      <c r="Y453" s="121"/>
      <c r="Z453" s="17"/>
      <c r="AA453" s="20"/>
      <c r="AB453" s="41" t="str">
        <f>IF($C453=".....","",VLOOKUP($C453, Parameter!$A$4:$L$5000, 6, FALSE))</f>
        <v/>
      </c>
      <c r="AC453" s="41" t="str">
        <f>IF($C453=".....","",VLOOKUP($C453, Parameter!$A$4:$L$5000, 7, FALSE))</f>
        <v/>
      </c>
      <c r="AD453" s="41" t="str">
        <f>IF($C453=".....","",VLOOKUP($C453, Parameter!$A$4:$L$5000, 8, FALSE))</f>
        <v/>
      </c>
      <c r="AE453" s="41" t="str">
        <f>IF($C453=".....","",VLOOKUP($C453, Parameter!$A$4:$L$5000, 9, FALSE))</f>
        <v/>
      </c>
      <c r="AF453" s="41" t="str">
        <f>IF($C453=".....","",VLOOKUP($C453, Parameter!$A$4:$L$5000, 10, FALSE))</f>
        <v/>
      </c>
      <c r="AG453" s="41" t="str">
        <f>IF($C453=".....","",VLOOKUP($C453, Parameter!$A$4:$L$5000, 11, FALSE))</f>
        <v/>
      </c>
      <c r="AH453" s="41" t="str">
        <f>IF($C453="..0.0.0.000","",_xlfn.IFNA(VLOOKUP($C453, Parameter!$A$4:$L$5000, 12, FALSE), ""))</f>
        <v/>
      </c>
      <c r="AI453" s="39"/>
      <c r="AJ453" s="39"/>
      <c r="AK453" s="39"/>
      <c r="AL453" s="39"/>
      <c r="AM453" s="39"/>
      <c r="AN453" s="39"/>
      <c r="AO453" s="39"/>
      <c r="AP453" s="41" t="str">
        <f>IF(F453="......", "", _xlfn.IFNA(VLOOKUP(F453, Parameter2!$D$2:$E$15000, 2, FALSE), "Kode aset salah :("))</f>
        <v/>
      </c>
      <c r="AQ453" s="39"/>
      <c r="AR453" s="51"/>
      <c r="AS453" s="52"/>
      <c r="AT453" s="53">
        <f t="shared" si="172"/>
        <v>0</v>
      </c>
      <c r="AU453" s="39" t="str">
        <f t="shared" si="173"/>
        <v/>
      </c>
      <c r="AV453" s="39" t="str">
        <f t="shared" si="174"/>
        <v/>
      </c>
      <c r="AW453" s="39" t="str">
        <f t="shared" si="175"/>
        <v/>
      </c>
      <c r="AX453" s="39" t="str">
        <f t="shared" si="176"/>
        <v/>
      </c>
      <c r="AY453" s="41" t="str">
        <f>IF(G453="...", "", VLOOKUP(G453, UPB!$A$3:$B$5000, 2, FALSE))</f>
        <v/>
      </c>
      <c r="AZ453" s="84"/>
      <c r="BA453" s="76"/>
      <c r="BB453" s="65"/>
      <c r="BC453" s="65"/>
      <c r="BD453" s="54"/>
      <c r="BE453" s="65"/>
      <c r="BF453" s="65"/>
      <c r="BG453" s="65"/>
      <c r="BH453" s="65"/>
      <c r="BI453" s="65"/>
      <c r="BJ453" s="65"/>
      <c r="BK453" s="65"/>
      <c r="BL453" s="65"/>
      <c r="BM453" s="65"/>
      <c r="BN453" s="70"/>
      <c r="BO453" s="65"/>
      <c r="BP453" s="65"/>
      <c r="BQ453" s="65"/>
      <c r="BR453" s="65"/>
      <c r="BS453" s="65"/>
      <c r="BT453" s="65"/>
      <c r="BU453" s="55" t="str">
        <f>IF(AND($D453 &lt;&gt; "", $D453 &lt;&gt; $E453, $F453 &lt;&gt; "x.x.x.x.x.x.x"), VLOOKUP($E453, Parameter!$E$3:$N$5000, 9, FALSE), "")</f>
        <v/>
      </c>
      <c r="BV453" s="55" t="str">
        <f>IF(AND($D453 &lt;&gt; "", $D453 &lt;&gt; $E453, $F453 &lt;&gt; "x.x.x.x.x.x.x"), VLOOKUP($E453, Parameter!$E$3:$N$5000, 10, FALSE), "")</f>
        <v/>
      </c>
      <c r="BW453" s="55" t="str">
        <f>IF(AND($D453 &lt;&gt; "", $D453 &lt;&gt; $E453, $F453 &lt;&gt; "x.x.x.x.x.x.x"), VLOOKUP($C453, Parameter!$A$4:$L$5000, 3, FALSE), "")</f>
        <v/>
      </c>
      <c r="BX453" s="55" t="str">
        <f>IF(AND($D453 &lt;&gt; "", $D453 &lt;&gt; $E453, $F453 &lt;&gt; "x.x.x.x.x.x.x"), VLOOKUP($C453, Parameter!$A$4:$L$5000, 4, FALSE), "")</f>
        <v/>
      </c>
      <c r="BY453" s="56">
        <f t="shared" si="177"/>
        <v>0</v>
      </c>
      <c r="BZ453" s="55" t="str">
        <f t="shared" si="178"/>
        <v>Intra</v>
      </c>
      <c r="CA453" s="55" t="str">
        <f>IF($BZ453="Ekstra", Parameter3!$B$2, "")</f>
        <v/>
      </c>
      <c r="CB453" s="55" t="str">
        <f>IF($BZ453="Ekstra", Parameter3!$C$2, "")</f>
        <v/>
      </c>
      <c r="CC453" s="55" t="str">
        <f>IF($BZ453="Ekstra", VLOOKUP($E453, Parameter!$E$3:$N$5000, 9, FALSE), "")</f>
        <v/>
      </c>
      <c r="CD453" s="55" t="str">
        <f>IF($BZ453="Ekstra", VLOOKUP($E453, Parameter!$E$3:$N$5000, 10, FALSE), "")</f>
        <v/>
      </c>
      <c r="CE453" s="56">
        <f t="shared" si="179"/>
        <v>0</v>
      </c>
      <c r="CF453" s="55" t="str">
        <f t="shared" si="191"/>
        <v/>
      </c>
      <c r="CG453" s="55" t="str">
        <f t="shared" si="191"/>
        <v/>
      </c>
      <c r="CH453" s="55" t="str">
        <f t="shared" si="180"/>
        <v/>
      </c>
      <c r="CI453" s="55" t="str">
        <f>IF($F453="x.x.x.x.x.x.x", VLOOKUP($C453, Parameter!$A$4:$L$5000, 4, FALSE), "")</f>
        <v/>
      </c>
      <c r="CJ453" s="56">
        <f t="shared" si="181"/>
        <v>0</v>
      </c>
      <c r="CM453" s="4" t="str">
        <f t="shared" si="182"/>
        <v>...-...-.....</v>
      </c>
      <c r="CN453" s="57">
        <f t="shared" si="183"/>
        <v>0</v>
      </c>
      <c r="CO453" s="58">
        <f t="shared" si="184"/>
        <v>0</v>
      </c>
      <c r="CP453" s="4" t="str">
        <f t="shared" si="185"/>
        <v/>
      </c>
      <c r="CQ453" s="4" t="b">
        <f t="shared" si="186"/>
        <v>0</v>
      </c>
      <c r="CR453" s="4" t="str">
        <f t="shared" si="187"/>
        <v/>
      </c>
      <c r="CS453" s="4" t="str">
        <f t="shared" si="188"/>
        <v/>
      </c>
      <c r="CT453" s="91" t="b">
        <f t="shared" si="165"/>
        <v>0</v>
      </c>
    </row>
    <row r="454" spans="1:98" s="4" customFormat="1" x14ac:dyDescent="0.25">
      <c r="A454" s="50" t="str">
        <f t="shared" si="166"/>
        <v>...</v>
      </c>
      <c r="B454" s="50" t="str">
        <f t="shared" si="167"/>
        <v>...</v>
      </c>
      <c r="C454" s="50" t="str">
        <f t="shared" si="168"/>
        <v>.....</v>
      </c>
      <c r="D454" s="50" t="str">
        <f>IF($C454=".....","",_xlfn.IFNA(VLOOKUP($C454, Parameter!$A$4:$L$5000, 3, FALSE), ""))</f>
        <v/>
      </c>
      <c r="E454" s="50" t="str">
        <f t="shared" si="169"/>
        <v>.....</v>
      </c>
      <c r="F454" s="50" t="str">
        <f t="shared" si="170"/>
        <v>......</v>
      </c>
      <c r="G454" s="50" t="str">
        <f t="shared" si="171"/>
        <v>...</v>
      </c>
      <c r="H454" s="40">
        <f>IF(E454=".....", 0, _xlfn.IFNA(VLOOKUP($E454, Parameter2!$A$2:$C$5000, 3, FALSE), 0))</f>
        <v>0</v>
      </c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18" t="str">
        <f>IF(C454=".....","",_xlfn.IFNA(VLOOKUP($C454, Parameter!$A$4:$B$5000, 2, FALSE), "Kode belanja salah :("))</f>
        <v/>
      </c>
      <c r="X454" s="35"/>
      <c r="Y454" s="121"/>
      <c r="Z454" s="17"/>
      <c r="AA454" s="20"/>
      <c r="AB454" s="41" t="str">
        <f>IF($C454=".....","",VLOOKUP($C454, Parameter!$A$4:$L$5000, 6, FALSE))</f>
        <v/>
      </c>
      <c r="AC454" s="41" t="str">
        <f>IF($C454=".....","",VLOOKUP($C454, Parameter!$A$4:$L$5000, 7, FALSE))</f>
        <v/>
      </c>
      <c r="AD454" s="41" t="str">
        <f>IF($C454=".....","",VLOOKUP($C454, Parameter!$A$4:$L$5000, 8, FALSE))</f>
        <v/>
      </c>
      <c r="AE454" s="41" t="str">
        <f>IF($C454=".....","",VLOOKUP($C454, Parameter!$A$4:$L$5000, 9, FALSE))</f>
        <v/>
      </c>
      <c r="AF454" s="41" t="str">
        <f>IF($C454=".....","",VLOOKUP($C454, Parameter!$A$4:$L$5000, 10, FALSE))</f>
        <v/>
      </c>
      <c r="AG454" s="41" t="str">
        <f>IF($C454=".....","",VLOOKUP($C454, Parameter!$A$4:$L$5000, 11, FALSE))</f>
        <v/>
      </c>
      <c r="AH454" s="41" t="str">
        <f>IF($C454="..0.0.0.000","",_xlfn.IFNA(VLOOKUP($C454, Parameter!$A$4:$L$5000, 12, FALSE), ""))</f>
        <v/>
      </c>
      <c r="AI454" s="39"/>
      <c r="AJ454" s="39"/>
      <c r="AK454" s="39"/>
      <c r="AL454" s="39"/>
      <c r="AM454" s="39"/>
      <c r="AN454" s="39"/>
      <c r="AO454" s="39"/>
      <c r="AP454" s="41" t="str">
        <f>IF(F454="......", "", _xlfn.IFNA(VLOOKUP(F454, Parameter2!$D$2:$E$15000, 2, FALSE), "Kode aset salah :("))</f>
        <v/>
      </c>
      <c r="AQ454" s="39"/>
      <c r="AR454" s="51"/>
      <c r="AS454" s="52"/>
      <c r="AT454" s="53">
        <f t="shared" si="172"/>
        <v>0</v>
      </c>
      <c r="AU454" s="39" t="str">
        <f t="shared" si="173"/>
        <v/>
      </c>
      <c r="AV454" s="39" t="str">
        <f t="shared" si="174"/>
        <v/>
      </c>
      <c r="AW454" s="39" t="str">
        <f t="shared" si="175"/>
        <v/>
      </c>
      <c r="AX454" s="39" t="str">
        <f t="shared" si="176"/>
        <v/>
      </c>
      <c r="AY454" s="41" t="str">
        <f>IF(G454="...", "", VLOOKUP(G454, UPB!$A$3:$B$5000, 2, FALSE))</f>
        <v/>
      </c>
      <c r="AZ454" s="84"/>
      <c r="BA454" s="76"/>
      <c r="BB454" s="65"/>
      <c r="BC454" s="65"/>
      <c r="BD454" s="54"/>
      <c r="BE454" s="65"/>
      <c r="BF454" s="65"/>
      <c r="BG454" s="65"/>
      <c r="BH454" s="65"/>
      <c r="BI454" s="65"/>
      <c r="BJ454" s="65"/>
      <c r="BK454" s="65"/>
      <c r="BL454" s="65"/>
      <c r="BM454" s="65"/>
      <c r="BN454" s="70"/>
      <c r="BO454" s="65"/>
      <c r="BP454" s="65"/>
      <c r="BQ454" s="65"/>
      <c r="BR454" s="65"/>
      <c r="BS454" s="65"/>
      <c r="BT454" s="65"/>
      <c r="BU454" s="55" t="str">
        <f>IF(AND($D454 &lt;&gt; "", $D454 &lt;&gt; $E454, $F454 &lt;&gt; "x.x.x.x.x.x.x"), VLOOKUP($E454, Parameter!$E$3:$N$5000, 9, FALSE), "")</f>
        <v/>
      </c>
      <c r="BV454" s="55" t="str">
        <f>IF(AND($D454 &lt;&gt; "", $D454 &lt;&gt; $E454, $F454 &lt;&gt; "x.x.x.x.x.x.x"), VLOOKUP($E454, Parameter!$E$3:$N$5000, 10, FALSE), "")</f>
        <v/>
      </c>
      <c r="BW454" s="55" t="str">
        <f>IF(AND($D454 &lt;&gt; "", $D454 &lt;&gt; $E454, $F454 &lt;&gt; "x.x.x.x.x.x.x"), VLOOKUP($C454, Parameter!$A$4:$L$5000, 3, FALSE), "")</f>
        <v/>
      </c>
      <c r="BX454" s="55" t="str">
        <f>IF(AND($D454 &lt;&gt; "", $D454 &lt;&gt; $E454, $F454 &lt;&gt; "x.x.x.x.x.x.x"), VLOOKUP($C454, Parameter!$A$4:$L$5000, 4, FALSE), "")</f>
        <v/>
      </c>
      <c r="BY454" s="56">
        <f t="shared" si="177"/>
        <v>0</v>
      </c>
      <c r="BZ454" s="55" t="str">
        <f t="shared" si="178"/>
        <v>Intra</v>
      </c>
      <c r="CA454" s="55" t="str">
        <f>IF($BZ454="Ekstra", Parameter3!$B$2, "")</f>
        <v/>
      </c>
      <c r="CB454" s="55" t="str">
        <f>IF($BZ454="Ekstra", Parameter3!$C$2, "")</f>
        <v/>
      </c>
      <c r="CC454" s="55" t="str">
        <f>IF($BZ454="Ekstra", VLOOKUP($E454, Parameter!$E$3:$N$5000, 9, FALSE), "")</f>
        <v/>
      </c>
      <c r="CD454" s="55" t="str">
        <f>IF($BZ454="Ekstra", VLOOKUP($E454, Parameter!$E$3:$N$5000, 10, FALSE), "")</f>
        <v/>
      </c>
      <c r="CE454" s="56">
        <f t="shared" si="179"/>
        <v>0</v>
      </c>
      <c r="CF454" s="55" t="str">
        <f t="shared" si="191"/>
        <v/>
      </c>
      <c r="CG454" s="55" t="str">
        <f t="shared" si="191"/>
        <v/>
      </c>
      <c r="CH454" s="55" t="str">
        <f t="shared" si="180"/>
        <v/>
      </c>
      <c r="CI454" s="55" t="str">
        <f>IF($F454="x.x.x.x.x.x.x", VLOOKUP($C454, Parameter!$A$4:$L$5000, 4, FALSE), "")</f>
        <v/>
      </c>
      <c r="CJ454" s="56">
        <f t="shared" si="181"/>
        <v>0</v>
      </c>
      <c r="CM454" s="4" t="str">
        <f t="shared" si="182"/>
        <v>...-...-.....</v>
      </c>
      <c r="CN454" s="57">
        <f t="shared" si="183"/>
        <v>0</v>
      </c>
      <c r="CO454" s="58">
        <f t="shared" si="184"/>
        <v>0</v>
      </c>
      <c r="CP454" s="4" t="str">
        <f t="shared" si="185"/>
        <v/>
      </c>
      <c r="CQ454" s="4" t="b">
        <f t="shared" si="186"/>
        <v>0</v>
      </c>
      <c r="CR454" s="4" t="str">
        <f t="shared" si="187"/>
        <v/>
      </c>
      <c r="CS454" s="4" t="str">
        <f t="shared" si="188"/>
        <v/>
      </c>
      <c r="CT454" s="91" t="b">
        <f t="shared" si="165"/>
        <v>0</v>
      </c>
    </row>
    <row r="455" spans="1:98" s="4" customFormat="1" x14ac:dyDescent="0.25">
      <c r="A455" s="50" t="str">
        <f t="shared" si="166"/>
        <v>...</v>
      </c>
      <c r="B455" s="50" t="str">
        <f t="shared" si="167"/>
        <v>...</v>
      </c>
      <c r="C455" s="50" t="str">
        <f t="shared" si="168"/>
        <v>.....</v>
      </c>
      <c r="D455" s="50" t="str">
        <f>IF($C455=".....","",_xlfn.IFNA(VLOOKUP($C455, Parameter!$A$4:$L$5000, 3, FALSE), ""))</f>
        <v/>
      </c>
      <c r="E455" s="50" t="str">
        <f t="shared" si="169"/>
        <v>.....</v>
      </c>
      <c r="F455" s="50" t="str">
        <f t="shared" si="170"/>
        <v>......</v>
      </c>
      <c r="G455" s="50" t="str">
        <f t="shared" si="171"/>
        <v>...</v>
      </c>
      <c r="H455" s="40">
        <f>IF(E455=".....", 0, _xlfn.IFNA(VLOOKUP($E455, Parameter2!$A$2:$C$5000, 3, FALSE), 0))</f>
        <v>0</v>
      </c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18" t="str">
        <f>IF(C455=".....","",_xlfn.IFNA(VLOOKUP($C455, Parameter!$A$4:$B$5000, 2, FALSE), "Kode belanja salah :("))</f>
        <v/>
      </c>
      <c r="X455" s="35"/>
      <c r="Y455" s="121"/>
      <c r="Z455" s="17"/>
      <c r="AA455" s="20"/>
      <c r="AB455" s="41" t="str">
        <f>IF($C455=".....","",VLOOKUP($C455, Parameter!$A$4:$L$5000, 6, FALSE))</f>
        <v/>
      </c>
      <c r="AC455" s="41" t="str">
        <f>IF($C455=".....","",VLOOKUP($C455, Parameter!$A$4:$L$5000, 7, FALSE))</f>
        <v/>
      </c>
      <c r="AD455" s="41" t="str">
        <f>IF($C455=".....","",VLOOKUP($C455, Parameter!$A$4:$L$5000, 8, FALSE))</f>
        <v/>
      </c>
      <c r="AE455" s="41" t="str">
        <f>IF($C455=".....","",VLOOKUP($C455, Parameter!$A$4:$L$5000, 9, FALSE))</f>
        <v/>
      </c>
      <c r="AF455" s="41" t="str">
        <f>IF($C455=".....","",VLOOKUP($C455, Parameter!$A$4:$L$5000, 10, FALSE))</f>
        <v/>
      </c>
      <c r="AG455" s="41" t="str">
        <f>IF($C455=".....","",VLOOKUP($C455, Parameter!$A$4:$L$5000, 11, FALSE))</f>
        <v/>
      </c>
      <c r="AH455" s="41" t="str">
        <f>IF($C455="..0.0.0.000","",_xlfn.IFNA(VLOOKUP($C455, Parameter!$A$4:$L$5000, 12, FALSE), ""))</f>
        <v/>
      </c>
      <c r="AI455" s="39"/>
      <c r="AJ455" s="39"/>
      <c r="AK455" s="39"/>
      <c r="AL455" s="39"/>
      <c r="AM455" s="39"/>
      <c r="AN455" s="39"/>
      <c r="AO455" s="39"/>
      <c r="AP455" s="41" t="str">
        <f>IF(F455="......", "", _xlfn.IFNA(VLOOKUP(F455, Parameter2!$D$2:$E$15000, 2, FALSE), "Kode aset salah :("))</f>
        <v/>
      </c>
      <c r="AQ455" s="39"/>
      <c r="AR455" s="51"/>
      <c r="AS455" s="52"/>
      <c r="AT455" s="53">
        <f t="shared" si="172"/>
        <v>0</v>
      </c>
      <c r="AU455" s="39" t="str">
        <f t="shared" si="173"/>
        <v/>
      </c>
      <c r="AV455" s="39" t="str">
        <f t="shared" si="174"/>
        <v/>
      </c>
      <c r="AW455" s="39" t="str">
        <f t="shared" si="175"/>
        <v/>
      </c>
      <c r="AX455" s="39" t="str">
        <f t="shared" si="176"/>
        <v/>
      </c>
      <c r="AY455" s="41" t="str">
        <f>IF(G455="...", "", VLOOKUP(G455, UPB!$A$3:$B$5000, 2, FALSE))</f>
        <v/>
      </c>
      <c r="AZ455" s="84"/>
      <c r="BA455" s="76"/>
      <c r="BB455" s="65"/>
      <c r="BC455" s="65"/>
      <c r="BD455" s="54"/>
      <c r="BE455" s="65"/>
      <c r="BF455" s="65"/>
      <c r="BG455" s="65"/>
      <c r="BH455" s="65"/>
      <c r="BI455" s="65"/>
      <c r="BJ455" s="65"/>
      <c r="BK455" s="65"/>
      <c r="BL455" s="65"/>
      <c r="BM455" s="65"/>
      <c r="BN455" s="70"/>
      <c r="BO455" s="65"/>
      <c r="BP455" s="65"/>
      <c r="BQ455" s="65"/>
      <c r="BR455" s="65"/>
      <c r="BS455" s="65"/>
      <c r="BT455" s="65"/>
      <c r="BU455" s="55" t="str">
        <f>IF(AND($D455 &lt;&gt; "", $D455 &lt;&gt; $E455, $F455 &lt;&gt; "x.x.x.x.x.x.x"), VLOOKUP($E455, Parameter!$E$3:$N$5000, 9, FALSE), "")</f>
        <v/>
      </c>
      <c r="BV455" s="55" t="str">
        <f>IF(AND($D455 &lt;&gt; "", $D455 &lt;&gt; $E455, $F455 &lt;&gt; "x.x.x.x.x.x.x"), VLOOKUP($E455, Parameter!$E$3:$N$5000, 10, FALSE), "")</f>
        <v/>
      </c>
      <c r="BW455" s="55" t="str">
        <f>IF(AND($D455 &lt;&gt; "", $D455 &lt;&gt; $E455, $F455 &lt;&gt; "x.x.x.x.x.x.x"), VLOOKUP($C455, Parameter!$A$4:$L$5000, 3, FALSE), "")</f>
        <v/>
      </c>
      <c r="BX455" s="55" t="str">
        <f>IF(AND($D455 &lt;&gt; "", $D455 &lt;&gt; $E455, $F455 &lt;&gt; "x.x.x.x.x.x.x"), VLOOKUP($C455, Parameter!$A$4:$L$5000, 4, FALSE), "")</f>
        <v/>
      </c>
      <c r="BY455" s="56">
        <f t="shared" si="177"/>
        <v>0</v>
      </c>
      <c r="BZ455" s="55" t="str">
        <f t="shared" si="178"/>
        <v>Intra</v>
      </c>
      <c r="CA455" s="55" t="str">
        <f>IF($BZ455="Ekstra", Parameter3!$B$2, "")</f>
        <v/>
      </c>
      <c r="CB455" s="55" t="str">
        <f>IF($BZ455="Ekstra", Parameter3!$C$2, "")</f>
        <v/>
      </c>
      <c r="CC455" s="55" t="str">
        <f>IF($BZ455="Ekstra", VLOOKUP($E455, Parameter!$E$3:$N$5000, 9, FALSE), "")</f>
        <v/>
      </c>
      <c r="CD455" s="55" t="str">
        <f>IF($BZ455="Ekstra", VLOOKUP($E455, Parameter!$E$3:$N$5000, 10, FALSE), "")</f>
        <v/>
      </c>
      <c r="CE455" s="56">
        <f t="shared" si="179"/>
        <v>0</v>
      </c>
      <c r="CF455" s="55" t="str">
        <f t="shared" si="191"/>
        <v/>
      </c>
      <c r="CG455" s="55" t="str">
        <f t="shared" si="191"/>
        <v/>
      </c>
      <c r="CH455" s="55" t="str">
        <f t="shared" si="180"/>
        <v/>
      </c>
      <c r="CI455" s="55" t="str">
        <f>IF($F455="x.x.x.x.x.x.x", VLOOKUP($C455, Parameter!$A$4:$L$5000, 4, FALSE), "")</f>
        <v/>
      </c>
      <c r="CJ455" s="56">
        <f t="shared" si="181"/>
        <v>0</v>
      </c>
      <c r="CM455" s="4" t="str">
        <f t="shared" si="182"/>
        <v>...-...-.....</v>
      </c>
      <c r="CN455" s="57">
        <f t="shared" si="183"/>
        <v>0</v>
      </c>
      <c r="CO455" s="58">
        <f t="shared" si="184"/>
        <v>0</v>
      </c>
      <c r="CP455" s="4" t="str">
        <f t="shared" si="185"/>
        <v/>
      </c>
      <c r="CQ455" s="4" t="b">
        <f t="shared" si="186"/>
        <v>0</v>
      </c>
      <c r="CR455" s="4" t="str">
        <f t="shared" si="187"/>
        <v/>
      </c>
      <c r="CS455" s="4" t="str">
        <f t="shared" si="188"/>
        <v/>
      </c>
      <c r="CT455" s="91" t="b">
        <f t="shared" si="165"/>
        <v>0</v>
      </c>
    </row>
    <row r="456" spans="1:98" s="4" customFormat="1" x14ac:dyDescent="0.25">
      <c r="A456" s="50" t="str">
        <f t="shared" si="166"/>
        <v>...</v>
      </c>
      <c r="B456" s="50" t="str">
        <f t="shared" si="167"/>
        <v>...</v>
      </c>
      <c r="C456" s="50" t="str">
        <f t="shared" si="168"/>
        <v>.....</v>
      </c>
      <c r="D456" s="50" t="str">
        <f>IF($C456=".....","",_xlfn.IFNA(VLOOKUP($C456, Parameter!$A$4:$L$5000, 3, FALSE), ""))</f>
        <v/>
      </c>
      <c r="E456" s="50" t="str">
        <f t="shared" si="169"/>
        <v>.....</v>
      </c>
      <c r="F456" s="50" t="str">
        <f t="shared" si="170"/>
        <v>......</v>
      </c>
      <c r="G456" s="50" t="str">
        <f t="shared" si="171"/>
        <v>...</v>
      </c>
      <c r="H456" s="40">
        <f>IF(E456=".....", 0, _xlfn.IFNA(VLOOKUP($E456, Parameter2!$A$2:$C$5000, 3, FALSE), 0))</f>
        <v>0</v>
      </c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18" t="str">
        <f>IF(C456=".....","",_xlfn.IFNA(VLOOKUP($C456, Parameter!$A$4:$B$5000, 2, FALSE), "Kode belanja salah :("))</f>
        <v/>
      </c>
      <c r="X456" s="35"/>
      <c r="Y456" s="121"/>
      <c r="Z456" s="17"/>
      <c r="AA456" s="20"/>
      <c r="AB456" s="41" t="str">
        <f>IF($C456=".....","",VLOOKUP($C456, Parameter!$A$4:$L$5000, 6, FALSE))</f>
        <v/>
      </c>
      <c r="AC456" s="41" t="str">
        <f>IF($C456=".....","",VLOOKUP($C456, Parameter!$A$4:$L$5000, 7, FALSE))</f>
        <v/>
      </c>
      <c r="AD456" s="41" t="str">
        <f>IF($C456=".....","",VLOOKUP($C456, Parameter!$A$4:$L$5000, 8, FALSE))</f>
        <v/>
      </c>
      <c r="AE456" s="41" t="str">
        <f>IF($C456=".....","",VLOOKUP($C456, Parameter!$A$4:$L$5000, 9, FALSE))</f>
        <v/>
      </c>
      <c r="AF456" s="41" t="str">
        <f>IF($C456=".....","",VLOOKUP($C456, Parameter!$A$4:$L$5000, 10, FALSE))</f>
        <v/>
      </c>
      <c r="AG456" s="41" t="str">
        <f>IF($C456=".....","",VLOOKUP($C456, Parameter!$A$4:$L$5000, 11, FALSE))</f>
        <v/>
      </c>
      <c r="AH456" s="41" t="str">
        <f>IF($C456="..0.0.0.000","",_xlfn.IFNA(VLOOKUP($C456, Parameter!$A$4:$L$5000, 12, FALSE), ""))</f>
        <v/>
      </c>
      <c r="AI456" s="39"/>
      <c r="AJ456" s="39"/>
      <c r="AK456" s="39"/>
      <c r="AL456" s="39"/>
      <c r="AM456" s="39"/>
      <c r="AN456" s="39"/>
      <c r="AO456" s="39"/>
      <c r="AP456" s="41" t="str">
        <f>IF(F456="......", "", _xlfn.IFNA(VLOOKUP(F456, Parameter2!$D$2:$E$15000, 2, FALSE), "Kode aset salah :("))</f>
        <v/>
      </c>
      <c r="AQ456" s="39"/>
      <c r="AR456" s="51"/>
      <c r="AS456" s="52"/>
      <c r="AT456" s="53">
        <f t="shared" si="172"/>
        <v>0</v>
      </c>
      <c r="AU456" s="39" t="str">
        <f t="shared" si="173"/>
        <v/>
      </c>
      <c r="AV456" s="39" t="str">
        <f t="shared" si="174"/>
        <v/>
      </c>
      <c r="AW456" s="39" t="str">
        <f t="shared" si="175"/>
        <v/>
      </c>
      <c r="AX456" s="39" t="str">
        <f t="shared" si="176"/>
        <v/>
      </c>
      <c r="AY456" s="41" t="str">
        <f>IF(G456="...", "", VLOOKUP(G456, UPB!$A$3:$B$5000, 2, FALSE))</f>
        <v/>
      </c>
      <c r="AZ456" s="84"/>
      <c r="BA456" s="76"/>
      <c r="BB456" s="65"/>
      <c r="BC456" s="65"/>
      <c r="BD456" s="54"/>
      <c r="BE456" s="65"/>
      <c r="BF456" s="65"/>
      <c r="BG456" s="65"/>
      <c r="BH456" s="65"/>
      <c r="BI456" s="65"/>
      <c r="BJ456" s="65"/>
      <c r="BK456" s="65"/>
      <c r="BL456" s="65"/>
      <c r="BM456" s="65"/>
      <c r="BN456" s="70"/>
      <c r="BO456" s="65"/>
      <c r="BP456" s="65"/>
      <c r="BQ456" s="65"/>
      <c r="BR456" s="65"/>
      <c r="BS456" s="65"/>
      <c r="BT456" s="65"/>
      <c r="BU456" s="55" t="str">
        <f>IF(AND($D456 &lt;&gt; "", $D456 &lt;&gt; $E456, $F456 &lt;&gt; "x.x.x.x.x.x.x"), VLOOKUP($E456, Parameter!$E$3:$N$5000, 9, FALSE), "")</f>
        <v/>
      </c>
      <c r="BV456" s="55" t="str">
        <f>IF(AND($D456 &lt;&gt; "", $D456 &lt;&gt; $E456, $F456 &lt;&gt; "x.x.x.x.x.x.x"), VLOOKUP($E456, Parameter!$E$3:$N$5000, 10, FALSE), "")</f>
        <v/>
      </c>
      <c r="BW456" s="55" t="str">
        <f>IF(AND($D456 &lt;&gt; "", $D456 &lt;&gt; $E456, $F456 &lt;&gt; "x.x.x.x.x.x.x"), VLOOKUP($C456, Parameter!$A$4:$L$5000, 3, FALSE), "")</f>
        <v/>
      </c>
      <c r="BX456" s="55" t="str">
        <f>IF(AND($D456 &lt;&gt; "", $D456 &lt;&gt; $E456, $F456 &lt;&gt; "x.x.x.x.x.x.x"), VLOOKUP($C456, Parameter!$A$4:$L$5000, 4, FALSE), "")</f>
        <v/>
      </c>
      <c r="BY456" s="56">
        <f t="shared" si="177"/>
        <v>0</v>
      </c>
      <c r="BZ456" s="55" t="str">
        <f t="shared" si="178"/>
        <v>Intra</v>
      </c>
      <c r="CA456" s="55" t="str">
        <f>IF($BZ456="Ekstra", Parameter3!$B$2, "")</f>
        <v/>
      </c>
      <c r="CB456" s="55" t="str">
        <f>IF($BZ456="Ekstra", Parameter3!$C$2, "")</f>
        <v/>
      </c>
      <c r="CC456" s="55" t="str">
        <f>IF($BZ456="Ekstra", VLOOKUP($E456, Parameter!$E$3:$N$5000, 9, FALSE), "")</f>
        <v/>
      </c>
      <c r="CD456" s="55" t="str">
        <f>IF($BZ456="Ekstra", VLOOKUP($E456, Parameter!$E$3:$N$5000, 10, FALSE), "")</f>
        <v/>
      </c>
      <c r="CE456" s="56">
        <f t="shared" si="179"/>
        <v>0</v>
      </c>
      <c r="CF456" s="55" t="str">
        <f t="shared" si="191"/>
        <v/>
      </c>
      <c r="CG456" s="55" t="str">
        <f t="shared" si="191"/>
        <v/>
      </c>
      <c r="CH456" s="55" t="str">
        <f t="shared" si="180"/>
        <v/>
      </c>
      <c r="CI456" s="55" t="str">
        <f>IF($F456="x.x.x.x.x.x.x", VLOOKUP($C456, Parameter!$A$4:$L$5000, 4, FALSE), "")</f>
        <v/>
      </c>
      <c r="CJ456" s="56">
        <f t="shared" si="181"/>
        <v>0</v>
      </c>
      <c r="CM456" s="4" t="str">
        <f t="shared" si="182"/>
        <v>...-...-.....</v>
      </c>
      <c r="CN456" s="57">
        <f t="shared" si="183"/>
        <v>0</v>
      </c>
      <c r="CO456" s="58">
        <f t="shared" si="184"/>
        <v>0</v>
      </c>
      <c r="CP456" s="4" t="str">
        <f t="shared" si="185"/>
        <v/>
      </c>
      <c r="CQ456" s="4" t="b">
        <f t="shared" si="186"/>
        <v>0</v>
      </c>
      <c r="CR456" s="4" t="str">
        <f t="shared" si="187"/>
        <v/>
      </c>
      <c r="CS456" s="4" t="str">
        <f t="shared" si="188"/>
        <v/>
      </c>
      <c r="CT456" s="91" t="b">
        <f t="shared" si="165"/>
        <v>0</v>
      </c>
    </row>
    <row r="457" spans="1:98" s="4" customFormat="1" x14ac:dyDescent="0.25">
      <c r="A457" s="50" t="str">
        <f t="shared" si="166"/>
        <v>...</v>
      </c>
      <c r="B457" s="50" t="str">
        <f t="shared" si="167"/>
        <v>...</v>
      </c>
      <c r="C457" s="50" t="str">
        <f t="shared" si="168"/>
        <v>.....</v>
      </c>
      <c r="D457" s="50" t="str">
        <f>IF($C457=".....","",_xlfn.IFNA(VLOOKUP($C457, Parameter!$A$4:$L$5000, 3, FALSE), ""))</f>
        <v/>
      </c>
      <c r="E457" s="50" t="str">
        <f t="shared" si="169"/>
        <v>.....</v>
      </c>
      <c r="F457" s="50" t="str">
        <f t="shared" si="170"/>
        <v>......</v>
      </c>
      <c r="G457" s="50" t="str">
        <f t="shared" si="171"/>
        <v>...</v>
      </c>
      <c r="H457" s="40">
        <f>IF(E457=".....", 0, _xlfn.IFNA(VLOOKUP($E457, Parameter2!$A$2:$C$5000, 3, FALSE), 0))</f>
        <v>0</v>
      </c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18" t="str">
        <f>IF(C457=".....","",_xlfn.IFNA(VLOOKUP($C457, Parameter!$A$4:$B$5000, 2, FALSE), "Kode belanja salah :("))</f>
        <v/>
      </c>
      <c r="X457" s="35"/>
      <c r="Y457" s="121"/>
      <c r="Z457" s="17"/>
      <c r="AA457" s="20"/>
      <c r="AB457" s="41" t="str">
        <f>IF($C457=".....","",VLOOKUP($C457, Parameter!$A$4:$L$5000, 6, FALSE))</f>
        <v/>
      </c>
      <c r="AC457" s="41" t="str">
        <f>IF($C457=".....","",VLOOKUP($C457, Parameter!$A$4:$L$5000, 7, FALSE))</f>
        <v/>
      </c>
      <c r="AD457" s="41" t="str">
        <f>IF($C457=".....","",VLOOKUP($C457, Parameter!$A$4:$L$5000, 8, FALSE))</f>
        <v/>
      </c>
      <c r="AE457" s="41" t="str">
        <f>IF($C457=".....","",VLOOKUP($C457, Parameter!$A$4:$L$5000, 9, FALSE))</f>
        <v/>
      </c>
      <c r="AF457" s="41" t="str">
        <f>IF($C457=".....","",VLOOKUP($C457, Parameter!$A$4:$L$5000, 10, FALSE))</f>
        <v/>
      </c>
      <c r="AG457" s="41" t="str">
        <f>IF($C457=".....","",VLOOKUP($C457, Parameter!$A$4:$L$5000, 11, FALSE))</f>
        <v/>
      </c>
      <c r="AH457" s="41" t="str">
        <f>IF($C457="..0.0.0.000","",_xlfn.IFNA(VLOOKUP($C457, Parameter!$A$4:$L$5000, 12, FALSE), ""))</f>
        <v/>
      </c>
      <c r="AI457" s="39"/>
      <c r="AJ457" s="39"/>
      <c r="AK457" s="39"/>
      <c r="AL457" s="39"/>
      <c r="AM457" s="39"/>
      <c r="AN457" s="39"/>
      <c r="AO457" s="39"/>
      <c r="AP457" s="41" t="str">
        <f>IF(F457="......", "", _xlfn.IFNA(VLOOKUP(F457, Parameter2!$D$2:$E$15000, 2, FALSE), "Kode aset salah :("))</f>
        <v/>
      </c>
      <c r="AQ457" s="39"/>
      <c r="AR457" s="51"/>
      <c r="AS457" s="52"/>
      <c r="AT457" s="53">
        <f t="shared" si="172"/>
        <v>0</v>
      </c>
      <c r="AU457" s="39" t="str">
        <f t="shared" si="173"/>
        <v/>
      </c>
      <c r="AV457" s="39" t="str">
        <f t="shared" si="174"/>
        <v/>
      </c>
      <c r="AW457" s="39" t="str">
        <f t="shared" si="175"/>
        <v/>
      </c>
      <c r="AX457" s="39" t="str">
        <f t="shared" si="176"/>
        <v/>
      </c>
      <c r="AY457" s="41" t="str">
        <f>IF(G457="...", "", VLOOKUP(G457, UPB!$A$3:$B$5000, 2, FALSE))</f>
        <v/>
      </c>
      <c r="AZ457" s="84"/>
      <c r="BA457" s="76"/>
      <c r="BB457" s="65"/>
      <c r="BC457" s="65"/>
      <c r="BD457" s="54"/>
      <c r="BE457" s="65"/>
      <c r="BF457" s="65"/>
      <c r="BG457" s="65"/>
      <c r="BH457" s="65"/>
      <c r="BI457" s="65"/>
      <c r="BJ457" s="65"/>
      <c r="BK457" s="65"/>
      <c r="BL457" s="65"/>
      <c r="BM457" s="65"/>
      <c r="BN457" s="70"/>
      <c r="BO457" s="65"/>
      <c r="BP457" s="65"/>
      <c r="BQ457" s="65"/>
      <c r="BR457" s="65"/>
      <c r="BS457" s="65"/>
      <c r="BT457" s="65"/>
      <c r="BU457" s="55" t="str">
        <f>IF(AND($D457 &lt;&gt; "", $D457 &lt;&gt; $E457, $F457 &lt;&gt; "x.x.x.x.x.x.x"), VLOOKUP($E457, Parameter!$E$3:$N$5000, 9, FALSE), "")</f>
        <v/>
      </c>
      <c r="BV457" s="55" t="str">
        <f>IF(AND($D457 &lt;&gt; "", $D457 &lt;&gt; $E457, $F457 &lt;&gt; "x.x.x.x.x.x.x"), VLOOKUP($E457, Parameter!$E$3:$N$5000, 10, FALSE), "")</f>
        <v/>
      </c>
      <c r="BW457" s="55" t="str">
        <f>IF(AND($D457 &lt;&gt; "", $D457 &lt;&gt; $E457, $F457 &lt;&gt; "x.x.x.x.x.x.x"), VLOOKUP($C457, Parameter!$A$4:$L$5000, 3, FALSE), "")</f>
        <v/>
      </c>
      <c r="BX457" s="55" t="str">
        <f>IF(AND($D457 &lt;&gt; "", $D457 &lt;&gt; $E457, $F457 &lt;&gt; "x.x.x.x.x.x.x"), VLOOKUP($C457, Parameter!$A$4:$L$5000, 4, FALSE), "")</f>
        <v/>
      </c>
      <c r="BY457" s="56">
        <f t="shared" si="177"/>
        <v>0</v>
      </c>
      <c r="BZ457" s="55" t="str">
        <f t="shared" si="178"/>
        <v>Intra</v>
      </c>
      <c r="CA457" s="55" t="str">
        <f>IF($BZ457="Ekstra", Parameter3!$B$2, "")</f>
        <v/>
      </c>
      <c r="CB457" s="55" t="str">
        <f>IF($BZ457="Ekstra", Parameter3!$C$2, "")</f>
        <v/>
      </c>
      <c r="CC457" s="55" t="str">
        <f>IF($BZ457="Ekstra", VLOOKUP($E457, Parameter!$E$3:$N$5000, 9, FALSE), "")</f>
        <v/>
      </c>
      <c r="CD457" s="55" t="str">
        <f>IF($BZ457="Ekstra", VLOOKUP($E457, Parameter!$E$3:$N$5000, 10, FALSE), "")</f>
        <v/>
      </c>
      <c r="CE457" s="56">
        <f t="shared" si="179"/>
        <v>0</v>
      </c>
      <c r="CF457" s="55" t="str">
        <f t="shared" si="191"/>
        <v/>
      </c>
      <c r="CG457" s="55" t="str">
        <f t="shared" si="191"/>
        <v/>
      </c>
      <c r="CH457" s="55" t="str">
        <f t="shared" si="180"/>
        <v/>
      </c>
      <c r="CI457" s="55" t="str">
        <f>IF($F457="x.x.x.x.x.x.x", VLOOKUP($C457, Parameter!$A$4:$L$5000, 4, FALSE), "")</f>
        <v/>
      </c>
      <c r="CJ457" s="56">
        <f t="shared" si="181"/>
        <v>0</v>
      </c>
      <c r="CM457" s="4" t="str">
        <f t="shared" si="182"/>
        <v>...-...-.....</v>
      </c>
      <c r="CN457" s="57">
        <f t="shared" si="183"/>
        <v>0</v>
      </c>
      <c r="CO457" s="58">
        <f t="shared" si="184"/>
        <v>0</v>
      </c>
      <c r="CP457" s="4" t="str">
        <f t="shared" si="185"/>
        <v/>
      </c>
      <c r="CQ457" s="4" t="b">
        <f t="shared" si="186"/>
        <v>0</v>
      </c>
      <c r="CR457" s="4" t="str">
        <f t="shared" si="187"/>
        <v/>
      </c>
      <c r="CS457" s="4" t="str">
        <f t="shared" si="188"/>
        <v/>
      </c>
      <c r="CT457" s="91" t="b">
        <f t="shared" si="165"/>
        <v>0</v>
      </c>
    </row>
    <row r="458" spans="1:98" s="4" customFormat="1" x14ac:dyDescent="0.25">
      <c r="A458" s="50" t="str">
        <f t="shared" si="166"/>
        <v>...</v>
      </c>
      <c r="B458" s="50" t="str">
        <f t="shared" si="167"/>
        <v>...</v>
      </c>
      <c r="C458" s="50" t="str">
        <f t="shared" si="168"/>
        <v>.....</v>
      </c>
      <c r="D458" s="50" t="str">
        <f>IF($C458=".....","",_xlfn.IFNA(VLOOKUP($C458, Parameter!$A$4:$L$5000, 3, FALSE), ""))</f>
        <v/>
      </c>
      <c r="E458" s="50" t="str">
        <f t="shared" si="169"/>
        <v>.....</v>
      </c>
      <c r="F458" s="50" t="str">
        <f t="shared" si="170"/>
        <v>......</v>
      </c>
      <c r="G458" s="50" t="str">
        <f t="shared" si="171"/>
        <v>...</v>
      </c>
      <c r="H458" s="40">
        <f>IF(E458=".....", 0, _xlfn.IFNA(VLOOKUP($E458, Parameter2!$A$2:$C$5000, 3, FALSE), 0))</f>
        <v>0</v>
      </c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18" t="str">
        <f>IF(C458=".....","",_xlfn.IFNA(VLOOKUP($C458, Parameter!$A$4:$B$5000, 2, FALSE), "Kode belanja salah :("))</f>
        <v/>
      </c>
      <c r="X458" s="35"/>
      <c r="Y458" s="121"/>
      <c r="Z458" s="17"/>
      <c r="AA458" s="20"/>
      <c r="AB458" s="41" t="str">
        <f>IF($C458=".....","",VLOOKUP($C458, Parameter!$A$4:$L$5000, 6, FALSE))</f>
        <v/>
      </c>
      <c r="AC458" s="41" t="str">
        <f>IF($C458=".....","",VLOOKUP($C458, Parameter!$A$4:$L$5000, 7, FALSE))</f>
        <v/>
      </c>
      <c r="AD458" s="41" t="str">
        <f>IF($C458=".....","",VLOOKUP($C458, Parameter!$A$4:$L$5000, 8, FALSE))</f>
        <v/>
      </c>
      <c r="AE458" s="41" t="str">
        <f>IF($C458=".....","",VLOOKUP($C458, Parameter!$A$4:$L$5000, 9, FALSE))</f>
        <v/>
      </c>
      <c r="AF458" s="41" t="str">
        <f>IF($C458=".....","",VLOOKUP($C458, Parameter!$A$4:$L$5000, 10, FALSE))</f>
        <v/>
      </c>
      <c r="AG458" s="41" t="str">
        <f>IF($C458=".....","",VLOOKUP($C458, Parameter!$A$4:$L$5000, 11, FALSE))</f>
        <v/>
      </c>
      <c r="AH458" s="41" t="str">
        <f>IF($C458="..0.0.0.000","",_xlfn.IFNA(VLOOKUP($C458, Parameter!$A$4:$L$5000, 12, FALSE), ""))</f>
        <v/>
      </c>
      <c r="AI458" s="39"/>
      <c r="AJ458" s="39"/>
      <c r="AK458" s="39"/>
      <c r="AL458" s="39"/>
      <c r="AM458" s="39"/>
      <c r="AN458" s="39"/>
      <c r="AO458" s="39"/>
      <c r="AP458" s="41" t="str">
        <f>IF(F458="......", "", _xlfn.IFNA(VLOOKUP(F458, Parameter2!$D$2:$E$15000, 2, FALSE), "Kode aset salah :("))</f>
        <v/>
      </c>
      <c r="AQ458" s="39"/>
      <c r="AR458" s="51"/>
      <c r="AS458" s="52"/>
      <c r="AT458" s="53">
        <f t="shared" si="172"/>
        <v>0</v>
      </c>
      <c r="AU458" s="39" t="str">
        <f t="shared" si="173"/>
        <v/>
      </c>
      <c r="AV458" s="39" t="str">
        <f t="shared" si="174"/>
        <v/>
      </c>
      <c r="AW458" s="39" t="str">
        <f t="shared" si="175"/>
        <v/>
      </c>
      <c r="AX458" s="39" t="str">
        <f t="shared" si="176"/>
        <v/>
      </c>
      <c r="AY458" s="41" t="str">
        <f>IF(G458="...", "", VLOOKUP(G458, UPB!$A$3:$B$5000, 2, FALSE))</f>
        <v/>
      </c>
      <c r="AZ458" s="84"/>
      <c r="BA458" s="76"/>
      <c r="BB458" s="65"/>
      <c r="BC458" s="65"/>
      <c r="BD458" s="54"/>
      <c r="BE458" s="65"/>
      <c r="BF458" s="65"/>
      <c r="BG458" s="65"/>
      <c r="BH458" s="65"/>
      <c r="BI458" s="65"/>
      <c r="BJ458" s="65"/>
      <c r="BK458" s="65"/>
      <c r="BL458" s="65"/>
      <c r="BM458" s="65"/>
      <c r="BN458" s="70"/>
      <c r="BO458" s="65"/>
      <c r="BP458" s="65"/>
      <c r="BQ458" s="65"/>
      <c r="BR458" s="65"/>
      <c r="BS458" s="65"/>
      <c r="BT458" s="65"/>
      <c r="BU458" s="55" t="str">
        <f>IF(AND($D458 &lt;&gt; "", $D458 &lt;&gt; $E458, $F458 &lt;&gt; "x.x.x.x.x.x.x"), VLOOKUP($E458, Parameter!$E$3:$N$5000, 9, FALSE), "")</f>
        <v/>
      </c>
      <c r="BV458" s="55" t="str">
        <f>IF(AND($D458 &lt;&gt; "", $D458 &lt;&gt; $E458, $F458 &lt;&gt; "x.x.x.x.x.x.x"), VLOOKUP($E458, Parameter!$E$3:$N$5000, 10, FALSE), "")</f>
        <v/>
      </c>
      <c r="BW458" s="55" t="str">
        <f>IF(AND($D458 &lt;&gt; "", $D458 &lt;&gt; $E458, $F458 &lt;&gt; "x.x.x.x.x.x.x"), VLOOKUP($C458, Parameter!$A$4:$L$5000, 3, FALSE), "")</f>
        <v/>
      </c>
      <c r="BX458" s="55" t="str">
        <f>IF(AND($D458 &lt;&gt; "", $D458 &lt;&gt; $E458, $F458 &lt;&gt; "x.x.x.x.x.x.x"), VLOOKUP($C458, Parameter!$A$4:$L$5000, 4, FALSE), "")</f>
        <v/>
      </c>
      <c r="BY458" s="56">
        <f t="shared" si="177"/>
        <v>0</v>
      </c>
      <c r="BZ458" s="55" t="str">
        <f t="shared" si="178"/>
        <v>Intra</v>
      </c>
      <c r="CA458" s="55" t="str">
        <f>IF($BZ458="Ekstra", Parameter3!$B$2, "")</f>
        <v/>
      </c>
      <c r="CB458" s="55" t="str">
        <f>IF($BZ458="Ekstra", Parameter3!$C$2, "")</f>
        <v/>
      </c>
      <c r="CC458" s="55" t="str">
        <f>IF($BZ458="Ekstra", VLOOKUP($E458, Parameter!$E$3:$N$5000, 9, FALSE), "")</f>
        <v/>
      </c>
      <c r="CD458" s="55" t="str">
        <f>IF($BZ458="Ekstra", VLOOKUP($E458, Parameter!$E$3:$N$5000, 10, FALSE), "")</f>
        <v/>
      </c>
      <c r="CE458" s="56">
        <f t="shared" si="179"/>
        <v>0</v>
      </c>
      <c r="CF458" s="55" t="str">
        <f t="shared" si="191"/>
        <v/>
      </c>
      <c r="CG458" s="55" t="str">
        <f t="shared" si="191"/>
        <v/>
      </c>
      <c r="CH458" s="55" t="str">
        <f t="shared" si="180"/>
        <v/>
      </c>
      <c r="CI458" s="55" t="str">
        <f>IF($F458="x.x.x.x.x.x.x", VLOOKUP($C458, Parameter!$A$4:$L$5000, 4, FALSE), "")</f>
        <v/>
      </c>
      <c r="CJ458" s="56">
        <f t="shared" si="181"/>
        <v>0</v>
      </c>
      <c r="CM458" s="4" t="str">
        <f t="shared" si="182"/>
        <v>...-...-.....</v>
      </c>
      <c r="CN458" s="57">
        <f t="shared" si="183"/>
        <v>0</v>
      </c>
      <c r="CO458" s="58">
        <f t="shared" si="184"/>
        <v>0</v>
      </c>
      <c r="CP458" s="4" t="str">
        <f t="shared" si="185"/>
        <v/>
      </c>
      <c r="CQ458" s="4" t="b">
        <f t="shared" si="186"/>
        <v>0</v>
      </c>
      <c r="CR458" s="4" t="str">
        <f t="shared" si="187"/>
        <v/>
      </c>
      <c r="CS458" s="4" t="str">
        <f t="shared" si="188"/>
        <v/>
      </c>
      <c r="CT458" s="91" t="b">
        <f t="shared" ref="CT458:CT521" si="192">IF(AK458=5, AU458&amp;"~"&amp;AV458&amp;"~"&amp;AW458&amp;"~"&amp;AX458&amp;"~"&amp;AI458&amp;"~"&amp;AJ458&amp;"~"&amp;AK458&amp;"~"&amp;AL458&amp;"~"&amp;AM458&amp;"~"&amp;AN458&amp;"~"&amp;AO458&amp;"~"&amp;AZ458&amp;"~"&amp;IF(ISBLANK(BR458), "-", BR458)&amp;"~"&amp;IF(ISBLANK(BS458), "-", BS458)&amp;"~"&amp;BT458&amp;"~"&amp;AR458&amp;"~"&amp;AT458&amp;"~"&amp;BA458)</f>
        <v>0</v>
      </c>
    </row>
    <row r="459" spans="1:98" s="4" customFormat="1" x14ac:dyDescent="0.25">
      <c r="A459" s="50" t="str">
        <f t="shared" si="166"/>
        <v>...</v>
      </c>
      <c r="B459" s="50" t="str">
        <f t="shared" si="167"/>
        <v>...</v>
      </c>
      <c r="C459" s="50" t="str">
        <f t="shared" si="168"/>
        <v>.....</v>
      </c>
      <c r="D459" s="50" t="str">
        <f>IF($C459=".....","",_xlfn.IFNA(VLOOKUP($C459, Parameter!$A$4:$L$5000, 3, FALSE), ""))</f>
        <v/>
      </c>
      <c r="E459" s="50" t="str">
        <f t="shared" si="169"/>
        <v>.....</v>
      </c>
      <c r="F459" s="50" t="str">
        <f t="shared" si="170"/>
        <v>......</v>
      </c>
      <c r="G459" s="50" t="str">
        <f t="shared" si="171"/>
        <v>...</v>
      </c>
      <c r="H459" s="40">
        <f>IF(E459=".....", 0, _xlfn.IFNA(VLOOKUP($E459, Parameter2!$A$2:$C$5000, 3, FALSE), 0))</f>
        <v>0</v>
      </c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18" t="str">
        <f>IF(C459=".....","",_xlfn.IFNA(VLOOKUP($C459, Parameter!$A$4:$B$5000, 2, FALSE), "Kode belanja salah :("))</f>
        <v/>
      </c>
      <c r="X459" s="35"/>
      <c r="Y459" s="121"/>
      <c r="Z459" s="17"/>
      <c r="AA459" s="20"/>
      <c r="AB459" s="41" t="str">
        <f>IF($C459=".....","",VLOOKUP($C459, Parameter!$A$4:$L$5000, 6, FALSE))</f>
        <v/>
      </c>
      <c r="AC459" s="41" t="str">
        <f>IF($C459=".....","",VLOOKUP($C459, Parameter!$A$4:$L$5000, 7, FALSE))</f>
        <v/>
      </c>
      <c r="AD459" s="41" t="str">
        <f>IF($C459=".....","",VLOOKUP($C459, Parameter!$A$4:$L$5000, 8, FALSE))</f>
        <v/>
      </c>
      <c r="AE459" s="41" t="str">
        <f>IF($C459=".....","",VLOOKUP($C459, Parameter!$A$4:$L$5000, 9, FALSE))</f>
        <v/>
      </c>
      <c r="AF459" s="41" t="str">
        <f>IF($C459=".....","",VLOOKUP($C459, Parameter!$A$4:$L$5000, 10, FALSE))</f>
        <v/>
      </c>
      <c r="AG459" s="41" t="str">
        <f>IF($C459=".....","",VLOOKUP($C459, Parameter!$A$4:$L$5000, 11, FALSE))</f>
        <v/>
      </c>
      <c r="AH459" s="41" t="str">
        <f>IF($C459="..0.0.0.000","",_xlfn.IFNA(VLOOKUP($C459, Parameter!$A$4:$L$5000, 12, FALSE), ""))</f>
        <v/>
      </c>
      <c r="AI459" s="39"/>
      <c r="AJ459" s="39"/>
      <c r="AK459" s="39"/>
      <c r="AL459" s="39"/>
      <c r="AM459" s="39"/>
      <c r="AN459" s="39"/>
      <c r="AO459" s="39"/>
      <c r="AP459" s="41" t="str">
        <f>IF(F459="......", "", _xlfn.IFNA(VLOOKUP(F459, Parameter2!$D$2:$E$15000, 2, FALSE), "Kode aset salah :("))</f>
        <v/>
      </c>
      <c r="AQ459" s="39"/>
      <c r="AR459" s="51"/>
      <c r="AS459" s="52"/>
      <c r="AT459" s="53">
        <f t="shared" si="172"/>
        <v>0</v>
      </c>
      <c r="AU459" s="39" t="str">
        <f t="shared" si="173"/>
        <v/>
      </c>
      <c r="AV459" s="39" t="str">
        <f t="shared" si="174"/>
        <v/>
      </c>
      <c r="AW459" s="39" t="str">
        <f t="shared" si="175"/>
        <v/>
      </c>
      <c r="AX459" s="39" t="str">
        <f t="shared" si="176"/>
        <v/>
      </c>
      <c r="AY459" s="41" t="str">
        <f>IF(G459="...", "", VLOOKUP(G459, UPB!$A$3:$B$5000, 2, FALSE))</f>
        <v/>
      </c>
      <c r="AZ459" s="84"/>
      <c r="BA459" s="76"/>
      <c r="BB459" s="65"/>
      <c r="BC459" s="65"/>
      <c r="BD459" s="54"/>
      <c r="BE459" s="65"/>
      <c r="BF459" s="65"/>
      <c r="BG459" s="65"/>
      <c r="BH459" s="65"/>
      <c r="BI459" s="65"/>
      <c r="BJ459" s="65"/>
      <c r="BK459" s="65"/>
      <c r="BL459" s="65"/>
      <c r="BM459" s="65"/>
      <c r="BN459" s="70"/>
      <c r="BO459" s="65"/>
      <c r="BP459" s="65"/>
      <c r="BQ459" s="65"/>
      <c r="BR459" s="65"/>
      <c r="BS459" s="65"/>
      <c r="BT459" s="65"/>
      <c r="BU459" s="55" t="str">
        <f>IF(AND($D459 &lt;&gt; "", $D459 &lt;&gt; $E459, $F459 &lt;&gt; "x.x.x.x.x.x.x"), VLOOKUP($E459, Parameter!$E$3:$N$5000, 9, FALSE), "")</f>
        <v/>
      </c>
      <c r="BV459" s="55" t="str">
        <f>IF(AND($D459 &lt;&gt; "", $D459 &lt;&gt; $E459, $F459 &lt;&gt; "x.x.x.x.x.x.x"), VLOOKUP($E459, Parameter!$E$3:$N$5000, 10, FALSE), "")</f>
        <v/>
      </c>
      <c r="BW459" s="55" t="str">
        <f>IF(AND($D459 &lt;&gt; "", $D459 &lt;&gt; $E459, $F459 &lt;&gt; "x.x.x.x.x.x.x"), VLOOKUP($C459, Parameter!$A$4:$L$5000, 3, FALSE), "")</f>
        <v/>
      </c>
      <c r="BX459" s="55" t="str">
        <f>IF(AND($D459 &lt;&gt; "", $D459 &lt;&gt; $E459, $F459 &lt;&gt; "x.x.x.x.x.x.x"), VLOOKUP($C459, Parameter!$A$4:$L$5000, 4, FALSE), "")</f>
        <v/>
      </c>
      <c r="BY459" s="56">
        <f t="shared" si="177"/>
        <v>0</v>
      </c>
      <c r="BZ459" s="55" t="str">
        <f t="shared" si="178"/>
        <v>Intra</v>
      </c>
      <c r="CA459" s="55" t="str">
        <f>IF($BZ459="Ekstra", Parameter3!$B$2, "")</f>
        <v/>
      </c>
      <c r="CB459" s="55" t="str">
        <f>IF($BZ459="Ekstra", Parameter3!$C$2, "")</f>
        <v/>
      </c>
      <c r="CC459" s="55" t="str">
        <f>IF($BZ459="Ekstra", VLOOKUP($E459, Parameter!$E$3:$N$5000, 9, FALSE), "")</f>
        <v/>
      </c>
      <c r="CD459" s="55" t="str">
        <f>IF($BZ459="Ekstra", VLOOKUP($E459, Parameter!$E$3:$N$5000, 10, FALSE), "")</f>
        <v/>
      </c>
      <c r="CE459" s="56">
        <f t="shared" si="179"/>
        <v>0</v>
      </c>
      <c r="CF459" s="55" t="str">
        <f t="shared" si="191"/>
        <v/>
      </c>
      <c r="CG459" s="55" t="str">
        <f t="shared" si="191"/>
        <v/>
      </c>
      <c r="CH459" s="55" t="str">
        <f t="shared" si="180"/>
        <v/>
      </c>
      <c r="CI459" s="55" t="str">
        <f>IF($F459="x.x.x.x.x.x.x", VLOOKUP($C459, Parameter!$A$4:$L$5000, 4, FALSE), "")</f>
        <v/>
      </c>
      <c r="CJ459" s="56">
        <f t="shared" si="181"/>
        <v>0</v>
      </c>
      <c r="CM459" s="4" t="str">
        <f t="shared" si="182"/>
        <v>...-...-.....</v>
      </c>
      <c r="CN459" s="57">
        <f t="shared" si="183"/>
        <v>0</v>
      </c>
      <c r="CO459" s="58">
        <f t="shared" si="184"/>
        <v>0</v>
      </c>
      <c r="CP459" s="4" t="str">
        <f t="shared" si="185"/>
        <v/>
      </c>
      <c r="CQ459" s="4" t="b">
        <f t="shared" si="186"/>
        <v>0</v>
      </c>
      <c r="CR459" s="4" t="str">
        <f t="shared" si="187"/>
        <v/>
      </c>
      <c r="CS459" s="4" t="str">
        <f t="shared" si="188"/>
        <v/>
      </c>
      <c r="CT459" s="91" t="b">
        <f t="shared" si="192"/>
        <v>0</v>
      </c>
    </row>
    <row r="460" spans="1:98" s="4" customFormat="1" x14ac:dyDescent="0.25">
      <c r="A460" s="50" t="str">
        <f t="shared" ref="A460:A523" si="193">I460&amp;"."&amp;J460&amp;"."&amp;K460&amp;"."&amp;L460</f>
        <v>...</v>
      </c>
      <c r="B460" s="50" t="str">
        <f t="shared" ref="B460:B523" si="194">M460&amp;"."&amp;N460&amp;"."&amp;O460&amp;"."&amp;P460</f>
        <v>...</v>
      </c>
      <c r="C460" s="50" t="str">
        <f t="shared" ref="C460:C523" si="195">Q460&amp;"."&amp;R460&amp;"."&amp;S460&amp;"."&amp;T460&amp;"."&amp;U460&amp;"."&amp;V460</f>
        <v>.....</v>
      </c>
      <c r="D460" s="50" t="str">
        <f>IF($C460=".....","",_xlfn.IFNA(VLOOKUP($C460, Parameter!$A$4:$L$5000, 3, FALSE), ""))</f>
        <v/>
      </c>
      <c r="E460" s="50" t="str">
        <f t="shared" ref="E460:E523" si="196">$AI460&amp;"."&amp;$AJ460&amp;"."&amp;$AK460&amp;"."&amp;$AL460&amp;"."&amp;$AM460&amp;"."&amp;$AN460</f>
        <v>.....</v>
      </c>
      <c r="F460" s="50" t="str">
        <f t="shared" ref="F460:F523" si="197">$AI460&amp;"."&amp;$AJ460&amp;"."&amp;$AK460&amp;"."&amp;$AL460&amp;"."&amp;$AM460&amp;"."&amp;$AN460&amp;"."&amp;$AO460</f>
        <v>......</v>
      </c>
      <c r="G460" s="50" t="str">
        <f t="shared" ref="G460:G523" si="198">AU460&amp;"."&amp;AV460&amp;"."&amp;AW460&amp;"."&amp;AX460</f>
        <v>...</v>
      </c>
      <c r="H460" s="40">
        <f>IF(E460=".....", 0, _xlfn.IFNA(VLOOKUP($E460, Parameter2!$A$2:$C$5000, 3, FALSE), 0))</f>
        <v>0</v>
      </c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18" t="str">
        <f>IF(C460=".....","",_xlfn.IFNA(VLOOKUP($C460, Parameter!$A$4:$B$5000, 2, FALSE), "Kode belanja salah :("))</f>
        <v/>
      </c>
      <c r="X460" s="35"/>
      <c r="Y460" s="121"/>
      <c r="Z460" s="17"/>
      <c r="AA460" s="20"/>
      <c r="AB460" s="41" t="str">
        <f>IF($C460=".....","",VLOOKUP($C460, Parameter!$A$4:$L$5000, 6, FALSE))</f>
        <v/>
      </c>
      <c r="AC460" s="41" t="str">
        <f>IF($C460=".....","",VLOOKUP($C460, Parameter!$A$4:$L$5000, 7, FALSE))</f>
        <v/>
      </c>
      <c r="AD460" s="41" t="str">
        <f>IF($C460=".....","",VLOOKUP($C460, Parameter!$A$4:$L$5000, 8, FALSE))</f>
        <v/>
      </c>
      <c r="AE460" s="41" t="str">
        <f>IF($C460=".....","",VLOOKUP($C460, Parameter!$A$4:$L$5000, 9, FALSE))</f>
        <v/>
      </c>
      <c r="AF460" s="41" t="str">
        <f>IF($C460=".....","",VLOOKUP($C460, Parameter!$A$4:$L$5000, 10, FALSE))</f>
        <v/>
      </c>
      <c r="AG460" s="41" t="str">
        <f>IF($C460=".....","",VLOOKUP($C460, Parameter!$A$4:$L$5000, 11, FALSE))</f>
        <v/>
      </c>
      <c r="AH460" s="41" t="str">
        <f>IF($C460="..0.0.0.000","",_xlfn.IFNA(VLOOKUP($C460, Parameter!$A$4:$L$5000, 12, FALSE), ""))</f>
        <v/>
      </c>
      <c r="AI460" s="39"/>
      <c r="AJ460" s="39"/>
      <c r="AK460" s="39"/>
      <c r="AL460" s="39"/>
      <c r="AM460" s="39"/>
      <c r="AN460" s="39"/>
      <c r="AO460" s="39"/>
      <c r="AP460" s="41" t="str">
        <f>IF(F460="......", "", _xlfn.IFNA(VLOOKUP(F460, Parameter2!$D$2:$E$15000, 2, FALSE), "Kode aset salah :("))</f>
        <v/>
      </c>
      <c r="AQ460" s="39"/>
      <c r="AR460" s="51"/>
      <c r="AS460" s="52"/>
      <c r="AT460" s="53">
        <f t="shared" ref="AT460:AT523" si="199">IF(OR(ISBLANK(AR460), AR460=0), 0, AS460/AR460)</f>
        <v>0</v>
      </c>
      <c r="AU460" s="39" t="str">
        <f t="shared" ref="AU460:AU523" si="200">IF(ISBLANK($AI460), "", $I$1)</f>
        <v/>
      </c>
      <c r="AV460" s="39" t="str">
        <f t="shared" ref="AV460:AV523" si="201">IF(ISBLANK($AI460), "", $J$1)</f>
        <v/>
      </c>
      <c r="AW460" s="39" t="str">
        <f t="shared" ref="AW460:AW523" si="202">IF(ISBLANK($AI460), "", $K$1)</f>
        <v/>
      </c>
      <c r="AX460" s="39" t="str">
        <f t="shared" ref="AX460:AX523" si="203">IF(ISBLANK($AI460), "", $L$1)</f>
        <v/>
      </c>
      <c r="AY460" s="41" t="str">
        <f>IF(G460="...", "", VLOOKUP(G460, UPB!$A$3:$B$5000, 2, FALSE))</f>
        <v/>
      </c>
      <c r="AZ460" s="84"/>
      <c r="BA460" s="76"/>
      <c r="BB460" s="65"/>
      <c r="BC460" s="65"/>
      <c r="BD460" s="54"/>
      <c r="BE460" s="65"/>
      <c r="BF460" s="65"/>
      <c r="BG460" s="65"/>
      <c r="BH460" s="65"/>
      <c r="BI460" s="65"/>
      <c r="BJ460" s="65"/>
      <c r="BK460" s="65"/>
      <c r="BL460" s="65"/>
      <c r="BM460" s="65"/>
      <c r="BN460" s="70"/>
      <c r="BO460" s="65"/>
      <c r="BP460" s="65"/>
      <c r="BQ460" s="65"/>
      <c r="BR460" s="65"/>
      <c r="BS460" s="65"/>
      <c r="BT460" s="65"/>
      <c r="BU460" s="55" t="str">
        <f>IF(AND($D460 &lt;&gt; "", $D460 &lt;&gt; $E460, $F460 &lt;&gt; "x.x.x.x.x.x.x"), VLOOKUP($E460, Parameter!$E$3:$N$5000, 9, FALSE), "")</f>
        <v/>
      </c>
      <c r="BV460" s="55" t="str">
        <f>IF(AND($D460 &lt;&gt; "", $D460 &lt;&gt; $E460, $F460 &lt;&gt; "x.x.x.x.x.x.x"), VLOOKUP($E460, Parameter!$E$3:$N$5000, 10, FALSE), "")</f>
        <v/>
      </c>
      <c r="BW460" s="55" t="str">
        <f>IF(AND($D460 &lt;&gt; "", $D460 &lt;&gt; $E460, $F460 &lt;&gt; "x.x.x.x.x.x.x"), VLOOKUP($C460, Parameter!$A$4:$L$5000, 3, FALSE), "")</f>
        <v/>
      </c>
      <c r="BX460" s="55" t="str">
        <f>IF(AND($D460 &lt;&gt; "", $D460 &lt;&gt; $E460, $F460 &lt;&gt; "x.x.x.x.x.x.x"), VLOOKUP($C460, Parameter!$A$4:$L$5000, 4, FALSE), "")</f>
        <v/>
      </c>
      <c r="BY460" s="56">
        <f t="shared" ref="BY460:BY523" si="204">IF(AND($D460 &lt;&gt; "", $D460 &lt;&gt; $E460, $F460 &lt;&gt; "x.x.x.x.x.x.x"), $AS460, 0)</f>
        <v>0</v>
      </c>
      <c r="BZ460" s="55" t="str">
        <f t="shared" ref="BZ460:BZ523" si="205">IF(AT460&lt;H460, "Ekstra", "Intra")</f>
        <v>Intra</v>
      </c>
      <c r="CA460" s="55" t="str">
        <f>IF($BZ460="Ekstra", Parameter3!$B$2, "")</f>
        <v/>
      </c>
      <c r="CB460" s="55" t="str">
        <f>IF($BZ460="Ekstra", Parameter3!$C$2, "")</f>
        <v/>
      </c>
      <c r="CC460" s="55" t="str">
        <f>IF($BZ460="Ekstra", VLOOKUP($E460, Parameter!$E$3:$N$5000, 9, FALSE), "")</f>
        <v/>
      </c>
      <c r="CD460" s="55" t="str">
        <f>IF($BZ460="Ekstra", VLOOKUP($E460, Parameter!$E$3:$N$5000, 10, FALSE), "")</f>
        <v/>
      </c>
      <c r="CE460" s="56">
        <f t="shared" ref="CE460:CE523" si="206">IF($BZ460="Ekstra", $AS460, 0)</f>
        <v>0</v>
      </c>
      <c r="CF460" s="55" t="str">
        <f t="shared" si="191"/>
        <v/>
      </c>
      <c r="CG460" s="55" t="str">
        <f t="shared" si="191"/>
        <v/>
      </c>
      <c r="CH460" s="55" t="str">
        <f t="shared" ref="CH460:CH523" si="207">IF($F460="x.x.x.x.x.x.x", D460, "")</f>
        <v/>
      </c>
      <c r="CI460" s="55" t="str">
        <f>IF($F460="x.x.x.x.x.x.x", VLOOKUP($C460, Parameter!$A$4:$L$5000, 4, FALSE), "")</f>
        <v/>
      </c>
      <c r="CJ460" s="56">
        <f t="shared" ref="CJ460:CJ523" si="208">IF($F460="x.x.x.x.x.x.x", $AS460, 0)</f>
        <v>0</v>
      </c>
      <c r="CM460" s="4" t="str">
        <f t="shared" ref="CM460:CM523" si="209">A460&amp;"-"&amp;B460&amp;"-"&amp;C460</f>
        <v>...-...-.....</v>
      </c>
      <c r="CN460" s="57">
        <f t="shared" ref="CN460:CN523" si="210">AA460</f>
        <v>0</v>
      </c>
      <c r="CO460" s="58">
        <f t="shared" ref="CO460:CO523" si="211">AS460</f>
        <v>0</v>
      </c>
      <c r="CP460" s="4" t="str">
        <f t="shared" ref="CP460:CP523" si="212">IF($AK460=1, AU460&amp;"~"&amp;AV460&amp;"~"&amp;AW460&amp;"~"&amp;AX460&amp;"~"&amp;AI460&amp;"~"&amp;AJ460&amp;"~"&amp;AK460&amp;"~"&amp;AL460&amp;"~"&amp;AM460&amp;"~"&amp;AN460&amp;"~"&amp;AO460&amp;"~"&amp;AZ460&amp;"~"&amp;BB460&amp;"~"&amp;BC460&amp;"~"&amp;BD460&amp;"~"&amp;BE460&amp;"~"&amp;AR460&amp;"~"&amp;AT460&amp;"~"&amp;BF460, "")</f>
        <v/>
      </c>
      <c r="CQ460" s="4" t="b">
        <f t="shared" ref="CQ460:CQ523" si="213">IF($AK460=2, AU460&amp;"~"&amp;AV460&amp;"~"&amp;AW460&amp;"~"&amp;AX460&amp;"~"&amp;AI460&amp;"~"&amp;AJ460&amp;"~"&amp;AK460&amp;"~"&amp;AL460&amp;"~"&amp;AM460&amp;"~"&amp;AN460&amp;"~"&amp;AO460&amp;"~"&amp;AZ460&amp;"~"&amp;IF(ISBLANK(BG460), "-", BG460)&amp;"~"&amp;IF(ISBLANK(BH460), "-", BH460)&amp;"~"&amp;IF(ISBLANK(BI460), "-", BI460)&amp;"~"&amp;IF(ISBLANK(BJ460), "-", BJ460)&amp;"~"&amp;IF(ISBLANK(BK460), "-", BK460)&amp;"~Pembelian~"&amp;AR460&amp;"~"&amp;AT460&amp; "~"&amp;BA460)</f>
        <v>0</v>
      </c>
      <c r="CR460" s="4" t="str">
        <f t="shared" ref="CR460:CR523" si="214">IF(AK460=3, AU460&amp;"~"&amp;AV460&amp;"~"&amp;AW460&amp;"~"&amp;AX460&amp;"~"&amp;AI460&amp;"~"&amp;AJ460&amp;"~"&amp;AK460&amp;"~"&amp;AL460&amp;"~"&amp;AM460&amp;"~"&amp;AN460&amp;"~"&amp;AO460&amp;"~"&amp;AZ460&amp;"~"&amp;BL460&amp;"~"&amp;BM460&amp;"~"&amp;AR460&amp;"~"&amp;AT460&amp;"~"&amp;BN460, "")</f>
        <v/>
      </c>
      <c r="CS460" s="4" t="str">
        <f t="shared" ref="CS460:CS523" si="215">IF(AK460=4, AU460&amp;"~"&amp;AV460&amp;"~"&amp;AW460&amp;"~"&amp;AX460&amp;"~"&amp;AI460&amp;"~"&amp;AJ460&amp;"~"&amp;AK460&amp;"~"&amp;AL460&amp;"~"&amp;AM460&amp;"~"&amp;AN460&amp;"~"&amp;AO460&amp;"~"&amp;AZ460&amp;"~"&amp;BO460&amp;"~"&amp;BP460&amp;"~"&amp;AR460&amp;"~"&amp;AT460&amp;"~"&amp;BQ460, "")</f>
        <v/>
      </c>
      <c r="CT460" s="91" t="b">
        <f t="shared" si="192"/>
        <v>0</v>
      </c>
    </row>
    <row r="461" spans="1:98" s="4" customFormat="1" x14ac:dyDescent="0.25">
      <c r="A461" s="50" t="str">
        <f t="shared" si="193"/>
        <v>...</v>
      </c>
      <c r="B461" s="50" t="str">
        <f t="shared" si="194"/>
        <v>...</v>
      </c>
      <c r="C461" s="50" t="str">
        <f t="shared" si="195"/>
        <v>.....</v>
      </c>
      <c r="D461" s="50" t="str">
        <f>IF($C461=".....","",_xlfn.IFNA(VLOOKUP($C461, Parameter!$A$4:$L$5000, 3, FALSE), ""))</f>
        <v/>
      </c>
      <c r="E461" s="50" t="str">
        <f t="shared" si="196"/>
        <v>.....</v>
      </c>
      <c r="F461" s="50" t="str">
        <f t="shared" si="197"/>
        <v>......</v>
      </c>
      <c r="G461" s="50" t="str">
        <f t="shared" si="198"/>
        <v>...</v>
      </c>
      <c r="H461" s="40">
        <f>IF(E461=".....", 0, _xlfn.IFNA(VLOOKUP($E461, Parameter2!$A$2:$C$5000, 3, FALSE), 0))</f>
        <v>0</v>
      </c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18" t="str">
        <f>IF(C461=".....","",_xlfn.IFNA(VLOOKUP($C461, Parameter!$A$4:$B$5000, 2, FALSE), "Kode belanja salah :("))</f>
        <v/>
      </c>
      <c r="X461" s="35"/>
      <c r="Y461" s="121"/>
      <c r="Z461" s="17"/>
      <c r="AA461" s="20"/>
      <c r="AB461" s="41" t="str">
        <f>IF($C461=".....","",VLOOKUP($C461, Parameter!$A$4:$L$5000, 6, FALSE))</f>
        <v/>
      </c>
      <c r="AC461" s="41" t="str">
        <f>IF($C461=".....","",VLOOKUP($C461, Parameter!$A$4:$L$5000, 7, FALSE))</f>
        <v/>
      </c>
      <c r="AD461" s="41" t="str">
        <f>IF($C461=".....","",VLOOKUP($C461, Parameter!$A$4:$L$5000, 8, FALSE))</f>
        <v/>
      </c>
      <c r="AE461" s="41" t="str">
        <f>IF($C461=".....","",VLOOKUP($C461, Parameter!$A$4:$L$5000, 9, FALSE))</f>
        <v/>
      </c>
      <c r="AF461" s="41" t="str">
        <f>IF($C461=".....","",VLOOKUP($C461, Parameter!$A$4:$L$5000, 10, FALSE))</f>
        <v/>
      </c>
      <c r="AG461" s="41" t="str">
        <f>IF($C461=".....","",VLOOKUP($C461, Parameter!$A$4:$L$5000, 11, FALSE))</f>
        <v/>
      </c>
      <c r="AH461" s="41" t="str">
        <f>IF($C461="..0.0.0.000","",_xlfn.IFNA(VLOOKUP($C461, Parameter!$A$4:$L$5000, 12, FALSE), ""))</f>
        <v/>
      </c>
      <c r="AI461" s="39"/>
      <c r="AJ461" s="39"/>
      <c r="AK461" s="39"/>
      <c r="AL461" s="39"/>
      <c r="AM461" s="39"/>
      <c r="AN461" s="39"/>
      <c r="AO461" s="39"/>
      <c r="AP461" s="41" t="str">
        <f>IF(F461="......", "", _xlfn.IFNA(VLOOKUP(F461, Parameter2!$D$2:$E$15000, 2, FALSE), "Kode aset salah :("))</f>
        <v/>
      </c>
      <c r="AQ461" s="39"/>
      <c r="AR461" s="51"/>
      <c r="AS461" s="52"/>
      <c r="AT461" s="53">
        <f t="shared" si="199"/>
        <v>0</v>
      </c>
      <c r="AU461" s="39" t="str">
        <f t="shared" si="200"/>
        <v/>
      </c>
      <c r="AV461" s="39" t="str">
        <f t="shared" si="201"/>
        <v/>
      </c>
      <c r="AW461" s="39" t="str">
        <f t="shared" si="202"/>
        <v/>
      </c>
      <c r="AX461" s="39" t="str">
        <f t="shared" si="203"/>
        <v/>
      </c>
      <c r="AY461" s="41" t="str">
        <f>IF(G461="...", "", VLOOKUP(G461, UPB!$A$3:$B$5000, 2, FALSE))</f>
        <v/>
      </c>
      <c r="AZ461" s="84"/>
      <c r="BA461" s="76"/>
      <c r="BB461" s="65"/>
      <c r="BC461" s="65"/>
      <c r="BD461" s="54"/>
      <c r="BE461" s="65"/>
      <c r="BF461" s="65"/>
      <c r="BG461" s="65"/>
      <c r="BH461" s="65"/>
      <c r="BI461" s="65"/>
      <c r="BJ461" s="65"/>
      <c r="BK461" s="65"/>
      <c r="BL461" s="65"/>
      <c r="BM461" s="65"/>
      <c r="BN461" s="70"/>
      <c r="BO461" s="65"/>
      <c r="BP461" s="65"/>
      <c r="BQ461" s="65"/>
      <c r="BR461" s="65"/>
      <c r="BS461" s="65"/>
      <c r="BT461" s="65"/>
      <c r="BU461" s="55" t="str">
        <f>IF(AND($D461 &lt;&gt; "", $D461 &lt;&gt; $E461, $F461 &lt;&gt; "x.x.x.x.x.x.x"), VLOOKUP($E461, Parameter!$E$3:$N$5000, 9, FALSE), "")</f>
        <v/>
      </c>
      <c r="BV461" s="55" t="str">
        <f>IF(AND($D461 &lt;&gt; "", $D461 &lt;&gt; $E461, $F461 &lt;&gt; "x.x.x.x.x.x.x"), VLOOKUP($E461, Parameter!$E$3:$N$5000, 10, FALSE), "")</f>
        <v/>
      </c>
      <c r="BW461" s="55" t="str">
        <f>IF(AND($D461 &lt;&gt; "", $D461 &lt;&gt; $E461, $F461 &lt;&gt; "x.x.x.x.x.x.x"), VLOOKUP($C461, Parameter!$A$4:$L$5000, 3, FALSE), "")</f>
        <v/>
      </c>
      <c r="BX461" s="55" t="str">
        <f>IF(AND($D461 &lt;&gt; "", $D461 &lt;&gt; $E461, $F461 &lt;&gt; "x.x.x.x.x.x.x"), VLOOKUP($C461, Parameter!$A$4:$L$5000, 4, FALSE), "")</f>
        <v/>
      </c>
      <c r="BY461" s="56">
        <f t="shared" si="204"/>
        <v>0</v>
      </c>
      <c r="BZ461" s="55" t="str">
        <f t="shared" si="205"/>
        <v>Intra</v>
      </c>
      <c r="CA461" s="55" t="str">
        <f>IF($BZ461="Ekstra", Parameter3!$B$2, "")</f>
        <v/>
      </c>
      <c r="CB461" s="55" t="str">
        <f>IF($BZ461="Ekstra", Parameter3!$C$2, "")</f>
        <v/>
      </c>
      <c r="CC461" s="55" t="str">
        <f>IF($BZ461="Ekstra", VLOOKUP($E461, Parameter!$E$3:$N$5000, 9, FALSE), "")</f>
        <v/>
      </c>
      <c r="CD461" s="55" t="str">
        <f>IF($BZ461="Ekstra", VLOOKUP($E461, Parameter!$E$3:$N$5000, 10, FALSE), "")</f>
        <v/>
      </c>
      <c r="CE461" s="56">
        <f t="shared" si="206"/>
        <v>0</v>
      </c>
      <c r="CF461" s="55" t="str">
        <f t="shared" si="191"/>
        <v/>
      </c>
      <c r="CG461" s="55" t="str">
        <f t="shared" si="191"/>
        <v/>
      </c>
      <c r="CH461" s="55" t="str">
        <f t="shared" si="207"/>
        <v/>
      </c>
      <c r="CI461" s="55" t="str">
        <f>IF($F461="x.x.x.x.x.x.x", VLOOKUP($C461, Parameter!$A$4:$L$5000, 4, FALSE), "")</f>
        <v/>
      </c>
      <c r="CJ461" s="56">
        <f t="shared" si="208"/>
        <v>0</v>
      </c>
      <c r="CM461" s="4" t="str">
        <f t="shared" si="209"/>
        <v>...-...-.....</v>
      </c>
      <c r="CN461" s="57">
        <f t="shared" si="210"/>
        <v>0</v>
      </c>
      <c r="CO461" s="58">
        <f t="shared" si="211"/>
        <v>0</v>
      </c>
      <c r="CP461" s="4" t="str">
        <f t="shared" si="212"/>
        <v/>
      </c>
      <c r="CQ461" s="4" t="b">
        <f t="shared" si="213"/>
        <v>0</v>
      </c>
      <c r="CR461" s="4" t="str">
        <f t="shared" si="214"/>
        <v/>
      </c>
      <c r="CS461" s="4" t="str">
        <f t="shared" si="215"/>
        <v/>
      </c>
      <c r="CT461" s="91" t="b">
        <f t="shared" si="192"/>
        <v>0</v>
      </c>
    </row>
    <row r="462" spans="1:98" s="4" customFormat="1" x14ac:dyDescent="0.25">
      <c r="A462" s="50" t="str">
        <f t="shared" si="193"/>
        <v>...</v>
      </c>
      <c r="B462" s="50" t="str">
        <f t="shared" si="194"/>
        <v>...</v>
      </c>
      <c r="C462" s="50" t="str">
        <f t="shared" si="195"/>
        <v>.....</v>
      </c>
      <c r="D462" s="50" t="str">
        <f>IF($C462=".....","",_xlfn.IFNA(VLOOKUP($C462, Parameter!$A$4:$L$5000, 3, FALSE), ""))</f>
        <v/>
      </c>
      <c r="E462" s="50" t="str">
        <f t="shared" si="196"/>
        <v>.....</v>
      </c>
      <c r="F462" s="50" t="str">
        <f t="shared" si="197"/>
        <v>......</v>
      </c>
      <c r="G462" s="50" t="str">
        <f t="shared" si="198"/>
        <v>...</v>
      </c>
      <c r="H462" s="40">
        <f>IF(E462=".....", 0, _xlfn.IFNA(VLOOKUP($E462, Parameter2!$A$2:$C$5000, 3, FALSE), 0))</f>
        <v>0</v>
      </c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18" t="str">
        <f>IF(C462=".....","",_xlfn.IFNA(VLOOKUP($C462, Parameter!$A$4:$B$5000, 2, FALSE), "Kode belanja salah :("))</f>
        <v/>
      </c>
      <c r="X462" s="35"/>
      <c r="Y462" s="121"/>
      <c r="Z462" s="17"/>
      <c r="AA462" s="20"/>
      <c r="AB462" s="41" t="str">
        <f>IF($C462=".....","",VLOOKUP($C462, Parameter!$A$4:$L$5000, 6, FALSE))</f>
        <v/>
      </c>
      <c r="AC462" s="41" t="str">
        <f>IF($C462=".....","",VLOOKUP($C462, Parameter!$A$4:$L$5000, 7, FALSE))</f>
        <v/>
      </c>
      <c r="AD462" s="41" t="str">
        <f>IF($C462=".....","",VLOOKUP($C462, Parameter!$A$4:$L$5000, 8, FALSE))</f>
        <v/>
      </c>
      <c r="AE462" s="41" t="str">
        <f>IF($C462=".....","",VLOOKUP($C462, Parameter!$A$4:$L$5000, 9, FALSE))</f>
        <v/>
      </c>
      <c r="AF462" s="41" t="str">
        <f>IF($C462=".....","",VLOOKUP($C462, Parameter!$A$4:$L$5000, 10, FALSE))</f>
        <v/>
      </c>
      <c r="AG462" s="41" t="str">
        <f>IF($C462=".....","",VLOOKUP($C462, Parameter!$A$4:$L$5000, 11, FALSE))</f>
        <v/>
      </c>
      <c r="AH462" s="41" t="str">
        <f>IF($C462="..0.0.0.000","",_xlfn.IFNA(VLOOKUP($C462, Parameter!$A$4:$L$5000, 12, FALSE), ""))</f>
        <v/>
      </c>
      <c r="AI462" s="39"/>
      <c r="AJ462" s="39"/>
      <c r="AK462" s="39"/>
      <c r="AL462" s="39"/>
      <c r="AM462" s="39"/>
      <c r="AN462" s="39"/>
      <c r="AO462" s="39"/>
      <c r="AP462" s="41" t="str">
        <f>IF(F462="......", "", _xlfn.IFNA(VLOOKUP(F462, Parameter2!$D$2:$E$15000, 2, FALSE), "Kode aset salah :("))</f>
        <v/>
      </c>
      <c r="AQ462" s="39"/>
      <c r="AR462" s="51"/>
      <c r="AS462" s="52"/>
      <c r="AT462" s="53">
        <f t="shared" si="199"/>
        <v>0</v>
      </c>
      <c r="AU462" s="39" t="str">
        <f t="shared" si="200"/>
        <v/>
      </c>
      <c r="AV462" s="39" t="str">
        <f t="shared" si="201"/>
        <v/>
      </c>
      <c r="AW462" s="39" t="str">
        <f t="shared" si="202"/>
        <v/>
      </c>
      <c r="AX462" s="39" t="str">
        <f t="shared" si="203"/>
        <v/>
      </c>
      <c r="AY462" s="41" t="str">
        <f>IF(G462="...", "", VLOOKUP(G462, UPB!$A$3:$B$5000, 2, FALSE))</f>
        <v/>
      </c>
      <c r="AZ462" s="84"/>
      <c r="BA462" s="76"/>
      <c r="BB462" s="65"/>
      <c r="BC462" s="65"/>
      <c r="BD462" s="54"/>
      <c r="BE462" s="65"/>
      <c r="BF462" s="65"/>
      <c r="BG462" s="65"/>
      <c r="BH462" s="65"/>
      <c r="BI462" s="65"/>
      <c r="BJ462" s="65"/>
      <c r="BK462" s="65"/>
      <c r="BL462" s="65"/>
      <c r="BM462" s="65"/>
      <c r="BN462" s="70"/>
      <c r="BO462" s="65"/>
      <c r="BP462" s="65"/>
      <c r="BQ462" s="65"/>
      <c r="BR462" s="65"/>
      <c r="BS462" s="65"/>
      <c r="BT462" s="65"/>
      <c r="BU462" s="55" t="str">
        <f>IF(AND($D462 &lt;&gt; "", $D462 &lt;&gt; $E462, $F462 &lt;&gt; "x.x.x.x.x.x.x"), VLOOKUP($E462, Parameter!$E$3:$N$5000, 9, FALSE), "")</f>
        <v/>
      </c>
      <c r="BV462" s="55" t="str">
        <f>IF(AND($D462 &lt;&gt; "", $D462 &lt;&gt; $E462, $F462 &lt;&gt; "x.x.x.x.x.x.x"), VLOOKUP($E462, Parameter!$E$3:$N$5000, 10, FALSE), "")</f>
        <v/>
      </c>
      <c r="BW462" s="55" t="str">
        <f>IF(AND($D462 &lt;&gt; "", $D462 &lt;&gt; $E462, $F462 &lt;&gt; "x.x.x.x.x.x.x"), VLOOKUP($C462, Parameter!$A$4:$L$5000, 3, FALSE), "")</f>
        <v/>
      </c>
      <c r="BX462" s="55" t="str">
        <f>IF(AND($D462 &lt;&gt; "", $D462 &lt;&gt; $E462, $F462 &lt;&gt; "x.x.x.x.x.x.x"), VLOOKUP($C462, Parameter!$A$4:$L$5000, 4, FALSE), "")</f>
        <v/>
      </c>
      <c r="BY462" s="56">
        <f t="shared" si="204"/>
        <v>0</v>
      </c>
      <c r="BZ462" s="55" t="str">
        <f t="shared" si="205"/>
        <v>Intra</v>
      </c>
      <c r="CA462" s="55" t="str">
        <f>IF($BZ462="Ekstra", Parameter3!$B$2, "")</f>
        <v/>
      </c>
      <c r="CB462" s="55" t="str">
        <f>IF($BZ462="Ekstra", Parameter3!$C$2, "")</f>
        <v/>
      </c>
      <c r="CC462" s="55" t="str">
        <f>IF($BZ462="Ekstra", VLOOKUP($E462, Parameter!$E$3:$N$5000, 9, FALSE), "")</f>
        <v/>
      </c>
      <c r="CD462" s="55" t="str">
        <f>IF($BZ462="Ekstra", VLOOKUP($E462, Parameter!$E$3:$N$5000, 10, FALSE), "")</f>
        <v/>
      </c>
      <c r="CE462" s="56">
        <f t="shared" si="206"/>
        <v>0</v>
      </c>
      <c r="CF462" s="55" t="str">
        <f t="shared" si="191"/>
        <v/>
      </c>
      <c r="CG462" s="55" t="str">
        <f t="shared" si="191"/>
        <v/>
      </c>
      <c r="CH462" s="55" t="str">
        <f t="shared" si="207"/>
        <v/>
      </c>
      <c r="CI462" s="55" t="str">
        <f>IF($F462="x.x.x.x.x.x.x", VLOOKUP($C462, Parameter!$A$4:$L$5000, 4, FALSE), "")</f>
        <v/>
      </c>
      <c r="CJ462" s="56">
        <f t="shared" si="208"/>
        <v>0</v>
      </c>
      <c r="CM462" s="4" t="str">
        <f t="shared" si="209"/>
        <v>...-...-.....</v>
      </c>
      <c r="CN462" s="57">
        <f t="shared" si="210"/>
        <v>0</v>
      </c>
      <c r="CO462" s="58">
        <f t="shared" si="211"/>
        <v>0</v>
      </c>
      <c r="CP462" s="4" t="str">
        <f t="shared" si="212"/>
        <v/>
      </c>
      <c r="CQ462" s="4" t="b">
        <f t="shared" si="213"/>
        <v>0</v>
      </c>
      <c r="CR462" s="4" t="str">
        <f t="shared" si="214"/>
        <v/>
      </c>
      <c r="CS462" s="4" t="str">
        <f t="shared" si="215"/>
        <v/>
      </c>
      <c r="CT462" s="91" t="b">
        <f t="shared" si="192"/>
        <v>0</v>
      </c>
    </row>
    <row r="463" spans="1:98" s="4" customFormat="1" x14ac:dyDescent="0.25">
      <c r="A463" s="50" t="str">
        <f t="shared" si="193"/>
        <v>...</v>
      </c>
      <c r="B463" s="50" t="str">
        <f t="shared" si="194"/>
        <v>...</v>
      </c>
      <c r="C463" s="50" t="str">
        <f t="shared" si="195"/>
        <v>.....</v>
      </c>
      <c r="D463" s="50" t="str">
        <f>IF($C463=".....","",_xlfn.IFNA(VLOOKUP($C463, Parameter!$A$4:$L$5000, 3, FALSE), ""))</f>
        <v/>
      </c>
      <c r="E463" s="50" t="str">
        <f t="shared" si="196"/>
        <v>.....</v>
      </c>
      <c r="F463" s="50" t="str">
        <f t="shared" si="197"/>
        <v>......</v>
      </c>
      <c r="G463" s="50" t="str">
        <f t="shared" si="198"/>
        <v>...</v>
      </c>
      <c r="H463" s="40">
        <f>IF(E463=".....", 0, _xlfn.IFNA(VLOOKUP($E463, Parameter2!$A$2:$C$5000, 3, FALSE), 0))</f>
        <v>0</v>
      </c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18" t="str">
        <f>IF(C463=".....","",_xlfn.IFNA(VLOOKUP($C463, Parameter!$A$4:$B$5000, 2, FALSE), "Kode belanja salah :("))</f>
        <v/>
      </c>
      <c r="X463" s="35"/>
      <c r="Y463" s="121"/>
      <c r="Z463" s="17"/>
      <c r="AA463" s="20"/>
      <c r="AB463" s="41" t="str">
        <f>IF($C463=".....","",VLOOKUP($C463, Parameter!$A$4:$L$5000, 6, FALSE))</f>
        <v/>
      </c>
      <c r="AC463" s="41" t="str">
        <f>IF($C463=".....","",VLOOKUP($C463, Parameter!$A$4:$L$5000, 7, FALSE))</f>
        <v/>
      </c>
      <c r="AD463" s="41" t="str">
        <f>IF($C463=".....","",VLOOKUP($C463, Parameter!$A$4:$L$5000, 8, FALSE))</f>
        <v/>
      </c>
      <c r="AE463" s="41" t="str">
        <f>IF($C463=".....","",VLOOKUP($C463, Parameter!$A$4:$L$5000, 9, FALSE))</f>
        <v/>
      </c>
      <c r="AF463" s="41" t="str">
        <f>IF($C463=".....","",VLOOKUP($C463, Parameter!$A$4:$L$5000, 10, FALSE))</f>
        <v/>
      </c>
      <c r="AG463" s="41" t="str">
        <f>IF($C463=".....","",VLOOKUP($C463, Parameter!$A$4:$L$5000, 11, FALSE))</f>
        <v/>
      </c>
      <c r="AH463" s="41" t="str">
        <f>IF($C463="..0.0.0.000","",_xlfn.IFNA(VLOOKUP($C463, Parameter!$A$4:$L$5000, 12, FALSE), ""))</f>
        <v/>
      </c>
      <c r="AI463" s="39"/>
      <c r="AJ463" s="39"/>
      <c r="AK463" s="39"/>
      <c r="AL463" s="39"/>
      <c r="AM463" s="39"/>
      <c r="AN463" s="39"/>
      <c r="AO463" s="39"/>
      <c r="AP463" s="41" t="str">
        <f>IF(F463="......", "", _xlfn.IFNA(VLOOKUP(F463, Parameter2!$D$2:$E$15000, 2, FALSE), "Kode aset salah :("))</f>
        <v/>
      </c>
      <c r="AQ463" s="39"/>
      <c r="AR463" s="51"/>
      <c r="AS463" s="52"/>
      <c r="AT463" s="53">
        <f t="shared" si="199"/>
        <v>0</v>
      </c>
      <c r="AU463" s="39" t="str">
        <f t="shared" si="200"/>
        <v/>
      </c>
      <c r="AV463" s="39" t="str">
        <f t="shared" si="201"/>
        <v/>
      </c>
      <c r="AW463" s="39" t="str">
        <f t="shared" si="202"/>
        <v/>
      </c>
      <c r="AX463" s="39" t="str">
        <f t="shared" si="203"/>
        <v/>
      </c>
      <c r="AY463" s="41" t="str">
        <f>IF(G463="...", "", VLOOKUP(G463, UPB!$A$3:$B$5000, 2, FALSE))</f>
        <v/>
      </c>
      <c r="AZ463" s="84"/>
      <c r="BA463" s="76"/>
      <c r="BB463" s="65"/>
      <c r="BC463" s="65"/>
      <c r="BD463" s="54"/>
      <c r="BE463" s="65"/>
      <c r="BF463" s="65"/>
      <c r="BG463" s="65"/>
      <c r="BH463" s="65"/>
      <c r="BI463" s="65"/>
      <c r="BJ463" s="65"/>
      <c r="BK463" s="65"/>
      <c r="BL463" s="65"/>
      <c r="BM463" s="65"/>
      <c r="BN463" s="70"/>
      <c r="BO463" s="65"/>
      <c r="BP463" s="65"/>
      <c r="BQ463" s="65"/>
      <c r="BR463" s="65"/>
      <c r="BS463" s="65"/>
      <c r="BT463" s="65"/>
      <c r="BU463" s="55" t="str">
        <f>IF(AND($D463 &lt;&gt; "", $D463 &lt;&gt; $E463, $F463 &lt;&gt; "x.x.x.x.x.x.x"), VLOOKUP($E463, Parameter!$E$3:$N$5000, 9, FALSE), "")</f>
        <v/>
      </c>
      <c r="BV463" s="55" t="str">
        <f>IF(AND($D463 &lt;&gt; "", $D463 &lt;&gt; $E463, $F463 &lt;&gt; "x.x.x.x.x.x.x"), VLOOKUP($E463, Parameter!$E$3:$N$5000, 10, FALSE), "")</f>
        <v/>
      </c>
      <c r="BW463" s="55" t="str">
        <f>IF(AND($D463 &lt;&gt; "", $D463 &lt;&gt; $E463, $F463 &lt;&gt; "x.x.x.x.x.x.x"), VLOOKUP($C463, Parameter!$A$4:$L$5000, 3, FALSE), "")</f>
        <v/>
      </c>
      <c r="BX463" s="55" t="str">
        <f>IF(AND($D463 &lt;&gt; "", $D463 &lt;&gt; $E463, $F463 &lt;&gt; "x.x.x.x.x.x.x"), VLOOKUP($C463, Parameter!$A$4:$L$5000, 4, FALSE), "")</f>
        <v/>
      </c>
      <c r="BY463" s="56">
        <f t="shared" si="204"/>
        <v>0</v>
      </c>
      <c r="BZ463" s="55" t="str">
        <f t="shared" si="205"/>
        <v>Intra</v>
      </c>
      <c r="CA463" s="55" t="str">
        <f>IF($BZ463="Ekstra", Parameter3!$B$2, "")</f>
        <v/>
      </c>
      <c r="CB463" s="55" t="str">
        <f>IF($BZ463="Ekstra", Parameter3!$C$2, "")</f>
        <v/>
      </c>
      <c r="CC463" s="55" t="str">
        <f>IF($BZ463="Ekstra", VLOOKUP($E463, Parameter!$E$3:$N$5000, 9, FALSE), "")</f>
        <v/>
      </c>
      <c r="CD463" s="55" t="str">
        <f>IF($BZ463="Ekstra", VLOOKUP($E463, Parameter!$E$3:$N$5000, 10, FALSE), "")</f>
        <v/>
      </c>
      <c r="CE463" s="56">
        <f t="shared" si="206"/>
        <v>0</v>
      </c>
      <c r="CF463" s="55" t="str">
        <f t="shared" si="191"/>
        <v/>
      </c>
      <c r="CG463" s="55" t="str">
        <f t="shared" si="191"/>
        <v/>
      </c>
      <c r="CH463" s="55" t="str">
        <f t="shared" si="207"/>
        <v/>
      </c>
      <c r="CI463" s="55" t="str">
        <f>IF($F463="x.x.x.x.x.x.x", VLOOKUP($C463, Parameter!$A$4:$L$5000, 4, FALSE), "")</f>
        <v/>
      </c>
      <c r="CJ463" s="56">
        <f t="shared" si="208"/>
        <v>0</v>
      </c>
      <c r="CM463" s="4" t="str">
        <f t="shared" si="209"/>
        <v>...-...-.....</v>
      </c>
      <c r="CN463" s="57">
        <f t="shared" si="210"/>
        <v>0</v>
      </c>
      <c r="CO463" s="58">
        <f t="shared" si="211"/>
        <v>0</v>
      </c>
      <c r="CP463" s="4" t="str">
        <f t="shared" si="212"/>
        <v/>
      </c>
      <c r="CQ463" s="4" t="b">
        <f t="shared" si="213"/>
        <v>0</v>
      </c>
      <c r="CR463" s="4" t="str">
        <f t="shared" si="214"/>
        <v/>
      </c>
      <c r="CS463" s="4" t="str">
        <f t="shared" si="215"/>
        <v/>
      </c>
      <c r="CT463" s="91" t="b">
        <f t="shared" si="192"/>
        <v>0</v>
      </c>
    </row>
    <row r="464" spans="1:98" s="4" customFormat="1" x14ac:dyDescent="0.25">
      <c r="A464" s="50" t="str">
        <f t="shared" si="193"/>
        <v>...</v>
      </c>
      <c r="B464" s="50" t="str">
        <f t="shared" si="194"/>
        <v>...</v>
      </c>
      <c r="C464" s="50" t="str">
        <f t="shared" si="195"/>
        <v>.....</v>
      </c>
      <c r="D464" s="50" t="str">
        <f>IF($C464=".....","",_xlfn.IFNA(VLOOKUP($C464, Parameter!$A$4:$L$5000, 3, FALSE), ""))</f>
        <v/>
      </c>
      <c r="E464" s="50" t="str">
        <f t="shared" si="196"/>
        <v>.....</v>
      </c>
      <c r="F464" s="50" t="str">
        <f t="shared" si="197"/>
        <v>......</v>
      </c>
      <c r="G464" s="50" t="str">
        <f t="shared" si="198"/>
        <v>...</v>
      </c>
      <c r="H464" s="40">
        <f>IF(E464=".....", 0, _xlfn.IFNA(VLOOKUP($E464, Parameter2!$A$2:$C$5000, 3, FALSE), 0))</f>
        <v>0</v>
      </c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18" t="str">
        <f>IF(C464=".....","",_xlfn.IFNA(VLOOKUP($C464, Parameter!$A$4:$B$5000, 2, FALSE), "Kode belanja salah :("))</f>
        <v/>
      </c>
      <c r="X464" s="35"/>
      <c r="Y464" s="121"/>
      <c r="Z464" s="17"/>
      <c r="AA464" s="20"/>
      <c r="AB464" s="41" t="str">
        <f>IF($C464=".....","",VLOOKUP($C464, Parameter!$A$4:$L$5000, 6, FALSE))</f>
        <v/>
      </c>
      <c r="AC464" s="41" t="str">
        <f>IF($C464=".....","",VLOOKUP($C464, Parameter!$A$4:$L$5000, 7, FALSE))</f>
        <v/>
      </c>
      <c r="AD464" s="41" t="str">
        <f>IF($C464=".....","",VLOOKUP($C464, Parameter!$A$4:$L$5000, 8, FALSE))</f>
        <v/>
      </c>
      <c r="AE464" s="41" t="str">
        <f>IF($C464=".....","",VLOOKUP($C464, Parameter!$A$4:$L$5000, 9, FALSE))</f>
        <v/>
      </c>
      <c r="AF464" s="41" t="str">
        <f>IF($C464=".....","",VLOOKUP($C464, Parameter!$A$4:$L$5000, 10, FALSE))</f>
        <v/>
      </c>
      <c r="AG464" s="41" t="str">
        <f>IF($C464=".....","",VLOOKUP($C464, Parameter!$A$4:$L$5000, 11, FALSE))</f>
        <v/>
      </c>
      <c r="AH464" s="41" t="str">
        <f>IF($C464="..0.0.0.000","",_xlfn.IFNA(VLOOKUP($C464, Parameter!$A$4:$L$5000, 12, FALSE), ""))</f>
        <v/>
      </c>
      <c r="AI464" s="39"/>
      <c r="AJ464" s="39"/>
      <c r="AK464" s="39"/>
      <c r="AL464" s="39"/>
      <c r="AM464" s="39"/>
      <c r="AN464" s="39"/>
      <c r="AO464" s="39"/>
      <c r="AP464" s="41" t="str">
        <f>IF(F464="......", "", _xlfn.IFNA(VLOOKUP(F464, Parameter2!$D$2:$E$15000, 2, FALSE), "Kode aset salah :("))</f>
        <v/>
      </c>
      <c r="AQ464" s="39"/>
      <c r="AR464" s="51"/>
      <c r="AS464" s="52"/>
      <c r="AT464" s="53">
        <f t="shared" si="199"/>
        <v>0</v>
      </c>
      <c r="AU464" s="39" t="str">
        <f t="shared" si="200"/>
        <v/>
      </c>
      <c r="AV464" s="39" t="str">
        <f t="shared" si="201"/>
        <v/>
      </c>
      <c r="AW464" s="39" t="str">
        <f t="shared" si="202"/>
        <v/>
      </c>
      <c r="AX464" s="39" t="str">
        <f t="shared" si="203"/>
        <v/>
      </c>
      <c r="AY464" s="41" t="str">
        <f>IF(G464="...", "", VLOOKUP(G464, UPB!$A$3:$B$5000, 2, FALSE))</f>
        <v/>
      </c>
      <c r="AZ464" s="84"/>
      <c r="BA464" s="76"/>
      <c r="BB464" s="65"/>
      <c r="BC464" s="65"/>
      <c r="BD464" s="54"/>
      <c r="BE464" s="65"/>
      <c r="BF464" s="65"/>
      <c r="BG464" s="65"/>
      <c r="BH464" s="65"/>
      <c r="BI464" s="65"/>
      <c r="BJ464" s="65"/>
      <c r="BK464" s="65"/>
      <c r="BL464" s="65"/>
      <c r="BM464" s="65"/>
      <c r="BN464" s="70"/>
      <c r="BO464" s="65"/>
      <c r="BP464" s="65"/>
      <c r="BQ464" s="65"/>
      <c r="BR464" s="65"/>
      <c r="BS464" s="65"/>
      <c r="BT464" s="65"/>
      <c r="BU464" s="55" t="str">
        <f>IF(AND($D464 &lt;&gt; "", $D464 &lt;&gt; $E464, $F464 &lt;&gt; "x.x.x.x.x.x.x"), VLOOKUP($E464, Parameter!$E$3:$N$5000, 9, FALSE), "")</f>
        <v/>
      </c>
      <c r="BV464" s="55" t="str">
        <f>IF(AND($D464 &lt;&gt; "", $D464 &lt;&gt; $E464, $F464 &lt;&gt; "x.x.x.x.x.x.x"), VLOOKUP($E464, Parameter!$E$3:$N$5000, 10, FALSE), "")</f>
        <v/>
      </c>
      <c r="BW464" s="55" t="str">
        <f>IF(AND($D464 &lt;&gt; "", $D464 &lt;&gt; $E464, $F464 &lt;&gt; "x.x.x.x.x.x.x"), VLOOKUP($C464, Parameter!$A$4:$L$5000, 3, FALSE), "")</f>
        <v/>
      </c>
      <c r="BX464" s="55" t="str">
        <f>IF(AND($D464 &lt;&gt; "", $D464 &lt;&gt; $E464, $F464 &lt;&gt; "x.x.x.x.x.x.x"), VLOOKUP($C464, Parameter!$A$4:$L$5000, 4, FALSE), "")</f>
        <v/>
      </c>
      <c r="BY464" s="56">
        <f t="shared" si="204"/>
        <v>0</v>
      </c>
      <c r="BZ464" s="55" t="str">
        <f t="shared" si="205"/>
        <v>Intra</v>
      </c>
      <c r="CA464" s="55" t="str">
        <f>IF($BZ464="Ekstra", Parameter3!$B$2, "")</f>
        <v/>
      </c>
      <c r="CB464" s="55" t="str">
        <f>IF($BZ464="Ekstra", Parameter3!$C$2, "")</f>
        <v/>
      </c>
      <c r="CC464" s="55" t="str">
        <f>IF($BZ464="Ekstra", VLOOKUP($E464, Parameter!$E$3:$N$5000, 9, FALSE), "")</f>
        <v/>
      </c>
      <c r="CD464" s="55" t="str">
        <f>IF($BZ464="Ekstra", VLOOKUP($E464, Parameter!$E$3:$N$5000, 10, FALSE), "")</f>
        <v/>
      </c>
      <c r="CE464" s="56">
        <f t="shared" si="206"/>
        <v>0</v>
      </c>
      <c r="CF464" s="55" t="str">
        <f t="shared" si="191"/>
        <v/>
      </c>
      <c r="CG464" s="55" t="str">
        <f t="shared" si="191"/>
        <v/>
      </c>
      <c r="CH464" s="55" t="str">
        <f t="shared" si="207"/>
        <v/>
      </c>
      <c r="CI464" s="55" t="str">
        <f>IF($F464="x.x.x.x.x.x.x", VLOOKUP($C464, Parameter!$A$4:$L$5000, 4, FALSE), "")</f>
        <v/>
      </c>
      <c r="CJ464" s="56">
        <f t="shared" si="208"/>
        <v>0</v>
      </c>
      <c r="CM464" s="4" t="str">
        <f t="shared" si="209"/>
        <v>...-...-.....</v>
      </c>
      <c r="CN464" s="57">
        <f t="shared" si="210"/>
        <v>0</v>
      </c>
      <c r="CO464" s="58">
        <f t="shared" si="211"/>
        <v>0</v>
      </c>
      <c r="CP464" s="4" t="str">
        <f t="shared" si="212"/>
        <v/>
      </c>
      <c r="CQ464" s="4" t="b">
        <f t="shared" si="213"/>
        <v>0</v>
      </c>
      <c r="CR464" s="4" t="str">
        <f t="shared" si="214"/>
        <v/>
      </c>
      <c r="CS464" s="4" t="str">
        <f t="shared" si="215"/>
        <v/>
      </c>
      <c r="CT464" s="91" t="b">
        <f t="shared" si="192"/>
        <v>0</v>
      </c>
    </row>
    <row r="465" spans="1:98" s="4" customFormat="1" x14ac:dyDescent="0.25">
      <c r="A465" s="50" t="str">
        <f t="shared" si="193"/>
        <v>...</v>
      </c>
      <c r="B465" s="50" t="str">
        <f t="shared" si="194"/>
        <v>...</v>
      </c>
      <c r="C465" s="50" t="str">
        <f t="shared" si="195"/>
        <v>.....</v>
      </c>
      <c r="D465" s="50" t="str">
        <f>IF($C465=".....","",_xlfn.IFNA(VLOOKUP($C465, Parameter!$A$4:$L$5000, 3, FALSE), ""))</f>
        <v/>
      </c>
      <c r="E465" s="50" t="str">
        <f t="shared" si="196"/>
        <v>.....</v>
      </c>
      <c r="F465" s="50" t="str">
        <f t="shared" si="197"/>
        <v>......</v>
      </c>
      <c r="G465" s="50" t="str">
        <f t="shared" si="198"/>
        <v>...</v>
      </c>
      <c r="H465" s="40">
        <f>IF(E465=".....", 0, _xlfn.IFNA(VLOOKUP($E465, Parameter2!$A$2:$C$5000, 3, FALSE), 0))</f>
        <v>0</v>
      </c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18" t="str">
        <f>IF(C465=".....","",_xlfn.IFNA(VLOOKUP($C465, Parameter!$A$4:$B$5000, 2, FALSE), "Kode belanja salah :("))</f>
        <v/>
      </c>
      <c r="X465" s="35"/>
      <c r="Y465" s="121"/>
      <c r="Z465" s="17"/>
      <c r="AA465" s="20"/>
      <c r="AB465" s="41" t="str">
        <f>IF($C465=".....","",VLOOKUP($C465, Parameter!$A$4:$L$5000, 6, FALSE))</f>
        <v/>
      </c>
      <c r="AC465" s="41" t="str">
        <f>IF($C465=".....","",VLOOKUP($C465, Parameter!$A$4:$L$5000, 7, FALSE))</f>
        <v/>
      </c>
      <c r="AD465" s="41" t="str">
        <f>IF($C465=".....","",VLOOKUP($C465, Parameter!$A$4:$L$5000, 8, FALSE))</f>
        <v/>
      </c>
      <c r="AE465" s="41" t="str">
        <f>IF($C465=".....","",VLOOKUP($C465, Parameter!$A$4:$L$5000, 9, FALSE))</f>
        <v/>
      </c>
      <c r="AF465" s="41" t="str">
        <f>IF($C465=".....","",VLOOKUP($C465, Parameter!$A$4:$L$5000, 10, FALSE))</f>
        <v/>
      </c>
      <c r="AG465" s="41" t="str">
        <f>IF($C465=".....","",VLOOKUP($C465, Parameter!$A$4:$L$5000, 11, FALSE))</f>
        <v/>
      </c>
      <c r="AH465" s="41" t="str">
        <f>IF($C465="..0.0.0.000","",_xlfn.IFNA(VLOOKUP($C465, Parameter!$A$4:$L$5000, 12, FALSE), ""))</f>
        <v/>
      </c>
      <c r="AI465" s="39"/>
      <c r="AJ465" s="39"/>
      <c r="AK465" s="39"/>
      <c r="AL465" s="39"/>
      <c r="AM465" s="39"/>
      <c r="AN465" s="39"/>
      <c r="AO465" s="39"/>
      <c r="AP465" s="41" t="str">
        <f>IF(F465="......", "", _xlfn.IFNA(VLOOKUP(F465, Parameter2!$D$2:$E$15000, 2, FALSE), "Kode aset salah :("))</f>
        <v/>
      </c>
      <c r="AQ465" s="39"/>
      <c r="AR465" s="51"/>
      <c r="AS465" s="52"/>
      <c r="AT465" s="53">
        <f t="shared" si="199"/>
        <v>0</v>
      </c>
      <c r="AU465" s="39" t="str">
        <f t="shared" si="200"/>
        <v/>
      </c>
      <c r="AV465" s="39" t="str">
        <f t="shared" si="201"/>
        <v/>
      </c>
      <c r="AW465" s="39" t="str">
        <f t="shared" si="202"/>
        <v/>
      </c>
      <c r="AX465" s="39" t="str">
        <f t="shared" si="203"/>
        <v/>
      </c>
      <c r="AY465" s="41" t="str">
        <f>IF(G465="...", "", VLOOKUP(G465, UPB!$A$3:$B$5000, 2, FALSE))</f>
        <v/>
      </c>
      <c r="AZ465" s="84"/>
      <c r="BA465" s="76"/>
      <c r="BB465" s="65"/>
      <c r="BC465" s="65"/>
      <c r="BD465" s="54"/>
      <c r="BE465" s="65"/>
      <c r="BF465" s="65"/>
      <c r="BG465" s="65"/>
      <c r="BH465" s="65"/>
      <c r="BI465" s="65"/>
      <c r="BJ465" s="65"/>
      <c r="BK465" s="65"/>
      <c r="BL465" s="65"/>
      <c r="BM465" s="65"/>
      <c r="BN465" s="70"/>
      <c r="BO465" s="65"/>
      <c r="BP465" s="65"/>
      <c r="BQ465" s="65"/>
      <c r="BR465" s="65"/>
      <c r="BS465" s="65"/>
      <c r="BT465" s="65"/>
      <c r="BU465" s="55" t="str">
        <f>IF(AND($D465 &lt;&gt; "", $D465 &lt;&gt; $E465, $F465 &lt;&gt; "x.x.x.x.x.x.x"), VLOOKUP($E465, Parameter!$E$3:$N$5000, 9, FALSE), "")</f>
        <v/>
      </c>
      <c r="BV465" s="55" t="str">
        <f>IF(AND($D465 &lt;&gt; "", $D465 &lt;&gt; $E465, $F465 &lt;&gt; "x.x.x.x.x.x.x"), VLOOKUP($E465, Parameter!$E$3:$N$5000, 10, FALSE), "")</f>
        <v/>
      </c>
      <c r="BW465" s="55" t="str">
        <f>IF(AND($D465 &lt;&gt; "", $D465 &lt;&gt; $E465, $F465 &lt;&gt; "x.x.x.x.x.x.x"), VLOOKUP($C465, Parameter!$A$4:$L$5000, 3, FALSE), "")</f>
        <v/>
      </c>
      <c r="BX465" s="55" t="str">
        <f>IF(AND($D465 &lt;&gt; "", $D465 &lt;&gt; $E465, $F465 &lt;&gt; "x.x.x.x.x.x.x"), VLOOKUP($C465, Parameter!$A$4:$L$5000, 4, FALSE), "")</f>
        <v/>
      </c>
      <c r="BY465" s="56">
        <f t="shared" si="204"/>
        <v>0</v>
      </c>
      <c r="BZ465" s="55" t="str">
        <f t="shared" si="205"/>
        <v>Intra</v>
      </c>
      <c r="CA465" s="55" t="str">
        <f>IF($BZ465="Ekstra", Parameter3!$B$2, "")</f>
        <v/>
      </c>
      <c r="CB465" s="55" t="str">
        <f>IF($BZ465="Ekstra", Parameter3!$C$2, "")</f>
        <v/>
      </c>
      <c r="CC465" s="55" t="str">
        <f>IF($BZ465="Ekstra", VLOOKUP($E465, Parameter!$E$3:$N$5000, 9, FALSE), "")</f>
        <v/>
      </c>
      <c r="CD465" s="55" t="str">
        <f>IF($BZ465="Ekstra", VLOOKUP($E465, Parameter!$E$3:$N$5000, 10, FALSE), "")</f>
        <v/>
      </c>
      <c r="CE465" s="56">
        <f t="shared" si="206"/>
        <v>0</v>
      </c>
      <c r="CF465" s="55" t="str">
        <f t="shared" si="191"/>
        <v/>
      </c>
      <c r="CG465" s="55" t="str">
        <f t="shared" si="191"/>
        <v/>
      </c>
      <c r="CH465" s="55" t="str">
        <f t="shared" si="207"/>
        <v/>
      </c>
      <c r="CI465" s="55" t="str">
        <f>IF($F465="x.x.x.x.x.x.x", VLOOKUP($C465, Parameter!$A$4:$L$5000, 4, FALSE), "")</f>
        <v/>
      </c>
      <c r="CJ465" s="56">
        <f t="shared" si="208"/>
        <v>0</v>
      </c>
      <c r="CM465" s="4" t="str">
        <f t="shared" si="209"/>
        <v>...-...-.....</v>
      </c>
      <c r="CN465" s="57">
        <f t="shared" si="210"/>
        <v>0</v>
      </c>
      <c r="CO465" s="58">
        <f t="shared" si="211"/>
        <v>0</v>
      </c>
      <c r="CP465" s="4" t="str">
        <f t="shared" si="212"/>
        <v/>
      </c>
      <c r="CQ465" s="4" t="b">
        <f t="shared" si="213"/>
        <v>0</v>
      </c>
      <c r="CR465" s="4" t="str">
        <f t="shared" si="214"/>
        <v/>
      </c>
      <c r="CS465" s="4" t="str">
        <f t="shared" si="215"/>
        <v/>
      </c>
      <c r="CT465" s="91" t="b">
        <f t="shared" si="192"/>
        <v>0</v>
      </c>
    </row>
    <row r="466" spans="1:98" s="4" customFormat="1" x14ac:dyDescent="0.25">
      <c r="A466" s="50" t="str">
        <f t="shared" si="193"/>
        <v>...</v>
      </c>
      <c r="B466" s="50" t="str">
        <f t="shared" si="194"/>
        <v>...</v>
      </c>
      <c r="C466" s="50" t="str">
        <f t="shared" si="195"/>
        <v>.....</v>
      </c>
      <c r="D466" s="50" t="str">
        <f>IF($C466=".....","",_xlfn.IFNA(VLOOKUP($C466, Parameter!$A$4:$L$5000, 3, FALSE), ""))</f>
        <v/>
      </c>
      <c r="E466" s="50" t="str">
        <f t="shared" si="196"/>
        <v>.....</v>
      </c>
      <c r="F466" s="50" t="str">
        <f t="shared" si="197"/>
        <v>......</v>
      </c>
      <c r="G466" s="50" t="str">
        <f t="shared" si="198"/>
        <v>...</v>
      </c>
      <c r="H466" s="40">
        <f>IF(E466=".....", 0, _xlfn.IFNA(VLOOKUP($E466, Parameter2!$A$2:$C$5000, 3, FALSE), 0))</f>
        <v>0</v>
      </c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18" t="str">
        <f>IF(C466=".....","",_xlfn.IFNA(VLOOKUP($C466, Parameter!$A$4:$B$5000, 2, FALSE), "Kode belanja salah :("))</f>
        <v/>
      </c>
      <c r="X466" s="35"/>
      <c r="Y466" s="121"/>
      <c r="Z466" s="17"/>
      <c r="AA466" s="20"/>
      <c r="AB466" s="41" t="str">
        <f>IF($C466=".....","",VLOOKUP($C466, Parameter!$A$4:$L$5000, 6, FALSE))</f>
        <v/>
      </c>
      <c r="AC466" s="41" t="str">
        <f>IF($C466=".....","",VLOOKUP($C466, Parameter!$A$4:$L$5000, 7, FALSE))</f>
        <v/>
      </c>
      <c r="AD466" s="41" t="str">
        <f>IF($C466=".....","",VLOOKUP($C466, Parameter!$A$4:$L$5000, 8, FALSE))</f>
        <v/>
      </c>
      <c r="AE466" s="41" t="str">
        <f>IF($C466=".....","",VLOOKUP($C466, Parameter!$A$4:$L$5000, 9, FALSE))</f>
        <v/>
      </c>
      <c r="AF466" s="41" t="str">
        <f>IF($C466=".....","",VLOOKUP($C466, Parameter!$A$4:$L$5000, 10, FALSE))</f>
        <v/>
      </c>
      <c r="AG466" s="41" t="str">
        <f>IF($C466=".....","",VLOOKUP($C466, Parameter!$A$4:$L$5000, 11, FALSE))</f>
        <v/>
      </c>
      <c r="AH466" s="41" t="str">
        <f>IF($C466="..0.0.0.000","",_xlfn.IFNA(VLOOKUP($C466, Parameter!$A$4:$L$5000, 12, FALSE), ""))</f>
        <v/>
      </c>
      <c r="AI466" s="39"/>
      <c r="AJ466" s="39"/>
      <c r="AK466" s="39"/>
      <c r="AL466" s="39"/>
      <c r="AM466" s="39"/>
      <c r="AN466" s="39"/>
      <c r="AO466" s="39"/>
      <c r="AP466" s="41" t="str">
        <f>IF(F466="......", "", _xlfn.IFNA(VLOOKUP(F466, Parameter2!$D$2:$E$15000, 2, FALSE), "Kode aset salah :("))</f>
        <v/>
      </c>
      <c r="AQ466" s="39"/>
      <c r="AR466" s="51"/>
      <c r="AS466" s="52"/>
      <c r="AT466" s="53">
        <f t="shared" si="199"/>
        <v>0</v>
      </c>
      <c r="AU466" s="39" t="str">
        <f t="shared" si="200"/>
        <v/>
      </c>
      <c r="AV466" s="39" t="str">
        <f t="shared" si="201"/>
        <v/>
      </c>
      <c r="AW466" s="39" t="str">
        <f t="shared" si="202"/>
        <v/>
      </c>
      <c r="AX466" s="39" t="str">
        <f t="shared" si="203"/>
        <v/>
      </c>
      <c r="AY466" s="41" t="str">
        <f>IF(G466="...", "", VLOOKUP(G466, UPB!$A$3:$B$5000, 2, FALSE))</f>
        <v/>
      </c>
      <c r="AZ466" s="84"/>
      <c r="BA466" s="76"/>
      <c r="BB466" s="65"/>
      <c r="BC466" s="65"/>
      <c r="BD466" s="54"/>
      <c r="BE466" s="65"/>
      <c r="BF466" s="65"/>
      <c r="BG466" s="65"/>
      <c r="BH466" s="65"/>
      <c r="BI466" s="65"/>
      <c r="BJ466" s="65"/>
      <c r="BK466" s="65"/>
      <c r="BL466" s="65"/>
      <c r="BM466" s="65"/>
      <c r="BN466" s="70"/>
      <c r="BO466" s="65"/>
      <c r="BP466" s="65"/>
      <c r="BQ466" s="65"/>
      <c r="BR466" s="65"/>
      <c r="BS466" s="65"/>
      <c r="BT466" s="65"/>
      <c r="BU466" s="55" t="str">
        <f>IF(AND($D466 &lt;&gt; "", $D466 &lt;&gt; $E466, $F466 &lt;&gt; "x.x.x.x.x.x.x"), VLOOKUP($E466, Parameter!$E$3:$N$5000, 9, FALSE), "")</f>
        <v/>
      </c>
      <c r="BV466" s="55" t="str">
        <f>IF(AND($D466 &lt;&gt; "", $D466 &lt;&gt; $E466, $F466 &lt;&gt; "x.x.x.x.x.x.x"), VLOOKUP($E466, Parameter!$E$3:$N$5000, 10, FALSE), "")</f>
        <v/>
      </c>
      <c r="BW466" s="55" t="str">
        <f>IF(AND($D466 &lt;&gt; "", $D466 &lt;&gt; $E466, $F466 &lt;&gt; "x.x.x.x.x.x.x"), VLOOKUP($C466, Parameter!$A$4:$L$5000, 3, FALSE), "")</f>
        <v/>
      </c>
      <c r="BX466" s="55" t="str">
        <f>IF(AND($D466 &lt;&gt; "", $D466 &lt;&gt; $E466, $F466 &lt;&gt; "x.x.x.x.x.x.x"), VLOOKUP($C466, Parameter!$A$4:$L$5000, 4, FALSE), "")</f>
        <v/>
      </c>
      <c r="BY466" s="56">
        <f t="shared" si="204"/>
        <v>0</v>
      </c>
      <c r="BZ466" s="55" t="str">
        <f t="shared" si="205"/>
        <v>Intra</v>
      </c>
      <c r="CA466" s="55" t="str">
        <f>IF($BZ466="Ekstra", Parameter3!$B$2, "")</f>
        <v/>
      </c>
      <c r="CB466" s="55" t="str">
        <f>IF($BZ466="Ekstra", Parameter3!$C$2, "")</f>
        <v/>
      </c>
      <c r="CC466" s="55" t="str">
        <f>IF($BZ466="Ekstra", VLOOKUP($E466, Parameter!$E$3:$N$5000, 9, FALSE), "")</f>
        <v/>
      </c>
      <c r="CD466" s="55" t="str">
        <f>IF($BZ466="Ekstra", VLOOKUP($E466, Parameter!$E$3:$N$5000, 10, FALSE), "")</f>
        <v/>
      </c>
      <c r="CE466" s="56">
        <f t="shared" si="206"/>
        <v>0</v>
      </c>
      <c r="CF466" s="55" t="str">
        <f t="shared" si="191"/>
        <v/>
      </c>
      <c r="CG466" s="55" t="str">
        <f t="shared" si="191"/>
        <v/>
      </c>
      <c r="CH466" s="55" t="str">
        <f t="shared" si="207"/>
        <v/>
      </c>
      <c r="CI466" s="55" t="str">
        <f>IF($F466="x.x.x.x.x.x.x", VLOOKUP($C466, Parameter!$A$4:$L$5000, 4, FALSE), "")</f>
        <v/>
      </c>
      <c r="CJ466" s="56">
        <f t="shared" si="208"/>
        <v>0</v>
      </c>
      <c r="CM466" s="4" t="str">
        <f t="shared" si="209"/>
        <v>...-...-.....</v>
      </c>
      <c r="CN466" s="57">
        <f t="shared" si="210"/>
        <v>0</v>
      </c>
      <c r="CO466" s="58">
        <f t="shared" si="211"/>
        <v>0</v>
      </c>
      <c r="CP466" s="4" t="str">
        <f t="shared" si="212"/>
        <v/>
      </c>
      <c r="CQ466" s="4" t="b">
        <f t="shared" si="213"/>
        <v>0</v>
      </c>
      <c r="CR466" s="4" t="str">
        <f t="shared" si="214"/>
        <v/>
      </c>
      <c r="CS466" s="4" t="str">
        <f t="shared" si="215"/>
        <v/>
      </c>
      <c r="CT466" s="91" t="b">
        <f t="shared" si="192"/>
        <v>0</v>
      </c>
    </row>
    <row r="467" spans="1:98" s="4" customFormat="1" x14ac:dyDescent="0.25">
      <c r="A467" s="50" t="str">
        <f t="shared" si="193"/>
        <v>...</v>
      </c>
      <c r="B467" s="50" t="str">
        <f t="shared" si="194"/>
        <v>...</v>
      </c>
      <c r="C467" s="50" t="str">
        <f t="shared" si="195"/>
        <v>.....</v>
      </c>
      <c r="D467" s="50" t="str">
        <f>IF($C467=".....","",_xlfn.IFNA(VLOOKUP($C467, Parameter!$A$4:$L$5000, 3, FALSE), ""))</f>
        <v/>
      </c>
      <c r="E467" s="50" t="str">
        <f t="shared" si="196"/>
        <v>.....</v>
      </c>
      <c r="F467" s="50" t="str">
        <f t="shared" si="197"/>
        <v>......</v>
      </c>
      <c r="G467" s="50" t="str">
        <f t="shared" si="198"/>
        <v>...</v>
      </c>
      <c r="H467" s="40">
        <f>IF(E467=".....", 0, _xlfn.IFNA(VLOOKUP($E467, Parameter2!$A$2:$C$5000, 3, FALSE), 0))</f>
        <v>0</v>
      </c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18" t="str">
        <f>IF(C467=".....","",_xlfn.IFNA(VLOOKUP($C467, Parameter!$A$4:$B$5000, 2, FALSE), "Kode belanja salah :("))</f>
        <v/>
      </c>
      <c r="X467" s="35"/>
      <c r="Y467" s="121"/>
      <c r="Z467" s="17"/>
      <c r="AA467" s="20"/>
      <c r="AB467" s="41" t="str">
        <f>IF($C467=".....","",VLOOKUP($C467, Parameter!$A$4:$L$5000, 6, FALSE))</f>
        <v/>
      </c>
      <c r="AC467" s="41" t="str">
        <f>IF($C467=".....","",VLOOKUP($C467, Parameter!$A$4:$L$5000, 7, FALSE))</f>
        <v/>
      </c>
      <c r="AD467" s="41" t="str">
        <f>IF($C467=".....","",VLOOKUP($C467, Parameter!$A$4:$L$5000, 8, FALSE))</f>
        <v/>
      </c>
      <c r="AE467" s="41" t="str">
        <f>IF($C467=".....","",VLOOKUP($C467, Parameter!$A$4:$L$5000, 9, FALSE))</f>
        <v/>
      </c>
      <c r="AF467" s="41" t="str">
        <f>IF($C467=".....","",VLOOKUP($C467, Parameter!$A$4:$L$5000, 10, FALSE))</f>
        <v/>
      </c>
      <c r="AG467" s="41" t="str">
        <f>IF($C467=".....","",VLOOKUP($C467, Parameter!$A$4:$L$5000, 11, FALSE))</f>
        <v/>
      </c>
      <c r="AH467" s="41" t="str">
        <f>IF($C467="..0.0.0.000","",_xlfn.IFNA(VLOOKUP($C467, Parameter!$A$4:$L$5000, 12, FALSE), ""))</f>
        <v/>
      </c>
      <c r="AI467" s="39"/>
      <c r="AJ467" s="39"/>
      <c r="AK467" s="39"/>
      <c r="AL467" s="39"/>
      <c r="AM467" s="39"/>
      <c r="AN467" s="39"/>
      <c r="AO467" s="39"/>
      <c r="AP467" s="41" t="str">
        <f>IF(F467="......", "", _xlfn.IFNA(VLOOKUP(F467, Parameter2!$D$2:$E$15000, 2, FALSE), "Kode aset salah :("))</f>
        <v/>
      </c>
      <c r="AQ467" s="39"/>
      <c r="AR467" s="51"/>
      <c r="AS467" s="52"/>
      <c r="AT467" s="53">
        <f t="shared" si="199"/>
        <v>0</v>
      </c>
      <c r="AU467" s="39" t="str">
        <f t="shared" si="200"/>
        <v/>
      </c>
      <c r="AV467" s="39" t="str">
        <f t="shared" si="201"/>
        <v/>
      </c>
      <c r="AW467" s="39" t="str">
        <f t="shared" si="202"/>
        <v/>
      </c>
      <c r="AX467" s="39" t="str">
        <f t="shared" si="203"/>
        <v/>
      </c>
      <c r="AY467" s="41" t="str">
        <f>IF(G467="...", "", VLOOKUP(G467, UPB!$A$3:$B$5000, 2, FALSE))</f>
        <v/>
      </c>
      <c r="AZ467" s="84"/>
      <c r="BA467" s="76"/>
      <c r="BB467" s="65"/>
      <c r="BC467" s="65"/>
      <c r="BD467" s="54"/>
      <c r="BE467" s="65"/>
      <c r="BF467" s="65"/>
      <c r="BG467" s="65"/>
      <c r="BH467" s="65"/>
      <c r="BI467" s="65"/>
      <c r="BJ467" s="65"/>
      <c r="BK467" s="65"/>
      <c r="BL467" s="65"/>
      <c r="BM467" s="65"/>
      <c r="BN467" s="70"/>
      <c r="BO467" s="65"/>
      <c r="BP467" s="65"/>
      <c r="BQ467" s="65"/>
      <c r="BR467" s="65"/>
      <c r="BS467" s="65"/>
      <c r="BT467" s="65"/>
      <c r="BU467" s="55" t="str">
        <f>IF(AND($D467 &lt;&gt; "", $D467 &lt;&gt; $E467, $F467 &lt;&gt; "x.x.x.x.x.x.x"), VLOOKUP($E467, Parameter!$E$3:$N$5000, 9, FALSE), "")</f>
        <v/>
      </c>
      <c r="BV467" s="55" t="str">
        <f>IF(AND($D467 &lt;&gt; "", $D467 &lt;&gt; $E467, $F467 &lt;&gt; "x.x.x.x.x.x.x"), VLOOKUP($E467, Parameter!$E$3:$N$5000, 10, FALSE), "")</f>
        <v/>
      </c>
      <c r="BW467" s="55" t="str">
        <f>IF(AND($D467 &lt;&gt; "", $D467 &lt;&gt; $E467, $F467 &lt;&gt; "x.x.x.x.x.x.x"), VLOOKUP($C467, Parameter!$A$4:$L$5000, 3, FALSE), "")</f>
        <v/>
      </c>
      <c r="BX467" s="55" t="str">
        <f>IF(AND($D467 &lt;&gt; "", $D467 &lt;&gt; $E467, $F467 &lt;&gt; "x.x.x.x.x.x.x"), VLOOKUP($C467, Parameter!$A$4:$L$5000, 4, FALSE), "")</f>
        <v/>
      </c>
      <c r="BY467" s="56">
        <f t="shared" si="204"/>
        <v>0</v>
      </c>
      <c r="BZ467" s="55" t="str">
        <f t="shared" si="205"/>
        <v>Intra</v>
      </c>
      <c r="CA467" s="55" t="str">
        <f>IF($BZ467="Ekstra", Parameter3!$B$2, "")</f>
        <v/>
      </c>
      <c r="CB467" s="55" t="str">
        <f>IF($BZ467="Ekstra", Parameter3!$C$2, "")</f>
        <v/>
      </c>
      <c r="CC467" s="55" t="str">
        <f>IF($BZ467="Ekstra", VLOOKUP($E467, Parameter!$E$3:$N$5000, 9, FALSE), "")</f>
        <v/>
      </c>
      <c r="CD467" s="55" t="str">
        <f>IF($BZ467="Ekstra", VLOOKUP($E467, Parameter!$E$3:$N$5000, 10, FALSE), "")</f>
        <v/>
      </c>
      <c r="CE467" s="56">
        <f t="shared" si="206"/>
        <v>0</v>
      </c>
      <c r="CF467" s="55" t="str">
        <f t="shared" si="191"/>
        <v/>
      </c>
      <c r="CG467" s="55" t="str">
        <f t="shared" si="191"/>
        <v/>
      </c>
      <c r="CH467" s="55" t="str">
        <f t="shared" si="207"/>
        <v/>
      </c>
      <c r="CI467" s="55" t="str">
        <f>IF($F467="x.x.x.x.x.x.x", VLOOKUP($C467, Parameter!$A$4:$L$5000, 4, FALSE), "")</f>
        <v/>
      </c>
      <c r="CJ467" s="56">
        <f t="shared" si="208"/>
        <v>0</v>
      </c>
      <c r="CM467" s="4" t="str">
        <f t="shared" si="209"/>
        <v>...-...-.....</v>
      </c>
      <c r="CN467" s="57">
        <f t="shared" si="210"/>
        <v>0</v>
      </c>
      <c r="CO467" s="58">
        <f t="shared" si="211"/>
        <v>0</v>
      </c>
      <c r="CP467" s="4" t="str">
        <f t="shared" si="212"/>
        <v/>
      </c>
      <c r="CQ467" s="4" t="b">
        <f t="shared" si="213"/>
        <v>0</v>
      </c>
      <c r="CR467" s="4" t="str">
        <f t="shared" si="214"/>
        <v/>
      </c>
      <c r="CS467" s="4" t="str">
        <f t="shared" si="215"/>
        <v/>
      </c>
      <c r="CT467" s="91" t="b">
        <f t="shared" si="192"/>
        <v>0</v>
      </c>
    </row>
    <row r="468" spans="1:98" s="4" customFormat="1" x14ac:dyDescent="0.25">
      <c r="A468" s="50" t="str">
        <f t="shared" si="193"/>
        <v>...</v>
      </c>
      <c r="B468" s="50" t="str">
        <f t="shared" si="194"/>
        <v>...</v>
      </c>
      <c r="C468" s="50" t="str">
        <f t="shared" si="195"/>
        <v>.....</v>
      </c>
      <c r="D468" s="50" t="str">
        <f>IF($C468=".....","",_xlfn.IFNA(VLOOKUP($C468, Parameter!$A$4:$L$5000, 3, FALSE), ""))</f>
        <v/>
      </c>
      <c r="E468" s="50" t="str">
        <f t="shared" si="196"/>
        <v>.....</v>
      </c>
      <c r="F468" s="50" t="str">
        <f t="shared" si="197"/>
        <v>......</v>
      </c>
      <c r="G468" s="50" t="str">
        <f t="shared" si="198"/>
        <v>...</v>
      </c>
      <c r="H468" s="40">
        <f>IF(E468=".....", 0, _xlfn.IFNA(VLOOKUP($E468, Parameter2!$A$2:$C$5000, 3, FALSE), 0))</f>
        <v>0</v>
      </c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18" t="str">
        <f>IF(C468=".....","",_xlfn.IFNA(VLOOKUP($C468, Parameter!$A$4:$B$5000, 2, FALSE), "Kode belanja salah :("))</f>
        <v/>
      </c>
      <c r="X468" s="35"/>
      <c r="Y468" s="121"/>
      <c r="Z468" s="17"/>
      <c r="AA468" s="20"/>
      <c r="AB468" s="41" t="str">
        <f>IF($C468=".....","",VLOOKUP($C468, Parameter!$A$4:$L$5000, 6, FALSE))</f>
        <v/>
      </c>
      <c r="AC468" s="41" t="str">
        <f>IF($C468=".....","",VLOOKUP($C468, Parameter!$A$4:$L$5000, 7, FALSE))</f>
        <v/>
      </c>
      <c r="AD468" s="41" t="str">
        <f>IF($C468=".....","",VLOOKUP($C468, Parameter!$A$4:$L$5000, 8, FALSE))</f>
        <v/>
      </c>
      <c r="AE468" s="41" t="str">
        <f>IF($C468=".....","",VLOOKUP($C468, Parameter!$A$4:$L$5000, 9, FALSE))</f>
        <v/>
      </c>
      <c r="AF468" s="41" t="str">
        <f>IF($C468=".....","",VLOOKUP($C468, Parameter!$A$4:$L$5000, 10, FALSE))</f>
        <v/>
      </c>
      <c r="AG468" s="41" t="str">
        <f>IF($C468=".....","",VLOOKUP($C468, Parameter!$A$4:$L$5000, 11, FALSE))</f>
        <v/>
      </c>
      <c r="AH468" s="41" t="str">
        <f>IF($C468="..0.0.0.000","",_xlfn.IFNA(VLOOKUP($C468, Parameter!$A$4:$L$5000, 12, FALSE), ""))</f>
        <v/>
      </c>
      <c r="AI468" s="39"/>
      <c r="AJ468" s="39"/>
      <c r="AK468" s="39"/>
      <c r="AL468" s="39"/>
      <c r="AM468" s="39"/>
      <c r="AN468" s="39"/>
      <c r="AO468" s="39"/>
      <c r="AP468" s="41" t="str">
        <f>IF(F468="......", "", _xlfn.IFNA(VLOOKUP(F468, Parameter2!$D$2:$E$15000, 2, FALSE), "Kode aset salah :("))</f>
        <v/>
      </c>
      <c r="AQ468" s="39"/>
      <c r="AR468" s="51"/>
      <c r="AS468" s="52"/>
      <c r="AT468" s="53">
        <f t="shared" si="199"/>
        <v>0</v>
      </c>
      <c r="AU468" s="39" t="str">
        <f t="shared" si="200"/>
        <v/>
      </c>
      <c r="AV468" s="39" t="str">
        <f t="shared" si="201"/>
        <v/>
      </c>
      <c r="AW468" s="39" t="str">
        <f t="shared" si="202"/>
        <v/>
      </c>
      <c r="AX468" s="39" t="str">
        <f t="shared" si="203"/>
        <v/>
      </c>
      <c r="AY468" s="41" t="str">
        <f>IF(G468="...", "", VLOOKUP(G468, UPB!$A$3:$B$5000, 2, FALSE))</f>
        <v/>
      </c>
      <c r="AZ468" s="84"/>
      <c r="BA468" s="76"/>
      <c r="BB468" s="65"/>
      <c r="BC468" s="65"/>
      <c r="BD468" s="54"/>
      <c r="BE468" s="65"/>
      <c r="BF468" s="65"/>
      <c r="BG468" s="65"/>
      <c r="BH468" s="65"/>
      <c r="BI468" s="65"/>
      <c r="BJ468" s="65"/>
      <c r="BK468" s="65"/>
      <c r="BL468" s="65"/>
      <c r="BM468" s="65"/>
      <c r="BN468" s="70"/>
      <c r="BO468" s="65"/>
      <c r="BP468" s="65"/>
      <c r="BQ468" s="65"/>
      <c r="BR468" s="65"/>
      <c r="BS468" s="65"/>
      <c r="BT468" s="65"/>
      <c r="BU468" s="55" t="str">
        <f>IF(AND($D468 &lt;&gt; "", $D468 &lt;&gt; $E468, $F468 &lt;&gt; "x.x.x.x.x.x.x"), VLOOKUP($E468, Parameter!$E$3:$N$5000, 9, FALSE), "")</f>
        <v/>
      </c>
      <c r="BV468" s="55" t="str">
        <f>IF(AND($D468 &lt;&gt; "", $D468 &lt;&gt; $E468, $F468 &lt;&gt; "x.x.x.x.x.x.x"), VLOOKUP($E468, Parameter!$E$3:$N$5000, 10, FALSE), "")</f>
        <v/>
      </c>
      <c r="BW468" s="55" t="str">
        <f>IF(AND($D468 &lt;&gt; "", $D468 &lt;&gt; $E468, $F468 &lt;&gt; "x.x.x.x.x.x.x"), VLOOKUP($C468, Parameter!$A$4:$L$5000, 3, FALSE), "")</f>
        <v/>
      </c>
      <c r="BX468" s="55" t="str">
        <f>IF(AND($D468 &lt;&gt; "", $D468 &lt;&gt; $E468, $F468 &lt;&gt; "x.x.x.x.x.x.x"), VLOOKUP($C468, Parameter!$A$4:$L$5000, 4, FALSE), "")</f>
        <v/>
      </c>
      <c r="BY468" s="56">
        <f t="shared" si="204"/>
        <v>0</v>
      </c>
      <c r="BZ468" s="55" t="str">
        <f t="shared" si="205"/>
        <v>Intra</v>
      </c>
      <c r="CA468" s="55" t="str">
        <f>IF($BZ468="Ekstra", Parameter3!$B$2, "")</f>
        <v/>
      </c>
      <c r="CB468" s="55" t="str">
        <f>IF($BZ468="Ekstra", Parameter3!$C$2, "")</f>
        <v/>
      </c>
      <c r="CC468" s="55" t="str">
        <f>IF($BZ468="Ekstra", VLOOKUP($E468, Parameter!$E$3:$N$5000, 9, FALSE), "")</f>
        <v/>
      </c>
      <c r="CD468" s="55" t="str">
        <f>IF($BZ468="Ekstra", VLOOKUP($E468, Parameter!$E$3:$N$5000, 10, FALSE), "")</f>
        <v/>
      </c>
      <c r="CE468" s="56">
        <f t="shared" si="206"/>
        <v>0</v>
      </c>
      <c r="CF468" s="55" t="str">
        <f t="shared" si="191"/>
        <v/>
      </c>
      <c r="CG468" s="55" t="str">
        <f t="shared" si="191"/>
        <v/>
      </c>
      <c r="CH468" s="55" t="str">
        <f t="shared" si="207"/>
        <v/>
      </c>
      <c r="CI468" s="55" t="str">
        <f>IF($F468="x.x.x.x.x.x.x", VLOOKUP($C468, Parameter!$A$4:$L$5000, 4, FALSE), "")</f>
        <v/>
      </c>
      <c r="CJ468" s="56">
        <f t="shared" si="208"/>
        <v>0</v>
      </c>
      <c r="CM468" s="4" t="str">
        <f t="shared" si="209"/>
        <v>...-...-.....</v>
      </c>
      <c r="CN468" s="57">
        <f t="shared" si="210"/>
        <v>0</v>
      </c>
      <c r="CO468" s="58">
        <f t="shared" si="211"/>
        <v>0</v>
      </c>
      <c r="CP468" s="4" t="str">
        <f t="shared" si="212"/>
        <v/>
      </c>
      <c r="CQ468" s="4" t="b">
        <f t="shared" si="213"/>
        <v>0</v>
      </c>
      <c r="CR468" s="4" t="str">
        <f t="shared" si="214"/>
        <v/>
      </c>
      <c r="CS468" s="4" t="str">
        <f t="shared" si="215"/>
        <v/>
      </c>
      <c r="CT468" s="91" t="b">
        <f t="shared" si="192"/>
        <v>0</v>
      </c>
    </row>
    <row r="469" spans="1:98" s="4" customFormat="1" x14ac:dyDescent="0.25">
      <c r="A469" s="50" t="str">
        <f t="shared" si="193"/>
        <v>...</v>
      </c>
      <c r="B469" s="50" t="str">
        <f t="shared" si="194"/>
        <v>...</v>
      </c>
      <c r="C469" s="50" t="str">
        <f t="shared" si="195"/>
        <v>.....</v>
      </c>
      <c r="D469" s="50" t="str">
        <f>IF($C469=".....","",_xlfn.IFNA(VLOOKUP($C469, Parameter!$A$4:$L$5000, 3, FALSE), ""))</f>
        <v/>
      </c>
      <c r="E469" s="50" t="str">
        <f t="shared" si="196"/>
        <v>.....</v>
      </c>
      <c r="F469" s="50" t="str">
        <f t="shared" si="197"/>
        <v>......</v>
      </c>
      <c r="G469" s="50" t="str">
        <f t="shared" si="198"/>
        <v>...</v>
      </c>
      <c r="H469" s="40">
        <f>IF(E469=".....", 0, _xlfn.IFNA(VLOOKUP($E469, Parameter2!$A$2:$C$5000, 3, FALSE), 0))</f>
        <v>0</v>
      </c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18" t="str">
        <f>IF(C469=".....","",_xlfn.IFNA(VLOOKUP($C469, Parameter!$A$4:$B$5000, 2, FALSE), "Kode belanja salah :("))</f>
        <v/>
      </c>
      <c r="X469" s="35"/>
      <c r="Y469" s="121"/>
      <c r="Z469" s="17"/>
      <c r="AA469" s="20"/>
      <c r="AB469" s="41" t="str">
        <f>IF($C469=".....","",VLOOKUP($C469, Parameter!$A$4:$L$5000, 6, FALSE))</f>
        <v/>
      </c>
      <c r="AC469" s="41" t="str">
        <f>IF($C469=".....","",VLOOKUP($C469, Parameter!$A$4:$L$5000, 7, FALSE))</f>
        <v/>
      </c>
      <c r="AD469" s="41" t="str">
        <f>IF($C469=".....","",VLOOKUP($C469, Parameter!$A$4:$L$5000, 8, FALSE))</f>
        <v/>
      </c>
      <c r="AE469" s="41" t="str">
        <f>IF($C469=".....","",VLOOKUP($C469, Parameter!$A$4:$L$5000, 9, FALSE))</f>
        <v/>
      </c>
      <c r="AF469" s="41" t="str">
        <f>IF($C469=".....","",VLOOKUP($C469, Parameter!$A$4:$L$5000, 10, FALSE))</f>
        <v/>
      </c>
      <c r="AG469" s="41" t="str">
        <f>IF($C469=".....","",VLOOKUP($C469, Parameter!$A$4:$L$5000, 11, FALSE))</f>
        <v/>
      </c>
      <c r="AH469" s="41" t="str">
        <f>IF($C469="..0.0.0.000","",_xlfn.IFNA(VLOOKUP($C469, Parameter!$A$4:$L$5000, 12, FALSE), ""))</f>
        <v/>
      </c>
      <c r="AI469" s="39"/>
      <c r="AJ469" s="39"/>
      <c r="AK469" s="39"/>
      <c r="AL469" s="39"/>
      <c r="AM469" s="39"/>
      <c r="AN469" s="39"/>
      <c r="AO469" s="39"/>
      <c r="AP469" s="41" t="str">
        <f>IF(F469="......", "", _xlfn.IFNA(VLOOKUP(F469, Parameter2!$D$2:$E$15000, 2, FALSE), "Kode aset salah :("))</f>
        <v/>
      </c>
      <c r="AQ469" s="39"/>
      <c r="AR469" s="51"/>
      <c r="AS469" s="52"/>
      <c r="AT469" s="53">
        <f t="shared" si="199"/>
        <v>0</v>
      </c>
      <c r="AU469" s="39" t="str">
        <f t="shared" si="200"/>
        <v/>
      </c>
      <c r="AV469" s="39" t="str">
        <f t="shared" si="201"/>
        <v/>
      </c>
      <c r="AW469" s="39" t="str">
        <f t="shared" si="202"/>
        <v/>
      </c>
      <c r="AX469" s="39" t="str">
        <f t="shared" si="203"/>
        <v/>
      </c>
      <c r="AY469" s="41" t="str">
        <f>IF(G469="...", "", VLOOKUP(G469, UPB!$A$3:$B$5000, 2, FALSE))</f>
        <v/>
      </c>
      <c r="AZ469" s="84"/>
      <c r="BA469" s="76"/>
      <c r="BB469" s="65"/>
      <c r="BC469" s="65"/>
      <c r="BD469" s="54"/>
      <c r="BE469" s="65"/>
      <c r="BF469" s="65"/>
      <c r="BG469" s="65"/>
      <c r="BH469" s="65"/>
      <c r="BI469" s="65"/>
      <c r="BJ469" s="65"/>
      <c r="BK469" s="65"/>
      <c r="BL469" s="65"/>
      <c r="BM469" s="65"/>
      <c r="BN469" s="70"/>
      <c r="BO469" s="65"/>
      <c r="BP469" s="65"/>
      <c r="BQ469" s="65"/>
      <c r="BR469" s="65"/>
      <c r="BS469" s="65"/>
      <c r="BT469" s="65"/>
      <c r="BU469" s="55" t="str">
        <f>IF(AND($D469 &lt;&gt; "", $D469 &lt;&gt; $E469, $F469 &lt;&gt; "x.x.x.x.x.x.x"), VLOOKUP($E469, Parameter!$E$3:$N$5000, 9, FALSE), "")</f>
        <v/>
      </c>
      <c r="BV469" s="55" t="str">
        <f>IF(AND($D469 &lt;&gt; "", $D469 &lt;&gt; $E469, $F469 &lt;&gt; "x.x.x.x.x.x.x"), VLOOKUP($E469, Parameter!$E$3:$N$5000, 10, FALSE), "")</f>
        <v/>
      </c>
      <c r="BW469" s="55" t="str">
        <f>IF(AND($D469 &lt;&gt; "", $D469 &lt;&gt; $E469, $F469 &lt;&gt; "x.x.x.x.x.x.x"), VLOOKUP($C469, Parameter!$A$4:$L$5000, 3, FALSE), "")</f>
        <v/>
      </c>
      <c r="BX469" s="55" t="str">
        <f>IF(AND($D469 &lt;&gt; "", $D469 &lt;&gt; $E469, $F469 &lt;&gt; "x.x.x.x.x.x.x"), VLOOKUP($C469, Parameter!$A$4:$L$5000, 4, FALSE), "")</f>
        <v/>
      </c>
      <c r="BY469" s="56">
        <f t="shared" si="204"/>
        <v>0</v>
      </c>
      <c r="BZ469" s="55" t="str">
        <f t="shared" si="205"/>
        <v>Intra</v>
      </c>
      <c r="CA469" s="55" t="str">
        <f>IF($BZ469="Ekstra", Parameter3!$B$2, "")</f>
        <v/>
      </c>
      <c r="CB469" s="55" t="str">
        <f>IF($BZ469="Ekstra", Parameter3!$C$2, "")</f>
        <v/>
      </c>
      <c r="CC469" s="55" t="str">
        <f>IF($BZ469="Ekstra", VLOOKUP($E469, Parameter!$E$3:$N$5000, 9, FALSE), "")</f>
        <v/>
      </c>
      <c r="CD469" s="55" t="str">
        <f>IF($BZ469="Ekstra", VLOOKUP($E469, Parameter!$E$3:$N$5000, 10, FALSE), "")</f>
        <v/>
      </c>
      <c r="CE469" s="56">
        <f t="shared" si="206"/>
        <v>0</v>
      </c>
      <c r="CF469" s="55" t="str">
        <f t="shared" si="191"/>
        <v/>
      </c>
      <c r="CG469" s="55" t="str">
        <f t="shared" si="191"/>
        <v/>
      </c>
      <c r="CH469" s="55" t="str">
        <f t="shared" si="207"/>
        <v/>
      </c>
      <c r="CI469" s="55" t="str">
        <f>IF($F469="x.x.x.x.x.x.x", VLOOKUP($C469, Parameter!$A$4:$L$5000, 4, FALSE), "")</f>
        <v/>
      </c>
      <c r="CJ469" s="56">
        <f t="shared" si="208"/>
        <v>0</v>
      </c>
      <c r="CM469" s="4" t="str">
        <f t="shared" si="209"/>
        <v>...-...-.....</v>
      </c>
      <c r="CN469" s="57">
        <f t="shared" si="210"/>
        <v>0</v>
      </c>
      <c r="CO469" s="58">
        <f t="shared" si="211"/>
        <v>0</v>
      </c>
      <c r="CP469" s="4" t="str">
        <f t="shared" si="212"/>
        <v/>
      </c>
      <c r="CQ469" s="4" t="b">
        <f t="shared" si="213"/>
        <v>0</v>
      </c>
      <c r="CR469" s="4" t="str">
        <f t="shared" si="214"/>
        <v/>
      </c>
      <c r="CS469" s="4" t="str">
        <f t="shared" si="215"/>
        <v/>
      </c>
      <c r="CT469" s="91" t="b">
        <f t="shared" si="192"/>
        <v>0</v>
      </c>
    </row>
    <row r="470" spans="1:98" s="4" customFormat="1" x14ac:dyDescent="0.25">
      <c r="A470" s="50" t="str">
        <f t="shared" si="193"/>
        <v>...</v>
      </c>
      <c r="B470" s="50" t="str">
        <f t="shared" si="194"/>
        <v>...</v>
      </c>
      <c r="C470" s="50" t="str">
        <f t="shared" si="195"/>
        <v>.....</v>
      </c>
      <c r="D470" s="50" t="str">
        <f>IF($C470=".....","",_xlfn.IFNA(VLOOKUP($C470, Parameter!$A$4:$L$5000, 3, FALSE), ""))</f>
        <v/>
      </c>
      <c r="E470" s="50" t="str">
        <f t="shared" si="196"/>
        <v>.....</v>
      </c>
      <c r="F470" s="50" t="str">
        <f t="shared" si="197"/>
        <v>......</v>
      </c>
      <c r="G470" s="50" t="str">
        <f t="shared" si="198"/>
        <v>...</v>
      </c>
      <c r="H470" s="40">
        <f>IF(E470=".....", 0, _xlfn.IFNA(VLOOKUP($E470, Parameter2!$A$2:$C$5000, 3, FALSE), 0))</f>
        <v>0</v>
      </c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18" t="str">
        <f>IF(C470=".....","",_xlfn.IFNA(VLOOKUP($C470, Parameter!$A$4:$B$5000, 2, FALSE), "Kode belanja salah :("))</f>
        <v/>
      </c>
      <c r="X470" s="35"/>
      <c r="Y470" s="121"/>
      <c r="Z470" s="17"/>
      <c r="AA470" s="20"/>
      <c r="AB470" s="41" t="str">
        <f>IF($C470=".....","",VLOOKUP($C470, Parameter!$A$4:$L$5000, 6, FALSE))</f>
        <v/>
      </c>
      <c r="AC470" s="41" t="str">
        <f>IF($C470=".....","",VLOOKUP($C470, Parameter!$A$4:$L$5000, 7, FALSE))</f>
        <v/>
      </c>
      <c r="AD470" s="41" t="str">
        <f>IF($C470=".....","",VLOOKUP($C470, Parameter!$A$4:$L$5000, 8, FALSE))</f>
        <v/>
      </c>
      <c r="AE470" s="41" t="str">
        <f>IF($C470=".....","",VLOOKUP($C470, Parameter!$A$4:$L$5000, 9, FALSE))</f>
        <v/>
      </c>
      <c r="AF470" s="41" t="str">
        <f>IF($C470=".....","",VLOOKUP($C470, Parameter!$A$4:$L$5000, 10, FALSE))</f>
        <v/>
      </c>
      <c r="AG470" s="41" t="str">
        <f>IF($C470=".....","",VLOOKUP($C470, Parameter!$A$4:$L$5000, 11, FALSE))</f>
        <v/>
      </c>
      <c r="AH470" s="41" t="str">
        <f>IF($C470="..0.0.0.000","",_xlfn.IFNA(VLOOKUP($C470, Parameter!$A$4:$L$5000, 12, FALSE), ""))</f>
        <v/>
      </c>
      <c r="AI470" s="39"/>
      <c r="AJ470" s="39"/>
      <c r="AK470" s="39"/>
      <c r="AL470" s="39"/>
      <c r="AM470" s="39"/>
      <c r="AN470" s="39"/>
      <c r="AO470" s="39"/>
      <c r="AP470" s="41" t="str">
        <f>IF(F470="......", "", _xlfn.IFNA(VLOOKUP(F470, Parameter2!$D$2:$E$15000, 2, FALSE), "Kode aset salah :("))</f>
        <v/>
      </c>
      <c r="AQ470" s="39"/>
      <c r="AR470" s="51"/>
      <c r="AS470" s="52"/>
      <c r="AT470" s="53">
        <f t="shared" si="199"/>
        <v>0</v>
      </c>
      <c r="AU470" s="39" t="str">
        <f t="shared" si="200"/>
        <v/>
      </c>
      <c r="AV470" s="39" t="str">
        <f t="shared" si="201"/>
        <v/>
      </c>
      <c r="AW470" s="39" t="str">
        <f t="shared" si="202"/>
        <v/>
      </c>
      <c r="AX470" s="39" t="str">
        <f t="shared" si="203"/>
        <v/>
      </c>
      <c r="AY470" s="41" t="str">
        <f>IF(G470="...", "", VLOOKUP(G470, UPB!$A$3:$B$5000, 2, FALSE))</f>
        <v/>
      </c>
      <c r="AZ470" s="84"/>
      <c r="BA470" s="76"/>
      <c r="BB470" s="65"/>
      <c r="BC470" s="65"/>
      <c r="BD470" s="54"/>
      <c r="BE470" s="65"/>
      <c r="BF470" s="65"/>
      <c r="BG470" s="65"/>
      <c r="BH470" s="65"/>
      <c r="BI470" s="65"/>
      <c r="BJ470" s="65"/>
      <c r="BK470" s="65"/>
      <c r="BL470" s="65"/>
      <c r="BM470" s="65"/>
      <c r="BN470" s="70"/>
      <c r="BO470" s="65"/>
      <c r="BP470" s="65"/>
      <c r="BQ470" s="65"/>
      <c r="BR470" s="65"/>
      <c r="BS470" s="65"/>
      <c r="BT470" s="65"/>
      <c r="BU470" s="55" t="str">
        <f>IF(AND($D470 &lt;&gt; "", $D470 &lt;&gt; $E470, $F470 &lt;&gt; "x.x.x.x.x.x.x"), VLOOKUP($E470, Parameter!$E$3:$N$5000, 9, FALSE), "")</f>
        <v/>
      </c>
      <c r="BV470" s="55" t="str">
        <f>IF(AND($D470 &lt;&gt; "", $D470 &lt;&gt; $E470, $F470 &lt;&gt; "x.x.x.x.x.x.x"), VLOOKUP($E470, Parameter!$E$3:$N$5000, 10, FALSE), "")</f>
        <v/>
      </c>
      <c r="BW470" s="55" t="str">
        <f>IF(AND($D470 &lt;&gt; "", $D470 &lt;&gt; $E470, $F470 &lt;&gt; "x.x.x.x.x.x.x"), VLOOKUP($C470, Parameter!$A$4:$L$5000, 3, FALSE), "")</f>
        <v/>
      </c>
      <c r="BX470" s="55" t="str">
        <f>IF(AND($D470 &lt;&gt; "", $D470 &lt;&gt; $E470, $F470 &lt;&gt; "x.x.x.x.x.x.x"), VLOOKUP($C470, Parameter!$A$4:$L$5000, 4, FALSE), "")</f>
        <v/>
      </c>
      <c r="BY470" s="56">
        <f t="shared" si="204"/>
        <v>0</v>
      </c>
      <c r="BZ470" s="55" t="str">
        <f t="shared" si="205"/>
        <v>Intra</v>
      </c>
      <c r="CA470" s="55" t="str">
        <f>IF($BZ470="Ekstra", Parameter3!$B$2, "")</f>
        <v/>
      </c>
      <c r="CB470" s="55" t="str">
        <f>IF($BZ470="Ekstra", Parameter3!$C$2, "")</f>
        <v/>
      </c>
      <c r="CC470" s="55" t="str">
        <f>IF($BZ470="Ekstra", VLOOKUP($E470, Parameter!$E$3:$N$5000, 9, FALSE), "")</f>
        <v/>
      </c>
      <c r="CD470" s="55" t="str">
        <f>IF($BZ470="Ekstra", VLOOKUP($E470, Parameter!$E$3:$N$5000, 10, FALSE), "")</f>
        <v/>
      </c>
      <c r="CE470" s="56">
        <f t="shared" si="206"/>
        <v>0</v>
      </c>
      <c r="CF470" s="55" t="str">
        <f t="shared" si="191"/>
        <v/>
      </c>
      <c r="CG470" s="55" t="str">
        <f t="shared" si="191"/>
        <v/>
      </c>
      <c r="CH470" s="55" t="str">
        <f t="shared" si="207"/>
        <v/>
      </c>
      <c r="CI470" s="55" t="str">
        <f>IF($F470="x.x.x.x.x.x.x", VLOOKUP($C470, Parameter!$A$4:$L$5000, 4, FALSE), "")</f>
        <v/>
      </c>
      <c r="CJ470" s="56">
        <f t="shared" si="208"/>
        <v>0</v>
      </c>
      <c r="CM470" s="4" t="str">
        <f t="shared" si="209"/>
        <v>...-...-.....</v>
      </c>
      <c r="CN470" s="57">
        <f t="shared" si="210"/>
        <v>0</v>
      </c>
      <c r="CO470" s="58">
        <f t="shared" si="211"/>
        <v>0</v>
      </c>
      <c r="CP470" s="4" t="str">
        <f t="shared" si="212"/>
        <v/>
      </c>
      <c r="CQ470" s="4" t="b">
        <f t="shared" si="213"/>
        <v>0</v>
      </c>
      <c r="CR470" s="4" t="str">
        <f t="shared" si="214"/>
        <v/>
      </c>
      <c r="CS470" s="4" t="str">
        <f t="shared" si="215"/>
        <v/>
      </c>
      <c r="CT470" s="91" t="b">
        <f t="shared" si="192"/>
        <v>0</v>
      </c>
    </row>
    <row r="471" spans="1:98" s="4" customFormat="1" x14ac:dyDescent="0.25">
      <c r="A471" s="50" t="str">
        <f t="shared" si="193"/>
        <v>...</v>
      </c>
      <c r="B471" s="50" t="str">
        <f t="shared" si="194"/>
        <v>...</v>
      </c>
      <c r="C471" s="50" t="str">
        <f t="shared" si="195"/>
        <v>.....</v>
      </c>
      <c r="D471" s="50" t="str">
        <f>IF($C471=".....","",_xlfn.IFNA(VLOOKUP($C471, Parameter!$A$4:$L$5000, 3, FALSE), ""))</f>
        <v/>
      </c>
      <c r="E471" s="50" t="str">
        <f t="shared" si="196"/>
        <v>.....</v>
      </c>
      <c r="F471" s="50" t="str">
        <f t="shared" si="197"/>
        <v>......</v>
      </c>
      <c r="G471" s="50" t="str">
        <f t="shared" si="198"/>
        <v>...</v>
      </c>
      <c r="H471" s="40">
        <f>IF(E471=".....", 0, _xlfn.IFNA(VLOOKUP($E471, Parameter2!$A$2:$C$5000, 3, FALSE), 0))</f>
        <v>0</v>
      </c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18" t="str">
        <f>IF(C471=".....","",_xlfn.IFNA(VLOOKUP($C471, Parameter!$A$4:$B$5000, 2, FALSE), "Kode belanja salah :("))</f>
        <v/>
      </c>
      <c r="X471" s="35"/>
      <c r="Y471" s="121"/>
      <c r="Z471" s="17"/>
      <c r="AA471" s="20"/>
      <c r="AB471" s="41" t="str">
        <f>IF($C471=".....","",VLOOKUP($C471, Parameter!$A$4:$L$5000, 6, FALSE))</f>
        <v/>
      </c>
      <c r="AC471" s="41" t="str">
        <f>IF($C471=".....","",VLOOKUP($C471, Parameter!$A$4:$L$5000, 7, FALSE))</f>
        <v/>
      </c>
      <c r="AD471" s="41" t="str">
        <f>IF($C471=".....","",VLOOKUP($C471, Parameter!$A$4:$L$5000, 8, FALSE))</f>
        <v/>
      </c>
      <c r="AE471" s="41" t="str">
        <f>IF($C471=".....","",VLOOKUP($C471, Parameter!$A$4:$L$5000, 9, FALSE))</f>
        <v/>
      </c>
      <c r="AF471" s="41" t="str">
        <f>IF($C471=".....","",VLOOKUP($C471, Parameter!$A$4:$L$5000, 10, FALSE))</f>
        <v/>
      </c>
      <c r="AG471" s="41" t="str">
        <f>IF($C471=".....","",VLOOKUP($C471, Parameter!$A$4:$L$5000, 11, FALSE))</f>
        <v/>
      </c>
      <c r="AH471" s="41" t="str">
        <f>IF($C471="..0.0.0.000","",_xlfn.IFNA(VLOOKUP($C471, Parameter!$A$4:$L$5000, 12, FALSE), ""))</f>
        <v/>
      </c>
      <c r="AI471" s="39"/>
      <c r="AJ471" s="39"/>
      <c r="AK471" s="39"/>
      <c r="AL471" s="39"/>
      <c r="AM471" s="39"/>
      <c r="AN471" s="39"/>
      <c r="AO471" s="39"/>
      <c r="AP471" s="41" t="str">
        <f>IF(F471="......", "", _xlfn.IFNA(VLOOKUP(F471, Parameter2!$D$2:$E$15000, 2, FALSE), "Kode aset salah :("))</f>
        <v/>
      </c>
      <c r="AQ471" s="39"/>
      <c r="AR471" s="51"/>
      <c r="AS471" s="52"/>
      <c r="AT471" s="53">
        <f t="shared" si="199"/>
        <v>0</v>
      </c>
      <c r="AU471" s="39" t="str">
        <f t="shared" si="200"/>
        <v/>
      </c>
      <c r="AV471" s="39" t="str">
        <f t="shared" si="201"/>
        <v/>
      </c>
      <c r="AW471" s="39" t="str">
        <f t="shared" si="202"/>
        <v/>
      </c>
      <c r="AX471" s="39" t="str">
        <f t="shared" si="203"/>
        <v/>
      </c>
      <c r="AY471" s="41" t="str">
        <f>IF(G471="...", "", VLOOKUP(G471, UPB!$A$3:$B$5000, 2, FALSE))</f>
        <v/>
      </c>
      <c r="AZ471" s="84"/>
      <c r="BA471" s="76"/>
      <c r="BB471" s="65"/>
      <c r="BC471" s="65"/>
      <c r="BD471" s="54"/>
      <c r="BE471" s="65"/>
      <c r="BF471" s="65"/>
      <c r="BG471" s="65"/>
      <c r="BH471" s="65"/>
      <c r="BI471" s="65"/>
      <c r="BJ471" s="65"/>
      <c r="BK471" s="65"/>
      <c r="BL471" s="65"/>
      <c r="BM471" s="65"/>
      <c r="BN471" s="70"/>
      <c r="BO471" s="65"/>
      <c r="BP471" s="65"/>
      <c r="BQ471" s="65"/>
      <c r="BR471" s="65"/>
      <c r="BS471" s="65"/>
      <c r="BT471" s="65"/>
      <c r="BU471" s="55" t="str">
        <f>IF(AND($D471 &lt;&gt; "", $D471 &lt;&gt; $E471, $F471 &lt;&gt; "x.x.x.x.x.x.x"), VLOOKUP($E471, Parameter!$E$3:$N$5000, 9, FALSE), "")</f>
        <v/>
      </c>
      <c r="BV471" s="55" t="str">
        <f>IF(AND($D471 &lt;&gt; "", $D471 &lt;&gt; $E471, $F471 &lt;&gt; "x.x.x.x.x.x.x"), VLOOKUP($E471, Parameter!$E$3:$N$5000, 10, FALSE), "")</f>
        <v/>
      </c>
      <c r="BW471" s="55" t="str">
        <f>IF(AND($D471 &lt;&gt; "", $D471 &lt;&gt; $E471, $F471 &lt;&gt; "x.x.x.x.x.x.x"), VLOOKUP($C471, Parameter!$A$4:$L$5000, 3, FALSE), "")</f>
        <v/>
      </c>
      <c r="BX471" s="55" t="str">
        <f>IF(AND($D471 &lt;&gt; "", $D471 &lt;&gt; $E471, $F471 &lt;&gt; "x.x.x.x.x.x.x"), VLOOKUP($C471, Parameter!$A$4:$L$5000, 4, FALSE), "")</f>
        <v/>
      </c>
      <c r="BY471" s="56">
        <f t="shared" si="204"/>
        <v>0</v>
      </c>
      <c r="BZ471" s="55" t="str">
        <f t="shared" si="205"/>
        <v>Intra</v>
      </c>
      <c r="CA471" s="55" t="str">
        <f>IF($BZ471="Ekstra", Parameter3!$B$2, "")</f>
        <v/>
      </c>
      <c r="CB471" s="55" t="str">
        <f>IF($BZ471="Ekstra", Parameter3!$C$2, "")</f>
        <v/>
      </c>
      <c r="CC471" s="55" t="str">
        <f>IF($BZ471="Ekstra", VLOOKUP($E471, Parameter!$E$3:$N$5000, 9, FALSE), "")</f>
        <v/>
      </c>
      <c r="CD471" s="55" t="str">
        <f>IF($BZ471="Ekstra", VLOOKUP($E471, Parameter!$E$3:$N$5000, 10, FALSE), "")</f>
        <v/>
      </c>
      <c r="CE471" s="56">
        <f t="shared" si="206"/>
        <v>0</v>
      </c>
      <c r="CF471" s="55" t="str">
        <f t="shared" si="191"/>
        <v/>
      </c>
      <c r="CG471" s="55" t="str">
        <f t="shared" si="191"/>
        <v/>
      </c>
      <c r="CH471" s="55" t="str">
        <f t="shared" si="207"/>
        <v/>
      </c>
      <c r="CI471" s="55" t="str">
        <f>IF($F471="x.x.x.x.x.x.x", VLOOKUP($C471, Parameter!$A$4:$L$5000, 4, FALSE), "")</f>
        <v/>
      </c>
      <c r="CJ471" s="56">
        <f t="shared" si="208"/>
        <v>0</v>
      </c>
      <c r="CM471" s="4" t="str">
        <f t="shared" si="209"/>
        <v>...-...-.....</v>
      </c>
      <c r="CN471" s="57">
        <f t="shared" si="210"/>
        <v>0</v>
      </c>
      <c r="CO471" s="58">
        <f t="shared" si="211"/>
        <v>0</v>
      </c>
      <c r="CP471" s="4" t="str">
        <f t="shared" si="212"/>
        <v/>
      </c>
      <c r="CQ471" s="4" t="b">
        <f t="shared" si="213"/>
        <v>0</v>
      </c>
      <c r="CR471" s="4" t="str">
        <f t="shared" si="214"/>
        <v/>
      </c>
      <c r="CS471" s="4" t="str">
        <f t="shared" si="215"/>
        <v/>
      </c>
      <c r="CT471" s="91" t="b">
        <f t="shared" si="192"/>
        <v>0</v>
      </c>
    </row>
    <row r="472" spans="1:98" s="4" customFormat="1" x14ac:dyDescent="0.25">
      <c r="A472" s="50" t="str">
        <f t="shared" si="193"/>
        <v>...</v>
      </c>
      <c r="B472" s="50" t="str">
        <f t="shared" si="194"/>
        <v>...</v>
      </c>
      <c r="C472" s="50" t="str">
        <f t="shared" si="195"/>
        <v>.....</v>
      </c>
      <c r="D472" s="50" t="str">
        <f>IF($C472=".....","",_xlfn.IFNA(VLOOKUP($C472, Parameter!$A$4:$L$5000, 3, FALSE), ""))</f>
        <v/>
      </c>
      <c r="E472" s="50" t="str">
        <f t="shared" si="196"/>
        <v>.....</v>
      </c>
      <c r="F472" s="50" t="str">
        <f t="shared" si="197"/>
        <v>......</v>
      </c>
      <c r="G472" s="50" t="str">
        <f t="shared" si="198"/>
        <v>...</v>
      </c>
      <c r="H472" s="40">
        <f>IF(E472=".....", 0, _xlfn.IFNA(VLOOKUP($E472, Parameter2!$A$2:$C$5000, 3, FALSE), 0))</f>
        <v>0</v>
      </c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18" t="str">
        <f>IF(C472=".....","",_xlfn.IFNA(VLOOKUP($C472, Parameter!$A$4:$B$5000, 2, FALSE), "Kode belanja salah :("))</f>
        <v/>
      </c>
      <c r="X472" s="35"/>
      <c r="Y472" s="121"/>
      <c r="Z472" s="17"/>
      <c r="AA472" s="20"/>
      <c r="AB472" s="41" t="str">
        <f>IF($C472=".....","",VLOOKUP($C472, Parameter!$A$4:$L$5000, 6, FALSE))</f>
        <v/>
      </c>
      <c r="AC472" s="41" t="str">
        <f>IF($C472=".....","",VLOOKUP($C472, Parameter!$A$4:$L$5000, 7, FALSE))</f>
        <v/>
      </c>
      <c r="AD472" s="41" t="str">
        <f>IF($C472=".....","",VLOOKUP($C472, Parameter!$A$4:$L$5000, 8, FALSE))</f>
        <v/>
      </c>
      <c r="AE472" s="41" t="str">
        <f>IF($C472=".....","",VLOOKUP($C472, Parameter!$A$4:$L$5000, 9, FALSE))</f>
        <v/>
      </c>
      <c r="AF472" s="41" t="str">
        <f>IF($C472=".....","",VLOOKUP($C472, Parameter!$A$4:$L$5000, 10, FALSE))</f>
        <v/>
      </c>
      <c r="AG472" s="41" t="str">
        <f>IF($C472=".....","",VLOOKUP($C472, Parameter!$A$4:$L$5000, 11, FALSE))</f>
        <v/>
      </c>
      <c r="AH472" s="41" t="str">
        <f>IF($C472="..0.0.0.000","",_xlfn.IFNA(VLOOKUP($C472, Parameter!$A$4:$L$5000, 12, FALSE), ""))</f>
        <v/>
      </c>
      <c r="AI472" s="39"/>
      <c r="AJ472" s="39"/>
      <c r="AK472" s="39"/>
      <c r="AL472" s="39"/>
      <c r="AM472" s="39"/>
      <c r="AN472" s="39"/>
      <c r="AO472" s="39"/>
      <c r="AP472" s="41" t="str">
        <f>IF(F472="......", "", _xlfn.IFNA(VLOOKUP(F472, Parameter2!$D$2:$E$15000, 2, FALSE), "Kode aset salah :("))</f>
        <v/>
      </c>
      <c r="AQ472" s="39"/>
      <c r="AR472" s="51"/>
      <c r="AS472" s="52"/>
      <c r="AT472" s="53">
        <f t="shared" si="199"/>
        <v>0</v>
      </c>
      <c r="AU472" s="39" t="str">
        <f t="shared" si="200"/>
        <v/>
      </c>
      <c r="AV472" s="39" t="str">
        <f t="shared" si="201"/>
        <v/>
      </c>
      <c r="AW472" s="39" t="str">
        <f t="shared" si="202"/>
        <v/>
      </c>
      <c r="AX472" s="39" t="str">
        <f t="shared" si="203"/>
        <v/>
      </c>
      <c r="AY472" s="41" t="str">
        <f>IF(G472="...", "", VLOOKUP(G472, UPB!$A$3:$B$5000, 2, FALSE))</f>
        <v/>
      </c>
      <c r="AZ472" s="84"/>
      <c r="BA472" s="76"/>
      <c r="BB472" s="65"/>
      <c r="BC472" s="65"/>
      <c r="BD472" s="54"/>
      <c r="BE472" s="65"/>
      <c r="BF472" s="65"/>
      <c r="BG472" s="65"/>
      <c r="BH472" s="65"/>
      <c r="BI472" s="65"/>
      <c r="BJ472" s="65"/>
      <c r="BK472" s="65"/>
      <c r="BL472" s="65"/>
      <c r="BM472" s="65"/>
      <c r="BN472" s="70"/>
      <c r="BO472" s="65"/>
      <c r="BP472" s="65"/>
      <c r="BQ472" s="65"/>
      <c r="BR472" s="65"/>
      <c r="BS472" s="65"/>
      <c r="BT472" s="65"/>
      <c r="BU472" s="55" t="str">
        <f>IF(AND($D472 &lt;&gt; "", $D472 &lt;&gt; $E472, $F472 &lt;&gt; "x.x.x.x.x.x.x"), VLOOKUP($E472, Parameter!$E$3:$N$5000, 9, FALSE), "")</f>
        <v/>
      </c>
      <c r="BV472" s="55" t="str">
        <f>IF(AND($D472 &lt;&gt; "", $D472 &lt;&gt; $E472, $F472 &lt;&gt; "x.x.x.x.x.x.x"), VLOOKUP($E472, Parameter!$E$3:$N$5000, 10, FALSE), "")</f>
        <v/>
      </c>
      <c r="BW472" s="55" t="str">
        <f>IF(AND($D472 &lt;&gt; "", $D472 &lt;&gt; $E472, $F472 &lt;&gt; "x.x.x.x.x.x.x"), VLOOKUP($C472, Parameter!$A$4:$L$5000, 3, FALSE), "")</f>
        <v/>
      </c>
      <c r="BX472" s="55" t="str">
        <f>IF(AND($D472 &lt;&gt; "", $D472 &lt;&gt; $E472, $F472 &lt;&gt; "x.x.x.x.x.x.x"), VLOOKUP($C472, Parameter!$A$4:$L$5000, 4, FALSE), "")</f>
        <v/>
      </c>
      <c r="BY472" s="56">
        <f t="shared" si="204"/>
        <v>0</v>
      </c>
      <c r="BZ472" s="55" t="str">
        <f t="shared" si="205"/>
        <v>Intra</v>
      </c>
      <c r="CA472" s="55" t="str">
        <f>IF($BZ472="Ekstra", Parameter3!$B$2, "")</f>
        <v/>
      </c>
      <c r="CB472" s="55" t="str">
        <f>IF($BZ472="Ekstra", Parameter3!$C$2, "")</f>
        <v/>
      </c>
      <c r="CC472" s="55" t="str">
        <f>IF($BZ472="Ekstra", VLOOKUP($E472, Parameter!$E$3:$N$5000, 9, FALSE), "")</f>
        <v/>
      </c>
      <c r="CD472" s="55" t="str">
        <f>IF($BZ472="Ekstra", VLOOKUP($E472, Parameter!$E$3:$N$5000, 10, FALSE), "")</f>
        <v/>
      </c>
      <c r="CE472" s="56">
        <f t="shared" si="206"/>
        <v>0</v>
      </c>
      <c r="CF472" s="55" t="str">
        <f t="shared" ref="CF472:CG491" si="216">IF($F472="x.x.x.x.x.x.x", "x.x.x.x.x.x", "")</f>
        <v/>
      </c>
      <c r="CG472" s="55" t="str">
        <f t="shared" si="216"/>
        <v/>
      </c>
      <c r="CH472" s="55" t="str">
        <f t="shared" si="207"/>
        <v/>
      </c>
      <c r="CI472" s="55" t="str">
        <f>IF($F472="x.x.x.x.x.x.x", VLOOKUP($C472, Parameter!$A$4:$L$5000, 4, FALSE), "")</f>
        <v/>
      </c>
      <c r="CJ472" s="56">
        <f t="shared" si="208"/>
        <v>0</v>
      </c>
      <c r="CM472" s="4" t="str">
        <f t="shared" si="209"/>
        <v>...-...-.....</v>
      </c>
      <c r="CN472" s="57">
        <f t="shared" si="210"/>
        <v>0</v>
      </c>
      <c r="CO472" s="58">
        <f t="shared" si="211"/>
        <v>0</v>
      </c>
      <c r="CP472" s="4" t="str">
        <f t="shared" si="212"/>
        <v/>
      </c>
      <c r="CQ472" s="4" t="b">
        <f t="shared" si="213"/>
        <v>0</v>
      </c>
      <c r="CR472" s="4" t="str">
        <f t="shared" si="214"/>
        <v/>
      </c>
      <c r="CS472" s="4" t="str">
        <f t="shared" si="215"/>
        <v/>
      </c>
      <c r="CT472" s="91" t="b">
        <f t="shared" si="192"/>
        <v>0</v>
      </c>
    </row>
    <row r="473" spans="1:98" s="4" customFormat="1" x14ac:dyDescent="0.25">
      <c r="A473" s="50" t="str">
        <f t="shared" si="193"/>
        <v>...</v>
      </c>
      <c r="B473" s="50" t="str">
        <f t="shared" si="194"/>
        <v>...</v>
      </c>
      <c r="C473" s="50" t="str">
        <f t="shared" si="195"/>
        <v>.....</v>
      </c>
      <c r="D473" s="50" t="str">
        <f>IF($C473=".....","",_xlfn.IFNA(VLOOKUP($C473, Parameter!$A$4:$L$5000, 3, FALSE), ""))</f>
        <v/>
      </c>
      <c r="E473" s="50" t="str">
        <f t="shared" si="196"/>
        <v>.....</v>
      </c>
      <c r="F473" s="50" t="str">
        <f t="shared" si="197"/>
        <v>......</v>
      </c>
      <c r="G473" s="50" t="str">
        <f t="shared" si="198"/>
        <v>...</v>
      </c>
      <c r="H473" s="40">
        <f>IF(E473=".....", 0, _xlfn.IFNA(VLOOKUP($E473, Parameter2!$A$2:$C$5000, 3, FALSE), 0))</f>
        <v>0</v>
      </c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18" t="str">
        <f>IF(C473=".....","",_xlfn.IFNA(VLOOKUP($C473, Parameter!$A$4:$B$5000, 2, FALSE), "Kode belanja salah :("))</f>
        <v/>
      </c>
      <c r="X473" s="35"/>
      <c r="Y473" s="121"/>
      <c r="Z473" s="17"/>
      <c r="AA473" s="20"/>
      <c r="AB473" s="41" t="str">
        <f>IF($C473=".....","",VLOOKUP($C473, Parameter!$A$4:$L$5000, 6, FALSE))</f>
        <v/>
      </c>
      <c r="AC473" s="41" t="str">
        <f>IF($C473=".....","",VLOOKUP($C473, Parameter!$A$4:$L$5000, 7, FALSE))</f>
        <v/>
      </c>
      <c r="AD473" s="41" t="str">
        <f>IF($C473=".....","",VLOOKUP($C473, Parameter!$A$4:$L$5000, 8, FALSE))</f>
        <v/>
      </c>
      <c r="AE473" s="41" t="str">
        <f>IF($C473=".....","",VLOOKUP($C473, Parameter!$A$4:$L$5000, 9, FALSE))</f>
        <v/>
      </c>
      <c r="AF473" s="41" t="str">
        <f>IF($C473=".....","",VLOOKUP($C473, Parameter!$A$4:$L$5000, 10, FALSE))</f>
        <v/>
      </c>
      <c r="AG473" s="41" t="str">
        <f>IF($C473=".....","",VLOOKUP($C473, Parameter!$A$4:$L$5000, 11, FALSE))</f>
        <v/>
      </c>
      <c r="AH473" s="41" t="str">
        <f>IF($C473="..0.0.0.000","",_xlfn.IFNA(VLOOKUP($C473, Parameter!$A$4:$L$5000, 12, FALSE), ""))</f>
        <v/>
      </c>
      <c r="AI473" s="39"/>
      <c r="AJ473" s="39"/>
      <c r="AK473" s="39"/>
      <c r="AL473" s="39"/>
      <c r="AM473" s="39"/>
      <c r="AN473" s="39"/>
      <c r="AO473" s="39"/>
      <c r="AP473" s="41" t="str">
        <f>IF(F473="......", "", _xlfn.IFNA(VLOOKUP(F473, Parameter2!$D$2:$E$15000, 2, FALSE), "Kode aset salah :("))</f>
        <v/>
      </c>
      <c r="AQ473" s="39"/>
      <c r="AR473" s="51"/>
      <c r="AS473" s="52"/>
      <c r="AT473" s="53">
        <f t="shared" si="199"/>
        <v>0</v>
      </c>
      <c r="AU473" s="39" t="str">
        <f t="shared" si="200"/>
        <v/>
      </c>
      <c r="AV473" s="39" t="str">
        <f t="shared" si="201"/>
        <v/>
      </c>
      <c r="AW473" s="39" t="str">
        <f t="shared" si="202"/>
        <v/>
      </c>
      <c r="AX473" s="39" t="str">
        <f t="shared" si="203"/>
        <v/>
      </c>
      <c r="AY473" s="41" t="str">
        <f>IF(G473="...", "", VLOOKUP(G473, UPB!$A$3:$B$5000, 2, FALSE))</f>
        <v/>
      </c>
      <c r="AZ473" s="84"/>
      <c r="BA473" s="76"/>
      <c r="BB473" s="65"/>
      <c r="BC473" s="65"/>
      <c r="BD473" s="54"/>
      <c r="BE473" s="65"/>
      <c r="BF473" s="65"/>
      <c r="BG473" s="65"/>
      <c r="BH473" s="65"/>
      <c r="BI473" s="65"/>
      <c r="BJ473" s="65"/>
      <c r="BK473" s="65"/>
      <c r="BL473" s="65"/>
      <c r="BM473" s="65"/>
      <c r="BN473" s="70"/>
      <c r="BO473" s="65"/>
      <c r="BP473" s="65"/>
      <c r="BQ473" s="65"/>
      <c r="BR473" s="65"/>
      <c r="BS473" s="65"/>
      <c r="BT473" s="65"/>
      <c r="BU473" s="55" t="str">
        <f>IF(AND($D473 &lt;&gt; "", $D473 &lt;&gt; $E473, $F473 &lt;&gt; "x.x.x.x.x.x.x"), VLOOKUP($E473, Parameter!$E$3:$N$5000, 9, FALSE), "")</f>
        <v/>
      </c>
      <c r="BV473" s="55" t="str">
        <f>IF(AND($D473 &lt;&gt; "", $D473 &lt;&gt; $E473, $F473 &lt;&gt; "x.x.x.x.x.x.x"), VLOOKUP($E473, Parameter!$E$3:$N$5000, 10, FALSE), "")</f>
        <v/>
      </c>
      <c r="BW473" s="55" t="str">
        <f>IF(AND($D473 &lt;&gt; "", $D473 &lt;&gt; $E473, $F473 &lt;&gt; "x.x.x.x.x.x.x"), VLOOKUP($C473, Parameter!$A$4:$L$5000, 3, FALSE), "")</f>
        <v/>
      </c>
      <c r="BX473" s="55" t="str">
        <f>IF(AND($D473 &lt;&gt; "", $D473 &lt;&gt; $E473, $F473 &lt;&gt; "x.x.x.x.x.x.x"), VLOOKUP($C473, Parameter!$A$4:$L$5000, 4, FALSE), "")</f>
        <v/>
      </c>
      <c r="BY473" s="56">
        <f t="shared" si="204"/>
        <v>0</v>
      </c>
      <c r="BZ473" s="55" t="str">
        <f t="shared" si="205"/>
        <v>Intra</v>
      </c>
      <c r="CA473" s="55" t="str">
        <f>IF($BZ473="Ekstra", Parameter3!$B$2, "")</f>
        <v/>
      </c>
      <c r="CB473" s="55" t="str">
        <f>IF($BZ473="Ekstra", Parameter3!$C$2, "")</f>
        <v/>
      </c>
      <c r="CC473" s="55" t="str">
        <f>IF($BZ473="Ekstra", VLOOKUP($E473, Parameter!$E$3:$N$5000, 9, FALSE), "")</f>
        <v/>
      </c>
      <c r="CD473" s="55" t="str">
        <f>IF($BZ473="Ekstra", VLOOKUP($E473, Parameter!$E$3:$N$5000, 10, FALSE), "")</f>
        <v/>
      </c>
      <c r="CE473" s="56">
        <f t="shared" si="206"/>
        <v>0</v>
      </c>
      <c r="CF473" s="55" t="str">
        <f t="shared" si="216"/>
        <v/>
      </c>
      <c r="CG473" s="55" t="str">
        <f t="shared" si="216"/>
        <v/>
      </c>
      <c r="CH473" s="55" t="str">
        <f t="shared" si="207"/>
        <v/>
      </c>
      <c r="CI473" s="55" t="str">
        <f>IF($F473="x.x.x.x.x.x.x", VLOOKUP($C473, Parameter!$A$4:$L$5000, 4, FALSE), "")</f>
        <v/>
      </c>
      <c r="CJ473" s="56">
        <f t="shared" si="208"/>
        <v>0</v>
      </c>
      <c r="CM473" s="4" t="str">
        <f t="shared" si="209"/>
        <v>...-...-.....</v>
      </c>
      <c r="CN473" s="57">
        <f t="shared" si="210"/>
        <v>0</v>
      </c>
      <c r="CO473" s="58">
        <f t="shared" si="211"/>
        <v>0</v>
      </c>
      <c r="CP473" s="4" t="str">
        <f t="shared" si="212"/>
        <v/>
      </c>
      <c r="CQ473" s="4" t="b">
        <f t="shared" si="213"/>
        <v>0</v>
      </c>
      <c r="CR473" s="4" t="str">
        <f t="shared" si="214"/>
        <v/>
      </c>
      <c r="CS473" s="4" t="str">
        <f t="shared" si="215"/>
        <v/>
      </c>
      <c r="CT473" s="91" t="b">
        <f t="shared" si="192"/>
        <v>0</v>
      </c>
    </row>
    <row r="474" spans="1:98" s="4" customFormat="1" x14ac:dyDescent="0.25">
      <c r="A474" s="50" t="str">
        <f t="shared" si="193"/>
        <v>...</v>
      </c>
      <c r="B474" s="50" t="str">
        <f t="shared" si="194"/>
        <v>...</v>
      </c>
      <c r="C474" s="50" t="str">
        <f t="shared" si="195"/>
        <v>.....</v>
      </c>
      <c r="D474" s="50" t="str">
        <f>IF($C474=".....","",_xlfn.IFNA(VLOOKUP($C474, Parameter!$A$4:$L$5000, 3, FALSE), ""))</f>
        <v/>
      </c>
      <c r="E474" s="50" t="str">
        <f t="shared" si="196"/>
        <v>.....</v>
      </c>
      <c r="F474" s="50" t="str">
        <f t="shared" si="197"/>
        <v>......</v>
      </c>
      <c r="G474" s="50" t="str">
        <f t="shared" si="198"/>
        <v>...</v>
      </c>
      <c r="H474" s="40">
        <f>IF(E474=".....", 0, _xlfn.IFNA(VLOOKUP($E474, Parameter2!$A$2:$C$5000, 3, FALSE), 0))</f>
        <v>0</v>
      </c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18" t="str">
        <f>IF(C474=".....","",_xlfn.IFNA(VLOOKUP($C474, Parameter!$A$4:$B$5000, 2, FALSE), "Kode belanja salah :("))</f>
        <v/>
      </c>
      <c r="X474" s="35"/>
      <c r="Y474" s="121"/>
      <c r="Z474" s="17"/>
      <c r="AA474" s="20"/>
      <c r="AB474" s="41" t="str">
        <f>IF($C474=".....","",VLOOKUP($C474, Parameter!$A$4:$L$5000, 6, FALSE))</f>
        <v/>
      </c>
      <c r="AC474" s="41" t="str">
        <f>IF($C474=".....","",VLOOKUP($C474, Parameter!$A$4:$L$5000, 7, FALSE))</f>
        <v/>
      </c>
      <c r="AD474" s="41" t="str">
        <f>IF($C474=".....","",VLOOKUP($C474, Parameter!$A$4:$L$5000, 8, FALSE))</f>
        <v/>
      </c>
      <c r="AE474" s="41" t="str">
        <f>IF($C474=".....","",VLOOKUP($C474, Parameter!$A$4:$L$5000, 9, FALSE))</f>
        <v/>
      </c>
      <c r="AF474" s="41" t="str">
        <f>IF($C474=".....","",VLOOKUP($C474, Parameter!$A$4:$L$5000, 10, FALSE))</f>
        <v/>
      </c>
      <c r="AG474" s="41" t="str">
        <f>IF($C474=".....","",VLOOKUP($C474, Parameter!$A$4:$L$5000, 11, FALSE))</f>
        <v/>
      </c>
      <c r="AH474" s="41" t="str">
        <f>IF($C474="..0.0.0.000","",_xlfn.IFNA(VLOOKUP($C474, Parameter!$A$4:$L$5000, 12, FALSE), ""))</f>
        <v/>
      </c>
      <c r="AI474" s="39"/>
      <c r="AJ474" s="39"/>
      <c r="AK474" s="39"/>
      <c r="AL474" s="39"/>
      <c r="AM474" s="39"/>
      <c r="AN474" s="39"/>
      <c r="AO474" s="39"/>
      <c r="AP474" s="41" t="str">
        <f>IF(F474="......", "", _xlfn.IFNA(VLOOKUP(F474, Parameter2!$D$2:$E$15000, 2, FALSE), "Kode aset salah :("))</f>
        <v/>
      </c>
      <c r="AQ474" s="39"/>
      <c r="AR474" s="51"/>
      <c r="AS474" s="52"/>
      <c r="AT474" s="53">
        <f t="shared" si="199"/>
        <v>0</v>
      </c>
      <c r="AU474" s="39" t="str">
        <f t="shared" si="200"/>
        <v/>
      </c>
      <c r="AV474" s="39" t="str">
        <f t="shared" si="201"/>
        <v/>
      </c>
      <c r="AW474" s="39" t="str">
        <f t="shared" si="202"/>
        <v/>
      </c>
      <c r="AX474" s="39" t="str">
        <f t="shared" si="203"/>
        <v/>
      </c>
      <c r="AY474" s="41" t="str">
        <f>IF(G474="...", "", VLOOKUP(G474, UPB!$A$3:$B$5000, 2, FALSE))</f>
        <v/>
      </c>
      <c r="AZ474" s="84"/>
      <c r="BA474" s="76"/>
      <c r="BB474" s="65"/>
      <c r="BC474" s="65"/>
      <c r="BD474" s="54"/>
      <c r="BE474" s="65"/>
      <c r="BF474" s="65"/>
      <c r="BG474" s="65"/>
      <c r="BH474" s="65"/>
      <c r="BI474" s="65"/>
      <c r="BJ474" s="65"/>
      <c r="BK474" s="65"/>
      <c r="BL474" s="65"/>
      <c r="BM474" s="65"/>
      <c r="BN474" s="70"/>
      <c r="BO474" s="65"/>
      <c r="BP474" s="65"/>
      <c r="BQ474" s="65"/>
      <c r="BR474" s="65"/>
      <c r="BS474" s="65"/>
      <c r="BT474" s="65"/>
      <c r="BU474" s="55" t="str">
        <f>IF(AND($D474 &lt;&gt; "", $D474 &lt;&gt; $E474, $F474 &lt;&gt; "x.x.x.x.x.x.x"), VLOOKUP($E474, Parameter!$E$3:$N$5000, 9, FALSE), "")</f>
        <v/>
      </c>
      <c r="BV474" s="55" t="str">
        <f>IF(AND($D474 &lt;&gt; "", $D474 &lt;&gt; $E474, $F474 &lt;&gt; "x.x.x.x.x.x.x"), VLOOKUP($E474, Parameter!$E$3:$N$5000, 10, FALSE), "")</f>
        <v/>
      </c>
      <c r="BW474" s="55" t="str">
        <f>IF(AND($D474 &lt;&gt; "", $D474 &lt;&gt; $E474, $F474 &lt;&gt; "x.x.x.x.x.x.x"), VLOOKUP($C474, Parameter!$A$4:$L$5000, 3, FALSE), "")</f>
        <v/>
      </c>
      <c r="BX474" s="55" t="str">
        <f>IF(AND($D474 &lt;&gt; "", $D474 &lt;&gt; $E474, $F474 &lt;&gt; "x.x.x.x.x.x.x"), VLOOKUP($C474, Parameter!$A$4:$L$5000, 4, FALSE), "")</f>
        <v/>
      </c>
      <c r="BY474" s="56">
        <f t="shared" si="204"/>
        <v>0</v>
      </c>
      <c r="BZ474" s="55" t="str">
        <f t="shared" si="205"/>
        <v>Intra</v>
      </c>
      <c r="CA474" s="55" t="str">
        <f>IF($BZ474="Ekstra", Parameter3!$B$2, "")</f>
        <v/>
      </c>
      <c r="CB474" s="55" t="str">
        <f>IF($BZ474="Ekstra", Parameter3!$C$2, "")</f>
        <v/>
      </c>
      <c r="CC474" s="55" t="str">
        <f>IF($BZ474="Ekstra", VLOOKUP($E474, Parameter!$E$3:$N$5000, 9, FALSE), "")</f>
        <v/>
      </c>
      <c r="CD474" s="55" t="str">
        <f>IF($BZ474="Ekstra", VLOOKUP($E474, Parameter!$E$3:$N$5000, 10, FALSE), "")</f>
        <v/>
      </c>
      <c r="CE474" s="56">
        <f t="shared" si="206"/>
        <v>0</v>
      </c>
      <c r="CF474" s="55" t="str">
        <f t="shared" si="216"/>
        <v/>
      </c>
      <c r="CG474" s="55" t="str">
        <f t="shared" si="216"/>
        <v/>
      </c>
      <c r="CH474" s="55" t="str">
        <f t="shared" si="207"/>
        <v/>
      </c>
      <c r="CI474" s="55" t="str">
        <f>IF($F474="x.x.x.x.x.x.x", VLOOKUP($C474, Parameter!$A$4:$L$5000, 4, FALSE), "")</f>
        <v/>
      </c>
      <c r="CJ474" s="56">
        <f t="shared" si="208"/>
        <v>0</v>
      </c>
      <c r="CM474" s="4" t="str">
        <f t="shared" si="209"/>
        <v>...-...-.....</v>
      </c>
      <c r="CN474" s="57">
        <f t="shared" si="210"/>
        <v>0</v>
      </c>
      <c r="CO474" s="58">
        <f t="shared" si="211"/>
        <v>0</v>
      </c>
      <c r="CP474" s="4" t="str">
        <f t="shared" si="212"/>
        <v/>
      </c>
      <c r="CQ474" s="4" t="b">
        <f t="shared" si="213"/>
        <v>0</v>
      </c>
      <c r="CR474" s="4" t="str">
        <f t="shared" si="214"/>
        <v/>
      </c>
      <c r="CS474" s="4" t="str">
        <f t="shared" si="215"/>
        <v/>
      </c>
      <c r="CT474" s="91" t="b">
        <f t="shared" si="192"/>
        <v>0</v>
      </c>
    </row>
    <row r="475" spans="1:98" s="4" customFormat="1" x14ac:dyDescent="0.25">
      <c r="A475" s="50" t="str">
        <f t="shared" si="193"/>
        <v>...</v>
      </c>
      <c r="B475" s="50" t="str">
        <f t="shared" si="194"/>
        <v>...</v>
      </c>
      <c r="C475" s="50" t="str">
        <f t="shared" si="195"/>
        <v>.....</v>
      </c>
      <c r="D475" s="50" t="str">
        <f>IF($C475=".....","",_xlfn.IFNA(VLOOKUP($C475, Parameter!$A$4:$L$5000, 3, FALSE), ""))</f>
        <v/>
      </c>
      <c r="E475" s="50" t="str">
        <f t="shared" si="196"/>
        <v>.....</v>
      </c>
      <c r="F475" s="50" t="str">
        <f t="shared" si="197"/>
        <v>......</v>
      </c>
      <c r="G475" s="50" t="str">
        <f t="shared" si="198"/>
        <v>...</v>
      </c>
      <c r="H475" s="40">
        <f>IF(E475=".....", 0, _xlfn.IFNA(VLOOKUP($E475, Parameter2!$A$2:$C$5000, 3, FALSE), 0))</f>
        <v>0</v>
      </c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18" t="str">
        <f>IF(C475=".....","",_xlfn.IFNA(VLOOKUP($C475, Parameter!$A$4:$B$5000, 2, FALSE), "Kode belanja salah :("))</f>
        <v/>
      </c>
      <c r="X475" s="35"/>
      <c r="Y475" s="121"/>
      <c r="Z475" s="17"/>
      <c r="AA475" s="20"/>
      <c r="AB475" s="41" t="str">
        <f>IF($C475=".....","",VLOOKUP($C475, Parameter!$A$4:$L$5000, 6, FALSE))</f>
        <v/>
      </c>
      <c r="AC475" s="41" t="str">
        <f>IF($C475=".....","",VLOOKUP($C475, Parameter!$A$4:$L$5000, 7, FALSE))</f>
        <v/>
      </c>
      <c r="AD475" s="41" t="str">
        <f>IF($C475=".....","",VLOOKUP($C475, Parameter!$A$4:$L$5000, 8, FALSE))</f>
        <v/>
      </c>
      <c r="AE475" s="41" t="str">
        <f>IF($C475=".....","",VLOOKUP($C475, Parameter!$A$4:$L$5000, 9, FALSE))</f>
        <v/>
      </c>
      <c r="AF475" s="41" t="str">
        <f>IF($C475=".....","",VLOOKUP($C475, Parameter!$A$4:$L$5000, 10, FALSE))</f>
        <v/>
      </c>
      <c r="AG475" s="41" t="str">
        <f>IF($C475=".....","",VLOOKUP($C475, Parameter!$A$4:$L$5000, 11, FALSE))</f>
        <v/>
      </c>
      <c r="AH475" s="41" t="str">
        <f>IF($C475="..0.0.0.000","",_xlfn.IFNA(VLOOKUP($C475, Parameter!$A$4:$L$5000, 12, FALSE), ""))</f>
        <v/>
      </c>
      <c r="AI475" s="39"/>
      <c r="AJ475" s="39"/>
      <c r="AK475" s="39"/>
      <c r="AL475" s="39"/>
      <c r="AM475" s="39"/>
      <c r="AN475" s="39"/>
      <c r="AO475" s="39"/>
      <c r="AP475" s="41" t="str">
        <f>IF(F475="......", "", _xlfn.IFNA(VLOOKUP(F475, Parameter2!$D$2:$E$15000, 2, FALSE), "Kode aset salah :("))</f>
        <v/>
      </c>
      <c r="AQ475" s="39"/>
      <c r="AR475" s="51"/>
      <c r="AS475" s="52"/>
      <c r="AT475" s="53">
        <f t="shared" si="199"/>
        <v>0</v>
      </c>
      <c r="AU475" s="39" t="str">
        <f t="shared" si="200"/>
        <v/>
      </c>
      <c r="AV475" s="39" t="str">
        <f t="shared" si="201"/>
        <v/>
      </c>
      <c r="AW475" s="39" t="str">
        <f t="shared" si="202"/>
        <v/>
      </c>
      <c r="AX475" s="39" t="str">
        <f t="shared" si="203"/>
        <v/>
      </c>
      <c r="AY475" s="41" t="str">
        <f>IF(G475="...", "", VLOOKUP(G475, UPB!$A$3:$B$5000, 2, FALSE))</f>
        <v/>
      </c>
      <c r="AZ475" s="84"/>
      <c r="BA475" s="76"/>
      <c r="BB475" s="65"/>
      <c r="BC475" s="65"/>
      <c r="BD475" s="54"/>
      <c r="BE475" s="65"/>
      <c r="BF475" s="65"/>
      <c r="BG475" s="65"/>
      <c r="BH475" s="65"/>
      <c r="BI475" s="65"/>
      <c r="BJ475" s="65"/>
      <c r="BK475" s="65"/>
      <c r="BL475" s="65"/>
      <c r="BM475" s="65"/>
      <c r="BN475" s="70"/>
      <c r="BO475" s="65"/>
      <c r="BP475" s="65"/>
      <c r="BQ475" s="65"/>
      <c r="BR475" s="65"/>
      <c r="BS475" s="65"/>
      <c r="BT475" s="65"/>
      <c r="BU475" s="55" t="str">
        <f>IF(AND($D475 &lt;&gt; "", $D475 &lt;&gt; $E475, $F475 &lt;&gt; "x.x.x.x.x.x.x"), VLOOKUP($E475, Parameter!$E$3:$N$5000, 9, FALSE), "")</f>
        <v/>
      </c>
      <c r="BV475" s="55" t="str">
        <f>IF(AND($D475 &lt;&gt; "", $D475 &lt;&gt; $E475, $F475 &lt;&gt; "x.x.x.x.x.x.x"), VLOOKUP($E475, Parameter!$E$3:$N$5000, 10, FALSE), "")</f>
        <v/>
      </c>
      <c r="BW475" s="55" t="str">
        <f>IF(AND($D475 &lt;&gt; "", $D475 &lt;&gt; $E475, $F475 &lt;&gt; "x.x.x.x.x.x.x"), VLOOKUP($C475, Parameter!$A$4:$L$5000, 3, FALSE), "")</f>
        <v/>
      </c>
      <c r="BX475" s="55" t="str">
        <f>IF(AND($D475 &lt;&gt; "", $D475 &lt;&gt; $E475, $F475 &lt;&gt; "x.x.x.x.x.x.x"), VLOOKUP($C475, Parameter!$A$4:$L$5000, 4, FALSE), "")</f>
        <v/>
      </c>
      <c r="BY475" s="56">
        <f t="shared" si="204"/>
        <v>0</v>
      </c>
      <c r="BZ475" s="55" t="str">
        <f t="shared" si="205"/>
        <v>Intra</v>
      </c>
      <c r="CA475" s="55" t="str">
        <f>IF($BZ475="Ekstra", Parameter3!$B$2, "")</f>
        <v/>
      </c>
      <c r="CB475" s="55" t="str">
        <f>IF($BZ475="Ekstra", Parameter3!$C$2, "")</f>
        <v/>
      </c>
      <c r="CC475" s="55" t="str">
        <f>IF($BZ475="Ekstra", VLOOKUP($E475, Parameter!$E$3:$N$5000, 9, FALSE), "")</f>
        <v/>
      </c>
      <c r="CD475" s="55" t="str">
        <f>IF($BZ475="Ekstra", VLOOKUP($E475, Parameter!$E$3:$N$5000, 10, FALSE), "")</f>
        <v/>
      </c>
      <c r="CE475" s="56">
        <f t="shared" si="206"/>
        <v>0</v>
      </c>
      <c r="CF475" s="55" t="str">
        <f t="shared" si="216"/>
        <v/>
      </c>
      <c r="CG475" s="55" t="str">
        <f t="shared" si="216"/>
        <v/>
      </c>
      <c r="CH475" s="55" t="str">
        <f t="shared" si="207"/>
        <v/>
      </c>
      <c r="CI475" s="55" t="str">
        <f>IF($F475="x.x.x.x.x.x.x", VLOOKUP($C475, Parameter!$A$4:$L$5000, 4, FALSE), "")</f>
        <v/>
      </c>
      <c r="CJ475" s="56">
        <f t="shared" si="208"/>
        <v>0</v>
      </c>
      <c r="CM475" s="4" t="str">
        <f t="shared" si="209"/>
        <v>...-...-.....</v>
      </c>
      <c r="CN475" s="57">
        <f t="shared" si="210"/>
        <v>0</v>
      </c>
      <c r="CO475" s="58">
        <f t="shared" si="211"/>
        <v>0</v>
      </c>
      <c r="CP475" s="4" t="str">
        <f t="shared" si="212"/>
        <v/>
      </c>
      <c r="CQ475" s="4" t="b">
        <f t="shared" si="213"/>
        <v>0</v>
      </c>
      <c r="CR475" s="4" t="str">
        <f t="shared" si="214"/>
        <v/>
      </c>
      <c r="CS475" s="4" t="str">
        <f t="shared" si="215"/>
        <v/>
      </c>
      <c r="CT475" s="91" t="b">
        <f t="shared" si="192"/>
        <v>0</v>
      </c>
    </row>
    <row r="476" spans="1:98" s="4" customFormat="1" x14ac:dyDescent="0.25">
      <c r="A476" s="50" t="str">
        <f t="shared" si="193"/>
        <v>...</v>
      </c>
      <c r="B476" s="50" t="str">
        <f t="shared" si="194"/>
        <v>...</v>
      </c>
      <c r="C476" s="50" t="str">
        <f t="shared" si="195"/>
        <v>.....</v>
      </c>
      <c r="D476" s="50" t="str">
        <f>IF($C476=".....","",_xlfn.IFNA(VLOOKUP($C476, Parameter!$A$4:$L$5000, 3, FALSE), ""))</f>
        <v/>
      </c>
      <c r="E476" s="50" t="str">
        <f t="shared" si="196"/>
        <v>.....</v>
      </c>
      <c r="F476" s="50" t="str">
        <f t="shared" si="197"/>
        <v>......</v>
      </c>
      <c r="G476" s="50" t="str">
        <f t="shared" si="198"/>
        <v>...</v>
      </c>
      <c r="H476" s="40">
        <f>IF(E476=".....", 0, _xlfn.IFNA(VLOOKUP($E476, Parameter2!$A$2:$C$5000, 3, FALSE), 0))</f>
        <v>0</v>
      </c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18" t="str">
        <f>IF(C476=".....","",_xlfn.IFNA(VLOOKUP($C476, Parameter!$A$4:$B$5000, 2, FALSE), "Kode belanja salah :("))</f>
        <v/>
      </c>
      <c r="X476" s="35"/>
      <c r="Y476" s="121"/>
      <c r="Z476" s="17"/>
      <c r="AA476" s="20"/>
      <c r="AB476" s="41" t="str">
        <f>IF($C476=".....","",VLOOKUP($C476, Parameter!$A$4:$L$5000, 6, FALSE))</f>
        <v/>
      </c>
      <c r="AC476" s="41" t="str">
        <f>IF($C476=".....","",VLOOKUP($C476, Parameter!$A$4:$L$5000, 7, FALSE))</f>
        <v/>
      </c>
      <c r="AD476" s="41" t="str">
        <f>IF($C476=".....","",VLOOKUP($C476, Parameter!$A$4:$L$5000, 8, FALSE))</f>
        <v/>
      </c>
      <c r="AE476" s="41" t="str">
        <f>IF($C476=".....","",VLOOKUP($C476, Parameter!$A$4:$L$5000, 9, FALSE))</f>
        <v/>
      </c>
      <c r="AF476" s="41" t="str">
        <f>IF($C476=".....","",VLOOKUP($C476, Parameter!$A$4:$L$5000, 10, FALSE))</f>
        <v/>
      </c>
      <c r="AG476" s="41" t="str">
        <f>IF($C476=".....","",VLOOKUP($C476, Parameter!$A$4:$L$5000, 11, FALSE))</f>
        <v/>
      </c>
      <c r="AH476" s="41" t="str">
        <f>IF($C476="..0.0.0.000","",_xlfn.IFNA(VLOOKUP($C476, Parameter!$A$4:$L$5000, 12, FALSE), ""))</f>
        <v/>
      </c>
      <c r="AI476" s="39"/>
      <c r="AJ476" s="39"/>
      <c r="AK476" s="39"/>
      <c r="AL476" s="39"/>
      <c r="AM476" s="39"/>
      <c r="AN476" s="39"/>
      <c r="AO476" s="39"/>
      <c r="AP476" s="41" t="str">
        <f>IF(F476="......", "", _xlfn.IFNA(VLOOKUP(F476, Parameter2!$D$2:$E$15000, 2, FALSE), "Kode aset salah :("))</f>
        <v/>
      </c>
      <c r="AQ476" s="39"/>
      <c r="AR476" s="51"/>
      <c r="AS476" s="52"/>
      <c r="AT476" s="53">
        <f t="shared" si="199"/>
        <v>0</v>
      </c>
      <c r="AU476" s="39" t="str">
        <f t="shared" si="200"/>
        <v/>
      </c>
      <c r="AV476" s="39" t="str">
        <f t="shared" si="201"/>
        <v/>
      </c>
      <c r="AW476" s="39" t="str">
        <f t="shared" si="202"/>
        <v/>
      </c>
      <c r="AX476" s="39" t="str">
        <f t="shared" si="203"/>
        <v/>
      </c>
      <c r="AY476" s="41" t="str">
        <f>IF(G476="...", "", VLOOKUP(G476, UPB!$A$3:$B$5000, 2, FALSE))</f>
        <v/>
      </c>
      <c r="AZ476" s="84"/>
      <c r="BA476" s="76"/>
      <c r="BB476" s="65"/>
      <c r="BC476" s="65"/>
      <c r="BD476" s="54"/>
      <c r="BE476" s="65"/>
      <c r="BF476" s="65"/>
      <c r="BG476" s="65"/>
      <c r="BH476" s="65"/>
      <c r="BI476" s="65"/>
      <c r="BJ476" s="65"/>
      <c r="BK476" s="65"/>
      <c r="BL476" s="65"/>
      <c r="BM476" s="65"/>
      <c r="BN476" s="70"/>
      <c r="BO476" s="65"/>
      <c r="BP476" s="65"/>
      <c r="BQ476" s="65"/>
      <c r="BR476" s="65"/>
      <c r="BS476" s="65"/>
      <c r="BT476" s="65"/>
      <c r="BU476" s="55" t="str">
        <f>IF(AND($D476 &lt;&gt; "", $D476 &lt;&gt; $E476, $F476 &lt;&gt; "x.x.x.x.x.x.x"), VLOOKUP($E476, Parameter!$E$3:$N$5000, 9, FALSE), "")</f>
        <v/>
      </c>
      <c r="BV476" s="55" t="str">
        <f>IF(AND($D476 &lt;&gt; "", $D476 &lt;&gt; $E476, $F476 &lt;&gt; "x.x.x.x.x.x.x"), VLOOKUP($E476, Parameter!$E$3:$N$5000, 10, FALSE), "")</f>
        <v/>
      </c>
      <c r="BW476" s="55" t="str">
        <f>IF(AND($D476 &lt;&gt; "", $D476 &lt;&gt; $E476, $F476 &lt;&gt; "x.x.x.x.x.x.x"), VLOOKUP($C476, Parameter!$A$4:$L$5000, 3, FALSE), "")</f>
        <v/>
      </c>
      <c r="BX476" s="55" t="str">
        <f>IF(AND($D476 &lt;&gt; "", $D476 &lt;&gt; $E476, $F476 &lt;&gt; "x.x.x.x.x.x.x"), VLOOKUP($C476, Parameter!$A$4:$L$5000, 4, FALSE), "")</f>
        <v/>
      </c>
      <c r="BY476" s="56">
        <f t="shared" si="204"/>
        <v>0</v>
      </c>
      <c r="BZ476" s="55" t="str">
        <f t="shared" si="205"/>
        <v>Intra</v>
      </c>
      <c r="CA476" s="55" t="str">
        <f>IF($BZ476="Ekstra", Parameter3!$B$2, "")</f>
        <v/>
      </c>
      <c r="CB476" s="55" t="str">
        <f>IF($BZ476="Ekstra", Parameter3!$C$2, "")</f>
        <v/>
      </c>
      <c r="CC476" s="55" t="str">
        <f>IF($BZ476="Ekstra", VLOOKUP($E476, Parameter!$E$3:$N$5000, 9, FALSE), "")</f>
        <v/>
      </c>
      <c r="CD476" s="55" t="str">
        <f>IF($BZ476="Ekstra", VLOOKUP($E476, Parameter!$E$3:$N$5000, 10, FALSE), "")</f>
        <v/>
      </c>
      <c r="CE476" s="56">
        <f t="shared" si="206"/>
        <v>0</v>
      </c>
      <c r="CF476" s="55" t="str">
        <f t="shared" si="216"/>
        <v/>
      </c>
      <c r="CG476" s="55" t="str">
        <f t="shared" si="216"/>
        <v/>
      </c>
      <c r="CH476" s="55" t="str">
        <f t="shared" si="207"/>
        <v/>
      </c>
      <c r="CI476" s="55" t="str">
        <f>IF($F476="x.x.x.x.x.x.x", VLOOKUP($C476, Parameter!$A$4:$L$5000, 4, FALSE), "")</f>
        <v/>
      </c>
      <c r="CJ476" s="56">
        <f t="shared" si="208"/>
        <v>0</v>
      </c>
      <c r="CM476" s="4" t="str">
        <f t="shared" si="209"/>
        <v>...-...-.....</v>
      </c>
      <c r="CN476" s="57">
        <f t="shared" si="210"/>
        <v>0</v>
      </c>
      <c r="CO476" s="58">
        <f t="shared" si="211"/>
        <v>0</v>
      </c>
      <c r="CP476" s="4" t="str">
        <f t="shared" si="212"/>
        <v/>
      </c>
      <c r="CQ476" s="4" t="b">
        <f t="shared" si="213"/>
        <v>0</v>
      </c>
      <c r="CR476" s="4" t="str">
        <f t="shared" si="214"/>
        <v/>
      </c>
      <c r="CS476" s="4" t="str">
        <f t="shared" si="215"/>
        <v/>
      </c>
      <c r="CT476" s="91" t="b">
        <f t="shared" si="192"/>
        <v>0</v>
      </c>
    </row>
    <row r="477" spans="1:98" s="4" customFormat="1" x14ac:dyDescent="0.25">
      <c r="A477" s="50" t="str">
        <f t="shared" si="193"/>
        <v>...</v>
      </c>
      <c r="B477" s="50" t="str">
        <f t="shared" si="194"/>
        <v>...</v>
      </c>
      <c r="C477" s="50" t="str">
        <f t="shared" si="195"/>
        <v>.....</v>
      </c>
      <c r="D477" s="50" t="str">
        <f>IF($C477=".....","",_xlfn.IFNA(VLOOKUP($C477, Parameter!$A$4:$L$5000, 3, FALSE), ""))</f>
        <v/>
      </c>
      <c r="E477" s="50" t="str">
        <f t="shared" si="196"/>
        <v>.....</v>
      </c>
      <c r="F477" s="50" t="str">
        <f t="shared" si="197"/>
        <v>......</v>
      </c>
      <c r="G477" s="50" t="str">
        <f t="shared" si="198"/>
        <v>...</v>
      </c>
      <c r="H477" s="40">
        <f>IF(E477=".....", 0, _xlfn.IFNA(VLOOKUP($E477, Parameter2!$A$2:$C$5000, 3, FALSE), 0))</f>
        <v>0</v>
      </c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18" t="str">
        <f>IF(C477=".....","",_xlfn.IFNA(VLOOKUP($C477, Parameter!$A$4:$B$5000, 2, FALSE), "Kode belanja salah :("))</f>
        <v/>
      </c>
      <c r="X477" s="35"/>
      <c r="Y477" s="121"/>
      <c r="Z477" s="17"/>
      <c r="AA477" s="20"/>
      <c r="AB477" s="41" t="str">
        <f>IF($C477=".....","",VLOOKUP($C477, Parameter!$A$4:$L$5000, 6, FALSE))</f>
        <v/>
      </c>
      <c r="AC477" s="41" t="str">
        <f>IF($C477=".....","",VLOOKUP($C477, Parameter!$A$4:$L$5000, 7, FALSE))</f>
        <v/>
      </c>
      <c r="AD477" s="41" t="str">
        <f>IF($C477=".....","",VLOOKUP($C477, Parameter!$A$4:$L$5000, 8, FALSE))</f>
        <v/>
      </c>
      <c r="AE477" s="41" t="str">
        <f>IF($C477=".....","",VLOOKUP($C477, Parameter!$A$4:$L$5000, 9, FALSE))</f>
        <v/>
      </c>
      <c r="AF477" s="41" t="str">
        <f>IF($C477=".....","",VLOOKUP($C477, Parameter!$A$4:$L$5000, 10, FALSE))</f>
        <v/>
      </c>
      <c r="AG477" s="41" t="str">
        <f>IF($C477=".....","",VLOOKUP($C477, Parameter!$A$4:$L$5000, 11, FALSE))</f>
        <v/>
      </c>
      <c r="AH477" s="41" t="str">
        <f>IF($C477="..0.0.0.000","",_xlfn.IFNA(VLOOKUP($C477, Parameter!$A$4:$L$5000, 12, FALSE), ""))</f>
        <v/>
      </c>
      <c r="AI477" s="39"/>
      <c r="AJ477" s="39"/>
      <c r="AK477" s="39"/>
      <c r="AL477" s="39"/>
      <c r="AM477" s="39"/>
      <c r="AN477" s="39"/>
      <c r="AO477" s="39"/>
      <c r="AP477" s="41" t="str">
        <f>IF(F477="......", "", _xlfn.IFNA(VLOOKUP(F477, Parameter2!$D$2:$E$15000, 2, FALSE), "Kode aset salah :("))</f>
        <v/>
      </c>
      <c r="AQ477" s="39"/>
      <c r="AR477" s="51"/>
      <c r="AS477" s="52"/>
      <c r="AT477" s="53">
        <f t="shared" si="199"/>
        <v>0</v>
      </c>
      <c r="AU477" s="39" t="str">
        <f t="shared" si="200"/>
        <v/>
      </c>
      <c r="AV477" s="39" t="str">
        <f t="shared" si="201"/>
        <v/>
      </c>
      <c r="AW477" s="39" t="str">
        <f t="shared" si="202"/>
        <v/>
      </c>
      <c r="AX477" s="39" t="str">
        <f t="shared" si="203"/>
        <v/>
      </c>
      <c r="AY477" s="41" t="str">
        <f>IF(G477="...", "", VLOOKUP(G477, UPB!$A$3:$B$5000, 2, FALSE))</f>
        <v/>
      </c>
      <c r="AZ477" s="84"/>
      <c r="BA477" s="76"/>
      <c r="BB477" s="65"/>
      <c r="BC477" s="65"/>
      <c r="BD477" s="54"/>
      <c r="BE477" s="65"/>
      <c r="BF477" s="65"/>
      <c r="BG477" s="65"/>
      <c r="BH477" s="65"/>
      <c r="BI477" s="65"/>
      <c r="BJ477" s="65"/>
      <c r="BK477" s="65"/>
      <c r="BL477" s="65"/>
      <c r="BM477" s="65"/>
      <c r="BN477" s="70"/>
      <c r="BO477" s="65"/>
      <c r="BP477" s="65"/>
      <c r="BQ477" s="65"/>
      <c r="BR477" s="65"/>
      <c r="BS477" s="65"/>
      <c r="BT477" s="65"/>
      <c r="BU477" s="55" t="str">
        <f>IF(AND($D477 &lt;&gt; "", $D477 &lt;&gt; $E477, $F477 &lt;&gt; "x.x.x.x.x.x.x"), VLOOKUP($E477, Parameter!$E$3:$N$5000, 9, FALSE), "")</f>
        <v/>
      </c>
      <c r="BV477" s="55" t="str">
        <f>IF(AND($D477 &lt;&gt; "", $D477 &lt;&gt; $E477, $F477 &lt;&gt; "x.x.x.x.x.x.x"), VLOOKUP($E477, Parameter!$E$3:$N$5000, 10, FALSE), "")</f>
        <v/>
      </c>
      <c r="BW477" s="55" t="str">
        <f>IF(AND($D477 &lt;&gt; "", $D477 &lt;&gt; $E477, $F477 &lt;&gt; "x.x.x.x.x.x.x"), VLOOKUP($C477, Parameter!$A$4:$L$5000, 3, FALSE), "")</f>
        <v/>
      </c>
      <c r="BX477" s="55" t="str">
        <f>IF(AND($D477 &lt;&gt; "", $D477 &lt;&gt; $E477, $F477 &lt;&gt; "x.x.x.x.x.x.x"), VLOOKUP($C477, Parameter!$A$4:$L$5000, 4, FALSE), "")</f>
        <v/>
      </c>
      <c r="BY477" s="56">
        <f t="shared" si="204"/>
        <v>0</v>
      </c>
      <c r="BZ477" s="55" t="str">
        <f t="shared" si="205"/>
        <v>Intra</v>
      </c>
      <c r="CA477" s="55" t="str">
        <f>IF($BZ477="Ekstra", Parameter3!$B$2, "")</f>
        <v/>
      </c>
      <c r="CB477" s="55" t="str">
        <f>IF($BZ477="Ekstra", Parameter3!$C$2, "")</f>
        <v/>
      </c>
      <c r="CC477" s="55" t="str">
        <f>IF($BZ477="Ekstra", VLOOKUP($E477, Parameter!$E$3:$N$5000, 9, FALSE), "")</f>
        <v/>
      </c>
      <c r="CD477" s="55" t="str">
        <f>IF($BZ477="Ekstra", VLOOKUP($E477, Parameter!$E$3:$N$5000, 10, FALSE), "")</f>
        <v/>
      </c>
      <c r="CE477" s="56">
        <f t="shared" si="206"/>
        <v>0</v>
      </c>
      <c r="CF477" s="55" t="str">
        <f t="shared" si="216"/>
        <v/>
      </c>
      <c r="CG477" s="55" t="str">
        <f t="shared" si="216"/>
        <v/>
      </c>
      <c r="CH477" s="55" t="str">
        <f t="shared" si="207"/>
        <v/>
      </c>
      <c r="CI477" s="55" t="str">
        <f>IF($F477="x.x.x.x.x.x.x", VLOOKUP($C477, Parameter!$A$4:$L$5000, 4, FALSE), "")</f>
        <v/>
      </c>
      <c r="CJ477" s="56">
        <f t="shared" si="208"/>
        <v>0</v>
      </c>
      <c r="CM477" s="4" t="str">
        <f t="shared" si="209"/>
        <v>...-...-.....</v>
      </c>
      <c r="CN477" s="57">
        <f t="shared" si="210"/>
        <v>0</v>
      </c>
      <c r="CO477" s="58">
        <f t="shared" si="211"/>
        <v>0</v>
      </c>
      <c r="CP477" s="4" t="str">
        <f t="shared" si="212"/>
        <v/>
      </c>
      <c r="CQ477" s="4" t="b">
        <f t="shared" si="213"/>
        <v>0</v>
      </c>
      <c r="CR477" s="4" t="str">
        <f t="shared" si="214"/>
        <v/>
      </c>
      <c r="CS477" s="4" t="str">
        <f t="shared" si="215"/>
        <v/>
      </c>
      <c r="CT477" s="91" t="b">
        <f t="shared" si="192"/>
        <v>0</v>
      </c>
    </row>
    <row r="478" spans="1:98" s="4" customFormat="1" x14ac:dyDescent="0.25">
      <c r="A478" s="50" t="str">
        <f t="shared" si="193"/>
        <v>...</v>
      </c>
      <c r="B478" s="50" t="str">
        <f t="shared" si="194"/>
        <v>...</v>
      </c>
      <c r="C478" s="50" t="str">
        <f t="shared" si="195"/>
        <v>.....</v>
      </c>
      <c r="D478" s="50" t="str">
        <f>IF($C478=".....","",_xlfn.IFNA(VLOOKUP($C478, Parameter!$A$4:$L$5000, 3, FALSE), ""))</f>
        <v/>
      </c>
      <c r="E478" s="50" t="str">
        <f t="shared" si="196"/>
        <v>.....</v>
      </c>
      <c r="F478" s="50" t="str">
        <f t="shared" si="197"/>
        <v>......</v>
      </c>
      <c r="G478" s="50" t="str">
        <f t="shared" si="198"/>
        <v>...</v>
      </c>
      <c r="H478" s="40">
        <f>IF(E478=".....", 0, _xlfn.IFNA(VLOOKUP($E478, Parameter2!$A$2:$C$5000, 3, FALSE), 0))</f>
        <v>0</v>
      </c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18" t="str">
        <f>IF(C478=".....","",_xlfn.IFNA(VLOOKUP($C478, Parameter!$A$4:$B$5000, 2, FALSE), "Kode belanja salah :("))</f>
        <v/>
      </c>
      <c r="X478" s="35"/>
      <c r="Y478" s="121"/>
      <c r="Z478" s="17"/>
      <c r="AA478" s="20"/>
      <c r="AB478" s="41" t="str">
        <f>IF($C478=".....","",VLOOKUP($C478, Parameter!$A$4:$L$5000, 6, FALSE))</f>
        <v/>
      </c>
      <c r="AC478" s="41" t="str">
        <f>IF($C478=".....","",VLOOKUP($C478, Parameter!$A$4:$L$5000, 7, FALSE))</f>
        <v/>
      </c>
      <c r="AD478" s="41" t="str">
        <f>IF($C478=".....","",VLOOKUP($C478, Parameter!$A$4:$L$5000, 8, FALSE))</f>
        <v/>
      </c>
      <c r="AE478" s="41" t="str">
        <f>IF($C478=".....","",VLOOKUP($C478, Parameter!$A$4:$L$5000, 9, FALSE))</f>
        <v/>
      </c>
      <c r="AF478" s="41" t="str">
        <f>IF($C478=".....","",VLOOKUP($C478, Parameter!$A$4:$L$5000, 10, FALSE))</f>
        <v/>
      </c>
      <c r="AG478" s="41" t="str">
        <f>IF($C478=".....","",VLOOKUP($C478, Parameter!$A$4:$L$5000, 11, FALSE))</f>
        <v/>
      </c>
      <c r="AH478" s="41" t="str">
        <f>IF($C478="..0.0.0.000","",_xlfn.IFNA(VLOOKUP($C478, Parameter!$A$4:$L$5000, 12, FALSE), ""))</f>
        <v/>
      </c>
      <c r="AI478" s="39"/>
      <c r="AJ478" s="39"/>
      <c r="AK478" s="39"/>
      <c r="AL478" s="39"/>
      <c r="AM478" s="39"/>
      <c r="AN478" s="39"/>
      <c r="AO478" s="39"/>
      <c r="AP478" s="41" t="str">
        <f>IF(F478="......", "", _xlfn.IFNA(VLOOKUP(F478, Parameter2!$D$2:$E$15000, 2, FALSE), "Kode aset salah :("))</f>
        <v/>
      </c>
      <c r="AQ478" s="39"/>
      <c r="AR478" s="51"/>
      <c r="AS478" s="52"/>
      <c r="AT478" s="53">
        <f t="shared" si="199"/>
        <v>0</v>
      </c>
      <c r="AU478" s="39" t="str">
        <f t="shared" si="200"/>
        <v/>
      </c>
      <c r="AV478" s="39" t="str">
        <f t="shared" si="201"/>
        <v/>
      </c>
      <c r="AW478" s="39" t="str">
        <f t="shared" si="202"/>
        <v/>
      </c>
      <c r="AX478" s="39" t="str">
        <f t="shared" si="203"/>
        <v/>
      </c>
      <c r="AY478" s="41" t="str">
        <f>IF(G478="...", "", VLOOKUP(G478, UPB!$A$3:$B$5000, 2, FALSE))</f>
        <v/>
      </c>
      <c r="AZ478" s="84"/>
      <c r="BA478" s="76"/>
      <c r="BB478" s="65"/>
      <c r="BC478" s="65"/>
      <c r="BD478" s="54"/>
      <c r="BE478" s="65"/>
      <c r="BF478" s="65"/>
      <c r="BG478" s="65"/>
      <c r="BH478" s="65"/>
      <c r="BI478" s="65"/>
      <c r="BJ478" s="65"/>
      <c r="BK478" s="65"/>
      <c r="BL478" s="65"/>
      <c r="BM478" s="65"/>
      <c r="BN478" s="70"/>
      <c r="BO478" s="65"/>
      <c r="BP478" s="65"/>
      <c r="BQ478" s="65"/>
      <c r="BR478" s="65"/>
      <c r="BS478" s="65"/>
      <c r="BT478" s="65"/>
      <c r="BU478" s="55" t="str">
        <f>IF(AND($D478 &lt;&gt; "", $D478 &lt;&gt; $E478, $F478 &lt;&gt; "x.x.x.x.x.x.x"), VLOOKUP($E478, Parameter!$E$3:$N$5000, 9, FALSE), "")</f>
        <v/>
      </c>
      <c r="BV478" s="55" t="str">
        <f>IF(AND($D478 &lt;&gt; "", $D478 &lt;&gt; $E478, $F478 &lt;&gt; "x.x.x.x.x.x.x"), VLOOKUP($E478, Parameter!$E$3:$N$5000, 10, FALSE), "")</f>
        <v/>
      </c>
      <c r="BW478" s="55" t="str">
        <f>IF(AND($D478 &lt;&gt; "", $D478 &lt;&gt; $E478, $F478 &lt;&gt; "x.x.x.x.x.x.x"), VLOOKUP($C478, Parameter!$A$4:$L$5000, 3, FALSE), "")</f>
        <v/>
      </c>
      <c r="BX478" s="55" t="str">
        <f>IF(AND($D478 &lt;&gt; "", $D478 &lt;&gt; $E478, $F478 &lt;&gt; "x.x.x.x.x.x.x"), VLOOKUP($C478, Parameter!$A$4:$L$5000, 4, FALSE), "")</f>
        <v/>
      </c>
      <c r="BY478" s="56">
        <f t="shared" si="204"/>
        <v>0</v>
      </c>
      <c r="BZ478" s="55" t="str">
        <f t="shared" si="205"/>
        <v>Intra</v>
      </c>
      <c r="CA478" s="55" t="str">
        <f>IF($BZ478="Ekstra", Parameter3!$B$2, "")</f>
        <v/>
      </c>
      <c r="CB478" s="55" t="str">
        <f>IF($BZ478="Ekstra", Parameter3!$C$2, "")</f>
        <v/>
      </c>
      <c r="CC478" s="55" t="str">
        <f>IF($BZ478="Ekstra", VLOOKUP($E478, Parameter!$E$3:$N$5000, 9, FALSE), "")</f>
        <v/>
      </c>
      <c r="CD478" s="55" t="str">
        <f>IF($BZ478="Ekstra", VLOOKUP($E478, Parameter!$E$3:$N$5000, 10, FALSE), "")</f>
        <v/>
      </c>
      <c r="CE478" s="56">
        <f t="shared" si="206"/>
        <v>0</v>
      </c>
      <c r="CF478" s="55" t="str">
        <f t="shared" si="216"/>
        <v/>
      </c>
      <c r="CG478" s="55" t="str">
        <f t="shared" si="216"/>
        <v/>
      </c>
      <c r="CH478" s="55" t="str">
        <f t="shared" si="207"/>
        <v/>
      </c>
      <c r="CI478" s="55" t="str">
        <f>IF($F478="x.x.x.x.x.x.x", VLOOKUP($C478, Parameter!$A$4:$L$5000, 4, FALSE), "")</f>
        <v/>
      </c>
      <c r="CJ478" s="56">
        <f t="shared" si="208"/>
        <v>0</v>
      </c>
      <c r="CM478" s="4" t="str">
        <f t="shared" si="209"/>
        <v>...-...-.....</v>
      </c>
      <c r="CN478" s="57">
        <f t="shared" si="210"/>
        <v>0</v>
      </c>
      <c r="CO478" s="58">
        <f t="shared" si="211"/>
        <v>0</v>
      </c>
      <c r="CP478" s="4" t="str">
        <f t="shared" si="212"/>
        <v/>
      </c>
      <c r="CQ478" s="4" t="b">
        <f t="shared" si="213"/>
        <v>0</v>
      </c>
      <c r="CR478" s="4" t="str">
        <f t="shared" si="214"/>
        <v/>
      </c>
      <c r="CS478" s="4" t="str">
        <f t="shared" si="215"/>
        <v/>
      </c>
      <c r="CT478" s="91" t="b">
        <f t="shared" si="192"/>
        <v>0</v>
      </c>
    </row>
    <row r="479" spans="1:98" s="4" customFormat="1" x14ac:dyDescent="0.25">
      <c r="A479" s="50" t="str">
        <f t="shared" si="193"/>
        <v>...</v>
      </c>
      <c r="B479" s="50" t="str">
        <f t="shared" si="194"/>
        <v>...</v>
      </c>
      <c r="C479" s="50" t="str">
        <f t="shared" si="195"/>
        <v>.....</v>
      </c>
      <c r="D479" s="50" t="str">
        <f>IF($C479=".....","",_xlfn.IFNA(VLOOKUP($C479, Parameter!$A$4:$L$5000, 3, FALSE), ""))</f>
        <v/>
      </c>
      <c r="E479" s="50" t="str">
        <f t="shared" si="196"/>
        <v>.....</v>
      </c>
      <c r="F479" s="50" t="str">
        <f t="shared" si="197"/>
        <v>......</v>
      </c>
      <c r="G479" s="50" t="str">
        <f t="shared" si="198"/>
        <v>...</v>
      </c>
      <c r="H479" s="40">
        <f>IF(E479=".....", 0, _xlfn.IFNA(VLOOKUP($E479, Parameter2!$A$2:$C$5000, 3, FALSE), 0))</f>
        <v>0</v>
      </c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18" t="str">
        <f>IF(C479=".....","",_xlfn.IFNA(VLOOKUP($C479, Parameter!$A$4:$B$5000, 2, FALSE), "Kode belanja salah :("))</f>
        <v/>
      </c>
      <c r="X479" s="35"/>
      <c r="Y479" s="121"/>
      <c r="Z479" s="17"/>
      <c r="AA479" s="20"/>
      <c r="AB479" s="41" t="str">
        <f>IF($C479=".....","",VLOOKUP($C479, Parameter!$A$4:$L$5000, 6, FALSE))</f>
        <v/>
      </c>
      <c r="AC479" s="41" t="str">
        <f>IF($C479=".....","",VLOOKUP($C479, Parameter!$A$4:$L$5000, 7, FALSE))</f>
        <v/>
      </c>
      <c r="AD479" s="41" t="str">
        <f>IF($C479=".....","",VLOOKUP($C479, Parameter!$A$4:$L$5000, 8, FALSE))</f>
        <v/>
      </c>
      <c r="AE479" s="41" t="str">
        <f>IF($C479=".....","",VLOOKUP($C479, Parameter!$A$4:$L$5000, 9, FALSE))</f>
        <v/>
      </c>
      <c r="AF479" s="41" t="str">
        <f>IF($C479=".....","",VLOOKUP($C479, Parameter!$A$4:$L$5000, 10, FALSE))</f>
        <v/>
      </c>
      <c r="AG479" s="41" t="str">
        <f>IF($C479=".....","",VLOOKUP($C479, Parameter!$A$4:$L$5000, 11, FALSE))</f>
        <v/>
      </c>
      <c r="AH479" s="41" t="str">
        <f>IF($C479="..0.0.0.000","",_xlfn.IFNA(VLOOKUP($C479, Parameter!$A$4:$L$5000, 12, FALSE), ""))</f>
        <v/>
      </c>
      <c r="AI479" s="39"/>
      <c r="AJ479" s="39"/>
      <c r="AK479" s="39"/>
      <c r="AL479" s="39"/>
      <c r="AM479" s="39"/>
      <c r="AN479" s="39"/>
      <c r="AO479" s="39"/>
      <c r="AP479" s="41" t="str">
        <f>IF(F479="......", "", _xlfn.IFNA(VLOOKUP(F479, Parameter2!$D$2:$E$15000, 2, FALSE), "Kode aset salah :("))</f>
        <v/>
      </c>
      <c r="AQ479" s="39"/>
      <c r="AR479" s="51"/>
      <c r="AS479" s="52"/>
      <c r="AT479" s="53">
        <f t="shared" si="199"/>
        <v>0</v>
      </c>
      <c r="AU479" s="39" t="str">
        <f t="shared" si="200"/>
        <v/>
      </c>
      <c r="AV479" s="39" t="str">
        <f t="shared" si="201"/>
        <v/>
      </c>
      <c r="AW479" s="39" t="str">
        <f t="shared" si="202"/>
        <v/>
      </c>
      <c r="AX479" s="39" t="str">
        <f t="shared" si="203"/>
        <v/>
      </c>
      <c r="AY479" s="41" t="str">
        <f>IF(G479="...", "", VLOOKUP(G479, UPB!$A$3:$B$5000, 2, FALSE))</f>
        <v/>
      </c>
      <c r="AZ479" s="84"/>
      <c r="BA479" s="76"/>
      <c r="BB479" s="65"/>
      <c r="BC479" s="65"/>
      <c r="BD479" s="54"/>
      <c r="BE479" s="65"/>
      <c r="BF479" s="65"/>
      <c r="BG479" s="65"/>
      <c r="BH479" s="65"/>
      <c r="BI479" s="65"/>
      <c r="BJ479" s="65"/>
      <c r="BK479" s="65"/>
      <c r="BL479" s="65"/>
      <c r="BM479" s="65"/>
      <c r="BN479" s="70"/>
      <c r="BO479" s="65"/>
      <c r="BP479" s="65"/>
      <c r="BQ479" s="65"/>
      <c r="BR479" s="65"/>
      <c r="BS479" s="65"/>
      <c r="BT479" s="65"/>
      <c r="BU479" s="55" t="str">
        <f>IF(AND($D479 &lt;&gt; "", $D479 &lt;&gt; $E479, $F479 &lt;&gt; "x.x.x.x.x.x.x"), VLOOKUP($E479, Parameter!$E$3:$N$5000, 9, FALSE), "")</f>
        <v/>
      </c>
      <c r="BV479" s="55" t="str">
        <f>IF(AND($D479 &lt;&gt; "", $D479 &lt;&gt; $E479, $F479 &lt;&gt; "x.x.x.x.x.x.x"), VLOOKUP($E479, Parameter!$E$3:$N$5000, 10, FALSE), "")</f>
        <v/>
      </c>
      <c r="BW479" s="55" t="str">
        <f>IF(AND($D479 &lt;&gt; "", $D479 &lt;&gt; $E479, $F479 &lt;&gt; "x.x.x.x.x.x.x"), VLOOKUP($C479, Parameter!$A$4:$L$5000, 3, FALSE), "")</f>
        <v/>
      </c>
      <c r="BX479" s="55" t="str">
        <f>IF(AND($D479 &lt;&gt; "", $D479 &lt;&gt; $E479, $F479 &lt;&gt; "x.x.x.x.x.x.x"), VLOOKUP($C479, Parameter!$A$4:$L$5000, 4, FALSE), "")</f>
        <v/>
      </c>
      <c r="BY479" s="56">
        <f t="shared" si="204"/>
        <v>0</v>
      </c>
      <c r="BZ479" s="55" t="str">
        <f t="shared" si="205"/>
        <v>Intra</v>
      </c>
      <c r="CA479" s="55" t="str">
        <f>IF($BZ479="Ekstra", Parameter3!$B$2, "")</f>
        <v/>
      </c>
      <c r="CB479" s="55" t="str">
        <f>IF($BZ479="Ekstra", Parameter3!$C$2, "")</f>
        <v/>
      </c>
      <c r="CC479" s="55" t="str">
        <f>IF($BZ479="Ekstra", VLOOKUP($E479, Parameter!$E$3:$N$5000, 9, FALSE), "")</f>
        <v/>
      </c>
      <c r="CD479" s="55" t="str">
        <f>IF($BZ479="Ekstra", VLOOKUP($E479, Parameter!$E$3:$N$5000, 10, FALSE), "")</f>
        <v/>
      </c>
      <c r="CE479" s="56">
        <f t="shared" si="206"/>
        <v>0</v>
      </c>
      <c r="CF479" s="55" t="str">
        <f t="shared" si="216"/>
        <v/>
      </c>
      <c r="CG479" s="55" t="str">
        <f t="shared" si="216"/>
        <v/>
      </c>
      <c r="CH479" s="55" t="str">
        <f t="shared" si="207"/>
        <v/>
      </c>
      <c r="CI479" s="55" t="str">
        <f>IF($F479="x.x.x.x.x.x.x", VLOOKUP($C479, Parameter!$A$4:$L$5000, 4, FALSE), "")</f>
        <v/>
      </c>
      <c r="CJ479" s="56">
        <f t="shared" si="208"/>
        <v>0</v>
      </c>
      <c r="CM479" s="4" t="str">
        <f t="shared" si="209"/>
        <v>...-...-.....</v>
      </c>
      <c r="CN479" s="57">
        <f t="shared" si="210"/>
        <v>0</v>
      </c>
      <c r="CO479" s="58">
        <f t="shared" si="211"/>
        <v>0</v>
      </c>
      <c r="CP479" s="4" t="str">
        <f t="shared" si="212"/>
        <v/>
      </c>
      <c r="CQ479" s="4" t="b">
        <f t="shared" si="213"/>
        <v>0</v>
      </c>
      <c r="CR479" s="4" t="str">
        <f t="shared" si="214"/>
        <v/>
      </c>
      <c r="CS479" s="4" t="str">
        <f t="shared" si="215"/>
        <v/>
      </c>
      <c r="CT479" s="91" t="b">
        <f t="shared" si="192"/>
        <v>0</v>
      </c>
    </row>
    <row r="480" spans="1:98" s="4" customFormat="1" x14ac:dyDescent="0.25">
      <c r="A480" s="50" t="str">
        <f t="shared" si="193"/>
        <v>...</v>
      </c>
      <c r="B480" s="50" t="str">
        <f t="shared" si="194"/>
        <v>...</v>
      </c>
      <c r="C480" s="50" t="str">
        <f t="shared" si="195"/>
        <v>.....</v>
      </c>
      <c r="D480" s="50" t="str">
        <f>IF($C480=".....","",_xlfn.IFNA(VLOOKUP($C480, Parameter!$A$4:$L$5000, 3, FALSE), ""))</f>
        <v/>
      </c>
      <c r="E480" s="50" t="str">
        <f t="shared" si="196"/>
        <v>.....</v>
      </c>
      <c r="F480" s="50" t="str">
        <f t="shared" si="197"/>
        <v>......</v>
      </c>
      <c r="G480" s="50" t="str">
        <f t="shared" si="198"/>
        <v>...</v>
      </c>
      <c r="H480" s="40">
        <f>IF(E480=".....", 0, _xlfn.IFNA(VLOOKUP($E480, Parameter2!$A$2:$C$5000, 3, FALSE), 0))</f>
        <v>0</v>
      </c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18" t="str">
        <f>IF(C480=".....","",_xlfn.IFNA(VLOOKUP($C480, Parameter!$A$4:$B$5000, 2, FALSE), "Kode belanja salah :("))</f>
        <v/>
      </c>
      <c r="X480" s="35"/>
      <c r="Y480" s="121"/>
      <c r="Z480" s="17"/>
      <c r="AA480" s="20"/>
      <c r="AB480" s="41" t="str">
        <f>IF($C480=".....","",VLOOKUP($C480, Parameter!$A$4:$L$5000, 6, FALSE))</f>
        <v/>
      </c>
      <c r="AC480" s="41" t="str">
        <f>IF($C480=".....","",VLOOKUP($C480, Parameter!$A$4:$L$5000, 7, FALSE))</f>
        <v/>
      </c>
      <c r="AD480" s="41" t="str">
        <f>IF($C480=".....","",VLOOKUP($C480, Parameter!$A$4:$L$5000, 8, FALSE))</f>
        <v/>
      </c>
      <c r="AE480" s="41" t="str">
        <f>IF($C480=".....","",VLOOKUP($C480, Parameter!$A$4:$L$5000, 9, FALSE))</f>
        <v/>
      </c>
      <c r="AF480" s="41" t="str">
        <f>IF($C480=".....","",VLOOKUP($C480, Parameter!$A$4:$L$5000, 10, FALSE))</f>
        <v/>
      </c>
      <c r="AG480" s="41" t="str">
        <f>IF($C480=".....","",VLOOKUP($C480, Parameter!$A$4:$L$5000, 11, FALSE))</f>
        <v/>
      </c>
      <c r="AH480" s="41" t="str">
        <f>IF($C480="..0.0.0.000","",_xlfn.IFNA(VLOOKUP($C480, Parameter!$A$4:$L$5000, 12, FALSE), ""))</f>
        <v/>
      </c>
      <c r="AI480" s="39"/>
      <c r="AJ480" s="39"/>
      <c r="AK480" s="39"/>
      <c r="AL480" s="39"/>
      <c r="AM480" s="39"/>
      <c r="AN480" s="39"/>
      <c r="AO480" s="39"/>
      <c r="AP480" s="41" t="str">
        <f>IF(F480="......", "", _xlfn.IFNA(VLOOKUP(F480, Parameter2!$D$2:$E$15000, 2, FALSE), "Kode aset salah :("))</f>
        <v/>
      </c>
      <c r="AQ480" s="39"/>
      <c r="AR480" s="51"/>
      <c r="AS480" s="52"/>
      <c r="AT480" s="53">
        <f t="shared" si="199"/>
        <v>0</v>
      </c>
      <c r="AU480" s="39" t="str">
        <f t="shared" si="200"/>
        <v/>
      </c>
      <c r="AV480" s="39" t="str">
        <f t="shared" si="201"/>
        <v/>
      </c>
      <c r="AW480" s="39" t="str">
        <f t="shared" si="202"/>
        <v/>
      </c>
      <c r="AX480" s="39" t="str">
        <f t="shared" si="203"/>
        <v/>
      </c>
      <c r="AY480" s="41" t="str">
        <f>IF(G480="...", "", VLOOKUP(G480, UPB!$A$3:$B$5000, 2, FALSE))</f>
        <v/>
      </c>
      <c r="AZ480" s="84"/>
      <c r="BA480" s="76"/>
      <c r="BB480" s="65"/>
      <c r="BC480" s="65"/>
      <c r="BD480" s="54"/>
      <c r="BE480" s="65"/>
      <c r="BF480" s="65"/>
      <c r="BG480" s="65"/>
      <c r="BH480" s="65"/>
      <c r="BI480" s="65"/>
      <c r="BJ480" s="65"/>
      <c r="BK480" s="65"/>
      <c r="BL480" s="65"/>
      <c r="BM480" s="65"/>
      <c r="BN480" s="70"/>
      <c r="BO480" s="65"/>
      <c r="BP480" s="65"/>
      <c r="BQ480" s="65"/>
      <c r="BR480" s="65"/>
      <c r="BS480" s="65"/>
      <c r="BT480" s="65"/>
      <c r="BU480" s="55" t="str">
        <f>IF(AND($D480 &lt;&gt; "", $D480 &lt;&gt; $E480, $F480 &lt;&gt; "x.x.x.x.x.x.x"), VLOOKUP($E480, Parameter!$E$3:$N$5000, 9, FALSE), "")</f>
        <v/>
      </c>
      <c r="BV480" s="55" t="str">
        <f>IF(AND($D480 &lt;&gt; "", $D480 &lt;&gt; $E480, $F480 &lt;&gt; "x.x.x.x.x.x.x"), VLOOKUP($E480, Parameter!$E$3:$N$5000, 10, FALSE), "")</f>
        <v/>
      </c>
      <c r="BW480" s="55" t="str">
        <f>IF(AND($D480 &lt;&gt; "", $D480 &lt;&gt; $E480, $F480 &lt;&gt; "x.x.x.x.x.x.x"), VLOOKUP($C480, Parameter!$A$4:$L$5000, 3, FALSE), "")</f>
        <v/>
      </c>
      <c r="BX480" s="55" t="str">
        <f>IF(AND($D480 &lt;&gt; "", $D480 &lt;&gt; $E480, $F480 &lt;&gt; "x.x.x.x.x.x.x"), VLOOKUP($C480, Parameter!$A$4:$L$5000, 4, FALSE), "")</f>
        <v/>
      </c>
      <c r="BY480" s="56">
        <f t="shared" si="204"/>
        <v>0</v>
      </c>
      <c r="BZ480" s="55" t="str">
        <f t="shared" si="205"/>
        <v>Intra</v>
      </c>
      <c r="CA480" s="55" t="str">
        <f>IF($BZ480="Ekstra", Parameter3!$B$2, "")</f>
        <v/>
      </c>
      <c r="CB480" s="55" t="str">
        <f>IF($BZ480="Ekstra", Parameter3!$C$2, "")</f>
        <v/>
      </c>
      <c r="CC480" s="55" t="str">
        <f>IF($BZ480="Ekstra", VLOOKUP($E480, Parameter!$E$3:$N$5000, 9, FALSE), "")</f>
        <v/>
      </c>
      <c r="CD480" s="55" t="str">
        <f>IF($BZ480="Ekstra", VLOOKUP($E480, Parameter!$E$3:$N$5000, 10, FALSE), "")</f>
        <v/>
      </c>
      <c r="CE480" s="56">
        <f t="shared" si="206"/>
        <v>0</v>
      </c>
      <c r="CF480" s="55" t="str">
        <f t="shared" si="216"/>
        <v/>
      </c>
      <c r="CG480" s="55" t="str">
        <f t="shared" si="216"/>
        <v/>
      </c>
      <c r="CH480" s="55" t="str">
        <f t="shared" si="207"/>
        <v/>
      </c>
      <c r="CI480" s="55" t="str">
        <f>IF($F480="x.x.x.x.x.x.x", VLOOKUP($C480, Parameter!$A$4:$L$5000, 4, FALSE), "")</f>
        <v/>
      </c>
      <c r="CJ480" s="56">
        <f t="shared" si="208"/>
        <v>0</v>
      </c>
      <c r="CM480" s="4" t="str">
        <f t="shared" si="209"/>
        <v>...-...-.....</v>
      </c>
      <c r="CN480" s="57">
        <f t="shared" si="210"/>
        <v>0</v>
      </c>
      <c r="CO480" s="58">
        <f t="shared" si="211"/>
        <v>0</v>
      </c>
      <c r="CP480" s="4" t="str">
        <f t="shared" si="212"/>
        <v/>
      </c>
      <c r="CQ480" s="4" t="b">
        <f t="shared" si="213"/>
        <v>0</v>
      </c>
      <c r="CR480" s="4" t="str">
        <f t="shared" si="214"/>
        <v/>
      </c>
      <c r="CS480" s="4" t="str">
        <f t="shared" si="215"/>
        <v/>
      </c>
      <c r="CT480" s="91" t="b">
        <f t="shared" si="192"/>
        <v>0</v>
      </c>
    </row>
    <row r="481" spans="1:98" s="4" customFormat="1" x14ac:dyDescent="0.25">
      <c r="A481" s="50" t="str">
        <f t="shared" si="193"/>
        <v>...</v>
      </c>
      <c r="B481" s="50" t="str">
        <f t="shared" si="194"/>
        <v>...</v>
      </c>
      <c r="C481" s="50" t="str">
        <f t="shared" si="195"/>
        <v>.....</v>
      </c>
      <c r="D481" s="50" t="str">
        <f>IF($C481=".....","",_xlfn.IFNA(VLOOKUP($C481, Parameter!$A$4:$L$5000, 3, FALSE), ""))</f>
        <v/>
      </c>
      <c r="E481" s="50" t="str">
        <f t="shared" si="196"/>
        <v>.....</v>
      </c>
      <c r="F481" s="50" t="str">
        <f t="shared" si="197"/>
        <v>......</v>
      </c>
      <c r="G481" s="50" t="str">
        <f t="shared" si="198"/>
        <v>...</v>
      </c>
      <c r="H481" s="40">
        <f>IF(E481=".....", 0, _xlfn.IFNA(VLOOKUP($E481, Parameter2!$A$2:$C$5000, 3, FALSE), 0))</f>
        <v>0</v>
      </c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18" t="str">
        <f>IF(C481=".....","",_xlfn.IFNA(VLOOKUP($C481, Parameter!$A$4:$B$5000, 2, FALSE), "Kode belanja salah :("))</f>
        <v/>
      </c>
      <c r="X481" s="35"/>
      <c r="Y481" s="121"/>
      <c r="Z481" s="17"/>
      <c r="AA481" s="20"/>
      <c r="AB481" s="41" t="str">
        <f>IF($C481=".....","",VLOOKUP($C481, Parameter!$A$4:$L$5000, 6, FALSE))</f>
        <v/>
      </c>
      <c r="AC481" s="41" t="str">
        <f>IF($C481=".....","",VLOOKUP($C481, Parameter!$A$4:$L$5000, 7, FALSE))</f>
        <v/>
      </c>
      <c r="AD481" s="41" t="str">
        <f>IF($C481=".....","",VLOOKUP($C481, Parameter!$A$4:$L$5000, 8, FALSE))</f>
        <v/>
      </c>
      <c r="AE481" s="41" t="str">
        <f>IF($C481=".....","",VLOOKUP($C481, Parameter!$A$4:$L$5000, 9, FALSE))</f>
        <v/>
      </c>
      <c r="AF481" s="41" t="str">
        <f>IF($C481=".....","",VLOOKUP($C481, Parameter!$A$4:$L$5000, 10, FALSE))</f>
        <v/>
      </c>
      <c r="AG481" s="41" t="str">
        <f>IF($C481=".....","",VLOOKUP($C481, Parameter!$A$4:$L$5000, 11, FALSE))</f>
        <v/>
      </c>
      <c r="AH481" s="41" t="str">
        <f>IF($C481="..0.0.0.000","",_xlfn.IFNA(VLOOKUP($C481, Parameter!$A$4:$L$5000, 12, FALSE), ""))</f>
        <v/>
      </c>
      <c r="AI481" s="39"/>
      <c r="AJ481" s="39"/>
      <c r="AK481" s="39"/>
      <c r="AL481" s="39"/>
      <c r="AM481" s="39"/>
      <c r="AN481" s="39"/>
      <c r="AO481" s="39"/>
      <c r="AP481" s="41" t="str">
        <f>IF(F481="......", "", _xlfn.IFNA(VLOOKUP(F481, Parameter2!$D$2:$E$15000, 2, FALSE), "Kode aset salah :("))</f>
        <v/>
      </c>
      <c r="AQ481" s="39"/>
      <c r="AR481" s="51"/>
      <c r="AS481" s="52"/>
      <c r="AT481" s="53">
        <f t="shared" si="199"/>
        <v>0</v>
      </c>
      <c r="AU481" s="39" t="str">
        <f t="shared" si="200"/>
        <v/>
      </c>
      <c r="AV481" s="39" t="str">
        <f t="shared" si="201"/>
        <v/>
      </c>
      <c r="AW481" s="39" t="str">
        <f t="shared" si="202"/>
        <v/>
      </c>
      <c r="AX481" s="39" t="str">
        <f t="shared" si="203"/>
        <v/>
      </c>
      <c r="AY481" s="41" t="str">
        <f>IF(G481="...", "", VLOOKUP(G481, UPB!$A$3:$B$5000, 2, FALSE))</f>
        <v/>
      </c>
      <c r="AZ481" s="84"/>
      <c r="BA481" s="76"/>
      <c r="BB481" s="65"/>
      <c r="BC481" s="65"/>
      <c r="BD481" s="54"/>
      <c r="BE481" s="65"/>
      <c r="BF481" s="65"/>
      <c r="BG481" s="65"/>
      <c r="BH481" s="65"/>
      <c r="BI481" s="65"/>
      <c r="BJ481" s="65"/>
      <c r="BK481" s="65"/>
      <c r="BL481" s="65"/>
      <c r="BM481" s="65"/>
      <c r="BN481" s="70"/>
      <c r="BO481" s="65"/>
      <c r="BP481" s="65"/>
      <c r="BQ481" s="65"/>
      <c r="BR481" s="65"/>
      <c r="BS481" s="65"/>
      <c r="BT481" s="65"/>
      <c r="BU481" s="55" t="str">
        <f>IF(AND($D481 &lt;&gt; "", $D481 &lt;&gt; $E481, $F481 &lt;&gt; "x.x.x.x.x.x.x"), VLOOKUP($E481, Parameter!$E$3:$N$5000, 9, FALSE), "")</f>
        <v/>
      </c>
      <c r="BV481" s="55" t="str">
        <f>IF(AND($D481 &lt;&gt; "", $D481 &lt;&gt; $E481, $F481 &lt;&gt; "x.x.x.x.x.x.x"), VLOOKUP($E481, Parameter!$E$3:$N$5000, 10, FALSE), "")</f>
        <v/>
      </c>
      <c r="BW481" s="55" t="str">
        <f>IF(AND($D481 &lt;&gt; "", $D481 &lt;&gt; $E481, $F481 &lt;&gt; "x.x.x.x.x.x.x"), VLOOKUP($C481, Parameter!$A$4:$L$5000, 3, FALSE), "")</f>
        <v/>
      </c>
      <c r="BX481" s="55" t="str">
        <f>IF(AND($D481 &lt;&gt; "", $D481 &lt;&gt; $E481, $F481 &lt;&gt; "x.x.x.x.x.x.x"), VLOOKUP($C481, Parameter!$A$4:$L$5000, 4, FALSE), "")</f>
        <v/>
      </c>
      <c r="BY481" s="56">
        <f t="shared" si="204"/>
        <v>0</v>
      </c>
      <c r="BZ481" s="55" t="str">
        <f t="shared" si="205"/>
        <v>Intra</v>
      </c>
      <c r="CA481" s="55" t="str">
        <f>IF($BZ481="Ekstra", Parameter3!$B$2, "")</f>
        <v/>
      </c>
      <c r="CB481" s="55" t="str">
        <f>IF($BZ481="Ekstra", Parameter3!$C$2, "")</f>
        <v/>
      </c>
      <c r="CC481" s="55" t="str">
        <f>IF($BZ481="Ekstra", VLOOKUP($E481, Parameter!$E$3:$N$5000, 9, FALSE), "")</f>
        <v/>
      </c>
      <c r="CD481" s="55" t="str">
        <f>IF($BZ481="Ekstra", VLOOKUP($E481, Parameter!$E$3:$N$5000, 10, FALSE), "")</f>
        <v/>
      </c>
      <c r="CE481" s="56">
        <f t="shared" si="206"/>
        <v>0</v>
      </c>
      <c r="CF481" s="55" t="str">
        <f t="shared" si="216"/>
        <v/>
      </c>
      <c r="CG481" s="55" t="str">
        <f t="shared" si="216"/>
        <v/>
      </c>
      <c r="CH481" s="55" t="str">
        <f t="shared" si="207"/>
        <v/>
      </c>
      <c r="CI481" s="55" t="str">
        <f>IF($F481="x.x.x.x.x.x.x", VLOOKUP($C481, Parameter!$A$4:$L$5000, 4, FALSE), "")</f>
        <v/>
      </c>
      <c r="CJ481" s="56">
        <f t="shared" si="208"/>
        <v>0</v>
      </c>
      <c r="CM481" s="4" t="str">
        <f t="shared" si="209"/>
        <v>...-...-.....</v>
      </c>
      <c r="CN481" s="57">
        <f t="shared" si="210"/>
        <v>0</v>
      </c>
      <c r="CO481" s="58">
        <f t="shared" si="211"/>
        <v>0</v>
      </c>
      <c r="CP481" s="4" t="str">
        <f t="shared" si="212"/>
        <v/>
      </c>
      <c r="CQ481" s="4" t="b">
        <f t="shared" si="213"/>
        <v>0</v>
      </c>
      <c r="CR481" s="4" t="str">
        <f t="shared" si="214"/>
        <v/>
      </c>
      <c r="CS481" s="4" t="str">
        <f t="shared" si="215"/>
        <v/>
      </c>
      <c r="CT481" s="91" t="b">
        <f t="shared" si="192"/>
        <v>0</v>
      </c>
    </row>
    <row r="482" spans="1:98" s="4" customFormat="1" x14ac:dyDescent="0.25">
      <c r="A482" s="50" t="str">
        <f t="shared" si="193"/>
        <v>...</v>
      </c>
      <c r="B482" s="50" t="str">
        <f t="shared" si="194"/>
        <v>...</v>
      </c>
      <c r="C482" s="50" t="str">
        <f t="shared" si="195"/>
        <v>.....</v>
      </c>
      <c r="D482" s="50" t="str">
        <f>IF($C482=".....","",_xlfn.IFNA(VLOOKUP($C482, Parameter!$A$4:$L$5000, 3, FALSE), ""))</f>
        <v/>
      </c>
      <c r="E482" s="50" t="str">
        <f t="shared" si="196"/>
        <v>.....</v>
      </c>
      <c r="F482" s="50" t="str">
        <f t="shared" si="197"/>
        <v>......</v>
      </c>
      <c r="G482" s="50" t="str">
        <f t="shared" si="198"/>
        <v>...</v>
      </c>
      <c r="H482" s="40">
        <f>IF(E482=".....", 0, _xlfn.IFNA(VLOOKUP($E482, Parameter2!$A$2:$C$5000, 3, FALSE), 0))</f>
        <v>0</v>
      </c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18" t="str">
        <f>IF(C482=".....","",_xlfn.IFNA(VLOOKUP($C482, Parameter!$A$4:$B$5000, 2, FALSE), "Kode belanja salah :("))</f>
        <v/>
      </c>
      <c r="X482" s="35"/>
      <c r="Y482" s="121"/>
      <c r="Z482" s="17"/>
      <c r="AA482" s="20"/>
      <c r="AB482" s="41" t="str">
        <f>IF($C482=".....","",VLOOKUP($C482, Parameter!$A$4:$L$5000, 6, FALSE))</f>
        <v/>
      </c>
      <c r="AC482" s="41" t="str">
        <f>IF($C482=".....","",VLOOKUP($C482, Parameter!$A$4:$L$5000, 7, FALSE))</f>
        <v/>
      </c>
      <c r="AD482" s="41" t="str">
        <f>IF($C482=".....","",VLOOKUP($C482, Parameter!$A$4:$L$5000, 8, FALSE))</f>
        <v/>
      </c>
      <c r="AE482" s="41" t="str">
        <f>IF($C482=".....","",VLOOKUP($C482, Parameter!$A$4:$L$5000, 9, FALSE))</f>
        <v/>
      </c>
      <c r="AF482" s="41" t="str">
        <f>IF($C482=".....","",VLOOKUP($C482, Parameter!$A$4:$L$5000, 10, FALSE))</f>
        <v/>
      </c>
      <c r="AG482" s="41" t="str">
        <f>IF($C482=".....","",VLOOKUP($C482, Parameter!$A$4:$L$5000, 11, FALSE))</f>
        <v/>
      </c>
      <c r="AH482" s="41" t="str">
        <f>IF($C482="..0.0.0.000","",_xlfn.IFNA(VLOOKUP($C482, Parameter!$A$4:$L$5000, 12, FALSE), ""))</f>
        <v/>
      </c>
      <c r="AI482" s="39"/>
      <c r="AJ482" s="39"/>
      <c r="AK482" s="39"/>
      <c r="AL482" s="39"/>
      <c r="AM482" s="39"/>
      <c r="AN482" s="39"/>
      <c r="AO482" s="39"/>
      <c r="AP482" s="41" t="str">
        <f>IF(F482="......", "", _xlfn.IFNA(VLOOKUP(F482, Parameter2!$D$2:$E$15000, 2, FALSE), "Kode aset salah :("))</f>
        <v/>
      </c>
      <c r="AQ482" s="39"/>
      <c r="AR482" s="51"/>
      <c r="AS482" s="52"/>
      <c r="AT482" s="53">
        <f t="shared" si="199"/>
        <v>0</v>
      </c>
      <c r="AU482" s="39" t="str">
        <f t="shared" si="200"/>
        <v/>
      </c>
      <c r="AV482" s="39" t="str">
        <f t="shared" si="201"/>
        <v/>
      </c>
      <c r="AW482" s="39" t="str">
        <f t="shared" si="202"/>
        <v/>
      </c>
      <c r="AX482" s="39" t="str">
        <f t="shared" si="203"/>
        <v/>
      </c>
      <c r="AY482" s="41" t="str">
        <f>IF(G482="...", "", VLOOKUP(G482, UPB!$A$3:$B$5000, 2, FALSE))</f>
        <v/>
      </c>
      <c r="AZ482" s="84"/>
      <c r="BA482" s="76"/>
      <c r="BB482" s="65"/>
      <c r="BC482" s="65"/>
      <c r="BD482" s="54"/>
      <c r="BE482" s="65"/>
      <c r="BF482" s="65"/>
      <c r="BG482" s="65"/>
      <c r="BH482" s="65"/>
      <c r="BI482" s="65"/>
      <c r="BJ482" s="65"/>
      <c r="BK482" s="65"/>
      <c r="BL482" s="65"/>
      <c r="BM482" s="65"/>
      <c r="BN482" s="70"/>
      <c r="BO482" s="65"/>
      <c r="BP482" s="65"/>
      <c r="BQ482" s="65"/>
      <c r="BR482" s="65"/>
      <c r="BS482" s="65"/>
      <c r="BT482" s="65"/>
      <c r="BU482" s="55" t="str">
        <f>IF(AND($D482 &lt;&gt; "", $D482 &lt;&gt; $E482, $F482 &lt;&gt; "x.x.x.x.x.x.x"), VLOOKUP($E482, Parameter!$E$3:$N$5000, 9, FALSE), "")</f>
        <v/>
      </c>
      <c r="BV482" s="55" t="str">
        <f>IF(AND($D482 &lt;&gt; "", $D482 &lt;&gt; $E482, $F482 &lt;&gt; "x.x.x.x.x.x.x"), VLOOKUP($E482, Parameter!$E$3:$N$5000, 10, FALSE), "")</f>
        <v/>
      </c>
      <c r="BW482" s="55" t="str">
        <f>IF(AND($D482 &lt;&gt; "", $D482 &lt;&gt; $E482, $F482 &lt;&gt; "x.x.x.x.x.x.x"), VLOOKUP($C482, Parameter!$A$4:$L$5000, 3, FALSE), "")</f>
        <v/>
      </c>
      <c r="BX482" s="55" t="str">
        <f>IF(AND($D482 &lt;&gt; "", $D482 &lt;&gt; $E482, $F482 &lt;&gt; "x.x.x.x.x.x.x"), VLOOKUP($C482, Parameter!$A$4:$L$5000, 4, FALSE), "")</f>
        <v/>
      </c>
      <c r="BY482" s="56">
        <f t="shared" si="204"/>
        <v>0</v>
      </c>
      <c r="BZ482" s="55" t="str">
        <f t="shared" si="205"/>
        <v>Intra</v>
      </c>
      <c r="CA482" s="55" t="str">
        <f>IF($BZ482="Ekstra", Parameter3!$B$2, "")</f>
        <v/>
      </c>
      <c r="CB482" s="55" t="str">
        <f>IF($BZ482="Ekstra", Parameter3!$C$2, "")</f>
        <v/>
      </c>
      <c r="CC482" s="55" t="str">
        <f>IF($BZ482="Ekstra", VLOOKUP($E482, Parameter!$E$3:$N$5000, 9, FALSE), "")</f>
        <v/>
      </c>
      <c r="CD482" s="55" t="str">
        <f>IF($BZ482="Ekstra", VLOOKUP($E482, Parameter!$E$3:$N$5000, 10, FALSE), "")</f>
        <v/>
      </c>
      <c r="CE482" s="56">
        <f t="shared" si="206"/>
        <v>0</v>
      </c>
      <c r="CF482" s="55" t="str">
        <f t="shared" si="216"/>
        <v/>
      </c>
      <c r="CG482" s="55" t="str">
        <f t="shared" si="216"/>
        <v/>
      </c>
      <c r="CH482" s="55" t="str">
        <f t="shared" si="207"/>
        <v/>
      </c>
      <c r="CI482" s="55" t="str">
        <f>IF($F482="x.x.x.x.x.x.x", VLOOKUP($C482, Parameter!$A$4:$L$5000, 4, FALSE), "")</f>
        <v/>
      </c>
      <c r="CJ482" s="56">
        <f t="shared" si="208"/>
        <v>0</v>
      </c>
      <c r="CM482" s="4" t="str">
        <f t="shared" si="209"/>
        <v>...-...-.....</v>
      </c>
      <c r="CN482" s="57">
        <f t="shared" si="210"/>
        <v>0</v>
      </c>
      <c r="CO482" s="58">
        <f t="shared" si="211"/>
        <v>0</v>
      </c>
      <c r="CP482" s="4" t="str">
        <f t="shared" si="212"/>
        <v/>
      </c>
      <c r="CQ482" s="4" t="b">
        <f t="shared" si="213"/>
        <v>0</v>
      </c>
      <c r="CR482" s="4" t="str">
        <f t="shared" si="214"/>
        <v/>
      </c>
      <c r="CS482" s="4" t="str">
        <f t="shared" si="215"/>
        <v/>
      </c>
      <c r="CT482" s="91" t="b">
        <f t="shared" si="192"/>
        <v>0</v>
      </c>
    </row>
    <row r="483" spans="1:98" s="4" customFormat="1" x14ac:dyDescent="0.25">
      <c r="A483" s="50" t="str">
        <f t="shared" si="193"/>
        <v>...</v>
      </c>
      <c r="B483" s="50" t="str">
        <f t="shared" si="194"/>
        <v>...</v>
      </c>
      <c r="C483" s="50" t="str">
        <f t="shared" si="195"/>
        <v>.....</v>
      </c>
      <c r="D483" s="50" t="str">
        <f>IF($C483=".....","",_xlfn.IFNA(VLOOKUP($C483, Parameter!$A$4:$L$5000, 3, FALSE), ""))</f>
        <v/>
      </c>
      <c r="E483" s="50" t="str">
        <f t="shared" si="196"/>
        <v>.....</v>
      </c>
      <c r="F483" s="50" t="str">
        <f t="shared" si="197"/>
        <v>......</v>
      </c>
      <c r="G483" s="50" t="str">
        <f t="shared" si="198"/>
        <v>...</v>
      </c>
      <c r="H483" s="40">
        <f>IF(E483=".....", 0, _xlfn.IFNA(VLOOKUP($E483, Parameter2!$A$2:$C$5000, 3, FALSE), 0))</f>
        <v>0</v>
      </c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18" t="str">
        <f>IF(C483=".....","",_xlfn.IFNA(VLOOKUP($C483, Parameter!$A$4:$B$5000, 2, FALSE), "Kode belanja salah :("))</f>
        <v/>
      </c>
      <c r="X483" s="35"/>
      <c r="Y483" s="121"/>
      <c r="Z483" s="17"/>
      <c r="AA483" s="20"/>
      <c r="AB483" s="41" t="str">
        <f>IF($C483=".....","",VLOOKUP($C483, Parameter!$A$4:$L$5000, 6, FALSE))</f>
        <v/>
      </c>
      <c r="AC483" s="41" t="str">
        <f>IF($C483=".....","",VLOOKUP($C483, Parameter!$A$4:$L$5000, 7, FALSE))</f>
        <v/>
      </c>
      <c r="AD483" s="41" t="str">
        <f>IF($C483=".....","",VLOOKUP($C483, Parameter!$A$4:$L$5000, 8, FALSE))</f>
        <v/>
      </c>
      <c r="AE483" s="41" t="str">
        <f>IF($C483=".....","",VLOOKUP($C483, Parameter!$A$4:$L$5000, 9, FALSE))</f>
        <v/>
      </c>
      <c r="AF483" s="41" t="str">
        <f>IF($C483=".....","",VLOOKUP($C483, Parameter!$A$4:$L$5000, 10, FALSE))</f>
        <v/>
      </c>
      <c r="AG483" s="41" t="str">
        <f>IF($C483=".....","",VLOOKUP($C483, Parameter!$A$4:$L$5000, 11, FALSE))</f>
        <v/>
      </c>
      <c r="AH483" s="41" t="str">
        <f>IF($C483="..0.0.0.000","",_xlfn.IFNA(VLOOKUP($C483, Parameter!$A$4:$L$5000, 12, FALSE), ""))</f>
        <v/>
      </c>
      <c r="AI483" s="39"/>
      <c r="AJ483" s="39"/>
      <c r="AK483" s="39"/>
      <c r="AL483" s="39"/>
      <c r="AM483" s="39"/>
      <c r="AN483" s="39"/>
      <c r="AO483" s="39"/>
      <c r="AP483" s="41" t="str">
        <f>IF(F483="......", "", _xlfn.IFNA(VLOOKUP(F483, Parameter2!$D$2:$E$15000, 2, FALSE), "Kode aset salah :("))</f>
        <v/>
      </c>
      <c r="AQ483" s="39"/>
      <c r="AR483" s="51"/>
      <c r="AS483" s="52"/>
      <c r="AT483" s="53">
        <f t="shared" si="199"/>
        <v>0</v>
      </c>
      <c r="AU483" s="39" t="str">
        <f t="shared" si="200"/>
        <v/>
      </c>
      <c r="AV483" s="39" t="str">
        <f t="shared" si="201"/>
        <v/>
      </c>
      <c r="AW483" s="39" t="str">
        <f t="shared" si="202"/>
        <v/>
      </c>
      <c r="AX483" s="39" t="str">
        <f t="shared" si="203"/>
        <v/>
      </c>
      <c r="AY483" s="41" t="str">
        <f>IF(G483="...", "", VLOOKUP(G483, UPB!$A$3:$B$5000, 2, FALSE))</f>
        <v/>
      </c>
      <c r="AZ483" s="84"/>
      <c r="BA483" s="76"/>
      <c r="BB483" s="65"/>
      <c r="BC483" s="65"/>
      <c r="BD483" s="54"/>
      <c r="BE483" s="65"/>
      <c r="BF483" s="65"/>
      <c r="BG483" s="65"/>
      <c r="BH483" s="65"/>
      <c r="BI483" s="65"/>
      <c r="BJ483" s="65"/>
      <c r="BK483" s="65"/>
      <c r="BL483" s="65"/>
      <c r="BM483" s="65"/>
      <c r="BN483" s="70"/>
      <c r="BO483" s="65"/>
      <c r="BP483" s="65"/>
      <c r="BQ483" s="65"/>
      <c r="BR483" s="65"/>
      <c r="BS483" s="65"/>
      <c r="BT483" s="65"/>
      <c r="BU483" s="55" t="str">
        <f>IF(AND($D483 &lt;&gt; "", $D483 &lt;&gt; $E483, $F483 &lt;&gt; "x.x.x.x.x.x.x"), VLOOKUP($E483, Parameter!$E$3:$N$5000, 9, FALSE), "")</f>
        <v/>
      </c>
      <c r="BV483" s="55" t="str">
        <f>IF(AND($D483 &lt;&gt; "", $D483 &lt;&gt; $E483, $F483 &lt;&gt; "x.x.x.x.x.x.x"), VLOOKUP($E483, Parameter!$E$3:$N$5000, 10, FALSE), "")</f>
        <v/>
      </c>
      <c r="BW483" s="55" t="str">
        <f>IF(AND($D483 &lt;&gt; "", $D483 &lt;&gt; $E483, $F483 &lt;&gt; "x.x.x.x.x.x.x"), VLOOKUP($C483, Parameter!$A$4:$L$5000, 3, FALSE), "")</f>
        <v/>
      </c>
      <c r="BX483" s="55" t="str">
        <f>IF(AND($D483 &lt;&gt; "", $D483 &lt;&gt; $E483, $F483 &lt;&gt; "x.x.x.x.x.x.x"), VLOOKUP($C483, Parameter!$A$4:$L$5000, 4, FALSE), "")</f>
        <v/>
      </c>
      <c r="BY483" s="56">
        <f t="shared" si="204"/>
        <v>0</v>
      </c>
      <c r="BZ483" s="55" t="str">
        <f t="shared" si="205"/>
        <v>Intra</v>
      </c>
      <c r="CA483" s="55" t="str">
        <f>IF($BZ483="Ekstra", Parameter3!$B$2, "")</f>
        <v/>
      </c>
      <c r="CB483" s="55" t="str">
        <f>IF($BZ483="Ekstra", Parameter3!$C$2, "")</f>
        <v/>
      </c>
      <c r="CC483" s="55" t="str">
        <f>IF($BZ483="Ekstra", VLOOKUP($E483, Parameter!$E$3:$N$5000, 9, FALSE), "")</f>
        <v/>
      </c>
      <c r="CD483" s="55" t="str">
        <f>IF($BZ483="Ekstra", VLOOKUP($E483, Parameter!$E$3:$N$5000, 10, FALSE), "")</f>
        <v/>
      </c>
      <c r="CE483" s="56">
        <f t="shared" si="206"/>
        <v>0</v>
      </c>
      <c r="CF483" s="55" t="str">
        <f t="shared" si="216"/>
        <v/>
      </c>
      <c r="CG483" s="55" t="str">
        <f t="shared" si="216"/>
        <v/>
      </c>
      <c r="CH483" s="55" t="str">
        <f t="shared" si="207"/>
        <v/>
      </c>
      <c r="CI483" s="55" t="str">
        <f>IF($F483="x.x.x.x.x.x.x", VLOOKUP($C483, Parameter!$A$4:$L$5000, 4, FALSE), "")</f>
        <v/>
      </c>
      <c r="CJ483" s="56">
        <f t="shared" si="208"/>
        <v>0</v>
      </c>
      <c r="CM483" s="4" t="str">
        <f t="shared" si="209"/>
        <v>...-...-.....</v>
      </c>
      <c r="CN483" s="57">
        <f t="shared" si="210"/>
        <v>0</v>
      </c>
      <c r="CO483" s="58">
        <f t="shared" si="211"/>
        <v>0</v>
      </c>
      <c r="CP483" s="4" t="str">
        <f t="shared" si="212"/>
        <v/>
      </c>
      <c r="CQ483" s="4" t="b">
        <f t="shared" si="213"/>
        <v>0</v>
      </c>
      <c r="CR483" s="4" t="str">
        <f t="shared" si="214"/>
        <v/>
      </c>
      <c r="CS483" s="4" t="str">
        <f t="shared" si="215"/>
        <v/>
      </c>
      <c r="CT483" s="91" t="b">
        <f t="shared" si="192"/>
        <v>0</v>
      </c>
    </row>
    <row r="484" spans="1:98" s="4" customFormat="1" x14ac:dyDescent="0.25">
      <c r="A484" s="50" t="str">
        <f t="shared" si="193"/>
        <v>...</v>
      </c>
      <c r="B484" s="50" t="str">
        <f t="shared" si="194"/>
        <v>...</v>
      </c>
      <c r="C484" s="50" t="str">
        <f t="shared" si="195"/>
        <v>.....</v>
      </c>
      <c r="D484" s="50" t="str">
        <f>IF($C484=".....","",_xlfn.IFNA(VLOOKUP($C484, Parameter!$A$4:$L$5000, 3, FALSE), ""))</f>
        <v/>
      </c>
      <c r="E484" s="50" t="str">
        <f t="shared" si="196"/>
        <v>.....</v>
      </c>
      <c r="F484" s="50" t="str">
        <f t="shared" si="197"/>
        <v>......</v>
      </c>
      <c r="G484" s="50" t="str">
        <f t="shared" si="198"/>
        <v>...</v>
      </c>
      <c r="H484" s="40">
        <f>IF(E484=".....", 0, _xlfn.IFNA(VLOOKUP($E484, Parameter2!$A$2:$C$5000, 3, FALSE), 0))</f>
        <v>0</v>
      </c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18" t="str">
        <f>IF(C484=".....","",_xlfn.IFNA(VLOOKUP($C484, Parameter!$A$4:$B$5000, 2, FALSE), "Kode belanja salah :("))</f>
        <v/>
      </c>
      <c r="X484" s="35"/>
      <c r="Y484" s="121"/>
      <c r="Z484" s="17"/>
      <c r="AA484" s="20"/>
      <c r="AB484" s="41" t="str">
        <f>IF($C484=".....","",VLOOKUP($C484, Parameter!$A$4:$L$5000, 6, FALSE))</f>
        <v/>
      </c>
      <c r="AC484" s="41" t="str">
        <f>IF($C484=".....","",VLOOKUP($C484, Parameter!$A$4:$L$5000, 7, FALSE))</f>
        <v/>
      </c>
      <c r="AD484" s="41" t="str">
        <f>IF($C484=".....","",VLOOKUP($C484, Parameter!$A$4:$L$5000, 8, FALSE))</f>
        <v/>
      </c>
      <c r="AE484" s="41" t="str">
        <f>IF($C484=".....","",VLOOKUP($C484, Parameter!$A$4:$L$5000, 9, FALSE))</f>
        <v/>
      </c>
      <c r="AF484" s="41" t="str">
        <f>IF($C484=".....","",VLOOKUP($C484, Parameter!$A$4:$L$5000, 10, FALSE))</f>
        <v/>
      </c>
      <c r="AG484" s="41" t="str">
        <f>IF($C484=".....","",VLOOKUP($C484, Parameter!$A$4:$L$5000, 11, FALSE))</f>
        <v/>
      </c>
      <c r="AH484" s="41" t="str">
        <f>IF($C484="..0.0.0.000","",_xlfn.IFNA(VLOOKUP($C484, Parameter!$A$4:$L$5000, 12, FALSE), ""))</f>
        <v/>
      </c>
      <c r="AI484" s="39"/>
      <c r="AJ484" s="39"/>
      <c r="AK484" s="39"/>
      <c r="AL484" s="39"/>
      <c r="AM484" s="39"/>
      <c r="AN484" s="39"/>
      <c r="AO484" s="39"/>
      <c r="AP484" s="41" t="str">
        <f>IF(F484="......", "", _xlfn.IFNA(VLOOKUP(F484, Parameter2!$D$2:$E$15000, 2, FALSE), "Kode aset salah :("))</f>
        <v/>
      </c>
      <c r="AQ484" s="39"/>
      <c r="AR484" s="51"/>
      <c r="AS484" s="52"/>
      <c r="AT484" s="53">
        <f t="shared" si="199"/>
        <v>0</v>
      </c>
      <c r="AU484" s="39" t="str">
        <f t="shared" si="200"/>
        <v/>
      </c>
      <c r="AV484" s="39" t="str">
        <f t="shared" si="201"/>
        <v/>
      </c>
      <c r="AW484" s="39" t="str">
        <f t="shared" si="202"/>
        <v/>
      </c>
      <c r="AX484" s="39" t="str">
        <f t="shared" si="203"/>
        <v/>
      </c>
      <c r="AY484" s="41" t="str">
        <f>IF(G484="...", "", VLOOKUP(G484, UPB!$A$3:$B$5000, 2, FALSE))</f>
        <v/>
      </c>
      <c r="AZ484" s="84"/>
      <c r="BA484" s="76"/>
      <c r="BB484" s="65"/>
      <c r="BC484" s="65"/>
      <c r="BD484" s="54"/>
      <c r="BE484" s="65"/>
      <c r="BF484" s="65"/>
      <c r="BG484" s="65"/>
      <c r="BH484" s="65"/>
      <c r="BI484" s="65"/>
      <c r="BJ484" s="65"/>
      <c r="BK484" s="65"/>
      <c r="BL484" s="65"/>
      <c r="BM484" s="65"/>
      <c r="BN484" s="70"/>
      <c r="BO484" s="65"/>
      <c r="BP484" s="65"/>
      <c r="BQ484" s="65"/>
      <c r="BR484" s="65"/>
      <c r="BS484" s="65"/>
      <c r="BT484" s="65"/>
      <c r="BU484" s="55" t="str">
        <f>IF(AND($D484 &lt;&gt; "", $D484 &lt;&gt; $E484, $F484 &lt;&gt; "x.x.x.x.x.x.x"), VLOOKUP($E484, Parameter!$E$3:$N$5000, 9, FALSE), "")</f>
        <v/>
      </c>
      <c r="BV484" s="55" t="str">
        <f>IF(AND($D484 &lt;&gt; "", $D484 &lt;&gt; $E484, $F484 &lt;&gt; "x.x.x.x.x.x.x"), VLOOKUP($E484, Parameter!$E$3:$N$5000, 10, FALSE), "")</f>
        <v/>
      </c>
      <c r="BW484" s="55" t="str">
        <f>IF(AND($D484 &lt;&gt; "", $D484 &lt;&gt; $E484, $F484 &lt;&gt; "x.x.x.x.x.x.x"), VLOOKUP($C484, Parameter!$A$4:$L$5000, 3, FALSE), "")</f>
        <v/>
      </c>
      <c r="BX484" s="55" t="str">
        <f>IF(AND($D484 &lt;&gt; "", $D484 &lt;&gt; $E484, $F484 &lt;&gt; "x.x.x.x.x.x.x"), VLOOKUP($C484, Parameter!$A$4:$L$5000, 4, FALSE), "")</f>
        <v/>
      </c>
      <c r="BY484" s="56">
        <f t="shared" si="204"/>
        <v>0</v>
      </c>
      <c r="BZ484" s="55" t="str">
        <f t="shared" si="205"/>
        <v>Intra</v>
      </c>
      <c r="CA484" s="55" t="str">
        <f>IF($BZ484="Ekstra", Parameter3!$B$2, "")</f>
        <v/>
      </c>
      <c r="CB484" s="55" t="str">
        <f>IF($BZ484="Ekstra", Parameter3!$C$2, "")</f>
        <v/>
      </c>
      <c r="CC484" s="55" t="str">
        <f>IF($BZ484="Ekstra", VLOOKUP($E484, Parameter!$E$3:$N$5000, 9, FALSE), "")</f>
        <v/>
      </c>
      <c r="CD484" s="55" t="str">
        <f>IF($BZ484="Ekstra", VLOOKUP($E484, Parameter!$E$3:$N$5000, 10, FALSE), "")</f>
        <v/>
      </c>
      <c r="CE484" s="56">
        <f t="shared" si="206"/>
        <v>0</v>
      </c>
      <c r="CF484" s="55" t="str">
        <f t="shared" si="216"/>
        <v/>
      </c>
      <c r="CG484" s="55" t="str">
        <f t="shared" si="216"/>
        <v/>
      </c>
      <c r="CH484" s="55" t="str">
        <f t="shared" si="207"/>
        <v/>
      </c>
      <c r="CI484" s="55" t="str">
        <f>IF($F484="x.x.x.x.x.x.x", VLOOKUP($C484, Parameter!$A$4:$L$5000, 4, FALSE), "")</f>
        <v/>
      </c>
      <c r="CJ484" s="56">
        <f t="shared" si="208"/>
        <v>0</v>
      </c>
      <c r="CM484" s="4" t="str">
        <f t="shared" si="209"/>
        <v>...-...-.....</v>
      </c>
      <c r="CN484" s="57">
        <f t="shared" si="210"/>
        <v>0</v>
      </c>
      <c r="CO484" s="58">
        <f t="shared" si="211"/>
        <v>0</v>
      </c>
      <c r="CP484" s="4" t="str">
        <f t="shared" si="212"/>
        <v/>
      </c>
      <c r="CQ484" s="4" t="b">
        <f t="shared" si="213"/>
        <v>0</v>
      </c>
      <c r="CR484" s="4" t="str">
        <f t="shared" si="214"/>
        <v/>
      </c>
      <c r="CS484" s="4" t="str">
        <f t="shared" si="215"/>
        <v/>
      </c>
      <c r="CT484" s="91" t="b">
        <f t="shared" si="192"/>
        <v>0</v>
      </c>
    </row>
    <row r="485" spans="1:98" s="4" customFormat="1" x14ac:dyDescent="0.25">
      <c r="A485" s="50" t="str">
        <f t="shared" si="193"/>
        <v>...</v>
      </c>
      <c r="B485" s="50" t="str">
        <f t="shared" si="194"/>
        <v>...</v>
      </c>
      <c r="C485" s="50" t="str">
        <f t="shared" si="195"/>
        <v>.....</v>
      </c>
      <c r="D485" s="50" t="str">
        <f>IF($C485=".....","",_xlfn.IFNA(VLOOKUP($C485, Parameter!$A$4:$L$5000, 3, FALSE), ""))</f>
        <v/>
      </c>
      <c r="E485" s="50" t="str">
        <f t="shared" si="196"/>
        <v>.....</v>
      </c>
      <c r="F485" s="50" t="str">
        <f t="shared" si="197"/>
        <v>......</v>
      </c>
      <c r="G485" s="50" t="str">
        <f t="shared" si="198"/>
        <v>...</v>
      </c>
      <c r="H485" s="40">
        <f>IF(E485=".....", 0, _xlfn.IFNA(VLOOKUP($E485, Parameter2!$A$2:$C$5000, 3, FALSE), 0))</f>
        <v>0</v>
      </c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18" t="str">
        <f>IF(C485=".....","",_xlfn.IFNA(VLOOKUP($C485, Parameter!$A$4:$B$5000, 2, FALSE), "Kode belanja salah :("))</f>
        <v/>
      </c>
      <c r="X485" s="35"/>
      <c r="Y485" s="121"/>
      <c r="Z485" s="17"/>
      <c r="AA485" s="20"/>
      <c r="AB485" s="41" t="str">
        <f>IF($C485=".....","",VLOOKUP($C485, Parameter!$A$4:$L$5000, 6, FALSE))</f>
        <v/>
      </c>
      <c r="AC485" s="41" t="str">
        <f>IF($C485=".....","",VLOOKUP($C485, Parameter!$A$4:$L$5000, 7, FALSE))</f>
        <v/>
      </c>
      <c r="AD485" s="41" t="str">
        <f>IF($C485=".....","",VLOOKUP($C485, Parameter!$A$4:$L$5000, 8, FALSE))</f>
        <v/>
      </c>
      <c r="AE485" s="41" t="str">
        <f>IF($C485=".....","",VLOOKUP($C485, Parameter!$A$4:$L$5000, 9, FALSE))</f>
        <v/>
      </c>
      <c r="AF485" s="41" t="str">
        <f>IF($C485=".....","",VLOOKUP($C485, Parameter!$A$4:$L$5000, 10, FALSE))</f>
        <v/>
      </c>
      <c r="AG485" s="41" t="str">
        <f>IF($C485=".....","",VLOOKUP($C485, Parameter!$A$4:$L$5000, 11, FALSE))</f>
        <v/>
      </c>
      <c r="AH485" s="41" t="str">
        <f>IF($C485="..0.0.0.000","",_xlfn.IFNA(VLOOKUP($C485, Parameter!$A$4:$L$5000, 12, FALSE), ""))</f>
        <v/>
      </c>
      <c r="AI485" s="39"/>
      <c r="AJ485" s="39"/>
      <c r="AK485" s="39"/>
      <c r="AL485" s="39"/>
      <c r="AM485" s="39"/>
      <c r="AN485" s="39"/>
      <c r="AO485" s="39"/>
      <c r="AP485" s="41" t="str">
        <f>IF(F485="......", "", _xlfn.IFNA(VLOOKUP(F485, Parameter2!$D$2:$E$15000, 2, FALSE), "Kode aset salah :("))</f>
        <v/>
      </c>
      <c r="AQ485" s="39"/>
      <c r="AR485" s="51"/>
      <c r="AS485" s="52"/>
      <c r="AT485" s="53">
        <f t="shared" si="199"/>
        <v>0</v>
      </c>
      <c r="AU485" s="39" t="str">
        <f t="shared" si="200"/>
        <v/>
      </c>
      <c r="AV485" s="39" t="str">
        <f t="shared" si="201"/>
        <v/>
      </c>
      <c r="AW485" s="39" t="str">
        <f t="shared" si="202"/>
        <v/>
      </c>
      <c r="AX485" s="39" t="str">
        <f t="shared" si="203"/>
        <v/>
      </c>
      <c r="AY485" s="41" t="str">
        <f>IF(G485="...", "", VLOOKUP(G485, UPB!$A$3:$B$5000, 2, FALSE))</f>
        <v/>
      </c>
      <c r="AZ485" s="84"/>
      <c r="BA485" s="76"/>
      <c r="BB485" s="65"/>
      <c r="BC485" s="65"/>
      <c r="BD485" s="54"/>
      <c r="BE485" s="65"/>
      <c r="BF485" s="65"/>
      <c r="BG485" s="65"/>
      <c r="BH485" s="65"/>
      <c r="BI485" s="65"/>
      <c r="BJ485" s="65"/>
      <c r="BK485" s="65"/>
      <c r="BL485" s="65"/>
      <c r="BM485" s="65"/>
      <c r="BN485" s="70"/>
      <c r="BO485" s="65"/>
      <c r="BP485" s="65"/>
      <c r="BQ485" s="65"/>
      <c r="BR485" s="65"/>
      <c r="BS485" s="65"/>
      <c r="BT485" s="65"/>
      <c r="BU485" s="55" t="str">
        <f>IF(AND($D485 &lt;&gt; "", $D485 &lt;&gt; $E485, $F485 &lt;&gt; "x.x.x.x.x.x.x"), VLOOKUP($E485, Parameter!$E$3:$N$5000, 9, FALSE), "")</f>
        <v/>
      </c>
      <c r="BV485" s="55" t="str">
        <f>IF(AND($D485 &lt;&gt; "", $D485 &lt;&gt; $E485, $F485 &lt;&gt; "x.x.x.x.x.x.x"), VLOOKUP($E485, Parameter!$E$3:$N$5000, 10, FALSE), "")</f>
        <v/>
      </c>
      <c r="BW485" s="55" t="str">
        <f>IF(AND($D485 &lt;&gt; "", $D485 &lt;&gt; $E485, $F485 &lt;&gt; "x.x.x.x.x.x.x"), VLOOKUP($C485, Parameter!$A$4:$L$5000, 3, FALSE), "")</f>
        <v/>
      </c>
      <c r="BX485" s="55" t="str">
        <f>IF(AND($D485 &lt;&gt; "", $D485 &lt;&gt; $E485, $F485 &lt;&gt; "x.x.x.x.x.x.x"), VLOOKUP($C485, Parameter!$A$4:$L$5000, 4, FALSE), "")</f>
        <v/>
      </c>
      <c r="BY485" s="56">
        <f t="shared" si="204"/>
        <v>0</v>
      </c>
      <c r="BZ485" s="55" t="str">
        <f t="shared" si="205"/>
        <v>Intra</v>
      </c>
      <c r="CA485" s="55" t="str">
        <f>IF($BZ485="Ekstra", Parameter3!$B$2, "")</f>
        <v/>
      </c>
      <c r="CB485" s="55" t="str">
        <f>IF($BZ485="Ekstra", Parameter3!$C$2, "")</f>
        <v/>
      </c>
      <c r="CC485" s="55" t="str">
        <f>IF($BZ485="Ekstra", VLOOKUP($E485, Parameter!$E$3:$N$5000, 9, FALSE), "")</f>
        <v/>
      </c>
      <c r="CD485" s="55" t="str">
        <f>IF($BZ485="Ekstra", VLOOKUP($E485, Parameter!$E$3:$N$5000, 10, FALSE), "")</f>
        <v/>
      </c>
      <c r="CE485" s="56">
        <f t="shared" si="206"/>
        <v>0</v>
      </c>
      <c r="CF485" s="55" t="str">
        <f t="shared" si="216"/>
        <v/>
      </c>
      <c r="CG485" s="55" t="str">
        <f t="shared" si="216"/>
        <v/>
      </c>
      <c r="CH485" s="55" t="str">
        <f t="shared" si="207"/>
        <v/>
      </c>
      <c r="CI485" s="55" t="str">
        <f>IF($F485="x.x.x.x.x.x.x", VLOOKUP($C485, Parameter!$A$4:$L$5000, 4, FALSE), "")</f>
        <v/>
      </c>
      <c r="CJ485" s="56">
        <f t="shared" si="208"/>
        <v>0</v>
      </c>
      <c r="CM485" s="4" t="str">
        <f t="shared" si="209"/>
        <v>...-...-.....</v>
      </c>
      <c r="CN485" s="57">
        <f t="shared" si="210"/>
        <v>0</v>
      </c>
      <c r="CO485" s="58">
        <f t="shared" si="211"/>
        <v>0</v>
      </c>
      <c r="CP485" s="4" t="str">
        <f t="shared" si="212"/>
        <v/>
      </c>
      <c r="CQ485" s="4" t="b">
        <f t="shared" si="213"/>
        <v>0</v>
      </c>
      <c r="CR485" s="4" t="str">
        <f t="shared" si="214"/>
        <v/>
      </c>
      <c r="CS485" s="4" t="str">
        <f t="shared" si="215"/>
        <v/>
      </c>
      <c r="CT485" s="91" t="b">
        <f t="shared" si="192"/>
        <v>0</v>
      </c>
    </row>
    <row r="486" spans="1:98" s="4" customFormat="1" x14ac:dyDescent="0.25">
      <c r="A486" s="50" t="str">
        <f t="shared" si="193"/>
        <v>...</v>
      </c>
      <c r="B486" s="50" t="str">
        <f t="shared" si="194"/>
        <v>...</v>
      </c>
      <c r="C486" s="50" t="str">
        <f t="shared" si="195"/>
        <v>.....</v>
      </c>
      <c r="D486" s="50" t="str">
        <f>IF($C486=".....","",_xlfn.IFNA(VLOOKUP($C486, Parameter!$A$4:$L$5000, 3, FALSE), ""))</f>
        <v/>
      </c>
      <c r="E486" s="50" t="str">
        <f t="shared" si="196"/>
        <v>.....</v>
      </c>
      <c r="F486" s="50" t="str">
        <f t="shared" si="197"/>
        <v>......</v>
      </c>
      <c r="G486" s="50" t="str">
        <f t="shared" si="198"/>
        <v>...</v>
      </c>
      <c r="H486" s="40">
        <f>IF(E486=".....", 0, _xlfn.IFNA(VLOOKUP($E486, Parameter2!$A$2:$C$5000, 3, FALSE), 0))</f>
        <v>0</v>
      </c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18" t="str">
        <f>IF(C486=".....","",_xlfn.IFNA(VLOOKUP($C486, Parameter!$A$4:$B$5000, 2, FALSE), "Kode belanja salah :("))</f>
        <v/>
      </c>
      <c r="X486" s="35"/>
      <c r="Y486" s="121"/>
      <c r="Z486" s="17"/>
      <c r="AA486" s="20"/>
      <c r="AB486" s="41" t="str">
        <f>IF($C486=".....","",VLOOKUP($C486, Parameter!$A$4:$L$5000, 6, FALSE))</f>
        <v/>
      </c>
      <c r="AC486" s="41" t="str">
        <f>IF($C486=".....","",VLOOKUP($C486, Parameter!$A$4:$L$5000, 7, FALSE))</f>
        <v/>
      </c>
      <c r="AD486" s="41" t="str">
        <f>IF($C486=".....","",VLOOKUP($C486, Parameter!$A$4:$L$5000, 8, FALSE))</f>
        <v/>
      </c>
      <c r="AE486" s="41" t="str">
        <f>IF($C486=".....","",VLOOKUP($C486, Parameter!$A$4:$L$5000, 9, FALSE))</f>
        <v/>
      </c>
      <c r="AF486" s="41" t="str">
        <f>IF($C486=".....","",VLOOKUP($C486, Parameter!$A$4:$L$5000, 10, FALSE))</f>
        <v/>
      </c>
      <c r="AG486" s="41" t="str">
        <f>IF($C486=".....","",VLOOKUP($C486, Parameter!$A$4:$L$5000, 11, FALSE))</f>
        <v/>
      </c>
      <c r="AH486" s="41" t="str">
        <f>IF($C486="..0.0.0.000","",_xlfn.IFNA(VLOOKUP($C486, Parameter!$A$4:$L$5000, 12, FALSE), ""))</f>
        <v/>
      </c>
      <c r="AI486" s="39"/>
      <c r="AJ486" s="39"/>
      <c r="AK486" s="39"/>
      <c r="AL486" s="39"/>
      <c r="AM486" s="39"/>
      <c r="AN486" s="39"/>
      <c r="AO486" s="39"/>
      <c r="AP486" s="41" t="str">
        <f>IF(F486="......", "", _xlfn.IFNA(VLOOKUP(F486, Parameter2!$D$2:$E$15000, 2, FALSE), "Kode aset salah :("))</f>
        <v/>
      </c>
      <c r="AQ486" s="39"/>
      <c r="AR486" s="51"/>
      <c r="AS486" s="52"/>
      <c r="AT486" s="53">
        <f t="shared" si="199"/>
        <v>0</v>
      </c>
      <c r="AU486" s="39" t="str">
        <f t="shared" si="200"/>
        <v/>
      </c>
      <c r="AV486" s="39" t="str">
        <f t="shared" si="201"/>
        <v/>
      </c>
      <c r="AW486" s="39" t="str">
        <f t="shared" si="202"/>
        <v/>
      </c>
      <c r="AX486" s="39" t="str">
        <f t="shared" si="203"/>
        <v/>
      </c>
      <c r="AY486" s="41" t="str">
        <f>IF(G486="...", "", VLOOKUP(G486, UPB!$A$3:$B$5000, 2, FALSE))</f>
        <v/>
      </c>
      <c r="AZ486" s="84"/>
      <c r="BA486" s="76"/>
      <c r="BB486" s="65"/>
      <c r="BC486" s="65"/>
      <c r="BD486" s="54"/>
      <c r="BE486" s="65"/>
      <c r="BF486" s="65"/>
      <c r="BG486" s="65"/>
      <c r="BH486" s="65"/>
      <c r="BI486" s="65"/>
      <c r="BJ486" s="65"/>
      <c r="BK486" s="65"/>
      <c r="BL486" s="65"/>
      <c r="BM486" s="65"/>
      <c r="BN486" s="70"/>
      <c r="BO486" s="65"/>
      <c r="BP486" s="65"/>
      <c r="BQ486" s="65"/>
      <c r="BR486" s="65"/>
      <c r="BS486" s="65"/>
      <c r="BT486" s="65"/>
      <c r="BU486" s="55" t="str">
        <f>IF(AND($D486 &lt;&gt; "", $D486 &lt;&gt; $E486, $F486 &lt;&gt; "x.x.x.x.x.x.x"), VLOOKUP($E486, Parameter!$E$3:$N$5000, 9, FALSE), "")</f>
        <v/>
      </c>
      <c r="BV486" s="55" t="str">
        <f>IF(AND($D486 &lt;&gt; "", $D486 &lt;&gt; $E486, $F486 &lt;&gt; "x.x.x.x.x.x.x"), VLOOKUP($E486, Parameter!$E$3:$N$5000, 10, FALSE), "")</f>
        <v/>
      </c>
      <c r="BW486" s="55" t="str">
        <f>IF(AND($D486 &lt;&gt; "", $D486 &lt;&gt; $E486, $F486 &lt;&gt; "x.x.x.x.x.x.x"), VLOOKUP($C486, Parameter!$A$4:$L$5000, 3, FALSE), "")</f>
        <v/>
      </c>
      <c r="BX486" s="55" t="str">
        <f>IF(AND($D486 &lt;&gt; "", $D486 &lt;&gt; $E486, $F486 &lt;&gt; "x.x.x.x.x.x.x"), VLOOKUP($C486, Parameter!$A$4:$L$5000, 4, FALSE), "")</f>
        <v/>
      </c>
      <c r="BY486" s="56">
        <f t="shared" si="204"/>
        <v>0</v>
      </c>
      <c r="BZ486" s="55" t="str">
        <f t="shared" si="205"/>
        <v>Intra</v>
      </c>
      <c r="CA486" s="55" t="str">
        <f>IF($BZ486="Ekstra", Parameter3!$B$2, "")</f>
        <v/>
      </c>
      <c r="CB486" s="55" t="str">
        <f>IF($BZ486="Ekstra", Parameter3!$C$2, "")</f>
        <v/>
      </c>
      <c r="CC486" s="55" t="str">
        <f>IF($BZ486="Ekstra", VLOOKUP($E486, Parameter!$E$3:$N$5000, 9, FALSE), "")</f>
        <v/>
      </c>
      <c r="CD486" s="55" t="str">
        <f>IF($BZ486="Ekstra", VLOOKUP($E486, Parameter!$E$3:$N$5000, 10, FALSE), "")</f>
        <v/>
      </c>
      <c r="CE486" s="56">
        <f t="shared" si="206"/>
        <v>0</v>
      </c>
      <c r="CF486" s="55" t="str">
        <f t="shared" si="216"/>
        <v/>
      </c>
      <c r="CG486" s="55" t="str">
        <f t="shared" si="216"/>
        <v/>
      </c>
      <c r="CH486" s="55" t="str">
        <f t="shared" si="207"/>
        <v/>
      </c>
      <c r="CI486" s="55" t="str">
        <f>IF($F486="x.x.x.x.x.x.x", VLOOKUP($C486, Parameter!$A$4:$L$5000, 4, FALSE), "")</f>
        <v/>
      </c>
      <c r="CJ486" s="56">
        <f t="shared" si="208"/>
        <v>0</v>
      </c>
      <c r="CM486" s="4" t="str">
        <f t="shared" si="209"/>
        <v>...-...-.....</v>
      </c>
      <c r="CN486" s="57">
        <f t="shared" si="210"/>
        <v>0</v>
      </c>
      <c r="CO486" s="58">
        <f t="shared" si="211"/>
        <v>0</v>
      </c>
      <c r="CP486" s="4" t="str">
        <f t="shared" si="212"/>
        <v/>
      </c>
      <c r="CQ486" s="4" t="b">
        <f t="shared" si="213"/>
        <v>0</v>
      </c>
      <c r="CR486" s="4" t="str">
        <f t="shared" si="214"/>
        <v/>
      </c>
      <c r="CS486" s="4" t="str">
        <f t="shared" si="215"/>
        <v/>
      </c>
      <c r="CT486" s="91" t="b">
        <f t="shared" si="192"/>
        <v>0</v>
      </c>
    </row>
    <row r="487" spans="1:98" s="4" customFormat="1" x14ac:dyDescent="0.25">
      <c r="A487" s="50" t="str">
        <f t="shared" si="193"/>
        <v>...</v>
      </c>
      <c r="B487" s="50" t="str">
        <f t="shared" si="194"/>
        <v>...</v>
      </c>
      <c r="C487" s="50" t="str">
        <f t="shared" si="195"/>
        <v>.....</v>
      </c>
      <c r="D487" s="50" t="str">
        <f>IF($C487=".....","",_xlfn.IFNA(VLOOKUP($C487, Parameter!$A$4:$L$5000, 3, FALSE), ""))</f>
        <v/>
      </c>
      <c r="E487" s="50" t="str">
        <f t="shared" si="196"/>
        <v>.....</v>
      </c>
      <c r="F487" s="50" t="str">
        <f t="shared" si="197"/>
        <v>......</v>
      </c>
      <c r="G487" s="50" t="str">
        <f t="shared" si="198"/>
        <v>...</v>
      </c>
      <c r="H487" s="40">
        <f>IF(E487=".....", 0, _xlfn.IFNA(VLOOKUP($E487, Parameter2!$A$2:$C$5000, 3, FALSE), 0))</f>
        <v>0</v>
      </c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18" t="str">
        <f>IF(C487=".....","",_xlfn.IFNA(VLOOKUP($C487, Parameter!$A$4:$B$5000, 2, FALSE), "Kode belanja salah :("))</f>
        <v/>
      </c>
      <c r="X487" s="35"/>
      <c r="Y487" s="121"/>
      <c r="Z487" s="17"/>
      <c r="AA487" s="20"/>
      <c r="AB487" s="41" t="str">
        <f>IF($C487=".....","",VLOOKUP($C487, Parameter!$A$4:$L$5000, 6, FALSE))</f>
        <v/>
      </c>
      <c r="AC487" s="41" t="str">
        <f>IF($C487=".....","",VLOOKUP($C487, Parameter!$A$4:$L$5000, 7, FALSE))</f>
        <v/>
      </c>
      <c r="AD487" s="41" t="str">
        <f>IF($C487=".....","",VLOOKUP($C487, Parameter!$A$4:$L$5000, 8, FALSE))</f>
        <v/>
      </c>
      <c r="AE487" s="41" t="str">
        <f>IF($C487=".....","",VLOOKUP($C487, Parameter!$A$4:$L$5000, 9, FALSE))</f>
        <v/>
      </c>
      <c r="AF487" s="41" t="str">
        <f>IF($C487=".....","",VLOOKUP($C487, Parameter!$A$4:$L$5000, 10, FALSE))</f>
        <v/>
      </c>
      <c r="AG487" s="41" t="str">
        <f>IF($C487=".....","",VLOOKUP($C487, Parameter!$A$4:$L$5000, 11, FALSE))</f>
        <v/>
      </c>
      <c r="AH487" s="41" t="str">
        <f>IF($C487="..0.0.0.000","",_xlfn.IFNA(VLOOKUP($C487, Parameter!$A$4:$L$5000, 12, FALSE), ""))</f>
        <v/>
      </c>
      <c r="AI487" s="39"/>
      <c r="AJ487" s="39"/>
      <c r="AK487" s="39"/>
      <c r="AL487" s="39"/>
      <c r="AM487" s="39"/>
      <c r="AN487" s="39"/>
      <c r="AO487" s="39"/>
      <c r="AP487" s="41" t="str">
        <f>IF(F487="......", "", _xlfn.IFNA(VLOOKUP(F487, Parameter2!$D$2:$E$15000, 2, FALSE), "Kode aset salah :("))</f>
        <v/>
      </c>
      <c r="AQ487" s="39"/>
      <c r="AR487" s="51"/>
      <c r="AS487" s="52"/>
      <c r="AT487" s="53">
        <f t="shared" si="199"/>
        <v>0</v>
      </c>
      <c r="AU487" s="39" t="str">
        <f t="shared" si="200"/>
        <v/>
      </c>
      <c r="AV487" s="39" t="str">
        <f t="shared" si="201"/>
        <v/>
      </c>
      <c r="AW487" s="39" t="str">
        <f t="shared" si="202"/>
        <v/>
      </c>
      <c r="AX487" s="39" t="str">
        <f t="shared" si="203"/>
        <v/>
      </c>
      <c r="AY487" s="41" t="str">
        <f>IF(G487="...", "", VLOOKUP(G487, UPB!$A$3:$B$5000, 2, FALSE))</f>
        <v/>
      </c>
      <c r="AZ487" s="84"/>
      <c r="BA487" s="76"/>
      <c r="BB487" s="65"/>
      <c r="BC487" s="65"/>
      <c r="BD487" s="54"/>
      <c r="BE487" s="65"/>
      <c r="BF487" s="65"/>
      <c r="BG487" s="65"/>
      <c r="BH487" s="65"/>
      <c r="BI487" s="65"/>
      <c r="BJ487" s="65"/>
      <c r="BK487" s="65"/>
      <c r="BL487" s="65"/>
      <c r="BM487" s="65"/>
      <c r="BN487" s="70"/>
      <c r="BO487" s="65"/>
      <c r="BP487" s="65"/>
      <c r="BQ487" s="65"/>
      <c r="BR487" s="65"/>
      <c r="BS487" s="65"/>
      <c r="BT487" s="65"/>
      <c r="BU487" s="55" t="str">
        <f>IF(AND($D487 &lt;&gt; "", $D487 &lt;&gt; $E487, $F487 &lt;&gt; "x.x.x.x.x.x.x"), VLOOKUP($E487, Parameter!$E$3:$N$5000, 9, FALSE), "")</f>
        <v/>
      </c>
      <c r="BV487" s="55" t="str">
        <f>IF(AND($D487 &lt;&gt; "", $D487 &lt;&gt; $E487, $F487 &lt;&gt; "x.x.x.x.x.x.x"), VLOOKUP($E487, Parameter!$E$3:$N$5000, 10, FALSE), "")</f>
        <v/>
      </c>
      <c r="BW487" s="55" t="str">
        <f>IF(AND($D487 &lt;&gt; "", $D487 &lt;&gt; $E487, $F487 &lt;&gt; "x.x.x.x.x.x.x"), VLOOKUP($C487, Parameter!$A$4:$L$5000, 3, FALSE), "")</f>
        <v/>
      </c>
      <c r="BX487" s="55" t="str">
        <f>IF(AND($D487 &lt;&gt; "", $D487 &lt;&gt; $E487, $F487 &lt;&gt; "x.x.x.x.x.x.x"), VLOOKUP($C487, Parameter!$A$4:$L$5000, 4, FALSE), "")</f>
        <v/>
      </c>
      <c r="BY487" s="56">
        <f t="shared" si="204"/>
        <v>0</v>
      </c>
      <c r="BZ487" s="55" t="str">
        <f t="shared" si="205"/>
        <v>Intra</v>
      </c>
      <c r="CA487" s="55" t="str">
        <f>IF($BZ487="Ekstra", Parameter3!$B$2, "")</f>
        <v/>
      </c>
      <c r="CB487" s="55" t="str">
        <f>IF($BZ487="Ekstra", Parameter3!$C$2, "")</f>
        <v/>
      </c>
      <c r="CC487" s="55" t="str">
        <f>IF($BZ487="Ekstra", VLOOKUP($E487, Parameter!$E$3:$N$5000, 9, FALSE), "")</f>
        <v/>
      </c>
      <c r="CD487" s="55" t="str">
        <f>IF($BZ487="Ekstra", VLOOKUP($E487, Parameter!$E$3:$N$5000, 10, FALSE), "")</f>
        <v/>
      </c>
      <c r="CE487" s="56">
        <f t="shared" si="206"/>
        <v>0</v>
      </c>
      <c r="CF487" s="55" t="str">
        <f t="shared" si="216"/>
        <v/>
      </c>
      <c r="CG487" s="55" t="str">
        <f t="shared" si="216"/>
        <v/>
      </c>
      <c r="CH487" s="55" t="str">
        <f t="shared" si="207"/>
        <v/>
      </c>
      <c r="CI487" s="55" t="str">
        <f>IF($F487="x.x.x.x.x.x.x", VLOOKUP($C487, Parameter!$A$4:$L$5000, 4, FALSE), "")</f>
        <v/>
      </c>
      <c r="CJ487" s="56">
        <f t="shared" si="208"/>
        <v>0</v>
      </c>
      <c r="CM487" s="4" t="str">
        <f t="shared" si="209"/>
        <v>...-...-.....</v>
      </c>
      <c r="CN487" s="57">
        <f t="shared" si="210"/>
        <v>0</v>
      </c>
      <c r="CO487" s="58">
        <f t="shared" si="211"/>
        <v>0</v>
      </c>
      <c r="CP487" s="4" t="str">
        <f t="shared" si="212"/>
        <v/>
      </c>
      <c r="CQ487" s="4" t="b">
        <f t="shared" si="213"/>
        <v>0</v>
      </c>
      <c r="CR487" s="4" t="str">
        <f t="shared" si="214"/>
        <v/>
      </c>
      <c r="CS487" s="4" t="str">
        <f t="shared" si="215"/>
        <v/>
      </c>
      <c r="CT487" s="91" t="b">
        <f t="shared" si="192"/>
        <v>0</v>
      </c>
    </row>
    <row r="488" spans="1:98" s="4" customFormat="1" x14ac:dyDescent="0.25">
      <c r="A488" s="50" t="str">
        <f t="shared" si="193"/>
        <v>...</v>
      </c>
      <c r="B488" s="50" t="str">
        <f t="shared" si="194"/>
        <v>...</v>
      </c>
      <c r="C488" s="50" t="str">
        <f t="shared" si="195"/>
        <v>.....</v>
      </c>
      <c r="D488" s="50" t="str">
        <f>IF($C488=".....","",_xlfn.IFNA(VLOOKUP($C488, Parameter!$A$4:$L$5000, 3, FALSE), ""))</f>
        <v/>
      </c>
      <c r="E488" s="50" t="str">
        <f t="shared" si="196"/>
        <v>.....</v>
      </c>
      <c r="F488" s="50" t="str">
        <f t="shared" si="197"/>
        <v>......</v>
      </c>
      <c r="G488" s="50" t="str">
        <f t="shared" si="198"/>
        <v>...</v>
      </c>
      <c r="H488" s="40">
        <f>IF(E488=".....", 0, _xlfn.IFNA(VLOOKUP($E488, Parameter2!$A$2:$C$5000, 3, FALSE), 0))</f>
        <v>0</v>
      </c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18" t="str">
        <f>IF(C488=".....","",_xlfn.IFNA(VLOOKUP($C488, Parameter!$A$4:$B$5000, 2, FALSE), "Kode belanja salah :("))</f>
        <v/>
      </c>
      <c r="X488" s="35"/>
      <c r="Y488" s="121"/>
      <c r="Z488" s="17"/>
      <c r="AA488" s="20"/>
      <c r="AB488" s="41" t="str">
        <f>IF($C488=".....","",VLOOKUP($C488, Parameter!$A$4:$L$5000, 6, FALSE))</f>
        <v/>
      </c>
      <c r="AC488" s="41" t="str">
        <f>IF($C488=".....","",VLOOKUP($C488, Parameter!$A$4:$L$5000, 7, FALSE))</f>
        <v/>
      </c>
      <c r="AD488" s="41" t="str">
        <f>IF($C488=".....","",VLOOKUP($C488, Parameter!$A$4:$L$5000, 8, FALSE))</f>
        <v/>
      </c>
      <c r="AE488" s="41" t="str">
        <f>IF($C488=".....","",VLOOKUP($C488, Parameter!$A$4:$L$5000, 9, FALSE))</f>
        <v/>
      </c>
      <c r="AF488" s="41" t="str">
        <f>IF($C488=".....","",VLOOKUP($C488, Parameter!$A$4:$L$5000, 10, FALSE))</f>
        <v/>
      </c>
      <c r="AG488" s="41" t="str">
        <f>IF($C488=".....","",VLOOKUP($C488, Parameter!$A$4:$L$5000, 11, FALSE))</f>
        <v/>
      </c>
      <c r="AH488" s="41" t="str">
        <f>IF($C488="..0.0.0.000","",_xlfn.IFNA(VLOOKUP($C488, Parameter!$A$4:$L$5000, 12, FALSE), ""))</f>
        <v/>
      </c>
      <c r="AI488" s="39"/>
      <c r="AJ488" s="39"/>
      <c r="AK488" s="39"/>
      <c r="AL488" s="39"/>
      <c r="AM488" s="39"/>
      <c r="AN488" s="39"/>
      <c r="AO488" s="39"/>
      <c r="AP488" s="41" t="str">
        <f>IF(F488="......", "", _xlfn.IFNA(VLOOKUP(F488, Parameter2!$D$2:$E$15000, 2, FALSE), "Kode aset salah :("))</f>
        <v/>
      </c>
      <c r="AQ488" s="39"/>
      <c r="AR488" s="51"/>
      <c r="AS488" s="52"/>
      <c r="AT488" s="53">
        <f t="shared" si="199"/>
        <v>0</v>
      </c>
      <c r="AU488" s="39" t="str">
        <f t="shared" si="200"/>
        <v/>
      </c>
      <c r="AV488" s="39" t="str">
        <f t="shared" si="201"/>
        <v/>
      </c>
      <c r="AW488" s="39" t="str">
        <f t="shared" si="202"/>
        <v/>
      </c>
      <c r="AX488" s="39" t="str">
        <f t="shared" si="203"/>
        <v/>
      </c>
      <c r="AY488" s="41" t="str">
        <f>IF(G488="...", "", VLOOKUP(G488, UPB!$A$3:$B$5000, 2, FALSE))</f>
        <v/>
      </c>
      <c r="AZ488" s="84"/>
      <c r="BA488" s="76"/>
      <c r="BB488" s="65"/>
      <c r="BC488" s="65"/>
      <c r="BD488" s="54"/>
      <c r="BE488" s="65"/>
      <c r="BF488" s="65"/>
      <c r="BG488" s="65"/>
      <c r="BH488" s="65"/>
      <c r="BI488" s="65"/>
      <c r="BJ488" s="65"/>
      <c r="BK488" s="65"/>
      <c r="BL488" s="65"/>
      <c r="BM488" s="65"/>
      <c r="BN488" s="70"/>
      <c r="BO488" s="65"/>
      <c r="BP488" s="65"/>
      <c r="BQ488" s="65"/>
      <c r="BR488" s="65"/>
      <c r="BS488" s="65"/>
      <c r="BT488" s="65"/>
      <c r="BU488" s="55" t="str">
        <f>IF(AND($D488 &lt;&gt; "", $D488 &lt;&gt; $E488, $F488 &lt;&gt; "x.x.x.x.x.x.x"), VLOOKUP($E488, Parameter!$E$3:$N$5000, 9, FALSE), "")</f>
        <v/>
      </c>
      <c r="BV488" s="55" t="str">
        <f>IF(AND($D488 &lt;&gt; "", $D488 &lt;&gt; $E488, $F488 &lt;&gt; "x.x.x.x.x.x.x"), VLOOKUP($E488, Parameter!$E$3:$N$5000, 10, FALSE), "")</f>
        <v/>
      </c>
      <c r="BW488" s="55" t="str">
        <f>IF(AND($D488 &lt;&gt; "", $D488 &lt;&gt; $E488, $F488 &lt;&gt; "x.x.x.x.x.x.x"), VLOOKUP($C488, Parameter!$A$4:$L$5000, 3, FALSE), "")</f>
        <v/>
      </c>
      <c r="BX488" s="55" t="str">
        <f>IF(AND($D488 &lt;&gt; "", $D488 &lt;&gt; $E488, $F488 &lt;&gt; "x.x.x.x.x.x.x"), VLOOKUP($C488, Parameter!$A$4:$L$5000, 4, FALSE), "")</f>
        <v/>
      </c>
      <c r="BY488" s="56">
        <f t="shared" si="204"/>
        <v>0</v>
      </c>
      <c r="BZ488" s="55" t="str">
        <f t="shared" si="205"/>
        <v>Intra</v>
      </c>
      <c r="CA488" s="55" t="str">
        <f>IF($BZ488="Ekstra", Parameter3!$B$2, "")</f>
        <v/>
      </c>
      <c r="CB488" s="55" t="str">
        <f>IF($BZ488="Ekstra", Parameter3!$C$2, "")</f>
        <v/>
      </c>
      <c r="CC488" s="55" t="str">
        <f>IF($BZ488="Ekstra", VLOOKUP($E488, Parameter!$E$3:$N$5000, 9, FALSE), "")</f>
        <v/>
      </c>
      <c r="CD488" s="55" t="str">
        <f>IF($BZ488="Ekstra", VLOOKUP($E488, Parameter!$E$3:$N$5000, 10, FALSE), "")</f>
        <v/>
      </c>
      <c r="CE488" s="56">
        <f t="shared" si="206"/>
        <v>0</v>
      </c>
      <c r="CF488" s="55" t="str">
        <f t="shared" si="216"/>
        <v/>
      </c>
      <c r="CG488" s="55" t="str">
        <f t="shared" si="216"/>
        <v/>
      </c>
      <c r="CH488" s="55" t="str">
        <f t="shared" si="207"/>
        <v/>
      </c>
      <c r="CI488" s="55" t="str">
        <f>IF($F488="x.x.x.x.x.x.x", VLOOKUP($C488, Parameter!$A$4:$L$5000, 4, FALSE), "")</f>
        <v/>
      </c>
      <c r="CJ488" s="56">
        <f t="shared" si="208"/>
        <v>0</v>
      </c>
      <c r="CM488" s="4" t="str">
        <f t="shared" si="209"/>
        <v>...-...-.....</v>
      </c>
      <c r="CN488" s="57">
        <f t="shared" si="210"/>
        <v>0</v>
      </c>
      <c r="CO488" s="58">
        <f t="shared" si="211"/>
        <v>0</v>
      </c>
      <c r="CP488" s="4" t="str">
        <f t="shared" si="212"/>
        <v/>
      </c>
      <c r="CQ488" s="4" t="b">
        <f t="shared" si="213"/>
        <v>0</v>
      </c>
      <c r="CR488" s="4" t="str">
        <f t="shared" si="214"/>
        <v/>
      </c>
      <c r="CS488" s="4" t="str">
        <f t="shared" si="215"/>
        <v/>
      </c>
      <c r="CT488" s="91" t="b">
        <f t="shared" si="192"/>
        <v>0</v>
      </c>
    </row>
    <row r="489" spans="1:98" s="4" customFormat="1" x14ac:dyDescent="0.25">
      <c r="A489" s="50" t="str">
        <f t="shared" si="193"/>
        <v>...</v>
      </c>
      <c r="B489" s="50" t="str">
        <f t="shared" si="194"/>
        <v>...</v>
      </c>
      <c r="C489" s="50" t="str">
        <f t="shared" si="195"/>
        <v>.....</v>
      </c>
      <c r="D489" s="50" t="str">
        <f>IF($C489=".....","",_xlfn.IFNA(VLOOKUP($C489, Parameter!$A$4:$L$5000, 3, FALSE), ""))</f>
        <v/>
      </c>
      <c r="E489" s="50" t="str">
        <f t="shared" si="196"/>
        <v>.....</v>
      </c>
      <c r="F489" s="50" t="str">
        <f t="shared" si="197"/>
        <v>......</v>
      </c>
      <c r="G489" s="50" t="str">
        <f t="shared" si="198"/>
        <v>...</v>
      </c>
      <c r="H489" s="40">
        <f>IF(E489=".....", 0, _xlfn.IFNA(VLOOKUP($E489, Parameter2!$A$2:$C$5000, 3, FALSE), 0))</f>
        <v>0</v>
      </c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18" t="str">
        <f>IF(C489=".....","",_xlfn.IFNA(VLOOKUP($C489, Parameter!$A$4:$B$5000, 2, FALSE), "Kode belanja salah :("))</f>
        <v/>
      </c>
      <c r="X489" s="35"/>
      <c r="Y489" s="121"/>
      <c r="Z489" s="17"/>
      <c r="AA489" s="20"/>
      <c r="AB489" s="41" t="str">
        <f>IF($C489=".....","",VLOOKUP($C489, Parameter!$A$4:$L$5000, 6, FALSE))</f>
        <v/>
      </c>
      <c r="AC489" s="41" t="str">
        <f>IF($C489=".....","",VLOOKUP($C489, Parameter!$A$4:$L$5000, 7, FALSE))</f>
        <v/>
      </c>
      <c r="AD489" s="41" t="str">
        <f>IF($C489=".....","",VLOOKUP($C489, Parameter!$A$4:$L$5000, 8, FALSE))</f>
        <v/>
      </c>
      <c r="AE489" s="41" t="str">
        <f>IF($C489=".....","",VLOOKUP($C489, Parameter!$A$4:$L$5000, 9, FALSE))</f>
        <v/>
      </c>
      <c r="AF489" s="41" t="str">
        <f>IF($C489=".....","",VLOOKUP($C489, Parameter!$A$4:$L$5000, 10, FALSE))</f>
        <v/>
      </c>
      <c r="AG489" s="41" t="str">
        <f>IF($C489=".....","",VLOOKUP($C489, Parameter!$A$4:$L$5000, 11, FALSE))</f>
        <v/>
      </c>
      <c r="AH489" s="41" t="str">
        <f>IF($C489="..0.0.0.000","",_xlfn.IFNA(VLOOKUP($C489, Parameter!$A$4:$L$5000, 12, FALSE), ""))</f>
        <v/>
      </c>
      <c r="AI489" s="39"/>
      <c r="AJ489" s="39"/>
      <c r="AK489" s="39"/>
      <c r="AL489" s="39"/>
      <c r="AM489" s="39"/>
      <c r="AN489" s="39"/>
      <c r="AO489" s="39"/>
      <c r="AP489" s="41" t="str">
        <f>IF(F489="......", "", _xlfn.IFNA(VLOOKUP(F489, Parameter2!$D$2:$E$15000, 2, FALSE), "Kode aset salah :("))</f>
        <v/>
      </c>
      <c r="AQ489" s="39"/>
      <c r="AR489" s="51"/>
      <c r="AS489" s="52"/>
      <c r="AT489" s="53">
        <f t="shared" si="199"/>
        <v>0</v>
      </c>
      <c r="AU489" s="39" t="str">
        <f t="shared" si="200"/>
        <v/>
      </c>
      <c r="AV489" s="39" t="str">
        <f t="shared" si="201"/>
        <v/>
      </c>
      <c r="AW489" s="39" t="str">
        <f t="shared" si="202"/>
        <v/>
      </c>
      <c r="AX489" s="39" t="str">
        <f t="shared" si="203"/>
        <v/>
      </c>
      <c r="AY489" s="41" t="str">
        <f>IF(G489="...", "", VLOOKUP(G489, UPB!$A$3:$B$5000, 2, FALSE))</f>
        <v/>
      </c>
      <c r="AZ489" s="84"/>
      <c r="BA489" s="76"/>
      <c r="BB489" s="65"/>
      <c r="BC489" s="65"/>
      <c r="BD489" s="54"/>
      <c r="BE489" s="65"/>
      <c r="BF489" s="65"/>
      <c r="BG489" s="65"/>
      <c r="BH489" s="65"/>
      <c r="BI489" s="65"/>
      <c r="BJ489" s="65"/>
      <c r="BK489" s="65"/>
      <c r="BL489" s="65"/>
      <c r="BM489" s="65"/>
      <c r="BN489" s="70"/>
      <c r="BO489" s="65"/>
      <c r="BP489" s="65"/>
      <c r="BQ489" s="65"/>
      <c r="BR489" s="65"/>
      <c r="BS489" s="65"/>
      <c r="BT489" s="65"/>
      <c r="BU489" s="55" t="str">
        <f>IF(AND($D489 &lt;&gt; "", $D489 &lt;&gt; $E489, $F489 &lt;&gt; "x.x.x.x.x.x.x"), VLOOKUP($E489, Parameter!$E$3:$N$5000, 9, FALSE), "")</f>
        <v/>
      </c>
      <c r="BV489" s="55" t="str">
        <f>IF(AND($D489 &lt;&gt; "", $D489 &lt;&gt; $E489, $F489 &lt;&gt; "x.x.x.x.x.x.x"), VLOOKUP($E489, Parameter!$E$3:$N$5000, 10, FALSE), "")</f>
        <v/>
      </c>
      <c r="BW489" s="55" t="str">
        <f>IF(AND($D489 &lt;&gt; "", $D489 &lt;&gt; $E489, $F489 &lt;&gt; "x.x.x.x.x.x.x"), VLOOKUP($C489, Parameter!$A$4:$L$5000, 3, FALSE), "")</f>
        <v/>
      </c>
      <c r="BX489" s="55" t="str">
        <f>IF(AND($D489 &lt;&gt; "", $D489 &lt;&gt; $E489, $F489 &lt;&gt; "x.x.x.x.x.x.x"), VLOOKUP($C489, Parameter!$A$4:$L$5000, 4, FALSE), "")</f>
        <v/>
      </c>
      <c r="BY489" s="56">
        <f t="shared" si="204"/>
        <v>0</v>
      </c>
      <c r="BZ489" s="55" t="str">
        <f t="shared" si="205"/>
        <v>Intra</v>
      </c>
      <c r="CA489" s="55" t="str">
        <f>IF($BZ489="Ekstra", Parameter3!$B$2, "")</f>
        <v/>
      </c>
      <c r="CB489" s="55" t="str">
        <f>IF($BZ489="Ekstra", Parameter3!$C$2, "")</f>
        <v/>
      </c>
      <c r="CC489" s="55" t="str">
        <f>IF($BZ489="Ekstra", VLOOKUP($E489, Parameter!$E$3:$N$5000, 9, FALSE), "")</f>
        <v/>
      </c>
      <c r="CD489" s="55" t="str">
        <f>IF($BZ489="Ekstra", VLOOKUP($E489, Parameter!$E$3:$N$5000, 10, FALSE), "")</f>
        <v/>
      </c>
      <c r="CE489" s="56">
        <f t="shared" si="206"/>
        <v>0</v>
      </c>
      <c r="CF489" s="55" t="str">
        <f t="shared" si="216"/>
        <v/>
      </c>
      <c r="CG489" s="55" t="str">
        <f t="shared" si="216"/>
        <v/>
      </c>
      <c r="CH489" s="55" t="str">
        <f t="shared" si="207"/>
        <v/>
      </c>
      <c r="CI489" s="55" t="str">
        <f>IF($F489="x.x.x.x.x.x.x", VLOOKUP($C489, Parameter!$A$4:$L$5000, 4, FALSE), "")</f>
        <v/>
      </c>
      <c r="CJ489" s="56">
        <f t="shared" si="208"/>
        <v>0</v>
      </c>
      <c r="CM489" s="4" t="str">
        <f t="shared" si="209"/>
        <v>...-...-.....</v>
      </c>
      <c r="CN489" s="57">
        <f t="shared" si="210"/>
        <v>0</v>
      </c>
      <c r="CO489" s="58">
        <f t="shared" si="211"/>
        <v>0</v>
      </c>
      <c r="CP489" s="4" t="str">
        <f t="shared" si="212"/>
        <v/>
      </c>
      <c r="CQ489" s="4" t="b">
        <f t="shared" si="213"/>
        <v>0</v>
      </c>
      <c r="CR489" s="4" t="str">
        <f t="shared" si="214"/>
        <v/>
      </c>
      <c r="CS489" s="4" t="str">
        <f t="shared" si="215"/>
        <v/>
      </c>
      <c r="CT489" s="91" t="b">
        <f t="shared" si="192"/>
        <v>0</v>
      </c>
    </row>
    <row r="490" spans="1:98" s="4" customFormat="1" x14ac:dyDescent="0.25">
      <c r="A490" s="50" t="str">
        <f t="shared" si="193"/>
        <v>...</v>
      </c>
      <c r="B490" s="50" t="str">
        <f t="shared" si="194"/>
        <v>...</v>
      </c>
      <c r="C490" s="50" t="str">
        <f t="shared" si="195"/>
        <v>.....</v>
      </c>
      <c r="D490" s="50" t="str">
        <f>IF($C490=".....","",_xlfn.IFNA(VLOOKUP($C490, Parameter!$A$4:$L$5000, 3, FALSE), ""))</f>
        <v/>
      </c>
      <c r="E490" s="50" t="str">
        <f t="shared" si="196"/>
        <v>.....</v>
      </c>
      <c r="F490" s="50" t="str">
        <f t="shared" si="197"/>
        <v>......</v>
      </c>
      <c r="G490" s="50" t="str">
        <f t="shared" si="198"/>
        <v>...</v>
      </c>
      <c r="H490" s="40">
        <f>IF(E490=".....", 0, _xlfn.IFNA(VLOOKUP($E490, Parameter2!$A$2:$C$5000, 3, FALSE), 0))</f>
        <v>0</v>
      </c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18" t="str">
        <f>IF(C490=".....","",_xlfn.IFNA(VLOOKUP($C490, Parameter!$A$4:$B$5000, 2, FALSE), "Kode belanja salah :("))</f>
        <v/>
      </c>
      <c r="X490" s="35"/>
      <c r="Y490" s="121"/>
      <c r="Z490" s="17"/>
      <c r="AA490" s="20"/>
      <c r="AB490" s="41" t="str">
        <f>IF($C490=".....","",VLOOKUP($C490, Parameter!$A$4:$L$5000, 6, FALSE))</f>
        <v/>
      </c>
      <c r="AC490" s="41" t="str">
        <f>IF($C490=".....","",VLOOKUP($C490, Parameter!$A$4:$L$5000, 7, FALSE))</f>
        <v/>
      </c>
      <c r="AD490" s="41" t="str">
        <f>IF($C490=".....","",VLOOKUP($C490, Parameter!$A$4:$L$5000, 8, FALSE))</f>
        <v/>
      </c>
      <c r="AE490" s="41" t="str">
        <f>IF($C490=".....","",VLOOKUP($C490, Parameter!$A$4:$L$5000, 9, FALSE))</f>
        <v/>
      </c>
      <c r="AF490" s="41" t="str">
        <f>IF($C490=".....","",VLOOKUP($C490, Parameter!$A$4:$L$5000, 10, FALSE))</f>
        <v/>
      </c>
      <c r="AG490" s="41" t="str">
        <f>IF($C490=".....","",VLOOKUP($C490, Parameter!$A$4:$L$5000, 11, FALSE))</f>
        <v/>
      </c>
      <c r="AH490" s="41" t="str">
        <f>IF($C490="..0.0.0.000","",_xlfn.IFNA(VLOOKUP($C490, Parameter!$A$4:$L$5000, 12, FALSE), ""))</f>
        <v/>
      </c>
      <c r="AI490" s="39"/>
      <c r="AJ490" s="39"/>
      <c r="AK490" s="39"/>
      <c r="AL490" s="39"/>
      <c r="AM490" s="39"/>
      <c r="AN490" s="39"/>
      <c r="AO490" s="39"/>
      <c r="AP490" s="41" t="str">
        <f>IF(F490="......", "", _xlfn.IFNA(VLOOKUP(F490, Parameter2!$D$2:$E$15000, 2, FALSE), "Kode aset salah :("))</f>
        <v/>
      </c>
      <c r="AQ490" s="39"/>
      <c r="AR490" s="51"/>
      <c r="AS490" s="52"/>
      <c r="AT490" s="53">
        <f t="shared" si="199"/>
        <v>0</v>
      </c>
      <c r="AU490" s="39" t="str">
        <f t="shared" si="200"/>
        <v/>
      </c>
      <c r="AV490" s="39" t="str">
        <f t="shared" si="201"/>
        <v/>
      </c>
      <c r="AW490" s="39" t="str">
        <f t="shared" si="202"/>
        <v/>
      </c>
      <c r="AX490" s="39" t="str">
        <f t="shared" si="203"/>
        <v/>
      </c>
      <c r="AY490" s="41" t="str">
        <f>IF(G490="...", "", VLOOKUP(G490, UPB!$A$3:$B$5000, 2, FALSE))</f>
        <v/>
      </c>
      <c r="AZ490" s="84"/>
      <c r="BA490" s="76"/>
      <c r="BB490" s="65"/>
      <c r="BC490" s="65"/>
      <c r="BD490" s="54"/>
      <c r="BE490" s="65"/>
      <c r="BF490" s="65"/>
      <c r="BG490" s="65"/>
      <c r="BH490" s="65"/>
      <c r="BI490" s="65"/>
      <c r="BJ490" s="65"/>
      <c r="BK490" s="65"/>
      <c r="BL490" s="65"/>
      <c r="BM490" s="65"/>
      <c r="BN490" s="70"/>
      <c r="BO490" s="65"/>
      <c r="BP490" s="65"/>
      <c r="BQ490" s="65"/>
      <c r="BR490" s="65"/>
      <c r="BS490" s="65"/>
      <c r="BT490" s="65"/>
      <c r="BU490" s="55" t="str">
        <f>IF(AND($D490 &lt;&gt; "", $D490 &lt;&gt; $E490, $F490 &lt;&gt; "x.x.x.x.x.x.x"), VLOOKUP($E490, Parameter!$E$3:$N$5000, 9, FALSE), "")</f>
        <v/>
      </c>
      <c r="BV490" s="55" t="str">
        <f>IF(AND($D490 &lt;&gt; "", $D490 &lt;&gt; $E490, $F490 &lt;&gt; "x.x.x.x.x.x.x"), VLOOKUP($E490, Parameter!$E$3:$N$5000, 10, FALSE), "")</f>
        <v/>
      </c>
      <c r="BW490" s="55" t="str">
        <f>IF(AND($D490 &lt;&gt; "", $D490 &lt;&gt; $E490, $F490 &lt;&gt; "x.x.x.x.x.x.x"), VLOOKUP($C490, Parameter!$A$4:$L$5000, 3, FALSE), "")</f>
        <v/>
      </c>
      <c r="BX490" s="55" t="str">
        <f>IF(AND($D490 &lt;&gt; "", $D490 &lt;&gt; $E490, $F490 &lt;&gt; "x.x.x.x.x.x.x"), VLOOKUP($C490, Parameter!$A$4:$L$5000, 4, FALSE), "")</f>
        <v/>
      </c>
      <c r="BY490" s="56">
        <f t="shared" si="204"/>
        <v>0</v>
      </c>
      <c r="BZ490" s="55" t="str">
        <f t="shared" si="205"/>
        <v>Intra</v>
      </c>
      <c r="CA490" s="55" t="str">
        <f>IF($BZ490="Ekstra", Parameter3!$B$2, "")</f>
        <v/>
      </c>
      <c r="CB490" s="55" t="str">
        <f>IF($BZ490="Ekstra", Parameter3!$C$2, "")</f>
        <v/>
      </c>
      <c r="CC490" s="55" t="str">
        <f>IF($BZ490="Ekstra", VLOOKUP($E490, Parameter!$E$3:$N$5000, 9, FALSE), "")</f>
        <v/>
      </c>
      <c r="CD490" s="55" t="str">
        <f>IF($BZ490="Ekstra", VLOOKUP($E490, Parameter!$E$3:$N$5000, 10, FALSE), "")</f>
        <v/>
      </c>
      <c r="CE490" s="56">
        <f t="shared" si="206"/>
        <v>0</v>
      </c>
      <c r="CF490" s="55" t="str">
        <f t="shared" si="216"/>
        <v/>
      </c>
      <c r="CG490" s="55" t="str">
        <f t="shared" si="216"/>
        <v/>
      </c>
      <c r="CH490" s="55" t="str">
        <f t="shared" si="207"/>
        <v/>
      </c>
      <c r="CI490" s="55" t="str">
        <f>IF($F490="x.x.x.x.x.x.x", VLOOKUP($C490, Parameter!$A$4:$L$5000, 4, FALSE), "")</f>
        <v/>
      </c>
      <c r="CJ490" s="56">
        <f t="shared" si="208"/>
        <v>0</v>
      </c>
      <c r="CM490" s="4" t="str">
        <f t="shared" si="209"/>
        <v>...-...-.....</v>
      </c>
      <c r="CN490" s="57">
        <f t="shared" si="210"/>
        <v>0</v>
      </c>
      <c r="CO490" s="58">
        <f t="shared" si="211"/>
        <v>0</v>
      </c>
      <c r="CP490" s="4" t="str">
        <f t="shared" si="212"/>
        <v/>
      </c>
      <c r="CQ490" s="4" t="b">
        <f t="shared" si="213"/>
        <v>0</v>
      </c>
      <c r="CR490" s="4" t="str">
        <f t="shared" si="214"/>
        <v/>
      </c>
      <c r="CS490" s="4" t="str">
        <f t="shared" si="215"/>
        <v/>
      </c>
      <c r="CT490" s="91" t="b">
        <f t="shared" si="192"/>
        <v>0</v>
      </c>
    </row>
    <row r="491" spans="1:98" s="4" customFormat="1" x14ac:dyDescent="0.25">
      <c r="A491" s="50" t="str">
        <f t="shared" si="193"/>
        <v>...</v>
      </c>
      <c r="B491" s="50" t="str">
        <f t="shared" si="194"/>
        <v>...</v>
      </c>
      <c r="C491" s="50" t="str">
        <f t="shared" si="195"/>
        <v>.....</v>
      </c>
      <c r="D491" s="50" t="str">
        <f>IF($C491=".....","",_xlfn.IFNA(VLOOKUP($C491, Parameter!$A$4:$L$5000, 3, FALSE), ""))</f>
        <v/>
      </c>
      <c r="E491" s="50" t="str">
        <f t="shared" si="196"/>
        <v>.....</v>
      </c>
      <c r="F491" s="50" t="str">
        <f t="shared" si="197"/>
        <v>......</v>
      </c>
      <c r="G491" s="50" t="str">
        <f t="shared" si="198"/>
        <v>...</v>
      </c>
      <c r="H491" s="40">
        <f>IF(E491=".....", 0, _xlfn.IFNA(VLOOKUP($E491, Parameter2!$A$2:$C$5000, 3, FALSE), 0))</f>
        <v>0</v>
      </c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18" t="str">
        <f>IF(C491=".....","",_xlfn.IFNA(VLOOKUP($C491, Parameter!$A$4:$B$5000, 2, FALSE), "Kode belanja salah :("))</f>
        <v/>
      </c>
      <c r="X491" s="35"/>
      <c r="Y491" s="121"/>
      <c r="Z491" s="17"/>
      <c r="AA491" s="20"/>
      <c r="AB491" s="41" t="str">
        <f>IF($C491=".....","",VLOOKUP($C491, Parameter!$A$4:$L$5000, 6, FALSE))</f>
        <v/>
      </c>
      <c r="AC491" s="41" t="str">
        <f>IF($C491=".....","",VLOOKUP($C491, Parameter!$A$4:$L$5000, 7, FALSE))</f>
        <v/>
      </c>
      <c r="AD491" s="41" t="str">
        <f>IF($C491=".....","",VLOOKUP($C491, Parameter!$A$4:$L$5000, 8, FALSE))</f>
        <v/>
      </c>
      <c r="AE491" s="41" t="str">
        <f>IF($C491=".....","",VLOOKUP($C491, Parameter!$A$4:$L$5000, 9, FALSE))</f>
        <v/>
      </c>
      <c r="AF491" s="41" t="str">
        <f>IF($C491=".....","",VLOOKUP($C491, Parameter!$A$4:$L$5000, 10, FALSE))</f>
        <v/>
      </c>
      <c r="AG491" s="41" t="str">
        <f>IF($C491=".....","",VLOOKUP($C491, Parameter!$A$4:$L$5000, 11, FALSE))</f>
        <v/>
      </c>
      <c r="AH491" s="41" t="str">
        <f>IF($C491="..0.0.0.000","",_xlfn.IFNA(VLOOKUP($C491, Parameter!$A$4:$L$5000, 12, FALSE), ""))</f>
        <v/>
      </c>
      <c r="AI491" s="39"/>
      <c r="AJ491" s="39"/>
      <c r="AK491" s="39"/>
      <c r="AL491" s="39"/>
      <c r="AM491" s="39"/>
      <c r="AN491" s="39"/>
      <c r="AO491" s="39"/>
      <c r="AP491" s="41" t="str">
        <f>IF(F491="......", "", _xlfn.IFNA(VLOOKUP(F491, Parameter2!$D$2:$E$15000, 2, FALSE), "Kode aset salah :("))</f>
        <v/>
      </c>
      <c r="AQ491" s="39"/>
      <c r="AR491" s="51"/>
      <c r="AS491" s="52"/>
      <c r="AT491" s="53">
        <f t="shared" si="199"/>
        <v>0</v>
      </c>
      <c r="AU491" s="39" t="str">
        <f t="shared" si="200"/>
        <v/>
      </c>
      <c r="AV491" s="39" t="str">
        <f t="shared" si="201"/>
        <v/>
      </c>
      <c r="AW491" s="39" t="str">
        <f t="shared" si="202"/>
        <v/>
      </c>
      <c r="AX491" s="39" t="str">
        <f t="shared" si="203"/>
        <v/>
      </c>
      <c r="AY491" s="41" t="str">
        <f>IF(G491="...", "", VLOOKUP(G491, UPB!$A$3:$B$5000, 2, FALSE))</f>
        <v/>
      </c>
      <c r="AZ491" s="84"/>
      <c r="BA491" s="76"/>
      <c r="BB491" s="65"/>
      <c r="BC491" s="65"/>
      <c r="BD491" s="54"/>
      <c r="BE491" s="65"/>
      <c r="BF491" s="65"/>
      <c r="BG491" s="65"/>
      <c r="BH491" s="65"/>
      <c r="BI491" s="65"/>
      <c r="BJ491" s="65"/>
      <c r="BK491" s="65"/>
      <c r="BL491" s="65"/>
      <c r="BM491" s="65"/>
      <c r="BN491" s="70"/>
      <c r="BO491" s="65"/>
      <c r="BP491" s="65"/>
      <c r="BQ491" s="65"/>
      <c r="BR491" s="65"/>
      <c r="BS491" s="65"/>
      <c r="BT491" s="65"/>
      <c r="BU491" s="55" t="str">
        <f>IF(AND($D491 &lt;&gt; "", $D491 &lt;&gt; $E491, $F491 &lt;&gt; "x.x.x.x.x.x.x"), VLOOKUP($E491, Parameter!$E$3:$N$5000, 9, FALSE), "")</f>
        <v/>
      </c>
      <c r="BV491" s="55" t="str">
        <f>IF(AND($D491 &lt;&gt; "", $D491 &lt;&gt; $E491, $F491 &lt;&gt; "x.x.x.x.x.x.x"), VLOOKUP($E491, Parameter!$E$3:$N$5000, 10, FALSE), "")</f>
        <v/>
      </c>
      <c r="BW491" s="55" t="str">
        <f>IF(AND($D491 &lt;&gt; "", $D491 &lt;&gt; $E491, $F491 &lt;&gt; "x.x.x.x.x.x.x"), VLOOKUP($C491, Parameter!$A$4:$L$5000, 3, FALSE), "")</f>
        <v/>
      </c>
      <c r="BX491" s="55" t="str">
        <f>IF(AND($D491 &lt;&gt; "", $D491 &lt;&gt; $E491, $F491 &lt;&gt; "x.x.x.x.x.x.x"), VLOOKUP($C491, Parameter!$A$4:$L$5000, 4, FALSE), "")</f>
        <v/>
      </c>
      <c r="BY491" s="56">
        <f t="shared" si="204"/>
        <v>0</v>
      </c>
      <c r="BZ491" s="55" t="str">
        <f t="shared" si="205"/>
        <v>Intra</v>
      </c>
      <c r="CA491" s="55" t="str">
        <f>IF($BZ491="Ekstra", Parameter3!$B$2, "")</f>
        <v/>
      </c>
      <c r="CB491" s="55" t="str">
        <f>IF($BZ491="Ekstra", Parameter3!$C$2, "")</f>
        <v/>
      </c>
      <c r="CC491" s="55" t="str">
        <f>IF($BZ491="Ekstra", VLOOKUP($E491, Parameter!$E$3:$N$5000, 9, FALSE), "")</f>
        <v/>
      </c>
      <c r="CD491" s="55" t="str">
        <f>IF($BZ491="Ekstra", VLOOKUP($E491, Parameter!$E$3:$N$5000, 10, FALSE), "")</f>
        <v/>
      </c>
      <c r="CE491" s="56">
        <f t="shared" si="206"/>
        <v>0</v>
      </c>
      <c r="CF491" s="55" t="str">
        <f t="shared" si="216"/>
        <v/>
      </c>
      <c r="CG491" s="55" t="str">
        <f t="shared" si="216"/>
        <v/>
      </c>
      <c r="CH491" s="55" t="str">
        <f t="shared" si="207"/>
        <v/>
      </c>
      <c r="CI491" s="55" t="str">
        <f>IF($F491="x.x.x.x.x.x.x", VLOOKUP($C491, Parameter!$A$4:$L$5000, 4, FALSE), "")</f>
        <v/>
      </c>
      <c r="CJ491" s="56">
        <f t="shared" si="208"/>
        <v>0</v>
      </c>
      <c r="CM491" s="4" t="str">
        <f t="shared" si="209"/>
        <v>...-...-.....</v>
      </c>
      <c r="CN491" s="57">
        <f t="shared" si="210"/>
        <v>0</v>
      </c>
      <c r="CO491" s="58">
        <f t="shared" si="211"/>
        <v>0</v>
      </c>
      <c r="CP491" s="4" t="str">
        <f t="shared" si="212"/>
        <v/>
      </c>
      <c r="CQ491" s="4" t="b">
        <f t="shared" si="213"/>
        <v>0</v>
      </c>
      <c r="CR491" s="4" t="str">
        <f t="shared" si="214"/>
        <v/>
      </c>
      <c r="CS491" s="4" t="str">
        <f t="shared" si="215"/>
        <v/>
      </c>
      <c r="CT491" s="91" t="b">
        <f t="shared" si="192"/>
        <v>0</v>
      </c>
    </row>
    <row r="492" spans="1:98" s="4" customFormat="1" x14ac:dyDescent="0.25">
      <c r="A492" s="50" t="str">
        <f t="shared" si="193"/>
        <v>...</v>
      </c>
      <c r="B492" s="50" t="str">
        <f t="shared" si="194"/>
        <v>...</v>
      </c>
      <c r="C492" s="50" t="str">
        <f t="shared" si="195"/>
        <v>.....</v>
      </c>
      <c r="D492" s="50" t="str">
        <f>IF($C492=".....","",_xlfn.IFNA(VLOOKUP($C492, Parameter!$A$4:$L$5000, 3, FALSE), ""))</f>
        <v/>
      </c>
      <c r="E492" s="50" t="str">
        <f t="shared" si="196"/>
        <v>.....</v>
      </c>
      <c r="F492" s="50" t="str">
        <f t="shared" si="197"/>
        <v>......</v>
      </c>
      <c r="G492" s="50" t="str">
        <f t="shared" si="198"/>
        <v>...</v>
      </c>
      <c r="H492" s="40">
        <f>IF(E492=".....", 0, _xlfn.IFNA(VLOOKUP($E492, Parameter2!$A$2:$C$5000, 3, FALSE), 0))</f>
        <v>0</v>
      </c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18" t="str">
        <f>IF(C492=".....","",_xlfn.IFNA(VLOOKUP($C492, Parameter!$A$4:$B$5000, 2, FALSE), "Kode belanja salah :("))</f>
        <v/>
      </c>
      <c r="X492" s="35"/>
      <c r="Y492" s="121"/>
      <c r="Z492" s="17"/>
      <c r="AA492" s="20"/>
      <c r="AB492" s="41" t="str">
        <f>IF($C492=".....","",VLOOKUP($C492, Parameter!$A$4:$L$5000, 6, FALSE))</f>
        <v/>
      </c>
      <c r="AC492" s="41" t="str">
        <f>IF($C492=".....","",VLOOKUP($C492, Parameter!$A$4:$L$5000, 7, FALSE))</f>
        <v/>
      </c>
      <c r="AD492" s="41" t="str">
        <f>IF($C492=".....","",VLOOKUP($C492, Parameter!$A$4:$L$5000, 8, FALSE))</f>
        <v/>
      </c>
      <c r="AE492" s="41" t="str">
        <f>IF($C492=".....","",VLOOKUP($C492, Parameter!$A$4:$L$5000, 9, FALSE))</f>
        <v/>
      </c>
      <c r="AF492" s="41" t="str">
        <f>IF($C492=".....","",VLOOKUP($C492, Parameter!$A$4:$L$5000, 10, FALSE))</f>
        <v/>
      </c>
      <c r="AG492" s="41" t="str">
        <f>IF($C492=".....","",VLOOKUP($C492, Parameter!$A$4:$L$5000, 11, FALSE))</f>
        <v/>
      </c>
      <c r="AH492" s="41" t="str">
        <f>IF($C492="..0.0.0.000","",_xlfn.IFNA(VLOOKUP($C492, Parameter!$A$4:$L$5000, 12, FALSE), ""))</f>
        <v/>
      </c>
      <c r="AI492" s="39"/>
      <c r="AJ492" s="39"/>
      <c r="AK492" s="39"/>
      <c r="AL492" s="39"/>
      <c r="AM492" s="39"/>
      <c r="AN492" s="39"/>
      <c r="AO492" s="39"/>
      <c r="AP492" s="41" t="str">
        <f>IF(F492="......", "", _xlfn.IFNA(VLOOKUP(F492, Parameter2!$D$2:$E$15000, 2, FALSE), "Kode aset salah :("))</f>
        <v/>
      </c>
      <c r="AQ492" s="39"/>
      <c r="AR492" s="51"/>
      <c r="AS492" s="52"/>
      <c r="AT492" s="53">
        <f t="shared" si="199"/>
        <v>0</v>
      </c>
      <c r="AU492" s="39" t="str">
        <f t="shared" si="200"/>
        <v/>
      </c>
      <c r="AV492" s="39" t="str">
        <f t="shared" si="201"/>
        <v/>
      </c>
      <c r="AW492" s="39" t="str">
        <f t="shared" si="202"/>
        <v/>
      </c>
      <c r="AX492" s="39" t="str">
        <f t="shared" si="203"/>
        <v/>
      </c>
      <c r="AY492" s="41" t="str">
        <f>IF(G492="...", "", VLOOKUP(G492, UPB!$A$3:$B$5000, 2, FALSE))</f>
        <v/>
      </c>
      <c r="AZ492" s="84"/>
      <c r="BA492" s="76"/>
      <c r="BB492" s="65"/>
      <c r="BC492" s="65"/>
      <c r="BD492" s="54"/>
      <c r="BE492" s="65"/>
      <c r="BF492" s="65"/>
      <c r="BG492" s="65"/>
      <c r="BH492" s="65"/>
      <c r="BI492" s="65"/>
      <c r="BJ492" s="65"/>
      <c r="BK492" s="65"/>
      <c r="BL492" s="65"/>
      <c r="BM492" s="65"/>
      <c r="BN492" s="70"/>
      <c r="BO492" s="65"/>
      <c r="BP492" s="65"/>
      <c r="BQ492" s="65"/>
      <c r="BR492" s="65"/>
      <c r="BS492" s="65"/>
      <c r="BT492" s="65"/>
      <c r="BU492" s="55" t="str">
        <f>IF(AND($D492 &lt;&gt; "", $D492 &lt;&gt; $E492, $F492 &lt;&gt; "x.x.x.x.x.x.x"), VLOOKUP($E492, Parameter!$E$3:$N$5000, 9, FALSE), "")</f>
        <v/>
      </c>
      <c r="BV492" s="55" t="str">
        <f>IF(AND($D492 &lt;&gt; "", $D492 &lt;&gt; $E492, $F492 &lt;&gt; "x.x.x.x.x.x.x"), VLOOKUP($E492, Parameter!$E$3:$N$5000, 10, FALSE), "")</f>
        <v/>
      </c>
      <c r="BW492" s="55" t="str">
        <f>IF(AND($D492 &lt;&gt; "", $D492 &lt;&gt; $E492, $F492 &lt;&gt; "x.x.x.x.x.x.x"), VLOOKUP($C492, Parameter!$A$4:$L$5000, 3, FALSE), "")</f>
        <v/>
      </c>
      <c r="BX492" s="55" t="str">
        <f>IF(AND($D492 &lt;&gt; "", $D492 &lt;&gt; $E492, $F492 &lt;&gt; "x.x.x.x.x.x.x"), VLOOKUP($C492, Parameter!$A$4:$L$5000, 4, FALSE), "")</f>
        <v/>
      </c>
      <c r="BY492" s="56">
        <f t="shared" si="204"/>
        <v>0</v>
      </c>
      <c r="BZ492" s="55" t="str">
        <f t="shared" si="205"/>
        <v>Intra</v>
      </c>
      <c r="CA492" s="55" t="str">
        <f>IF($BZ492="Ekstra", Parameter3!$B$2, "")</f>
        <v/>
      </c>
      <c r="CB492" s="55" t="str">
        <f>IF($BZ492="Ekstra", Parameter3!$C$2, "")</f>
        <v/>
      </c>
      <c r="CC492" s="55" t="str">
        <f>IF($BZ492="Ekstra", VLOOKUP($E492, Parameter!$E$3:$N$5000, 9, FALSE), "")</f>
        <v/>
      </c>
      <c r="CD492" s="55" t="str">
        <f>IF($BZ492="Ekstra", VLOOKUP($E492, Parameter!$E$3:$N$5000, 10, FALSE), "")</f>
        <v/>
      </c>
      <c r="CE492" s="56">
        <f t="shared" si="206"/>
        <v>0</v>
      </c>
      <c r="CF492" s="55" t="str">
        <f t="shared" ref="CF492:CG511" si="217">IF($F492="x.x.x.x.x.x.x", "x.x.x.x.x.x", "")</f>
        <v/>
      </c>
      <c r="CG492" s="55" t="str">
        <f t="shared" si="217"/>
        <v/>
      </c>
      <c r="CH492" s="55" t="str">
        <f t="shared" si="207"/>
        <v/>
      </c>
      <c r="CI492" s="55" t="str">
        <f>IF($F492="x.x.x.x.x.x.x", VLOOKUP($C492, Parameter!$A$4:$L$5000, 4, FALSE), "")</f>
        <v/>
      </c>
      <c r="CJ492" s="56">
        <f t="shared" si="208"/>
        <v>0</v>
      </c>
      <c r="CM492" s="4" t="str">
        <f t="shared" si="209"/>
        <v>...-...-.....</v>
      </c>
      <c r="CN492" s="57">
        <f t="shared" si="210"/>
        <v>0</v>
      </c>
      <c r="CO492" s="58">
        <f t="shared" si="211"/>
        <v>0</v>
      </c>
      <c r="CP492" s="4" t="str">
        <f t="shared" si="212"/>
        <v/>
      </c>
      <c r="CQ492" s="4" t="b">
        <f t="shared" si="213"/>
        <v>0</v>
      </c>
      <c r="CR492" s="4" t="str">
        <f t="shared" si="214"/>
        <v/>
      </c>
      <c r="CS492" s="4" t="str">
        <f t="shared" si="215"/>
        <v/>
      </c>
      <c r="CT492" s="91" t="b">
        <f t="shared" si="192"/>
        <v>0</v>
      </c>
    </row>
    <row r="493" spans="1:98" s="4" customFormat="1" x14ac:dyDescent="0.25">
      <c r="A493" s="50" t="str">
        <f t="shared" si="193"/>
        <v>...</v>
      </c>
      <c r="B493" s="50" t="str">
        <f t="shared" si="194"/>
        <v>...</v>
      </c>
      <c r="C493" s="50" t="str">
        <f t="shared" si="195"/>
        <v>.....</v>
      </c>
      <c r="D493" s="50" t="str">
        <f>IF($C493=".....","",_xlfn.IFNA(VLOOKUP($C493, Parameter!$A$4:$L$5000, 3, FALSE), ""))</f>
        <v/>
      </c>
      <c r="E493" s="50" t="str">
        <f t="shared" si="196"/>
        <v>.....</v>
      </c>
      <c r="F493" s="50" t="str">
        <f t="shared" si="197"/>
        <v>......</v>
      </c>
      <c r="G493" s="50" t="str">
        <f t="shared" si="198"/>
        <v>...</v>
      </c>
      <c r="H493" s="40">
        <f>IF(E493=".....", 0, _xlfn.IFNA(VLOOKUP($E493, Parameter2!$A$2:$C$5000, 3, FALSE), 0))</f>
        <v>0</v>
      </c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18" t="str">
        <f>IF(C493=".....","",_xlfn.IFNA(VLOOKUP($C493, Parameter!$A$4:$B$5000, 2, FALSE), "Kode belanja salah :("))</f>
        <v/>
      </c>
      <c r="X493" s="35"/>
      <c r="Y493" s="121"/>
      <c r="Z493" s="17"/>
      <c r="AA493" s="20"/>
      <c r="AB493" s="41" t="str">
        <f>IF($C493=".....","",VLOOKUP($C493, Parameter!$A$4:$L$5000, 6, FALSE))</f>
        <v/>
      </c>
      <c r="AC493" s="41" t="str">
        <f>IF($C493=".....","",VLOOKUP($C493, Parameter!$A$4:$L$5000, 7, FALSE))</f>
        <v/>
      </c>
      <c r="AD493" s="41" t="str">
        <f>IF($C493=".....","",VLOOKUP($C493, Parameter!$A$4:$L$5000, 8, FALSE))</f>
        <v/>
      </c>
      <c r="AE493" s="41" t="str">
        <f>IF($C493=".....","",VLOOKUP($C493, Parameter!$A$4:$L$5000, 9, FALSE))</f>
        <v/>
      </c>
      <c r="AF493" s="41" t="str">
        <f>IF($C493=".....","",VLOOKUP($C493, Parameter!$A$4:$L$5000, 10, FALSE))</f>
        <v/>
      </c>
      <c r="AG493" s="41" t="str">
        <f>IF($C493=".....","",VLOOKUP($C493, Parameter!$A$4:$L$5000, 11, FALSE))</f>
        <v/>
      </c>
      <c r="AH493" s="41" t="str">
        <f>IF($C493="..0.0.0.000","",_xlfn.IFNA(VLOOKUP($C493, Parameter!$A$4:$L$5000, 12, FALSE), ""))</f>
        <v/>
      </c>
      <c r="AI493" s="39"/>
      <c r="AJ493" s="39"/>
      <c r="AK493" s="39"/>
      <c r="AL493" s="39"/>
      <c r="AM493" s="39"/>
      <c r="AN493" s="39"/>
      <c r="AO493" s="39"/>
      <c r="AP493" s="41" t="str">
        <f>IF(F493="......", "", _xlfn.IFNA(VLOOKUP(F493, Parameter2!$D$2:$E$15000, 2, FALSE), "Kode aset salah :("))</f>
        <v/>
      </c>
      <c r="AQ493" s="39"/>
      <c r="AR493" s="51"/>
      <c r="AS493" s="52"/>
      <c r="AT493" s="53">
        <f t="shared" si="199"/>
        <v>0</v>
      </c>
      <c r="AU493" s="39" t="str">
        <f t="shared" si="200"/>
        <v/>
      </c>
      <c r="AV493" s="39" t="str">
        <f t="shared" si="201"/>
        <v/>
      </c>
      <c r="AW493" s="39" t="str">
        <f t="shared" si="202"/>
        <v/>
      </c>
      <c r="AX493" s="39" t="str">
        <f t="shared" si="203"/>
        <v/>
      </c>
      <c r="AY493" s="41" t="str">
        <f>IF(G493="...", "", VLOOKUP(G493, UPB!$A$3:$B$5000, 2, FALSE))</f>
        <v/>
      </c>
      <c r="AZ493" s="84"/>
      <c r="BA493" s="76"/>
      <c r="BB493" s="65"/>
      <c r="BC493" s="65"/>
      <c r="BD493" s="54"/>
      <c r="BE493" s="65"/>
      <c r="BF493" s="65"/>
      <c r="BG493" s="65"/>
      <c r="BH493" s="65"/>
      <c r="BI493" s="65"/>
      <c r="BJ493" s="65"/>
      <c r="BK493" s="65"/>
      <c r="BL493" s="65"/>
      <c r="BM493" s="65"/>
      <c r="BN493" s="70"/>
      <c r="BO493" s="65"/>
      <c r="BP493" s="65"/>
      <c r="BQ493" s="65"/>
      <c r="BR493" s="65"/>
      <c r="BS493" s="65"/>
      <c r="BT493" s="65"/>
      <c r="BU493" s="55" t="str">
        <f>IF(AND($D493 &lt;&gt; "", $D493 &lt;&gt; $E493, $F493 &lt;&gt; "x.x.x.x.x.x.x"), VLOOKUP($E493, Parameter!$E$3:$N$5000, 9, FALSE), "")</f>
        <v/>
      </c>
      <c r="BV493" s="55" t="str">
        <f>IF(AND($D493 &lt;&gt; "", $D493 &lt;&gt; $E493, $F493 &lt;&gt; "x.x.x.x.x.x.x"), VLOOKUP($E493, Parameter!$E$3:$N$5000, 10, FALSE), "")</f>
        <v/>
      </c>
      <c r="BW493" s="55" t="str">
        <f>IF(AND($D493 &lt;&gt; "", $D493 &lt;&gt; $E493, $F493 &lt;&gt; "x.x.x.x.x.x.x"), VLOOKUP($C493, Parameter!$A$4:$L$5000, 3, FALSE), "")</f>
        <v/>
      </c>
      <c r="BX493" s="55" t="str">
        <f>IF(AND($D493 &lt;&gt; "", $D493 &lt;&gt; $E493, $F493 &lt;&gt; "x.x.x.x.x.x.x"), VLOOKUP($C493, Parameter!$A$4:$L$5000, 4, FALSE), "")</f>
        <v/>
      </c>
      <c r="BY493" s="56">
        <f t="shared" si="204"/>
        <v>0</v>
      </c>
      <c r="BZ493" s="55" t="str">
        <f t="shared" si="205"/>
        <v>Intra</v>
      </c>
      <c r="CA493" s="55" t="str">
        <f>IF($BZ493="Ekstra", Parameter3!$B$2, "")</f>
        <v/>
      </c>
      <c r="CB493" s="55" t="str">
        <f>IF($BZ493="Ekstra", Parameter3!$C$2, "")</f>
        <v/>
      </c>
      <c r="CC493" s="55" t="str">
        <f>IF($BZ493="Ekstra", VLOOKUP($E493, Parameter!$E$3:$N$5000, 9, FALSE), "")</f>
        <v/>
      </c>
      <c r="CD493" s="55" t="str">
        <f>IF($BZ493="Ekstra", VLOOKUP($E493, Parameter!$E$3:$N$5000, 10, FALSE), "")</f>
        <v/>
      </c>
      <c r="CE493" s="56">
        <f t="shared" si="206"/>
        <v>0</v>
      </c>
      <c r="CF493" s="55" t="str">
        <f t="shared" si="217"/>
        <v/>
      </c>
      <c r="CG493" s="55" t="str">
        <f t="shared" si="217"/>
        <v/>
      </c>
      <c r="CH493" s="55" t="str">
        <f t="shared" si="207"/>
        <v/>
      </c>
      <c r="CI493" s="55" t="str">
        <f>IF($F493="x.x.x.x.x.x.x", VLOOKUP($C493, Parameter!$A$4:$L$5000, 4, FALSE), "")</f>
        <v/>
      </c>
      <c r="CJ493" s="56">
        <f t="shared" si="208"/>
        <v>0</v>
      </c>
      <c r="CM493" s="4" t="str">
        <f t="shared" si="209"/>
        <v>...-...-.....</v>
      </c>
      <c r="CN493" s="57">
        <f t="shared" si="210"/>
        <v>0</v>
      </c>
      <c r="CO493" s="58">
        <f t="shared" si="211"/>
        <v>0</v>
      </c>
      <c r="CP493" s="4" t="str">
        <f t="shared" si="212"/>
        <v/>
      </c>
      <c r="CQ493" s="4" t="b">
        <f t="shared" si="213"/>
        <v>0</v>
      </c>
      <c r="CR493" s="4" t="str">
        <f t="shared" si="214"/>
        <v/>
      </c>
      <c r="CS493" s="4" t="str">
        <f t="shared" si="215"/>
        <v/>
      </c>
      <c r="CT493" s="91" t="b">
        <f t="shared" si="192"/>
        <v>0</v>
      </c>
    </row>
    <row r="494" spans="1:98" s="4" customFormat="1" x14ac:dyDescent="0.25">
      <c r="A494" s="50" t="str">
        <f t="shared" si="193"/>
        <v>...</v>
      </c>
      <c r="B494" s="50" t="str">
        <f t="shared" si="194"/>
        <v>...</v>
      </c>
      <c r="C494" s="50" t="str">
        <f t="shared" si="195"/>
        <v>.....</v>
      </c>
      <c r="D494" s="50" t="str">
        <f>IF($C494=".....","",_xlfn.IFNA(VLOOKUP($C494, Parameter!$A$4:$L$5000, 3, FALSE), ""))</f>
        <v/>
      </c>
      <c r="E494" s="50" t="str">
        <f t="shared" si="196"/>
        <v>.....</v>
      </c>
      <c r="F494" s="50" t="str">
        <f t="shared" si="197"/>
        <v>......</v>
      </c>
      <c r="G494" s="50" t="str">
        <f t="shared" si="198"/>
        <v>...</v>
      </c>
      <c r="H494" s="40">
        <f>IF(E494=".....", 0, _xlfn.IFNA(VLOOKUP($E494, Parameter2!$A$2:$C$5000, 3, FALSE), 0))</f>
        <v>0</v>
      </c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18" t="str">
        <f>IF(C494=".....","",_xlfn.IFNA(VLOOKUP($C494, Parameter!$A$4:$B$5000, 2, FALSE), "Kode belanja salah :("))</f>
        <v/>
      </c>
      <c r="X494" s="35"/>
      <c r="Y494" s="121"/>
      <c r="Z494" s="17"/>
      <c r="AA494" s="20"/>
      <c r="AB494" s="41" t="str">
        <f>IF($C494=".....","",VLOOKUP($C494, Parameter!$A$4:$L$5000, 6, FALSE))</f>
        <v/>
      </c>
      <c r="AC494" s="41" t="str">
        <f>IF($C494=".....","",VLOOKUP($C494, Parameter!$A$4:$L$5000, 7, FALSE))</f>
        <v/>
      </c>
      <c r="AD494" s="41" t="str">
        <f>IF($C494=".....","",VLOOKUP($C494, Parameter!$A$4:$L$5000, 8, FALSE))</f>
        <v/>
      </c>
      <c r="AE494" s="41" t="str">
        <f>IF($C494=".....","",VLOOKUP($C494, Parameter!$A$4:$L$5000, 9, FALSE))</f>
        <v/>
      </c>
      <c r="AF494" s="41" t="str">
        <f>IF($C494=".....","",VLOOKUP($C494, Parameter!$A$4:$L$5000, 10, FALSE))</f>
        <v/>
      </c>
      <c r="AG494" s="41" t="str">
        <f>IF($C494=".....","",VLOOKUP($C494, Parameter!$A$4:$L$5000, 11, FALSE))</f>
        <v/>
      </c>
      <c r="AH494" s="41" t="str">
        <f>IF($C494="..0.0.0.000","",_xlfn.IFNA(VLOOKUP($C494, Parameter!$A$4:$L$5000, 12, FALSE), ""))</f>
        <v/>
      </c>
      <c r="AI494" s="39"/>
      <c r="AJ494" s="39"/>
      <c r="AK494" s="39"/>
      <c r="AL494" s="39"/>
      <c r="AM494" s="39"/>
      <c r="AN494" s="39"/>
      <c r="AO494" s="39"/>
      <c r="AP494" s="41" t="str">
        <f>IF(F494="......", "", _xlfn.IFNA(VLOOKUP(F494, Parameter2!$D$2:$E$15000, 2, FALSE), "Kode aset salah :("))</f>
        <v/>
      </c>
      <c r="AQ494" s="39"/>
      <c r="AR494" s="51"/>
      <c r="AS494" s="52"/>
      <c r="AT494" s="53">
        <f t="shared" si="199"/>
        <v>0</v>
      </c>
      <c r="AU494" s="39" t="str">
        <f t="shared" si="200"/>
        <v/>
      </c>
      <c r="AV494" s="39" t="str">
        <f t="shared" si="201"/>
        <v/>
      </c>
      <c r="AW494" s="39" t="str">
        <f t="shared" si="202"/>
        <v/>
      </c>
      <c r="AX494" s="39" t="str">
        <f t="shared" si="203"/>
        <v/>
      </c>
      <c r="AY494" s="41" t="str">
        <f>IF(G494="...", "", VLOOKUP(G494, UPB!$A$3:$B$5000, 2, FALSE))</f>
        <v/>
      </c>
      <c r="AZ494" s="84"/>
      <c r="BA494" s="76"/>
      <c r="BB494" s="65"/>
      <c r="BC494" s="65"/>
      <c r="BD494" s="54"/>
      <c r="BE494" s="65"/>
      <c r="BF494" s="65"/>
      <c r="BG494" s="65"/>
      <c r="BH494" s="65"/>
      <c r="BI494" s="65"/>
      <c r="BJ494" s="65"/>
      <c r="BK494" s="65"/>
      <c r="BL494" s="65"/>
      <c r="BM494" s="65"/>
      <c r="BN494" s="70"/>
      <c r="BO494" s="65"/>
      <c r="BP494" s="65"/>
      <c r="BQ494" s="65"/>
      <c r="BR494" s="65"/>
      <c r="BS494" s="65"/>
      <c r="BT494" s="65"/>
      <c r="BU494" s="55" t="str">
        <f>IF(AND($D494 &lt;&gt; "", $D494 &lt;&gt; $E494, $F494 &lt;&gt; "x.x.x.x.x.x.x"), VLOOKUP($E494, Parameter!$E$3:$N$5000, 9, FALSE), "")</f>
        <v/>
      </c>
      <c r="BV494" s="55" t="str">
        <f>IF(AND($D494 &lt;&gt; "", $D494 &lt;&gt; $E494, $F494 &lt;&gt; "x.x.x.x.x.x.x"), VLOOKUP($E494, Parameter!$E$3:$N$5000, 10, FALSE), "")</f>
        <v/>
      </c>
      <c r="BW494" s="55" t="str">
        <f>IF(AND($D494 &lt;&gt; "", $D494 &lt;&gt; $E494, $F494 &lt;&gt; "x.x.x.x.x.x.x"), VLOOKUP($C494, Parameter!$A$4:$L$5000, 3, FALSE), "")</f>
        <v/>
      </c>
      <c r="BX494" s="55" t="str">
        <f>IF(AND($D494 &lt;&gt; "", $D494 &lt;&gt; $E494, $F494 &lt;&gt; "x.x.x.x.x.x.x"), VLOOKUP($C494, Parameter!$A$4:$L$5000, 4, FALSE), "")</f>
        <v/>
      </c>
      <c r="BY494" s="56">
        <f t="shared" si="204"/>
        <v>0</v>
      </c>
      <c r="BZ494" s="55" t="str">
        <f t="shared" si="205"/>
        <v>Intra</v>
      </c>
      <c r="CA494" s="55" t="str">
        <f>IF($BZ494="Ekstra", Parameter3!$B$2, "")</f>
        <v/>
      </c>
      <c r="CB494" s="55" t="str">
        <f>IF($BZ494="Ekstra", Parameter3!$C$2, "")</f>
        <v/>
      </c>
      <c r="CC494" s="55" t="str">
        <f>IF($BZ494="Ekstra", VLOOKUP($E494, Parameter!$E$3:$N$5000, 9, FALSE), "")</f>
        <v/>
      </c>
      <c r="CD494" s="55" t="str">
        <f>IF($BZ494="Ekstra", VLOOKUP($E494, Parameter!$E$3:$N$5000, 10, FALSE), "")</f>
        <v/>
      </c>
      <c r="CE494" s="56">
        <f t="shared" si="206"/>
        <v>0</v>
      </c>
      <c r="CF494" s="55" t="str">
        <f t="shared" si="217"/>
        <v/>
      </c>
      <c r="CG494" s="55" t="str">
        <f t="shared" si="217"/>
        <v/>
      </c>
      <c r="CH494" s="55" t="str">
        <f t="shared" si="207"/>
        <v/>
      </c>
      <c r="CI494" s="55" t="str">
        <f>IF($F494="x.x.x.x.x.x.x", VLOOKUP($C494, Parameter!$A$4:$L$5000, 4, FALSE), "")</f>
        <v/>
      </c>
      <c r="CJ494" s="56">
        <f t="shared" si="208"/>
        <v>0</v>
      </c>
      <c r="CM494" s="4" t="str">
        <f t="shared" si="209"/>
        <v>...-...-.....</v>
      </c>
      <c r="CN494" s="57">
        <f t="shared" si="210"/>
        <v>0</v>
      </c>
      <c r="CO494" s="58">
        <f t="shared" si="211"/>
        <v>0</v>
      </c>
      <c r="CP494" s="4" t="str">
        <f t="shared" si="212"/>
        <v/>
      </c>
      <c r="CQ494" s="4" t="b">
        <f t="shared" si="213"/>
        <v>0</v>
      </c>
      <c r="CR494" s="4" t="str">
        <f t="shared" si="214"/>
        <v/>
      </c>
      <c r="CS494" s="4" t="str">
        <f t="shared" si="215"/>
        <v/>
      </c>
      <c r="CT494" s="91" t="b">
        <f t="shared" si="192"/>
        <v>0</v>
      </c>
    </row>
    <row r="495" spans="1:98" s="4" customFormat="1" x14ac:dyDescent="0.25">
      <c r="A495" s="50" t="str">
        <f t="shared" si="193"/>
        <v>...</v>
      </c>
      <c r="B495" s="50" t="str">
        <f t="shared" si="194"/>
        <v>...</v>
      </c>
      <c r="C495" s="50" t="str">
        <f t="shared" si="195"/>
        <v>.....</v>
      </c>
      <c r="D495" s="50" t="str">
        <f>IF($C495=".....","",_xlfn.IFNA(VLOOKUP($C495, Parameter!$A$4:$L$5000, 3, FALSE), ""))</f>
        <v/>
      </c>
      <c r="E495" s="50" t="str">
        <f t="shared" si="196"/>
        <v>.....</v>
      </c>
      <c r="F495" s="50" t="str">
        <f t="shared" si="197"/>
        <v>......</v>
      </c>
      <c r="G495" s="50" t="str">
        <f t="shared" si="198"/>
        <v>...</v>
      </c>
      <c r="H495" s="40">
        <f>IF(E495=".....", 0, _xlfn.IFNA(VLOOKUP($E495, Parameter2!$A$2:$C$5000, 3, FALSE), 0))</f>
        <v>0</v>
      </c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18" t="str">
        <f>IF(C495=".....","",_xlfn.IFNA(VLOOKUP($C495, Parameter!$A$4:$B$5000, 2, FALSE), "Kode belanja salah :("))</f>
        <v/>
      </c>
      <c r="X495" s="35"/>
      <c r="Y495" s="121"/>
      <c r="Z495" s="17"/>
      <c r="AA495" s="20"/>
      <c r="AB495" s="41" t="str">
        <f>IF($C495=".....","",VLOOKUP($C495, Parameter!$A$4:$L$5000, 6, FALSE))</f>
        <v/>
      </c>
      <c r="AC495" s="41" t="str">
        <f>IF($C495=".....","",VLOOKUP($C495, Parameter!$A$4:$L$5000, 7, FALSE))</f>
        <v/>
      </c>
      <c r="AD495" s="41" t="str">
        <f>IF($C495=".....","",VLOOKUP($C495, Parameter!$A$4:$L$5000, 8, FALSE))</f>
        <v/>
      </c>
      <c r="AE495" s="41" t="str">
        <f>IF($C495=".....","",VLOOKUP($C495, Parameter!$A$4:$L$5000, 9, FALSE))</f>
        <v/>
      </c>
      <c r="AF495" s="41" t="str">
        <f>IF($C495=".....","",VLOOKUP($C495, Parameter!$A$4:$L$5000, 10, FALSE))</f>
        <v/>
      </c>
      <c r="AG495" s="41" t="str">
        <f>IF($C495=".....","",VLOOKUP($C495, Parameter!$A$4:$L$5000, 11, FALSE))</f>
        <v/>
      </c>
      <c r="AH495" s="41" t="str">
        <f>IF($C495="..0.0.0.000","",_xlfn.IFNA(VLOOKUP($C495, Parameter!$A$4:$L$5000, 12, FALSE), ""))</f>
        <v/>
      </c>
      <c r="AI495" s="39"/>
      <c r="AJ495" s="39"/>
      <c r="AK495" s="39"/>
      <c r="AL495" s="39"/>
      <c r="AM495" s="39"/>
      <c r="AN495" s="39"/>
      <c r="AO495" s="39"/>
      <c r="AP495" s="41" t="str">
        <f>IF(F495="......", "", _xlfn.IFNA(VLOOKUP(F495, Parameter2!$D$2:$E$15000, 2, FALSE), "Kode aset salah :("))</f>
        <v/>
      </c>
      <c r="AQ495" s="39"/>
      <c r="AR495" s="51"/>
      <c r="AS495" s="52"/>
      <c r="AT495" s="53">
        <f t="shared" si="199"/>
        <v>0</v>
      </c>
      <c r="AU495" s="39" t="str">
        <f t="shared" si="200"/>
        <v/>
      </c>
      <c r="AV495" s="39" t="str">
        <f t="shared" si="201"/>
        <v/>
      </c>
      <c r="AW495" s="39" t="str">
        <f t="shared" si="202"/>
        <v/>
      </c>
      <c r="AX495" s="39" t="str">
        <f t="shared" si="203"/>
        <v/>
      </c>
      <c r="AY495" s="41" t="str">
        <f>IF(G495="...", "", VLOOKUP(G495, UPB!$A$3:$B$5000, 2, FALSE))</f>
        <v/>
      </c>
      <c r="AZ495" s="84"/>
      <c r="BA495" s="76"/>
      <c r="BB495" s="65"/>
      <c r="BC495" s="65"/>
      <c r="BD495" s="54"/>
      <c r="BE495" s="65"/>
      <c r="BF495" s="65"/>
      <c r="BG495" s="65"/>
      <c r="BH495" s="65"/>
      <c r="BI495" s="65"/>
      <c r="BJ495" s="65"/>
      <c r="BK495" s="65"/>
      <c r="BL495" s="65"/>
      <c r="BM495" s="65"/>
      <c r="BN495" s="70"/>
      <c r="BO495" s="65"/>
      <c r="BP495" s="65"/>
      <c r="BQ495" s="65"/>
      <c r="BR495" s="65"/>
      <c r="BS495" s="65"/>
      <c r="BT495" s="65"/>
      <c r="BU495" s="55" t="str">
        <f>IF(AND($D495 &lt;&gt; "", $D495 &lt;&gt; $E495, $F495 &lt;&gt; "x.x.x.x.x.x.x"), VLOOKUP($E495, Parameter!$E$3:$N$5000, 9, FALSE), "")</f>
        <v/>
      </c>
      <c r="BV495" s="55" t="str">
        <f>IF(AND($D495 &lt;&gt; "", $D495 &lt;&gt; $E495, $F495 &lt;&gt; "x.x.x.x.x.x.x"), VLOOKUP($E495, Parameter!$E$3:$N$5000, 10, FALSE), "")</f>
        <v/>
      </c>
      <c r="BW495" s="55" t="str">
        <f>IF(AND($D495 &lt;&gt; "", $D495 &lt;&gt; $E495, $F495 &lt;&gt; "x.x.x.x.x.x.x"), VLOOKUP($C495, Parameter!$A$4:$L$5000, 3, FALSE), "")</f>
        <v/>
      </c>
      <c r="BX495" s="55" t="str">
        <f>IF(AND($D495 &lt;&gt; "", $D495 &lt;&gt; $E495, $F495 &lt;&gt; "x.x.x.x.x.x.x"), VLOOKUP($C495, Parameter!$A$4:$L$5000, 4, FALSE), "")</f>
        <v/>
      </c>
      <c r="BY495" s="56">
        <f t="shared" si="204"/>
        <v>0</v>
      </c>
      <c r="BZ495" s="55" t="str">
        <f t="shared" si="205"/>
        <v>Intra</v>
      </c>
      <c r="CA495" s="55" t="str">
        <f>IF($BZ495="Ekstra", Parameter3!$B$2, "")</f>
        <v/>
      </c>
      <c r="CB495" s="55" t="str">
        <f>IF($BZ495="Ekstra", Parameter3!$C$2, "")</f>
        <v/>
      </c>
      <c r="CC495" s="55" t="str">
        <f>IF($BZ495="Ekstra", VLOOKUP($E495, Parameter!$E$3:$N$5000, 9, FALSE), "")</f>
        <v/>
      </c>
      <c r="CD495" s="55" t="str">
        <f>IF($BZ495="Ekstra", VLOOKUP($E495, Parameter!$E$3:$N$5000, 10, FALSE), "")</f>
        <v/>
      </c>
      <c r="CE495" s="56">
        <f t="shared" si="206"/>
        <v>0</v>
      </c>
      <c r="CF495" s="55" t="str">
        <f t="shared" si="217"/>
        <v/>
      </c>
      <c r="CG495" s="55" t="str">
        <f t="shared" si="217"/>
        <v/>
      </c>
      <c r="CH495" s="55" t="str">
        <f t="shared" si="207"/>
        <v/>
      </c>
      <c r="CI495" s="55" t="str">
        <f>IF($F495="x.x.x.x.x.x.x", VLOOKUP($C495, Parameter!$A$4:$L$5000, 4, FALSE), "")</f>
        <v/>
      </c>
      <c r="CJ495" s="56">
        <f t="shared" si="208"/>
        <v>0</v>
      </c>
      <c r="CM495" s="4" t="str">
        <f t="shared" si="209"/>
        <v>...-...-.....</v>
      </c>
      <c r="CN495" s="57">
        <f t="shared" si="210"/>
        <v>0</v>
      </c>
      <c r="CO495" s="58">
        <f t="shared" si="211"/>
        <v>0</v>
      </c>
      <c r="CP495" s="4" t="str">
        <f t="shared" si="212"/>
        <v/>
      </c>
      <c r="CQ495" s="4" t="b">
        <f t="shared" si="213"/>
        <v>0</v>
      </c>
      <c r="CR495" s="4" t="str">
        <f t="shared" si="214"/>
        <v/>
      </c>
      <c r="CS495" s="4" t="str">
        <f t="shared" si="215"/>
        <v/>
      </c>
      <c r="CT495" s="91" t="b">
        <f t="shared" si="192"/>
        <v>0</v>
      </c>
    </row>
    <row r="496" spans="1:98" s="4" customFormat="1" x14ac:dyDescent="0.25">
      <c r="A496" s="50" t="str">
        <f t="shared" si="193"/>
        <v>...</v>
      </c>
      <c r="B496" s="50" t="str">
        <f t="shared" si="194"/>
        <v>...</v>
      </c>
      <c r="C496" s="50" t="str">
        <f t="shared" si="195"/>
        <v>.....</v>
      </c>
      <c r="D496" s="50" t="str">
        <f>IF($C496=".....","",_xlfn.IFNA(VLOOKUP($C496, Parameter!$A$4:$L$5000, 3, FALSE), ""))</f>
        <v/>
      </c>
      <c r="E496" s="50" t="str">
        <f t="shared" si="196"/>
        <v>.....</v>
      </c>
      <c r="F496" s="50" t="str">
        <f t="shared" si="197"/>
        <v>......</v>
      </c>
      <c r="G496" s="50" t="str">
        <f t="shared" si="198"/>
        <v>...</v>
      </c>
      <c r="H496" s="40">
        <f>IF(E496=".....", 0, _xlfn.IFNA(VLOOKUP($E496, Parameter2!$A$2:$C$5000, 3, FALSE), 0))</f>
        <v>0</v>
      </c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18" t="str">
        <f>IF(C496=".....","",_xlfn.IFNA(VLOOKUP($C496, Parameter!$A$4:$B$5000, 2, FALSE), "Kode belanja salah :("))</f>
        <v/>
      </c>
      <c r="X496" s="35"/>
      <c r="Y496" s="121"/>
      <c r="Z496" s="17"/>
      <c r="AA496" s="20"/>
      <c r="AB496" s="41" t="str">
        <f>IF($C496=".....","",VLOOKUP($C496, Parameter!$A$4:$L$5000, 6, FALSE))</f>
        <v/>
      </c>
      <c r="AC496" s="41" t="str">
        <f>IF($C496=".....","",VLOOKUP($C496, Parameter!$A$4:$L$5000, 7, FALSE))</f>
        <v/>
      </c>
      <c r="AD496" s="41" t="str">
        <f>IF($C496=".....","",VLOOKUP($C496, Parameter!$A$4:$L$5000, 8, FALSE))</f>
        <v/>
      </c>
      <c r="AE496" s="41" t="str">
        <f>IF($C496=".....","",VLOOKUP($C496, Parameter!$A$4:$L$5000, 9, FALSE))</f>
        <v/>
      </c>
      <c r="AF496" s="41" t="str">
        <f>IF($C496=".....","",VLOOKUP($C496, Parameter!$A$4:$L$5000, 10, FALSE))</f>
        <v/>
      </c>
      <c r="AG496" s="41" t="str">
        <f>IF($C496=".....","",VLOOKUP($C496, Parameter!$A$4:$L$5000, 11, FALSE))</f>
        <v/>
      </c>
      <c r="AH496" s="41" t="str">
        <f>IF($C496="..0.0.0.000","",_xlfn.IFNA(VLOOKUP($C496, Parameter!$A$4:$L$5000, 12, FALSE), ""))</f>
        <v/>
      </c>
      <c r="AI496" s="39"/>
      <c r="AJ496" s="39"/>
      <c r="AK496" s="39"/>
      <c r="AL496" s="39"/>
      <c r="AM496" s="39"/>
      <c r="AN496" s="39"/>
      <c r="AO496" s="39"/>
      <c r="AP496" s="41" t="str">
        <f>IF(F496="......", "", _xlfn.IFNA(VLOOKUP(F496, Parameter2!$D$2:$E$15000, 2, FALSE), "Kode aset salah :("))</f>
        <v/>
      </c>
      <c r="AQ496" s="39"/>
      <c r="AR496" s="51"/>
      <c r="AS496" s="52"/>
      <c r="AT496" s="53">
        <f t="shared" si="199"/>
        <v>0</v>
      </c>
      <c r="AU496" s="39" t="str">
        <f t="shared" si="200"/>
        <v/>
      </c>
      <c r="AV496" s="39" t="str">
        <f t="shared" si="201"/>
        <v/>
      </c>
      <c r="AW496" s="39" t="str">
        <f t="shared" si="202"/>
        <v/>
      </c>
      <c r="AX496" s="39" t="str">
        <f t="shared" si="203"/>
        <v/>
      </c>
      <c r="AY496" s="41" t="str">
        <f>IF(G496="...", "", VLOOKUP(G496, UPB!$A$3:$B$5000, 2, FALSE))</f>
        <v/>
      </c>
      <c r="AZ496" s="84"/>
      <c r="BA496" s="76"/>
      <c r="BB496" s="65"/>
      <c r="BC496" s="65"/>
      <c r="BD496" s="54"/>
      <c r="BE496" s="65"/>
      <c r="BF496" s="65"/>
      <c r="BG496" s="65"/>
      <c r="BH496" s="65"/>
      <c r="BI496" s="65"/>
      <c r="BJ496" s="65"/>
      <c r="BK496" s="65"/>
      <c r="BL496" s="65"/>
      <c r="BM496" s="65"/>
      <c r="BN496" s="70"/>
      <c r="BO496" s="65"/>
      <c r="BP496" s="65"/>
      <c r="BQ496" s="65"/>
      <c r="BR496" s="65"/>
      <c r="BS496" s="65"/>
      <c r="BT496" s="65"/>
      <c r="BU496" s="55" t="str">
        <f>IF(AND($D496 &lt;&gt; "", $D496 &lt;&gt; $E496, $F496 &lt;&gt; "x.x.x.x.x.x.x"), VLOOKUP($E496, Parameter!$E$3:$N$5000, 9, FALSE), "")</f>
        <v/>
      </c>
      <c r="BV496" s="55" t="str">
        <f>IF(AND($D496 &lt;&gt; "", $D496 &lt;&gt; $E496, $F496 &lt;&gt; "x.x.x.x.x.x.x"), VLOOKUP($E496, Parameter!$E$3:$N$5000, 10, FALSE), "")</f>
        <v/>
      </c>
      <c r="BW496" s="55" t="str">
        <f>IF(AND($D496 &lt;&gt; "", $D496 &lt;&gt; $E496, $F496 &lt;&gt; "x.x.x.x.x.x.x"), VLOOKUP($C496, Parameter!$A$4:$L$5000, 3, FALSE), "")</f>
        <v/>
      </c>
      <c r="BX496" s="55" t="str">
        <f>IF(AND($D496 &lt;&gt; "", $D496 &lt;&gt; $E496, $F496 &lt;&gt; "x.x.x.x.x.x.x"), VLOOKUP($C496, Parameter!$A$4:$L$5000, 4, FALSE), "")</f>
        <v/>
      </c>
      <c r="BY496" s="56">
        <f t="shared" si="204"/>
        <v>0</v>
      </c>
      <c r="BZ496" s="55" t="str">
        <f t="shared" si="205"/>
        <v>Intra</v>
      </c>
      <c r="CA496" s="55" t="str">
        <f>IF($BZ496="Ekstra", Parameter3!$B$2, "")</f>
        <v/>
      </c>
      <c r="CB496" s="55" t="str">
        <f>IF($BZ496="Ekstra", Parameter3!$C$2, "")</f>
        <v/>
      </c>
      <c r="CC496" s="55" t="str">
        <f>IF($BZ496="Ekstra", VLOOKUP($E496, Parameter!$E$3:$N$5000, 9, FALSE), "")</f>
        <v/>
      </c>
      <c r="CD496" s="55" t="str">
        <f>IF($BZ496="Ekstra", VLOOKUP($E496, Parameter!$E$3:$N$5000, 10, FALSE), "")</f>
        <v/>
      </c>
      <c r="CE496" s="56">
        <f t="shared" si="206"/>
        <v>0</v>
      </c>
      <c r="CF496" s="55" t="str">
        <f t="shared" si="217"/>
        <v/>
      </c>
      <c r="CG496" s="55" t="str">
        <f t="shared" si="217"/>
        <v/>
      </c>
      <c r="CH496" s="55" t="str">
        <f t="shared" si="207"/>
        <v/>
      </c>
      <c r="CI496" s="55" t="str">
        <f>IF($F496="x.x.x.x.x.x.x", VLOOKUP($C496, Parameter!$A$4:$L$5000, 4, FALSE), "")</f>
        <v/>
      </c>
      <c r="CJ496" s="56">
        <f t="shared" si="208"/>
        <v>0</v>
      </c>
      <c r="CM496" s="4" t="str">
        <f t="shared" si="209"/>
        <v>...-...-.....</v>
      </c>
      <c r="CN496" s="57">
        <f t="shared" si="210"/>
        <v>0</v>
      </c>
      <c r="CO496" s="58">
        <f t="shared" si="211"/>
        <v>0</v>
      </c>
      <c r="CP496" s="4" t="str">
        <f t="shared" si="212"/>
        <v/>
      </c>
      <c r="CQ496" s="4" t="b">
        <f t="shared" si="213"/>
        <v>0</v>
      </c>
      <c r="CR496" s="4" t="str">
        <f t="shared" si="214"/>
        <v/>
      </c>
      <c r="CS496" s="4" t="str">
        <f t="shared" si="215"/>
        <v/>
      </c>
      <c r="CT496" s="91" t="b">
        <f t="shared" si="192"/>
        <v>0</v>
      </c>
    </row>
    <row r="497" spans="1:98" s="4" customFormat="1" x14ac:dyDescent="0.25">
      <c r="A497" s="50" t="str">
        <f t="shared" si="193"/>
        <v>...</v>
      </c>
      <c r="B497" s="50" t="str">
        <f t="shared" si="194"/>
        <v>...</v>
      </c>
      <c r="C497" s="50" t="str">
        <f t="shared" si="195"/>
        <v>.....</v>
      </c>
      <c r="D497" s="50" t="str">
        <f>IF($C497=".....","",_xlfn.IFNA(VLOOKUP($C497, Parameter!$A$4:$L$5000, 3, FALSE), ""))</f>
        <v/>
      </c>
      <c r="E497" s="50" t="str">
        <f t="shared" si="196"/>
        <v>.....</v>
      </c>
      <c r="F497" s="50" t="str">
        <f t="shared" si="197"/>
        <v>......</v>
      </c>
      <c r="G497" s="50" t="str">
        <f t="shared" si="198"/>
        <v>...</v>
      </c>
      <c r="H497" s="40">
        <f>IF(E497=".....", 0, _xlfn.IFNA(VLOOKUP($E497, Parameter2!$A$2:$C$5000, 3, FALSE), 0))</f>
        <v>0</v>
      </c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18" t="str">
        <f>IF(C497=".....","",_xlfn.IFNA(VLOOKUP($C497, Parameter!$A$4:$B$5000, 2, FALSE), "Kode belanja salah :("))</f>
        <v/>
      </c>
      <c r="X497" s="35"/>
      <c r="Y497" s="121"/>
      <c r="Z497" s="17"/>
      <c r="AA497" s="20"/>
      <c r="AB497" s="41" t="str">
        <f>IF($C497=".....","",VLOOKUP($C497, Parameter!$A$4:$L$5000, 6, FALSE))</f>
        <v/>
      </c>
      <c r="AC497" s="41" t="str">
        <f>IF($C497=".....","",VLOOKUP($C497, Parameter!$A$4:$L$5000, 7, FALSE))</f>
        <v/>
      </c>
      <c r="AD497" s="41" t="str">
        <f>IF($C497=".....","",VLOOKUP($C497, Parameter!$A$4:$L$5000, 8, FALSE))</f>
        <v/>
      </c>
      <c r="AE497" s="41" t="str">
        <f>IF($C497=".....","",VLOOKUP($C497, Parameter!$A$4:$L$5000, 9, FALSE))</f>
        <v/>
      </c>
      <c r="AF497" s="41" t="str">
        <f>IF($C497=".....","",VLOOKUP($C497, Parameter!$A$4:$L$5000, 10, FALSE))</f>
        <v/>
      </c>
      <c r="AG497" s="41" t="str">
        <f>IF($C497=".....","",VLOOKUP($C497, Parameter!$A$4:$L$5000, 11, FALSE))</f>
        <v/>
      </c>
      <c r="AH497" s="41" t="str">
        <f>IF($C497="..0.0.0.000","",_xlfn.IFNA(VLOOKUP($C497, Parameter!$A$4:$L$5000, 12, FALSE), ""))</f>
        <v/>
      </c>
      <c r="AI497" s="39"/>
      <c r="AJ497" s="39"/>
      <c r="AK497" s="39"/>
      <c r="AL497" s="39"/>
      <c r="AM497" s="39"/>
      <c r="AN497" s="39"/>
      <c r="AO497" s="39"/>
      <c r="AP497" s="41" t="str">
        <f>IF(F497="......", "", _xlfn.IFNA(VLOOKUP(F497, Parameter2!$D$2:$E$15000, 2, FALSE), "Kode aset salah :("))</f>
        <v/>
      </c>
      <c r="AQ497" s="39"/>
      <c r="AR497" s="51"/>
      <c r="AS497" s="52"/>
      <c r="AT497" s="53">
        <f t="shared" si="199"/>
        <v>0</v>
      </c>
      <c r="AU497" s="39" t="str">
        <f t="shared" si="200"/>
        <v/>
      </c>
      <c r="AV497" s="39" t="str">
        <f t="shared" si="201"/>
        <v/>
      </c>
      <c r="AW497" s="39" t="str">
        <f t="shared" si="202"/>
        <v/>
      </c>
      <c r="AX497" s="39" t="str">
        <f t="shared" si="203"/>
        <v/>
      </c>
      <c r="AY497" s="41" t="str">
        <f>IF(G497="...", "", VLOOKUP(G497, UPB!$A$3:$B$5000, 2, FALSE))</f>
        <v/>
      </c>
      <c r="AZ497" s="84"/>
      <c r="BA497" s="76"/>
      <c r="BB497" s="65"/>
      <c r="BC497" s="65"/>
      <c r="BD497" s="54"/>
      <c r="BE497" s="65"/>
      <c r="BF497" s="65"/>
      <c r="BG497" s="65"/>
      <c r="BH497" s="65"/>
      <c r="BI497" s="65"/>
      <c r="BJ497" s="65"/>
      <c r="BK497" s="65"/>
      <c r="BL497" s="65"/>
      <c r="BM497" s="65"/>
      <c r="BN497" s="70"/>
      <c r="BO497" s="65"/>
      <c r="BP497" s="65"/>
      <c r="BQ497" s="65"/>
      <c r="BR497" s="65"/>
      <c r="BS497" s="65"/>
      <c r="BT497" s="65"/>
      <c r="BU497" s="55" t="str">
        <f>IF(AND($D497 &lt;&gt; "", $D497 &lt;&gt; $E497, $F497 &lt;&gt; "x.x.x.x.x.x.x"), VLOOKUP($E497, Parameter!$E$3:$N$5000, 9, FALSE), "")</f>
        <v/>
      </c>
      <c r="BV497" s="55" t="str">
        <f>IF(AND($D497 &lt;&gt; "", $D497 &lt;&gt; $E497, $F497 &lt;&gt; "x.x.x.x.x.x.x"), VLOOKUP($E497, Parameter!$E$3:$N$5000, 10, FALSE), "")</f>
        <v/>
      </c>
      <c r="BW497" s="55" t="str">
        <f>IF(AND($D497 &lt;&gt; "", $D497 &lt;&gt; $E497, $F497 &lt;&gt; "x.x.x.x.x.x.x"), VLOOKUP($C497, Parameter!$A$4:$L$5000, 3, FALSE), "")</f>
        <v/>
      </c>
      <c r="BX497" s="55" t="str">
        <f>IF(AND($D497 &lt;&gt; "", $D497 &lt;&gt; $E497, $F497 &lt;&gt; "x.x.x.x.x.x.x"), VLOOKUP($C497, Parameter!$A$4:$L$5000, 4, FALSE), "")</f>
        <v/>
      </c>
      <c r="BY497" s="56">
        <f t="shared" si="204"/>
        <v>0</v>
      </c>
      <c r="BZ497" s="55" t="str">
        <f t="shared" si="205"/>
        <v>Intra</v>
      </c>
      <c r="CA497" s="55" t="str">
        <f>IF($BZ497="Ekstra", Parameter3!$B$2, "")</f>
        <v/>
      </c>
      <c r="CB497" s="55" t="str">
        <f>IF($BZ497="Ekstra", Parameter3!$C$2, "")</f>
        <v/>
      </c>
      <c r="CC497" s="55" t="str">
        <f>IF($BZ497="Ekstra", VLOOKUP($E497, Parameter!$E$3:$N$5000, 9, FALSE), "")</f>
        <v/>
      </c>
      <c r="CD497" s="55" t="str">
        <f>IF($BZ497="Ekstra", VLOOKUP($E497, Parameter!$E$3:$N$5000, 10, FALSE), "")</f>
        <v/>
      </c>
      <c r="CE497" s="56">
        <f t="shared" si="206"/>
        <v>0</v>
      </c>
      <c r="CF497" s="55" t="str">
        <f t="shared" si="217"/>
        <v/>
      </c>
      <c r="CG497" s="55" t="str">
        <f t="shared" si="217"/>
        <v/>
      </c>
      <c r="CH497" s="55" t="str">
        <f t="shared" si="207"/>
        <v/>
      </c>
      <c r="CI497" s="55" t="str">
        <f>IF($F497="x.x.x.x.x.x.x", VLOOKUP($C497, Parameter!$A$4:$L$5000, 4, FALSE), "")</f>
        <v/>
      </c>
      <c r="CJ497" s="56">
        <f t="shared" si="208"/>
        <v>0</v>
      </c>
      <c r="CM497" s="4" t="str">
        <f t="shared" si="209"/>
        <v>...-...-.....</v>
      </c>
      <c r="CN497" s="57">
        <f t="shared" si="210"/>
        <v>0</v>
      </c>
      <c r="CO497" s="58">
        <f t="shared" si="211"/>
        <v>0</v>
      </c>
      <c r="CP497" s="4" t="str">
        <f t="shared" si="212"/>
        <v/>
      </c>
      <c r="CQ497" s="4" t="b">
        <f t="shared" si="213"/>
        <v>0</v>
      </c>
      <c r="CR497" s="4" t="str">
        <f t="shared" si="214"/>
        <v/>
      </c>
      <c r="CS497" s="4" t="str">
        <f t="shared" si="215"/>
        <v/>
      </c>
      <c r="CT497" s="91" t="b">
        <f t="shared" si="192"/>
        <v>0</v>
      </c>
    </row>
    <row r="498" spans="1:98" s="4" customFormat="1" x14ac:dyDescent="0.25">
      <c r="A498" s="50" t="str">
        <f t="shared" si="193"/>
        <v>...</v>
      </c>
      <c r="B498" s="50" t="str">
        <f t="shared" si="194"/>
        <v>...</v>
      </c>
      <c r="C498" s="50" t="str">
        <f t="shared" si="195"/>
        <v>.....</v>
      </c>
      <c r="D498" s="50" t="str">
        <f>IF($C498=".....","",_xlfn.IFNA(VLOOKUP($C498, Parameter!$A$4:$L$5000, 3, FALSE), ""))</f>
        <v/>
      </c>
      <c r="E498" s="50" t="str">
        <f t="shared" si="196"/>
        <v>.....</v>
      </c>
      <c r="F498" s="50" t="str">
        <f t="shared" si="197"/>
        <v>......</v>
      </c>
      <c r="G498" s="50" t="str">
        <f t="shared" si="198"/>
        <v>...</v>
      </c>
      <c r="H498" s="40">
        <f>IF(E498=".....", 0, _xlfn.IFNA(VLOOKUP($E498, Parameter2!$A$2:$C$5000, 3, FALSE), 0))</f>
        <v>0</v>
      </c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18" t="str">
        <f>IF(C498=".....","",_xlfn.IFNA(VLOOKUP($C498, Parameter!$A$4:$B$5000, 2, FALSE), "Kode belanja salah :("))</f>
        <v/>
      </c>
      <c r="X498" s="35"/>
      <c r="Y498" s="121"/>
      <c r="Z498" s="17"/>
      <c r="AA498" s="20"/>
      <c r="AB498" s="41" t="str">
        <f>IF($C498=".....","",VLOOKUP($C498, Parameter!$A$4:$L$5000, 6, FALSE))</f>
        <v/>
      </c>
      <c r="AC498" s="41" t="str">
        <f>IF($C498=".....","",VLOOKUP($C498, Parameter!$A$4:$L$5000, 7, FALSE))</f>
        <v/>
      </c>
      <c r="AD498" s="41" t="str">
        <f>IF($C498=".....","",VLOOKUP($C498, Parameter!$A$4:$L$5000, 8, FALSE))</f>
        <v/>
      </c>
      <c r="AE498" s="41" t="str">
        <f>IF($C498=".....","",VLOOKUP($C498, Parameter!$A$4:$L$5000, 9, FALSE))</f>
        <v/>
      </c>
      <c r="AF498" s="41" t="str">
        <f>IF($C498=".....","",VLOOKUP($C498, Parameter!$A$4:$L$5000, 10, FALSE))</f>
        <v/>
      </c>
      <c r="AG498" s="41" t="str">
        <f>IF($C498=".....","",VLOOKUP($C498, Parameter!$A$4:$L$5000, 11, FALSE))</f>
        <v/>
      </c>
      <c r="AH498" s="41" t="str">
        <f>IF($C498="..0.0.0.000","",_xlfn.IFNA(VLOOKUP($C498, Parameter!$A$4:$L$5000, 12, FALSE), ""))</f>
        <v/>
      </c>
      <c r="AI498" s="39"/>
      <c r="AJ498" s="39"/>
      <c r="AK498" s="39"/>
      <c r="AL498" s="39"/>
      <c r="AM498" s="39"/>
      <c r="AN498" s="39"/>
      <c r="AO498" s="39"/>
      <c r="AP498" s="41" t="str">
        <f>IF(F498="......", "", _xlfn.IFNA(VLOOKUP(F498, Parameter2!$D$2:$E$15000, 2, FALSE), "Kode aset salah :("))</f>
        <v/>
      </c>
      <c r="AQ498" s="39"/>
      <c r="AR498" s="51"/>
      <c r="AS498" s="52"/>
      <c r="AT498" s="53">
        <f t="shared" si="199"/>
        <v>0</v>
      </c>
      <c r="AU498" s="39" t="str">
        <f t="shared" si="200"/>
        <v/>
      </c>
      <c r="AV498" s="39" t="str">
        <f t="shared" si="201"/>
        <v/>
      </c>
      <c r="AW498" s="39" t="str">
        <f t="shared" si="202"/>
        <v/>
      </c>
      <c r="AX498" s="39" t="str">
        <f t="shared" si="203"/>
        <v/>
      </c>
      <c r="AY498" s="41" t="str">
        <f>IF(G498="...", "", VLOOKUP(G498, UPB!$A$3:$B$5000, 2, FALSE))</f>
        <v/>
      </c>
      <c r="AZ498" s="84"/>
      <c r="BA498" s="76"/>
      <c r="BB498" s="65"/>
      <c r="BC498" s="65"/>
      <c r="BD498" s="54"/>
      <c r="BE498" s="65"/>
      <c r="BF498" s="65"/>
      <c r="BG498" s="65"/>
      <c r="BH498" s="65"/>
      <c r="BI498" s="65"/>
      <c r="BJ498" s="65"/>
      <c r="BK498" s="65"/>
      <c r="BL498" s="65"/>
      <c r="BM498" s="65"/>
      <c r="BN498" s="70"/>
      <c r="BO498" s="65"/>
      <c r="BP498" s="65"/>
      <c r="BQ498" s="65"/>
      <c r="BR498" s="65"/>
      <c r="BS498" s="65"/>
      <c r="BT498" s="65"/>
      <c r="BU498" s="55" t="str">
        <f>IF(AND($D498 &lt;&gt; "", $D498 &lt;&gt; $E498, $F498 &lt;&gt; "x.x.x.x.x.x.x"), VLOOKUP($E498, Parameter!$E$3:$N$5000, 9, FALSE), "")</f>
        <v/>
      </c>
      <c r="BV498" s="55" t="str">
        <f>IF(AND($D498 &lt;&gt; "", $D498 &lt;&gt; $E498, $F498 &lt;&gt; "x.x.x.x.x.x.x"), VLOOKUP($E498, Parameter!$E$3:$N$5000, 10, FALSE), "")</f>
        <v/>
      </c>
      <c r="BW498" s="55" t="str">
        <f>IF(AND($D498 &lt;&gt; "", $D498 &lt;&gt; $E498, $F498 &lt;&gt; "x.x.x.x.x.x.x"), VLOOKUP($C498, Parameter!$A$4:$L$5000, 3, FALSE), "")</f>
        <v/>
      </c>
      <c r="BX498" s="55" t="str">
        <f>IF(AND($D498 &lt;&gt; "", $D498 &lt;&gt; $E498, $F498 &lt;&gt; "x.x.x.x.x.x.x"), VLOOKUP($C498, Parameter!$A$4:$L$5000, 4, FALSE), "")</f>
        <v/>
      </c>
      <c r="BY498" s="56">
        <f t="shared" si="204"/>
        <v>0</v>
      </c>
      <c r="BZ498" s="55" t="str">
        <f t="shared" si="205"/>
        <v>Intra</v>
      </c>
      <c r="CA498" s="55" t="str">
        <f>IF($BZ498="Ekstra", Parameter3!$B$2, "")</f>
        <v/>
      </c>
      <c r="CB498" s="55" t="str">
        <f>IF($BZ498="Ekstra", Parameter3!$C$2, "")</f>
        <v/>
      </c>
      <c r="CC498" s="55" t="str">
        <f>IF($BZ498="Ekstra", VLOOKUP($E498, Parameter!$E$3:$N$5000, 9, FALSE), "")</f>
        <v/>
      </c>
      <c r="CD498" s="55" t="str">
        <f>IF($BZ498="Ekstra", VLOOKUP($E498, Parameter!$E$3:$N$5000, 10, FALSE), "")</f>
        <v/>
      </c>
      <c r="CE498" s="56">
        <f t="shared" si="206"/>
        <v>0</v>
      </c>
      <c r="CF498" s="55" t="str">
        <f t="shared" si="217"/>
        <v/>
      </c>
      <c r="CG498" s="55" t="str">
        <f t="shared" si="217"/>
        <v/>
      </c>
      <c r="CH498" s="55" t="str">
        <f t="shared" si="207"/>
        <v/>
      </c>
      <c r="CI498" s="55" t="str">
        <f>IF($F498="x.x.x.x.x.x.x", VLOOKUP($C498, Parameter!$A$4:$L$5000, 4, FALSE), "")</f>
        <v/>
      </c>
      <c r="CJ498" s="56">
        <f t="shared" si="208"/>
        <v>0</v>
      </c>
      <c r="CM498" s="4" t="str">
        <f t="shared" si="209"/>
        <v>...-...-.....</v>
      </c>
      <c r="CN498" s="57">
        <f t="shared" si="210"/>
        <v>0</v>
      </c>
      <c r="CO498" s="58">
        <f t="shared" si="211"/>
        <v>0</v>
      </c>
      <c r="CP498" s="4" t="str">
        <f t="shared" si="212"/>
        <v/>
      </c>
      <c r="CQ498" s="4" t="b">
        <f t="shared" si="213"/>
        <v>0</v>
      </c>
      <c r="CR498" s="4" t="str">
        <f t="shared" si="214"/>
        <v/>
      </c>
      <c r="CS498" s="4" t="str">
        <f t="shared" si="215"/>
        <v/>
      </c>
      <c r="CT498" s="91" t="b">
        <f t="shared" si="192"/>
        <v>0</v>
      </c>
    </row>
    <row r="499" spans="1:98" s="4" customFormat="1" x14ac:dyDescent="0.25">
      <c r="A499" s="50" t="str">
        <f t="shared" si="193"/>
        <v>...</v>
      </c>
      <c r="B499" s="50" t="str">
        <f t="shared" si="194"/>
        <v>...</v>
      </c>
      <c r="C499" s="50" t="str">
        <f t="shared" si="195"/>
        <v>.....</v>
      </c>
      <c r="D499" s="50" t="str">
        <f>IF($C499=".....","",_xlfn.IFNA(VLOOKUP($C499, Parameter!$A$4:$L$5000, 3, FALSE), ""))</f>
        <v/>
      </c>
      <c r="E499" s="50" t="str">
        <f t="shared" si="196"/>
        <v>.....</v>
      </c>
      <c r="F499" s="50" t="str">
        <f t="shared" si="197"/>
        <v>......</v>
      </c>
      <c r="G499" s="50" t="str">
        <f t="shared" si="198"/>
        <v>...</v>
      </c>
      <c r="H499" s="40">
        <f>IF(E499=".....", 0, _xlfn.IFNA(VLOOKUP($E499, Parameter2!$A$2:$C$5000, 3, FALSE), 0))</f>
        <v>0</v>
      </c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18" t="str">
        <f>IF(C499=".....","",_xlfn.IFNA(VLOOKUP($C499, Parameter!$A$4:$B$5000, 2, FALSE), "Kode belanja salah :("))</f>
        <v/>
      </c>
      <c r="X499" s="35"/>
      <c r="Y499" s="121"/>
      <c r="Z499" s="17"/>
      <c r="AA499" s="20"/>
      <c r="AB499" s="41" t="str">
        <f>IF($C499=".....","",VLOOKUP($C499, Parameter!$A$4:$L$5000, 6, FALSE))</f>
        <v/>
      </c>
      <c r="AC499" s="41" t="str">
        <f>IF($C499=".....","",VLOOKUP($C499, Parameter!$A$4:$L$5000, 7, FALSE))</f>
        <v/>
      </c>
      <c r="AD499" s="41" t="str">
        <f>IF($C499=".....","",VLOOKUP($C499, Parameter!$A$4:$L$5000, 8, FALSE))</f>
        <v/>
      </c>
      <c r="AE499" s="41" t="str">
        <f>IF($C499=".....","",VLOOKUP($C499, Parameter!$A$4:$L$5000, 9, FALSE))</f>
        <v/>
      </c>
      <c r="AF499" s="41" t="str">
        <f>IF($C499=".....","",VLOOKUP($C499, Parameter!$A$4:$L$5000, 10, FALSE))</f>
        <v/>
      </c>
      <c r="AG499" s="41" t="str">
        <f>IF($C499=".....","",VLOOKUP($C499, Parameter!$A$4:$L$5000, 11, FALSE))</f>
        <v/>
      </c>
      <c r="AH499" s="41" t="str">
        <f>IF($C499="..0.0.0.000","",_xlfn.IFNA(VLOOKUP($C499, Parameter!$A$4:$L$5000, 12, FALSE), ""))</f>
        <v/>
      </c>
      <c r="AI499" s="39"/>
      <c r="AJ499" s="39"/>
      <c r="AK499" s="39"/>
      <c r="AL499" s="39"/>
      <c r="AM499" s="39"/>
      <c r="AN499" s="39"/>
      <c r="AO499" s="39"/>
      <c r="AP499" s="41" t="str">
        <f>IF(F499="......", "", _xlfn.IFNA(VLOOKUP(F499, Parameter2!$D$2:$E$15000, 2, FALSE), "Kode aset salah :("))</f>
        <v/>
      </c>
      <c r="AQ499" s="39"/>
      <c r="AR499" s="51"/>
      <c r="AS499" s="52"/>
      <c r="AT499" s="53">
        <f t="shared" si="199"/>
        <v>0</v>
      </c>
      <c r="AU499" s="39" t="str">
        <f t="shared" si="200"/>
        <v/>
      </c>
      <c r="AV499" s="39" t="str">
        <f t="shared" si="201"/>
        <v/>
      </c>
      <c r="AW499" s="39" t="str">
        <f t="shared" si="202"/>
        <v/>
      </c>
      <c r="AX499" s="39" t="str">
        <f t="shared" si="203"/>
        <v/>
      </c>
      <c r="AY499" s="41" t="str">
        <f>IF(G499="...", "", VLOOKUP(G499, UPB!$A$3:$B$5000, 2, FALSE))</f>
        <v/>
      </c>
      <c r="AZ499" s="84"/>
      <c r="BA499" s="76"/>
      <c r="BB499" s="65"/>
      <c r="BC499" s="65"/>
      <c r="BD499" s="54"/>
      <c r="BE499" s="65"/>
      <c r="BF499" s="65"/>
      <c r="BG499" s="65"/>
      <c r="BH499" s="65"/>
      <c r="BI499" s="65"/>
      <c r="BJ499" s="65"/>
      <c r="BK499" s="65"/>
      <c r="BL499" s="65"/>
      <c r="BM499" s="65"/>
      <c r="BN499" s="70"/>
      <c r="BO499" s="65"/>
      <c r="BP499" s="65"/>
      <c r="BQ499" s="65"/>
      <c r="BR499" s="65"/>
      <c r="BS499" s="65"/>
      <c r="BT499" s="65"/>
      <c r="BU499" s="55" t="str">
        <f>IF(AND($D499 &lt;&gt; "", $D499 &lt;&gt; $E499, $F499 &lt;&gt; "x.x.x.x.x.x.x"), VLOOKUP($E499, Parameter!$E$3:$N$5000, 9, FALSE), "")</f>
        <v/>
      </c>
      <c r="BV499" s="55" t="str">
        <f>IF(AND($D499 &lt;&gt; "", $D499 &lt;&gt; $E499, $F499 &lt;&gt; "x.x.x.x.x.x.x"), VLOOKUP($E499, Parameter!$E$3:$N$5000, 10, FALSE), "")</f>
        <v/>
      </c>
      <c r="BW499" s="55" t="str">
        <f>IF(AND($D499 &lt;&gt; "", $D499 &lt;&gt; $E499, $F499 &lt;&gt; "x.x.x.x.x.x.x"), VLOOKUP($C499, Parameter!$A$4:$L$5000, 3, FALSE), "")</f>
        <v/>
      </c>
      <c r="BX499" s="55" t="str">
        <f>IF(AND($D499 &lt;&gt; "", $D499 &lt;&gt; $E499, $F499 &lt;&gt; "x.x.x.x.x.x.x"), VLOOKUP($C499, Parameter!$A$4:$L$5000, 4, FALSE), "")</f>
        <v/>
      </c>
      <c r="BY499" s="56">
        <f t="shared" si="204"/>
        <v>0</v>
      </c>
      <c r="BZ499" s="55" t="str">
        <f t="shared" si="205"/>
        <v>Intra</v>
      </c>
      <c r="CA499" s="55" t="str">
        <f>IF($BZ499="Ekstra", Parameter3!$B$2, "")</f>
        <v/>
      </c>
      <c r="CB499" s="55" t="str">
        <f>IF($BZ499="Ekstra", Parameter3!$C$2, "")</f>
        <v/>
      </c>
      <c r="CC499" s="55" t="str">
        <f>IF($BZ499="Ekstra", VLOOKUP($E499, Parameter!$E$3:$N$5000, 9, FALSE), "")</f>
        <v/>
      </c>
      <c r="CD499" s="55" t="str">
        <f>IF($BZ499="Ekstra", VLOOKUP($E499, Parameter!$E$3:$N$5000, 10, FALSE), "")</f>
        <v/>
      </c>
      <c r="CE499" s="56">
        <f t="shared" si="206"/>
        <v>0</v>
      </c>
      <c r="CF499" s="55" t="str">
        <f t="shared" si="217"/>
        <v/>
      </c>
      <c r="CG499" s="55" t="str">
        <f t="shared" si="217"/>
        <v/>
      </c>
      <c r="CH499" s="55" t="str">
        <f t="shared" si="207"/>
        <v/>
      </c>
      <c r="CI499" s="55" t="str">
        <f>IF($F499="x.x.x.x.x.x.x", VLOOKUP($C499, Parameter!$A$4:$L$5000, 4, FALSE), "")</f>
        <v/>
      </c>
      <c r="CJ499" s="56">
        <f t="shared" si="208"/>
        <v>0</v>
      </c>
      <c r="CM499" s="4" t="str">
        <f t="shared" si="209"/>
        <v>...-...-.....</v>
      </c>
      <c r="CN499" s="57">
        <f t="shared" si="210"/>
        <v>0</v>
      </c>
      <c r="CO499" s="58">
        <f t="shared" si="211"/>
        <v>0</v>
      </c>
      <c r="CP499" s="4" t="str">
        <f t="shared" si="212"/>
        <v/>
      </c>
      <c r="CQ499" s="4" t="b">
        <f t="shared" si="213"/>
        <v>0</v>
      </c>
      <c r="CR499" s="4" t="str">
        <f t="shared" si="214"/>
        <v/>
      </c>
      <c r="CS499" s="4" t="str">
        <f t="shared" si="215"/>
        <v/>
      </c>
      <c r="CT499" s="91" t="b">
        <f t="shared" si="192"/>
        <v>0</v>
      </c>
    </row>
    <row r="500" spans="1:98" s="4" customFormat="1" x14ac:dyDescent="0.25">
      <c r="A500" s="50" t="str">
        <f t="shared" si="193"/>
        <v>...</v>
      </c>
      <c r="B500" s="50" t="str">
        <f t="shared" si="194"/>
        <v>...</v>
      </c>
      <c r="C500" s="50" t="str">
        <f t="shared" si="195"/>
        <v>.....</v>
      </c>
      <c r="D500" s="50" t="str">
        <f>IF($C500=".....","",_xlfn.IFNA(VLOOKUP($C500, Parameter!$A$4:$L$5000, 3, FALSE), ""))</f>
        <v/>
      </c>
      <c r="E500" s="50" t="str">
        <f t="shared" si="196"/>
        <v>.....</v>
      </c>
      <c r="F500" s="50" t="str">
        <f t="shared" si="197"/>
        <v>......</v>
      </c>
      <c r="G500" s="50" t="str">
        <f t="shared" si="198"/>
        <v>...</v>
      </c>
      <c r="H500" s="40">
        <f>IF(E500=".....", 0, _xlfn.IFNA(VLOOKUP($E500, Parameter2!$A$2:$C$5000, 3, FALSE), 0))</f>
        <v>0</v>
      </c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18" t="str">
        <f>IF(C500=".....","",_xlfn.IFNA(VLOOKUP($C500, Parameter!$A$4:$B$5000, 2, FALSE), "Kode belanja salah :("))</f>
        <v/>
      </c>
      <c r="X500" s="35"/>
      <c r="Y500" s="121"/>
      <c r="Z500" s="17"/>
      <c r="AA500" s="20"/>
      <c r="AB500" s="41" t="str">
        <f>IF($C500=".....","",VLOOKUP($C500, Parameter!$A$4:$L$5000, 6, FALSE))</f>
        <v/>
      </c>
      <c r="AC500" s="41" t="str">
        <f>IF($C500=".....","",VLOOKUP($C500, Parameter!$A$4:$L$5000, 7, FALSE))</f>
        <v/>
      </c>
      <c r="AD500" s="41" t="str">
        <f>IF($C500=".....","",VLOOKUP($C500, Parameter!$A$4:$L$5000, 8, FALSE))</f>
        <v/>
      </c>
      <c r="AE500" s="41" t="str">
        <f>IF($C500=".....","",VLOOKUP($C500, Parameter!$A$4:$L$5000, 9, FALSE))</f>
        <v/>
      </c>
      <c r="AF500" s="41" t="str">
        <f>IF($C500=".....","",VLOOKUP($C500, Parameter!$A$4:$L$5000, 10, FALSE))</f>
        <v/>
      </c>
      <c r="AG500" s="41" t="str">
        <f>IF($C500=".....","",VLOOKUP($C500, Parameter!$A$4:$L$5000, 11, FALSE))</f>
        <v/>
      </c>
      <c r="AH500" s="41" t="str">
        <f>IF($C500="..0.0.0.000","",_xlfn.IFNA(VLOOKUP($C500, Parameter!$A$4:$L$5000, 12, FALSE), ""))</f>
        <v/>
      </c>
      <c r="AI500" s="39"/>
      <c r="AJ500" s="39"/>
      <c r="AK500" s="39"/>
      <c r="AL500" s="39"/>
      <c r="AM500" s="39"/>
      <c r="AN500" s="39"/>
      <c r="AO500" s="39"/>
      <c r="AP500" s="41" t="str">
        <f>IF(F500="......", "", _xlfn.IFNA(VLOOKUP(F500, Parameter2!$D$2:$E$15000, 2, FALSE), "Kode aset salah :("))</f>
        <v/>
      </c>
      <c r="AQ500" s="39"/>
      <c r="AR500" s="51"/>
      <c r="AS500" s="52"/>
      <c r="AT500" s="53">
        <f t="shared" si="199"/>
        <v>0</v>
      </c>
      <c r="AU500" s="39" t="str">
        <f t="shared" si="200"/>
        <v/>
      </c>
      <c r="AV500" s="39" t="str">
        <f t="shared" si="201"/>
        <v/>
      </c>
      <c r="AW500" s="39" t="str">
        <f t="shared" si="202"/>
        <v/>
      </c>
      <c r="AX500" s="39" t="str">
        <f t="shared" si="203"/>
        <v/>
      </c>
      <c r="AY500" s="41" t="str">
        <f>IF(G500="...", "", VLOOKUP(G500, UPB!$A$3:$B$5000, 2, FALSE))</f>
        <v/>
      </c>
      <c r="AZ500" s="84"/>
      <c r="BA500" s="76"/>
      <c r="BB500" s="65"/>
      <c r="BC500" s="65"/>
      <c r="BD500" s="54"/>
      <c r="BE500" s="65"/>
      <c r="BF500" s="65"/>
      <c r="BG500" s="65"/>
      <c r="BH500" s="65"/>
      <c r="BI500" s="65"/>
      <c r="BJ500" s="65"/>
      <c r="BK500" s="65"/>
      <c r="BL500" s="65"/>
      <c r="BM500" s="65"/>
      <c r="BN500" s="70"/>
      <c r="BO500" s="65"/>
      <c r="BP500" s="65"/>
      <c r="BQ500" s="65"/>
      <c r="BR500" s="65"/>
      <c r="BS500" s="65"/>
      <c r="BT500" s="65"/>
      <c r="BU500" s="55" t="str">
        <f>IF(AND($D500 &lt;&gt; "", $D500 &lt;&gt; $E500, $F500 &lt;&gt; "x.x.x.x.x.x.x"), VLOOKUP($E500, Parameter!$E$3:$N$5000, 9, FALSE), "")</f>
        <v/>
      </c>
      <c r="BV500" s="55" t="str">
        <f>IF(AND($D500 &lt;&gt; "", $D500 &lt;&gt; $E500, $F500 &lt;&gt; "x.x.x.x.x.x.x"), VLOOKUP($E500, Parameter!$E$3:$N$5000, 10, FALSE), "")</f>
        <v/>
      </c>
      <c r="BW500" s="55" t="str">
        <f>IF(AND($D500 &lt;&gt; "", $D500 &lt;&gt; $E500, $F500 &lt;&gt; "x.x.x.x.x.x.x"), VLOOKUP($C500, Parameter!$A$4:$L$5000, 3, FALSE), "")</f>
        <v/>
      </c>
      <c r="BX500" s="55" t="str">
        <f>IF(AND($D500 &lt;&gt; "", $D500 &lt;&gt; $E500, $F500 &lt;&gt; "x.x.x.x.x.x.x"), VLOOKUP($C500, Parameter!$A$4:$L$5000, 4, FALSE), "")</f>
        <v/>
      </c>
      <c r="BY500" s="56">
        <f t="shared" si="204"/>
        <v>0</v>
      </c>
      <c r="BZ500" s="55" t="str">
        <f t="shared" si="205"/>
        <v>Intra</v>
      </c>
      <c r="CA500" s="55" t="str">
        <f>IF($BZ500="Ekstra", Parameter3!$B$2, "")</f>
        <v/>
      </c>
      <c r="CB500" s="55" t="str">
        <f>IF($BZ500="Ekstra", Parameter3!$C$2, "")</f>
        <v/>
      </c>
      <c r="CC500" s="55" t="str">
        <f>IF($BZ500="Ekstra", VLOOKUP($E500, Parameter!$E$3:$N$5000, 9, FALSE), "")</f>
        <v/>
      </c>
      <c r="CD500" s="55" t="str">
        <f>IF($BZ500="Ekstra", VLOOKUP($E500, Parameter!$E$3:$N$5000, 10, FALSE), "")</f>
        <v/>
      </c>
      <c r="CE500" s="56">
        <f t="shared" si="206"/>
        <v>0</v>
      </c>
      <c r="CF500" s="55" t="str">
        <f t="shared" si="217"/>
        <v/>
      </c>
      <c r="CG500" s="55" t="str">
        <f t="shared" si="217"/>
        <v/>
      </c>
      <c r="CH500" s="55" t="str">
        <f t="shared" si="207"/>
        <v/>
      </c>
      <c r="CI500" s="55" t="str">
        <f>IF($F500="x.x.x.x.x.x.x", VLOOKUP($C500, Parameter!$A$4:$L$5000, 4, FALSE), "")</f>
        <v/>
      </c>
      <c r="CJ500" s="56">
        <f t="shared" si="208"/>
        <v>0</v>
      </c>
      <c r="CM500" s="4" t="str">
        <f t="shared" si="209"/>
        <v>...-...-.....</v>
      </c>
      <c r="CN500" s="57">
        <f t="shared" si="210"/>
        <v>0</v>
      </c>
      <c r="CO500" s="58">
        <f t="shared" si="211"/>
        <v>0</v>
      </c>
      <c r="CP500" s="4" t="str">
        <f t="shared" si="212"/>
        <v/>
      </c>
      <c r="CQ500" s="4" t="b">
        <f t="shared" si="213"/>
        <v>0</v>
      </c>
      <c r="CR500" s="4" t="str">
        <f t="shared" si="214"/>
        <v/>
      </c>
      <c r="CS500" s="4" t="str">
        <f t="shared" si="215"/>
        <v/>
      </c>
      <c r="CT500" s="91" t="b">
        <f t="shared" si="192"/>
        <v>0</v>
      </c>
    </row>
    <row r="501" spans="1:98" s="4" customFormat="1" x14ac:dyDescent="0.25">
      <c r="A501" s="50" t="str">
        <f t="shared" si="193"/>
        <v>...</v>
      </c>
      <c r="B501" s="50" t="str">
        <f t="shared" si="194"/>
        <v>...</v>
      </c>
      <c r="C501" s="50" t="str">
        <f t="shared" si="195"/>
        <v>.....</v>
      </c>
      <c r="D501" s="50" t="str">
        <f>IF($C501=".....","",_xlfn.IFNA(VLOOKUP($C501, Parameter!$A$4:$L$5000, 3, FALSE), ""))</f>
        <v/>
      </c>
      <c r="E501" s="50" t="str">
        <f t="shared" si="196"/>
        <v>.....</v>
      </c>
      <c r="F501" s="50" t="str">
        <f t="shared" si="197"/>
        <v>......</v>
      </c>
      <c r="G501" s="50" t="str">
        <f t="shared" si="198"/>
        <v>...</v>
      </c>
      <c r="H501" s="40">
        <f>IF(E501=".....", 0, _xlfn.IFNA(VLOOKUP($E501, Parameter2!$A$2:$C$5000, 3, FALSE), 0))</f>
        <v>0</v>
      </c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18" t="str">
        <f>IF(C501=".....","",_xlfn.IFNA(VLOOKUP($C501, Parameter!$A$4:$B$5000, 2, FALSE), "Kode belanja salah :("))</f>
        <v/>
      </c>
      <c r="X501" s="35"/>
      <c r="Y501" s="121"/>
      <c r="Z501" s="17"/>
      <c r="AA501" s="20"/>
      <c r="AB501" s="41" t="str">
        <f>IF($C501=".....","",VLOOKUP($C501, Parameter!$A$4:$L$5000, 6, FALSE))</f>
        <v/>
      </c>
      <c r="AC501" s="41" t="str">
        <f>IF($C501=".....","",VLOOKUP($C501, Parameter!$A$4:$L$5000, 7, FALSE))</f>
        <v/>
      </c>
      <c r="AD501" s="41" t="str">
        <f>IF($C501=".....","",VLOOKUP($C501, Parameter!$A$4:$L$5000, 8, FALSE))</f>
        <v/>
      </c>
      <c r="AE501" s="41" t="str">
        <f>IF($C501=".....","",VLOOKUP($C501, Parameter!$A$4:$L$5000, 9, FALSE))</f>
        <v/>
      </c>
      <c r="AF501" s="41" t="str">
        <f>IF($C501=".....","",VLOOKUP($C501, Parameter!$A$4:$L$5000, 10, FALSE))</f>
        <v/>
      </c>
      <c r="AG501" s="41" t="str">
        <f>IF($C501=".....","",VLOOKUP($C501, Parameter!$A$4:$L$5000, 11, FALSE))</f>
        <v/>
      </c>
      <c r="AH501" s="41" t="str">
        <f>IF($C501="..0.0.0.000","",_xlfn.IFNA(VLOOKUP($C501, Parameter!$A$4:$L$5000, 12, FALSE), ""))</f>
        <v/>
      </c>
      <c r="AI501" s="39"/>
      <c r="AJ501" s="39"/>
      <c r="AK501" s="39"/>
      <c r="AL501" s="39"/>
      <c r="AM501" s="39"/>
      <c r="AN501" s="39"/>
      <c r="AO501" s="39"/>
      <c r="AP501" s="41" t="str">
        <f>IF(F501="......", "", _xlfn.IFNA(VLOOKUP(F501, Parameter2!$D$2:$E$15000, 2, FALSE), "Kode aset salah :("))</f>
        <v/>
      </c>
      <c r="AQ501" s="39"/>
      <c r="AR501" s="51"/>
      <c r="AS501" s="52"/>
      <c r="AT501" s="53">
        <f t="shared" si="199"/>
        <v>0</v>
      </c>
      <c r="AU501" s="39" t="str">
        <f t="shared" si="200"/>
        <v/>
      </c>
      <c r="AV501" s="39" t="str">
        <f t="shared" si="201"/>
        <v/>
      </c>
      <c r="AW501" s="39" t="str">
        <f t="shared" si="202"/>
        <v/>
      </c>
      <c r="AX501" s="39" t="str">
        <f t="shared" si="203"/>
        <v/>
      </c>
      <c r="AY501" s="41" t="str">
        <f>IF(G501="...", "", VLOOKUP(G501, UPB!$A$3:$B$5000, 2, FALSE))</f>
        <v/>
      </c>
      <c r="AZ501" s="84"/>
      <c r="BA501" s="76"/>
      <c r="BB501" s="65"/>
      <c r="BC501" s="65"/>
      <c r="BD501" s="54"/>
      <c r="BE501" s="65"/>
      <c r="BF501" s="65"/>
      <c r="BG501" s="65"/>
      <c r="BH501" s="65"/>
      <c r="BI501" s="65"/>
      <c r="BJ501" s="65"/>
      <c r="BK501" s="65"/>
      <c r="BL501" s="65"/>
      <c r="BM501" s="65"/>
      <c r="BN501" s="70"/>
      <c r="BO501" s="65"/>
      <c r="BP501" s="65"/>
      <c r="BQ501" s="65"/>
      <c r="BR501" s="65"/>
      <c r="BS501" s="65"/>
      <c r="BT501" s="65"/>
      <c r="BU501" s="55" t="str">
        <f>IF(AND($D501 &lt;&gt; "", $D501 &lt;&gt; $E501, $F501 &lt;&gt; "x.x.x.x.x.x.x"), VLOOKUP($E501, Parameter!$E$3:$N$5000, 9, FALSE), "")</f>
        <v/>
      </c>
      <c r="BV501" s="55" t="str">
        <f>IF(AND($D501 &lt;&gt; "", $D501 &lt;&gt; $E501, $F501 &lt;&gt; "x.x.x.x.x.x.x"), VLOOKUP($E501, Parameter!$E$3:$N$5000, 10, FALSE), "")</f>
        <v/>
      </c>
      <c r="BW501" s="55" t="str">
        <f>IF(AND($D501 &lt;&gt; "", $D501 &lt;&gt; $E501, $F501 &lt;&gt; "x.x.x.x.x.x.x"), VLOOKUP($C501, Parameter!$A$4:$L$5000, 3, FALSE), "")</f>
        <v/>
      </c>
      <c r="BX501" s="55" t="str">
        <f>IF(AND($D501 &lt;&gt; "", $D501 &lt;&gt; $E501, $F501 &lt;&gt; "x.x.x.x.x.x.x"), VLOOKUP($C501, Parameter!$A$4:$L$5000, 4, FALSE), "")</f>
        <v/>
      </c>
      <c r="BY501" s="56">
        <f t="shared" si="204"/>
        <v>0</v>
      </c>
      <c r="BZ501" s="55" t="str">
        <f t="shared" si="205"/>
        <v>Intra</v>
      </c>
      <c r="CA501" s="55" t="str">
        <f>IF($BZ501="Ekstra", Parameter3!$B$2, "")</f>
        <v/>
      </c>
      <c r="CB501" s="55" t="str">
        <f>IF($BZ501="Ekstra", Parameter3!$C$2, "")</f>
        <v/>
      </c>
      <c r="CC501" s="55" t="str">
        <f>IF($BZ501="Ekstra", VLOOKUP($E501, Parameter!$E$3:$N$5000, 9, FALSE), "")</f>
        <v/>
      </c>
      <c r="CD501" s="55" t="str">
        <f>IF($BZ501="Ekstra", VLOOKUP($E501, Parameter!$E$3:$N$5000, 10, FALSE), "")</f>
        <v/>
      </c>
      <c r="CE501" s="56">
        <f t="shared" si="206"/>
        <v>0</v>
      </c>
      <c r="CF501" s="55" t="str">
        <f t="shared" si="217"/>
        <v/>
      </c>
      <c r="CG501" s="55" t="str">
        <f t="shared" si="217"/>
        <v/>
      </c>
      <c r="CH501" s="55" t="str">
        <f t="shared" si="207"/>
        <v/>
      </c>
      <c r="CI501" s="55" t="str">
        <f>IF($F501="x.x.x.x.x.x.x", VLOOKUP($C501, Parameter!$A$4:$L$5000, 4, FALSE), "")</f>
        <v/>
      </c>
      <c r="CJ501" s="56">
        <f t="shared" si="208"/>
        <v>0</v>
      </c>
      <c r="CM501" s="4" t="str">
        <f t="shared" si="209"/>
        <v>...-...-.....</v>
      </c>
      <c r="CN501" s="57">
        <f t="shared" si="210"/>
        <v>0</v>
      </c>
      <c r="CO501" s="58">
        <f t="shared" si="211"/>
        <v>0</v>
      </c>
      <c r="CP501" s="4" t="str">
        <f t="shared" si="212"/>
        <v/>
      </c>
      <c r="CQ501" s="4" t="b">
        <f t="shared" si="213"/>
        <v>0</v>
      </c>
      <c r="CR501" s="4" t="str">
        <f t="shared" si="214"/>
        <v/>
      </c>
      <c r="CS501" s="4" t="str">
        <f t="shared" si="215"/>
        <v/>
      </c>
      <c r="CT501" s="91" t="b">
        <f t="shared" si="192"/>
        <v>0</v>
      </c>
    </row>
    <row r="502" spans="1:98" s="4" customFormat="1" x14ac:dyDescent="0.25">
      <c r="A502" s="50" t="str">
        <f t="shared" si="193"/>
        <v>...</v>
      </c>
      <c r="B502" s="50" t="str">
        <f t="shared" si="194"/>
        <v>...</v>
      </c>
      <c r="C502" s="50" t="str">
        <f t="shared" si="195"/>
        <v>.....</v>
      </c>
      <c r="D502" s="50" t="str">
        <f>IF($C502=".....","",_xlfn.IFNA(VLOOKUP($C502, Parameter!$A$4:$L$5000, 3, FALSE), ""))</f>
        <v/>
      </c>
      <c r="E502" s="50" t="str">
        <f t="shared" si="196"/>
        <v>.....</v>
      </c>
      <c r="F502" s="50" t="str">
        <f t="shared" si="197"/>
        <v>......</v>
      </c>
      <c r="G502" s="50" t="str">
        <f t="shared" si="198"/>
        <v>...</v>
      </c>
      <c r="H502" s="40">
        <f>IF(E502=".....", 0, _xlfn.IFNA(VLOOKUP($E502, Parameter2!$A$2:$C$5000, 3, FALSE), 0))</f>
        <v>0</v>
      </c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18" t="str">
        <f>IF(C502=".....","",_xlfn.IFNA(VLOOKUP($C502, Parameter!$A$4:$B$5000, 2, FALSE), "Kode belanja salah :("))</f>
        <v/>
      </c>
      <c r="X502" s="35"/>
      <c r="Y502" s="121"/>
      <c r="Z502" s="17"/>
      <c r="AA502" s="20"/>
      <c r="AB502" s="41" t="str">
        <f>IF($C502=".....","",VLOOKUP($C502, Parameter!$A$4:$L$5000, 6, FALSE))</f>
        <v/>
      </c>
      <c r="AC502" s="41" t="str">
        <f>IF($C502=".....","",VLOOKUP($C502, Parameter!$A$4:$L$5000, 7, FALSE))</f>
        <v/>
      </c>
      <c r="AD502" s="41" t="str">
        <f>IF($C502=".....","",VLOOKUP($C502, Parameter!$A$4:$L$5000, 8, FALSE))</f>
        <v/>
      </c>
      <c r="AE502" s="41" t="str">
        <f>IF($C502=".....","",VLOOKUP($C502, Parameter!$A$4:$L$5000, 9, FALSE))</f>
        <v/>
      </c>
      <c r="AF502" s="41" t="str">
        <f>IF($C502=".....","",VLOOKUP($C502, Parameter!$A$4:$L$5000, 10, FALSE))</f>
        <v/>
      </c>
      <c r="AG502" s="41" t="str">
        <f>IF($C502=".....","",VLOOKUP($C502, Parameter!$A$4:$L$5000, 11, FALSE))</f>
        <v/>
      </c>
      <c r="AH502" s="41" t="str">
        <f>IF($C502="..0.0.0.000","",_xlfn.IFNA(VLOOKUP($C502, Parameter!$A$4:$L$5000, 12, FALSE), ""))</f>
        <v/>
      </c>
      <c r="AI502" s="39"/>
      <c r="AJ502" s="39"/>
      <c r="AK502" s="39"/>
      <c r="AL502" s="39"/>
      <c r="AM502" s="39"/>
      <c r="AN502" s="39"/>
      <c r="AO502" s="39"/>
      <c r="AP502" s="41" t="str">
        <f>IF(F502="......", "", _xlfn.IFNA(VLOOKUP(F502, Parameter2!$D$2:$E$15000, 2, FALSE), "Kode aset salah :("))</f>
        <v/>
      </c>
      <c r="AQ502" s="39"/>
      <c r="AR502" s="51"/>
      <c r="AS502" s="52"/>
      <c r="AT502" s="53">
        <f t="shared" si="199"/>
        <v>0</v>
      </c>
      <c r="AU502" s="39" t="str">
        <f t="shared" si="200"/>
        <v/>
      </c>
      <c r="AV502" s="39" t="str">
        <f t="shared" si="201"/>
        <v/>
      </c>
      <c r="AW502" s="39" t="str">
        <f t="shared" si="202"/>
        <v/>
      </c>
      <c r="AX502" s="39" t="str">
        <f t="shared" si="203"/>
        <v/>
      </c>
      <c r="AY502" s="41" t="str">
        <f>IF(G502="...", "", VLOOKUP(G502, UPB!$A$3:$B$5000, 2, FALSE))</f>
        <v/>
      </c>
      <c r="AZ502" s="84"/>
      <c r="BA502" s="76"/>
      <c r="BB502" s="65"/>
      <c r="BC502" s="65"/>
      <c r="BD502" s="54"/>
      <c r="BE502" s="65"/>
      <c r="BF502" s="65"/>
      <c r="BG502" s="65"/>
      <c r="BH502" s="65"/>
      <c r="BI502" s="65"/>
      <c r="BJ502" s="65"/>
      <c r="BK502" s="65"/>
      <c r="BL502" s="65"/>
      <c r="BM502" s="65"/>
      <c r="BN502" s="70"/>
      <c r="BO502" s="65"/>
      <c r="BP502" s="65"/>
      <c r="BQ502" s="65"/>
      <c r="BR502" s="65"/>
      <c r="BS502" s="65"/>
      <c r="BT502" s="65"/>
      <c r="BU502" s="55" t="str">
        <f>IF(AND($D502 &lt;&gt; "", $D502 &lt;&gt; $E502, $F502 &lt;&gt; "x.x.x.x.x.x.x"), VLOOKUP($E502, Parameter!$E$3:$N$5000, 9, FALSE), "")</f>
        <v/>
      </c>
      <c r="BV502" s="55" t="str">
        <f>IF(AND($D502 &lt;&gt; "", $D502 &lt;&gt; $E502, $F502 &lt;&gt; "x.x.x.x.x.x.x"), VLOOKUP($E502, Parameter!$E$3:$N$5000, 10, FALSE), "")</f>
        <v/>
      </c>
      <c r="BW502" s="55" t="str">
        <f>IF(AND($D502 &lt;&gt; "", $D502 &lt;&gt; $E502, $F502 &lt;&gt; "x.x.x.x.x.x.x"), VLOOKUP($C502, Parameter!$A$4:$L$5000, 3, FALSE), "")</f>
        <v/>
      </c>
      <c r="BX502" s="55" t="str">
        <f>IF(AND($D502 &lt;&gt; "", $D502 &lt;&gt; $E502, $F502 &lt;&gt; "x.x.x.x.x.x.x"), VLOOKUP($C502, Parameter!$A$4:$L$5000, 4, FALSE), "")</f>
        <v/>
      </c>
      <c r="BY502" s="56">
        <f t="shared" si="204"/>
        <v>0</v>
      </c>
      <c r="BZ502" s="55" t="str">
        <f t="shared" si="205"/>
        <v>Intra</v>
      </c>
      <c r="CA502" s="55" t="str">
        <f>IF($BZ502="Ekstra", Parameter3!$B$2, "")</f>
        <v/>
      </c>
      <c r="CB502" s="55" t="str">
        <f>IF($BZ502="Ekstra", Parameter3!$C$2, "")</f>
        <v/>
      </c>
      <c r="CC502" s="55" t="str">
        <f>IF($BZ502="Ekstra", VLOOKUP($E502, Parameter!$E$3:$N$5000, 9, FALSE), "")</f>
        <v/>
      </c>
      <c r="CD502" s="55" t="str">
        <f>IF($BZ502="Ekstra", VLOOKUP($E502, Parameter!$E$3:$N$5000, 10, FALSE), "")</f>
        <v/>
      </c>
      <c r="CE502" s="56">
        <f t="shared" si="206"/>
        <v>0</v>
      </c>
      <c r="CF502" s="55" t="str">
        <f t="shared" si="217"/>
        <v/>
      </c>
      <c r="CG502" s="55" t="str">
        <f t="shared" si="217"/>
        <v/>
      </c>
      <c r="CH502" s="55" t="str">
        <f t="shared" si="207"/>
        <v/>
      </c>
      <c r="CI502" s="55" t="str">
        <f>IF($F502="x.x.x.x.x.x.x", VLOOKUP($C502, Parameter!$A$4:$L$5000, 4, FALSE), "")</f>
        <v/>
      </c>
      <c r="CJ502" s="56">
        <f t="shared" si="208"/>
        <v>0</v>
      </c>
      <c r="CM502" s="4" t="str">
        <f t="shared" si="209"/>
        <v>...-...-.....</v>
      </c>
      <c r="CN502" s="57">
        <f t="shared" si="210"/>
        <v>0</v>
      </c>
      <c r="CO502" s="58">
        <f t="shared" si="211"/>
        <v>0</v>
      </c>
      <c r="CP502" s="4" t="str">
        <f t="shared" si="212"/>
        <v/>
      </c>
      <c r="CQ502" s="4" t="b">
        <f t="shared" si="213"/>
        <v>0</v>
      </c>
      <c r="CR502" s="4" t="str">
        <f t="shared" si="214"/>
        <v/>
      </c>
      <c r="CS502" s="4" t="str">
        <f t="shared" si="215"/>
        <v/>
      </c>
      <c r="CT502" s="91" t="b">
        <f t="shared" si="192"/>
        <v>0</v>
      </c>
    </row>
    <row r="503" spans="1:98" s="4" customFormat="1" x14ac:dyDescent="0.25">
      <c r="A503" s="50" t="str">
        <f t="shared" si="193"/>
        <v>...</v>
      </c>
      <c r="B503" s="50" t="str">
        <f t="shared" si="194"/>
        <v>...</v>
      </c>
      <c r="C503" s="50" t="str">
        <f t="shared" si="195"/>
        <v>.....</v>
      </c>
      <c r="D503" s="50" t="str">
        <f>IF($C503=".....","",_xlfn.IFNA(VLOOKUP($C503, Parameter!$A$4:$L$5000, 3, FALSE), ""))</f>
        <v/>
      </c>
      <c r="E503" s="50" t="str">
        <f t="shared" si="196"/>
        <v>.....</v>
      </c>
      <c r="F503" s="50" t="str">
        <f t="shared" si="197"/>
        <v>......</v>
      </c>
      <c r="G503" s="50" t="str">
        <f t="shared" si="198"/>
        <v>...</v>
      </c>
      <c r="H503" s="40">
        <f>IF(E503=".....", 0, _xlfn.IFNA(VLOOKUP($E503, Parameter2!$A$2:$C$5000, 3, FALSE), 0))</f>
        <v>0</v>
      </c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18" t="str">
        <f>IF(C503=".....","",_xlfn.IFNA(VLOOKUP($C503, Parameter!$A$4:$B$5000, 2, FALSE), "Kode belanja salah :("))</f>
        <v/>
      </c>
      <c r="X503" s="35"/>
      <c r="Y503" s="121"/>
      <c r="Z503" s="17"/>
      <c r="AA503" s="20"/>
      <c r="AB503" s="41" t="str">
        <f>IF($C503=".....","",VLOOKUP($C503, Parameter!$A$4:$L$5000, 6, FALSE))</f>
        <v/>
      </c>
      <c r="AC503" s="41" t="str">
        <f>IF($C503=".....","",VLOOKUP($C503, Parameter!$A$4:$L$5000, 7, FALSE))</f>
        <v/>
      </c>
      <c r="AD503" s="41" t="str">
        <f>IF($C503=".....","",VLOOKUP($C503, Parameter!$A$4:$L$5000, 8, FALSE))</f>
        <v/>
      </c>
      <c r="AE503" s="41" t="str">
        <f>IF($C503=".....","",VLOOKUP($C503, Parameter!$A$4:$L$5000, 9, FALSE))</f>
        <v/>
      </c>
      <c r="AF503" s="41" t="str">
        <f>IF($C503=".....","",VLOOKUP($C503, Parameter!$A$4:$L$5000, 10, FALSE))</f>
        <v/>
      </c>
      <c r="AG503" s="41" t="str">
        <f>IF($C503=".....","",VLOOKUP($C503, Parameter!$A$4:$L$5000, 11, FALSE))</f>
        <v/>
      </c>
      <c r="AH503" s="41" t="str">
        <f>IF($C503="..0.0.0.000","",_xlfn.IFNA(VLOOKUP($C503, Parameter!$A$4:$L$5000, 12, FALSE), ""))</f>
        <v/>
      </c>
      <c r="AI503" s="39"/>
      <c r="AJ503" s="39"/>
      <c r="AK503" s="39"/>
      <c r="AL503" s="39"/>
      <c r="AM503" s="39"/>
      <c r="AN503" s="39"/>
      <c r="AO503" s="39"/>
      <c r="AP503" s="41" t="str">
        <f>IF(F503="......", "", _xlfn.IFNA(VLOOKUP(F503, Parameter2!$D$2:$E$15000, 2, FALSE), "Kode aset salah :("))</f>
        <v/>
      </c>
      <c r="AQ503" s="39"/>
      <c r="AR503" s="51"/>
      <c r="AS503" s="52"/>
      <c r="AT503" s="53">
        <f t="shared" si="199"/>
        <v>0</v>
      </c>
      <c r="AU503" s="39" t="str">
        <f t="shared" si="200"/>
        <v/>
      </c>
      <c r="AV503" s="39" t="str">
        <f t="shared" si="201"/>
        <v/>
      </c>
      <c r="AW503" s="39" t="str">
        <f t="shared" si="202"/>
        <v/>
      </c>
      <c r="AX503" s="39" t="str">
        <f t="shared" si="203"/>
        <v/>
      </c>
      <c r="AY503" s="41" t="str">
        <f>IF(G503="...", "", VLOOKUP(G503, UPB!$A$3:$B$5000, 2, FALSE))</f>
        <v/>
      </c>
      <c r="AZ503" s="84"/>
      <c r="BA503" s="76"/>
      <c r="BB503" s="65"/>
      <c r="BC503" s="65"/>
      <c r="BD503" s="54"/>
      <c r="BE503" s="65"/>
      <c r="BF503" s="65"/>
      <c r="BG503" s="65"/>
      <c r="BH503" s="65"/>
      <c r="BI503" s="65"/>
      <c r="BJ503" s="65"/>
      <c r="BK503" s="65"/>
      <c r="BL503" s="65"/>
      <c r="BM503" s="65"/>
      <c r="BN503" s="70"/>
      <c r="BO503" s="65"/>
      <c r="BP503" s="65"/>
      <c r="BQ503" s="65"/>
      <c r="BR503" s="65"/>
      <c r="BS503" s="65"/>
      <c r="BT503" s="65"/>
      <c r="BU503" s="55" t="str">
        <f>IF(AND($D503 &lt;&gt; "", $D503 &lt;&gt; $E503, $F503 &lt;&gt; "x.x.x.x.x.x.x"), VLOOKUP($E503, Parameter!$E$3:$N$5000, 9, FALSE), "")</f>
        <v/>
      </c>
      <c r="BV503" s="55" t="str">
        <f>IF(AND($D503 &lt;&gt; "", $D503 &lt;&gt; $E503, $F503 &lt;&gt; "x.x.x.x.x.x.x"), VLOOKUP($E503, Parameter!$E$3:$N$5000, 10, FALSE), "")</f>
        <v/>
      </c>
      <c r="BW503" s="55" t="str">
        <f>IF(AND($D503 &lt;&gt; "", $D503 &lt;&gt; $E503, $F503 &lt;&gt; "x.x.x.x.x.x.x"), VLOOKUP($C503, Parameter!$A$4:$L$5000, 3, FALSE), "")</f>
        <v/>
      </c>
      <c r="BX503" s="55" t="str">
        <f>IF(AND($D503 &lt;&gt; "", $D503 &lt;&gt; $E503, $F503 &lt;&gt; "x.x.x.x.x.x.x"), VLOOKUP($C503, Parameter!$A$4:$L$5000, 4, FALSE), "")</f>
        <v/>
      </c>
      <c r="BY503" s="56">
        <f t="shared" si="204"/>
        <v>0</v>
      </c>
      <c r="BZ503" s="55" t="str">
        <f t="shared" si="205"/>
        <v>Intra</v>
      </c>
      <c r="CA503" s="55" t="str">
        <f>IF($BZ503="Ekstra", Parameter3!$B$2, "")</f>
        <v/>
      </c>
      <c r="CB503" s="55" t="str">
        <f>IF($BZ503="Ekstra", Parameter3!$C$2, "")</f>
        <v/>
      </c>
      <c r="CC503" s="55" t="str">
        <f>IF($BZ503="Ekstra", VLOOKUP($E503, Parameter!$E$3:$N$5000, 9, FALSE), "")</f>
        <v/>
      </c>
      <c r="CD503" s="55" t="str">
        <f>IF($BZ503="Ekstra", VLOOKUP($E503, Parameter!$E$3:$N$5000, 10, FALSE), "")</f>
        <v/>
      </c>
      <c r="CE503" s="56">
        <f t="shared" si="206"/>
        <v>0</v>
      </c>
      <c r="CF503" s="55" t="str">
        <f t="shared" si="217"/>
        <v/>
      </c>
      <c r="CG503" s="55" t="str">
        <f t="shared" si="217"/>
        <v/>
      </c>
      <c r="CH503" s="55" t="str">
        <f t="shared" si="207"/>
        <v/>
      </c>
      <c r="CI503" s="55" t="str">
        <f>IF($F503="x.x.x.x.x.x.x", VLOOKUP($C503, Parameter!$A$4:$L$5000, 4, FALSE), "")</f>
        <v/>
      </c>
      <c r="CJ503" s="56">
        <f t="shared" si="208"/>
        <v>0</v>
      </c>
      <c r="CM503" s="4" t="str">
        <f t="shared" si="209"/>
        <v>...-...-.....</v>
      </c>
      <c r="CN503" s="57">
        <f t="shared" si="210"/>
        <v>0</v>
      </c>
      <c r="CO503" s="58">
        <f t="shared" si="211"/>
        <v>0</v>
      </c>
      <c r="CP503" s="4" t="str">
        <f t="shared" si="212"/>
        <v/>
      </c>
      <c r="CQ503" s="4" t="b">
        <f t="shared" si="213"/>
        <v>0</v>
      </c>
      <c r="CR503" s="4" t="str">
        <f t="shared" si="214"/>
        <v/>
      </c>
      <c r="CS503" s="4" t="str">
        <f t="shared" si="215"/>
        <v/>
      </c>
      <c r="CT503" s="91" t="b">
        <f t="shared" si="192"/>
        <v>0</v>
      </c>
    </row>
    <row r="504" spans="1:98" s="4" customFormat="1" x14ac:dyDescent="0.25">
      <c r="A504" s="50" t="str">
        <f t="shared" si="193"/>
        <v>...</v>
      </c>
      <c r="B504" s="50" t="str">
        <f t="shared" si="194"/>
        <v>...</v>
      </c>
      <c r="C504" s="50" t="str">
        <f t="shared" si="195"/>
        <v>.....</v>
      </c>
      <c r="D504" s="50" t="str">
        <f>IF($C504=".....","",_xlfn.IFNA(VLOOKUP($C504, Parameter!$A$4:$L$5000, 3, FALSE), ""))</f>
        <v/>
      </c>
      <c r="E504" s="50" t="str">
        <f t="shared" si="196"/>
        <v>.....</v>
      </c>
      <c r="F504" s="50" t="str">
        <f t="shared" si="197"/>
        <v>......</v>
      </c>
      <c r="G504" s="50" t="str">
        <f t="shared" si="198"/>
        <v>...</v>
      </c>
      <c r="H504" s="40">
        <f>IF(E504=".....", 0, _xlfn.IFNA(VLOOKUP($E504, Parameter2!$A$2:$C$5000, 3, FALSE), 0))</f>
        <v>0</v>
      </c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18" t="str">
        <f>IF(C504=".....","",_xlfn.IFNA(VLOOKUP($C504, Parameter!$A$4:$B$5000, 2, FALSE), "Kode belanja salah :("))</f>
        <v/>
      </c>
      <c r="X504" s="35"/>
      <c r="Y504" s="121"/>
      <c r="Z504" s="17"/>
      <c r="AA504" s="20"/>
      <c r="AB504" s="41" t="str">
        <f>IF($C504=".....","",VLOOKUP($C504, Parameter!$A$4:$L$5000, 6, FALSE))</f>
        <v/>
      </c>
      <c r="AC504" s="41" t="str">
        <f>IF($C504=".....","",VLOOKUP($C504, Parameter!$A$4:$L$5000, 7, FALSE))</f>
        <v/>
      </c>
      <c r="AD504" s="41" t="str">
        <f>IF($C504=".....","",VLOOKUP($C504, Parameter!$A$4:$L$5000, 8, FALSE))</f>
        <v/>
      </c>
      <c r="AE504" s="41" t="str">
        <f>IF($C504=".....","",VLOOKUP($C504, Parameter!$A$4:$L$5000, 9, FALSE))</f>
        <v/>
      </c>
      <c r="AF504" s="41" t="str">
        <f>IF($C504=".....","",VLOOKUP($C504, Parameter!$A$4:$L$5000, 10, FALSE))</f>
        <v/>
      </c>
      <c r="AG504" s="41" t="str">
        <f>IF($C504=".....","",VLOOKUP($C504, Parameter!$A$4:$L$5000, 11, FALSE))</f>
        <v/>
      </c>
      <c r="AH504" s="41" t="str">
        <f>IF($C504="..0.0.0.000","",_xlfn.IFNA(VLOOKUP($C504, Parameter!$A$4:$L$5000, 12, FALSE), ""))</f>
        <v/>
      </c>
      <c r="AI504" s="39"/>
      <c r="AJ504" s="39"/>
      <c r="AK504" s="39"/>
      <c r="AL504" s="39"/>
      <c r="AM504" s="39"/>
      <c r="AN504" s="39"/>
      <c r="AO504" s="39"/>
      <c r="AP504" s="41" t="str">
        <f>IF(F504="......", "", _xlfn.IFNA(VLOOKUP(F504, Parameter2!$D$2:$E$15000, 2, FALSE), "Kode aset salah :("))</f>
        <v/>
      </c>
      <c r="AQ504" s="39"/>
      <c r="AR504" s="51"/>
      <c r="AS504" s="52"/>
      <c r="AT504" s="53">
        <f t="shared" si="199"/>
        <v>0</v>
      </c>
      <c r="AU504" s="39" t="str">
        <f t="shared" si="200"/>
        <v/>
      </c>
      <c r="AV504" s="39" t="str">
        <f t="shared" si="201"/>
        <v/>
      </c>
      <c r="AW504" s="39" t="str">
        <f t="shared" si="202"/>
        <v/>
      </c>
      <c r="AX504" s="39" t="str">
        <f t="shared" si="203"/>
        <v/>
      </c>
      <c r="AY504" s="41" t="str">
        <f>IF(G504="...", "", VLOOKUP(G504, UPB!$A$3:$B$5000, 2, FALSE))</f>
        <v/>
      </c>
      <c r="AZ504" s="84"/>
      <c r="BA504" s="76"/>
      <c r="BB504" s="65"/>
      <c r="BC504" s="65"/>
      <c r="BD504" s="54"/>
      <c r="BE504" s="65"/>
      <c r="BF504" s="65"/>
      <c r="BG504" s="65"/>
      <c r="BH504" s="65"/>
      <c r="BI504" s="65"/>
      <c r="BJ504" s="65"/>
      <c r="BK504" s="65"/>
      <c r="BL504" s="65"/>
      <c r="BM504" s="65"/>
      <c r="BN504" s="70"/>
      <c r="BO504" s="65"/>
      <c r="BP504" s="65"/>
      <c r="BQ504" s="65"/>
      <c r="BR504" s="65"/>
      <c r="BS504" s="65"/>
      <c r="BT504" s="65"/>
      <c r="BU504" s="55" t="str">
        <f>IF(AND($D504 &lt;&gt; "", $D504 &lt;&gt; $E504, $F504 &lt;&gt; "x.x.x.x.x.x.x"), VLOOKUP($E504, Parameter!$E$3:$N$5000, 9, FALSE), "")</f>
        <v/>
      </c>
      <c r="BV504" s="55" t="str">
        <f>IF(AND($D504 &lt;&gt; "", $D504 &lt;&gt; $E504, $F504 &lt;&gt; "x.x.x.x.x.x.x"), VLOOKUP($E504, Parameter!$E$3:$N$5000, 10, FALSE), "")</f>
        <v/>
      </c>
      <c r="BW504" s="55" t="str">
        <f>IF(AND($D504 &lt;&gt; "", $D504 &lt;&gt; $E504, $F504 &lt;&gt; "x.x.x.x.x.x.x"), VLOOKUP($C504, Parameter!$A$4:$L$5000, 3, FALSE), "")</f>
        <v/>
      </c>
      <c r="BX504" s="55" t="str">
        <f>IF(AND($D504 &lt;&gt; "", $D504 &lt;&gt; $E504, $F504 &lt;&gt; "x.x.x.x.x.x.x"), VLOOKUP($C504, Parameter!$A$4:$L$5000, 4, FALSE), "")</f>
        <v/>
      </c>
      <c r="BY504" s="56">
        <f t="shared" si="204"/>
        <v>0</v>
      </c>
      <c r="BZ504" s="55" t="str">
        <f t="shared" si="205"/>
        <v>Intra</v>
      </c>
      <c r="CA504" s="55" t="str">
        <f>IF($BZ504="Ekstra", Parameter3!$B$2, "")</f>
        <v/>
      </c>
      <c r="CB504" s="55" t="str">
        <f>IF($BZ504="Ekstra", Parameter3!$C$2, "")</f>
        <v/>
      </c>
      <c r="CC504" s="55" t="str">
        <f>IF($BZ504="Ekstra", VLOOKUP($E504, Parameter!$E$3:$N$5000, 9, FALSE), "")</f>
        <v/>
      </c>
      <c r="CD504" s="55" t="str">
        <f>IF($BZ504="Ekstra", VLOOKUP($E504, Parameter!$E$3:$N$5000, 10, FALSE), "")</f>
        <v/>
      </c>
      <c r="CE504" s="56">
        <f t="shared" si="206"/>
        <v>0</v>
      </c>
      <c r="CF504" s="55" t="str">
        <f t="shared" si="217"/>
        <v/>
      </c>
      <c r="CG504" s="55" t="str">
        <f t="shared" si="217"/>
        <v/>
      </c>
      <c r="CH504" s="55" t="str">
        <f t="shared" si="207"/>
        <v/>
      </c>
      <c r="CI504" s="55" t="str">
        <f>IF($F504="x.x.x.x.x.x.x", VLOOKUP($C504, Parameter!$A$4:$L$5000, 4, FALSE), "")</f>
        <v/>
      </c>
      <c r="CJ504" s="56">
        <f t="shared" si="208"/>
        <v>0</v>
      </c>
      <c r="CM504" s="4" t="str">
        <f t="shared" si="209"/>
        <v>...-...-.....</v>
      </c>
      <c r="CN504" s="57">
        <f t="shared" si="210"/>
        <v>0</v>
      </c>
      <c r="CO504" s="58">
        <f t="shared" si="211"/>
        <v>0</v>
      </c>
      <c r="CP504" s="4" t="str">
        <f t="shared" si="212"/>
        <v/>
      </c>
      <c r="CQ504" s="4" t="b">
        <f t="shared" si="213"/>
        <v>0</v>
      </c>
      <c r="CR504" s="4" t="str">
        <f t="shared" si="214"/>
        <v/>
      </c>
      <c r="CS504" s="4" t="str">
        <f t="shared" si="215"/>
        <v/>
      </c>
      <c r="CT504" s="91" t="b">
        <f t="shared" si="192"/>
        <v>0</v>
      </c>
    </row>
    <row r="505" spans="1:98" s="4" customFormat="1" x14ac:dyDescent="0.25">
      <c r="A505" s="50" t="str">
        <f t="shared" si="193"/>
        <v>...</v>
      </c>
      <c r="B505" s="50" t="str">
        <f t="shared" si="194"/>
        <v>...</v>
      </c>
      <c r="C505" s="50" t="str">
        <f t="shared" si="195"/>
        <v>.....</v>
      </c>
      <c r="D505" s="50" t="str">
        <f>IF($C505=".....","",_xlfn.IFNA(VLOOKUP($C505, Parameter!$A$4:$L$5000, 3, FALSE), ""))</f>
        <v/>
      </c>
      <c r="E505" s="50" t="str">
        <f t="shared" si="196"/>
        <v>.....</v>
      </c>
      <c r="F505" s="50" t="str">
        <f t="shared" si="197"/>
        <v>......</v>
      </c>
      <c r="G505" s="50" t="str">
        <f t="shared" si="198"/>
        <v>...</v>
      </c>
      <c r="H505" s="40">
        <f>IF(E505=".....", 0, _xlfn.IFNA(VLOOKUP($E505, Parameter2!$A$2:$C$5000, 3, FALSE), 0))</f>
        <v>0</v>
      </c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18" t="str">
        <f>IF(C505=".....","",_xlfn.IFNA(VLOOKUP($C505, Parameter!$A$4:$B$5000, 2, FALSE), "Kode belanja salah :("))</f>
        <v/>
      </c>
      <c r="X505" s="35"/>
      <c r="Y505" s="121"/>
      <c r="Z505" s="17"/>
      <c r="AA505" s="20"/>
      <c r="AB505" s="41" t="str">
        <f>IF($C505=".....","",VLOOKUP($C505, Parameter!$A$4:$L$5000, 6, FALSE))</f>
        <v/>
      </c>
      <c r="AC505" s="41" t="str">
        <f>IF($C505=".....","",VLOOKUP($C505, Parameter!$A$4:$L$5000, 7, FALSE))</f>
        <v/>
      </c>
      <c r="AD505" s="41" t="str">
        <f>IF($C505=".....","",VLOOKUP($C505, Parameter!$A$4:$L$5000, 8, FALSE))</f>
        <v/>
      </c>
      <c r="AE505" s="41" t="str">
        <f>IF($C505=".....","",VLOOKUP($C505, Parameter!$A$4:$L$5000, 9, FALSE))</f>
        <v/>
      </c>
      <c r="AF505" s="41" t="str">
        <f>IF($C505=".....","",VLOOKUP($C505, Parameter!$A$4:$L$5000, 10, FALSE))</f>
        <v/>
      </c>
      <c r="AG505" s="41" t="str">
        <f>IF($C505=".....","",VLOOKUP($C505, Parameter!$A$4:$L$5000, 11, FALSE))</f>
        <v/>
      </c>
      <c r="AH505" s="41" t="str">
        <f>IF($C505="..0.0.0.000","",_xlfn.IFNA(VLOOKUP($C505, Parameter!$A$4:$L$5000, 12, FALSE), ""))</f>
        <v/>
      </c>
      <c r="AI505" s="39"/>
      <c r="AJ505" s="39"/>
      <c r="AK505" s="39"/>
      <c r="AL505" s="39"/>
      <c r="AM505" s="39"/>
      <c r="AN505" s="39"/>
      <c r="AO505" s="39"/>
      <c r="AP505" s="41" t="str">
        <f>IF(F505="......", "", _xlfn.IFNA(VLOOKUP(F505, Parameter2!$D$2:$E$15000, 2, FALSE), "Kode aset salah :("))</f>
        <v/>
      </c>
      <c r="AQ505" s="39"/>
      <c r="AR505" s="51"/>
      <c r="AS505" s="52"/>
      <c r="AT505" s="53">
        <f t="shared" si="199"/>
        <v>0</v>
      </c>
      <c r="AU505" s="39" t="str">
        <f t="shared" si="200"/>
        <v/>
      </c>
      <c r="AV505" s="39" t="str">
        <f t="shared" si="201"/>
        <v/>
      </c>
      <c r="AW505" s="39" t="str">
        <f t="shared" si="202"/>
        <v/>
      </c>
      <c r="AX505" s="39" t="str">
        <f t="shared" si="203"/>
        <v/>
      </c>
      <c r="AY505" s="41" t="str">
        <f>IF(G505="...", "", VLOOKUP(G505, UPB!$A$3:$B$5000, 2, FALSE))</f>
        <v/>
      </c>
      <c r="AZ505" s="84"/>
      <c r="BA505" s="76"/>
      <c r="BB505" s="65"/>
      <c r="BC505" s="65"/>
      <c r="BD505" s="54"/>
      <c r="BE505" s="65"/>
      <c r="BF505" s="65"/>
      <c r="BG505" s="65"/>
      <c r="BH505" s="65"/>
      <c r="BI505" s="65"/>
      <c r="BJ505" s="65"/>
      <c r="BK505" s="65"/>
      <c r="BL505" s="65"/>
      <c r="BM505" s="65"/>
      <c r="BN505" s="70"/>
      <c r="BO505" s="65"/>
      <c r="BP505" s="65"/>
      <c r="BQ505" s="65"/>
      <c r="BR505" s="65"/>
      <c r="BS505" s="65"/>
      <c r="BT505" s="65"/>
      <c r="BU505" s="55" t="str">
        <f>IF(AND($D505 &lt;&gt; "", $D505 &lt;&gt; $E505, $F505 &lt;&gt; "x.x.x.x.x.x.x"), VLOOKUP($E505, Parameter!$E$3:$N$5000, 9, FALSE), "")</f>
        <v/>
      </c>
      <c r="BV505" s="55" t="str">
        <f>IF(AND($D505 &lt;&gt; "", $D505 &lt;&gt; $E505, $F505 &lt;&gt; "x.x.x.x.x.x.x"), VLOOKUP($E505, Parameter!$E$3:$N$5000, 10, FALSE), "")</f>
        <v/>
      </c>
      <c r="BW505" s="55" t="str">
        <f>IF(AND($D505 &lt;&gt; "", $D505 &lt;&gt; $E505, $F505 &lt;&gt; "x.x.x.x.x.x.x"), VLOOKUP($C505, Parameter!$A$4:$L$5000, 3, FALSE), "")</f>
        <v/>
      </c>
      <c r="BX505" s="55" t="str">
        <f>IF(AND($D505 &lt;&gt; "", $D505 &lt;&gt; $E505, $F505 &lt;&gt; "x.x.x.x.x.x.x"), VLOOKUP($C505, Parameter!$A$4:$L$5000, 4, FALSE), "")</f>
        <v/>
      </c>
      <c r="BY505" s="56">
        <f t="shared" si="204"/>
        <v>0</v>
      </c>
      <c r="BZ505" s="55" t="str">
        <f t="shared" si="205"/>
        <v>Intra</v>
      </c>
      <c r="CA505" s="55" t="str">
        <f>IF($BZ505="Ekstra", Parameter3!$B$2, "")</f>
        <v/>
      </c>
      <c r="CB505" s="55" t="str">
        <f>IF($BZ505="Ekstra", Parameter3!$C$2, "")</f>
        <v/>
      </c>
      <c r="CC505" s="55" t="str">
        <f>IF($BZ505="Ekstra", VLOOKUP($E505, Parameter!$E$3:$N$5000, 9, FALSE), "")</f>
        <v/>
      </c>
      <c r="CD505" s="55" t="str">
        <f>IF($BZ505="Ekstra", VLOOKUP($E505, Parameter!$E$3:$N$5000, 10, FALSE), "")</f>
        <v/>
      </c>
      <c r="CE505" s="56">
        <f t="shared" si="206"/>
        <v>0</v>
      </c>
      <c r="CF505" s="55" t="str">
        <f t="shared" si="217"/>
        <v/>
      </c>
      <c r="CG505" s="55" t="str">
        <f t="shared" si="217"/>
        <v/>
      </c>
      <c r="CH505" s="55" t="str">
        <f t="shared" si="207"/>
        <v/>
      </c>
      <c r="CI505" s="55" t="str">
        <f>IF($F505="x.x.x.x.x.x.x", VLOOKUP($C505, Parameter!$A$4:$L$5000, 4, FALSE), "")</f>
        <v/>
      </c>
      <c r="CJ505" s="56">
        <f t="shared" si="208"/>
        <v>0</v>
      </c>
      <c r="CM505" s="4" t="str">
        <f t="shared" si="209"/>
        <v>...-...-.....</v>
      </c>
      <c r="CN505" s="57">
        <f t="shared" si="210"/>
        <v>0</v>
      </c>
      <c r="CO505" s="58">
        <f t="shared" si="211"/>
        <v>0</v>
      </c>
      <c r="CP505" s="4" t="str">
        <f t="shared" si="212"/>
        <v/>
      </c>
      <c r="CQ505" s="4" t="b">
        <f t="shared" si="213"/>
        <v>0</v>
      </c>
      <c r="CR505" s="4" t="str">
        <f t="shared" si="214"/>
        <v/>
      </c>
      <c r="CS505" s="4" t="str">
        <f t="shared" si="215"/>
        <v/>
      </c>
      <c r="CT505" s="91" t="b">
        <f t="shared" si="192"/>
        <v>0</v>
      </c>
    </row>
    <row r="506" spans="1:98" s="4" customFormat="1" x14ac:dyDescent="0.25">
      <c r="A506" s="50" t="str">
        <f t="shared" si="193"/>
        <v>...</v>
      </c>
      <c r="B506" s="50" t="str">
        <f t="shared" si="194"/>
        <v>...</v>
      </c>
      <c r="C506" s="50" t="str">
        <f t="shared" si="195"/>
        <v>.....</v>
      </c>
      <c r="D506" s="50" t="str">
        <f>IF($C506=".....","",_xlfn.IFNA(VLOOKUP($C506, Parameter!$A$4:$L$5000, 3, FALSE), ""))</f>
        <v/>
      </c>
      <c r="E506" s="50" t="str">
        <f t="shared" si="196"/>
        <v>.....</v>
      </c>
      <c r="F506" s="50" t="str">
        <f t="shared" si="197"/>
        <v>......</v>
      </c>
      <c r="G506" s="50" t="str">
        <f t="shared" si="198"/>
        <v>...</v>
      </c>
      <c r="H506" s="40">
        <f>IF(E506=".....", 0, _xlfn.IFNA(VLOOKUP($E506, Parameter2!$A$2:$C$5000, 3, FALSE), 0))</f>
        <v>0</v>
      </c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18" t="str">
        <f>IF(C506=".....","",_xlfn.IFNA(VLOOKUP($C506, Parameter!$A$4:$B$5000, 2, FALSE), "Kode belanja salah :("))</f>
        <v/>
      </c>
      <c r="X506" s="35"/>
      <c r="Y506" s="121"/>
      <c r="Z506" s="17"/>
      <c r="AA506" s="20"/>
      <c r="AB506" s="41" t="str">
        <f>IF($C506=".....","",VLOOKUP($C506, Parameter!$A$4:$L$5000, 6, FALSE))</f>
        <v/>
      </c>
      <c r="AC506" s="41" t="str">
        <f>IF($C506=".....","",VLOOKUP($C506, Parameter!$A$4:$L$5000, 7, FALSE))</f>
        <v/>
      </c>
      <c r="AD506" s="41" t="str">
        <f>IF($C506=".....","",VLOOKUP($C506, Parameter!$A$4:$L$5000, 8, FALSE))</f>
        <v/>
      </c>
      <c r="AE506" s="41" t="str">
        <f>IF($C506=".....","",VLOOKUP($C506, Parameter!$A$4:$L$5000, 9, FALSE))</f>
        <v/>
      </c>
      <c r="AF506" s="41" t="str">
        <f>IF($C506=".....","",VLOOKUP($C506, Parameter!$A$4:$L$5000, 10, FALSE))</f>
        <v/>
      </c>
      <c r="AG506" s="41" t="str">
        <f>IF($C506=".....","",VLOOKUP($C506, Parameter!$A$4:$L$5000, 11, FALSE))</f>
        <v/>
      </c>
      <c r="AH506" s="41" t="str">
        <f>IF($C506="..0.0.0.000","",_xlfn.IFNA(VLOOKUP($C506, Parameter!$A$4:$L$5000, 12, FALSE), ""))</f>
        <v/>
      </c>
      <c r="AI506" s="39"/>
      <c r="AJ506" s="39"/>
      <c r="AK506" s="39"/>
      <c r="AL506" s="39"/>
      <c r="AM506" s="39"/>
      <c r="AN506" s="39"/>
      <c r="AO506" s="39"/>
      <c r="AP506" s="41" t="str">
        <f>IF(F506="......", "", _xlfn.IFNA(VLOOKUP(F506, Parameter2!$D$2:$E$15000, 2, FALSE), "Kode aset salah :("))</f>
        <v/>
      </c>
      <c r="AQ506" s="39"/>
      <c r="AR506" s="51"/>
      <c r="AS506" s="52"/>
      <c r="AT506" s="53">
        <f t="shared" si="199"/>
        <v>0</v>
      </c>
      <c r="AU506" s="39" t="str">
        <f t="shared" si="200"/>
        <v/>
      </c>
      <c r="AV506" s="39" t="str">
        <f t="shared" si="201"/>
        <v/>
      </c>
      <c r="AW506" s="39" t="str">
        <f t="shared" si="202"/>
        <v/>
      </c>
      <c r="AX506" s="39" t="str">
        <f t="shared" si="203"/>
        <v/>
      </c>
      <c r="AY506" s="41" t="str">
        <f>IF(G506="...", "", VLOOKUP(G506, UPB!$A$3:$B$5000, 2, FALSE))</f>
        <v/>
      </c>
      <c r="AZ506" s="84"/>
      <c r="BA506" s="76"/>
      <c r="BB506" s="65"/>
      <c r="BC506" s="65"/>
      <c r="BD506" s="54"/>
      <c r="BE506" s="65"/>
      <c r="BF506" s="65"/>
      <c r="BG506" s="65"/>
      <c r="BH506" s="65"/>
      <c r="BI506" s="65"/>
      <c r="BJ506" s="65"/>
      <c r="BK506" s="65"/>
      <c r="BL506" s="65"/>
      <c r="BM506" s="65"/>
      <c r="BN506" s="70"/>
      <c r="BO506" s="65"/>
      <c r="BP506" s="65"/>
      <c r="BQ506" s="65"/>
      <c r="BR506" s="65"/>
      <c r="BS506" s="65"/>
      <c r="BT506" s="65"/>
      <c r="BU506" s="55" t="str">
        <f>IF(AND($D506 &lt;&gt; "", $D506 &lt;&gt; $E506, $F506 &lt;&gt; "x.x.x.x.x.x.x"), VLOOKUP($E506, Parameter!$E$3:$N$5000, 9, FALSE), "")</f>
        <v/>
      </c>
      <c r="BV506" s="55" t="str">
        <f>IF(AND($D506 &lt;&gt; "", $D506 &lt;&gt; $E506, $F506 &lt;&gt; "x.x.x.x.x.x.x"), VLOOKUP($E506, Parameter!$E$3:$N$5000, 10, FALSE), "")</f>
        <v/>
      </c>
      <c r="BW506" s="55" t="str">
        <f>IF(AND($D506 &lt;&gt; "", $D506 &lt;&gt; $E506, $F506 &lt;&gt; "x.x.x.x.x.x.x"), VLOOKUP($C506, Parameter!$A$4:$L$5000, 3, FALSE), "")</f>
        <v/>
      </c>
      <c r="BX506" s="55" t="str">
        <f>IF(AND($D506 &lt;&gt; "", $D506 &lt;&gt; $E506, $F506 &lt;&gt; "x.x.x.x.x.x.x"), VLOOKUP($C506, Parameter!$A$4:$L$5000, 4, FALSE), "")</f>
        <v/>
      </c>
      <c r="BY506" s="56">
        <f t="shared" si="204"/>
        <v>0</v>
      </c>
      <c r="BZ506" s="55" t="str">
        <f t="shared" si="205"/>
        <v>Intra</v>
      </c>
      <c r="CA506" s="55" t="str">
        <f>IF($BZ506="Ekstra", Parameter3!$B$2, "")</f>
        <v/>
      </c>
      <c r="CB506" s="55" t="str">
        <f>IF($BZ506="Ekstra", Parameter3!$C$2, "")</f>
        <v/>
      </c>
      <c r="CC506" s="55" t="str">
        <f>IF($BZ506="Ekstra", VLOOKUP($E506, Parameter!$E$3:$N$5000, 9, FALSE), "")</f>
        <v/>
      </c>
      <c r="CD506" s="55" t="str">
        <f>IF($BZ506="Ekstra", VLOOKUP($E506, Parameter!$E$3:$N$5000, 10, FALSE), "")</f>
        <v/>
      </c>
      <c r="CE506" s="56">
        <f t="shared" si="206"/>
        <v>0</v>
      </c>
      <c r="CF506" s="55" t="str">
        <f t="shared" si="217"/>
        <v/>
      </c>
      <c r="CG506" s="55" t="str">
        <f t="shared" si="217"/>
        <v/>
      </c>
      <c r="CH506" s="55" t="str">
        <f t="shared" si="207"/>
        <v/>
      </c>
      <c r="CI506" s="55" t="str">
        <f>IF($F506="x.x.x.x.x.x.x", VLOOKUP($C506, Parameter!$A$4:$L$5000, 4, FALSE), "")</f>
        <v/>
      </c>
      <c r="CJ506" s="56">
        <f t="shared" si="208"/>
        <v>0</v>
      </c>
      <c r="CM506" s="4" t="str">
        <f t="shared" si="209"/>
        <v>...-...-.....</v>
      </c>
      <c r="CN506" s="57">
        <f t="shared" si="210"/>
        <v>0</v>
      </c>
      <c r="CO506" s="58">
        <f t="shared" si="211"/>
        <v>0</v>
      </c>
      <c r="CP506" s="4" t="str">
        <f t="shared" si="212"/>
        <v/>
      </c>
      <c r="CQ506" s="4" t="b">
        <f t="shared" si="213"/>
        <v>0</v>
      </c>
      <c r="CR506" s="4" t="str">
        <f t="shared" si="214"/>
        <v/>
      </c>
      <c r="CS506" s="4" t="str">
        <f t="shared" si="215"/>
        <v/>
      </c>
      <c r="CT506" s="91" t="b">
        <f t="shared" si="192"/>
        <v>0</v>
      </c>
    </row>
    <row r="507" spans="1:98" s="4" customFormat="1" x14ac:dyDescent="0.25">
      <c r="A507" s="50" t="str">
        <f t="shared" si="193"/>
        <v>...</v>
      </c>
      <c r="B507" s="50" t="str">
        <f t="shared" si="194"/>
        <v>...</v>
      </c>
      <c r="C507" s="50" t="str">
        <f t="shared" si="195"/>
        <v>.....</v>
      </c>
      <c r="D507" s="50" t="str">
        <f>IF($C507=".....","",_xlfn.IFNA(VLOOKUP($C507, Parameter!$A$4:$L$5000, 3, FALSE), ""))</f>
        <v/>
      </c>
      <c r="E507" s="50" t="str">
        <f t="shared" si="196"/>
        <v>.....</v>
      </c>
      <c r="F507" s="50" t="str">
        <f t="shared" si="197"/>
        <v>......</v>
      </c>
      <c r="G507" s="50" t="str">
        <f t="shared" si="198"/>
        <v>...</v>
      </c>
      <c r="H507" s="40">
        <f>IF(E507=".....", 0, _xlfn.IFNA(VLOOKUP($E507, Parameter2!$A$2:$C$5000, 3, FALSE), 0))</f>
        <v>0</v>
      </c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18" t="str">
        <f>IF(C507=".....","",_xlfn.IFNA(VLOOKUP($C507, Parameter!$A$4:$B$5000, 2, FALSE), "Kode belanja salah :("))</f>
        <v/>
      </c>
      <c r="X507" s="35"/>
      <c r="Y507" s="121"/>
      <c r="Z507" s="17"/>
      <c r="AA507" s="20"/>
      <c r="AB507" s="41" t="str">
        <f>IF($C507=".....","",VLOOKUP($C507, Parameter!$A$4:$L$5000, 6, FALSE))</f>
        <v/>
      </c>
      <c r="AC507" s="41" t="str">
        <f>IF($C507=".....","",VLOOKUP($C507, Parameter!$A$4:$L$5000, 7, FALSE))</f>
        <v/>
      </c>
      <c r="AD507" s="41" t="str">
        <f>IF($C507=".....","",VLOOKUP($C507, Parameter!$A$4:$L$5000, 8, FALSE))</f>
        <v/>
      </c>
      <c r="AE507" s="41" t="str">
        <f>IF($C507=".....","",VLOOKUP($C507, Parameter!$A$4:$L$5000, 9, FALSE))</f>
        <v/>
      </c>
      <c r="AF507" s="41" t="str">
        <f>IF($C507=".....","",VLOOKUP($C507, Parameter!$A$4:$L$5000, 10, FALSE))</f>
        <v/>
      </c>
      <c r="AG507" s="41" t="str">
        <f>IF($C507=".....","",VLOOKUP($C507, Parameter!$A$4:$L$5000, 11, FALSE))</f>
        <v/>
      </c>
      <c r="AH507" s="41" t="str">
        <f>IF($C507="..0.0.0.000","",_xlfn.IFNA(VLOOKUP($C507, Parameter!$A$4:$L$5000, 12, FALSE), ""))</f>
        <v/>
      </c>
      <c r="AI507" s="39"/>
      <c r="AJ507" s="39"/>
      <c r="AK507" s="39"/>
      <c r="AL507" s="39"/>
      <c r="AM507" s="39"/>
      <c r="AN507" s="39"/>
      <c r="AO507" s="39"/>
      <c r="AP507" s="41" t="str">
        <f>IF(F507="......", "", _xlfn.IFNA(VLOOKUP(F507, Parameter2!$D$2:$E$15000, 2, FALSE), "Kode aset salah :("))</f>
        <v/>
      </c>
      <c r="AQ507" s="39"/>
      <c r="AR507" s="51"/>
      <c r="AS507" s="52"/>
      <c r="AT507" s="53">
        <f t="shared" si="199"/>
        <v>0</v>
      </c>
      <c r="AU507" s="39" t="str">
        <f t="shared" si="200"/>
        <v/>
      </c>
      <c r="AV507" s="39" t="str">
        <f t="shared" si="201"/>
        <v/>
      </c>
      <c r="AW507" s="39" t="str">
        <f t="shared" si="202"/>
        <v/>
      </c>
      <c r="AX507" s="39" t="str">
        <f t="shared" si="203"/>
        <v/>
      </c>
      <c r="AY507" s="41" t="str">
        <f>IF(G507="...", "", VLOOKUP(G507, UPB!$A$3:$B$5000, 2, FALSE))</f>
        <v/>
      </c>
      <c r="AZ507" s="84"/>
      <c r="BA507" s="76"/>
      <c r="BB507" s="65"/>
      <c r="BC507" s="65"/>
      <c r="BD507" s="54"/>
      <c r="BE507" s="65"/>
      <c r="BF507" s="65"/>
      <c r="BG507" s="65"/>
      <c r="BH507" s="65"/>
      <c r="BI507" s="65"/>
      <c r="BJ507" s="65"/>
      <c r="BK507" s="65"/>
      <c r="BL507" s="65"/>
      <c r="BM507" s="65"/>
      <c r="BN507" s="70"/>
      <c r="BO507" s="65"/>
      <c r="BP507" s="65"/>
      <c r="BQ507" s="65"/>
      <c r="BR507" s="65"/>
      <c r="BS507" s="65"/>
      <c r="BT507" s="65"/>
      <c r="BU507" s="55" t="str">
        <f>IF(AND($D507 &lt;&gt; "", $D507 &lt;&gt; $E507, $F507 &lt;&gt; "x.x.x.x.x.x.x"), VLOOKUP($E507, Parameter!$E$3:$N$5000, 9, FALSE), "")</f>
        <v/>
      </c>
      <c r="BV507" s="55" t="str">
        <f>IF(AND($D507 &lt;&gt; "", $D507 &lt;&gt; $E507, $F507 &lt;&gt; "x.x.x.x.x.x.x"), VLOOKUP($E507, Parameter!$E$3:$N$5000, 10, FALSE), "")</f>
        <v/>
      </c>
      <c r="BW507" s="55" t="str">
        <f>IF(AND($D507 &lt;&gt; "", $D507 &lt;&gt; $E507, $F507 &lt;&gt; "x.x.x.x.x.x.x"), VLOOKUP($C507, Parameter!$A$4:$L$5000, 3, FALSE), "")</f>
        <v/>
      </c>
      <c r="BX507" s="55" t="str">
        <f>IF(AND($D507 &lt;&gt; "", $D507 &lt;&gt; $E507, $F507 &lt;&gt; "x.x.x.x.x.x.x"), VLOOKUP($C507, Parameter!$A$4:$L$5000, 4, FALSE), "")</f>
        <v/>
      </c>
      <c r="BY507" s="56">
        <f t="shared" si="204"/>
        <v>0</v>
      </c>
      <c r="BZ507" s="55" t="str">
        <f t="shared" si="205"/>
        <v>Intra</v>
      </c>
      <c r="CA507" s="55" t="str">
        <f>IF($BZ507="Ekstra", Parameter3!$B$2, "")</f>
        <v/>
      </c>
      <c r="CB507" s="55" t="str">
        <f>IF($BZ507="Ekstra", Parameter3!$C$2, "")</f>
        <v/>
      </c>
      <c r="CC507" s="55" t="str">
        <f>IF($BZ507="Ekstra", VLOOKUP($E507, Parameter!$E$3:$N$5000, 9, FALSE), "")</f>
        <v/>
      </c>
      <c r="CD507" s="55" t="str">
        <f>IF($BZ507="Ekstra", VLOOKUP($E507, Parameter!$E$3:$N$5000, 10, FALSE), "")</f>
        <v/>
      </c>
      <c r="CE507" s="56">
        <f t="shared" si="206"/>
        <v>0</v>
      </c>
      <c r="CF507" s="55" t="str">
        <f t="shared" si="217"/>
        <v/>
      </c>
      <c r="CG507" s="55" t="str">
        <f t="shared" si="217"/>
        <v/>
      </c>
      <c r="CH507" s="55" t="str">
        <f t="shared" si="207"/>
        <v/>
      </c>
      <c r="CI507" s="55" t="str">
        <f>IF($F507="x.x.x.x.x.x.x", VLOOKUP($C507, Parameter!$A$4:$L$5000, 4, FALSE), "")</f>
        <v/>
      </c>
      <c r="CJ507" s="56">
        <f t="shared" si="208"/>
        <v>0</v>
      </c>
      <c r="CM507" s="4" t="str">
        <f t="shared" si="209"/>
        <v>...-...-.....</v>
      </c>
      <c r="CN507" s="57">
        <f t="shared" si="210"/>
        <v>0</v>
      </c>
      <c r="CO507" s="58">
        <f t="shared" si="211"/>
        <v>0</v>
      </c>
      <c r="CP507" s="4" t="str">
        <f t="shared" si="212"/>
        <v/>
      </c>
      <c r="CQ507" s="4" t="b">
        <f t="shared" si="213"/>
        <v>0</v>
      </c>
      <c r="CR507" s="4" t="str">
        <f t="shared" si="214"/>
        <v/>
      </c>
      <c r="CS507" s="4" t="str">
        <f t="shared" si="215"/>
        <v/>
      </c>
      <c r="CT507" s="91" t="b">
        <f t="shared" si="192"/>
        <v>0</v>
      </c>
    </row>
    <row r="508" spans="1:98" s="4" customFormat="1" x14ac:dyDescent="0.25">
      <c r="A508" s="50" t="str">
        <f t="shared" si="193"/>
        <v>...</v>
      </c>
      <c r="B508" s="50" t="str">
        <f t="shared" si="194"/>
        <v>...</v>
      </c>
      <c r="C508" s="50" t="str">
        <f t="shared" si="195"/>
        <v>.....</v>
      </c>
      <c r="D508" s="50" t="str">
        <f>IF($C508=".....","",_xlfn.IFNA(VLOOKUP($C508, Parameter!$A$4:$L$5000, 3, FALSE), ""))</f>
        <v/>
      </c>
      <c r="E508" s="50" t="str">
        <f t="shared" si="196"/>
        <v>.....</v>
      </c>
      <c r="F508" s="50" t="str">
        <f t="shared" si="197"/>
        <v>......</v>
      </c>
      <c r="G508" s="50" t="str">
        <f t="shared" si="198"/>
        <v>...</v>
      </c>
      <c r="H508" s="40">
        <f>IF(E508=".....", 0, _xlfn.IFNA(VLOOKUP($E508, Parameter2!$A$2:$C$5000, 3, FALSE), 0))</f>
        <v>0</v>
      </c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18" t="str">
        <f>IF(C508=".....","",_xlfn.IFNA(VLOOKUP($C508, Parameter!$A$4:$B$5000, 2, FALSE), "Kode belanja salah :("))</f>
        <v/>
      </c>
      <c r="X508" s="35"/>
      <c r="Y508" s="121"/>
      <c r="Z508" s="17"/>
      <c r="AA508" s="20"/>
      <c r="AB508" s="41" t="str">
        <f>IF($C508=".....","",VLOOKUP($C508, Parameter!$A$4:$L$5000, 6, FALSE))</f>
        <v/>
      </c>
      <c r="AC508" s="41" t="str">
        <f>IF($C508=".....","",VLOOKUP($C508, Parameter!$A$4:$L$5000, 7, FALSE))</f>
        <v/>
      </c>
      <c r="AD508" s="41" t="str">
        <f>IF($C508=".....","",VLOOKUP($C508, Parameter!$A$4:$L$5000, 8, FALSE))</f>
        <v/>
      </c>
      <c r="AE508" s="41" t="str">
        <f>IF($C508=".....","",VLOOKUP($C508, Parameter!$A$4:$L$5000, 9, FALSE))</f>
        <v/>
      </c>
      <c r="AF508" s="41" t="str">
        <f>IF($C508=".....","",VLOOKUP($C508, Parameter!$A$4:$L$5000, 10, FALSE))</f>
        <v/>
      </c>
      <c r="AG508" s="41" t="str">
        <f>IF($C508=".....","",VLOOKUP($C508, Parameter!$A$4:$L$5000, 11, FALSE))</f>
        <v/>
      </c>
      <c r="AH508" s="41" t="str">
        <f>IF($C508="..0.0.0.000","",_xlfn.IFNA(VLOOKUP($C508, Parameter!$A$4:$L$5000, 12, FALSE), ""))</f>
        <v/>
      </c>
      <c r="AI508" s="39"/>
      <c r="AJ508" s="39"/>
      <c r="AK508" s="39"/>
      <c r="AL508" s="39"/>
      <c r="AM508" s="39"/>
      <c r="AN508" s="39"/>
      <c r="AO508" s="39"/>
      <c r="AP508" s="41" t="str">
        <f>IF(F508="......", "", _xlfn.IFNA(VLOOKUP(F508, Parameter2!$D$2:$E$15000, 2, FALSE), "Kode aset salah :("))</f>
        <v/>
      </c>
      <c r="AQ508" s="39"/>
      <c r="AR508" s="51"/>
      <c r="AS508" s="52"/>
      <c r="AT508" s="53">
        <f t="shared" si="199"/>
        <v>0</v>
      </c>
      <c r="AU508" s="39" t="str">
        <f t="shared" si="200"/>
        <v/>
      </c>
      <c r="AV508" s="39" t="str">
        <f t="shared" si="201"/>
        <v/>
      </c>
      <c r="AW508" s="39" t="str">
        <f t="shared" si="202"/>
        <v/>
      </c>
      <c r="AX508" s="39" t="str">
        <f t="shared" si="203"/>
        <v/>
      </c>
      <c r="AY508" s="41" t="str">
        <f>IF(G508="...", "", VLOOKUP(G508, UPB!$A$3:$B$5000, 2, FALSE))</f>
        <v/>
      </c>
      <c r="AZ508" s="84"/>
      <c r="BA508" s="76"/>
      <c r="BB508" s="65"/>
      <c r="BC508" s="65"/>
      <c r="BD508" s="54"/>
      <c r="BE508" s="65"/>
      <c r="BF508" s="65"/>
      <c r="BG508" s="65"/>
      <c r="BH508" s="65"/>
      <c r="BI508" s="65"/>
      <c r="BJ508" s="65"/>
      <c r="BK508" s="65"/>
      <c r="BL508" s="65"/>
      <c r="BM508" s="65"/>
      <c r="BN508" s="70"/>
      <c r="BO508" s="65"/>
      <c r="BP508" s="65"/>
      <c r="BQ508" s="65"/>
      <c r="BR508" s="65"/>
      <c r="BS508" s="65"/>
      <c r="BT508" s="65"/>
      <c r="BU508" s="55" t="str">
        <f>IF(AND($D508 &lt;&gt; "", $D508 &lt;&gt; $E508, $F508 &lt;&gt; "x.x.x.x.x.x.x"), VLOOKUP($E508, Parameter!$E$3:$N$5000, 9, FALSE), "")</f>
        <v/>
      </c>
      <c r="BV508" s="55" t="str">
        <f>IF(AND($D508 &lt;&gt; "", $D508 &lt;&gt; $E508, $F508 &lt;&gt; "x.x.x.x.x.x.x"), VLOOKUP($E508, Parameter!$E$3:$N$5000, 10, FALSE), "")</f>
        <v/>
      </c>
      <c r="BW508" s="55" t="str">
        <f>IF(AND($D508 &lt;&gt; "", $D508 &lt;&gt; $E508, $F508 &lt;&gt; "x.x.x.x.x.x.x"), VLOOKUP($C508, Parameter!$A$4:$L$5000, 3, FALSE), "")</f>
        <v/>
      </c>
      <c r="BX508" s="55" t="str">
        <f>IF(AND($D508 &lt;&gt; "", $D508 &lt;&gt; $E508, $F508 &lt;&gt; "x.x.x.x.x.x.x"), VLOOKUP($C508, Parameter!$A$4:$L$5000, 4, FALSE), "")</f>
        <v/>
      </c>
      <c r="BY508" s="56">
        <f t="shared" si="204"/>
        <v>0</v>
      </c>
      <c r="BZ508" s="55" t="str">
        <f t="shared" si="205"/>
        <v>Intra</v>
      </c>
      <c r="CA508" s="55" t="str">
        <f>IF($BZ508="Ekstra", Parameter3!$B$2, "")</f>
        <v/>
      </c>
      <c r="CB508" s="55" t="str">
        <f>IF($BZ508="Ekstra", Parameter3!$C$2, "")</f>
        <v/>
      </c>
      <c r="CC508" s="55" t="str">
        <f>IF($BZ508="Ekstra", VLOOKUP($E508, Parameter!$E$3:$N$5000, 9, FALSE), "")</f>
        <v/>
      </c>
      <c r="CD508" s="55" t="str">
        <f>IF($BZ508="Ekstra", VLOOKUP($E508, Parameter!$E$3:$N$5000, 10, FALSE), "")</f>
        <v/>
      </c>
      <c r="CE508" s="56">
        <f t="shared" si="206"/>
        <v>0</v>
      </c>
      <c r="CF508" s="55" t="str">
        <f t="shared" si="217"/>
        <v/>
      </c>
      <c r="CG508" s="55" t="str">
        <f t="shared" si="217"/>
        <v/>
      </c>
      <c r="CH508" s="55" t="str">
        <f t="shared" si="207"/>
        <v/>
      </c>
      <c r="CI508" s="55" t="str">
        <f>IF($F508="x.x.x.x.x.x.x", VLOOKUP($C508, Parameter!$A$4:$L$5000, 4, FALSE), "")</f>
        <v/>
      </c>
      <c r="CJ508" s="56">
        <f t="shared" si="208"/>
        <v>0</v>
      </c>
      <c r="CM508" s="4" t="str">
        <f t="shared" si="209"/>
        <v>...-...-.....</v>
      </c>
      <c r="CN508" s="57">
        <f t="shared" si="210"/>
        <v>0</v>
      </c>
      <c r="CO508" s="58">
        <f t="shared" si="211"/>
        <v>0</v>
      </c>
      <c r="CP508" s="4" t="str">
        <f t="shared" si="212"/>
        <v/>
      </c>
      <c r="CQ508" s="4" t="b">
        <f t="shared" si="213"/>
        <v>0</v>
      </c>
      <c r="CR508" s="4" t="str">
        <f t="shared" si="214"/>
        <v/>
      </c>
      <c r="CS508" s="4" t="str">
        <f t="shared" si="215"/>
        <v/>
      </c>
      <c r="CT508" s="91" t="b">
        <f t="shared" si="192"/>
        <v>0</v>
      </c>
    </row>
    <row r="509" spans="1:98" s="4" customFormat="1" x14ac:dyDescent="0.25">
      <c r="A509" s="50" t="str">
        <f t="shared" si="193"/>
        <v>...</v>
      </c>
      <c r="B509" s="50" t="str">
        <f t="shared" si="194"/>
        <v>...</v>
      </c>
      <c r="C509" s="50" t="str">
        <f t="shared" si="195"/>
        <v>.....</v>
      </c>
      <c r="D509" s="50" t="str">
        <f>IF($C509=".....","",_xlfn.IFNA(VLOOKUP($C509, Parameter!$A$4:$L$5000, 3, FALSE), ""))</f>
        <v/>
      </c>
      <c r="E509" s="50" t="str">
        <f t="shared" si="196"/>
        <v>.....</v>
      </c>
      <c r="F509" s="50" t="str">
        <f t="shared" si="197"/>
        <v>......</v>
      </c>
      <c r="G509" s="50" t="str">
        <f t="shared" si="198"/>
        <v>...</v>
      </c>
      <c r="H509" s="40">
        <f>IF(E509=".....", 0, _xlfn.IFNA(VLOOKUP($E509, Parameter2!$A$2:$C$5000, 3, FALSE), 0))</f>
        <v>0</v>
      </c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18" t="str">
        <f>IF(C509=".....","",_xlfn.IFNA(VLOOKUP($C509, Parameter!$A$4:$B$5000, 2, FALSE), "Kode belanja salah :("))</f>
        <v/>
      </c>
      <c r="X509" s="35"/>
      <c r="Y509" s="121"/>
      <c r="Z509" s="17"/>
      <c r="AA509" s="20"/>
      <c r="AB509" s="41" t="str">
        <f>IF($C509=".....","",VLOOKUP($C509, Parameter!$A$4:$L$5000, 6, FALSE))</f>
        <v/>
      </c>
      <c r="AC509" s="41" t="str">
        <f>IF($C509=".....","",VLOOKUP($C509, Parameter!$A$4:$L$5000, 7, FALSE))</f>
        <v/>
      </c>
      <c r="AD509" s="41" t="str">
        <f>IF($C509=".....","",VLOOKUP($C509, Parameter!$A$4:$L$5000, 8, FALSE))</f>
        <v/>
      </c>
      <c r="AE509" s="41" t="str">
        <f>IF($C509=".....","",VLOOKUP($C509, Parameter!$A$4:$L$5000, 9, FALSE))</f>
        <v/>
      </c>
      <c r="AF509" s="41" t="str">
        <f>IF($C509=".....","",VLOOKUP($C509, Parameter!$A$4:$L$5000, 10, FALSE))</f>
        <v/>
      </c>
      <c r="AG509" s="41" t="str">
        <f>IF($C509=".....","",VLOOKUP($C509, Parameter!$A$4:$L$5000, 11, FALSE))</f>
        <v/>
      </c>
      <c r="AH509" s="41" t="str">
        <f>IF($C509="..0.0.0.000","",_xlfn.IFNA(VLOOKUP($C509, Parameter!$A$4:$L$5000, 12, FALSE), ""))</f>
        <v/>
      </c>
      <c r="AI509" s="39"/>
      <c r="AJ509" s="39"/>
      <c r="AK509" s="39"/>
      <c r="AL509" s="39"/>
      <c r="AM509" s="39"/>
      <c r="AN509" s="39"/>
      <c r="AO509" s="39"/>
      <c r="AP509" s="41" t="str">
        <f>IF(F509="......", "", _xlfn.IFNA(VLOOKUP(F509, Parameter2!$D$2:$E$15000, 2, FALSE), "Kode aset salah :("))</f>
        <v/>
      </c>
      <c r="AQ509" s="39"/>
      <c r="AR509" s="51"/>
      <c r="AS509" s="52"/>
      <c r="AT509" s="53">
        <f t="shared" si="199"/>
        <v>0</v>
      </c>
      <c r="AU509" s="39" t="str">
        <f t="shared" si="200"/>
        <v/>
      </c>
      <c r="AV509" s="39" t="str">
        <f t="shared" si="201"/>
        <v/>
      </c>
      <c r="AW509" s="39" t="str">
        <f t="shared" si="202"/>
        <v/>
      </c>
      <c r="AX509" s="39" t="str">
        <f t="shared" si="203"/>
        <v/>
      </c>
      <c r="AY509" s="41" t="str">
        <f>IF(G509="...", "", VLOOKUP(G509, UPB!$A$3:$B$5000, 2, FALSE))</f>
        <v/>
      </c>
      <c r="AZ509" s="84"/>
      <c r="BA509" s="76"/>
      <c r="BB509" s="65"/>
      <c r="BC509" s="65"/>
      <c r="BD509" s="54"/>
      <c r="BE509" s="65"/>
      <c r="BF509" s="65"/>
      <c r="BG509" s="65"/>
      <c r="BH509" s="65"/>
      <c r="BI509" s="65"/>
      <c r="BJ509" s="65"/>
      <c r="BK509" s="65"/>
      <c r="BL509" s="65"/>
      <c r="BM509" s="65"/>
      <c r="BN509" s="70"/>
      <c r="BO509" s="65"/>
      <c r="BP509" s="65"/>
      <c r="BQ509" s="65"/>
      <c r="BR509" s="65"/>
      <c r="BS509" s="65"/>
      <c r="BT509" s="65"/>
      <c r="BU509" s="55" t="str">
        <f>IF(AND($D509 &lt;&gt; "", $D509 &lt;&gt; $E509, $F509 &lt;&gt; "x.x.x.x.x.x.x"), VLOOKUP($E509, Parameter!$E$3:$N$5000, 9, FALSE), "")</f>
        <v/>
      </c>
      <c r="BV509" s="55" t="str">
        <f>IF(AND($D509 &lt;&gt; "", $D509 &lt;&gt; $E509, $F509 &lt;&gt; "x.x.x.x.x.x.x"), VLOOKUP($E509, Parameter!$E$3:$N$5000, 10, FALSE), "")</f>
        <v/>
      </c>
      <c r="BW509" s="55" t="str">
        <f>IF(AND($D509 &lt;&gt; "", $D509 &lt;&gt; $E509, $F509 &lt;&gt; "x.x.x.x.x.x.x"), VLOOKUP($C509, Parameter!$A$4:$L$5000, 3, FALSE), "")</f>
        <v/>
      </c>
      <c r="BX509" s="55" t="str">
        <f>IF(AND($D509 &lt;&gt; "", $D509 &lt;&gt; $E509, $F509 &lt;&gt; "x.x.x.x.x.x.x"), VLOOKUP($C509, Parameter!$A$4:$L$5000, 4, FALSE), "")</f>
        <v/>
      </c>
      <c r="BY509" s="56">
        <f t="shared" si="204"/>
        <v>0</v>
      </c>
      <c r="BZ509" s="55" t="str">
        <f t="shared" si="205"/>
        <v>Intra</v>
      </c>
      <c r="CA509" s="55" t="str">
        <f>IF($BZ509="Ekstra", Parameter3!$B$2, "")</f>
        <v/>
      </c>
      <c r="CB509" s="55" t="str">
        <f>IF($BZ509="Ekstra", Parameter3!$C$2, "")</f>
        <v/>
      </c>
      <c r="CC509" s="55" t="str">
        <f>IF($BZ509="Ekstra", VLOOKUP($E509, Parameter!$E$3:$N$5000, 9, FALSE), "")</f>
        <v/>
      </c>
      <c r="CD509" s="55" t="str">
        <f>IF($BZ509="Ekstra", VLOOKUP($E509, Parameter!$E$3:$N$5000, 10, FALSE), "")</f>
        <v/>
      </c>
      <c r="CE509" s="56">
        <f t="shared" si="206"/>
        <v>0</v>
      </c>
      <c r="CF509" s="55" t="str">
        <f t="shared" si="217"/>
        <v/>
      </c>
      <c r="CG509" s="55" t="str">
        <f t="shared" si="217"/>
        <v/>
      </c>
      <c r="CH509" s="55" t="str">
        <f t="shared" si="207"/>
        <v/>
      </c>
      <c r="CI509" s="55" t="str">
        <f>IF($F509="x.x.x.x.x.x.x", VLOOKUP($C509, Parameter!$A$4:$L$5000, 4, FALSE), "")</f>
        <v/>
      </c>
      <c r="CJ509" s="56">
        <f t="shared" si="208"/>
        <v>0</v>
      </c>
      <c r="CM509" s="4" t="str">
        <f t="shared" si="209"/>
        <v>...-...-.....</v>
      </c>
      <c r="CN509" s="57">
        <f t="shared" si="210"/>
        <v>0</v>
      </c>
      <c r="CO509" s="58">
        <f t="shared" si="211"/>
        <v>0</v>
      </c>
      <c r="CP509" s="4" t="str">
        <f t="shared" si="212"/>
        <v/>
      </c>
      <c r="CQ509" s="4" t="b">
        <f t="shared" si="213"/>
        <v>0</v>
      </c>
      <c r="CR509" s="4" t="str">
        <f t="shared" si="214"/>
        <v/>
      </c>
      <c r="CS509" s="4" t="str">
        <f t="shared" si="215"/>
        <v/>
      </c>
      <c r="CT509" s="91" t="b">
        <f t="shared" si="192"/>
        <v>0</v>
      </c>
    </row>
    <row r="510" spans="1:98" s="4" customFormat="1" x14ac:dyDescent="0.25">
      <c r="A510" s="50" t="str">
        <f t="shared" si="193"/>
        <v>...</v>
      </c>
      <c r="B510" s="50" t="str">
        <f t="shared" si="194"/>
        <v>...</v>
      </c>
      <c r="C510" s="50" t="str">
        <f t="shared" si="195"/>
        <v>.....</v>
      </c>
      <c r="D510" s="50" t="str">
        <f>IF($C510=".....","",_xlfn.IFNA(VLOOKUP($C510, Parameter!$A$4:$L$5000, 3, FALSE), ""))</f>
        <v/>
      </c>
      <c r="E510" s="50" t="str">
        <f t="shared" si="196"/>
        <v>.....</v>
      </c>
      <c r="F510" s="50" t="str">
        <f t="shared" si="197"/>
        <v>......</v>
      </c>
      <c r="G510" s="50" t="str">
        <f t="shared" si="198"/>
        <v>...</v>
      </c>
      <c r="H510" s="40">
        <f>IF(E510=".....", 0, _xlfn.IFNA(VLOOKUP($E510, Parameter2!$A$2:$C$5000, 3, FALSE), 0))</f>
        <v>0</v>
      </c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18" t="str">
        <f>IF(C510=".....","",_xlfn.IFNA(VLOOKUP($C510, Parameter!$A$4:$B$5000, 2, FALSE), "Kode belanja salah :("))</f>
        <v/>
      </c>
      <c r="X510" s="35"/>
      <c r="Y510" s="121"/>
      <c r="Z510" s="17"/>
      <c r="AA510" s="20"/>
      <c r="AB510" s="41" t="str">
        <f>IF($C510=".....","",VLOOKUP($C510, Parameter!$A$4:$L$5000, 6, FALSE))</f>
        <v/>
      </c>
      <c r="AC510" s="41" t="str">
        <f>IF($C510=".....","",VLOOKUP($C510, Parameter!$A$4:$L$5000, 7, FALSE))</f>
        <v/>
      </c>
      <c r="AD510" s="41" t="str">
        <f>IF($C510=".....","",VLOOKUP($C510, Parameter!$A$4:$L$5000, 8, FALSE))</f>
        <v/>
      </c>
      <c r="AE510" s="41" t="str">
        <f>IF($C510=".....","",VLOOKUP($C510, Parameter!$A$4:$L$5000, 9, FALSE))</f>
        <v/>
      </c>
      <c r="AF510" s="41" t="str">
        <f>IF($C510=".....","",VLOOKUP($C510, Parameter!$A$4:$L$5000, 10, FALSE))</f>
        <v/>
      </c>
      <c r="AG510" s="41" t="str">
        <f>IF($C510=".....","",VLOOKUP($C510, Parameter!$A$4:$L$5000, 11, FALSE))</f>
        <v/>
      </c>
      <c r="AH510" s="41" t="str">
        <f>IF($C510="..0.0.0.000","",_xlfn.IFNA(VLOOKUP($C510, Parameter!$A$4:$L$5000, 12, FALSE), ""))</f>
        <v/>
      </c>
      <c r="AI510" s="39"/>
      <c r="AJ510" s="39"/>
      <c r="AK510" s="39"/>
      <c r="AL510" s="39"/>
      <c r="AM510" s="39"/>
      <c r="AN510" s="39"/>
      <c r="AO510" s="39"/>
      <c r="AP510" s="41" t="str">
        <f>IF(F510="......", "", _xlfn.IFNA(VLOOKUP(F510, Parameter2!$D$2:$E$15000, 2, FALSE), "Kode aset salah :("))</f>
        <v/>
      </c>
      <c r="AQ510" s="39"/>
      <c r="AR510" s="51"/>
      <c r="AS510" s="52"/>
      <c r="AT510" s="53">
        <f t="shared" si="199"/>
        <v>0</v>
      </c>
      <c r="AU510" s="39" t="str">
        <f t="shared" si="200"/>
        <v/>
      </c>
      <c r="AV510" s="39" t="str">
        <f t="shared" si="201"/>
        <v/>
      </c>
      <c r="AW510" s="39" t="str">
        <f t="shared" si="202"/>
        <v/>
      </c>
      <c r="AX510" s="39" t="str">
        <f t="shared" si="203"/>
        <v/>
      </c>
      <c r="AY510" s="41" t="str">
        <f>IF(G510="...", "", VLOOKUP(G510, UPB!$A$3:$B$5000, 2, FALSE))</f>
        <v/>
      </c>
      <c r="AZ510" s="84"/>
      <c r="BA510" s="76"/>
      <c r="BB510" s="65"/>
      <c r="BC510" s="65"/>
      <c r="BD510" s="54"/>
      <c r="BE510" s="65"/>
      <c r="BF510" s="65"/>
      <c r="BG510" s="65"/>
      <c r="BH510" s="65"/>
      <c r="BI510" s="65"/>
      <c r="BJ510" s="65"/>
      <c r="BK510" s="65"/>
      <c r="BL510" s="65"/>
      <c r="BM510" s="65"/>
      <c r="BN510" s="70"/>
      <c r="BO510" s="65"/>
      <c r="BP510" s="65"/>
      <c r="BQ510" s="65"/>
      <c r="BR510" s="65"/>
      <c r="BS510" s="65"/>
      <c r="BT510" s="65"/>
      <c r="BU510" s="55" t="str">
        <f>IF(AND($D510 &lt;&gt; "", $D510 &lt;&gt; $E510, $F510 &lt;&gt; "x.x.x.x.x.x.x"), VLOOKUP($E510, Parameter!$E$3:$N$5000, 9, FALSE), "")</f>
        <v/>
      </c>
      <c r="BV510" s="55" t="str">
        <f>IF(AND($D510 &lt;&gt; "", $D510 &lt;&gt; $E510, $F510 &lt;&gt; "x.x.x.x.x.x.x"), VLOOKUP($E510, Parameter!$E$3:$N$5000, 10, FALSE), "")</f>
        <v/>
      </c>
      <c r="BW510" s="55" t="str">
        <f>IF(AND($D510 &lt;&gt; "", $D510 &lt;&gt; $E510, $F510 &lt;&gt; "x.x.x.x.x.x.x"), VLOOKUP($C510, Parameter!$A$4:$L$5000, 3, FALSE), "")</f>
        <v/>
      </c>
      <c r="BX510" s="55" t="str">
        <f>IF(AND($D510 &lt;&gt; "", $D510 &lt;&gt; $E510, $F510 &lt;&gt; "x.x.x.x.x.x.x"), VLOOKUP($C510, Parameter!$A$4:$L$5000, 4, FALSE), "")</f>
        <v/>
      </c>
      <c r="BY510" s="56">
        <f t="shared" si="204"/>
        <v>0</v>
      </c>
      <c r="BZ510" s="55" t="str">
        <f t="shared" si="205"/>
        <v>Intra</v>
      </c>
      <c r="CA510" s="55" t="str">
        <f>IF($BZ510="Ekstra", Parameter3!$B$2, "")</f>
        <v/>
      </c>
      <c r="CB510" s="55" t="str">
        <f>IF($BZ510="Ekstra", Parameter3!$C$2, "")</f>
        <v/>
      </c>
      <c r="CC510" s="55" t="str">
        <f>IF($BZ510="Ekstra", VLOOKUP($E510, Parameter!$E$3:$N$5000, 9, FALSE), "")</f>
        <v/>
      </c>
      <c r="CD510" s="55" t="str">
        <f>IF($BZ510="Ekstra", VLOOKUP($E510, Parameter!$E$3:$N$5000, 10, FALSE), "")</f>
        <v/>
      </c>
      <c r="CE510" s="56">
        <f t="shared" si="206"/>
        <v>0</v>
      </c>
      <c r="CF510" s="55" t="str">
        <f t="shared" si="217"/>
        <v/>
      </c>
      <c r="CG510" s="55" t="str">
        <f t="shared" si="217"/>
        <v/>
      </c>
      <c r="CH510" s="55" t="str">
        <f t="shared" si="207"/>
        <v/>
      </c>
      <c r="CI510" s="55" t="str">
        <f>IF($F510="x.x.x.x.x.x.x", VLOOKUP($C510, Parameter!$A$4:$L$5000, 4, FALSE), "")</f>
        <v/>
      </c>
      <c r="CJ510" s="56">
        <f t="shared" si="208"/>
        <v>0</v>
      </c>
      <c r="CM510" s="4" t="str">
        <f t="shared" si="209"/>
        <v>...-...-.....</v>
      </c>
      <c r="CN510" s="57">
        <f t="shared" si="210"/>
        <v>0</v>
      </c>
      <c r="CO510" s="58">
        <f t="shared" si="211"/>
        <v>0</v>
      </c>
      <c r="CP510" s="4" t="str">
        <f t="shared" si="212"/>
        <v/>
      </c>
      <c r="CQ510" s="4" t="b">
        <f t="shared" si="213"/>
        <v>0</v>
      </c>
      <c r="CR510" s="4" t="str">
        <f t="shared" si="214"/>
        <v/>
      </c>
      <c r="CS510" s="4" t="str">
        <f t="shared" si="215"/>
        <v/>
      </c>
      <c r="CT510" s="91" t="b">
        <f t="shared" si="192"/>
        <v>0</v>
      </c>
    </row>
    <row r="511" spans="1:98" s="4" customFormat="1" x14ac:dyDescent="0.25">
      <c r="A511" s="50" t="str">
        <f t="shared" si="193"/>
        <v>...</v>
      </c>
      <c r="B511" s="50" t="str">
        <f t="shared" si="194"/>
        <v>...</v>
      </c>
      <c r="C511" s="50" t="str">
        <f t="shared" si="195"/>
        <v>.....</v>
      </c>
      <c r="D511" s="50" t="str">
        <f>IF($C511=".....","",_xlfn.IFNA(VLOOKUP($C511, Parameter!$A$4:$L$5000, 3, FALSE), ""))</f>
        <v/>
      </c>
      <c r="E511" s="50" t="str">
        <f t="shared" si="196"/>
        <v>.....</v>
      </c>
      <c r="F511" s="50" t="str">
        <f t="shared" si="197"/>
        <v>......</v>
      </c>
      <c r="G511" s="50" t="str">
        <f t="shared" si="198"/>
        <v>...</v>
      </c>
      <c r="H511" s="40">
        <f>IF(E511=".....", 0, _xlfn.IFNA(VLOOKUP($E511, Parameter2!$A$2:$C$5000, 3, FALSE), 0))</f>
        <v>0</v>
      </c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18" t="str">
        <f>IF(C511=".....","",_xlfn.IFNA(VLOOKUP($C511, Parameter!$A$4:$B$5000, 2, FALSE), "Kode belanja salah :("))</f>
        <v/>
      </c>
      <c r="X511" s="35"/>
      <c r="Y511" s="121"/>
      <c r="Z511" s="17"/>
      <c r="AA511" s="20"/>
      <c r="AB511" s="41" t="str">
        <f>IF($C511=".....","",VLOOKUP($C511, Parameter!$A$4:$L$5000, 6, FALSE))</f>
        <v/>
      </c>
      <c r="AC511" s="41" t="str">
        <f>IF($C511=".....","",VLOOKUP($C511, Parameter!$A$4:$L$5000, 7, FALSE))</f>
        <v/>
      </c>
      <c r="AD511" s="41" t="str">
        <f>IF($C511=".....","",VLOOKUP($C511, Parameter!$A$4:$L$5000, 8, FALSE))</f>
        <v/>
      </c>
      <c r="AE511" s="41" t="str">
        <f>IF($C511=".....","",VLOOKUP($C511, Parameter!$A$4:$L$5000, 9, FALSE))</f>
        <v/>
      </c>
      <c r="AF511" s="41" t="str">
        <f>IF($C511=".....","",VLOOKUP($C511, Parameter!$A$4:$L$5000, 10, FALSE))</f>
        <v/>
      </c>
      <c r="AG511" s="41" t="str">
        <f>IF($C511=".....","",VLOOKUP($C511, Parameter!$A$4:$L$5000, 11, FALSE))</f>
        <v/>
      </c>
      <c r="AH511" s="41" t="str">
        <f>IF($C511="..0.0.0.000","",_xlfn.IFNA(VLOOKUP($C511, Parameter!$A$4:$L$5000, 12, FALSE), ""))</f>
        <v/>
      </c>
      <c r="AI511" s="39"/>
      <c r="AJ511" s="39"/>
      <c r="AK511" s="39"/>
      <c r="AL511" s="39"/>
      <c r="AM511" s="39"/>
      <c r="AN511" s="39"/>
      <c r="AO511" s="39"/>
      <c r="AP511" s="41" t="str">
        <f>IF(F511="......", "", _xlfn.IFNA(VLOOKUP(F511, Parameter2!$D$2:$E$15000, 2, FALSE), "Kode aset salah :("))</f>
        <v/>
      </c>
      <c r="AQ511" s="39"/>
      <c r="AR511" s="51"/>
      <c r="AS511" s="52"/>
      <c r="AT511" s="53">
        <f t="shared" si="199"/>
        <v>0</v>
      </c>
      <c r="AU511" s="39" t="str">
        <f t="shared" si="200"/>
        <v/>
      </c>
      <c r="AV511" s="39" t="str">
        <f t="shared" si="201"/>
        <v/>
      </c>
      <c r="AW511" s="39" t="str">
        <f t="shared" si="202"/>
        <v/>
      </c>
      <c r="AX511" s="39" t="str">
        <f t="shared" si="203"/>
        <v/>
      </c>
      <c r="AY511" s="41" t="str">
        <f>IF(G511="...", "", VLOOKUP(G511, UPB!$A$3:$B$5000, 2, FALSE))</f>
        <v/>
      </c>
      <c r="AZ511" s="84"/>
      <c r="BA511" s="76"/>
      <c r="BB511" s="65"/>
      <c r="BC511" s="65"/>
      <c r="BD511" s="54"/>
      <c r="BE511" s="65"/>
      <c r="BF511" s="65"/>
      <c r="BG511" s="65"/>
      <c r="BH511" s="65"/>
      <c r="BI511" s="65"/>
      <c r="BJ511" s="65"/>
      <c r="BK511" s="65"/>
      <c r="BL511" s="65"/>
      <c r="BM511" s="65"/>
      <c r="BN511" s="70"/>
      <c r="BO511" s="65"/>
      <c r="BP511" s="65"/>
      <c r="BQ511" s="65"/>
      <c r="BR511" s="65"/>
      <c r="BS511" s="65"/>
      <c r="BT511" s="65"/>
      <c r="BU511" s="55" t="str">
        <f>IF(AND($D511 &lt;&gt; "", $D511 &lt;&gt; $E511, $F511 &lt;&gt; "x.x.x.x.x.x.x"), VLOOKUP($E511, Parameter!$E$3:$N$5000, 9, FALSE), "")</f>
        <v/>
      </c>
      <c r="BV511" s="55" t="str">
        <f>IF(AND($D511 &lt;&gt; "", $D511 &lt;&gt; $E511, $F511 &lt;&gt; "x.x.x.x.x.x.x"), VLOOKUP($E511, Parameter!$E$3:$N$5000, 10, FALSE), "")</f>
        <v/>
      </c>
      <c r="BW511" s="55" t="str">
        <f>IF(AND($D511 &lt;&gt; "", $D511 &lt;&gt; $E511, $F511 &lt;&gt; "x.x.x.x.x.x.x"), VLOOKUP($C511, Parameter!$A$4:$L$5000, 3, FALSE), "")</f>
        <v/>
      </c>
      <c r="BX511" s="55" t="str">
        <f>IF(AND($D511 &lt;&gt; "", $D511 &lt;&gt; $E511, $F511 &lt;&gt; "x.x.x.x.x.x.x"), VLOOKUP($C511, Parameter!$A$4:$L$5000, 4, FALSE), "")</f>
        <v/>
      </c>
      <c r="BY511" s="56">
        <f t="shared" si="204"/>
        <v>0</v>
      </c>
      <c r="BZ511" s="55" t="str">
        <f t="shared" si="205"/>
        <v>Intra</v>
      </c>
      <c r="CA511" s="55" t="str">
        <f>IF($BZ511="Ekstra", Parameter3!$B$2, "")</f>
        <v/>
      </c>
      <c r="CB511" s="55" t="str">
        <f>IF($BZ511="Ekstra", Parameter3!$C$2, "")</f>
        <v/>
      </c>
      <c r="CC511" s="55" t="str">
        <f>IF($BZ511="Ekstra", VLOOKUP($E511, Parameter!$E$3:$N$5000, 9, FALSE), "")</f>
        <v/>
      </c>
      <c r="CD511" s="55" t="str">
        <f>IF($BZ511="Ekstra", VLOOKUP($E511, Parameter!$E$3:$N$5000, 10, FALSE), "")</f>
        <v/>
      </c>
      <c r="CE511" s="56">
        <f t="shared" si="206"/>
        <v>0</v>
      </c>
      <c r="CF511" s="55" t="str">
        <f t="shared" si="217"/>
        <v/>
      </c>
      <c r="CG511" s="55" t="str">
        <f t="shared" si="217"/>
        <v/>
      </c>
      <c r="CH511" s="55" t="str">
        <f t="shared" si="207"/>
        <v/>
      </c>
      <c r="CI511" s="55" t="str">
        <f>IF($F511="x.x.x.x.x.x.x", VLOOKUP($C511, Parameter!$A$4:$L$5000, 4, FALSE), "")</f>
        <v/>
      </c>
      <c r="CJ511" s="56">
        <f t="shared" si="208"/>
        <v>0</v>
      </c>
      <c r="CM511" s="4" t="str">
        <f t="shared" si="209"/>
        <v>...-...-.....</v>
      </c>
      <c r="CN511" s="57">
        <f t="shared" si="210"/>
        <v>0</v>
      </c>
      <c r="CO511" s="58">
        <f t="shared" si="211"/>
        <v>0</v>
      </c>
      <c r="CP511" s="4" t="str">
        <f t="shared" si="212"/>
        <v/>
      </c>
      <c r="CQ511" s="4" t="b">
        <f t="shared" si="213"/>
        <v>0</v>
      </c>
      <c r="CR511" s="4" t="str">
        <f t="shared" si="214"/>
        <v/>
      </c>
      <c r="CS511" s="4" t="str">
        <f t="shared" si="215"/>
        <v/>
      </c>
      <c r="CT511" s="91" t="b">
        <f t="shared" si="192"/>
        <v>0</v>
      </c>
    </row>
    <row r="512" spans="1:98" s="4" customFormat="1" x14ac:dyDescent="0.25">
      <c r="A512" s="50" t="str">
        <f t="shared" si="193"/>
        <v>...</v>
      </c>
      <c r="B512" s="50" t="str">
        <f t="shared" si="194"/>
        <v>...</v>
      </c>
      <c r="C512" s="50" t="str">
        <f t="shared" si="195"/>
        <v>.....</v>
      </c>
      <c r="D512" s="50" t="str">
        <f>IF($C512=".....","",_xlfn.IFNA(VLOOKUP($C512, Parameter!$A$4:$L$5000, 3, FALSE), ""))</f>
        <v/>
      </c>
      <c r="E512" s="50" t="str">
        <f t="shared" si="196"/>
        <v>.....</v>
      </c>
      <c r="F512" s="50" t="str">
        <f t="shared" si="197"/>
        <v>......</v>
      </c>
      <c r="G512" s="50" t="str">
        <f t="shared" si="198"/>
        <v>...</v>
      </c>
      <c r="H512" s="40">
        <f>IF(E512=".....", 0, _xlfn.IFNA(VLOOKUP($E512, Parameter2!$A$2:$C$5000, 3, FALSE), 0))</f>
        <v>0</v>
      </c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18" t="str">
        <f>IF(C512=".....","",_xlfn.IFNA(VLOOKUP($C512, Parameter!$A$4:$B$5000, 2, FALSE), "Kode belanja salah :("))</f>
        <v/>
      </c>
      <c r="X512" s="35"/>
      <c r="Y512" s="121"/>
      <c r="Z512" s="17"/>
      <c r="AA512" s="20"/>
      <c r="AB512" s="41" t="str">
        <f>IF($C512=".....","",VLOOKUP($C512, Parameter!$A$4:$L$5000, 6, FALSE))</f>
        <v/>
      </c>
      <c r="AC512" s="41" t="str">
        <f>IF($C512=".....","",VLOOKUP($C512, Parameter!$A$4:$L$5000, 7, FALSE))</f>
        <v/>
      </c>
      <c r="AD512" s="41" t="str">
        <f>IF($C512=".....","",VLOOKUP($C512, Parameter!$A$4:$L$5000, 8, FALSE))</f>
        <v/>
      </c>
      <c r="AE512" s="41" t="str">
        <f>IF($C512=".....","",VLOOKUP($C512, Parameter!$A$4:$L$5000, 9, FALSE))</f>
        <v/>
      </c>
      <c r="AF512" s="41" t="str">
        <f>IF($C512=".....","",VLOOKUP($C512, Parameter!$A$4:$L$5000, 10, FALSE))</f>
        <v/>
      </c>
      <c r="AG512" s="41" t="str">
        <f>IF($C512=".....","",VLOOKUP($C512, Parameter!$A$4:$L$5000, 11, FALSE))</f>
        <v/>
      </c>
      <c r="AH512" s="41" t="str">
        <f>IF($C512="..0.0.0.000","",_xlfn.IFNA(VLOOKUP($C512, Parameter!$A$4:$L$5000, 12, FALSE), ""))</f>
        <v/>
      </c>
      <c r="AI512" s="39"/>
      <c r="AJ512" s="39"/>
      <c r="AK512" s="39"/>
      <c r="AL512" s="39"/>
      <c r="AM512" s="39"/>
      <c r="AN512" s="39"/>
      <c r="AO512" s="39"/>
      <c r="AP512" s="41" t="str">
        <f>IF(F512="......", "", _xlfn.IFNA(VLOOKUP(F512, Parameter2!$D$2:$E$15000, 2, FALSE), "Kode aset salah :("))</f>
        <v/>
      </c>
      <c r="AQ512" s="39"/>
      <c r="AR512" s="51"/>
      <c r="AS512" s="52"/>
      <c r="AT512" s="53">
        <f t="shared" si="199"/>
        <v>0</v>
      </c>
      <c r="AU512" s="39" t="str">
        <f t="shared" si="200"/>
        <v/>
      </c>
      <c r="AV512" s="39" t="str">
        <f t="shared" si="201"/>
        <v/>
      </c>
      <c r="AW512" s="39" t="str">
        <f t="shared" si="202"/>
        <v/>
      </c>
      <c r="AX512" s="39" t="str">
        <f t="shared" si="203"/>
        <v/>
      </c>
      <c r="AY512" s="41" t="str">
        <f>IF(G512="...", "", VLOOKUP(G512, UPB!$A$3:$B$5000, 2, FALSE))</f>
        <v/>
      </c>
      <c r="AZ512" s="84"/>
      <c r="BA512" s="76"/>
      <c r="BB512" s="65"/>
      <c r="BC512" s="65"/>
      <c r="BD512" s="54"/>
      <c r="BE512" s="65"/>
      <c r="BF512" s="65"/>
      <c r="BG512" s="65"/>
      <c r="BH512" s="65"/>
      <c r="BI512" s="65"/>
      <c r="BJ512" s="65"/>
      <c r="BK512" s="65"/>
      <c r="BL512" s="65"/>
      <c r="BM512" s="65"/>
      <c r="BN512" s="70"/>
      <c r="BO512" s="65"/>
      <c r="BP512" s="65"/>
      <c r="BQ512" s="65"/>
      <c r="BR512" s="65"/>
      <c r="BS512" s="65"/>
      <c r="BT512" s="65"/>
      <c r="BU512" s="55" t="str">
        <f>IF(AND($D512 &lt;&gt; "", $D512 &lt;&gt; $E512, $F512 &lt;&gt; "x.x.x.x.x.x.x"), VLOOKUP($E512, Parameter!$E$3:$N$5000, 9, FALSE), "")</f>
        <v/>
      </c>
      <c r="BV512" s="55" t="str">
        <f>IF(AND($D512 &lt;&gt; "", $D512 &lt;&gt; $E512, $F512 &lt;&gt; "x.x.x.x.x.x.x"), VLOOKUP($E512, Parameter!$E$3:$N$5000, 10, FALSE), "")</f>
        <v/>
      </c>
      <c r="BW512" s="55" t="str">
        <f>IF(AND($D512 &lt;&gt; "", $D512 &lt;&gt; $E512, $F512 &lt;&gt; "x.x.x.x.x.x.x"), VLOOKUP($C512, Parameter!$A$4:$L$5000, 3, FALSE), "")</f>
        <v/>
      </c>
      <c r="BX512" s="55" t="str">
        <f>IF(AND($D512 &lt;&gt; "", $D512 &lt;&gt; $E512, $F512 &lt;&gt; "x.x.x.x.x.x.x"), VLOOKUP($C512, Parameter!$A$4:$L$5000, 4, FALSE), "")</f>
        <v/>
      </c>
      <c r="BY512" s="56">
        <f t="shared" si="204"/>
        <v>0</v>
      </c>
      <c r="BZ512" s="55" t="str">
        <f t="shared" si="205"/>
        <v>Intra</v>
      </c>
      <c r="CA512" s="55" t="str">
        <f>IF($BZ512="Ekstra", Parameter3!$B$2, "")</f>
        <v/>
      </c>
      <c r="CB512" s="55" t="str">
        <f>IF($BZ512="Ekstra", Parameter3!$C$2, "")</f>
        <v/>
      </c>
      <c r="CC512" s="55" t="str">
        <f>IF($BZ512="Ekstra", VLOOKUP($E512, Parameter!$E$3:$N$5000, 9, FALSE), "")</f>
        <v/>
      </c>
      <c r="CD512" s="55" t="str">
        <f>IF($BZ512="Ekstra", VLOOKUP($E512, Parameter!$E$3:$N$5000, 10, FALSE), "")</f>
        <v/>
      </c>
      <c r="CE512" s="56">
        <f t="shared" si="206"/>
        <v>0</v>
      </c>
      <c r="CF512" s="55" t="str">
        <f t="shared" ref="CF512:CG531" si="218">IF($F512="x.x.x.x.x.x.x", "x.x.x.x.x.x", "")</f>
        <v/>
      </c>
      <c r="CG512" s="55" t="str">
        <f t="shared" si="218"/>
        <v/>
      </c>
      <c r="CH512" s="55" t="str">
        <f t="shared" si="207"/>
        <v/>
      </c>
      <c r="CI512" s="55" t="str">
        <f>IF($F512="x.x.x.x.x.x.x", VLOOKUP($C512, Parameter!$A$4:$L$5000, 4, FALSE), "")</f>
        <v/>
      </c>
      <c r="CJ512" s="56">
        <f t="shared" si="208"/>
        <v>0</v>
      </c>
      <c r="CM512" s="4" t="str">
        <f t="shared" si="209"/>
        <v>...-...-.....</v>
      </c>
      <c r="CN512" s="57">
        <f t="shared" si="210"/>
        <v>0</v>
      </c>
      <c r="CO512" s="58">
        <f t="shared" si="211"/>
        <v>0</v>
      </c>
      <c r="CP512" s="4" t="str">
        <f t="shared" si="212"/>
        <v/>
      </c>
      <c r="CQ512" s="4" t="b">
        <f t="shared" si="213"/>
        <v>0</v>
      </c>
      <c r="CR512" s="4" t="str">
        <f t="shared" si="214"/>
        <v/>
      </c>
      <c r="CS512" s="4" t="str">
        <f t="shared" si="215"/>
        <v/>
      </c>
      <c r="CT512" s="91" t="b">
        <f t="shared" si="192"/>
        <v>0</v>
      </c>
    </row>
    <row r="513" spans="1:98" s="4" customFormat="1" x14ac:dyDescent="0.25">
      <c r="A513" s="50" t="str">
        <f t="shared" si="193"/>
        <v>...</v>
      </c>
      <c r="B513" s="50" t="str">
        <f t="shared" si="194"/>
        <v>...</v>
      </c>
      <c r="C513" s="50" t="str">
        <f t="shared" si="195"/>
        <v>.....</v>
      </c>
      <c r="D513" s="50" t="str">
        <f>IF($C513=".....","",_xlfn.IFNA(VLOOKUP($C513, Parameter!$A$4:$L$5000, 3, FALSE), ""))</f>
        <v/>
      </c>
      <c r="E513" s="50" t="str">
        <f t="shared" si="196"/>
        <v>.....</v>
      </c>
      <c r="F513" s="50" t="str">
        <f t="shared" si="197"/>
        <v>......</v>
      </c>
      <c r="G513" s="50" t="str">
        <f t="shared" si="198"/>
        <v>...</v>
      </c>
      <c r="H513" s="40">
        <f>IF(E513=".....", 0, _xlfn.IFNA(VLOOKUP($E513, Parameter2!$A$2:$C$5000, 3, FALSE), 0))</f>
        <v>0</v>
      </c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18" t="str">
        <f>IF(C513=".....","",_xlfn.IFNA(VLOOKUP($C513, Parameter!$A$4:$B$5000, 2, FALSE), "Kode belanja salah :("))</f>
        <v/>
      </c>
      <c r="X513" s="35"/>
      <c r="Y513" s="121"/>
      <c r="Z513" s="17"/>
      <c r="AA513" s="20"/>
      <c r="AB513" s="41" t="str">
        <f>IF($C513=".....","",VLOOKUP($C513, Parameter!$A$4:$L$5000, 6, FALSE))</f>
        <v/>
      </c>
      <c r="AC513" s="41" t="str">
        <f>IF($C513=".....","",VLOOKUP($C513, Parameter!$A$4:$L$5000, 7, FALSE))</f>
        <v/>
      </c>
      <c r="AD513" s="41" t="str">
        <f>IF($C513=".....","",VLOOKUP($C513, Parameter!$A$4:$L$5000, 8, FALSE))</f>
        <v/>
      </c>
      <c r="AE513" s="41" t="str">
        <f>IF($C513=".....","",VLOOKUP($C513, Parameter!$A$4:$L$5000, 9, FALSE))</f>
        <v/>
      </c>
      <c r="AF513" s="41" t="str">
        <f>IF($C513=".....","",VLOOKUP($C513, Parameter!$A$4:$L$5000, 10, FALSE))</f>
        <v/>
      </c>
      <c r="AG513" s="41" t="str">
        <f>IF($C513=".....","",VLOOKUP($C513, Parameter!$A$4:$L$5000, 11, FALSE))</f>
        <v/>
      </c>
      <c r="AH513" s="41" t="str">
        <f>IF($C513="..0.0.0.000","",_xlfn.IFNA(VLOOKUP($C513, Parameter!$A$4:$L$5000, 12, FALSE), ""))</f>
        <v/>
      </c>
      <c r="AI513" s="39"/>
      <c r="AJ513" s="39"/>
      <c r="AK513" s="39"/>
      <c r="AL513" s="39"/>
      <c r="AM513" s="39"/>
      <c r="AN513" s="39"/>
      <c r="AO513" s="39"/>
      <c r="AP513" s="41" t="str">
        <f>IF(F513="......", "", _xlfn.IFNA(VLOOKUP(F513, Parameter2!$D$2:$E$15000, 2, FALSE), "Kode aset salah :("))</f>
        <v/>
      </c>
      <c r="AQ513" s="39"/>
      <c r="AR513" s="51"/>
      <c r="AS513" s="52"/>
      <c r="AT513" s="53">
        <f t="shared" si="199"/>
        <v>0</v>
      </c>
      <c r="AU513" s="39" t="str">
        <f t="shared" si="200"/>
        <v/>
      </c>
      <c r="AV513" s="39" t="str">
        <f t="shared" si="201"/>
        <v/>
      </c>
      <c r="AW513" s="39" t="str">
        <f t="shared" si="202"/>
        <v/>
      </c>
      <c r="AX513" s="39" t="str">
        <f t="shared" si="203"/>
        <v/>
      </c>
      <c r="AY513" s="41" t="str">
        <f>IF(G513="...", "", VLOOKUP(G513, UPB!$A$3:$B$5000, 2, FALSE))</f>
        <v/>
      </c>
      <c r="AZ513" s="84"/>
      <c r="BA513" s="76"/>
      <c r="BB513" s="65"/>
      <c r="BC513" s="65"/>
      <c r="BD513" s="54"/>
      <c r="BE513" s="65"/>
      <c r="BF513" s="65"/>
      <c r="BG513" s="65"/>
      <c r="BH513" s="65"/>
      <c r="BI513" s="65"/>
      <c r="BJ513" s="65"/>
      <c r="BK513" s="65"/>
      <c r="BL513" s="65"/>
      <c r="BM513" s="65"/>
      <c r="BN513" s="70"/>
      <c r="BO513" s="65"/>
      <c r="BP513" s="65"/>
      <c r="BQ513" s="65"/>
      <c r="BR513" s="65"/>
      <c r="BS513" s="65"/>
      <c r="BT513" s="65"/>
      <c r="BU513" s="55" t="str">
        <f>IF(AND($D513 &lt;&gt; "", $D513 &lt;&gt; $E513, $F513 &lt;&gt; "x.x.x.x.x.x.x"), VLOOKUP($E513, Parameter!$E$3:$N$5000, 9, FALSE), "")</f>
        <v/>
      </c>
      <c r="BV513" s="55" t="str">
        <f>IF(AND($D513 &lt;&gt; "", $D513 &lt;&gt; $E513, $F513 &lt;&gt; "x.x.x.x.x.x.x"), VLOOKUP($E513, Parameter!$E$3:$N$5000, 10, FALSE), "")</f>
        <v/>
      </c>
      <c r="BW513" s="55" t="str">
        <f>IF(AND($D513 &lt;&gt; "", $D513 &lt;&gt; $E513, $F513 &lt;&gt; "x.x.x.x.x.x.x"), VLOOKUP($C513, Parameter!$A$4:$L$5000, 3, FALSE), "")</f>
        <v/>
      </c>
      <c r="BX513" s="55" t="str">
        <f>IF(AND($D513 &lt;&gt; "", $D513 &lt;&gt; $E513, $F513 &lt;&gt; "x.x.x.x.x.x.x"), VLOOKUP($C513, Parameter!$A$4:$L$5000, 4, FALSE), "")</f>
        <v/>
      </c>
      <c r="BY513" s="56">
        <f t="shared" si="204"/>
        <v>0</v>
      </c>
      <c r="BZ513" s="55" t="str">
        <f t="shared" si="205"/>
        <v>Intra</v>
      </c>
      <c r="CA513" s="55" t="str">
        <f>IF($BZ513="Ekstra", Parameter3!$B$2, "")</f>
        <v/>
      </c>
      <c r="CB513" s="55" t="str">
        <f>IF($BZ513="Ekstra", Parameter3!$C$2, "")</f>
        <v/>
      </c>
      <c r="CC513" s="55" t="str">
        <f>IF($BZ513="Ekstra", VLOOKUP($E513, Parameter!$E$3:$N$5000, 9, FALSE), "")</f>
        <v/>
      </c>
      <c r="CD513" s="55" t="str">
        <f>IF($BZ513="Ekstra", VLOOKUP($E513, Parameter!$E$3:$N$5000, 10, FALSE), "")</f>
        <v/>
      </c>
      <c r="CE513" s="56">
        <f t="shared" si="206"/>
        <v>0</v>
      </c>
      <c r="CF513" s="55" t="str">
        <f t="shared" si="218"/>
        <v/>
      </c>
      <c r="CG513" s="55" t="str">
        <f t="shared" si="218"/>
        <v/>
      </c>
      <c r="CH513" s="55" t="str">
        <f t="shared" si="207"/>
        <v/>
      </c>
      <c r="CI513" s="55" t="str">
        <f>IF($F513="x.x.x.x.x.x.x", VLOOKUP($C513, Parameter!$A$4:$L$5000, 4, FALSE), "")</f>
        <v/>
      </c>
      <c r="CJ513" s="56">
        <f t="shared" si="208"/>
        <v>0</v>
      </c>
      <c r="CM513" s="4" t="str">
        <f t="shared" si="209"/>
        <v>...-...-.....</v>
      </c>
      <c r="CN513" s="57">
        <f t="shared" si="210"/>
        <v>0</v>
      </c>
      <c r="CO513" s="58">
        <f t="shared" si="211"/>
        <v>0</v>
      </c>
      <c r="CP513" s="4" t="str">
        <f t="shared" si="212"/>
        <v/>
      </c>
      <c r="CQ513" s="4" t="b">
        <f t="shared" si="213"/>
        <v>0</v>
      </c>
      <c r="CR513" s="4" t="str">
        <f t="shared" si="214"/>
        <v/>
      </c>
      <c r="CS513" s="4" t="str">
        <f t="shared" si="215"/>
        <v/>
      </c>
      <c r="CT513" s="91" t="b">
        <f t="shared" si="192"/>
        <v>0</v>
      </c>
    </row>
    <row r="514" spans="1:98" s="4" customFormat="1" x14ac:dyDescent="0.25">
      <c r="A514" s="50" t="str">
        <f t="shared" si="193"/>
        <v>...</v>
      </c>
      <c r="B514" s="50" t="str">
        <f t="shared" si="194"/>
        <v>...</v>
      </c>
      <c r="C514" s="50" t="str">
        <f t="shared" si="195"/>
        <v>.....</v>
      </c>
      <c r="D514" s="50" t="str">
        <f>IF($C514=".....","",_xlfn.IFNA(VLOOKUP($C514, Parameter!$A$4:$L$5000, 3, FALSE), ""))</f>
        <v/>
      </c>
      <c r="E514" s="50" t="str">
        <f t="shared" si="196"/>
        <v>.....</v>
      </c>
      <c r="F514" s="50" t="str">
        <f t="shared" si="197"/>
        <v>......</v>
      </c>
      <c r="G514" s="50" t="str">
        <f t="shared" si="198"/>
        <v>...</v>
      </c>
      <c r="H514" s="40">
        <f>IF(E514=".....", 0, _xlfn.IFNA(VLOOKUP($E514, Parameter2!$A$2:$C$5000, 3, FALSE), 0))</f>
        <v>0</v>
      </c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18" t="str">
        <f>IF(C514=".....","",_xlfn.IFNA(VLOOKUP($C514, Parameter!$A$4:$B$5000, 2, FALSE), "Kode belanja salah :("))</f>
        <v/>
      </c>
      <c r="X514" s="35"/>
      <c r="Y514" s="121"/>
      <c r="Z514" s="17"/>
      <c r="AA514" s="20"/>
      <c r="AB514" s="41" t="str">
        <f>IF($C514=".....","",VLOOKUP($C514, Parameter!$A$4:$L$5000, 6, FALSE))</f>
        <v/>
      </c>
      <c r="AC514" s="41" t="str">
        <f>IF($C514=".....","",VLOOKUP($C514, Parameter!$A$4:$L$5000, 7, FALSE))</f>
        <v/>
      </c>
      <c r="AD514" s="41" t="str">
        <f>IF($C514=".....","",VLOOKUP($C514, Parameter!$A$4:$L$5000, 8, FALSE))</f>
        <v/>
      </c>
      <c r="AE514" s="41" t="str">
        <f>IF($C514=".....","",VLOOKUP($C514, Parameter!$A$4:$L$5000, 9, FALSE))</f>
        <v/>
      </c>
      <c r="AF514" s="41" t="str">
        <f>IF($C514=".....","",VLOOKUP($C514, Parameter!$A$4:$L$5000, 10, FALSE))</f>
        <v/>
      </c>
      <c r="AG514" s="41" t="str">
        <f>IF($C514=".....","",VLOOKUP($C514, Parameter!$A$4:$L$5000, 11, FALSE))</f>
        <v/>
      </c>
      <c r="AH514" s="41" t="str">
        <f>IF($C514="..0.0.0.000","",_xlfn.IFNA(VLOOKUP($C514, Parameter!$A$4:$L$5000, 12, FALSE), ""))</f>
        <v/>
      </c>
      <c r="AI514" s="39"/>
      <c r="AJ514" s="39"/>
      <c r="AK514" s="39"/>
      <c r="AL514" s="39"/>
      <c r="AM514" s="39"/>
      <c r="AN514" s="39"/>
      <c r="AO514" s="39"/>
      <c r="AP514" s="41" t="str">
        <f>IF(F514="......", "", _xlfn.IFNA(VLOOKUP(F514, Parameter2!$D$2:$E$15000, 2, FALSE), "Kode aset salah :("))</f>
        <v/>
      </c>
      <c r="AQ514" s="39"/>
      <c r="AR514" s="51"/>
      <c r="AS514" s="52"/>
      <c r="AT514" s="53">
        <f t="shared" si="199"/>
        <v>0</v>
      </c>
      <c r="AU514" s="39" t="str">
        <f t="shared" si="200"/>
        <v/>
      </c>
      <c r="AV514" s="39" t="str">
        <f t="shared" si="201"/>
        <v/>
      </c>
      <c r="AW514" s="39" t="str">
        <f t="shared" si="202"/>
        <v/>
      </c>
      <c r="AX514" s="39" t="str">
        <f t="shared" si="203"/>
        <v/>
      </c>
      <c r="AY514" s="41" t="str">
        <f>IF(G514="...", "", VLOOKUP(G514, UPB!$A$3:$B$5000, 2, FALSE))</f>
        <v/>
      </c>
      <c r="AZ514" s="84"/>
      <c r="BA514" s="76"/>
      <c r="BB514" s="65"/>
      <c r="BC514" s="65"/>
      <c r="BD514" s="54"/>
      <c r="BE514" s="65"/>
      <c r="BF514" s="65"/>
      <c r="BG514" s="65"/>
      <c r="BH514" s="65"/>
      <c r="BI514" s="65"/>
      <c r="BJ514" s="65"/>
      <c r="BK514" s="65"/>
      <c r="BL514" s="65"/>
      <c r="BM514" s="65"/>
      <c r="BN514" s="70"/>
      <c r="BO514" s="65"/>
      <c r="BP514" s="65"/>
      <c r="BQ514" s="65"/>
      <c r="BR514" s="65"/>
      <c r="BS514" s="65"/>
      <c r="BT514" s="65"/>
      <c r="BU514" s="55" t="str">
        <f>IF(AND($D514 &lt;&gt; "", $D514 &lt;&gt; $E514, $F514 &lt;&gt; "x.x.x.x.x.x.x"), VLOOKUP($E514, Parameter!$E$3:$N$5000, 9, FALSE), "")</f>
        <v/>
      </c>
      <c r="BV514" s="55" t="str">
        <f>IF(AND($D514 &lt;&gt; "", $D514 &lt;&gt; $E514, $F514 &lt;&gt; "x.x.x.x.x.x.x"), VLOOKUP($E514, Parameter!$E$3:$N$5000, 10, FALSE), "")</f>
        <v/>
      </c>
      <c r="BW514" s="55" t="str">
        <f>IF(AND($D514 &lt;&gt; "", $D514 &lt;&gt; $E514, $F514 &lt;&gt; "x.x.x.x.x.x.x"), VLOOKUP($C514, Parameter!$A$4:$L$5000, 3, FALSE), "")</f>
        <v/>
      </c>
      <c r="BX514" s="55" t="str">
        <f>IF(AND($D514 &lt;&gt; "", $D514 &lt;&gt; $E514, $F514 &lt;&gt; "x.x.x.x.x.x.x"), VLOOKUP($C514, Parameter!$A$4:$L$5000, 4, FALSE), "")</f>
        <v/>
      </c>
      <c r="BY514" s="56">
        <f t="shared" si="204"/>
        <v>0</v>
      </c>
      <c r="BZ514" s="55" t="str">
        <f t="shared" si="205"/>
        <v>Intra</v>
      </c>
      <c r="CA514" s="55" t="str">
        <f>IF($BZ514="Ekstra", Parameter3!$B$2, "")</f>
        <v/>
      </c>
      <c r="CB514" s="55" t="str">
        <f>IF($BZ514="Ekstra", Parameter3!$C$2, "")</f>
        <v/>
      </c>
      <c r="CC514" s="55" t="str">
        <f>IF($BZ514="Ekstra", VLOOKUP($E514, Parameter!$E$3:$N$5000, 9, FALSE), "")</f>
        <v/>
      </c>
      <c r="CD514" s="55" t="str">
        <f>IF($BZ514="Ekstra", VLOOKUP($E514, Parameter!$E$3:$N$5000, 10, FALSE), "")</f>
        <v/>
      </c>
      <c r="CE514" s="56">
        <f t="shared" si="206"/>
        <v>0</v>
      </c>
      <c r="CF514" s="55" t="str">
        <f t="shared" si="218"/>
        <v/>
      </c>
      <c r="CG514" s="55" t="str">
        <f t="shared" si="218"/>
        <v/>
      </c>
      <c r="CH514" s="55" t="str">
        <f t="shared" si="207"/>
        <v/>
      </c>
      <c r="CI514" s="55" t="str">
        <f>IF($F514="x.x.x.x.x.x.x", VLOOKUP($C514, Parameter!$A$4:$L$5000, 4, FALSE), "")</f>
        <v/>
      </c>
      <c r="CJ514" s="56">
        <f t="shared" si="208"/>
        <v>0</v>
      </c>
      <c r="CM514" s="4" t="str">
        <f t="shared" si="209"/>
        <v>...-...-.....</v>
      </c>
      <c r="CN514" s="57">
        <f t="shared" si="210"/>
        <v>0</v>
      </c>
      <c r="CO514" s="58">
        <f t="shared" si="211"/>
        <v>0</v>
      </c>
      <c r="CP514" s="4" t="str">
        <f t="shared" si="212"/>
        <v/>
      </c>
      <c r="CQ514" s="4" t="b">
        <f t="shared" si="213"/>
        <v>0</v>
      </c>
      <c r="CR514" s="4" t="str">
        <f t="shared" si="214"/>
        <v/>
      </c>
      <c r="CS514" s="4" t="str">
        <f t="shared" si="215"/>
        <v/>
      </c>
      <c r="CT514" s="91" t="b">
        <f t="shared" si="192"/>
        <v>0</v>
      </c>
    </row>
    <row r="515" spans="1:98" s="4" customFormat="1" x14ac:dyDescent="0.25">
      <c r="A515" s="50" t="str">
        <f t="shared" si="193"/>
        <v>...</v>
      </c>
      <c r="B515" s="50" t="str">
        <f t="shared" si="194"/>
        <v>...</v>
      </c>
      <c r="C515" s="50" t="str">
        <f t="shared" si="195"/>
        <v>.....</v>
      </c>
      <c r="D515" s="50" t="str">
        <f>IF($C515=".....","",_xlfn.IFNA(VLOOKUP($C515, Parameter!$A$4:$L$5000, 3, FALSE), ""))</f>
        <v/>
      </c>
      <c r="E515" s="50" t="str">
        <f t="shared" si="196"/>
        <v>.....</v>
      </c>
      <c r="F515" s="50" t="str">
        <f t="shared" si="197"/>
        <v>......</v>
      </c>
      <c r="G515" s="50" t="str">
        <f t="shared" si="198"/>
        <v>...</v>
      </c>
      <c r="H515" s="40">
        <f>IF(E515=".....", 0, _xlfn.IFNA(VLOOKUP($E515, Parameter2!$A$2:$C$5000, 3, FALSE), 0))</f>
        <v>0</v>
      </c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18" t="str">
        <f>IF(C515=".....","",_xlfn.IFNA(VLOOKUP($C515, Parameter!$A$4:$B$5000, 2, FALSE), "Kode belanja salah :("))</f>
        <v/>
      </c>
      <c r="X515" s="35"/>
      <c r="Y515" s="121"/>
      <c r="Z515" s="17"/>
      <c r="AA515" s="20"/>
      <c r="AB515" s="41" t="str">
        <f>IF($C515=".....","",VLOOKUP($C515, Parameter!$A$4:$L$5000, 6, FALSE))</f>
        <v/>
      </c>
      <c r="AC515" s="41" t="str">
        <f>IF($C515=".....","",VLOOKUP($C515, Parameter!$A$4:$L$5000, 7, FALSE))</f>
        <v/>
      </c>
      <c r="AD515" s="41" t="str">
        <f>IF($C515=".....","",VLOOKUP($C515, Parameter!$A$4:$L$5000, 8, FALSE))</f>
        <v/>
      </c>
      <c r="AE515" s="41" t="str">
        <f>IF($C515=".....","",VLOOKUP($C515, Parameter!$A$4:$L$5000, 9, FALSE))</f>
        <v/>
      </c>
      <c r="AF515" s="41" t="str">
        <f>IF($C515=".....","",VLOOKUP($C515, Parameter!$A$4:$L$5000, 10, FALSE))</f>
        <v/>
      </c>
      <c r="AG515" s="41" t="str">
        <f>IF($C515=".....","",VLOOKUP($C515, Parameter!$A$4:$L$5000, 11, FALSE))</f>
        <v/>
      </c>
      <c r="AH515" s="41" t="str">
        <f>IF($C515="..0.0.0.000","",_xlfn.IFNA(VLOOKUP($C515, Parameter!$A$4:$L$5000, 12, FALSE), ""))</f>
        <v/>
      </c>
      <c r="AI515" s="39"/>
      <c r="AJ515" s="39"/>
      <c r="AK515" s="39"/>
      <c r="AL515" s="39"/>
      <c r="AM515" s="39"/>
      <c r="AN515" s="39"/>
      <c r="AO515" s="39"/>
      <c r="AP515" s="41" t="str">
        <f>IF(F515="......", "", _xlfn.IFNA(VLOOKUP(F515, Parameter2!$D$2:$E$15000, 2, FALSE), "Kode aset salah :("))</f>
        <v/>
      </c>
      <c r="AQ515" s="39"/>
      <c r="AR515" s="51"/>
      <c r="AS515" s="52"/>
      <c r="AT515" s="53">
        <f t="shared" si="199"/>
        <v>0</v>
      </c>
      <c r="AU515" s="39" t="str">
        <f t="shared" si="200"/>
        <v/>
      </c>
      <c r="AV515" s="39" t="str">
        <f t="shared" si="201"/>
        <v/>
      </c>
      <c r="AW515" s="39" t="str">
        <f t="shared" si="202"/>
        <v/>
      </c>
      <c r="AX515" s="39" t="str">
        <f t="shared" si="203"/>
        <v/>
      </c>
      <c r="AY515" s="41" t="str">
        <f>IF(G515="...", "", VLOOKUP(G515, UPB!$A$3:$B$5000, 2, FALSE))</f>
        <v/>
      </c>
      <c r="AZ515" s="84"/>
      <c r="BA515" s="76"/>
      <c r="BB515" s="65"/>
      <c r="BC515" s="65"/>
      <c r="BD515" s="54"/>
      <c r="BE515" s="65"/>
      <c r="BF515" s="65"/>
      <c r="BG515" s="65"/>
      <c r="BH515" s="65"/>
      <c r="BI515" s="65"/>
      <c r="BJ515" s="65"/>
      <c r="BK515" s="65"/>
      <c r="BL515" s="65"/>
      <c r="BM515" s="65"/>
      <c r="BN515" s="70"/>
      <c r="BO515" s="65"/>
      <c r="BP515" s="65"/>
      <c r="BQ515" s="65"/>
      <c r="BR515" s="65"/>
      <c r="BS515" s="65"/>
      <c r="BT515" s="65"/>
      <c r="BU515" s="55" t="str">
        <f>IF(AND($D515 &lt;&gt; "", $D515 &lt;&gt; $E515, $F515 &lt;&gt; "x.x.x.x.x.x.x"), VLOOKUP($E515, Parameter!$E$3:$N$5000, 9, FALSE), "")</f>
        <v/>
      </c>
      <c r="BV515" s="55" t="str">
        <f>IF(AND($D515 &lt;&gt; "", $D515 &lt;&gt; $E515, $F515 &lt;&gt; "x.x.x.x.x.x.x"), VLOOKUP($E515, Parameter!$E$3:$N$5000, 10, FALSE), "")</f>
        <v/>
      </c>
      <c r="BW515" s="55" t="str">
        <f>IF(AND($D515 &lt;&gt; "", $D515 &lt;&gt; $E515, $F515 &lt;&gt; "x.x.x.x.x.x.x"), VLOOKUP($C515, Parameter!$A$4:$L$5000, 3, FALSE), "")</f>
        <v/>
      </c>
      <c r="BX515" s="55" t="str">
        <f>IF(AND($D515 &lt;&gt; "", $D515 &lt;&gt; $E515, $F515 &lt;&gt; "x.x.x.x.x.x.x"), VLOOKUP($C515, Parameter!$A$4:$L$5000, 4, FALSE), "")</f>
        <v/>
      </c>
      <c r="BY515" s="56">
        <f t="shared" si="204"/>
        <v>0</v>
      </c>
      <c r="BZ515" s="55" t="str">
        <f t="shared" si="205"/>
        <v>Intra</v>
      </c>
      <c r="CA515" s="55" t="str">
        <f>IF($BZ515="Ekstra", Parameter3!$B$2, "")</f>
        <v/>
      </c>
      <c r="CB515" s="55" t="str">
        <f>IF($BZ515="Ekstra", Parameter3!$C$2, "")</f>
        <v/>
      </c>
      <c r="CC515" s="55" t="str">
        <f>IF($BZ515="Ekstra", VLOOKUP($E515, Parameter!$E$3:$N$5000, 9, FALSE), "")</f>
        <v/>
      </c>
      <c r="CD515" s="55" t="str">
        <f>IF($BZ515="Ekstra", VLOOKUP($E515, Parameter!$E$3:$N$5000, 10, FALSE), "")</f>
        <v/>
      </c>
      <c r="CE515" s="56">
        <f t="shared" si="206"/>
        <v>0</v>
      </c>
      <c r="CF515" s="55" t="str">
        <f t="shared" si="218"/>
        <v/>
      </c>
      <c r="CG515" s="55" t="str">
        <f t="shared" si="218"/>
        <v/>
      </c>
      <c r="CH515" s="55" t="str">
        <f t="shared" si="207"/>
        <v/>
      </c>
      <c r="CI515" s="55" t="str">
        <f>IF($F515="x.x.x.x.x.x.x", VLOOKUP($C515, Parameter!$A$4:$L$5000, 4, FALSE), "")</f>
        <v/>
      </c>
      <c r="CJ515" s="56">
        <f t="shared" si="208"/>
        <v>0</v>
      </c>
      <c r="CM515" s="4" t="str">
        <f t="shared" si="209"/>
        <v>...-...-.....</v>
      </c>
      <c r="CN515" s="57">
        <f t="shared" si="210"/>
        <v>0</v>
      </c>
      <c r="CO515" s="58">
        <f t="shared" si="211"/>
        <v>0</v>
      </c>
      <c r="CP515" s="4" t="str">
        <f t="shared" si="212"/>
        <v/>
      </c>
      <c r="CQ515" s="4" t="b">
        <f t="shared" si="213"/>
        <v>0</v>
      </c>
      <c r="CR515" s="4" t="str">
        <f t="shared" si="214"/>
        <v/>
      </c>
      <c r="CS515" s="4" t="str">
        <f t="shared" si="215"/>
        <v/>
      </c>
      <c r="CT515" s="91" t="b">
        <f t="shared" si="192"/>
        <v>0</v>
      </c>
    </row>
    <row r="516" spans="1:98" s="4" customFormat="1" x14ac:dyDescent="0.25">
      <c r="A516" s="50" t="str">
        <f t="shared" si="193"/>
        <v>...</v>
      </c>
      <c r="B516" s="50" t="str">
        <f t="shared" si="194"/>
        <v>...</v>
      </c>
      <c r="C516" s="50" t="str">
        <f t="shared" si="195"/>
        <v>.....</v>
      </c>
      <c r="D516" s="50" t="str">
        <f>IF($C516=".....","",_xlfn.IFNA(VLOOKUP($C516, Parameter!$A$4:$L$5000, 3, FALSE), ""))</f>
        <v/>
      </c>
      <c r="E516" s="50" t="str">
        <f t="shared" si="196"/>
        <v>.....</v>
      </c>
      <c r="F516" s="50" t="str">
        <f t="shared" si="197"/>
        <v>......</v>
      </c>
      <c r="G516" s="50" t="str">
        <f t="shared" si="198"/>
        <v>...</v>
      </c>
      <c r="H516" s="40">
        <f>IF(E516=".....", 0, _xlfn.IFNA(VLOOKUP($E516, Parameter2!$A$2:$C$5000, 3, FALSE), 0))</f>
        <v>0</v>
      </c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18" t="str">
        <f>IF(C516=".....","",_xlfn.IFNA(VLOOKUP($C516, Parameter!$A$4:$B$5000, 2, FALSE), "Kode belanja salah :("))</f>
        <v/>
      </c>
      <c r="X516" s="35"/>
      <c r="Y516" s="121"/>
      <c r="Z516" s="17"/>
      <c r="AA516" s="20"/>
      <c r="AB516" s="41" t="str">
        <f>IF($C516=".....","",VLOOKUP($C516, Parameter!$A$4:$L$5000, 6, FALSE))</f>
        <v/>
      </c>
      <c r="AC516" s="41" t="str">
        <f>IF($C516=".....","",VLOOKUP($C516, Parameter!$A$4:$L$5000, 7, FALSE))</f>
        <v/>
      </c>
      <c r="AD516" s="41" t="str">
        <f>IF($C516=".....","",VLOOKUP($C516, Parameter!$A$4:$L$5000, 8, FALSE))</f>
        <v/>
      </c>
      <c r="AE516" s="41" t="str">
        <f>IF($C516=".....","",VLOOKUP($C516, Parameter!$A$4:$L$5000, 9, FALSE))</f>
        <v/>
      </c>
      <c r="AF516" s="41" t="str">
        <f>IF($C516=".....","",VLOOKUP($C516, Parameter!$A$4:$L$5000, 10, FALSE))</f>
        <v/>
      </c>
      <c r="AG516" s="41" t="str">
        <f>IF($C516=".....","",VLOOKUP($C516, Parameter!$A$4:$L$5000, 11, FALSE))</f>
        <v/>
      </c>
      <c r="AH516" s="41" t="str">
        <f>IF($C516="..0.0.0.000","",_xlfn.IFNA(VLOOKUP($C516, Parameter!$A$4:$L$5000, 12, FALSE), ""))</f>
        <v/>
      </c>
      <c r="AI516" s="39"/>
      <c r="AJ516" s="39"/>
      <c r="AK516" s="39"/>
      <c r="AL516" s="39"/>
      <c r="AM516" s="39"/>
      <c r="AN516" s="39"/>
      <c r="AO516" s="39"/>
      <c r="AP516" s="41" t="str">
        <f>IF(F516="......", "", _xlfn.IFNA(VLOOKUP(F516, Parameter2!$D$2:$E$15000, 2, FALSE), "Kode aset salah :("))</f>
        <v/>
      </c>
      <c r="AQ516" s="39"/>
      <c r="AR516" s="51"/>
      <c r="AS516" s="52"/>
      <c r="AT516" s="53">
        <f t="shared" si="199"/>
        <v>0</v>
      </c>
      <c r="AU516" s="39" t="str">
        <f t="shared" si="200"/>
        <v/>
      </c>
      <c r="AV516" s="39" t="str">
        <f t="shared" si="201"/>
        <v/>
      </c>
      <c r="AW516" s="39" t="str">
        <f t="shared" si="202"/>
        <v/>
      </c>
      <c r="AX516" s="39" t="str">
        <f t="shared" si="203"/>
        <v/>
      </c>
      <c r="AY516" s="41" t="str">
        <f>IF(G516="...", "", VLOOKUP(G516, UPB!$A$3:$B$5000, 2, FALSE))</f>
        <v/>
      </c>
      <c r="AZ516" s="84"/>
      <c r="BA516" s="76"/>
      <c r="BB516" s="65"/>
      <c r="BC516" s="65"/>
      <c r="BD516" s="54"/>
      <c r="BE516" s="65"/>
      <c r="BF516" s="65"/>
      <c r="BG516" s="65"/>
      <c r="BH516" s="65"/>
      <c r="BI516" s="65"/>
      <c r="BJ516" s="65"/>
      <c r="BK516" s="65"/>
      <c r="BL516" s="65"/>
      <c r="BM516" s="65"/>
      <c r="BN516" s="70"/>
      <c r="BO516" s="65"/>
      <c r="BP516" s="65"/>
      <c r="BQ516" s="65"/>
      <c r="BR516" s="65"/>
      <c r="BS516" s="65"/>
      <c r="BT516" s="65"/>
      <c r="BU516" s="55" t="str">
        <f>IF(AND($D516 &lt;&gt; "", $D516 &lt;&gt; $E516, $F516 &lt;&gt; "x.x.x.x.x.x.x"), VLOOKUP($E516, Parameter!$E$3:$N$5000, 9, FALSE), "")</f>
        <v/>
      </c>
      <c r="BV516" s="55" t="str">
        <f>IF(AND($D516 &lt;&gt; "", $D516 &lt;&gt; $E516, $F516 &lt;&gt; "x.x.x.x.x.x.x"), VLOOKUP($E516, Parameter!$E$3:$N$5000, 10, FALSE), "")</f>
        <v/>
      </c>
      <c r="BW516" s="55" t="str">
        <f>IF(AND($D516 &lt;&gt; "", $D516 &lt;&gt; $E516, $F516 &lt;&gt; "x.x.x.x.x.x.x"), VLOOKUP($C516, Parameter!$A$4:$L$5000, 3, FALSE), "")</f>
        <v/>
      </c>
      <c r="BX516" s="55" t="str">
        <f>IF(AND($D516 &lt;&gt; "", $D516 &lt;&gt; $E516, $F516 &lt;&gt; "x.x.x.x.x.x.x"), VLOOKUP($C516, Parameter!$A$4:$L$5000, 4, FALSE), "")</f>
        <v/>
      </c>
      <c r="BY516" s="56">
        <f t="shared" si="204"/>
        <v>0</v>
      </c>
      <c r="BZ516" s="55" t="str">
        <f t="shared" si="205"/>
        <v>Intra</v>
      </c>
      <c r="CA516" s="55" t="str">
        <f>IF($BZ516="Ekstra", Parameter3!$B$2, "")</f>
        <v/>
      </c>
      <c r="CB516" s="55" t="str">
        <f>IF($BZ516="Ekstra", Parameter3!$C$2, "")</f>
        <v/>
      </c>
      <c r="CC516" s="55" t="str">
        <f>IF($BZ516="Ekstra", VLOOKUP($E516, Parameter!$E$3:$N$5000, 9, FALSE), "")</f>
        <v/>
      </c>
      <c r="CD516" s="55" t="str">
        <f>IF($BZ516="Ekstra", VLOOKUP($E516, Parameter!$E$3:$N$5000, 10, FALSE), "")</f>
        <v/>
      </c>
      <c r="CE516" s="56">
        <f t="shared" si="206"/>
        <v>0</v>
      </c>
      <c r="CF516" s="55" t="str">
        <f t="shared" si="218"/>
        <v/>
      </c>
      <c r="CG516" s="55" t="str">
        <f t="shared" si="218"/>
        <v/>
      </c>
      <c r="CH516" s="55" t="str">
        <f t="shared" si="207"/>
        <v/>
      </c>
      <c r="CI516" s="55" t="str">
        <f>IF($F516="x.x.x.x.x.x.x", VLOOKUP($C516, Parameter!$A$4:$L$5000, 4, FALSE), "")</f>
        <v/>
      </c>
      <c r="CJ516" s="56">
        <f t="shared" si="208"/>
        <v>0</v>
      </c>
      <c r="CM516" s="4" t="str">
        <f t="shared" si="209"/>
        <v>...-...-.....</v>
      </c>
      <c r="CN516" s="57">
        <f t="shared" si="210"/>
        <v>0</v>
      </c>
      <c r="CO516" s="58">
        <f t="shared" si="211"/>
        <v>0</v>
      </c>
      <c r="CP516" s="4" t="str">
        <f t="shared" si="212"/>
        <v/>
      </c>
      <c r="CQ516" s="4" t="b">
        <f t="shared" si="213"/>
        <v>0</v>
      </c>
      <c r="CR516" s="4" t="str">
        <f t="shared" si="214"/>
        <v/>
      </c>
      <c r="CS516" s="4" t="str">
        <f t="shared" si="215"/>
        <v/>
      </c>
      <c r="CT516" s="91" t="b">
        <f t="shared" si="192"/>
        <v>0</v>
      </c>
    </row>
    <row r="517" spans="1:98" s="4" customFormat="1" x14ac:dyDescent="0.25">
      <c r="A517" s="50" t="str">
        <f t="shared" si="193"/>
        <v>...</v>
      </c>
      <c r="B517" s="50" t="str">
        <f t="shared" si="194"/>
        <v>...</v>
      </c>
      <c r="C517" s="50" t="str">
        <f t="shared" si="195"/>
        <v>.....</v>
      </c>
      <c r="D517" s="50" t="str">
        <f>IF($C517=".....","",_xlfn.IFNA(VLOOKUP($C517, Parameter!$A$4:$L$5000, 3, FALSE), ""))</f>
        <v/>
      </c>
      <c r="E517" s="50" t="str">
        <f t="shared" si="196"/>
        <v>.....</v>
      </c>
      <c r="F517" s="50" t="str">
        <f t="shared" si="197"/>
        <v>......</v>
      </c>
      <c r="G517" s="50" t="str">
        <f t="shared" si="198"/>
        <v>...</v>
      </c>
      <c r="H517" s="40">
        <f>IF(E517=".....", 0, _xlfn.IFNA(VLOOKUP($E517, Parameter2!$A$2:$C$5000, 3, FALSE), 0))</f>
        <v>0</v>
      </c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18" t="str">
        <f>IF(C517=".....","",_xlfn.IFNA(VLOOKUP($C517, Parameter!$A$4:$B$5000, 2, FALSE), "Kode belanja salah :("))</f>
        <v/>
      </c>
      <c r="X517" s="35"/>
      <c r="Y517" s="121"/>
      <c r="Z517" s="17"/>
      <c r="AA517" s="20"/>
      <c r="AB517" s="41" t="str">
        <f>IF($C517=".....","",VLOOKUP($C517, Parameter!$A$4:$L$5000, 6, FALSE))</f>
        <v/>
      </c>
      <c r="AC517" s="41" t="str">
        <f>IF($C517=".....","",VLOOKUP($C517, Parameter!$A$4:$L$5000, 7, FALSE))</f>
        <v/>
      </c>
      <c r="AD517" s="41" t="str">
        <f>IF($C517=".....","",VLOOKUP($C517, Parameter!$A$4:$L$5000, 8, FALSE))</f>
        <v/>
      </c>
      <c r="AE517" s="41" t="str">
        <f>IF($C517=".....","",VLOOKUP($C517, Parameter!$A$4:$L$5000, 9, FALSE))</f>
        <v/>
      </c>
      <c r="AF517" s="41" t="str">
        <f>IF($C517=".....","",VLOOKUP($C517, Parameter!$A$4:$L$5000, 10, FALSE))</f>
        <v/>
      </c>
      <c r="AG517" s="41" t="str">
        <f>IF($C517=".....","",VLOOKUP($C517, Parameter!$A$4:$L$5000, 11, FALSE))</f>
        <v/>
      </c>
      <c r="AH517" s="41" t="str">
        <f>IF($C517="..0.0.0.000","",_xlfn.IFNA(VLOOKUP($C517, Parameter!$A$4:$L$5000, 12, FALSE), ""))</f>
        <v/>
      </c>
      <c r="AI517" s="39"/>
      <c r="AJ517" s="39"/>
      <c r="AK517" s="39"/>
      <c r="AL517" s="39"/>
      <c r="AM517" s="39"/>
      <c r="AN517" s="39"/>
      <c r="AO517" s="39"/>
      <c r="AP517" s="41" t="str">
        <f>IF(F517="......", "", _xlfn.IFNA(VLOOKUP(F517, Parameter2!$D$2:$E$15000, 2, FALSE), "Kode aset salah :("))</f>
        <v/>
      </c>
      <c r="AQ517" s="39"/>
      <c r="AR517" s="51"/>
      <c r="AS517" s="52"/>
      <c r="AT517" s="53">
        <f t="shared" si="199"/>
        <v>0</v>
      </c>
      <c r="AU517" s="39" t="str">
        <f t="shared" si="200"/>
        <v/>
      </c>
      <c r="AV517" s="39" t="str">
        <f t="shared" si="201"/>
        <v/>
      </c>
      <c r="AW517" s="39" t="str">
        <f t="shared" si="202"/>
        <v/>
      </c>
      <c r="AX517" s="39" t="str">
        <f t="shared" si="203"/>
        <v/>
      </c>
      <c r="AY517" s="41" t="str">
        <f>IF(G517="...", "", VLOOKUP(G517, UPB!$A$3:$B$5000, 2, FALSE))</f>
        <v/>
      </c>
      <c r="AZ517" s="84"/>
      <c r="BA517" s="76"/>
      <c r="BB517" s="65"/>
      <c r="BC517" s="65"/>
      <c r="BD517" s="54"/>
      <c r="BE517" s="65"/>
      <c r="BF517" s="65"/>
      <c r="BG517" s="65"/>
      <c r="BH517" s="65"/>
      <c r="BI517" s="65"/>
      <c r="BJ517" s="65"/>
      <c r="BK517" s="65"/>
      <c r="BL517" s="65"/>
      <c r="BM517" s="65"/>
      <c r="BN517" s="70"/>
      <c r="BO517" s="65"/>
      <c r="BP517" s="65"/>
      <c r="BQ517" s="65"/>
      <c r="BR517" s="65"/>
      <c r="BS517" s="65"/>
      <c r="BT517" s="65"/>
      <c r="BU517" s="55" t="str">
        <f>IF(AND($D517 &lt;&gt; "", $D517 &lt;&gt; $E517, $F517 &lt;&gt; "x.x.x.x.x.x.x"), VLOOKUP($E517, Parameter!$E$3:$N$5000, 9, FALSE), "")</f>
        <v/>
      </c>
      <c r="BV517" s="55" t="str">
        <f>IF(AND($D517 &lt;&gt; "", $D517 &lt;&gt; $E517, $F517 &lt;&gt; "x.x.x.x.x.x.x"), VLOOKUP($E517, Parameter!$E$3:$N$5000, 10, FALSE), "")</f>
        <v/>
      </c>
      <c r="BW517" s="55" t="str">
        <f>IF(AND($D517 &lt;&gt; "", $D517 &lt;&gt; $E517, $F517 &lt;&gt; "x.x.x.x.x.x.x"), VLOOKUP($C517, Parameter!$A$4:$L$5000, 3, FALSE), "")</f>
        <v/>
      </c>
      <c r="BX517" s="55" t="str">
        <f>IF(AND($D517 &lt;&gt; "", $D517 &lt;&gt; $E517, $F517 &lt;&gt; "x.x.x.x.x.x.x"), VLOOKUP($C517, Parameter!$A$4:$L$5000, 4, FALSE), "")</f>
        <v/>
      </c>
      <c r="BY517" s="56">
        <f t="shared" si="204"/>
        <v>0</v>
      </c>
      <c r="BZ517" s="55" t="str">
        <f t="shared" si="205"/>
        <v>Intra</v>
      </c>
      <c r="CA517" s="55" t="str">
        <f>IF($BZ517="Ekstra", Parameter3!$B$2, "")</f>
        <v/>
      </c>
      <c r="CB517" s="55" t="str">
        <f>IF($BZ517="Ekstra", Parameter3!$C$2, "")</f>
        <v/>
      </c>
      <c r="CC517" s="55" t="str">
        <f>IF($BZ517="Ekstra", VLOOKUP($E517, Parameter!$E$3:$N$5000, 9, FALSE), "")</f>
        <v/>
      </c>
      <c r="CD517" s="55" t="str">
        <f>IF($BZ517="Ekstra", VLOOKUP($E517, Parameter!$E$3:$N$5000, 10, FALSE), "")</f>
        <v/>
      </c>
      <c r="CE517" s="56">
        <f t="shared" si="206"/>
        <v>0</v>
      </c>
      <c r="CF517" s="55" t="str">
        <f t="shared" si="218"/>
        <v/>
      </c>
      <c r="CG517" s="55" t="str">
        <f t="shared" si="218"/>
        <v/>
      </c>
      <c r="CH517" s="55" t="str">
        <f t="shared" si="207"/>
        <v/>
      </c>
      <c r="CI517" s="55" t="str">
        <f>IF($F517="x.x.x.x.x.x.x", VLOOKUP($C517, Parameter!$A$4:$L$5000, 4, FALSE), "")</f>
        <v/>
      </c>
      <c r="CJ517" s="56">
        <f t="shared" si="208"/>
        <v>0</v>
      </c>
      <c r="CM517" s="4" t="str">
        <f t="shared" si="209"/>
        <v>...-...-.....</v>
      </c>
      <c r="CN517" s="57">
        <f t="shared" si="210"/>
        <v>0</v>
      </c>
      <c r="CO517" s="58">
        <f t="shared" si="211"/>
        <v>0</v>
      </c>
      <c r="CP517" s="4" t="str">
        <f t="shared" si="212"/>
        <v/>
      </c>
      <c r="CQ517" s="4" t="b">
        <f t="shared" si="213"/>
        <v>0</v>
      </c>
      <c r="CR517" s="4" t="str">
        <f t="shared" si="214"/>
        <v/>
      </c>
      <c r="CS517" s="4" t="str">
        <f t="shared" si="215"/>
        <v/>
      </c>
      <c r="CT517" s="91" t="b">
        <f t="shared" si="192"/>
        <v>0</v>
      </c>
    </row>
    <row r="518" spans="1:98" s="4" customFormat="1" x14ac:dyDescent="0.25">
      <c r="A518" s="50" t="str">
        <f t="shared" si="193"/>
        <v>...</v>
      </c>
      <c r="B518" s="50" t="str">
        <f t="shared" si="194"/>
        <v>...</v>
      </c>
      <c r="C518" s="50" t="str">
        <f t="shared" si="195"/>
        <v>.....</v>
      </c>
      <c r="D518" s="50" t="str">
        <f>IF($C518=".....","",_xlfn.IFNA(VLOOKUP($C518, Parameter!$A$4:$L$5000, 3, FALSE), ""))</f>
        <v/>
      </c>
      <c r="E518" s="50" t="str">
        <f t="shared" si="196"/>
        <v>.....</v>
      </c>
      <c r="F518" s="50" t="str">
        <f t="shared" si="197"/>
        <v>......</v>
      </c>
      <c r="G518" s="50" t="str">
        <f t="shared" si="198"/>
        <v>...</v>
      </c>
      <c r="H518" s="40">
        <f>IF(E518=".....", 0, _xlfn.IFNA(VLOOKUP($E518, Parameter2!$A$2:$C$5000, 3, FALSE), 0))</f>
        <v>0</v>
      </c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18" t="str">
        <f>IF(C518=".....","",_xlfn.IFNA(VLOOKUP($C518, Parameter!$A$4:$B$5000, 2, FALSE), "Kode belanja salah :("))</f>
        <v/>
      </c>
      <c r="X518" s="35"/>
      <c r="Y518" s="121"/>
      <c r="Z518" s="17"/>
      <c r="AA518" s="20"/>
      <c r="AB518" s="41" t="str">
        <f>IF($C518=".....","",VLOOKUP($C518, Parameter!$A$4:$L$5000, 6, FALSE))</f>
        <v/>
      </c>
      <c r="AC518" s="41" t="str">
        <f>IF($C518=".....","",VLOOKUP($C518, Parameter!$A$4:$L$5000, 7, FALSE))</f>
        <v/>
      </c>
      <c r="AD518" s="41" t="str">
        <f>IF($C518=".....","",VLOOKUP($C518, Parameter!$A$4:$L$5000, 8, FALSE))</f>
        <v/>
      </c>
      <c r="AE518" s="41" t="str">
        <f>IF($C518=".....","",VLOOKUP($C518, Parameter!$A$4:$L$5000, 9, FALSE))</f>
        <v/>
      </c>
      <c r="AF518" s="41" t="str">
        <f>IF($C518=".....","",VLOOKUP($C518, Parameter!$A$4:$L$5000, 10, FALSE))</f>
        <v/>
      </c>
      <c r="AG518" s="41" t="str">
        <f>IF($C518=".....","",VLOOKUP($C518, Parameter!$A$4:$L$5000, 11, FALSE))</f>
        <v/>
      </c>
      <c r="AH518" s="41" t="str">
        <f>IF($C518="..0.0.0.000","",_xlfn.IFNA(VLOOKUP($C518, Parameter!$A$4:$L$5000, 12, FALSE), ""))</f>
        <v/>
      </c>
      <c r="AI518" s="39"/>
      <c r="AJ518" s="39"/>
      <c r="AK518" s="39"/>
      <c r="AL518" s="39"/>
      <c r="AM518" s="39"/>
      <c r="AN518" s="39"/>
      <c r="AO518" s="39"/>
      <c r="AP518" s="41" t="str">
        <f>IF(F518="......", "", _xlfn.IFNA(VLOOKUP(F518, Parameter2!$D$2:$E$15000, 2, FALSE), "Kode aset salah :("))</f>
        <v/>
      </c>
      <c r="AQ518" s="39"/>
      <c r="AR518" s="51"/>
      <c r="AS518" s="52"/>
      <c r="AT518" s="53">
        <f t="shared" si="199"/>
        <v>0</v>
      </c>
      <c r="AU518" s="39" t="str">
        <f t="shared" si="200"/>
        <v/>
      </c>
      <c r="AV518" s="39" t="str">
        <f t="shared" si="201"/>
        <v/>
      </c>
      <c r="AW518" s="39" t="str">
        <f t="shared" si="202"/>
        <v/>
      </c>
      <c r="AX518" s="39" t="str">
        <f t="shared" si="203"/>
        <v/>
      </c>
      <c r="AY518" s="41" t="str">
        <f>IF(G518="...", "", VLOOKUP(G518, UPB!$A$3:$B$5000, 2, FALSE))</f>
        <v/>
      </c>
      <c r="AZ518" s="84"/>
      <c r="BA518" s="76"/>
      <c r="BB518" s="65"/>
      <c r="BC518" s="65"/>
      <c r="BD518" s="54"/>
      <c r="BE518" s="65"/>
      <c r="BF518" s="65"/>
      <c r="BG518" s="65"/>
      <c r="BH518" s="65"/>
      <c r="BI518" s="65"/>
      <c r="BJ518" s="65"/>
      <c r="BK518" s="65"/>
      <c r="BL518" s="65"/>
      <c r="BM518" s="65"/>
      <c r="BN518" s="70"/>
      <c r="BO518" s="65"/>
      <c r="BP518" s="65"/>
      <c r="BQ518" s="65"/>
      <c r="BR518" s="65"/>
      <c r="BS518" s="65"/>
      <c r="BT518" s="65"/>
      <c r="BU518" s="55" t="str">
        <f>IF(AND($D518 &lt;&gt; "", $D518 &lt;&gt; $E518, $F518 &lt;&gt; "x.x.x.x.x.x.x"), VLOOKUP($E518, Parameter!$E$3:$N$5000, 9, FALSE), "")</f>
        <v/>
      </c>
      <c r="BV518" s="55" t="str">
        <f>IF(AND($D518 &lt;&gt; "", $D518 &lt;&gt; $E518, $F518 &lt;&gt; "x.x.x.x.x.x.x"), VLOOKUP($E518, Parameter!$E$3:$N$5000, 10, FALSE), "")</f>
        <v/>
      </c>
      <c r="BW518" s="55" t="str">
        <f>IF(AND($D518 &lt;&gt; "", $D518 &lt;&gt; $E518, $F518 &lt;&gt; "x.x.x.x.x.x.x"), VLOOKUP($C518, Parameter!$A$4:$L$5000, 3, FALSE), "")</f>
        <v/>
      </c>
      <c r="BX518" s="55" t="str">
        <f>IF(AND($D518 &lt;&gt; "", $D518 &lt;&gt; $E518, $F518 &lt;&gt; "x.x.x.x.x.x.x"), VLOOKUP($C518, Parameter!$A$4:$L$5000, 4, FALSE), "")</f>
        <v/>
      </c>
      <c r="BY518" s="56">
        <f t="shared" si="204"/>
        <v>0</v>
      </c>
      <c r="BZ518" s="55" t="str">
        <f t="shared" si="205"/>
        <v>Intra</v>
      </c>
      <c r="CA518" s="55" t="str">
        <f>IF($BZ518="Ekstra", Parameter3!$B$2, "")</f>
        <v/>
      </c>
      <c r="CB518" s="55" t="str">
        <f>IF($BZ518="Ekstra", Parameter3!$C$2, "")</f>
        <v/>
      </c>
      <c r="CC518" s="55" t="str">
        <f>IF($BZ518="Ekstra", VLOOKUP($E518, Parameter!$E$3:$N$5000, 9, FALSE), "")</f>
        <v/>
      </c>
      <c r="CD518" s="55" t="str">
        <f>IF($BZ518="Ekstra", VLOOKUP($E518, Parameter!$E$3:$N$5000, 10, FALSE), "")</f>
        <v/>
      </c>
      <c r="CE518" s="56">
        <f t="shared" si="206"/>
        <v>0</v>
      </c>
      <c r="CF518" s="55" t="str">
        <f t="shared" si="218"/>
        <v/>
      </c>
      <c r="CG518" s="55" t="str">
        <f t="shared" si="218"/>
        <v/>
      </c>
      <c r="CH518" s="55" t="str">
        <f t="shared" si="207"/>
        <v/>
      </c>
      <c r="CI518" s="55" t="str">
        <f>IF($F518="x.x.x.x.x.x.x", VLOOKUP($C518, Parameter!$A$4:$L$5000, 4, FALSE), "")</f>
        <v/>
      </c>
      <c r="CJ518" s="56">
        <f t="shared" si="208"/>
        <v>0</v>
      </c>
      <c r="CM518" s="4" t="str">
        <f t="shared" si="209"/>
        <v>...-...-.....</v>
      </c>
      <c r="CN518" s="57">
        <f t="shared" si="210"/>
        <v>0</v>
      </c>
      <c r="CO518" s="58">
        <f t="shared" si="211"/>
        <v>0</v>
      </c>
      <c r="CP518" s="4" t="str">
        <f t="shared" si="212"/>
        <v/>
      </c>
      <c r="CQ518" s="4" t="b">
        <f t="shared" si="213"/>
        <v>0</v>
      </c>
      <c r="CR518" s="4" t="str">
        <f t="shared" si="214"/>
        <v/>
      </c>
      <c r="CS518" s="4" t="str">
        <f t="shared" si="215"/>
        <v/>
      </c>
      <c r="CT518" s="91" t="b">
        <f t="shared" si="192"/>
        <v>0</v>
      </c>
    </row>
    <row r="519" spans="1:98" s="4" customFormat="1" x14ac:dyDescent="0.25">
      <c r="A519" s="50" t="str">
        <f t="shared" si="193"/>
        <v>...</v>
      </c>
      <c r="B519" s="50" t="str">
        <f t="shared" si="194"/>
        <v>...</v>
      </c>
      <c r="C519" s="50" t="str">
        <f t="shared" si="195"/>
        <v>.....</v>
      </c>
      <c r="D519" s="50" t="str">
        <f>IF($C519=".....","",_xlfn.IFNA(VLOOKUP($C519, Parameter!$A$4:$L$5000, 3, FALSE), ""))</f>
        <v/>
      </c>
      <c r="E519" s="50" t="str">
        <f t="shared" si="196"/>
        <v>.....</v>
      </c>
      <c r="F519" s="50" t="str">
        <f t="shared" si="197"/>
        <v>......</v>
      </c>
      <c r="G519" s="50" t="str">
        <f t="shared" si="198"/>
        <v>...</v>
      </c>
      <c r="H519" s="40">
        <f>IF(E519=".....", 0, _xlfn.IFNA(VLOOKUP($E519, Parameter2!$A$2:$C$5000, 3, FALSE), 0))</f>
        <v>0</v>
      </c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18" t="str">
        <f>IF(C519=".....","",_xlfn.IFNA(VLOOKUP($C519, Parameter!$A$4:$B$5000, 2, FALSE), "Kode belanja salah :("))</f>
        <v/>
      </c>
      <c r="X519" s="35"/>
      <c r="Y519" s="121"/>
      <c r="Z519" s="17"/>
      <c r="AA519" s="20"/>
      <c r="AB519" s="41" t="str">
        <f>IF($C519=".....","",VLOOKUP($C519, Parameter!$A$4:$L$5000, 6, FALSE))</f>
        <v/>
      </c>
      <c r="AC519" s="41" t="str">
        <f>IF($C519=".....","",VLOOKUP($C519, Parameter!$A$4:$L$5000, 7, FALSE))</f>
        <v/>
      </c>
      <c r="AD519" s="41" t="str">
        <f>IF($C519=".....","",VLOOKUP($C519, Parameter!$A$4:$L$5000, 8, FALSE))</f>
        <v/>
      </c>
      <c r="AE519" s="41" t="str">
        <f>IF($C519=".....","",VLOOKUP($C519, Parameter!$A$4:$L$5000, 9, FALSE))</f>
        <v/>
      </c>
      <c r="AF519" s="41" t="str">
        <f>IF($C519=".....","",VLOOKUP($C519, Parameter!$A$4:$L$5000, 10, FALSE))</f>
        <v/>
      </c>
      <c r="AG519" s="41" t="str">
        <f>IF($C519=".....","",VLOOKUP($C519, Parameter!$A$4:$L$5000, 11, FALSE))</f>
        <v/>
      </c>
      <c r="AH519" s="41" t="str">
        <f>IF($C519="..0.0.0.000","",_xlfn.IFNA(VLOOKUP($C519, Parameter!$A$4:$L$5000, 12, FALSE), ""))</f>
        <v/>
      </c>
      <c r="AI519" s="39"/>
      <c r="AJ519" s="39"/>
      <c r="AK519" s="39"/>
      <c r="AL519" s="39"/>
      <c r="AM519" s="39"/>
      <c r="AN519" s="39"/>
      <c r="AO519" s="39"/>
      <c r="AP519" s="41" t="str">
        <f>IF(F519="......", "", _xlfn.IFNA(VLOOKUP(F519, Parameter2!$D$2:$E$15000, 2, FALSE), "Kode aset salah :("))</f>
        <v/>
      </c>
      <c r="AQ519" s="39"/>
      <c r="AR519" s="51"/>
      <c r="AS519" s="52"/>
      <c r="AT519" s="53">
        <f t="shared" si="199"/>
        <v>0</v>
      </c>
      <c r="AU519" s="39" t="str">
        <f t="shared" si="200"/>
        <v/>
      </c>
      <c r="AV519" s="39" t="str">
        <f t="shared" si="201"/>
        <v/>
      </c>
      <c r="AW519" s="39" t="str">
        <f t="shared" si="202"/>
        <v/>
      </c>
      <c r="AX519" s="39" t="str">
        <f t="shared" si="203"/>
        <v/>
      </c>
      <c r="AY519" s="41" t="str">
        <f>IF(G519="...", "", VLOOKUP(G519, UPB!$A$3:$B$5000, 2, FALSE))</f>
        <v/>
      </c>
      <c r="AZ519" s="84"/>
      <c r="BA519" s="76"/>
      <c r="BB519" s="65"/>
      <c r="BC519" s="65"/>
      <c r="BD519" s="54"/>
      <c r="BE519" s="65"/>
      <c r="BF519" s="65"/>
      <c r="BG519" s="65"/>
      <c r="BH519" s="65"/>
      <c r="BI519" s="65"/>
      <c r="BJ519" s="65"/>
      <c r="BK519" s="65"/>
      <c r="BL519" s="65"/>
      <c r="BM519" s="65"/>
      <c r="BN519" s="70"/>
      <c r="BO519" s="65"/>
      <c r="BP519" s="65"/>
      <c r="BQ519" s="65"/>
      <c r="BR519" s="65"/>
      <c r="BS519" s="65"/>
      <c r="BT519" s="65"/>
      <c r="BU519" s="55" t="str">
        <f>IF(AND($D519 &lt;&gt; "", $D519 &lt;&gt; $E519, $F519 &lt;&gt; "x.x.x.x.x.x.x"), VLOOKUP($E519, Parameter!$E$3:$N$5000, 9, FALSE), "")</f>
        <v/>
      </c>
      <c r="BV519" s="55" t="str">
        <f>IF(AND($D519 &lt;&gt; "", $D519 &lt;&gt; $E519, $F519 &lt;&gt; "x.x.x.x.x.x.x"), VLOOKUP($E519, Parameter!$E$3:$N$5000, 10, FALSE), "")</f>
        <v/>
      </c>
      <c r="BW519" s="55" t="str">
        <f>IF(AND($D519 &lt;&gt; "", $D519 &lt;&gt; $E519, $F519 &lt;&gt; "x.x.x.x.x.x.x"), VLOOKUP($C519, Parameter!$A$4:$L$5000, 3, FALSE), "")</f>
        <v/>
      </c>
      <c r="BX519" s="55" t="str">
        <f>IF(AND($D519 &lt;&gt; "", $D519 &lt;&gt; $E519, $F519 &lt;&gt; "x.x.x.x.x.x.x"), VLOOKUP($C519, Parameter!$A$4:$L$5000, 4, FALSE), "")</f>
        <v/>
      </c>
      <c r="BY519" s="56">
        <f t="shared" si="204"/>
        <v>0</v>
      </c>
      <c r="BZ519" s="55" t="str">
        <f t="shared" si="205"/>
        <v>Intra</v>
      </c>
      <c r="CA519" s="55" t="str">
        <f>IF($BZ519="Ekstra", Parameter3!$B$2, "")</f>
        <v/>
      </c>
      <c r="CB519" s="55" t="str">
        <f>IF($BZ519="Ekstra", Parameter3!$C$2, "")</f>
        <v/>
      </c>
      <c r="CC519" s="55" t="str">
        <f>IF($BZ519="Ekstra", VLOOKUP($E519, Parameter!$E$3:$N$5000, 9, FALSE), "")</f>
        <v/>
      </c>
      <c r="CD519" s="55" t="str">
        <f>IF($BZ519="Ekstra", VLOOKUP($E519, Parameter!$E$3:$N$5000, 10, FALSE), "")</f>
        <v/>
      </c>
      <c r="CE519" s="56">
        <f t="shared" si="206"/>
        <v>0</v>
      </c>
      <c r="CF519" s="55" t="str">
        <f t="shared" si="218"/>
        <v/>
      </c>
      <c r="CG519" s="55" t="str">
        <f t="shared" si="218"/>
        <v/>
      </c>
      <c r="CH519" s="55" t="str">
        <f t="shared" si="207"/>
        <v/>
      </c>
      <c r="CI519" s="55" t="str">
        <f>IF($F519="x.x.x.x.x.x.x", VLOOKUP($C519, Parameter!$A$4:$L$5000, 4, FALSE), "")</f>
        <v/>
      </c>
      <c r="CJ519" s="56">
        <f t="shared" si="208"/>
        <v>0</v>
      </c>
      <c r="CM519" s="4" t="str">
        <f t="shared" si="209"/>
        <v>...-...-.....</v>
      </c>
      <c r="CN519" s="57">
        <f t="shared" si="210"/>
        <v>0</v>
      </c>
      <c r="CO519" s="58">
        <f t="shared" si="211"/>
        <v>0</v>
      </c>
      <c r="CP519" s="4" t="str">
        <f t="shared" si="212"/>
        <v/>
      </c>
      <c r="CQ519" s="4" t="b">
        <f t="shared" si="213"/>
        <v>0</v>
      </c>
      <c r="CR519" s="4" t="str">
        <f t="shared" si="214"/>
        <v/>
      </c>
      <c r="CS519" s="4" t="str">
        <f t="shared" si="215"/>
        <v/>
      </c>
      <c r="CT519" s="91" t="b">
        <f t="shared" si="192"/>
        <v>0</v>
      </c>
    </row>
    <row r="520" spans="1:98" s="4" customFormat="1" x14ac:dyDescent="0.25">
      <c r="A520" s="50" t="str">
        <f t="shared" si="193"/>
        <v>...</v>
      </c>
      <c r="B520" s="50" t="str">
        <f t="shared" si="194"/>
        <v>...</v>
      </c>
      <c r="C520" s="50" t="str">
        <f t="shared" si="195"/>
        <v>.....</v>
      </c>
      <c r="D520" s="50" t="str">
        <f>IF($C520=".....","",_xlfn.IFNA(VLOOKUP($C520, Parameter!$A$4:$L$5000, 3, FALSE), ""))</f>
        <v/>
      </c>
      <c r="E520" s="50" t="str">
        <f t="shared" si="196"/>
        <v>.....</v>
      </c>
      <c r="F520" s="50" t="str">
        <f t="shared" si="197"/>
        <v>......</v>
      </c>
      <c r="G520" s="50" t="str">
        <f t="shared" si="198"/>
        <v>...</v>
      </c>
      <c r="H520" s="40">
        <f>IF(E520=".....", 0, _xlfn.IFNA(VLOOKUP($E520, Parameter2!$A$2:$C$5000, 3, FALSE), 0))</f>
        <v>0</v>
      </c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18" t="str">
        <f>IF(C520=".....","",_xlfn.IFNA(VLOOKUP($C520, Parameter!$A$4:$B$5000, 2, FALSE), "Kode belanja salah :("))</f>
        <v/>
      </c>
      <c r="X520" s="35"/>
      <c r="Y520" s="121"/>
      <c r="Z520" s="17"/>
      <c r="AA520" s="20"/>
      <c r="AB520" s="41" t="str">
        <f>IF($C520=".....","",VLOOKUP($C520, Parameter!$A$4:$L$5000, 6, FALSE))</f>
        <v/>
      </c>
      <c r="AC520" s="41" t="str">
        <f>IF($C520=".....","",VLOOKUP($C520, Parameter!$A$4:$L$5000, 7, FALSE))</f>
        <v/>
      </c>
      <c r="AD520" s="41" t="str">
        <f>IF($C520=".....","",VLOOKUP($C520, Parameter!$A$4:$L$5000, 8, FALSE))</f>
        <v/>
      </c>
      <c r="AE520" s="41" t="str">
        <f>IF($C520=".....","",VLOOKUP($C520, Parameter!$A$4:$L$5000, 9, FALSE))</f>
        <v/>
      </c>
      <c r="AF520" s="41" t="str">
        <f>IF($C520=".....","",VLOOKUP($C520, Parameter!$A$4:$L$5000, 10, FALSE))</f>
        <v/>
      </c>
      <c r="AG520" s="41" t="str">
        <f>IF($C520=".....","",VLOOKUP($C520, Parameter!$A$4:$L$5000, 11, FALSE))</f>
        <v/>
      </c>
      <c r="AH520" s="41" t="str">
        <f>IF($C520="..0.0.0.000","",_xlfn.IFNA(VLOOKUP($C520, Parameter!$A$4:$L$5000, 12, FALSE), ""))</f>
        <v/>
      </c>
      <c r="AI520" s="39"/>
      <c r="AJ520" s="39"/>
      <c r="AK520" s="39"/>
      <c r="AL520" s="39"/>
      <c r="AM520" s="39"/>
      <c r="AN520" s="39"/>
      <c r="AO520" s="39"/>
      <c r="AP520" s="41" t="str">
        <f>IF(F520="......", "", _xlfn.IFNA(VLOOKUP(F520, Parameter2!$D$2:$E$15000, 2, FALSE), "Kode aset salah :("))</f>
        <v/>
      </c>
      <c r="AQ520" s="39"/>
      <c r="AR520" s="51"/>
      <c r="AS520" s="52"/>
      <c r="AT520" s="53">
        <f t="shared" si="199"/>
        <v>0</v>
      </c>
      <c r="AU520" s="39" t="str">
        <f t="shared" si="200"/>
        <v/>
      </c>
      <c r="AV520" s="39" t="str">
        <f t="shared" si="201"/>
        <v/>
      </c>
      <c r="AW520" s="39" t="str">
        <f t="shared" si="202"/>
        <v/>
      </c>
      <c r="AX520" s="39" t="str">
        <f t="shared" si="203"/>
        <v/>
      </c>
      <c r="AY520" s="41" t="str">
        <f>IF(G520="...", "", VLOOKUP(G520, UPB!$A$3:$B$5000, 2, FALSE))</f>
        <v/>
      </c>
      <c r="AZ520" s="84"/>
      <c r="BA520" s="76"/>
      <c r="BB520" s="65"/>
      <c r="BC520" s="65"/>
      <c r="BD520" s="54"/>
      <c r="BE520" s="65"/>
      <c r="BF520" s="65"/>
      <c r="BG520" s="65"/>
      <c r="BH520" s="65"/>
      <c r="BI520" s="65"/>
      <c r="BJ520" s="65"/>
      <c r="BK520" s="65"/>
      <c r="BL520" s="65"/>
      <c r="BM520" s="65"/>
      <c r="BN520" s="70"/>
      <c r="BO520" s="65"/>
      <c r="BP520" s="65"/>
      <c r="BQ520" s="65"/>
      <c r="BR520" s="65"/>
      <c r="BS520" s="65"/>
      <c r="BT520" s="65"/>
      <c r="BU520" s="55" t="str">
        <f>IF(AND($D520 &lt;&gt; "", $D520 &lt;&gt; $E520, $F520 &lt;&gt; "x.x.x.x.x.x.x"), VLOOKUP($E520, Parameter!$E$3:$N$5000, 9, FALSE), "")</f>
        <v/>
      </c>
      <c r="BV520" s="55" t="str">
        <f>IF(AND($D520 &lt;&gt; "", $D520 &lt;&gt; $E520, $F520 &lt;&gt; "x.x.x.x.x.x.x"), VLOOKUP($E520, Parameter!$E$3:$N$5000, 10, FALSE), "")</f>
        <v/>
      </c>
      <c r="BW520" s="55" t="str">
        <f>IF(AND($D520 &lt;&gt; "", $D520 &lt;&gt; $E520, $F520 &lt;&gt; "x.x.x.x.x.x.x"), VLOOKUP($C520, Parameter!$A$4:$L$5000, 3, FALSE), "")</f>
        <v/>
      </c>
      <c r="BX520" s="55" t="str">
        <f>IF(AND($D520 &lt;&gt; "", $D520 &lt;&gt; $E520, $F520 &lt;&gt; "x.x.x.x.x.x.x"), VLOOKUP($C520, Parameter!$A$4:$L$5000, 4, FALSE), "")</f>
        <v/>
      </c>
      <c r="BY520" s="56">
        <f t="shared" si="204"/>
        <v>0</v>
      </c>
      <c r="BZ520" s="55" t="str">
        <f t="shared" si="205"/>
        <v>Intra</v>
      </c>
      <c r="CA520" s="55" t="str">
        <f>IF($BZ520="Ekstra", Parameter3!$B$2, "")</f>
        <v/>
      </c>
      <c r="CB520" s="55" t="str">
        <f>IF($BZ520="Ekstra", Parameter3!$C$2, "")</f>
        <v/>
      </c>
      <c r="CC520" s="55" t="str">
        <f>IF($BZ520="Ekstra", VLOOKUP($E520, Parameter!$E$3:$N$5000, 9, FALSE), "")</f>
        <v/>
      </c>
      <c r="CD520" s="55" t="str">
        <f>IF($BZ520="Ekstra", VLOOKUP($E520, Parameter!$E$3:$N$5000, 10, FALSE), "")</f>
        <v/>
      </c>
      <c r="CE520" s="56">
        <f t="shared" si="206"/>
        <v>0</v>
      </c>
      <c r="CF520" s="55" t="str">
        <f t="shared" si="218"/>
        <v/>
      </c>
      <c r="CG520" s="55" t="str">
        <f t="shared" si="218"/>
        <v/>
      </c>
      <c r="CH520" s="55" t="str">
        <f t="shared" si="207"/>
        <v/>
      </c>
      <c r="CI520" s="55" t="str">
        <f>IF($F520="x.x.x.x.x.x.x", VLOOKUP($C520, Parameter!$A$4:$L$5000, 4, FALSE), "")</f>
        <v/>
      </c>
      <c r="CJ520" s="56">
        <f t="shared" si="208"/>
        <v>0</v>
      </c>
      <c r="CM520" s="4" t="str">
        <f t="shared" si="209"/>
        <v>...-...-.....</v>
      </c>
      <c r="CN520" s="57">
        <f t="shared" si="210"/>
        <v>0</v>
      </c>
      <c r="CO520" s="58">
        <f t="shared" si="211"/>
        <v>0</v>
      </c>
      <c r="CP520" s="4" t="str">
        <f t="shared" si="212"/>
        <v/>
      </c>
      <c r="CQ520" s="4" t="b">
        <f t="shared" si="213"/>
        <v>0</v>
      </c>
      <c r="CR520" s="4" t="str">
        <f t="shared" si="214"/>
        <v/>
      </c>
      <c r="CS520" s="4" t="str">
        <f t="shared" si="215"/>
        <v/>
      </c>
      <c r="CT520" s="91" t="b">
        <f t="shared" si="192"/>
        <v>0</v>
      </c>
    </row>
    <row r="521" spans="1:98" s="4" customFormat="1" x14ac:dyDescent="0.25">
      <c r="A521" s="50" t="str">
        <f t="shared" si="193"/>
        <v>...</v>
      </c>
      <c r="B521" s="50" t="str">
        <f t="shared" si="194"/>
        <v>...</v>
      </c>
      <c r="C521" s="50" t="str">
        <f t="shared" si="195"/>
        <v>.....</v>
      </c>
      <c r="D521" s="50" t="str">
        <f>IF($C521=".....","",_xlfn.IFNA(VLOOKUP($C521, Parameter!$A$4:$L$5000, 3, FALSE), ""))</f>
        <v/>
      </c>
      <c r="E521" s="50" t="str">
        <f t="shared" si="196"/>
        <v>.....</v>
      </c>
      <c r="F521" s="50" t="str">
        <f t="shared" si="197"/>
        <v>......</v>
      </c>
      <c r="G521" s="50" t="str">
        <f t="shared" si="198"/>
        <v>...</v>
      </c>
      <c r="H521" s="40">
        <f>IF(E521=".....", 0, _xlfn.IFNA(VLOOKUP($E521, Parameter2!$A$2:$C$5000, 3, FALSE), 0))</f>
        <v>0</v>
      </c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18" t="str">
        <f>IF(C521=".....","",_xlfn.IFNA(VLOOKUP($C521, Parameter!$A$4:$B$5000, 2, FALSE), "Kode belanja salah :("))</f>
        <v/>
      </c>
      <c r="X521" s="35"/>
      <c r="Y521" s="121"/>
      <c r="Z521" s="17"/>
      <c r="AA521" s="20"/>
      <c r="AB521" s="41" t="str">
        <f>IF($C521=".....","",VLOOKUP($C521, Parameter!$A$4:$L$5000, 6, FALSE))</f>
        <v/>
      </c>
      <c r="AC521" s="41" t="str">
        <f>IF($C521=".....","",VLOOKUP($C521, Parameter!$A$4:$L$5000, 7, FALSE))</f>
        <v/>
      </c>
      <c r="AD521" s="41" t="str">
        <f>IF($C521=".....","",VLOOKUP($C521, Parameter!$A$4:$L$5000, 8, FALSE))</f>
        <v/>
      </c>
      <c r="AE521" s="41" t="str">
        <f>IF($C521=".....","",VLOOKUP($C521, Parameter!$A$4:$L$5000, 9, FALSE))</f>
        <v/>
      </c>
      <c r="AF521" s="41" t="str">
        <f>IF($C521=".....","",VLOOKUP($C521, Parameter!$A$4:$L$5000, 10, FALSE))</f>
        <v/>
      </c>
      <c r="AG521" s="41" t="str">
        <f>IF($C521=".....","",VLOOKUP($C521, Parameter!$A$4:$L$5000, 11, FALSE))</f>
        <v/>
      </c>
      <c r="AH521" s="41" t="str">
        <f>IF($C521="..0.0.0.000","",_xlfn.IFNA(VLOOKUP($C521, Parameter!$A$4:$L$5000, 12, FALSE), ""))</f>
        <v/>
      </c>
      <c r="AI521" s="39"/>
      <c r="AJ521" s="39"/>
      <c r="AK521" s="39"/>
      <c r="AL521" s="39"/>
      <c r="AM521" s="39"/>
      <c r="AN521" s="39"/>
      <c r="AO521" s="39"/>
      <c r="AP521" s="41" t="str">
        <f>IF(F521="......", "", _xlfn.IFNA(VLOOKUP(F521, Parameter2!$D$2:$E$15000, 2, FALSE), "Kode aset salah :("))</f>
        <v/>
      </c>
      <c r="AQ521" s="39"/>
      <c r="AR521" s="51"/>
      <c r="AS521" s="52"/>
      <c r="AT521" s="53">
        <f t="shared" si="199"/>
        <v>0</v>
      </c>
      <c r="AU521" s="39" t="str">
        <f t="shared" si="200"/>
        <v/>
      </c>
      <c r="AV521" s="39" t="str">
        <f t="shared" si="201"/>
        <v/>
      </c>
      <c r="AW521" s="39" t="str">
        <f t="shared" si="202"/>
        <v/>
      </c>
      <c r="AX521" s="39" t="str">
        <f t="shared" si="203"/>
        <v/>
      </c>
      <c r="AY521" s="41" t="str">
        <f>IF(G521="...", "", VLOOKUP(G521, UPB!$A$3:$B$5000, 2, FALSE))</f>
        <v/>
      </c>
      <c r="AZ521" s="84"/>
      <c r="BA521" s="76"/>
      <c r="BB521" s="65"/>
      <c r="BC521" s="65"/>
      <c r="BD521" s="54"/>
      <c r="BE521" s="65"/>
      <c r="BF521" s="65"/>
      <c r="BG521" s="65"/>
      <c r="BH521" s="65"/>
      <c r="BI521" s="65"/>
      <c r="BJ521" s="65"/>
      <c r="BK521" s="65"/>
      <c r="BL521" s="65"/>
      <c r="BM521" s="65"/>
      <c r="BN521" s="70"/>
      <c r="BO521" s="65"/>
      <c r="BP521" s="65"/>
      <c r="BQ521" s="65"/>
      <c r="BR521" s="65"/>
      <c r="BS521" s="65"/>
      <c r="BT521" s="65"/>
      <c r="BU521" s="55" t="str">
        <f>IF(AND($D521 &lt;&gt; "", $D521 &lt;&gt; $E521, $F521 &lt;&gt; "x.x.x.x.x.x.x"), VLOOKUP($E521, Parameter!$E$3:$N$5000, 9, FALSE), "")</f>
        <v/>
      </c>
      <c r="BV521" s="55" t="str">
        <f>IF(AND($D521 &lt;&gt; "", $D521 &lt;&gt; $E521, $F521 &lt;&gt; "x.x.x.x.x.x.x"), VLOOKUP($E521, Parameter!$E$3:$N$5000, 10, FALSE), "")</f>
        <v/>
      </c>
      <c r="BW521" s="55" t="str">
        <f>IF(AND($D521 &lt;&gt; "", $D521 &lt;&gt; $E521, $F521 &lt;&gt; "x.x.x.x.x.x.x"), VLOOKUP($C521, Parameter!$A$4:$L$5000, 3, FALSE), "")</f>
        <v/>
      </c>
      <c r="BX521" s="55" t="str">
        <f>IF(AND($D521 &lt;&gt; "", $D521 &lt;&gt; $E521, $F521 &lt;&gt; "x.x.x.x.x.x.x"), VLOOKUP($C521, Parameter!$A$4:$L$5000, 4, FALSE), "")</f>
        <v/>
      </c>
      <c r="BY521" s="56">
        <f t="shared" si="204"/>
        <v>0</v>
      </c>
      <c r="BZ521" s="55" t="str">
        <f t="shared" si="205"/>
        <v>Intra</v>
      </c>
      <c r="CA521" s="55" t="str">
        <f>IF($BZ521="Ekstra", Parameter3!$B$2, "")</f>
        <v/>
      </c>
      <c r="CB521" s="55" t="str">
        <f>IF($BZ521="Ekstra", Parameter3!$C$2, "")</f>
        <v/>
      </c>
      <c r="CC521" s="55" t="str">
        <f>IF($BZ521="Ekstra", VLOOKUP($E521, Parameter!$E$3:$N$5000, 9, FALSE), "")</f>
        <v/>
      </c>
      <c r="CD521" s="55" t="str">
        <f>IF($BZ521="Ekstra", VLOOKUP($E521, Parameter!$E$3:$N$5000, 10, FALSE), "")</f>
        <v/>
      </c>
      <c r="CE521" s="56">
        <f t="shared" si="206"/>
        <v>0</v>
      </c>
      <c r="CF521" s="55" t="str">
        <f t="shared" si="218"/>
        <v/>
      </c>
      <c r="CG521" s="55" t="str">
        <f t="shared" si="218"/>
        <v/>
      </c>
      <c r="CH521" s="55" t="str">
        <f t="shared" si="207"/>
        <v/>
      </c>
      <c r="CI521" s="55" t="str">
        <f>IF($F521="x.x.x.x.x.x.x", VLOOKUP($C521, Parameter!$A$4:$L$5000, 4, FALSE), "")</f>
        <v/>
      </c>
      <c r="CJ521" s="56">
        <f t="shared" si="208"/>
        <v>0</v>
      </c>
      <c r="CM521" s="4" t="str">
        <f t="shared" si="209"/>
        <v>...-...-.....</v>
      </c>
      <c r="CN521" s="57">
        <f t="shared" si="210"/>
        <v>0</v>
      </c>
      <c r="CO521" s="58">
        <f t="shared" si="211"/>
        <v>0</v>
      </c>
      <c r="CP521" s="4" t="str">
        <f t="shared" si="212"/>
        <v/>
      </c>
      <c r="CQ521" s="4" t="b">
        <f t="shared" si="213"/>
        <v>0</v>
      </c>
      <c r="CR521" s="4" t="str">
        <f t="shared" si="214"/>
        <v/>
      </c>
      <c r="CS521" s="4" t="str">
        <f t="shared" si="215"/>
        <v/>
      </c>
      <c r="CT521" s="91" t="b">
        <f t="shared" si="192"/>
        <v>0</v>
      </c>
    </row>
    <row r="522" spans="1:98" s="4" customFormat="1" x14ac:dyDescent="0.25">
      <c r="A522" s="50" t="str">
        <f t="shared" si="193"/>
        <v>...</v>
      </c>
      <c r="B522" s="50" t="str">
        <f t="shared" si="194"/>
        <v>...</v>
      </c>
      <c r="C522" s="50" t="str">
        <f t="shared" si="195"/>
        <v>.....</v>
      </c>
      <c r="D522" s="50" t="str">
        <f>IF($C522=".....","",_xlfn.IFNA(VLOOKUP($C522, Parameter!$A$4:$L$5000, 3, FALSE), ""))</f>
        <v/>
      </c>
      <c r="E522" s="50" t="str">
        <f t="shared" si="196"/>
        <v>.....</v>
      </c>
      <c r="F522" s="50" t="str">
        <f t="shared" si="197"/>
        <v>......</v>
      </c>
      <c r="G522" s="50" t="str">
        <f t="shared" si="198"/>
        <v>...</v>
      </c>
      <c r="H522" s="40">
        <f>IF(E522=".....", 0, _xlfn.IFNA(VLOOKUP($E522, Parameter2!$A$2:$C$5000, 3, FALSE), 0))</f>
        <v>0</v>
      </c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18" t="str">
        <f>IF(C522=".....","",_xlfn.IFNA(VLOOKUP($C522, Parameter!$A$4:$B$5000, 2, FALSE), "Kode belanja salah :("))</f>
        <v/>
      </c>
      <c r="X522" s="35"/>
      <c r="Y522" s="121"/>
      <c r="Z522" s="17"/>
      <c r="AA522" s="20"/>
      <c r="AB522" s="41" t="str">
        <f>IF($C522=".....","",VLOOKUP($C522, Parameter!$A$4:$L$5000, 6, FALSE))</f>
        <v/>
      </c>
      <c r="AC522" s="41" t="str">
        <f>IF($C522=".....","",VLOOKUP($C522, Parameter!$A$4:$L$5000, 7, FALSE))</f>
        <v/>
      </c>
      <c r="AD522" s="41" t="str">
        <f>IF($C522=".....","",VLOOKUP($C522, Parameter!$A$4:$L$5000, 8, FALSE))</f>
        <v/>
      </c>
      <c r="AE522" s="41" t="str">
        <f>IF($C522=".....","",VLOOKUP($C522, Parameter!$A$4:$L$5000, 9, FALSE))</f>
        <v/>
      </c>
      <c r="AF522" s="41" t="str">
        <f>IF($C522=".....","",VLOOKUP($C522, Parameter!$A$4:$L$5000, 10, FALSE))</f>
        <v/>
      </c>
      <c r="AG522" s="41" t="str">
        <f>IF($C522=".....","",VLOOKUP($C522, Parameter!$A$4:$L$5000, 11, FALSE))</f>
        <v/>
      </c>
      <c r="AH522" s="41" t="str">
        <f>IF($C522="..0.0.0.000","",_xlfn.IFNA(VLOOKUP($C522, Parameter!$A$4:$L$5000, 12, FALSE), ""))</f>
        <v/>
      </c>
      <c r="AI522" s="39"/>
      <c r="AJ522" s="39"/>
      <c r="AK522" s="39"/>
      <c r="AL522" s="39"/>
      <c r="AM522" s="39"/>
      <c r="AN522" s="39"/>
      <c r="AO522" s="39"/>
      <c r="AP522" s="41" t="str">
        <f>IF(F522="......", "", _xlfn.IFNA(VLOOKUP(F522, Parameter2!$D$2:$E$15000, 2, FALSE), "Kode aset salah :("))</f>
        <v/>
      </c>
      <c r="AQ522" s="39"/>
      <c r="AR522" s="51"/>
      <c r="AS522" s="52"/>
      <c r="AT522" s="53">
        <f t="shared" si="199"/>
        <v>0</v>
      </c>
      <c r="AU522" s="39" t="str">
        <f t="shared" si="200"/>
        <v/>
      </c>
      <c r="AV522" s="39" t="str">
        <f t="shared" si="201"/>
        <v/>
      </c>
      <c r="AW522" s="39" t="str">
        <f t="shared" si="202"/>
        <v/>
      </c>
      <c r="AX522" s="39" t="str">
        <f t="shared" si="203"/>
        <v/>
      </c>
      <c r="AY522" s="41" t="str">
        <f>IF(G522="...", "", VLOOKUP(G522, UPB!$A$3:$B$5000, 2, FALSE))</f>
        <v/>
      </c>
      <c r="AZ522" s="84"/>
      <c r="BA522" s="76"/>
      <c r="BB522" s="65"/>
      <c r="BC522" s="65"/>
      <c r="BD522" s="54"/>
      <c r="BE522" s="65"/>
      <c r="BF522" s="65"/>
      <c r="BG522" s="65"/>
      <c r="BH522" s="65"/>
      <c r="BI522" s="65"/>
      <c r="BJ522" s="65"/>
      <c r="BK522" s="65"/>
      <c r="BL522" s="65"/>
      <c r="BM522" s="65"/>
      <c r="BN522" s="70"/>
      <c r="BO522" s="65"/>
      <c r="BP522" s="65"/>
      <c r="BQ522" s="65"/>
      <c r="BR522" s="65"/>
      <c r="BS522" s="65"/>
      <c r="BT522" s="65"/>
      <c r="BU522" s="55" t="str">
        <f>IF(AND($D522 &lt;&gt; "", $D522 &lt;&gt; $E522, $F522 &lt;&gt; "x.x.x.x.x.x.x"), VLOOKUP($E522, Parameter!$E$3:$N$5000, 9, FALSE), "")</f>
        <v/>
      </c>
      <c r="BV522" s="55" t="str">
        <f>IF(AND($D522 &lt;&gt; "", $D522 &lt;&gt; $E522, $F522 &lt;&gt; "x.x.x.x.x.x.x"), VLOOKUP($E522, Parameter!$E$3:$N$5000, 10, FALSE), "")</f>
        <v/>
      </c>
      <c r="BW522" s="55" t="str">
        <f>IF(AND($D522 &lt;&gt; "", $D522 &lt;&gt; $E522, $F522 &lt;&gt; "x.x.x.x.x.x.x"), VLOOKUP($C522, Parameter!$A$4:$L$5000, 3, FALSE), "")</f>
        <v/>
      </c>
      <c r="BX522" s="55" t="str">
        <f>IF(AND($D522 &lt;&gt; "", $D522 &lt;&gt; $E522, $F522 &lt;&gt; "x.x.x.x.x.x.x"), VLOOKUP($C522, Parameter!$A$4:$L$5000, 4, FALSE), "")</f>
        <v/>
      </c>
      <c r="BY522" s="56">
        <f t="shared" si="204"/>
        <v>0</v>
      </c>
      <c r="BZ522" s="55" t="str">
        <f t="shared" si="205"/>
        <v>Intra</v>
      </c>
      <c r="CA522" s="55" t="str">
        <f>IF($BZ522="Ekstra", Parameter3!$B$2, "")</f>
        <v/>
      </c>
      <c r="CB522" s="55" t="str">
        <f>IF($BZ522="Ekstra", Parameter3!$C$2, "")</f>
        <v/>
      </c>
      <c r="CC522" s="55" t="str">
        <f>IF($BZ522="Ekstra", VLOOKUP($E522, Parameter!$E$3:$N$5000, 9, FALSE), "")</f>
        <v/>
      </c>
      <c r="CD522" s="55" t="str">
        <f>IF($BZ522="Ekstra", VLOOKUP($E522, Parameter!$E$3:$N$5000, 10, FALSE), "")</f>
        <v/>
      </c>
      <c r="CE522" s="56">
        <f t="shared" si="206"/>
        <v>0</v>
      </c>
      <c r="CF522" s="55" t="str">
        <f t="shared" si="218"/>
        <v/>
      </c>
      <c r="CG522" s="55" t="str">
        <f t="shared" si="218"/>
        <v/>
      </c>
      <c r="CH522" s="55" t="str">
        <f t="shared" si="207"/>
        <v/>
      </c>
      <c r="CI522" s="55" t="str">
        <f>IF($F522="x.x.x.x.x.x.x", VLOOKUP($C522, Parameter!$A$4:$L$5000, 4, FALSE), "")</f>
        <v/>
      </c>
      <c r="CJ522" s="56">
        <f t="shared" si="208"/>
        <v>0</v>
      </c>
      <c r="CM522" s="4" t="str">
        <f t="shared" si="209"/>
        <v>...-...-.....</v>
      </c>
      <c r="CN522" s="57">
        <f t="shared" si="210"/>
        <v>0</v>
      </c>
      <c r="CO522" s="58">
        <f t="shared" si="211"/>
        <v>0</v>
      </c>
      <c r="CP522" s="4" t="str">
        <f t="shared" si="212"/>
        <v/>
      </c>
      <c r="CQ522" s="4" t="b">
        <f t="shared" si="213"/>
        <v>0</v>
      </c>
      <c r="CR522" s="4" t="str">
        <f t="shared" si="214"/>
        <v/>
      </c>
      <c r="CS522" s="4" t="str">
        <f t="shared" si="215"/>
        <v/>
      </c>
      <c r="CT522" s="91" t="b">
        <f t="shared" ref="CT522:CT585" si="219">IF(AK522=5, AU522&amp;"~"&amp;AV522&amp;"~"&amp;AW522&amp;"~"&amp;AX522&amp;"~"&amp;AI522&amp;"~"&amp;AJ522&amp;"~"&amp;AK522&amp;"~"&amp;AL522&amp;"~"&amp;AM522&amp;"~"&amp;AN522&amp;"~"&amp;AO522&amp;"~"&amp;AZ522&amp;"~"&amp;IF(ISBLANK(BR522), "-", BR522)&amp;"~"&amp;IF(ISBLANK(BS522), "-", BS522)&amp;"~"&amp;BT522&amp;"~"&amp;AR522&amp;"~"&amp;AT522&amp;"~"&amp;BA522)</f>
        <v>0</v>
      </c>
    </row>
    <row r="523" spans="1:98" s="4" customFormat="1" x14ac:dyDescent="0.25">
      <c r="A523" s="50" t="str">
        <f t="shared" si="193"/>
        <v>...</v>
      </c>
      <c r="B523" s="50" t="str">
        <f t="shared" si="194"/>
        <v>...</v>
      </c>
      <c r="C523" s="50" t="str">
        <f t="shared" si="195"/>
        <v>.....</v>
      </c>
      <c r="D523" s="50" t="str">
        <f>IF($C523=".....","",_xlfn.IFNA(VLOOKUP($C523, Parameter!$A$4:$L$5000, 3, FALSE), ""))</f>
        <v/>
      </c>
      <c r="E523" s="50" t="str">
        <f t="shared" si="196"/>
        <v>.....</v>
      </c>
      <c r="F523" s="50" t="str">
        <f t="shared" si="197"/>
        <v>......</v>
      </c>
      <c r="G523" s="50" t="str">
        <f t="shared" si="198"/>
        <v>...</v>
      </c>
      <c r="H523" s="40">
        <f>IF(E523=".....", 0, _xlfn.IFNA(VLOOKUP($E523, Parameter2!$A$2:$C$5000, 3, FALSE), 0))</f>
        <v>0</v>
      </c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18" t="str">
        <f>IF(C523=".....","",_xlfn.IFNA(VLOOKUP($C523, Parameter!$A$4:$B$5000, 2, FALSE), "Kode belanja salah :("))</f>
        <v/>
      </c>
      <c r="X523" s="35"/>
      <c r="Y523" s="121"/>
      <c r="Z523" s="17"/>
      <c r="AA523" s="20"/>
      <c r="AB523" s="41" t="str">
        <f>IF($C523=".....","",VLOOKUP($C523, Parameter!$A$4:$L$5000, 6, FALSE))</f>
        <v/>
      </c>
      <c r="AC523" s="41" t="str">
        <f>IF($C523=".....","",VLOOKUP($C523, Parameter!$A$4:$L$5000, 7, FALSE))</f>
        <v/>
      </c>
      <c r="AD523" s="41" t="str">
        <f>IF($C523=".....","",VLOOKUP($C523, Parameter!$A$4:$L$5000, 8, FALSE))</f>
        <v/>
      </c>
      <c r="AE523" s="41" t="str">
        <f>IF($C523=".....","",VLOOKUP($C523, Parameter!$A$4:$L$5000, 9, FALSE))</f>
        <v/>
      </c>
      <c r="AF523" s="41" t="str">
        <f>IF($C523=".....","",VLOOKUP($C523, Parameter!$A$4:$L$5000, 10, FALSE))</f>
        <v/>
      </c>
      <c r="AG523" s="41" t="str">
        <f>IF($C523=".....","",VLOOKUP($C523, Parameter!$A$4:$L$5000, 11, FALSE))</f>
        <v/>
      </c>
      <c r="AH523" s="41" t="str">
        <f>IF($C523="..0.0.0.000","",_xlfn.IFNA(VLOOKUP($C523, Parameter!$A$4:$L$5000, 12, FALSE), ""))</f>
        <v/>
      </c>
      <c r="AI523" s="39"/>
      <c r="AJ523" s="39"/>
      <c r="AK523" s="39"/>
      <c r="AL523" s="39"/>
      <c r="AM523" s="39"/>
      <c r="AN523" s="39"/>
      <c r="AO523" s="39"/>
      <c r="AP523" s="41" t="str">
        <f>IF(F523="......", "", _xlfn.IFNA(VLOOKUP(F523, Parameter2!$D$2:$E$15000, 2, FALSE), "Kode aset salah :("))</f>
        <v/>
      </c>
      <c r="AQ523" s="39"/>
      <c r="AR523" s="51"/>
      <c r="AS523" s="52"/>
      <c r="AT523" s="53">
        <f t="shared" si="199"/>
        <v>0</v>
      </c>
      <c r="AU523" s="39" t="str">
        <f t="shared" si="200"/>
        <v/>
      </c>
      <c r="AV523" s="39" t="str">
        <f t="shared" si="201"/>
        <v/>
      </c>
      <c r="AW523" s="39" t="str">
        <f t="shared" si="202"/>
        <v/>
      </c>
      <c r="AX523" s="39" t="str">
        <f t="shared" si="203"/>
        <v/>
      </c>
      <c r="AY523" s="41" t="str">
        <f>IF(G523="...", "", VLOOKUP(G523, UPB!$A$3:$B$5000, 2, FALSE))</f>
        <v/>
      </c>
      <c r="AZ523" s="84"/>
      <c r="BA523" s="76"/>
      <c r="BB523" s="65"/>
      <c r="BC523" s="65"/>
      <c r="BD523" s="54"/>
      <c r="BE523" s="65"/>
      <c r="BF523" s="65"/>
      <c r="BG523" s="65"/>
      <c r="BH523" s="65"/>
      <c r="BI523" s="65"/>
      <c r="BJ523" s="65"/>
      <c r="BK523" s="65"/>
      <c r="BL523" s="65"/>
      <c r="BM523" s="65"/>
      <c r="BN523" s="70"/>
      <c r="BO523" s="65"/>
      <c r="BP523" s="65"/>
      <c r="BQ523" s="65"/>
      <c r="BR523" s="65"/>
      <c r="BS523" s="65"/>
      <c r="BT523" s="65"/>
      <c r="BU523" s="55" t="str">
        <f>IF(AND($D523 &lt;&gt; "", $D523 &lt;&gt; $E523, $F523 &lt;&gt; "x.x.x.x.x.x.x"), VLOOKUP($E523, Parameter!$E$3:$N$5000, 9, FALSE), "")</f>
        <v/>
      </c>
      <c r="BV523" s="55" t="str">
        <f>IF(AND($D523 &lt;&gt; "", $D523 &lt;&gt; $E523, $F523 &lt;&gt; "x.x.x.x.x.x.x"), VLOOKUP($E523, Parameter!$E$3:$N$5000, 10, FALSE), "")</f>
        <v/>
      </c>
      <c r="BW523" s="55" t="str">
        <f>IF(AND($D523 &lt;&gt; "", $D523 &lt;&gt; $E523, $F523 &lt;&gt; "x.x.x.x.x.x.x"), VLOOKUP($C523, Parameter!$A$4:$L$5000, 3, FALSE), "")</f>
        <v/>
      </c>
      <c r="BX523" s="55" t="str">
        <f>IF(AND($D523 &lt;&gt; "", $D523 &lt;&gt; $E523, $F523 &lt;&gt; "x.x.x.x.x.x.x"), VLOOKUP($C523, Parameter!$A$4:$L$5000, 4, FALSE), "")</f>
        <v/>
      </c>
      <c r="BY523" s="56">
        <f t="shared" si="204"/>
        <v>0</v>
      </c>
      <c r="BZ523" s="55" t="str">
        <f t="shared" si="205"/>
        <v>Intra</v>
      </c>
      <c r="CA523" s="55" t="str">
        <f>IF($BZ523="Ekstra", Parameter3!$B$2, "")</f>
        <v/>
      </c>
      <c r="CB523" s="55" t="str">
        <f>IF($BZ523="Ekstra", Parameter3!$C$2, "")</f>
        <v/>
      </c>
      <c r="CC523" s="55" t="str">
        <f>IF($BZ523="Ekstra", VLOOKUP($E523, Parameter!$E$3:$N$5000, 9, FALSE), "")</f>
        <v/>
      </c>
      <c r="CD523" s="55" t="str">
        <f>IF($BZ523="Ekstra", VLOOKUP($E523, Parameter!$E$3:$N$5000, 10, FALSE), "")</f>
        <v/>
      </c>
      <c r="CE523" s="56">
        <f t="shared" si="206"/>
        <v>0</v>
      </c>
      <c r="CF523" s="55" t="str">
        <f t="shared" si="218"/>
        <v/>
      </c>
      <c r="CG523" s="55" t="str">
        <f t="shared" si="218"/>
        <v/>
      </c>
      <c r="CH523" s="55" t="str">
        <f t="shared" si="207"/>
        <v/>
      </c>
      <c r="CI523" s="55" t="str">
        <f>IF($F523="x.x.x.x.x.x.x", VLOOKUP($C523, Parameter!$A$4:$L$5000, 4, FALSE), "")</f>
        <v/>
      </c>
      <c r="CJ523" s="56">
        <f t="shared" si="208"/>
        <v>0</v>
      </c>
      <c r="CM523" s="4" t="str">
        <f t="shared" si="209"/>
        <v>...-...-.....</v>
      </c>
      <c r="CN523" s="57">
        <f t="shared" si="210"/>
        <v>0</v>
      </c>
      <c r="CO523" s="58">
        <f t="shared" si="211"/>
        <v>0</v>
      </c>
      <c r="CP523" s="4" t="str">
        <f t="shared" si="212"/>
        <v/>
      </c>
      <c r="CQ523" s="4" t="b">
        <f t="shared" si="213"/>
        <v>0</v>
      </c>
      <c r="CR523" s="4" t="str">
        <f t="shared" si="214"/>
        <v/>
      </c>
      <c r="CS523" s="4" t="str">
        <f t="shared" si="215"/>
        <v/>
      </c>
      <c r="CT523" s="91" t="b">
        <f t="shared" si="219"/>
        <v>0</v>
      </c>
    </row>
    <row r="524" spans="1:98" s="4" customFormat="1" x14ac:dyDescent="0.25">
      <c r="A524" s="50" t="str">
        <f t="shared" ref="A524:A587" si="220">I524&amp;"."&amp;J524&amp;"."&amp;K524&amp;"."&amp;L524</f>
        <v>...</v>
      </c>
      <c r="B524" s="50" t="str">
        <f t="shared" ref="B524:B587" si="221">M524&amp;"."&amp;N524&amp;"."&amp;O524&amp;"."&amp;P524</f>
        <v>...</v>
      </c>
      <c r="C524" s="50" t="str">
        <f t="shared" ref="C524:C587" si="222">Q524&amp;"."&amp;R524&amp;"."&amp;S524&amp;"."&amp;T524&amp;"."&amp;U524&amp;"."&amp;V524</f>
        <v>.....</v>
      </c>
      <c r="D524" s="50" t="str">
        <f>IF($C524=".....","",_xlfn.IFNA(VLOOKUP($C524, Parameter!$A$4:$L$5000, 3, FALSE), ""))</f>
        <v/>
      </c>
      <c r="E524" s="50" t="str">
        <f t="shared" ref="E524:E587" si="223">$AI524&amp;"."&amp;$AJ524&amp;"."&amp;$AK524&amp;"."&amp;$AL524&amp;"."&amp;$AM524&amp;"."&amp;$AN524</f>
        <v>.....</v>
      </c>
      <c r="F524" s="50" t="str">
        <f t="shared" ref="F524:F587" si="224">$AI524&amp;"."&amp;$AJ524&amp;"."&amp;$AK524&amp;"."&amp;$AL524&amp;"."&amp;$AM524&amp;"."&amp;$AN524&amp;"."&amp;$AO524</f>
        <v>......</v>
      </c>
      <c r="G524" s="50" t="str">
        <f t="shared" ref="G524:G587" si="225">AU524&amp;"."&amp;AV524&amp;"."&amp;AW524&amp;"."&amp;AX524</f>
        <v>...</v>
      </c>
      <c r="H524" s="40">
        <f>IF(E524=".....", 0, _xlfn.IFNA(VLOOKUP($E524, Parameter2!$A$2:$C$5000, 3, FALSE), 0))</f>
        <v>0</v>
      </c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18" t="str">
        <f>IF(C524=".....","",_xlfn.IFNA(VLOOKUP($C524, Parameter!$A$4:$B$5000, 2, FALSE), "Kode belanja salah :("))</f>
        <v/>
      </c>
      <c r="X524" s="35"/>
      <c r="Y524" s="121"/>
      <c r="Z524" s="17"/>
      <c r="AA524" s="20"/>
      <c r="AB524" s="41" t="str">
        <f>IF($C524=".....","",VLOOKUP($C524, Parameter!$A$4:$L$5000, 6, FALSE))</f>
        <v/>
      </c>
      <c r="AC524" s="41" t="str">
        <f>IF($C524=".....","",VLOOKUP($C524, Parameter!$A$4:$L$5000, 7, FALSE))</f>
        <v/>
      </c>
      <c r="AD524" s="41" t="str">
        <f>IF($C524=".....","",VLOOKUP($C524, Parameter!$A$4:$L$5000, 8, FALSE))</f>
        <v/>
      </c>
      <c r="AE524" s="41" t="str">
        <f>IF($C524=".....","",VLOOKUP($C524, Parameter!$A$4:$L$5000, 9, FALSE))</f>
        <v/>
      </c>
      <c r="AF524" s="41" t="str">
        <f>IF($C524=".....","",VLOOKUP($C524, Parameter!$A$4:$L$5000, 10, FALSE))</f>
        <v/>
      </c>
      <c r="AG524" s="41" t="str">
        <f>IF($C524=".....","",VLOOKUP($C524, Parameter!$A$4:$L$5000, 11, FALSE))</f>
        <v/>
      </c>
      <c r="AH524" s="41" t="str">
        <f>IF($C524="..0.0.0.000","",_xlfn.IFNA(VLOOKUP($C524, Parameter!$A$4:$L$5000, 12, FALSE), ""))</f>
        <v/>
      </c>
      <c r="AI524" s="39"/>
      <c r="AJ524" s="39"/>
      <c r="AK524" s="39"/>
      <c r="AL524" s="39"/>
      <c r="AM524" s="39"/>
      <c r="AN524" s="39"/>
      <c r="AO524" s="39"/>
      <c r="AP524" s="41" t="str">
        <f>IF(F524="......", "", _xlfn.IFNA(VLOOKUP(F524, Parameter2!$D$2:$E$15000, 2, FALSE), "Kode aset salah :("))</f>
        <v/>
      </c>
      <c r="AQ524" s="39"/>
      <c r="AR524" s="51"/>
      <c r="AS524" s="52"/>
      <c r="AT524" s="53">
        <f t="shared" ref="AT524:AT587" si="226">IF(OR(ISBLANK(AR524), AR524=0), 0, AS524/AR524)</f>
        <v>0</v>
      </c>
      <c r="AU524" s="39" t="str">
        <f t="shared" ref="AU524:AU587" si="227">IF(ISBLANK($AI524), "", $I$1)</f>
        <v/>
      </c>
      <c r="AV524" s="39" t="str">
        <f t="shared" ref="AV524:AV587" si="228">IF(ISBLANK($AI524), "", $J$1)</f>
        <v/>
      </c>
      <c r="AW524" s="39" t="str">
        <f t="shared" ref="AW524:AW587" si="229">IF(ISBLANK($AI524), "", $K$1)</f>
        <v/>
      </c>
      <c r="AX524" s="39" t="str">
        <f t="shared" ref="AX524:AX587" si="230">IF(ISBLANK($AI524), "", $L$1)</f>
        <v/>
      </c>
      <c r="AY524" s="41" t="str">
        <f>IF(G524="...", "", VLOOKUP(G524, UPB!$A$3:$B$5000, 2, FALSE))</f>
        <v/>
      </c>
      <c r="AZ524" s="84"/>
      <c r="BA524" s="76"/>
      <c r="BB524" s="65"/>
      <c r="BC524" s="65"/>
      <c r="BD524" s="54"/>
      <c r="BE524" s="65"/>
      <c r="BF524" s="65"/>
      <c r="BG524" s="65"/>
      <c r="BH524" s="65"/>
      <c r="BI524" s="65"/>
      <c r="BJ524" s="65"/>
      <c r="BK524" s="65"/>
      <c r="BL524" s="65"/>
      <c r="BM524" s="65"/>
      <c r="BN524" s="70"/>
      <c r="BO524" s="65"/>
      <c r="BP524" s="65"/>
      <c r="BQ524" s="65"/>
      <c r="BR524" s="65"/>
      <c r="BS524" s="65"/>
      <c r="BT524" s="65"/>
      <c r="BU524" s="55" t="str">
        <f>IF(AND($D524 &lt;&gt; "", $D524 &lt;&gt; $E524, $F524 &lt;&gt; "x.x.x.x.x.x.x"), VLOOKUP($E524, Parameter!$E$3:$N$5000, 9, FALSE), "")</f>
        <v/>
      </c>
      <c r="BV524" s="55" t="str">
        <f>IF(AND($D524 &lt;&gt; "", $D524 &lt;&gt; $E524, $F524 &lt;&gt; "x.x.x.x.x.x.x"), VLOOKUP($E524, Parameter!$E$3:$N$5000, 10, FALSE), "")</f>
        <v/>
      </c>
      <c r="BW524" s="55" t="str">
        <f>IF(AND($D524 &lt;&gt; "", $D524 &lt;&gt; $E524, $F524 &lt;&gt; "x.x.x.x.x.x.x"), VLOOKUP($C524, Parameter!$A$4:$L$5000, 3, FALSE), "")</f>
        <v/>
      </c>
      <c r="BX524" s="55" t="str">
        <f>IF(AND($D524 &lt;&gt; "", $D524 &lt;&gt; $E524, $F524 &lt;&gt; "x.x.x.x.x.x.x"), VLOOKUP($C524, Parameter!$A$4:$L$5000, 4, FALSE), "")</f>
        <v/>
      </c>
      <c r="BY524" s="56">
        <f t="shared" ref="BY524:BY587" si="231">IF(AND($D524 &lt;&gt; "", $D524 &lt;&gt; $E524, $F524 &lt;&gt; "x.x.x.x.x.x.x"), $AS524, 0)</f>
        <v>0</v>
      </c>
      <c r="BZ524" s="55" t="str">
        <f t="shared" ref="BZ524:BZ587" si="232">IF(AT524&lt;H524, "Ekstra", "Intra")</f>
        <v>Intra</v>
      </c>
      <c r="CA524" s="55" t="str">
        <f>IF($BZ524="Ekstra", Parameter3!$B$2, "")</f>
        <v/>
      </c>
      <c r="CB524" s="55" t="str">
        <f>IF($BZ524="Ekstra", Parameter3!$C$2, "")</f>
        <v/>
      </c>
      <c r="CC524" s="55" t="str">
        <f>IF($BZ524="Ekstra", VLOOKUP($E524, Parameter!$E$3:$N$5000, 9, FALSE), "")</f>
        <v/>
      </c>
      <c r="CD524" s="55" t="str">
        <f>IF($BZ524="Ekstra", VLOOKUP($E524, Parameter!$E$3:$N$5000, 10, FALSE), "")</f>
        <v/>
      </c>
      <c r="CE524" s="56">
        <f t="shared" ref="CE524:CE587" si="233">IF($BZ524="Ekstra", $AS524, 0)</f>
        <v>0</v>
      </c>
      <c r="CF524" s="55" t="str">
        <f t="shared" si="218"/>
        <v/>
      </c>
      <c r="CG524" s="55" t="str">
        <f t="shared" si="218"/>
        <v/>
      </c>
      <c r="CH524" s="55" t="str">
        <f t="shared" ref="CH524:CH587" si="234">IF($F524="x.x.x.x.x.x.x", D524, "")</f>
        <v/>
      </c>
      <c r="CI524" s="55" t="str">
        <f>IF($F524="x.x.x.x.x.x.x", VLOOKUP($C524, Parameter!$A$4:$L$5000, 4, FALSE), "")</f>
        <v/>
      </c>
      <c r="CJ524" s="56">
        <f t="shared" ref="CJ524:CJ587" si="235">IF($F524="x.x.x.x.x.x.x", $AS524, 0)</f>
        <v>0</v>
      </c>
      <c r="CM524" s="4" t="str">
        <f t="shared" ref="CM524:CM587" si="236">A524&amp;"-"&amp;B524&amp;"-"&amp;C524</f>
        <v>...-...-.....</v>
      </c>
      <c r="CN524" s="57">
        <f t="shared" ref="CN524:CN587" si="237">AA524</f>
        <v>0</v>
      </c>
      <c r="CO524" s="58">
        <f t="shared" ref="CO524:CO587" si="238">AS524</f>
        <v>0</v>
      </c>
      <c r="CP524" s="4" t="str">
        <f t="shared" ref="CP524:CP587" si="239">IF($AK524=1, AU524&amp;"~"&amp;AV524&amp;"~"&amp;AW524&amp;"~"&amp;AX524&amp;"~"&amp;AI524&amp;"~"&amp;AJ524&amp;"~"&amp;AK524&amp;"~"&amp;AL524&amp;"~"&amp;AM524&amp;"~"&amp;AN524&amp;"~"&amp;AO524&amp;"~"&amp;AZ524&amp;"~"&amp;BB524&amp;"~"&amp;BC524&amp;"~"&amp;BD524&amp;"~"&amp;BE524&amp;"~"&amp;AR524&amp;"~"&amp;AT524&amp;"~"&amp;BF524, "")</f>
        <v/>
      </c>
      <c r="CQ524" s="4" t="b">
        <f t="shared" ref="CQ524:CQ587" si="240">IF($AK524=2, AU524&amp;"~"&amp;AV524&amp;"~"&amp;AW524&amp;"~"&amp;AX524&amp;"~"&amp;AI524&amp;"~"&amp;AJ524&amp;"~"&amp;AK524&amp;"~"&amp;AL524&amp;"~"&amp;AM524&amp;"~"&amp;AN524&amp;"~"&amp;AO524&amp;"~"&amp;AZ524&amp;"~"&amp;IF(ISBLANK(BG524), "-", BG524)&amp;"~"&amp;IF(ISBLANK(BH524), "-", BH524)&amp;"~"&amp;IF(ISBLANK(BI524), "-", BI524)&amp;"~"&amp;IF(ISBLANK(BJ524), "-", BJ524)&amp;"~"&amp;IF(ISBLANK(BK524), "-", BK524)&amp;"~Pembelian~"&amp;AR524&amp;"~"&amp;AT524&amp; "~"&amp;BA524)</f>
        <v>0</v>
      </c>
      <c r="CR524" s="4" t="str">
        <f t="shared" ref="CR524:CR587" si="241">IF(AK524=3, AU524&amp;"~"&amp;AV524&amp;"~"&amp;AW524&amp;"~"&amp;AX524&amp;"~"&amp;AI524&amp;"~"&amp;AJ524&amp;"~"&amp;AK524&amp;"~"&amp;AL524&amp;"~"&amp;AM524&amp;"~"&amp;AN524&amp;"~"&amp;AO524&amp;"~"&amp;AZ524&amp;"~"&amp;BL524&amp;"~"&amp;BM524&amp;"~"&amp;AR524&amp;"~"&amp;AT524&amp;"~"&amp;BN524, "")</f>
        <v/>
      </c>
      <c r="CS524" s="4" t="str">
        <f t="shared" ref="CS524:CS587" si="242">IF(AK524=4, AU524&amp;"~"&amp;AV524&amp;"~"&amp;AW524&amp;"~"&amp;AX524&amp;"~"&amp;AI524&amp;"~"&amp;AJ524&amp;"~"&amp;AK524&amp;"~"&amp;AL524&amp;"~"&amp;AM524&amp;"~"&amp;AN524&amp;"~"&amp;AO524&amp;"~"&amp;AZ524&amp;"~"&amp;BO524&amp;"~"&amp;BP524&amp;"~"&amp;AR524&amp;"~"&amp;AT524&amp;"~"&amp;BQ524, "")</f>
        <v/>
      </c>
      <c r="CT524" s="91" t="b">
        <f t="shared" si="219"/>
        <v>0</v>
      </c>
    </row>
    <row r="525" spans="1:98" s="4" customFormat="1" x14ac:dyDescent="0.25">
      <c r="A525" s="50" t="str">
        <f t="shared" si="220"/>
        <v>...</v>
      </c>
      <c r="B525" s="50" t="str">
        <f t="shared" si="221"/>
        <v>...</v>
      </c>
      <c r="C525" s="50" t="str">
        <f t="shared" si="222"/>
        <v>.....</v>
      </c>
      <c r="D525" s="50" t="str">
        <f>IF($C525=".....","",_xlfn.IFNA(VLOOKUP($C525, Parameter!$A$4:$L$5000, 3, FALSE), ""))</f>
        <v/>
      </c>
      <c r="E525" s="50" t="str">
        <f t="shared" si="223"/>
        <v>.....</v>
      </c>
      <c r="F525" s="50" t="str">
        <f t="shared" si="224"/>
        <v>......</v>
      </c>
      <c r="G525" s="50" t="str">
        <f t="shared" si="225"/>
        <v>...</v>
      </c>
      <c r="H525" s="40">
        <f>IF(E525=".....", 0, _xlfn.IFNA(VLOOKUP($E525, Parameter2!$A$2:$C$5000, 3, FALSE), 0))</f>
        <v>0</v>
      </c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18" t="str">
        <f>IF(C525=".....","",_xlfn.IFNA(VLOOKUP($C525, Parameter!$A$4:$B$5000, 2, FALSE), "Kode belanja salah :("))</f>
        <v/>
      </c>
      <c r="X525" s="35"/>
      <c r="Y525" s="121"/>
      <c r="Z525" s="17"/>
      <c r="AA525" s="20"/>
      <c r="AB525" s="41" t="str">
        <f>IF($C525=".....","",VLOOKUP($C525, Parameter!$A$4:$L$5000, 6, FALSE))</f>
        <v/>
      </c>
      <c r="AC525" s="41" t="str">
        <f>IF($C525=".....","",VLOOKUP($C525, Parameter!$A$4:$L$5000, 7, FALSE))</f>
        <v/>
      </c>
      <c r="AD525" s="41" t="str">
        <f>IF($C525=".....","",VLOOKUP($C525, Parameter!$A$4:$L$5000, 8, FALSE))</f>
        <v/>
      </c>
      <c r="AE525" s="41" t="str">
        <f>IF($C525=".....","",VLOOKUP($C525, Parameter!$A$4:$L$5000, 9, FALSE))</f>
        <v/>
      </c>
      <c r="AF525" s="41" t="str">
        <f>IF($C525=".....","",VLOOKUP($C525, Parameter!$A$4:$L$5000, 10, FALSE))</f>
        <v/>
      </c>
      <c r="AG525" s="41" t="str">
        <f>IF($C525=".....","",VLOOKUP($C525, Parameter!$A$4:$L$5000, 11, FALSE))</f>
        <v/>
      </c>
      <c r="AH525" s="41" t="str">
        <f>IF($C525="..0.0.0.000","",_xlfn.IFNA(VLOOKUP($C525, Parameter!$A$4:$L$5000, 12, FALSE), ""))</f>
        <v/>
      </c>
      <c r="AI525" s="39"/>
      <c r="AJ525" s="39"/>
      <c r="AK525" s="39"/>
      <c r="AL525" s="39"/>
      <c r="AM525" s="39"/>
      <c r="AN525" s="39"/>
      <c r="AO525" s="39"/>
      <c r="AP525" s="41" t="str">
        <f>IF(F525="......", "", _xlfn.IFNA(VLOOKUP(F525, Parameter2!$D$2:$E$15000, 2, FALSE), "Kode aset salah :("))</f>
        <v/>
      </c>
      <c r="AQ525" s="39"/>
      <c r="AR525" s="51"/>
      <c r="AS525" s="52"/>
      <c r="AT525" s="53">
        <f t="shared" si="226"/>
        <v>0</v>
      </c>
      <c r="AU525" s="39" t="str">
        <f t="shared" si="227"/>
        <v/>
      </c>
      <c r="AV525" s="39" t="str">
        <f t="shared" si="228"/>
        <v/>
      </c>
      <c r="AW525" s="39" t="str">
        <f t="shared" si="229"/>
        <v/>
      </c>
      <c r="AX525" s="39" t="str">
        <f t="shared" si="230"/>
        <v/>
      </c>
      <c r="AY525" s="41" t="str">
        <f>IF(G525="...", "", VLOOKUP(G525, UPB!$A$3:$B$5000, 2, FALSE))</f>
        <v/>
      </c>
      <c r="AZ525" s="84"/>
      <c r="BA525" s="76"/>
      <c r="BB525" s="65"/>
      <c r="BC525" s="65"/>
      <c r="BD525" s="54"/>
      <c r="BE525" s="65"/>
      <c r="BF525" s="65"/>
      <c r="BG525" s="65"/>
      <c r="BH525" s="65"/>
      <c r="BI525" s="65"/>
      <c r="BJ525" s="65"/>
      <c r="BK525" s="65"/>
      <c r="BL525" s="65"/>
      <c r="BM525" s="65"/>
      <c r="BN525" s="70"/>
      <c r="BO525" s="65"/>
      <c r="BP525" s="65"/>
      <c r="BQ525" s="65"/>
      <c r="BR525" s="65"/>
      <c r="BS525" s="65"/>
      <c r="BT525" s="65"/>
      <c r="BU525" s="55" t="str">
        <f>IF(AND($D525 &lt;&gt; "", $D525 &lt;&gt; $E525, $F525 &lt;&gt; "x.x.x.x.x.x.x"), VLOOKUP($E525, Parameter!$E$3:$N$5000, 9, FALSE), "")</f>
        <v/>
      </c>
      <c r="BV525" s="55" t="str">
        <f>IF(AND($D525 &lt;&gt; "", $D525 &lt;&gt; $E525, $F525 &lt;&gt; "x.x.x.x.x.x.x"), VLOOKUP($E525, Parameter!$E$3:$N$5000, 10, FALSE), "")</f>
        <v/>
      </c>
      <c r="BW525" s="55" t="str">
        <f>IF(AND($D525 &lt;&gt; "", $D525 &lt;&gt; $E525, $F525 &lt;&gt; "x.x.x.x.x.x.x"), VLOOKUP($C525, Parameter!$A$4:$L$5000, 3, FALSE), "")</f>
        <v/>
      </c>
      <c r="BX525" s="55" t="str">
        <f>IF(AND($D525 &lt;&gt; "", $D525 &lt;&gt; $E525, $F525 &lt;&gt; "x.x.x.x.x.x.x"), VLOOKUP($C525, Parameter!$A$4:$L$5000, 4, FALSE), "")</f>
        <v/>
      </c>
      <c r="BY525" s="56">
        <f t="shared" si="231"/>
        <v>0</v>
      </c>
      <c r="BZ525" s="55" t="str">
        <f t="shared" si="232"/>
        <v>Intra</v>
      </c>
      <c r="CA525" s="55" t="str">
        <f>IF($BZ525="Ekstra", Parameter3!$B$2, "")</f>
        <v/>
      </c>
      <c r="CB525" s="55" t="str">
        <f>IF($BZ525="Ekstra", Parameter3!$C$2, "")</f>
        <v/>
      </c>
      <c r="CC525" s="55" t="str">
        <f>IF($BZ525="Ekstra", VLOOKUP($E525, Parameter!$E$3:$N$5000, 9, FALSE), "")</f>
        <v/>
      </c>
      <c r="CD525" s="55" t="str">
        <f>IF($BZ525="Ekstra", VLOOKUP($E525, Parameter!$E$3:$N$5000, 10, FALSE), "")</f>
        <v/>
      </c>
      <c r="CE525" s="56">
        <f t="shared" si="233"/>
        <v>0</v>
      </c>
      <c r="CF525" s="55" t="str">
        <f t="shared" si="218"/>
        <v/>
      </c>
      <c r="CG525" s="55" t="str">
        <f t="shared" si="218"/>
        <v/>
      </c>
      <c r="CH525" s="55" t="str">
        <f t="shared" si="234"/>
        <v/>
      </c>
      <c r="CI525" s="55" t="str">
        <f>IF($F525="x.x.x.x.x.x.x", VLOOKUP($C525, Parameter!$A$4:$L$5000, 4, FALSE), "")</f>
        <v/>
      </c>
      <c r="CJ525" s="56">
        <f t="shared" si="235"/>
        <v>0</v>
      </c>
      <c r="CM525" s="4" t="str">
        <f t="shared" si="236"/>
        <v>...-...-.....</v>
      </c>
      <c r="CN525" s="57">
        <f t="shared" si="237"/>
        <v>0</v>
      </c>
      <c r="CO525" s="58">
        <f t="shared" si="238"/>
        <v>0</v>
      </c>
      <c r="CP525" s="4" t="str">
        <f t="shared" si="239"/>
        <v/>
      </c>
      <c r="CQ525" s="4" t="b">
        <f t="shared" si="240"/>
        <v>0</v>
      </c>
      <c r="CR525" s="4" t="str">
        <f t="shared" si="241"/>
        <v/>
      </c>
      <c r="CS525" s="4" t="str">
        <f t="shared" si="242"/>
        <v/>
      </c>
      <c r="CT525" s="91" t="b">
        <f t="shared" si="219"/>
        <v>0</v>
      </c>
    </row>
    <row r="526" spans="1:98" s="4" customFormat="1" x14ac:dyDescent="0.25">
      <c r="A526" s="50" t="str">
        <f t="shared" si="220"/>
        <v>...</v>
      </c>
      <c r="B526" s="50" t="str">
        <f t="shared" si="221"/>
        <v>...</v>
      </c>
      <c r="C526" s="50" t="str">
        <f t="shared" si="222"/>
        <v>.....</v>
      </c>
      <c r="D526" s="50" t="str">
        <f>IF($C526=".....","",_xlfn.IFNA(VLOOKUP($C526, Parameter!$A$4:$L$5000, 3, FALSE), ""))</f>
        <v/>
      </c>
      <c r="E526" s="50" t="str">
        <f t="shared" si="223"/>
        <v>.....</v>
      </c>
      <c r="F526" s="50" t="str">
        <f t="shared" si="224"/>
        <v>......</v>
      </c>
      <c r="G526" s="50" t="str">
        <f t="shared" si="225"/>
        <v>...</v>
      </c>
      <c r="H526" s="40">
        <f>IF(E526=".....", 0, _xlfn.IFNA(VLOOKUP($E526, Parameter2!$A$2:$C$5000, 3, FALSE), 0))</f>
        <v>0</v>
      </c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18" t="str">
        <f>IF(C526=".....","",_xlfn.IFNA(VLOOKUP($C526, Parameter!$A$4:$B$5000, 2, FALSE), "Kode belanja salah :("))</f>
        <v/>
      </c>
      <c r="X526" s="35"/>
      <c r="Y526" s="121"/>
      <c r="Z526" s="17"/>
      <c r="AA526" s="20"/>
      <c r="AB526" s="41" t="str">
        <f>IF($C526=".....","",VLOOKUP($C526, Parameter!$A$4:$L$5000, 6, FALSE))</f>
        <v/>
      </c>
      <c r="AC526" s="41" t="str">
        <f>IF($C526=".....","",VLOOKUP($C526, Parameter!$A$4:$L$5000, 7, FALSE))</f>
        <v/>
      </c>
      <c r="AD526" s="41" t="str">
        <f>IF($C526=".....","",VLOOKUP($C526, Parameter!$A$4:$L$5000, 8, FALSE))</f>
        <v/>
      </c>
      <c r="AE526" s="41" t="str">
        <f>IF($C526=".....","",VLOOKUP($C526, Parameter!$A$4:$L$5000, 9, FALSE))</f>
        <v/>
      </c>
      <c r="AF526" s="41" t="str">
        <f>IF($C526=".....","",VLOOKUP($C526, Parameter!$A$4:$L$5000, 10, FALSE))</f>
        <v/>
      </c>
      <c r="AG526" s="41" t="str">
        <f>IF($C526=".....","",VLOOKUP($C526, Parameter!$A$4:$L$5000, 11, FALSE))</f>
        <v/>
      </c>
      <c r="AH526" s="41" t="str">
        <f>IF($C526="..0.0.0.000","",_xlfn.IFNA(VLOOKUP($C526, Parameter!$A$4:$L$5000, 12, FALSE), ""))</f>
        <v/>
      </c>
      <c r="AI526" s="39"/>
      <c r="AJ526" s="39"/>
      <c r="AK526" s="39"/>
      <c r="AL526" s="39"/>
      <c r="AM526" s="39"/>
      <c r="AN526" s="39"/>
      <c r="AO526" s="39"/>
      <c r="AP526" s="41" t="str">
        <f>IF(F526="......", "", _xlfn.IFNA(VLOOKUP(F526, Parameter2!$D$2:$E$15000, 2, FALSE), "Kode aset salah :("))</f>
        <v/>
      </c>
      <c r="AQ526" s="39"/>
      <c r="AR526" s="51"/>
      <c r="AS526" s="52"/>
      <c r="AT526" s="53">
        <f t="shared" si="226"/>
        <v>0</v>
      </c>
      <c r="AU526" s="39" t="str">
        <f t="shared" si="227"/>
        <v/>
      </c>
      <c r="AV526" s="39" t="str">
        <f t="shared" si="228"/>
        <v/>
      </c>
      <c r="AW526" s="39" t="str">
        <f t="shared" si="229"/>
        <v/>
      </c>
      <c r="AX526" s="39" t="str">
        <f t="shared" si="230"/>
        <v/>
      </c>
      <c r="AY526" s="41" t="str">
        <f>IF(G526="...", "", VLOOKUP(G526, UPB!$A$3:$B$5000, 2, FALSE))</f>
        <v/>
      </c>
      <c r="AZ526" s="84"/>
      <c r="BA526" s="76"/>
      <c r="BB526" s="65"/>
      <c r="BC526" s="65"/>
      <c r="BD526" s="54"/>
      <c r="BE526" s="65"/>
      <c r="BF526" s="65"/>
      <c r="BG526" s="65"/>
      <c r="BH526" s="65"/>
      <c r="BI526" s="65"/>
      <c r="BJ526" s="65"/>
      <c r="BK526" s="65"/>
      <c r="BL526" s="65"/>
      <c r="BM526" s="65"/>
      <c r="BN526" s="70"/>
      <c r="BO526" s="65"/>
      <c r="BP526" s="65"/>
      <c r="BQ526" s="65"/>
      <c r="BR526" s="65"/>
      <c r="BS526" s="65"/>
      <c r="BT526" s="65"/>
      <c r="BU526" s="55" t="str">
        <f>IF(AND($D526 &lt;&gt; "", $D526 &lt;&gt; $E526, $F526 &lt;&gt; "x.x.x.x.x.x.x"), VLOOKUP($E526, Parameter!$E$3:$N$5000, 9, FALSE), "")</f>
        <v/>
      </c>
      <c r="BV526" s="55" t="str">
        <f>IF(AND($D526 &lt;&gt; "", $D526 &lt;&gt; $E526, $F526 &lt;&gt; "x.x.x.x.x.x.x"), VLOOKUP($E526, Parameter!$E$3:$N$5000, 10, FALSE), "")</f>
        <v/>
      </c>
      <c r="BW526" s="55" t="str">
        <f>IF(AND($D526 &lt;&gt; "", $D526 &lt;&gt; $E526, $F526 &lt;&gt; "x.x.x.x.x.x.x"), VLOOKUP($C526, Parameter!$A$4:$L$5000, 3, FALSE), "")</f>
        <v/>
      </c>
      <c r="BX526" s="55" t="str">
        <f>IF(AND($D526 &lt;&gt; "", $D526 &lt;&gt; $E526, $F526 &lt;&gt; "x.x.x.x.x.x.x"), VLOOKUP($C526, Parameter!$A$4:$L$5000, 4, FALSE), "")</f>
        <v/>
      </c>
      <c r="BY526" s="56">
        <f t="shared" si="231"/>
        <v>0</v>
      </c>
      <c r="BZ526" s="55" t="str">
        <f t="shared" si="232"/>
        <v>Intra</v>
      </c>
      <c r="CA526" s="55" t="str">
        <f>IF($BZ526="Ekstra", Parameter3!$B$2, "")</f>
        <v/>
      </c>
      <c r="CB526" s="55" t="str">
        <f>IF($BZ526="Ekstra", Parameter3!$C$2, "")</f>
        <v/>
      </c>
      <c r="CC526" s="55" t="str">
        <f>IF($BZ526="Ekstra", VLOOKUP($E526, Parameter!$E$3:$N$5000, 9, FALSE), "")</f>
        <v/>
      </c>
      <c r="CD526" s="55" t="str">
        <f>IF($BZ526="Ekstra", VLOOKUP($E526, Parameter!$E$3:$N$5000, 10, FALSE), "")</f>
        <v/>
      </c>
      <c r="CE526" s="56">
        <f t="shared" si="233"/>
        <v>0</v>
      </c>
      <c r="CF526" s="55" t="str">
        <f t="shared" si="218"/>
        <v/>
      </c>
      <c r="CG526" s="55" t="str">
        <f t="shared" si="218"/>
        <v/>
      </c>
      <c r="CH526" s="55" t="str">
        <f t="shared" si="234"/>
        <v/>
      </c>
      <c r="CI526" s="55" t="str">
        <f>IF($F526="x.x.x.x.x.x.x", VLOOKUP($C526, Parameter!$A$4:$L$5000, 4, FALSE), "")</f>
        <v/>
      </c>
      <c r="CJ526" s="56">
        <f t="shared" si="235"/>
        <v>0</v>
      </c>
      <c r="CM526" s="4" t="str">
        <f t="shared" si="236"/>
        <v>...-...-.....</v>
      </c>
      <c r="CN526" s="57">
        <f t="shared" si="237"/>
        <v>0</v>
      </c>
      <c r="CO526" s="58">
        <f t="shared" si="238"/>
        <v>0</v>
      </c>
      <c r="CP526" s="4" t="str">
        <f t="shared" si="239"/>
        <v/>
      </c>
      <c r="CQ526" s="4" t="b">
        <f t="shared" si="240"/>
        <v>0</v>
      </c>
      <c r="CR526" s="4" t="str">
        <f t="shared" si="241"/>
        <v/>
      </c>
      <c r="CS526" s="4" t="str">
        <f t="shared" si="242"/>
        <v/>
      </c>
      <c r="CT526" s="91" t="b">
        <f t="shared" si="219"/>
        <v>0</v>
      </c>
    </row>
    <row r="527" spans="1:98" s="4" customFormat="1" x14ac:dyDescent="0.25">
      <c r="A527" s="50" t="str">
        <f t="shared" si="220"/>
        <v>...</v>
      </c>
      <c r="B527" s="50" t="str">
        <f t="shared" si="221"/>
        <v>...</v>
      </c>
      <c r="C527" s="50" t="str">
        <f t="shared" si="222"/>
        <v>.....</v>
      </c>
      <c r="D527" s="50" t="str">
        <f>IF($C527=".....","",_xlfn.IFNA(VLOOKUP($C527, Parameter!$A$4:$L$5000, 3, FALSE), ""))</f>
        <v/>
      </c>
      <c r="E527" s="50" t="str">
        <f t="shared" si="223"/>
        <v>.....</v>
      </c>
      <c r="F527" s="50" t="str">
        <f t="shared" si="224"/>
        <v>......</v>
      </c>
      <c r="G527" s="50" t="str">
        <f t="shared" si="225"/>
        <v>...</v>
      </c>
      <c r="H527" s="40">
        <f>IF(E527=".....", 0, _xlfn.IFNA(VLOOKUP($E527, Parameter2!$A$2:$C$5000, 3, FALSE), 0))</f>
        <v>0</v>
      </c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18" t="str">
        <f>IF(C527=".....","",_xlfn.IFNA(VLOOKUP($C527, Parameter!$A$4:$B$5000, 2, FALSE), "Kode belanja salah :("))</f>
        <v/>
      </c>
      <c r="X527" s="35"/>
      <c r="Y527" s="121"/>
      <c r="Z527" s="17"/>
      <c r="AA527" s="20"/>
      <c r="AB527" s="41" t="str">
        <f>IF($C527=".....","",VLOOKUP($C527, Parameter!$A$4:$L$5000, 6, FALSE))</f>
        <v/>
      </c>
      <c r="AC527" s="41" t="str">
        <f>IF($C527=".....","",VLOOKUP($C527, Parameter!$A$4:$L$5000, 7, FALSE))</f>
        <v/>
      </c>
      <c r="AD527" s="41" t="str">
        <f>IF($C527=".....","",VLOOKUP($C527, Parameter!$A$4:$L$5000, 8, FALSE))</f>
        <v/>
      </c>
      <c r="AE527" s="41" t="str">
        <f>IF($C527=".....","",VLOOKUP($C527, Parameter!$A$4:$L$5000, 9, FALSE))</f>
        <v/>
      </c>
      <c r="AF527" s="41" t="str">
        <f>IF($C527=".....","",VLOOKUP($C527, Parameter!$A$4:$L$5000, 10, FALSE))</f>
        <v/>
      </c>
      <c r="AG527" s="41" t="str">
        <f>IF($C527=".....","",VLOOKUP($C527, Parameter!$A$4:$L$5000, 11, FALSE))</f>
        <v/>
      </c>
      <c r="AH527" s="41" t="str">
        <f>IF($C527="..0.0.0.000","",_xlfn.IFNA(VLOOKUP($C527, Parameter!$A$4:$L$5000, 12, FALSE), ""))</f>
        <v/>
      </c>
      <c r="AI527" s="39"/>
      <c r="AJ527" s="39"/>
      <c r="AK527" s="39"/>
      <c r="AL527" s="39"/>
      <c r="AM527" s="39"/>
      <c r="AN527" s="39"/>
      <c r="AO527" s="39"/>
      <c r="AP527" s="41" t="str">
        <f>IF(F527="......", "", _xlfn.IFNA(VLOOKUP(F527, Parameter2!$D$2:$E$15000, 2, FALSE), "Kode aset salah :("))</f>
        <v/>
      </c>
      <c r="AQ527" s="39"/>
      <c r="AR527" s="51"/>
      <c r="AS527" s="52"/>
      <c r="AT527" s="53">
        <f t="shared" si="226"/>
        <v>0</v>
      </c>
      <c r="AU527" s="39" t="str">
        <f t="shared" si="227"/>
        <v/>
      </c>
      <c r="AV527" s="39" t="str">
        <f t="shared" si="228"/>
        <v/>
      </c>
      <c r="AW527" s="39" t="str">
        <f t="shared" si="229"/>
        <v/>
      </c>
      <c r="AX527" s="39" t="str">
        <f t="shared" si="230"/>
        <v/>
      </c>
      <c r="AY527" s="41" t="str">
        <f>IF(G527="...", "", VLOOKUP(G527, UPB!$A$3:$B$5000, 2, FALSE))</f>
        <v/>
      </c>
      <c r="AZ527" s="84"/>
      <c r="BA527" s="76"/>
      <c r="BB527" s="65"/>
      <c r="BC527" s="65"/>
      <c r="BD527" s="54"/>
      <c r="BE527" s="65"/>
      <c r="BF527" s="65"/>
      <c r="BG527" s="65"/>
      <c r="BH527" s="65"/>
      <c r="BI527" s="65"/>
      <c r="BJ527" s="65"/>
      <c r="BK527" s="65"/>
      <c r="BL527" s="65"/>
      <c r="BM527" s="65"/>
      <c r="BN527" s="70"/>
      <c r="BO527" s="65"/>
      <c r="BP527" s="65"/>
      <c r="BQ527" s="65"/>
      <c r="BR527" s="65"/>
      <c r="BS527" s="65"/>
      <c r="BT527" s="65"/>
      <c r="BU527" s="55" t="str">
        <f>IF(AND($D527 &lt;&gt; "", $D527 &lt;&gt; $E527, $F527 &lt;&gt; "x.x.x.x.x.x.x"), VLOOKUP($E527, Parameter!$E$3:$N$5000, 9, FALSE), "")</f>
        <v/>
      </c>
      <c r="BV527" s="55" t="str">
        <f>IF(AND($D527 &lt;&gt; "", $D527 &lt;&gt; $E527, $F527 &lt;&gt; "x.x.x.x.x.x.x"), VLOOKUP($E527, Parameter!$E$3:$N$5000, 10, FALSE), "")</f>
        <v/>
      </c>
      <c r="BW527" s="55" t="str">
        <f>IF(AND($D527 &lt;&gt; "", $D527 &lt;&gt; $E527, $F527 &lt;&gt; "x.x.x.x.x.x.x"), VLOOKUP($C527, Parameter!$A$4:$L$5000, 3, FALSE), "")</f>
        <v/>
      </c>
      <c r="BX527" s="55" t="str">
        <f>IF(AND($D527 &lt;&gt; "", $D527 &lt;&gt; $E527, $F527 &lt;&gt; "x.x.x.x.x.x.x"), VLOOKUP($C527, Parameter!$A$4:$L$5000, 4, FALSE), "")</f>
        <v/>
      </c>
      <c r="BY527" s="56">
        <f t="shared" si="231"/>
        <v>0</v>
      </c>
      <c r="BZ527" s="55" t="str">
        <f t="shared" si="232"/>
        <v>Intra</v>
      </c>
      <c r="CA527" s="55" t="str">
        <f>IF($BZ527="Ekstra", Parameter3!$B$2, "")</f>
        <v/>
      </c>
      <c r="CB527" s="55" t="str">
        <f>IF($BZ527="Ekstra", Parameter3!$C$2, "")</f>
        <v/>
      </c>
      <c r="CC527" s="55" t="str">
        <f>IF($BZ527="Ekstra", VLOOKUP($E527, Parameter!$E$3:$N$5000, 9, FALSE), "")</f>
        <v/>
      </c>
      <c r="CD527" s="55" t="str">
        <f>IF($BZ527="Ekstra", VLOOKUP($E527, Parameter!$E$3:$N$5000, 10, FALSE), "")</f>
        <v/>
      </c>
      <c r="CE527" s="56">
        <f t="shared" si="233"/>
        <v>0</v>
      </c>
      <c r="CF527" s="55" t="str">
        <f t="shared" si="218"/>
        <v/>
      </c>
      <c r="CG527" s="55" t="str">
        <f t="shared" si="218"/>
        <v/>
      </c>
      <c r="CH527" s="55" t="str">
        <f t="shared" si="234"/>
        <v/>
      </c>
      <c r="CI527" s="55" t="str">
        <f>IF($F527="x.x.x.x.x.x.x", VLOOKUP($C527, Parameter!$A$4:$L$5000, 4, FALSE), "")</f>
        <v/>
      </c>
      <c r="CJ527" s="56">
        <f t="shared" si="235"/>
        <v>0</v>
      </c>
      <c r="CM527" s="4" t="str">
        <f t="shared" si="236"/>
        <v>...-...-.....</v>
      </c>
      <c r="CN527" s="57">
        <f t="shared" si="237"/>
        <v>0</v>
      </c>
      <c r="CO527" s="58">
        <f t="shared" si="238"/>
        <v>0</v>
      </c>
      <c r="CP527" s="4" t="str">
        <f t="shared" si="239"/>
        <v/>
      </c>
      <c r="CQ527" s="4" t="b">
        <f t="shared" si="240"/>
        <v>0</v>
      </c>
      <c r="CR527" s="4" t="str">
        <f t="shared" si="241"/>
        <v/>
      </c>
      <c r="CS527" s="4" t="str">
        <f t="shared" si="242"/>
        <v/>
      </c>
      <c r="CT527" s="91" t="b">
        <f t="shared" si="219"/>
        <v>0</v>
      </c>
    </row>
    <row r="528" spans="1:98" s="4" customFormat="1" x14ac:dyDescent="0.25">
      <c r="A528" s="50" t="str">
        <f t="shared" si="220"/>
        <v>...</v>
      </c>
      <c r="B528" s="50" t="str">
        <f t="shared" si="221"/>
        <v>...</v>
      </c>
      <c r="C528" s="50" t="str">
        <f t="shared" si="222"/>
        <v>.....</v>
      </c>
      <c r="D528" s="50" t="str">
        <f>IF($C528=".....","",_xlfn.IFNA(VLOOKUP($C528, Parameter!$A$4:$L$5000, 3, FALSE), ""))</f>
        <v/>
      </c>
      <c r="E528" s="50" t="str">
        <f t="shared" si="223"/>
        <v>.....</v>
      </c>
      <c r="F528" s="50" t="str">
        <f t="shared" si="224"/>
        <v>......</v>
      </c>
      <c r="G528" s="50" t="str">
        <f t="shared" si="225"/>
        <v>...</v>
      </c>
      <c r="H528" s="40">
        <f>IF(E528=".....", 0, _xlfn.IFNA(VLOOKUP($E528, Parameter2!$A$2:$C$5000, 3, FALSE), 0))</f>
        <v>0</v>
      </c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18" t="str">
        <f>IF(C528=".....","",_xlfn.IFNA(VLOOKUP($C528, Parameter!$A$4:$B$5000, 2, FALSE), "Kode belanja salah :("))</f>
        <v/>
      </c>
      <c r="X528" s="35"/>
      <c r="Y528" s="121"/>
      <c r="Z528" s="17"/>
      <c r="AA528" s="20"/>
      <c r="AB528" s="41" t="str">
        <f>IF($C528=".....","",VLOOKUP($C528, Parameter!$A$4:$L$5000, 6, FALSE))</f>
        <v/>
      </c>
      <c r="AC528" s="41" t="str">
        <f>IF($C528=".....","",VLOOKUP($C528, Parameter!$A$4:$L$5000, 7, FALSE))</f>
        <v/>
      </c>
      <c r="AD528" s="41" t="str">
        <f>IF($C528=".....","",VLOOKUP($C528, Parameter!$A$4:$L$5000, 8, FALSE))</f>
        <v/>
      </c>
      <c r="AE528" s="41" t="str">
        <f>IF($C528=".....","",VLOOKUP($C528, Parameter!$A$4:$L$5000, 9, FALSE))</f>
        <v/>
      </c>
      <c r="AF528" s="41" t="str">
        <f>IF($C528=".....","",VLOOKUP($C528, Parameter!$A$4:$L$5000, 10, FALSE))</f>
        <v/>
      </c>
      <c r="AG528" s="41" t="str">
        <f>IF($C528=".....","",VLOOKUP($C528, Parameter!$A$4:$L$5000, 11, FALSE))</f>
        <v/>
      </c>
      <c r="AH528" s="41" t="str">
        <f>IF($C528="..0.0.0.000","",_xlfn.IFNA(VLOOKUP($C528, Parameter!$A$4:$L$5000, 12, FALSE), ""))</f>
        <v/>
      </c>
      <c r="AI528" s="39"/>
      <c r="AJ528" s="39"/>
      <c r="AK528" s="39"/>
      <c r="AL528" s="39"/>
      <c r="AM528" s="39"/>
      <c r="AN528" s="39"/>
      <c r="AO528" s="39"/>
      <c r="AP528" s="41" t="str">
        <f>IF(F528="......", "", _xlfn.IFNA(VLOOKUP(F528, Parameter2!$D$2:$E$15000, 2, FALSE), "Kode aset salah :("))</f>
        <v/>
      </c>
      <c r="AQ528" s="39"/>
      <c r="AR528" s="51"/>
      <c r="AS528" s="52"/>
      <c r="AT528" s="53">
        <f t="shared" si="226"/>
        <v>0</v>
      </c>
      <c r="AU528" s="39" t="str">
        <f t="shared" si="227"/>
        <v/>
      </c>
      <c r="AV528" s="39" t="str">
        <f t="shared" si="228"/>
        <v/>
      </c>
      <c r="AW528" s="39" t="str">
        <f t="shared" si="229"/>
        <v/>
      </c>
      <c r="AX528" s="39" t="str">
        <f t="shared" si="230"/>
        <v/>
      </c>
      <c r="AY528" s="41" t="str">
        <f>IF(G528="...", "", VLOOKUP(G528, UPB!$A$3:$B$5000, 2, FALSE))</f>
        <v/>
      </c>
      <c r="AZ528" s="84"/>
      <c r="BA528" s="76"/>
      <c r="BB528" s="65"/>
      <c r="BC528" s="65"/>
      <c r="BD528" s="54"/>
      <c r="BE528" s="65"/>
      <c r="BF528" s="65"/>
      <c r="BG528" s="65"/>
      <c r="BH528" s="65"/>
      <c r="BI528" s="65"/>
      <c r="BJ528" s="65"/>
      <c r="BK528" s="65"/>
      <c r="BL528" s="65"/>
      <c r="BM528" s="65"/>
      <c r="BN528" s="70"/>
      <c r="BO528" s="65"/>
      <c r="BP528" s="65"/>
      <c r="BQ528" s="65"/>
      <c r="BR528" s="65"/>
      <c r="BS528" s="65"/>
      <c r="BT528" s="65"/>
      <c r="BU528" s="55" t="str">
        <f>IF(AND($D528 &lt;&gt; "", $D528 &lt;&gt; $E528, $F528 &lt;&gt; "x.x.x.x.x.x.x"), VLOOKUP($E528, Parameter!$E$3:$N$5000, 9, FALSE), "")</f>
        <v/>
      </c>
      <c r="BV528" s="55" t="str">
        <f>IF(AND($D528 &lt;&gt; "", $D528 &lt;&gt; $E528, $F528 &lt;&gt; "x.x.x.x.x.x.x"), VLOOKUP($E528, Parameter!$E$3:$N$5000, 10, FALSE), "")</f>
        <v/>
      </c>
      <c r="BW528" s="55" t="str">
        <f>IF(AND($D528 &lt;&gt; "", $D528 &lt;&gt; $E528, $F528 &lt;&gt; "x.x.x.x.x.x.x"), VLOOKUP($C528, Parameter!$A$4:$L$5000, 3, FALSE), "")</f>
        <v/>
      </c>
      <c r="BX528" s="55" t="str">
        <f>IF(AND($D528 &lt;&gt; "", $D528 &lt;&gt; $E528, $F528 &lt;&gt; "x.x.x.x.x.x.x"), VLOOKUP($C528, Parameter!$A$4:$L$5000, 4, FALSE), "")</f>
        <v/>
      </c>
      <c r="BY528" s="56">
        <f t="shared" si="231"/>
        <v>0</v>
      </c>
      <c r="BZ528" s="55" t="str">
        <f t="shared" si="232"/>
        <v>Intra</v>
      </c>
      <c r="CA528" s="55" t="str">
        <f>IF($BZ528="Ekstra", Parameter3!$B$2, "")</f>
        <v/>
      </c>
      <c r="CB528" s="55" t="str">
        <f>IF($BZ528="Ekstra", Parameter3!$C$2, "")</f>
        <v/>
      </c>
      <c r="CC528" s="55" t="str">
        <f>IF($BZ528="Ekstra", VLOOKUP($E528, Parameter!$E$3:$N$5000, 9, FALSE), "")</f>
        <v/>
      </c>
      <c r="CD528" s="55" t="str">
        <f>IF($BZ528="Ekstra", VLOOKUP($E528, Parameter!$E$3:$N$5000, 10, FALSE), "")</f>
        <v/>
      </c>
      <c r="CE528" s="56">
        <f t="shared" si="233"/>
        <v>0</v>
      </c>
      <c r="CF528" s="55" t="str">
        <f t="shared" si="218"/>
        <v/>
      </c>
      <c r="CG528" s="55" t="str">
        <f t="shared" si="218"/>
        <v/>
      </c>
      <c r="CH528" s="55" t="str">
        <f t="shared" si="234"/>
        <v/>
      </c>
      <c r="CI528" s="55" t="str">
        <f>IF($F528="x.x.x.x.x.x.x", VLOOKUP($C528, Parameter!$A$4:$L$5000, 4, FALSE), "")</f>
        <v/>
      </c>
      <c r="CJ528" s="56">
        <f t="shared" si="235"/>
        <v>0</v>
      </c>
      <c r="CM528" s="4" t="str">
        <f t="shared" si="236"/>
        <v>...-...-.....</v>
      </c>
      <c r="CN528" s="57">
        <f t="shared" si="237"/>
        <v>0</v>
      </c>
      <c r="CO528" s="58">
        <f t="shared" si="238"/>
        <v>0</v>
      </c>
      <c r="CP528" s="4" t="str">
        <f t="shared" si="239"/>
        <v/>
      </c>
      <c r="CQ528" s="4" t="b">
        <f t="shared" si="240"/>
        <v>0</v>
      </c>
      <c r="CR528" s="4" t="str">
        <f t="shared" si="241"/>
        <v/>
      </c>
      <c r="CS528" s="4" t="str">
        <f t="shared" si="242"/>
        <v/>
      </c>
      <c r="CT528" s="91" t="b">
        <f t="shared" si="219"/>
        <v>0</v>
      </c>
    </row>
    <row r="529" spans="1:98" s="4" customFormat="1" x14ac:dyDescent="0.25">
      <c r="A529" s="50" t="str">
        <f t="shared" si="220"/>
        <v>...</v>
      </c>
      <c r="B529" s="50" t="str">
        <f t="shared" si="221"/>
        <v>...</v>
      </c>
      <c r="C529" s="50" t="str">
        <f t="shared" si="222"/>
        <v>.....</v>
      </c>
      <c r="D529" s="50" t="str">
        <f>IF($C529=".....","",_xlfn.IFNA(VLOOKUP($C529, Parameter!$A$4:$L$5000, 3, FALSE), ""))</f>
        <v/>
      </c>
      <c r="E529" s="50" t="str">
        <f t="shared" si="223"/>
        <v>.....</v>
      </c>
      <c r="F529" s="50" t="str">
        <f t="shared" si="224"/>
        <v>......</v>
      </c>
      <c r="G529" s="50" t="str">
        <f t="shared" si="225"/>
        <v>...</v>
      </c>
      <c r="H529" s="40">
        <f>IF(E529=".....", 0, _xlfn.IFNA(VLOOKUP($E529, Parameter2!$A$2:$C$5000, 3, FALSE), 0))</f>
        <v>0</v>
      </c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18" t="str">
        <f>IF(C529=".....","",_xlfn.IFNA(VLOOKUP($C529, Parameter!$A$4:$B$5000, 2, FALSE), "Kode belanja salah :("))</f>
        <v/>
      </c>
      <c r="X529" s="35"/>
      <c r="Y529" s="121"/>
      <c r="Z529" s="17"/>
      <c r="AA529" s="20"/>
      <c r="AB529" s="41" t="str">
        <f>IF($C529=".....","",VLOOKUP($C529, Parameter!$A$4:$L$5000, 6, FALSE))</f>
        <v/>
      </c>
      <c r="AC529" s="41" t="str">
        <f>IF($C529=".....","",VLOOKUP($C529, Parameter!$A$4:$L$5000, 7, FALSE))</f>
        <v/>
      </c>
      <c r="AD529" s="41" t="str">
        <f>IF($C529=".....","",VLOOKUP($C529, Parameter!$A$4:$L$5000, 8, FALSE))</f>
        <v/>
      </c>
      <c r="AE529" s="41" t="str">
        <f>IF($C529=".....","",VLOOKUP($C529, Parameter!$A$4:$L$5000, 9, FALSE))</f>
        <v/>
      </c>
      <c r="AF529" s="41" t="str">
        <f>IF($C529=".....","",VLOOKUP($C529, Parameter!$A$4:$L$5000, 10, FALSE))</f>
        <v/>
      </c>
      <c r="AG529" s="41" t="str">
        <f>IF($C529=".....","",VLOOKUP($C529, Parameter!$A$4:$L$5000, 11, FALSE))</f>
        <v/>
      </c>
      <c r="AH529" s="41" t="str">
        <f>IF($C529="..0.0.0.000","",_xlfn.IFNA(VLOOKUP($C529, Parameter!$A$4:$L$5000, 12, FALSE), ""))</f>
        <v/>
      </c>
      <c r="AI529" s="39"/>
      <c r="AJ529" s="39"/>
      <c r="AK529" s="39"/>
      <c r="AL529" s="39"/>
      <c r="AM529" s="39"/>
      <c r="AN529" s="39"/>
      <c r="AO529" s="39"/>
      <c r="AP529" s="41" t="str">
        <f>IF(F529="......", "", _xlfn.IFNA(VLOOKUP(F529, Parameter2!$D$2:$E$15000, 2, FALSE), "Kode aset salah :("))</f>
        <v/>
      </c>
      <c r="AQ529" s="39"/>
      <c r="AR529" s="51"/>
      <c r="AS529" s="52"/>
      <c r="AT529" s="53">
        <f t="shared" si="226"/>
        <v>0</v>
      </c>
      <c r="AU529" s="39" t="str">
        <f t="shared" si="227"/>
        <v/>
      </c>
      <c r="AV529" s="39" t="str">
        <f t="shared" si="228"/>
        <v/>
      </c>
      <c r="AW529" s="39" t="str">
        <f t="shared" si="229"/>
        <v/>
      </c>
      <c r="AX529" s="39" t="str">
        <f t="shared" si="230"/>
        <v/>
      </c>
      <c r="AY529" s="41" t="str">
        <f>IF(G529="...", "", VLOOKUP(G529, UPB!$A$3:$B$5000, 2, FALSE))</f>
        <v/>
      </c>
      <c r="AZ529" s="84"/>
      <c r="BA529" s="76"/>
      <c r="BB529" s="65"/>
      <c r="BC529" s="65"/>
      <c r="BD529" s="54"/>
      <c r="BE529" s="65"/>
      <c r="BF529" s="65"/>
      <c r="BG529" s="65"/>
      <c r="BH529" s="65"/>
      <c r="BI529" s="65"/>
      <c r="BJ529" s="65"/>
      <c r="BK529" s="65"/>
      <c r="BL529" s="65"/>
      <c r="BM529" s="65"/>
      <c r="BN529" s="70"/>
      <c r="BO529" s="65"/>
      <c r="BP529" s="65"/>
      <c r="BQ529" s="65"/>
      <c r="BR529" s="65"/>
      <c r="BS529" s="65"/>
      <c r="BT529" s="65"/>
      <c r="BU529" s="55" t="str">
        <f>IF(AND($D529 &lt;&gt; "", $D529 &lt;&gt; $E529, $F529 &lt;&gt; "x.x.x.x.x.x.x"), VLOOKUP($E529, Parameter!$E$3:$N$5000, 9, FALSE), "")</f>
        <v/>
      </c>
      <c r="BV529" s="55" t="str">
        <f>IF(AND($D529 &lt;&gt; "", $D529 &lt;&gt; $E529, $F529 &lt;&gt; "x.x.x.x.x.x.x"), VLOOKUP($E529, Parameter!$E$3:$N$5000, 10, FALSE), "")</f>
        <v/>
      </c>
      <c r="BW529" s="55" t="str">
        <f>IF(AND($D529 &lt;&gt; "", $D529 &lt;&gt; $E529, $F529 &lt;&gt; "x.x.x.x.x.x.x"), VLOOKUP($C529, Parameter!$A$4:$L$5000, 3, FALSE), "")</f>
        <v/>
      </c>
      <c r="BX529" s="55" t="str">
        <f>IF(AND($D529 &lt;&gt; "", $D529 &lt;&gt; $E529, $F529 &lt;&gt; "x.x.x.x.x.x.x"), VLOOKUP($C529, Parameter!$A$4:$L$5000, 4, FALSE), "")</f>
        <v/>
      </c>
      <c r="BY529" s="56">
        <f t="shared" si="231"/>
        <v>0</v>
      </c>
      <c r="BZ529" s="55" t="str">
        <f t="shared" si="232"/>
        <v>Intra</v>
      </c>
      <c r="CA529" s="55" t="str">
        <f>IF($BZ529="Ekstra", Parameter3!$B$2, "")</f>
        <v/>
      </c>
      <c r="CB529" s="55" t="str">
        <f>IF($BZ529="Ekstra", Parameter3!$C$2, "")</f>
        <v/>
      </c>
      <c r="CC529" s="55" t="str">
        <f>IF($BZ529="Ekstra", VLOOKUP($E529, Parameter!$E$3:$N$5000, 9, FALSE), "")</f>
        <v/>
      </c>
      <c r="CD529" s="55" t="str">
        <f>IF($BZ529="Ekstra", VLOOKUP($E529, Parameter!$E$3:$N$5000, 10, FALSE), "")</f>
        <v/>
      </c>
      <c r="CE529" s="56">
        <f t="shared" si="233"/>
        <v>0</v>
      </c>
      <c r="CF529" s="55" t="str">
        <f t="shared" si="218"/>
        <v/>
      </c>
      <c r="CG529" s="55" t="str">
        <f t="shared" si="218"/>
        <v/>
      </c>
      <c r="CH529" s="55" t="str">
        <f t="shared" si="234"/>
        <v/>
      </c>
      <c r="CI529" s="55" t="str">
        <f>IF($F529="x.x.x.x.x.x.x", VLOOKUP($C529, Parameter!$A$4:$L$5000, 4, FALSE), "")</f>
        <v/>
      </c>
      <c r="CJ529" s="56">
        <f t="shared" si="235"/>
        <v>0</v>
      </c>
      <c r="CM529" s="4" t="str">
        <f t="shared" si="236"/>
        <v>...-...-.....</v>
      </c>
      <c r="CN529" s="57">
        <f t="shared" si="237"/>
        <v>0</v>
      </c>
      <c r="CO529" s="58">
        <f t="shared" si="238"/>
        <v>0</v>
      </c>
      <c r="CP529" s="4" t="str">
        <f t="shared" si="239"/>
        <v/>
      </c>
      <c r="CQ529" s="4" t="b">
        <f t="shared" si="240"/>
        <v>0</v>
      </c>
      <c r="CR529" s="4" t="str">
        <f t="shared" si="241"/>
        <v/>
      </c>
      <c r="CS529" s="4" t="str">
        <f t="shared" si="242"/>
        <v/>
      </c>
      <c r="CT529" s="91" t="b">
        <f t="shared" si="219"/>
        <v>0</v>
      </c>
    </row>
    <row r="530" spans="1:98" s="4" customFormat="1" x14ac:dyDescent="0.25">
      <c r="A530" s="50" t="str">
        <f t="shared" si="220"/>
        <v>...</v>
      </c>
      <c r="B530" s="50" t="str">
        <f t="shared" si="221"/>
        <v>...</v>
      </c>
      <c r="C530" s="50" t="str">
        <f t="shared" si="222"/>
        <v>.....</v>
      </c>
      <c r="D530" s="50" t="str">
        <f>IF($C530=".....","",_xlfn.IFNA(VLOOKUP($C530, Parameter!$A$4:$L$5000, 3, FALSE), ""))</f>
        <v/>
      </c>
      <c r="E530" s="50" t="str">
        <f t="shared" si="223"/>
        <v>.....</v>
      </c>
      <c r="F530" s="50" t="str">
        <f t="shared" si="224"/>
        <v>......</v>
      </c>
      <c r="G530" s="50" t="str">
        <f t="shared" si="225"/>
        <v>...</v>
      </c>
      <c r="H530" s="40">
        <f>IF(E530=".....", 0, _xlfn.IFNA(VLOOKUP($E530, Parameter2!$A$2:$C$5000, 3, FALSE), 0))</f>
        <v>0</v>
      </c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18" t="str">
        <f>IF(C530=".....","",_xlfn.IFNA(VLOOKUP($C530, Parameter!$A$4:$B$5000, 2, FALSE), "Kode belanja salah :("))</f>
        <v/>
      </c>
      <c r="X530" s="35"/>
      <c r="Y530" s="121"/>
      <c r="Z530" s="17"/>
      <c r="AA530" s="20"/>
      <c r="AB530" s="41" t="str">
        <f>IF($C530=".....","",VLOOKUP($C530, Parameter!$A$4:$L$5000, 6, FALSE))</f>
        <v/>
      </c>
      <c r="AC530" s="41" t="str">
        <f>IF($C530=".....","",VLOOKUP($C530, Parameter!$A$4:$L$5000, 7, FALSE))</f>
        <v/>
      </c>
      <c r="AD530" s="41" t="str">
        <f>IF($C530=".....","",VLOOKUP($C530, Parameter!$A$4:$L$5000, 8, FALSE))</f>
        <v/>
      </c>
      <c r="AE530" s="41" t="str">
        <f>IF($C530=".....","",VLOOKUP($C530, Parameter!$A$4:$L$5000, 9, FALSE))</f>
        <v/>
      </c>
      <c r="AF530" s="41" t="str">
        <f>IF($C530=".....","",VLOOKUP($C530, Parameter!$A$4:$L$5000, 10, FALSE))</f>
        <v/>
      </c>
      <c r="AG530" s="41" t="str">
        <f>IF($C530=".....","",VLOOKUP($C530, Parameter!$A$4:$L$5000, 11, FALSE))</f>
        <v/>
      </c>
      <c r="AH530" s="41" t="str">
        <f>IF($C530="..0.0.0.000","",_xlfn.IFNA(VLOOKUP($C530, Parameter!$A$4:$L$5000, 12, FALSE), ""))</f>
        <v/>
      </c>
      <c r="AI530" s="39"/>
      <c r="AJ530" s="39"/>
      <c r="AK530" s="39"/>
      <c r="AL530" s="39"/>
      <c r="AM530" s="39"/>
      <c r="AN530" s="39"/>
      <c r="AO530" s="39"/>
      <c r="AP530" s="41" t="str">
        <f>IF(F530="......", "", _xlfn.IFNA(VLOOKUP(F530, Parameter2!$D$2:$E$15000, 2, FALSE), "Kode aset salah :("))</f>
        <v/>
      </c>
      <c r="AQ530" s="39"/>
      <c r="AR530" s="51"/>
      <c r="AS530" s="52"/>
      <c r="AT530" s="53">
        <f t="shared" si="226"/>
        <v>0</v>
      </c>
      <c r="AU530" s="39" t="str">
        <f t="shared" si="227"/>
        <v/>
      </c>
      <c r="AV530" s="39" t="str">
        <f t="shared" si="228"/>
        <v/>
      </c>
      <c r="AW530" s="39" t="str">
        <f t="shared" si="229"/>
        <v/>
      </c>
      <c r="AX530" s="39" t="str">
        <f t="shared" si="230"/>
        <v/>
      </c>
      <c r="AY530" s="41" t="str">
        <f>IF(G530="...", "", VLOOKUP(G530, UPB!$A$3:$B$5000, 2, FALSE))</f>
        <v/>
      </c>
      <c r="AZ530" s="84"/>
      <c r="BA530" s="76"/>
      <c r="BB530" s="65"/>
      <c r="BC530" s="65"/>
      <c r="BD530" s="54"/>
      <c r="BE530" s="65"/>
      <c r="BF530" s="65"/>
      <c r="BG530" s="65"/>
      <c r="BH530" s="65"/>
      <c r="BI530" s="65"/>
      <c r="BJ530" s="65"/>
      <c r="BK530" s="65"/>
      <c r="BL530" s="65"/>
      <c r="BM530" s="65"/>
      <c r="BN530" s="70"/>
      <c r="BO530" s="65"/>
      <c r="BP530" s="65"/>
      <c r="BQ530" s="65"/>
      <c r="BR530" s="65"/>
      <c r="BS530" s="65"/>
      <c r="BT530" s="65"/>
      <c r="BU530" s="55" t="str">
        <f>IF(AND($D530 &lt;&gt; "", $D530 &lt;&gt; $E530, $F530 &lt;&gt; "x.x.x.x.x.x.x"), VLOOKUP($E530, Parameter!$E$3:$N$5000, 9, FALSE), "")</f>
        <v/>
      </c>
      <c r="BV530" s="55" t="str">
        <f>IF(AND($D530 &lt;&gt; "", $D530 &lt;&gt; $E530, $F530 &lt;&gt; "x.x.x.x.x.x.x"), VLOOKUP($E530, Parameter!$E$3:$N$5000, 10, FALSE), "")</f>
        <v/>
      </c>
      <c r="BW530" s="55" t="str">
        <f>IF(AND($D530 &lt;&gt; "", $D530 &lt;&gt; $E530, $F530 &lt;&gt; "x.x.x.x.x.x.x"), VLOOKUP($C530, Parameter!$A$4:$L$5000, 3, FALSE), "")</f>
        <v/>
      </c>
      <c r="BX530" s="55" t="str">
        <f>IF(AND($D530 &lt;&gt; "", $D530 &lt;&gt; $E530, $F530 &lt;&gt; "x.x.x.x.x.x.x"), VLOOKUP($C530, Parameter!$A$4:$L$5000, 4, FALSE), "")</f>
        <v/>
      </c>
      <c r="BY530" s="56">
        <f t="shared" si="231"/>
        <v>0</v>
      </c>
      <c r="BZ530" s="55" t="str">
        <f t="shared" si="232"/>
        <v>Intra</v>
      </c>
      <c r="CA530" s="55" t="str">
        <f>IF($BZ530="Ekstra", Parameter3!$B$2, "")</f>
        <v/>
      </c>
      <c r="CB530" s="55" t="str">
        <f>IF($BZ530="Ekstra", Parameter3!$C$2, "")</f>
        <v/>
      </c>
      <c r="CC530" s="55" t="str">
        <f>IF($BZ530="Ekstra", VLOOKUP($E530, Parameter!$E$3:$N$5000, 9, FALSE), "")</f>
        <v/>
      </c>
      <c r="CD530" s="55" t="str">
        <f>IF($BZ530="Ekstra", VLOOKUP($E530, Parameter!$E$3:$N$5000, 10, FALSE), "")</f>
        <v/>
      </c>
      <c r="CE530" s="56">
        <f t="shared" si="233"/>
        <v>0</v>
      </c>
      <c r="CF530" s="55" t="str">
        <f t="shared" si="218"/>
        <v/>
      </c>
      <c r="CG530" s="55" t="str">
        <f t="shared" si="218"/>
        <v/>
      </c>
      <c r="CH530" s="55" t="str">
        <f t="shared" si="234"/>
        <v/>
      </c>
      <c r="CI530" s="55" t="str">
        <f>IF($F530="x.x.x.x.x.x.x", VLOOKUP($C530, Parameter!$A$4:$L$5000, 4, FALSE), "")</f>
        <v/>
      </c>
      <c r="CJ530" s="56">
        <f t="shared" si="235"/>
        <v>0</v>
      </c>
      <c r="CM530" s="4" t="str">
        <f t="shared" si="236"/>
        <v>...-...-.....</v>
      </c>
      <c r="CN530" s="57">
        <f t="shared" si="237"/>
        <v>0</v>
      </c>
      <c r="CO530" s="58">
        <f t="shared" si="238"/>
        <v>0</v>
      </c>
      <c r="CP530" s="4" t="str">
        <f t="shared" si="239"/>
        <v/>
      </c>
      <c r="CQ530" s="4" t="b">
        <f t="shared" si="240"/>
        <v>0</v>
      </c>
      <c r="CR530" s="4" t="str">
        <f t="shared" si="241"/>
        <v/>
      </c>
      <c r="CS530" s="4" t="str">
        <f t="shared" si="242"/>
        <v/>
      </c>
      <c r="CT530" s="91" t="b">
        <f t="shared" si="219"/>
        <v>0</v>
      </c>
    </row>
    <row r="531" spans="1:98" s="4" customFormat="1" x14ac:dyDescent="0.25">
      <c r="A531" s="50" t="str">
        <f t="shared" si="220"/>
        <v>...</v>
      </c>
      <c r="B531" s="50" t="str">
        <f t="shared" si="221"/>
        <v>...</v>
      </c>
      <c r="C531" s="50" t="str">
        <f t="shared" si="222"/>
        <v>.....</v>
      </c>
      <c r="D531" s="50" t="str">
        <f>IF($C531=".....","",_xlfn.IFNA(VLOOKUP($C531, Parameter!$A$4:$L$5000, 3, FALSE), ""))</f>
        <v/>
      </c>
      <c r="E531" s="50" t="str">
        <f t="shared" si="223"/>
        <v>.....</v>
      </c>
      <c r="F531" s="50" t="str">
        <f t="shared" si="224"/>
        <v>......</v>
      </c>
      <c r="G531" s="50" t="str">
        <f t="shared" si="225"/>
        <v>...</v>
      </c>
      <c r="H531" s="40">
        <f>IF(E531=".....", 0, _xlfn.IFNA(VLOOKUP($E531, Parameter2!$A$2:$C$5000, 3, FALSE), 0))</f>
        <v>0</v>
      </c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18" t="str">
        <f>IF(C531=".....","",_xlfn.IFNA(VLOOKUP($C531, Parameter!$A$4:$B$5000, 2, FALSE), "Kode belanja salah :("))</f>
        <v/>
      </c>
      <c r="X531" s="35"/>
      <c r="Y531" s="121"/>
      <c r="Z531" s="17"/>
      <c r="AA531" s="20"/>
      <c r="AB531" s="41" t="str">
        <f>IF($C531=".....","",VLOOKUP($C531, Parameter!$A$4:$L$5000, 6, FALSE))</f>
        <v/>
      </c>
      <c r="AC531" s="41" t="str">
        <f>IF($C531=".....","",VLOOKUP($C531, Parameter!$A$4:$L$5000, 7, FALSE))</f>
        <v/>
      </c>
      <c r="AD531" s="41" t="str">
        <f>IF($C531=".....","",VLOOKUP($C531, Parameter!$A$4:$L$5000, 8, FALSE))</f>
        <v/>
      </c>
      <c r="AE531" s="41" t="str">
        <f>IF($C531=".....","",VLOOKUP($C531, Parameter!$A$4:$L$5000, 9, FALSE))</f>
        <v/>
      </c>
      <c r="AF531" s="41" t="str">
        <f>IF($C531=".....","",VLOOKUP($C531, Parameter!$A$4:$L$5000, 10, FALSE))</f>
        <v/>
      </c>
      <c r="AG531" s="41" t="str">
        <f>IF($C531=".....","",VLOOKUP($C531, Parameter!$A$4:$L$5000, 11, FALSE))</f>
        <v/>
      </c>
      <c r="AH531" s="41" t="str">
        <f>IF($C531="..0.0.0.000","",_xlfn.IFNA(VLOOKUP($C531, Parameter!$A$4:$L$5000, 12, FALSE), ""))</f>
        <v/>
      </c>
      <c r="AI531" s="39"/>
      <c r="AJ531" s="39"/>
      <c r="AK531" s="39"/>
      <c r="AL531" s="39"/>
      <c r="AM531" s="39"/>
      <c r="AN531" s="39"/>
      <c r="AO531" s="39"/>
      <c r="AP531" s="41" t="str">
        <f>IF(F531="......", "", _xlfn.IFNA(VLOOKUP(F531, Parameter2!$D$2:$E$15000, 2, FALSE), "Kode aset salah :("))</f>
        <v/>
      </c>
      <c r="AQ531" s="39"/>
      <c r="AR531" s="51"/>
      <c r="AS531" s="52"/>
      <c r="AT531" s="53">
        <f t="shared" si="226"/>
        <v>0</v>
      </c>
      <c r="AU531" s="39" t="str">
        <f t="shared" si="227"/>
        <v/>
      </c>
      <c r="AV531" s="39" t="str">
        <f t="shared" si="228"/>
        <v/>
      </c>
      <c r="AW531" s="39" t="str">
        <f t="shared" si="229"/>
        <v/>
      </c>
      <c r="AX531" s="39" t="str">
        <f t="shared" si="230"/>
        <v/>
      </c>
      <c r="AY531" s="41" t="str">
        <f>IF(G531="...", "", VLOOKUP(G531, UPB!$A$3:$B$5000, 2, FALSE))</f>
        <v/>
      </c>
      <c r="AZ531" s="84"/>
      <c r="BA531" s="76"/>
      <c r="BB531" s="65"/>
      <c r="BC531" s="65"/>
      <c r="BD531" s="54"/>
      <c r="BE531" s="65"/>
      <c r="BF531" s="65"/>
      <c r="BG531" s="65"/>
      <c r="BH531" s="65"/>
      <c r="BI531" s="65"/>
      <c r="BJ531" s="65"/>
      <c r="BK531" s="65"/>
      <c r="BL531" s="65"/>
      <c r="BM531" s="65"/>
      <c r="BN531" s="70"/>
      <c r="BO531" s="65"/>
      <c r="BP531" s="65"/>
      <c r="BQ531" s="65"/>
      <c r="BR531" s="65"/>
      <c r="BS531" s="65"/>
      <c r="BT531" s="65"/>
      <c r="BU531" s="55" t="str">
        <f>IF(AND($D531 &lt;&gt; "", $D531 &lt;&gt; $E531, $F531 &lt;&gt; "x.x.x.x.x.x.x"), VLOOKUP($E531, Parameter!$E$3:$N$5000, 9, FALSE), "")</f>
        <v/>
      </c>
      <c r="BV531" s="55" t="str">
        <f>IF(AND($D531 &lt;&gt; "", $D531 &lt;&gt; $E531, $F531 &lt;&gt; "x.x.x.x.x.x.x"), VLOOKUP($E531, Parameter!$E$3:$N$5000, 10, FALSE), "")</f>
        <v/>
      </c>
      <c r="BW531" s="55" t="str">
        <f>IF(AND($D531 &lt;&gt; "", $D531 &lt;&gt; $E531, $F531 &lt;&gt; "x.x.x.x.x.x.x"), VLOOKUP($C531, Parameter!$A$4:$L$5000, 3, FALSE), "")</f>
        <v/>
      </c>
      <c r="BX531" s="55" t="str">
        <f>IF(AND($D531 &lt;&gt; "", $D531 &lt;&gt; $E531, $F531 &lt;&gt; "x.x.x.x.x.x.x"), VLOOKUP($C531, Parameter!$A$4:$L$5000, 4, FALSE), "")</f>
        <v/>
      </c>
      <c r="BY531" s="56">
        <f t="shared" si="231"/>
        <v>0</v>
      </c>
      <c r="BZ531" s="55" t="str">
        <f t="shared" si="232"/>
        <v>Intra</v>
      </c>
      <c r="CA531" s="55" t="str">
        <f>IF($BZ531="Ekstra", Parameter3!$B$2, "")</f>
        <v/>
      </c>
      <c r="CB531" s="55" t="str">
        <f>IF($BZ531="Ekstra", Parameter3!$C$2, "")</f>
        <v/>
      </c>
      <c r="CC531" s="55" t="str">
        <f>IF($BZ531="Ekstra", VLOOKUP($E531, Parameter!$E$3:$N$5000, 9, FALSE), "")</f>
        <v/>
      </c>
      <c r="CD531" s="55" t="str">
        <f>IF($BZ531="Ekstra", VLOOKUP($E531, Parameter!$E$3:$N$5000, 10, FALSE), "")</f>
        <v/>
      </c>
      <c r="CE531" s="56">
        <f t="shared" si="233"/>
        <v>0</v>
      </c>
      <c r="CF531" s="55" t="str">
        <f t="shared" si="218"/>
        <v/>
      </c>
      <c r="CG531" s="55" t="str">
        <f t="shared" si="218"/>
        <v/>
      </c>
      <c r="CH531" s="55" t="str">
        <f t="shared" si="234"/>
        <v/>
      </c>
      <c r="CI531" s="55" t="str">
        <f>IF($F531="x.x.x.x.x.x.x", VLOOKUP($C531, Parameter!$A$4:$L$5000, 4, FALSE), "")</f>
        <v/>
      </c>
      <c r="CJ531" s="56">
        <f t="shared" si="235"/>
        <v>0</v>
      </c>
      <c r="CM531" s="4" t="str">
        <f t="shared" si="236"/>
        <v>...-...-.....</v>
      </c>
      <c r="CN531" s="57">
        <f t="shared" si="237"/>
        <v>0</v>
      </c>
      <c r="CO531" s="58">
        <f t="shared" si="238"/>
        <v>0</v>
      </c>
      <c r="CP531" s="4" t="str">
        <f t="shared" si="239"/>
        <v/>
      </c>
      <c r="CQ531" s="4" t="b">
        <f t="shared" si="240"/>
        <v>0</v>
      </c>
      <c r="CR531" s="4" t="str">
        <f t="shared" si="241"/>
        <v/>
      </c>
      <c r="CS531" s="4" t="str">
        <f t="shared" si="242"/>
        <v/>
      </c>
      <c r="CT531" s="91" t="b">
        <f t="shared" si="219"/>
        <v>0</v>
      </c>
    </row>
    <row r="532" spans="1:98" s="4" customFormat="1" x14ac:dyDescent="0.25">
      <c r="A532" s="50" t="str">
        <f t="shared" si="220"/>
        <v>...</v>
      </c>
      <c r="B532" s="50" t="str">
        <f t="shared" si="221"/>
        <v>...</v>
      </c>
      <c r="C532" s="50" t="str">
        <f t="shared" si="222"/>
        <v>.....</v>
      </c>
      <c r="D532" s="50" t="str">
        <f>IF($C532=".....","",_xlfn.IFNA(VLOOKUP($C532, Parameter!$A$4:$L$5000, 3, FALSE), ""))</f>
        <v/>
      </c>
      <c r="E532" s="50" t="str">
        <f t="shared" si="223"/>
        <v>.....</v>
      </c>
      <c r="F532" s="50" t="str">
        <f t="shared" si="224"/>
        <v>......</v>
      </c>
      <c r="G532" s="50" t="str">
        <f t="shared" si="225"/>
        <v>...</v>
      </c>
      <c r="H532" s="40">
        <f>IF(E532=".....", 0, _xlfn.IFNA(VLOOKUP($E532, Parameter2!$A$2:$C$5000, 3, FALSE), 0))</f>
        <v>0</v>
      </c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18" t="str">
        <f>IF(C532=".....","",_xlfn.IFNA(VLOOKUP($C532, Parameter!$A$4:$B$5000, 2, FALSE), "Kode belanja salah :("))</f>
        <v/>
      </c>
      <c r="X532" s="35"/>
      <c r="Y532" s="121"/>
      <c r="Z532" s="17"/>
      <c r="AA532" s="20"/>
      <c r="AB532" s="41" t="str">
        <f>IF($C532=".....","",VLOOKUP($C532, Parameter!$A$4:$L$5000, 6, FALSE))</f>
        <v/>
      </c>
      <c r="AC532" s="41" t="str">
        <f>IF($C532=".....","",VLOOKUP($C532, Parameter!$A$4:$L$5000, 7, FALSE))</f>
        <v/>
      </c>
      <c r="AD532" s="41" t="str">
        <f>IF($C532=".....","",VLOOKUP($C532, Parameter!$A$4:$L$5000, 8, FALSE))</f>
        <v/>
      </c>
      <c r="AE532" s="41" t="str">
        <f>IF($C532=".....","",VLOOKUP($C532, Parameter!$A$4:$L$5000, 9, FALSE))</f>
        <v/>
      </c>
      <c r="AF532" s="41" t="str">
        <f>IF($C532=".....","",VLOOKUP($C532, Parameter!$A$4:$L$5000, 10, FALSE))</f>
        <v/>
      </c>
      <c r="AG532" s="41" t="str">
        <f>IF($C532=".....","",VLOOKUP($C532, Parameter!$A$4:$L$5000, 11, FALSE))</f>
        <v/>
      </c>
      <c r="AH532" s="41" t="str">
        <f>IF($C532="..0.0.0.000","",_xlfn.IFNA(VLOOKUP($C532, Parameter!$A$4:$L$5000, 12, FALSE), ""))</f>
        <v/>
      </c>
      <c r="AI532" s="39"/>
      <c r="AJ532" s="39"/>
      <c r="AK532" s="39"/>
      <c r="AL532" s="39"/>
      <c r="AM532" s="39"/>
      <c r="AN532" s="39"/>
      <c r="AO532" s="39"/>
      <c r="AP532" s="41" t="str">
        <f>IF(F532="......", "", _xlfn.IFNA(VLOOKUP(F532, Parameter2!$D$2:$E$15000, 2, FALSE), "Kode aset salah :("))</f>
        <v/>
      </c>
      <c r="AQ532" s="39"/>
      <c r="AR532" s="51"/>
      <c r="AS532" s="52"/>
      <c r="AT532" s="53">
        <f t="shared" si="226"/>
        <v>0</v>
      </c>
      <c r="AU532" s="39" t="str">
        <f t="shared" si="227"/>
        <v/>
      </c>
      <c r="AV532" s="39" t="str">
        <f t="shared" si="228"/>
        <v/>
      </c>
      <c r="AW532" s="39" t="str">
        <f t="shared" si="229"/>
        <v/>
      </c>
      <c r="AX532" s="39" t="str">
        <f t="shared" si="230"/>
        <v/>
      </c>
      <c r="AY532" s="41" t="str">
        <f>IF(G532="...", "", VLOOKUP(G532, UPB!$A$3:$B$5000, 2, FALSE))</f>
        <v/>
      </c>
      <c r="AZ532" s="84"/>
      <c r="BA532" s="76"/>
      <c r="BB532" s="65"/>
      <c r="BC532" s="65"/>
      <c r="BD532" s="54"/>
      <c r="BE532" s="65"/>
      <c r="BF532" s="65"/>
      <c r="BG532" s="65"/>
      <c r="BH532" s="65"/>
      <c r="BI532" s="65"/>
      <c r="BJ532" s="65"/>
      <c r="BK532" s="65"/>
      <c r="BL532" s="65"/>
      <c r="BM532" s="65"/>
      <c r="BN532" s="70"/>
      <c r="BO532" s="65"/>
      <c r="BP532" s="65"/>
      <c r="BQ532" s="65"/>
      <c r="BR532" s="65"/>
      <c r="BS532" s="65"/>
      <c r="BT532" s="65"/>
      <c r="BU532" s="55" t="str">
        <f>IF(AND($D532 &lt;&gt; "", $D532 &lt;&gt; $E532, $F532 &lt;&gt; "x.x.x.x.x.x.x"), VLOOKUP($E532, Parameter!$E$3:$N$5000, 9, FALSE), "")</f>
        <v/>
      </c>
      <c r="BV532" s="55" t="str">
        <f>IF(AND($D532 &lt;&gt; "", $D532 &lt;&gt; $E532, $F532 &lt;&gt; "x.x.x.x.x.x.x"), VLOOKUP($E532, Parameter!$E$3:$N$5000, 10, FALSE), "")</f>
        <v/>
      </c>
      <c r="BW532" s="55" t="str">
        <f>IF(AND($D532 &lt;&gt; "", $D532 &lt;&gt; $E532, $F532 &lt;&gt; "x.x.x.x.x.x.x"), VLOOKUP($C532, Parameter!$A$4:$L$5000, 3, FALSE), "")</f>
        <v/>
      </c>
      <c r="BX532" s="55" t="str">
        <f>IF(AND($D532 &lt;&gt; "", $D532 &lt;&gt; $E532, $F532 &lt;&gt; "x.x.x.x.x.x.x"), VLOOKUP($C532, Parameter!$A$4:$L$5000, 4, FALSE), "")</f>
        <v/>
      </c>
      <c r="BY532" s="56">
        <f t="shared" si="231"/>
        <v>0</v>
      </c>
      <c r="BZ532" s="55" t="str">
        <f t="shared" si="232"/>
        <v>Intra</v>
      </c>
      <c r="CA532" s="55" t="str">
        <f>IF($BZ532="Ekstra", Parameter3!$B$2, "")</f>
        <v/>
      </c>
      <c r="CB532" s="55" t="str">
        <f>IF($BZ532="Ekstra", Parameter3!$C$2, "")</f>
        <v/>
      </c>
      <c r="CC532" s="55" t="str">
        <f>IF($BZ532="Ekstra", VLOOKUP($E532, Parameter!$E$3:$N$5000, 9, FALSE), "")</f>
        <v/>
      </c>
      <c r="CD532" s="55" t="str">
        <f>IF($BZ532="Ekstra", VLOOKUP($E532, Parameter!$E$3:$N$5000, 10, FALSE), "")</f>
        <v/>
      </c>
      <c r="CE532" s="56">
        <f t="shared" si="233"/>
        <v>0</v>
      </c>
      <c r="CF532" s="55" t="str">
        <f t="shared" ref="CF532:CG551" si="243">IF($F532="x.x.x.x.x.x.x", "x.x.x.x.x.x", "")</f>
        <v/>
      </c>
      <c r="CG532" s="55" t="str">
        <f t="shared" si="243"/>
        <v/>
      </c>
      <c r="CH532" s="55" t="str">
        <f t="shared" si="234"/>
        <v/>
      </c>
      <c r="CI532" s="55" t="str">
        <f>IF($F532="x.x.x.x.x.x.x", VLOOKUP($C532, Parameter!$A$4:$L$5000, 4, FALSE), "")</f>
        <v/>
      </c>
      <c r="CJ532" s="56">
        <f t="shared" si="235"/>
        <v>0</v>
      </c>
      <c r="CM532" s="4" t="str">
        <f t="shared" si="236"/>
        <v>...-...-.....</v>
      </c>
      <c r="CN532" s="57">
        <f t="shared" si="237"/>
        <v>0</v>
      </c>
      <c r="CO532" s="58">
        <f t="shared" si="238"/>
        <v>0</v>
      </c>
      <c r="CP532" s="4" t="str">
        <f t="shared" si="239"/>
        <v/>
      </c>
      <c r="CQ532" s="4" t="b">
        <f t="shared" si="240"/>
        <v>0</v>
      </c>
      <c r="CR532" s="4" t="str">
        <f t="shared" si="241"/>
        <v/>
      </c>
      <c r="CS532" s="4" t="str">
        <f t="shared" si="242"/>
        <v/>
      </c>
      <c r="CT532" s="91" t="b">
        <f t="shared" si="219"/>
        <v>0</v>
      </c>
    </row>
    <row r="533" spans="1:98" s="4" customFormat="1" x14ac:dyDescent="0.25">
      <c r="A533" s="50" t="str">
        <f t="shared" si="220"/>
        <v>...</v>
      </c>
      <c r="B533" s="50" t="str">
        <f t="shared" si="221"/>
        <v>...</v>
      </c>
      <c r="C533" s="50" t="str">
        <f t="shared" si="222"/>
        <v>.....</v>
      </c>
      <c r="D533" s="50" t="str">
        <f>IF($C533=".....","",_xlfn.IFNA(VLOOKUP($C533, Parameter!$A$4:$L$5000, 3, FALSE), ""))</f>
        <v/>
      </c>
      <c r="E533" s="50" t="str">
        <f t="shared" si="223"/>
        <v>.....</v>
      </c>
      <c r="F533" s="50" t="str">
        <f t="shared" si="224"/>
        <v>......</v>
      </c>
      <c r="G533" s="50" t="str">
        <f t="shared" si="225"/>
        <v>...</v>
      </c>
      <c r="H533" s="40">
        <f>IF(E533=".....", 0, _xlfn.IFNA(VLOOKUP($E533, Parameter2!$A$2:$C$5000, 3, FALSE), 0))</f>
        <v>0</v>
      </c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18" t="str">
        <f>IF(C533=".....","",_xlfn.IFNA(VLOOKUP($C533, Parameter!$A$4:$B$5000, 2, FALSE), "Kode belanja salah :("))</f>
        <v/>
      </c>
      <c r="X533" s="35"/>
      <c r="Y533" s="121"/>
      <c r="Z533" s="17"/>
      <c r="AA533" s="20"/>
      <c r="AB533" s="41" t="str">
        <f>IF($C533=".....","",VLOOKUP($C533, Parameter!$A$4:$L$5000, 6, FALSE))</f>
        <v/>
      </c>
      <c r="AC533" s="41" t="str">
        <f>IF($C533=".....","",VLOOKUP($C533, Parameter!$A$4:$L$5000, 7, FALSE))</f>
        <v/>
      </c>
      <c r="AD533" s="41" t="str">
        <f>IF($C533=".....","",VLOOKUP($C533, Parameter!$A$4:$L$5000, 8, FALSE))</f>
        <v/>
      </c>
      <c r="AE533" s="41" t="str">
        <f>IF($C533=".....","",VLOOKUP($C533, Parameter!$A$4:$L$5000, 9, FALSE))</f>
        <v/>
      </c>
      <c r="AF533" s="41" t="str">
        <f>IF($C533=".....","",VLOOKUP($C533, Parameter!$A$4:$L$5000, 10, FALSE))</f>
        <v/>
      </c>
      <c r="AG533" s="41" t="str">
        <f>IF($C533=".....","",VLOOKUP($C533, Parameter!$A$4:$L$5000, 11, FALSE))</f>
        <v/>
      </c>
      <c r="AH533" s="41" t="str">
        <f>IF($C533="..0.0.0.000","",_xlfn.IFNA(VLOOKUP($C533, Parameter!$A$4:$L$5000, 12, FALSE), ""))</f>
        <v/>
      </c>
      <c r="AI533" s="39"/>
      <c r="AJ533" s="39"/>
      <c r="AK533" s="39"/>
      <c r="AL533" s="39"/>
      <c r="AM533" s="39"/>
      <c r="AN533" s="39"/>
      <c r="AO533" s="39"/>
      <c r="AP533" s="41" t="str">
        <f>IF(F533="......", "", _xlfn.IFNA(VLOOKUP(F533, Parameter2!$D$2:$E$15000, 2, FALSE), "Kode aset salah :("))</f>
        <v/>
      </c>
      <c r="AQ533" s="39"/>
      <c r="AR533" s="51"/>
      <c r="AS533" s="52"/>
      <c r="AT533" s="53">
        <f t="shared" si="226"/>
        <v>0</v>
      </c>
      <c r="AU533" s="39" t="str">
        <f t="shared" si="227"/>
        <v/>
      </c>
      <c r="AV533" s="39" t="str">
        <f t="shared" si="228"/>
        <v/>
      </c>
      <c r="AW533" s="39" t="str">
        <f t="shared" si="229"/>
        <v/>
      </c>
      <c r="AX533" s="39" t="str">
        <f t="shared" si="230"/>
        <v/>
      </c>
      <c r="AY533" s="41" t="str">
        <f>IF(G533="...", "", VLOOKUP(G533, UPB!$A$3:$B$5000, 2, FALSE))</f>
        <v/>
      </c>
      <c r="AZ533" s="84"/>
      <c r="BA533" s="76"/>
      <c r="BB533" s="65"/>
      <c r="BC533" s="65"/>
      <c r="BD533" s="54"/>
      <c r="BE533" s="65"/>
      <c r="BF533" s="65"/>
      <c r="BG533" s="65"/>
      <c r="BH533" s="65"/>
      <c r="BI533" s="65"/>
      <c r="BJ533" s="65"/>
      <c r="BK533" s="65"/>
      <c r="BL533" s="65"/>
      <c r="BM533" s="65"/>
      <c r="BN533" s="70"/>
      <c r="BO533" s="65"/>
      <c r="BP533" s="65"/>
      <c r="BQ533" s="65"/>
      <c r="BR533" s="65"/>
      <c r="BS533" s="65"/>
      <c r="BT533" s="65"/>
      <c r="BU533" s="55" t="str">
        <f>IF(AND($D533 &lt;&gt; "", $D533 &lt;&gt; $E533, $F533 &lt;&gt; "x.x.x.x.x.x.x"), VLOOKUP($E533, Parameter!$E$3:$N$5000, 9, FALSE), "")</f>
        <v/>
      </c>
      <c r="BV533" s="55" t="str">
        <f>IF(AND($D533 &lt;&gt; "", $D533 &lt;&gt; $E533, $F533 &lt;&gt; "x.x.x.x.x.x.x"), VLOOKUP($E533, Parameter!$E$3:$N$5000, 10, FALSE), "")</f>
        <v/>
      </c>
      <c r="BW533" s="55" t="str">
        <f>IF(AND($D533 &lt;&gt; "", $D533 &lt;&gt; $E533, $F533 &lt;&gt; "x.x.x.x.x.x.x"), VLOOKUP($C533, Parameter!$A$4:$L$5000, 3, FALSE), "")</f>
        <v/>
      </c>
      <c r="BX533" s="55" t="str">
        <f>IF(AND($D533 &lt;&gt; "", $D533 &lt;&gt; $E533, $F533 &lt;&gt; "x.x.x.x.x.x.x"), VLOOKUP($C533, Parameter!$A$4:$L$5000, 4, FALSE), "")</f>
        <v/>
      </c>
      <c r="BY533" s="56">
        <f t="shared" si="231"/>
        <v>0</v>
      </c>
      <c r="BZ533" s="55" t="str">
        <f t="shared" si="232"/>
        <v>Intra</v>
      </c>
      <c r="CA533" s="55" t="str">
        <f>IF($BZ533="Ekstra", Parameter3!$B$2, "")</f>
        <v/>
      </c>
      <c r="CB533" s="55" t="str">
        <f>IF($BZ533="Ekstra", Parameter3!$C$2, "")</f>
        <v/>
      </c>
      <c r="CC533" s="55" t="str">
        <f>IF($BZ533="Ekstra", VLOOKUP($E533, Parameter!$E$3:$N$5000, 9, FALSE), "")</f>
        <v/>
      </c>
      <c r="CD533" s="55" t="str">
        <f>IF($BZ533="Ekstra", VLOOKUP($E533, Parameter!$E$3:$N$5000, 10, FALSE), "")</f>
        <v/>
      </c>
      <c r="CE533" s="56">
        <f t="shared" si="233"/>
        <v>0</v>
      </c>
      <c r="CF533" s="55" t="str">
        <f t="shared" si="243"/>
        <v/>
      </c>
      <c r="CG533" s="55" t="str">
        <f t="shared" si="243"/>
        <v/>
      </c>
      <c r="CH533" s="55" t="str">
        <f t="shared" si="234"/>
        <v/>
      </c>
      <c r="CI533" s="55" t="str">
        <f>IF($F533="x.x.x.x.x.x.x", VLOOKUP($C533, Parameter!$A$4:$L$5000, 4, FALSE), "")</f>
        <v/>
      </c>
      <c r="CJ533" s="56">
        <f t="shared" si="235"/>
        <v>0</v>
      </c>
      <c r="CM533" s="4" t="str">
        <f t="shared" si="236"/>
        <v>...-...-.....</v>
      </c>
      <c r="CN533" s="57">
        <f t="shared" si="237"/>
        <v>0</v>
      </c>
      <c r="CO533" s="58">
        <f t="shared" si="238"/>
        <v>0</v>
      </c>
      <c r="CP533" s="4" t="str">
        <f t="shared" si="239"/>
        <v/>
      </c>
      <c r="CQ533" s="4" t="b">
        <f t="shared" si="240"/>
        <v>0</v>
      </c>
      <c r="CR533" s="4" t="str">
        <f t="shared" si="241"/>
        <v/>
      </c>
      <c r="CS533" s="4" t="str">
        <f t="shared" si="242"/>
        <v/>
      </c>
      <c r="CT533" s="91" t="b">
        <f t="shared" si="219"/>
        <v>0</v>
      </c>
    </row>
    <row r="534" spans="1:98" s="4" customFormat="1" x14ac:dyDescent="0.25">
      <c r="A534" s="50" t="str">
        <f t="shared" si="220"/>
        <v>...</v>
      </c>
      <c r="B534" s="50" t="str">
        <f t="shared" si="221"/>
        <v>...</v>
      </c>
      <c r="C534" s="50" t="str">
        <f t="shared" si="222"/>
        <v>.....</v>
      </c>
      <c r="D534" s="50" t="str">
        <f>IF($C534=".....","",_xlfn.IFNA(VLOOKUP($C534, Parameter!$A$4:$L$5000, 3, FALSE), ""))</f>
        <v/>
      </c>
      <c r="E534" s="50" t="str">
        <f t="shared" si="223"/>
        <v>.....</v>
      </c>
      <c r="F534" s="50" t="str">
        <f t="shared" si="224"/>
        <v>......</v>
      </c>
      <c r="G534" s="50" t="str">
        <f t="shared" si="225"/>
        <v>...</v>
      </c>
      <c r="H534" s="40">
        <f>IF(E534=".....", 0, _xlfn.IFNA(VLOOKUP($E534, Parameter2!$A$2:$C$5000, 3, FALSE), 0))</f>
        <v>0</v>
      </c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18" t="str">
        <f>IF(C534=".....","",_xlfn.IFNA(VLOOKUP($C534, Parameter!$A$4:$B$5000, 2, FALSE), "Kode belanja salah :("))</f>
        <v/>
      </c>
      <c r="X534" s="35"/>
      <c r="Y534" s="121"/>
      <c r="Z534" s="17"/>
      <c r="AA534" s="20"/>
      <c r="AB534" s="41" t="str">
        <f>IF($C534=".....","",VLOOKUP($C534, Parameter!$A$4:$L$5000, 6, FALSE))</f>
        <v/>
      </c>
      <c r="AC534" s="41" t="str">
        <f>IF($C534=".....","",VLOOKUP($C534, Parameter!$A$4:$L$5000, 7, FALSE))</f>
        <v/>
      </c>
      <c r="AD534" s="41" t="str">
        <f>IF($C534=".....","",VLOOKUP($C534, Parameter!$A$4:$L$5000, 8, FALSE))</f>
        <v/>
      </c>
      <c r="AE534" s="41" t="str">
        <f>IF($C534=".....","",VLOOKUP($C534, Parameter!$A$4:$L$5000, 9, FALSE))</f>
        <v/>
      </c>
      <c r="AF534" s="41" t="str">
        <f>IF($C534=".....","",VLOOKUP($C534, Parameter!$A$4:$L$5000, 10, FALSE))</f>
        <v/>
      </c>
      <c r="AG534" s="41" t="str">
        <f>IF($C534=".....","",VLOOKUP($C534, Parameter!$A$4:$L$5000, 11, FALSE))</f>
        <v/>
      </c>
      <c r="AH534" s="41" t="str">
        <f>IF($C534="..0.0.0.000","",_xlfn.IFNA(VLOOKUP($C534, Parameter!$A$4:$L$5000, 12, FALSE), ""))</f>
        <v/>
      </c>
      <c r="AI534" s="39"/>
      <c r="AJ534" s="39"/>
      <c r="AK534" s="39"/>
      <c r="AL534" s="39"/>
      <c r="AM534" s="39"/>
      <c r="AN534" s="39"/>
      <c r="AO534" s="39"/>
      <c r="AP534" s="41" t="str">
        <f>IF(F534="......", "", _xlfn.IFNA(VLOOKUP(F534, Parameter2!$D$2:$E$15000, 2, FALSE), "Kode aset salah :("))</f>
        <v/>
      </c>
      <c r="AQ534" s="39"/>
      <c r="AR534" s="51"/>
      <c r="AS534" s="52"/>
      <c r="AT534" s="53">
        <f t="shared" si="226"/>
        <v>0</v>
      </c>
      <c r="AU534" s="39" t="str">
        <f t="shared" si="227"/>
        <v/>
      </c>
      <c r="AV534" s="39" t="str">
        <f t="shared" si="228"/>
        <v/>
      </c>
      <c r="AW534" s="39" t="str">
        <f t="shared" si="229"/>
        <v/>
      </c>
      <c r="AX534" s="39" t="str">
        <f t="shared" si="230"/>
        <v/>
      </c>
      <c r="AY534" s="41" t="str">
        <f>IF(G534="...", "", VLOOKUP(G534, UPB!$A$3:$B$5000, 2, FALSE))</f>
        <v/>
      </c>
      <c r="AZ534" s="84"/>
      <c r="BA534" s="76"/>
      <c r="BB534" s="65"/>
      <c r="BC534" s="65"/>
      <c r="BD534" s="54"/>
      <c r="BE534" s="65"/>
      <c r="BF534" s="65"/>
      <c r="BG534" s="65"/>
      <c r="BH534" s="65"/>
      <c r="BI534" s="65"/>
      <c r="BJ534" s="65"/>
      <c r="BK534" s="65"/>
      <c r="BL534" s="65"/>
      <c r="BM534" s="65"/>
      <c r="BN534" s="70"/>
      <c r="BO534" s="65"/>
      <c r="BP534" s="65"/>
      <c r="BQ534" s="65"/>
      <c r="BR534" s="65"/>
      <c r="BS534" s="65"/>
      <c r="BT534" s="65"/>
      <c r="BU534" s="55" t="str">
        <f>IF(AND($D534 &lt;&gt; "", $D534 &lt;&gt; $E534, $F534 &lt;&gt; "x.x.x.x.x.x.x"), VLOOKUP($E534, Parameter!$E$3:$N$5000, 9, FALSE), "")</f>
        <v/>
      </c>
      <c r="BV534" s="55" t="str">
        <f>IF(AND($D534 &lt;&gt; "", $D534 &lt;&gt; $E534, $F534 &lt;&gt; "x.x.x.x.x.x.x"), VLOOKUP($E534, Parameter!$E$3:$N$5000, 10, FALSE), "")</f>
        <v/>
      </c>
      <c r="BW534" s="55" t="str">
        <f>IF(AND($D534 &lt;&gt; "", $D534 &lt;&gt; $E534, $F534 &lt;&gt; "x.x.x.x.x.x.x"), VLOOKUP($C534, Parameter!$A$4:$L$5000, 3, FALSE), "")</f>
        <v/>
      </c>
      <c r="BX534" s="55" t="str">
        <f>IF(AND($D534 &lt;&gt; "", $D534 &lt;&gt; $E534, $F534 &lt;&gt; "x.x.x.x.x.x.x"), VLOOKUP($C534, Parameter!$A$4:$L$5000, 4, FALSE), "")</f>
        <v/>
      </c>
      <c r="BY534" s="56">
        <f t="shared" si="231"/>
        <v>0</v>
      </c>
      <c r="BZ534" s="55" t="str">
        <f t="shared" si="232"/>
        <v>Intra</v>
      </c>
      <c r="CA534" s="55" t="str">
        <f>IF($BZ534="Ekstra", Parameter3!$B$2, "")</f>
        <v/>
      </c>
      <c r="CB534" s="55" t="str">
        <f>IF($BZ534="Ekstra", Parameter3!$C$2, "")</f>
        <v/>
      </c>
      <c r="CC534" s="55" t="str">
        <f>IF($BZ534="Ekstra", VLOOKUP($E534, Parameter!$E$3:$N$5000, 9, FALSE), "")</f>
        <v/>
      </c>
      <c r="CD534" s="55" t="str">
        <f>IF($BZ534="Ekstra", VLOOKUP($E534, Parameter!$E$3:$N$5000, 10, FALSE), "")</f>
        <v/>
      </c>
      <c r="CE534" s="56">
        <f t="shared" si="233"/>
        <v>0</v>
      </c>
      <c r="CF534" s="55" t="str">
        <f t="shared" si="243"/>
        <v/>
      </c>
      <c r="CG534" s="55" t="str">
        <f t="shared" si="243"/>
        <v/>
      </c>
      <c r="CH534" s="55" t="str">
        <f t="shared" si="234"/>
        <v/>
      </c>
      <c r="CI534" s="55" t="str">
        <f>IF($F534="x.x.x.x.x.x.x", VLOOKUP($C534, Parameter!$A$4:$L$5000, 4, FALSE), "")</f>
        <v/>
      </c>
      <c r="CJ534" s="56">
        <f t="shared" si="235"/>
        <v>0</v>
      </c>
      <c r="CM534" s="4" t="str">
        <f t="shared" si="236"/>
        <v>...-...-.....</v>
      </c>
      <c r="CN534" s="57">
        <f t="shared" si="237"/>
        <v>0</v>
      </c>
      <c r="CO534" s="58">
        <f t="shared" si="238"/>
        <v>0</v>
      </c>
      <c r="CP534" s="4" t="str">
        <f t="shared" si="239"/>
        <v/>
      </c>
      <c r="CQ534" s="4" t="b">
        <f t="shared" si="240"/>
        <v>0</v>
      </c>
      <c r="CR534" s="4" t="str">
        <f t="shared" si="241"/>
        <v/>
      </c>
      <c r="CS534" s="4" t="str">
        <f t="shared" si="242"/>
        <v/>
      </c>
      <c r="CT534" s="91" t="b">
        <f t="shared" si="219"/>
        <v>0</v>
      </c>
    </row>
    <row r="535" spans="1:98" s="4" customFormat="1" x14ac:dyDescent="0.25">
      <c r="A535" s="50" t="str">
        <f t="shared" si="220"/>
        <v>...</v>
      </c>
      <c r="B535" s="50" t="str">
        <f t="shared" si="221"/>
        <v>...</v>
      </c>
      <c r="C535" s="50" t="str">
        <f t="shared" si="222"/>
        <v>.....</v>
      </c>
      <c r="D535" s="50" t="str">
        <f>IF($C535=".....","",_xlfn.IFNA(VLOOKUP($C535, Parameter!$A$4:$L$5000, 3, FALSE), ""))</f>
        <v/>
      </c>
      <c r="E535" s="50" t="str">
        <f t="shared" si="223"/>
        <v>.....</v>
      </c>
      <c r="F535" s="50" t="str">
        <f t="shared" si="224"/>
        <v>......</v>
      </c>
      <c r="G535" s="50" t="str">
        <f t="shared" si="225"/>
        <v>...</v>
      </c>
      <c r="H535" s="40">
        <f>IF(E535=".....", 0, _xlfn.IFNA(VLOOKUP($E535, Parameter2!$A$2:$C$5000, 3, FALSE), 0))</f>
        <v>0</v>
      </c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18" t="str">
        <f>IF(C535=".....","",_xlfn.IFNA(VLOOKUP($C535, Parameter!$A$4:$B$5000, 2, FALSE), "Kode belanja salah :("))</f>
        <v/>
      </c>
      <c r="X535" s="35"/>
      <c r="Y535" s="121"/>
      <c r="Z535" s="17"/>
      <c r="AA535" s="20"/>
      <c r="AB535" s="41" t="str">
        <f>IF($C535=".....","",VLOOKUP($C535, Parameter!$A$4:$L$5000, 6, FALSE))</f>
        <v/>
      </c>
      <c r="AC535" s="41" t="str">
        <f>IF($C535=".....","",VLOOKUP($C535, Parameter!$A$4:$L$5000, 7, FALSE))</f>
        <v/>
      </c>
      <c r="AD535" s="41" t="str">
        <f>IF($C535=".....","",VLOOKUP($C535, Parameter!$A$4:$L$5000, 8, FALSE))</f>
        <v/>
      </c>
      <c r="AE535" s="41" t="str">
        <f>IF($C535=".....","",VLOOKUP($C535, Parameter!$A$4:$L$5000, 9, FALSE))</f>
        <v/>
      </c>
      <c r="AF535" s="41" t="str">
        <f>IF($C535=".....","",VLOOKUP($C535, Parameter!$A$4:$L$5000, 10, FALSE))</f>
        <v/>
      </c>
      <c r="AG535" s="41" t="str">
        <f>IF($C535=".....","",VLOOKUP($C535, Parameter!$A$4:$L$5000, 11, FALSE))</f>
        <v/>
      </c>
      <c r="AH535" s="41" t="str">
        <f>IF($C535="..0.0.0.000","",_xlfn.IFNA(VLOOKUP($C535, Parameter!$A$4:$L$5000, 12, FALSE), ""))</f>
        <v/>
      </c>
      <c r="AI535" s="39"/>
      <c r="AJ535" s="39"/>
      <c r="AK535" s="39"/>
      <c r="AL535" s="39"/>
      <c r="AM535" s="39"/>
      <c r="AN535" s="39"/>
      <c r="AO535" s="39"/>
      <c r="AP535" s="41" t="str">
        <f>IF(F535="......", "", _xlfn.IFNA(VLOOKUP(F535, Parameter2!$D$2:$E$15000, 2, FALSE), "Kode aset salah :("))</f>
        <v/>
      </c>
      <c r="AQ535" s="39"/>
      <c r="AR535" s="51"/>
      <c r="AS535" s="52"/>
      <c r="AT535" s="53">
        <f t="shared" si="226"/>
        <v>0</v>
      </c>
      <c r="AU535" s="39" t="str">
        <f t="shared" si="227"/>
        <v/>
      </c>
      <c r="AV535" s="39" t="str">
        <f t="shared" si="228"/>
        <v/>
      </c>
      <c r="AW535" s="39" t="str">
        <f t="shared" si="229"/>
        <v/>
      </c>
      <c r="AX535" s="39" t="str">
        <f t="shared" si="230"/>
        <v/>
      </c>
      <c r="AY535" s="41" t="str">
        <f>IF(G535="...", "", VLOOKUP(G535, UPB!$A$3:$B$5000, 2, FALSE))</f>
        <v/>
      </c>
      <c r="AZ535" s="84"/>
      <c r="BA535" s="76"/>
      <c r="BB535" s="65"/>
      <c r="BC535" s="65"/>
      <c r="BD535" s="54"/>
      <c r="BE535" s="65"/>
      <c r="BF535" s="65"/>
      <c r="BG535" s="65"/>
      <c r="BH535" s="65"/>
      <c r="BI535" s="65"/>
      <c r="BJ535" s="65"/>
      <c r="BK535" s="65"/>
      <c r="BL535" s="65"/>
      <c r="BM535" s="65"/>
      <c r="BN535" s="70"/>
      <c r="BO535" s="65"/>
      <c r="BP535" s="65"/>
      <c r="BQ535" s="65"/>
      <c r="BR535" s="65"/>
      <c r="BS535" s="65"/>
      <c r="BT535" s="65"/>
      <c r="BU535" s="55" t="str">
        <f>IF(AND($D535 &lt;&gt; "", $D535 &lt;&gt; $E535, $F535 &lt;&gt; "x.x.x.x.x.x.x"), VLOOKUP($E535, Parameter!$E$3:$N$5000, 9, FALSE), "")</f>
        <v/>
      </c>
      <c r="BV535" s="55" t="str">
        <f>IF(AND($D535 &lt;&gt; "", $D535 &lt;&gt; $E535, $F535 &lt;&gt; "x.x.x.x.x.x.x"), VLOOKUP($E535, Parameter!$E$3:$N$5000, 10, FALSE), "")</f>
        <v/>
      </c>
      <c r="BW535" s="55" t="str">
        <f>IF(AND($D535 &lt;&gt; "", $D535 &lt;&gt; $E535, $F535 &lt;&gt; "x.x.x.x.x.x.x"), VLOOKUP($C535, Parameter!$A$4:$L$5000, 3, FALSE), "")</f>
        <v/>
      </c>
      <c r="BX535" s="55" t="str">
        <f>IF(AND($D535 &lt;&gt; "", $D535 &lt;&gt; $E535, $F535 &lt;&gt; "x.x.x.x.x.x.x"), VLOOKUP($C535, Parameter!$A$4:$L$5000, 4, FALSE), "")</f>
        <v/>
      </c>
      <c r="BY535" s="56">
        <f t="shared" si="231"/>
        <v>0</v>
      </c>
      <c r="BZ535" s="55" t="str">
        <f t="shared" si="232"/>
        <v>Intra</v>
      </c>
      <c r="CA535" s="55" t="str">
        <f>IF($BZ535="Ekstra", Parameter3!$B$2, "")</f>
        <v/>
      </c>
      <c r="CB535" s="55" t="str">
        <f>IF($BZ535="Ekstra", Parameter3!$C$2, "")</f>
        <v/>
      </c>
      <c r="CC535" s="55" t="str">
        <f>IF($BZ535="Ekstra", VLOOKUP($E535, Parameter!$E$3:$N$5000, 9, FALSE), "")</f>
        <v/>
      </c>
      <c r="CD535" s="55" t="str">
        <f>IF($BZ535="Ekstra", VLOOKUP($E535, Parameter!$E$3:$N$5000, 10, FALSE), "")</f>
        <v/>
      </c>
      <c r="CE535" s="56">
        <f t="shared" si="233"/>
        <v>0</v>
      </c>
      <c r="CF535" s="55" t="str">
        <f t="shared" si="243"/>
        <v/>
      </c>
      <c r="CG535" s="55" t="str">
        <f t="shared" si="243"/>
        <v/>
      </c>
      <c r="CH535" s="55" t="str">
        <f t="shared" si="234"/>
        <v/>
      </c>
      <c r="CI535" s="55" t="str">
        <f>IF($F535="x.x.x.x.x.x.x", VLOOKUP($C535, Parameter!$A$4:$L$5000, 4, FALSE), "")</f>
        <v/>
      </c>
      <c r="CJ535" s="56">
        <f t="shared" si="235"/>
        <v>0</v>
      </c>
      <c r="CM535" s="4" t="str">
        <f t="shared" si="236"/>
        <v>...-...-.....</v>
      </c>
      <c r="CN535" s="57">
        <f t="shared" si="237"/>
        <v>0</v>
      </c>
      <c r="CO535" s="58">
        <f t="shared" si="238"/>
        <v>0</v>
      </c>
      <c r="CP535" s="4" t="str">
        <f t="shared" si="239"/>
        <v/>
      </c>
      <c r="CQ535" s="4" t="b">
        <f t="shared" si="240"/>
        <v>0</v>
      </c>
      <c r="CR535" s="4" t="str">
        <f t="shared" si="241"/>
        <v/>
      </c>
      <c r="CS535" s="4" t="str">
        <f t="shared" si="242"/>
        <v/>
      </c>
      <c r="CT535" s="91" t="b">
        <f t="shared" si="219"/>
        <v>0</v>
      </c>
    </row>
    <row r="536" spans="1:98" s="4" customFormat="1" x14ac:dyDescent="0.25">
      <c r="A536" s="50" t="str">
        <f t="shared" si="220"/>
        <v>...</v>
      </c>
      <c r="B536" s="50" t="str">
        <f t="shared" si="221"/>
        <v>...</v>
      </c>
      <c r="C536" s="50" t="str">
        <f t="shared" si="222"/>
        <v>.....</v>
      </c>
      <c r="D536" s="50" t="str">
        <f>IF($C536=".....","",_xlfn.IFNA(VLOOKUP($C536, Parameter!$A$4:$L$5000, 3, FALSE), ""))</f>
        <v/>
      </c>
      <c r="E536" s="50" t="str">
        <f t="shared" si="223"/>
        <v>.....</v>
      </c>
      <c r="F536" s="50" t="str">
        <f t="shared" si="224"/>
        <v>......</v>
      </c>
      <c r="G536" s="50" t="str">
        <f t="shared" si="225"/>
        <v>...</v>
      </c>
      <c r="H536" s="40">
        <f>IF(E536=".....", 0, _xlfn.IFNA(VLOOKUP($E536, Parameter2!$A$2:$C$5000, 3, FALSE), 0))</f>
        <v>0</v>
      </c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18" t="str">
        <f>IF(C536=".....","",_xlfn.IFNA(VLOOKUP($C536, Parameter!$A$4:$B$5000, 2, FALSE), "Kode belanja salah :("))</f>
        <v/>
      </c>
      <c r="X536" s="35"/>
      <c r="Y536" s="121"/>
      <c r="Z536" s="17"/>
      <c r="AA536" s="20"/>
      <c r="AB536" s="41" t="str">
        <f>IF($C536=".....","",VLOOKUP($C536, Parameter!$A$4:$L$5000, 6, FALSE))</f>
        <v/>
      </c>
      <c r="AC536" s="41" t="str">
        <f>IF($C536=".....","",VLOOKUP($C536, Parameter!$A$4:$L$5000, 7, FALSE))</f>
        <v/>
      </c>
      <c r="AD536" s="41" t="str">
        <f>IF($C536=".....","",VLOOKUP($C536, Parameter!$A$4:$L$5000, 8, FALSE))</f>
        <v/>
      </c>
      <c r="AE536" s="41" t="str">
        <f>IF($C536=".....","",VLOOKUP($C536, Parameter!$A$4:$L$5000, 9, FALSE))</f>
        <v/>
      </c>
      <c r="AF536" s="41" t="str">
        <f>IF($C536=".....","",VLOOKUP($C536, Parameter!$A$4:$L$5000, 10, FALSE))</f>
        <v/>
      </c>
      <c r="AG536" s="41" t="str">
        <f>IF($C536=".....","",VLOOKUP($C536, Parameter!$A$4:$L$5000, 11, FALSE))</f>
        <v/>
      </c>
      <c r="AH536" s="41" t="str">
        <f>IF($C536="..0.0.0.000","",_xlfn.IFNA(VLOOKUP($C536, Parameter!$A$4:$L$5000, 12, FALSE), ""))</f>
        <v/>
      </c>
      <c r="AI536" s="39"/>
      <c r="AJ536" s="39"/>
      <c r="AK536" s="39"/>
      <c r="AL536" s="39"/>
      <c r="AM536" s="39"/>
      <c r="AN536" s="39"/>
      <c r="AO536" s="39"/>
      <c r="AP536" s="41" t="str">
        <f>IF(F536="......", "", _xlfn.IFNA(VLOOKUP(F536, Parameter2!$D$2:$E$15000, 2, FALSE), "Kode aset salah :("))</f>
        <v/>
      </c>
      <c r="AQ536" s="39"/>
      <c r="AR536" s="51"/>
      <c r="AS536" s="52"/>
      <c r="AT536" s="53">
        <f t="shared" si="226"/>
        <v>0</v>
      </c>
      <c r="AU536" s="39" t="str">
        <f t="shared" si="227"/>
        <v/>
      </c>
      <c r="AV536" s="39" t="str">
        <f t="shared" si="228"/>
        <v/>
      </c>
      <c r="AW536" s="39" t="str">
        <f t="shared" si="229"/>
        <v/>
      </c>
      <c r="AX536" s="39" t="str">
        <f t="shared" si="230"/>
        <v/>
      </c>
      <c r="AY536" s="41" t="str">
        <f>IF(G536="...", "", VLOOKUP(G536, UPB!$A$3:$B$5000, 2, FALSE))</f>
        <v/>
      </c>
      <c r="AZ536" s="84"/>
      <c r="BA536" s="76"/>
      <c r="BB536" s="65"/>
      <c r="BC536" s="65"/>
      <c r="BD536" s="54"/>
      <c r="BE536" s="65"/>
      <c r="BF536" s="65"/>
      <c r="BG536" s="65"/>
      <c r="BH536" s="65"/>
      <c r="BI536" s="65"/>
      <c r="BJ536" s="65"/>
      <c r="BK536" s="65"/>
      <c r="BL536" s="65"/>
      <c r="BM536" s="65"/>
      <c r="BN536" s="70"/>
      <c r="BO536" s="65"/>
      <c r="BP536" s="65"/>
      <c r="BQ536" s="65"/>
      <c r="BR536" s="65"/>
      <c r="BS536" s="65"/>
      <c r="BT536" s="65"/>
      <c r="BU536" s="55" t="str">
        <f>IF(AND($D536 &lt;&gt; "", $D536 &lt;&gt; $E536, $F536 &lt;&gt; "x.x.x.x.x.x.x"), VLOOKUP($E536, Parameter!$E$3:$N$5000, 9, FALSE), "")</f>
        <v/>
      </c>
      <c r="BV536" s="55" t="str">
        <f>IF(AND($D536 &lt;&gt; "", $D536 &lt;&gt; $E536, $F536 &lt;&gt; "x.x.x.x.x.x.x"), VLOOKUP($E536, Parameter!$E$3:$N$5000, 10, FALSE), "")</f>
        <v/>
      </c>
      <c r="BW536" s="55" t="str">
        <f>IF(AND($D536 &lt;&gt; "", $D536 &lt;&gt; $E536, $F536 &lt;&gt; "x.x.x.x.x.x.x"), VLOOKUP($C536, Parameter!$A$4:$L$5000, 3, FALSE), "")</f>
        <v/>
      </c>
      <c r="BX536" s="55" t="str">
        <f>IF(AND($D536 &lt;&gt; "", $D536 &lt;&gt; $E536, $F536 &lt;&gt; "x.x.x.x.x.x.x"), VLOOKUP($C536, Parameter!$A$4:$L$5000, 4, FALSE), "")</f>
        <v/>
      </c>
      <c r="BY536" s="56">
        <f t="shared" si="231"/>
        <v>0</v>
      </c>
      <c r="BZ536" s="55" t="str">
        <f t="shared" si="232"/>
        <v>Intra</v>
      </c>
      <c r="CA536" s="55" t="str">
        <f>IF($BZ536="Ekstra", Parameter3!$B$2, "")</f>
        <v/>
      </c>
      <c r="CB536" s="55" t="str">
        <f>IF($BZ536="Ekstra", Parameter3!$C$2, "")</f>
        <v/>
      </c>
      <c r="CC536" s="55" t="str">
        <f>IF($BZ536="Ekstra", VLOOKUP($E536, Parameter!$E$3:$N$5000, 9, FALSE), "")</f>
        <v/>
      </c>
      <c r="CD536" s="55" t="str">
        <f>IF($BZ536="Ekstra", VLOOKUP($E536, Parameter!$E$3:$N$5000, 10, FALSE), "")</f>
        <v/>
      </c>
      <c r="CE536" s="56">
        <f t="shared" si="233"/>
        <v>0</v>
      </c>
      <c r="CF536" s="55" t="str">
        <f t="shared" si="243"/>
        <v/>
      </c>
      <c r="CG536" s="55" t="str">
        <f t="shared" si="243"/>
        <v/>
      </c>
      <c r="CH536" s="55" t="str">
        <f t="shared" si="234"/>
        <v/>
      </c>
      <c r="CI536" s="55" t="str">
        <f>IF($F536="x.x.x.x.x.x.x", VLOOKUP($C536, Parameter!$A$4:$L$5000, 4, FALSE), "")</f>
        <v/>
      </c>
      <c r="CJ536" s="56">
        <f t="shared" si="235"/>
        <v>0</v>
      </c>
      <c r="CM536" s="4" t="str">
        <f t="shared" si="236"/>
        <v>...-...-.....</v>
      </c>
      <c r="CN536" s="57">
        <f t="shared" si="237"/>
        <v>0</v>
      </c>
      <c r="CO536" s="58">
        <f t="shared" si="238"/>
        <v>0</v>
      </c>
      <c r="CP536" s="4" t="str">
        <f t="shared" si="239"/>
        <v/>
      </c>
      <c r="CQ536" s="4" t="b">
        <f t="shared" si="240"/>
        <v>0</v>
      </c>
      <c r="CR536" s="4" t="str">
        <f t="shared" si="241"/>
        <v/>
      </c>
      <c r="CS536" s="4" t="str">
        <f t="shared" si="242"/>
        <v/>
      </c>
      <c r="CT536" s="91" t="b">
        <f t="shared" si="219"/>
        <v>0</v>
      </c>
    </row>
    <row r="537" spans="1:98" s="4" customFormat="1" x14ac:dyDescent="0.25">
      <c r="A537" s="50" t="str">
        <f t="shared" si="220"/>
        <v>...</v>
      </c>
      <c r="B537" s="50" t="str">
        <f t="shared" si="221"/>
        <v>...</v>
      </c>
      <c r="C537" s="50" t="str">
        <f t="shared" si="222"/>
        <v>.....</v>
      </c>
      <c r="D537" s="50" t="str">
        <f>IF($C537=".....","",_xlfn.IFNA(VLOOKUP($C537, Parameter!$A$4:$L$5000, 3, FALSE), ""))</f>
        <v/>
      </c>
      <c r="E537" s="50" t="str">
        <f t="shared" si="223"/>
        <v>.....</v>
      </c>
      <c r="F537" s="50" t="str">
        <f t="shared" si="224"/>
        <v>......</v>
      </c>
      <c r="G537" s="50" t="str">
        <f t="shared" si="225"/>
        <v>...</v>
      </c>
      <c r="H537" s="40">
        <f>IF(E537=".....", 0, _xlfn.IFNA(VLOOKUP($E537, Parameter2!$A$2:$C$5000, 3, FALSE), 0))</f>
        <v>0</v>
      </c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18" t="str">
        <f>IF(C537=".....","",_xlfn.IFNA(VLOOKUP($C537, Parameter!$A$4:$B$5000, 2, FALSE), "Kode belanja salah :("))</f>
        <v/>
      </c>
      <c r="X537" s="35"/>
      <c r="Y537" s="121"/>
      <c r="Z537" s="17"/>
      <c r="AA537" s="20"/>
      <c r="AB537" s="41" t="str">
        <f>IF($C537=".....","",VLOOKUP($C537, Parameter!$A$4:$L$5000, 6, FALSE))</f>
        <v/>
      </c>
      <c r="AC537" s="41" t="str">
        <f>IF($C537=".....","",VLOOKUP($C537, Parameter!$A$4:$L$5000, 7, FALSE))</f>
        <v/>
      </c>
      <c r="AD537" s="41" t="str">
        <f>IF($C537=".....","",VLOOKUP($C537, Parameter!$A$4:$L$5000, 8, FALSE))</f>
        <v/>
      </c>
      <c r="AE537" s="41" t="str">
        <f>IF($C537=".....","",VLOOKUP($C537, Parameter!$A$4:$L$5000, 9, FALSE))</f>
        <v/>
      </c>
      <c r="AF537" s="41" t="str">
        <f>IF($C537=".....","",VLOOKUP($C537, Parameter!$A$4:$L$5000, 10, FALSE))</f>
        <v/>
      </c>
      <c r="AG537" s="41" t="str">
        <f>IF($C537=".....","",VLOOKUP($C537, Parameter!$A$4:$L$5000, 11, FALSE))</f>
        <v/>
      </c>
      <c r="AH537" s="41" t="str">
        <f>IF($C537="..0.0.0.000","",_xlfn.IFNA(VLOOKUP($C537, Parameter!$A$4:$L$5000, 12, FALSE), ""))</f>
        <v/>
      </c>
      <c r="AI537" s="39"/>
      <c r="AJ537" s="39"/>
      <c r="AK537" s="39"/>
      <c r="AL537" s="39"/>
      <c r="AM537" s="39"/>
      <c r="AN537" s="39"/>
      <c r="AO537" s="39"/>
      <c r="AP537" s="41" t="str">
        <f>IF(F537="......", "", _xlfn.IFNA(VLOOKUP(F537, Parameter2!$D$2:$E$15000, 2, FALSE), "Kode aset salah :("))</f>
        <v/>
      </c>
      <c r="AQ537" s="39"/>
      <c r="AR537" s="51"/>
      <c r="AS537" s="52"/>
      <c r="AT537" s="53">
        <f t="shared" si="226"/>
        <v>0</v>
      </c>
      <c r="AU537" s="39" t="str">
        <f t="shared" si="227"/>
        <v/>
      </c>
      <c r="AV537" s="39" t="str">
        <f t="shared" si="228"/>
        <v/>
      </c>
      <c r="AW537" s="39" t="str">
        <f t="shared" si="229"/>
        <v/>
      </c>
      <c r="AX537" s="39" t="str">
        <f t="shared" si="230"/>
        <v/>
      </c>
      <c r="AY537" s="41" t="str">
        <f>IF(G537="...", "", VLOOKUP(G537, UPB!$A$3:$B$5000, 2, FALSE))</f>
        <v/>
      </c>
      <c r="AZ537" s="84"/>
      <c r="BA537" s="76"/>
      <c r="BB537" s="65"/>
      <c r="BC537" s="65"/>
      <c r="BD537" s="54"/>
      <c r="BE537" s="65"/>
      <c r="BF537" s="65"/>
      <c r="BG537" s="65"/>
      <c r="BH537" s="65"/>
      <c r="BI537" s="65"/>
      <c r="BJ537" s="65"/>
      <c r="BK537" s="65"/>
      <c r="BL537" s="65"/>
      <c r="BM537" s="65"/>
      <c r="BN537" s="70"/>
      <c r="BO537" s="65"/>
      <c r="BP537" s="65"/>
      <c r="BQ537" s="65"/>
      <c r="BR537" s="65"/>
      <c r="BS537" s="65"/>
      <c r="BT537" s="65"/>
      <c r="BU537" s="55" t="str">
        <f>IF(AND($D537 &lt;&gt; "", $D537 &lt;&gt; $E537, $F537 &lt;&gt; "x.x.x.x.x.x.x"), VLOOKUP($E537, Parameter!$E$3:$N$5000, 9, FALSE), "")</f>
        <v/>
      </c>
      <c r="BV537" s="55" t="str">
        <f>IF(AND($D537 &lt;&gt; "", $D537 &lt;&gt; $E537, $F537 &lt;&gt; "x.x.x.x.x.x.x"), VLOOKUP($E537, Parameter!$E$3:$N$5000, 10, FALSE), "")</f>
        <v/>
      </c>
      <c r="BW537" s="55" t="str">
        <f>IF(AND($D537 &lt;&gt; "", $D537 &lt;&gt; $E537, $F537 &lt;&gt; "x.x.x.x.x.x.x"), VLOOKUP($C537, Parameter!$A$4:$L$5000, 3, FALSE), "")</f>
        <v/>
      </c>
      <c r="BX537" s="55" t="str">
        <f>IF(AND($D537 &lt;&gt; "", $D537 &lt;&gt; $E537, $F537 &lt;&gt; "x.x.x.x.x.x.x"), VLOOKUP($C537, Parameter!$A$4:$L$5000, 4, FALSE), "")</f>
        <v/>
      </c>
      <c r="BY537" s="56">
        <f t="shared" si="231"/>
        <v>0</v>
      </c>
      <c r="BZ537" s="55" t="str">
        <f t="shared" si="232"/>
        <v>Intra</v>
      </c>
      <c r="CA537" s="55" t="str">
        <f>IF($BZ537="Ekstra", Parameter3!$B$2, "")</f>
        <v/>
      </c>
      <c r="CB537" s="55" t="str">
        <f>IF($BZ537="Ekstra", Parameter3!$C$2, "")</f>
        <v/>
      </c>
      <c r="CC537" s="55" t="str">
        <f>IF($BZ537="Ekstra", VLOOKUP($E537, Parameter!$E$3:$N$5000, 9, FALSE), "")</f>
        <v/>
      </c>
      <c r="CD537" s="55" t="str">
        <f>IF($BZ537="Ekstra", VLOOKUP($E537, Parameter!$E$3:$N$5000, 10, FALSE), "")</f>
        <v/>
      </c>
      <c r="CE537" s="56">
        <f t="shared" si="233"/>
        <v>0</v>
      </c>
      <c r="CF537" s="55" t="str">
        <f t="shared" si="243"/>
        <v/>
      </c>
      <c r="CG537" s="55" t="str">
        <f t="shared" si="243"/>
        <v/>
      </c>
      <c r="CH537" s="55" t="str">
        <f t="shared" si="234"/>
        <v/>
      </c>
      <c r="CI537" s="55" t="str">
        <f>IF($F537="x.x.x.x.x.x.x", VLOOKUP($C537, Parameter!$A$4:$L$5000, 4, FALSE), "")</f>
        <v/>
      </c>
      <c r="CJ537" s="56">
        <f t="shared" si="235"/>
        <v>0</v>
      </c>
      <c r="CM537" s="4" t="str">
        <f t="shared" si="236"/>
        <v>...-...-.....</v>
      </c>
      <c r="CN537" s="57">
        <f t="shared" si="237"/>
        <v>0</v>
      </c>
      <c r="CO537" s="58">
        <f t="shared" si="238"/>
        <v>0</v>
      </c>
      <c r="CP537" s="4" t="str">
        <f t="shared" si="239"/>
        <v/>
      </c>
      <c r="CQ537" s="4" t="b">
        <f t="shared" si="240"/>
        <v>0</v>
      </c>
      <c r="CR537" s="4" t="str">
        <f t="shared" si="241"/>
        <v/>
      </c>
      <c r="CS537" s="4" t="str">
        <f t="shared" si="242"/>
        <v/>
      </c>
      <c r="CT537" s="91" t="b">
        <f t="shared" si="219"/>
        <v>0</v>
      </c>
    </row>
    <row r="538" spans="1:98" s="4" customFormat="1" x14ac:dyDescent="0.25">
      <c r="A538" s="50" t="str">
        <f t="shared" si="220"/>
        <v>...</v>
      </c>
      <c r="B538" s="50" t="str">
        <f t="shared" si="221"/>
        <v>...</v>
      </c>
      <c r="C538" s="50" t="str">
        <f t="shared" si="222"/>
        <v>.....</v>
      </c>
      <c r="D538" s="50" t="str">
        <f>IF($C538=".....","",_xlfn.IFNA(VLOOKUP($C538, Parameter!$A$4:$L$5000, 3, FALSE), ""))</f>
        <v/>
      </c>
      <c r="E538" s="50" t="str">
        <f t="shared" si="223"/>
        <v>.....</v>
      </c>
      <c r="F538" s="50" t="str">
        <f t="shared" si="224"/>
        <v>......</v>
      </c>
      <c r="G538" s="50" t="str">
        <f t="shared" si="225"/>
        <v>...</v>
      </c>
      <c r="H538" s="40">
        <f>IF(E538=".....", 0, _xlfn.IFNA(VLOOKUP($E538, Parameter2!$A$2:$C$5000, 3, FALSE), 0))</f>
        <v>0</v>
      </c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18" t="str">
        <f>IF(C538=".....","",_xlfn.IFNA(VLOOKUP($C538, Parameter!$A$4:$B$5000, 2, FALSE), "Kode belanja salah :("))</f>
        <v/>
      </c>
      <c r="X538" s="35"/>
      <c r="Y538" s="121"/>
      <c r="Z538" s="17"/>
      <c r="AA538" s="20"/>
      <c r="AB538" s="41" t="str">
        <f>IF($C538=".....","",VLOOKUP($C538, Parameter!$A$4:$L$5000, 6, FALSE))</f>
        <v/>
      </c>
      <c r="AC538" s="41" t="str">
        <f>IF($C538=".....","",VLOOKUP($C538, Parameter!$A$4:$L$5000, 7, FALSE))</f>
        <v/>
      </c>
      <c r="AD538" s="41" t="str">
        <f>IF($C538=".....","",VLOOKUP($C538, Parameter!$A$4:$L$5000, 8, FALSE))</f>
        <v/>
      </c>
      <c r="AE538" s="41" t="str">
        <f>IF($C538=".....","",VLOOKUP($C538, Parameter!$A$4:$L$5000, 9, FALSE))</f>
        <v/>
      </c>
      <c r="AF538" s="41" t="str">
        <f>IF($C538=".....","",VLOOKUP($C538, Parameter!$A$4:$L$5000, 10, FALSE))</f>
        <v/>
      </c>
      <c r="AG538" s="41" t="str">
        <f>IF($C538=".....","",VLOOKUP($C538, Parameter!$A$4:$L$5000, 11, FALSE))</f>
        <v/>
      </c>
      <c r="AH538" s="41" t="str">
        <f>IF($C538="..0.0.0.000","",_xlfn.IFNA(VLOOKUP($C538, Parameter!$A$4:$L$5000, 12, FALSE), ""))</f>
        <v/>
      </c>
      <c r="AI538" s="39"/>
      <c r="AJ538" s="39"/>
      <c r="AK538" s="39"/>
      <c r="AL538" s="39"/>
      <c r="AM538" s="39"/>
      <c r="AN538" s="39"/>
      <c r="AO538" s="39"/>
      <c r="AP538" s="41" t="str">
        <f>IF(F538="......", "", _xlfn.IFNA(VLOOKUP(F538, Parameter2!$D$2:$E$15000, 2, FALSE), "Kode aset salah :("))</f>
        <v/>
      </c>
      <c r="AQ538" s="39"/>
      <c r="AR538" s="51"/>
      <c r="AS538" s="52"/>
      <c r="AT538" s="53">
        <f t="shared" si="226"/>
        <v>0</v>
      </c>
      <c r="AU538" s="39" t="str">
        <f t="shared" si="227"/>
        <v/>
      </c>
      <c r="AV538" s="39" t="str">
        <f t="shared" si="228"/>
        <v/>
      </c>
      <c r="AW538" s="39" t="str">
        <f t="shared" si="229"/>
        <v/>
      </c>
      <c r="AX538" s="39" t="str">
        <f t="shared" si="230"/>
        <v/>
      </c>
      <c r="AY538" s="41" t="str">
        <f>IF(G538="...", "", VLOOKUP(G538, UPB!$A$3:$B$5000, 2, FALSE))</f>
        <v/>
      </c>
      <c r="AZ538" s="84"/>
      <c r="BA538" s="76"/>
      <c r="BB538" s="65"/>
      <c r="BC538" s="65"/>
      <c r="BD538" s="54"/>
      <c r="BE538" s="65"/>
      <c r="BF538" s="65"/>
      <c r="BG538" s="65"/>
      <c r="BH538" s="65"/>
      <c r="BI538" s="65"/>
      <c r="BJ538" s="65"/>
      <c r="BK538" s="65"/>
      <c r="BL538" s="65"/>
      <c r="BM538" s="65"/>
      <c r="BN538" s="70"/>
      <c r="BO538" s="65"/>
      <c r="BP538" s="65"/>
      <c r="BQ538" s="65"/>
      <c r="BR538" s="65"/>
      <c r="BS538" s="65"/>
      <c r="BT538" s="65"/>
      <c r="BU538" s="55" t="str">
        <f>IF(AND($D538 &lt;&gt; "", $D538 &lt;&gt; $E538, $F538 &lt;&gt; "x.x.x.x.x.x.x"), VLOOKUP($E538, Parameter!$E$3:$N$5000, 9, FALSE), "")</f>
        <v/>
      </c>
      <c r="BV538" s="55" t="str">
        <f>IF(AND($D538 &lt;&gt; "", $D538 &lt;&gt; $E538, $F538 &lt;&gt; "x.x.x.x.x.x.x"), VLOOKUP($E538, Parameter!$E$3:$N$5000, 10, FALSE), "")</f>
        <v/>
      </c>
      <c r="BW538" s="55" t="str">
        <f>IF(AND($D538 &lt;&gt; "", $D538 &lt;&gt; $E538, $F538 &lt;&gt; "x.x.x.x.x.x.x"), VLOOKUP($C538, Parameter!$A$4:$L$5000, 3, FALSE), "")</f>
        <v/>
      </c>
      <c r="BX538" s="55" t="str">
        <f>IF(AND($D538 &lt;&gt; "", $D538 &lt;&gt; $E538, $F538 &lt;&gt; "x.x.x.x.x.x.x"), VLOOKUP($C538, Parameter!$A$4:$L$5000, 4, FALSE), "")</f>
        <v/>
      </c>
      <c r="BY538" s="56">
        <f t="shared" si="231"/>
        <v>0</v>
      </c>
      <c r="BZ538" s="55" t="str">
        <f t="shared" si="232"/>
        <v>Intra</v>
      </c>
      <c r="CA538" s="55" t="str">
        <f>IF($BZ538="Ekstra", Parameter3!$B$2, "")</f>
        <v/>
      </c>
      <c r="CB538" s="55" t="str">
        <f>IF($BZ538="Ekstra", Parameter3!$C$2, "")</f>
        <v/>
      </c>
      <c r="CC538" s="55" t="str">
        <f>IF($BZ538="Ekstra", VLOOKUP($E538, Parameter!$E$3:$N$5000, 9, FALSE), "")</f>
        <v/>
      </c>
      <c r="CD538" s="55" t="str">
        <f>IF($BZ538="Ekstra", VLOOKUP($E538, Parameter!$E$3:$N$5000, 10, FALSE), "")</f>
        <v/>
      </c>
      <c r="CE538" s="56">
        <f t="shared" si="233"/>
        <v>0</v>
      </c>
      <c r="CF538" s="55" t="str">
        <f t="shared" si="243"/>
        <v/>
      </c>
      <c r="CG538" s="55" t="str">
        <f t="shared" si="243"/>
        <v/>
      </c>
      <c r="CH538" s="55" t="str">
        <f t="shared" si="234"/>
        <v/>
      </c>
      <c r="CI538" s="55" t="str">
        <f>IF($F538="x.x.x.x.x.x.x", VLOOKUP($C538, Parameter!$A$4:$L$5000, 4, FALSE), "")</f>
        <v/>
      </c>
      <c r="CJ538" s="56">
        <f t="shared" si="235"/>
        <v>0</v>
      </c>
      <c r="CM538" s="4" t="str">
        <f t="shared" si="236"/>
        <v>...-...-.....</v>
      </c>
      <c r="CN538" s="57">
        <f t="shared" si="237"/>
        <v>0</v>
      </c>
      <c r="CO538" s="58">
        <f t="shared" si="238"/>
        <v>0</v>
      </c>
      <c r="CP538" s="4" t="str">
        <f t="shared" si="239"/>
        <v/>
      </c>
      <c r="CQ538" s="4" t="b">
        <f t="shared" si="240"/>
        <v>0</v>
      </c>
      <c r="CR538" s="4" t="str">
        <f t="shared" si="241"/>
        <v/>
      </c>
      <c r="CS538" s="4" t="str">
        <f t="shared" si="242"/>
        <v/>
      </c>
      <c r="CT538" s="91" t="b">
        <f t="shared" si="219"/>
        <v>0</v>
      </c>
    </row>
    <row r="539" spans="1:98" s="4" customFormat="1" x14ac:dyDescent="0.25">
      <c r="A539" s="50" t="str">
        <f t="shared" si="220"/>
        <v>...</v>
      </c>
      <c r="B539" s="50" t="str">
        <f t="shared" si="221"/>
        <v>...</v>
      </c>
      <c r="C539" s="50" t="str">
        <f t="shared" si="222"/>
        <v>.....</v>
      </c>
      <c r="D539" s="50" t="str">
        <f>IF($C539=".....","",_xlfn.IFNA(VLOOKUP($C539, Parameter!$A$4:$L$5000, 3, FALSE), ""))</f>
        <v/>
      </c>
      <c r="E539" s="50" t="str">
        <f t="shared" si="223"/>
        <v>.....</v>
      </c>
      <c r="F539" s="50" t="str">
        <f t="shared" si="224"/>
        <v>......</v>
      </c>
      <c r="G539" s="50" t="str">
        <f t="shared" si="225"/>
        <v>...</v>
      </c>
      <c r="H539" s="40">
        <f>IF(E539=".....", 0, _xlfn.IFNA(VLOOKUP($E539, Parameter2!$A$2:$C$5000, 3, FALSE), 0))</f>
        <v>0</v>
      </c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18" t="str">
        <f>IF(C539=".....","",_xlfn.IFNA(VLOOKUP($C539, Parameter!$A$4:$B$5000, 2, FALSE), "Kode belanja salah :("))</f>
        <v/>
      </c>
      <c r="X539" s="35"/>
      <c r="Y539" s="121"/>
      <c r="Z539" s="17"/>
      <c r="AA539" s="20"/>
      <c r="AB539" s="41" t="str">
        <f>IF($C539=".....","",VLOOKUP($C539, Parameter!$A$4:$L$5000, 6, FALSE))</f>
        <v/>
      </c>
      <c r="AC539" s="41" t="str">
        <f>IF($C539=".....","",VLOOKUP($C539, Parameter!$A$4:$L$5000, 7, FALSE))</f>
        <v/>
      </c>
      <c r="AD539" s="41" t="str">
        <f>IF($C539=".....","",VLOOKUP($C539, Parameter!$A$4:$L$5000, 8, FALSE))</f>
        <v/>
      </c>
      <c r="AE539" s="41" t="str">
        <f>IF($C539=".....","",VLOOKUP($C539, Parameter!$A$4:$L$5000, 9, FALSE))</f>
        <v/>
      </c>
      <c r="AF539" s="41" t="str">
        <f>IF($C539=".....","",VLOOKUP($C539, Parameter!$A$4:$L$5000, 10, FALSE))</f>
        <v/>
      </c>
      <c r="AG539" s="41" t="str">
        <f>IF($C539=".....","",VLOOKUP($C539, Parameter!$A$4:$L$5000, 11, FALSE))</f>
        <v/>
      </c>
      <c r="AH539" s="41" t="str">
        <f>IF($C539="..0.0.0.000","",_xlfn.IFNA(VLOOKUP($C539, Parameter!$A$4:$L$5000, 12, FALSE), ""))</f>
        <v/>
      </c>
      <c r="AI539" s="39"/>
      <c r="AJ539" s="39"/>
      <c r="AK539" s="39"/>
      <c r="AL539" s="39"/>
      <c r="AM539" s="39"/>
      <c r="AN539" s="39"/>
      <c r="AO539" s="39"/>
      <c r="AP539" s="41" t="str">
        <f>IF(F539="......", "", _xlfn.IFNA(VLOOKUP(F539, Parameter2!$D$2:$E$15000, 2, FALSE), "Kode aset salah :("))</f>
        <v/>
      </c>
      <c r="AQ539" s="39"/>
      <c r="AR539" s="51"/>
      <c r="AS539" s="52"/>
      <c r="AT539" s="53">
        <f t="shared" si="226"/>
        <v>0</v>
      </c>
      <c r="AU539" s="39" t="str">
        <f t="shared" si="227"/>
        <v/>
      </c>
      <c r="AV539" s="39" t="str">
        <f t="shared" si="228"/>
        <v/>
      </c>
      <c r="AW539" s="39" t="str">
        <f t="shared" si="229"/>
        <v/>
      </c>
      <c r="AX539" s="39" t="str">
        <f t="shared" si="230"/>
        <v/>
      </c>
      <c r="AY539" s="41" t="str">
        <f>IF(G539="...", "", VLOOKUP(G539, UPB!$A$3:$B$5000, 2, FALSE))</f>
        <v/>
      </c>
      <c r="AZ539" s="84"/>
      <c r="BA539" s="76"/>
      <c r="BB539" s="65"/>
      <c r="BC539" s="65"/>
      <c r="BD539" s="54"/>
      <c r="BE539" s="65"/>
      <c r="BF539" s="65"/>
      <c r="BG539" s="65"/>
      <c r="BH539" s="65"/>
      <c r="BI539" s="65"/>
      <c r="BJ539" s="65"/>
      <c r="BK539" s="65"/>
      <c r="BL539" s="65"/>
      <c r="BM539" s="65"/>
      <c r="BN539" s="70"/>
      <c r="BO539" s="65"/>
      <c r="BP539" s="65"/>
      <c r="BQ539" s="65"/>
      <c r="BR539" s="65"/>
      <c r="BS539" s="65"/>
      <c r="BT539" s="65"/>
      <c r="BU539" s="55" t="str">
        <f>IF(AND($D539 &lt;&gt; "", $D539 &lt;&gt; $E539, $F539 &lt;&gt; "x.x.x.x.x.x.x"), VLOOKUP($E539, Parameter!$E$3:$N$5000, 9, FALSE), "")</f>
        <v/>
      </c>
      <c r="BV539" s="55" t="str">
        <f>IF(AND($D539 &lt;&gt; "", $D539 &lt;&gt; $E539, $F539 &lt;&gt; "x.x.x.x.x.x.x"), VLOOKUP($E539, Parameter!$E$3:$N$5000, 10, FALSE), "")</f>
        <v/>
      </c>
      <c r="BW539" s="55" t="str">
        <f>IF(AND($D539 &lt;&gt; "", $D539 &lt;&gt; $E539, $F539 &lt;&gt; "x.x.x.x.x.x.x"), VLOOKUP($C539, Parameter!$A$4:$L$5000, 3, FALSE), "")</f>
        <v/>
      </c>
      <c r="BX539" s="55" t="str">
        <f>IF(AND($D539 &lt;&gt; "", $D539 &lt;&gt; $E539, $F539 &lt;&gt; "x.x.x.x.x.x.x"), VLOOKUP($C539, Parameter!$A$4:$L$5000, 4, FALSE), "")</f>
        <v/>
      </c>
      <c r="BY539" s="56">
        <f t="shared" si="231"/>
        <v>0</v>
      </c>
      <c r="BZ539" s="55" t="str">
        <f t="shared" si="232"/>
        <v>Intra</v>
      </c>
      <c r="CA539" s="55" t="str">
        <f>IF($BZ539="Ekstra", Parameter3!$B$2, "")</f>
        <v/>
      </c>
      <c r="CB539" s="55" t="str">
        <f>IF($BZ539="Ekstra", Parameter3!$C$2, "")</f>
        <v/>
      </c>
      <c r="CC539" s="55" t="str">
        <f>IF($BZ539="Ekstra", VLOOKUP($E539, Parameter!$E$3:$N$5000, 9, FALSE), "")</f>
        <v/>
      </c>
      <c r="CD539" s="55" t="str">
        <f>IF($BZ539="Ekstra", VLOOKUP($E539, Parameter!$E$3:$N$5000, 10, FALSE), "")</f>
        <v/>
      </c>
      <c r="CE539" s="56">
        <f t="shared" si="233"/>
        <v>0</v>
      </c>
      <c r="CF539" s="55" t="str">
        <f t="shared" si="243"/>
        <v/>
      </c>
      <c r="CG539" s="55" t="str">
        <f t="shared" si="243"/>
        <v/>
      </c>
      <c r="CH539" s="55" t="str">
        <f t="shared" si="234"/>
        <v/>
      </c>
      <c r="CI539" s="55" t="str">
        <f>IF($F539="x.x.x.x.x.x.x", VLOOKUP($C539, Parameter!$A$4:$L$5000, 4, FALSE), "")</f>
        <v/>
      </c>
      <c r="CJ539" s="56">
        <f t="shared" si="235"/>
        <v>0</v>
      </c>
      <c r="CM539" s="4" t="str">
        <f t="shared" si="236"/>
        <v>...-...-.....</v>
      </c>
      <c r="CN539" s="57">
        <f t="shared" si="237"/>
        <v>0</v>
      </c>
      <c r="CO539" s="58">
        <f t="shared" si="238"/>
        <v>0</v>
      </c>
      <c r="CP539" s="4" t="str">
        <f t="shared" si="239"/>
        <v/>
      </c>
      <c r="CQ539" s="4" t="b">
        <f t="shared" si="240"/>
        <v>0</v>
      </c>
      <c r="CR539" s="4" t="str">
        <f t="shared" si="241"/>
        <v/>
      </c>
      <c r="CS539" s="4" t="str">
        <f t="shared" si="242"/>
        <v/>
      </c>
      <c r="CT539" s="91" t="b">
        <f t="shared" si="219"/>
        <v>0</v>
      </c>
    </row>
    <row r="540" spans="1:98" s="4" customFormat="1" x14ac:dyDescent="0.25">
      <c r="A540" s="50" t="str">
        <f t="shared" si="220"/>
        <v>...</v>
      </c>
      <c r="B540" s="50" t="str">
        <f t="shared" si="221"/>
        <v>...</v>
      </c>
      <c r="C540" s="50" t="str">
        <f t="shared" si="222"/>
        <v>.....</v>
      </c>
      <c r="D540" s="50" t="str">
        <f>IF($C540=".....","",_xlfn.IFNA(VLOOKUP($C540, Parameter!$A$4:$L$5000, 3, FALSE), ""))</f>
        <v/>
      </c>
      <c r="E540" s="50" t="str">
        <f t="shared" si="223"/>
        <v>.....</v>
      </c>
      <c r="F540" s="50" t="str">
        <f t="shared" si="224"/>
        <v>......</v>
      </c>
      <c r="G540" s="50" t="str">
        <f t="shared" si="225"/>
        <v>...</v>
      </c>
      <c r="H540" s="40">
        <f>IF(E540=".....", 0, _xlfn.IFNA(VLOOKUP($E540, Parameter2!$A$2:$C$5000, 3, FALSE), 0))</f>
        <v>0</v>
      </c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18" t="str">
        <f>IF(C540=".....","",_xlfn.IFNA(VLOOKUP($C540, Parameter!$A$4:$B$5000, 2, FALSE), "Kode belanja salah :("))</f>
        <v/>
      </c>
      <c r="X540" s="35"/>
      <c r="Y540" s="121"/>
      <c r="Z540" s="17"/>
      <c r="AA540" s="20"/>
      <c r="AB540" s="41" t="str">
        <f>IF($C540=".....","",VLOOKUP($C540, Parameter!$A$4:$L$5000, 6, FALSE))</f>
        <v/>
      </c>
      <c r="AC540" s="41" t="str">
        <f>IF($C540=".....","",VLOOKUP($C540, Parameter!$A$4:$L$5000, 7, FALSE))</f>
        <v/>
      </c>
      <c r="AD540" s="41" t="str">
        <f>IF($C540=".....","",VLOOKUP($C540, Parameter!$A$4:$L$5000, 8, FALSE))</f>
        <v/>
      </c>
      <c r="AE540" s="41" t="str">
        <f>IF($C540=".....","",VLOOKUP($C540, Parameter!$A$4:$L$5000, 9, FALSE))</f>
        <v/>
      </c>
      <c r="AF540" s="41" t="str">
        <f>IF($C540=".....","",VLOOKUP($C540, Parameter!$A$4:$L$5000, 10, FALSE))</f>
        <v/>
      </c>
      <c r="AG540" s="41" t="str">
        <f>IF($C540=".....","",VLOOKUP($C540, Parameter!$A$4:$L$5000, 11, FALSE))</f>
        <v/>
      </c>
      <c r="AH540" s="41" t="str">
        <f>IF($C540="..0.0.0.000","",_xlfn.IFNA(VLOOKUP($C540, Parameter!$A$4:$L$5000, 12, FALSE), ""))</f>
        <v/>
      </c>
      <c r="AI540" s="39"/>
      <c r="AJ540" s="39"/>
      <c r="AK540" s="39"/>
      <c r="AL540" s="39"/>
      <c r="AM540" s="39"/>
      <c r="AN540" s="39"/>
      <c r="AO540" s="39"/>
      <c r="AP540" s="41" t="str">
        <f>IF(F540="......", "", _xlfn.IFNA(VLOOKUP(F540, Parameter2!$D$2:$E$15000, 2, FALSE), "Kode aset salah :("))</f>
        <v/>
      </c>
      <c r="AQ540" s="39"/>
      <c r="AR540" s="51"/>
      <c r="AS540" s="52"/>
      <c r="AT540" s="53">
        <f t="shared" si="226"/>
        <v>0</v>
      </c>
      <c r="AU540" s="39" t="str">
        <f t="shared" si="227"/>
        <v/>
      </c>
      <c r="AV540" s="39" t="str">
        <f t="shared" si="228"/>
        <v/>
      </c>
      <c r="AW540" s="39" t="str">
        <f t="shared" si="229"/>
        <v/>
      </c>
      <c r="AX540" s="39" t="str">
        <f t="shared" si="230"/>
        <v/>
      </c>
      <c r="AY540" s="41" t="str">
        <f>IF(G540="...", "", VLOOKUP(G540, UPB!$A$3:$B$5000, 2, FALSE))</f>
        <v/>
      </c>
      <c r="AZ540" s="84"/>
      <c r="BA540" s="76"/>
      <c r="BB540" s="65"/>
      <c r="BC540" s="65"/>
      <c r="BD540" s="54"/>
      <c r="BE540" s="65"/>
      <c r="BF540" s="65"/>
      <c r="BG540" s="65"/>
      <c r="BH540" s="65"/>
      <c r="BI540" s="65"/>
      <c r="BJ540" s="65"/>
      <c r="BK540" s="65"/>
      <c r="BL540" s="65"/>
      <c r="BM540" s="65"/>
      <c r="BN540" s="70"/>
      <c r="BO540" s="65"/>
      <c r="BP540" s="65"/>
      <c r="BQ540" s="65"/>
      <c r="BR540" s="65"/>
      <c r="BS540" s="65"/>
      <c r="BT540" s="65"/>
      <c r="BU540" s="55" t="str">
        <f>IF(AND($D540 &lt;&gt; "", $D540 &lt;&gt; $E540, $F540 &lt;&gt; "x.x.x.x.x.x.x"), VLOOKUP($E540, Parameter!$E$3:$N$5000, 9, FALSE), "")</f>
        <v/>
      </c>
      <c r="BV540" s="55" t="str">
        <f>IF(AND($D540 &lt;&gt; "", $D540 &lt;&gt; $E540, $F540 &lt;&gt; "x.x.x.x.x.x.x"), VLOOKUP($E540, Parameter!$E$3:$N$5000, 10, FALSE), "")</f>
        <v/>
      </c>
      <c r="BW540" s="55" t="str">
        <f>IF(AND($D540 &lt;&gt; "", $D540 &lt;&gt; $E540, $F540 &lt;&gt; "x.x.x.x.x.x.x"), VLOOKUP($C540, Parameter!$A$4:$L$5000, 3, FALSE), "")</f>
        <v/>
      </c>
      <c r="BX540" s="55" t="str">
        <f>IF(AND($D540 &lt;&gt; "", $D540 &lt;&gt; $E540, $F540 &lt;&gt; "x.x.x.x.x.x.x"), VLOOKUP($C540, Parameter!$A$4:$L$5000, 4, FALSE), "")</f>
        <v/>
      </c>
      <c r="BY540" s="56">
        <f t="shared" si="231"/>
        <v>0</v>
      </c>
      <c r="BZ540" s="55" t="str">
        <f t="shared" si="232"/>
        <v>Intra</v>
      </c>
      <c r="CA540" s="55" t="str">
        <f>IF($BZ540="Ekstra", Parameter3!$B$2, "")</f>
        <v/>
      </c>
      <c r="CB540" s="55" t="str">
        <f>IF($BZ540="Ekstra", Parameter3!$C$2, "")</f>
        <v/>
      </c>
      <c r="CC540" s="55" t="str">
        <f>IF($BZ540="Ekstra", VLOOKUP($E540, Parameter!$E$3:$N$5000, 9, FALSE), "")</f>
        <v/>
      </c>
      <c r="CD540" s="55" t="str">
        <f>IF($BZ540="Ekstra", VLOOKUP($E540, Parameter!$E$3:$N$5000, 10, FALSE), "")</f>
        <v/>
      </c>
      <c r="CE540" s="56">
        <f t="shared" si="233"/>
        <v>0</v>
      </c>
      <c r="CF540" s="55" t="str">
        <f t="shared" si="243"/>
        <v/>
      </c>
      <c r="CG540" s="55" t="str">
        <f t="shared" si="243"/>
        <v/>
      </c>
      <c r="CH540" s="55" t="str">
        <f t="shared" si="234"/>
        <v/>
      </c>
      <c r="CI540" s="55" t="str">
        <f>IF($F540="x.x.x.x.x.x.x", VLOOKUP($C540, Parameter!$A$4:$L$5000, 4, FALSE), "")</f>
        <v/>
      </c>
      <c r="CJ540" s="56">
        <f t="shared" si="235"/>
        <v>0</v>
      </c>
      <c r="CM540" s="4" t="str">
        <f t="shared" si="236"/>
        <v>...-...-.....</v>
      </c>
      <c r="CN540" s="57">
        <f t="shared" si="237"/>
        <v>0</v>
      </c>
      <c r="CO540" s="58">
        <f t="shared" si="238"/>
        <v>0</v>
      </c>
      <c r="CP540" s="4" t="str">
        <f t="shared" si="239"/>
        <v/>
      </c>
      <c r="CQ540" s="4" t="b">
        <f t="shared" si="240"/>
        <v>0</v>
      </c>
      <c r="CR540" s="4" t="str">
        <f t="shared" si="241"/>
        <v/>
      </c>
      <c r="CS540" s="4" t="str">
        <f t="shared" si="242"/>
        <v/>
      </c>
      <c r="CT540" s="91" t="b">
        <f t="shared" si="219"/>
        <v>0</v>
      </c>
    </row>
    <row r="541" spans="1:98" s="4" customFormat="1" x14ac:dyDescent="0.25">
      <c r="A541" s="50" t="str">
        <f t="shared" si="220"/>
        <v>...</v>
      </c>
      <c r="B541" s="50" t="str">
        <f t="shared" si="221"/>
        <v>...</v>
      </c>
      <c r="C541" s="50" t="str">
        <f t="shared" si="222"/>
        <v>.....</v>
      </c>
      <c r="D541" s="50" t="str">
        <f>IF($C541=".....","",_xlfn.IFNA(VLOOKUP($C541, Parameter!$A$4:$L$5000, 3, FALSE), ""))</f>
        <v/>
      </c>
      <c r="E541" s="50" t="str">
        <f t="shared" si="223"/>
        <v>.....</v>
      </c>
      <c r="F541" s="50" t="str">
        <f t="shared" si="224"/>
        <v>......</v>
      </c>
      <c r="G541" s="50" t="str">
        <f t="shared" si="225"/>
        <v>...</v>
      </c>
      <c r="H541" s="40">
        <f>IF(E541=".....", 0, _xlfn.IFNA(VLOOKUP($E541, Parameter2!$A$2:$C$5000, 3, FALSE), 0))</f>
        <v>0</v>
      </c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18" t="str">
        <f>IF(C541=".....","",_xlfn.IFNA(VLOOKUP($C541, Parameter!$A$4:$B$5000, 2, FALSE), "Kode belanja salah :("))</f>
        <v/>
      </c>
      <c r="X541" s="35"/>
      <c r="Y541" s="121"/>
      <c r="Z541" s="17"/>
      <c r="AA541" s="20"/>
      <c r="AB541" s="41" t="str">
        <f>IF($C541=".....","",VLOOKUP($C541, Parameter!$A$4:$L$5000, 6, FALSE))</f>
        <v/>
      </c>
      <c r="AC541" s="41" t="str">
        <f>IF($C541=".....","",VLOOKUP($C541, Parameter!$A$4:$L$5000, 7, FALSE))</f>
        <v/>
      </c>
      <c r="AD541" s="41" t="str">
        <f>IF($C541=".....","",VLOOKUP($C541, Parameter!$A$4:$L$5000, 8, FALSE))</f>
        <v/>
      </c>
      <c r="AE541" s="41" t="str">
        <f>IF($C541=".....","",VLOOKUP($C541, Parameter!$A$4:$L$5000, 9, FALSE))</f>
        <v/>
      </c>
      <c r="AF541" s="41" t="str">
        <f>IF($C541=".....","",VLOOKUP($C541, Parameter!$A$4:$L$5000, 10, FALSE))</f>
        <v/>
      </c>
      <c r="AG541" s="41" t="str">
        <f>IF($C541=".....","",VLOOKUP($C541, Parameter!$A$4:$L$5000, 11, FALSE))</f>
        <v/>
      </c>
      <c r="AH541" s="41" t="str">
        <f>IF($C541="..0.0.0.000","",_xlfn.IFNA(VLOOKUP($C541, Parameter!$A$4:$L$5000, 12, FALSE), ""))</f>
        <v/>
      </c>
      <c r="AI541" s="39"/>
      <c r="AJ541" s="39"/>
      <c r="AK541" s="39"/>
      <c r="AL541" s="39"/>
      <c r="AM541" s="39"/>
      <c r="AN541" s="39"/>
      <c r="AO541" s="39"/>
      <c r="AP541" s="41" t="str">
        <f>IF(F541="......", "", _xlfn.IFNA(VLOOKUP(F541, Parameter2!$D$2:$E$15000, 2, FALSE), "Kode aset salah :("))</f>
        <v/>
      </c>
      <c r="AQ541" s="39"/>
      <c r="AR541" s="51"/>
      <c r="AS541" s="52"/>
      <c r="AT541" s="53">
        <f t="shared" si="226"/>
        <v>0</v>
      </c>
      <c r="AU541" s="39" t="str">
        <f t="shared" si="227"/>
        <v/>
      </c>
      <c r="AV541" s="39" t="str">
        <f t="shared" si="228"/>
        <v/>
      </c>
      <c r="AW541" s="39" t="str">
        <f t="shared" si="229"/>
        <v/>
      </c>
      <c r="AX541" s="39" t="str">
        <f t="shared" si="230"/>
        <v/>
      </c>
      <c r="AY541" s="41" t="str">
        <f>IF(G541="...", "", VLOOKUP(G541, UPB!$A$3:$B$5000, 2, FALSE))</f>
        <v/>
      </c>
      <c r="AZ541" s="84"/>
      <c r="BA541" s="76"/>
      <c r="BB541" s="65"/>
      <c r="BC541" s="65"/>
      <c r="BD541" s="54"/>
      <c r="BE541" s="65"/>
      <c r="BF541" s="65"/>
      <c r="BG541" s="65"/>
      <c r="BH541" s="65"/>
      <c r="BI541" s="65"/>
      <c r="BJ541" s="65"/>
      <c r="BK541" s="65"/>
      <c r="BL541" s="65"/>
      <c r="BM541" s="65"/>
      <c r="BN541" s="70"/>
      <c r="BO541" s="65"/>
      <c r="BP541" s="65"/>
      <c r="BQ541" s="65"/>
      <c r="BR541" s="65"/>
      <c r="BS541" s="65"/>
      <c r="BT541" s="65"/>
      <c r="BU541" s="55" t="str">
        <f>IF(AND($D541 &lt;&gt; "", $D541 &lt;&gt; $E541, $F541 &lt;&gt; "x.x.x.x.x.x.x"), VLOOKUP($E541, Parameter!$E$3:$N$5000, 9, FALSE), "")</f>
        <v/>
      </c>
      <c r="BV541" s="55" t="str">
        <f>IF(AND($D541 &lt;&gt; "", $D541 &lt;&gt; $E541, $F541 &lt;&gt; "x.x.x.x.x.x.x"), VLOOKUP($E541, Parameter!$E$3:$N$5000, 10, FALSE), "")</f>
        <v/>
      </c>
      <c r="BW541" s="55" t="str">
        <f>IF(AND($D541 &lt;&gt; "", $D541 &lt;&gt; $E541, $F541 &lt;&gt; "x.x.x.x.x.x.x"), VLOOKUP($C541, Parameter!$A$4:$L$5000, 3, FALSE), "")</f>
        <v/>
      </c>
      <c r="BX541" s="55" t="str">
        <f>IF(AND($D541 &lt;&gt; "", $D541 &lt;&gt; $E541, $F541 &lt;&gt; "x.x.x.x.x.x.x"), VLOOKUP($C541, Parameter!$A$4:$L$5000, 4, FALSE), "")</f>
        <v/>
      </c>
      <c r="BY541" s="56">
        <f t="shared" si="231"/>
        <v>0</v>
      </c>
      <c r="BZ541" s="55" t="str">
        <f t="shared" si="232"/>
        <v>Intra</v>
      </c>
      <c r="CA541" s="55" t="str">
        <f>IF($BZ541="Ekstra", Parameter3!$B$2, "")</f>
        <v/>
      </c>
      <c r="CB541" s="55" t="str">
        <f>IF($BZ541="Ekstra", Parameter3!$C$2, "")</f>
        <v/>
      </c>
      <c r="CC541" s="55" t="str">
        <f>IF($BZ541="Ekstra", VLOOKUP($E541, Parameter!$E$3:$N$5000, 9, FALSE), "")</f>
        <v/>
      </c>
      <c r="CD541" s="55" t="str">
        <f>IF($BZ541="Ekstra", VLOOKUP($E541, Parameter!$E$3:$N$5000, 10, FALSE), "")</f>
        <v/>
      </c>
      <c r="CE541" s="56">
        <f t="shared" si="233"/>
        <v>0</v>
      </c>
      <c r="CF541" s="55" t="str">
        <f t="shared" si="243"/>
        <v/>
      </c>
      <c r="CG541" s="55" t="str">
        <f t="shared" si="243"/>
        <v/>
      </c>
      <c r="CH541" s="55" t="str">
        <f t="shared" si="234"/>
        <v/>
      </c>
      <c r="CI541" s="55" t="str">
        <f>IF($F541="x.x.x.x.x.x.x", VLOOKUP($C541, Parameter!$A$4:$L$5000, 4, FALSE), "")</f>
        <v/>
      </c>
      <c r="CJ541" s="56">
        <f t="shared" si="235"/>
        <v>0</v>
      </c>
      <c r="CM541" s="4" t="str">
        <f t="shared" si="236"/>
        <v>...-...-.....</v>
      </c>
      <c r="CN541" s="57">
        <f t="shared" si="237"/>
        <v>0</v>
      </c>
      <c r="CO541" s="58">
        <f t="shared" si="238"/>
        <v>0</v>
      </c>
      <c r="CP541" s="4" t="str">
        <f t="shared" si="239"/>
        <v/>
      </c>
      <c r="CQ541" s="4" t="b">
        <f t="shared" si="240"/>
        <v>0</v>
      </c>
      <c r="CR541" s="4" t="str">
        <f t="shared" si="241"/>
        <v/>
      </c>
      <c r="CS541" s="4" t="str">
        <f t="shared" si="242"/>
        <v/>
      </c>
      <c r="CT541" s="91" t="b">
        <f t="shared" si="219"/>
        <v>0</v>
      </c>
    </row>
    <row r="542" spans="1:98" s="4" customFormat="1" x14ac:dyDescent="0.25">
      <c r="A542" s="50" t="str">
        <f t="shared" si="220"/>
        <v>...</v>
      </c>
      <c r="B542" s="50" t="str">
        <f t="shared" si="221"/>
        <v>...</v>
      </c>
      <c r="C542" s="50" t="str">
        <f t="shared" si="222"/>
        <v>.....</v>
      </c>
      <c r="D542" s="50" t="str">
        <f>IF($C542=".....","",_xlfn.IFNA(VLOOKUP($C542, Parameter!$A$4:$L$5000, 3, FALSE), ""))</f>
        <v/>
      </c>
      <c r="E542" s="50" t="str">
        <f t="shared" si="223"/>
        <v>.....</v>
      </c>
      <c r="F542" s="50" t="str">
        <f t="shared" si="224"/>
        <v>......</v>
      </c>
      <c r="G542" s="50" t="str">
        <f t="shared" si="225"/>
        <v>...</v>
      </c>
      <c r="H542" s="40">
        <f>IF(E542=".....", 0, _xlfn.IFNA(VLOOKUP($E542, Parameter2!$A$2:$C$5000, 3, FALSE), 0))</f>
        <v>0</v>
      </c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18" t="str">
        <f>IF(C542=".....","",_xlfn.IFNA(VLOOKUP($C542, Parameter!$A$4:$B$5000, 2, FALSE), "Kode belanja salah :("))</f>
        <v/>
      </c>
      <c r="X542" s="35"/>
      <c r="Y542" s="121"/>
      <c r="Z542" s="17"/>
      <c r="AA542" s="20"/>
      <c r="AB542" s="41" t="str">
        <f>IF($C542=".....","",VLOOKUP($C542, Parameter!$A$4:$L$5000, 6, FALSE))</f>
        <v/>
      </c>
      <c r="AC542" s="41" t="str">
        <f>IF($C542=".....","",VLOOKUP($C542, Parameter!$A$4:$L$5000, 7, FALSE))</f>
        <v/>
      </c>
      <c r="AD542" s="41" t="str">
        <f>IF($C542=".....","",VLOOKUP($C542, Parameter!$A$4:$L$5000, 8, FALSE))</f>
        <v/>
      </c>
      <c r="AE542" s="41" t="str">
        <f>IF($C542=".....","",VLOOKUP($C542, Parameter!$A$4:$L$5000, 9, FALSE))</f>
        <v/>
      </c>
      <c r="AF542" s="41" t="str">
        <f>IF($C542=".....","",VLOOKUP($C542, Parameter!$A$4:$L$5000, 10, FALSE))</f>
        <v/>
      </c>
      <c r="AG542" s="41" t="str">
        <f>IF($C542=".....","",VLOOKUP($C542, Parameter!$A$4:$L$5000, 11, FALSE))</f>
        <v/>
      </c>
      <c r="AH542" s="41" t="str">
        <f>IF($C542="..0.0.0.000","",_xlfn.IFNA(VLOOKUP($C542, Parameter!$A$4:$L$5000, 12, FALSE), ""))</f>
        <v/>
      </c>
      <c r="AI542" s="39"/>
      <c r="AJ542" s="39"/>
      <c r="AK542" s="39"/>
      <c r="AL542" s="39"/>
      <c r="AM542" s="39"/>
      <c r="AN542" s="39"/>
      <c r="AO542" s="39"/>
      <c r="AP542" s="41" t="str">
        <f>IF(F542="......", "", _xlfn.IFNA(VLOOKUP(F542, Parameter2!$D$2:$E$15000, 2, FALSE), "Kode aset salah :("))</f>
        <v/>
      </c>
      <c r="AQ542" s="39"/>
      <c r="AR542" s="51"/>
      <c r="AS542" s="52"/>
      <c r="AT542" s="53">
        <f t="shared" si="226"/>
        <v>0</v>
      </c>
      <c r="AU542" s="39" t="str">
        <f t="shared" si="227"/>
        <v/>
      </c>
      <c r="AV542" s="39" t="str">
        <f t="shared" si="228"/>
        <v/>
      </c>
      <c r="AW542" s="39" t="str">
        <f t="shared" si="229"/>
        <v/>
      </c>
      <c r="AX542" s="39" t="str">
        <f t="shared" si="230"/>
        <v/>
      </c>
      <c r="AY542" s="41" t="str">
        <f>IF(G542="...", "", VLOOKUP(G542, UPB!$A$3:$B$5000, 2, FALSE))</f>
        <v/>
      </c>
      <c r="AZ542" s="84"/>
      <c r="BA542" s="76"/>
      <c r="BB542" s="65"/>
      <c r="BC542" s="65"/>
      <c r="BD542" s="54"/>
      <c r="BE542" s="65"/>
      <c r="BF542" s="65"/>
      <c r="BG542" s="65"/>
      <c r="BH542" s="65"/>
      <c r="BI542" s="65"/>
      <c r="BJ542" s="65"/>
      <c r="BK542" s="65"/>
      <c r="BL542" s="65"/>
      <c r="BM542" s="65"/>
      <c r="BN542" s="70"/>
      <c r="BO542" s="65"/>
      <c r="BP542" s="65"/>
      <c r="BQ542" s="65"/>
      <c r="BR542" s="65"/>
      <c r="BS542" s="65"/>
      <c r="BT542" s="65"/>
      <c r="BU542" s="55" t="str">
        <f>IF(AND($D542 &lt;&gt; "", $D542 &lt;&gt; $E542, $F542 &lt;&gt; "x.x.x.x.x.x.x"), VLOOKUP($E542, Parameter!$E$3:$N$5000, 9, FALSE), "")</f>
        <v/>
      </c>
      <c r="BV542" s="55" t="str">
        <f>IF(AND($D542 &lt;&gt; "", $D542 &lt;&gt; $E542, $F542 &lt;&gt; "x.x.x.x.x.x.x"), VLOOKUP($E542, Parameter!$E$3:$N$5000, 10, FALSE), "")</f>
        <v/>
      </c>
      <c r="BW542" s="55" t="str">
        <f>IF(AND($D542 &lt;&gt; "", $D542 &lt;&gt; $E542, $F542 &lt;&gt; "x.x.x.x.x.x.x"), VLOOKUP($C542, Parameter!$A$4:$L$5000, 3, FALSE), "")</f>
        <v/>
      </c>
      <c r="BX542" s="55" t="str">
        <f>IF(AND($D542 &lt;&gt; "", $D542 &lt;&gt; $E542, $F542 &lt;&gt; "x.x.x.x.x.x.x"), VLOOKUP($C542, Parameter!$A$4:$L$5000, 4, FALSE), "")</f>
        <v/>
      </c>
      <c r="BY542" s="56">
        <f t="shared" si="231"/>
        <v>0</v>
      </c>
      <c r="BZ542" s="55" t="str">
        <f t="shared" si="232"/>
        <v>Intra</v>
      </c>
      <c r="CA542" s="55" t="str">
        <f>IF($BZ542="Ekstra", Parameter3!$B$2, "")</f>
        <v/>
      </c>
      <c r="CB542" s="55" t="str">
        <f>IF($BZ542="Ekstra", Parameter3!$C$2, "")</f>
        <v/>
      </c>
      <c r="CC542" s="55" t="str">
        <f>IF($BZ542="Ekstra", VLOOKUP($E542, Parameter!$E$3:$N$5000, 9, FALSE), "")</f>
        <v/>
      </c>
      <c r="CD542" s="55" t="str">
        <f>IF($BZ542="Ekstra", VLOOKUP($E542, Parameter!$E$3:$N$5000, 10, FALSE), "")</f>
        <v/>
      </c>
      <c r="CE542" s="56">
        <f t="shared" si="233"/>
        <v>0</v>
      </c>
      <c r="CF542" s="55" t="str">
        <f t="shared" si="243"/>
        <v/>
      </c>
      <c r="CG542" s="55" t="str">
        <f t="shared" si="243"/>
        <v/>
      </c>
      <c r="CH542" s="55" t="str">
        <f t="shared" si="234"/>
        <v/>
      </c>
      <c r="CI542" s="55" t="str">
        <f>IF($F542="x.x.x.x.x.x.x", VLOOKUP($C542, Parameter!$A$4:$L$5000, 4, FALSE), "")</f>
        <v/>
      </c>
      <c r="CJ542" s="56">
        <f t="shared" si="235"/>
        <v>0</v>
      </c>
      <c r="CM542" s="4" t="str">
        <f t="shared" si="236"/>
        <v>...-...-.....</v>
      </c>
      <c r="CN542" s="57">
        <f t="shared" si="237"/>
        <v>0</v>
      </c>
      <c r="CO542" s="58">
        <f t="shared" si="238"/>
        <v>0</v>
      </c>
      <c r="CP542" s="4" t="str">
        <f t="shared" si="239"/>
        <v/>
      </c>
      <c r="CQ542" s="4" t="b">
        <f t="shared" si="240"/>
        <v>0</v>
      </c>
      <c r="CR542" s="4" t="str">
        <f t="shared" si="241"/>
        <v/>
      </c>
      <c r="CS542" s="4" t="str">
        <f t="shared" si="242"/>
        <v/>
      </c>
      <c r="CT542" s="91" t="b">
        <f t="shared" si="219"/>
        <v>0</v>
      </c>
    </row>
    <row r="543" spans="1:98" s="4" customFormat="1" x14ac:dyDescent="0.25">
      <c r="A543" s="50" t="str">
        <f t="shared" si="220"/>
        <v>...</v>
      </c>
      <c r="B543" s="50" t="str">
        <f t="shared" si="221"/>
        <v>...</v>
      </c>
      <c r="C543" s="50" t="str">
        <f t="shared" si="222"/>
        <v>.....</v>
      </c>
      <c r="D543" s="50" t="str">
        <f>IF($C543=".....","",_xlfn.IFNA(VLOOKUP($C543, Parameter!$A$4:$L$5000, 3, FALSE), ""))</f>
        <v/>
      </c>
      <c r="E543" s="50" t="str">
        <f t="shared" si="223"/>
        <v>.....</v>
      </c>
      <c r="F543" s="50" t="str">
        <f t="shared" si="224"/>
        <v>......</v>
      </c>
      <c r="G543" s="50" t="str">
        <f t="shared" si="225"/>
        <v>...</v>
      </c>
      <c r="H543" s="40">
        <f>IF(E543=".....", 0, _xlfn.IFNA(VLOOKUP($E543, Parameter2!$A$2:$C$5000, 3, FALSE), 0))</f>
        <v>0</v>
      </c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18" t="str">
        <f>IF(C543=".....","",_xlfn.IFNA(VLOOKUP($C543, Parameter!$A$4:$B$5000, 2, FALSE), "Kode belanja salah :("))</f>
        <v/>
      </c>
      <c r="X543" s="35"/>
      <c r="Y543" s="121"/>
      <c r="Z543" s="17"/>
      <c r="AA543" s="20"/>
      <c r="AB543" s="41" t="str">
        <f>IF($C543=".....","",VLOOKUP($C543, Parameter!$A$4:$L$5000, 6, FALSE))</f>
        <v/>
      </c>
      <c r="AC543" s="41" t="str">
        <f>IF($C543=".....","",VLOOKUP($C543, Parameter!$A$4:$L$5000, 7, FALSE))</f>
        <v/>
      </c>
      <c r="AD543" s="41" t="str">
        <f>IF($C543=".....","",VLOOKUP($C543, Parameter!$A$4:$L$5000, 8, FALSE))</f>
        <v/>
      </c>
      <c r="AE543" s="41" t="str">
        <f>IF($C543=".....","",VLOOKUP($C543, Parameter!$A$4:$L$5000, 9, FALSE))</f>
        <v/>
      </c>
      <c r="AF543" s="41" t="str">
        <f>IF($C543=".....","",VLOOKUP($C543, Parameter!$A$4:$L$5000, 10, FALSE))</f>
        <v/>
      </c>
      <c r="AG543" s="41" t="str">
        <f>IF($C543=".....","",VLOOKUP($C543, Parameter!$A$4:$L$5000, 11, FALSE))</f>
        <v/>
      </c>
      <c r="AH543" s="41" t="str">
        <f>IF($C543="..0.0.0.000","",_xlfn.IFNA(VLOOKUP($C543, Parameter!$A$4:$L$5000, 12, FALSE), ""))</f>
        <v/>
      </c>
      <c r="AI543" s="39"/>
      <c r="AJ543" s="39"/>
      <c r="AK543" s="39"/>
      <c r="AL543" s="39"/>
      <c r="AM543" s="39"/>
      <c r="AN543" s="39"/>
      <c r="AO543" s="39"/>
      <c r="AP543" s="41" t="str">
        <f>IF(F543="......", "", _xlfn.IFNA(VLOOKUP(F543, Parameter2!$D$2:$E$15000, 2, FALSE), "Kode aset salah :("))</f>
        <v/>
      </c>
      <c r="AQ543" s="39"/>
      <c r="AR543" s="51"/>
      <c r="AS543" s="52"/>
      <c r="AT543" s="53">
        <f t="shared" si="226"/>
        <v>0</v>
      </c>
      <c r="AU543" s="39" t="str">
        <f t="shared" si="227"/>
        <v/>
      </c>
      <c r="AV543" s="39" t="str">
        <f t="shared" si="228"/>
        <v/>
      </c>
      <c r="AW543" s="39" t="str">
        <f t="shared" si="229"/>
        <v/>
      </c>
      <c r="AX543" s="39" t="str">
        <f t="shared" si="230"/>
        <v/>
      </c>
      <c r="AY543" s="41" t="str">
        <f>IF(G543="...", "", VLOOKUP(G543, UPB!$A$3:$B$5000, 2, FALSE))</f>
        <v/>
      </c>
      <c r="AZ543" s="84"/>
      <c r="BA543" s="76"/>
      <c r="BB543" s="65"/>
      <c r="BC543" s="65"/>
      <c r="BD543" s="54"/>
      <c r="BE543" s="65"/>
      <c r="BF543" s="65"/>
      <c r="BG543" s="65"/>
      <c r="BH543" s="65"/>
      <c r="BI543" s="65"/>
      <c r="BJ543" s="65"/>
      <c r="BK543" s="65"/>
      <c r="BL543" s="65"/>
      <c r="BM543" s="65"/>
      <c r="BN543" s="70"/>
      <c r="BO543" s="65"/>
      <c r="BP543" s="65"/>
      <c r="BQ543" s="65"/>
      <c r="BR543" s="65"/>
      <c r="BS543" s="65"/>
      <c r="BT543" s="65"/>
      <c r="BU543" s="55" t="str">
        <f>IF(AND($D543 &lt;&gt; "", $D543 &lt;&gt; $E543, $F543 &lt;&gt; "x.x.x.x.x.x.x"), VLOOKUP($E543, Parameter!$E$3:$N$5000, 9, FALSE), "")</f>
        <v/>
      </c>
      <c r="BV543" s="55" t="str">
        <f>IF(AND($D543 &lt;&gt; "", $D543 &lt;&gt; $E543, $F543 &lt;&gt; "x.x.x.x.x.x.x"), VLOOKUP($E543, Parameter!$E$3:$N$5000, 10, FALSE), "")</f>
        <v/>
      </c>
      <c r="BW543" s="55" t="str">
        <f>IF(AND($D543 &lt;&gt; "", $D543 &lt;&gt; $E543, $F543 &lt;&gt; "x.x.x.x.x.x.x"), VLOOKUP($C543, Parameter!$A$4:$L$5000, 3, FALSE), "")</f>
        <v/>
      </c>
      <c r="BX543" s="55" t="str">
        <f>IF(AND($D543 &lt;&gt; "", $D543 &lt;&gt; $E543, $F543 &lt;&gt; "x.x.x.x.x.x.x"), VLOOKUP($C543, Parameter!$A$4:$L$5000, 4, FALSE), "")</f>
        <v/>
      </c>
      <c r="BY543" s="56">
        <f t="shared" si="231"/>
        <v>0</v>
      </c>
      <c r="BZ543" s="55" t="str">
        <f t="shared" si="232"/>
        <v>Intra</v>
      </c>
      <c r="CA543" s="55" t="str">
        <f>IF($BZ543="Ekstra", Parameter3!$B$2, "")</f>
        <v/>
      </c>
      <c r="CB543" s="55" t="str">
        <f>IF($BZ543="Ekstra", Parameter3!$C$2, "")</f>
        <v/>
      </c>
      <c r="CC543" s="55" t="str">
        <f>IF($BZ543="Ekstra", VLOOKUP($E543, Parameter!$E$3:$N$5000, 9, FALSE), "")</f>
        <v/>
      </c>
      <c r="CD543" s="55" t="str">
        <f>IF($BZ543="Ekstra", VLOOKUP($E543, Parameter!$E$3:$N$5000, 10, FALSE), "")</f>
        <v/>
      </c>
      <c r="CE543" s="56">
        <f t="shared" si="233"/>
        <v>0</v>
      </c>
      <c r="CF543" s="55" t="str">
        <f t="shared" si="243"/>
        <v/>
      </c>
      <c r="CG543" s="55" t="str">
        <f t="shared" si="243"/>
        <v/>
      </c>
      <c r="CH543" s="55" t="str">
        <f t="shared" si="234"/>
        <v/>
      </c>
      <c r="CI543" s="55" t="str">
        <f>IF($F543="x.x.x.x.x.x.x", VLOOKUP($C543, Parameter!$A$4:$L$5000, 4, FALSE), "")</f>
        <v/>
      </c>
      <c r="CJ543" s="56">
        <f t="shared" si="235"/>
        <v>0</v>
      </c>
      <c r="CM543" s="4" t="str">
        <f t="shared" si="236"/>
        <v>...-...-.....</v>
      </c>
      <c r="CN543" s="57">
        <f t="shared" si="237"/>
        <v>0</v>
      </c>
      <c r="CO543" s="58">
        <f t="shared" si="238"/>
        <v>0</v>
      </c>
      <c r="CP543" s="4" t="str">
        <f t="shared" si="239"/>
        <v/>
      </c>
      <c r="CQ543" s="4" t="b">
        <f t="shared" si="240"/>
        <v>0</v>
      </c>
      <c r="CR543" s="4" t="str">
        <f t="shared" si="241"/>
        <v/>
      </c>
      <c r="CS543" s="4" t="str">
        <f t="shared" si="242"/>
        <v/>
      </c>
      <c r="CT543" s="91" t="b">
        <f t="shared" si="219"/>
        <v>0</v>
      </c>
    </row>
    <row r="544" spans="1:98" s="4" customFormat="1" x14ac:dyDescent="0.25">
      <c r="A544" s="50" t="str">
        <f t="shared" si="220"/>
        <v>...</v>
      </c>
      <c r="B544" s="50" t="str">
        <f t="shared" si="221"/>
        <v>...</v>
      </c>
      <c r="C544" s="50" t="str">
        <f t="shared" si="222"/>
        <v>.....</v>
      </c>
      <c r="D544" s="50" t="str">
        <f>IF($C544=".....","",_xlfn.IFNA(VLOOKUP($C544, Parameter!$A$4:$L$5000, 3, FALSE), ""))</f>
        <v/>
      </c>
      <c r="E544" s="50" t="str">
        <f t="shared" si="223"/>
        <v>.....</v>
      </c>
      <c r="F544" s="50" t="str">
        <f t="shared" si="224"/>
        <v>......</v>
      </c>
      <c r="G544" s="50" t="str">
        <f t="shared" si="225"/>
        <v>...</v>
      </c>
      <c r="H544" s="40">
        <f>IF(E544=".....", 0, _xlfn.IFNA(VLOOKUP($E544, Parameter2!$A$2:$C$5000, 3, FALSE), 0))</f>
        <v>0</v>
      </c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18" t="str">
        <f>IF(C544=".....","",_xlfn.IFNA(VLOOKUP($C544, Parameter!$A$4:$B$5000, 2, FALSE), "Kode belanja salah :("))</f>
        <v/>
      </c>
      <c r="X544" s="35"/>
      <c r="Y544" s="121"/>
      <c r="Z544" s="17"/>
      <c r="AA544" s="20"/>
      <c r="AB544" s="41" t="str">
        <f>IF($C544=".....","",VLOOKUP($C544, Parameter!$A$4:$L$5000, 6, FALSE))</f>
        <v/>
      </c>
      <c r="AC544" s="41" t="str">
        <f>IF($C544=".....","",VLOOKUP($C544, Parameter!$A$4:$L$5000, 7, FALSE))</f>
        <v/>
      </c>
      <c r="AD544" s="41" t="str">
        <f>IF($C544=".....","",VLOOKUP($C544, Parameter!$A$4:$L$5000, 8, FALSE))</f>
        <v/>
      </c>
      <c r="AE544" s="41" t="str">
        <f>IF($C544=".....","",VLOOKUP($C544, Parameter!$A$4:$L$5000, 9, FALSE))</f>
        <v/>
      </c>
      <c r="AF544" s="41" t="str">
        <f>IF($C544=".....","",VLOOKUP($C544, Parameter!$A$4:$L$5000, 10, FALSE))</f>
        <v/>
      </c>
      <c r="AG544" s="41" t="str">
        <f>IF($C544=".....","",VLOOKUP($C544, Parameter!$A$4:$L$5000, 11, FALSE))</f>
        <v/>
      </c>
      <c r="AH544" s="41" t="str">
        <f>IF($C544="..0.0.0.000","",_xlfn.IFNA(VLOOKUP($C544, Parameter!$A$4:$L$5000, 12, FALSE), ""))</f>
        <v/>
      </c>
      <c r="AI544" s="39"/>
      <c r="AJ544" s="39"/>
      <c r="AK544" s="39"/>
      <c r="AL544" s="39"/>
      <c r="AM544" s="39"/>
      <c r="AN544" s="39"/>
      <c r="AO544" s="39"/>
      <c r="AP544" s="41" t="str">
        <f>IF(F544="......", "", _xlfn.IFNA(VLOOKUP(F544, Parameter2!$D$2:$E$15000, 2, FALSE), "Kode aset salah :("))</f>
        <v/>
      </c>
      <c r="AQ544" s="39"/>
      <c r="AR544" s="51"/>
      <c r="AS544" s="52"/>
      <c r="AT544" s="53">
        <f t="shared" si="226"/>
        <v>0</v>
      </c>
      <c r="AU544" s="39" t="str">
        <f t="shared" si="227"/>
        <v/>
      </c>
      <c r="AV544" s="39" t="str">
        <f t="shared" si="228"/>
        <v/>
      </c>
      <c r="AW544" s="39" t="str">
        <f t="shared" si="229"/>
        <v/>
      </c>
      <c r="AX544" s="39" t="str">
        <f t="shared" si="230"/>
        <v/>
      </c>
      <c r="AY544" s="41" t="str">
        <f>IF(G544="...", "", VLOOKUP(G544, UPB!$A$3:$B$5000, 2, FALSE))</f>
        <v/>
      </c>
      <c r="AZ544" s="84"/>
      <c r="BA544" s="76"/>
      <c r="BB544" s="65"/>
      <c r="BC544" s="65"/>
      <c r="BD544" s="54"/>
      <c r="BE544" s="65"/>
      <c r="BF544" s="65"/>
      <c r="BG544" s="65"/>
      <c r="BH544" s="65"/>
      <c r="BI544" s="65"/>
      <c r="BJ544" s="65"/>
      <c r="BK544" s="65"/>
      <c r="BL544" s="65"/>
      <c r="BM544" s="65"/>
      <c r="BN544" s="70"/>
      <c r="BO544" s="65"/>
      <c r="BP544" s="65"/>
      <c r="BQ544" s="65"/>
      <c r="BR544" s="65"/>
      <c r="BS544" s="65"/>
      <c r="BT544" s="65"/>
      <c r="BU544" s="55" t="str">
        <f>IF(AND($D544 &lt;&gt; "", $D544 &lt;&gt; $E544, $F544 &lt;&gt; "x.x.x.x.x.x.x"), VLOOKUP($E544, Parameter!$E$3:$N$5000, 9, FALSE), "")</f>
        <v/>
      </c>
      <c r="BV544" s="55" t="str">
        <f>IF(AND($D544 &lt;&gt; "", $D544 &lt;&gt; $E544, $F544 &lt;&gt; "x.x.x.x.x.x.x"), VLOOKUP($E544, Parameter!$E$3:$N$5000, 10, FALSE), "")</f>
        <v/>
      </c>
      <c r="BW544" s="55" t="str">
        <f>IF(AND($D544 &lt;&gt; "", $D544 &lt;&gt; $E544, $F544 &lt;&gt; "x.x.x.x.x.x.x"), VLOOKUP($C544, Parameter!$A$4:$L$5000, 3, FALSE), "")</f>
        <v/>
      </c>
      <c r="BX544" s="55" t="str">
        <f>IF(AND($D544 &lt;&gt; "", $D544 &lt;&gt; $E544, $F544 &lt;&gt; "x.x.x.x.x.x.x"), VLOOKUP($C544, Parameter!$A$4:$L$5000, 4, FALSE), "")</f>
        <v/>
      </c>
      <c r="BY544" s="56">
        <f t="shared" si="231"/>
        <v>0</v>
      </c>
      <c r="BZ544" s="55" t="str">
        <f t="shared" si="232"/>
        <v>Intra</v>
      </c>
      <c r="CA544" s="55" t="str">
        <f>IF($BZ544="Ekstra", Parameter3!$B$2, "")</f>
        <v/>
      </c>
      <c r="CB544" s="55" t="str">
        <f>IF($BZ544="Ekstra", Parameter3!$C$2, "")</f>
        <v/>
      </c>
      <c r="CC544" s="55" t="str">
        <f>IF($BZ544="Ekstra", VLOOKUP($E544, Parameter!$E$3:$N$5000, 9, FALSE), "")</f>
        <v/>
      </c>
      <c r="CD544" s="55" t="str">
        <f>IF($BZ544="Ekstra", VLOOKUP($E544, Parameter!$E$3:$N$5000, 10, FALSE), "")</f>
        <v/>
      </c>
      <c r="CE544" s="56">
        <f t="shared" si="233"/>
        <v>0</v>
      </c>
      <c r="CF544" s="55" t="str">
        <f t="shared" si="243"/>
        <v/>
      </c>
      <c r="CG544" s="55" t="str">
        <f t="shared" si="243"/>
        <v/>
      </c>
      <c r="CH544" s="55" t="str">
        <f t="shared" si="234"/>
        <v/>
      </c>
      <c r="CI544" s="55" t="str">
        <f>IF($F544="x.x.x.x.x.x.x", VLOOKUP($C544, Parameter!$A$4:$L$5000, 4, FALSE), "")</f>
        <v/>
      </c>
      <c r="CJ544" s="56">
        <f t="shared" si="235"/>
        <v>0</v>
      </c>
      <c r="CM544" s="4" t="str">
        <f t="shared" si="236"/>
        <v>...-...-.....</v>
      </c>
      <c r="CN544" s="57">
        <f t="shared" si="237"/>
        <v>0</v>
      </c>
      <c r="CO544" s="58">
        <f t="shared" si="238"/>
        <v>0</v>
      </c>
      <c r="CP544" s="4" t="str">
        <f t="shared" si="239"/>
        <v/>
      </c>
      <c r="CQ544" s="4" t="b">
        <f t="shared" si="240"/>
        <v>0</v>
      </c>
      <c r="CR544" s="4" t="str">
        <f t="shared" si="241"/>
        <v/>
      </c>
      <c r="CS544" s="4" t="str">
        <f t="shared" si="242"/>
        <v/>
      </c>
      <c r="CT544" s="91" t="b">
        <f t="shared" si="219"/>
        <v>0</v>
      </c>
    </row>
    <row r="545" spans="1:98" s="4" customFormat="1" x14ac:dyDescent="0.25">
      <c r="A545" s="50" t="str">
        <f t="shared" si="220"/>
        <v>...</v>
      </c>
      <c r="B545" s="50" t="str">
        <f t="shared" si="221"/>
        <v>...</v>
      </c>
      <c r="C545" s="50" t="str">
        <f t="shared" si="222"/>
        <v>.....</v>
      </c>
      <c r="D545" s="50" t="str">
        <f>IF($C545=".....","",_xlfn.IFNA(VLOOKUP($C545, Parameter!$A$4:$L$5000, 3, FALSE), ""))</f>
        <v/>
      </c>
      <c r="E545" s="50" t="str">
        <f t="shared" si="223"/>
        <v>.....</v>
      </c>
      <c r="F545" s="50" t="str">
        <f t="shared" si="224"/>
        <v>......</v>
      </c>
      <c r="G545" s="50" t="str">
        <f t="shared" si="225"/>
        <v>...</v>
      </c>
      <c r="H545" s="40">
        <f>IF(E545=".....", 0, _xlfn.IFNA(VLOOKUP($E545, Parameter2!$A$2:$C$5000, 3, FALSE), 0))</f>
        <v>0</v>
      </c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18" t="str">
        <f>IF(C545=".....","",_xlfn.IFNA(VLOOKUP($C545, Parameter!$A$4:$B$5000, 2, FALSE), "Kode belanja salah :("))</f>
        <v/>
      </c>
      <c r="X545" s="35"/>
      <c r="Y545" s="121"/>
      <c r="Z545" s="17"/>
      <c r="AA545" s="20"/>
      <c r="AB545" s="41" t="str">
        <f>IF($C545=".....","",VLOOKUP($C545, Parameter!$A$4:$L$5000, 6, FALSE))</f>
        <v/>
      </c>
      <c r="AC545" s="41" t="str">
        <f>IF($C545=".....","",VLOOKUP($C545, Parameter!$A$4:$L$5000, 7, FALSE))</f>
        <v/>
      </c>
      <c r="AD545" s="41" t="str">
        <f>IF($C545=".....","",VLOOKUP($C545, Parameter!$A$4:$L$5000, 8, FALSE))</f>
        <v/>
      </c>
      <c r="AE545" s="41" t="str">
        <f>IF($C545=".....","",VLOOKUP($C545, Parameter!$A$4:$L$5000, 9, FALSE))</f>
        <v/>
      </c>
      <c r="AF545" s="41" t="str">
        <f>IF($C545=".....","",VLOOKUP($C545, Parameter!$A$4:$L$5000, 10, FALSE))</f>
        <v/>
      </c>
      <c r="AG545" s="41" t="str">
        <f>IF($C545=".....","",VLOOKUP($C545, Parameter!$A$4:$L$5000, 11, FALSE))</f>
        <v/>
      </c>
      <c r="AH545" s="41" t="str">
        <f>IF($C545="..0.0.0.000","",_xlfn.IFNA(VLOOKUP($C545, Parameter!$A$4:$L$5000, 12, FALSE), ""))</f>
        <v/>
      </c>
      <c r="AI545" s="39"/>
      <c r="AJ545" s="39"/>
      <c r="AK545" s="39"/>
      <c r="AL545" s="39"/>
      <c r="AM545" s="39"/>
      <c r="AN545" s="39"/>
      <c r="AO545" s="39"/>
      <c r="AP545" s="41" t="str">
        <f>IF(F545="......", "", _xlfn.IFNA(VLOOKUP(F545, Parameter2!$D$2:$E$15000, 2, FALSE), "Kode aset salah :("))</f>
        <v/>
      </c>
      <c r="AQ545" s="39"/>
      <c r="AR545" s="51"/>
      <c r="AS545" s="52"/>
      <c r="AT545" s="53">
        <f t="shared" si="226"/>
        <v>0</v>
      </c>
      <c r="AU545" s="39" t="str">
        <f t="shared" si="227"/>
        <v/>
      </c>
      <c r="AV545" s="39" t="str">
        <f t="shared" si="228"/>
        <v/>
      </c>
      <c r="AW545" s="39" t="str">
        <f t="shared" si="229"/>
        <v/>
      </c>
      <c r="AX545" s="39" t="str">
        <f t="shared" si="230"/>
        <v/>
      </c>
      <c r="AY545" s="41" t="str">
        <f>IF(G545="...", "", VLOOKUP(G545, UPB!$A$3:$B$5000, 2, FALSE))</f>
        <v/>
      </c>
      <c r="AZ545" s="84"/>
      <c r="BA545" s="76"/>
      <c r="BB545" s="65"/>
      <c r="BC545" s="65"/>
      <c r="BD545" s="54"/>
      <c r="BE545" s="65"/>
      <c r="BF545" s="65"/>
      <c r="BG545" s="65"/>
      <c r="BH545" s="65"/>
      <c r="BI545" s="65"/>
      <c r="BJ545" s="65"/>
      <c r="BK545" s="65"/>
      <c r="BL545" s="65"/>
      <c r="BM545" s="65"/>
      <c r="BN545" s="70"/>
      <c r="BO545" s="65"/>
      <c r="BP545" s="65"/>
      <c r="BQ545" s="65"/>
      <c r="BR545" s="65"/>
      <c r="BS545" s="65"/>
      <c r="BT545" s="65"/>
      <c r="BU545" s="55" t="str">
        <f>IF(AND($D545 &lt;&gt; "", $D545 &lt;&gt; $E545, $F545 &lt;&gt; "x.x.x.x.x.x.x"), VLOOKUP($E545, Parameter!$E$3:$N$5000, 9, FALSE), "")</f>
        <v/>
      </c>
      <c r="BV545" s="55" t="str">
        <f>IF(AND($D545 &lt;&gt; "", $D545 &lt;&gt; $E545, $F545 &lt;&gt; "x.x.x.x.x.x.x"), VLOOKUP($E545, Parameter!$E$3:$N$5000, 10, FALSE), "")</f>
        <v/>
      </c>
      <c r="BW545" s="55" t="str">
        <f>IF(AND($D545 &lt;&gt; "", $D545 &lt;&gt; $E545, $F545 &lt;&gt; "x.x.x.x.x.x.x"), VLOOKUP($C545, Parameter!$A$4:$L$5000, 3, FALSE), "")</f>
        <v/>
      </c>
      <c r="BX545" s="55" t="str">
        <f>IF(AND($D545 &lt;&gt; "", $D545 &lt;&gt; $E545, $F545 &lt;&gt; "x.x.x.x.x.x.x"), VLOOKUP($C545, Parameter!$A$4:$L$5000, 4, FALSE), "")</f>
        <v/>
      </c>
      <c r="BY545" s="56">
        <f t="shared" si="231"/>
        <v>0</v>
      </c>
      <c r="BZ545" s="55" t="str">
        <f t="shared" si="232"/>
        <v>Intra</v>
      </c>
      <c r="CA545" s="55" t="str">
        <f>IF($BZ545="Ekstra", Parameter3!$B$2, "")</f>
        <v/>
      </c>
      <c r="CB545" s="55" t="str">
        <f>IF($BZ545="Ekstra", Parameter3!$C$2, "")</f>
        <v/>
      </c>
      <c r="CC545" s="55" t="str">
        <f>IF($BZ545="Ekstra", VLOOKUP($E545, Parameter!$E$3:$N$5000, 9, FALSE), "")</f>
        <v/>
      </c>
      <c r="CD545" s="55" t="str">
        <f>IF($BZ545="Ekstra", VLOOKUP($E545, Parameter!$E$3:$N$5000, 10, FALSE), "")</f>
        <v/>
      </c>
      <c r="CE545" s="56">
        <f t="shared" si="233"/>
        <v>0</v>
      </c>
      <c r="CF545" s="55" t="str">
        <f t="shared" si="243"/>
        <v/>
      </c>
      <c r="CG545" s="55" t="str">
        <f t="shared" si="243"/>
        <v/>
      </c>
      <c r="CH545" s="55" t="str">
        <f t="shared" si="234"/>
        <v/>
      </c>
      <c r="CI545" s="55" t="str">
        <f>IF($F545="x.x.x.x.x.x.x", VLOOKUP($C545, Parameter!$A$4:$L$5000, 4, FALSE), "")</f>
        <v/>
      </c>
      <c r="CJ545" s="56">
        <f t="shared" si="235"/>
        <v>0</v>
      </c>
      <c r="CM545" s="4" t="str">
        <f t="shared" si="236"/>
        <v>...-...-.....</v>
      </c>
      <c r="CN545" s="57">
        <f t="shared" si="237"/>
        <v>0</v>
      </c>
      <c r="CO545" s="58">
        <f t="shared" si="238"/>
        <v>0</v>
      </c>
      <c r="CP545" s="4" t="str">
        <f t="shared" si="239"/>
        <v/>
      </c>
      <c r="CQ545" s="4" t="b">
        <f t="shared" si="240"/>
        <v>0</v>
      </c>
      <c r="CR545" s="4" t="str">
        <f t="shared" si="241"/>
        <v/>
      </c>
      <c r="CS545" s="4" t="str">
        <f t="shared" si="242"/>
        <v/>
      </c>
      <c r="CT545" s="91" t="b">
        <f t="shared" si="219"/>
        <v>0</v>
      </c>
    </row>
    <row r="546" spans="1:98" s="4" customFormat="1" x14ac:dyDescent="0.25">
      <c r="A546" s="50" t="str">
        <f t="shared" si="220"/>
        <v>...</v>
      </c>
      <c r="B546" s="50" t="str">
        <f t="shared" si="221"/>
        <v>...</v>
      </c>
      <c r="C546" s="50" t="str">
        <f t="shared" si="222"/>
        <v>.....</v>
      </c>
      <c r="D546" s="50" t="str">
        <f>IF($C546=".....","",_xlfn.IFNA(VLOOKUP($C546, Parameter!$A$4:$L$5000, 3, FALSE), ""))</f>
        <v/>
      </c>
      <c r="E546" s="50" t="str">
        <f t="shared" si="223"/>
        <v>.....</v>
      </c>
      <c r="F546" s="50" t="str">
        <f t="shared" si="224"/>
        <v>......</v>
      </c>
      <c r="G546" s="50" t="str">
        <f t="shared" si="225"/>
        <v>...</v>
      </c>
      <c r="H546" s="40">
        <f>IF(E546=".....", 0, _xlfn.IFNA(VLOOKUP($E546, Parameter2!$A$2:$C$5000, 3, FALSE), 0))</f>
        <v>0</v>
      </c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18" t="str">
        <f>IF(C546=".....","",_xlfn.IFNA(VLOOKUP($C546, Parameter!$A$4:$B$5000, 2, FALSE), "Kode belanja salah :("))</f>
        <v/>
      </c>
      <c r="X546" s="35"/>
      <c r="Y546" s="121"/>
      <c r="Z546" s="17"/>
      <c r="AA546" s="20"/>
      <c r="AB546" s="41" t="str">
        <f>IF($C546=".....","",VLOOKUP($C546, Parameter!$A$4:$L$5000, 6, FALSE))</f>
        <v/>
      </c>
      <c r="AC546" s="41" t="str">
        <f>IF($C546=".....","",VLOOKUP($C546, Parameter!$A$4:$L$5000, 7, FALSE))</f>
        <v/>
      </c>
      <c r="AD546" s="41" t="str">
        <f>IF($C546=".....","",VLOOKUP($C546, Parameter!$A$4:$L$5000, 8, FALSE))</f>
        <v/>
      </c>
      <c r="AE546" s="41" t="str">
        <f>IF($C546=".....","",VLOOKUP($C546, Parameter!$A$4:$L$5000, 9, FALSE))</f>
        <v/>
      </c>
      <c r="AF546" s="41" t="str">
        <f>IF($C546=".....","",VLOOKUP($C546, Parameter!$A$4:$L$5000, 10, FALSE))</f>
        <v/>
      </c>
      <c r="AG546" s="41" t="str">
        <f>IF($C546=".....","",VLOOKUP($C546, Parameter!$A$4:$L$5000, 11, FALSE))</f>
        <v/>
      </c>
      <c r="AH546" s="41" t="str">
        <f>IF($C546="..0.0.0.000","",_xlfn.IFNA(VLOOKUP($C546, Parameter!$A$4:$L$5000, 12, FALSE), ""))</f>
        <v/>
      </c>
      <c r="AI546" s="39"/>
      <c r="AJ546" s="39"/>
      <c r="AK546" s="39"/>
      <c r="AL546" s="39"/>
      <c r="AM546" s="39"/>
      <c r="AN546" s="39"/>
      <c r="AO546" s="39"/>
      <c r="AP546" s="41" t="str">
        <f>IF(F546="......", "", _xlfn.IFNA(VLOOKUP(F546, Parameter2!$D$2:$E$15000, 2, FALSE), "Kode aset salah :("))</f>
        <v/>
      </c>
      <c r="AQ546" s="39"/>
      <c r="AR546" s="51"/>
      <c r="AS546" s="52"/>
      <c r="AT546" s="53">
        <f t="shared" si="226"/>
        <v>0</v>
      </c>
      <c r="AU546" s="39" t="str">
        <f t="shared" si="227"/>
        <v/>
      </c>
      <c r="AV546" s="39" t="str">
        <f t="shared" si="228"/>
        <v/>
      </c>
      <c r="AW546" s="39" t="str">
        <f t="shared" si="229"/>
        <v/>
      </c>
      <c r="AX546" s="39" t="str">
        <f t="shared" si="230"/>
        <v/>
      </c>
      <c r="AY546" s="41" t="str">
        <f>IF(G546="...", "", VLOOKUP(G546, UPB!$A$3:$B$5000, 2, FALSE))</f>
        <v/>
      </c>
      <c r="AZ546" s="84"/>
      <c r="BA546" s="76"/>
      <c r="BB546" s="65"/>
      <c r="BC546" s="65"/>
      <c r="BD546" s="54"/>
      <c r="BE546" s="65"/>
      <c r="BF546" s="65"/>
      <c r="BG546" s="65"/>
      <c r="BH546" s="65"/>
      <c r="BI546" s="65"/>
      <c r="BJ546" s="65"/>
      <c r="BK546" s="65"/>
      <c r="BL546" s="65"/>
      <c r="BM546" s="65"/>
      <c r="BN546" s="70"/>
      <c r="BO546" s="65"/>
      <c r="BP546" s="65"/>
      <c r="BQ546" s="65"/>
      <c r="BR546" s="65"/>
      <c r="BS546" s="65"/>
      <c r="BT546" s="65"/>
      <c r="BU546" s="55" t="str">
        <f>IF(AND($D546 &lt;&gt; "", $D546 &lt;&gt; $E546, $F546 &lt;&gt; "x.x.x.x.x.x.x"), VLOOKUP($E546, Parameter!$E$3:$N$5000, 9, FALSE), "")</f>
        <v/>
      </c>
      <c r="BV546" s="55" t="str">
        <f>IF(AND($D546 &lt;&gt; "", $D546 &lt;&gt; $E546, $F546 &lt;&gt; "x.x.x.x.x.x.x"), VLOOKUP($E546, Parameter!$E$3:$N$5000, 10, FALSE), "")</f>
        <v/>
      </c>
      <c r="BW546" s="55" t="str">
        <f>IF(AND($D546 &lt;&gt; "", $D546 &lt;&gt; $E546, $F546 &lt;&gt; "x.x.x.x.x.x.x"), VLOOKUP($C546, Parameter!$A$4:$L$5000, 3, FALSE), "")</f>
        <v/>
      </c>
      <c r="BX546" s="55" t="str">
        <f>IF(AND($D546 &lt;&gt; "", $D546 &lt;&gt; $E546, $F546 &lt;&gt; "x.x.x.x.x.x.x"), VLOOKUP($C546, Parameter!$A$4:$L$5000, 4, FALSE), "")</f>
        <v/>
      </c>
      <c r="BY546" s="56">
        <f t="shared" si="231"/>
        <v>0</v>
      </c>
      <c r="BZ546" s="55" t="str">
        <f t="shared" si="232"/>
        <v>Intra</v>
      </c>
      <c r="CA546" s="55" t="str">
        <f>IF($BZ546="Ekstra", Parameter3!$B$2, "")</f>
        <v/>
      </c>
      <c r="CB546" s="55" t="str">
        <f>IF($BZ546="Ekstra", Parameter3!$C$2, "")</f>
        <v/>
      </c>
      <c r="CC546" s="55" t="str">
        <f>IF($BZ546="Ekstra", VLOOKUP($E546, Parameter!$E$3:$N$5000, 9, FALSE), "")</f>
        <v/>
      </c>
      <c r="CD546" s="55" t="str">
        <f>IF($BZ546="Ekstra", VLOOKUP($E546, Parameter!$E$3:$N$5000, 10, FALSE), "")</f>
        <v/>
      </c>
      <c r="CE546" s="56">
        <f t="shared" si="233"/>
        <v>0</v>
      </c>
      <c r="CF546" s="55" t="str">
        <f t="shared" si="243"/>
        <v/>
      </c>
      <c r="CG546" s="55" t="str">
        <f t="shared" si="243"/>
        <v/>
      </c>
      <c r="CH546" s="55" t="str">
        <f t="shared" si="234"/>
        <v/>
      </c>
      <c r="CI546" s="55" t="str">
        <f>IF($F546="x.x.x.x.x.x.x", VLOOKUP($C546, Parameter!$A$4:$L$5000, 4, FALSE), "")</f>
        <v/>
      </c>
      <c r="CJ546" s="56">
        <f t="shared" si="235"/>
        <v>0</v>
      </c>
      <c r="CM546" s="4" t="str">
        <f t="shared" si="236"/>
        <v>...-...-.....</v>
      </c>
      <c r="CN546" s="57">
        <f t="shared" si="237"/>
        <v>0</v>
      </c>
      <c r="CO546" s="58">
        <f t="shared" si="238"/>
        <v>0</v>
      </c>
      <c r="CP546" s="4" t="str">
        <f t="shared" si="239"/>
        <v/>
      </c>
      <c r="CQ546" s="4" t="b">
        <f t="shared" si="240"/>
        <v>0</v>
      </c>
      <c r="CR546" s="4" t="str">
        <f t="shared" si="241"/>
        <v/>
      </c>
      <c r="CS546" s="4" t="str">
        <f t="shared" si="242"/>
        <v/>
      </c>
      <c r="CT546" s="91" t="b">
        <f t="shared" si="219"/>
        <v>0</v>
      </c>
    </row>
    <row r="547" spans="1:98" s="4" customFormat="1" x14ac:dyDescent="0.25">
      <c r="A547" s="50" t="str">
        <f t="shared" si="220"/>
        <v>...</v>
      </c>
      <c r="B547" s="50" t="str">
        <f t="shared" si="221"/>
        <v>...</v>
      </c>
      <c r="C547" s="50" t="str">
        <f t="shared" si="222"/>
        <v>.....</v>
      </c>
      <c r="D547" s="50" t="str">
        <f>IF($C547=".....","",_xlfn.IFNA(VLOOKUP($C547, Parameter!$A$4:$L$5000, 3, FALSE), ""))</f>
        <v/>
      </c>
      <c r="E547" s="50" t="str">
        <f t="shared" si="223"/>
        <v>.....</v>
      </c>
      <c r="F547" s="50" t="str">
        <f t="shared" si="224"/>
        <v>......</v>
      </c>
      <c r="G547" s="50" t="str">
        <f t="shared" si="225"/>
        <v>...</v>
      </c>
      <c r="H547" s="40">
        <f>IF(E547=".....", 0, _xlfn.IFNA(VLOOKUP($E547, Parameter2!$A$2:$C$5000, 3, FALSE), 0))</f>
        <v>0</v>
      </c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18" t="str">
        <f>IF(C547=".....","",_xlfn.IFNA(VLOOKUP($C547, Parameter!$A$4:$B$5000, 2, FALSE), "Kode belanja salah :("))</f>
        <v/>
      </c>
      <c r="X547" s="35"/>
      <c r="Y547" s="121"/>
      <c r="Z547" s="17"/>
      <c r="AA547" s="20"/>
      <c r="AB547" s="41" t="str">
        <f>IF($C547=".....","",VLOOKUP($C547, Parameter!$A$4:$L$5000, 6, FALSE))</f>
        <v/>
      </c>
      <c r="AC547" s="41" t="str">
        <f>IF($C547=".....","",VLOOKUP($C547, Parameter!$A$4:$L$5000, 7, FALSE))</f>
        <v/>
      </c>
      <c r="AD547" s="41" t="str">
        <f>IF($C547=".....","",VLOOKUP($C547, Parameter!$A$4:$L$5000, 8, FALSE))</f>
        <v/>
      </c>
      <c r="AE547" s="41" t="str">
        <f>IF($C547=".....","",VLOOKUP($C547, Parameter!$A$4:$L$5000, 9, FALSE))</f>
        <v/>
      </c>
      <c r="AF547" s="41" t="str">
        <f>IF($C547=".....","",VLOOKUP($C547, Parameter!$A$4:$L$5000, 10, FALSE))</f>
        <v/>
      </c>
      <c r="AG547" s="41" t="str">
        <f>IF($C547=".....","",VLOOKUP($C547, Parameter!$A$4:$L$5000, 11, FALSE))</f>
        <v/>
      </c>
      <c r="AH547" s="41" t="str">
        <f>IF($C547="..0.0.0.000","",_xlfn.IFNA(VLOOKUP($C547, Parameter!$A$4:$L$5000, 12, FALSE), ""))</f>
        <v/>
      </c>
      <c r="AI547" s="39"/>
      <c r="AJ547" s="39"/>
      <c r="AK547" s="39"/>
      <c r="AL547" s="39"/>
      <c r="AM547" s="39"/>
      <c r="AN547" s="39"/>
      <c r="AO547" s="39"/>
      <c r="AP547" s="41" t="str">
        <f>IF(F547="......", "", _xlfn.IFNA(VLOOKUP(F547, Parameter2!$D$2:$E$15000, 2, FALSE), "Kode aset salah :("))</f>
        <v/>
      </c>
      <c r="AQ547" s="39"/>
      <c r="AR547" s="51"/>
      <c r="AS547" s="52"/>
      <c r="AT547" s="53">
        <f t="shared" si="226"/>
        <v>0</v>
      </c>
      <c r="AU547" s="39" t="str">
        <f t="shared" si="227"/>
        <v/>
      </c>
      <c r="AV547" s="39" t="str">
        <f t="shared" si="228"/>
        <v/>
      </c>
      <c r="AW547" s="39" t="str">
        <f t="shared" si="229"/>
        <v/>
      </c>
      <c r="AX547" s="39" t="str">
        <f t="shared" si="230"/>
        <v/>
      </c>
      <c r="AY547" s="41" t="str">
        <f>IF(G547="...", "", VLOOKUP(G547, UPB!$A$3:$B$5000, 2, FALSE))</f>
        <v/>
      </c>
      <c r="AZ547" s="84"/>
      <c r="BA547" s="76"/>
      <c r="BB547" s="65"/>
      <c r="BC547" s="65"/>
      <c r="BD547" s="54"/>
      <c r="BE547" s="65"/>
      <c r="BF547" s="65"/>
      <c r="BG547" s="65"/>
      <c r="BH547" s="65"/>
      <c r="BI547" s="65"/>
      <c r="BJ547" s="65"/>
      <c r="BK547" s="65"/>
      <c r="BL547" s="65"/>
      <c r="BM547" s="65"/>
      <c r="BN547" s="70"/>
      <c r="BO547" s="65"/>
      <c r="BP547" s="65"/>
      <c r="BQ547" s="65"/>
      <c r="BR547" s="65"/>
      <c r="BS547" s="65"/>
      <c r="BT547" s="65"/>
      <c r="BU547" s="55" t="str">
        <f>IF(AND($D547 &lt;&gt; "", $D547 &lt;&gt; $E547, $F547 &lt;&gt; "x.x.x.x.x.x.x"), VLOOKUP($E547, Parameter!$E$3:$N$5000, 9, FALSE), "")</f>
        <v/>
      </c>
      <c r="BV547" s="55" t="str">
        <f>IF(AND($D547 &lt;&gt; "", $D547 &lt;&gt; $E547, $F547 &lt;&gt; "x.x.x.x.x.x.x"), VLOOKUP($E547, Parameter!$E$3:$N$5000, 10, FALSE), "")</f>
        <v/>
      </c>
      <c r="BW547" s="55" t="str">
        <f>IF(AND($D547 &lt;&gt; "", $D547 &lt;&gt; $E547, $F547 &lt;&gt; "x.x.x.x.x.x.x"), VLOOKUP($C547, Parameter!$A$4:$L$5000, 3, FALSE), "")</f>
        <v/>
      </c>
      <c r="BX547" s="55" t="str">
        <f>IF(AND($D547 &lt;&gt; "", $D547 &lt;&gt; $E547, $F547 &lt;&gt; "x.x.x.x.x.x.x"), VLOOKUP($C547, Parameter!$A$4:$L$5000, 4, FALSE), "")</f>
        <v/>
      </c>
      <c r="BY547" s="56">
        <f t="shared" si="231"/>
        <v>0</v>
      </c>
      <c r="BZ547" s="55" t="str">
        <f t="shared" si="232"/>
        <v>Intra</v>
      </c>
      <c r="CA547" s="55" t="str">
        <f>IF($BZ547="Ekstra", Parameter3!$B$2, "")</f>
        <v/>
      </c>
      <c r="CB547" s="55" t="str">
        <f>IF($BZ547="Ekstra", Parameter3!$C$2, "")</f>
        <v/>
      </c>
      <c r="CC547" s="55" t="str">
        <f>IF($BZ547="Ekstra", VLOOKUP($E547, Parameter!$E$3:$N$5000, 9, FALSE), "")</f>
        <v/>
      </c>
      <c r="CD547" s="55" t="str">
        <f>IF($BZ547="Ekstra", VLOOKUP($E547, Parameter!$E$3:$N$5000, 10, FALSE), "")</f>
        <v/>
      </c>
      <c r="CE547" s="56">
        <f t="shared" si="233"/>
        <v>0</v>
      </c>
      <c r="CF547" s="55" t="str">
        <f t="shared" si="243"/>
        <v/>
      </c>
      <c r="CG547" s="55" t="str">
        <f t="shared" si="243"/>
        <v/>
      </c>
      <c r="CH547" s="55" t="str">
        <f t="shared" si="234"/>
        <v/>
      </c>
      <c r="CI547" s="55" t="str">
        <f>IF($F547="x.x.x.x.x.x.x", VLOOKUP($C547, Parameter!$A$4:$L$5000, 4, FALSE), "")</f>
        <v/>
      </c>
      <c r="CJ547" s="56">
        <f t="shared" si="235"/>
        <v>0</v>
      </c>
      <c r="CM547" s="4" t="str">
        <f t="shared" si="236"/>
        <v>...-...-.....</v>
      </c>
      <c r="CN547" s="57">
        <f t="shared" si="237"/>
        <v>0</v>
      </c>
      <c r="CO547" s="58">
        <f t="shared" si="238"/>
        <v>0</v>
      </c>
      <c r="CP547" s="4" t="str">
        <f t="shared" si="239"/>
        <v/>
      </c>
      <c r="CQ547" s="4" t="b">
        <f t="shared" si="240"/>
        <v>0</v>
      </c>
      <c r="CR547" s="4" t="str">
        <f t="shared" si="241"/>
        <v/>
      </c>
      <c r="CS547" s="4" t="str">
        <f t="shared" si="242"/>
        <v/>
      </c>
      <c r="CT547" s="91" t="b">
        <f t="shared" si="219"/>
        <v>0</v>
      </c>
    </row>
    <row r="548" spans="1:98" s="4" customFormat="1" x14ac:dyDescent="0.25">
      <c r="A548" s="50" t="str">
        <f t="shared" si="220"/>
        <v>...</v>
      </c>
      <c r="B548" s="50" t="str">
        <f t="shared" si="221"/>
        <v>...</v>
      </c>
      <c r="C548" s="50" t="str">
        <f t="shared" si="222"/>
        <v>.....</v>
      </c>
      <c r="D548" s="50" t="str">
        <f>IF($C548=".....","",_xlfn.IFNA(VLOOKUP($C548, Parameter!$A$4:$L$5000, 3, FALSE), ""))</f>
        <v/>
      </c>
      <c r="E548" s="50" t="str">
        <f t="shared" si="223"/>
        <v>.....</v>
      </c>
      <c r="F548" s="50" t="str">
        <f t="shared" si="224"/>
        <v>......</v>
      </c>
      <c r="G548" s="50" t="str">
        <f t="shared" si="225"/>
        <v>...</v>
      </c>
      <c r="H548" s="40">
        <f>IF(E548=".....", 0, _xlfn.IFNA(VLOOKUP($E548, Parameter2!$A$2:$C$5000, 3, FALSE), 0))</f>
        <v>0</v>
      </c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18" t="str">
        <f>IF(C548=".....","",_xlfn.IFNA(VLOOKUP($C548, Parameter!$A$4:$B$5000, 2, FALSE), "Kode belanja salah :("))</f>
        <v/>
      </c>
      <c r="X548" s="35"/>
      <c r="Y548" s="121"/>
      <c r="Z548" s="17"/>
      <c r="AA548" s="20"/>
      <c r="AB548" s="41" t="str">
        <f>IF($C548=".....","",VLOOKUP($C548, Parameter!$A$4:$L$5000, 6, FALSE))</f>
        <v/>
      </c>
      <c r="AC548" s="41" t="str">
        <f>IF($C548=".....","",VLOOKUP($C548, Parameter!$A$4:$L$5000, 7, FALSE))</f>
        <v/>
      </c>
      <c r="AD548" s="41" t="str">
        <f>IF($C548=".....","",VLOOKUP($C548, Parameter!$A$4:$L$5000, 8, FALSE))</f>
        <v/>
      </c>
      <c r="AE548" s="41" t="str">
        <f>IF($C548=".....","",VLOOKUP($C548, Parameter!$A$4:$L$5000, 9, FALSE))</f>
        <v/>
      </c>
      <c r="AF548" s="41" t="str">
        <f>IF($C548=".....","",VLOOKUP($C548, Parameter!$A$4:$L$5000, 10, FALSE))</f>
        <v/>
      </c>
      <c r="AG548" s="41" t="str">
        <f>IF($C548=".....","",VLOOKUP($C548, Parameter!$A$4:$L$5000, 11, FALSE))</f>
        <v/>
      </c>
      <c r="AH548" s="41" t="str">
        <f>IF($C548="..0.0.0.000","",_xlfn.IFNA(VLOOKUP($C548, Parameter!$A$4:$L$5000, 12, FALSE), ""))</f>
        <v/>
      </c>
      <c r="AI548" s="39"/>
      <c r="AJ548" s="39"/>
      <c r="AK548" s="39"/>
      <c r="AL548" s="39"/>
      <c r="AM548" s="39"/>
      <c r="AN548" s="39"/>
      <c r="AO548" s="39"/>
      <c r="AP548" s="41" t="str">
        <f>IF(F548="......", "", _xlfn.IFNA(VLOOKUP(F548, Parameter2!$D$2:$E$15000, 2, FALSE), "Kode aset salah :("))</f>
        <v/>
      </c>
      <c r="AQ548" s="39"/>
      <c r="AR548" s="51"/>
      <c r="AS548" s="52"/>
      <c r="AT548" s="53">
        <f t="shared" si="226"/>
        <v>0</v>
      </c>
      <c r="AU548" s="39" t="str">
        <f t="shared" si="227"/>
        <v/>
      </c>
      <c r="AV548" s="39" t="str">
        <f t="shared" si="228"/>
        <v/>
      </c>
      <c r="AW548" s="39" t="str">
        <f t="shared" si="229"/>
        <v/>
      </c>
      <c r="AX548" s="39" t="str">
        <f t="shared" si="230"/>
        <v/>
      </c>
      <c r="AY548" s="41" t="str">
        <f>IF(G548="...", "", VLOOKUP(G548, UPB!$A$3:$B$5000, 2, FALSE))</f>
        <v/>
      </c>
      <c r="AZ548" s="84"/>
      <c r="BA548" s="76"/>
      <c r="BB548" s="65"/>
      <c r="BC548" s="65"/>
      <c r="BD548" s="54"/>
      <c r="BE548" s="65"/>
      <c r="BF548" s="65"/>
      <c r="BG548" s="65"/>
      <c r="BH548" s="65"/>
      <c r="BI548" s="65"/>
      <c r="BJ548" s="65"/>
      <c r="BK548" s="65"/>
      <c r="BL548" s="65"/>
      <c r="BM548" s="65"/>
      <c r="BN548" s="70"/>
      <c r="BO548" s="65"/>
      <c r="BP548" s="65"/>
      <c r="BQ548" s="65"/>
      <c r="BR548" s="65"/>
      <c r="BS548" s="65"/>
      <c r="BT548" s="65"/>
      <c r="BU548" s="55" t="str">
        <f>IF(AND($D548 &lt;&gt; "", $D548 &lt;&gt; $E548, $F548 &lt;&gt; "x.x.x.x.x.x.x"), VLOOKUP($E548, Parameter!$E$3:$N$5000, 9, FALSE), "")</f>
        <v/>
      </c>
      <c r="BV548" s="55" t="str">
        <f>IF(AND($D548 &lt;&gt; "", $D548 &lt;&gt; $E548, $F548 &lt;&gt; "x.x.x.x.x.x.x"), VLOOKUP($E548, Parameter!$E$3:$N$5000, 10, FALSE), "")</f>
        <v/>
      </c>
      <c r="BW548" s="55" t="str">
        <f>IF(AND($D548 &lt;&gt; "", $D548 &lt;&gt; $E548, $F548 &lt;&gt; "x.x.x.x.x.x.x"), VLOOKUP($C548, Parameter!$A$4:$L$5000, 3, FALSE), "")</f>
        <v/>
      </c>
      <c r="BX548" s="55" t="str">
        <f>IF(AND($D548 &lt;&gt; "", $D548 &lt;&gt; $E548, $F548 &lt;&gt; "x.x.x.x.x.x.x"), VLOOKUP($C548, Parameter!$A$4:$L$5000, 4, FALSE), "")</f>
        <v/>
      </c>
      <c r="BY548" s="56">
        <f t="shared" si="231"/>
        <v>0</v>
      </c>
      <c r="BZ548" s="55" t="str">
        <f t="shared" si="232"/>
        <v>Intra</v>
      </c>
      <c r="CA548" s="55" t="str">
        <f>IF($BZ548="Ekstra", Parameter3!$B$2, "")</f>
        <v/>
      </c>
      <c r="CB548" s="55" t="str">
        <f>IF($BZ548="Ekstra", Parameter3!$C$2, "")</f>
        <v/>
      </c>
      <c r="CC548" s="55" t="str">
        <f>IF($BZ548="Ekstra", VLOOKUP($E548, Parameter!$E$3:$N$5000, 9, FALSE), "")</f>
        <v/>
      </c>
      <c r="CD548" s="55" t="str">
        <f>IF($BZ548="Ekstra", VLOOKUP($E548, Parameter!$E$3:$N$5000, 10, FALSE), "")</f>
        <v/>
      </c>
      <c r="CE548" s="56">
        <f t="shared" si="233"/>
        <v>0</v>
      </c>
      <c r="CF548" s="55" t="str">
        <f t="shared" si="243"/>
        <v/>
      </c>
      <c r="CG548" s="55" t="str">
        <f t="shared" si="243"/>
        <v/>
      </c>
      <c r="CH548" s="55" t="str">
        <f t="shared" si="234"/>
        <v/>
      </c>
      <c r="CI548" s="55" t="str">
        <f>IF($F548="x.x.x.x.x.x.x", VLOOKUP($C548, Parameter!$A$4:$L$5000, 4, FALSE), "")</f>
        <v/>
      </c>
      <c r="CJ548" s="56">
        <f t="shared" si="235"/>
        <v>0</v>
      </c>
      <c r="CM548" s="4" t="str">
        <f t="shared" si="236"/>
        <v>...-...-.....</v>
      </c>
      <c r="CN548" s="57">
        <f t="shared" si="237"/>
        <v>0</v>
      </c>
      <c r="CO548" s="58">
        <f t="shared" si="238"/>
        <v>0</v>
      </c>
      <c r="CP548" s="4" t="str">
        <f t="shared" si="239"/>
        <v/>
      </c>
      <c r="CQ548" s="4" t="b">
        <f t="shared" si="240"/>
        <v>0</v>
      </c>
      <c r="CR548" s="4" t="str">
        <f t="shared" si="241"/>
        <v/>
      </c>
      <c r="CS548" s="4" t="str">
        <f t="shared" si="242"/>
        <v/>
      </c>
      <c r="CT548" s="91" t="b">
        <f t="shared" si="219"/>
        <v>0</v>
      </c>
    </row>
    <row r="549" spans="1:98" s="4" customFormat="1" x14ac:dyDescent="0.25">
      <c r="A549" s="50" t="str">
        <f t="shared" si="220"/>
        <v>...</v>
      </c>
      <c r="B549" s="50" t="str">
        <f t="shared" si="221"/>
        <v>...</v>
      </c>
      <c r="C549" s="50" t="str">
        <f t="shared" si="222"/>
        <v>.....</v>
      </c>
      <c r="D549" s="50" t="str">
        <f>IF($C549=".....","",_xlfn.IFNA(VLOOKUP($C549, Parameter!$A$4:$L$5000, 3, FALSE), ""))</f>
        <v/>
      </c>
      <c r="E549" s="50" t="str">
        <f t="shared" si="223"/>
        <v>.....</v>
      </c>
      <c r="F549" s="50" t="str">
        <f t="shared" si="224"/>
        <v>......</v>
      </c>
      <c r="G549" s="50" t="str">
        <f t="shared" si="225"/>
        <v>...</v>
      </c>
      <c r="H549" s="40">
        <f>IF(E549=".....", 0, _xlfn.IFNA(VLOOKUP($E549, Parameter2!$A$2:$C$5000, 3, FALSE), 0))</f>
        <v>0</v>
      </c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18" t="str">
        <f>IF(C549=".....","",_xlfn.IFNA(VLOOKUP($C549, Parameter!$A$4:$B$5000, 2, FALSE), "Kode belanja salah :("))</f>
        <v/>
      </c>
      <c r="X549" s="35"/>
      <c r="Y549" s="121"/>
      <c r="Z549" s="17"/>
      <c r="AA549" s="20"/>
      <c r="AB549" s="41" t="str">
        <f>IF($C549=".....","",VLOOKUP($C549, Parameter!$A$4:$L$5000, 6, FALSE))</f>
        <v/>
      </c>
      <c r="AC549" s="41" t="str">
        <f>IF($C549=".....","",VLOOKUP($C549, Parameter!$A$4:$L$5000, 7, FALSE))</f>
        <v/>
      </c>
      <c r="AD549" s="41" t="str">
        <f>IF($C549=".....","",VLOOKUP($C549, Parameter!$A$4:$L$5000, 8, FALSE))</f>
        <v/>
      </c>
      <c r="AE549" s="41" t="str">
        <f>IF($C549=".....","",VLOOKUP($C549, Parameter!$A$4:$L$5000, 9, FALSE))</f>
        <v/>
      </c>
      <c r="AF549" s="41" t="str">
        <f>IF($C549=".....","",VLOOKUP($C549, Parameter!$A$4:$L$5000, 10, FALSE))</f>
        <v/>
      </c>
      <c r="AG549" s="41" t="str">
        <f>IF($C549=".....","",VLOOKUP($C549, Parameter!$A$4:$L$5000, 11, FALSE))</f>
        <v/>
      </c>
      <c r="AH549" s="41" t="str">
        <f>IF($C549="..0.0.0.000","",_xlfn.IFNA(VLOOKUP($C549, Parameter!$A$4:$L$5000, 12, FALSE), ""))</f>
        <v/>
      </c>
      <c r="AI549" s="39"/>
      <c r="AJ549" s="39"/>
      <c r="AK549" s="39"/>
      <c r="AL549" s="39"/>
      <c r="AM549" s="39"/>
      <c r="AN549" s="39"/>
      <c r="AO549" s="39"/>
      <c r="AP549" s="41" t="str">
        <f>IF(F549="......", "", _xlfn.IFNA(VLOOKUP(F549, Parameter2!$D$2:$E$15000, 2, FALSE), "Kode aset salah :("))</f>
        <v/>
      </c>
      <c r="AQ549" s="39"/>
      <c r="AR549" s="51"/>
      <c r="AS549" s="52"/>
      <c r="AT549" s="53">
        <f t="shared" si="226"/>
        <v>0</v>
      </c>
      <c r="AU549" s="39" t="str">
        <f t="shared" si="227"/>
        <v/>
      </c>
      <c r="AV549" s="39" t="str">
        <f t="shared" si="228"/>
        <v/>
      </c>
      <c r="AW549" s="39" t="str">
        <f t="shared" si="229"/>
        <v/>
      </c>
      <c r="AX549" s="39" t="str">
        <f t="shared" si="230"/>
        <v/>
      </c>
      <c r="AY549" s="41" t="str">
        <f>IF(G549="...", "", VLOOKUP(G549, UPB!$A$3:$B$5000, 2, FALSE))</f>
        <v/>
      </c>
      <c r="AZ549" s="84"/>
      <c r="BA549" s="76"/>
      <c r="BB549" s="65"/>
      <c r="BC549" s="65"/>
      <c r="BD549" s="54"/>
      <c r="BE549" s="65"/>
      <c r="BF549" s="65"/>
      <c r="BG549" s="65"/>
      <c r="BH549" s="65"/>
      <c r="BI549" s="65"/>
      <c r="BJ549" s="65"/>
      <c r="BK549" s="65"/>
      <c r="BL549" s="65"/>
      <c r="BM549" s="65"/>
      <c r="BN549" s="70"/>
      <c r="BO549" s="65"/>
      <c r="BP549" s="65"/>
      <c r="BQ549" s="65"/>
      <c r="BR549" s="65"/>
      <c r="BS549" s="65"/>
      <c r="BT549" s="65"/>
      <c r="BU549" s="55" t="str">
        <f>IF(AND($D549 &lt;&gt; "", $D549 &lt;&gt; $E549, $F549 &lt;&gt; "x.x.x.x.x.x.x"), VLOOKUP($E549, Parameter!$E$3:$N$5000, 9, FALSE), "")</f>
        <v/>
      </c>
      <c r="BV549" s="55" t="str">
        <f>IF(AND($D549 &lt;&gt; "", $D549 &lt;&gt; $E549, $F549 &lt;&gt; "x.x.x.x.x.x.x"), VLOOKUP($E549, Parameter!$E$3:$N$5000, 10, FALSE), "")</f>
        <v/>
      </c>
      <c r="BW549" s="55" t="str">
        <f>IF(AND($D549 &lt;&gt; "", $D549 &lt;&gt; $E549, $F549 &lt;&gt; "x.x.x.x.x.x.x"), VLOOKUP($C549, Parameter!$A$4:$L$5000, 3, FALSE), "")</f>
        <v/>
      </c>
      <c r="BX549" s="55" t="str">
        <f>IF(AND($D549 &lt;&gt; "", $D549 &lt;&gt; $E549, $F549 &lt;&gt; "x.x.x.x.x.x.x"), VLOOKUP($C549, Parameter!$A$4:$L$5000, 4, FALSE), "")</f>
        <v/>
      </c>
      <c r="BY549" s="56">
        <f t="shared" si="231"/>
        <v>0</v>
      </c>
      <c r="BZ549" s="55" t="str">
        <f t="shared" si="232"/>
        <v>Intra</v>
      </c>
      <c r="CA549" s="55" t="str">
        <f>IF($BZ549="Ekstra", Parameter3!$B$2, "")</f>
        <v/>
      </c>
      <c r="CB549" s="55" t="str">
        <f>IF($BZ549="Ekstra", Parameter3!$C$2, "")</f>
        <v/>
      </c>
      <c r="CC549" s="55" t="str">
        <f>IF($BZ549="Ekstra", VLOOKUP($E549, Parameter!$E$3:$N$5000, 9, FALSE), "")</f>
        <v/>
      </c>
      <c r="CD549" s="55" t="str">
        <f>IF($BZ549="Ekstra", VLOOKUP($E549, Parameter!$E$3:$N$5000, 10, FALSE), "")</f>
        <v/>
      </c>
      <c r="CE549" s="56">
        <f t="shared" si="233"/>
        <v>0</v>
      </c>
      <c r="CF549" s="55" t="str">
        <f t="shared" si="243"/>
        <v/>
      </c>
      <c r="CG549" s="55" t="str">
        <f t="shared" si="243"/>
        <v/>
      </c>
      <c r="CH549" s="55" t="str">
        <f t="shared" si="234"/>
        <v/>
      </c>
      <c r="CI549" s="55" t="str">
        <f>IF($F549="x.x.x.x.x.x.x", VLOOKUP($C549, Parameter!$A$4:$L$5000, 4, FALSE), "")</f>
        <v/>
      </c>
      <c r="CJ549" s="56">
        <f t="shared" si="235"/>
        <v>0</v>
      </c>
      <c r="CM549" s="4" t="str">
        <f t="shared" si="236"/>
        <v>...-...-.....</v>
      </c>
      <c r="CN549" s="57">
        <f t="shared" si="237"/>
        <v>0</v>
      </c>
      <c r="CO549" s="58">
        <f t="shared" si="238"/>
        <v>0</v>
      </c>
      <c r="CP549" s="4" t="str">
        <f t="shared" si="239"/>
        <v/>
      </c>
      <c r="CQ549" s="4" t="b">
        <f t="shared" si="240"/>
        <v>0</v>
      </c>
      <c r="CR549" s="4" t="str">
        <f t="shared" si="241"/>
        <v/>
      </c>
      <c r="CS549" s="4" t="str">
        <f t="shared" si="242"/>
        <v/>
      </c>
      <c r="CT549" s="91" t="b">
        <f t="shared" si="219"/>
        <v>0</v>
      </c>
    </row>
    <row r="550" spans="1:98" s="4" customFormat="1" x14ac:dyDescent="0.25">
      <c r="A550" s="50" t="str">
        <f t="shared" si="220"/>
        <v>...</v>
      </c>
      <c r="B550" s="50" t="str">
        <f t="shared" si="221"/>
        <v>...</v>
      </c>
      <c r="C550" s="50" t="str">
        <f t="shared" si="222"/>
        <v>.....</v>
      </c>
      <c r="D550" s="50" t="str">
        <f>IF($C550=".....","",_xlfn.IFNA(VLOOKUP($C550, Parameter!$A$4:$L$5000, 3, FALSE), ""))</f>
        <v/>
      </c>
      <c r="E550" s="50" t="str">
        <f t="shared" si="223"/>
        <v>.....</v>
      </c>
      <c r="F550" s="50" t="str">
        <f t="shared" si="224"/>
        <v>......</v>
      </c>
      <c r="G550" s="50" t="str">
        <f t="shared" si="225"/>
        <v>...</v>
      </c>
      <c r="H550" s="40">
        <f>IF(E550=".....", 0, _xlfn.IFNA(VLOOKUP($E550, Parameter2!$A$2:$C$5000, 3, FALSE), 0))</f>
        <v>0</v>
      </c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18" t="str">
        <f>IF(C550=".....","",_xlfn.IFNA(VLOOKUP($C550, Parameter!$A$4:$B$5000, 2, FALSE), "Kode belanja salah :("))</f>
        <v/>
      </c>
      <c r="X550" s="35"/>
      <c r="Y550" s="121"/>
      <c r="Z550" s="17"/>
      <c r="AA550" s="20"/>
      <c r="AB550" s="41" t="str">
        <f>IF($C550=".....","",VLOOKUP($C550, Parameter!$A$4:$L$5000, 6, FALSE))</f>
        <v/>
      </c>
      <c r="AC550" s="41" t="str">
        <f>IF($C550=".....","",VLOOKUP($C550, Parameter!$A$4:$L$5000, 7, FALSE))</f>
        <v/>
      </c>
      <c r="AD550" s="41" t="str">
        <f>IF($C550=".....","",VLOOKUP($C550, Parameter!$A$4:$L$5000, 8, FALSE))</f>
        <v/>
      </c>
      <c r="AE550" s="41" t="str">
        <f>IF($C550=".....","",VLOOKUP($C550, Parameter!$A$4:$L$5000, 9, FALSE))</f>
        <v/>
      </c>
      <c r="AF550" s="41" t="str">
        <f>IF($C550=".....","",VLOOKUP($C550, Parameter!$A$4:$L$5000, 10, FALSE))</f>
        <v/>
      </c>
      <c r="AG550" s="41" t="str">
        <f>IF($C550=".....","",VLOOKUP($C550, Parameter!$A$4:$L$5000, 11, FALSE))</f>
        <v/>
      </c>
      <c r="AH550" s="41" t="str">
        <f>IF($C550="..0.0.0.000","",_xlfn.IFNA(VLOOKUP($C550, Parameter!$A$4:$L$5000, 12, FALSE), ""))</f>
        <v/>
      </c>
      <c r="AI550" s="39"/>
      <c r="AJ550" s="39"/>
      <c r="AK550" s="39"/>
      <c r="AL550" s="39"/>
      <c r="AM550" s="39"/>
      <c r="AN550" s="39"/>
      <c r="AO550" s="39"/>
      <c r="AP550" s="41" t="str">
        <f>IF(F550="......", "", _xlfn.IFNA(VLOOKUP(F550, Parameter2!$D$2:$E$15000, 2, FALSE), "Kode aset salah :("))</f>
        <v/>
      </c>
      <c r="AQ550" s="39"/>
      <c r="AR550" s="51"/>
      <c r="AS550" s="52"/>
      <c r="AT550" s="53">
        <f t="shared" si="226"/>
        <v>0</v>
      </c>
      <c r="AU550" s="39" t="str">
        <f t="shared" si="227"/>
        <v/>
      </c>
      <c r="AV550" s="39" t="str">
        <f t="shared" si="228"/>
        <v/>
      </c>
      <c r="AW550" s="39" t="str">
        <f t="shared" si="229"/>
        <v/>
      </c>
      <c r="AX550" s="39" t="str">
        <f t="shared" si="230"/>
        <v/>
      </c>
      <c r="AY550" s="41" t="str">
        <f>IF(G550="...", "", VLOOKUP(G550, UPB!$A$3:$B$5000, 2, FALSE))</f>
        <v/>
      </c>
      <c r="AZ550" s="84"/>
      <c r="BA550" s="76"/>
      <c r="BB550" s="65"/>
      <c r="BC550" s="65"/>
      <c r="BD550" s="54"/>
      <c r="BE550" s="65"/>
      <c r="BF550" s="65"/>
      <c r="BG550" s="65"/>
      <c r="BH550" s="65"/>
      <c r="BI550" s="65"/>
      <c r="BJ550" s="65"/>
      <c r="BK550" s="65"/>
      <c r="BL550" s="65"/>
      <c r="BM550" s="65"/>
      <c r="BN550" s="70"/>
      <c r="BO550" s="65"/>
      <c r="BP550" s="65"/>
      <c r="BQ550" s="65"/>
      <c r="BR550" s="65"/>
      <c r="BS550" s="65"/>
      <c r="BT550" s="65"/>
      <c r="BU550" s="55" t="str">
        <f>IF(AND($D550 &lt;&gt; "", $D550 &lt;&gt; $E550, $F550 &lt;&gt; "x.x.x.x.x.x.x"), VLOOKUP($E550, Parameter!$E$3:$N$5000, 9, FALSE), "")</f>
        <v/>
      </c>
      <c r="BV550" s="55" t="str">
        <f>IF(AND($D550 &lt;&gt; "", $D550 &lt;&gt; $E550, $F550 &lt;&gt; "x.x.x.x.x.x.x"), VLOOKUP($E550, Parameter!$E$3:$N$5000, 10, FALSE), "")</f>
        <v/>
      </c>
      <c r="BW550" s="55" t="str">
        <f>IF(AND($D550 &lt;&gt; "", $D550 &lt;&gt; $E550, $F550 &lt;&gt; "x.x.x.x.x.x.x"), VLOOKUP($C550, Parameter!$A$4:$L$5000, 3, FALSE), "")</f>
        <v/>
      </c>
      <c r="BX550" s="55" t="str">
        <f>IF(AND($D550 &lt;&gt; "", $D550 &lt;&gt; $E550, $F550 &lt;&gt; "x.x.x.x.x.x.x"), VLOOKUP($C550, Parameter!$A$4:$L$5000, 4, FALSE), "")</f>
        <v/>
      </c>
      <c r="BY550" s="56">
        <f t="shared" si="231"/>
        <v>0</v>
      </c>
      <c r="BZ550" s="55" t="str">
        <f t="shared" si="232"/>
        <v>Intra</v>
      </c>
      <c r="CA550" s="55" t="str">
        <f>IF($BZ550="Ekstra", Parameter3!$B$2, "")</f>
        <v/>
      </c>
      <c r="CB550" s="55" t="str">
        <f>IF($BZ550="Ekstra", Parameter3!$C$2, "")</f>
        <v/>
      </c>
      <c r="CC550" s="55" t="str">
        <f>IF($BZ550="Ekstra", VLOOKUP($E550, Parameter!$E$3:$N$5000, 9, FALSE), "")</f>
        <v/>
      </c>
      <c r="CD550" s="55" t="str">
        <f>IF($BZ550="Ekstra", VLOOKUP($E550, Parameter!$E$3:$N$5000, 10, FALSE), "")</f>
        <v/>
      </c>
      <c r="CE550" s="56">
        <f t="shared" si="233"/>
        <v>0</v>
      </c>
      <c r="CF550" s="55" t="str">
        <f t="shared" si="243"/>
        <v/>
      </c>
      <c r="CG550" s="55" t="str">
        <f t="shared" si="243"/>
        <v/>
      </c>
      <c r="CH550" s="55" t="str">
        <f t="shared" si="234"/>
        <v/>
      </c>
      <c r="CI550" s="55" t="str">
        <f>IF($F550="x.x.x.x.x.x.x", VLOOKUP($C550, Parameter!$A$4:$L$5000, 4, FALSE), "")</f>
        <v/>
      </c>
      <c r="CJ550" s="56">
        <f t="shared" si="235"/>
        <v>0</v>
      </c>
      <c r="CM550" s="4" t="str">
        <f t="shared" si="236"/>
        <v>...-...-.....</v>
      </c>
      <c r="CN550" s="57">
        <f t="shared" si="237"/>
        <v>0</v>
      </c>
      <c r="CO550" s="58">
        <f t="shared" si="238"/>
        <v>0</v>
      </c>
      <c r="CP550" s="4" t="str">
        <f t="shared" si="239"/>
        <v/>
      </c>
      <c r="CQ550" s="4" t="b">
        <f t="shared" si="240"/>
        <v>0</v>
      </c>
      <c r="CR550" s="4" t="str">
        <f t="shared" si="241"/>
        <v/>
      </c>
      <c r="CS550" s="4" t="str">
        <f t="shared" si="242"/>
        <v/>
      </c>
      <c r="CT550" s="91" t="b">
        <f t="shared" si="219"/>
        <v>0</v>
      </c>
    </row>
    <row r="551" spans="1:98" s="4" customFormat="1" x14ac:dyDescent="0.25">
      <c r="A551" s="50" t="str">
        <f t="shared" si="220"/>
        <v>...</v>
      </c>
      <c r="B551" s="50" t="str">
        <f t="shared" si="221"/>
        <v>...</v>
      </c>
      <c r="C551" s="50" t="str">
        <f t="shared" si="222"/>
        <v>.....</v>
      </c>
      <c r="D551" s="50" t="str">
        <f>IF($C551=".....","",_xlfn.IFNA(VLOOKUP($C551, Parameter!$A$4:$L$5000, 3, FALSE), ""))</f>
        <v/>
      </c>
      <c r="E551" s="50" t="str">
        <f t="shared" si="223"/>
        <v>.....</v>
      </c>
      <c r="F551" s="50" t="str">
        <f t="shared" si="224"/>
        <v>......</v>
      </c>
      <c r="G551" s="50" t="str">
        <f t="shared" si="225"/>
        <v>...</v>
      </c>
      <c r="H551" s="40">
        <f>IF(E551=".....", 0, _xlfn.IFNA(VLOOKUP($E551, Parameter2!$A$2:$C$5000, 3, FALSE), 0))</f>
        <v>0</v>
      </c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18" t="str">
        <f>IF(C551=".....","",_xlfn.IFNA(VLOOKUP($C551, Parameter!$A$4:$B$5000, 2, FALSE), "Kode belanja salah :("))</f>
        <v/>
      </c>
      <c r="X551" s="35"/>
      <c r="Y551" s="121"/>
      <c r="Z551" s="17"/>
      <c r="AA551" s="20"/>
      <c r="AB551" s="41" t="str">
        <f>IF($C551=".....","",VLOOKUP($C551, Parameter!$A$4:$L$5000, 6, FALSE))</f>
        <v/>
      </c>
      <c r="AC551" s="41" t="str">
        <f>IF($C551=".....","",VLOOKUP($C551, Parameter!$A$4:$L$5000, 7, FALSE))</f>
        <v/>
      </c>
      <c r="AD551" s="41" t="str">
        <f>IF($C551=".....","",VLOOKUP($C551, Parameter!$A$4:$L$5000, 8, FALSE))</f>
        <v/>
      </c>
      <c r="AE551" s="41" t="str">
        <f>IF($C551=".....","",VLOOKUP($C551, Parameter!$A$4:$L$5000, 9, FALSE))</f>
        <v/>
      </c>
      <c r="AF551" s="41" t="str">
        <f>IF($C551=".....","",VLOOKUP($C551, Parameter!$A$4:$L$5000, 10, FALSE))</f>
        <v/>
      </c>
      <c r="AG551" s="41" t="str">
        <f>IF($C551=".....","",VLOOKUP($C551, Parameter!$A$4:$L$5000, 11, FALSE))</f>
        <v/>
      </c>
      <c r="AH551" s="41" t="str">
        <f>IF($C551="..0.0.0.000","",_xlfn.IFNA(VLOOKUP($C551, Parameter!$A$4:$L$5000, 12, FALSE), ""))</f>
        <v/>
      </c>
      <c r="AI551" s="39"/>
      <c r="AJ551" s="39"/>
      <c r="AK551" s="39"/>
      <c r="AL551" s="39"/>
      <c r="AM551" s="39"/>
      <c r="AN551" s="39"/>
      <c r="AO551" s="39"/>
      <c r="AP551" s="41" t="str">
        <f>IF(F551="......", "", _xlfn.IFNA(VLOOKUP(F551, Parameter2!$D$2:$E$15000, 2, FALSE), "Kode aset salah :("))</f>
        <v/>
      </c>
      <c r="AQ551" s="39"/>
      <c r="AR551" s="51"/>
      <c r="AS551" s="52"/>
      <c r="AT551" s="53">
        <f t="shared" si="226"/>
        <v>0</v>
      </c>
      <c r="AU551" s="39" t="str">
        <f t="shared" si="227"/>
        <v/>
      </c>
      <c r="AV551" s="39" t="str">
        <f t="shared" si="228"/>
        <v/>
      </c>
      <c r="AW551" s="39" t="str">
        <f t="shared" si="229"/>
        <v/>
      </c>
      <c r="AX551" s="39" t="str">
        <f t="shared" si="230"/>
        <v/>
      </c>
      <c r="AY551" s="41" t="str">
        <f>IF(G551="...", "", VLOOKUP(G551, UPB!$A$3:$B$5000, 2, FALSE))</f>
        <v/>
      </c>
      <c r="AZ551" s="84"/>
      <c r="BA551" s="76"/>
      <c r="BB551" s="65"/>
      <c r="BC551" s="65"/>
      <c r="BD551" s="54"/>
      <c r="BE551" s="65"/>
      <c r="BF551" s="65"/>
      <c r="BG551" s="65"/>
      <c r="BH551" s="65"/>
      <c r="BI551" s="65"/>
      <c r="BJ551" s="65"/>
      <c r="BK551" s="65"/>
      <c r="BL551" s="65"/>
      <c r="BM551" s="65"/>
      <c r="BN551" s="70"/>
      <c r="BO551" s="65"/>
      <c r="BP551" s="65"/>
      <c r="BQ551" s="65"/>
      <c r="BR551" s="65"/>
      <c r="BS551" s="65"/>
      <c r="BT551" s="65"/>
      <c r="BU551" s="55" t="str">
        <f>IF(AND($D551 &lt;&gt; "", $D551 &lt;&gt; $E551, $F551 &lt;&gt; "x.x.x.x.x.x.x"), VLOOKUP($E551, Parameter!$E$3:$N$5000, 9, FALSE), "")</f>
        <v/>
      </c>
      <c r="BV551" s="55" t="str">
        <f>IF(AND($D551 &lt;&gt; "", $D551 &lt;&gt; $E551, $F551 &lt;&gt; "x.x.x.x.x.x.x"), VLOOKUP($E551, Parameter!$E$3:$N$5000, 10, FALSE), "")</f>
        <v/>
      </c>
      <c r="BW551" s="55" t="str">
        <f>IF(AND($D551 &lt;&gt; "", $D551 &lt;&gt; $E551, $F551 &lt;&gt; "x.x.x.x.x.x.x"), VLOOKUP($C551, Parameter!$A$4:$L$5000, 3, FALSE), "")</f>
        <v/>
      </c>
      <c r="BX551" s="55" t="str">
        <f>IF(AND($D551 &lt;&gt; "", $D551 &lt;&gt; $E551, $F551 &lt;&gt; "x.x.x.x.x.x.x"), VLOOKUP($C551, Parameter!$A$4:$L$5000, 4, FALSE), "")</f>
        <v/>
      </c>
      <c r="BY551" s="56">
        <f t="shared" si="231"/>
        <v>0</v>
      </c>
      <c r="BZ551" s="55" t="str">
        <f t="shared" si="232"/>
        <v>Intra</v>
      </c>
      <c r="CA551" s="55" t="str">
        <f>IF($BZ551="Ekstra", Parameter3!$B$2, "")</f>
        <v/>
      </c>
      <c r="CB551" s="55" t="str">
        <f>IF($BZ551="Ekstra", Parameter3!$C$2, "")</f>
        <v/>
      </c>
      <c r="CC551" s="55" t="str">
        <f>IF($BZ551="Ekstra", VLOOKUP($E551, Parameter!$E$3:$N$5000, 9, FALSE), "")</f>
        <v/>
      </c>
      <c r="CD551" s="55" t="str">
        <f>IF($BZ551="Ekstra", VLOOKUP($E551, Parameter!$E$3:$N$5000, 10, FALSE), "")</f>
        <v/>
      </c>
      <c r="CE551" s="56">
        <f t="shared" si="233"/>
        <v>0</v>
      </c>
      <c r="CF551" s="55" t="str">
        <f t="shared" si="243"/>
        <v/>
      </c>
      <c r="CG551" s="55" t="str">
        <f t="shared" si="243"/>
        <v/>
      </c>
      <c r="CH551" s="55" t="str">
        <f t="shared" si="234"/>
        <v/>
      </c>
      <c r="CI551" s="55" t="str">
        <f>IF($F551="x.x.x.x.x.x.x", VLOOKUP($C551, Parameter!$A$4:$L$5000, 4, FALSE), "")</f>
        <v/>
      </c>
      <c r="CJ551" s="56">
        <f t="shared" si="235"/>
        <v>0</v>
      </c>
      <c r="CM551" s="4" t="str">
        <f t="shared" si="236"/>
        <v>...-...-.....</v>
      </c>
      <c r="CN551" s="57">
        <f t="shared" si="237"/>
        <v>0</v>
      </c>
      <c r="CO551" s="58">
        <f t="shared" si="238"/>
        <v>0</v>
      </c>
      <c r="CP551" s="4" t="str">
        <f t="shared" si="239"/>
        <v/>
      </c>
      <c r="CQ551" s="4" t="b">
        <f t="shared" si="240"/>
        <v>0</v>
      </c>
      <c r="CR551" s="4" t="str">
        <f t="shared" si="241"/>
        <v/>
      </c>
      <c r="CS551" s="4" t="str">
        <f t="shared" si="242"/>
        <v/>
      </c>
      <c r="CT551" s="91" t="b">
        <f t="shared" si="219"/>
        <v>0</v>
      </c>
    </row>
    <row r="552" spans="1:98" s="4" customFormat="1" x14ac:dyDescent="0.25">
      <c r="A552" s="50" t="str">
        <f t="shared" si="220"/>
        <v>...</v>
      </c>
      <c r="B552" s="50" t="str">
        <f t="shared" si="221"/>
        <v>...</v>
      </c>
      <c r="C552" s="50" t="str">
        <f t="shared" si="222"/>
        <v>.....</v>
      </c>
      <c r="D552" s="50" t="str">
        <f>IF($C552=".....","",_xlfn.IFNA(VLOOKUP($C552, Parameter!$A$4:$L$5000, 3, FALSE), ""))</f>
        <v/>
      </c>
      <c r="E552" s="50" t="str">
        <f t="shared" si="223"/>
        <v>.....</v>
      </c>
      <c r="F552" s="50" t="str">
        <f t="shared" si="224"/>
        <v>......</v>
      </c>
      <c r="G552" s="50" t="str">
        <f t="shared" si="225"/>
        <v>...</v>
      </c>
      <c r="H552" s="40">
        <f>IF(E552=".....", 0, _xlfn.IFNA(VLOOKUP($E552, Parameter2!$A$2:$C$5000, 3, FALSE), 0))</f>
        <v>0</v>
      </c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18" t="str">
        <f>IF(C552=".....","",_xlfn.IFNA(VLOOKUP($C552, Parameter!$A$4:$B$5000, 2, FALSE), "Kode belanja salah :("))</f>
        <v/>
      </c>
      <c r="X552" s="35"/>
      <c r="Y552" s="121"/>
      <c r="Z552" s="17"/>
      <c r="AA552" s="20"/>
      <c r="AB552" s="41" t="str">
        <f>IF($C552=".....","",VLOOKUP($C552, Parameter!$A$4:$L$5000, 6, FALSE))</f>
        <v/>
      </c>
      <c r="AC552" s="41" t="str">
        <f>IF($C552=".....","",VLOOKUP($C552, Parameter!$A$4:$L$5000, 7, FALSE))</f>
        <v/>
      </c>
      <c r="AD552" s="41" t="str">
        <f>IF($C552=".....","",VLOOKUP($C552, Parameter!$A$4:$L$5000, 8, FALSE))</f>
        <v/>
      </c>
      <c r="AE552" s="41" t="str">
        <f>IF($C552=".....","",VLOOKUP($C552, Parameter!$A$4:$L$5000, 9, FALSE))</f>
        <v/>
      </c>
      <c r="AF552" s="41" t="str">
        <f>IF($C552=".....","",VLOOKUP($C552, Parameter!$A$4:$L$5000, 10, FALSE))</f>
        <v/>
      </c>
      <c r="AG552" s="41" t="str">
        <f>IF($C552=".....","",VLOOKUP($C552, Parameter!$A$4:$L$5000, 11, FALSE))</f>
        <v/>
      </c>
      <c r="AH552" s="41" t="str">
        <f>IF($C552="..0.0.0.000","",_xlfn.IFNA(VLOOKUP($C552, Parameter!$A$4:$L$5000, 12, FALSE), ""))</f>
        <v/>
      </c>
      <c r="AI552" s="39"/>
      <c r="AJ552" s="39"/>
      <c r="AK552" s="39"/>
      <c r="AL552" s="39"/>
      <c r="AM552" s="39"/>
      <c r="AN552" s="39"/>
      <c r="AO552" s="39"/>
      <c r="AP552" s="41" t="str">
        <f>IF(F552="......", "", _xlfn.IFNA(VLOOKUP(F552, Parameter2!$D$2:$E$15000, 2, FALSE), "Kode aset salah :("))</f>
        <v/>
      </c>
      <c r="AQ552" s="39"/>
      <c r="AR552" s="51"/>
      <c r="AS552" s="52"/>
      <c r="AT552" s="53">
        <f t="shared" si="226"/>
        <v>0</v>
      </c>
      <c r="AU552" s="39" t="str">
        <f t="shared" si="227"/>
        <v/>
      </c>
      <c r="AV552" s="39" t="str">
        <f t="shared" si="228"/>
        <v/>
      </c>
      <c r="AW552" s="39" t="str">
        <f t="shared" si="229"/>
        <v/>
      </c>
      <c r="AX552" s="39" t="str">
        <f t="shared" si="230"/>
        <v/>
      </c>
      <c r="AY552" s="41" t="str">
        <f>IF(G552="...", "", VLOOKUP(G552, UPB!$A$3:$B$5000, 2, FALSE))</f>
        <v/>
      </c>
      <c r="AZ552" s="84"/>
      <c r="BA552" s="76"/>
      <c r="BB552" s="65"/>
      <c r="BC552" s="65"/>
      <c r="BD552" s="54"/>
      <c r="BE552" s="65"/>
      <c r="BF552" s="65"/>
      <c r="BG552" s="65"/>
      <c r="BH552" s="65"/>
      <c r="BI552" s="65"/>
      <c r="BJ552" s="65"/>
      <c r="BK552" s="65"/>
      <c r="BL552" s="65"/>
      <c r="BM552" s="65"/>
      <c r="BN552" s="70"/>
      <c r="BO552" s="65"/>
      <c r="BP552" s="65"/>
      <c r="BQ552" s="65"/>
      <c r="BR552" s="65"/>
      <c r="BS552" s="65"/>
      <c r="BT552" s="65"/>
      <c r="BU552" s="55" t="str">
        <f>IF(AND($D552 &lt;&gt; "", $D552 &lt;&gt; $E552, $F552 &lt;&gt; "x.x.x.x.x.x.x"), VLOOKUP($E552, Parameter!$E$3:$N$5000, 9, FALSE), "")</f>
        <v/>
      </c>
      <c r="BV552" s="55" t="str">
        <f>IF(AND($D552 &lt;&gt; "", $D552 &lt;&gt; $E552, $F552 &lt;&gt; "x.x.x.x.x.x.x"), VLOOKUP($E552, Parameter!$E$3:$N$5000, 10, FALSE), "")</f>
        <v/>
      </c>
      <c r="BW552" s="55" t="str">
        <f>IF(AND($D552 &lt;&gt; "", $D552 &lt;&gt; $E552, $F552 &lt;&gt; "x.x.x.x.x.x.x"), VLOOKUP($C552, Parameter!$A$4:$L$5000, 3, FALSE), "")</f>
        <v/>
      </c>
      <c r="BX552" s="55" t="str">
        <f>IF(AND($D552 &lt;&gt; "", $D552 &lt;&gt; $E552, $F552 &lt;&gt; "x.x.x.x.x.x.x"), VLOOKUP($C552, Parameter!$A$4:$L$5000, 4, FALSE), "")</f>
        <v/>
      </c>
      <c r="BY552" s="56">
        <f t="shared" si="231"/>
        <v>0</v>
      </c>
      <c r="BZ552" s="55" t="str">
        <f t="shared" si="232"/>
        <v>Intra</v>
      </c>
      <c r="CA552" s="55" t="str">
        <f>IF($BZ552="Ekstra", Parameter3!$B$2, "")</f>
        <v/>
      </c>
      <c r="CB552" s="55" t="str">
        <f>IF($BZ552="Ekstra", Parameter3!$C$2, "")</f>
        <v/>
      </c>
      <c r="CC552" s="55" t="str">
        <f>IF($BZ552="Ekstra", VLOOKUP($E552, Parameter!$E$3:$N$5000, 9, FALSE), "")</f>
        <v/>
      </c>
      <c r="CD552" s="55" t="str">
        <f>IF($BZ552="Ekstra", VLOOKUP($E552, Parameter!$E$3:$N$5000, 10, FALSE), "")</f>
        <v/>
      </c>
      <c r="CE552" s="56">
        <f t="shared" si="233"/>
        <v>0</v>
      </c>
      <c r="CF552" s="55" t="str">
        <f t="shared" ref="CF552:CG571" si="244">IF($F552="x.x.x.x.x.x.x", "x.x.x.x.x.x", "")</f>
        <v/>
      </c>
      <c r="CG552" s="55" t="str">
        <f t="shared" si="244"/>
        <v/>
      </c>
      <c r="CH552" s="55" t="str">
        <f t="shared" si="234"/>
        <v/>
      </c>
      <c r="CI552" s="55" t="str">
        <f>IF($F552="x.x.x.x.x.x.x", VLOOKUP($C552, Parameter!$A$4:$L$5000, 4, FALSE), "")</f>
        <v/>
      </c>
      <c r="CJ552" s="56">
        <f t="shared" si="235"/>
        <v>0</v>
      </c>
      <c r="CM552" s="4" t="str">
        <f t="shared" si="236"/>
        <v>...-...-.....</v>
      </c>
      <c r="CN552" s="57">
        <f t="shared" si="237"/>
        <v>0</v>
      </c>
      <c r="CO552" s="58">
        <f t="shared" si="238"/>
        <v>0</v>
      </c>
      <c r="CP552" s="4" t="str">
        <f t="shared" si="239"/>
        <v/>
      </c>
      <c r="CQ552" s="4" t="b">
        <f t="shared" si="240"/>
        <v>0</v>
      </c>
      <c r="CR552" s="4" t="str">
        <f t="shared" si="241"/>
        <v/>
      </c>
      <c r="CS552" s="4" t="str">
        <f t="shared" si="242"/>
        <v/>
      </c>
      <c r="CT552" s="91" t="b">
        <f t="shared" si="219"/>
        <v>0</v>
      </c>
    </row>
    <row r="553" spans="1:98" s="4" customFormat="1" x14ac:dyDescent="0.25">
      <c r="A553" s="50" t="str">
        <f t="shared" si="220"/>
        <v>...</v>
      </c>
      <c r="B553" s="50" t="str">
        <f t="shared" si="221"/>
        <v>...</v>
      </c>
      <c r="C553" s="50" t="str">
        <f t="shared" si="222"/>
        <v>.....</v>
      </c>
      <c r="D553" s="50" t="str">
        <f>IF($C553=".....","",_xlfn.IFNA(VLOOKUP($C553, Parameter!$A$4:$L$5000, 3, FALSE), ""))</f>
        <v/>
      </c>
      <c r="E553" s="50" t="str">
        <f t="shared" si="223"/>
        <v>.....</v>
      </c>
      <c r="F553" s="50" t="str">
        <f t="shared" si="224"/>
        <v>......</v>
      </c>
      <c r="G553" s="50" t="str">
        <f t="shared" si="225"/>
        <v>...</v>
      </c>
      <c r="H553" s="40">
        <f>IF(E553=".....", 0, _xlfn.IFNA(VLOOKUP($E553, Parameter2!$A$2:$C$5000, 3, FALSE), 0))</f>
        <v>0</v>
      </c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18" t="str">
        <f>IF(C553=".....","",_xlfn.IFNA(VLOOKUP($C553, Parameter!$A$4:$B$5000, 2, FALSE), "Kode belanja salah :("))</f>
        <v/>
      </c>
      <c r="X553" s="35"/>
      <c r="Y553" s="121"/>
      <c r="Z553" s="17"/>
      <c r="AA553" s="20"/>
      <c r="AB553" s="41" t="str">
        <f>IF($C553=".....","",VLOOKUP($C553, Parameter!$A$4:$L$5000, 6, FALSE))</f>
        <v/>
      </c>
      <c r="AC553" s="41" t="str">
        <f>IF($C553=".....","",VLOOKUP($C553, Parameter!$A$4:$L$5000, 7, FALSE))</f>
        <v/>
      </c>
      <c r="AD553" s="41" t="str">
        <f>IF($C553=".....","",VLOOKUP($C553, Parameter!$A$4:$L$5000, 8, FALSE))</f>
        <v/>
      </c>
      <c r="AE553" s="41" t="str">
        <f>IF($C553=".....","",VLOOKUP($C553, Parameter!$A$4:$L$5000, 9, FALSE))</f>
        <v/>
      </c>
      <c r="AF553" s="41" t="str">
        <f>IF($C553=".....","",VLOOKUP($C553, Parameter!$A$4:$L$5000, 10, FALSE))</f>
        <v/>
      </c>
      <c r="AG553" s="41" t="str">
        <f>IF($C553=".....","",VLOOKUP($C553, Parameter!$A$4:$L$5000, 11, FALSE))</f>
        <v/>
      </c>
      <c r="AH553" s="41" t="str">
        <f>IF($C553="..0.0.0.000","",_xlfn.IFNA(VLOOKUP($C553, Parameter!$A$4:$L$5000, 12, FALSE), ""))</f>
        <v/>
      </c>
      <c r="AI553" s="39"/>
      <c r="AJ553" s="39"/>
      <c r="AK553" s="39"/>
      <c r="AL553" s="39"/>
      <c r="AM553" s="39"/>
      <c r="AN553" s="39"/>
      <c r="AO553" s="39"/>
      <c r="AP553" s="41" t="str">
        <f>IF(F553="......", "", _xlfn.IFNA(VLOOKUP(F553, Parameter2!$D$2:$E$15000, 2, FALSE), "Kode aset salah :("))</f>
        <v/>
      </c>
      <c r="AQ553" s="39"/>
      <c r="AR553" s="51"/>
      <c r="AS553" s="52"/>
      <c r="AT553" s="53">
        <f t="shared" si="226"/>
        <v>0</v>
      </c>
      <c r="AU553" s="39" t="str">
        <f t="shared" si="227"/>
        <v/>
      </c>
      <c r="AV553" s="39" t="str">
        <f t="shared" si="228"/>
        <v/>
      </c>
      <c r="AW553" s="39" t="str">
        <f t="shared" si="229"/>
        <v/>
      </c>
      <c r="AX553" s="39" t="str">
        <f t="shared" si="230"/>
        <v/>
      </c>
      <c r="AY553" s="41" t="str">
        <f>IF(G553="...", "", VLOOKUP(G553, UPB!$A$3:$B$5000, 2, FALSE))</f>
        <v/>
      </c>
      <c r="AZ553" s="84"/>
      <c r="BA553" s="76"/>
      <c r="BB553" s="65"/>
      <c r="BC553" s="65"/>
      <c r="BD553" s="54"/>
      <c r="BE553" s="65"/>
      <c r="BF553" s="65"/>
      <c r="BG553" s="65"/>
      <c r="BH553" s="65"/>
      <c r="BI553" s="65"/>
      <c r="BJ553" s="65"/>
      <c r="BK553" s="65"/>
      <c r="BL553" s="65"/>
      <c r="BM553" s="65"/>
      <c r="BN553" s="70"/>
      <c r="BO553" s="65"/>
      <c r="BP553" s="65"/>
      <c r="BQ553" s="65"/>
      <c r="BR553" s="65"/>
      <c r="BS553" s="65"/>
      <c r="BT553" s="65"/>
      <c r="BU553" s="55" t="str">
        <f>IF(AND($D553 &lt;&gt; "", $D553 &lt;&gt; $E553, $F553 &lt;&gt; "x.x.x.x.x.x.x"), VLOOKUP($E553, Parameter!$E$3:$N$5000, 9, FALSE), "")</f>
        <v/>
      </c>
      <c r="BV553" s="55" t="str">
        <f>IF(AND($D553 &lt;&gt; "", $D553 &lt;&gt; $E553, $F553 &lt;&gt; "x.x.x.x.x.x.x"), VLOOKUP($E553, Parameter!$E$3:$N$5000, 10, FALSE), "")</f>
        <v/>
      </c>
      <c r="BW553" s="55" t="str">
        <f>IF(AND($D553 &lt;&gt; "", $D553 &lt;&gt; $E553, $F553 &lt;&gt; "x.x.x.x.x.x.x"), VLOOKUP($C553, Parameter!$A$4:$L$5000, 3, FALSE), "")</f>
        <v/>
      </c>
      <c r="BX553" s="55" t="str">
        <f>IF(AND($D553 &lt;&gt; "", $D553 &lt;&gt; $E553, $F553 &lt;&gt; "x.x.x.x.x.x.x"), VLOOKUP($C553, Parameter!$A$4:$L$5000, 4, FALSE), "")</f>
        <v/>
      </c>
      <c r="BY553" s="56">
        <f t="shared" si="231"/>
        <v>0</v>
      </c>
      <c r="BZ553" s="55" t="str">
        <f t="shared" si="232"/>
        <v>Intra</v>
      </c>
      <c r="CA553" s="55" t="str">
        <f>IF($BZ553="Ekstra", Parameter3!$B$2, "")</f>
        <v/>
      </c>
      <c r="CB553" s="55" t="str">
        <f>IF($BZ553="Ekstra", Parameter3!$C$2, "")</f>
        <v/>
      </c>
      <c r="CC553" s="55" t="str">
        <f>IF($BZ553="Ekstra", VLOOKUP($E553, Parameter!$E$3:$N$5000, 9, FALSE), "")</f>
        <v/>
      </c>
      <c r="CD553" s="55" t="str">
        <f>IF($BZ553="Ekstra", VLOOKUP($E553, Parameter!$E$3:$N$5000, 10, FALSE), "")</f>
        <v/>
      </c>
      <c r="CE553" s="56">
        <f t="shared" si="233"/>
        <v>0</v>
      </c>
      <c r="CF553" s="55" t="str">
        <f t="shared" si="244"/>
        <v/>
      </c>
      <c r="CG553" s="55" t="str">
        <f t="shared" si="244"/>
        <v/>
      </c>
      <c r="CH553" s="55" t="str">
        <f t="shared" si="234"/>
        <v/>
      </c>
      <c r="CI553" s="55" t="str">
        <f>IF($F553="x.x.x.x.x.x.x", VLOOKUP($C553, Parameter!$A$4:$L$5000, 4, FALSE), "")</f>
        <v/>
      </c>
      <c r="CJ553" s="56">
        <f t="shared" si="235"/>
        <v>0</v>
      </c>
      <c r="CM553" s="4" t="str">
        <f t="shared" si="236"/>
        <v>...-...-.....</v>
      </c>
      <c r="CN553" s="57">
        <f t="shared" si="237"/>
        <v>0</v>
      </c>
      <c r="CO553" s="58">
        <f t="shared" si="238"/>
        <v>0</v>
      </c>
      <c r="CP553" s="4" t="str">
        <f t="shared" si="239"/>
        <v/>
      </c>
      <c r="CQ553" s="4" t="b">
        <f t="shared" si="240"/>
        <v>0</v>
      </c>
      <c r="CR553" s="4" t="str">
        <f t="shared" si="241"/>
        <v/>
      </c>
      <c r="CS553" s="4" t="str">
        <f t="shared" si="242"/>
        <v/>
      </c>
      <c r="CT553" s="91" t="b">
        <f t="shared" si="219"/>
        <v>0</v>
      </c>
    </row>
    <row r="554" spans="1:98" s="4" customFormat="1" x14ac:dyDescent="0.25">
      <c r="A554" s="50" t="str">
        <f t="shared" si="220"/>
        <v>...</v>
      </c>
      <c r="B554" s="50" t="str">
        <f t="shared" si="221"/>
        <v>...</v>
      </c>
      <c r="C554" s="50" t="str">
        <f t="shared" si="222"/>
        <v>.....</v>
      </c>
      <c r="D554" s="50" t="str">
        <f>IF($C554=".....","",_xlfn.IFNA(VLOOKUP($C554, Parameter!$A$4:$L$5000, 3, FALSE), ""))</f>
        <v/>
      </c>
      <c r="E554" s="50" t="str">
        <f t="shared" si="223"/>
        <v>.....</v>
      </c>
      <c r="F554" s="50" t="str">
        <f t="shared" si="224"/>
        <v>......</v>
      </c>
      <c r="G554" s="50" t="str">
        <f t="shared" si="225"/>
        <v>...</v>
      </c>
      <c r="H554" s="40">
        <f>IF(E554=".....", 0, _xlfn.IFNA(VLOOKUP($E554, Parameter2!$A$2:$C$5000, 3, FALSE), 0))</f>
        <v>0</v>
      </c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18" t="str">
        <f>IF(C554=".....","",_xlfn.IFNA(VLOOKUP($C554, Parameter!$A$4:$B$5000, 2, FALSE), "Kode belanja salah :("))</f>
        <v/>
      </c>
      <c r="X554" s="35"/>
      <c r="Y554" s="121"/>
      <c r="Z554" s="17"/>
      <c r="AA554" s="20"/>
      <c r="AB554" s="41" t="str">
        <f>IF($C554=".....","",VLOOKUP($C554, Parameter!$A$4:$L$5000, 6, FALSE))</f>
        <v/>
      </c>
      <c r="AC554" s="41" t="str">
        <f>IF($C554=".....","",VLOOKUP($C554, Parameter!$A$4:$L$5000, 7, FALSE))</f>
        <v/>
      </c>
      <c r="AD554" s="41" t="str">
        <f>IF($C554=".....","",VLOOKUP($C554, Parameter!$A$4:$L$5000, 8, FALSE))</f>
        <v/>
      </c>
      <c r="AE554" s="41" t="str">
        <f>IF($C554=".....","",VLOOKUP($C554, Parameter!$A$4:$L$5000, 9, FALSE))</f>
        <v/>
      </c>
      <c r="AF554" s="41" t="str">
        <f>IF($C554=".....","",VLOOKUP($C554, Parameter!$A$4:$L$5000, 10, FALSE))</f>
        <v/>
      </c>
      <c r="AG554" s="41" t="str">
        <f>IF($C554=".....","",VLOOKUP($C554, Parameter!$A$4:$L$5000, 11, FALSE))</f>
        <v/>
      </c>
      <c r="AH554" s="41" t="str">
        <f>IF($C554="..0.0.0.000","",_xlfn.IFNA(VLOOKUP($C554, Parameter!$A$4:$L$5000, 12, FALSE), ""))</f>
        <v/>
      </c>
      <c r="AI554" s="39"/>
      <c r="AJ554" s="39"/>
      <c r="AK554" s="39"/>
      <c r="AL554" s="39"/>
      <c r="AM554" s="39"/>
      <c r="AN554" s="39"/>
      <c r="AO554" s="39"/>
      <c r="AP554" s="41" t="str">
        <f>IF(F554="......", "", _xlfn.IFNA(VLOOKUP(F554, Parameter2!$D$2:$E$15000, 2, FALSE), "Kode aset salah :("))</f>
        <v/>
      </c>
      <c r="AQ554" s="39"/>
      <c r="AR554" s="51"/>
      <c r="AS554" s="52"/>
      <c r="AT554" s="53">
        <f t="shared" si="226"/>
        <v>0</v>
      </c>
      <c r="AU554" s="39" t="str">
        <f t="shared" si="227"/>
        <v/>
      </c>
      <c r="AV554" s="39" t="str">
        <f t="shared" si="228"/>
        <v/>
      </c>
      <c r="AW554" s="39" t="str">
        <f t="shared" si="229"/>
        <v/>
      </c>
      <c r="AX554" s="39" t="str">
        <f t="shared" si="230"/>
        <v/>
      </c>
      <c r="AY554" s="41" t="str">
        <f>IF(G554="...", "", VLOOKUP(G554, UPB!$A$3:$B$5000, 2, FALSE))</f>
        <v/>
      </c>
      <c r="AZ554" s="84"/>
      <c r="BA554" s="76"/>
      <c r="BB554" s="65"/>
      <c r="BC554" s="65"/>
      <c r="BD554" s="54"/>
      <c r="BE554" s="65"/>
      <c r="BF554" s="65"/>
      <c r="BG554" s="65"/>
      <c r="BH554" s="65"/>
      <c r="BI554" s="65"/>
      <c r="BJ554" s="65"/>
      <c r="BK554" s="65"/>
      <c r="BL554" s="65"/>
      <c r="BM554" s="65"/>
      <c r="BN554" s="70"/>
      <c r="BO554" s="65"/>
      <c r="BP554" s="65"/>
      <c r="BQ554" s="65"/>
      <c r="BR554" s="65"/>
      <c r="BS554" s="65"/>
      <c r="BT554" s="65"/>
      <c r="BU554" s="55" t="str">
        <f>IF(AND($D554 &lt;&gt; "", $D554 &lt;&gt; $E554, $F554 &lt;&gt; "x.x.x.x.x.x.x"), VLOOKUP($E554, Parameter!$E$3:$N$5000, 9, FALSE), "")</f>
        <v/>
      </c>
      <c r="BV554" s="55" t="str">
        <f>IF(AND($D554 &lt;&gt; "", $D554 &lt;&gt; $E554, $F554 &lt;&gt; "x.x.x.x.x.x.x"), VLOOKUP($E554, Parameter!$E$3:$N$5000, 10, FALSE), "")</f>
        <v/>
      </c>
      <c r="BW554" s="55" t="str">
        <f>IF(AND($D554 &lt;&gt; "", $D554 &lt;&gt; $E554, $F554 &lt;&gt; "x.x.x.x.x.x.x"), VLOOKUP($C554, Parameter!$A$4:$L$5000, 3, FALSE), "")</f>
        <v/>
      </c>
      <c r="BX554" s="55" t="str">
        <f>IF(AND($D554 &lt;&gt; "", $D554 &lt;&gt; $E554, $F554 &lt;&gt; "x.x.x.x.x.x.x"), VLOOKUP($C554, Parameter!$A$4:$L$5000, 4, FALSE), "")</f>
        <v/>
      </c>
      <c r="BY554" s="56">
        <f t="shared" si="231"/>
        <v>0</v>
      </c>
      <c r="BZ554" s="55" t="str">
        <f t="shared" si="232"/>
        <v>Intra</v>
      </c>
      <c r="CA554" s="55" t="str">
        <f>IF($BZ554="Ekstra", Parameter3!$B$2, "")</f>
        <v/>
      </c>
      <c r="CB554" s="55" t="str">
        <f>IF($BZ554="Ekstra", Parameter3!$C$2, "")</f>
        <v/>
      </c>
      <c r="CC554" s="55" t="str">
        <f>IF($BZ554="Ekstra", VLOOKUP($E554, Parameter!$E$3:$N$5000, 9, FALSE), "")</f>
        <v/>
      </c>
      <c r="CD554" s="55" t="str">
        <f>IF($BZ554="Ekstra", VLOOKUP($E554, Parameter!$E$3:$N$5000, 10, FALSE), "")</f>
        <v/>
      </c>
      <c r="CE554" s="56">
        <f t="shared" si="233"/>
        <v>0</v>
      </c>
      <c r="CF554" s="55" t="str">
        <f t="shared" si="244"/>
        <v/>
      </c>
      <c r="CG554" s="55" t="str">
        <f t="shared" si="244"/>
        <v/>
      </c>
      <c r="CH554" s="55" t="str">
        <f t="shared" si="234"/>
        <v/>
      </c>
      <c r="CI554" s="55" t="str">
        <f>IF($F554="x.x.x.x.x.x.x", VLOOKUP($C554, Parameter!$A$4:$L$5000, 4, FALSE), "")</f>
        <v/>
      </c>
      <c r="CJ554" s="56">
        <f t="shared" si="235"/>
        <v>0</v>
      </c>
      <c r="CM554" s="4" t="str">
        <f t="shared" si="236"/>
        <v>...-...-.....</v>
      </c>
      <c r="CN554" s="57">
        <f t="shared" si="237"/>
        <v>0</v>
      </c>
      <c r="CO554" s="58">
        <f t="shared" si="238"/>
        <v>0</v>
      </c>
      <c r="CP554" s="4" t="str">
        <f t="shared" si="239"/>
        <v/>
      </c>
      <c r="CQ554" s="4" t="b">
        <f t="shared" si="240"/>
        <v>0</v>
      </c>
      <c r="CR554" s="4" t="str">
        <f t="shared" si="241"/>
        <v/>
      </c>
      <c r="CS554" s="4" t="str">
        <f t="shared" si="242"/>
        <v/>
      </c>
      <c r="CT554" s="91" t="b">
        <f t="shared" si="219"/>
        <v>0</v>
      </c>
    </row>
    <row r="555" spans="1:98" s="4" customFormat="1" x14ac:dyDescent="0.25">
      <c r="A555" s="50" t="str">
        <f t="shared" si="220"/>
        <v>...</v>
      </c>
      <c r="B555" s="50" t="str">
        <f t="shared" si="221"/>
        <v>...</v>
      </c>
      <c r="C555" s="50" t="str">
        <f t="shared" si="222"/>
        <v>.....</v>
      </c>
      <c r="D555" s="50" t="str">
        <f>IF($C555=".....","",_xlfn.IFNA(VLOOKUP($C555, Parameter!$A$4:$L$5000, 3, FALSE), ""))</f>
        <v/>
      </c>
      <c r="E555" s="50" t="str">
        <f t="shared" si="223"/>
        <v>.....</v>
      </c>
      <c r="F555" s="50" t="str">
        <f t="shared" si="224"/>
        <v>......</v>
      </c>
      <c r="G555" s="50" t="str">
        <f t="shared" si="225"/>
        <v>...</v>
      </c>
      <c r="H555" s="40">
        <f>IF(E555=".....", 0, _xlfn.IFNA(VLOOKUP($E555, Parameter2!$A$2:$C$5000, 3, FALSE), 0))</f>
        <v>0</v>
      </c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18" t="str">
        <f>IF(C555=".....","",_xlfn.IFNA(VLOOKUP($C555, Parameter!$A$4:$B$5000, 2, FALSE), "Kode belanja salah :("))</f>
        <v/>
      </c>
      <c r="X555" s="35"/>
      <c r="Y555" s="121"/>
      <c r="Z555" s="17"/>
      <c r="AA555" s="20"/>
      <c r="AB555" s="41" t="str">
        <f>IF($C555=".....","",VLOOKUP($C555, Parameter!$A$4:$L$5000, 6, FALSE))</f>
        <v/>
      </c>
      <c r="AC555" s="41" t="str">
        <f>IF($C555=".....","",VLOOKUP($C555, Parameter!$A$4:$L$5000, 7, FALSE))</f>
        <v/>
      </c>
      <c r="AD555" s="41" t="str">
        <f>IF($C555=".....","",VLOOKUP($C555, Parameter!$A$4:$L$5000, 8, FALSE))</f>
        <v/>
      </c>
      <c r="AE555" s="41" t="str">
        <f>IF($C555=".....","",VLOOKUP($C555, Parameter!$A$4:$L$5000, 9, FALSE))</f>
        <v/>
      </c>
      <c r="AF555" s="41" t="str">
        <f>IF($C555=".....","",VLOOKUP($C555, Parameter!$A$4:$L$5000, 10, FALSE))</f>
        <v/>
      </c>
      <c r="AG555" s="41" t="str">
        <f>IF($C555=".....","",VLOOKUP($C555, Parameter!$A$4:$L$5000, 11, FALSE))</f>
        <v/>
      </c>
      <c r="AH555" s="41" t="str">
        <f>IF($C555="..0.0.0.000","",_xlfn.IFNA(VLOOKUP($C555, Parameter!$A$4:$L$5000, 12, FALSE), ""))</f>
        <v/>
      </c>
      <c r="AI555" s="39"/>
      <c r="AJ555" s="39"/>
      <c r="AK555" s="39"/>
      <c r="AL555" s="39"/>
      <c r="AM555" s="39"/>
      <c r="AN555" s="39"/>
      <c r="AO555" s="39"/>
      <c r="AP555" s="41" t="str">
        <f>IF(F555="......", "", _xlfn.IFNA(VLOOKUP(F555, Parameter2!$D$2:$E$15000, 2, FALSE), "Kode aset salah :("))</f>
        <v/>
      </c>
      <c r="AQ555" s="39"/>
      <c r="AR555" s="51"/>
      <c r="AS555" s="52"/>
      <c r="AT555" s="53">
        <f t="shared" si="226"/>
        <v>0</v>
      </c>
      <c r="AU555" s="39" t="str">
        <f t="shared" si="227"/>
        <v/>
      </c>
      <c r="AV555" s="39" t="str">
        <f t="shared" si="228"/>
        <v/>
      </c>
      <c r="AW555" s="39" t="str">
        <f t="shared" si="229"/>
        <v/>
      </c>
      <c r="AX555" s="39" t="str">
        <f t="shared" si="230"/>
        <v/>
      </c>
      <c r="AY555" s="41" t="str">
        <f>IF(G555="...", "", VLOOKUP(G555, UPB!$A$3:$B$5000, 2, FALSE))</f>
        <v/>
      </c>
      <c r="AZ555" s="84"/>
      <c r="BA555" s="76"/>
      <c r="BB555" s="65"/>
      <c r="BC555" s="65"/>
      <c r="BD555" s="54"/>
      <c r="BE555" s="65"/>
      <c r="BF555" s="65"/>
      <c r="BG555" s="65"/>
      <c r="BH555" s="65"/>
      <c r="BI555" s="65"/>
      <c r="BJ555" s="65"/>
      <c r="BK555" s="65"/>
      <c r="BL555" s="65"/>
      <c r="BM555" s="65"/>
      <c r="BN555" s="70"/>
      <c r="BO555" s="65"/>
      <c r="BP555" s="65"/>
      <c r="BQ555" s="65"/>
      <c r="BR555" s="65"/>
      <c r="BS555" s="65"/>
      <c r="BT555" s="65"/>
      <c r="BU555" s="55" t="str">
        <f>IF(AND($D555 &lt;&gt; "", $D555 &lt;&gt; $E555, $F555 &lt;&gt; "x.x.x.x.x.x.x"), VLOOKUP($E555, Parameter!$E$3:$N$5000, 9, FALSE), "")</f>
        <v/>
      </c>
      <c r="BV555" s="55" t="str">
        <f>IF(AND($D555 &lt;&gt; "", $D555 &lt;&gt; $E555, $F555 &lt;&gt; "x.x.x.x.x.x.x"), VLOOKUP($E555, Parameter!$E$3:$N$5000, 10, FALSE), "")</f>
        <v/>
      </c>
      <c r="BW555" s="55" t="str">
        <f>IF(AND($D555 &lt;&gt; "", $D555 &lt;&gt; $E555, $F555 &lt;&gt; "x.x.x.x.x.x.x"), VLOOKUP($C555, Parameter!$A$4:$L$5000, 3, FALSE), "")</f>
        <v/>
      </c>
      <c r="BX555" s="55" t="str">
        <f>IF(AND($D555 &lt;&gt; "", $D555 &lt;&gt; $E555, $F555 &lt;&gt; "x.x.x.x.x.x.x"), VLOOKUP($C555, Parameter!$A$4:$L$5000, 4, FALSE), "")</f>
        <v/>
      </c>
      <c r="BY555" s="56">
        <f t="shared" si="231"/>
        <v>0</v>
      </c>
      <c r="BZ555" s="55" t="str">
        <f t="shared" si="232"/>
        <v>Intra</v>
      </c>
      <c r="CA555" s="55" t="str">
        <f>IF($BZ555="Ekstra", Parameter3!$B$2, "")</f>
        <v/>
      </c>
      <c r="CB555" s="55" t="str">
        <f>IF($BZ555="Ekstra", Parameter3!$C$2, "")</f>
        <v/>
      </c>
      <c r="CC555" s="55" t="str">
        <f>IF($BZ555="Ekstra", VLOOKUP($E555, Parameter!$E$3:$N$5000, 9, FALSE), "")</f>
        <v/>
      </c>
      <c r="CD555" s="55" t="str">
        <f>IF($BZ555="Ekstra", VLOOKUP($E555, Parameter!$E$3:$N$5000, 10, FALSE), "")</f>
        <v/>
      </c>
      <c r="CE555" s="56">
        <f t="shared" si="233"/>
        <v>0</v>
      </c>
      <c r="CF555" s="55" t="str">
        <f t="shared" si="244"/>
        <v/>
      </c>
      <c r="CG555" s="55" t="str">
        <f t="shared" si="244"/>
        <v/>
      </c>
      <c r="CH555" s="55" t="str">
        <f t="shared" si="234"/>
        <v/>
      </c>
      <c r="CI555" s="55" t="str">
        <f>IF($F555="x.x.x.x.x.x.x", VLOOKUP($C555, Parameter!$A$4:$L$5000, 4, FALSE), "")</f>
        <v/>
      </c>
      <c r="CJ555" s="56">
        <f t="shared" si="235"/>
        <v>0</v>
      </c>
      <c r="CM555" s="4" t="str">
        <f t="shared" si="236"/>
        <v>...-...-.....</v>
      </c>
      <c r="CN555" s="57">
        <f t="shared" si="237"/>
        <v>0</v>
      </c>
      <c r="CO555" s="58">
        <f t="shared" si="238"/>
        <v>0</v>
      </c>
      <c r="CP555" s="4" t="str">
        <f t="shared" si="239"/>
        <v/>
      </c>
      <c r="CQ555" s="4" t="b">
        <f t="shared" si="240"/>
        <v>0</v>
      </c>
      <c r="CR555" s="4" t="str">
        <f t="shared" si="241"/>
        <v/>
      </c>
      <c r="CS555" s="4" t="str">
        <f t="shared" si="242"/>
        <v/>
      </c>
      <c r="CT555" s="91" t="b">
        <f t="shared" si="219"/>
        <v>0</v>
      </c>
    </row>
    <row r="556" spans="1:98" s="4" customFormat="1" x14ac:dyDescent="0.25">
      <c r="A556" s="50" t="str">
        <f t="shared" si="220"/>
        <v>...</v>
      </c>
      <c r="B556" s="50" t="str">
        <f t="shared" si="221"/>
        <v>...</v>
      </c>
      <c r="C556" s="50" t="str">
        <f t="shared" si="222"/>
        <v>.....</v>
      </c>
      <c r="D556" s="50" t="str">
        <f>IF($C556=".....","",_xlfn.IFNA(VLOOKUP($C556, Parameter!$A$4:$L$5000, 3, FALSE), ""))</f>
        <v/>
      </c>
      <c r="E556" s="50" t="str">
        <f t="shared" si="223"/>
        <v>.....</v>
      </c>
      <c r="F556" s="50" t="str">
        <f t="shared" si="224"/>
        <v>......</v>
      </c>
      <c r="G556" s="50" t="str">
        <f t="shared" si="225"/>
        <v>...</v>
      </c>
      <c r="H556" s="40">
        <f>IF(E556=".....", 0, _xlfn.IFNA(VLOOKUP($E556, Parameter2!$A$2:$C$5000, 3, FALSE), 0))</f>
        <v>0</v>
      </c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18" t="str">
        <f>IF(C556=".....","",_xlfn.IFNA(VLOOKUP($C556, Parameter!$A$4:$B$5000, 2, FALSE), "Kode belanja salah :("))</f>
        <v/>
      </c>
      <c r="X556" s="35"/>
      <c r="Y556" s="121"/>
      <c r="Z556" s="17"/>
      <c r="AA556" s="20"/>
      <c r="AB556" s="41" t="str">
        <f>IF($C556=".....","",VLOOKUP($C556, Parameter!$A$4:$L$5000, 6, FALSE))</f>
        <v/>
      </c>
      <c r="AC556" s="41" t="str">
        <f>IF($C556=".....","",VLOOKUP($C556, Parameter!$A$4:$L$5000, 7, FALSE))</f>
        <v/>
      </c>
      <c r="AD556" s="41" t="str">
        <f>IF($C556=".....","",VLOOKUP($C556, Parameter!$A$4:$L$5000, 8, FALSE))</f>
        <v/>
      </c>
      <c r="AE556" s="41" t="str">
        <f>IF($C556=".....","",VLOOKUP($C556, Parameter!$A$4:$L$5000, 9, FALSE))</f>
        <v/>
      </c>
      <c r="AF556" s="41" t="str">
        <f>IF($C556=".....","",VLOOKUP($C556, Parameter!$A$4:$L$5000, 10, FALSE))</f>
        <v/>
      </c>
      <c r="AG556" s="41" t="str">
        <f>IF($C556=".....","",VLOOKUP($C556, Parameter!$A$4:$L$5000, 11, FALSE))</f>
        <v/>
      </c>
      <c r="AH556" s="41" t="str">
        <f>IF($C556="..0.0.0.000","",_xlfn.IFNA(VLOOKUP($C556, Parameter!$A$4:$L$5000, 12, FALSE), ""))</f>
        <v/>
      </c>
      <c r="AI556" s="39"/>
      <c r="AJ556" s="39"/>
      <c r="AK556" s="39"/>
      <c r="AL556" s="39"/>
      <c r="AM556" s="39"/>
      <c r="AN556" s="39"/>
      <c r="AO556" s="39"/>
      <c r="AP556" s="41" t="str">
        <f>IF(F556="......", "", _xlfn.IFNA(VLOOKUP(F556, Parameter2!$D$2:$E$15000, 2, FALSE), "Kode aset salah :("))</f>
        <v/>
      </c>
      <c r="AQ556" s="39"/>
      <c r="AR556" s="51"/>
      <c r="AS556" s="52"/>
      <c r="AT556" s="53">
        <f t="shared" si="226"/>
        <v>0</v>
      </c>
      <c r="AU556" s="39" t="str">
        <f t="shared" si="227"/>
        <v/>
      </c>
      <c r="AV556" s="39" t="str">
        <f t="shared" si="228"/>
        <v/>
      </c>
      <c r="AW556" s="39" t="str">
        <f t="shared" si="229"/>
        <v/>
      </c>
      <c r="AX556" s="39" t="str">
        <f t="shared" si="230"/>
        <v/>
      </c>
      <c r="AY556" s="41" t="str">
        <f>IF(G556="...", "", VLOOKUP(G556, UPB!$A$3:$B$5000, 2, FALSE))</f>
        <v/>
      </c>
      <c r="AZ556" s="84"/>
      <c r="BA556" s="76"/>
      <c r="BB556" s="65"/>
      <c r="BC556" s="65"/>
      <c r="BD556" s="54"/>
      <c r="BE556" s="65"/>
      <c r="BF556" s="65"/>
      <c r="BG556" s="65"/>
      <c r="BH556" s="65"/>
      <c r="BI556" s="65"/>
      <c r="BJ556" s="65"/>
      <c r="BK556" s="65"/>
      <c r="BL556" s="65"/>
      <c r="BM556" s="65"/>
      <c r="BN556" s="70"/>
      <c r="BO556" s="65"/>
      <c r="BP556" s="65"/>
      <c r="BQ556" s="65"/>
      <c r="BR556" s="65"/>
      <c r="BS556" s="65"/>
      <c r="BT556" s="65"/>
      <c r="BU556" s="55" t="str">
        <f>IF(AND($D556 &lt;&gt; "", $D556 &lt;&gt; $E556, $F556 &lt;&gt; "x.x.x.x.x.x.x"), VLOOKUP($E556, Parameter!$E$3:$N$5000, 9, FALSE), "")</f>
        <v/>
      </c>
      <c r="BV556" s="55" t="str">
        <f>IF(AND($D556 &lt;&gt; "", $D556 &lt;&gt; $E556, $F556 &lt;&gt; "x.x.x.x.x.x.x"), VLOOKUP($E556, Parameter!$E$3:$N$5000, 10, FALSE), "")</f>
        <v/>
      </c>
      <c r="BW556" s="55" t="str">
        <f>IF(AND($D556 &lt;&gt; "", $D556 &lt;&gt; $E556, $F556 &lt;&gt; "x.x.x.x.x.x.x"), VLOOKUP($C556, Parameter!$A$4:$L$5000, 3, FALSE), "")</f>
        <v/>
      </c>
      <c r="BX556" s="55" t="str">
        <f>IF(AND($D556 &lt;&gt; "", $D556 &lt;&gt; $E556, $F556 &lt;&gt; "x.x.x.x.x.x.x"), VLOOKUP($C556, Parameter!$A$4:$L$5000, 4, FALSE), "")</f>
        <v/>
      </c>
      <c r="BY556" s="56">
        <f t="shared" si="231"/>
        <v>0</v>
      </c>
      <c r="BZ556" s="55" t="str">
        <f t="shared" si="232"/>
        <v>Intra</v>
      </c>
      <c r="CA556" s="55" t="str">
        <f>IF($BZ556="Ekstra", Parameter3!$B$2, "")</f>
        <v/>
      </c>
      <c r="CB556" s="55" t="str">
        <f>IF($BZ556="Ekstra", Parameter3!$C$2, "")</f>
        <v/>
      </c>
      <c r="CC556" s="55" t="str">
        <f>IF($BZ556="Ekstra", VLOOKUP($E556, Parameter!$E$3:$N$5000, 9, FALSE), "")</f>
        <v/>
      </c>
      <c r="CD556" s="55" t="str">
        <f>IF($BZ556="Ekstra", VLOOKUP($E556, Parameter!$E$3:$N$5000, 10, FALSE), "")</f>
        <v/>
      </c>
      <c r="CE556" s="56">
        <f t="shared" si="233"/>
        <v>0</v>
      </c>
      <c r="CF556" s="55" t="str">
        <f t="shared" si="244"/>
        <v/>
      </c>
      <c r="CG556" s="55" t="str">
        <f t="shared" si="244"/>
        <v/>
      </c>
      <c r="CH556" s="55" t="str">
        <f t="shared" si="234"/>
        <v/>
      </c>
      <c r="CI556" s="55" t="str">
        <f>IF($F556="x.x.x.x.x.x.x", VLOOKUP($C556, Parameter!$A$4:$L$5000, 4, FALSE), "")</f>
        <v/>
      </c>
      <c r="CJ556" s="56">
        <f t="shared" si="235"/>
        <v>0</v>
      </c>
      <c r="CM556" s="4" t="str">
        <f t="shared" si="236"/>
        <v>...-...-.....</v>
      </c>
      <c r="CN556" s="57">
        <f t="shared" si="237"/>
        <v>0</v>
      </c>
      <c r="CO556" s="58">
        <f t="shared" si="238"/>
        <v>0</v>
      </c>
      <c r="CP556" s="4" t="str">
        <f t="shared" si="239"/>
        <v/>
      </c>
      <c r="CQ556" s="4" t="b">
        <f t="shared" si="240"/>
        <v>0</v>
      </c>
      <c r="CR556" s="4" t="str">
        <f t="shared" si="241"/>
        <v/>
      </c>
      <c r="CS556" s="4" t="str">
        <f t="shared" si="242"/>
        <v/>
      </c>
      <c r="CT556" s="91" t="b">
        <f t="shared" si="219"/>
        <v>0</v>
      </c>
    </row>
    <row r="557" spans="1:98" s="4" customFormat="1" x14ac:dyDescent="0.25">
      <c r="A557" s="50" t="str">
        <f t="shared" si="220"/>
        <v>...</v>
      </c>
      <c r="B557" s="50" t="str">
        <f t="shared" si="221"/>
        <v>...</v>
      </c>
      <c r="C557" s="50" t="str">
        <f t="shared" si="222"/>
        <v>.....</v>
      </c>
      <c r="D557" s="50" t="str">
        <f>IF($C557=".....","",_xlfn.IFNA(VLOOKUP($C557, Parameter!$A$4:$L$5000, 3, FALSE), ""))</f>
        <v/>
      </c>
      <c r="E557" s="50" t="str">
        <f t="shared" si="223"/>
        <v>.....</v>
      </c>
      <c r="F557" s="50" t="str">
        <f t="shared" si="224"/>
        <v>......</v>
      </c>
      <c r="G557" s="50" t="str">
        <f t="shared" si="225"/>
        <v>...</v>
      </c>
      <c r="H557" s="40">
        <f>IF(E557=".....", 0, _xlfn.IFNA(VLOOKUP($E557, Parameter2!$A$2:$C$5000, 3, FALSE), 0))</f>
        <v>0</v>
      </c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18" t="str">
        <f>IF(C557=".....","",_xlfn.IFNA(VLOOKUP($C557, Parameter!$A$4:$B$5000, 2, FALSE), "Kode belanja salah :("))</f>
        <v/>
      </c>
      <c r="X557" s="35"/>
      <c r="Y557" s="121"/>
      <c r="Z557" s="17"/>
      <c r="AA557" s="20"/>
      <c r="AB557" s="41" t="str">
        <f>IF($C557=".....","",VLOOKUP($C557, Parameter!$A$4:$L$5000, 6, FALSE))</f>
        <v/>
      </c>
      <c r="AC557" s="41" t="str">
        <f>IF($C557=".....","",VLOOKUP($C557, Parameter!$A$4:$L$5000, 7, FALSE))</f>
        <v/>
      </c>
      <c r="AD557" s="41" t="str">
        <f>IF($C557=".....","",VLOOKUP($C557, Parameter!$A$4:$L$5000, 8, FALSE))</f>
        <v/>
      </c>
      <c r="AE557" s="41" t="str">
        <f>IF($C557=".....","",VLOOKUP($C557, Parameter!$A$4:$L$5000, 9, FALSE))</f>
        <v/>
      </c>
      <c r="AF557" s="41" t="str">
        <f>IF($C557=".....","",VLOOKUP($C557, Parameter!$A$4:$L$5000, 10, FALSE))</f>
        <v/>
      </c>
      <c r="AG557" s="41" t="str">
        <f>IF($C557=".....","",VLOOKUP($C557, Parameter!$A$4:$L$5000, 11, FALSE))</f>
        <v/>
      </c>
      <c r="AH557" s="41" t="str">
        <f>IF($C557="..0.0.0.000","",_xlfn.IFNA(VLOOKUP($C557, Parameter!$A$4:$L$5000, 12, FALSE), ""))</f>
        <v/>
      </c>
      <c r="AI557" s="39"/>
      <c r="AJ557" s="39"/>
      <c r="AK557" s="39"/>
      <c r="AL557" s="39"/>
      <c r="AM557" s="39"/>
      <c r="AN557" s="39"/>
      <c r="AO557" s="39"/>
      <c r="AP557" s="41" t="str">
        <f>IF(F557="......", "", _xlfn.IFNA(VLOOKUP(F557, Parameter2!$D$2:$E$15000, 2, FALSE), "Kode aset salah :("))</f>
        <v/>
      </c>
      <c r="AQ557" s="39"/>
      <c r="AR557" s="51"/>
      <c r="AS557" s="52"/>
      <c r="AT557" s="53">
        <f t="shared" si="226"/>
        <v>0</v>
      </c>
      <c r="AU557" s="39" t="str">
        <f t="shared" si="227"/>
        <v/>
      </c>
      <c r="AV557" s="39" t="str">
        <f t="shared" si="228"/>
        <v/>
      </c>
      <c r="AW557" s="39" t="str">
        <f t="shared" si="229"/>
        <v/>
      </c>
      <c r="AX557" s="39" t="str">
        <f t="shared" si="230"/>
        <v/>
      </c>
      <c r="AY557" s="41" t="str">
        <f>IF(G557="...", "", VLOOKUP(G557, UPB!$A$3:$B$5000, 2, FALSE))</f>
        <v/>
      </c>
      <c r="AZ557" s="84"/>
      <c r="BA557" s="76"/>
      <c r="BB557" s="65"/>
      <c r="BC557" s="65"/>
      <c r="BD557" s="54"/>
      <c r="BE557" s="65"/>
      <c r="BF557" s="65"/>
      <c r="BG557" s="65"/>
      <c r="BH557" s="65"/>
      <c r="BI557" s="65"/>
      <c r="BJ557" s="65"/>
      <c r="BK557" s="65"/>
      <c r="BL557" s="65"/>
      <c r="BM557" s="65"/>
      <c r="BN557" s="70"/>
      <c r="BO557" s="65"/>
      <c r="BP557" s="65"/>
      <c r="BQ557" s="65"/>
      <c r="BR557" s="65"/>
      <c r="BS557" s="65"/>
      <c r="BT557" s="65"/>
      <c r="BU557" s="55" t="str">
        <f>IF(AND($D557 &lt;&gt; "", $D557 &lt;&gt; $E557, $F557 &lt;&gt; "x.x.x.x.x.x.x"), VLOOKUP($E557, Parameter!$E$3:$N$5000, 9, FALSE), "")</f>
        <v/>
      </c>
      <c r="BV557" s="55" t="str">
        <f>IF(AND($D557 &lt;&gt; "", $D557 &lt;&gt; $E557, $F557 &lt;&gt; "x.x.x.x.x.x.x"), VLOOKUP($E557, Parameter!$E$3:$N$5000, 10, FALSE), "")</f>
        <v/>
      </c>
      <c r="BW557" s="55" t="str">
        <f>IF(AND($D557 &lt;&gt; "", $D557 &lt;&gt; $E557, $F557 &lt;&gt; "x.x.x.x.x.x.x"), VLOOKUP($C557, Parameter!$A$4:$L$5000, 3, FALSE), "")</f>
        <v/>
      </c>
      <c r="BX557" s="55" t="str">
        <f>IF(AND($D557 &lt;&gt; "", $D557 &lt;&gt; $E557, $F557 &lt;&gt; "x.x.x.x.x.x.x"), VLOOKUP($C557, Parameter!$A$4:$L$5000, 4, FALSE), "")</f>
        <v/>
      </c>
      <c r="BY557" s="56">
        <f t="shared" si="231"/>
        <v>0</v>
      </c>
      <c r="BZ557" s="55" t="str">
        <f t="shared" si="232"/>
        <v>Intra</v>
      </c>
      <c r="CA557" s="55" t="str">
        <f>IF($BZ557="Ekstra", Parameter3!$B$2, "")</f>
        <v/>
      </c>
      <c r="CB557" s="55" t="str">
        <f>IF($BZ557="Ekstra", Parameter3!$C$2, "")</f>
        <v/>
      </c>
      <c r="CC557" s="55" t="str">
        <f>IF($BZ557="Ekstra", VLOOKUP($E557, Parameter!$E$3:$N$5000, 9, FALSE), "")</f>
        <v/>
      </c>
      <c r="CD557" s="55" t="str">
        <f>IF($BZ557="Ekstra", VLOOKUP($E557, Parameter!$E$3:$N$5000, 10, FALSE), "")</f>
        <v/>
      </c>
      <c r="CE557" s="56">
        <f t="shared" si="233"/>
        <v>0</v>
      </c>
      <c r="CF557" s="55" t="str">
        <f t="shared" si="244"/>
        <v/>
      </c>
      <c r="CG557" s="55" t="str">
        <f t="shared" si="244"/>
        <v/>
      </c>
      <c r="CH557" s="55" t="str">
        <f t="shared" si="234"/>
        <v/>
      </c>
      <c r="CI557" s="55" t="str">
        <f>IF($F557="x.x.x.x.x.x.x", VLOOKUP($C557, Parameter!$A$4:$L$5000, 4, FALSE), "")</f>
        <v/>
      </c>
      <c r="CJ557" s="56">
        <f t="shared" si="235"/>
        <v>0</v>
      </c>
      <c r="CM557" s="4" t="str">
        <f t="shared" si="236"/>
        <v>...-...-.....</v>
      </c>
      <c r="CN557" s="57">
        <f t="shared" si="237"/>
        <v>0</v>
      </c>
      <c r="CO557" s="58">
        <f t="shared" si="238"/>
        <v>0</v>
      </c>
      <c r="CP557" s="4" t="str">
        <f t="shared" si="239"/>
        <v/>
      </c>
      <c r="CQ557" s="4" t="b">
        <f t="shared" si="240"/>
        <v>0</v>
      </c>
      <c r="CR557" s="4" t="str">
        <f t="shared" si="241"/>
        <v/>
      </c>
      <c r="CS557" s="4" t="str">
        <f t="shared" si="242"/>
        <v/>
      </c>
      <c r="CT557" s="91" t="b">
        <f t="shared" si="219"/>
        <v>0</v>
      </c>
    </row>
    <row r="558" spans="1:98" s="4" customFormat="1" x14ac:dyDescent="0.25">
      <c r="A558" s="50" t="str">
        <f t="shared" si="220"/>
        <v>...</v>
      </c>
      <c r="B558" s="50" t="str">
        <f t="shared" si="221"/>
        <v>...</v>
      </c>
      <c r="C558" s="50" t="str">
        <f t="shared" si="222"/>
        <v>.....</v>
      </c>
      <c r="D558" s="50" t="str">
        <f>IF($C558=".....","",_xlfn.IFNA(VLOOKUP($C558, Parameter!$A$4:$L$5000, 3, FALSE), ""))</f>
        <v/>
      </c>
      <c r="E558" s="50" t="str">
        <f t="shared" si="223"/>
        <v>.....</v>
      </c>
      <c r="F558" s="50" t="str">
        <f t="shared" si="224"/>
        <v>......</v>
      </c>
      <c r="G558" s="50" t="str">
        <f t="shared" si="225"/>
        <v>...</v>
      </c>
      <c r="H558" s="40">
        <f>IF(E558=".....", 0, _xlfn.IFNA(VLOOKUP($E558, Parameter2!$A$2:$C$5000, 3, FALSE), 0))</f>
        <v>0</v>
      </c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18" t="str">
        <f>IF(C558=".....","",_xlfn.IFNA(VLOOKUP($C558, Parameter!$A$4:$B$5000, 2, FALSE), "Kode belanja salah :("))</f>
        <v/>
      </c>
      <c r="X558" s="35"/>
      <c r="Y558" s="121"/>
      <c r="Z558" s="17"/>
      <c r="AA558" s="20"/>
      <c r="AB558" s="41" t="str">
        <f>IF($C558=".....","",VLOOKUP($C558, Parameter!$A$4:$L$5000, 6, FALSE))</f>
        <v/>
      </c>
      <c r="AC558" s="41" t="str">
        <f>IF($C558=".....","",VLOOKUP($C558, Parameter!$A$4:$L$5000, 7, FALSE))</f>
        <v/>
      </c>
      <c r="AD558" s="41" t="str">
        <f>IF($C558=".....","",VLOOKUP($C558, Parameter!$A$4:$L$5000, 8, FALSE))</f>
        <v/>
      </c>
      <c r="AE558" s="41" t="str">
        <f>IF($C558=".....","",VLOOKUP($C558, Parameter!$A$4:$L$5000, 9, FALSE))</f>
        <v/>
      </c>
      <c r="AF558" s="41" t="str">
        <f>IF($C558=".....","",VLOOKUP($C558, Parameter!$A$4:$L$5000, 10, FALSE))</f>
        <v/>
      </c>
      <c r="AG558" s="41" t="str">
        <f>IF($C558=".....","",VLOOKUP($C558, Parameter!$A$4:$L$5000, 11, FALSE))</f>
        <v/>
      </c>
      <c r="AH558" s="41" t="str">
        <f>IF($C558="..0.0.0.000","",_xlfn.IFNA(VLOOKUP($C558, Parameter!$A$4:$L$5000, 12, FALSE), ""))</f>
        <v/>
      </c>
      <c r="AI558" s="39"/>
      <c r="AJ558" s="39"/>
      <c r="AK558" s="39"/>
      <c r="AL558" s="39"/>
      <c r="AM558" s="39"/>
      <c r="AN558" s="39"/>
      <c r="AO558" s="39"/>
      <c r="AP558" s="41" t="str">
        <f>IF(F558="......", "", _xlfn.IFNA(VLOOKUP(F558, Parameter2!$D$2:$E$15000, 2, FALSE), "Kode aset salah :("))</f>
        <v/>
      </c>
      <c r="AQ558" s="39"/>
      <c r="AR558" s="51"/>
      <c r="AS558" s="52"/>
      <c r="AT558" s="53">
        <f t="shared" si="226"/>
        <v>0</v>
      </c>
      <c r="AU558" s="39" t="str">
        <f t="shared" si="227"/>
        <v/>
      </c>
      <c r="AV558" s="39" t="str">
        <f t="shared" si="228"/>
        <v/>
      </c>
      <c r="AW558" s="39" t="str">
        <f t="shared" si="229"/>
        <v/>
      </c>
      <c r="AX558" s="39" t="str">
        <f t="shared" si="230"/>
        <v/>
      </c>
      <c r="AY558" s="41" t="str">
        <f>IF(G558="...", "", VLOOKUP(G558, UPB!$A$3:$B$5000, 2, FALSE))</f>
        <v/>
      </c>
      <c r="AZ558" s="84"/>
      <c r="BA558" s="76"/>
      <c r="BB558" s="65"/>
      <c r="BC558" s="65"/>
      <c r="BD558" s="54"/>
      <c r="BE558" s="65"/>
      <c r="BF558" s="65"/>
      <c r="BG558" s="65"/>
      <c r="BH558" s="65"/>
      <c r="BI558" s="65"/>
      <c r="BJ558" s="65"/>
      <c r="BK558" s="65"/>
      <c r="BL558" s="65"/>
      <c r="BM558" s="65"/>
      <c r="BN558" s="70"/>
      <c r="BO558" s="65"/>
      <c r="BP558" s="65"/>
      <c r="BQ558" s="65"/>
      <c r="BR558" s="65"/>
      <c r="BS558" s="65"/>
      <c r="BT558" s="65"/>
      <c r="BU558" s="55" t="str">
        <f>IF(AND($D558 &lt;&gt; "", $D558 &lt;&gt; $E558, $F558 &lt;&gt; "x.x.x.x.x.x.x"), VLOOKUP($E558, Parameter!$E$3:$N$5000, 9, FALSE), "")</f>
        <v/>
      </c>
      <c r="BV558" s="55" t="str">
        <f>IF(AND($D558 &lt;&gt; "", $D558 &lt;&gt; $E558, $F558 &lt;&gt; "x.x.x.x.x.x.x"), VLOOKUP($E558, Parameter!$E$3:$N$5000, 10, FALSE), "")</f>
        <v/>
      </c>
      <c r="BW558" s="55" t="str">
        <f>IF(AND($D558 &lt;&gt; "", $D558 &lt;&gt; $E558, $F558 &lt;&gt; "x.x.x.x.x.x.x"), VLOOKUP($C558, Parameter!$A$4:$L$5000, 3, FALSE), "")</f>
        <v/>
      </c>
      <c r="BX558" s="55" t="str">
        <f>IF(AND($D558 &lt;&gt; "", $D558 &lt;&gt; $E558, $F558 &lt;&gt; "x.x.x.x.x.x.x"), VLOOKUP($C558, Parameter!$A$4:$L$5000, 4, FALSE), "")</f>
        <v/>
      </c>
      <c r="BY558" s="56">
        <f t="shared" si="231"/>
        <v>0</v>
      </c>
      <c r="BZ558" s="55" t="str">
        <f t="shared" si="232"/>
        <v>Intra</v>
      </c>
      <c r="CA558" s="55" t="str">
        <f>IF($BZ558="Ekstra", Parameter3!$B$2, "")</f>
        <v/>
      </c>
      <c r="CB558" s="55" t="str">
        <f>IF($BZ558="Ekstra", Parameter3!$C$2, "")</f>
        <v/>
      </c>
      <c r="CC558" s="55" t="str">
        <f>IF($BZ558="Ekstra", VLOOKUP($E558, Parameter!$E$3:$N$5000, 9, FALSE), "")</f>
        <v/>
      </c>
      <c r="CD558" s="55" t="str">
        <f>IF($BZ558="Ekstra", VLOOKUP($E558, Parameter!$E$3:$N$5000, 10, FALSE), "")</f>
        <v/>
      </c>
      <c r="CE558" s="56">
        <f t="shared" si="233"/>
        <v>0</v>
      </c>
      <c r="CF558" s="55" t="str">
        <f t="shared" si="244"/>
        <v/>
      </c>
      <c r="CG558" s="55" t="str">
        <f t="shared" si="244"/>
        <v/>
      </c>
      <c r="CH558" s="55" t="str">
        <f t="shared" si="234"/>
        <v/>
      </c>
      <c r="CI558" s="55" t="str">
        <f>IF($F558="x.x.x.x.x.x.x", VLOOKUP($C558, Parameter!$A$4:$L$5000, 4, FALSE), "")</f>
        <v/>
      </c>
      <c r="CJ558" s="56">
        <f t="shared" si="235"/>
        <v>0</v>
      </c>
      <c r="CM558" s="4" t="str">
        <f t="shared" si="236"/>
        <v>...-...-.....</v>
      </c>
      <c r="CN558" s="57">
        <f t="shared" si="237"/>
        <v>0</v>
      </c>
      <c r="CO558" s="58">
        <f t="shared" si="238"/>
        <v>0</v>
      </c>
      <c r="CP558" s="4" t="str">
        <f t="shared" si="239"/>
        <v/>
      </c>
      <c r="CQ558" s="4" t="b">
        <f t="shared" si="240"/>
        <v>0</v>
      </c>
      <c r="CR558" s="4" t="str">
        <f t="shared" si="241"/>
        <v/>
      </c>
      <c r="CS558" s="4" t="str">
        <f t="shared" si="242"/>
        <v/>
      </c>
      <c r="CT558" s="91" t="b">
        <f t="shared" si="219"/>
        <v>0</v>
      </c>
    </row>
    <row r="559" spans="1:98" s="4" customFormat="1" x14ac:dyDescent="0.25">
      <c r="A559" s="50" t="str">
        <f t="shared" si="220"/>
        <v>...</v>
      </c>
      <c r="B559" s="50" t="str">
        <f t="shared" si="221"/>
        <v>...</v>
      </c>
      <c r="C559" s="50" t="str">
        <f t="shared" si="222"/>
        <v>.....</v>
      </c>
      <c r="D559" s="50" t="str">
        <f>IF($C559=".....","",_xlfn.IFNA(VLOOKUP($C559, Parameter!$A$4:$L$5000, 3, FALSE), ""))</f>
        <v/>
      </c>
      <c r="E559" s="50" t="str">
        <f t="shared" si="223"/>
        <v>.....</v>
      </c>
      <c r="F559" s="50" t="str">
        <f t="shared" si="224"/>
        <v>......</v>
      </c>
      <c r="G559" s="50" t="str">
        <f t="shared" si="225"/>
        <v>...</v>
      </c>
      <c r="H559" s="40">
        <f>IF(E559=".....", 0, _xlfn.IFNA(VLOOKUP($E559, Parameter2!$A$2:$C$5000, 3, FALSE), 0))</f>
        <v>0</v>
      </c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18" t="str">
        <f>IF(C559=".....","",_xlfn.IFNA(VLOOKUP($C559, Parameter!$A$4:$B$5000, 2, FALSE), "Kode belanja salah :("))</f>
        <v/>
      </c>
      <c r="X559" s="35"/>
      <c r="Y559" s="121"/>
      <c r="Z559" s="17"/>
      <c r="AA559" s="20"/>
      <c r="AB559" s="41" t="str">
        <f>IF($C559=".....","",VLOOKUP($C559, Parameter!$A$4:$L$5000, 6, FALSE))</f>
        <v/>
      </c>
      <c r="AC559" s="41" t="str">
        <f>IF($C559=".....","",VLOOKUP($C559, Parameter!$A$4:$L$5000, 7, FALSE))</f>
        <v/>
      </c>
      <c r="AD559" s="41" t="str">
        <f>IF($C559=".....","",VLOOKUP($C559, Parameter!$A$4:$L$5000, 8, FALSE))</f>
        <v/>
      </c>
      <c r="AE559" s="41" t="str">
        <f>IF($C559=".....","",VLOOKUP($C559, Parameter!$A$4:$L$5000, 9, FALSE))</f>
        <v/>
      </c>
      <c r="AF559" s="41" t="str">
        <f>IF($C559=".....","",VLOOKUP($C559, Parameter!$A$4:$L$5000, 10, FALSE))</f>
        <v/>
      </c>
      <c r="AG559" s="41" t="str">
        <f>IF($C559=".....","",VLOOKUP($C559, Parameter!$A$4:$L$5000, 11, FALSE))</f>
        <v/>
      </c>
      <c r="AH559" s="41" t="str">
        <f>IF($C559="..0.0.0.000","",_xlfn.IFNA(VLOOKUP($C559, Parameter!$A$4:$L$5000, 12, FALSE), ""))</f>
        <v/>
      </c>
      <c r="AI559" s="39"/>
      <c r="AJ559" s="39"/>
      <c r="AK559" s="39"/>
      <c r="AL559" s="39"/>
      <c r="AM559" s="39"/>
      <c r="AN559" s="39"/>
      <c r="AO559" s="39"/>
      <c r="AP559" s="41" t="str">
        <f>IF(F559="......", "", _xlfn.IFNA(VLOOKUP(F559, Parameter2!$D$2:$E$15000, 2, FALSE), "Kode aset salah :("))</f>
        <v/>
      </c>
      <c r="AQ559" s="39"/>
      <c r="AR559" s="51"/>
      <c r="AS559" s="52"/>
      <c r="AT559" s="53">
        <f t="shared" si="226"/>
        <v>0</v>
      </c>
      <c r="AU559" s="39" t="str">
        <f t="shared" si="227"/>
        <v/>
      </c>
      <c r="AV559" s="39" t="str">
        <f t="shared" si="228"/>
        <v/>
      </c>
      <c r="AW559" s="39" t="str">
        <f t="shared" si="229"/>
        <v/>
      </c>
      <c r="AX559" s="39" t="str">
        <f t="shared" si="230"/>
        <v/>
      </c>
      <c r="AY559" s="41" t="str">
        <f>IF(G559="...", "", VLOOKUP(G559, UPB!$A$3:$B$5000, 2, FALSE))</f>
        <v/>
      </c>
      <c r="AZ559" s="84"/>
      <c r="BA559" s="76"/>
      <c r="BB559" s="65"/>
      <c r="BC559" s="65"/>
      <c r="BD559" s="54"/>
      <c r="BE559" s="65"/>
      <c r="BF559" s="65"/>
      <c r="BG559" s="65"/>
      <c r="BH559" s="65"/>
      <c r="BI559" s="65"/>
      <c r="BJ559" s="65"/>
      <c r="BK559" s="65"/>
      <c r="BL559" s="65"/>
      <c r="BM559" s="65"/>
      <c r="BN559" s="70"/>
      <c r="BO559" s="65"/>
      <c r="BP559" s="65"/>
      <c r="BQ559" s="65"/>
      <c r="BR559" s="65"/>
      <c r="BS559" s="65"/>
      <c r="BT559" s="65"/>
      <c r="BU559" s="55" t="str">
        <f>IF(AND($D559 &lt;&gt; "", $D559 &lt;&gt; $E559, $F559 &lt;&gt; "x.x.x.x.x.x.x"), VLOOKUP($E559, Parameter!$E$3:$N$5000, 9, FALSE), "")</f>
        <v/>
      </c>
      <c r="BV559" s="55" t="str">
        <f>IF(AND($D559 &lt;&gt; "", $D559 &lt;&gt; $E559, $F559 &lt;&gt; "x.x.x.x.x.x.x"), VLOOKUP($E559, Parameter!$E$3:$N$5000, 10, FALSE), "")</f>
        <v/>
      </c>
      <c r="BW559" s="55" t="str">
        <f>IF(AND($D559 &lt;&gt; "", $D559 &lt;&gt; $E559, $F559 &lt;&gt; "x.x.x.x.x.x.x"), VLOOKUP($C559, Parameter!$A$4:$L$5000, 3, FALSE), "")</f>
        <v/>
      </c>
      <c r="BX559" s="55" t="str">
        <f>IF(AND($D559 &lt;&gt; "", $D559 &lt;&gt; $E559, $F559 &lt;&gt; "x.x.x.x.x.x.x"), VLOOKUP($C559, Parameter!$A$4:$L$5000, 4, FALSE), "")</f>
        <v/>
      </c>
      <c r="BY559" s="56">
        <f t="shared" si="231"/>
        <v>0</v>
      </c>
      <c r="BZ559" s="55" t="str">
        <f t="shared" si="232"/>
        <v>Intra</v>
      </c>
      <c r="CA559" s="55" t="str">
        <f>IF($BZ559="Ekstra", Parameter3!$B$2, "")</f>
        <v/>
      </c>
      <c r="CB559" s="55" t="str">
        <f>IF($BZ559="Ekstra", Parameter3!$C$2, "")</f>
        <v/>
      </c>
      <c r="CC559" s="55" t="str">
        <f>IF($BZ559="Ekstra", VLOOKUP($E559, Parameter!$E$3:$N$5000, 9, FALSE), "")</f>
        <v/>
      </c>
      <c r="CD559" s="55" t="str">
        <f>IF($BZ559="Ekstra", VLOOKUP($E559, Parameter!$E$3:$N$5000, 10, FALSE), "")</f>
        <v/>
      </c>
      <c r="CE559" s="56">
        <f t="shared" si="233"/>
        <v>0</v>
      </c>
      <c r="CF559" s="55" t="str">
        <f t="shared" si="244"/>
        <v/>
      </c>
      <c r="CG559" s="55" t="str">
        <f t="shared" si="244"/>
        <v/>
      </c>
      <c r="CH559" s="55" t="str">
        <f t="shared" si="234"/>
        <v/>
      </c>
      <c r="CI559" s="55" t="str">
        <f>IF($F559="x.x.x.x.x.x.x", VLOOKUP($C559, Parameter!$A$4:$L$5000, 4, FALSE), "")</f>
        <v/>
      </c>
      <c r="CJ559" s="56">
        <f t="shared" si="235"/>
        <v>0</v>
      </c>
      <c r="CM559" s="4" t="str">
        <f t="shared" si="236"/>
        <v>...-...-.....</v>
      </c>
      <c r="CN559" s="57">
        <f t="shared" si="237"/>
        <v>0</v>
      </c>
      <c r="CO559" s="58">
        <f t="shared" si="238"/>
        <v>0</v>
      </c>
      <c r="CP559" s="4" t="str">
        <f t="shared" si="239"/>
        <v/>
      </c>
      <c r="CQ559" s="4" t="b">
        <f t="shared" si="240"/>
        <v>0</v>
      </c>
      <c r="CR559" s="4" t="str">
        <f t="shared" si="241"/>
        <v/>
      </c>
      <c r="CS559" s="4" t="str">
        <f t="shared" si="242"/>
        <v/>
      </c>
      <c r="CT559" s="91" t="b">
        <f t="shared" si="219"/>
        <v>0</v>
      </c>
    </row>
    <row r="560" spans="1:98" s="4" customFormat="1" x14ac:dyDescent="0.25">
      <c r="A560" s="50" t="str">
        <f t="shared" si="220"/>
        <v>...</v>
      </c>
      <c r="B560" s="50" t="str">
        <f t="shared" si="221"/>
        <v>...</v>
      </c>
      <c r="C560" s="50" t="str">
        <f t="shared" si="222"/>
        <v>.....</v>
      </c>
      <c r="D560" s="50" t="str">
        <f>IF($C560=".....","",_xlfn.IFNA(VLOOKUP($C560, Parameter!$A$4:$L$5000, 3, FALSE), ""))</f>
        <v/>
      </c>
      <c r="E560" s="50" t="str">
        <f t="shared" si="223"/>
        <v>.....</v>
      </c>
      <c r="F560" s="50" t="str">
        <f t="shared" si="224"/>
        <v>......</v>
      </c>
      <c r="G560" s="50" t="str">
        <f t="shared" si="225"/>
        <v>...</v>
      </c>
      <c r="H560" s="40">
        <f>IF(E560=".....", 0, _xlfn.IFNA(VLOOKUP($E560, Parameter2!$A$2:$C$5000, 3, FALSE), 0))</f>
        <v>0</v>
      </c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18" t="str">
        <f>IF(C560=".....","",_xlfn.IFNA(VLOOKUP($C560, Parameter!$A$4:$B$5000, 2, FALSE), "Kode belanja salah :("))</f>
        <v/>
      </c>
      <c r="X560" s="35"/>
      <c r="Y560" s="121"/>
      <c r="Z560" s="17"/>
      <c r="AA560" s="20"/>
      <c r="AB560" s="41" t="str">
        <f>IF($C560=".....","",VLOOKUP($C560, Parameter!$A$4:$L$5000, 6, FALSE))</f>
        <v/>
      </c>
      <c r="AC560" s="41" t="str">
        <f>IF($C560=".....","",VLOOKUP($C560, Parameter!$A$4:$L$5000, 7, FALSE))</f>
        <v/>
      </c>
      <c r="AD560" s="41" t="str">
        <f>IF($C560=".....","",VLOOKUP($C560, Parameter!$A$4:$L$5000, 8, FALSE))</f>
        <v/>
      </c>
      <c r="AE560" s="41" t="str">
        <f>IF($C560=".....","",VLOOKUP($C560, Parameter!$A$4:$L$5000, 9, FALSE))</f>
        <v/>
      </c>
      <c r="AF560" s="41" t="str">
        <f>IF($C560=".....","",VLOOKUP($C560, Parameter!$A$4:$L$5000, 10, FALSE))</f>
        <v/>
      </c>
      <c r="AG560" s="41" t="str">
        <f>IF($C560=".....","",VLOOKUP($C560, Parameter!$A$4:$L$5000, 11, FALSE))</f>
        <v/>
      </c>
      <c r="AH560" s="41" t="str">
        <f>IF($C560="..0.0.0.000","",_xlfn.IFNA(VLOOKUP($C560, Parameter!$A$4:$L$5000, 12, FALSE), ""))</f>
        <v/>
      </c>
      <c r="AI560" s="39"/>
      <c r="AJ560" s="39"/>
      <c r="AK560" s="39"/>
      <c r="AL560" s="39"/>
      <c r="AM560" s="39"/>
      <c r="AN560" s="39"/>
      <c r="AO560" s="39"/>
      <c r="AP560" s="41" t="str">
        <f>IF(F560="......", "", _xlfn.IFNA(VLOOKUP(F560, Parameter2!$D$2:$E$15000, 2, FALSE), "Kode aset salah :("))</f>
        <v/>
      </c>
      <c r="AQ560" s="39"/>
      <c r="AR560" s="51"/>
      <c r="AS560" s="52"/>
      <c r="AT560" s="53">
        <f t="shared" si="226"/>
        <v>0</v>
      </c>
      <c r="AU560" s="39" t="str">
        <f t="shared" si="227"/>
        <v/>
      </c>
      <c r="AV560" s="39" t="str">
        <f t="shared" si="228"/>
        <v/>
      </c>
      <c r="AW560" s="39" t="str">
        <f t="shared" si="229"/>
        <v/>
      </c>
      <c r="AX560" s="39" t="str">
        <f t="shared" si="230"/>
        <v/>
      </c>
      <c r="AY560" s="41" t="str">
        <f>IF(G560="...", "", VLOOKUP(G560, UPB!$A$3:$B$5000, 2, FALSE))</f>
        <v/>
      </c>
      <c r="AZ560" s="84"/>
      <c r="BA560" s="76"/>
      <c r="BB560" s="65"/>
      <c r="BC560" s="65"/>
      <c r="BD560" s="54"/>
      <c r="BE560" s="65"/>
      <c r="BF560" s="65"/>
      <c r="BG560" s="65"/>
      <c r="BH560" s="65"/>
      <c r="BI560" s="65"/>
      <c r="BJ560" s="65"/>
      <c r="BK560" s="65"/>
      <c r="BL560" s="65"/>
      <c r="BM560" s="65"/>
      <c r="BN560" s="70"/>
      <c r="BO560" s="65"/>
      <c r="BP560" s="65"/>
      <c r="BQ560" s="65"/>
      <c r="BR560" s="65"/>
      <c r="BS560" s="65"/>
      <c r="BT560" s="65"/>
      <c r="BU560" s="55" t="str">
        <f>IF(AND($D560 &lt;&gt; "", $D560 &lt;&gt; $E560, $F560 &lt;&gt; "x.x.x.x.x.x.x"), VLOOKUP($E560, Parameter!$E$3:$N$5000, 9, FALSE), "")</f>
        <v/>
      </c>
      <c r="BV560" s="55" t="str">
        <f>IF(AND($D560 &lt;&gt; "", $D560 &lt;&gt; $E560, $F560 &lt;&gt; "x.x.x.x.x.x.x"), VLOOKUP($E560, Parameter!$E$3:$N$5000, 10, FALSE), "")</f>
        <v/>
      </c>
      <c r="BW560" s="55" t="str">
        <f>IF(AND($D560 &lt;&gt; "", $D560 &lt;&gt; $E560, $F560 &lt;&gt; "x.x.x.x.x.x.x"), VLOOKUP($C560, Parameter!$A$4:$L$5000, 3, FALSE), "")</f>
        <v/>
      </c>
      <c r="BX560" s="55" t="str">
        <f>IF(AND($D560 &lt;&gt; "", $D560 &lt;&gt; $E560, $F560 &lt;&gt; "x.x.x.x.x.x.x"), VLOOKUP($C560, Parameter!$A$4:$L$5000, 4, FALSE), "")</f>
        <v/>
      </c>
      <c r="BY560" s="56">
        <f t="shared" si="231"/>
        <v>0</v>
      </c>
      <c r="BZ560" s="55" t="str">
        <f t="shared" si="232"/>
        <v>Intra</v>
      </c>
      <c r="CA560" s="55" t="str">
        <f>IF($BZ560="Ekstra", Parameter3!$B$2, "")</f>
        <v/>
      </c>
      <c r="CB560" s="55" t="str">
        <f>IF($BZ560="Ekstra", Parameter3!$C$2, "")</f>
        <v/>
      </c>
      <c r="CC560" s="55" t="str">
        <f>IF($BZ560="Ekstra", VLOOKUP($E560, Parameter!$E$3:$N$5000, 9, FALSE), "")</f>
        <v/>
      </c>
      <c r="CD560" s="55" t="str">
        <f>IF($BZ560="Ekstra", VLOOKUP($E560, Parameter!$E$3:$N$5000, 10, FALSE), "")</f>
        <v/>
      </c>
      <c r="CE560" s="56">
        <f t="shared" si="233"/>
        <v>0</v>
      </c>
      <c r="CF560" s="55" t="str">
        <f t="shared" si="244"/>
        <v/>
      </c>
      <c r="CG560" s="55" t="str">
        <f t="shared" si="244"/>
        <v/>
      </c>
      <c r="CH560" s="55" t="str">
        <f t="shared" si="234"/>
        <v/>
      </c>
      <c r="CI560" s="55" t="str">
        <f>IF($F560="x.x.x.x.x.x.x", VLOOKUP($C560, Parameter!$A$4:$L$5000, 4, FALSE), "")</f>
        <v/>
      </c>
      <c r="CJ560" s="56">
        <f t="shared" si="235"/>
        <v>0</v>
      </c>
      <c r="CM560" s="4" t="str">
        <f t="shared" si="236"/>
        <v>...-...-.....</v>
      </c>
      <c r="CN560" s="57">
        <f t="shared" si="237"/>
        <v>0</v>
      </c>
      <c r="CO560" s="58">
        <f t="shared" si="238"/>
        <v>0</v>
      </c>
      <c r="CP560" s="4" t="str">
        <f t="shared" si="239"/>
        <v/>
      </c>
      <c r="CQ560" s="4" t="b">
        <f t="shared" si="240"/>
        <v>0</v>
      </c>
      <c r="CR560" s="4" t="str">
        <f t="shared" si="241"/>
        <v/>
      </c>
      <c r="CS560" s="4" t="str">
        <f t="shared" si="242"/>
        <v/>
      </c>
      <c r="CT560" s="91" t="b">
        <f t="shared" si="219"/>
        <v>0</v>
      </c>
    </row>
    <row r="561" spans="1:98" s="4" customFormat="1" x14ac:dyDescent="0.25">
      <c r="A561" s="50" t="str">
        <f t="shared" si="220"/>
        <v>...</v>
      </c>
      <c r="B561" s="50" t="str">
        <f t="shared" si="221"/>
        <v>...</v>
      </c>
      <c r="C561" s="50" t="str">
        <f t="shared" si="222"/>
        <v>.....</v>
      </c>
      <c r="D561" s="50" t="str">
        <f>IF($C561=".....","",_xlfn.IFNA(VLOOKUP($C561, Parameter!$A$4:$L$5000, 3, FALSE), ""))</f>
        <v/>
      </c>
      <c r="E561" s="50" t="str">
        <f t="shared" si="223"/>
        <v>.....</v>
      </c>
      <c r="F561" s="50" t="str">
        <f t="shared" si="224"/>
        <v>......</v>
      </c>
      <c r="G561" s="50" t="str">
        <f t="shared" si="225"/>
        <v>...</v>
      </c>
      <c r="H561" s="40">
        <f>IF(E561=".....", 0, _xlfn.IFNA(VLOOKUP($E561, Parameter2!$A$2:$C$5000, 3, FALSE), 0))</f>
        <v>0</v>
      </c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18" t="str">
        <f>IF(C561=".....","",_xlfn.IFNA(VLOOKUP($C561, Parameter!$A$4:$B$5000, 2, FALSE), "Kode belanja salah :("))</f>
        <v/>
      </c>
      <c r="X561" s="35"/>
      <c r="Y561" s="121"/>
      <c r="Z561" s="17"/>
      <c r="AA561" s="20"/>
      <c r="AB561" s="41" t="str">
        <f>IF($C561=".....","",VLOOKUP($C561, Parameter!$A$4:$L$5000, 6, FALSE))</f>
        <v/>
      </c>
      <c r="AC561" s="41" t="str">
        <f>IF($C561=".....","",VLOOKUP($C561, Parameter!$A$4:$L$5000, 7, FALSE))</f>
        <v/>
      </c>
      <c r="AD561" s="41" t="str">
        <f>IF($C561=".....","",VLOOKUP($C561, Parameter!$A$4:$L$5000, 8, FALSE))</f>
        <v/>
      </c>
      <c r="AE561" s="41" t="str">
        <f>IF($C561=".....","",VLOOKUP($C561, Parameter!$A$4:$L$5000, 9, FALSE))</f>
        <v/>
      </c>
      <c r="AF561" s="41" t="str">
        <f>IF($C561=".....","",VLOOKUP($C561, Parameter!$A$4:$L$5000, 10, FALSE))</f>
        <v/>
      </c>
      <c r="AG561" s="41" t="str">
        <f>IF($C561=".....","",VLOOKUP($C561, Parameter!$A$4:$L$5000, 11, FALSE))</f>
        <v/>
      </c>
      <c r="AH561" s="41" t="str">
        <f>IF($C561="..0.0.0.000","",_xlfn.IFNA(VLOOKUP($C561, Parameter!$A$4:$L$5000, 12, FALSE), ""))</f>
        <v/>
      </c>
      <c r="AI561" s="39"/>
      <c r="AJ561" s="39"/>
      <c r="AK561" s="39"/>
      <c r="AL561" s="39"/>
      <c r="AM561" s="39"/>
      <c r="AN561" s="39"/>
      <c r="AO561" s="39"/>
      <c r="AP561" s="41" t="str">
        <f>IF(F561="......", "", _xlfn.IFNA(VLOOKUP(F561, Parameter2!$D$2:$E$15000, 2, FALSE), "Kode aset salah :("))</f>
        <v/>
      </c>
      <c r="AQ561" s="39"/>
      <c r="AR561" s="51"/>
      <c r="AS561" s="52"/>
      <c r="AT561" s="53">
        <f t="shared" si="226"/>
        <v>0</v>
      </c>
      <c r="AU561" s="39" t="str">
        <f t="shared" si="227"/>
        <v/>
      </c>
      <c r="AV561" s="39" t="str">
        <f t="shared" si="228"/>
        <v/>
      </c>
      <c r="AW561" s="39" t="str">
        <f t="shared" si="229"/>
        <v/>
      </c>
      <c r="AX561" s="39" t="str">
        <f t="shared" si="230"/>
        <v/>
      </c>
      <c r="AY561" s="41" t="str">
        <f>IF(G561="...", "", VLOOKUP(G561, UPB!$A$3:$B$5000, 2, FALSE))</f>
        <v/>
      </c>
      <c r="AZ561" s="84"/>
      <c r="BA561" s="76"/>
      <c r="BB561" s="65"/>
      <c r="BC561" s="65"/>
      <c r="BD561" s="54"/>
      <c r="BE561" s="65"/>
      <c r="BF561" s="65"/>
      <c r="BG561" s="65"/>
      <c r="BH561" s="65"/>
      <c r="BI561" s="65"/>
      <c r="BJ561" s="65"/>
      <c r="BK561" s="65"/>
      <c r="BL561" s="65"/>
      <c r="BM561" s="65"/>
      <c r="BN561" s="70"/>
      <c r="BO561" s="65"/>
      <c r="BP561" s="65"/>
      <c r="BQ561" s="65"/>
      <c r="BR561" s="65"/>
      <c r="BS561" s="65"/>
      <c r="BT561" s="65"/>
      <c r="BU561" s="55" t="str">
        <f>IF(AND($D561 &lt;&gt; "", $D561 &lt;&gt; $E561, $F561 &lt;&gt; "x.x.x.x.x.x.x"), VLOOKUP($E561, Parameter!$E$3:$N$5000, 9, FALSE), "")</f>
        <v/>
      </c>
      <c r="BV561" s="55" t="str">
        <f>IF(AND($D561 &lt;&gt; "", $D561 &lt;&gt; $E561, $F561 &lt;&gt; "x.x.x.x.x.x.x"), VLOOKUP($E561, Parameter!$E$3:$N$5000, 10, FALSE), "")</f>
        <v/>
      </c>
      <c r="BW561" s="55" t="str">
        <f>IF(AND($D561 &lt;&gt; "", $D561 &lt;&gt; $E561, $F561 &lt;&gt; "x.x.x.x.x.x.x"), VLOOKUP($C561, Parameter!$A$4:$L$5000, 3, FALSE), "")</f>
        <v/>
      </c>
      <c r="BX561" s="55" t="str">
        <f>IF(AND($D561 &lt;&gt; "", $D561 &lt;&gt; $E561, $F561 &lt;&gt; "x.x.x.x.x.x.x"), VLOOKUP($C561, Parameter!$A$4:$L$5000, 4, FALSE), "")</f>
        <v/>
      </c>
      <c r="BY561" s="56">
        <f t="shared" si="231"/>
        <v>0</v>
      </c>
      <c r="BZ561" s="55" t="str">
        <f t="shared" si="232"/>
        <v>Intra</v>
      </c>
      <c r="CA561" s="55" t="str">
        <f>IF($BZ561="Ekstra", Parameter3!$B$2, "")</f>
        <v/>
      </c>
      <c r="CB561" s="55" t="str">
        <f>IF($BZ561="Ekstra", Parameter3!$C$2, "")</f>
        <v/>
      </c>
      <c r="CC561" s="55" t="str">
        <f>IF($BZ561="Ekstra", VLOOKUP($E561, Parameter!$E$3:$N$5000, 9, FALSE), "")</f>
        <v/>
      </c>
      <c r="CD561" s="55" t="str">
        <f>IF($BZ561="Ekstra", VLOOKUP($E561, Parameter!$E$3:$N$5000, 10, FALSE), "")</f>
        <v/>
      </c>
      <c r="CE561" s="56">
        <f t="shared" si="233"/>
        <v>0</v>
      </c>
      <c r="CF561" s="55" t="str">
        <f t="shared" si="244"/>
        <v/>
      </c>
      <c r="CG561" s="55" t="str">
        <f t="shared" si="244"/>
        <v/>
      </c>
      <c r="CH561" s="55" t="str">
        <f t="shared" si="234"/>
        <v/>
      </c>
      <c r="CI561" s="55" t="str">
        <f>IF($F561="x.x.x.x.x.x.x", VLOOKUP($C561, Parameter!$A$4:$L$5000, 4, FALSE), "")</f>
        <v/>
      </c>
      <c r="CJ561" s="56">
        <f t="shared" si="235"/>
        <v>0</v>
      </c>
      <c r="CM561" s="4" t="str">
        <f t="shared" si="236"/>
        <v>...-...-.....</v>
      </c>
      <c r="CN561" s="57">
        <f t="shared" si="237"/>
        <v>0</v>
      </c>
      <c r="CO561" s="58">
        <f t="shared" si="238"/>
        <v>0</v>
      </c>
      <c r="CP561" s="4" t="str">
        <f t="shared" si="239"/>
        <v/>
      </c>
      <c r="CQ561" s="4" t="b">
        <f t="shared" si="240"/>
        <v>0</v>
      </c>
      <c r="CR561" s="4" t="str">
        <f t="shared" si="241"/>
        <v/>
      </c>
      <c r="CS561" s="4" t="str">
        <f t="shared" si="242"/>
        <v/>
      </c>
      <c r="CT561" s="91" t="b">
        <f t="shared" si="219"/>
        <v>0</v>
      </c>
    </row>
    <row r="562" spans="1:98" s="4" customFormat="1" x14ac:dyDescent="0.25">
      <c r="A562" s="50" t="str">
        <f t="shared" si="220"/>
        <v>...</v>
      </c>
      <c r="B562" s="50" t="str">
        <f t="shared" si="221"/>
        <v>...</v>
      </c>
      <c r="C562" s="50" t="str">
        <f t="shared" si="222"/>
        <v>.....</v>
      </c>
      <c r="D562" s="50" t="str">
        <f>IF($C562=".....","",_xlfn.IFNA(VLOOKUP($C562, Parameter!$A$4:$L$5000, 3, FALSE), ""))</f>
        <v/>
      </c>
      <c r="E562" s="50" t="str">
        <f t="shared" si="223"/>
        <v>.....</v>
      </c>
      <c r="F562" s="50" t="str">
        <f t="shared" si="224"/>
        <v>......</v>
      </c>
      <c r="G562" s="50" t="str">
        <f t="shared" si="225"/>
        <v>...</v>
      </c>
      <c r="H562" s="40">
        <f>IF(E562=".....", 0, _xlfn.IFNA(VLOOKUP($E562, Parameter2!$A$2:$C$5000, 3, FALSE), 0))</f>
        <v>0</v>
      </c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18" t="str">
        <f>IF(C562=".....","",_xlfn.IFNA(VLOOKUP($C562, Parameter!$A$4:$B$5000, 2, FALSE), "Kode belanja salah :("))</f>
        <v/>
      </c>
      <c r="X562" s="35"/>
      <c r="Y562" s="121"/>
      <c r="Z562" s="17"/>
      <c r="AA562" s="20"/>
      <c r="AB562" s="41" t="str">
        <f>IF($C562=".....","",VLOOKUP($C562, Parameter!$A$4:$L$5000, 6, FALSE))</f>
        <v/>
      </c>
      <c r="AC562" s="41" t="str">
        <f>IF($C562=".....","",VLOOKUP($C562, Parameter!$A$4:$L$5000, 7, FALSE))</f>
        <v/>
      </c>
      <c r="AD562" s="41" t="str">
        <f>IF($C562=".....","",VLOOKUP($C562, Parameter!$A$4:$L$5000, 8, FALSE))</f>
        <v/>
      </c>
      <c r="AE562" s="41" t="str">
        <f>IF($C562=".....","",VLOOKUP($C562, Parameter!$A$4:$L$5000, 9, FALSE))</f>
        <v/>
      </c>
      <c r="AF562" s="41" t="str">
        <f>IF($C562=".....","",VLOOKUP($C562, Parameter!$A$4:$L$5000, 10, FALSE))</f>
        <v/>
      </c>
      <c r="AG562" s="41" t="str">
        <f>IF($C562=".....","",VLOOKUP($C562, Parameter!$A$4:$L$5000, 11, FALSE))</f>
        <v/>
      </c>
      <c r="AH562" s="41" t="str">
        <f>IF($C562="..0.0.0.000","",_xlfn.IFNA(VLOOKUP($C562, Parameter!$A$4:$L$5000, 12, FALSE), ""))</f>
        <v/>
      </c>
      <c r="AI562" s="39"/>
      <c r="AJ562" s="39"/>
      <c r="AK562" s="39"/>
      <c r="AL562" s="39"/>
      <c r="AM562" s="39"/>
      <c r="AN562" s="39"/>
      <c r="AO562" s="39"/>
      <c r="AP562" s="41" t="str">
        <f>IF(F562="......", "", _xlfn.IFNA(VLOOKUP(F562, Parameter2!$D$2:$E$15000, 2, FALSE), "Kode aset salah :("))</f>
        <v/>
      </c>
      <c r="AQ562" s="39"/>
      <c r="AR562" s="51"/>
      <c r="AS562" s="52"/>
      <c r="AT562" s="53">
        <f t="shared" si="226"/>
        <v>0</v>
      </c>
      <c r="AU562" s="39" t="str">
        <f t="shared" si="227"/>
        <v/>
      </c>
      <c r="AV562" s="39" t="str">
        <f t="shared" si="228"/>
        <v/>
      </c>
      <c r="AW562" s="39" t="str">
        <f t="shared" si="229"/>
        <v/>
      </c>
      <c r="AX562" s="39" t="str">
        <f t="shared" si="230"/>
        <v/>
      </c>
      <c r="AY562" s="41" t="str">
        <f>IF(G562="...", "", VLOOKUP(G562, UPB!$A$3:$B$5000, 2, FALSE))</f>
        <v/>
      </c>
      <c r="AZ562" s="84"/>
      <c r="BA562" s="76"/>
      <c r="BB562" s="65"/>
      <c r="BC562" s="65"/>
      <c r="BD562" s="54"/>
      <c r="BE562" s="65"/>
      <c r="BF562" s="65"/>
      <c r="BG562" s="65"/>
      <c r="BH562" s="65"/>
      <c r="BI562" s="65"/>
      <c r="BJ562" s="65"/>
      <c r="BK562" s="65"/>
      <c r="BL562" s="65"/>
      <c r="BM562" s="65"/>
      <c r="BN562" s="70"/>
      <c r="BO562" s="65"/>
      <c r="BP562" s="65"/>
      <c r="BQ562" s="65"/>
      <c r="BR562" s="65"/>
      <c r="BS562" s="65"/>
      <c r="BT562" s="65"/>
      <c r="BU562" s="55" t="str">
        <f>IF(AND($D562 &lt;&gt; "", $D562 &lt;&gt; $E562, $F562 &lt;&gt; "x.x.x.x.x.x.x"), VLOOKUP($E562, Parameter!$E$3:$N$5000, 9, FALSE), "")</f>
        <v/>
      </c>
      <c r="BV562" s="55" t="str">
        <f>IF(AND($D562 &lt;&gt; "", $D562 &lt;&gt; $E562, $F562 &lt;&gt; "x.x.x.x.x.x.x"), VLOOKUP($E562, Parameter!$E$3:$N$5000, 10, FALSE), "")</f>
        <v/>
      </c>
      <c r="BW562" s="55" t="str">
        <f>IF(AND($D562 &lt;&gt; "", $D562 &lt;&gt; $E562, $F562 &lt;&gt; "x.x.x.x.x.x.x"), VLOOKUP($C562, Parameter!$A$4:$L$5000, 3, FALSE), "")</f>
        <v/>
      </c>
      <c r="BX562" s="55" t="str">
        <f>IF(AND($D562 &lt;&gt; "", $D562 &lt;&gt; $E562, $F562 &lt;&gt; "x.x.x.x.x.x.x"), VLOOKUP($C562, Parameter!$A$4:$L$5000, 4, FALSE), "")</f>
        <v/>
      </c>
      <c r="BY562" s="56">
        <f t="shared" si="231"/>
        <v>0</v>
      </c>
      <c r="BZ562" s="55" t="str">
        <f t="shared" si="232"/>
        <v>Intra</v>
      </c>
      <c r="CA562" s="55" t="str">
        <f>IF($BZ562="Ekstra", Parameter3!$B$2, "")</f>
        <v/>
      </c>
      <c r="CB562" s="55" t="str">
        <f>IF($BZ562="Ekstra", Parameter3!$C$2, "")</f>
        <v/>
      </c>
      <c r="CC562" s="55" t="str">
        <f>IF($BZ562="Ekstra", VLOOKUP($E562, Parameter!$E$3:$N$5000, 9, FALSE), "")</f>
        <v/>
      </c>
      <c r="CD562" s="55" t="str">
        <f>IF($BZ562="Ekstra", VLOOKUP($E562, Parameter!$E$3:$N$5000, 10, FALSE), "")</f>
        <v/>
      </c>
      <c r="CE562" s="56">
        <f t="shared" si="233"/>
        <v>0</v>
      </c>
      <c r="CF562" s="55" t="str">
        <f t="shared" si="244"/>
        <v/>
      </c>
      <c r="CG562" s="55" t="str">
        <f t="shared" si="244"/>
        <v/>
      </c>
      <c r="CH562" s="55" t="str">
        <f t="shared" si="234"/>
        <v/>
      </c>
      <c r="CI562" s="55" t="str">
        <f>IF($F562="x.x.x.x.x.x.x", VLOOKUP($C562, Parameter!$A$4:$L$5000, 4, FALSE), "")</f>
        <v/>
      </c>
      <c r="CJ562" s="56">
        <f t="shared" si="235"/>
        <v>0</v>
      </c>
      <c r="CM562" s="4" t="str">
        <f t="shared" si="236"/>
        <v>...-...-.....</v>
      </c>
      <c r="CN562" s="57">
        <f t="shared" si="237"/>
        <v>0</v>
      </c>
      <c r="CO562" s="58">
        <f t="shared" si="238"/>
        <v>0</v>
      </c>
      <c r="CP562" s="4" t="str">
        <f t="shared" si="239"/>
        <v/>
      </c>
      <c r="CQ562" s="4" t="b">
        <f t="shared" si="240"/>
        <v>0</v>
      </c>
      <c r="CR562" s="4" t="str">
        <f t="shared" si="241"/>
        <v/>
      </c>
      <c r="CS562" s="4" t="str">
        <f t="shared" si="242"/>
        <v/>
      </c>
      <c r="CT562" s="91" t="b">
        <f t="shared" si="219"/>
        <v>0</v>
      </c>
    </row>
    <row r="563" spans="1:98" s="4" customFormat="1" x14ac:dyDescent="0.25">
      <c r="A563" s="50" t="str">
        <f t="shared" si="220"/>
        <v>...</v>
      </c>
      <c r="B563" s="50" t="str">
        <f t="shared" si="221"/>
        <v>...</v>
      </c>
      <c r="C563" s="50" t="str">
        <f t="shared" si="222"/>
        <v>.....</v>
      </c>
      <c r="D563" s="50" t="str">
        <f>IF($C563=".....","",_xlfn.IFNA(VLOOKUP($C563, Parameter!$A$4:$L$5000, 3, FALSE), ""))</f>
        <v/>
      </c>
      <c r="E563" s="50" t="str">
        <f t="shared" si="223"/>
        <v>.....</v>
      </c>
      <c r="F563" s="50" t="str">
        <f t="shared" si="224"/>
        <v>......</v>
      </c>
      <c r="G563" s="50" t="str">
        <f t="shared" si="225"/>
        <v>...</v>
      </c>
      <c r="H563" s="40">
        <f>IF(E563=".....", 0, _xlfn.IFNA(VLOOKUP($E563, Parameter2!$A$2:$C$5000, 3, FALSE), 0))</f>
        <v>0</v>
      </c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18" t="str">
        <f>IF(C563=".....","",_xlfn.IFNA(VLOOKUP($C563, Parameter!$A$4:$B$5000, 2, FALSE), "Kode belanja salah :("))</f>
        <v/>
      </c>
      <c r="X563" s="35"/>
      <c r="Y563" s="121"/>
      <c r="Z563" s="17"/>
      <c r="AA563" s="20"/>
      <c r="AB563" s="41" t="str">
        <f>IF($C563=".....","",VLOOKUP($C563, Parameter!$A$4:$L$5000, 6, FALSE))</f>
        <v/>
      </c>
      <c r="AC563" s="41" t="str">
        <f>IF($C563=".....","",VLOOKUP($C563, Parameter!$A$4:$L$5000, 7, FALSE))</f>
        <v/>
      </c>
      <c r="AD563" s="41" t="str">
        <f>IF($C563=".....","",VLOOKUP($C563, Parameter!$A$4:$L$5000, 8, FALSE))</f>
        <v/>
      </c>
      <c r="AE563" s="41" t="str">
        <f>IF($C563=".....","",VLOOKUP($C563, Parameter!$A$4:$L$5000, 9, FALSE))</f>
        <v/>
      </c>
      <c r="AF563" s="41" t="str">
        <f>IF($C563=".....","",VLOOKUP($C563, Parameter!$A$4:$L$5000, 10, FALSE))</f>
        <v/>
      </c>
      <c r="AG563" s="41" t="str">
        <f>IF($C563=".....","",VLOOKUP($C563, Parameter!$A$4:$L$5000, 11, FALSE))</f>
        <v/>
      </c>
      <c r="AH563" s="41" t="str">
        <f>IF($C563="..0.0.0.000","",_xlfn.IFNA(VLOOKUP($C563, Parameter!$A$4:$L$5000, 12, FALSE), ""))</f>
        <v/>
      </c>
      <c r="AI563" s="39"/>
      <c r="AJ563" s="39"/>
      <c r="AK563" s="39"/>
      <c r="AL563" s="39"/>
      <c r="AM563" s="39"/>
      <c r="AN563" s="39"/>
      <c r="AO563" s="39"/>
      <c r="AP563" s="41" t="str">
        <f>IF(F563="......", "", _xlfn.IFNA(VLOOKUP(F563, Parameter2!$D$2:$E$15000, 2, FALSE), "Kode aset salah :("))</f>
        <v/>
      </c>
      <c r="AQ563" s="39"/>
      <c r="AR563" s="51"/>
      <c r="AS563" s="52"/>
      <c r="AT563" s="53">
        <f t="shared" si="226"/>
        <v>0</v>
      </c>
      <c r="AU563" s="39" t="str">
        <f t="shared" si="227"/>
        <v/>
      </c>
      <c r="AV563" s="39" t="str">
        <f t="shared" si="228"/>
        <v/>
      </c>
      <c r="AW563" s="39" t="str">
        <f t="shared" si="229"/>
        <v/>
      </c>
      <c r="AX563" s="39" t="str">
        <f t="shared" si="230"/>
        <v/>
      </c>
      <c r="AY563" s="41" t="str">
        <f>IF(G563="...", "", VLOOKUP(G563, UPB!$A$3:$B$5000, 2, FALSE))</f>
        <v/>
      </c>
      <c r="AZ563" s="84"/>
      <c r="BA563" s="76"/>
      <c r="BB563" s="65"/>
      <c r="BC563" s="65"/>
      <c r="BD563" s="54"/>
      <c r="BE563" s="65"/>
      <c r="BF563" s="65"/>
      <c r="BG563" s="65"/>
      <c r="BH563" s="65"/>
      <c r="BI563" s="65"/>
      <c r="BJ563" s="65"/>
      <c r="BK563" s="65"/>
      <c r="BL563" s="65"/>
      <c r="BM563" s="65"/>
      <c r="BN563" s="70"/>
      <c r="BO563" s="65"/>
      <c r="BP563" s="65"/>
      <c r="BQ563" s="65"/>
      <c r="BR563" s="65"/>
      <c r="BS563" s="65"/>
      <c r="BT563" s="65"/>
      <c r="BU563" s="55" t="str">
        <f>IF(AND($D563 &lt;&gt; "", $D563 &lt;&gt; $E563, $F563 &lt;&gt; "x.x.x.x.x.x.x"), VLOOKUP($E563, Parameter!$E$3:$N$5000, 9, FALSE), "")</f>
        <v/>
      </c>
      <c r="BV563" s="55" t="str">
        <f>IF(AND($D563 &lt;&gt; "", $D563 &lt;&gt; $E563, $F563 &lt;&gt; "x.x.x.x.x.x.x"), VLOOKUP($E563, Parameter!$E$3:$N$5000, 10, FALSE), "")</f>
        <v/>
      </c>
      <c r="BW563" s="55" t="str">
        <f>IF(AND($D563 &lt;&gt; "", $D563 &lt;&gt; $E563, $F563 &lt;&gt; "x.x.x.x.x.x.x"), VLOOKUP($C563, Parameter!$A$4:$L$5000, 3, FALSE), "")</f>
        <v/>
      </c>
      <c r="BX563" s="55" t="str">
        <f>IF(AND($D563 &lt;&gt; "", $D563 &lt;&gt; $E563, $F563 &lt;&gt; "x.x.x.x.x.x.x"), VLOOKUP($C563, Parameter!$A$4:$L$5000, 4, FALSE), "")</f>
        <v/>
      </c>
      <c r="BY563" s="56">
        <f t="shared" si="231"/>
        <v>0</v>
      </c>
      <c r="BZ563" s="55" t="str">
        <f t="shared" si="232"/>
        <v>Intra</v>
      </c>
      <c r="CA563" s="55" t="str">
        <f>IF($BZ563="Ekstra", Parameter3!$B$2, "")</f>
        <v/>
      </c>
      <c r="CB563" s="55" t="str">
        <f>IF($BZ563="Ekstra", Parameter3!$C$2, "")</f>
        <v/>
      </c>
      <c r="CC563" s="55" t="str">
        <f>IF($BZ563="Ekstra", VLOOKUP($E563, Parameter!$E$3:$N$5000, 9, FALSE), "")</f>
        <v/>
      </c>
      <c r="CD563" s="55" t="str">
        <f>IF($BZ563="Ekstra", VLOOKUP($E563, Parameter!$E$3:$N$5000, 10, FALSE), "")</f>
        <v/>
      </c>
      <c r="CE563" s="56">
        <f t="shared" si="233"/>
        <v>0</v>
      </c>
      <c r="CF563" s="55" t="str">
        <f t="shared" si="244"/>
        <v/>
      </c>
      <c r="CG563" s="55" t="str">
        <f t="shared" si="244"/>
        <v/>
      </c>
      <c r="CH563" s="55" t="str">
        <f t="shared" si="234"/>
        <v/>
      </c>
      <c r="CI563" s="55" t="str">
        <f>IF($F563="x.x.x.x.x.x.x", VLOOKUP($C563, Parameter!$A$4:$L$5000, 4, FALSE), "")</f>
        <v/>
      </c>
      <c r="CJ563" s="56">
        <f t="shared" si="235"/>
        <v>0</v>
      </c>
      <c r="CM563" s="4" t="str">
        <f t="shared" si="236"/>
        <v>...-...-.....</v>
      </c>
      <c r="CN563" s="57">
        <f t="shared" si="237"/>
        <v>0</v>
      </c>
      <c r="CO563" s="58">
        <f t="shared" si="238"/>
        <v>0</v>
      </c>
      <c r="CP563" s="4" t="str">
        <f t="shared" si="239"/>
        <v/>
      </c>
      <c r="CQ563" s="4" t="b">
        <f t="shared" si="240"/>
        <v>0</v>
      </c>
      <c r="CR563" s="4" t="str">
        <f t="shared" si="241"/>
        <v/>
      </c>
      <c r="CS563" s="4" t="str">
        <f t="shared" si="242"/>
        <v/>
      </c>
      <c r="CT563" s="91" t="b">
        <f t="shared" si="219"/>
        <v>0</v>
      </c>
    </row>
    <row r="564" spans="1:98" s="4" customFormat="1" x14ac:dyDescent="0.25">
      <c r="A564" s="50" t="str">
        <f t="shared" si="220"/>
        <v>...</v>
      </c>
      <c r="B564" s="50" t="str">
        <f t="shared" si="221"/>
        <v>...</v>
      </c>
      <c r="C564" s="50" t="str">
        <f t="shared" si="222"/>
        <v>.....</v>
      </c>
      <c r="D564" s="50" t="str">
        <f>IF($C564=".....","",_xlfn.IFNA(VLOOKUP($C564, Parameter!$A$4:$L$5000, 3, FALSE), ""))</f>
        <v/>
      </c>
      <c r="E564" s="50" t="str">
        <f t="shared" si="223"/>
        <v>.....</v>
      </c>
      <c r="F564" s="50" t="str">
        <f t="shared" si="224"/>
        <v>......</v>
      </c>
      <c r="G564" s="50" t="str">
        <f t="shared" si="225"/>
        <v>...</v>
      </c>
      <c r="H564" s="40">
        <f>IF(E564=".....", 0, _xlfn.IFNA(VLOOKUP($E564, Parameter2!$A$2:$C$5000, 3, FALSE), 0))</f>
        <v>0</v>
      </c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18" t="str">
        <f>IF(C564=".....","",_xlfn.IFNA(VLOOKUP($C564, Parameter!$A$4:$B$5000, 2, FALSE), "Kode belanja salah :("))</f>
        <v/>
      </c>
      <c r="X564" s="35"/>
      <c r="Y564" s="121"/>
      <c r="Z564" s="17"/>
      <c r="AA564" s="20"/>
      <c r="AB564" s="41" t="str">
        <f>IF($C564=".....","",VLOOKUP($C564, Parameter!$A$4:$L$5000, 6, FALSE))</f>
        <v/>
      </c>
      <c r="AC564" s="41" t="str">
        <f>IF($C564=".....","",VLOOKUP($C564, Parameter!$A$4:$L$5000, 7, FALSE))</f>
        <v/>
      </c>
      <c r="AD564" s="41" t="str">
        <f>IF($C564=".....","",VLOOKUP($C564, Parameter!$A$4:$L$5000, 8, FALSE))</f>
        <v/>
      </c>
      <c r="AE564" s="41" t="str">
        <f>IF($C564=".....","",VLOOKUP($C564, Parameter!$A$4:$L$5000, 9, FALSE))</f>
        <v/>
      </c>
      <c r="AF564" s="41" t="str">
        <f>IF($C564=".....","",VLOOKUP($C564, Parameter!$A$4:$L$5000, 10, FALSE))</f>
        <v/>
      </c>
      <c r="AG564" s="41" t="str">
        <f>IF($C564=".....","",VLOOKUP($C564, Parameter!$A$4:$L$5000, 11, FALSE))</f>
        <v/>
      </c>
      <c r="AH564" s="41" t="str">
        <f>IF($C564="..0.0.0.000","",_xlfn.IFNA(VLOOKUP($C564, Parameter!$A$4:$L$5000, 12, FALSE), ""))</f>
        <v/>
      </c>
      <c r="AI564" s="39"/>
      <c r="AJ564" s="39"/>
      <c r="AK564" s="39"/>
      <c r="AL564" s="39"/>
      <c r="AM564" s="39"/>
      <c r="AN564" s="39"/>
      <c r="AO564" s="39"/>
      <c r="AP564" s="41" t="str">
        <f>IF(F564="......", "", _xlfn.IFNA(VLOOKUP(F564, Parameter2!$D$2:$E$15000, 2, FALSE), "Kode aset salah :("))</f>
        <v/>
      </c>
      <c r="AQ564" s="39"/>
      <c r="AR564" s="51"/>
      <c r="AS564" s="52"/>
      <c r="AT564" s="53">
        <f t="shared" si="226"/>
        <v>0</v>
      </c>
      <c r="AU564" s="39" t="str">
        <f t="shared" si="227"/>
        <v/>
      </c>
      <c r="AV564" s="39" t="str">
        <f t="shared" si="228"/>
        <v/>
      </c>
      <c r="AW564" s="39" t="str">
        <f t="shared" si="229"/>
        <v/>
      </c>
      <c r="AX564" s="39" t="str">
        <f t="shared" si="230"/>
        <v/>
      </c>
      <c r="AY564" s="41" t="str">
        <f>IF(G564="...", "", VLOOKUP(G564, UPB!$A$3:$B$5000, 2, FALSE))</f>
        <v/>
      </c>
      <c r="AZ564" s="84"/>
      <c r="BA564" s="76"/>
      <c r="BB564" s="65"/>
      <c r="BC564" s="65"/>
      <c r="BD564" s="54"/>
      <c r="BE564" s="65"/>
      <c r="BF564" s="65"/>
      <c r="BG564" s="65"/>
      <c r="BH564" s="65"/>
      <c r="BI564" s="65"/>
      <c r="BJ564" s="65"/>
      <c r="BK564" s="65"/>
      <c r="BL564" s="65"/>
      <c r="BM564" s="65"/>
      <c r="BN564" s="70"/>
      <c r="BO564" s="65"/>
      <c r="BP564" s="65"/>
      <c r="BQ564" s="65"/>
      <c r="BR564" s="65"/>
      <c r="BS564" s="65"/>
      <c r="BT564" s="65"/>
      <c r="BU564" s="55" t="str">
        <f>IF(AND($D564 &lt;&gt; "", $D564 &lt;&gt; $E564, $F564 &lt;&gt; "x.x.x.x.x.x.x"), VLOOKUP($E564, Parameter!$E$3:$N$5000, 9, FALSE), "")</f>
        <v/>
      </c>
      <c r="BV564" s="55" t="str">
        <f>IF(AND($D564 &lt;&gt; "", $D564 &lt;&gt; $E564, $F564 &lt;&gt; "x.x.x.x.x.x.x"), VLOOKUP($E564, Parameter!$E$3:$N$5000, 10, FALSE), "")</f>
        <v/>
      </c>
      <c r="BW564" s="55" t="str">
        <f>IF(AND($D564 &lt;&gt; "", $D564 &lt;&gt; $E564, $F564 &lt;&gt; "x.x.x.x.x.x.x"), VLOOKUP($C564, Parameter!$A$4:$L$5000, 3, FALSE), "")</f>
        <v/>
      </c>
      <c r="BX564" s="55" t="str">
        <f>IF(AND($D564 &lt;&gt; "", $D564 &lt;&gt; $E564, $F564 &lt;&gt; "x.x.x.x.x.x.x"), VLOOKUP($C564, Parameter!$A$4:$L$5000, 4, FALSE), "")</f>
        <v/>
      </c>
      <c r="BY564" s="56">
        <f t="shared" si="231"/>
        <v>0</v>
      </c>
      <c r="BZ564" s="55" t="str">
        <f t="shared" si="232"/>
        <v>Intra</v>
      </c>
      <c r="CA564" s="55" t="str">
        <f>IF($BZ564="Ekstra", Parameter3!$B$2, "")</f>
        <v/>
      </c>
      <c r="CB564" s="55" t="str">
        <f>IF($BZ564="Ekstra", Parameter3!$C$2, "")</f>
        <v/>
      </c>
      <c r="CC564" s="55" t="str">
        <f>IF($BZ564="Ekstra", VLOOKUP($E564, Parameter!$E$3:$N$5000, 9, FALSE), "")</f>
        <v/>
      </c>
      <c r="CD564" s="55" t="str">
        <f>IF($BZ564="Ekstra", VLOOKUP($E564, Parameter!$E$3:$N$5000, 10, FALSE), "")</f>
        <v/>
      </c>
      <c r="CE564" s="56">
        <f t="shared" si="233"/>
        <v>0</v>
      </c>
      <c r="CF564" s="55" t="str">
        <f t="shared" si="244"/>
        <v/>
      </c>
      <c r="CG564" s="55" t="str">
        <f t="shared" si="244"/>
        <v/>
      </c>
      <c r="CH564" s="55" t="str">
        <f t="shared" si="234"/>
        <v/>
      </c>
      <c r="CI564" s="55" t="str">
        <f>IF($F564="x.x.x.x.x.x.x", VLOOKUP($C564, Parameter!$A$4:$L$5000, 4, FALSE), "")</f>
        <v/>
      </c>
      <c r="CJ564" s="56">
        <f t="shared" si="235"/>
        <v>0</v>
      </c>
      <c r="CM564" s="4" t="str">
        <f t="shared" si="236"/>
        <v>...-...-.....</v>
      </c>
      <c r="CN564" s="57">
        <f t="shared" si="237"/>
        <v>0</v>
      </c>
      <c r="CO564" s="58">
        <f t="shared" si="238"/>
        <v>0</v>
      </c>
      <c r="CP564" s="4" t="str">
        <f t="shared" si="239"/>
        <v/>
      </c>
      <c r="CQ564" s="4" t="b">
        <f t="shared" si="240"/>
        <v>0</v>
      </c>
      <c r="CR564" s="4" t="str">
        <f t="shared" si="241"/>
        <v/>
      </c>
      <c r="CS564" s="4" t="str">
        <f t="shared" si="242"/>
        <v/>
      </c>
      <c r="CT564" s="91" t="b">
        <f t="shared" si="219"/>
        <v>0</v>
      </c>
    </row>
    <row r="565" spans="1:98" s="4" customFormat="1" x14ac:dyDescent="0.25">
      <c r="A565" s="50" t="str">
        <f t="shared" si="220"/>
        <v>...</v>
      </c>
      <c r="B565" s="50" t="str">
        <f t="shared" si="221"/>
        <v>...</v>
      </c>
      <c r="C565" s="50" t="str">
        <f t="shared" si="222"/>
        <v>.....</v>
      </c>
      <c r="D565" s="50" t="str">
        <f>IF($C565=".....","",_xlfn.IFNA(VLOOKUP($C565, Parameter!$A$4:$L$5000, 3, FALSE), ""))</f>
        <v/>
      </c>
      <c r="E565" s="50" t="str">
        <f t="shared" si="223"/>
        <v>.....</v>
      </c>
      <c r="F565" s="50" t="str">
        <f t="shared" si="224"/>
        <v>......</v>
      </c>
      <c r="G565" s="50" t="str">
        <f t="shared" si="225"/>
        <v>...</v>
      </c>
      <c r="H565" s="40">
        <f>IF(E565=".....", 0, _xlfn.IFNA(VLOOKUP($E565, Parameter2!$A$2:$C$5000, 3, FALSE), 0))</f>
        <v>0</v>
      </c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18" t="str">
        <f>IF(C565=".....","",_xlfn.IFNA(VLOOKUP($C565, Parameter!$A$4:$B$5000, 2, FALSE), "Kode belanja salah :("))</f>
        <v/>
      </c>
      <c r="X565" s="35"/>
      <c r="Y565" s="121"/>
      <c r="Z565" s="17"/>
      <c r="AA565" s="20"/>
      <c r="AB565" s="41" t="str">
        <f>IF($C565=".....","",VLOOKUP($C565, Parameter!$A$4:$L$5000, 6, FALSE))</f>
        <v/>
      </c>
      <c r="AC565" s="41" t="str">
        <f>IF($C565=".....","",VLOOKUP($C565, Parameter!$A$4:$L$5000, 7, FALSE))</f>
        <v/>
      </c>
      <c r="AD565" s="41" t="str">
        <f>IF($C565=".....","",VLOOKUP($C565, Parameter!$A$4:$L$5000, 8, FALSE))</f>
        <v/>
      </c>
      <c r="AE565" s="41" t="str">
        <f>IF($C565=".....","",VLOOKUP($C565, Parameter!$A$4:$L$5000, 9, FALSE))</f>
        <v/>
      </c>
      <c r="AF565" s="41" t="str">
        <f>IF($C565=".....","",VLOOKUP($C565, Parameter!$A$4:$L$5000, 10, FALSE))</f>
        <v/>
      </c>
      <c r="AG565" s="41" t="str">
        <f>IF($C565=".....","",VLOOKUP($C565, Parameter!$A$4:$L$5000, 11, FALSE))</f>
        <v/>
      </c>
      <c r="AH565" s="41" t="str">
        <f>IF($C565="..0.0.0.000","",_xlfn.IFNA(VLOOKUP($C565, Parameter!$A$4:$L$5000, 12, FALSE), ""))</f>
        <v/>
      </c>
      <c r="AI565" s="39"/>
      <c r="AJ565" s="39"/>
      <c r="AK565" s="39"/>
      <c r="AL565" s="39"/>
      <c r="AM565" s="39"/>
      <c r="AN565" s="39"/>
      <c r="AO565" s="39"/>
      <c r="AP565" s="41" t="str">
        <f>IF(F565="......", "", _xlfn.IFNA(VLOOKUP(F565, Parameter2!$D$2:$E$15000, 2, FALSE), "Kode aset salah :("))</f>
        <v/>
      </c>
      <c r="AQ565" s="39"/>
      <c r="AR565" s="51"/>
      <c r="AS565" s="52"/>
      <c r="AT565" s="53">
        <f t="shared" si="226"/>
        <v>0</v>
      </c>
      <c r="AU565" s="39" t="str">
        <f t="shared" si="227"/>
        <v/>
      </c>
      <c r="AV565" s="39" t="str">
        <f t="shared" si="228"/>
        <v/>
      </c>
      <c r="AW565" s="39" t="str">
        <f t="shared" si="229"/>
        <v/>
      </c>
      <c r="AX565" s="39" t="str">
        <f t="shared" si="230"/>
        <v/>
      </c>
      <c r="AY565" s="41" t="str">
        <f>IF(G565="...", "", VLOOKUP(G565, UPB!$A$3:$B$5000, 2, FALSE))</f>
        <v/>
      </c>
      <c r="AZ565" s="84"/>
      <c r="BA565" s="76"/>
      <c r="BB565" s="65"/>
      <c r="BC565" s="65"/>
      <c r="BD565" s="54"/>
      <c r="BE565" s="65"/>
      <c r="BF565" s="65"/>
      <c r="BG565" s="65"/>
      <c r="BH565" s="65"/>
      <c r="BI565" s="65"/>
      <c r="BJ565" s="65"/>
      <c r="BK565" s="65"/>
      <c r="BL565" s="65"/>
      <c r="BM565" s="65"/>
      <c r="BN565" s="70"/>
      <c r="BO565" s="65"/>
      <c r="BP565" s="65"/>
      <c r="BQ565" s="65"/>
      <c r="BR565" s="65"/>
      <c r="BS565" s="65"/>
      <c r="BT565" s="65"/>
      <c r="BU565" s="55" t="str">
        <f>IF(AND($D565 &lt;&gt; "", $D565 &lt;&gt; $E565, $F565 &lt;&gt; "x.x.x.x.x.x.x"), VLOOKUP($E565, Parameter!$E$3:$N$5000, 9, FALSE), "")</f>
        <v/>
      </c>
      <c r="BV565" s="55" t="str">
        <f>IF(AND($D565 &lt;&gt; "", $D565 &lt;&gt; $E565, $F565 &lt;&gt; "x.x.x.x.x.x.x"), VLOOKUP($E565, Parameter!$E$3:$N$5000, 10, FALSE), "")</f>
        <v/>
      </c>
      <c r="BW565" s="55" t="str">
        <f>IF(AND($D565 &lt;&gt; "", $D565 &lt;&gt; $E565, $F565 &lt;&gt; "x.x.x.x.x.x.x"), VLOOKUP($C565, Parameter!$A$4:$L$5000, 3, FALSE), "")</f>
        <v/>
      </c>
      <c r="BX565" s="55" t="str">
        <f>IF(AND($D565 &lt;&gt; "", $D565 &lt;&gt; $E565, $F565 &lt;&gt; "x.x.x.x.x.x.x"), VLOOKUP($C565, Parameter!$A$4:$L$5000, 4, FALSE), "")</f>
        <v/>
      </c>
      <c r="BY565" s="56">
        <f t="shared" si="231"/>
        <v>0</v>
      </c>
      <c r="BZ565" s="55" t="str">
        <f t="shared" si="232"/>
        <v>Intra</v>
      </c>
      <c r="CA565" s="55" t="str">
        <f>IF($BZ565="Ekstra", Parameter3!$B$2, "")</f>
        <v/>
      </c>
      <c r="CB565" s="55" t="str">
        <f>IF($BZ565="Ekstra", Parameter3!$C$2, "")</f>
        <v/>
      </c>
      <c r="CC565" s="55" t="str">
        <f>IF($BZ565="Ekstra", VLOOKUP($E565, Parameter!$E$3:$N$5000, 9, FALSE), "")</f>
        <v/>
      </c>
      <c r="CD565" s="55" t="str">
        <f>IF($BZ565="Ekstra", VLOOKUP($E565, Parameter!$E$3:$N$5000, 10, FALSE), "")</f>
        <v/>
      </c>
      <c r="CE565" s="56">
        <f t="shared" si="233"/>
        <v>0</v>
      </c>
      <c r="CF565" s="55" t="str">
        <f t="shared" si="244"/>
        <v/>
      </c>
      <c r="CG565" s="55" t="str">
        <f t="shared" si="244"/>
        <v/>
      </c>
      <c r="CH565" s="55" t="str">
        <f t="shared" si="234"/>
        <v/>
      </c>
      <c r="CI565" s="55" t="str">
        <f>IF($F565="x.x.x.x.x.x.x", VLOOKUP($C565, Parameter!$A$4:$L$5000, 4, FALSE), "")</f>
        <v/>
      </c>
      <c r="CJ565" s="56">
        <f t="shared" si="235"/>
        <v>0</v>
      </c>
      <c r="CM565" s="4" t="str">
        <f t="shared" si="236"/>
        <v>...-...-.....</v>
      </c>
      <c r="CN565" s="57">
        <f t="shared" si="237"/>
        <v>0</v>
      </c>
      <c r="CO565" s="58">
        <f t="shared" si="238"/>
        <v>0</v>
      </c>
      <c r="CP565" s="4" t="str">
        <f t="shared" si="239"/>
        <v/>
      </c>
      <c r="CQ565" s="4" t="b">
        <f t="shared" si="240"/>
        <v>0</v>
      </c>
      <c r="CR565" s="4" t="str">
        <f t="shared" si="241"/>
        <v/>
      </c>
      <c r="CS565" s="4" t="str">
        <f t="shared" si="242"/>
        <v/>
      </c>
      <c r="CT565" s="91" t="b">
        <f t="shared" si="219"/>
        <v>0</v>
      </c>
    </row>
    <row r="566" spans="1:98" s="4" customFormat="1" x14ac:dyDescent="0.25">
      <c r="A566" s="50" t="str">
        <f t="shared" si="220"/>
        <v>...</v>
      </c>
      <c r="B566" s="50" t="str">
        <f t="shared" si="221"/>
        <v>...</v>
      </c>
      <c r="C566" s="50" t="str">
        <f t="shared" si="222"/>
        <v>.....</v>
      </c>
      <c r="D566" s="50" t="str">
        <f>IF($C566=".....","",_xlfn.IFNA(VLOOKUP($C566, Parameter!$A$4:$L$5000, 3, FALSE), ""))</f>
        <v/>
      </c>
      <c r="E566" s="50" t="str">
        <f t="shared" si="223"/>
        <v>.....</v>
      </c>
      <c r="F566" s="50" t="str">
        <f t="shared" si="224"/>
        <v>......</v>
      </c>
      <c r="G566" s="50" t="str">
        <f t="shared" si="225"/>
        <v>...</v>
      </c>
      <c r="H566" s="40">
        <f>IF(E566=".....", 0, _xlfn.IFNA(VLOOKUP($E566, Parameter2!$A$2:$C$5000, 3, FALSE), 0))</f>
        <v>0</v>
      </c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18" t="str">
        <f>IF(C566=".....","",_xlfn.IFNA(VLOOKUP($C566, Parameter!$A$4:$B$5000, 2, FALSE), "Kode belanja salah :("))</f>
        <v/>
      </c>
      <c r="X566" s="35"/>
      <c r="Y566" s="121"/>
      <c r="Z566" s="17"/>
      <c r="AA566" s="20"/>
      <c r="AB566" s="41" t="str">
        <f>IF($C566=".....","",VLOOKUP($C566, Parameter!$A$4:$L$5000, 6, FALSE))</f>
        <v/>
      </c>
      <c r="AC566" s="41" t="str">
        <f>IF($C566=".....","",VLOOKUP($C566, Parameter!$A$4:$L$5000, 7, FALSE))</f>
        <v/>
      </c>
      <c r="AD566" s="41" t="str">
        <f>IF($C566=".....","",VLOOKUP($C566, Parameter!$A$4:$L$5000, 8, FALSE))</f>
        <v/>
      </c>
      <c r="AE566" s="41" t="str">
        <f>IF($C566=".....","",VLOOKUP($C566, Parameter!$A$4:$L$5000, 9, FALSE))</f>
        <v/>
      </c>
      <c r="AF566" s="41" t="str">
        <f>IF($C566=".....","",VLOOKUP($C566, Parameter!$A$4:$L$5000, 10, FALSE))</f>
        <v/>
      </c>
      <c r="AG566" s="41" t="str">
        <f>IF($C566=".....","",VLOOKUP($C566, Parameter!$A$4:$L$5000, 11, FALSE))</f>
        <v/>
      </c>
      <c r="AH566" s="41" t="str">
        <f>IF($C566="..0.0.0.000","",_xlfn.IFNA(VLOOKUP($C566, Parameter!$A$4:$L$5000, 12, FALSE), ""))</f>
        <v/>
      </c>
      <c r="AI566" s="39"/>
      <c r="AJ566" s="39"/>
      <c r="AK566" s="39"/>
      <c r="AL566" s="39"/>
      <c r="AM566" s="39"/>
      <c r="AN566" s="39"/>
      <c r="AO566" s="39"/>
      <c r="AP566" s="41" t="str">
        <f>IF(F566="......", "", _xlfn.IFNA(VLOOKUP(F566, Parameter2!$D$2:$E$15000, 2, FALSE), "Kode aset salah :("))</f>
        <v/>
      </c>
      <c r="AQ566" s="39"/>
      <c r="AR566" s="51"/>
      <c r="AS566" s="52"/>
      <c r="AT566" s="53">
        <f t="shared" si="226"/>
        <v>0</v>
      </c>
      <c r="AU566" s="39" t="str">
        <f t="shared" si="227"/>
        <v/>
      </c>
      <c r="AV566" s="39" t="str">
        <f t="shared" si="228"/>
        <v/>
      </c>
      <c r="AW566" s="39" t="str">
        <f t="shared" si="229"/>
        <v/>
      </c>
      <c r="AX566" s="39" t="str">
        <f t="shared" si="230"/>
        <v/>
      </c>
      <c r="AY566" s="41" t="str">
        <f>IF(G566="...", "", VLOOKUP(G566, UPB!$A$3:$B$5000, 2, FALSE))</f>
        <v/>
      </c>
      <c r="AZ566" s="84"/>
      <c r="BA566" s="76"/>
      <c r="BB566" s="65"/>
      <c r="BC566" s="65"/>
      <c r="BD566" s="54"/>
      <c r="BE566" s="65"/>
      <c r="BF566" s="65"/>
      <c r="BG566" s="65"/>
      <c r="BH566" s="65"/>
      <c r="BI566" s="65"/>
      <c r="BJ566" s="65"/>
      <c r="BK566" s="65"/>
      <c r="BL566" s="65"/>
      <c r="BM566" s="65"/>
      <c r="BN566" s="70"/>
      <c r="BO566" s="65"/>
      <c r="BP566" s="65"/>
      <c r="BQ566" s="65"/>
      <c r="BR566" s="65"/>
      <c r="BS566" s="65"/>
      <c r="BT566" s="65"/>
      <c r="BU566" s="55" t="str">
        <f>IF(AND($D566 &lt;&gt; "", $D566 &lt;&gt; $E566, $F566 &lt;&gt; "x.x.x.x.x.x.x"), VLOOKUP($E566, Parameter!$E$3:$N$5000, 9, FALSE), "")</f>
        <v/>
      </c>
      <c r="BV566" s="55" t="str">
        <f>IF(AND($D566 &lt;&gt; "", $D566 &lt;&gt; $E566, $F566 &lt;&gt; "x.x.x.x.x.x.x"), VLOOKUP($E566, Parameter!$E$3:$N$5000, 10, FALSE), "")</f>
        <v/>
      </c>
      <c r="BW566" s="55" t="str">
        <f>IF(AND($D566 &lt;&gt; "", $D566 &lt;&gt; $E566, $F566 &lt;&gt; "x.x.x.x.x.x.x"), VLOOKUP($C566, Parameter!$A$4:$L$5000, 3, FALSE), "")</f>
        <v/>
      </c>
      <c r="BX566" s="55" t="str">
        <f>IF(AND($D566 &lt;&gt; "", $D566 &lt;&gt; $E566, $F566 &lt;&gt; "x.x.x.x.x.x.x"), VLOOKUP($C566, Parameter!$A$4:$L$5000, 4, FALSE), "")</f>
        <v/>
      </c>
      <c r="BY566" s="56">
        <f t="shared" si="231"/>
        <v>0</v>
      </c>
      <c r="BZ566" s="55" t="str">
        <f t="shared" si="232"/>
        <v>Intra</v>
      </c>
      <c r="CA566" s="55" t="str">
        <f>IF($BZ566="Ekstra", Parameter3!$B$2, "")</f>
        <v/>
      </c>
      <c r="CB566" s="55" t="str">
        <f>IF($BZ566="Ekstra", Parameter3!$C$2, "")</f>
        <v/>
      </c>
      <c r="CC566" s="55" t="str">
        <f>IF($BZ566="Ekstra", VLOOKUP($E566, Parameter!$E$3:$N$5000, 9, FALSE), "")</f>
        <v/>
      </c>
      <c r="CD566" s="55" t="str">
        <f>IF($BZ566="Ekstra", VLOOKUP($E566, Parameter!$E$3:$N$5000, 10, FALSE), "")</f>
        <v/>
      </c>
      <c r="CE566" s="56">
        <f t="shared" si="233"/>
        <v>0</v>
      </c>
      <c r="CF566" s="55" t="str">
        <f t="shared" si="244"/>
        <v/>
      </c>
      <c r="CG566" s="55" t="str">
        <f t="shared" si="244"/>
        <v/>
      </c>
      <c r="CH566" s="55" t="str">
        <f t="shared" si="234"/>
        <v/>
      </c>
      <c r="CI566" s="55" t="str">
        <f>IF($F566="x.x.x.x.x.x.x", VLOOKUP($C566, Parameter!$A$4:$L$5000, 4, FALSE), "")</f>
        <v/>
      </c>
      <c r="CJ566" s="56">
        <f t="shared" si="235"/>
        <v>0</v>
      </c>
      <c r="CM566" s="4" t="str">
        <f t="shared" si="236"/>
        <v>...-...-.....</v>
      </c>
      <c r="CN566" s="57">
        <f t="shared" si="237"/>
        <v>0</v>
      </c>
      <c r="CO566" s="58">
        <f t="shared" si="238"/>
        <v>0</v>
      </c>
      <c r="CP566" s="4" t="str">
        <f t="shared" si="239"/>
        <v/>
      </c>
      <c r="CQ566" s="4" t="b">
        <f t="shared" si="240"/>
        <v>0</v>
      </c>
      <c r="CR566" s="4" t="str">
        <f t="shared" si="241"/>
        <v/>
      </c>
      <c r="CS566" s="4" t="str">
        <f t="shared" si="242"/>
        <v/>
      </c>
      <c r="CT566" s="91" t="b">
        <f t="shared" si="219"/>
        <v>0</v>
      </c>
    </row>
    <row r="567" spans="1:98" s="4" customFormat="1" x14ac:dyDescent="0.25">
      <c r="A567" s="50" t="str">
        <f t="shared" si="220"/>
        <v>...</v>
      </c>
      <c r="B567" s="50" t="str">
        <f t="shared" si="221"/>
        <v>...</v>
      </c>
      <c r="C567" s="50" t="str">
        <f t="shared" si="222"/>
        <v>.....</v>
      </c>
      <c r="D567" s="50" t="str">
        <f>IF($C567=".....","",_xlfn.IFNA(VLOOKUP($C567, Parameter!$A$4:$L$5000, 3, FALSE), ""))</f>
        <v/>
      </c>
      <c r="E567" s="50" t="str">
        <f t="shared" si="223"/>
        <v>.....</v>
      </c>
      <c r="F567" s="50" t="str">
        <f t="shared" si="224"/>
        <v>......</v>
      </c>
      <c r="G567" s="50" t="str">
        <f t="shared" si="225"/>
        <v>...</v>
      </c>
      <c r="H567" s="40">
        <f>IF(E567=".....", 0, _xlfn.IFNA(VLOOKUP($E567, Parameter2!$A$2:$C$5000, 3, FALSE), 0))</f>
        <v>0</v>
      </c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18" t="str">
        <f>IF(C567=".....","",_xlfn.IFNA(VLOOKUP($C567, Parameter!$A$4:$B$5000, 2, FALSE), "Kode belanja salah :("))</f>
        <v/>
      </c>
      <c r="X567" s="35"/>
      <c r="Y567" s="121"/>
      <c r="Z567" s="17"/>
      <c r="AA567" s="20"/>
      <c r="AB567" s="41" t="str">
        <f>IF($C567=".....","",VLOOKUP($C567, Parameter!$A$4:$L$5000, 6, FALSE))</f>
        <v/>
      </c>
      <c r="AC567" s="41" t="str">
        <f>IF($C567=".....","",VLOOKUP($C567, Parameter!$A$4:$L$5000, 7, FALSE))</f>
        <v/>
      </c>
      <c r="AD567" s="41" t="str">
        <f>IF($C567=".....","",VLOOKUP($C567, Parameter!$A$4:$L$5000, 8, FALSE))</f>
        <v/>
      </c>
      <c r="AE567" s="41" t="str">
        <f>IF($C567=".....","",VLOOKUP($C567, Parameter!$A$4:$L$5000, 9, FALSE))</f>
        <v/>
      </c>
      <c r="AF567" s="41" t="str">
        <f>IF($C567=".....","",VLOOKUP($C567, Parameter!$A$4:$L$5000, 10, FALSE))</f>
        <v/>
      </c>
      <c r="AG567" s="41" t="str">
        <f>IF($C567=".....","",VLOOKUP($C567, Parameter!$A$4:$L$5000, 11, FALSE))</f>
        <v/>
      </c>
      <c r="AH567" s="41" t="str">
        <f>IF($C567="..0.0.0.000","",_xlfn.IFNA(VLOOKUP($C567, Parameter!$A$4:$L$5000, 12, FALSE), ""))</f>
        <v/>
      </c>
      <c r="AI567" s="39"/>
      <c r="AJ567" s="39"/>
      <c r="AK567" s="39"/>
      <c r="AL567" s="39"/>
      <c r="AM567" s="39"/>
      <c r="AN567" s="39"/>
      <c r="AO567" s="39"/>
      <c r="AP567" s="41" t="str">
        <f>IF(F567="......", "", _xlfn.IFNA(VLOOKUP(F567, Parameter2!$D$2:$E$15000, 2, FALSE), "Kode aset salah :("))</f>
        <v/>
      </c>
      <c r="AQ567" s="39"/>
      <c r="AR567" s="51"/>
      <c r="AS567" s="52"/>
      <c r="AT567" s="53">
        <f t="shared" si="226"/>
        <v>0</v>
      </c>
      <c r="AU567" s="39" t="str">
        <f t="shared" si="227"/>
        <v/>
      </c>
      <c r="AV567" s="39" t="str">
        <f t="shared" si="228"/>
        <v/>
      </c>
      <c r="AW567" s="39" t="str">
        <f t="shared" si="229"/>
        <v/>
      </c>
      <c r="AX567" s="39" t="str">
        <f t="shared" si="230"/>
        <v/>
      </c>
      <c r="AY567" s="41" t="str">
        <f>IF(G567="...", "", VLOOKUP(G567, UPB!$A$3:$B$5000, 2, FALSE))</f>
        <v/>
      </c>
      <c r="AZ567" s="84"/>
      <c r="BA567" s="76"/>
      <c r="BB567" s="65"/>
      <c r="BC567" s="65"/>
      <c r="BD567" s="54"/>
      <c r="BE567" s="65"/>
      <c r="BF567" s="65"/>
      <c r="BG567" s="65"/>
      <c r="BH567" s="65"/>
      <c r="BI567" s="65"/>
      <c r="BJ567" s="65"/>
      <c r="BK567" s="65"/>
      <c r="BL567" s="65"/>
      <c r="BM567" s="65"/>
      <c r="BN567" s="70"/>
      <c r="BO567" s="65"/>
      <c r="BP567" s="65"/>
      <c r="BQ567" s="65"/>
      <c r="BR567" s="65"/>
      <c r="BS567" s="65"/>
      <c r="BT567" s="65"/>
      <c r="BU567" s="55" t="str">
        <f>IF(AND($D567 &lt;&gt; "", $D567 &lt;&gt; $E567, $F567 &lt;&gt; "x.x.x.x.x.x.x"), VLOOKUP($E567, Parameter!$E$3:$N$5000, 9, FALSE), "")</f>
        <v/>
      </c>
      <c r="BV567" s="55" t="str">
        <f>IF(AND($D567 &lt;&gt; "", $D567 &lt;&gt; $E567, $F567 &lt;&gt; "x.x.x.x.x.x.x"), VLOOKUP($E567, Parameter!$E$3:$N$5000, 10, FALSE), "")</f>
        <v/>
      </c>
      <c r="BW567" s="55" t="str">
        <f>IF(AND($D567 &lt;&gt; "", $D567 &lt;&gt; $E567, $F567 &lt;&gt; "x.x.x.x.x.x.x"), VLOOKUP($C567, Parameter!$A$4:$L$5000, 3, FALSE), "")</f>
        <v/>
      </c>
      <c r="BX567" s="55" t="str">
        <f>IF(AND($D567 &lt;&gt; "", $D567 &lt;&gt; $E567, $F567 &lt;&gt; "x.x.x.x.x.x.x"), VLOOKUP($C567, Parameter!$A$4:$L$5000, 4, FALSE), "")</f>
        <v/>
      </c>
      <c r="BY567" s="56">
        <f t="shared" si="231"/>
        <v>0</v>
      </c>
      <c r="BZ567" s="55" t="str">
        <f t="shared" si="232"/>
        <v>Intra</v>
      </c>
      <c r="CA567" s="55" t="str">
        <f>IF($BZ567="Ekstra", Parameter3!$B$2, "")</f>
        <v/>
      </c>
      <c r="CB567" s="55" t="str">
        <f>IF($BZ567="Ekstra", Parameter3!$C$2, "")</f>
        <v/>
      </c>
      <c r="CC567" s="55" t="str">
        <f>IF($BZ567="Ekstra", VLOOKUP($E567, Parameter!$E$3:$N$5000, 9, FALSE), "")</f>
        <v/>
      </c>
      <c r="CD567" s="55" t="str">
        <f>IF($BZ567="Ekstra", VLOOKUP($E567, Parameter!$E$3:$N$5000, 10, FALSE), "")</f>
        <v/>
      </c>
      <c r="CE567" s="56">
        <f t="shared" si="233"/>
        <v>0</v>
      </c>
      <c r="CF567" s="55" t="str">
        <f t="shared" si="244"/>
        <v/>
      </c>
      <c r="CG567" s="55" t="str">
        <f t="shared" si="244"/>
        <v/>
      </c>
      <c r="CH567" s="55" t="str">
        <f t="shared" si="234"/>
        <v/>
      </c>
      <c r="CI567" s="55" t="str">
        <f>IF($F567="x.x.x.x.x.x.x", VLOOKUP($C567, Parameter!$A$4:$L$5000, 4, FALSE), "")</f>
        <v/>
      </c>
      <c r="CJ567" s="56">
        <f t="shared" si="235"/>
        <v>0</v>
      </c>
      <c r="CM567" s="4" t="str">
        <f t="shared" si="236"/>
        <v>...-...-.....</v>
      </c>
      <c r="CN567" s="57">
        <f t="shared" si="237"/>
        <v>0</v>
      </c>
      <c r="CO567" s="58">
        <f t="shared" si="238"/>
        <v>0</v>
      </c>
      <c r="CP567" s="4" t="str">
        <f t="shared" si="239"/>
        <v/>
      </c>
      <c r="CQ567" s="4" t="b">
        <f t="shared" si="240"/>
        <v>0</v>
      </c>
      <c r="CR567" s="4" t="str">
        <f t="shared" si="241"/>
        <v/>
      </c>
      <c r="CS567" s="4" t="str">
        <f t="shared" si="242"/>
        <v/>
      </c>
      <c r="CT567" s="91" t="b">
        <f t="shared" si="219"/>
        <v>0</v>
      </c>
    </row>
    <row r="568" spans="1:98" s="4" customFormat="1" x14ac:dyDescent="0.25">
      <c r="A568" s="50" t="str">
        <f t="shared" si="220"/>
        <v>...</v>
      </c>
      <c r="B568" s="50" t="str">
        <f t="shared" si="221"/>
        <v>...</v>
      </c>
      <c r="C568" s="50" t="str">
        <f t="shared" si="222"/>
        <v>.....</v>
      </c>
      <c r="D568" s="50" t="str">
        <f>IF($C568=".....","",_xlfn.IFNA(VLOOKUP($C568, Parameter!$A$4:$L$5000, 3, FALSE), ""))</f>
        <v/>
      </c>
      <c r="E568" s="50" t="str">
        <f t="shared" si="223"/>
        <v>.....</v>
      </c>
      <c r="F568" s="50" t="str">
        <f t="shared" si="224"/>
        <v>......</v>
      </c>
      <c r="G568" s="50" t="str">
        <f t="shared" si="225"/>
        <v>...</v>
      </c>
      <c r="H568" s="40">
        <f>IF(E568=".....", 0, _xlfn.IFNA(VLOOKUP($E568, Parameter2!$A$2:$C$5000, 3, FALSE), 0))</f>
        <v>0</v>
      </c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18" t="str">
        <f>IF(C568=".....","",_xlfn.IFNA(VLOOKUP($C568, Parameter!$A$4:$B$5000, 2, FALSE), "Kode belanja salah :("))</f>
        <v/>
      </c>
      <c r="X568" s="35"/>
      <c r="Y568" s="121"/>
      <c r="Z568" s="17"/>
      <c r="AA568" s="20"/>
      <c r="AB568" s="41" t="str">
        <f>IF($C568=".....","",VLOOKUP($C568, Parameter!$A$4:$L$5000, 6, FALSE))</f>
        <v/>
      </c>
      <c r="AC568" s="41" t="str">
        <f>IF($C568=".....","",VLOOKUP($C568, Parameter!$A$4:$L$5000, 7, FALSE))</f>
        <v/>
      </c>
      <c r="AD568" s="41" t="str">
        <f>IF($C568=".....","",VLOOKUP($C568, Parameter!$A$4:$L$5000, 8, FALSE))</f>
        <v/>
      </c>
      <c r="AE568" s="41" t="str">
        <f>IF($C568=".....","",VLOOKUP($C568, Parameter!$A$4:$L$5000, 9, FALSE))</f>
        <v/>
      </c>
      <c r="AF568" s="41" t="str">
        <f>IF($C568=".....","",VLOOKUP($C568, Parameter!$A$4:$L$5000, 10, FALSE))</f>
        <v/>
      </c>
      <c r="AG568" s="41" t="str">
        <f>IF($C568=".....","",VLOOKUP($C568, Parameter!$A$4:$L$5000, 11, FALSE))</f>
        <v/>
      </c>
      <c r="AH568" s="41" t="str">
        <f>IF($C568="..0.0.0.000","",_xlfn.IFNA(VLOOKUP($C568, Parameter!$A$4:$L$5000, 12, FALSE), ""))</f>
        <v/>
      </c>
      <c r="AI568" s="39"/>
      <c r="AJ568" s="39"/>
      <c r="AK568" s="39"/>
      <c r="AL568" s="39"/>
      <c r="AM568" s="39"/>
      <c r="AN568" s="39"/>
      <c r="AO568" s="39"/>
      <c r="AP568" s="41" t="str">
        <f>IF(F568="......", "", _xlfn.IFNA(VLOOKUP(F568, Parameter2!$D$2:$E$15000, 2, FALSE), "Kode aset salah :("))</f>
        <v/>
      </c>
      <c r="AQ568" s="39"/>
      <c r="AR568" s="51"/>
      <c r="AS568" s="52"/>
      <c r="AT568" s="53">
        <f t="shared" si="226"/>
        <v>0</v>
      </c>
      <c r="AU568" s="39" t="str">
        <f t="shared" si="227"/>
        <v/>
      </c>
      <c r="AV568" s="39" t="str">
        <f t="shared" si="228"/>
        <v/>
      </c>
      <c r="AW568" s="39" t="str">
        <f t="shared" si="229"/>
        <v/>
      </c>
      <c r="AX568" s="39" t="str">
        <f t="shared" si="230"/>
        <v/>
      </c>
      <c r="AY568" s="41" t="str">
        <f>IF(G568="...", "", VLOOKUP(G568, UPB!$A$3:$B$5000, 2, FALSE))</f>
        <v/>
      </c>
      <c r="AZ568" s="84"/>
      <c r="BA568" s="76"/>
      <c r="BB568" s="65"/>
      <c r="BC568" s="65"/>
      <c r="BD568" s="54"/>
      <c r="BE568" s="65"/>
      <c r="BF568" s="65"/>
      <c r="BG568" s="65"/>
      <c r="BH568" s="65"/>
      <c r="BI568" s="65"/>
      <c r="BJ568" s="65"/>
      <c r="BK568" s="65"/>
      <c r="BL568" s="65"/>
      <c r="BM568" s="65"/>
      <c r="BN568" s="70"/>
      <c r="BO568" s="65"/>
      <c r="BP568" s="65"/>
      <c r="BQ568" s="65"/>
      <c r="BR568" s="65"/>
      <c r="BS568" s="65"/>
      <c r="BT568" s="65"/>
      <c r="BU568" s="55" t="str">
        <f>IF(AND($D568 &lt;&gt; "", $D568 &lt;&gt; $E568, $F568 &lt;&gt; "x.x.x.x.x.x.x"), VLOOKUP($E568, Parameter!$E$3:$N$5000, 9, FALSE), "")</f>
        <v/>
      </c>
      <c r="BV568" s="55" t="str">
        <f>IF(AND($D568 &lt;&gt; "", $D568 &lt;&gt; $E568, $F568 &lt;&gt; "x.x.x.x.x.x.x"), VLOOKUP($E568, Parameter!$E$3:$N$5000, 10, FALSE), "")</f>
        <v/>
      </c>
      <c r="BW568" s="55" t="str">
        <f>IF(AND($D568 &lt;&gt; "", $D568 &lt;&gt; $E568, $F568 &lt;&gt; "x.x.x.x.x.x.x"), VLOOKUP($C568, Parameter!$A$4:$L$5000, 3, FALSE), "")</f>
        <v/>
      </c>
      <c r="BX568" s="55" t="str">
        <f>IF(AND($D568 &lt;&gt; "", $D568 &lt;&gt; $E568, $F568 &lt;&gt; "x.x.x.x.x.x.x"), VLOOKUP($C568, Parameter!$A$4:$L$5000, 4, FALSE), "")</f>
        <v/>
      </c>
      <c r="BY568" s="56">
        <f t="shared" si="231"/>
        <v>0</v>
      </c>
      <c r="BZ568" s="55" t="str">
        <f t="shared" si="232"/>
        <v>Intra</v>
      </c>
      <c r="CA568" s="55" t="str">
        <f>IF($BZ568="Ekstra", Parameter3!$B$2, "")</f>
        <v/>
      </c>
      <c r="CB568" s="55" t="str">
        <f>IF($BZ568="Ekstra", Parameter3!$C$2, "")</f>
        <v/>
      </c>
      <c r="CC568" s="55" t="str">
        <f>IF($BZ568="Ekstra", VLOOKUP($E568, Parameter!$E$3:$N$5000, 9, FALSE), "")</f>
        <v/>
      </c>
      <c r="CD568" s="55" t="str">
        <f>IF($BZ568="Ekstra", VLOOKUP($E568, Parameter!$E$3:$N$5000, 10, FALSE), "")</f>
        <v/>
      </c>
      <c r="CE568" s="56">
        <f t="shared" si="233"/>
        <v>0</v>
      </c>
      <c r="CF568" s="55" t="str">
        <f t="shared" si="244"/>
        <v/>
      </c>
      <c r="CG568" s="55" t="str">
        <f t="shared" si="244"/>
        <v/>
      </c>
      <c r="CH568" s="55" t="str">
        <f t="shared" si="234"/>
        <v/>
      </c>
      <c r="CI568" s="55" t="str">
        <f>IF($F568="x.x.x.x.x.x.x", VLOOKUP($C568, Parameter!$A$4:$L$5000, 4, FALSE), "")</f>
        <v/>
      </c>
      <c r="CJ568" s="56">
        <f t="shared" si="235"/>
        <v>0</v>
      </c>
      <c r="CM568" s="4" t="str">
        <f t="shared" si="236"/>
        <v>...-...-.....</v>
      </c>
      <c r="CN568" s="57">
        <f t="shared" si="237"/>
        <v>0</v>
      </c>
      <c r="CO568" s="58">
        <f t="shared" si="238"/>
        <v>0</v>
      </c>
      <c r="CP568" s="4" t="str">
        <f t="shared" si="239"/>
        <v/>
      </c>
      <c r="CQ568" s="4" t="b">
        <f t="shared" si="240"/>
        <v>0</v>
      </c>
      <c r="CR568" s="4" t="str">
        <f t="shared" si="241"/>
        <v/>
      </c>
      <c r="CS568" s="4" t="str">
        <f t="shared" si="242"/>
        <v/>
      </c>
      <c r="CT568" s="91" t="b">
        <f t="shared" si="219"/>
        <v>0</v>
      </c>
    </row>
    <row r="569" spans="1:98" s="4" customFormat="1" x14ac:dyDescent="0.25">
      <c r="A569" s="50" t="str">
        <f t="shared" si="220"/>
        <v>...</v>
      </c>
      <c r="B569" s="50" t="str">
        <f t="shared" si="221"/>
        <v>...</v>
      </c>
      <c r="C569" s="50" t="str">
        <f t="shared" si="222"/>
        <v>.....</v>
      </c>
      <c r="D569" s="50" t="str">
        <f>IF($C569=".....","",_xlfn.IFNA(VLOOKUP($C569, Parameter!$A$4:$L$5000, 3, FALSE), ""))</f>
        <v/>
      </c>
      <c r="E569" s="50" t="str">
        <f t="shared" si="223"/>
        <v>.....</v>
      </c>
      <c r="F569" s="50" t="str">
        <f t="shared" si="224"/>
        <v>......</v>
      </c>
      <c r="G569" s="50" t="str">
        <f t="shared" si="225"/>
        <v>...</v>
      </c>
      <c r="H569" s="40">
        <f>IF(E569=".....", 0, _xlfn.IFNA(VLOOKUP($E569, Parameter2!$A$2:$C$5000, 3, FALSE), 0))</f>
        <v>0</v>
      </c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18" t="str">
        <f>IF(C569=".....","",_xlfn.IFNA(VLOOKUP($C569, Parameter!$A$4:$B$5000, 2, FALSE), "Kode belanja salah :("))</f>
        <v/>
      </c>
      <c r="X569" s="35"/>
      <c r="Y569" s="121"/>
      <c r="Z569" s="17"/>
      <c r="AA569" s="20"/>
      <c r="AB569" s="41" t="str">
        <f>IF($C569=".....","",VLOOKUP($C569, Parameter!$A$4:$L$5000, 6, FALSE))</f>
        <v/>
      </c>
      <c r="AC569" s="41" t="str">
        <f>IF($C569=".....","",VLOOKUP($C569, Parameter!$A$4:$L$5000, 7, FALSE))</f>
        <v/>
      </c>
      <c r="AD569" s="41" t="str">
        <f>IF($C569=".....","",VLOOKUP($C569, Parameter!$A$4:$L$5000, 8, FALSE))</f>
        <v/>
      </c>
      <c r="AE569" s="41" t="str">
        <f>IF($C569=".....","",VLOOKUP($C569, Parameter!$A$4:$L$5000, 9, FALSE))</f>
        <v/>
      </c>
      <c r="AF569" s="41" t="str">
        <f>IF($C569=".....","",VLOOKUP($C569, Parameter!$A$4:$L$5000, 10, FALSE))</f>
        <v/>
      </c>
      <c r="AG569" s="41" t="str">
        <f>IF($C569=".....","",VLOOKUP($C569, Parameter!$A$4:$L$5000, 11, FALSE))</f>
        <v/>
      </c>
      <c r="AH569" s="41" t="str">
        <f>IF($C569="..0.0.0.000","",_xlfn.IFNA(VLOOKUP($C569, Parameter!$A$4:$L$5000, 12, FALSE), ""))</f>
        <v/>
      </c>
      <c r="AI569" s="39"/>
      <c r="AJ569" s="39"/>
      <c r="AK569" s="39"/>
      <c r="AL569" s="39"/>
      <c r="AM569" s="39"/>
      <c r="AN569" s="39"/>
      <c r="AO569" s="39"/>
      <c r="AP569" s="41" t="str">
        <f>IF(F569="......", "", _xlfn.IFNA(VLOOKUP(F569, Parameter2!$D$2:$E$15000, 2, FALSE), "Kode aset salah :("))</f>
        <v/>
      </c>
      <c r="AQ569" s="39"/>
      <c r="AR569" s="51"/>
      <c r="AS569" s="52"/>
      <c r="AT569" s="53">
        <f t="shared" si="226"/>
        <v>0</v>
      </c>
      <c r="AU569" s="39" t="str">
        <f t="shared" si="227"/>
        <v/>
      </c>
      <c r="AV569" s="39" t="str">
        <f t="shared" si="228"/>
        <v/>
      </c>
      <c r="AW569" s="39" t="str">
        <f t="shared" si="229"/>
        <v/>
      </c>
      <c r="AX569" s="39" t="str">
        <f t="shared" si="230"/>
        <v/>
      </c>
      <c r="AY569" s="41" t="str">
        <f>IF(G569="...", "", VLOOKUP(G569, UPB!$A$3:$B$5000, 2, FALSE))</f>
        <v/>
      </c>
      <c r="AZ569" s="84"/>
      <c r="BA569" s="76"/>
      <c r="BB569" s="65"/>
      <c r="BC569" s="65"/>
      <c r="BD569" s="54"/>
      <c r="BE569" s="65"/>
      <c r="BF569" s="65"/>
      <c r="BG569" s="65"/>
      <c r="BH569" s="65"/>
      <c r="BI569" s="65"/>
      <c r="BJ569" s="65"/>
      <c r="BK569" s="65"/>
      <c r="BL569" s="65"/>
      <c r="BM569" s="65"/>
      <c r="BN569" s="70"/>
      <c r="BO569" s="65"/>
      <c r="BP569" s="65"/>
      <c r="BQ569" s="65"/>
      <c r="BR569" s="65"/>
      <c r="BS569" s="65"/>
      <c r="BT569" s="65"/>
      <c r="BU569" s="55" t="str">
        <f>IF(AND($D569 &lt;&gt; "", $D569 &lt;&gt; $E569, $F569 &lt;&gt; "x.x.x.x.x.x.x"), VLOOKUP($E569, Parameter!$E$3:$N$5000, 9, FALSE), "")</f>
        <v/>
      </c>
      <c r="BV569" s="55" t="str">
        <f>IF(AND($D569 &lt;&gt; "", $D569 &lt;&gt; $E569, $F569 &lt;&gt; "x.x.x.x.x.x.x"), VLOOKUP($E569, Parameter!$E$3:$N$5000, 10, FALSE), "")</f>
        <v/>
      </c>
      <c r="BW569" s="55" t="str">
        <f>IF(AND($D569 &lt;&gt; "", $D569 &lt;&gt; $E569, $F569 &lt;&gt; "x.x.x.x.x.x.x"), VLOOKUP($C569, Parameter!$A$4:$L$5000, 3, FALSE), "")</f>
        <v/>
      </c>
      <c r="BX569" s="55" t="str">
        <f>IF(AND($D569 &lt;&gt; "", $D569 &lt;&gt; $E569, $F569 &lt;&gt; "x.x.x.x.x.x.x"), VLOOKUP($C569, Parameter!$A$4:$L$5000, 4, FALSE), "")</f>
        <v/>
      </c>
      <c r="BY569" s="56">
        <f t="shared" si="231"/>
        <v>0</v>
      </c>
      <c r="BZ569" s="55" t="str">
        <f t="shared" si="232"/>
        <v>Intra</v>
      </c>
      <c r="CA569" s="55" t="str">
        <f>IF($BZ569="Ekstra", Parameter3!$B$2, "")</f>
        <v/>
      </c>
      <c r="CB569" s="55" t="str">
        <f>IF($BZ569="Ekstra", Parameter3!$C$2, "")</f>
        <v/>
      </c>
      <c r="CC569" s="55" t="str">
        <f>IF($BZ569="Ekstra", VLOOKUP($E569, Parameter!$E$3:$N$5000, 9, FALSE), "")</f>
        <v/>
      </c>
      <c r="CD569" s="55" t="str">
        <f>IF($BZ569="Ekstra", VLOOKUP($E569, Parameter!$E$3:$N$5000, 10, FALSE), "")</f>
        <v/>
      </c>
      <c r="CE569" s="56">
        <f t="shared" si="233"/>
        <v>0</v>
      </c>
      <c r="CF569" s="55" t="str">
        <f t="shared" si="244"/>
        <v/>
      </c>
      <c r="CG569" s="55" t="str">
        <f t="shared" si="244"/>
        <v/>
      </c>
      <c r="CH569" s="55" t="str">
        <f t="shared" si="234"/>
        <v/>
      </c>
      <c r="CI569" s="55" t="str">
        <f>IF($F569="x.x.x.x.x.x.x", VLOOKUP($C569, Parameter!$A$4:$L$5000, 4, FALSE), "")</f>
        <v/>
      </c>
      <c r="CJ569" s="56">
        <f t="shared" si="235"/>
        <v>0</v>
      </c>
      <c r="CM569" s="4" t="str">
        <f t="shared" si="236"/>
        <v>...-...-.....</v>
      </c>
      <c r="CN569" s="57">
        <f t="shared" si="237"/>
        <v>0</v>
      </c>
      <c r="CO569" s="58">
        <f t="shared" si="238"/>
        <v>0</v>
      </c>
      <c r="CP569" s="4" t="str">
        <f t="shared" si="239"/>
        <v/>
      </c>
      <c r="CQ569" s="4" t="b">
        <f t="shared" si="240"/>
        <v>0</v>
      </c>
      <c r="CR569" s="4" t="str">
        <f t="shared" si="241"/>
        <v/>
      </c>
      <c r="CS569" s="4" t="str">
        <f t="shared" si="242"/>
        <v/>
      </c>
      <c r="CT569" s="91" t="b">
        <f t="shared" si="219"/>
        <v>0</v>
      </c>
    </row>
    <row r="570" spans="1:98" s="4" customFormat="1" x14ac:dyDescent="0.25">
      <c r="A570" s="50" t="str">
        <f t="shared" si="220"/>
        <v>...</v>
      </c>
      <c r="B570" s="50" t="str">
        <f t="shared" si="221"/>
        <v>...</v>
      </c>
      <c r="C570" s="50" t="str">
        <f t="shared" si="222"/>
        <v>.....</v>
      </c>
      <c r="D570" s="50" t="str">
        <f>IF($C570=".....","",_xlfn.IFNA(VLOOKUP($C570, Parameter!$A$4:$L$5000, 3, FALSE), ""))</f>
        <v/>
      </c>
      <c r="E570" s="50" t="str">
        <f t="shared" si="223"/>
        <v>.....</v>
      </c>
      <c r="F570" s="50" t="str">
        <f t="shared" si="224"/>
        <v>......</v>
      </c>
      <c r="G570" s="50" t="str">
        <f t="shared" si="225"/>
        <v>...</v>
      </c>
      <c r="H570" s="40">
        <f>IF(E570=".....", 0, _xlfn.IFNA(VLOOKUP($E570, Parameter2!$A$2:$C$5000, 3, FALSE), 0))</f>
        <v>0</v>
      </c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18" t="str">
        <f>IF(C570=".....","",_xlfn.IFNA(VLOOKUP($C570, Parameter!$A$4:$B$5000, 2, FALSE), "Kode belanja salah :("))</f>
        <v/>
      </c>
      <c r="X570" s="35"/>
      <c r="Y570" s="121"/>
      <c r="Z570" s="17"/>
      <c r="AA570" s="20"/>
      <c r="AB570" s="41" t="str">
        <f>IF($C570=".....","",VLOOKUP($C570, Parameter!$A$4:$L$5000, 6, FALSE))</f>
        <v/>
      </c>
      <c r="AC570" s="41" t="str">
        <f>IF($C570=".....","",VLOOKUP($C570, Parameter!$A$4:$L$5000, 7, FALSE))</f>
        <v/>
      </c>
      <c r="AD570" s="41" t="str">
        <f>IF($C570=".....","",VLOOKUP($C570, Parameter!$A$4:$L$5000, 8, FALSE))</f>
        <v/>
      </c>
      <c r="AE570" s="41" t="str">
        <f>IF($C570=".....","",VLOOKUP($C570, Parameter!$A$4:$L$5000, 9, FALSE))</f>
        <v/>
      </c>
      <c r="AF570" s="41" t="str">
        <f>IF($C570=".....","",VLOOKUP($C570, Parameter!$A$4:$L$5000, 10, FALSE))</f>
        <v/>
      </c>
      <c r="AG570" s="41" t="str">
        <f>IF($C570=".....","",VLOOKUP($C570, Parameter!$A$4:$L$5000, 11, FALSE))</f>
        <v/>
      </c>
      <c r="AH570" s="41" t="str">
        <f>IF($C570="..0.0.0.000","",_xlfn.IFNA(VLOOKUP($C570, Parameter!$A$4:$L$5000, 12, FALSE), ""))</f>
        <v/>
      </c>
      <c r="AI570" s="39"/>
      <c r="AJ570" s="39"/>
      <c r="AK570" s="39"/>
      <c r="AL570" s="39"/>
      <c r="AM570" s="39"/>
      <c r="AN570" s="39"/>
      <c r="AO570" s="39"/>
      <c r="AP570" s="41" t="str">
        <f>IF(F570="......", "", _xlfn.IFNA(VLOOKUP(F570, Parameter2!$D$2:$E$15000, 2, FALSE), "Kode aset salah :("))</f>
        <v/>
      </c>
      <c r="AQ570" s="39"/>
      <c r="AR570" s="51"/>
      <c r="AS570" s="52"/>
      <c r="AT570" s="53">
        <f t="shared" si="226"/>
        <v>0</v>
      </c>
      <c r="AU570" s="39" t="str">
        <f t="shared" si="227"/>
        <v/>
      </c>
      <c r="AV570" s="39" t="str">
        <f t="shared" si="228"/>
        <v/>
      </c>
      <c r="AW570" s="39" t="str">
        <f t="shared" si="229"/>
        <v/>
      </c>
      <c r="AX570" s="39" t="str">
        <f t="shared" si="230"/>
        <v/>
      </c>
      <c r="AY570" s="41" t="str">
        <f>IF(G570="...", "", VLOOKUP(G570, UPB!$A$3:$B$5000, 2, FALSE))</f>
        <v/>
      </c>
      <c r="AZ570" s="84"/>
      <c r="BA570" s="76"/>
      <c r="BB570" s="65"/>
      <c r="BC570" s="65"/>
      <c r="BD570" s="54"/>
      <c r="BE570" s="65"/>
      <c r="BF570" s="65"/>
      <c r="BG570" s="65"/>
      <c r="BH570" s="65"/>
      <c r="BI570" s="65"/>
      <c r="BJ570" s="65"/>
      <c r="BK570" s="65"/>
      <c r="BL570" s="65"/>
      <c r="BM570" s="65"/>
      <c r="BN570" s="70"/>
      <c r="BO570" s="65"/>
      <c r="BP570" s="65"/>
      <c r="BQ570" s="65"/>
      <c r="BR570" s="65"/>
      <c r="BS570" s="65"/>
      <c r="BT570" s="65"/>
      <c r="BU570" s="55" t="str">
        <f>IF(AND($D570 &lt;&gt; "", $D570 &lt;&gt; $E570, $F570 &lt;&gt; "x.x.x.x.x.x.x"), VLOOKUP($E570, Parameter!$E$3:$N$5000, 9, FALSE), "")</f>
        <v/>
      </c>
      <c r="BV570" s="55" t="str">
        <f>IF(AND($D570 &lt;&gt; "", $D570 &lt;&gt; $E570, $F570 &lt;&gt; "x.x.x.x.x.x.x"), VLOOKUP($E570, Parameter!$E$3:$N$5000, 10, FALSE), "")</f>
        <v/>
      </c>
      <c r="BW570" s="55" t="str">
        <f>IF(AND($D570 &lt;&gt; "", $D570 &lt;&gt; $E570, $F570 &lt;&gt; "x.x.x.x.x.x.x"), VLOOKUP($C570, Parameter!$A$4:$L$5000, 3, FALSE), "")</f>
        <v/>
      </c>
      <c r="BX570" s="55" t="str">
        <f>IF(AND($D570 &lt;&gt; "", $D570 &lt;&gt; $E570, $F570 &lt;&gt; "x.x.x.x.x.x.x"), VLOOKUP($C570, Parameter!$A$4:$L$5000, 4, FALSE), "")</f>
        <v/>
      </c>
      <c r="BY570" s="56">
        <f t="shared" si="231"/>
        <v>0</v>
      </c>
      <c r="BZ570" s="55" t="str">
        <f t="shared" si="232"/>
        <v>Intra</v>
      </c>
      <c r="CA570" s="55" t="str">
        <f>IF($BZ570="Ekstra", Parameter3!$B$2, "")</f>
        <v/>
      </c>
      <c r="CB570" s="55" t="str">
        <f>IF($BZ570="Ekstra", Parameter3!$C$2, "")</f>
        <v/>
      </c>
      <c r="CC570" s="55" t="str">
        <f>IF($BZ570="Ekstra", VLOOKUP($E570, Parameter!$E$3:$N$5000, 9, FALSE), "")</f>
        <v/>
      </c>
      <c r="CD570" s="55" t="str">
        <f>IF($BZ570="Ekstra", VLOOKUP($E570, Parameter!$E$3:$N$5000, 10, FALSE), "")</f>
        <v/>
      </c>
      <c r="CE570" s="56">
        <f t="shared" si="233"/>
        <v>0</v>
      </c>
      <c r="CF570" s="55" t="str">
        <f t="shared" si="244"/>
        <v/>
      </c>
      <c r="CG570" s="55" t="str">
        <f t="shared" si="244"/>
        <v/>
      </c>
      <c r="CH570" s="55" t="str">
        <f t="shared" si="234"/>
        <v/>
      </c>
      <c r="CI570" s="55" t="str">
        <f>IF($F570="x.x.x.x.x.x.x", VLOOKUP($C570, Parameter!$A$4:$L$5000, 4, FALSE), "")</f>
        <v/>
      </c>
      <c r="CJ570" s="56">
        <f t="shared" si="235"/>
        <v>0</v>
      </c>
      <c r="CM570" s="4" t="str">
        <f t="shared" si="236"/>
        <v>...-...-.....</v>
      </c>
      <c r="CN570" s="57">
        <f t="shared" si="237"/>
        <v>0</v>
      </c>
      <c r="CO570" s="58">
        <f t="shared" si="238"/>
        <v>0</v>
      </c>
      <c r="CP570" s="4" t="str">
        <f t="shared" si="239"/>
        <v/>
      </c>
      <c r="CQ570" s="4" t="b">
        <f t="shared" si="240"/>
        <v>0</v>
      </c>
      <c r="CR570" s="4" t="str">
        <f t="shared" si="241"/>
        <v/>
      </c>
      <c r="CS570" s="4" t="str">
        <f t="shared" si="242"/>
        <v/>
      </c>
      <c r="CT570" s="91" t="b">
        <f t="shared" si="219"/>
        <v>0</v>
      </c>
    </row>
    <row r="571" spans="1:98" s="4" customFormat="1" x14ac:dyDescent="0.25">
      <c r="A571" s="50" t="str">
        <f t="shared" si="220"/>
        <v>...</v>
      </c>
      <c r="B571" s="50" t="str">
        <f t="shared" si="221"/>
        <v>...</v>
      </c>
      <c r="C571" s="50" t="str">
        <f t="shared" si="222"/>
        <v>.....</v>
      </c>
      <c r="D571" s="50" t="str">
        <f>IF($C571=".....","",_xlfn.IFNA(VLOOKUP($C571, Parameter!$A$4:$L$5000, 3, FALSE), ""))</f>
        <v/>
      </c>
      <c r="E571" s="50" t="str">
        <f t="shared" si="223"/>
        <v>.....</v>
      </c>
      <c r="F571" s="50" t="str">
        <f t="shared" si="224"/>
        <v>......</v>
      </c>
      <c r="G571" s="50" t="str">
        <f t="shared" si="225"/>
        <v>...</v>
      </c>
      <c r="H571" s="40">
        <f>IF(E571=".....", 0, _xlfn.IFNA(VLOOKUP($E571, Parameter2!$A$2:$C$5000, 3, FALSE), 0))</f>
        <v>0</v>
      </c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18" t="str">
        <f>IF(C571=".....","",_xlfn.IFNA(VLOOKUP($C571, Parameter!$A$4:$B$5000, 2, FALSE), "Kode belanja salah :("))</f>
        <v/>
      </c>
      <c r="X571" s="35"/>
      <c r="Y571" s="121"/>
      <c r="Z571" s="17"/>
      <c r="AA571" s="20"/>
      <c r="AB571" s="41" t="str">
        <f>IF($C571=".....","",VLOOKUP($C571, Parameter!$A$4:$L$5000, 6, FALSE))</f>
        <v/>
      </c>
      <c r="AC571" s="41" t="str">
        <f>IF($C571=".....","",VLOOKUP($C571, Parameter!$A$4:$L$5000, 7, FALSE))</f>
        <v/>
      </c>
      <c r="AD571" s="41" t="str">
        <f>IF($C571=".....","",VLOOKUP($C571, Parameter!$A$4:$L$5000, 8, FALSE))</f>
        <v/>
      </c>
      <c r="AE571" s="41" t="str">
        <f>IF($C571=".....","",VLOOKUP($C571, Parameter!$A$4:$L$5000, 9, FALSE))</f>
        <v/>
      </c>
      <c r="AF571" s="41" t="str">
        <f>IF($C571=".....","",VLOOKUP($C571, Parameter!$A$4:$L$5000, 10, FALSE))</f>
        <v/>
      </c>
      <c r="AG571" s="41" t="str">
        <f>IF($C571=".....","",VLOOKUP($C571, Parameter!$A$4:$L$5000, 11, FALSE))</f>
        <v/>
      </c>
      <c r="AH571" s="41" t="str">
        <f>IF($C571="..0.0.0.000","",_xlfn.IFNA(VLOOKUP($C571, Parameter!$A$4:$L$5000, 12, FALSE), ""))</f>
        <v/>
      </c>
      <c r="AI571" s="39"/>
      <c r="AJ571" s="39"/>
      <c r="AK571" s="39"/>
      <c r="AL571" s="39"/>
      <c r="AM571" s="39"/>
      <c r="AN571" s="39"/>
      <c r="AO571" s="39"/>
      <c r="AP571" s="41" t="str">
        <f>IF(F571="......", "", _xlfn.IFNA(VLOOKUP(F571, Parameter2!$D$2:$E$15000, 2, FALSE), "Kode aset salah :("))</f>
        <v/>
      </c>
      <c r="AQ571" s="39"/>
      <c r="AR571" s="51"/>
      <c r="AS571" s="52"/>
      <c r="AT571" s="53">
        <f t="shared" si="226"/>
        <v>0</v>
      </c>
      <c r="AU571" s="39" t="str">
        <f t="shared" si="227"/>
        <v/>
      </c>
      <c r="AV571" s="39" t="str">
        <f t="shared" si="228"/>
        <v/>
      </c>
      <c r="AW571" s="39" t="str">
        <f t="shared" si="229"/>
        <v/>
      </c>
      <c r="AX571" s="39" t="str">
        <f t="shared" si="230"/>
        <v/>
      </c>
      <c r="AY571" s="41" t="str">
        <f>IF(G571="...", "", VLOOKUP(G571, UPB!$A$3:$B$5000, 2, FALSE))</f>
        <v/>
      </c>
      <c r="AZ571" s="84"/>
      <c r="BA571" s="76"/>
      <c r="BB571" s="65"/>
      <c r="BC571" s="65"/>
      <c r="BD571" s="54"/>
      <c r="BE571" s="65"/>
      <c r="BF571" s="65"/>
      <c r="BG571" s="65"/>
      <c r="BH571" s="65"/>
      <c r="BI571" s="65"/>
      <c r="BJ571" s="65"/>
      <c r="BK571" s="65"/>
      <c r="BL571" s="65"/>
      <c r="BM571" s="65"/>
      <c r="BN571" s="70"/>
      <c r="BO571" s="65"/>
      <c r="BP571" s="65"/>
      <c r="BQ571" s="65"/>
      <c r="BR571" s="65"/>
      <c r="BS571" s="65"/>
      <c r="BT571" s="65"/>
      <c r="BU571" s="55" t="str">
        <f>IF(AND($D571 &lt;&gt; "", $D571 &lt;&gt; $E571, $F571 &lt;&gt; "x.x.x.x.x.x.x"), VLOOKUP($E571, Parameter!$E$3:$N$5000, 9, FALSE), "")</f>
        <v/>
      </c>
      <c r="BV571" s="55" t="str">
        <f>IF(AND($D571 &lt;&gt; "", $D571 &lt;&gt; $E571, $F571 &lt;&gt; "x.x.x.x.x.x.x"), VLOOKUP($E571, Parameter!$E$3:$N$5000, 10, FALSE), "")</f>
        <v/>
      </c>
      <c r="BW571" s="55" t="str">
        <f>IF(AND($D571 &lt;&gt; "", $D571 &lt;&gt; $E571, $F571 &lt;&gt; "x.x.x.x.x.x.x"), VLOOKUP($C571, Parameter!$A$4:$L$5000, 3, FALSE), "")</f>
        <v/>
      </c>
      <c r="BX571" s="55" t="str">
        <f>IF(AND($D571 &lt;&gt; "", $D571 &lt;&gt; $E571, $F571 &lt;&gt; "x.x.x.x.x.x.x"), VLOOKUP($C571, Parameter!$A$4:$L$5000, 4, FALSE), "")</f>
        <v/>
      </c>
      <c r="BY571" s="56">
        <f t="shared" si="231"/>
        <v>0</v>
      </c>
      <c r="BZ571" s="55" t="str">
        <f t="shared" si="232"/>
        <v>Intra</v>
      </c>
      <c r="CA571" s="55" t="str">
        <f>IF($BZ571="Ekstra", Parameter3!$B$2, "")</f>
        <v/>
      </c>
      <c r="CB571" s="55" t="str">
        <f>IF($BZ571="Ekstra", Parameter3!$C$2, "")</f>
        <v/>
      </c>
      <c r="CC571" s="55" t="str">
        <f>IF($BZ571="Ekstra", VLOOKUP($E571, Parameter!$E$3:$N$5000, 9, FALSE), "")</f>
        <v/>
      </c>
      <c r="CD571" s="55" t="str">
        <f>IF($BZ571="Ekstra", VLOOKUP($E571, Parameter!$E$3:$N$5000, 10, FALSE), "")</f>
        <v/>
      </c>
      <c r="CE571" s="56">
        <f t="shared" si="233"/>
        <v>0</v>
      </c>
      <c r="CF571" s="55" t="str">
        <f t="shared" si="244"/>
        <v/>
      </c>
      <c r="CG571" s="55" t="str">
        <f t="shared" si="244"/>
        <v/>
      </c>
      <c r="CH571" s="55" t="str">
        <f t="shared" si="234"/>
        <v/>
      </c>
      <c r="CI571" s="55" t="str">
        <f>IF($F571="x.x.x.x.x.x.x", VLOOKUP($C571, Parameter!$A$4:$L$5000, 4, FALSE), "")</f>
        <v/>
      </c>
      <c r="CJ571" s="56">
        <f t="shared" si="235"/>
        <v>0</v>
      </c>
      <c r="CM571" s="4" t="str">
        <f t="shared" si="236"/>
        <v>...-...-.....</v>
      </c>
      <c r="CN571" s="57">
        <f t="shared" si="237"/>
        <v>0</v>
      </c>
      <c r="CO571" s="58">
        <f t="shared" si="238"/>
        <v>0</v>
      </c>
      <c r="CP571" s="4" t="str">
        <f t="shared" si="239"/>
        <v/>
      </c>
      <c r="CQ571" s="4" t="b">
        <f t="shared" si="240"/>
        <v>0</v>
      </c>
      <c r="CR571" s="4" t="str">
        <f t="shared" si="241"/>
        <v/>
      </c>
      <c r="CS571" s="4" t="str">
        <f t="shared" si="242"/>
        <v/>
      </c>
      <c r="CT571" s="91" t="b">
        <f t="shared" si="219"/>
        <v>0</v>
      </c>
    </row>
    <row r="572" spans="1:98" s="4" customFormat="1" x14ac:dyDescent="0.25">
      <c r="A572" s="50" t="str">
        <f t="shared" si="220"/>
        <v>...</v>
      </c>
      <c r="B572" s="50" t="str">
        <f t="shared" si="221"/>
        <v>...</v>
      </c>
      <c r="C572" s="50" t="str">
        <f t="shared" si="222"/>
        <v>.....</v>
      </c>
      <c r="D572" s="50" t="str">
        <f>IF($C572=".....","",_xlfn.IFNA(VLOOKUP($C572, Parameter!$A$4:$L$5000, 3, FALSE), ""))</f>
        <v/>
      </c>
      <c r="E572" s="50" t="str">
        <f t="shared" si="223"/>
        <v>.....</v>
      </c>
      <c r="F572" s="50" t="str">
        <f t="shared" si="224"/>
        <v>......</v>
      </c>
      <c r="G572" s="50" t="str">
        <f t="shared" si="225"/>
        <v>...</v>
      </c>
      <c r="H572" s="40">
        <f>IF(E572=".....", 0, _xlfn.IFNA(VLOOKUP($E572, Parameter2!$A$2:$C$5000, 3, FALSE), 0))</f>
        <v>0</v>
      </c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18" t="str">
        <f>IF(C572=".....","",_xlfn.IFNA(VLOOKUP($C572, Parameter!$A$4:$B$5000, 2, FALSE), "Kode belanja salah :("))</f>
        <v/>
      </c>
      <c r="X572" s="35"/>
      <c r="Y572" s="121"/>
      <c r="Z572" s="17"/>
      <c r="AA572" s="20"/>
      <c r="AB572" s="41" t="str">
        <f>IF($C572=".....","",VLOOKUP($C572, Parameter!$A$4:$L$5000, 6, FALSE))</f>
        <v/>
      </c>
      <c r="AC572" s="41" t="str">
        <f>IF($C572=".....","",VLOOKUP($C572, Parameter!$A$4:$L$5000, 7, FALSE))</f>
        <v/>
      </c>
      <c r="AD572" s="41" t="str">
        <f>IF($C572=".....","",VLOOKUP($C572, Parameter!$A$4:$L$5000, 8, FALSE))</f>
        <v/>
      </c>
      <c r="AE572" s="41" t="str">
        <f>IF($C572=".....","",VLOOKUP($C572, Parameter!$A$4:$L$5000, 9, FALSE))</f>
        <v/>
      </c>
      <c r="AF572" s="41" t="str">
        <f>IF($C572=".....","",VLOOKUP($C572, Parameter!$A$4:$L$5000, 10, FALSE))</f>
        <v/>
      </c>
      <c r="AG572" s="41" t="str">
        <f>IF($C572=".....","",VLOOKUP($C572, Parameter!$A$4:$L$5000, 11, FALSE))</f>
        <v/>
      </c>
      <c r="AH572" s="41" t="str">
        <f>IF($C572="..0.0.0.000","",_xlfn.IFNA(VLOOKUP($C572, Parameter!$A$4:$L$5000, 12, FALSE), ""))</f>
        <v/>
      </c>
      <c r="AI572" s="39"/>
      <c r="AJ572" s="39"/>
      <c r="AK572" s="39"/>
      <c r="AL572" s="39"/>
      <c r="AM572" s="39"/>
      <c r="AN572" s="39"/>
      <c r="AO572" s="39"/>
      <c r="AP572" s="41" t="str">
        <f>IF(F572="......", "", _xlfn.IFNA(VLOOKUP(F572, Parameter2!$D$2:$E$15000, 2, FALSE), "Kode aset salah :("))</f>
        <v/>
      </c>
      <c r="AQ572" s="39"/>
      <c r="AR572" s="51"/>
      <c r="AS572" s="52"/>
      <c r="AT572" s="53">
        <f t="shared" si="226"/>
        <v>0</v>
      </c>
      <c r="AU572" s="39" t="str">
        <f t="shared" si="227"/>
        <v/>
      </c>
      <c r="AV572" s="39" t="str">
        <f t="shared" si="228"/>
        <v/>
      </c>
      <c r="AW572" s="39" t="str">
        <f t="shared" si="229"/>
        <v/>
      </c>
      <c r="AX572" s="39" t="str">
        <f t="shared" si="230"/>
        <v/>
      </c>
      <c r="AY572" s="41" t="str">
        <f>IF(G572="...", "", VLOOKUP(G572, UPB!$A$3:$B$5000, 2, FALSE))</f>
        <v/>
      </c>
      <c r="AZ572" s="84"/>
      <c r="BA572" s="76"/>
      <c r="BB572" s="65"/>
      <c r="BC572" s="65"/>
      <c r="BD572" s="54"/>
      <c r="BE572" s="65"/>
      <c r="BF572" s="65"/>
      <c r="BG572" s="65"/>
      <c r="BH572" s="65"/>
      <c r="BI572" s="65"/>
      <c r="BJ572" s="65"/>
      <c r="BK572" s="65"/>
      <c r="BL572" s="65"/>
      <c r="BM572" s="65"/>
      <c r="BN572" s="70"/>
      <c r="BO572" s="65"/>
      <c r="BP572" s="65"/>
      <c r="BQ572" s="65"/>
      <c r="BR572" s="65"/>
      <c r="BS572" s="65"/>
      <c r="BT572" s="65"/>
      <c r="BU572" s="55" t="str">
        <f>IF(AND($D572 &lt;&gt; "", $D572 &lt;&gt; $E572, $F572 &lt;&gt; "x.x.x.x.x.x.x"), VLOOKUP($E572, Parameter!$E$3:$N$5000, 9, FALSE), "")</f>
        <v/>
      </c>
      <c r="BV572" s="55" t="str">
        <f>IF(AND($D572 &lt;&gt; "", $D572 &lt;&gt; $E572, $F572 &lt;&gt; "x.x.x.x.x.x.x"), VLOOKUP($E572, Parameter!$E$3:$N$5000, 10, FALSE), "")</f>
        <v/>
      </c>
      <c r="BW572" s="55" t="str">
        <f>IF(AND($D572 &lt;&gt; "", $D572 &lt;&gt; $E572, $F572 &lt;&gt; "x.x.x.x.x.x.x"), VLOOKUP($C572, Parameter!$A$4:$L$5000, 3, FALSE), "")</f>
        <v/>
      </c>
      <c r="BX572" s="55" t="str">
        <f>IF(AND($D572 &lt;&gt; "", $D572 &lt;&gt; $E572, $F572 &lt;&gt; "x.x.x.x.x.x.x"), VLOOKUP($C572, Parameter!$A$4:$L$5000, 4, FALSE), "")</f>
        <v/>
      </c>
      <c r="BY572" s="56">
        <f t="shared" si="231"/>
        <v>0</v>
      </c>
      <c r="BZ572" s="55" t="str">
        <f t="shared" si="232"/>
        <v>Intra</v>
      </c>
      <c r="CA572" s="55" t="str">
        <f>IF($BZ572="Ekstra", Parameter3!$B$2, "")</f>
        <v/>
      </c>
      <c r="CB572" s="55" t="str">
        <f>IF($BZ572="Ekstra", Parameter3!$C$2, "")</f>
        <v/>
      </c>
      <c r="CC572" s="55" t="str">
        <f>IF($BZ572="Ekstra", VLOOKUP($E572, Parameter!$E$3:$N$5000, 9, FALSE), "")</f>
        <v/>
      </c>
      <c r="CD572" s="55" t="str">
        <f>IF($BZ572="Ekstra", VLOOKUP($E572, Parameter!$E$3:$N$5000, 10, FALSE), "")</f>
        <v/>
      </c>
      <c r="CE572" s="56">
        <f t="shared" si="233"/>
        <v>0</v>
      </c>
      <c r="CF572" s="55" t="str">
        <f t="shared" ref="CF572:CG591" si="245">IF($F572="x.x.x.x.x.x.x", "x.x.x.x.x.x", "")</f>
        <v/>
      </c>
      <c r="CG572" s="55" t="str">
        <f t="shared" si="245"/>
        <v/>
      </c>
      <c r="CH572" s="55" t="str">
        <f t="shared" si="234"/>
        <v/>
      </c>
      <c r="CI572" s="55" t="str">
        <f>IF($F572="x.x.x.x.x.x.x", VLOOKUP($C572, Parameter!$A$4:$L$5000, 4, FALSE), "")</f>
        <v/>
      </c>
      <c r="CJ572" s="56">
        <f t="shared" si="235"/>
        <v>0</v>
      </c>
      <c r="CM572" s="4" t="str">
        <f t="shared" si="236"/>
        <v>...-...-.....</v>
      </c>
      <c r="CN572" s="57">
        <f t="shared" si="237"/>
        <v>0</v>
      </c>
      <c r="CO572" s="58">
        <f t="shared" si="238"/>
        <v>0</v>
      </c>
      <c r="CP572" s="4" t="str">
        <f t="shared" si="239"/>
        <v/>
      </c>
      <c r="CQ572" s="4" t="b">
        <f t="shared" si="240"/>
        <v>0</v>
      </c>
      <c r="CR572" s="4" t="str">
        <f t="shared" si="241"/>
        <v/>
      </c>
      <c r="CS572" s="4" t="str">
        <f t="shared" si="242"/>
        <v/>
      </c>
      <c r="CT572" s="91" t="b">
        <f t="shared" si="219"/>
        <v>0</v>
      </c>
    </row>
    <row r="573" spans="1:98" s="4" customFormat="1" x14ac:dyDescent="0.25">
      <c r="A573" s="50" t="str">
        <f t="shared" si="220"/>
        <v>...</v>
      </c>
      <c r="B573" s="50" t="str">
        <f t="shared" si="221"/>
        <v>...</v>
      </c>
      <c r="C573" s="50" t="str">
        <f t="shared" si="222"/>
        <v>.....</v>
      </c>
      <c r="D573" s="50" t="str">
        <f>IF($C573=".....","",_xlfn.IFNA(VLOOKUP($C573, Parameter!$A$4:$L$5000, 3, FALSE), ""))</f>
        <v/>
      </c>
      <c r="E573" s="50" t="str">
        <f t="shared" si="223"/>
        <v>.....</v>
      </c>
      <c r="F573" s="50" t="str">
        <f t="shared" si="224"/>
        <v>......</v>
      </c>
      <c r="G573" s="50" t="str">
        <f t="shared" si="225"/>
        <v>...</v>
      </c>
      <c r="H573" s="40">
        <f>IF(E573=".....", 0, _xlfn.IFNA(VLOOKUP($E573, Parameter2!$A$2:$C$5000, 3, FALSE), 0))</f>
        <v>0</v>
      </c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18" t="str">
        <f>IF(C573=".....","",_xlfn.IFNA(VLOOKUP($C573, Parameter!$A$4:$B$5000, 2, FALSE), "Kode belanja salah :("))</f>
        <v/>
      </c>
      <c r="X573" s="35"/>
      <c r="Y573" s="121"/>
      <c r="Z573" s="17"/>
      <c r="AA573" s="20"/>
      <c r="AB573" s="41" t="str">
        <f>IF($C573=".....","",VLOOKUP($C573, Parameter!$A$4:$L$5000, 6, FALSE))</f>
        <v/>
      </c>
      <c r="AC573" s="41" t="str">
        <f>IF($C573=".....","",VLOOKUP($C573, Parameter!$A$4:$L$5000, 7, FALSE))</f>
        <v/>
      </c>
      <c r="AD573" s="41" t="str">
        <f>IF($C573=".....","",VLOOKUP($C573, Parameter!$A$4:$L$5000, 8, FALSE))</f>
        <v/>
      </c>
      <c r="AE573" s="41" t="str">
        <f>IF($C573=".....","",VLOOKUP($C573, Parameter!$A$4:$L$5000, 9, FALSE))</f>
        <v/>
      </c>
      <c r="AF573" s="41" t="str">
        <f>IF($C573=".....","",VLOOKUP($C573, Parameter!$A$4:$L$5000, 10, FALSE))</f>
        <v/>
      </c>
      <c r="AG573" s="41" t="str">
        <f>IF($C573=".....","",VLOOKUP($C573, Parameter!$A$4:$L$5000, 11, FALSE))</f>
        <v/>
      </c>
      <c r="AH573" s="41" t="str">
        <f>IF($C573="..0.0.0.000","",_xlfn.IFNA(VLOOKUP($C573, Parameter!$A$4:$L$5000, 12, FALSE), ""))</f>
        <v/>
      </c>
      <c r="AI573" s="39"/>
      <c r="AJ573" s="39"/>
      <c r="AK573" s="39"/>
      <c r="AL573" s="39"/>
      <c r="AM573" s="39"/>
      <c r="AN573" s="39"/>
      <c r="AO573" s="39"/>
      <c r="AP573" s="41" t="str">
        <f>IF(F573="......", "", _xlfn.IFNA(VLOOKUP(F573, Parameter2!$D$2:$E$15000, 2, FALSE), "Kode aset salah :("))</f>
        <v/>
      </c>
      <c r="AQ573" s="39"/>
      <c r="AR573" s="51"/>
      <c r="AS573" s="52"/>
      <c r="AT573" s="53">
        <f t="shared" si="226"/>
        <v>0</v>
      </c>
      <c r="AU573" s="39" t="str">
        <f t="shared" si="227"/>
        <v/>
      </c>
      <c r="AV573" s="39" t="str">
        <f t="shared" si="228"/>
        <v/>
      </c>
      <c r="AW573" s="39" t="str">
        <f t="shared" si="229"/>
        <v/>
      </c>
      <c r="AX573" s="39" t="str">
        <f t="shared" si="230"/>
        <v/>
      </c>
      <c r="AY573" s="41" t="str">
        <f>IF(G573="...", "", VLOOKUP(G573, UPB!$A$3:$B$5000, 2, FALSE))</f>
        <v/>
      </c>
      <c r="AZ573" s="84"/>
      <c r="BA573" s="76"/>
      <c r="BB573" s="65"/>
      <c r="BC573" s="65"/>
      <c r="BD573" s="54"/>
      <c r="BE573" s="65"/>
      <c r="BF573" s="65"/>
      <c r="BG573" s="65"/>
      <c r="BH573" s="65"/>
      <c r="BI573" s="65"/>
      <c r="BJ573" s="65"/>
      <c r="BK573" s="65"/>
      <c r="BL573" s="65"/>
      <c r="BM573" s="65"/>
      <c r="BN573" s="70"/>
      <c r="BO573" s="65"/>
      <c r="BP573" s="65"/>
      <c r="BQ573" s="65"/>
      <c r="BR573" s="65"/>
      <c r="BS573" s="65"/>
      <c r="BT573" s="65"/>
      <c r="BU573" s="55" t="str">
        <f>IF(AND($D573 &lt;&gt; "", $D573 &lt;&gt; $E573, $F573 &lt;&gt; "x.x.x.x.x.x.x"), VLOOKUP($E573, Parameter!$E$3:$N$5000, 9, FALSE), "")</f>
        <v/>
      </c>
      <c r="BV573" s="55" t="str">
        <f>IF(AND($D573 &lt;&gt; "", $D573 &lt;&gt; $E573, $F573 &lt;&gt; "x.x.x.x.x.x.x"), VLOOKUP($E573, Parameter!$E$3:$N$5000, 10, FALSE), "")</f>
        <v/>
      </c>
      <c r="BW573" s="55" t="str">
        <f>IF(AND($D573 &lt;&gt; "", $D573 &lt;&gt; $E573, $F573 &lt;&gt; "x.x.x.x.x.x.x"), VLOOKUP($C573, Parameter!$A$4:$L$5000, 3, FALSE), "")</f>
        <v/>
      </c>
      <c r="BX573" s="55" t="str">
        <f>IF(AND($D573 &lt;&gt; "", $D573 &lt;&gt; $E573, $F573 &lt;&gt; "x.x.x.x.x.x.x"), VLOOKUP($C573, Parameter!$A$4:$L$5000, 4, FALSE), "")</f>
        <v/>
      </c>
      <c r="BY573" s="56">
        <f t="shared" si="231"/>
        <v>0</v>
      </c>
      <c r="BZ573" s="55" t="str">
        <f t="shared" si="232"/>
        <v>Intra</v>
      </c>
      <c r="CA573" s="55" t="str">
        <f>IF($BZ573="Ekstra", Parameter3!$B$2, "")</f>
        <v/>
      </c>
      <c r="CB573" s="55" t="str">
        <f>IF($BZ573="Ekstra", Parameter3!$C$2, "")</f>
        <v/>
      </c>
      <c r="CC573" s="55" t="str">
        <f>IF($BZ573="Ekstra", VLOOKUP($E573, Parameter!$E$3:$N$5000, 9, FALSE), "")</f>
        <v/>
      </c>
      <c r="CD573" s="55" t="str">
        <f>IF($BZ573="Ekstra", VLOOKUP($E573, Parameter!$E$3:$N$5000, 10, FALSE), "")</f>
        <v/>
      </c>
      <c r="CE573" s="56">
        <f t="shared" si="233"/>
        <v>0</v>
      </c>
      <c r="CF573" s="55" t="str">
        <f t="shared" si="245"/>
        <v/>
      </c>
      <c r="CG573" s="55" t="str">
        <f t="shared" si="245"/>
        <v/>
      </c>
      <c r="CH573" s="55" t="str">
        <f t="shared" si="234"/>
        <v/>
      </c>
      <c r="CI573" s="55" t="str">
        <f>IF($F573="x.x.x.x.x.x.x", VLOOKUP($C573, Parameter!$A$4:$L$5000, 4, FALSE), "")</f>
        <v/>
      </c>
      <c r="CJ573" s="56">
        <f t="shared" si="235"/>
        <v>0</v>
      </c>
      <c r="CM573" s="4" t="str">
        <f t="shared" si="236"/>
        <v>...-...-.....</v>
      </c>
      <c r="CN573" s="57">
        <f t="shared" si="237"/>
        <v>0</v>
      </c>
      <c r="CO573" s="58">
        <f t="shared" si="238"/>
        <v>0</v>
      </c>
      <c r="CP573" s="4" t="str">
        <f t="shared" si="239"/>
        <v/>
      </c>
      <c r="CQ573" s="4" t="b">
        <f t="shared" si="240"/>
        <v>0</v>
      </c>
      <c r="CR573" s="4" t="str">
        <f t="shared" si="241"/>
        <v/>
      </c>
      <c r="CS573" s="4" t="str">
        <f t="shared" si="242"/>
        <v/>
      </c>
      <c r="CT573" s="91" t="b">
        <f t="shared" si="219"/>
        <v>0</v>
      </c>
    </row>
    <row r="574" spans="1:98" s="4" customFormat="1" x14ac:dyDescent="0.25">
      <c r="A574" s="50" t="str">
        <f t="shared" si="220"/>
        <v>...</v>
      </c>
      <c r="B574" s="50" t="str">
        <f t="shared" si="221"/>
        <v>...</v>
      </c>
      <c r="C574" s="50" t="str">
        <f t="shared" si="222"/>
        <v>.....</v>
      </c>
      <c r="D574" s="50" t="str">
        <f>IF($C574=".....","",_xlfn.IFNA(VLOOKUP($C574, Parameter!$A$4:$L$5000, 3, FALSE), ""))</f>
        <v/>
      </c>
      <c r="E574" s="50" t="str">
        <f t="shared" si="223"/>
        <v>.....</v>
      </c>
      <c r="F574" s="50" t="str">
        <f t="shared" si="224"/>
        <v>......</v>
      </c>
      <c r="G574" s="50" t="str">
        <f t="shared" si="225"/>
        <v>...</v>
      </c>
      <c r="H574" s="40">
        <f>IF(E574=".....", 0, _xlfn.IFNA(VLOOKUP($E574, Parameter2!$A$2:$C$5000, 3, FALSE), 0))</f>
        <v>0</v>
      </c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18" t="str">
        <f>IF(C574=".....","",_xlfn.IFNA(VLOOKUP($C574, Parameter!$A$4:$B$5000, 2, FALSE), "Kode belanja salah :("))</f>
        <v/>
      </c>
      <c r="X574" s="35"/>
      <c r="Y574" s="121"/>
      <c r="Z574" s="17"/>
      <c r="AA574" s="20"/>
      <c r="AB574" s="41" t="str">
        <f>IF($C574=".....","",VLOOKUP($C574, Parameter!$A$4:$L$5000, 6, FALSE))</f>
        <v/>
      </c>
      <c r="AC574" s="41" t="str">
        <f>IF($C574=".....","",VLOOKUP($C574, Parameter!$A$4:$L$5000, 7, FALSE))</f>
        <v/>
      </c>
      <c r="AD574" s="41" t="str">
        <f>IF($C574=".....","",VLOOKUP($C574, Parameter!$A$4:$L$5000, 8, FALSE))</f>
        <v/>
      </c>
      <c r="AE574" s="41" t="str">
        <f>IF($C574=".....","",VLOOKUP($C574, Parameter!$A$4:$L$5000, 9, FALSE))</f>
        <v/>
      </c>
      <c r="AF574" s="41" t="str">
        <f>IF($C574=".....","",VLOOKUP($C574, Parameter!$A$4:$L$5000, 10, FALSE))</f>
        <v/>
      </c>
      <c r="AG574" s="41" t="str">
        <f>IF($C574=".....","",VLOOKUP($C574, Parameter!$A$4:$L$5000, 11, FALSE))</f>
        <v/>
      </c>
      <c r="AH574" s="41" t="str">
        <f>IF($C574="..0.0.0.000","",_xlfn.IFNA(VLOOKUP($C574, Parameter!$A$4:$L$5000, 12, FALSE), ""))</f>
        <v/>
      </c>
      <c r="AI574" s="39"/>
      <c r="AJ574" s="39"/>
      <c r="AK574" s="39"/>
      <c r="AL574" s="39"/>
      <c r="AM574" s="39"/>
      <c r="AN574" s="39"/>
      <c r="AO574" s="39"/>
      <c r="AP574" s="41" t="str">
        <f>IF(F574="......", "", _xlfn.IFNA(VLOOKUP(F574, Parameter2!$D$2:$E$15000, 2, FALSE), "Kode aset salah :("))</f>
        <v/>
      </c>
      <c r="AQ574" s="39"/>
      <c r="AR574" s="51"/>
      <c r="AS574" s="52"/>
      <c r="AT574" s="53">
        <f t="shared" si="226"/>
        <v>0</v>
      </c>
      <c r="AU574" s="39" t="str">
        <f t="shared" si="227"/>
        <v/>
      </c>
      <c r="AV574" s="39" t="str">
        <f t="shared" si="228"/>
        <v/>
      </c>
      <c r="AW574" s="39" t="str">
        <f t="shared" si="229"/>
        <v/>
      </c>
      <c r="AX574" s="39" t="str">
        <f t="shared" si="230"/>
        <v/>
      </c>
      <c r="AY574" s="41" t="str">
        <f>IF(G574="...", "", VLOOKUP(G574, UPB!$A$3:$B$5000, 2, FALSE))</f>
        <v/>
      </c>
      <c r="AZ574" s="84"/>
      <c r="BA574" s="76"/>
      <c r="BB574" s="65"/>
      <c r="BC574" s="65"/>
      <c r="BD574" s="54"/>
      <c r="BE574" s="65"/>
      <c r="BF574" s="65"/>
      <c r="BG574" s="65"/>
      <c r="BH574" s="65"/>
      <c r="BI574" s="65"/>
      <c r="BJ574" s="65"/>
      <c r="BK574" s="65"/>
      <c r="BL574" s="65"/>
      <c r="BM574" s="65"/>
      <c r="BN574" s="70"/>
      <c r="BO574" s="65"/>
      <c r="BP574" s="65"/>
      <c r="BQ574" s="65"/>
      <c r="BR574" s="65"/>
      <c r="BS574" s="65"/>
      <c r="BT574" s="65"/>
      <c r="BU574" s="55" t="str">
        <f>IF(AND($D574 &lt;&gt; "", $D574 &lt;&gt; $E574, $F574 &lt;&gt; "x.x.x.x.x.x.x"), VLOOKUP($E574, Parameter!$E$3:$N$5000, 9, FALSE), "")</f>
        <v/>
      </c>
      <c r="BV574" s="55" t="str">
        <f>IF(AND($D574 &lt;&gt; "", $D574 &lt;&gt; $E574, $F574 &lt;&gt; "x.x.x.x.x.x.x"), VLOOKUP($E574, Parameter!$E$3:$N$5000, 10, FALSE), "")</f>
        <v/>
      </c>
      <c r="BW574" s="55" t="str">
        <f>IF(AND($D574 &lt;&gt; "", $D574 &lt;&gt; $E574, $F574 &lt;&gt; "x.x.x.x.x.x.x"), VLOOKUP($C574, Parameter!$A$4:$L$5000, 3, FALSE), "")</f>
        <v/>
      </c>
      <c r="BX574" s="55" t="str">
        <f>IF(AND($D574 &lt;&gt; "", $D574 &lt;&gt; $E574, $F574 &lt;&gt; "x.x.x.x.x.x.x"), VLOOKUP($C574, Parameter!$A$4:$L$5000, 4, FALSE), "")</f>
        <v/>
      </c>
      <c r="BY574" s="56">
        <f t="shared" si="231"/>
        <v>0</v>
      </c>
      <c r="BZ574" s="55" t="str">
        <f t="shared" si="232"/>
        <v>Intra</v>
      </c>
      <c r="CA574" s="55" t="str">
        <f>IF($BZ574="Ekstra", Parameter3!$B$2, "")</f>
        <v/>
      </c>
      <c r="CB574" s="55" t="str">
        <f>IF($BZ574="Ekstra", Parameter3!$C$2, "")</f>
        <v/>
      </c>
      <c r="CC574" s="55" t="str">
        <f>IF($BZ574="Ekstra", VLOOKUP($E574, Parameter!$E$3:$N$5000, 9, FALSE), "")</f>
        <v/>
      </c>
      <c r="CD574" s="55" t="str">
        <f>IF($BZ574="Ekstra", VLOOKUP($E574, Parameter!$E$3:$N$5000, 10, FALSE), "")</f>
        <v/>
      </c>
      <c r="CE574" s="56">
        <f t="shared" si="233"/>
        <v>0</v>
      </c>
      <c r="CF574" s="55" t="str">
        <f t="shared" si="245"/>
        <v/>
      </c>
      <c r="CG574" s="55" t="str">
        <f t="shared" si="245"/>
        <v/>
      </c>
      <c r="CH574" s="55" t="str">
        <f t="shared" si="234"/>
        <v/>
      </c>
      <c r="CI574" s="55" t="str">
        <f>IF($F574="x.x.x.x.x.x.x", VLOOKUP($C574, Parameter!$A$4:$L$5000, 4, FALSE), "")</f>
        <v/>
      </c>
      <c r="CJ574" s="56">
        <f t="shared" si="235"/>
        <v>0</v>
      </c>
      <c r="CM574" s="4" t="str">
        <f t="shared" si="236"/>
        <v>...-...-.....</v>
      </c>
      <c r="CN574" s="57">
        <f t="shared" si="237"/>
        <v>0</v>
      </c>
      <c r="CO574" s="58">
        <f t="shared" si="238"/>
        <v>0</v>
      </c>
      <c r="CP574" s="4" t="str">
        <f t="shared" si="239"/>
        <v/>
      </c>
      <c r="CQ574" s="4" t="b">
        <f t="shared" si="240"/>
        <v>0</v>
      </c>
      <c r="CR574" s="4" t="str">
        <f t="shared" si="241"/>
        <v/>
      </c>
      <c r="CS574" s="4" t="str">
        <f t="shared" si="242"/>
        <v/>
      </c>
      <c r="CT574" s="91" t="b">
        <f t="shared" si="219"/>
        <v>0</v>
      </c>
    </row>
    <row r="575" spans="1:98" s="4" customFormat="1" x14ac:dyDescent="0.25">
      <c r="A575" s="50" t="str">
        <f t="shared" si="220"/>
        <v>...</v>
      </c>
      <c r="B575" s="50" t="str">
        <f t="shared" si="221"/>
        <v>...</v>
      </c>
      <c r="C575" s="50" t="str">
        <f t="shared" si="222"/>
        <v>.....</v>
      </c>
      <c r="D575" s="50" t="str">
        <f>IF($C575=".....","",_xlfn.IFNA(VLOOKUP($C575, Parameter!$A$4:$L$5000, 3, FALSE), ""))</f>
        <v/>
      </c>
      <c r="E575" s="50" t="str">
        <f t="shared" si="223"/>
        <v>.....</v>
      </c>
      <c r="F575" s="50" t="str">
        <f t="shared" si="224"/>
        <v>......</v>
      </c>
      <c r="G575" s="50" t="str">
        <f t="shared" si="225"/>
        <v>...</v>
      </c>
      <c r="H575" s="40">
        <f>IF(E575=".....", 0, _xlfn.IFNA(VLOOKUP($E575, Parameter2!$A$2:$C$5000, 3, FALSE), 0))</f>
        <v>0</v>
      </c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18" t="str">
        <f>IF(C575=".....","",_xlfn.IFNA(VLOOKUP($C575, Parameter!$A$4:$B$5000, 2, FALSE), "Kode belanja salah :("))</f>
        <v/>
      </c>
      <c r="X575" s="35"/>
      <c r="Y575" s="121"/>
      <c r="Z575" s="17"/>
      <c r="AA575" s="20"/>
      <c r="AB575" s="41" t="str">
        <f>IF($C575=".....","",VLOOKUP($C575, Parameter!$A$4:$L$5000, 6, FALSE))</f>
        <v/>
      </c>
      <c r="AC575" s="41" t="str">
        <f>IF($C575=".....","",VLOOKUP($C575, Parameter!$A$4:$L$5000, 7, FALSE))</f>
        <v/>
      </c>
      <c r="AD575" s="41" t="str">
        <f>IF($C575=".....","",VLOOKUP($C575, Parameter!$A$4:$L$5000, 8, FALSE))</f>
        <v/>
      </c>
      <c r="AE575" s="41" t="str">
        <f>IF($C575=".....","",VLOOKUP($C575, Parameter!$A$4:$L$5000, 9, FALSE))</f>
        <v/>
      </c>
      <c r="AF575" s="41" t="str">
        <f>IF($C575=".....","",VLOOKUP($C575, Parameter!$A$4:$L$5000, 10, FALSE))</f>
        <v/>
      </c>
      <c r="AG575" s="41" t="str">
        <f>IF($C575=".....","",VLOOKUP($C575, Parameter!$A$4:$L$5000, 11, FALSE))</f>
        <v/>
      </c>
      <c r="AH575" s="41" t="str">
        <f>IF($C575="..0.0.0.000","",_xlfn.IFNA(VLOOKUP($C575, Parameter!$A$4:$L$5000, 12, FALSE), ""))</f>
        <v/>
      </c>
      <c r="AI575" s="39"/>
      <c r="AJ575" s="39"/>
      <c r="AK575" s="39"/>
      <c r="AL575" s="39"/>
      <c r="AM575" s="39"/>
      <c r="AN575" s="39"/>
      <c r="AO575" s="39"/>
      <c r="AP575" s="41" t="str">
        <f>IF(F575="......", "", _xlfn.IFNA(VLOOKUP(F575, Parameter2!$D$2:$E$15000, 2, FALSE), "Kode aset salah :("))</f>
        <v/>
      </c>
      <c r="AQ575" s="39"/>
      <c r="AR575" s="51"/>
      <c r="AS575" s="52"/>
      <c r="AT575" s="53">
        <f t="shared" si="226"/>
        <v>0</v>
      </c>
      <c r="AU575" s="39" t="str">
        <f t="shared" si="227"/>
        <v/>
      </c>
      <c r="AV575" s="39" t="str">
        <f t="shared" si="228"/>
        <v/>
      </c>
      <c r="AW575" s="39" t="str">
        <f t="shared" si="229"/>
        <v/>
      </c>
      <c r="AX575" s="39" t="str">
        <f t="shared" si="230"/>
        <v/>
      </c>
      <c r="AY575" s="41" t="str">
        <f>IF(G575="...", "", VLOOKUP(G575, UPB!$A$3:$B$5000, 2, FALSE))</f>
        <v/>
      </c>
      <c r="AZ575" s="84"/>
      <c r="BA575" s="76"/>
      <c r="BB575" s="65"/>
      <c r="BC575" s="65"/>
      <c r="BD575" s="54"/>
      <c r="BE575" s="65"/>
      <c r="BF575" s="65"/>
      <c r="BG575" s="65"/>
      <c r="BH575" s="65"/>
      <c r="BI575" s="65"/>
      <c r="BJ575" s="65"/>
      <c r="BK575" s="65"/>
      <c r="BL575" s="65"/>
      <c r="BM575" s="65"/>
      <c r="BN575" s="70"/>
      <c r="BO575" s="65"/>
      <c r="BP575" s="65"/>
      <c r="BQ575" s="65"/>
      <c r="BR575" s="65"/>
      <c r="BS575" s="65"/>
      <c r="BT575" s="65"/>
      <c r="BU575" s="55" t="str">
        <f>IF(AND($D575 &lt;&gt; "", $D575 &lt;&gt; $E575, $F575 &lt;&gt; "x.x.x.x.x.x.x"), VLOOKUP($E575, Parameter!$E$3:$N$5000, 9, FALSE), "")</f>
        <v/>
      </c>
      <c r="BV575" s="55" t="str">
        <f>IF(AND($D575 &lt;&gt; "", $D575 &lt;&gt; $E575, $F575 &lt;&gt; "x.x.x.x.x.x.x"), VLOOKUP($E575, Parameter!$E$3:$N$5000, 10, FALSE), "")</f>
        <v/>
      </c>
      <c r="BW575" s="55" t="str">
        <f>IF(AND($D575 &lt;&gt; "", $D575 &lt;&gt; $E575, $F575 &lt;&gt; "x.x.x.x.x.x.x"), VLOOKUP($C575, Parameter!$A$4:$L$5000, 3, FALSE), "")</f>
        <v/>
      </c>
      <c r="BX575" s="55" t="str">
        <f>IF(AND($D575 &lt;&gt; "", $D575 &lt;&gt; $E575, $F575 &lt;&gt; "x.x.x.x.x.x.x"), VLOOKUP($C575, Parameter!$A$4:$L$5000, 4, FALSE), "")</f>
        <v/>
      </c>
      <c r="BY575" s="56">
        <f t="shared" si="231"/>
        <v>0</v>
      </c>
      <c r="BZ575" s="55" t="str">
        <f t="shared" si="232"/>
        <v>Intra</v>
      </c>
      <c r="CA575" s="55" t="str">
        <f>IF($BZ575="Ekstra", Parameter3!$B$2, "")</f>
        <v/>
      </c>
      <c r="CB575" s="55" t="str">
        <f>IF($BZ575="Ekstra", Parameter3!$C$2, "")</f>
        <v/>
      </c>
      <c r="CC575" s="55" t="str">
        <f>IF($BZ575="Ekstra", VLOOKUP($E575, Parameter!$E$3:$N$5000, 9, FALSE), "")</f>
        <v/>
      </c>
      <c r="CD575" s="55" t="str">
        <f>IF($BZ575="Ekstra", VLOOKUP($E575, Parameter!$E$3:$N$5000, 10, FALSE), "")</f>
        <v/>
      </c>
      <c r="CE575" s="56">
        <f t="shared" si="233"/>
        <v>0</v>
      </c>
      <c r="CF575" s="55" t="str">
        <f t="shared" si="245"/>
        <v/>
      </c>
      <c r="CG575" s="55" t="str">
        <f t="shared" si="245"/>
        <v/>
      </c>
      <c r="CH575" s="55" t="str">
        <f t="shared" si="234"/>
        <v/>
      </c>
      <c r="CI575" s="55" t="str">
        <f>IF($F575="x.x.x.x.x.x.x", VLOOKUP($C575, Parameter!$A$4:$L$5000, 4, FALSE), "")</f>
        <v/>
      </c>
      <c r="CJ575" s="56">
        <f t="shared" si="235"/>
        <v>0</v>
      </c>
      <c r="CM575" s="4" t="str">
        <f t="shared" si="236"/>
        <v>...-...-.....</v>
      </c>
      <c r="CN575" s="57">
        <f t="shared" si="237"/>
        <v>0</v>
      </c>
      <c r="CO575" s="58">
        <f t="shared" si="238"/>
        <v>0</v>
      </c>
      <c r="CP575" s="4" t="str">
        <f t="shared" si="239"/>
        <v/>
      </c>
      <c r="CQ575" s="4" t="b">
        <f t="shared" si="240"/>
        <v>0</v>
      </c>
      <c r="CR575" s="4" t="str">
        <f t="shared" si="241"/>
        <v/>
      </c>
      <c r="CS575" s="4" t="str">
        <f t="shared" si="242"/>
        <v/>
      </c>
      <c r="CT575" s="91" t="b">
        <f t="shared" si="219"/>
        <v>0</v>
      </c>
    </row>
    <row r="576" spans="1:98" s="4" customFormat="1" x14ac:dyDescent="0.25">
      <c r="A576" s="50" t="str">
        <f t="shared" si="220"/>
        <v>...</v>
      </c>
      <c r="B576" s="50" t="str">
        <f t="shared" si="221"/>
        <v>...</v>
      </c>
      <c r="C576" s="50" t="str">
        <f t="shared" si="222"/>
        <v>.....</v>
      </c>
      <c r="D576" s="50" t="str">
        <f>IF($C576=".....","",_xlfn.IFNA(VLOOKUP($C576, Parameter!$A$4:$L$5000, 3, FALSE), ""))</f>
        <v/>
      </c>
      <c r="E576" s="50" t="str">
        <f t="shared" si="223"/>
        <v>.....</v>
      </c>
      <c r="F576" s="50" t="str">
        <f t="shared" si="224"/>
        <v>......</v>
      </c>
      <c r="G576" s="50" t="str">
        <f t="shared" si="225"/>
        <v>...</v>
      </c>
      <c r="H576" s="40">
        <f>IF(E576=".....", 0, _xlfn.IFNA(VLOOKUP($E576, Parameter2!$A$2:$C$5000, 3, FALSE), 0))</f>
        <v>0</v>
      </c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18" t="str">
        <f>IF(C576=".....","",_xlfn.IFNA(VLOOKUP($C576, Parameter!$A$4:$B$5000, 2, FALSE), "Kode belanja salah :("))</f>
        <v/>
      </c>
      <c r="X576" s="35"/>
      <c r="Y576" s="121"/>
      <c r="Z576" s="17"/>
      <c r="AA576" s="20"/>
      <c r="AB576" s="41" t="str">
        <f>IF($C576=".....","",VLOOKUP($C576, Parameter!$A$4:$L$5000, 6, FALSE))</f>
        <v/>
      </c>
      <c r="AC576" s="41" t="str">
        <f>IF($C576=".....","",VLOOKUP($C576, Parameter!$A$4:$L$5000, 7, FALSE))</f>
        <v/>
      </c>
      <c r="AD576" s="41" t="str">
        <f>IF($C576=".....","",VLOOKUP($C576, Parameter!$A$4:$L$5000, 8, FALSE))</f>
        <v/>
      </c>
      <c r="AE576" s="41" t="str">
        <f>IF($C576=".....","",VLOOKUP($C576, Parameter!$A$4:$L$5000, 9, FALSE))</f>
        <v/>
      </c>
      <c r="AF576" s="41" t="str">
        <f>IF($C576=".....","",VLOOKUP($C576, Parameter!$A$4:$L$5000, 10, FALSE))</f>
        <v/>
      </c>
      <c r="AG576" s="41" t="str">
        <f>IF($C576=".....","",VLOOKUP($C576, Parameter!$A$4:$L$5000, 11, FALSE))</f>
        <v/>
      </c>
      <c r="AH576" s="41" t="str">
        <f>IF($C576="..0.0.0.000","",_xlfn.IFNA(VLOOKUP($C576, Parameter!$A$4:$L$5000, 12, FALSE), ""))</f>
        <v/>
      </c>
      <c r="AI576" s="39"/>
      <c r="AJ576" s="39"/>
      <c r="AK576" s="39"/>
      <c r="AL576" s="39"/>
      <c r="AM576" s="39"/>
      <c r="AN576" s="39"/>
      <c r="AO576" s="39"/>
      <c r="AP576" s="41" t="str">
        <f>IF(F576="......", "", _xlfn.IFNA(VLOOKUP(F576, Parameter2!$D$2:$E$15000, 2, FALSE), "Kode aset salah :("))</f>
        <v/>
      </c>
      <c r="AQ576" s="39"/>
      <c r="AR576" s="51"/>
      <c r="AS576" s="52"/>
      <c r="AT576" s="53">
        <f t="shared" si="226"/>
        <v>0</v>
      </c>
      <c r="AU576" s="39" t="str">
        <f t="shared" si="227"/>
        <v/>
      </c>
      <c r="AV576" s="39" t="str">
        <f t="shared" si="228"/>
        <v/>
      </c>
      <c r="AW576" s="39" t="str">
        <f t="shared" si="229"/>
        <v/>
      </c>
      <c r="AX576" s="39" t="str">
        <f t="shared" si="230"/>
        <v/>
      </c>
      <c r="AY576" s="41" t="str">
        <f>IF(G576="...", "", VLOOKUP(G576, UPB!$A$3:$B$5000, 2, FALSE))</f>
        <v/>
      </c>
      <c r="AZ576" s="84"/>
      <c r="BA576" s="76"/>
      <c r="BB576" s="65"/>
      <c r="BC576" s="65"/>
      <c r="BD576" s="54"/>
      <c r="BE576" s="65"/>
      <c r="BF576" s="65"/>
      <c r="BG576" s="65"/>
      <c r="BH576" s="65"/>
      <c r="BI576" s="65"/>
      <c r="BJ576" s="65"/>
      <c r="BK576" s="65"/>
      <c r="BL576" s="65"/>
      <c r="BM576" s="65"/>
      <c r="BN576" s="70"/>
      <c r="BO576" s="65"/>
      <c r="BP576" s="65"/>
      <c r="BQ576" s="65"/>
      <c r="BR576" s="65"/>
      <c r="BS576" s="65"/>
      <c r="BT576" s="65"/>
      <c r="BU576" s="55" t="str">
        <f>IF(AND($D576 &lt;&gt; "", $D576 &lt;&gt; $E576, $F576 &lt;&gt; "x.x.x.x.x.x.x"), VLOOKUP($E576, Parameter!$E$3:$N$5000, 9, FALSE), "")</f>
        <v/>
      </c>
      <c r="BV576" s="55" t="str">
        <f>IF(AND($D576 &lt;&gt; "", $D576 &lt;&gt; $E576, $F576 &lt;&gt; "x.x.x.x.x.x.x"), VLOOKUP($E576, Parameter!$E$3:$N$5000, 10, FALSE), "")</f>
        <v/>
      </c>
      <c r="BW576" s="55" t="str">
        <f>IF(AND($D576 &lt;&gt; "", $D576 &lt;&gt; $E576, $F576 &lt;&gt; "x.x.x.x.x.x.x"), VLOOKUP($C576, Parameter!$A$4:$L$5000, 3, FALSE), "")</f>
        <v/>
      </c>
      <c r="BX576" s="55" t="str">
        <f>IF(AND($D576 &lt;&gt; "", $D576 &lt;&gt; $E576, $F576 &lt;&gt; "x.x.x.x.x.x.x"), VLOOKUP($C576, Parameter!$A$4:$L$5000, 4, FALSE), "")</f>
        <v/>
      </c>
      <c r="BY576" s="56">
        <f t="shared" si="231"/>
        <v>0</v>
      </c>
      <c r="BZ576" s="55" t="str">
        <f t="shared" si="232"/>
        <v>Intra</v>
      </c>
      <c r="CA576" s="55" t="str">
        <f>IF($BZ576="Ekstra", Parameter3!$B$2, "")</f>
        <v/>
      </c>
      <c r="CB576" s="55" t="str">
        <f>IF($BZ576="Ekstra", Parameter3!$C$2, "")</f>
        <v/>
      </c>
      <c r="CC576" s="55" t="str">
        <f>IF($BZ576="Ekstra", VLOOKUP($E576, Parameter!$E$3:$N$5000, 9, FALSE), "")</f>
        <v/>
      </c>
      <c r="CD576" s="55" t="str">
        <f>IF($BZ576="Ekstra", VLOOKUP($E576, Parameter!$E$3:$N$5000, 10, FALSE), "")</f>
        <v/>
      </c>
      <c r="CE576" s="56">
        <f t="shared" si="233"/>
        <v>0</v>
      </c>
      <c r="CF576" s="55" t="str">
        <f t="shared" si="245"/>
        <v/>
      </c>
      <c r="CG576" s="55" t="str">
        <f t="shared" si="245"/>
        <v/>
      </c>
      <c r="CH576" s="55" t="str">
        <f t="shared" si="234"/>
        <v/>
      </c>
      <c r="CI576" s="55" t="str">
        <f>IF($F576="x.x.x.x.x.x.x", VLOOKUP($C576, Parameter!$A$4:$L$5000, 4, FALSE), "")</f>
        <v/>
      </c>
      <c r="CJ576" s="56">
        <f t="shared" si="235"/>
        <v>0</v>
      </c>
      <c r="CM576" s="4" t="str">
        <f t="shared" si="236"/>
        <v>...-...-.....</v>
      </c>
      <c r="CN576" s="57">
        <f t="shared" si="237"/>
        <v>0</v>
      </c>
      <c r="CO576" s="58">
        <f t="shared" si="238"/>
        <v>0</v>
      </c>
      <c r="CP576" s="4" t="str">
        <f t="shared" si="239"/>
        <v/>
      </c>
      <c r="CQ576" s="4" t="b">
        <f t="shared" si="240"/>
        <v>0</v>
      </c>
      <c r="CR576" s="4" t="str">
        <f t="shared" si="241"/>
        <v/>
      </c>
      <c r="CS576" s="4" t="str">
        <f t="shared" si="242"/>
        <v/>
      </c>
      <c r="CT576" s="91" t="b">
        <f t="shared" si="219"/>
        <v>0</v>
      </c>
    </row>
    <row r="577" spans="1:98" s="4" customFormat="1" x14ac:dyDescent="0.25">
      <c r="A577" s="50" t="str">
        <f t="shared" si="220"/>
        <v>...</v>
      </c>
      <c r="B577" s="50" t="str">
        <f t="shared" si="221"/>
        <v>...</v>
      </c>
      <c r="C577" s="50" t="str">
        <f t="shared" si="222"/>
        <v>.....</v>
      </c>
      <c r="D577" s="50" t="str">
        <f>IF($C577=".....","",_xlfn.IFNA(VLOOKUP($C577, Parameter!$A$4:$L$5000, 3, FALSE), ""))</f>
        <v/>
      </c>
      <c r="E577" s="50" t="str">
        <f t="shared" si="223"/>
        <v>.....</v>
      </c>
      <c r="F577" s="50" t="str">
        <f t="shared" si="224"/>
        <v>......</v>
      </c>
      <c r="G577" s="50" t="str">
        <f t="shared" si="225"/>
        <v>...</v>
      </c>
      <c r="H577" s="40">
        <f>IF(E577=".....", 0, _xlfn.IFNA(VLOOKUP($E577, Parameter2!$A$2:$C$5000, 3, FALSE), 0))</f>
        <v>0</v>
      </c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18" t="str">
        <f>IF(C577=".....","",_xlfn.IFNA(VLOOKUP($C577, Parameter!$A$4:$B$5000, 2, FALSE), "Kode belanja salah :("))</f>
        <v/>
      </c>
      <c r="X577" s="35"/>
      <c r="Y577" s="121"/>
      <c r="Z577" s="17"/>
      <c r="AA577" s="20"/>
      <c r="AB577" s="41" t="str">
        <f>IF($C577=".....","",VLOOKUP($C577, Parameter!$A$4:$L$5000, 6, FALSE))</f>
        <v/>
      </c>
      <c r="AC577" s="41" t="str">
        <f>IF($C577=".....","",VLOOKUP($C577, Parameter!$A$4:$L$5000, 7, FALSE))</f>
        <v/>
      </c>
      <c r="AD577" s="41" t="str">
        <f>IF($C577=".....","",VLOOKUP($C577, Parameter!$A$4:$L$5000, 8, FALSE))</f>
        <v/>
      </c>
      <c r="AE577" s="41" t="str">
        <f>IF($C577=".....","",VLOOKUP($C577, Parameter!$A$4:$L$5000, 9, FALSE))</f>
        <v/>
      </c>
      <c r="AF577" s="41" t="str">
        <f>IF($C577=".....","",VLOOKUP($C577, Parameter!$A$4:$L$5000, 10, FALSE))</f>
        <v/>
      </c>
      <c r="AG577" s="41" t="str">
        <f>IF($C577=".....","",VLOOKUP($C577, Parameter!$A$4:$L$5000, 11, FALSE))</f>
        <v/>
      </c>
      <c r="AH577" s="41" t="str">
        <f>IF($C577="..0.0.0.000","",_xlfn.IFNA(VLOOKUP($C577, Parameter!$A$4:$L$5000, 12, FALSE), ""))</f>
        <v/>
      </c>
      <c r="AI577" s="39"/>
      <c r="AJ577" s="39"/>
      <c r="AK577" s="39"/>
      <c r="AL577" s="39"/>
      <c r="AM577" s="39"/>
      <c r="AN577" s="39"/>
      <c r="AO577" s="39"/>
      <c r="AP577" s="41" t="str">
        <f>IF(F577="......", "", _xlfn.IFNA(VLOOKUP(F577, Parameter2!$D$2:$E$15000, 2, FALSE), "Kode aset salah :("))</f>
        <v/>
      </c>
      <c r="AQ577" s="39"/>
      <c r="AR577" s="51"/>
      <c r="AS577" s="52"/>
      <c r="AT577" s="53">
        <f t="shared" si="226"/>
        <v>0</v>
      </c>
      <c r="AU577" s="39" t="str">
        <f t="shared" si="227"/>
        <v/>
      </c>
      <c r="AV577" s="39" t="str">
        <f t="shared" si="228"/>
        <v/>
      </c>
      <c r="AW577" s="39" t="str">
        <f t="shared" si="229"/>
        <v/>
      </c>
      <c r="AX577" s="39" t="str">
        <f t="shared" si="230"/>
        <v/>
      </c>
      <c r="AY577" s="41" t="str">
        <f>IF(G577="...", "", VLOOKUP(G577, UPB!$A$3:$B$5000, 2, FALSE))</f>
        <v/>
      </c>
      <c r="AZ577" s="84"/>
      <c r="BA577" s="76"/>
      <c r="BB577" s="65"/>
      <c r="BC577" s="65"/>
      <c r="BD577" s="54"/>
      <c r="BE577" s="65"/>
      <c r="BF577" s="65"/>
      <c r="BG577" s="65"/>
      <c r="BH577" s="65"/>
      <c r="BI577" s="65"/>
      <c r="BJ577" s="65"/>
      <c r="BK577" s="65"/>
      <c r="BL577" s="65"/>
      <c r="BM577" s="65"/>
      <c r="BN577" s="70"/>
      <c r="BO577" s="65"/>
      <c r="BP577" s="65"/>
      <c r="BQ577" s="65"/>
      <c r="BR577" s="65"/>
      <c r="BS577" s="65"/>
      <c r="BT577" s="65"/>
      <c r="BU577" s="55" t="str">
        <f>IF(AND($D577 &lt;&gt; "", $D577 &lt;&gt; $E577, $F577 &lt;&gt; "x.x.x.x.x.x.x"), VLOOKUP($E577, Parameter!$E$3:$N$5000, 9, FALSE), "")</f>
        <v/>
      </c>
      <c r="BV577" s="55" t="str">
        <f>IF(AND($D577 &lt;&gt; "", $D577 &lt;&gt; $E577, $F577 &lt;&gt; "x.x.x.x.x.x.x"), VLOOKUP($E577, Parameter!$E$3:$N$5000, 10, FALSE), "")</f>
        <v/>
      </c>
      <c r="BW577" s="55" t="str">
        <f>IF(AND($D577 &lt;&gt; "", $D577 &lt;&gt; $E577, $F577 &lt;&gt; "x.x.x.x.x.x.x"), VLOOKUP($C577, Parameter!$A$4:$L$5000, 3, FALSE), "")</f>
        <v/>
      </c>
      <c r="BX577" s="55" t="str">
        <f>IF(AND($D577 &lt;&gt; "", $D577 &lt;&gt; $E577, $F577 &lt;&gt; "x.x.x.x.x.x.x"), VLOOKUP($C577, Parameter!$A$4:$L$5000, 4, FALSE), "")</f>
        <v/>
      </c>
      <c r="BY577" s="56">
        <f t="shared" si="231"/>
        <v>0</v>
      </c>
      <c r="BZ577" s="55" t="str">
        <f t="shared" si="232"/>
        <v>Intra</v>
      </c>
      <c r="CA577" s="55" t="str">
        <f>IF($BZ577="Ekstra", Parameter3!$B$2, "")</f>
        <v/>
      </c>
      <c r="CB577" s="55" t="str">
        <f>IF($BZ577="Ekstra", Parameter3!$C$2, "")</f>
        <v/>
      </c>
      <c r="CC577" s="55" t="str">
        <f>IF($BZ577="Ekstra", VLOOKUP($E577, Parameter!$E$3:$N$5000, 9, FALSE), "")</f>
        <v/>
      </c>
      <c r="CD577" s="55" t="str">
        <f>IF($BZ577="Ekstra", VLOOKUP($E577, Parameter!$E$3:$N$5000, 10, FALSE), "")</f>
        <v/>
      </c>
      <c r="CE577" s="56">
        <f t="shared" si="233"/>
        <v>0</v>
      </c>
      <c r="CF577" s="55" t="str">
        <f t="shared" si="245"/>
        <v/>
      </c>
      <c r="CG577" s="55" t="str">
        <f t="shared" si="245"/>
        <v/>
      </c>
      <c r="CH577" s="55" t="str">
        <f t="shared" si="234"/>
        <v/>
      </c>
      <c r="CI577" s="55" t="str">
        <f>IF($F577="x.x.x.x.x.x.x", VLOOKUP($C577, Parameter!$A$4:$L$5000, 4, FALSE), "")</f>
        <v/>
      </c>
      <c r="CJ577" s="56">
        <f t="shared" si="235"/>
        <v>0</v>
      </c>
      <c r="CM577" s="4" t="str">
        <f t="shared" si="236"/>
        <v>...-...-.....</v>
      </c>
      <c r="CN577" s="57">
        <f t="shared" si="237"/>
        <v>0</v>
      </c>
      <c r="CO577" s="58">
        <f t="shared" si="238"/>
        <v>0</v>
      </c>
      <c r="CP577" s="4" t="str">
        <f t="shared" si="239"/>
        <v/>
      </c>
      <c r="CQ577" s="4" t="b">
        <f t="shared" si="240"/>
        <v>0</v>
      </c>
      <c r="CR577" s="4" t="str">
        <f t="shared" si="241"/>
        <v/>
      </c>
      <c r="CS577" s="4" t="str">
        <f t="shared" si="242"/>
        <v/>
      </c>
      <c r="CT577" s="91" t="b">
        <f t="shared" si="219"/>
        <v>0</v>
      </c>
    </row>
    <row r="578" spans="1:98" s="4" customFormat="1" x14ac:dyDescent="0.25">
      <c r="A578" s="50" t="str">
        <f t="shared" si="220"/>
        <v>...</v>
      </c>
      <c r="B578" s="50" t="str">
        <f t="shared" si="221"/>
        <v>...</v>
      </c>
      <c r="C578" s="50" t="str">
        <f t="shared" si="222"/>
        <v>.....</v>
      </c>
      <c r="D578" s="50" t="str">
        <f>IF($C578=".....","",_xlfn.IFNA(VLOOKUP($C578, Parameter!$A$4:$L$5000, 3, FALSE), ""))</f>
        <v/>
      </c>
      <c r="E578" s="50" t="str">
        <f t="shared" si="223"/>
        <v>.....</v>
      </c>
      <c r="F578" s="50" t="str">
        <f t="shared" si="224"/>
        <v>......</v>
      </c>
      <c r="G578" s="50" t="str">
        <f t="shared" si="225"/>
        <v>...</v>
      </c>
      <c r="H578" s="40">
        <f>IF(E578=".....", 0, _xlfn.IFNA(VLOOKUP($E578, Parameter2!$A$2:$C$5000, 3, FALSE), 0))</f>
        <v>0</v>
      </c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18" t="str">
        <f>IF(C578=".....","",_xlfn.IFNA(VLOOKUP($C578, Parameter!$A$4:$B$5000, 2, FALSE), "Kode belanja salah :("))</f>
        <v/>
      </c>
      <c r="X578" s="35"/>
      <c r="Y578" s="121"/>
      <c r="Z578" s="17"/>
      <c r="AA578" s="20"/>
      <c r="AB578" s="41" t="str">
        <f>IF($C578=".....","",VLOOKUP($C578, Parameter!$A$4:$L$5000, 6, FALSE))</f>
        <v/>
      </c>
      <c r="AC578" s="41" t="str">
        <f>IF($C578=".....","",VLOOKUP($C578, Parameter!$A$4:$L$5000, 7, FALSE))</f>
        <v/>
      </c>
      <c r="AD578" s="41" t="str">
        <f>IF($C578=".....","",VLOOKUP($C578, Parameter!$A$4:$L$5000, 8, FALSE))</f>
        <v/>
      </c>
      <c r="AE578" s="41" t="str">
        <f>IF($C578=".....","",VLOOKUP($C578, Parameter!$A$4:$L$5000, 9, FALSE))</f>
        <v/>
      </c>
      <c r="AF578" s="41" t="str">
        <f>IF($C578=".....","",VLOOKUP($C578, Parameter!$A$4:$L$5000, 10, FALSE))</f>
        <v/>
      </c>
      <c r="AG578" s="41" t="str">
        <f>IF($C578=".....","",VLOOKUP($C578, Parameter!$A$4:$L$5000, 11, FALSE))</f>
        <v/>
      </c>
      <c r="AH578" s="41" t="str">
        <f>IF($C578="..0.0.0.000","",_xlfn.IFNA(VLOOKUP($C578, Parameter!$A$4:$L$5000, 12, FALSE), ""))</f>
        <v/>
      </c>
      <c r="AI578" s="39"/>
      <c r="AJ578" s="39"/>
      <c r="AK578" s="39"/>
      <c r="AL578" s="39"/>
      <c r="AM578" s="39"/>
      <c r="AN578" s="39"/>
      <c r="AO578" s="39"/>
      <c r="AP578" s="41" t="str">
        <f>IF(F578="......", "", _xlfn.IFNA(VLOOKUP(F578, Parameter2!$D$2:$E$15000, 2, FALSE), "Kode aset salah :("))</f>
        <v/>
      </c>
      <c r="AQ578" s="39"/>
      <c r="AR578" s="51"/>
      <c r="AS578" s="52"/>
      <c r="AT578" s="53">
        <f t="shared" si="226"/>
        <v>0</v>
      </c>
      <c r="AU578" s="39" t="str">
        <f t="shared" si="227"/>
        <v/>
      </c>
      <c r="AV578" s="39" t="str">
        <f t="shared" si="228"/>
        <v/>
      </c>
      <c r="AW578" s="39" t="str">
        <f t="shared" si="229"/>
        <v/>
      </c>
      <c r="AX578" s="39" t="str">
        <f t="shared" si="230"/>
        <v/>
      </c>
      <c r="AY578" s="41" t="str">
        <f>IF(G578="...", "", VLOOKUP(G578, UPB!$A$3:$B$5000, 2, FALSE))</f>
        <v/>
      </c>
      <c r="AZ578" s="84"/>
      <c r="BA578" s="76"/>
      <c r="BB578" s="65"/>
      <c r="BC578" s="65"/>
      <c r="BD578" s="54"/>
      <c r="BE578" s="65"/>
      <c r="BF578" s="65"/>
      <c r="BG578" s="65"/>
      <c r="BH578" s="65"/>
      <c r="BI578" s="65"/>
      <c r="BJ578" s="65"/>
      <c r="BK578" s="65"/>
      <c r="BL578" s="65"/>
      <c r="BM578" s="65"/>
      <c r="BN578" s="70"/>
      <c r="BO578" s="65"/>
      <c r="BP578" s="65"/>
      <c r="BQ578" s="65"/>
      <c r="BR578" s="65"/>
      <c r="BS578" s="65"/>
      <c r="BT578" s="65"/>
      <c r="BU578" s="55" t="str">
        <f>IF(AND($D578 &lt;&gt; "", $D578 &lt;&gt; $E578, $F578 &lt;&gt; "x.x.x.x.x.x.x"), VLOOKUP($E578, Parameter!$E$3:$N$5000, 9, FALSE), "")</f>
        <v/>
      </c>
      <c r="BV578" s="55" t="str">
        <f>IF(AND($D578 &lt;&gt; "", $D578 &lt;&gt; $E578, $F578 &lt;&gt; "x.x.x.x.x.x.x"), VLOOKUP($E578, Parameter!$E$3:$N$5000, 10, FALSE), "")</f>
        <v/>
      </c>
      <c r="BW578" s="55" t="str">
        <f>IF(AND($D578 &lt;&gt; "", $D578 &lt;&gt; $E578, $F578 &lt;&gt; "x.x.x.x.x.x.x"), VLOOKUP($C578, Parameter!$A$4:$L$5000, 3, FALSE), "")</f>
        <v/>
      </c>
      <c r="BX578" s="55" t="str">
        <f>IF(AND($D578 &lt;&gt; "", $D578 &lt;&gt; $E578, $F578 &lt;&gt; "x.x.x.x.x.x.x"), VLOOKUP($C578, Parameter!$A$4:$L$5000, 4, FALSE), "")</f>
        <v/>
      </c>
      <c r="BY578" s="56">
        <f t="shared" si="231"/>
        <v>0</v>
      </c>
      <c r="BZ578" s="55" t="str">
        <f t="shared" si="232"/>
        <v>Intra</v>
      </c>
      <c r="CA578" s="55" t="str">
        <f>IF($BZ578="Ekstra", Parameter3!$B$2, "")</f>
        <v/>
      </c>
      <c r="CB578" s="55" t="str">
        <f>IF($BZ578="Ekstra", Parameter3!$C$2, "")</f>
        <v/>
      </c>
      <c r="CC578" s="55" t="str">
        <f>IF($BZ578="Ekstra", VLOOKUP($E578, Parameter!$E$3:$N$5000, 9, FALSE), "")</f>
        <v/>
      </c>
      <c r="CD578" s="55" t="str">
        <f>IF($BZ578="Ekstra", VLOOKUP($E578, Parameter!$E$3:$N$5000, 10, FALSE), "")</f>
        <v/>
      </c>
      <c r="CE578" s="56">
        <f t="shared" si="233"/>
        <v>0</v>
      </c>
      <c r="CF578" s="55" t="str">
        <f t="shared" si="245"/>
        <v/>
      </c>
      <c r="CG578" s="55" t="str">
        <f t="shared" si="245"/>
        <v/>
      </c>
      <c r="CH578" s="55" t="str">
        <f t="shared" si="234"/>
        <v/>
      </c>
      <c r="CI578" s="55" t="str">
        <f>IF($F578="x.x.x.x.x.x.x", VLOOKUP($C578, Parameter!$A$4:$L$5000, 4, FALSE), "")</f>
        <v/>
      </c>
      <c r="CJ578" s="56">
        <f t="shared" si="235"/>
        <v>0</v>
      </c>
      <c r="CM578" s="4" t="str">
        <f t="shared" si="236"/>
        <v>...-...-.....</v>
      </c>
      <c r="CN578" s="57">
        <f t="shared" si="237"/>
        <v>0</v>
      </c>
      <c r="CO578" s="58">
        <f t="shared" si="238"/>
        <v>0</v>
      </c>
      <c r="CP578" s="4" t="str">
        <f t="shared" si="239"/>
        <v/>
      </c>
      <c r="CQ578" s="4" t="b">
        <f t="shared" si="240"/>
        <v>0</v>
      </c>
      <c r="CR578" s="4" t="str">
        <f t="shared" si="241"/>
        <v/>
      </c>
      <c r="CS578" s="4" t="str">
        <f t="shared" si="242"/>
        <v/>
      </c>
      <c r="CT578" s="91" t="b">
        <f t="shared" si="219"/>
        <v>0</v>
      </c>
    </row>
    <row r="579" spans="1:98" s="4" customFormat="1" x14ac:dyDescent="0.25">
      <c r="A579" s="50" t="str">
        <f t="shared" si="220"/>
        <v>...</v>
      </c>
      <c r="B579" s="50" t="str">
        <f t="shared" si="221"/>
        <v>...</v>
      </c>
      <c r="C579" s="50" t="str">
        <f t="shared" si="222"/>
        <v>.....</v>
      </c>
      <c r="D579" s="50" t="str">
        <f>IF($C579=".....","",_xlfn.IFNA(VLOOKUP($C579, Parameter!$A$4:$L$5000, 3, FALSE), ""))</f>
        <v/>
      </c>
      <c r="E579" s="50" t="str">
        <f t="shared" si="223"/>
        <v>.....</v>
      </c>
      <c r="F579" s="50" t="str">
        <f t="shared" si="224"/>
        <v>......</v>
      </c>
      <c r="G579" s="50" t="str">
        <f t="shared" si="225"/>
        <v>...</v>
      </c>
      <c r="H579" s="40">
        <f>IF(E579=".....", 0, _xlfn.IFNA(VLOOKUP($E579, Parameter2!$A$2:$C$5000, 3, FALSE), 0))</f>
        <v>0</v>
      </c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18" t="str">
        <f>IF(C579=".....","",_xlfn.IFNA(VLOOKUP($C579, Parameter!$A$4:$B$5000, 2, FALSE), "Kode belanja salah :("))</f>
        <v/>
      </c>
      <c r="X579" s="35"/>
      <c r="Y579" s="121"/>
      <c r="Z579" s="17"/>
      <c r="AA579" s="20"/>
      <c r="AB579" s="41" t="str">
        <f>IF($C579=".....","",VLOOKUP($C579, Parameter!$A$4:$L$5000, 6, FALSE))</f>
        <v/>
      </c>
      <c r="AC579" s="41" t="str">
        <f>IF($C579=".....","",VLOOKUP($C579, Parameter!$A$4:$L$5000, 7, FALSE))</f>
        <v/>
      </c>
      <c r="AD579" s="41" t="str">
        <f>IF($C579=".....","",VLOOKUP($C579, Parameter!$A$4:$L$5000, 8, FALSE))</f>
        <v/>
      </c>
      <c r="AE579" s="41" t="str">
        <f>IF($C579=".....","",VLOOKUP($C579, Parameter!$A$4:$L$5000, 9, FALSE))</f>
        <v/>
      </c>
      <c r="AF579" s="41" t="str">
        <f>IF($C579=".....","",VLOOKUP($C579, Parameter!$A$4:$L$5000, 10, FALSE))</f>
        <v/>
      </c>
      <c r="AG579" s="41" t="str">
        <f>IF($C579=".....","",VLOOKUP($C579, Parameter!$A$4:$L$5000, 11, FALSE))</f>
        <v/>
      </c>
      <c r="AH579" s="41" t="str">
        <f>IF($C579="..0.0.0.000","",_xlfn.IFNA(VLOOKUP($C579, Parameter!$A$4:$L$5000, 12, FALSE), ""))</f>
        <v/>
      </c>
      <c r="AI579" s="39"/>
      <c r="AJ579" s="39"/>
      <c r="AK579" s="39"/>
      <c r="AL579" s="39"/>
      <c r="AM579" s="39"/>
      <c r="AN579" s="39"/>
      <c r="AO579" s="39"/>
      <c r="AP579" s="41" t="str">
        <f>IF(F579="......", "", _xlfn.IFNA(VLOOKUP(F579, Parameter2!$D$2:$E$15000, 2, FALSE), "Kode aset salah :("))</f>
        <v/>
      </c>
      <c r="AQ579" s="39"/>
      <c r="AR579" s="51"/>
      <c r="AS579" s="52"/>
      <c r="AT579" s="53">
        <f t="shared" si="226"/>
        <v>0</v>
      </c>
      <c r="AU579" s="39" t="str">
        <f t="shared" si="227"/>
        <v/>
      </c>
      <c r="AV579" s="39" t="str">
        <f t="shared" si="228"/>
        <v/>
      </c>
      <c r="AW579" s="39" t="str">
        <f t="shared" si="229"/>
        <v/>
      </c>
      <c r="AX579" s="39" t="str">
        <f t="shared" si="230"/>
        <v/>
      </c>
      <c r="AY579" s="41" t="str">
        <f>IF(G579="...", "", VLOOKUP(G579, UPB!$A$3:$B$5000, 2, FALSE))</f>
        <v/>
      </c>
      <c r="AZ579" s="84"/>
      <c r="BA579" s="76"/>
      <c r="BB579" s="65"/>
      <c r="BC579" s="65"/>
      <c r="BD579" s="54"/>
      <c r="BE579" s="65"/>
      <c r="BF579" s="65"/>
      <c r="BG579" s="65"/>
      <c r="BH579" s="65"/>
      <c r="BI579" s="65"/>
      <c r="BJ579" s="65"/>
      <c r="BK579" s="65"/>
      <c r="BL579" s="65"/>
      <c r="BM579" s="65"/>
      <c r="BN579" s="70"/>
      <c r="BO579" s="65"/>
      <c r="BP579" s="65"/>
      <c r="BQ579" s="65"/>
      <c r="BR579" s="65"/>
      <c r="BS579" s="65"/>
      <c r="BT579" s="65"/>
      <c r="BU579" s="55" t="str">
        <f>IF(AND($D579 &lt;&gt; "", $D579 &lt;&gt; $E579, $F579 &lt;&gt; "x.x.x.x.x.x.x"), VLOOKUP($E579, Parameter!$E$3:$N$5000, 9, FALSE), "")</f>
        <v/>
      </c>
      <c r="BV579" s="55" t="str">
        <f>IF(AND($D579 &lt;&gt; "", $D579 &lt;&gt; $E579, $F579 &lt;&gt; "x.x.x.x.x.x.x"), VLOOKUP($E579, Parameter!$E$3:$N$5000, 10, FALSE), "")</f>
        <v/>
      </c>
      <c r="BW579" s="55" t="str">
        <f>IF(AND($D579 &lt;&gt; "", $D579 &lt;&gt; $E579, $F579 &lt;&gt; "x.x.x.x.x.x.x"), VLOOKUP($C579, Parameter!$A$4:$L$5000, 3, FALSE), "")</f>
        <v/>
      </c>
      <c r="BX579" s="55" t="str">
        <f>IF(AND($D579 &lt;&gt; "", $D579 &lt;&gt; $E579, $F579 &lt;&gt; "x.x.x.x.x.x.x"), VLOOKUP($C579, Parameter!$A$4:$L$5000, 4, FALSE), "")</f>
        <v/>
      </c>
      <c r="BY579" s="56">
        <f t="shared" si="231"/>
        <v>0</v>
      </c>
      <c r="BZ579" s="55" t="str">
        <f t="shared" si="232"/>
        <v>Intra</v>
      </c>
      <c r="CA579" s="55" t="str">
        <f>IF($BZ579="Ekstra", Parameter3!$B$2, "")</f>
        <v/>
      </c>
      <c r="CB579" s="55" t="str">
        <f>IF($BZ579="Ekstra", Parameter3!$C$2, "")</f>
        <v/>
      </c>
      <c r="CC579" s="55" t="str">
        <f>IF($BZ579="Ekstra", VLOOKUP($E579, Parameter!$E$3:$N$5000, 9, FALSE), "")</f>
        <v/>
      </c>
      <c r="CD579" s="55" t="str">
        <f>IF($BZ579="Ekstra", VLOOKUP($E579, Parameter!$E$3:$N$5000, 10, FALSE), "")</f>
        <v/>
      </c>
      <c r="CE579" s="56">
        <f t="shared" si="233"/>
        <v>0</v>
      </c>
      <c r="CF579" s="55" t="str">
        <f t="shared" si="245"/>
        <v/>
      </c>
      <c r="CG579" s="55" t="str">
        <f t="shared" si="245"/>
        <v/>
      </c>
      <c r="CH579" s="55" t="str">
        <f t="shared" si="234"/>
        <v/>
      </c>
      <c r="CI579" s="55" t="str">
        <f>IF($F579="x.x.x.x.x.x.x", VLOOKUP($C579, Parameter!$A$4:$L$5000, 4, FALSE), "")</f>
        <v/>
      </c>
      <c r="CJ579" s="56">
        <f t="shared" si="235"/>
        <v>0</v>
      </c>
      <c r="CM579" s="4" t="str">
        <f t="shared" si="236"/>
        <v>...-...-.....</v>
      </c>
      <c r="CN579" s="57">
        <f t="shared" si="237"/>
        <v>0</v>
      </c>
      <c r="CO579" s="58">
        <f t="shared" si="238"/>
        <v>0</v>
      </c>
      <c r="CP579" s="4" t="str">
        <f t="shared" si="239"/>
        <v/>
      </c>
      <c r="CQ579" s="4" t="b">
        <f t="shared" si="240"/>
        <v>0</v>
      </c>
      <c r="CR579" s="4" t="str">
        <f t="shared" si="241"/>
        <v/>
      </c>
      <c r="CS579" s="4" t="str">
        <f t="shared" si="242"/>
        <v/>
      </c>
      <c r="CT579" s="91" t="b">
        <f t="shared" si="219"/>
        <v>0</v>
      </c>
    </row>
    <row r="580" spans="1:98" s="4" customFormat="1" x14ac:dyDescent="0.25">
      <c r="A580" s="50" t="str">
        <f t="shared" si="220"/>
        <v>...</v>
      </c>
      <c r="B580" s="50" t="str">
        <f t="shared" si="221"/>
        <v>...</v>
      </c>
      <c r="C580" s="50" t="str">
        <f t="shared" si="222"/>
        <v>.....</v>
      </c>
      <c r="D580" s="50" t="str">
        <f>IF($C580=".....","",_xlfn.IFNA(VLOOKUP($C580, Parameter!$A$4:$L$5000, 3, FALSE), ""))</f>
        <v/>
      </c>
      <c r="E580" s="50" t="str">
        <f t="shared" si="223"/>
        <v>.....</v>
      </c>
      <c r="F580" s="50" t="str">
        <f t="shared" si="224"/>
        <v>......</v>
      </c>
      <c r="G580" s="50" t="str">
        <f t="shared" si="225"/>
        <v>...</v>
      </c>
      <c r="H580" s="40">
        <f>IF(E580=".....", 0, _xlfn.IFNA(VLOOKUP($E580, Parameter2!$A$2:$C$5000, 3, FALSE), 0))</f>
        <v>0</v>
      </c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18" t="str">
        <f>IF(C580=".....","",_xlfn.IFNA(VLOOKUP($C580, Parameter!$A$4:$B$5000, 2, FALSE), "Kode belanja salah :("))</f>
        <v/>
      </c>
      <c r="X580" s="35"/>
      <c r="Y580" s="121"/>
      <c r="Z580" s="17"/>
      <c r="AA580" s="20"/>
      <c r="AB580" s="41" t="str">
        <f>IF($C580=".....","",VLOOKUP($C580, Parameter!$A$4:$L$5000, 6, FALSE))</f>
        <v/>
      </c>
      <c r="AC580" s="41" t="str">
        <f>IF($C580=".....","",VLOOKUP($C580, Parameter!$A$4:$L$5000, 7, FALSE))</f>
        <v/>
      </c>
      <c r="AD580" s="41" t="str">
        <f>IF($C580=".....","",VLOOKUP($C580, Parameter!$A$4:$L$5000, 8, FALSE))</f>
        <v/>
      </c>
      <c r="AE580" s="41" t="str">
        <f>IF($C580=".....","",VLOOKUP($C580, Parameter!$A$4:$L$5000, 9, FALSE))</f>
        <v/>
      </c>
      <c r="AF580" s="41" t="str">
        <f>IF($C580=".....","",VLOOKUP($C580, Parameter!$A$4:$L$5000, 10, FALSE))</f>
        <v/>
      </c>
      <c r="AG580" s="41" t="str">
        <f>IF($C580=".....","",VLOOKUP($C580, Parameter!$A$4:$L$5000, 11, FALSE))</f>
        <v/>
      </c>
      <c r="AH580" s="41" t="str">
        <f>IF($C580="..0.0.0.000","",_xlfn.IFNA(VLOOKUP($C580, Parameter!$A$4:$L$5000, 12, FALSE), ""))</f>
        <v/>
      </c>
      <c r="AI580" s="39"/>
      <c r="AJ580" s="39"/>
      <c r="AK580" s="39"/>
      <c r="AL580" s="39"/>
      <c r="AM580" s="39"/>
      <c r="AN580" s="39"/>
      <c r="AO580" s="39"/>
      <c r="AP580" s="41" t="str">
        <f>IF(F580="......", "", _xlfn.IFNA(VLOOKUP(F580, Parameter2!$D$2:$E$15000, 2, FALSE), "Kode aset salah :("))</f>
        <v/>
      </c>
      <c r="AQ580" s="39"/>
      <c r="AR580" s="51"/>
      <c r="AS580" s="52"/>
      <c r="AT580" s="53">
        <f t="shared" si="226"/>
        <v>0</v>
      </c>
      <c r="AU580" s="39" t="str">
        <f t="shared" si="227"/>
        <v/>
      </c>
      <c r="AV580" s="39" t="str">
        <f t="shared" si="228"/>
        <v/>
      </c>
      <c r="AW580" s="39" t="str">
        <f t="shared" si="229"/>
        <v/>
      </c>
      <c r="AX580" s="39" t="str">
        <f t="shared" si="230"/>
        <v/>
      </c>
      <c r="AY580" s="41" t="str">
        <f>IF(G580="...", "", VLOOKUP(G580, UPB!$A$3:$B$5000, 2, FALSE))</f>
        <v/>
      </c>
      <c r="AZ580" s="84"/>
      <c r="BA580" s="76"/>
      <c r="BB580" s="65"/>
      <c r="BC580" s="65"/>
      <c r="BD580" s="54"/>
      <c r="BE580" s="65"/>
      <c r="BF580" s="65"/>
      <c r="BG580" s="65"/>
      <c r="BH580" s="65"/>
      <c r="BI580" s="65"/>
      <c r="BJ580" s="65"/>
      <c r="BK580" s="65"/>
      <c r="BL580" s="65"/>
      <c r="BM580" s="65"/>
      <c r="BN580" s="70"/>
      <c r="BO580" s="65"/>
      <c r="BP580" s="65"/>
      <c r="BQ580" s="65"/>
      <c r="BR580" s="65"/>
      <c r="BS580" s="65"/>
      <c r="BT580" s="65"/>
      <c r="BU580" s="55" t="str">
        <f>IF(AND($D580 &lt;&gt; "", $D580 &lt;&gt; $E580, $F580 &lt;&gt; "x.x.x.x.x.x.x"), VLOOKUP($E580, Parameter!$E$3:$N$5000, 9, FALSE), "")</f>
        <v/>
      </c>
      <c r="BV580" s="55" t="str">
        <f>IF(AND($D580 &lt;&gt; "", $D580 &lt;&gt; $E580, $F580 &lt;&gt; "x.x.x.x.x.x.x"), VLOOKUP($E580, Parameter!$E$3:$N$5000, 10, FALSE), "")</f>
        <v/>
      </c>
      <c r="BW580" s="55" t="str">
        <f>IF(AND($D580 &lt;&gt; "", $D580 &lt;&gt; $E580, $F580 &lt;&gt; "x.x.x.x.x.x.x"), VLOOKUP($C580, Parameter!$A$4:$L$5000, 3, FALSE), "")</f>
        <v/>
      </c>
      <c r="BX580" s="55" t="str">
        <f>IF(AND($D580 &lt;&gt; "", $D580 &lt;&gt; $E580, $F580 &lt;&gt; "x.x.x.x.x.x.x"), VLOOKUP($C580, Parameter!$A$4:$L$5000, 4, FALSE), "")</f>
        <v/>
      </c>
      <c r="BY580" s="56">
        <f t="shared" si="231"/>
        <v>0</v>
      </c>
      <c r="BZ580" s="55" t="str">
        <f t="shared" si="232"/>
        <v>Intra</v>
      </c>
      <c r="CA580" s="55" t="str">
        <f>IF($BZ580="Ekstra", Parameter3!$B$2, "")</f>
        <v/>
      </c>
      <c r="CB580" s="55" t="str">
        <f>IF($BZ580="Ekstra", Parameter3!$C$2, "")</f>
        <v/>
      </c>
      <c r="CC580" s="55" t="str">
        <f>IF($BZ580="Ekstra", VLOOKUP($E580, Parameter!$E$3:$N$5000, 9, FALSE), "")</f>
        <v/>
      </c>
      <c r="CD580" s="55" t="str">
        <f>IF($BZ580="Ekstra", VLOOKUP($E580, Parameter!$E$3:$N$5000, 10, FALSE), "")</f>
        <v/>
      </c>
      <c r="CE580" s="56">
        <f t="shared" si="233"/>
        <v>0</v>
      </c>
      <c r="CF580" s="55" t="str">
        <f t="shared" si="245"/>
        <v/>
      </c>
      <c r="CG580" s="55" t="str">
        <f t="shared" si="245"/>
        <v/>
      </c>
      <c r="CH580" s="55" t="str">
        <f t="shared" si="234"/>
        <v/>
      </c>
      <c r="CI580" s="55" t="str">
        <f>IF($F580="x.x.x.x.x.x.x", VLOOKUP($C580, Parameter!$A$4:$L$5000, 4, FALSE), "")</f>
        <v/>
      </c>
      <c r="CJ580" s="56">
        <f t="shared" si="235"/>
        <v>0</v>
      </c>
      <c r="CM580" s="4" t="str">
        <f t="shared" si="236"/>
        <v>...-...-.....</v>
      </c>
      <c r="CN580" s="57">
        <f t="shared" si="237"/>
        <v>0</v>
      </c>
      <c r="CO580" s="58">
        <f t="shared" si="238"/>
        <v>0</v>
      </c>
      <c r="CP580" s="4" t="str">
        <f t="shared" si="239"/>
        <v/>
      </c>
      <c r="CQ580" s="4" t="b">
        <f t="shared" si="240"/>
        <v>0</v>
      </c>
      <c r="CR580" s="4" t="str">
        <f t="shared" si="241"/>
        <v/>
      </c>
      <c r="CS580" s="4" t="str">
        <f t="shared" si="242"/>
        <v/>
      </c>
      <c r="CT580" s="91" t="b">
        <f t="shared" si="219"/>
        <v>0</v>
      </c>
    </row>
    <row r="581" spans="1:98" s="4" customFormat="1" x14ac:dyDescent="0.25">
      <c r="A581" s="50" t="str">
        <f t="shared" si="220"/>
        <v>...</v>
      </c>
      <c r="B581" s="50" t="str">
        <f t="shared" si="221"/>
        <v>...</v>
      </c>
      <c r="C581" s="50" t="str">
        <f t="shared" si="222"/>
        <v>.....</v>
      </c>
      <c r="D581" s="50" t="str">
        <f>IF($C581=".....","",_xlfn.IFNA(VLOOKUP($C581, Parameter!$A$4:$L$5000, 3, FALSE), ""))</f>
        <v/>
      </c>
      <c r="E581" s="50" t="str">
        <f t="shared" si="223"/>
        <v>.....</v>
      </c>
      <c r="F581" s="50" t="str">
        <f t="shared" si="224"/>
        <v>......</v>
      </c>
      <c r="G581" s="50" t="str">
        <f t="shared" si="225"/>
        <v>...</v>
      </c>
      <c r="H581" s="40">
        <f>IF(E581=".....", 0, _xlfn.IFNA(VLOOKUP($E581, Parameter2!$A$2:$C$5000, 3, FALSE), 0))</f>
        <v>0</v>
      </c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18" t="str">
        <f>IF(C581=".....","",_xlfn.IFNA(VLOOKUP($C581, Parameter!$A$4:$B$5000, 2, FALSE), "Kode belanja salah :("))</f>
        <v/>
      </c>
      <c r="X581" s="35"/>
      <c r="Y581" s="121"/>
      <c r="Z581" s="17"/>
      <c r="AA581" s="20"/>
      <c r="AB581" s="41" t="str">
        <f>IF($C581=".....","",VLOOKUP($C581, Parameter!$A$4:$L$5000, 6, FALSE))</f>
        <v/>
      </c>
      <c r="AC581" s="41" t="str">
        <f>IF($C581=".....","",VLOOKUP($C581, Parameter!$A$4:$L$5000, 7, FALSE))</f>
        <v/>
      </c>
      <c r="AD581" s="41" t="str">
        <f>IF($C581=".....","",VLOOKUP($C581, Parameter!$A$4:$L$5000, 8, FALSE))</f>
        <v/>
      </c>
      <c r="AE581" s="41" t="str">
        <f>IF($C581=".....","",VLOOKUP($C581, Parameter!$A$4:$L$5000, 9, FALSE))</f>
        <v/>
      </c>
      <c r="AF581" s="41" t="str">
        <f>IF($C581=".....","",VLOOKUP($C581, Parameter!$A$4:$L$5000, 10, FALSE))</f>
        <v/>
      </c>
      <c r="AG581" s="41" t="str">
        <f>IF($C581=".....","",VLOOKUP($C581, Parameter!$A$4:$L$5000, 11, FALSE))</f>
        <v/>
      </c>
      <c r="AH581" s="41" t="str">
        <f>IF($C581="..0.0.0.000","",_xlfn.IFNA(VLOOKUP($C581, Parameter!$A$4:$L$5000, 12, FALSE), ""))</f>
        <v/>
      </c>
      <c r="AI581" s="39"/>
      <c r="AJ581" s="39"/>
      <c r="AK581" s="39"/>
      <c r="AL581" s="39"/>
      <c r="AM581" s="39"/>
      <c r="AN581" s="39"/>
      <c r="AO581" s="39"/>
      <c r="AP581" s="41" t="str">
        <f>IF(F581="......", "", _xlfn.IFNA(VLOOKUP(F581, Parameter2!$D$2:$E$15000, 2, FALSE), "Kode aset salah :("))</f>
        <v/>
      </c>
      <c r="AQ581" s="39"/>
      <c r="AR581" s="51"/>
      <c r="AS581" s="52"/>
      <c r="AT581" s="53">
        <f t="shared" si="226"/>
        <v>0</v>
      </c>
      <c r="AU581" s="39" t="str">
        <f t="shared" si="227"/>
        <v/>
      </c>
      <c r="AV581" s="39" t="str">
        <f t="shared" si="228"/>
        <v/>
      </c>
      <c r="AW581" s="39" t="str">
        <f t="shared" si="229"/>
        <v/>
      </c>
      <c r="AX581" s="39" t="str">
        <f t="shared" si="230"/>
        <v/>
      </c>
      <c r="AY581" s="41" t="str">
        <f>IF(G581="...", "", VLOOKUP(G581, UPB!$A$3:$B$5000, 2, FALSE))</f>
        <v/>
      </c>
      <c r="AZ581" s="84"/>
      <c r="BA581" s="76"/>
      <c r="BB581" s="65"/>
      <c r="BC581" s="65"/>
      <c r="BD581" s="54"/>
      <c r="BE581" s="65"/>
      <c r="BF581" s="65"/>
      <c r="BG581" s="65"/>
      <c r="BH581" s="65"/>
      <c r="BI581" s="65"/>
      <c r="BJ581" s="65"/>
      <c r="BK581" s="65"/>
      <c r="BL581" s="65"/>
      <c r="BM581" s="65"/>
      <c r="BN581" s="70"/>
      <c r="BO581" s="65"/>
      <c r="BP581" s="65"/>
      <c r="BQ581" s="65"/>
      <c r="BR581" s="65"/>
      <c r="BS581" s="65"/>
      <c r="BT581" s="65"/>
      <c r="BU581" s="55" t="str">
        <f>IF(AND($D581 &lt;&gt; "", $D581 &lt;&gt; $E581, $F581 &lt;&gt; "x.x.x.x.x.x.x"), VLOOKUP($E581, Parameter!$E$3:$N$5000, 9, FALSE), "")</f>
        <v/>
      </c>
      <c r="BV581" s="55" t="str">
        <f>IF(AND($D581 &lt;&gt; "", $D581 &lt;&gt; $E581, $F581 &lt;&gt; "x.x.x.x.x.x.x"), VLOOKUP($E581, Parameter!$E$3:$N$5000, 10, FALSE), "")</f>
        <v/>
      </c>
      <c r="BW581" s="55" t="str">
        <f>IF(AND($D581 &lt;&gt; "", $D581 &lt;&gt; $E581, $F581 &lt;&gt; "x.x.x.x.x.x.x"), VLOOKUP($C581, Parameter!$A$4:$L$5000, 3, FALSE), "")</f>
        <v/>
      </c>
      <c r="BX581" s="55" t="str">
        <f>IF(AND($D581 &lt;&gt; "", $D581 &lt;&gt; $E581, $F581 &lt;&gt; "x.x.x.x.x.x.x"), VLOOKUP($C581, Parameter!$A$4:$L$5000, 4, FALSE), "")</f>
        <v/>
      </c>
      <c r="BY581" s="56">
        <f t="shared" si="231"/>
        <v>0</v>
      </c>
      <c r="BZ581" s="55" t="str">
        <f t="shared" si="232"/>
        <v>Intra</v>
      </c>
      <c r="CA581" s="55" t="str">
        <f>IF($BZ581="Ekstra", Parameter3!$B$2, "")</f>
        <v/>
      </c>
      <c r="CB581" s="55" t="str">
        <f>IF($BZ581="Ekstra", Parameter3!$C$2, "")</f>
        <v/>
      </c>
      <c r="CC581" s="55" t="str">
        <f>IF($BZ581="Ekstra", VLOOKUP($E581, Parameter!$E$3:$N$5000, 9, FALSE), "")</f>
        <v/>
      </c>
      <c r="CD581" s="55" t="str">
        <f>IF($BZ581="Ekstra", VLOOKUP($E581, Parameter!$E$3:$N$5000, 10, FALSE), "")</f>
        <v/>
      </c>
      <c r="CE581" s="56">
        <f t="shared" si="233"/>
        <v>0</v>
      </c>
      <c r="CF581" s="55" t="str">
        <f t="shared" si="245"/>
        <v/>
      </c>
      <c r="CG581" s="55" t="str">
        <f t="shared" si="245"/>
        <v/>
      </c>
      <c r="CH581" s="55" t="str">
        <f t="shared" si="234"/>
        <v/>
      </c>
      <c r="CI581" s="55" t="str">
        <f>IF($F581="x.x.x.x.x.x.x", VLOOKUP($C581, Parameter!$A$4:$L$5000, 4, FALSE), "")</f>
        <v/>
      </c>
      <c r="CJ581" s="56">
        <f t="shared" si="235"/>
        <v>0</v>
      </c>
      <c r="CM581" s="4" t="str">
        <f t="shared" si="236"/>
        <v>...-...-.....</v>
      </c>
      <c r="CN581" s="57">
        <f t="shared" si="237"/>
        <v>0</v>
      </c>
      <c r="CO581" s="58">
        <f t="shared" si="238"/>
        <v>0</v>
      </c>
      <c r="CP581" s="4" t="str">
        <f t="shared" si="239"/>
        <v/>
      </c>
      <c r="CQ581" s="4" t="b">
        <f t="shared" si="240"/>
        <v>0</v>
      </c>
      <c r="CR581" s="4" t="str">
        <f t="shared" si="241"/>
        <v/>
      </c>
      <c r="CS581" s="4" t="str">
        <f t="shared" si="242"/>
        <v/>
      </c>
      <c r="CT581" s="91" t="b">
        <f t="shared" si="219"/>
        <v>0</v>
      </c>
    </row>
    <row r="582" spans="1:98" s="4" customFormat="1" x14ac:dyDescent="0.25">
      <c r="A582" s="50" t="str">
        <f t="shared" si="220"/>
        <v>...</v>
      </c>
      <c r="B582" s="50" t="str">
        <f t="shared" si="221"/>
        <v>...</v>
      </c>
      <c r="C582" s="50" t="str">
        <f t="shared" si="222"/>
        <v>.....</v>
      </c>
      <c r="D582" s="50" t="str">
        <f>IF($C582=".....","",_xlfn.IFNA(VLOOKUP($C582, Parameter!$A$4:$L$5000, 3, FALSE), ""))</f>
        <v/>
      </c>
      <c r="E582" s="50" t="str">
        <f t="shared" si="223"/>
        <v>.....</v>
      </c>
      <c r="F582" s="50" t="str">
        <f t="shared" si="224"/>
        <v>......</v>
      </c>
      <c r="G582" s="50" t="str">
        <f t="shared" si="225"/>
        <v>...</v>
      </c>
      <c r="H582" s="40">
        <f>IF(E582=".....", 0, _xlfn.IFNA(VLOOKUP($E582, Parameter2!$A$2:$C$5000, 3, FALSE), 0))</f>
        <v>0</v>
      </c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18" t="str">
        <f>IF(C582=".....","",_xlfn.IFNA(VLOOKUP($C582, Parameter!$A$4:$B$5000, 2, FALSE), "Kode belanja salah :("))</f>
        <v/>
      </c>
      <c r="X582" s="35"/>
      <c r="Y582" s="121"/>
      <c r="Z582" s="17"/>
      <c r="AA582" s="20"/>
      <c r="AB582" s="41" t="str">
        <f>IF($C582=".....","",VLOOKUP($C582, Parameter!$A$4:$L$5000, 6, FALSE))</f>
        <v/>
      </c>
      <c r="AC582" s="41" t="str">
        <f>IF($C582=".....","",VLOOKUP($C582, Parameter!$A$4:$L$5000, 7, FALSE))</f>
        <v/>
      </c>
      <c r="AD582" s="41" t="str">
        <f>IF($C582=".....","",VLOOKUP($C582, Parameter!$A$4:$L$5000, 8, FALSE))</f>
        <v/>
      </c>
      <c r="AE582" s="41" t="str">
        <f>IF($C582=".....","",VLOOKUP($C582, Parameter!$A$4:$L$5000, 9, FALSE))</f>
        <v/>
      </c>
      <c r="AF582" s="41" t="str">
        <f>IF($C582=".....","",VLOOKUP($C582, Parameter!$A$4:$L$5000, 10, FALSE))</f>
        <v/>
      </c>
      <c r="AG582" s="41" t="str">
        <f>IF($C582=".....","",VLOOKUP($C582, Parameter!$A$4:$L$5000, 11, FALSE))</f>
        <v/>
      </c>
      <c r="AH582" s="41" t="str">
        <f>IF($C582="..0.0.0.000","",_xlfn.IFNA(VLOOKUP($C582, Parameter!$A$4:$L$5000, 12, FALSE), ""))</f>
        <v/>
      </c>
      <c r="AI582" s="39"/>
      <c r="AJ582" s="39"/>
      <c r="AK582" s="39"/>
      <c r="AL582" s="39"/>
      <c r="AM582" s="39"/>
      <c r="AN582" s="39"/>
      <c r="AO582" s="39"/>
      <c r="AP582" s="41" t="str">
        <f>IF(F582="......", "", _xlfn.IFNA(VLOOKUP(F582, Parameter2!$D$2:$E$15000, 2, FALSE), "Kode aset salah :("))</f>
        <v/>
      </c>
      <c r="AQ582" s="39"/>
      <c r="AR582" s="51"/>
      <c r="AS582" s="52"/>
      <c r="AT582" s="53">
        <f t="shared" si="226"/>
        <v>0</v>
      </c>
      <c r="AU582" s="39" t="str">
        <f t="shared" si="227"/>
        <v/>
      </c>
      <c r="AV582" s="39" t="str">
        <f t="shared" si="228"/>
        <v/>
      </c>
      <c r="AW582" s="39" t="str">
        <f t="shared" si="229"/>
        <v/>
      </c>
      <c r="AX582" s="39" t="str">
        <f t="shared" si="230"/>
        <v/>
      </c>
      <c r="AY582" s="41" t="str">
        <f>IF(G582="...", "", VLOOKUP(G582, UPB!$A$3:$B$5000, 2, FALSE))</f>
        <v/>
      </c>
      <c r="AZ582" s="84"/>
      <c r="BA582" s="76"/>
      <c r="BB582" s="65"/>
      <c r="BC582" s="65"/>
      <c r="BD582" s="54"/>
      <c r="BE582" s="65"/>
      <c r="BF582" s="65"/>
      <c r="BG582" s="65"/>
      <c r="BH582" s="65"/>
      <c r="BI582" s="65"/>
      <c r="BJ582" s="65"/>
      <c r="BK582" s="65"/>
      <c r="BL582" s="65"/>
      <c r="BM582" s="65"/>
      <c r="BN582" s="70"/>
      <c r="BO582" s="65"/>
      <c r="BP582" s="65"/>
      <c r="BQ582" s="65"/>
      <c r="BR582" s="65"/>
      <c r="BS582" s="65"/>
      <c r="BT582" s="65"/>
      <c r="BU582" s="55" t="str">
        <f>IF(AND($D582 &lt;&gt; "", $D582 &lt;&gt; $E582, $F582 &lt;&gt; "x.x.x.x.x.x.x"), VLOOKUP($E582, Parameter!$E$3:$N$5000, 9, FALSE), "")</f>
        <v/>
      </c>
      <c r="BV582" s="55" t="str">
        <f>IF(AND($D582 &lt;&gt; "", $D582 &lt;&gt; $E582, $F582 &lt;&gt; "x.x.x.x.x.x.x"), VLOOKUP($E582, Parameter!$E$3:$N$5000, 10, FALSE), "")</f>
        <v/>
      </c>
      <c r="BW582" s="55" t="str">
        <f>IF(AND($D582 &lt;&gt; "", $D582 &lt;&gt; $E582, $F582 &lt;&gt; "x.x.x.x.x.x.x"), VLOOKUP($C582, Parameter!$A$4:$L$5000, 3, FALSE), "")</f>
        <v/>
      </c>
      <c r="BX582" s="55" t="str">
        <f>IF(AND($D582 &lt;&gt; "", $D582 &lt;&gt; $E582, $F582 &lt;&gt; "x.x.x.x.x.x.x"), VLOOKUP($C582, Parameter!$A$4:$L$5000, 4, FALSE), "")</f>
        <v/>
      </c>
      <c r="BY582" s="56">
        <f t="shared" si="231"/>
        <v>0</v>
      </c>
      <c r="BZ582" s="55" t="str">
        <f t="shared" si="232"/>
        <v>Intra</v>
      </c>
      <c r="CA582" s="55" t="str">
        <f>IF($BZ582="Ekstra", Parameter3!$B$2, "")</f>
        <v/>
      </c>
      <c r="CB582" s="55" t="str">
        <f>IF($BZ582="Ekstra", Parameter3!$C$2, "")</f>
        <v/>
      </c>
      <c r="CC582" s="55" t="str">
        <f>IF($BZ582="Ekstra", VLOOKUP($E582, Parameter!$E$3:$N$5000, 9, FALSE), "")</f>
        <v/>
      </c>
      <c r="CD582" s="55" t="str">
        <f>IF($BZ582="Ekstra", VLOOKUP($E582, Parameter!$E$3:$N$5000, 10, FALSE), "")</f>
        <v/>
      </c>
      <c r="CE582" s="56">
        <f t="shared" si="233"/>
        <v>0</v>
      </c>
      <c r="CF582" s="55" t="str">
        <f t="shared" si="245"/>
        <v/>
      </c>
      <c r="CG582" s="55" t="str">
        <f t="shared" si="245"/>
        <v/>
      </c>
      <c r="CH582" s="55" t="str">
        <f t="shared" si="234"/>
        <v/>
      </c>
      <c r="CI582" s="55" t="str">
        <f>IF($F582="x.x.x.x.x.x.x", VLOOKUP($C582, Parameter!$A$4:$L$5000, 4, FALSE), "")</f>
        <v/>
      </c>
      <c r="CJ582" s="56">
        <f t="shared" si="235"/>
        <v>0</v>
      </c>
      <c r="CM582" s="4" t="str">
        <f t="shared" si="236"/>
        <v>...-...-.....</v>
      </c>
      <c r="CN582" s="57">
        <f t="shared" si="237"/>
        <v>0</v>
      </c>
      <c r="CO582" s="58">
        <f t="shared" si="238"/>
        <v>0</v>
      </c>
      <c r="CP582" s="4" t="str">
        <f t="shared" si="239"/>
        <v/>
      </c>
      <c r="CQ582" s="4" t="b">
        <f t="shared" si="240"/>
        <v>0</v>
      </c>
      <c r="CR582" s="4" t="str">
        <f t="shared" si="241"/>
        <v/>
      </c>
      <c r="CS582" s="4" t="str">
        <f t="shared" si="242"/>
        <v/>
      </c>
      <c r="CT582" s="91" t="b">
        <f t="shared" si="219"/>
        <v>0</v>
      </c>
    </row>
    <row r="583" spans="1:98" s="4" customFormat="1" x14ac:dyDescent="0.25">
      <c r="A583" s="50" t="str">
        <f t="shared" si="220"/>
        <v>...</v>
      </c>
      <c r="B583" s="50" t="str">
        <f t="shared" si="221"/>
        <v>...</v>
      </c>
      <c r="C583" s="50" t="str">
        <f t="shared" si="222"/>
        <v>.....</v>
      </c>
      <c r="D583" s="50" t="str">
        <f>IF($C583=".....","",_xlfn.IFNA(VLOOKUP($C583, Parameter!$A$4:$L$5000, 3, FALSE), ""))</f>
        <v/>
      </c>
      <c r="E583" s="50" t="str">
        <f t="shared" si="223"/>
        <v>.....</v>
      </c>
      <c r="F583" s="50" t="str">
        <f t="shared" si="224"/>
        <v>......</v>
      </c>
      <c r="G583" s="50" t="str">
        <f t="shared" si="225"/>
        <v>...</v>
      </c>
      <c r="H583" s="40">
        <f>IF(E583=".....", 0, _xlfn.IFNA(VLOOKUP($E583, Parameter2!$A$2:$C$5000, 3, FALSE), 0))</f>
        <v>0</v>
      </c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18" t="str">
        <f>IF(C583=".....","",_xlfn.IFNA(VLOOKUP($C583, Parameter!$A$4:$B$5000, 2, FALSE), "Kode belanja salah :("))</f>
        <v/>
      </c>
      <c r="X583" s="35"/>
      <c r="Y583" s="121"/>
      <c r="Z583" s="17"/>
      <c r="AA583" s="20"/>
      <c r="AB583" s="41" t="str">
        <f>IF($C583=".....","",VLOOKUP($C583, Parameter!$A$4:$L$5000, 6, FALSE))</f>
        <v/>
      </c>
      <c r="AC583" s="41" t="str">
        <f>IF($C583=".....","",VLOOKUP($C583, Parameter!$A$4:$L$5000, 7, FALSE))</f>
        <v/>
      </c>
      <c r="AD583" s="41" t="str">
        <f>IF($C583=".....","",VLOOKUP($C583, Parameter!$A$4:$L$5000, 8, FALSE))</f>
        <v/>
      </c>
      <c r="AE583" s="41" t="str">
        <f>IF($C583=".....","",VLOOKUP($C583, Parameter!$A$4:$L$5000, 9, FALSE))</f>
        <v/>
      </c>
      <c r="AF583" s="41" t="str">
        <f>IF($C583=".....","",VLOOKUP($C583, Parameter!$A$4:$L$5000, 10, FALSE))</f>
        <v/>
      </c>
      <c r="AG583" s="41" t="str">
        <f>IF($C583=".....","",VLOOKUP($C583, Parameter!$A$4:$L$5000, 11, FALSE))</f>
        <v/>
      </c>
      <c r="AH583" s="41" t="str">
        <f>IF($C583="..0.0.0.000","",_xlfn.IFNA(VLOOKUP($C583, Parameter!$A$4:$L$5000, 12, FALSE), ""))</f>
        <v/>
      </c>
      <c r="AI583" s="39"/>
      <c r="AJ583" s="39"/>
      <c r="AK583" s="39"/>
      <c r="AL583" s="39"/>
      <c r="AM583" s="39"/>
      <c r="AN583" s="39"/>
      <c r="AO583" s="39"/>
      <c r="AP583" s="41" t="str">
        <f>IF(F583="......", "", _xlfn.IFNA(VLOOKUP(F583, Parameter2!$D$2:$E$15000, 2, FALSE), "Kode aset salah :("))</f>
        <v/>
      </c>
      <c r="AQ583" s="39"/>
      <c r="AR583" s="51"/>
      <c r="AS583" s="52"/>
      <c r="AT583" s="53">
        <f t="shared" si="226"/>
        <v>0</v>
      </c>
      <c r="AU583" s="39" t="str">
        <f t="shared" si="227"/>
        <v/>
      </c>
      <c r="AV583" s="39" t="str">
        <f t="shared" si="228"/>
        <v/>
      </c>
      <c r="AW583" s="39" t="str">
        <f t="shared" si="229"/>
        <v/>
      </c>
      <c r="AX583" s="39" t="str">
        <f t="shared" si="230"/>
        <v/>
      </c>
      <c r="AY583" s="41" t="str">
        <f>IF(G583="...", "", VLOOKUP(G583, UPB!$A$3:$B$5000, 2, FALSE))</f>
        <v/>
      </c>
      <c r="AZ583" s="84"/>
      <c r="BA583" s="76"/>
      <c r="BB583" s="65"/>
      <c r="BC583" s="65"/>
      <c r="BD583" s="54"/>
      <c r="BE583" s="65"/>
      <c r="BF583" s="65"/>
      <c r="BG583" s="65"/>
      <c r="BH583" s="65"/>
      <c r="BI583" s="65"/>
      <c r="BJ583" s="65"/>
      <c r="BK583" s="65"/>
      <c r="BL583" s="65"/>
      <c r="BM583" s="65"/>
      <c r="BN583" s="70"/>
      <c r="BO583" s="65"/>
      <c r="BP583" s="65"/>
      <c r="BQ583" s="65"/>
      <c r="BR583" s="65"/>
      <c r="BS583" s="65"/>
      <c r="BT583" s="65"/>
      <c r="BU583" s="55" t="str">
        <f>IF(AND($D583 &lt;&gt; "", $D583 &lt;&gt; $E583, $F583 &lt;&gt; "x.x.x.x.x.x.x"), VLOOKUP($E583, Parameter!$E$3:$N$5000, 9, FALSE), "")</f>
        <v/>
      </c>
      <c r="BV583" s="55" t="str">
        <f>IF(AND($D583 &lt;&gt; "", $D583 &lt;&gt; $E583, $F583 &lt;&gt; "x.x.x.x.x.x.x"), VLOOKUP($E583, Parameter!$E$3:$N$5000, 10, FALSE), "")</f>
        <v/>
      </c>
      <c r="BW583" s="55" t="str">
        <f>IF(AND($D583 &lt;&gt; "", $D583 &lt;&gt; $E583, $F583 &lt;&gt; "x.x.x.x.x.x.x"), VLOOKUP($C583, Parameter!$A$4:$L$5000, 3, FALSE), "")</f>
        <v/>
      </c>
      <c r="BX583" s="55" t="str">
        <f>IF(AND($D583 &lt;&gt; "", $D583 &lt;&gt; $E583, $F583 &lt;&gt; "x.x.x.x.x.x.x"), VLOOKUP($C583, Parameter!$A$4:$L$5000, 4, FALSE), "")</f>
        <v/>
      </c>
      <c r="BY583" s="56">
        <f t="shared" si="231"/>
        <v>0</v>
      </c>
      <c r="BZ583" s="55" t="str">
        <f t="shared" si="232"/>
        <v>Intra</v>
      </c>
      <c r="CA583" s="55" t="str">
        <f>IF($BZ583="Ekstra", Parameter3!$B$2, "")</f>
        <v/>
      </c>
      <c r="CB583" s="55" t="str">
        <f>IF($BZ583="Ekstra", Parameter3!$C$2, "")</f>
        <v/>
      </c>
      <c r="CC583" s="55" t="str">
        <f>IF($BZ583="Ekstra", VLOOKUP($E583, Parameter!$E$3:$N$5000, 9, FALSE), "")</f>
        <v/>
      </c>
      <c r="CD583" s="55" t="str">
        <f>IF($BZ583="Ekstra", VLOOKUP($E583, Parameter!$E$3:$N$5000, 10, FALSE), "")</f>
        <v/>
      </c>
      <c r="CE583" s="56">
        <f t="shared" si="233"/>
        <v>0</v>
      </c>
      <c r="CF583" s="55" t="str">
        <f t="shared" si="245"/>
        <v/>
      </c>
      <c r="CG583" s="55" t="str">
        <f t="shared" si="245"/>
        <v/>
      </c>
      <c r="CH583" s="55" t="str">
        <f t="shared" si="234"/>
        <v/>
      </c>
      <c r="CI583" s="55" t="str">
        <f>IF($F583="x.x.x.x.x.x.x", VLOOKUP($C583, Parameter!$A$4:$L$5000, 4, FALSE), "")</f>
        <v/>
      </c>
      <c r="CJ583" s="56">
        <f t="shared" si="235"/>
        <v>0</v>
      </c>
      <c r="CM583" s="4" t="str">
        <f t="shared" si="236"/>
        <v>...-...-.....</v>
      </c>
      <c r="CN583" s="57">
        <f t="shared" si="237"/>
        <v>0</v>
      </c>
      <c r="CO583" s="58">
        <f t="shared" si="238"/>
        <v>0</v>
      </c>
      <c r="CP583" s="4" t="str">
        <f t="shared" si="239"/>
        <v/>
      </c>
      <c r="CQ583" s="4" t="b">
        <f t="shared" si="240"/>
        <v>0</v>
      </c>
      <c r="CR583" s="4" t="str">
        <f t="shared" si="241"/>
        <v/>
      </c>
      <c r="CS583" s="4" t="str">
        <f t="shared" si="242"/>
        <v/>
      </c>
      <c r="CT583" s="91" t="b">
        <f t="shared" si="219"/>
        <v>0</v>
      </c>
    </row>
    <row r="584" spans="1:98" s="4" customFormat="1" x14ac:dyDescent="0.25">
      <c r="A584" s="50" t="str">
        <f t="shared" si="220"/>
        <v>...</v>
      </c>
      <c r="B584" s="50" t="str">
        <f t="shared" si="221"/>
        <v>...</v>
      </c>
      <c r="C584" s="50" t="str">
        <f t="shared" si="222"/>
        <v>.....</v>
      </c>
      <c r="D584" s="50" t="str">
        <f>IF($C584=".....","",_xlfn.IFNA(VLOOKUP($C584, Parameter!$A$4:$L$5000, 3, FALSE), ""))</f>
        <v/>
      </c>
      <c r="E584" s="50" t="str">
        <f t="shared" si="223"/>
        <v>.....</v>
      </c>
      <c r="F584" s="50" t="str">
        <f t="shared" si="224"/>
        <v>......</v>
      </c>
      <c r="G584" s="50" t="str">
        <f t="shared" si="225"/>
        <v>...</v>
      </c>
      <c r="H584" s="40">
        <f>IF(E584=".....", 0, _xlfn.IFNA(VLOOKUP($E584, Parameter2!$A$2:$C$5000, 3, FALSE), 0))</f>
        <v>0</v>
      </c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18" t="str">
        <f>IF(C584=".....","",_xlfn.IFNA(VLOOKUP($C584, Parameter!$A$4:$B$5000, 2, FALSE), "Kode belanja salah :("))</f>
        <v/>
      </c>
      <c r="X584" s="35"/>
      <c r="Y584" s="121"/>
      <c r="Z584" s="17"/>
      <c r="AA584" s="20"/>
      <c r="AB584" s="41" t="str">
        <f>IF($C584=".....","",VLOOKUP($C584, Parameter!$A$4:$L$5000, 6, FALSE))</f>
        <v/>
      </c>
      <c r="AC584" s="41" t="str">
        <f>IF($C584=".....","",VLOOKUP($C584, Parameter!$A$4:$L$5000, 7, FALSE))</f>
        <v/>
      </c>
      <c r="AD584" s="41" t="str">
        <f>IF($C584=".....","",VLOOKUP($C584, Parameter!$A$4:$L$5000, 8, FALSE))</f>
        <v/>
      </c>
      <c r="AE584" s="41" t="str">
        <f>IF($C584=".....","",VLOOKUP($C584, Parameter!$A$4:$L$5000, 9, FALSE))</f>
        <v/>
      </c>
      <c r="AF584" s="41" t="str">
        <f>IF($C584=".....","",VLOOKUP($C584, Parameter!$A$4:$L$5000, 10, FALSE))</f>
        <v/>
      </c>
      <c r="AG584" s="41" t="str">
        <f>IF($C584=".....","",VLOOKUP($C584, Parameter!$A$4:$L$5000, 11, FALSE))</f>
        <v/>
      </c>
      <c r="AH584" s="41" t="str">
        <f>IF($C584="..0.0.0.000","",_xlfn.IFNA(VLOOKUP($C584, Parameter!$A$4:$L$5000, 12, FALSE), ""))</f>
        <v/>
      </c>
      <c r="AI584" s="39"/>
      <c r="AJ584" s="39"/>
      <c r="AK584" s="39"/>
      <c r="AL584" s="39"/>
      <c r="AM584" s="39"/>
      <c r="AN584" s="39"/>
      <c r="AO584" s="39"/>
      <c r="AP584" s="41" t="str">
        <f>IF(F584="......", "", _xlfn.IFNA(VLOOKUP(F584, Parameter2!$D$2:$E$15000, 2, FALSE), "Kode aset salah :("))</f>
        <v/>
      </c>
      <c r="AQ584" s="39"/>
      <c r="AR584" s="51"/>
      <c r="AS584" s="52"/>
      <c r="AT584" s="53">
        <f t="shared" si="226"/>
        <v>0</v>
      </c>
      <c r="AU584" s="39" t="str">
        <f t="shared" si="227"/>
        <v/>
      </c>
      <c r="AV584" s="39" t="str">
        <f t="shared" si="228"/>
        <v/>
      </c>
      <c r="AW584" s="39" t="str">
        <f t="shared" si="229"/>
        <v/>
      </c>
      <c r="AX584" s="39" t="str">
        <f t="shared" si="230"/>
        <v/>
      </c>
      <c r="AY584" s="41" t="str">
        <f>IF(G584="...", "", VLOOKUP(G584, UPB!$A$3:$B$5000, 2, FALSE))</f>
        <v/>
      </c>
      <c r="AZ584" s="84"/>
      <c r="BA584" s="76"/>
      <c r="BB584" s="65"/>
      <c r="BC584" s="65"/>
      <c r="BD584" s="54"/>
      <c r="BE584" s="65"/>
      <c r="BF584" s="65"/>
      <c r="BG584" s="65"/>
      <c r="BH584" s="65"/>
      <c r="BI584" s="65"/>
      <c r="BJ584" s="65"/>
      <c r="BK584" s="65"/>
      <c r="BL584" s="65"/>
      <c r="BM584" s="65"/>
      <c r="BN584" s="70"/>
      <c r="BO584" s="65"/>
      <c r="BP584" s="65"/>
      <c r="BQ584" s="65"/>
      <c r="BR584" s="65"/>
      <c r="BS584" s="65"/>
      <c r="BT584" s="65"/>
      <c r="BU584" s="55" t="str">
        <f>IF(AND($D584 &lt;&gt; "", $D584 &lt;&gt; $E584, $F584 &lt;&gt; "x.x.x.x.x.x.x"), VLOOKUP($E584, Parameter!$E$3:$N$5000, 9, FALSE), "")</f>
        <v/>
      </c>
      <c r="BV584" s="55" t="str">
        <f>IF(AND($D584 &lt;&gt; "", $D584 &lt;&gt; $E584, $F584 &lt;&gt; "x.x.x.x.x.x.x"), VLOOKUP($E584, Parameter!$E$3:$N$5000, 10, FALSE), "")</f>
        <v/>
      </c>
      <c r="BW584" s="55" t="str">
        <f>IF(AND($D584 &lt;&gt; "", $D584 &lt;&gt; $E584, $F584 &lt;&gt; "x.x.x.x.x.x.x"), VLOOKUP($C584, Parameter!$A$4:$L$5000, 3, FALSE), "")</f>
        <v/>
      </c>
      <c r="BX584" s="55" t="str">
        <f>IF(AND($D584 &lt;&gt; "", $D584 &lt;&gt; $E584, $F584 &lt;&gt; "x.x.x.x.x.x.x"), VLOOKUP($C584, Parameter!$A$4:$L$5000, 4, FALSE), "")</f>
        <v/>
      </c>
      <c r="BY584" s="56">
        <f t="shared" si="231"/>
        <v>0</v>
      </c>
      <c r="BZ584" s="55" t="str">
        <f t="shared" si="232"/>
        <v>Intra</v>
      </c>
      <c r="CA584" s="55" t="str">
        <f>IF($BZ584="Ekstra", Parameter3!$B$2, "")</f>
        <v/>
      </c>
      <c r="CB584" s="55" t="str">
        <f>IF($BZ584="Ekstra", Parameter3!$C$2, "")</f>
        <v/>
      </c>
      <c r="CC584" s="55" t="str">
        <f>IF($BZ584="Ekstra", VLOOKUP($E584, Parameter!$E$3:$N$5000, 9, FALSE), "")</f>
        <v/>
      </c>
      <c r="CD584" s="55" t="str">
        <f>IF($BZ584="Ekstra", VLOOKUP($E584, Parameter!$E$3:$N$5000, 10, FALSE), "")</f>
        <v/>
      </c>
      <c r="CE584" s="56">
        <f t="shared" si="233"/>
        <v>0</v>
      </c>
      <c r="CF584" s="55" t="str">
        <f t="shared" si="245"/>
        <v/>
      </c>
      <c r="CG584" s="55" t="str">
        <f t="shared" si="245"/>
        <v/>
      </c>
      <c r="CH584" s="55" t="str">
        <f t="shared" si="234"/>
        <v/>
      </c>
      <c r="CI584" s="55" t="str">
        <f>IF($F584="x.x.x.x.x.x.x", VLOOKUP($C584, Parameter!$A$4:$L$5000, 4, FALSE), "")</f>
        <v/>
      </c>
      <c r="CJ584" s="56">
        <f t="shared" si="235"/>
        <v>0</v>
      </c>
      <c r="CM584" s="4" t="str">
        <f t="shared" si="236"/>
        <v>...-...-.....</v>
      </c>
      <c r="CN584" s="57">
        <f t="shared" si="237"/>
        <v>0</v>
      </c>
      <c r="CO584" s="58">
        <f t="shared" si="238"/>
        <v>0</v>
      </c>
      <c r="CP584" s="4" t="str">
        <f t="shared" si="239"/>
        <v/>
      </c>
      <c r="CQ584" s="4" t="b">
        <f t="shared" si="240"/>
        <v>0</v>
      </c>
      <c r="CR584" s="4" t="str">
        <f t="shared" si="241"/>
        <v/>
      </c>
      <c r="CS584" s="4" t="str">
        <f t="shared" si="242"/>
        <v/>
      </c>
      <c r="CT584" s="91" t="b">
        <f t="shared" si="219"/>
        <v>0</v>
      </c>
    </row>
    <row r="585" spans="1:98" s="4" customFormat="1" x14ac:dyDescent="0.25">
      <c r="A585" s="50" t="str">
        <f t="shared" si="220"/>
        <v>...</v>
      </c>
      <c r="B585" s="50" t="str">
        <f t="shared" si="221"/>
        <v>...</v>
      </c>
      <c r="C585" s="50" t="str">
        <f t="shared" si="222"/>
        <v>.....</v>
      </c>
      <c r="D585" s="50" t="str">
        <f>IF($C585=".....","",_xlfn.IFNA(VLOOKUP($C585, Parameter!$A$4:$L$5000, 3, FALSE), ""))</f>
        <v/>
      </c>
      <c r="E585" s="50" t="str">
        <f t="shared" si="223"/>
        <v>.....</v>
      </c>
      <c r="F585" s="50" t="str">
        <f t="shared" si="224"/>
        <v>......</v>
      </c>
      <c r="G585" s="50" t="str">
        <f t="shared" si="225"/>
        <v>...</v>
      </c>
      <c r="H585" s="40">
        <f>IF(E585=".....", 0, _xlfn.IFNA(VLOOKUP($E585, Parameter2!$A$2:$C$5000, 3, FALSE), 0))</f>
        <v>0</v>
      </c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18" t="str">
        <f>IF(C585=".....","",_xlfn.IFNA(VLOOKUP($C585, Parameter!$A$4:$B$5000, 2, FALSE), "Kode belanja salah :("))</f>
        <v/>
      </c>
      <c r="X585" s="35"/>
      <c r="Y585" s="121"/>
      <c r="Z585" s="17"/>
      <c r="AA585" s="20"/>
      <c r="AB585" s="41" t="str">
        <f>IF($C585=".....","",VLOOKUP($C585, Parameter!$A$4:$L$5000, 6, FALSE))</f>
        <v/>
      </c>
      <c r="AC585" s="41" t="str">
        <f>IF($C585=".....","",VLOOKUP($C585, Parameter!$A$4:$L$5000, 7, FALSE))</f>
        <v/>
      </c>
      <c r="AD585" s="41" t="str">
        <f>IF($C585=".....","",VLOOKUP($C585, Parameter!$A$4:$L$5000, 8, FALSE))</f>
        <v/>
      </c>
      <c r="AE585" s="41" t="str">
        <f>IF($C585=".....","",VLOOKUP($C585, Parameter!$A$4:$L$5000, 9, FALSE))</f>
        <v/>
      </c>
      <c r="AF585" s="41" t="str">
        <f>IF($C585=".....","",VLOOKUP($C585, Parameter!$A$4:$L$5000, 10, FALSE))</f>
        <v/>
      </c>
      <c r="AG585" s="41" t="str">
        <f>IF($C585=".....","",VLOOKUP($C585, Parameter!$A$4:$L$5000, 11, FALSE))</f>
        <v/>
      </c>
      <c r="AH585" s="41" t="str">
        <f>IF($C585="..0.0.0.000","",_xlfn.IFNA(VLOOKUP($C585, Parameter!$A$4:$L$5000, 12, FALSE), ""))</f>
        <v/>
      </c>
      <c r="AI585" s="39"/>
      <c r="AJ585" s="39"/>
      <c r="AK585" s="39"/>
      <c r="AL585" s="39"/>
      <c r="AM585" s="39"/>
      <c r="AN585" s="39"/>
      <c r="AO585" s="39"/>
      <c r="AP585" s="41" t="str">
        <f>IF(F585="......", "", _xlfn.IFNA(VLOOKUP(F585, Parameter2!$D$2:$E$15000, 2, FALSE), "Kode aset salah :("))</f>
        <v/>
      </c>
      <c r="AQ585" s="39"/>
      <c r="AR585" s="51"/>
      <c r="AS585" s="52"/>
      <c r="AT585" s="53">
        <f t="shared" si="226"/>
        <v>0</v>
      </c>
      <c r="AU585" s="39" t="str">
        <f t="shared" si="227"/>
        <v/>
      </c>
      <c r="AV585" s="39" t="str">
        <f t="shared" si="228"/>
        <v/>
      </c>
      <c r="AW585" s="39" t="str">
        <f t="shared" si="229"/>
        <v/>
      </c>
      <c r="AX585" s="39" t="str">
        <f t="shared" si="230"/>
        <v/>
      </c>
      <c r="AY585" s="41" t="str">
        <f>IF(G585="...", "", VLOOKUP(G585, UPB!$A$3:$B$5000, 2, FALSE))</f>
        <v/>
      </c>
      <c r="AZ585" s="84"/>
      <c r="BA585" s="76"/>
      <c r="BB585" s="65"/>
      <c r="BC585" s="65"/>
      <c r="BD585" s="54"/>
      <c r="BE585" s="65"/>
      <c r="BF585" s="65"/>
      <c r="BG585" s="65"/>
      <c r="BH585" s="65"/>
      <c r="BI585" s="65"/>
      <c r="BJ585" s="65"/>
      <c r="BK585" s="65"/>
      <c r="BL585" s="65"/>
      <c r="BM585" s="65"/>
      <c r="BN585" s="70"/>
      <c r="BO585" s="65"/>
      <c r="BP585" s="65"/>
      <c r="BQ585" s="65"/>
      <c r="BR585" s="65"/>
      <c r="BS585" s="65"/>
      <c r="BT585" s="65"/>
      <c r="BU585" s="55" t="str">
        <f>IF(AND($D585 &lt;&gt; "", $D585 &lt;&gt; $E585, $F585 &lt;&gt; "x.x.x.x.x.x.x"), VLOOKUP($E585, Parameter!$E$3:$N$5000, 9, FALSE), "")</f>
        <v/>
      </c>
      <c r="BV585" s="55" t="str">
        <f>IF(AND($D585 &lt;&gt; "", $D585 &lt;&gt; $E585, $F585 &lt;&gt; "x.x.x.x.x.x.x"), VLOOKUP($E585, Parameter!$E$3:$N$5000, 10, FALSE), "")</f>
        <v/>
      </c>
      <c r="BW585" s="55" t="str">
        <f>IF(AND($D585 &lt;&gt; "", $D585 &lt;&gt; $E585, $F585 &lt;&gt; "x.x.x.x.x.x.x"), VLOOKUP($C585, Parameter!$A$4:$L$5000, 3, FALSE), "")</f>
        <v/>
      </c>
      <c r="BX585" s="55" t="str">
        <f>IF(AND($D585 &lt;&gt; "", $D585 &lt;&gt; $E585, $F585 &lt;&gt; "x.x.x.x.x.x.x"), VLOOKUP($C585, Parameter!$A$4:$L$5000, 4, FALSE), "")</f>
        <v/>
      </c>
      <c r="BY585" s="56">
        <f t="shared" si="231"/>
        <v>0</v>
      </c>
      <c r="BZ585" s="55" t="str">
        <f t="shared" si="232"/>
        <v>Intra</v>
      </c>
      <c r="CA585" s="55" t="str">
        <f>IF($BZ585="Ekstra", Parameter3!$B$2, "")</f>
        <v/>
      </c>
      <c r="CB585" s="55" t="str">
        <f>IF($BZ585="Ekstra", Parameter3!$C$2, "")</f>
        <v/>
      </c>
      <c r="CC585" s="55" t="str">
        <f>IF($BZ585="Ekstra", VLOOKUP($E585, Parameter!$E$3:$N$5000, 9, FALSE), "")</f>
        <v/>
      </c>
      <c r="CD585" s="55" t="str">
        <f>IF($BZ585="Ekstra", VLOOKUP($E585, Parameter!$E$3:$N$5000, 10, FALSE), "")</f>
        <v/>
      </c>
      <c r="CE585" s="56">
        <f t="shared" si="233"/>
        <v>0</v>
      </c>
      <c r="CF585" s="55" t="str">
        <f t="shared" si="245"/>
        <v/>
      </c>
      <c r="CG585" s="55" t="str">
        <f t="shared" si="245"/>
        <v/>
      </c>
      <c r="CH585" s="55" t="str">
        <f t="shared" si="234"/>
        <v/>
      </c>
      <c r="CI585" s="55" t="str">
        <f>IF($F585="x.x.x.x.x.x.x", VLOOKUP($C585, Parameter!$A$4:$L$5000, 4, FALSE), "")</f>
        <v/>
      </c>
      <c r="CJ585" s="56">
        <f t="shared" si="235"/>
        <v>0</v>
      </c>
      <c r="CM585" s="4" t="str">
        <f t="shared" si="236"/>
        <v>...-...-.....</v>
      </c>
      <c r="CN585" s="57">
        <f t="shared" si="237"/>
        <v>0</v>
      </c>
      <c r="CO585" s="58">
        <f t="shared" si="238"/>
        <v>0</v>
      </c>
      <c r="CP585" s="4" t="str">
        <f t="shared" si="239"/>
        <v/>
      </c>
      <c r="CQ585" s="4" t="b">
        <f t="shared" si="240"/>
        <v>0</v>
      </c>
      <c r="CR585" s="4" t="str">
        <f t="shared" si="241"/>
        <v/>
      </c>
      <c r="CS585" s="4" t="str">
        <f t="shared" si="242"/>
        <v/>
      </c>
      <c r="CT585" s="91" t="b">
        <f t="shared" si="219"/>
        <v>0</v>
      </c>
    </row>
    <row r="586" spans="1:98" s="4" customFormat="1" x14ac:dyDescent="0.25">
      <c r="A586" s="50" t="str">
        <f t="shared" si="220"/>
        <v>...</v>
      </c>
      <c r="B586" s="50" t="str">
        <f t="shared" si="221"/>
        <v>...</v>
      </c>
      <c r="C586" s="50" t="str">
        <f t="shared" si="222"/>
        <v>.....</v>
      </c>
      <c r="D586" s="50" t="str">
        <f>IF($C586=".....","",_xlfn.IFNA(VLOOKUP($C586, Parameter!$A$4:$L$5000, 3, FALSE), ""))</f>
        <v/>
      </c>
      <c r="E586" s="50" t="str">
        <f t="shared" si="223"/>
        <v>.....</v>
      </c>
      <c r="F586" s="50" t="str">
        <f t="shared" si="224"/>
        <v>......</v>
      </c>
      <c r="G586" s="50" t="str">
        <f t="shared" si="225"/>
        <v>...</v>
      </c>
      <c r="H586" s="40">
        <f>IF(E586=".....", 0, _xlfn.IFNA(VLOOKUP($E586, Parameter2!$A$2:$C$5000, 3, FALSE), 0))</f>
        <v>0</v>
      </c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18" t="str">
        <f>IF(C586=".....","",_xlfn.IFNA(VLOOKUP($C586, Parameter!$A$4:$B$5000, 2, FALSE), "Kode belanja salah :("))</f>
        <v/>
      </c>
      <c r="X586" s="35"/>
      <c r="Y586" s="121"/>
      <c r="Z586" s="17"/>
      <c r="AA586" s="20"/>
      <c r="AB586" s="41" t="str">
        <f>IF($C586=".....","",VLOOKUP($C586, Parameter!$A$4:$L$5000, 6, FALSE))</f>
        <v/>
      </c>
      <c r="AC586" s="41" t="str">
        <f>IF($C586=".....","",VLOOKUP($C586, Parameter!$A$4:$L$5000, 7, FALSE))</f>
        <v/>
      </c>
      <c r="AD586" s="41" t="str">
        <f>IF($C586=".....","",VLOOKUP($C586, Parameter!$A$4:$L$5000, 8, FALSE))</f>
        <v/>
      </c>
      <c r="AE586" s="41" t="str">
        <f>IF($C586=".....","",VLOOKUP($C586, Parameter!$A$4:$L$5000, 9, FALSE))</f>
        <v/>
      </c>
      <c r="AF586" s="41" t="str">
        <f>IF($C586=".....","",VLOOKUP($C586, Parameter!$A$4:$L$5000, 10, FALSE))</f>
        <v/>
      </c>
      <c r="AG586" s="41" t="str">
        <f>IF($C586=".....","",VLOOKUP($C586, Parameter!$A$4:$L$5000, 11, FALSE))</f>
        <v/>
      </c>
      <c r="AH586" s="41" t="str">
        <f>IF($C586="..0.0.0.000","",_xlfn.IFNA(VLOOKUP($C586, Parameter!$A$4:$L$5000, 12, FALSE), ""))</f>
        <v/>
      </c>
      <c r="AI586" s="39"/>
      <c r="AJ586" s="39"/>
      <c r="AK586" s="39"/>
      <c r="AL586" s="39"/>
      <c r="AM586" s="39"/>
      <c r="AN586" s="39"/>
      <c r="AO586" s="39"/>
      <c r="AP586" s="41" t="str">
        <f>IF(F586="......", "", _xlfn.IFNA(VLOOKUP(F586, Parameter2!$D$2:$E$15000, 2, FALSE), "Kode aset salah :("))</f>
        <v/>
      </c>
      <c r="AQ586" s="39"/>
      <c r="AR586" s="51"/>
      <c r="AS586" s="52"/>
      <c r="AT586" s="53">
        <f t="shared" si="226"/>
        <v>0</v>
      </c>
      <c r="AU586" s="39" t="str">
        <f t="shared" si="227"/>
        <v/>
      </c>
      <c r="AV586" s="39" t="str">
        <f t="shared" si="228"/>
        <v/>
      </c>
      <c r="AW586" s="39" t="str">
        <f t="shared" si="229"/>
        <v/>
      </c>
      <c r="AX586" s="39" t="str">
        <f t="shared" si="230"/>
        <v/>
      </c>
      <c r="AY586" s="41" t="str">
        <f>IF(G586="...", "", VLOOKUP(G586, UPB!$A$3:$B$5000, 2, FALSE))</f>
        <v/>
      </c>
      <c r="AZ586" s="84"/>
      <c r="BA586" s="76"/>
      <c r="BB586" s="65"/>
      <c r="BC586" s="65"/>
      <c r="BD586" s="54"/>
      <c r="BE586" s="65"/>
      <c r="BF586" s="65"/>
      <c r="BG586" s="65"/>
      <c r="BH586" s="65"/>
      <c r="BI586" s="65"/>
      <c r="BJ586" s="65"/>
      <c r="BK586" s="65"/>
      <c r="BL586" s="65"/>
      <c r="BM586" s="65"/>
      <c r="BN586" s="70"/>
      <c r="BO586" s="65"/>
      <c r="BP586" s="65"/>
      <c r="BQ586" s="65"/>
      <c r="BR586" s="65"/>
      <c r="BS586" s="65"/>
      <c r="BT586" s="65"/>
      <c r="BU586" s="55" t="str">
        <f>IF(AND($D586 &lt;&gt; "", $D586 &lt;&gt; $E586, $F586 &lt;&gt; "x.x.x.x.x.x.x"), VLOOKUP($E586, Parameter!$E$3:$N$5000, 9, FALSE), "")</f>
        <v/>
      </c>
      <c r="BV586" s="55" t="str">
        <f>IF(AND($D586 &lt;&gt; "", $D586 &lt;&gt; $E586, $F586 &lt;&gt; "x.x.x.x.x.x.x"), VLOOKUP($E586, Parameter!$E$3:$N$5000, 10, FALSE), "")</f>
        <v/>
      </c>
      <c r="BW586" s="55" t="str">
        <f>IF(AND($D586 &lt;&gt; "", $D586 &lt;&gt; $E586, $F586 &lt;&gt; "x.x.x.x.x.x.x"), VLOOKUP($C586, Parameter!$A$4:$L$5000, 3, FALSE), "")</f>
        <v/>
      </c>
      <c r="BX586" s="55" t="str">
        <f>IF(AND($D586 &lt;&gt; "", $D586 &lt;&gt; $E586, $F586 &lt;&gt; "x.x.x.x.x.x.x"), VLOOKUP($C586, Parameter!$A$4:$L$5000, 4, FALSE), "")</f>
        <v/>
      </c>
      <c r="BY586" s="56">
        <f t="shared" si="231"/>
        <v>0</v>
      </c>
      <c r="BZ586" s="55" t="str">
        <f t="shared" si="232"/>
        <v>Intra</v>
      </c>
      <c r="CA586" s="55" t="str">
        <f>IF($BZ586="Ekstra", Parameter3!$B$2, "")</f>
        <v/>
      </c>
      <c r="CB586" s="55" t="str">
        <f>IF($BZ586="Ekstra", Parameter3!$C$2, "")</f>
        <v/>
      </c>
      <c r="CC586" s="55" t="str">
        <f>IF($BZ586="Ekstra", VLOOKUP($E586, Parameter!$E$3:$N$5000, 9, FALSE), "")</f>
        <v/>
      </c>
      <c r="CD586" s="55" t="str">
        <f>IF($BZ586="Ekstra", VLOOKUP($E586, Parameter!$E$3:$N$5000, 10, FALSE), "")</f>
        <v/>
      </c>
      <c r="CE586" s="56">
        <f t="shared" si="233"/>
        <v>0</v>
      </c>
      <c r="CF586" s="55" t="str">
        <f t="shared" si="245"/>
        <v/>
      </c>
      <c r="CG586" s="55" t="str">
        <f t="shared" si="245"/>
        <v/>
      </c>
      <c r="CH586" s="55" t="str">
        <f t="shared" si="234"/>
        <v/>
      </c>
      <c r="CI586" s="55" t="str">
        <f>IF($F586="x.x.x.x.x.x.x", VLOOKUP($C586, Parameter!$A$4:$L$5000, 4, FALSE), "")</f>
        <v/>
      </c>
      <c r="CJ586" s="56">
        <f t="shared" si="235"/>
        <v>0</v>
      </c>
      <c r="CM586" s="4" t="str">
        <f t="shared" si="236"/>
        <v>...-...-.....</v>
      </c>
      <c r="CN586" s="57">
        <f t="shared" si="237"/>
        <v>0</v>
      </c>
      <c r="CO586" s="58">
        <f t="shared" si="238"/>
        <v>0</v>
      </c>
      <c r="CP586" s="4" t="str">
        <f t="shared" si="239"/>
        <v/>
      </c>
      <c r="CQ586" s="4" t="b">
        <f t="shared" si="240"/>
        <v>0</v>
      </c>
      <c r="CR586" s="4" t="str">
        <f t="shared" si="241"/>
        <v/>
      </c>
      <c r="CS586" s="4" t="str">
        <f t="shared" si="242"/>
        <v/>
      </c>
      <c r="CT586" s="91" t="b">
        <f t="shared" ref="CT586:CT649" si="246">IF(AK586=5, AU586&amp;"~"&amp;AV586&amp;"~"&amp;AW586&amp;"~"&amp;AX586&amp;"~"&amp;AI586&amp;"~"&amp;AJ586&amp;"~"&amp;AK586&amp;"~"&amp;AL586&amp;"~"&amp;AM586&amp;"~"&amp;AN586&amp;"~"&amp;AO586&amp;"~"&amp;AZ586&amp;"~"&amp;IF(ISBLANK(BR586), "-", BR586)&amp;"~"&amp;IF(ISBLANK(BS586), "-", BS586)&amp;"~"&amp;BT586&amp;"~"&amp;AR586&amp;"~"&amp;AT586&amp;"~"&amp;BA586)</f>
        <v>0</v>
      </c>
    </row>
    <row r="587" spans="1:98" s="4" customFormat="1" x14ac:dyDescent="0.25">
      <c r="A587" s="50" t="str">
        <f t="shared" si="220"/>
        <v>...</v>
      </c>
      <c r="B587" s="50" t="str">
        <f t="shared" si="221"/>
        <v>...</v>
      </c>
      <c r="C587" s="50" t="str">
        <f t="shared" si="222"/>
        <v>.....</v>
      </c>
      <c r="D587" s="50" t="str">
        <f>IF($C587=".....","",_xlfn.IFNA(VLOOKUP($C587, Parameter!$A$4:$L$5000, 3, FALSE), ""))</f>
        <v/>
      </c>
      <c r="E587" s="50" t="str">
        <f t="shared" si="223"/>
        <v>.....</v>
      </c>
      <c r="F587" s="50" t="str">
        <f t="shared" si="224"/>
        <v>......</v>
      </c>
      <c r="G587" s="50" t="str">
        <f t="shared" si="225"/>
        <v>...</v>
      </c>
      <c r="H587" s="40">
        <f>IF(E587=".....", 0, _xlfn.IFNA(VLOOKUP($E587, Parameter2!$A$2:$C$5000, 3, FALSE), 0))</f>
        <v>0</v>
      </c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18" t="str">
        <f>IF(C587=".....","",_xlfn.IFNA(VLOOKUP($C587, Parameter!$A$4:$B$5000, 2, FALSE), "Kode belanja salah :("))</f>
        <v/>
      </c>
      <c r="X587" s="35"/>
      <c r="Y587" s="121"/>
      <c r="Z587" s="17"/>
      <c r="AA587" s="20"/>
      <c r="AB587" s="41" t="str">
        <f>IF($C587=".....","",VLOOKUP($C587, Parameter!$A$4:$L$5000, 6, FALSE))</f>
        <v/>
      </c>
      <c r="AC587" s="41" t="str">
        <f>IF($C587=".....","",VLOOKUP($C587, Parameter!$A$4:$L$5000, 7, FALSE))</f>
        <v/>
      </c>
      <c r="AD587" s="41" t="str">
        <f>IF($C587=".....","",VLOOKUP($C587, Parameter!$A$4:$L$5000, 8, FALSE))</f>
        <v/>
      </c>
      <c r="AE587" s="41" t="str">
        <f>IF($C587=".....","",VLOOKUP($C587, Parameter!$A$4:$L$5000, 9, FALSE))</f>
        <v/>
      </c>
      <c r="AF587" s="41" t="str">
        <f>IF($C587=".....","",VLOOKUP($C587, Parameter!$A$4:$L$5000, 10, FALSE))</f>
        <v/>
      </c>
      <c r="AG587" s="41" t="str">
        <f>IF($C587=".....","",VLOOKUP($C587, Parameter!$A$4:$L$5000, 11, FALSE))</f>
        <v/>
      </c>
      <c r="AH587" s="41" t="str">
        <f>IF($C587="..0.0.0.000","",_xlfn.IFNA(VLOOKUP($C587, Parameter!$A$4:$L$5000, 12, FALSE), ""))</f>
        <v/>
      </c>
      <c r="AI587" s="39"/>
      <c r="AJ587" s="39"/>
      <c r="AK587" s="39"/>
      <c r="AL587" s="39"/>
      <c r="AM587" s="39"/>
      <c r="AN587" s="39"/>
      <c r="AO587" s="39"/>
      <c r="AP587" s="41" t="str">
        <f>IF(F587="......", "", _xlfn.IFNA(VLOOKUP(F587, Parameter2!$D$2:$E$15000, 2, FALSE), "Kode aset salah :("))</f>
        <v/>
      </c>
      <c r="AQ587" s="39"/>
      <c r="AR587" s="51"/>
      <c r="AS587" s="52"/>
      <c r="AT587" s="53">
        <f t="shared" si="226"/>
        <v>0</v>
      </c>
      <c r="AU587" s="39" t="str">
        <f t="shared" si="227"/>
        <v/>
      </c>
      <c r="AV587" s="39" t="str">
        <f t="shared" si="228"/>
        <v/>
      </c>
      <c r="AW587" s="39" t="str">
        <f t="shared" si="229"/>
        <v/>
      </c>
      <c r="AX587" s="39" t="str">
        <f t="shared" si="230"/>
        <v/>
      </c>
      <c r="AY587" s="41" t="str">
        <f>IF(G587="...", "", VLOOKUP(G587, UPB!$A$3:$B$5000, 2, FALSE))</f>
        <v/>
      </c>
      <c r="AZ587" s="84"/>
      <c r="BA587" s="76"/>
      <c r="BB587" s="65"/>
      <c r="BC587" s="65"/>
      <c r="BD587" s="54"/>
      <c r="BE587" s="65"/>
      <c r="BF587" s="65"/>
      <c r="BG587" s="65"/>
      <c r="BH587" s="65"/>
      <c r="BI587" s="65"/>
      <c r="BJ587" s="65"/>
      <c r="BK587" s="65"/>
      <c r="BL587" s="65"/>
      <c r="BM587" s="65"/>
      <c r="BN587" s="70"/>
      <c r="BO587" s="65"/>
      <c r="BP587" s="65"/>
      <c r="BQ587" s="65"/>
      <c r="BR587" s="65"/>
      <c r="BS587" s="65"/>
      <c r="BT587" s="65"/>
      <c r="BU587" s="55" t="str">
        <f>IF(AND($D587 &lt;&gt; "", $D587 &lt;&gt; $E587, $F587 &lt;&gt; "x.x.x.x.x.x.x"), VLOOKUP($E587, Parameter!$E$3:$N$5000, 9, FALSE), "")</f>
        <v/>
      </c>
      <c r="BV587" s="55" t="str">
        <f>IF(AND($D587 &lt;&gt; "", $D587 &lt;&gt; $E587, $F587 &lt;&gt; "x.x.x.x.x.x.x"), VLOOKUP($E587, Parameter!$E$3:$N$5000, 10, FALSE), "")</f>
        <v/>
      </c>
      <c r="BW587" s="55" t="str">
        <f>IF(AND($D587 &lt;&gt; "", $D587 &lt;&gt; $E587, $F587 &lt;&gt; "x.x.x.x.x.x.x"), VLOOKUP($C587, Parameter!$A$4:$L$5000, 3, FALSE), "")</f>
        <v/>
      </c>
      <c r="BX587" s="55" t="str">
        <f>IF(AND($D587 &lt;&gt; "", $D587 &lt;&gt; $E587, $F587 &lt;&gt; "x.x.x.x.x.x.x"), VLOOKUP($C587, Parameter!$A$4:$L$5000, 4, FALSE), "")</f>
        <v/>
      </c>
      <c r="BY587" s="56">
        <f t="shared" si="231"/>
        <v>0</v>
      </c>
      <c r="BZ587" s="55" t="str">
        <f t="shared" si="232"/>
        <v>Intra</v>
      </c>
      <c r="CA587" s="55" t="str">
        <f>IF($BZ587="Ekstra", Parameter3!$B$2, "")</f>
        <v/>
      </c>
      <c r="CB587" s="55" t="str">
        <f>IF($BZ587="Ekstra", Parameter3!$C$2, "")</f>
        <v/>
      </c>
      <c r="CC587" s="55" t="str">
        <f>IF($BZ587="Ekstra", VLOOKUP($E587, Parameter!$E$3:$N$5000, 9, FALSE), "")</f>
        <v/>
      </c>
      <c r="CD587" s="55" t="str">
        <f>IF($BZ587="Ekstra", VLOOKUP($E587, Parameter!$E$3:$N$5000, 10, FALSE), "")</f>
        <v/>
      </c>
      <c r="CE587" s="56">
        <f t="shared" si="233"/>
        <v>0</v>
      </c>
      <c r="CF587" s="55" t="str">
        <f t="shared" si="245"/>
        <v/>
      </c>
      <c r="CG587" s="55" t="str">
        <f t="shared" si="245"/>
        <v/>
      </c>
      <c r="CH587" s="55" t="str">
        <f t="shared" si="234"/>
        <v/>
      </c>
      <c r="CI587" s="55" t="str">
        <f>IF($F587="x.x.x.x.x.x.x", VLOOKUP($C587, Parameter!$A$4:$L$5000, 4, FALSE), "")</f>
        <v/>
      </c>
      <c r="CJ587" s="56">
        <f t="shared" si="235"/>
        <v>0</v>
      </c>
      <c r="CM587" s="4" t="str">
        <f t="shared" si="236"/>
        <v>...-...-.....</v>
      </c>
      <c r="CN587" s="57">
        <f t="shared" si="237"/>
        <v>0</v>
      </c>
      <c r="CO587" s="58">
        <f t="shared" si="238"/>
        <v>0</v>
      </c>
      <c r="CP587" s="4" t="str">
        <f t="shared" si="239"/>
        <v/>
      </c>
      <c r="CQ587" s="4" t="b">
        <f t="shared" si="240"/>
        <v>0</v>
      </c>
      <c r="CR587" s="4" t="str">
        <f t="shared" si="241"/>
        <v/>
      </c>
      <c r="CS587" s="4" t="str">
        <f t="shared" si="242"/>
        <v/>
      </c>
      <c r="CT587" s="91" t="b">
        <f t="shared" si="246"/>
        <v>0</v>
      </c>
    </row>
    <row r="588" spans="1:98" s="4" customFormat="1" x14ac:dyDescent="0.25">
      <c r="A588" s="50" t="str">
        <f t="shared" ref="A588:A651" si="247">I588&amp;"."&amp;J588&amp;"."&amp;K588&amp;"."&amp;L588</f>
        <v>...</v>
      </c>
      <c r="B588" s="50" t="str">
        <f t="shared" ref="B588:B651" si="248">M588&amp;"."&amp;N588&amp;"."&amp;O588&amp;"."&amp;P588</f>
        <v>...</v>
      </c>
      <c r="C588" s="50" t="str">
        <f t="shared" ref="C588:C651" si="249">Q588&amp;"."&amp;R588&amp;"."&amp;S588&amp;"."&amp;T588&amp;"."&amp;U588&amp;"."&amp;V588</f>
        <v>.....</v>
      </c>
      <c r="D588" s="50" t="str">
        <f>IF($C588=".....","",_xlfn.IFNA(VLOOKUP($C588, Parameter!$A$4:$L$5000, 3, FALSE), ""))</f>
        <v/>
      </c>
      <c r="E588" s="50" t="str">
        <f t="shared" ref="E588:E651" si="250">$AI588&amp;"."&amp;$AJ588&amp;"."&amp;$AK588&amp;"."&amp;$AL588&amp;"."&amp;$AM588&amp;"."&amp;$AN588</f>
        <v>.....</v>
      </c>
      <c r="F588" s="50" t="str">
        <f t="shared" ref="F588:F651" si="251">$AI588&amp;"."&amp;$AJ588&amp;"."&amp;$AK588&amp;"."&amp;$AL588&amp;"."&amp;$AM588&amp;"."&amp;$AN588&amp;"."&amp;$AO588</f>
        <v>......</v>
      </c>
      <c r="G588" s="50" t="str">
        <f t="shared" ref="G588:G651" si="252">AU588&amp;"."&amp;AV588&amp;"."&amp;AW588&amp;"."&amp;AX588</f>
        <v>...</v>
      </c>
      <c r="H588" s="40">
        <f>IF(E588=".....", 0, _xlfn.IFNA(VLOOKUP($E588, Parameter2!$A$2:$C$5000, 3, FALSE), 0))</f>
        <v>0</v>
      </c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18" t="str">
        <f>IF(C588=".....","",_xlfn.IFNA(VLOOKUP($C588, Parameter!$A$4:$B$5000, 2, FALSE), "Kode belanja salah :("))</f>
        <v/>
      </c>
      <c r="X588" s="35"/>
      <c r="Y588" s="121"/>
      <c r="Z588" s="17"/>
      <c r="AA588" s="20"/>
      <c r="AB588" s="41" t="str">
        <f>IF($C588=".....","",VLOOKUP($C588, Parameter!$A$4:$L$5000, 6, FALSE))</f>
        <v/>
      </c>
      <c r="AC588" s="41" t="str">
        <f>IF($C588=".....","",VLOOKUP($C588, Parameter!$A$4:$L$5000, 7, FALSE))</f>
        <v/>
      </c>
      <c r="AD588" s="41" t="str">
        <f>IF($C588=".....","",VLOOKUP($C588, Parameter!$A$4:$L$5000, 8, FALSE))</f>
        <v/>
      </c>
      <c r="AE588" s="41" t="str">
        <f>IF($C588=".....","",VLOOKUP($C588, Parameter!$A$4:$L$5000, 9, FALSE))</f>
        <v/>
      </c>
      <c r="AF588" s="41" t="str">
        <f>IF($C588=".....","",VLOOKUP($C588, Parameter!$A$4:$L$5000, 10, FALSE))</f>
        <v/>
      </c>
      <c r="AG588" s="41" t="str">
        <f>IF($C588=".....","",VLOOKUP($C588, Parameter!$A$4:$L$5000, 11, FALSE))</f>
        <v/>
      </c>
      <c r="AH588" s="41" t="str">
        <f>IF($C588="..0.0.0.000","",_xlfn.IFNA(VLOOKUP($C588, Parameter!$A$4:$L$5000, 12, FALSE), ""))</f>
        <v/>
      </c>
      <c r="AI588" s="39"/>
      <c r="AJ588" s="39"/>
      <c r="AK588" s="39"/>
      <c r="AL588" s="39"/>
      <c r="AM588" s="39"/>
      <c r="AN588" s="39"/>
      <c r="AO588" s="39"/>
      <c r="AP588" s="41" t="str">
        <f>IF(F588="......", "", _xlfn.IFNA(VLOOKUP(F588, Parameter2!$D$2:$E$15000, 2, FALSE), "Kode aset salah :("))</f>
        <v/>
      </c>
      <c r="AQ588" s="39"/>
      <c r="AR588" s="51"/>
      <c r="AS588" s="52"/>
      <c r="AT588" s="53">
        <f t="shared" ref="AT588:AT651" si="253">IF(OR(ISBLANK(AR588), AR588=0), 0, AS588/AR588)</f>
        <v>0</v>
      </c>
      <c r="AU588" s="39" t="str">
        <f t="shared" ref="AU588:AU651" si="254">IF(ISBLANK($AI588), "", $I$1)</f>
        <v/>
      </c>
      <c r="AV588" s="39" t="str">
        <f t="shared" ref="AV588:AV651" si="255">IF(ISBLANK($AI588), "", $J$1)</f>
        <v/>
      </c>
      <c r="AW588" s="39" t="str">
        <f t="shared" ref="AW588:AW651" si="256">IF(ISBLANK($AI588), "", $K$1)</f>
        <v/>
      </c>
      <c r="AX588" s="39" t="str">
        <f t="shared" ref="AX588:AX651" si="257">IF(ISBLANK($AI588), "", $L$1)</f>
        <v/>
      </c>
      <c r="AY588" s="41" t="str">
        <f>IF(G588="...", "", VLOOKUP(G588, UPB!$A$3:$B$5000, 2, FALSE))</f>
        <v/>
      </c>
      <c r="AZ588" s="84"/>
      <c r="BA588" s="76"/>
      <c r="BB588" s="65"/>
      <c r="BC588" s="65"/>
      <c r="BD588" s="54"/>
      <c r="BE588" s="65"/>
      <c r="BF588" s="65"/>
      <c r="BG588" s="65"/>
      <c r="BH588" s="65"/>
      <c r="BI588" s="65"/>
      <c r="BJ588" s="65"/>
      <c r="BK588" s="65"/>
      <c r="BL588" s="65"/>
      <c r="BM588" s="65"/>
      <c r="BN588" s="70"/>
      <c r="BO588" s="65"/>
      <c r="BP588" s="65"/>
      <c r="BQ588" s="65"/>
      <c r="BR588" s="65"/>
      <c r="BS588" s="65"/>
      <c r="BT588" s="65"/>
      <c r="BU588" s="55" t="str">
        <f>IF(AND($D588 &lt;&gt; "", $D588 &lt;&gt; $E588, $F588 &lt;&gt; "x.x.x.x.x.x.x"), VLOOKUP($E588, Parameter!$E$3:$N$5000, 9, FALSE), "")</f>
        <v/>
      </c>
      <c r="BV588" s="55" t="str">
        <f>IF(AND($D588 &lt;&gt; "", $D588 &lt;&gt; $E588, $F588 &lt;&gt; "x.x.x.x.x.x.x"), VLOOKUP($E588, Parameter!$E$3:$N$5000, 10, FALSE), "")</f>
        <v/>
      </c>
      <c r="BW588" s="55" t="str">
        <f>IF(AND($D588 &lt;&gt; "", $D588 &lt;&gt; $E588, $F588 &lt;&gt; "x.x.x.x.x.x.x"), VLOOKUP($C588, Parameter!$A$4:$L$5000, 3, FALSE), "")</f>
        <v/>
      </c>
      <c r="BX588" s="55" t="str">
        <f>IF(AND($D588 &lt;&gt; "", $D588 &lt;&gt; $E588, $F588 &lt;&gt; "x.x.x.x.x.x.x"), VLOOKUP($C588, Parameter!$A$4:$L$5000, 4, FALSE), "")</f>
        <v/>
      </c>
      <c r="BY588" s="56">
        <f t="shared" ref="BY588:BY651" si="258">IF(AND($D588 &lt;&gt; "", $D588 &lt;&gt; $E588, $F588 &lt;&gt; "x.x.x.x.x.x.x"), $AS588, 0)</f>
        <v>0</v>
      </c>
      <c r="BZ588" s="55" t="str">
        <f t="shared" ref="BZ588:BZ651" si="259">IF(AT588&lt;H588, "Ekstra", "Intra")</f>
        <v>Intra</v>
      </c>
      <c r="CA588" s="55" t="str">
        <f>IF($BZ588="Ekstra", Parameter3!$B$2, "")</f>
        <v/>
      </c>
      <c r="CB588" s="55" t="str">
        <f>IF($BZ588="Ekstra", Parameter3!$C$2, "")</f>
        <v/>
      </c>
      <c r="CC588" s="55" t="str">
        <f>IF($BZ588="Ekstra", VLOOKUP($E588, Parameter!$E$3:$N$5000, 9, FALSE), "")</f>
        <v/>
      </c>
      <c r="CD588" s="55" t="str">
        <f>IF($BZ588="Ekstra", VLOOKUP($E588, Parameter!$E$3:$N$5000, 10, FALSE), "")</f>
        <v/>
      </c>
      <c r="CE588" s="56">
        <f t="shared" ref="CE588:CE651" si="260">IF($BZ588="Ekstra", $AS588, 0)</f>
        <v>0</v>
      </c>
      <c r="CF588" s="55" t="str">
        <f t="shared" si="245"/>
        <v/>
      </c>
      <c r="CG588" s="55" t="str">
        <f t="shared" si="245"/>
        <v/>
      </c>
      <c r="CH588" s="55" t="str">
        <f t="shared" ref="CH588:CH651" si="261">IF($F588="x.x.x.x.x.x.x", D588, "")</f>
        <v/>
      </c>
      <c r="CI588" s="55" t="str">
        <f>IF($F588="x.x.x.x.x.x.x", VLOOKUP($C588, Parameter!$A$4:$L$5000, 4, FALSE), "")</f>
        <v/>
      </c>
      <c r="CJ588" s="56">
        <f t="shared" ref="CJ588:CJ651" si="262">IF($F588="x.x.x.x.x.x.x", $AS588, 0)</f>
        <v>0</v>
      </c>
      <c r="CM588" s="4" t="str">
        <f t="shared" ref="CM588:CM651" si="263">A588&amp;"-"&amp;B588&amp;"-"&amp;C588</f>
        <v>...-...-.....</v>
      </c>
      <c r="CN588" s="57">
        <f t="shared" ref="CN588:CN651" si="264">AA588</f>
        <v>0</v>
      </c>
      <c r="CO588" s="58">
        <f t="shared" ref="CO588:CO651" si="265">AS588</f>
        <v>0</v>
      </c>
      <c r="CP588" s="4" t="str">
        <f t="shared" ref="CP588:CP651" si="266">IF($AK588=1, AU588&amp;"~"&amp;AV588&amp;"~"&amp;AW588&amp;"~"&amp;AX588&amp;"~"&amp;AI588&amp;"~"&amp;AJ588&amp;"~"&amp;AK588&amp;"~"&amp;AL588&amp;"~"&amp;AM588&amp;"~"&amp;AN588&amp;"~"&amp;AO588&amp;"~"&amp;AZ588&amp;"~"&amp;BB588&amp;"~"&amp;BC588&amp;"~"&amp;BD588&amp;"~"&amp;BE588&amp;"~"&amp;AR588&amp;"~"&amp;AT588&amp;"~"&amp;BF588, "")</f>
        <v/>
      </c>
      <c r="CQ588" s="4" t="b">
        <f t="shared" ref="CQ588:CQ651" si="267">IF($AK588=2, AU588&amp;"~"&amp;AV588&amp;"~"&amp;AW588&amp;"~"&amp;AX588&amp;"~"&amp;AI588&amp;"~"&amp;AJ588&amp;"~"&amp;AK588&amp;"~"&amp;AL588&amp;"~"&amp;AM588&amp;"~"&amp;AN588&amp;"~"&amp;AO588&amp;"~"&amp;AZ588&amp;"~"&amp;IF(ISBLANK(BG588), "-", BG588)&amp;"~"&amp;IF(ISBLANK(BH588), "-", BH588)&amp;"~"&amp;IF(ISBLANK(BI588), "-", BI588)&amp;"~"&amp;IF(ISBLANK(BJ588), "-", BJ588)&amp;"~"&amp;IF(ISBLANK(BK588), "-", BK588)&amp;"~Pembelian~"&amp;AR588&amp;"~"&amp;AT588&amp; "~"&amp;BA588)</f>
        <v>0</v>
      </c>
      <c r="CR588" s="4" t="str">
        <f t="shared" ref="CR588:CR651" si="268">IF(AK588=3, AU588&amp;"~"&amp;AV588&amp;"~"&amp;AW588&amp;"~"&amp;AX588&amp;"~"&amp;AI588&amp;"~"&amp;AJ588&amp;"~"&amp;AK588&amp;"~"&amp;AL588&amp;"~"&amp;AM588&amp;"~"&amp;AN588&amp;"~"&amp;AO588&amp;"~"&amp;AZ588&amp;"~"&amp;BL588&amp;"~"&amp;BM588&amp;"~"&amp;AR588&amp;"~"&amp;AT588&amp;"~"&amp;BN588, "")</f>
        <v/>
      </c>
      <c r="CS588" s="4" t="str">
        <f t="shared" ref="CS588:CS651" si="269">IF(AK588=4, AU588&amp;"~"&amp;AV588&amp;"~"&amp;AW588&amp;"~"&amp;AX588&amp;"~"&amp;AI588&amp;"~"&amp;AJ588&amp;"~"&amp;AK588&amp;"~"&amp;AL588&amp;"~"&amp;AM588&amp;"~"&amp;AN588&amp;"~"&amp;AO588&amp;"~"&amp;AZ588&amp;"~"&amp;BO588&amp;"~"&amp;BP588&amp;"~"&amp;AR588&amp;"~"&amp;AT588&amp;"~"&amp;BQ588, "")</f>
        <v/>
      </c>
      <c r="CT588" s="91" t="b">
        <f t="shared" si="246"/>
        <v>0</v>
      </c>
    </row>
    <row r="589" spans="1:98" s="4" customFormat="1" x14ac:dyDescent="0.25">
      <c r="A589" s="50" t="str">
        <f t="shared" si="247"/>
        <v>...</v>
      </c>
      <c r="B589" s="50" t="str">
        <f t="shared" si="248"/>
        <v>...</v>
      </c>
      <c r="C589" s="50" t="str">
        <f t="shared" si="249"/>
        <v>.....</v>
      </c>
      <c r="D589" s="50" t="str">
        <f>IF($C589=".....","",_xlfn.IFNA(VLOOKUP($C589, Parameter!$A$4:$L$5000, 3, FALSE), ""))</f>
        <v/>
      </c>
      <c r="E589" s="50" t="str">
        <f t="shared" si="250"/>
        <v>.....</v>
      </c>
      <c r="F589" s="50" t="str">
        <f t="shared" si="251"/>
        <v>......</v>
      </c>
      <c r="G589" s="50" t="str">
        <f t="shared" si="252"/>
        <v>...</v>
      </c>
      <c r="H589" s="40">
        <f>IF(E589=".....", 0, _xlfn.IFNA(VLOOKUP($E589, Parameter2!$A$2:$C$5000, 3, FALSE), 0))</f>
        <v>0</v>
      </c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18" t="str">
        <f>IF(C589=".....","",_xlfn.IFNA(VLOOKUP($C589, Parameter!$A$4:$B$5000, 2, FALSE), "Kode belanja salah :("))</f>
        <v/>
      </c>
      <c r="X589" s="35"/>
      <c r="Y589" s="121"/>
      <c r="Z589" s="17"/>
      <c r="AA589" s="20"/>
      <c r="AB589" s="41" t="str">
        <f>IF($C589=".....","",VLOOKUP($C589, Parameter!$A$4:$L$5000, 6, FALSE))</f>
        <v/>
      </c>
      <c r="AC589" s="41" t="str">
        <f>IF($C589=".....","",VLOOKUP($C589, Parameter!$A$4:$L$5000, 7, FALSE))</f>
        <v/>
      </c>
      <c r="AD589" s="41" t="str">
        <f>IF($C589=".....","",VLOOKUP($C589, Parameter!$A$4:$L$5000, 8, FALSE))</f>
        <v/>
      </c>
      <c r="AE589" s="41" t="str">
        <f>IF($C589=".....","",VLOOKUP($C589, Parameter!$A$4:$L$5000, 9, FALSE))</f>
        <v/>
      </c>
      <c r="AF589" s="41" t="str">
        <f>IF($C589=".....","",VLOOKUP($C589, Parameter!$A$4:$L$5000, 10, FALSE))</f>
        <v/>
      </c>
      <c r="AG589" s="41" t="str">
        <f>IF($C589=".....","",VLOOKUP($C589, Parameter!$A$4:$L$5000, 11, FALSE))</f>
        <v/>
      </c>
      <c r="AH589" s="41" t="str">
        <f>IF($C589="..0.0.0.000","",_xlfn.IFNA(VLOOKUP($C589, Parameter!$A$4:$L$5000, 12, FALSE), ""))</f>
        <v/>
      </c>
      <c r="AI589" s="39"/>
      <c r="AJ589" s="39"/>
      <c r="AK589" s="39"/>
      <c r="AL589" s="39"/>
      <c r="AM589" s="39"/>
      <c r="AN589" s="39"/>
      <c r="AO589" s="39"/>
      <c r="AP589" s="41" t="str">
        <f>IF(F589="......", "", _xlfn.IFNA(VLOOKUP(F589, Parameter2!$D$2:$E$15000, 2, FALSE), "Kode aset salah :("))</f>
        <v/>
      </c>
      <c r="AQ589" s="39"/>
      <c r="AR589" s="51"/>
      <c r="AS589" s="52"/>
      <c r="AT589" s="53">
        <f t="shared" si="253"/>
        <v>0</v>
      </c>
      <c r="AU589" s="39" t="str">
        <f t="shared" si="254"/>
        <v/>
      </c>
      <c r="AV589" s="39" t="str">
        <f t="shared" si="255"/>
        <v/>
      </c>
      <c r="AW589" s="39" t="str">
        <f t="shared" si="256"/>
        <v/>
      </c>
      <c r="AX589" s="39" t="str">
        <f t="shared" si="257"/>
        <v/>
      </c>
      <c r="AY589" s="41" t="str">
        <f>IF(G589="...", "", VLOOKUP(G589, UPB!$A$3:$B$5000, 2, FALSE))</f>
        <v/>
      </c>
      <c r="AZ589" s="84"/>
      <c r="BA589" s="76"/>
      <c r="BB589" s="65"/>
      <c r="BC589" s="65"/>
      <c r="BD589" s="54"/>
      <c r="BE589" s="65"/>
      <c r="BF589" s="65"/>
      <c r="BG589" s="65"/>
      <c r="BH589" s="65"/>
      <c r="BI589" s="65"/>
      <c r="BJ589" s="65"/>
      <c r="BK589" s="65"/>
      <c r="BL589" s="65"/>
      <c r="BM589" s="65"/>
      <c r="BN589" s="70"/>
      <c r="BO589" s="65"/>
      <c r="BP589" s="65"/>
      <c r="BQ589" s="65"/>
      <c r="BR589" s="65"/>
      <c r="BS589" s="65"/>
      <c r="BT589" s="65"/>
      <c r="BU589" s="55" t="str">
        <f>IF(AND($D589 &lt;&gt; "", $D589 &lt;&gt; $E589, $F589 &lt;&gt; "x.x.x.x.x.x.x"), VLOOKUP($E589, Parameter!$E$3:$N$5000, 9, FALSE), "")</f>
        <v/>
      </c>
      <c r="BV589" s="55" t="str">
        <f>IF(AND($D589 &lt;&gt; "", $D589 &lt;&gt; $E589, $F589 &lt;&gt; "x.x.x.x.x.x.x"), VLOOKUP($E589, Parameter!$E$3:$N$5000, 10, FALSE), "")</f>
        <v/>
      </c>
      <c r="BW589" s="55" t="str">
        <f>IF(AND($D589 &lt;&gt; "", $D589 &lt;&gt; $E589, $F589 &lt;&gt; "x.x.x.x.x.x.x"), VLOOKUP($C589, Parameter!$A$4:$L$5000, 3, FALSE), "")</f>
        <v/>
      </c>
      <c r="BX589" s="55" t="str">
        <f>IF(AND($D589 &lt;&gt; "", $D589 &lt;&gt; $E589, $F589 &lt;&gt; "x.x.x.x.x.x.x"), VLOOKUP($C589, Parameter!$A$4:$L$5000, 4, FALSE), "")</f>
        <v/>
      </c>
      <c r="BY589" s="56">
        <f t="shared" si="258"/>
        <v>0</v>
      </c>
      <c r="BZ589" s="55" t="str">
        <f t="shared" si="259"/>
        <v>Intra</v>
      </c>
      <c r="CA589" s="55" t="str">
        <f>IF($BZ589="Ekstra", Parameter3!$B$2, "")</f>
        <v/>
      </c>
      <c r="CB589" s="55" t="str">
        <f>IF($BZ589="Ekstra", Parameter3!$C$2, "")</f>
        <v/>
      </c>
      <c r="CC589" s="55" t="str">
        <f>IF($BZ589="Ekstra", VLOOKUP($E589, Parameter!$E$3:$N$5000, 9, FALSE), "")</f>
        <v/>
      </c>
      <c r="CD589" s="55" t="str">
        <f>IF($BZ589="Ekstra", VLOOKUP($E589, Parameter!$E$3:$N$5000, 10, FALSE), "")</f>
        <v/>
      </c>
      <c r="CE589" s="56">
        <f t="shared" si="260"/>
        <v>0</v>
      </c>
      <c r="CF589" s="55" t="str">
        <f t="shared" si="245"/>
        <v/>
      </c>
      <c r="CG589" s="55" t="str">
        <f t="shared" si="245"/>
        <v/>
      </c>
      <c r="CH589" s="55" t="str">
        <f t="shared" si="261"/>
        <v/>
      </c>
      <c r="CI589" s="55" t="str">
        <f>IF($F589="x.x.x.x.x.x.x", VLOOKUP($C589, Parameter!$A$4:$L$5000, 4, FALSE), "")</f>
        <v/>
      </c>
      <c r="CJ589" s="56">
        <f t="shared" si="262"/>
        <v>0</v>
      </c>
      <c r="CM589" s="4" t="str">
        <f t="shared" si="263"/>
        <v>...-...-.....</v>
      </c>
      <c r="CN589" s="57">
        <f t="shared" si="264"/>
        <v>0</v>
      </c>
      <c r="CO589" s="58">
        <f t="shared" si="265"/>
        <v>0</v>
      </c>
      <c r="CP589" s="4" t="str">
        <f t="shared" si="266"/>
        <v/>
      </c>
      <c r="CQ589" s="4" t="b">
        <f t="shared" si="267"/>
        <v>0</v>
      </c>
      <c r="CR589" s="4" t="str">
        <f t="shared" si="268"/>
        <v/>
      </c>
      <c r="CS589" s="4" t="str">
        <f t="shared" si="269"/>
        <v/>
      </c>
      <c r="CT589" s="91" t="b">
        <f t="shared" si="246"/>
        <v>0</v>
      </c>
    </row>
    <row r="590" spans="1:98" s="4" customFormat="1" x14ac:dyDescent="0.25">
      <c r="A590" s="50" t="str">
        <f t="shared" si="247"/>
        <v>...</v>
      </c>
      <c r="B590" s="50" t="str">
        <f t="shared" si="248"/>
        <v>...</v>
      </c>
      <c r="C590" s="50" t="str">
        <f t="shared" si="249"/>
        <v>.....</v>
      </c>
      <c r="D590" s="50" t="str">
        <f>IF($C590=".....","",_xlfn.IFNA(VLOOKUP($C590, Parameter!$A$4:$L$5000, 3, FALSE), ""))</f>
        <v/>
      </c>
      <c r="E590" s="50" t="str">
        <f t="shared" si="250"/>
        <v>.....</v>
      </c>
      <c r="F590" s="50" t="str">
        <f t="shared" si="251"/>
        <v>......</v>
      </c>
      <c r="G590" s="50" t="str">
        <f t="shared" si="252"/>
        <v>...</v>
      </c>
      <c r="H590" s="40">
        <f>IF(E590=".....", 0, _xlfn.IFNA(VLOOKUP($E590, Parameter2!$A$2:$C$5000, 3, FALSE), 0))</f>
        <v>0</v>
      </c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18" t="str">
        <f>IF(C590=".....","",_xlfn.IFNA(VLOOKUP($C590, Parameter!$A$4:$B$5000, 2, FALSE), "Kode belanja salah :("))</f>
        <v/>
      </c>
      <c r="X590" s="35"/>
      <c r="Y590" s="121"/>
      <c r="Z590" s="17"/>
      <c r="AA590" s="20"/>
      <c r="AB590" s="41" t="str">
        <f>IF($C590=".....","",VLOOKUP($C590, Parameter!$A$4:$L$5000, 6, FALSE))</f>
        <v/>
      </c>
      <c r="AC590" s="41" t="str">
        <f>IF($C590=".....","",VLOOKUP($C590, Parameter!$A$4:$L$5000, 7, FALSE))</f>
        <v/>
      </c>
      <c r="AD590" s="41" t="str">
        <f>IF($C590=".....","",VLOOKUP($C590, Parameter!$A$4:$L$5000, 8, FALSE))</f>
        <v/>
      </c>
      <c r="AE590" s="41" t="str">
        <f>IF($C590=".....","",VLOOKUP($C590, Parameter!$A$4:$L$5000, 9, FALSE))</f>
        <v/>
      </c>
      <c r="AF590" s="41" t="str">
        <f>IF($C590=".....","",VLOOKUP($C590, Parameter!$A$4:$L$5000, 10, FALSE))</f>
        <v/>
      </c>
      <c r="AG590" s="41" t="str">
        <f>IF($C590=".....","",VLOOKUP($C590, Parameter!$A$4:$L$5000, 11, FALSE))</f>
        <v/>
      </c>
      <c r="AH590" s="41" t="str">
        <f>IF($C590="..0.0.0.000","",_xlfn.IFNA(VLOOKUP($C590, Parameter!$A$4:$L$5000, 12, FALSE), ""))</f>
        <v/>
      </c>
      <c r="AI590" s="39"/>
      <c r="AJ590" s="39"/>
      <c r="AK590" s="39"/>
      <c r="AL590" s="39"/>
      <c r="AM590" s="39"/>
      <c r="AN590" s="39"/>
      <c r="AO590" s="39"/>
      <c r="AP590" s="41" t="str">
        <f>IF(F590="......", "", _xlfn.IFNA(VLOOKUP(F590, Parameter2!$D$2:$E$15000, 2, FALSE), "Kode aset salah :("))</f>
        <v/>
      </c>
      <c r="AQ590" s="39"/>
      <c r="AR590" s="51"/>
      <c r="AS590" s="52"/>
      <c r="AT590" s="53">
        <f t="shared" si="253"/>
        <v>0</v>
      </c>
      <c r="AU590" s="39" t="str">
        <f t="shared" si="254"/>
        <v/>
      </c>
      <c r="AV590" s="39" t="str">
        <f t="shared" si="255"/>
        <v/>
      </c>
      <c r="AW590" s="39" t="str">
        <f t="shared" si="256"/>
        <v/>
      </c>
      <c r="AX590" s="39" t="str">
        <f t="shared" si="257"/>
        <v/>
      </c>
      <c r="AY590" s="41" t="str">
        <f>IF(G590="...", "", VLOOKUP(G590, UPB!$A$3:$B$5000, 2, FALSE))</f>
        <v/>
      </c>
      <c r="AZ590" s="84"/>
      <c r="BA590" s="76"/>
      <c r="BB590" s="65"/>
      <c r="BC590" s="65"/>
      <c r="BD590" s="54"/>
      <c r="BE590" s="65"/>
      <c r="BF590" s="65"/>
      <c r="BG590" s="65"/>
      <c r="BH590" s="65"/>
      <c r="BI590" s="65"/>
      <c r="BJ590" s="65"/>
      <c r="BK590" s="65"/>
      <c r="BL590" s="65"/>
      <c r="BM590" s="65"/>
      <c r="BN590" s="70"/>
      <c r="BO590" s="65"/>
      <c r="BP590" s="65"/>
      <c r="BQ590" s="65"/>
      <c r="BR590" s="65"/>
      <c r="BS590" s="65"/>
      <c r="BT590" s="65"/>
      <c r="BU590" s="55" t="str">
        <f>IF(AND($D590 &lt;&gt; "", $D590 &lt;&gt; $E590, $F590 &lt;&gt; "x.x.x.x.x.x.x"), VLOOKUP($E590, Parameter!$E$3:$N$5000, 9, FALSE), "")</f>
        <v/>
      </c>
      <c r="BV590" s="55" t="str">
        <f>IF(AND($D590 &lt;&gt; "", $D590 &lt;&gt; $E590, $F590 &lt;&gt; "x.x.x.x.x.x.x"), VLOOKUP($E590, Parameter!$E$3:$N$5000, 10, FALSE), "")</f>
        <v/>
      </c>
      <c r="BW590" s="55" t="str">
        <f>IF(AND($D590 &lt;&gt; "", $D590 &lt;&gt; $E590, $F590 &lt;&gt; "x.x.x.x.x.x.x"), VLOOKUP($C590, Parameter!$A$4:$L$5000, 3, FALSE), "")</f>
        <v/>
      </c>
      <c r="BX590" s="55" t="str">
        <f>IF(AND($D590 &lt;&gt; "", $D590 &lt;&gt; $E590, $F590 &lt;&gt; "x.x.x.x.x.x.x"), VLOOKUP($C590, Parameter!$A$4:$L$5000, 4, FALSE), "")</f>
        <v/>
      </c>
      <c r="BY590" s="56">
        <f t="shared" si="258"/>
        <v>0</v>
      </c>
      <c r="BZ590" s="55" t="str">
        <f t="shared" si="259"/>
        <v>Intra</v>
      </c>
      <c r="CA590" s="55" t="str">
        <f>IF($BZ590="Ekstra", Parameter3!$B$2, "")</f>
        <v/>
      </c>
      <c r="CB590" s="55" t="str">
        <f>IF($BZ590="Ekstra", Parameter3!$C$2, "")</f>
        <v/>
      </c>
      <c r="CC590" s="55" t="str">
        <f>IF($BZ590="Ekstra", VLOOKUP($E590, Parameter!$E$3:$N$5000, 9, FALSE), "")</f>
        <v/>
      </c>
      <c r="CD590" s="55" t="str">
        <f>IF($BZ590="Ekstra", VLOOKUP($E590, Parameter!$E$3:$N$5000, 10, FALSE), "")</f>
        <v/>
      </c>
      <c r="CE590" s="56">
        <f t="shared" si="260"/>
        <v>0</v>
      </c>
      <c r="CF590" s="55" t="str">
        <f t="shared" si="245"/>
        <v/>
      </c>
      <c r="CG590" s="55" t="str">
        <f t="shared" si="245"/>
        <v/>
      </c>
      <c r="CH590" s="55" t="str">
        <f t="shared" si="261"/>
        <v/>
      </c>
      <c r="CI590" s="55" t="str">
        <f>IF($F590="x.x.x.x.x.x.x", VLOOKUP($C590, Parameter!$A$4:$L$5000, 4, FALSE), "")</f>
        <v/>
      </c>
      <c r="CJ590" s="56">
        <f t="shared" si="262"/>
        <v>0</v>
      </c>
      <c r="CM590" s="4" t="str">
        <f t="shared" si="263"/>
        <v>...-...-.....</v>
      </c>
      <c r="CN590" s="57">
        <f t="shared" si="264"/>
        <v>0</v>
      </c>
      <c r="CO590" s="58">
        <f t="shared" si="265"/>
        <v>0</v>
      </c>
      <c r="CP590" s="4" t="str">
        <f t="shared" si="266"/>
        <v/>
      </c>
      <c r="CQ590" s="4" t="b">
        <f t="shared" si="267"/>
        <v>0</v>
      </c>
      <c r="CR590" s="4" t="str">
        <f t="shared" si="268"/>
        <v/>
      </c>
      <c r="CS590" s="4" t="str">
        <f t="shared" si="269"/>
        <v/>
      </c>
      <c r="CT590" s="91" t="b">
        <f t="shared" si="246"/>
        <v>0</v>
      </c>
    </row>
    <row r="591" spans="1:98" s="4" customFormat="1" x14ac:dyDescent="0.25">
      <c r="A591" s="50" t="str">
        <f t="shared" si="247"/>
        <v>...</v>
      </c>
      <c r="B591" s="50" t="str">
        <f t="shared" si="248"/>
        <v>...</v>
      </c>
      <c r="C591" s="50" t="str">
        <f t="shared" si="249"/>
        <v>.....</v>
      </c>
      <c r="D591" s="50" t="str">
        <f>IF($C591=".....","",_xlfn.IFNA(VLOOKUP($C591, Parameter!$A$4:$L$5000, 3, FALSE), ""))</f>
        <v/>
      </c>
      <c r="E591" s="50" t="str">
        <f t="shared" si="250"/>
        <v>.....</v>
      </c>
      <c r="F591" s="50" t="str">
        <f t="shared" si="251"/>
        <v>......</v>
      </c>
      <c r="G591" s="50" t="str">
        <f t="shared" si="252"/>
        <v>...</v>
      </c>
      <c r="H591" s="40">
        <f>IF(E591=".....", 0, _xlfn.IFNA(VLOOKUP($E591, Parameter2!$A$2:$C$5000, 3, FALSE), 0))</f>
        <v>0</v>
      </c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18" t="str">
        <f>IF(C591=".....","",_xlfn.IFNA(VLOOKUP($C591, Parameter!$A$4:$B$5000, 2, FALSE), "Kode belanja salah :("))</f>
        <v/>
      </c>
      <c r="X591" s="35"/>
      <c r="Y591" s="121"/>
      <c r="Z591" s="17"/>
      <c r="AA591" s="20"/>
      <c r="AB591" s="41" t="str">
        <f>IF($C591=".....","",VLOOKUP($C591, Parameter!$A$4:$L$5000, 6, FALSE))</f>
        <v/>
      </c>
      <c r="AC591" s="41" t="str">
        <f>IF($C591=".....","",VLOOKUP($C591, Parameter!$A$4:$L$5000, 7, FALSE))</f>
        <v/>
      </c>
      <c r="AD591" s="41" t="str">
        <f>IF($C591=".....","",VLOOKUP($C591, Parameter!$A$4:$L$5000, 8, FALSE))</f>
        <v/>
      </c>
      <c r="AE591" s="41" t="str">
        <f>IF($C591=".....","",VLOOKUP($C591, Parameter!$A$4:$L$5000, 9, FALSE))</f>
        <v/>
      </c>
      <c r="AF591" s="41" t="str">
        <f>IF($C591=".....","",VLOOKUP($C591, Parameter!$A$4:$L$5000, 10, FALSE))</f>
        <v/>
      </c>
      <c r="AG591" s="41" t="str">
        <f>IF($C591=".....","",VLOOKUP($C591, Parameter!$A$4:$L$5000, 11, FALSE))</f>
        <v/>
      </c>
      <c r="AH591" s="41" t="str">
        <f>IF($C591="..0.0.0.000","",_xlfn.IFNA(VLOOKUP($C591, Parameter!$A$4:$L$5000, 12, FALSE), ""))</f>
        <v/>
      </c>
      <c r="AI591" s="39"/>
      <c r="AJ591" s="39"/>
      <c r="AK591" s="39"/>
      <c r="AL591" s="39"/>
      <c r="AM591" s="39"/>
      <c r="AN591" s="39"/>
      <c r="AO591" s="39"/>
      <c r="AP591" s="41" t="str">
        <f>IF(F591="......", "", _xlfn.IFNA(VLOOKUP(F591, Parameter2!$D$2:$E$15000, 2, FALSE), "Kode aset salah :("))</f>
        <v/>
      </c>
      <c r="AQ591" s="39"/>
      <c r="AR591" s="51"/>
      <c r="AS591" s="52"/>
      <c r="AT591" s="53">
        <f t="shared" si="253"/>
        <v>0</v>
      </c>
      <c r="AU591" s="39" t="str">
        <f t="shared" si="254"/>
        <v/>
      </c>
      <c r="AV591" s="39" t="str">
        <f t="shared" si="255"/>
        <v/>
      </c>
      <c r="AW591" s="39" t="str">
        <f t="shared" si="256"/>
        <v/>
      </c>
      <c r="AX591" s="39" t="str">
        <f t="shared" si="257"/>
        <v/>
      </c>
      <c r="AY591" s="41" t="str">
        <f>IF(G591="...", "", VLOOKUP(G591, UPB!$A$3:$B$5000, 2, FALSE))</f>
        <v/>
      </c>
      <c r="AZ591" s="84"/>
      <c r="BA591" s="76"/>
      <c r="BB591" s="65"/>
      <c r="BC591" s="65"/>
      <c r="BD591" s="54"/>
      <c r="BE591" s="65"/>
      <c r="BF591" s="65"/>
      <c r="BG591" s="65"/>
      <c r="BH591" s="65"/>
      <c r="BI591" s="65"/>
      <c r="BJ591" s="65"/>
      <c r="BK591" s="65"/>
      <c r="BL591" s="65"/>
      <c r="BM591" s="65"/>
      <c r="BN591" s="70"/>
      <c r="BO591" s="65"/>
      <c r="BP591" s="65"/>
      <c r="BQ591" s="65"/>
      <c r="BR591" s="65"/>
      <c r="BS591" s="65"/>
      <c r="BT591" s="65"/>
      <c r="BU591" s="55" t="str">
        <f>IF(AND($D591 &lt;&gt; "", $D591 &lt;&gt; $E591, $F591 &lt;&gt; "x.x.x.x.x.x.x"), VLOOKUP($E591, Parameter!$E$3:$N$5000, 9, FALSE), "")</f>
        <v/>
      </c>
      <c r="BV591" s="55" t="str">
        <f>IF(AND($D591 &lt;&gt; "", $D591 &lt;&gt; $E591, $F591 &lt;&gt; "x.x.x.x.x.x.x"), VLOOKUP($E591, Parameter!$E$3:$N$5000, 10, FALSE), "")</f>
        <v/>
      </c>
      <c r="BW591" s="55" t="str">
        <f>IF(AND($D591 &lt;&gt; "", $D591 &lt;&gt; $E591, $F591 &lt;&gt; "x.x.x.x.x.x.x"), VLOOKUP($C591, Parameter!$A$4:$L$5000, 3, FALSE), "")</f>
        <v/>
      </c>
      <c r="BX591" s="55" t="str">
        <f>IF(AND($D591 &lt;&gt; "", $D591 &lt;&gt; $E591, $F591 &lt;&gt; "x.x.x.x.x.x.x"), VLOOKUP($C591, Parameter!$A$4:$L$5000, 4, FALSE), "")</f>
        <v/>
      </c>
      <c r="BY591" s="56">
        <f t="shared" si="258"/>
        <v>0</v>
      </c>
      <c r="BZ591" s="55" t="str">
        <f t="shared" si="259"/>
        <v>Intra</v>
      </c>
      <c r="CA591" s="55" t="str">
        <f>IF($BZ591="Ekstra", Parameter3!$B$2, "")</f>
        <v/>
      </c>
      <c r="CB591" s="55" t="str">
        <f>IF($BZ591="Ekstra", Parameter3!$C$2, "")</f>
        <v/>
      </c>
      <c r="CC591" s="55" t="str">
        <f>IF($BZ591="Ekstra", VLOOKUP($E591, Parameter!$E$3:$N$5000, 9, FALSE), "")</f>
        <v/>
      </c>
      <c r="CD591" s="55" t="str">
        <f>IF($BZ591="Ekstra", VLOOKUP($E591, Parameter!$E$3:$N$5000, 10, FALSE), "")</f>
        <v/>
      </c>
      <c r="CE591" s="56">
        <f t="shared" si="260"/>
        <v>0</v>
      </c>
      <c r="CF591" s="55" t="str">
        <f t="shared" si="245"/>
        <v/>
      </c>
      <c r="CG591" s="55" t="str">
        <f t="shared" si="245"/>
        <v/>
      </c>
      <c r="CH591" s="55" t="str">
        <f t="shared" si="261"/>
        <v/>
      </c>
      <c r="CI591" s="55" t="str">
        <f>IF($F591="x.x.x.x.x.x.x", VLOOKUP($C591, Parameter!$A$4:$L$5000, 4, FALSE), "")</f>
        <v/>
      </c>
      <c r="CJ591" s="56">
        <f t="shared" si="262"/>
        <v>0</v>
      </c>
      <c r="CM591" s="4" t="str">
        <f t="shared" si="263"/>
        <v>...-...-.....</v>
      </c>
      <c r="CN591" s="57">
        <f t="shared" si="264"/>
        <v>0</v>
      </c>
      <c r="CO591" s="58">
        <f t="shared" si="265"/>
        <v>0</v>
      </c>
      <c r="CP591" s="4" t="str">
        <f t="shared" si="266"/>
        <v/>
      </c>
      <c r="CQ591" s="4" t="b">
        <f t="shared" si="267"/>
        <v>0</v>
      </c>
      <c r="CR591" s="4" t="str">
        <f t="shared" si="268"/>
        <v/>
      </c>
      <c r="CS591" s="4" t="str">
        <f t="shared" si="269"/>
        <v/>
      </c>
      <c r="CT591" s="91" t="b">
        <f t="shared" si="246"/>
        <v>0</v>
      </c>
    </row>
    <row r="592" spans="1:98" s="4" customFormat="1" x14ac:dyDescent="0.25">
      <c r="A592" s="50" t="str">
        <f t="shared" si="247"/>
        <v>...</v>
      </c>
      <c r="B592" s="50" t="str">
        <f t="shared" si="248"/>
        <v>...</v>
      </c>
      <c r="C592" s="50" t="str">
        <f t="shared" si="249"/>
        <v>.....</v>
      </c>
      <c r="D592" s="50" t="str">
        <f>IF($C592=".....","",_xlfn.IFNA(VLOOKUP($C592, Parameter!$A$4:$L$5000, 3, FALSE), ""))</f>
        <v/>
      </c>
      <c r="E592" s="50" t="str">
        <f t="shared" si="250"/>
        <v>.....</v>
      </c>
      <c r="F592" s="50" t="str">
        <f t="shared" si="251"/>
        <v>......</v>
      </c>
      <c r="G592" s="50" t="str">
        <f t="shared" si="252"/>
        <v>...</v>
      </c>
      <c r="H592" s="40">
        <f>IF(E592=".....", 0, _xlfn.IFNA(VLOOKUP($E592, Parameter2!$A$2:$C$5000, 3, FALSE), 0))</f>
        <v>0</v>
      </c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18" t="str">
        <f>IF(C592=".....","",_xlfn.IFNA(VLOOKUP($C592, Parameter!$A$4:$B$5000, 2, FALSE), "Kode belanja salah :("))</f>
        <v/>
      </c>
      <c r="X592" s="35"/>
      <c r="Y592" s="121"/>
      <c r="Z592" s="17"/>
      <c r="AA592" s="20"/>
      <c r="AB592" s="41" t="str">
        <f>IF($C592=".....","",VLOOKUP($C592, Parameter!$A$4:$L$5000, 6, FALSE))</f>
        <v/>
      </c>
      <c r="AC592" s="41" t="str">
        <f>IF($C592=".....","",VLOOKUP($C592, Parameter!$A$4:$L$5000, 7, FALSE))</f>
        <v/>
      </c>
      <c r="AD592" s="41" t="str">
        <f>IF($C592=".....","",VLOOKUP($C592, Parameter!$A$4:$L$5000, 8, FALSE))</f>
        <v/>
      </c>
      <c r="AE592" s="41" t="str">
        <f>IF($C592=".....","",VLOOKUP($C592, Parameter!$A$4:$L$5000, 9, FALSE))</f>
        <v/>
      </c>
      <c r="AF592" s="41" t="str">
        <f>IF($C592=".....","",VLOOKUP($C592, Parameter!$A$4:$L$5000, 10, FALSE))</f>
        <v/>
      </c>
      <c r="AG592" s="41" t="str">
        <f>IF($C592=".....","",VLOOKUP($C592, Parameter!$A$4:$L$5000, 11, FALSE))</f>
        <v/>
      </c>
      <c r="AH592" s="41" t="str">
        <f>IF($C592="..0.0.0.000","",_xlfn.IFNA(VLOOKUP($C592, Parameter!$A$4:$L$5000, 12, FALSE), ""))</f>
        <v/>
      </c>
      <c r="AI592" s="39"/>
      <c r="AJ592" s="39"/>
      <c r="AK592" s="39"/>
      <c r="AL592" s="39"/>
      <c r="AM592" s="39"/>
      <c r="AN592" s="39"/>
      <c r="AO592" s="39"/>
      <c r="AP592" s="41" t="str">
        <f>IF(F592="......", "", _xlfn.IFNA(VLOOKUP(F592, Parameter2!$D$2:$E$15000, 2, FALSE), "Kode aset salah :("))</f>
        <v/>
      </c>
      <c r="AQ592" s="39"/>
      <c r="AR592" s="51"/>
      <c r="AS592" s="52"/>
      <c r="AT592" s="53">
        <f t="shared" si="253"/>
        <v>0</v>
      </c>
      <c r="AU592" s="39" t="str">
        <f t="shared" si="254"/>
        <v/>
      </c>
      <c r="AV592" s="39" t="str">
        <f t="shared" si="255"/>
        <v/>
      </c>
      <c r="AW592" s="39" t="str">
        <f t="shared" si="256"/>
        <v/>
      </c>
      <c r="AX592" s="39" t="str">
        <f t="shared" si="257"/>
        <v/>
      </c>
      <c r="AY592" s="41" t="str">
        <f>IF(G592="...", "", VLOOKUP(G592, UPB!$A$3:$B$5000, 2, FALSE))</f>
        <v/>
      </c>
      <c r="AZ592" s="84"/>
      <c r="BA592" s="76"/>
      <c r="BB592" s="65"/>
      <c r="BC592" s="65"/>
      <c r="BD592" s="54"/>
      <c r="BE592" s="65"/>
      <c r="BF592" s="65"/>
      <c r="BG592" s="65"/>
      <c r="BH592" s="65"/>
      <c r="BI592" s="65"/>
      <c r="BJ592" s="65"/>
      <c r="BK592" s="65"/>
      <c r="BL592" s="65"/>
      <c r="BM592" s="65"/>
      <c r="BN592" s="70"/>
      <c r="BO592" s="65"/>
      <c r="BP592" s="65"/>
      <c r="BQ592" s="65"/>
      <c r="BR592" s="65"/>
      <c r="BS592" s="65"/>
      <c r="BT592" s="65"/>
      <c r="BU592" s="55" t="str">
        <f>IF(AND($D592 &lt;&gt; "", $D592 &lt;&gt; $E592, $F592 &lt;&gt; "x.x.x.x.x.x.x"), VLOOKUP($E592, Parameter!$E$3:$N$5000, 9, FALSE), "")</f>
        <v/>
      </c>
      <c r="BV592" s="55" t="str">
        <f>IF(AND($D592 &lt;&gt; "", $D592 &lt;&gt; $E592, $F592 &lt;&gt; "x.x.x.x.x.x.x"), VLOOKUP($E592, Parameter!$E$3:$N$5000, 10, FALSE), "")</f>
        <v/>
      </c>
      <c r="BW592" s="55" t="str">
        <f>IF(AND($D592 &lt;&gt; "", $D592 &lt;&gt; $E592, $F592 &lt;&gt; "x.x.x.x.x.x.x"), VLOOKUP($C592, Parameter!$A$4:$L$5000, 3, FALSE), "")</f>
        <v/>
      </c>
      <c r="BX592" s="55" t="str">
        <f>IF(AND($D592 &lt;&gt; "", $D592 &lt;&gt; $E592, $F592 &lt;&gt; "x.x.x.x.x.x.x"), VLOOKUP($C592, Parameter!$A$4:$L$5000, 4, FALSE), "")</f>
        <v/>
      </c>
      <c r="BY592" s="56">
        <f t="shared" si="258"/>
        <v>0</v>
      </c>
      <c r="BZ592" s="55" t="str">
        <f t="shared" si="259"/>
        <v>Intra</v>
      </c>
      <c r="CA592" s="55" t="str">
        <f>IF($BZ592="Ekstra", Parameter3!$B$2, "")</f>
        <v/>
      </c>
      <c r="CB592" s="55" t="str">
        <f>IF($BZ592="Ekstra", Parameter3!$C$2, "")</f>
        <v/>
      </c>
      <c r="CC592" s="55" t="str">
        <f>IF($BZ592="Ekstra", VLOOKUP($E592, Parameter!$E$3:$N$5000, 9, FALSE), "")</f>
        <v/>
      </c>
      <c r="CD592" s="55" t="str">
        <f>IF($BZ592="Ekstra", VLOOKUP($E592, Parameter!$E$3:$N$5000, 10, FALSE), "")</f>
        <v/>
      </c>
      <c r="CE592" s="56">
        <f t="shared" si="260"/>
        <v>0</v>
      </c>
      <c r="CF592" s="55" t="str">
        <f t="shared" ref="CF592:CG611" si="270">IF($F592="x.x.x.x.x.x.x", "x.x.x.x.x.x", "")</f>
        <v/>
      </c>
      <c r="CG592" s="55" t="str">
        <f t="shared" si="270"/>
        <v/>
      </c>
      <c r="CH592" s="55" t="str">
        <f t="shared" si="261"/>
        <v/>
      </c>
      <c r="CI592" s="55" t="str">
        <f>IF($F592="x.x.x.x.x.x.x", VLOOKUP($C592, Parameter!$A$4:$L$5000, 4, FALSE), "")</f>
        <v/>
      </c>
      <c r="CJ592" s="56">
        <f t="shared" si="262"/>
        <v>0</v>
      </c>
      <c r="CM592" s="4" t="str">
        <f t="shared" si="263"/>
        <v>...-...-.....</v>
      </c>
      <c r="CN592" s="57">
        <f t="shared" si="264"/>
        <v>0</v>
      </c>
      <c r="CO592" s="58">
        <f t="shared" si="265"/>
        <v>0</v>
      </c>
      <c r="CP592" s="4" t="str">
        <f t="shared" si="266"/>
        <v/>
      </c>
      <c r="CQ592" s="4" t="b">
        <f t="shared" si="267"/>
        <v>0</v>
      </c>
      <c r="CR592" s="4" t="str">
        <f t="shared" si="268"/>
        <v/>
      </c>
      <c r="CS592" s="4" t="str">
        <f t="shared" si="269"/>
        <v/>
      </c>
      <c r="CT592" s="91" t="b">
        <f t="shared" si="246"/>
        <v>0</v>
      </c>
    </row>
    <row r="593" spans="1:98" s="4" customFormat="1" x14ac:dyDescent="0.25">
      <c r="A593" s="50" t="str">
        <f t="shared" si="247"/>
        <v>...</v>
      </c>
      <c r="B593" s="50" t="str">
        <f t="shared" si="248"/>
        <v>...</v>
      </c>
      <c r="C593" s="50" t="str">
        <f t="shared" si="249"/>
        <v>.....</v>
      </c>
      <c r="D593" s="50" t="str">
        <f>IF($C593=".....","",_xlfn.IFNA(VLOOKUP($C593, Parameter!$A$4:$L$5000, 3, FALSE), ""))</f>
        <v/>
      </c>
      <c r="E593" s="50" t="str">
        <f t="shared" si="250"/>
        <v>.....</v>
      </c>
      <c r="F593" s="50" t="str">
        <f t="shared" si="251"/>
        <v>......</v>
      </c>
      <c r="G593" s="50" t="str">
        <f t="shared" si="252"/>
        <v>...</v>
      </c>
      <c r="H593" s="40">
        <f>IF(E593=".....", 0, _xlfn.IFNA(VLOOKUP($E593, Parameter2!$A$2:$C$5000, 3, FALSE), 0))</f>
        <v>0</v>
      </c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18" t="str">
        <f>IF(C593=".....","",_xlfn.IFNA(VLOOKUP($C593, Parameter!$A$4:$B$5000, 2, FALSE), "Kode belanja salah :("))</f>
        <v/>
      </c>
      <c r="X593" s="35"/>
      <c r="Y593" s="121"/>
      <c r="Z593" s="17"/>
      <c r="AA593" s="20"/>
      <c r="AB593" s="41" t="str">
        <f>IF($C593=".....","",VLOOKUP($C593, Parameter!$A$4:$L$5000, 6, FALSE))</f>
        <v/>
      </c>
      <c r="AC593" s="41" t="str">
        <f>IF($C593=".....","",VLOOKUP($C593, Parameter!$A$4:$L$5000, 7, FALSE))</f>
        <v/>
      </c>
      <c r="AD593" s="41" t="str">
        <f>IF($C593=".....","",VLOOKUP($C593, Parameter!$A$4:$L$5000, 8, FALSE))</f>
        <v/>
      </c>
      <c r="AE593" s="41" t="str">
        <f>IF($C593=".....","",VLOOKUP($C593, Parameter!$A$4:$L$5000, 9, FALSE))</f>
        <v/>
      </c>
      <c r="AF593" s="41" t="str">
        <f>IF($C593=".....","",VLOOKUP($C593, Parameter!$A$4:$L$5000, 10, FALSE))</f>
        <v/>
      </c>
      <c r="AG593" s="41" t="str">
        <f>IF($C593=".....","",VLOOKUP($C593, Parameter!$A$4:$L$5000, 11, FALSE))</f>
        <v/>
      </c>
      <c r="AH593" s="41" t="str">
        <f>IF($C593="..0.0.0.000","",_xlfn.IFNA(VLOOKUP($C593, Parameter!$A$4:$L$5000, 12, FALSE), ""))</f>
        <v/>
      </c>
      <c r="AI593" s="39"/>
      <c r="AJ593" s="39"/>
      <c r="AK593" s="39"/>
      <c r="AL593" s="39"/>
      <c r="AM593" s="39"/>
      <c r="AN593" s="39"/>
      <c r="AO593" s="39"/>
      <c r="AP593" s="41" t="str">
        <f>IF(F593="......", "", _xlfn.IFNA(VLOOKUP(F593, Parameter2!$D$2:$E$15000, 2, FALSE), "Kode aset salah :("))</f>
        <v/>
      </c>
      <c r="AQ593" s="39"/>
      <c r="AR593" s="51"/>
      <c r="AS593" s="52"/>
      <c r="AT593" s="53">
        <f t="shared" si="253"/>
        <v>0</v>
      </c>
      <c r="AU593" s="39" t="str">
        <f t="shared" si="254"/>
        <v/>
      </c>
      <c r="AV593" s="39" t="str">
        <f t="shared" si="255"/>
        <v/>
      </c>
      <c r="AW593" s="39" t="str">
        <f t="shared" si="256"/>
        <v/>
      </c>
      <c r="AX593" s="39" t="str">
        <f t="shared" si="257"/>
        <v/>
      </c>
      <c r="AY593" s="41" t="str">
        <f>IF(G593="...", "", VLOOKUP(G593, UPB!$A$3:$B$5000, 2, FALSE))</f>
        <v/>
      </c>
      <c r="AZ593" s="84"/>
      <c r="BA593" s="76"/>
      <c r="BB593" s="65"/>
      <c r="BC593" s="65"/>
      <c r="BD593" s="54"/>
      <c r="BE593" s="65"/>
      <c r="BF593" s="65"/>
      <c r="BG593" s="65"/>
      <c r="BH593" s="65"/>
      <c r="BI593" s="65"/>
      <c r="BJ593" s="65"/>
      <c r="BK593" s="65"/>
      <c r="BL593" s="65"/>
      <c r="BM593" s="65"/>
      <c r="BN593" s="70"/>
      <c r="BO593" s="65"/>
      <c r="BP593" s="65"/>
      <c r="BQ593" s="65"/>
      <c r="BR593" s="65"/>
      <c r="BS593" s="65"/>
      <c r="BT593" s="65"/>
      <c r="BU593" s="55" t="str">
        <f>IF(AND($D593 &lt;&gt; "", $D593 &lt;&gt; $E593, $F593 &lt;&gt; "x.x.x.x.x.x.x"), VLOOKUP($E593, Parameter!$E$3:$N$5000, 9, FALSE), "")</f>
        <v/>
      </c>
      <c r="BV593" s="55" t="str">
        <f>IF(AND($D593 &lt;&gt; "", $D593 &lt;&gt; $E593, $F593 &lt;&gt; "x.x.x.x.x.x.x"), VLOOKUP($E593, Parameter!$E$3:$N$5000, 10, FALSE), "")</f>
        <v/>
      </c>
      <c r="BW593" s="55" t="str">
        <f>IF(AND($D593 &lt;&gt; "", $D593 &lt;&gt; $E593, $F593 &lt;&gt; "x.x.x.x.x.x.x"), VLOOKUP($C593, Parameter!$A$4:$L$5000, 3, FALSE), "")</f>
        <v/>
      </c>
      <c r="BX593" s="55" t="str">
        <f>IF(AND($D593 &lt;&gt; "", $D593 &lt;&gt; $E593, $F593 &lt;&gt; "x.x.x.x.x.x.x"), VLOOKUP($C593, Parameter!$A$4:$L$5000, 4, FALSE), "")</f>
        <v/>
      </c>
      <c r="BY593" s="56">
        <f t="shared" si="258"/>
        <v>0</v>
      </c>
      <c r="BZ593" s="55" t="str">
        <f t="shared" si="259"/>
        <v>Intra</v>
      </c>
      <c r="CA593" s="55" t="str">
        <f>IF($BZ593="Ekstra", Parameter3!$B$2, "")</f>
        <v/>
      </c>
      <c r="CB593" s="55" t="str">
        <f>IF($BZ593="Ekstra", Parameter3!$C$2, "")</f>
        <v/>
      </c>
      <c r="CC593" s="55" t="str">
        <f>IF($BZ593="Ekstra", VLOOKUP($E593, Parameter!$E$3:$N$5000, 9, FALSE), "")</f>
        <v/>
      </c>
      <c r="CD593" s="55" t="str">
        <f>IF($BZ593="Ekstra", VLOOKUP($E593, Parameter!$E$3:$N$5000, 10, FALSE), "")</f>
        <v/>
      </c>
      <c r="CE593" s="56">
        <f t="shared" si="260"/>
        <v>0</v>
      </c>
      <c r="CF593" s="55" t="str">
        <f t="shared" si="270"/>
        <v/>
      </c>
      <c r="CG593" s="55" t="str">
        <f t="shared" si="270"/>
        <v/>
      </c>
      <c r="CH593" s="55" t="str">
        <f t="shared" si="261"/>
        <v/>
      </c>
      <c r="CI593" s="55" t="str">
        <f>IF($F593="x.x.x.x.x.x.x", VLOOKUP($C593, Parameter!$A$4:$L$5000, 4, FALSE), "")</f>
        <v/>
      </c>
      <c r="CJ593" s="56">
        <f t="shared" si="262"/>
        <v>0</v>
      </c>
      <c r="CM593" s="4" t="str">
        <f t="shared" si="263"/>
        <v>...-...-.....</v>
      </c>
      <c r="CN593" s="57">
        <f t="shared" si="264"/>
        <v>0</v>
      </c>
      <c r="CO593" s="58">
        <f t="shared" si="265"/>
        <v>0</v>
      </c>
      <c r="CP593" s="4" t="str">
        <f t="shared" si="266"/>
        <v/>
      </c>
      <c r="CQ593" s="4" t="b">
        <f t="shared" si="267"/>
        <v>0</v>
      </c>
      <c r="CR593" s="4" t="str">
        <f t="shared" si="268"/>
        <v/>
      </c>
      <c r="CS593" s="4" t="str">
        <f t="shared" si="269"/>
        <v/>
      </c>
      <c r="CT593" s="91" t="b">
        <f t="shared" si="246"/>
        <v>0</v>
      </c>
    </row>
    <row r="594" spans="1:98" s="4" customFormat="1" x14ac:dyDescent="0.25">
      <c r="A594" s="50" t="str">
        <f t="shared" si="247"/>
        <v>...</v>
      </c>
      <c r="B594" s="50" t="str">
        <f t="shared" si="248"/>
        <v>...</v>
      </c>
      <c r="C594" s="50" t="str">
        <f t="shared" si="249"/>
        <v>.....</v>
      </c>
      <c r="D594" s="50" t="str">
        <f>IF($C594=".....","",_xlfn.IFNA(VLOOKUP($C594, Parameter!$A$4:$L$5000, 3, FALSE), ""))</f>
        <v/>
      </c>
      <c r="E594" s="50" t="str">
        <f t="shared" si="250"/>
        <v>.....</v>
      </c>
      <c r="F594" s="50" t="str">
        <f t="shared" si="251"/>
        <v>......</v>
      </c>
      <c r="G594" s="50" t="str">
        <f t="shared" si="252"/>
        <v>...</v>
      </c>
      <c r="H594" s="40">
        <f>IF(E594=".....", 0, _xlfn.IFNA(VLOOKUP($E594, Parameter2!$A$2:$C$5000, 3, FALSE), 0))</f>
        <v>0</v>
      </c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18" t="str">
        <f>IF(C594=".....","",_xlfn.IFNA(VLOOKUP($C594, Parameter!$A$4:$B$5000, 2, FALSE), "Kode belanja salah :("))</f>
        <v/>
      </c>
      <c r="X594" s="35"/>
      <c r="Y594" s="121"/>
      <c r="Z594" s="17"/>
      <c r="AA594" s="20"/>
      <c r="AB594" s="41" t="str">
        <f>IF($C594=".....","",VLOOKUP($C594, Parameter!$A$4:$L$5000, 6, FALSE))</f>
        <v/>
      </c>
      <c r="AC594" s="41" t="str">
        <f>IF($C594=".....","",VLOOKUP($C594, Parameter!$A$4:$L$5000, 7, FALSE))</f>
        <v/>
      </c>
      <c r="AD594" s="41" t="str">
        <f>IF($C594=".....","",VLOOKUP($C594, Parameter!$A$4:$L$5000, 8, FALSE))</f>
        <v/>
      </c>
      <c r="AE594" s="41" t="str">
        <f>IF($C594=".....","",VLOOKUP($C594, Parameter!$A$4:$L$5000, 9, FALSE))</f>
        <v/>
      </c>
      <c r="AF594" s="41" t="str">
        <f>IF($C594=".....","",VLOOKUP($C594, Parameter!$A$4:$L$5000, 10, FALSE))</f>
        <v/>
      </c>
      <c r="AG594" s="41" t="str">
        <f>IF($C594=".....","",VLOOKUP($C594, Parameter!$A$4:$L$5000, 11, FALSE))</f>
        <v/>
      </c>
      <c r="AH594" s="41" t="str">
        <f>IF($C594="..0.0.0.000","",_xlfn.IFNA(VLOOKUP($C594, Parameter!$A$4:$L$5000, 12, FALSE), ""))</f>
        <v/>
      </c>
      <c r="AI594" s="39"/>
      <c r="AJ594" s="39"/>
      <c r="AK594" s="39"/>
      <c r="AL594" s="39"/>
      <c r="AM594" s="39"/>
      <c r="AN594" s="39"/>
      <c r="AO594" s="39"/>
      <c r="AP594" s="41" t="str">
        <f>IF(F594="......", "", _xlfn.IFNA(VLOOKUP(F594, Parameter2!$D$2:$E$15000, 2, FALSE), "Kode aset salah :("))</f>
        <v/>
      </c>
      <c r="AQ594" s="39"/>
      <c r="AR594" s="51"/>
      <c r="AS594" s="52"/>
      <c r="AT594" s="53">
        <f t="shared" si="253"/>
        <v>0</v>
      </c>
      <c r="AU594" s="39" t="str">
        <f t="shared" si="254"/>
        <v/>
      </c>
      <c r="AV594" s="39" t="str">
        <f t="shared" si="255"/>
        <v/>
      </c>
      <c r="AW594" s="39" t="str">
        <f t="shared" si="256"/>
        <v/>
      </c>
      <c r="AX594" s="39" t="str">
        <f t="shared" si="257"/>
        <v/>
      </c>
      <c r="AY594" s="41" t="str">
        <f>IF(G594="...", "", VLOOKUP(G594, UPB!$A$3:$B$5000, 2, FALSE))</f>
        <v/>
      </c>
      <c r="AZ594" s="84"/>
      <c r="BA594" s="76"/>
      <c r="BB594" s="65"/>
      <c r="BC594" s="65"/>
      <c r="BD594" s="54"/>
      <c r="BE594" s="65"/>
      <c r="BF594" s="65"/>
      <c r="BG594" s="65"/>
      <c r="BH594" s="65"/>
      <c r="BI594" s="65"/>
      <c r="BJ594" s="65"/>
      <c r="BK594" s="65"/>
      <c r="BL594" s="65"/>
      <c r="BM594" s="65"/>
      <c r="BN594" s="70"/>
      <c r="BO594" s="65"/>
      <c r="BP594" s="65"/>
      <c r="BQ594" s="65"/>
      <c r="BR594" s="65"/>
      <c r="BS594" s="65"/>
      <c r="BT594" s="65"/>
      <c r="BU594" s="55" t="str">
        <f>IF(AND($D594 &lt;&gt; "", $D594 &lt;&gt; $E594, $F594 &lt;&gt; "x.x.x.x.x.x.x"), VLOOKUP($E594, Parameter!$E$3:$N$5000, 9, FALSE), "")</f>
        <v/>
      </c>
      <c r="BV594" s="55" t="str">
        <f>IF(AND($D594 &lt;&gt; "", $D594 &lt;&gt; $E594, $F594 &lt;&gt; "x.x.x.x.x.x.x"), VLOOKUP($E594, Parameter!$E$3:$N$5000, 10, FALSE), "")</f>
        <v/>
      </c>
      <c r="BW594" s="55" t="str">
        <f>IF(AND($D594 &lt;&gt; "", $D594 &lt;&gt; $E594, $F594 &lt;&gt; "x.x.x.x.x.x.x"), VLOOKUP($C594, Parameter!$A$4:$L$5000, 3, FALSE), "")</f>
        <v/>
      </c>
      <c r="BX594" s="55" t="str">
        <f>IF(AND($D594 &lt;&gt; "", $D594 &lt;&gt; $E594, $F594 &lt;&gt; "x.x.x.x.x.x.x"), VLOOKUP($C594, Parameter!$A$4:$L$5000, 4, FALSE), "")</f>
        <v/>
      </c>
      <c r="BY594" s="56">
        <f t="shared" si="258"/>
        <v>0</v>
      </c>
      <c r="BZ594" s="55" t="str">
        <f t="shared" si="259"/>
        <v>Intra</v>
      </c>
      <c r="CA594" s="55" t="str">
        <f>IF($BZ594="Ekstra", Parameter3!$B$2, "")</f>
        <v/>
      </c>
      <c r="CB594" s="55" t="str">
        <f>IF($BZ594="Ekstra", Parameter3!$C$2, "")</f>
        <v/>
      </c>
      <c r="CC594" s="55" t="str">
        <f>IF($BZ594="Ekstra", VLOOKUP($E594, Parameter!$E$3:$N$5000, 9, FALSE), "")</f>
        <v/>
      </c>
      <c r="CD594" s="55" t="str">
        <f>IF($BZ594="Ekstra", VLOOKUP($E594, Parameter!$E$3:$N$5000, 10, FALSE), "")</f>
        <v/>
      </c>
      <c r="CE594" s="56">
        <f t="shared" si="260"/>
        <v>0</v>
      </c>
      <c r="CF594" s="55" t="str">
        <f t="shared" si="270"/>
        <v/>
      </c>
      <c r="CG594" s="55" t="str">
        <f t="shared" si="270"/>
        <v/>
      </c>
      <c r="CH594" s="55" t="str">
        <f t="shared" si="261"/>
        <v/>
      </c>
      <c r="CI594" s="55" t="str">
        <f>IF($F594="x.x.x.x.x.x.x", VLOOKUP($C594, Parameter!$A$4:$L$5000, 4, FALSE), "")</f>
        <v/>
      </c>
      <c r="CJ594" s="56">
        <f t="shared" si="262"/>
        <v>0</v>
      </c>
      <c r="CM594" s="4" t="str">
        <f t="shared" si="263"/>
        <v>...-...-.....</v>
      </c>
      <c r="CN594" s="57">
        <f t="shared" si="264"/>
        <v>0</v>
      </c>
      <c r="CO594" s="58">
        <f t="shared" si="265"/>
        <v>0</v>
      </c>
      <c r="CP594" s="4" t="str">
        <f t="shared" si="266"/>
        <v/>
      </c>
      <c r="CQ594" s="4" t="b">
        <f t="shared" si="267"/>
        <v>0</v>
      </c>
      <c r="CR594" s="4" t="str">
        <f t="shared" si="268"/>
        <v/>
      </c>
      <c r="CS594" s="4" t="str">
        <f t="shared" si="269"/>
        <v/>
      </c>
      <c r="CT594" s="91" t="b">
        <f t="shared" si="246"/>
        <v>0</v>
      </c>
    </row>
    <row r="595" spans="1:98" s="4" customFormat="1" x14ac:dyDescent="0.25">
      <c r="A595" s="50" t="str">
        <f t="shared" si="247"/>
        <v>...</v>
      </c>
      <c r="B595" s="50" t="str">
        <f t="shared" si="248"/>
        <v>...</v>
      </c>
      <c r="C595" s="50" t="str">
        <f t="shared" si="249"/>
        <v>.....</v>
      </c>
      <c r="D595" s="50" t="str">
        <f>IF($C595=".....","",_xlfn.IFNA(VLOOKUP($C595, Parameter!$A$4:$L$5000, 3, FALSE), ""))</f>
        <v/>
      </c>
      <c r="E595" s="50" t="str">
        <f t="shared" si="250"/>
        <v>.....</v>
      </c>
      <c r="F595" s="50" t="str">
        <f t="shared" si="251"/>
        <v>......</v>
      </c>
      <c r="G595" s="50" t="str">
        <f t="shared" si="252"/>
        <v>...</v>
      </c>
      <c r="H595" s="40">
        <f>IF(E595=".....", 0, _xlfn.IFNA(VLOOKUP($E595, Parameter2!$A$2:$C$5000, 3, FALSE), 0))</f>
        <v>0</v>
      </c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18" t="str">
        <f>IF(C595=".....","",_xlfn.IFNA(VLOOKUP($C595, Parameter!$A$4:$B$5000, 2, FALSE), "Kode belanja salah :("))</f>
        <v/>
      </c>
      <c r="X595" s="35"/>
      <c r="Y595" s="121"/>
      <c r="Z595" s="17"/>
      <c r="AA595" s="20"/>
      <c r="AB595" s="41" t="str">
        <f>IF($C595=".....","",VLOOKUP($C595, Parameter!$A$4:$L$5000, 6, FALSE))</f>
        <v/>
      </c>
      <c r="AC595" s="41" t="str">
        <f>IF($C595=".....","",VLOOKUP($C595, Parameter!$A$4:$L$5000, 7, FALSE))</f>
        <v/>
      </c>
      <c r="AD595" s="41" t="str">
        <f>IF($C595=".....","",VLOOKUP($C595, Parameter!$A$4:$L$5000, 8, FALSE))</f>
        <v/>
      </c>
      <c r="AE595" s="41" t="str">
        <f>IF($C595=".....","",VLOOKUP($C595, Parameter!$A$4:$L$5000, 9, FALSE))</f>
        <v/>
      </c>
      <c r="AF595" s="41" t="str">
        <f>IF($C595=".....","",VLOOKUP($C595, Parameter!$A$4:$L$5000, 10, FALSE))</f>
        <v/>
      </c>
      <c r="AG595" s="41" t="str">
        <f>IF($C595=".....","",VLOOKUP($C595, Parameter!$A$4:$L$5000, 11, FALSE))</f>
        <v/>
      </c>
      <c r="AH595" s="41" t="str">
        <f>IF($C595="..0.0.0.000","",_xlfn.IFNA(VLOOKUP($C595, Parameter!$A$4:$L$5000, 12, FALSE), ""))</f>
        <v/>
      </c>
      <c r="AI595" s="39"/>
      <c r="AJ595" s="39"/>
      <c r="AK595" s="39"/>
      <c r="AL595" s="39"/>
      <c r="AM595" s="39"/>
      <c r="AN595" s="39"/>
      <c r="AO595" s="39"/>
      <c r="AP595" s="41" t="str">
        <f>IF(F595="......", "", _xlfn.IFNA(VLOOKUP(F595, Parameter2!$D$2:$E$15000, 2, FALSE), "Kode aset salah :("))</f>
        <v/>
      </c>
      <c r="AQ595" s="39"/>
      <c r="AR595" s="51"/>
      <c r="AS595" s="52"/>
      <c r="AT595" s="53">
        <f t="shared" si="253"/>
        <v>0</v>
      </c>
      <c r="AU595" s="39" t="str">
        <f t="shared" si="254"/>
        <v/>
      </c>
      <c r="AV595" s="39" t="str">
        <f t="shared" si="255"/>
        <v/>
      </c>
      <c r="AW595" s="39" t="str">
        <f t="shared" si="256"/>
        <v/>
      </c>
      <c r="AX595" s="39" t="str">
        <f t="shared" si="257"/>
        <v/>
      </c>
      <c r="AY595" s="41" t="str">
        <f>IF(G595="...", "", VLOOKUP(G595, UPB!$A$3:$B$5000, 2, FALSE))</f>
        <v/>
      </c>
      <c r="AZ595" s="84"/>
      <c r="BA595" s="76"/>
      <c r="BB595" s="65"/>
      <c r="BC595" s="65"/>
      <c r="BD595" s="54"/>
      <c r="BE595" s="65"/>
      <c r="BF595" s="65"/>
      <c r="BG595" s="65"/>
      <c r="BH595" s="65"/>
      <c r="BI595" s="65"/>
      <c r="BJ595" s="65"/>
      <c r="BK595" s="65"/>
      <c r="BL595" s="65"/>
      <c r="BM595" s="65"/>
      <c r="BN595" s="70"/>
      <c r="BO595" s="65"/>
      <c r="BP595" s="65"/>
      <c r="BQ595" s="65"/>
      <c r="BR595" s="65"/>
      <c r="BS595" s="65"/>
      <c r="BT595" s="65"/>
      <c r="BU595" s="55" t="str">
        <f>IF(AND($D595 &lt;&gt; "", $D595 &lt;&gt; $E595, $F595 &lt;&gt; "x.x.x.x.x.x.x"), VLOOKUP($E595, Parameter!$E$3:$N$5000, 9, FALSE), "")</f>
        <v/>
      </c>
      <c r="BV595" s="55" t="str">
        <f>IF(AND($D595 &lt;&gt; "", $D595 &lt;&gt; $E595, $F595 &lt;&gt; "x.x.x.x.x.x.x"), VLOOKUP($E595, Parameter!$E$3:$N$5000, 10, FALSE), "")</f>
        <v/>
      </c>
      <c r="BW595" s="55" t="str">
        <f>IF(AND($D595 &lt;&gt; "", $D595 &lt;&gt; $E595, $F595 &lt;&gt; "x.x.x.x.x.x.x"), VLOOKUP($C595, Parameter!$A$4:$L$5000, 3, FALSE), "")</f>
        <v/>
      </c>
      <c r="BX595" s="55" t="str">
        <f>IF(AND($D595 &lt;&gt; "", $D595 &lt;&gt; $E595, $F595 &lt;&gt; "x.x.x.x.x.x.x"), VLOOKUP($C595, Parameter!$A$4:$L$5000, 4, FALSE), "")</f>
        <v/>
      </c>
      <c r="BY595" s="56">
        <f t="shared" si="258"/>
        <v>0</v>
      </c>
      <c r="BZ595" s="55" t="str">
        <f t="shared" si="259"/>
        <v>Intra</v>
      </c>
      <c r="CA595" s="55" t="str">
        <f>IF($BZ595="Ekstra", Parameter3!$B$2, "")</f>
        <v/>
      </c>
      <c r="CB595" s="55" t="str">
        <f>IF($BZ595="Ekstra", Parameter3!$C$2, "")</f>
        <v/>
      </c>
      <c r="CC595" s="55" t="str">
        <f>IF($BZ595="Ekstra", VLOOKUP($E595, Parameter!$E$3:$N$5000, 9, FALSE), "")</f>
        <v/>
      </c>
      <c r="CD595" s="55" t="str">
        <f>IF($BZ595="Ekstra", VLOOKUP($E595, Parameter!$E$3:$N$5000, 10, FALSE), "")</f>
        <v/>
      </c>
      <c r="CE595" s="56">
        <f t="shared" si="260"/>
        <v>0</v>
      </c>
      <c r="CF595" s="55" t="str">
        <f t="shared" si="270"/>
        <v/>
      </c>
      <c r="CG595" s="55" t="str">
        <f t="shared" si="270"/>
        <v/>
      </c>
      <c r="CH595" s="55" t="str">
        <f t="shared" si="261"/>
        <v/>
      </c>
      <c r="CI595" s="55" t="str">
        <f>IF($F595="x.x.x.x.x.x.x", VLOOKUP($C595, Parameter!$A$4:$L$5000, 4, FALSE), "")</f>
        <v/>
      </c>
      <c r="CJ595" s="56">
        <f t="shared" si="262"/>
        <v>0</v>
      </c>
      <c r="CM595" s="4" t="str">
        <f t="shared" si="263"/>
        <v>...-...-.....</v>
      </c>
      <c r="CN595" s="57">
        <f t="shared" si="264"/>
        <v>0</v>
      </c>
      <c r="CO595" s="58">
        <f t="shared" si="265"/>
        <v>0</v>
      </c>
      <c r="CP595" s="4" t="str">
        <f t="shared" si="266"/>
        <v/>
      </c>
      <c r="CQ595" s="4" t="b">
        <f t="shared" si="267"/>
        <v>0</v>
      </c>
      <c r="CR595" s="4" t="str">
        <f t="shared" si="268"/>
        <v/>
      </c>
      <c r="CS595" s="4" t="str">
        <f t="shared" si="269"/>
        <v/>
      </c>
      <c r="CT595" s="91" t="b">
        <f t="shared" si="246"/>
        <v>0</v>
      </c>
    </row>
    <row r="596" spans="1:98" s="4" customFormat="1" x14ac:dyDescent="0.25">
      <c r="A596" s="50" t="str">
        <f t="shared" si="247"/>
        <v>...</v>
      </c>
      <c r="B596" s="50" t="str">
        <f t="shared" si="248"/>
        <v>...</v>
      </c>
      <c r="C596" s="50" t="str">
        <f t="shared" si="249"/>
        <v>.....</v>
      </c>
      <c r="D596" s="50" t="str">
        <f>IF($C596=".....","",_xlfn.IFNA(VLOOKUP($C596, Parameter!$A$4:$L$5000, 3, FALSE), ""))</f>
        <v/>
      </c>
      <c r="E596" s="50" t="str">
        <f t="shared" si="250"/>
        <v>.....</v>
      </c>
      <c r="F596" s="50" t="str">
        <f t="shared" si="251"/>
        <v>......</v>
      </c>
      <c r="G596" s="50" t="str">
        <f t="shared" si="252"/>
        <v>...</v>
      </c>
      <c r="H596" s="40">
        <f>IF(E596=".....", 0, _xlfn.IFNA(VLOOKUP($E596, Parameter2!$A$2:$C$5000, 3, FALSE), 0))</f>
        <v>0</v>
      </c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18" t="str">
        <f>IF(C596=".....","",_xlfn.IFNA(VLOOKUP($C596, Parameter!$A$4:$B$5000, 2, FALSE), "Kode belanja salah :("))</f>
        <v/>
      </c>
      <c r="X596" s="35"/>
      <c r="Y596" s="121"/>
      <c r="Z596" s="17"/>
      <c r="AA596" s="20"/>
      <c r="AB596" s="41" t="str">
        <f>IF($C596=".....","",VLOOKUP($C596, Parameter!$A$4:$L$5000, 6, FALSE))</f>
        <v/>
      </c>
      <c r="AC596" s="41" t="str">
        <f>IF($C596=".....","",VLOOKUP($C596, Parameter!$A$4:$L$5000, 7, FALSE))</f>
        <v/>
      </c>
      <c r="AD596" s="41" t="str">
        <f>IF($C596=".....","",VLOOKUP($C596, Parameter!$A$4:$L$5000, 8, FALSE))</f>
        <v/>
      </c>
      <c r="AE596" s="41" t="str">
        <f>IF($C596=".....","",VLOOKUP($C596, Parameter!$A$4:$L$5000, 9, FALSE))</f>
        <v/>
      </c>
      <c r="AF596" s="41" t="str">
        <f>IF($C596=".....","",VLOOKUP($C596, Parameter!$A$4:$L$5000, 10, FALSE))</f>
        <v/>
      </c>
      <c r="AG596" s="41" t="str">
        <f>IF($C596=".....","",VLOOKUP($C596, Parameter!$A$4:$L$5000, 11, FALSE))</f>
        <v/>
      </c>
      <c r="AH596" s="41" t="str">
        <f>IF($C596="..0.0.0.000","",_xlfn.IFNA(VLOOKUP($C596, Parameter!$A$4:$L$5000, 12, FALSE), ""))</f>
        <v/>
      </c>
      <c r="AI596" s="39"/>
      <c r="AJ596" s="39"/>
      <c r="AK596" s="39"/>
      <c r="AL596" s="39"/>
      <c r="AM596" s="39"/>
      <c r="AN596" s="39"/>
      <c r="AO596" s="39"/>
      <c r="AP596" s="41" t="str">
        <f>IF(F596="......", "", _xlfn.IFNA(VLOOKUP(F596, Parameter2!$D$2:$E$15000, 2, FALSE), "Kode aset salah :("))</f>
        <v/>
      </c>
      <c r="AQ596" s="39"/>
      <c r="AR596" s="51"/>
      <c r="AS596" s="52"/>
      <c r="AT596" s="53">
        <f t="shared" si="253"/>
        <v>0</v>
      </c>
      <c r="AU596" s="39" t="str">
        <f t="shared" si="254"/>
        <v/>
      </c>
      <c r="AV596" s="39" t="str">
        <f t="shared" si="255"/>
        <v/>
      </c>
      <c r="AW596" s="39" t="str">
        <f t="shared" si="256"/>
        <v/>
      </c>
      <c r="AX596" s="39" t="str">
        <f t="shared" si="257"/>
        <v/>
      </c>
      <c r="AY596" s="41" t="str">
        <f>IF(G596="...", "", VLOOKUP(G596, UPB!$A$3:$B$5000, 2, FALSE))</f>
        <v/>
      </c>
      <c r="AZ596" s="84"/>
      <c r="BA596" s="76"/>
      <c r="BB596" s="65"/>
      <c r="BC596" s="65"/>
      <c r="BD596" s="54"/>
      <c r="BE596" s="65"/>
      <c r="BF596" s="65"/>
      <c r="BG596" s="65"/>
      <c r="BH596" s="65"/>
      <c r="BI596" s="65"/>
      <c r="BJ596" s="65"/>
      <c r="BK596" s="65"/>
      <c r="BL596" s="65"/>
      <c r="BM596" s="65"/>
      <c r="BN596" s="70"/>
      <c r="BO596" s="65"/>
      <c r="BP596" s="65"/>
      <c r="BQ596" s="65"/>
      <c r="BR596" s="65"/>
      <c r="BS596" s="65"/>
      <c r="BT596" s="65"/>
      <c r="BU596" s="55" t="str">
        <f>IF(AND($D596 &lt;&gt; "", $D596 &lt;&gt; $E596, $F596 &lt;&gt; "x.x.x.x.x.x.x"), VLOOKUP($E596, Parameter!$E$3:$N$5000, 9, FALSE), "")</f>
        <v/>
      </c>
      <c r="BV596" s="55" t="str">
        <f>IF(AND($D596 &lt;&gt; "", $D596 &lt;&gt; $E596, $F596 &lt;&gt; "x.x.x.x.x.x.x"), VLOOKUP($E596, Parameter!$E$3:$N$5000, 10, FALSE), "")</f>
        <v/>
      </c>
      <c r="BW596" s="55" t="str">
        <f>IF(AND($D596 &lt;&gt; "", $D596 &lt;&gt; $E596, $F596 &lt;&gt; "x.x.x.x.x.x.x"), VLOOKUP($C596, Parameter!$A$4:$L$5000, 3, FALSE), "")</f>
        <v/>
      </c>
      <c r="BX596" s="55" t="str">
        <f>IF(AND($D596 &lt;&gt; "", $D596 &lt;&gt; $E596, $F596 &lt;&gt; "x.x.x.x.x.x.x"), VLOOKUP($C596, Parameter!$A$4:$L$5000, 4, FALSE), "")</f>
        <v/>
      </c>
      <c r="BY596" s="56">
        <f t="shared" si="258"/>
        <v>0</v>
      </c>
      <c r="BZ596" s="55" t="str">
        <f t="shared" si="259"/>
        <v>Intra</v>
      </c>
      <c r="CA596" s="55" t="str">
        <f>IF($BZ596="Ekstra", Parameter3!$B$2, "")</f>
        <v/>
      </c>
      <c r="CB596" s="55" t="str">
        <f>IF($BZ596="Ekstra", Parameter3!$C$2, "")</f>
        <v/>
      </c>
      <c r="CC596" s="55" t="str">
        <f>IF($BZ596="Ekstra", VLOOKUP($E596, Parameter!$E$3:$N$5000, 9, FALSE), "")</f>
        <v/>
      </c>
      <c r="CD596" s="55" t="str">
        <f>IF($BZ596="Ekstra", VLOOKUP($E596, Parameter!$E$3:$N$5000, 10, FALSE), "")</f>
        <v/>
      </c>
      <c r="CE596" s="56">
        <f t="shared" si="260"/>
        <v>0</v>
      </c>
      <c r="CF596" s="55" t="str">
        <f t="shared" si="270"/>
        <v/>
      </c>
      <c r="CG596" s="55" t="str">
        <f t="shared" si="270"/>
        <v/>
      </c>
      <c r="CH596" s="55" t="str">
        <f t="shared" si="261"/>
        <v/>
      </c>
      <c r="CI596" s="55" t="str">
        <f>IF($F596="x.x.x.x.x.x.x", VLOOKUP($C596, Parameter!$A$4:$L$5000, 4, FALSE), "")</f>
        <v/>
      </c>
      <c r="CJ596" s="56">
        <f t="shared" si="262"/>
        <v>0</v>
      </c>
      <c r="CM596" s="4" t="str">
        <f t="shared" si="263"/>
        <v>...-...-.....</v>
      </c>
      <c r="CN596" s="57">
        <f t="shared" si="264"/>
        <v>0</v>
      </c>
      <c r="CO596" s="58">
        <f t="shared" si="265"/>
        <v>0</v>
      </c>
      <c r="CP596" s="4" t="str">
        <f t="shared" si="266"/>
        <v/>
      </c>
      <c r="CQ596" s="4" t="b">
        <f t="shared" si="267"/>
        <v>0</v>
      </c>
      <c r="CR596" s="4" t="str">
        <f t="shared" si="268"/>
        <v/>
      </c>
      <c r="CS596" s="4" t="str">
        <f t="shared" si="269"/>
        <v/>
      </c>
      <c r="CT596" s="91" t="b">
        <f t="shared" si="246"/>
        <v>0</v>
      </c>
    </row>
    <row r="597" spans="1:98" s="4" customFormat="1" x14ac:dyDescent="0.25">
      <c r="A597" s="50" t="str">
        <f t="shared" si="247"/>
        <v>...</v>
      </c>
      <c r="B597" s="50" t="str">
        <f t="shared" si="248"/>
        <v>...</v>
      </c>
      <c r="C597" s="50" t="str">
        <f t="shared" si="249"/>
        <v>.....</v>
      </c>
      <c r="D597" s="50" t="str">
        <f>IF($C597=".....","",_xlfn.IFNA(VLOOKUP($C597, Parameter!$A$4:$L$5000, 3, FALSE), ""))</f>
        <v/>
      </c>
      <c r="E597" s="50" t="str">
        <f t="shared" si="250"/>
        <v>.....</v>
      </c>
      <c r="F597" s="50" t="str">
        <f t="shared" si="251"/>
        <v>......</v>
      </c>
      <c r="G597" s="50" t="str">
        <f t="shared" si="252"/>
        <v>...</v>
      </c>
      <c r="H597" s="40">
        <f>IF(E597=".....", 0, _xlfn.IFNA(VLOOKUP($E597, Parameter2!$A$2:$C$5000, 3, FALSE), 0))</f>
        <v>0</v>
      </c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18" t="str">
        <f>IF(C597=".....","",_xlfn.IFNA(VLOOKUP($C597, Parameter!$A$4:$B$5000, 2, FALSE), "Kode belanja salah :("))</f>
        <v/>
      </c>
      <c r="X597" s="35"/>
      <c r="Y597" s="121"/>
      <c r="Z597" s="17"/>
      <c r="AA597" s="20"/>
      <c r="AB597" s="41" t="str">
        <f>IF($C597=".....","",VLOOKUP($C597, Parameter!$A$4:$L$5000, 6, FALSE))</f>
        <v/>
      </c>
      <c r="AC597" s="41" t="str">
        <f>IF($C597=".....","",VLOOKUP($C597, Parameter!$A$4:$L$5000, 7, FALSE))</f>
        <v/>
      </c>
      <c r="AD597" s="41" t="str">
        <f>IF($C597=".....","",VLOOKUP($C597, Parameter!$A$4:$L$5000, 8, FALSE))</f>
        <v/>
      </c>
      <c r="AE597" s="41" t="str">
        <f>IF($C597=".....","",VLOOKUP($C597, Parameter!$A$4:$L$5000, 9, FALSE))</f>
        <v/>
      </c>
      <c r="AF597" s="41" t="str">
        <f>IF($C597=".....","",VLOOKUP($C597, Parameter!$A$4:$L$5000, 10, FALSE))</f>
        <v/>
      </c>
      <c r="AG597" s="41" t="str">
        <f>IF($C597=".....","",VLOOKUP($C597, Parameter!$A$4:$L$5000, 11, FALSE))</f>
        <v/>
      </c>
      <c r="AH597" s="41" t="str">
        <f>IF($C597="..0.0.0.000","",_xlfn.IFNA(VLOOKUP($C597, Parameter!$A$4:$L$5000, 12, FALSE), ""))</f>
        <v/>
      </c>
      <c r="AI597" s="39"/>
      <c r="AJ597" s="39"/>
      <c r="AK597" s="39"/>
      <c r="AL597" s="39"/>
      <c r="AM597" s="39"/>
      <c r="AN597" s="39"/>
      <c r="AO597" s="39"/>
      <c r="AP597" s="41" t="str">
        <f>IF(F597="......", "", _xlfn.IFNA(VLOOKUP(F597, Parameter2!$D$2:$E$15000, 2, FALSE), "Kode aset salah :("))</f>
        <v/>
      </c>
      <c r="AQ597" s="39"/>
      <c r="AR597" s="51"/>
      <c r="AS597" s="52"/>
      <c r="AT597" s="53">
        <f t="shared" si="253"/>
        <v>0</v>
      </c>
      <c r="AU597" s="39" t="str">
        <f t="shared" si="254"/>
        <v/>
      </c>
      <c r="AV597" s="39" t="str">
        <f t="shared" si="255"/>
        <v/>
      </c>
      <c r="AW597" s="39" t="str">
        <f t="shared" si="256"/>
        <v/>
      </c>
      <c r="AX597" s="39" t="str">
        <f t="shared" si="257"/>
        <v/>
      </c>
      <c r="AY597" s="41" t="str">
        <f>IF(G597="...", "", VLOOKUP(G597, UPB!$A$3:$B$5000, 2, FALSE))</f>
        <v/>
      </c>
      <c r="AZ597" s="84"/>
      <c r="BA597" s="76"/>
      <c r="BB597" s="65"/>
      <c r="BC597" s="65"/>
      <c r="BD597" s="54"/>
      <c r="BE597" s="65"/>
      <c r="BF597" s="65"/>
      <c r="BG597" s="65"/>
      <c r="BH597" s="65"/>
      <c r="BI597" s="65"/>
      <c r="BJ597" s="65"/>
      <c r="BK597" s="65"/>
      <c r="BL597" s="65"/>
      <c r="BM597" s="65"/>
      <c r="BN597" s="70"/>
      <c r="BO597" s="65"/>
      <c r="BP597" s="65"/>
      <c r="BQ597" s="65"/>
      <c r="BR597" s="65"/>
      <c r="BS597" s="65"/>
      <c r="BT597" s="65"/>
      <c r="BU597" s="55" t="str">
        <f>IF(AND($D597 &lt;&gt; "", $D597 &lt;&gt; $E597, $F597 &lt;&gt; "x.x.x.x.x.x.x"), VLOOKUP($E597, Parameter!$E$3:$N$5000, 9, FALSE), "")</f>
        <v/>
      </c>
      <c r="BV597" s="55" t="str">
        <f>IF(AND($D597 &lt;&gt; "", $D597 &lt;&gt; $E597, $F597 &lt;&gt; "x.x.x.x.x.x.x"), VLOOKUP($E597, Parameter!$E$3:$N$5000, 10, FALSE), "")</f>
        <v/>
      </c>
      <c r="BW597" s="55" t="str">
        <f>IF(AND($D597 &lt;&gt; "", $D597 &lt;&gt; $E597, $F597 &lt;&gt; "x.x.x.x.x.x.x"), VLOOKUP($C597, Parameter!$A$4:$L$5000, 3, FALSE), "")</f>
        <v/>
      </c>
      <c r="BX597" s="55" t="str">
        <f>IF(AND($D597 &lt;&gt; "", $D597 &lt;&gt; $E597, $F597 &lt;&gt; "x.x.x.x.x.x.x"), VLOOKUP($C597, Parameter!$A$4:$L$5000, 4, FALSE), "")</f>
        <v/>
      </c>
      <c r="BY597" s="56">
        <f t="shared" si="258"/>
        <v>0</v>
      </c>
      <c r="BZ597" s="55" t="str">
        <f t="shared" si="259"/>
        <v>Intra</v>
      </c>
      <c r="CA597" s="55" t="str">
        <f>IF($BZ597="Ekstra", Parameter3!$B$2, "")</f>
        <v/>
      </c>
      <c r="CB597" s="55" t="str">
        <f>IF($BZ597="Ekstra", Parameter3!$C$2, "")</f>
        <v/>
      </c>
      <c r="CC597" s="55" t="str">
        <f>IF($BZ597="Ekstra", VLOOKUP($E597, Parameter!$E$3:$N$5000, 9, FALSE), "")</f>
        <v/>
      </c>
      <c r="CD597" s="55" t="str">
        <f>IF($BZ597="Ekstra", VLOOKUP($E597, Parameter!$E$3:$N$5000, 10, FALSE), "")</f>
        <v/>
      </c>
      <c r="CE597" s="56">
        <f t="shared" si="260"/>
        <v>0</v>
      </c>
      <c r="CF597" s="55" t="str">
        <f t="shared" si="270"/>
        <v/>
      </c>
      <c r="CG597" s="55" t="str">
        <f t="shared" si="270"/>
        <v/>
      </c>
      <c r="CH597" s="55" t="str">
        <f t="shared" si="261"/>
        <v/>
      </c>
      <c r="CI597" s="55" t="str">
        <f>IF($F597="x.x.x.x.x.x.x", VLOOKUP($C597, Parameter!$A$4:$L$5000, 4, FALSE), "")</f>
        <v/>
      </c>
      <c r="CJ597" s="56">
        <f t="shared" si="262"/>
        <v>0</v>
      </c>
      <c r="CM597" s="4" t="str">
        <f t="shared" si="263"/>
        <v>...-...-.....</v>
      </c>
      <c r="CN597" s="57">
        <f t="shared" si="264"/>
        <v>0</v>
      </c>
      <c r="CO597" s="58">
        <f t="shared" si="265"/>
        <v>0</v>
      </c>
      <c r="CP597" s="4" t="str">
        <f t="shared" si="266"/>
        <v/>
      </c>
      <c r="CQ597" s="4" t="b">
        <f t="shared" si="267"/>
        <v>0</v>
      </c>
      <c r="CR597" s="4" t="str">
        <f t="shared" si="268"/>
        <v/>
      </c>
      <c r="CS597" s="4" t="str">
        <f t="shared" si="269"/>
        <v/>
      </c>
      <c r="CT597" s="91" t="b">
        <f t="shared" si="246"/>
        <v>0</v>
      </c>
    </row>
    <row r="598" spans="1:98" s="4" customFormat="1" x14ac:dyDescent="0.25">
      <c r="A598" s="50" t="str">
        <f t="shared" si="247"/>
        <v>...</v>
      </c>
      <c r="B598" s="50" t="str">
        <f t="shared" si="248"/>
        <v>...</v>
      </c>
      <c r="C598" s="50" t="str">
        <f t="shared" si="249"/>
        <v>.....</v>
      </c>
      <c r="D598" s="50" t="str">
        <f>IF($C598=".....","",_xlfn.IFNA(VLOOKUP($C598, Parameter!$A$4:$L$5000, 3, FALSE), ""))</f>
        <v/>
      </c>
      <c r="E598" s="50" t="str">
        <f t="shared" si="250"/>
        <v>.....</v>
      </c>
      <c r="F598" s="50" t="str">
        <f t="shared" si="251"/>
        <v>......</v>
      </c>
      <c r="G598" s="50" t="str">
        <f t="shared" si="252"/>
        <v>...</v>
      </c>
      <c r="H598" s="40">
        <f>IF(E598=".....", 0, _xlfn.IFNA(VLOOKUP($E598, Parameter2!$A$2:$C$5000, 3, FALSE), 0))</f>
        <v>0</v>
      </c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18" t="str">
        <f>IF(C598=".....","",_xlfn.IFNA(VLOOKUP($C598, Parameter!$A$4:$B$5000, 2, FALSE), "Kode belanja salah :("))</f>
        <v/>
      </c>
      <c r="X598" s="35"/>
      <c r="Y598" s="121"/>
      <c r="Z598" s="17"/>
      <c r="AA598" s="20"/>
      <c r="AB598" s="41" t="str">
        <f>IF($C598=".....","",VLOOKUP($C598, Parameter!$A$4:$L$5000, 6, FALSE))</f>
        <v/>
      </c>
      <c r="AC598" s="41" t="str">
        <f>IF($C598=".....","",VLOOKUP($C598, Parameter!$A$4:$L$5000, 7, FALSE))</f>
        <v/>
      </c>
      <c r="AD598" s="41" t="str">
        <f>IF($C598=".....","",VLOOKUP($C598, Parameter!$A$4:$L$5000, 8, FALSE))</f>
        <v/>
      </c>
      <c r="AE598" s="41" t="str">
        <f>IF($C598=".....","",VLOOKUP($C598, Parameter!$A$4:$L$5000, 9, FALSE))</f>
        <v/>
      </c>
      <c r="AF598" s="41" t="str">
        <f>IF($C598=".....","",VLOOKUP($C598, Parameter!$A$4:$L$5000, 10, FALSE))</f>
        <v/>
      </c>
      <c r="AG598" s="41" t="str">
        <f>IF($C598=".....","",VLOOKUP($C598, Parameter!$A$4:$L$5000, 11, FALSE))</f>
        <v/>
      </c>
      <c r="AH598" s="41" t="str">
        <f>IF($C598="..0.0.0.000","",_xlfn.IFNA(VLOOKUP($C598, Parameter!$A$4:$L$5000, 12, FALSE), ""))</f>
        <v/>
      </c>
      <c r="AI598" s="39"/>
      <c r="AJ598" s="39"/>
      <c r="AK598" s="39"/>
      <c r="AL598" s="39"/>
      <c r="AM598" s="39"/>
      <c r="AN598" s="39"/>
      <c r="AO598" s="39"/>
      <c r="AP598" s="41" t="str">
        <f>IF(F598="......", "", _xlfn.IFNA(VLOOKUP(F598, Parameter2!$D$2:$E$15000, 2, FALSE), "Kode aset salah :("))</f>
        <v/>
      </c>
      <c r="AQ598" s="39"/>
      <c r="AR598" s="51"/>
      <c r="AS598" s="52"/>
      <c r="AT598" s="53">
        <f t="shared" si="253"/>
        <v>0</v>
      </c>
      <c r="AU598" s="39" t="str">
        <f t="shared" si="254"/>
        <v/>
      </c>
      <c r="AV598" s="39" t="str">
        <f t="shared" si="255"/>
        <v/>
      </c>
      <c r="AW598" s="39" t="str">
        <f t="shared" si="256"/>
        <v/>
      </c>
      <c r="AX598" s="39" t="str">
        <f t="shared" si="257"/>
        <v/>
      </c>
      <c r="AY598" s="41" t="str">
        <f>IF(G598="...", "", VLOOKUP(G598, UPB!$A$3:$B$5000, 2, FALSE))</f>
        <v/>
      </c>
      <c r="AZ598" s="84"/>
      <c r="BA598" s="76"/>
      <c r="BB598" s="65"/>
      <c r="BC598" s="65"/>
      <c r="BD598" s="54"/>
      <c r="BE598" s="65"/>
      <c r="BF598" s="65"/>
      <c r="BG598" s="65"/>
      <c r="BH598" s="65"/>
      <c r="BI598" s="65"/>
      <c r="BJ598" s="65"/>
      <c r="BK598" s="65"/>
      <c r="BL598" s="65"/>
      <c r="BM598" s="65"/>
      <c r="BN598" s="70"/>
      <c r="BO598" s="65"/>
      <c r="BP598" s="65"/>
      <c r="BQ598" s="65"/>
      <c r="BR598" s="65"/>
      <c r="BS598" s="65"/>
      <c r="BT598" s="65"/>
      <c r="BU598" s="55" t="str">
        <f>IF(AND($D598 &lt;&gt; "", $D598 &lt;&gt; $E598, $F598 &lt;&gt; "x.x.x.x.x.x.x"), VLOOKUP($E598, Parameter!$E$3:$N$5000, 9, FALSE), "")</f>
        <v/>
      </c>
      <c r="BV598" s="55" t="str">
        <f>IF(AND($D598 &lt;&gt; "", $D598 &lt;&gt; $E598, $F598 &lt;&gt; "x.x.x.x.x.x.x"), VLOOKUP($E598, Parameter!$E$3:$N$5000, 10, FALSE), "")</f>
        <v/>
      </c>
      <c r="BW598" s="55" t="str">
        <f>IF(AND($D598 &lt;&gt; "", $D598 &lt;&gt; $E598, $F598 &lt;&gt; "x.x.x.x.x.x.x"), VLOOKUP($C598, Parameter!$A$4:$L$5000, 3, FALSE), "")</f>
        <v/>
      </c>
      <c r="BX598" s="55" t="str">
        <f>IF(AND($D598 &lt;&gt; "", $D598 &lt;&gt; $E598, $F598 &lt;&gt; "x.x.x.x.x.x.x"), VLOOKUP($C598, Parameter!$A$4:$L$5000, 4, FALSE), "")</f>
        <v/>
      </c>
      <c r="BY598" s="56">
        <f t="shared" si="258"/>
        <v>0</v>
      </c>
      <c r="BZ598" s="55" t="str">
        <f t="shared" si="259"/>
        <v>Intra</v>
      </c>
      <c r="CA598" s="55" t="str">
        <f>IF($BZ598="Ekstra", Parameter3!$B$2, "")</f>
        <v/>
      </c>
      <c r="CB598" s="55" t="str">
        <f>IF($BZ598="Ekstra", Parameter3!$C$2, "")</f>
        <v/>
      </c>
      <c r="CC598" s="55" t="str">
        <f>IF($BZ598="Ekstra", VLOOKUP($E598, Parameter!$E$3:$N$5000, 9, FALSE), "")</f>
        <v/>
      </c>
      <c r="CD598" s="55" t="str">
        <f>IF($BZ598="Ekstra", VLOOKUP($E598, Parameter!$E$3:$N$5000, 10, FALSE), "")</f>
        <v/>
      </c>
      <c r="CE598" s="56">
        <f t="shared" si="260"/>
        <v>0</v>
      </c>
      <c r="CF598" s="55" t="str">
        <f t="shared" si="270"/>
        <v/>
      </c>
      <c r="CG598" s="55" t="str">
        <f t="shared" si="270"/>
        <v/>
      </c>
      <c r="CH598" s="55" t="str">
        <f t="shared" si="261"/>
        <v/>
      </c>
      <c r="CI598" s="55" t="str">
        <f>IF($F598="x.x.x.x.x.x.x", VLOOKUP($C598, Parameter!$A$4:$L$5000, 4, FALSE), "")</f>
        <v/>
      </c>
      <c r="CJ598" s="56">
        <f t="shared" si="262"/>
        <v>0</v>
      </c>
      <c r="CM598" s="4" t="str">
        <f t="shared" si="263"/>
        <v>...-...-.....</v>
      </c>
      <c r="CN598" s="57">
        <f t="shared" si="264"/>
        <v>0</v>
      </c>
      <c r="CO598" s="58">
        <f t="shared" si="265"/>
        <v>0</v>
      </c>
      <c r="CP598" s="4" t="str">
        <f t="shared" si="266"/>
        <v/>
      </c>
      <c r="CQ598" s="4" t="b">
        <f t="shared" si="267"/>
        <v>0</v>
      </c>
      <c r="CR598" s="4" t="str">
        <f t="shared" si="268"/>
        <v/>
      </c>
      <c r="CS598" s="4" t="str">
        <f t="shared" si="269"/>
        <v/>
      </c>
      <c r="CT598" s="91" t="b">
        <f t="shared" si="246"/>
        <v>0</v>
      </c>
    </row>
    <row r="599" spans="1:98" s="4" customFormat="1" x14ac:dyDescent="0.25">
      <c r="A599" s="50" t="str">
        <f t="shared" si="247"/>
        <v>...</v>
      </c>
      <c r="B599" s="50" t="str">
        <f t="shared" si="248"/>
        <v>...</v>
      </c>
      <c r="C599" s="50" t="str">
        <f t="shared" si="249"/>
        <v>.....</v>
      </c>
      <c r="D599" s="50" t="str">
        <f>IF($C599=".....","",_xlfn.IFNA(VLOOKUP($C599, Parameter!$A$4:$L$5000, 3, FALSE), ""))</f>
        <v/>
      </c>
      <c r="E599" s="50" t="str">
        <f t="shared" si="250"/>
        <v>.....</v>
      </c>
      <c r="F599" s="50" t="str">
        <f t="shared" si="251"/>
        <v>......</v>
      </c>
      <c r="G599" s="50" t="str">
        <f t="shared" si="252"/>
        <v>...</v>
      </c>
      <c r="H599" s="40">
        <f>IF(E599=".....", 0, _xlfn.IFNA(VLOOKUP($E599, Parameter2!$A$2:$C$5000, 3, FALSE), 0))</f>
        <v>0</v>
      </c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18" t="str">
        <f>IF(C599=".....","",_xlfn.IFNA(VLOOKUP($C599, Parameter!$A$4:$B$5000, 2, FALSE), "Kode belanja salah :("))</f>
        <v/>
      </c>
      <c r="X599" s="35"/>
      <c r="Y599" s="121"/>
      <c r="Z599" s="17"/>
      <c r="AA599" s="20"/>
      <c r="AB599" s="41" t="str">
        <f>IF($C599=".....","",VLOOKUP($C599, Parameter!$A$4:$L$5000, 6, FALSE))</f>
        <v/>
      </c>
      <c r="AC599" s="41" t="str">
        <f>IF($C599=".....","",VLOOKUP($C599, Parameter!$A$4:$L$5000, 7, FALSE))</f>
        <v/>
      </c>
      <c r="AD599" s="41" t="str">
        <f>IF($C599=".....","",VLOOKUP($C599, Parameter!$A$4:$L$5000, 8, FALSE))</f>
        <v/>
      </c>
      <c r="AE599" s="41" t="str">
        <f>IF($C599=".....","",VLOOKUP($C599, Parameter!$A$4:$L$5000, 9, FALSE))</f>
        <v/>
      </c>
      <c r="AF599" s="41" t="str">
        <f>IF($C599=".....","",VLOOKUP($C599, Parameter!$A$4:$L$5000, 10, FALSE))</f>
        <v/>
      </c>
      <c r="AG599" s="41" t="str">
        <f>IF($C599=".....","",VLOOKUP($C599, Parameter!$A$4:$L$5000, 11, FALSE))</f>
        <v/>
      </c>
      <c r="AH599" s="41" t="str">
        <f>IF($C599="..0.0.0.000","",_xlfn.IFNA(VLOOKUP($C599, Parameter!$A$4:$L$5000, 12, FALSE), ""))</f>
        <v/>
      </c>
      <c r="AI599" s="39"/>
      <c r="AJ599" s="39"/>
      <c r="AK599" s="39"/>
      <c r="AL599" s="39"/>
      <c r="AM599" s="39"/>
      <c r="AN599" s="39"/>
      <c r="AO599" s="39"/>
      <c r="AP599" s="41" t="str">
        <f>IF(F599="......", "", _xlfn.IFNA(VLOOKUP(F599, Parameter2!$D$2:$E$15000, 2, FALSE), "Kode aset salah :("))</f>
        <v/>
      </c>
      <c r="AQ599" s="39"/>
      <c r="AR599" s="51"/>
      <c r="AS599" s="52"/>
      <c r="AT599" s="53">
        <f t="shared" si="253"/>
        <v>0</v>
      </c>
      <c r="AU599" s="39" t="str">
        <f t="shared" si="254"/>
        <v/>
      </c>
      <c r="AV599" s="39" t="str">
        <f t="shared" si="255"/>
        <v/>
      </c>
      <c r="AW599" s="39" t="str">
        <f t="shared" si="256"/>
        <v/>
      </c>
      <c r="AX599" s="39" t="str">
        <f t="shared" si="257"/>
        <v/>
      </c>
      <c r="AY599" s="41" t="str">
        <f>IF(G599="...", "", VLOOKUP(G599, UPB!$A$3:$B$5000, 2, FALSE))</f>
        <v/>
      </c>
      <c r="AZ599" s="84"/>
      <c r="BA599" s="76"/>
      <c r="BB599" s="65"/>
      <c r="BC599" s="65"/>
      <c r="BD599" s="54"/>
      <c r="BE599" s="65"/>
      <c r="BF599" s="65"/>
      <c r="BG599" s="65"/>
      <c r="BH599" s="65"/>
      <c r="BI599" s="65"/>
      <c r="BJ599" s="65"/>
      <c r="BK599" s="65"/>
      <c r="BL599" s="65"/>
      <c r="BM599" s="65"/>
      <c r="BN599" s="70"/>
      <c r="BO599" s="65"/>
      <c r="BP599" s="65"/>
      <c r="BQ599" s="65"/>
      <c r="BR599" s="65"/>
      <c r="BS599" s="65"/>
      <c r="BT599" s="65"/>
      <c r="BU599" s="55" t="str">
        <f>IF(AND($D599 &lt;&gt; "", $D599 &lt;&gt; $E599, $F599 &lt;&gt; "x.x.x.x.x.x.x"), VLOOKUP($E599, Parameter!$E$3:$N$5000, 9, FALSE), "")</f>
        <v/>
      </c>
      <c r="BV599" s="55" t="str">
        <f>IF(AND($D599 &lt;&gt; "", $D599 &lt;&gt; $E599, $F599 &lt;&gt; "x.x.x.x.x.x.x"), VLOOKUP($E599, Parameter!$E$3:$N$5000, 10, FALSE), "")</f>
        <v/>
      </c>
      <c r="BW599" s="55" t="str">
        <f>IF(AND($D599 &lt;&gt; "", $D599 &lt;&gt; $E599, $F599 &lt;&gt; "x.x.x.x.x.x.x"), VLOOKUP($C599, Parameter!$A$4:$L$5000, 3, FALSE), "")</f>
        <v/>
      </c>
      <c r="BX599" s="55" t="str">
        <f>IF(AND($D599 &lt;&gt; "", $D599 &lt;&gt; $E599, $F599 &lt;&gt; "x.x.x.x.x.x.x"), VLOOKUP($C599, Parameter!$A$4:$L$5000, 4, FALSE), "")</f>
        <v/>
      </c>
      <c r="BY599" s="56">
        <f t="shared" si="258"/>
        <v>0</v>
      </c>
      <c r="BZ599" s="55" t="str">
        <f t="shared" si="259"/>
        <v>Intra</v>
      </c>
      <c r="CA599" s="55" t="str">
        <f>IF($BZ599="Ekstra", Parameter3!$B$2, "")</f>
        <v/>
      </c>
      <c r="CB599" s="55" t="str">
        <f>IF($BZ599="Ekstra", Parameter3!$C$2, "")</f>
        <v/>
      </c>
      <c r="CC599" s="55" t="str">
        <f>IF($BZ599="Ekstra", VLOOKUP($E599, Parameter!$E$3:$N$5000, 9, FALSE), "")</f>
        <v/>
      </c>
      <c r="CD599" s="55" t="str">
        <f>IF($BZ599="Ekstra", VLOOKUP($E599, Parameter!$E$3:$N$5000, 10, FALSE), "")</f>
        <v/>
      </c>
      <c r="CE599" s="56">
        <f t="shared" si="260"/>
        <v>0</v>
      </c>
      <c r="CF599" s="55" t="str">
        <f t="shared" si="270"/>
        <v/>
      </c>
      <c r="CG599" s="55" t="str">
        <f t="shared" si="270"/>
        <v/>
      </c>
      <c r="CH599" s="55" t="str">
        <f t="shared" si="261"/>
        <v/>
      </c>
      <c r="CI599" s="55" t="str">
        <f>IF($F599="x.x.x.x.x.x.x", VLOOKUP($C599, Parameter!$A$4:$L$5000, 4, FALSE), "")</f>
        <v/>
      </c>
      <c r="CJ599" s="56">
        <f t="shared" si="262"/>
        <v>0</v>
      </c>
      <c r="CM599" s="4" t="str">
        <f t="shared" si="263"/>
        <v>...-...-.....</v>
      </c>
      <c r="CN599" s="57">
        <f t="shared" si="264"/>
        <v>0</v>
      </c>
      <c r="CO599" s="58">
        <f t="shared" si="265"/>
        <v>0</v>
      </c>
      <c r="CP599" s="4" t="str">
        <f t="shared" si="266"/>
        <v/>
      </c>
      <c r="CQ599" s="4" t="b">
        <f t="shared" si="267"/>
        <v>0</v>
      </c>
      <c r="CR599" s="4" t="str">
        <f t="shared" si="268"/>
        <v/>
      </c>
      <c r="CS599" s="4" t="str">
        <f t="shared" si="269"/>
        <v/>
      </c>
      <c r="CT599" s="91" t="b">
        <f t="shared" si="246"/>
        <v>0</v>
      </c>
    </row>
    <row r="600" spans="1:98" s="4" customFormat="1" x14ac:dyDescent="0.25">
      <c r="A600" s="50" t="str">
        <f t="shared" si="247"/>
        <v>...</v>
      </c>
      <c r="B600" s="50" t="str">
        <f t="shared" si="248"/>
        <v>...</v>
      </c>
      <c r="C600" s="50" t="str">
        <f t="shared" si="249"/>
        <v>.....</v>
      </c>
      <c r="D600" s="50" t="str">
        <f>IF($C600=".....","",_xlfn.IFNA(VLOOKUP($C600, Parameter!$A$4:$L$5000, 3, FALSE), ""))</f>
        <v/>
      </c>
      <c r="E600" s="50" t="str">
        <f t="shared" si="250"/>
        <v>.....</v>
      </c>
      <c r="F600" s="50" t="str">
        <f t="shared" si="251"/>
        <v>......</v>
      </c>
      <c r="G600" s="50" t="str">
        <f t="shared" si="252"/>
        <v>...</v>
      </c>
      <c r="H600" s="40">
        <f>IF(E600=".....", 0, _xlfn.IFNA(VLOOKUP($E600, Parameter2!$A$2:$C$5000, 3, FALSE), 0))</f>
        <v>0</v>
      </c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18" t="str">
        <f>IF(C600=".....","",_xlfn.IFNA(VLOOKUP($C600, Parameter!$A$4:$B$5000, 2, FALSE), "Kode belanja salah :("))</f>
        <v/>
      </c>
      <c r="X600" s="35"/>
      <c r="Y600" s="121"/>
      <c r="Z600" s="17"/>
      <c r="AA600" s="20"/>
      <c r="AB600" s="41" t="str">
        <f>IF($C600=".....","",VLOOKUP($C600, Parameter!$A$4:$L$5000, 6, FALSE))</f>
        <v/>
      </c>
      <c r="AC600" s="41" t="str">
        <f>IF($C600=".....","",VLOOKUP($C600, Parameter!$A$4:$L$5000, 7, FALSE))</f>
        <v/>
      </c>
      <c r="AD600" s="41" t="str">
        <f>IF($C600=".....","",VLOOKUP($C600, Parameter!$A$4:$L$5000, 8, FALSE))</f>
        <v/>
      </c>
      <c r="AE600" s="41" t="str">
        <f>IF($C600=".....","",VLOOKUP($C600, Parameter!$A$4:$L$5000, 9, FALSE))</f>
        <v/>
      </c>
      <c r="AF600" s="41" t="str">
        <f>IF($C600=".....","",VLOOKUP($C600, Parameter!$A$4:$L$5000, 10, FALSE))</f>
        <v/>
      </c>
      <c r="AG600" s="41" t="str">
        <f>IF($C600=".....","",VLOOKUP($C600, Parameter!$A$4:$L$5000, 11, FALSE))</f>
        <v/>
      </c>
      <c r="AH600" s="41" t="str">
        <f>IF($C600="..0.0.0.000","",_xlfn.IFNA(VLOOKUP($C600, Parameter!$A$4:$L$5000, 12, FALSE), ""))</f>
        <v/>
      </c>
      <c r="AI600" s="39"/>
      <c r="AJ600" s="39"/>
      <c r="AK600" s="39"/>
      <c r="AL600" s="39"/>
      <c r="AM600" s="39"/>
      <c r="AN600" s="39"/>
      <c r="AO600" s="39"/>
      <c r="AP600" s="41" t="str">
        <f>IF(F600="......", "", _xlfn.IFNA(VLOOKUP(F600, Parameter2!$D$2:$E$15000, 2, FALSE), "Kode aset salah :("))</f>
        <v/>
      </c>
      <c r="AQ600" s="39"/>
      <c r="AR600" s="51"/>
      <c r="AS600" s="52"/>
      <c r="AT600" s="53">
        <f t="shared" si="253"/>
        <v>0</v>
      </c>
      <c r="AU600" s="39" t="str">
        <f t="shared" si="254"/>
        <v/>
      </c>
      <c r="AV600" s="39" t="str">
        <f t="shared" si="255"/>
        <v/>
      </c>
      <c r="AW600" s="39" t="str">
        <f t="shared" si="256"/>
        <v/>
      </c>
      <c r="AX600" s="39" t="str">
        <f t="shared" si="257"/>
        <v/>
      </c>
      <c r="AY600" s="41" t="str">
        <f>IF(G600="...", "", VLOOKUP(G600, UPB!$A$3:$B$5000, 2, FALSE))</f>
        <v/>
      </c>
      <c r="AZ600" s="84"/>
      <c r="BA600" s="76"/>
      <c r="BB600" s="65"/>
      <c r="BC600" s="65"/>
      <c r="BD600" s="54"/>
      <c r="BE600" s="65"/>
      <c r="BF600" s="65"/>
      <c r="BG600" s="65"/>
      <c r="BH600" s="65"/>
      <c r="BI600" s="65"/>
      <c r="BJ600" s="65"/>
      <c r="BK600" s="65"/>
      <c r="BL600" s="65"/>
      <c r="BM600" s="65"/>
      <c r="BN600" s="70"/>
      <c r="BO600" s="65"/>
      <c r="BP600" s="65"/>
      <c r="BQ600" s="65"/>
      <c r="BR600" s="65"/>
      <c r="BS600" s="65"/>
      <c r="BT600" s="65"/>
      <c r="BU600" s="55" t="str">
        <f>IF(AND($D600 &lt;&gt; "", $D600 &lt;&gt; $E600, $F600 &lt;&gt; "x.x.x.x.x.x.x"), VLOOKUP($E600, Parameter!$E$3:$N$5000, 9, FALSE), "")</f>
        <v/>
      </c>
      <c r="BV600" s="55" t="str">
        <f>IF(AND($D600 &lt;&gt; "", $D600 &lt;&gt; $E600, $F600 &lt;&gt; "x.x.x.x.x.x.x"), VLOOKUP($E600, Parameter!$E$3:$N$5000, 10, FALSE), "")</f>
        <v/>
      </c>
      <c r="BW600" s="55" t="str">
        <f>IF(AND($D600 &lt;&gt; "", $D600 &lt;&gt; $E600, $F600 &lt;&gt; "x.x.x.x.x.x.x"), VLOOKUP($C600, Parameter!$A$4:$L$5000, 3, FALSE), "")</f>
        <v/>
      </c>
      <c r="BX600" s="55" t="str">
        <f>IF(AND($D600 &lt;&gt; "", $D600 &lt;&gt; $E600, $F600 &lt;&gt; "x.x.x.x.x.x.x"), VLOOKUP($C600, Parameter!$A$4:$L$5000, 4, FALSE), "")</f>
        <v/>
      </c>
      <c r="BY600" s="56">
        <f t="shared" si="258"/>
        <v>0</v>
      </c>
      <c r="BZ600" s="55" t="str">
        <f t="shared" si="259"/>
        <v>Intra</v>
      </c>
      <c r="CA600" s="55" t="str">
        <f>IF($BZ600="Ekstra", Parameter3!$B$2, "")</f>
        <v/>
      </c>
      <c r="CB600" s="55" t="str">
        <f>IF($BZ600="Ekstra", Parameter3!$C$2, "")</f>
        <v/>
      </c>
      <c r="CC600" s="55" t="str">
        <f>IF($BZ600="Ekstra", VLOOKUP($E600, Parameter!$E$3:$N$5000, 9, FALSE), "")</f>
        <v/>
      </c>
      <c r="CD600" s="55" t="str">
        <f>IF($BZ600="Ekstra", VLOOKUP($E600, Parameter!$E$3:$N$5000, 10, FALSE), "")</f>
        <v/>
      </c>
      <c r="CE600" s="56">
        <f t="shared" si="260"/>
        <v>0</v>
      </c>
      <c r="CF600" s="55" t="str">
        <f t="shared" si="270"/>
        <v/>
      </c>
      <c r="CG600" s="55" t="str">
        <f t="shared" si="270"/>
        <v/>
      </c>
      <c r="CH600" s="55" t="str">
        <f t="shared" si="261"/>
        <v/>
      </c>
      <c r="CI600" s="55" t="str">
        <f>IF($F600="x.x.x.x.x.x.x", VLOOKUP($C600, Parameter!$A$4:$L$5000, 4, FALSE), "")</f>
        <v/>
      </c>
      <c r="CJ600" s="56">
        <f t="shared" si="262"/>
        <v>0</v>
      </c>
      <c r="CM600" s="4" t="str">
        <f t="shared" si="263"/>
        <v>...-...-.....</v>
      </c>
      <c r="CN600" s="57">
        <f t="shared" si="264"/>
        <v>0</v>
      </c>
      <c r="CO600" s="58">
        <f t="shared" si="265"/>
        <v>0</v>
      </c>
      <c r="CP600" s="4" t="str">
        <f t="shared" si="266"/>
        <v/>
      </c>
      <c r="CQ600" s="4" t="b">
        <f t="shared" si="267"/>
        <v>0</v>
      </c>
      <c r="CR600" s="4" t="str">
        <f t="shared" si="268"/>
        <v/>
      </c>
      <c r="CS600" s="4" t="str">
        <f t="shared" si="269"/>
        <v/>
      </c>
      <c r="CT600" s="91" t="b">
        <f t="shared" si="246"/>
        <v>0</v>
      </c>
    </row>
    <row r="601" spans="1:98" s="4" customFormat="1" x14ac:dyDescent="0.25">
      <c r="A601" s="50" t="str">
        <f t="shared" si="247"/>
        <v>...</v>
      </c>
      <c r="B601" s="50" t="str">
        <f t="shared" si="248"/>
        <v>...</v>
      </c>
      <c r="C601" s="50" t="str">
        <f t="shared" si="249"/>
        <v>.....</v>
      </c>
      <c r="D601" s="50" t="str">
        <f>IF($C601=".....","",_xlfn.IFNA(VLOOKUP($C601, Parameter!$A$4:$L$5000, 3, FALSE), ""))</f>
        <v/>
      </c>
      <c r="E601" s="50" t="str">
        <f t="shared" si="250"/>
        <v>.....</v>
      </c>
      <c r="F601" s="50" t="str">
        <f t="shared" si="251"/>
        <v>......</v>
      </c>
      <c r="G601" s="50" t="str">
        <f t="shared" si="252"/>
        <v>...</v>
      </c>
      <c r="H601" s="40">
        <f>IF(E601=".....", 0, _xlfn.IFNA(VLOOKUP($E601, Parameter2!$A$2:$C$5000, 3, FALSE), 0))</f>
        <v>0</v>
      </c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18" t="str">
        <f>IF(C601=".....","",_xlfn.IFNA(VLOOKUP($C601, Parameter!$A$4:$B$5000, 2, FALSE), "Kode belanja salah :("))</f>
        <v/>
      </c>
      <c r="X601" s="35"/>
      <c r="Y601" s="121"/>
      <c r="Z601" s="17"/>
      <c r="AA601" s="20"/>
      <c r="AB601" s="41" t="str">
        <f>IF($C601=".....","",VLOOKUP($C601, Parameter!$A$4:$L$5000, 6, FALSE))</f>
        <v/>
      </c>
      <c r="AC601" s="41" t="str">
        <f>IF($C601=".....","",VLOOKUP($C601, Parameter!$A$4:$L$5000, 7, FALSE))</f>
        <v/>
      </c>
      <c r="AD601" s="41" t="str">
        <f>IF($C601=".....","",VLOOKUP($C601, Parameter!$A$4:$L$5000, 8, FALSE))</f>
        <v/>
      </c>
      <c r="AE601" s="41" t="str">
        <f>IF($C601=".....","",VLOOKUP($C601, Parameter!$A$4:$L$5000, 9, FALSE))</f>
        <v/>
      </c>
      <c r="AF601" s="41" t="str">
        <f>IF($C601=".....","",VLOOKUP($C601, Parameter!$A$4:$L$5000, 10, FALSE))</f>
        <v/>
      </c>
      <c r="AG601" s="41" t="str">
        <f>IF($C601=".....","",VLOOKUP($C601, Parameter!$A$4:$L$5000, 11, FALSE))</f>
        <v/>
      </c>
      <c r="AH601" s="41" t="str">
        <f>IF($C601="..0.0.0.000","",_xlfn.IFNA(VLOOKUP($C601, Parameter!$A$4:$L$5000, 12, FALSE), ""))</f>
        <v/>
      </c>
      <c r="AI601" s="39"/>
      <c r="AJ601" s="39"/>
      <c r="AK601" s="39"/>
      <c r="AL601" s="39"/>
      <c r="AM601" s="39"/>
      <c r="AN601" s="39"/>
      <c r="AO601" s="39"/>
      <c r="AP601" s="41" t="str">
        <f>IF(F601="......", "", _xlfn.IFNA(VLOOKUP(F601, Parameter2!$D$2:$E$15000, 2, FALSE), "Kode aset salah :("))</f>
        <v/>
      </c>
      <c r="AQ601" s="39"/>
      <c r="AR601" s="51"/>
      <c r="AS601" s="52"/>
      <c r="AT601" s="53">
        <f t="shared" si="253"/>
        <v>0</v>
      </c>
      <c r="AU601" s="39" t="str">
        <f t="shared" si="254"/>
        <v/>
      </c>
      <c r="AV601" s="39" t="str">
        <f t="shared" si="255"/>
        <v/>
      </c>
      <c r="AW601" s="39" t="str">
        <f t="shared" si="256"/>
        <v/>
      </c>
      <c r="AX601" s="39" t="str">
        <f t="shared" si="257"/>
        <v/>
      </c>
      <c r="AY601" s="41" t="str">
        <f>IF(G601="...", "", VLOOKUP(G601, UPB!$A$3:$B$5000, 2, FALSE))</f>
        <v/>
      </c>
      <c r="AZ601" s="84"/>
      <c r="BA601" s="76"/>
      <c r="BB601" s="65"/>
      <c r="BC601" s="65"/>
      <c r="BD601" s="54"/>
      <c r="BE601" s="65"/>
      <c r="BF601" s="65"/>
      <c r="BG601" s="65"/>
      <c r="BH601" s="65"/>
      <c r="BI601" s="65"/>
      <c r="BJ601" s="65"/>
      <c r="BK601" s="65"/>
      <c r="BL601" s="65"/>
      <c r="BM601" s="65"/>
      <c r="BN601" s="70"/>
      <c r="BO601" s="65"/>
      <c r="BP601" s="65"/>
      <c r="BQ601" s="65"/>
      <c r="BR601" s="65"/>
      <c r="BS601" s="65"/>
      <c r="BT601" s="65"/>
      <c r="BU601" s="55" t="str">
        <f>IF(AND($D601 &lt;&gt; "", $D601 &lt;&gt; $E601, $F601 &lt;&gt; "x.x.x.x.x.x.x"), VLOOKUP($E601, Parameter!$E$3:$N$5000, 9, FALSE), "")</f>
        <v/>
      </c>
      <c r="BV601" s="55" t="str">
        <f>IF(AND($D601 &lt;&gt; "", $D601 &lt;&gt; $E601, $F601 &lt;&gt; "x.x.x.x.x.x.x"), VLOOKUP($E601, Parameter!$E$3:$N$5000, 10, FALSE), "")</f>
        <v/>
      </c>
      <c r="BW601" s="55" t="str">
        <f>IF(AND($D601 &lt;&gt; "", $D601 &lt;&gt; $E601, $F601 &lt;&gt; "x.x.x.x.x.x.x"), VLOOKUP($C601, Parameter!$A$4:$L$5000, 3, FALSE), "")</f>
        <v/>
      </c>
      <c r="BX601" s="55" t="str">
        <f>IF(AND($D601 &lt;&gt; "", $D601 &lt;&gt; $E601, $F601 &lt;&gt; "x.x.x.x.x.x.x"), VLOOKUP($C601, Parameter!$A$4:$L$5000, 4, FALSE), "")</f>
        <v/>
      </c>
      <c r="BY601" s="56">
        <f t="shared" si="258"/>
        <v>0</v>
      </c>
      <c r="BZ601" s="55" t="str">
        <f t="shared" si="259"/>
        <v>Intra</v>
      </c>
      <c r="CA601" s="55" t="str">
        <f>IF($BZ601="Ekstra", Parameter3!$B$2, "")</f>
        <v/>
      </c>
      <c r="CB601" s="55" t="str">
        <f>IF($BZ601="Ekstra", Parameter3!$C$2, "")</f>
        <v/>
      </c>
      <c r="CC601" s="55" t="str">
        <f>IF($BZ601="Ekstra", VLOOKUP($E601, Parameter!$E$3:$N$5000, 9, FALSE), "")</f>
        <v/>
      </c>
      <c r="CD601" s="55" t="str">
        <f>IF($BZ601="Ekstra", VLOOKUP($E601, Parameter!$E$3:$N$5000, 10, FALSE), "")</f>
        <v/>
      </c>
      <c r="CE601" s="56">
        <f t="shared" si="260"/>
        <v>0</v>
      </c>
      <c r="CF601" s="55" t="str">
        <f t="shared" si="270"/>
        <v/>
      </c>
      <c r="CG601" s="55" t="str">
        <f t="shared" si="270"/>
        <v/>
      </c>
      <c r="CH601" s="55" t="str">
        <f t="shared" si="261"/>
        <v/>
      </c>
      <c r="CI601" s="55" t="str">
        <f>IF($F601="x.x.x.x.x.x.x", VLOOKUP($C601, Parameter!$A$4:$L$5000, 4, FALSE), "")</f>
        <v/>
      </c>
      <c r="CJ601" s="56">
        <f t="shared" si="262"/>
        <v>0</v>
      </c>
      <c r="CM601" s="4" t="str">
        <f t="shared" si="263"/>
        <v>...-...-.....</v>
      </c>
      <c r="CN601" s="57">
        <f t="shared" si="264"/>
        <v>0</v>
      </c>
      <c r="CO601" s="58">
        <f t="shared" si="265"/>
        <v>0</v>
      </c>
      <c r="CP601" s="4" t="str">
        <f t="shared" si="266"/>
        <v/>
      </c>
      <c r="CQ601" s="4" t="b">
        <f t="shared" si="267"/>
        <v>0</v>
      </c>
      <c r="CR601" s="4" t="str">
        <f t="shared" si="268"/>
        <v/>
      </c>
      <c r="CS601" s="4" t="str">
        <f t="shared" si="269"/>
        <v/>
      </c>
      <c r="CT601" s="91" t="b">
        <f t="shared" si="246"/>
        <v>0</v>
      </c>
    </row>
    <row r="602" spans="1:98" s="4" customFormat="1" x14ac:dyDescent="0.25">
      <c r="A602" s="50" t="str">
        <f t="shared" si="247"/>
        <v>...</v>
      </c>
      <c r="B602" s="50" t="str">
        <f t="shared" si="248"/>
        <v>...</v>
      </c>
      <c r="C602" s="50" t="str">
        <f t="shared" si="249"/>
        <v>.....</v>
      </c>
      <c r="D602" s="50" t="str">
        <f>IF($C602=".....","",_xlfn.IFNA(VLOOKUP($C602, Parameter!$A$4:$L$5000, 3, FALSE), ""))</f>
        <v/>
      </c>
      <c r="E602" s="50" t="str">
        <f t="shared" si="250"/>
        <v>.....</v>
      </c>
      <c r="F602" s="50" t="str">
        <f t="shared" si="251"/>
        <v>......</v>
      </c>
      <c r="G602" s="50" t="str">
        <f t="shared" si="252"/>
        <v>...</v>
      </c>
      <c r="H602" s="40">
        <f>IF(E602=".....", 0, _xlfn.IFNA(VLOOKUP($E602, Parameter2!$A$2:$C$5000, 3, FALSE), 0))</f>
        <v>0</v>
      </c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18" t="str">
        <f>IF(C602=".....","",_xlfn.IFNA(VLOOKUP($C602, Parameter!$A$4:$B$5000, 2, FALSE), "Kode belanja salah :("))</f>
        <v/>
      </c>
      <c r="X602" s="35"/>
      <c r="Y602" s="121"/>
      <c r="Z602" s="17"/>
      <c r="AA602" s="20"/>
      <c r="AB602" s="41" t="str">
        <f>IF($C602=".....","",VLOOKUP($C602, Parameter!$A$4:$L$5000, 6, FALSE))</f>
        <v/>
      </c>
      <c r="AC602" s="41" t="str">
        <f>IF($C602=".....","",VLOOKUP($C602, Parameter!$A$4:$L$5000, 7, FALSE))</f>
        <v/>
      </c>
      <c r="AD602" s="41" t="str">
        <f>IF($C602=".....","",VLOOKUP($C602, Parameter!$A$4:$L$5000, 8, FALSE))</f>
        <v/>
      </c>
      <c r="AE602" s="41" t="str">
        <f>IF($C602=".....","",VLOOKUP($C602, Parameter!$A$4:$L$5000, 9, FALSE))</f>
        <v/>
      </c>
      <c r="AF602" s="41" t="str">
        <f>IF($C602=".....","",VLOOKUP($C602, Parameter!$A$4:$L$5000, 10, FALSE))</f>
        <v/>
      </c>
      <c r="AG602" s="41" t="str">
        <f>IF($C602=".....","",VLOOKUP($C602, Parameter!$A$4:$L$5000, 11, FALSE))</f>
        <v/>
      </c>
      <c r="AH602" s="41" t="str">
        <f>IF($C602="..0.0.0.000","",_xlfn.IFNA(VLOOKUP($C602, Parameter!$A$4:$L$5000, 12, FALSE), ""))</f>
        <v/>
      </c>
      <c r="AI602" s="39"/>
      <c r="AJ602" s="39"/>
      <c r="AK602" s="39"/>
      <c r="AL602" s="39"/>
      <c r="AM602" s="39"/>
      <c r="AN602" s="39"/>
      <c r="AO602" s="39"/>
      <c r="AP602" s="41" t="str">
        <f>IF(F602="......", "", _xlfn.IFNA(VLOOKUP(F602, Parameter2!$D$2:$E$15000, 2, FALSE), "Kode aset salah :("))</f>
        <v/>
      </c>
      <c r="AQ602" s="39"/>
      <c r="AR602" s="51"/>
      <c r="AS602" s="52"/>
      <c r="AT602" s="53">
        <f t="shared" si="253"/>
        <v>0</v>
      </c>
      <c r="AU602" s="39" t="str">
        <f t="shared" si="254"/>
        <v/>
      </c>
      <c r="AV602" s="39" t="str">
        <f t="shared" si="255"/>
        <v/>
      </c>
      <c r="AW602" s="39" t="str">
        <f t="shared" si="256"/>
        <v/>
      </c>
      <c r="AX602" s="39" t="str">
        <f t="shared" si="257"/>
        <v/>
      </c>
      <c r="AY602" s="41" t="str">
        <f>IF(G602="...", "", VLOOKUP(G602, UPB!$A$3:$B$5000, 2, FALSE))</f>
        <v/>
      </c>
      <c r="AZ602" s="84"/>
      <c r="BA602" s="76"/>
      <c r="BB602" s="65"/>
      <c r="BC602" s="65"/>
      <c r="BD602" s="54"/>
      <c r="BE602" s="65"/>
      <c r="BF602" s="65"/>
      <c r="BG602" s="65"/>
      <c r="BH602" s="65"/>
      <c r="BI602" s="65"/>
      <c r="BJ602" s="65"/>
      <c r="BK602" s="65"/>
      <c r="BL602" s="65"/>
      <c r="BM602" s="65"/>
      <c r="BN602" s="70"/>
      <c r="BO602" s="65"/>
      <c r="BP602" s="65"/>
      <c r="BQ602" s="65"/>
      <c r="BR602" s="65"/>
      <c r="BS602" s="65"/>
      <c r="BT602" s="65"/>
      <c r="BU602" s="55" t="str">
        <f>IF(AND($D602 &lt;&gt; "", $D602 &lt;&gt; $E602, $F602 &lt;&gt; "x.x.x.x.x.x.x"), VLOOKUP($E602, Parameter!$E$3:$N$5000, 9, FALSE), "")</f>
        <v/>
      </c>
      <c r="BV602" s="55" t="str">
        <f>IF(AND($D602 &lt;&gt; "", $D602 &lt;&gt; $E602, $F602 &lt;&gt; "x.x.x.x.x.x.x"), VLOOKUP($E602, Parameter!$E$3:$N$5000, 10, FALSE), "")</f>
        <v/>
      </c>
      <c r="BW602" s="55" t="str">
        <f>IF(AND($D602 &lt;&gt; "", $D602 &lt;&gt; $E602, $F602 &lt;&gt; "x.x.x.x.x.x.x"), VLOOKUP($C602, Parameter!$A$4:$L$5000, 3, FALSE), "")</f>
        <v/>
      </c>
      <c r="BX602" s="55" t="str">
        <f>IF(AND($D602 &lt;&gt; "", $D602 &lt;&gt; $E602, $F602 &lt;&gt; "x.x.x.x.x.x.x"), VLOOKUP($C602, Parameter!$A$4:$L$5000, 4, FALSE), "")</f>
        <v/>
      </c>
      <c r="BY602" s="56">
        <f t="shared" si="258"/>
        <v>0</v>
      </c>
      <c r="BZ602" s="55" t="str">
        <f t="shared" si="259"/>
        <v>Intra</v>
      </c>
      <c r="CA602" s="55" t="str">
        <f>IF($BZ602="Ekstra", Parameter3!$B$2, "")</f>
        <v/>
      </c>
      <c r="CB602" s="55" t="str">
        <f>IF($BZ602="Ekstra", Parameter3!$C$2, "")</f>
        <v/>
      </c>
      <c r="CC602" s="55" t="str">
        <f>IF($BZ602="Ekstra", VLOOKUP($E602, Parameter!$E$3:$N$5000, 9, FALSE), "")</f>
        <v/>
      </c>
      <c r="CD602" s="55" t="str">
        <f>IF($BZ602="Ekstra", VLOOKUP($E602, Parameter!$E$3:$N$5000, 10, FALSE), "")</f>
        <v/>
      </c>
      <c r="CE602" s="56">
        <f t="shared" si="260"/>
        <v>0</v>
      </c>
      <c r="CF602" s="55" t="str">
        <f t="shared" si="270"/>
        <v/>
      </c>
      <c r="CG602" s="55" t="str">
        <f t="shared" si="270"/>
        <v/>
      </c>
      <c r="CH602" s="55" t="str">
        <f t="shared" si="261"/>
        <v/>
      </c>
      <c r="CI602" s="55" t="str">
        <f>IF($F602="x.x.x.x.x.x.x", VLOOKUP($C602, Parameter!$A$4:$L$5000, 4, FALSE), "")</f>
        <v/>
      </c>
      <c r="CJ602" s="56">
        <f t="shared" si="262"/>
        <v>0</v>
      </c>
      <c r="CM602" s="4" t="str">
        <f t="shared" si="263"/>
        <v>...-...-.....</v>
      </c>
      <c r="CN602" s="57">
        <f t="shared" si="264"/>
        <v>0</v>
      </c>
      <c r="CO602" s="58">
        <f t="shared" si="265"/>
        <v>0</v>
      </c>
      <c r="CP602" s="4" t="str">
        <f t="shared" si="266"/>
        <v/>
      </c>
      <c r="CQ602" s="4" t="b">
        <f t="shared" si="267"/>
        <v>0</v>
      </c>
      <c r="CR602" s="4" t="str">
        <f t="shared" si="268"/>
        <v/>
      </c>
      <c r="CS602" s="4" t="str">
        <f t="shared" si="269"/>
        <v/>
      </c>
      <c r="CT602" s="91" t="b">
        <f t="shared" si="246"/>
        <v>0</v>
      </c>
    </row>
    <row r="603" spans="1:98" s="4" customFormat="1" x14ac:dyDescent="0.25">
      <c r="A603" s="50" t="str">
        <f t="shared" si="247"/>
        <v>...</v>
      </c>
      <c r="B603" s="50" t="str">
        <f t="shared" si="248"/>
        <v>...</v>
      </c>
      <c r="C603" s="50" t="str">
        <f t="shared" si="249"/>
        <v>.....</v>
      </c>
      <c r="D603" s="50" t="str">
        <f>IF($C603=".....","",_xlfn.IFNA(VLOOKUP($C603, Parameter!$A$4:$L$5000, 3, FALSE), ""))</f>
        <v/>
      </c>
      <c r="E603" s="50" t="str">
        <f t="shared" si="250"/>
        <v>.....</v>
      </c>
      <c r="F603" s="50" t="str">
        <f t="shared" si="251"/>
        <v>......</v>
      </c>
      <c r="G603" s="50" t="str">
        <f t="shared" si="252"/>
        <v>...</v>
      </c>
      <c r="H603" s="40">
        <f>IF(E603=".....", 0, _xlfn.IFNA(VLOOKUP($E603, Parameter2!$A$2:$C$5000, 3, FALSE), 0))</f>
        <v>0</v>
      </c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18" t="str">
        <f>IF(C603=".....","",_xlfn.IFNA(VLOOKUP($C603, Parameter!$A$4:$B$5000, 2, FALSE), "Kode belanja salah :("))</f>
        <v/>
      </c>
      <c r="X603" s="35"/>
      <c r="Y603" s="121"/>
      <c r="Z603" s="17"/>
      <c r="AA603" s="20"/>
      <c r="AB603" s="41" t="str">
        <f>IF($C603=".....","",VLOOKUP($C603, Parameter!$A$4:$L$5000, 6, FALSE))</f>
        <v/>
      </c>
      <c r="AC603" s="41" t="str">
        <f>IF($C603=".....","",VLOOKUP($C603, Parameter!$A$4:$L$5000, 7, FALSE))</f>
        <v/>
      </c>
      <c r="AD603" s="41" t="str">
        <f>IF($C603=".....","",VLOOKUP($C603, Parameter!$A$4:$L$5000, 8, FALSE))</f>
        <v/>
      </c>
      <c r="AE603" s="41" t="str">
        <f>IF($C603=".....","",VLOOKUP($C603, Parameter!$A$4:$L$5000, 9, FALSE))</f>
        <v/>
      </c>
      <c r="AF603" s="41" t="str">
        <f>IF($C603=".....","",VLOOKUP($C603, Parameter!$A$4:$L$5000, 10, FALSE))</f>
        <v/>
      </c>
      <c r="AG603" s="41" t="str">
        <f>IF($C603=".....","",VLOOKUP($C603, Parameter!$A$4:$L$5000, 11, FALSE))</f>
        <v/>
      </c>
      <c r="AH603" s="41" t="str">
        <f>IF($C603="..0.0.0.000","",_xlfn.IFNA(VLOOKUP($C603, Parameter!$A$4:$L$5000, 12, FALSE), ""))</f>
        <v/>
      </c>
      <c r="AI603" s="39"/>
      <c r="AJ603" s="39"/>
      <c r="AK603" s="39"/>
      <c r="AL603" s="39"/>
      <c r="AM603" s="39"/>
      <c r="AN603" s="39"/>
      <c r="AO603" s="39"/>
      <c r="AP603" s="41" t="str">
        <f>IF(F603="......", "", _xlfn.IFNA(VLOOKUP(F603, Parameter2!$D$2:$E$15000, 2, FALSE), "Kode aset salah :("))</f>
        <v/>
      </c>
      <c r="AQ603" s="39"/>
      <c r="AR603" s="51"/>
      <c r="AS603" s="52"/>
      <c r="AT603" s="53">
        <f t="shared" si="253"/>
        <v>0</v>
      </c>
      <c r="AU603" s="39" t="str">
        <f t="shared" si="254"/>
        <v/>
      </c>
      <c r="AV603" s="39" t="str">
        <f t="shared" si="255"/>
        <v/>
      </c>
      <c r="AW603" s="39" t="str">
        <f t="shared" si="256"/>
        <v/>
      </c>
      <c r="AX603" s="39" t="str">
        <f t="shared" si="257"/>
        <v/>
      </c>
      <c r="AY603" s="41" t="str">
        <f>IF(G603="...", "", VLOOKUP(G603, UPB!$A$3:$B$5000, 2, FALSE))</f>
        <v/>
      </c>
      <c r="AZ603" s="84"/>
      <c r="BA603" s="76"/>
      <c r="BB603" s="65"/>
      <c r="BC603" s="65"/>
      <c r="BD603" s="54"/>
      <c r="BE603" s="65"/>
      <c r="BF603" s="65"/>
      <c r="BG603" s="65"/>
      <c r="BH603" s="65"/>
      <c r="BI603" s="65"/>
      <c r="BJ603" s="65"/>
      <c r="BK603" s="65"/>
      <c r="BL603" s="65"/>
      <c r="BM603" s="65"/>
      <c r="BN603" s="70"/>
      <c r="BO603" s="65"/>
      <c r="BP603" s="65"/>
      <c r="BQ603" s="65"/>
      <c r="BR603" s="65"/>
      <c r="BS603" s="65"/>
      <c r="BT603" s="65"/>
      <c r="BU603" s="55" t="str">
        <f>IF(AND($D603 &lt;&gt; "", $D603 &lt;&gt; $E603, $F603 &lt;&gt; "x.x.x.x.x.x.x"), VLOOKUP($E603, Parameter!$E$3:$N$5000, 9, FALSE), "")</f>
        <v/>
      </c>
      <c r="BV603" s="55" t="str">
        <f>IF(AND($D603 &lt;&gt; "", $D603 &lt;&gt; $E603, $F603 &lt;&gt; "x.x.x.x.x.x.x"), VLOOKUP($E603, Parameter!$E$3:$N$5000, 10, FALSE), "")</f>
        <v/>
      </c>
      <c r="BW603" s="55" t="str">
        <f>IF(AND($D603 &lt;&gt; "", $D603 &lt;&gt; $E603, $F603 &lt;&gt; "x.x.x.x.x.x.x"), VLOOKUP($C603, Parameter!$A$4:$L$5000, 3, FALSE), "")</f>
        <v/>
      </c>
      <c r="BX603" s="55" t="str">
        <f>IF(AND($D603 &lt;&gt; "", $D603 &lt;&gt; $E603, $F603 &lt;&gt; "x.x.x.x.x.x.x"), VLOOKUP($C603, Parameter!$A$4:$L$5000, 4, FALSE), "")</f>
        <v/>
      </c>
      <c r="BY603" s="56">
        <f t="shared" si="258"/>
        <v>0</v>
      </c>
      <c r="BZ603" s="55" t="str">
        <f t="shared" si="259"/>
        <v>Intra</v>
      </c>
      <c r="CA603" s="55" t="str">
        <f>IF($BZ603="Ekstra", Parameter3!$B$2, "")</f>
        <v/>
      </c>
      <c r="CB603" s="55" t="str">
        <f>IF($BZ603="Ekstra", Parameter3!$C$2, "")</f>
        <v/>
      </c>
      <c r="CC603" s="55" t="str">
        <f>IF($BZ603="Ekstra", VLOOKUP($E603, Parameter!$E$3:$N$5000, 9, FALSE), "")</f>
        <v/>
      </c>
      <c r="CD603" s="55" t="str">
        <f>IF($BZ603="Ekstra", VLOOKUP($E603, Parameter!$E$3:$N$5000, 10, FALSE), "")</f>
        <v/>
      </c>
      <c r="CE603" s="56">
        <f t="shared" si="260"/>
        <v>0</v>
      </c>
      <c r="CF603" s="55" t="str">
        <f t="shared" si="270"/>
        <v/>
      </c>
      <c r="CG603" s="55" t="str">
        <f t="shared" si="270"/>
        <v/>
      </c>
      <c r="CH603" s="55" t="str">
        <f t="shared" si="261"/>
        <v/>
      </c>
      <c r="CI603" s="55" t="str">
        <f>IF($F603="x.x.x.x.x.x.x", VLOOKUP($C603, Parameter!$A$4:$L$5000, 4, FALSE), "")</f>
        <v/>
      </c>
      <c r="CJ603" s="56">
        <f t="shared" si="262"/>
        <v>0</v>
      </c>
      <c r="CM603" s="4" t="str">
        <f t="shared" si="263"/>
        <v>...-...-.....</v>
      </c>
      <c r="CN603" s="57">
        <f t="shared" si="264"/>
        <v>0</v>
      </c>
      <c r="CO603" s="58">
        <f t="shared" si="265"/>
        <v>0</v>
      </c>
      <c r="CP603" s="4" t="str">
        <f t="shared" si="266"/>
        <v/>
      </c>
      <c r="CQ603" s="4" t="b">
        <f t="shared" si="267"/>
        <v>0</v>
      </c>
      <c r="CR603" s="4" t="str">
        <f t="shared" si="268"/>
        <v/>
      </c>
      <c r="CS603" s="4" t="str">
        <f t="shared" si="269"/>
        <v/>
      </c>
      <c r="CT603" s="91" t="b">
        <f t="shared" si="246"/>
        <v>0</v>
      </c>
    </row>
    <row r="604" spans="1:98" s="4" customFormat="1" x14ac:dyDescent="0.25">
      <c r="A604" s="50" t="str">
        <f t="shared" si="247"/>
        <v>...</v>
      </c>
      <c r="B604" s="50" t="str">
        <f t="shared" si="248"/>
        <v>...</v>
      </c>
      <c r="C604" s="50" t="str">
        <f t="shared" si="249"/>
        <v>.....</v>
      </c>
      <c r="D604" s="50" t="str">
        <f>IF($C604=".....","",_xlfn.IFNA(VLOOKUP($C604, Parameter!$A$4:$L$5000, 3, FALSE), ""))</f>
        <v/>
      </c>
      <c r="E604" s="50" t="str">
        <f t="shared" si="250"/>
        <v>.....</v>
      </c>
      <c r="F604" s="50" t="str">
        <f t="shared" si="251"/>
        <v>......</v>
      </c>
      <c r="G604" s="50" t="str">
        <f t="shared" si="252"/>
        <v>...</v>
      </c>
      <c r="H604" s="40">
        <f>IF(E604=".....", 0, _xlfn.IFNA(VLOOKUP($E604, Parameter2!$A$2:$C$5000, 3, FALSE), 0))</f>
        <v>0</v>
      </c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18" t="str">
        <f>IF(C604=".....","",_xlfn.IFNA(VLOOKUP($C604, Parameter!$A$4:$B$5000, 2, FALSE), "Kode belanja salah :("))</f>
        <v/>
      </c>
      <c r="X604" s="35"/>
      <c r="Y604" s="121"/>
      <c r="Z604" s="17"/>
      <c r="AA604" s="20"/>
      <c r="AB604" s="41" t="str">
        <f>IF($C604=".....","",VLOOKUP($C604, Parameter!$A$4:$L$5000, 6, FALSE))</f>
        <v/>
      </c>
      <c r="AC604" s="41" t="str">
        <f>IF($C604=".....","",VLOOKUP($C604, Parameter!$A$4:$L$5000, 7, FALSE))</f>
        <v/>
      </c>
      <c r="AD604" s="41" t="str">
        <f>IF($C604=".....","",VLOOKUP($C604, Parameter!$A$4:$L$5000, 8, FALSE))</f>
        <v/>
      </c>
      <c r="AE604" s="41" t="str">
        <f>IF($C604=".....","",VLOOKUP($C604, Parameter!$A$4:$L$5000, 9, FALSE))</f>
        <v/>
      </c>
      <c r="AF604" s="41" t="str">
        <f>IF($C604=".....","",VLOOKUP($C604, Parameter!$A$4:$L$5000, 10, FALSE))</f>
        <v/>
      </c>
      <c r="AG604" s="41" t="str">
        <f>IF($C604=".....","",VLOOKUP($C604, Parameter!$A$4:$L$5000, 11, FALSE))</f>
        <v/>
      </c>
      <c r="AH604" s="41" t="str">
        <f>IF($C604="..0.0.0.000","",_xlfn.IFNA(VLOOKUP($C604, Parameter!$A$4:$L$5000, 12, FALSE), ""))</f>
        <v/>
      </c>
      <c r="AI604" s="39"/>
      <c r="AJ604" s="39"/>
      <c r="AK604" s="39"/>
      <c r="AL604" s="39"/>
      <c r="AM604" s="39"/>
      <c r="AN604" s="39"/>
      <c r="AO604" s="39"/>
      <c r="AP604" s="41" t="str">
        <f>IF(F604="......", "", _xlfn.IFNA(VLOOKUP(F604, Parameter2!$D$2:$E$15000, 2, FALSE), "Kode aset salah :("))</f>
        <v/>
      </c>
      <c r="AQ604" s="39"/>
      <c r="AR604" s="51"/>
      <c r="AS604" s="52"/>
      <c r="AT604" s="53">
        <f t="shared" si="253"/>
        <v>0</v>
      </c>
      <c r="AU604" s="39" t="str">
        <f t="shared" si="254"/>
        <v/>
      </c>
      <c r="AV604" s="39" t="str">
        <f t="shared" si="255"/>
        <v/>
      </c>
      <c r="AW604" s="39" t="str">
        <f t="shared" si="256"/>
        <v/>
      </c>
      <c r="AX604" s="39" t="str">
        <f t="shared" si="257"/>
        <v/>
      </c>
      <c r="AY604" s="41" t="str">
        <f>IF(G604="...", "", VLOOKUP(G604, UPB!$A$3:$B$5000, 2, FALSE))</f>
        <v/>
      </c>
      <c r="AZ604" s="84"/>
      <c r="BA604" s="76"/>
      <c r="BB604" s="65"/>
      <c r="BC604" s="65"/>
      <c r="BD604" s="54"/>
      <c r="BE604" s="65"/>
      <c r="BF604" s="65"/>
      <c r="BG604" s="65"/>
      <c r="BH604" s="65"/>
      <c r="BI604" s="65"/>
      <c r="BJ604" s="65"/>
      <c r="BK604" s="65"/>
      <c r="BL604" s="65"/>
      <c r="BM604" s="65"/>
      <c r="BN604" s="70"/>
      <c r="BO604" s="65"/>
      <c r="BP604" s="65"/>
      <c r="BQ604" s="65"/>
      <c r="BR604" s="65"/>
      <c r="BS604" s="65"/>
      <c r="BT604" s="65"/>
      <c r="BU604" s="55" t="str">
        <f>IF(AND($D604 &lt;&gt; "", $D604 &lt;&gt; $E604, $F604 &lt;&gt; "x.x.x.x.x.x.x"), VLOOKUP($E604, Parameter!$E$3:$N$5000, 9, FALSE), "")</f>
        <v/>
      </c>
      <c r="BV604" s="55" t="str">
        <f>IF(AND($D604 &lt;&gt; "", $D604 &lt;&gt; $E604, $F604 &lt;&gt; "x.x.x.x.x.x.x"), VLOOKUP($E604, Parameter!$E$3:$N$5000, 10, FALSE), "")</f>
        <v/>
      </c>
      <c r="BW604" s="55" t="str">
        <f>IF(AND($D604 &lt;&gt; "", $D604 &lt;&gt; $E604, $F604 &lt;&gt; "x.x.x.x.x.x.x"), VLOOKUP($C604, Parameter!$A$4:$L$5000, 3, FALSE), "")</f>
        <v/>
      </c>
      <c r="BX604" s="55" t="str">
        <f>IF(AND($D604 &lt;&gt; "", $D604 &lt;&gt; $E604, $F604 &lt;&gt; "x.x.x.x.x.x.x"), VLOOKUP($C604, Parameter!$A$4:$L$5000, 4, FALSE), "")</f>
        <v/>
      </c>
      <c r="BY604" s="56">
        <f t="shared" si="258"/>
        <v>0</v>
      </c>
      <c r="BZ604" s="55" t="str">
        <f t="shared" si="259"/>
        <v>Intra</v>
      </c>
      <c r="CA604" s="55" t="str">
        <f>IF($BZ604="Ekstra", Parameter3!$B$2, "")</f>
        <v/>
      </c>
      <c r="CB604" s="55" t="str">
        <f>IF($BZ604="Ekstra", Parameter3!$C$2, "")</f>
        <v/>
      </c>
      <c r="CC604" s="55" t="str">
        <f>IF($BZ604="Ekstra", VLOOKUP($E604, Parameter!$E$3:$N$5000, 9, FALSE), "")</f>
        <v/>
      </c>
      <c r="CD604" s="55" t="str">
        <f>IF($BZ604="Ekstra", VLOOKUP($E604, Parameter!$E$3:$N$5000, 10, FALSE), "")</f>
        <v/>
      </c>
      <c r="CE604" s="56">
        <f t="shared" si="260"/>
        <v>0</v>
      </c>
      <c r="CF604" s="55" t="str">
        <f t="shared" si="270"/>
        <v/>
      </c>
      <c r="CG604" s="55" t="str">
        <f t="shared" si="270"/>
        <v/>
      </c>
      <c r="CH604" s="55" t="str">
        <f t="shared" si="261"/>
        <v/>
      </c>
      <c r="CI604" s="55" t="str">
        <f>IF($F604="x.x.x.x.x.x.x", VLOOKUP($C604, Parameter!$A$4:$L$5000, 4, FALSE), "")</f>
        <v/>
      </c>
      <c r="CJ604" s="56">
        <f t="shared" si="262"/>
        <v>0</v>
      </c>
      <c r="CM604" s="4" t="str">
        <f t="shared" si="263"/>
        <v>...-...-.....</v>
      </c>
      <c r="CN604" s="57">
        <f t="shared" si="264"/>
        <v>0</v>
      </c>
      <c r="CO604" s="58">
        <f t="shared" si="265"/>
        <v>0</v>
      </c>
      <c r="CP604" s="4" t="str">
        <f t="shared" si="266"/>
        <v/>
      </c>
      <c r="CQ604" s="4" t="b">
        <f t="shared" si="267"/>
        <v>0</v>
      </c>
      <c r="CR604" s="4" t="str">
        <f t="shared" si="268"/>
        <v/>
      </c>
      <c r="CS604" s="4" t="str">
        <f t="shared" si="269"/>
        <v/>
      </c>
      <c r="CT604" s="91" t="b">
        <f t="shared" si="246"/>
        <v>0</v>
      </c>
    </row>
    <row r="605" spans="1:98" s="4" customFormat="1" x14ac:dyDescent="0.25">
      <c r="A605" s="50" t="str">
        <f t="shared" si="247"/>
        <v>...</v>
      </c>
      <c r="B605" s="50" t="str">
        <f t="shared" si="248"/>
        <v>...</v>
      </c>
      <c r="C605" s="50" t="str">
        <f t="shared" si="249"/>
        <v>.....</v>
      </c>
      <c r="D605" s="50" t="str">
        <f>IF($C605=".....","",_xlfn.IFNA(VLOOKUP($C605, Parameter!$A$4:$L$5000, 3, FALSE), ""))</f>
        <v/>
      </c>
      <c r="E605" s="50" t="str">
        <f t="shared" si="250"/>
        <v>.....</v>
      </c>
      <c r="F605" s="50" t="str">
        <f t="shared" si="251"/>
        <v>......</v>
      </c>
      <c r="G605" s="50" t="str">
        <f t="shared" si="252"/>
        <v>...</v>
      </c>
      <c r="H605" s="40">
        <f>IF(E605=".....", 0, _xlfn.IFNA(VLOOKUP($E605, Parameter2!$A$2:$C$5000, 3, FALSE), 0))</f>
        <v>0</v>
      </c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18" t="str">
        <f>IF(C605=".....","",_xlfn.IFNA(VLOOKUP($C605, Parameter!$A$4:$B$5000, 2, FALSE), "Kode belanja salah :("))</f>
        <v/>
      </c>
      <c r="X605" s="35"/>
      <c r="Y605" s="121"/>
      <c r="Z605" s="17"/>
      <c r="AA605" s="20"/>
      <c r="AB605" s="41" t="str">
        <f>IF($C605=".....","",VLOOKUP($C605, Parameter!$A$4:$L$5000, 6, FALSE))</f>
        <v/>
      </c>
      <c r="AC605" s="41" t="str">
        <f>IF($C605=".....","",VLOOKUP($C605, Parameter!$A$4:$L$5000, 7, FALSE))</f>
        <v/>
      </c>
      <c r="AD605" s="41" t="str">
        <f>IF($C605=".....","",VLOOKUP($C605, Parameter!$A$4:$L$5000, 8, FALSE))</f>
        <v/>
      </c>
      <c r="AE605" s="41" t="str">
        <f>IF($C605=".....","",VLOOKUP($C605, Parameter!$A$4:$L$5000, 9, FALSE))</f>
        <v/>
      </c>
      <c r="AF605" s="41" t="str">
        <f>IF($C605=".....","",VLOOKUP($C605, Parameter!$A$4:$L$5000, 10, FALSE))</f>
        <v/>
      </c>
      <c r="AG605" s="41" t="str">
        <f>IF($C605=".....","",VLOOKUP($C605, Parameter!$A$4:$L$5000, 11, FALSE))</f>
        <v/>
      </c>
      <c r="AH605" s="41" t="str">
        <f>IF($C605="..0.0.0.000","",_xlfn.IFNA(VLOOKUP($C605, Parameter!$A$4:$L$5000, 12, FALSE), ""))</f>
        <v/>
      </c>
      <c r="AI605" s="39"/>
      <c r="AJ605" s="39"/>
      <c r="AK605" s="39"/>
      <c r="AL605" s="39"/>
      <c r="AM605" s="39"/>
      <c r="AN605" s="39"/>
      <c r="AO605" s="39"/>
      <c r="AP605" s="41" t="str">
        <f>IF(F605="......", "", _xlfn.IFNA(VLOOKUP(F605, Parameter2!$D$2:$E$15000, 2, FALSE), "Kode aset salah :("))</f>
        <v/>
      </c>
      <c r="AQ605" s="39"/>
      <c r="AR605" s="51"/>
      <c r="AS605" s="52"/>
      <c r="AT605" s="53">
        <f t="shared" si="253"/>
        <v>0</v>
      </c>
      <c r="AU605" s="39" t="str">
        <f t="shared" si="254"/>
        <v/>
      </c>
      <c r="AV605" s="39" t="str">
        <f t="shared" si="255"/>
        <v/>
      </c>
      <c r="AW605" s="39" t="str">
        <f t="shared" si="256"/>
        <v/>
      </c>
      <c r="AX605" s="39" t="str">
        <f t="shared" si="257"/>
        <v/>
      </c>
      <c r="AY605" s="41" t="str">
        <f>IF(G605="...", "", VLOOKUP(G605, UPB!$A$3:$B$5000, 2, FALSE))</f>
        <v/>
      </c>
      <c r="AZ605" s="84"/>
      <c r="BA605" s="76"/>
      <c r="BB605" s="65"/>
      <c r="BC605" s="65"/>
      <c r="BD605" s="54"/>
      <c r="BE605" s="65"/>
      <c r="BF605" s="65"/>
      <c r="BG605" s="65"/>
      <c r="BH605" s="65"/>
      <c r="BI605" s="65"/>
      <c r="BJ605" s="65"/>
      <c r="BK605" s="65"/>
      <c r="BL605" s="65"/>
      <c r="BM605" s="65"/>
      <c r="BN605" s="70"/>
      <c r="BO605" s="65"/>
      <c r="BP605" s="65"/>
      <c r="BQ605" s="65"/>
      <c r="BR605" s="65"/>
      <c r="BS605" s="65"/>
      <c r="BT605" s="65"/>
      <c r="BU605" s="55" t="str">
        <f>IF(AND($D605 &lt;&gt; "", $D605 &lt;&gt; $E605, $F605 &lt;&gt; "x.x.x.x.x.x.x"), VLOOKUP($E605, Parameter!$E$3:$N$5000, 9, FALSE), "")</f>
        <v/>
      </c>
      <c r="BV605" s="55" t="str">
        <f>IF(AND($D605 &lt;&gt; "", $D605 &lt;&gt; $E605, $F605 &lt;&gt; "x.x.x.x.x.x.x"), VLOOKUP($E605, Parameter!$E$3:$N$5000, 10, FALSE), "")</f>
        <v/>
      </c>
      <c r="BW605" s="55" t="str">
        <f>IF(AND($D605 &lt;&gt; "", $D605 &lt;&gt; $E605, $F605 &lt;&gt; "x.x.x.x.x.x.x"), VLOOKUP($C605, Parameter!$A$4:$L$5000, 3, FALSE), "")</f>
        <v/>
      </c>
      <c r="BX605" s="55" t="str">
        <f>IF(AND($D605 &lt;&gt; "", $D605 &lt;&gt; $E605, $F605 &lt;&gt; "x.x.x.x.x.x.x"), VLOOKUP($C605, Parameter!$A$4:$L$5000, 4, FALSE), "")</f>
        <v/>
      </c>
      <c r="BY605" s="56">
        <f t="shared" si="258"/>
        <v>0</v>
      </c>
      <c r="BZ605" s="55" t="str">
        <f t="shared" si="259"/>
        <v>Intra</v>
      </c>
      <c r="CA605" s="55" t="str">
        <f>IF($BZ605="Ekstra", Parameter3!$B$2, "")</f>
        <v/>
      </c>
      <c r="CB605" s="55" t="str">
        <f>IF($BZ605="Ekstra", Parameter3!$C$2, "")</f>
        <v/>
      </c>
      <c r="CC605" s="55" t="str">
        <f>IF($BZ605="Ekstra", VLOOKUP($E605, Parameter!$E$3:$N$5000, 9, FALSE), "")</f>
        <v/>
      </c>
      <c r="CD605" s="55" t="str">
        <f>IF($BZ605="Ekstra", VLOOKUP($E605, Parameter!$E$3:$N$5000, 10, FALSE), "")</f>
        <v/>
      </c>
      <c r="CE605" s="56">
        <f t="shared" si="260"/>
        <v>0</v>
      </c>
      <c r="CF605" s="55" t="str">
        <f t="shared" si="270"/>
        <v/>
      </c>
      <c r="CG605" s="55" t="str">
        <f t="shared" si="270"/>
        <v/>
      </c>
      <c r="CH605" s="55" t="str">
        <f t="shared" si="261"/>
        <v/>
      </c>
      <c r="CI605" s="55" t="str">
        <f>IF($F605="x.x.x.x.x.x.x", VLOOKUP($C605, Parameter!$A$4:$L$5000, 4, FALSE), "")</f>
        <v/>
      </c>
      <c r="CJ605" s="56">
        <f t="shared" si="262"/>
        <v>0</v>
      </c>
      <c r="CM605" s="4" t="str">
        <f t="shared" si="263"/>
        <v>...-...-.....</v>
      </c>
      <c r="CN605" s="57">
        <f t="shared" si="264"/>
        <v>0</v>
      </c>
      <c r="CO605" s="58">
        <f t="shared" si="265"/>
        <v>0</v>
      </c>
      <c r="CP605" s="4" t="str">
        <f t="shared" si="266"/>
        <v/>
      </c>
      <c r="CQ605" s="4" t="b">
        <f t="shared" si="267"/>
        <v>0</v>
      </c>
      <c r="CR605" s="4" t="str">
        <f t="shared" si="268"/>
        <v/>
      </c>
      <c r="CS605" s="4" t="str">
        <f t="shared" si="269"/>
        <v/>
      </c>
      <c r="CT605" s="91" t="b">
        <f t="shared" si="246"/>
        <v>0</v>
      </c>
    </row>
    <row r="606" spans="1:98" s="4" customFormat="1" x14ac:dyDescent="0.25">
      <c r="A606" s="50" t="str">
        <f t="shared" si="247"/>
        <v>...</v>
      </c>
      <c r="B606" s="50" t="str">
        <f t="shared" si="248"/>
        <v>...</v>
      </c>
      <c r="C606" s="50" t="str">
        <f t="shared" si="249"/>
        <v>.....</v>
      </c>
      <c r="D606" s="50" t="str">
        <f>IF($C606=".....","",_xlfn.IFNA(VLOOKUP($C606, Parameter!$A$4:$L$5000, 3, FALSE), ""))</f>
        <v/>
      </c>
      <c r="E606" s="50" t="str">
        <f t="shared" si="250"/>
        <v>.....</v>
      </c>
      <c r="F606" s="50" t="str">
        <f t="shared" si="251"/>
        <v>......</v>
      </c>
      <c r="G606" s="50" t="str">
        <f t="shared" si="252"/>
        <v>...</v>
      </c>
      <c r="H606" s="40">
        <f>IF(E606=".....", 0, _xlfn.IFNA(VLOOKUP($E606, Parameter2!$A$2:$C$5000, 3, FALSE), 0))</f>
        <v>0</v>
      </c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18" t="str">
        <f>IF(C606=".....","",_xlfn.IFNA(VLOOKUP($C606, Parameter!$A$4:$B$5000, 2, FALSE), "Kode belanja salah :("))</f>
        <v/>
      </c>
      <c r="X606" s="35"/>
      <c r="Y606" s="121"/>
      <c r="Z606" s="17"/>
      <c r="AA606" s="20"/>
      <c r="AB606" s="41" t="str">
        <f>IF($C606=".....","",VLOOKUP($C606, Parameter!$A$4:$L$5000, 6, FALSE))</f>
        <v/>
      </c>
      <c r="AC606" s="41" t="str">
        <f>IF($C606=".....","",VLOOKUP($C606, Parameter!$A$4:$L$5000, 7, FALSE))</f>
        <v/>
      </c>
      <c r="AD606" s="41" t="str">
        <f>IF($C606=".....","",VLOOKUP($C606, Parameter!$A$4:$L$5000, 8, FALSE))</f>
        <v/>
      </c>
      <c r="AE606" s="41" t="str">
        <f>IF($C606=".....","",VLOOKUP($C606, Parameter!$A$4:$L$5000, 9, FALSE))</f>
        <v/>
      </c>
      <c r="AF606" s="41" t="str">
        <f>IF($C606=".....","",VLOOKUP($C606, Parameter!$A$4:$L$5000, 10, FALSE))</f>
        <v/>
      </c>
      <c r="AG606" s="41" t="str">
        <f>IF($C606=".....","",VLOOKUP($C606, Parameter!$A$4:$L$5000, 11, FALSE))</f>
        <v/>
      </c>
      <c r="AH606" s="41" t="str">
        <f>IF($C606="..0.0.0.000","",_xlfn.IFNA(VLOOKUP($C606, Parameter!$A$4:$L$5000, 12, FALSE), ""))</f>
        <v/>
      </c>
      <c r="AI606" s="39"/>
      <c r="AJ606" s="39"/>
      <c r="AK606" s="39"/>
      <c r="AL606" s="39"/>
      <c r="AM606" s="39"/>
      <c r="AN606" s="39"/>
      <c r="AO606" s="39"/>
      <c r="AP606" s="41" t="str">
        <f>IF(F606="......", "", _xlfn.IFNA(VLOOKUP(F606, Parameter2!$D$2:$E$15000, 2, FALSE), "Kode aset salah :("))</f>
        <v/>
      </c>
      <c r="AQ606" s="39"/>
      <c r="AR606" s="51"/>
      <c r="AS606" s="52"/>
      <c r="AT606" s="53">
        <f t="shared" si="253"/>
        <v>0</v>
      </c>
      <c r="AU606" s="39" t="str">
        <f t="shared" si="254"/>
        <v/>
      </c>
      <c r="AV606" s="39" t="str">
        <f t="shared" si="255"/>
        <v/>
      </c>
      <c r="AW606" s="39" t="str">
        <f t="shared" si="256"/>
        <v/>
      </c>
      <c r="AX606" s="39" t="str">
        <f t="shared" si="257"/>
        <v/>
      </c>
      <c r="AY606" s="41" t="str">
        <f>IF(G606="...", "", VLOOKUP(G606, UPB!$A$3:$B$5000, 2, FALSE))</f>
        <v/>
      </c>
      <c r="AZ606" s="84"/>
      <c r="BA606" s="76"/>
      <c r="BB606" s="65"/>
      <c r="BC606" s="65"/>
      <c r="BD606" s="54"/>
      <c r="BE606" s="65"/>
      <c r="BF606" s="65"/>
      <c r="BG606" s="65"/>
      <c r="BH606" s="65"/>
      <c r="BI606" s="65"/>
      <c r="BJ606" s="65"/>
      <c r="BK606" s="65"/>
      <c r="BL606" s="65"/>
      <c r="BM606" s="65"/>
      <c r="BN606" s="70"/>
      <c r="BO606" s="65"/>
      <c r="BP606" s="65"/>
      <c r="BQ606" s="65"/>
      <c r="BR606" s="65"/>
      <c r="BS606" s="65"/>
      <c r="BT606" s="65"/>
      <c r="BU606" s="55" t="str">
        <f>IF(AND($D606 &lt;&gt; "", $D606 &lt;&gt; $E606, $F606 &lt;&gt; "x.x.x.x.x.x.x"), VLOOKUP($E606, Parameter!$E$3:$N$5000, 9, FALSE), "")</f>
        <v/>
      </c>
      <c r="BV606" s="55" t="str">
        <f>IF(AND($D606 &lt;&gt; "", $D606 &lt;&gt; $E606, $F606 &lt;&gt; "x.x.x.x.x.x.x"), VLOOKUP($E606, Parameter!$E$3:$N$5000, 10, FALSE), "")</f>
        <v/>
      </c>
      <c r="BW606" s="55" t="str">
        <f>IF(AND($D606 &lt;&gt; "", $D606 &lt;&gt; $E606, $F606 &lt;&gt; "x.x.x.x.x.x.x"), VLOOKUP($C606, Parameter!$A$4:$L$5000, 3, FALSE), "")</f>
        <v/>
      </c>
      <c r="BX606" s="55" t="str">
        <f>IF(AND($D606 &lt;&gt; "", $D606 &lt;&gt; $E606, $F606 &lt;&gt; "x.x.x.x.x.x.x"), VLOOKUP($C606, Parameter!$A$4:$L$5000, 4, FALSE), "")</f>
        <v/>
      </c>
      <c r="BY606" s="56">
        <f t="shared" si="258"/>
        <v>0</v>
      </c>
      <c r="BZ606" s="55" t="str">
        <f t="shared" si="259"/>
        <v>Intra</v>
      </c>
      <c r="CA606" s="55" t="str">
        <f>IF($BZ606="Ekstra", Parameter3!$B$2, "")</f>
        <v/>
      </c>
      <c r="CB606" s="55" t="str">
        <f>IF($BZ606="Ekstra", Parameter3!$C$2, "")</f>
        <v/>
      </c>
      <c r="CC606" s="55" t="str">
        <f>IF($BZ606="Ekstra", VLOOKUP($E606, Parameter!$E$3:$N$5000, 9, FALSE), "")</f>
        <v/>
      </c>
      <c r="CD606" s="55" t="str">
        <f>IF($BZ606="Ekstra", VLOOKUP($E606, Parameter!$E$3:$N$5000, 10, FALSE), "")</f>
        <v/>
      </c>
      <c r="CE606" s="56">
        <f t="shared" si="260"/>
        <v>0</v>
      </c>
      <c r="CF606" s="55" t="str">
        <f t="shared" si="270"/>
        <v/>
      </c>
      <c r="CG606" s="55" t="str">
        <f t="shared" si="270"/>
        <v/>
      </c>
      <c r="CH606" s="55" t="str">
        <f t="shared" si="261"/>
        <v/>
      </c>
      <c r="CI606" s="55" t="str">
        <f>IF($F606="x.x.x.x.x.x.x", VLOOKUP($C606, Parameter!$A$4:$L$5000, 4, FALSE), "")</f>
        <v/>
      </c>
      <c r="CJ606" s="56">
        <f t="shared" si="262"/>
        <v>0</v>
      </c>
      <c r="CM606" s="4" t="str">
        <f t="shared" si="263"/>
        <v>...-...-.....</v>
      </c>
      <c r="CN606" s="57">
        <f t="shared" si="264"/>
        <v>0</v>
      </c>
      <c r="CO606" s="58">
        <f t="shared" si="265"/>
        <v>0</v>
      </c>
      <c r="CP606" s="4" t="str">
        <f t="shared" si="266"/>
        <v/>
      </c>
      <c r="CQ606" s="4" t="b">
        <f t="shared" si="267"/>
        <v>0</v>
      </c>
      <c r="CR606" s="4" t="str">
        <f t="shared" si="268"/>
        <v/>
      </c>
      <c r="CS606" s="4" t="str">
        <f t="shared" si="269"/>
        <v/>
      </c>
      <c r="CT606" s="91" t="b">
        <f t="shared" si="246"/>
        <v>0</v>
      </c>
    </row>
    <row r="607" spans="1:98" s="4" customFormat="1" x14ac:dyDescent="0.25">
      <c r="A607" s="50" t="str">
        <f t="shared" si="247"/>
        <v>...</v>
      </c>
      <c r="B607" s="50" t="str">
        <f t="shared" si="248"/>
        <v>...</v>
      </c>
      <c r="C607" s="50" t="str">
        <f t="shared" si="249"/>
        <v>.....</v>
      </c>
      <c r="D607" s="50" t="str">
        <f>IF($C607=".....","",_xlfn.IFNA(VLOOKUP($C607, Parameter!$A$4:$L$5000, 3, FALSE), ""))</f>
        <v/>
      </c>
      <c r="E607" s="50" t="str">
        <f t="shared" si="250"/>
        <v>.....</v>
      </c>
      <c r="F607" s="50" t="str">
        <f t="shared" si="251"/>
        <v>......</v>
      </c>
      <c r="G607" s="50" t="str">
        <f t="shared" si="252"/>
        <v>...</v>
      </c>
      <c r="H607" s="40">
        <f>IF(E607=".....", 0, _xlfn.IFNA(VLOOKUP($E607, Parameter2!$A$2:$C$5000, 3, FALSE), 0))</f>
        <v>0</v>
      </c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18" t="str">
        <f>IF(C607=".....","",_xlfn.IFNA(VLOOKUP($C607, Parameter!$A$4:$B$5000, 2, FALSE), "Kode belanja salah :("))</f>
        <v/>
      </c>
      <c r="X607" s="35"/>
      <c r="Y607" s="121"/>
      <c r="Z607" s="17"/>
      <c r="AA607" s="20"/>
      <c r="AB607" s="41" t="str">
        <f>IF($C607=".....","",VLOOKUP($C607, Parameter!$A$4:$L$5000, 6, FALSE))</f>
        <v/>
      </c>
      <c r="AC607" s="41" t="str">
        <f>IF($C607=".....","",VLOOKUP($C607, Parameter!$A$4:$L$5000, 7, FALSE))</f>
        <v/>
      </c>
      <c r="AD607" s="41" t="str">
        <f>IF($C607=".....","",VLOOKUP($C607, Parameter!$A$4:$L$5000, 8, FALSE))</f>
        <v/>
      </c>
      <c r="AE607" s="41" t="str">
        <f>IF($C607=".....","",VLOOKUP($C607, Parameter!$A$4:$L$5000, 9, FALSE))</f>
        <v/>
      </c>
      <c r="AF607" s="41" t="str">
        <f>IF($C607=".....","",VLOOKUP($C607, Parameter!$A$4:$L$5000, 10, FALSE))</f>
        <v/>
      </c>
      <c r="AG607" s="41" t="str">
        <f>IF($C607=".....","",VLOOKUP($C607, Parameter!$A$4:$L$5000, 11, FALSE))</f>
        <v/>
      </c>
      <c r="AH607" s="41" t="str">
        <f>IF($C607="..0.0.0.000","",_xlfn.IFNA(VLOOKUP($C607, Parameter!$A$4:$L$5000, 12, FALSE), ""))</f>
        <v/>
      </c>
      <c r="AI607" s="39"/>
      <c r="AJ607" s="39"/>
      <c r="AK607" s="39"/>
      <c r="AL607" s="39"/>
      <c r="AM607" s="39"/>
      <c r="AN607" s="39"/>
      <c r="AO607" s="39"/>
      <c r="AP607" s="41" t="str">
        <f>IF(F607="......", "", _xlfn.IFNA(VLOOKUP(F607, Parameter2!$D$2:$E$15000, 2, FALSE), "Kode aset salah :("))</f>
        <v/>
      </c>
      <c r="AQ607" s="39"/>
      <c r="AR607" s="51"/>
      <c r="AS607" s="52"/>
      <c r="AT607" s="53">
        <f t="shared" si="253"/>
        <v>0</v>
      </c>
      <c r="AU607" s="39" t="str">
        <f t="shared" si="254"/>
        <v/>
      </c>
      <c r="AV607" s="39" t="str">
        <f t="shared" si="255"/>
        <v/>
      </c>
      <c r="AW607" s="39" t="str">
        <f t="shared" si="256"/>
        <v/>
      </c>
      <c r="AX607" s="39" t="str">
        <f t="shared" si="257"/>
        <v/>
      </c>
      <c r="AY607" s="41" t="str">
        <f>IF(G607="...", "", VLOOKUP(G607, UPB!$A$3:$B$5000, 2, FALSE))</f>
        <v/>
      </c>
      <c r="AZ607" s="84"/>
      <c r="BA607" s="76"/>
      <c r="BB607" s="65"/>
      <c r="BC607" s="65"/>
      <c r="BD607" s="54"/>
      <c r="BE607" s="65"/>
      <c r="BF607" s="65"/>
      <c r="BG607" s="65"/>
      <c r="BH607" s="65"/>
      <c r="BI607" s="65"/>
      <c r="BJ607" s="65"/>
      <c r="BK607" s="65"/>
      <c r="BL607" s="65"/>
      <c r="BM607" s="65"/>
      <c r="BN607" s="70"/>
      <c r="BO607" s="65"/>
      <c r="BP607" s="65"/>
      <c r="BQ607" s="65"/>
      <c r="BR607" s="65"/>
      <c r="BS607" s="65"/>
      <c r="BT607" s="65"/>
      <c r="BU607" s="55" t="str">
        <f>IF(AND($D607 &lt;&gt; "", $D607 &lt;&gt; $E607, $F607 &lt;&gt; "x.x.x.x.x.x.x"), VLOOKUP($E607, Parameter!$E$3:$N$5000, 9, FALSE), "")</f>
        <v/>
      </c>
      <c r="BV607" s="55" t="str">
        <f>IF(AND($D607 &lt;&gt; "", $D607 &lt;&gt; $E607, $F607 &lt;&gt; "x.x.x.x.x.x.x"), VLOOKUP($E607, Parameter!$E$3:$N$5000, 10, FALSE), "")</f>
        <v/>
      </c>
      <c r="BW607" s="55" t="str">
        <f>IF(AND($D607 &lt;&gt; "", $D607 &lt;&gt; $E607, $F607 &lt;&gt; "x.x.x.x.x.x.x"), VLOOKUP($C607, Parameter!$A$4:$L$5000, 3, FALSE), "")</f>
        <v/>
      </c>
      <c r="BX607" s="55" t="str">
        <f>IF(AND($D607 &lt;&gt; "", $D607 &lt;&gt; $E607, $F607 &lt;&gt; "x.x.x.x.x.x.x"), VLOOKUP($C607, Parameter!$A$4:$L$5000, 4, FALSE), "")</f>
        <v/>
      </c>
      <c r="BY607" s="56">
        <f t="shared" si="258"/>
        <v>0</v>
      </c>
      <c r="BZ607" s="55" t="str">
        <f t="shared" si="259"/>
        <v>Intra</v>
      </c>
      <c r="CA607" s="55" t="str">
        <f>IF($BZ607="Ekstra", Parameter3!$B$2, "")</f>
        <v/>
      </c>
      <c r="CB607" s="55" t="str">
        <f>IF($BZ607="Ekstra", Parameter3!$C$2, "")</f>
        <v/>
      </c>
      <c r="CC607" s="55" t="str">
        <f>IF($BZ607="Ekstra", VLOOKUP($E607, Parameter!$E$3:$N$5000, 9, FALSE), "")</f>
        <v/>
      </c>
      <c r="CD607" s="55" t="str">
        <f>IF($BZ607="Ekstra", VLOOKUP($E607, Parameter!$E$3:$N$5000, 10, FALSE), "")</f>
        <v/>
      </c>
      <c r="CE607" s="56">
        <f t="shared" si="260"/>
        <v>0</v>
      </c>
      <c r="CF607" s="55" t="str">
        <f t="shared" si="270"/>
        <v/>
      </c>
      <c r="CG607" s="55" t="str">
        <f t="shared" si="270"/>
        <v/>
      </c>
      <c r="CH607" s="55" t="str">
        <f t="shared" si="261"/>
        <v/>
      </c>
      <c r="CI607" s="55" t="str">
        <f>IF($F607="x.x.x.x.x.x.x", VLOOKUP($C607, Parameter!$A$4:$L$5000, 4, FALSE), "")</f>
        <v/>
      </c>
      <c r="CJ607" s="56">
        <f t="shared" si="262"/>
        <v>0</v>
      </c>
      <c r="CM607" s="4" t="str">
        <f t="shared" si="263"/>
        <v>...-...-.....</v>
      </c>
      <c r="CN607" s="57">
        <f t="shared" si="264"/>
        <v>0</v>
      </c>
      <c r="CO607" s="58">
        <f t="shared" si="265"/>
        <v>0</v>
      </c>
      <c r="CP607" s="4" t="str">
        <f t="shared" si="266"/>
        <v/>
      </c>
      <c r="CQ607" s="4" t="b">
        <f t="shared" si="267"/>
        <v>0</v>
      </c>
      <c r="CR607" s="4" t="str">
        <f t="shared" si="268"/>
        <v/>
      </c>
      <c r="CS607" s="4" t="str">
        <f t="shared" si="269"/>
        <v/>
      </c>
      <c r="CT607" s="91" t="b">
        <f t="shared" si="246"/>
        <v>0</v>
      </c>
    </row>
    <row r="608" spans="1:98" s="4" customFormat="1" x14ac:dyDescent="0.25">
      <c r="A608" s="50" t="str">
        <f t="shared" si="247"/>
        <v>...</v>
      </c>
      <c r="B608" s="50" t="str">
        <f t="shared" si="248"/>
        <v>...</v>
      </c>
      <c r="C608" s="50" t="str">
        <f t="shared" si="249"/>
        <v>.....</v>
      </c>
      <c r="D608" s="50" t="str">
        <f>IF($C608=".....","",_xlfn.IFNA(VLOOKUP($C608, Parameter!$A$4:$L$5000, 3, FALSE), ""))</f>
        <v/>
      </c>
      <c r="E608" s="50" t="str">
        <f t="shared" si="250"/>
        <v>.....</v>
      </c>
      <c r="F608" s="50" t="str">
        <f t="shared" si="251"/>
        <v>......</v>
      </c>
      <c r="G608" s="50" t="str">
        <f t="shared" si="252"/>
        <v>...</v>
      </c>
      <c r="H608" s="40">
        <f>IF(E608=".....", 0, _xlfn.IFNA(VLOOKUP($E608, Parameter2!$A$2:$C$5000, 3, FALSE), 0))</f>
        <v>0</v>
      </c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18" t="str">
        <f>IF(C608=".....","",_xlfn.IFNA(VLOOKUP($C608, Parameter!$A$4:$B$5000, 2, FALSE), "Kode belanja salah :("))</f>
        <v/>
      </c>
      <c r="X608" s="35"/>
      <c r="Y608" s="121"/>
      <c r="Z608" s="17"/>
      <c r="AA608" s="20"/>
      <c r="AB608" s="41" t="str">
        <f>IF($C608=".....","",VLOOKUP($C608, Parameter!$A$4:$L$5000, 6, FALSE))</f>
        <v/>
      </c>
      <c r="AC608" s="41" t="str">
        <f>IF($C608=".....","",VLOOKUP($C608, Parameter!$A$4:$L$5000, 7, FALSE))</f>
        <v/>
      </c>
      <c r="AD608" s="41" t="str">
        <f>IF($C608=".....","",VLOOKUP($C608, Parameter!$A$4:$L$5000, 8, FALSE))</f>
        <v/>
      </c>
      <c r="AE608" s="41" t="str">
        <f>IF($C608=".....","",VLOOKUP($C608, Parameter!$A$4:$L$5000, 9, FALSE))</f>
        <v/>
      </c>
      <c r="AF608" s="41" t="str">
        <f>IF($C608=".....","",VLOOKUP($C608, Parameter!$A$4:$L$5000, 10, FALSE))</f>
        <v/>
      </c>
      <c r="AG608" s="41" t="str">
        <f>IF($C608=".....","",VLOOKUP($C608, Parameter!$A$4:$L$5000, 11, FALSE))</f>
        <v/>
      </c>
      <c r="AH608" s="41" t="str">
        <f>IF($C608="..0.0.0.000","",_xlfn.IFNA(VLOOKUP($C608, Parameter!$A$4:$L$5000, 12, FALSE), ""))</f>
        <v/>
      </c>
      <c r="AI608" s="39"/>
      <c r="AJ608" s="39"/>
      <c r="AK608" s="39"/>
      <c r="AL608" s="39"/>
      <c r="AM608" s="39"/>
      <c r="AN608" s="39"/>
      <c r="AO608" s="39"/>
      <c r="AP608" s="41" t="str">
        <f>IF(F608="......", "", _xlfn.IFNA(VLOOKUP(F608, Parameter2!$D$2:$E$15000, 2, FALSE), "Kode aset salah :("))</f>
        <v/>
      </c>
      <c r="AQ608" s="39"/>
      <c r="AR608" s="51"/>
      <c r="AS608" s="52"/>
      <c r="AT608" s="53">
        <f t="shared" si="253"/>
        <v>0</v>
      </c>
      <c r="AU608" s="39" t="str">
        <f t="shared" si="254"/>
        <v/>
      </c>
      <c r="AV608" s="39" t="str">
        <f t="shared" si="255"/>
        <v/>
      </c>
      <c r="AW608" s="39" t="str">
        <f t="shared" si="256"/>
        <v/>
      </c>
      <c r="AX608" s="39" t="str">
        <f t="shared" si="257"/>
        <v/>
      </c>
      <c r="AY608" s="41" t="str">
        <f>IF(G608="...", "", VLOOKUP(G608, UPB!$A$3:$B$5000, 2, FALSE))</f>
        <v/>
      </c>
      <c r="AZ608" s="84"/>
      <c r="BA608" s="76"/>
      <c r="BB608" s="65"/>
      <c r="BC608" s="65"/>
      <c r="BD608" s="54"/>
      <c r="BE608" s="65"/>
      <c r="BF608" s="65"/>
      <c r="BG608" s="65"/>
      <c r="BH608" s="65"/>
      <c r="BI608" s="65"/>
      <c r="BJ608" s="65"/>
      <c r="BK608" s="65"/>
      <c r="BL608" s="65"/>
      <c r="BM608" s="65"/>
      <c r="BN608" s="70"/>
      <c r="BO608" s="65"/>
      <c r="BP608" s="65"/>
      <c r="BQ608" s="65"/>
      <c r="BR608" s="65"/>
      <c r="BS608" s="65"/>
      <c r="BT608" s="65"/>
      <c r="BU608" s="55" t="str">
        <f>IF(AND($D608 &lt;&gt; "", $D608 &lt;&gt; $E608, $F608 &lt;&gt; "x.x.x.x.x.x.x"), VLOOKUP($E608, Parameter!$E$3:$N$5000, 9, FALSE), "")</f>
        <v/>
      </c>
      <c r="BV608" s="55" t="str">
        <f>IF(AND($D608 &lt;&gt; "", $D608 &lt;&gt; $E608, $F608 &lt;&gt; "x.x.x.x.x.x.x"), VLOOKUP($E608, Parameter!$E$3:$N$5000, 10, FALSE), "")</f>
        <v/>
      </c>
      <c r="BW608" s="55" t="str">
        <f>IF(AND($D608 &lt;&gt; "", $D608 &lt;&gt; $E608, $F608 &lt;&gt; "x.x.x.x.x.x.x"), VLOOKUP($C608, Parameter!$A$4:$L$5000, 3, FALSE), "")</f>
        <v/>
      </c>
      <c r="BX608" s="55" t="str">
        <f>IF(AND($D608 &lt;&gt; "", $D608 &lt;&gt; $E608, $F608 &lt;&gt; "x.x.x.x.x.x.x"), VLOOKUP($C608, Parameter!$A$4:$L$5000, 4, FALSE), "")</f>
        <v/>
      </c>
      <c r="BY608" s="56">
        <f t="shared" si="258"/>
        <v>0</v>
      </c>
      <c r="BZ608" s="55" t="str">
        <f t="shared" si="259"/>
        <v>Intra</v>
      </c>
      <c r="CA608" s="55" t="str">
        <f>IF($BZ608="Ekstra", Parameter3!$B$2, "")</f>
        <v/>
      </c>
      <c r="CB608" s="55" t="str">
        <f>IF($BZ608="Ekstra", Parameter3!$C$2, "")</f>
        <v/>
      </c>
      <c r="CC608" s="55" t="str">
        <f>IF($BZ608="Ekstra", VLOOKUP($E608, Parameter!$E$3:$N$5000, 9, FALSE), "")</f>
        <v/>
      </c>
      <c r="CD608" s="55" t="str">
        <f>IF($BZ608="Ekstra", VLOOKUP($E608, Parameter!$E$3:$N$5000, 10, FALSE), "")</f>
        <v/>
      </c>
      <c r="CE608" s="56">
        <f t="shared" si="260"/>
        <v>0</v>
      </c>
      <c r="CF608" s="55" t="str">
        <f t="shared" si="270"/>
        <v/>
      </c>
      <c r="CG608" s="55" t="str">
        <f t="shared" si="270"/>
        <v/>
      </c>
      <c r="CH608" s="55" t="str">
        <f t="shared" si="261"/>
        <v/>
      </c>
      <c r="CI608" s="55" t="str">
        <f>IF($F608="x.x.x.x.x.x.x", VLOOKUP($C608, Parameter!$A$4:$L$5000, 4, FALSE), "")</f>
        <v/>
      </c>
      <c r="CJ608" s="56">
        <f t="shared" si="262"/>
        <v>0</v>
      </c>
      <c r="CM608" s="4" t="str">
        <f t="shared" si="263"/>
        <v>...-...-.....</v>
      </c>
      <c r="CN608" s="57">
        <f t="shared" si="264"/>
        <v>0</v>
      </c>
      <c r="CO608" s="58">
        <f t="shared" si="265"/>
        <v>0</v>
      </c>
      <c r="CP608" s="4" t="str">
        <f t="shared" si="266"/>
        <v/>
      </c>
      <c r="CQ608" s="4" t="b">
        <f t="shared" si="267"/>
        <v>0</v>
      </c>
      <c r="CR608" s="4" t="str">
        <f t="shared" si="268"/>
        <v/>
      </c>
      <c r="CS608" s="4" t="str">
        <f t="shared" si="269"/>
        <v/>
      </c>
      <c r="CT608" s="91" t="b">
        <f t="shared" si="246"/>
        <v>0</v>
      </c>
    </row>
    <row r="609" spans="1:98" s="4" customFormat="1" x14ac:dyDescent="0.25">
      <c r="A609" s="50" t="str">
        <f t="shared" si="247"/>
        <v>...</v>
      </c>
      <c r="B609" s="50" t="str">
        <f t="shared" si="248"/>
        <v>...</v>
      </c>
      <c r="C609" s="50" t="str">
        <f t="shared" si="249"/>
        <v>.....</v>
      </c>
      <c r="D609" s="50" t="str">
        <f>IF($C609=".....","",_xlfn.IFNA(VLOOKUP($C609, Parameter!$A$4:$L$5000, 3, FALSE), ""))</f>
        <v/>
      </c>
      <c r="E609" s="50" t="str">
        <f t="shared" si="250"/>
        <v>.....</v>
      </c>
      <c r="F609" s="50" t="str">
        <f t="shared" si="251"/>
        <v>......</v>
      </c>
      <c r="G609" s="50" t="str">
        <f t="shared" si="252"/>
        <v>...</v>
      </c>
      <c r="H609" s="40">
        <f>IF(E609=".....", 0, _xlfn.IFNA(VLOOKUP($E609, Parameter2!$A$2:$C$5000, 3, FALSE), 0))</f>
        <v>0</v>
      </c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18" t="str">
        <f>IF(C609=".....","",_xlfn.IFNA(VLOOKUP($C609, Parameter!$A$4:$B$5000, 2, FALSE), "Kode belanja salah :("))</f>
        <v/>
      </c>
      <c r="X609" s="35"/>
      <c r="Y609" s="121"/>
      <c r="Z609" s="17"/>
      <c r="AA609" s="20"/>
      <c r="AB609" s="41" t="str">
        <f>IF($C609=".....","",VLOOKUP($C609, Parameter!$A$4:$L$5000, 6, FALSE))</f>
        <v/>
      </c>
      <c r="AC609" s="41" t="str">
        <f>IF($C609=".....","",VLOOKUP($C609, Parameter!$A$4:$L$5000, 7, FALSE))</f>
        <v/>
      </c>
      <c r="AD609" s="41" t="str">
        <f>IF($C609=".....","",VLOOKUP($C609, Parameter!$A$4:$L$5000, 8, FALSE))</f>
        <v/>
      </c>
      <c r="AE609" s="41" t="str">
        <f>IF($C609=".....","",VLOOKUP($C609, Parameter!$A$4:$L$5000, 9, FALSE))</f>
        <v/>
      </c>
      <c r="AF609" s="41" t="str">
        <f>IF($C609=".....","",VLOOKUP($C609, Parameter!$A$4:$L$5000, 10, FALSE))</f>
        <v/>
      </c>
      <c r="AG609" s="41" t="str">
        <f>IF($C609=".....","",VLOOKUP($C609, Parameter!$A$4:$L$5000, 11, FALSE))</f>
        <v/>
      </c>
      <c r="AH609" s="41" t="str">
        <f>IF($C609="..0.0.0.000","",_xlfn.IFNA(VLOOKUP($C609, Parameter!$A$4:$L$5000, 12, FALSE), ""))</f>
        <v/>
      </c>
      <c r="AI609" s="39"/>
      <c r="AJ609" s="39"/>
      <c r="AK609" s="39"/>
      <c r="AL609" s="39"/>
      <c r="AM609" s="39"/>
      <c r="AN609" s="39"/>
      <c r="AO609" s="39"/>
      <c r="AP609" s="41" t="str">
        <f>IF(F609="......", "", _xlfn.IFNA(VLOOKUP(F609, Parameter2!$D$2:$E$15000, 2, FALSE), "Kode aset salah :("))</f>
        <v/>
      </c>
      <c r="AQ609" s="39"/>
      <c r="AR609" s="51"/>
      <c r="AS609" s="52"/>
      <c r="AT609" s="53">
        <f t="shared" si="253"/>
        <v>0</v>
      </c>
      <c r="AU609" s="39" t="str">
        <f t="shared" si="254"/>
        <v/>
      </c>
      <c r="AV609" s="39" t="str">
        <f t="shared" si="255"/>
        <v/>
      </c>
      <c r="AW609" s="39" t="str">
        <f t="shared" si="256"/>
        <v/>
      </c>
      <c r="AX609" s="39" t="str">
        <f t="shared" si="257"/>
        <v/>
      </c>
      <c r="AY609" s="41" t="str">
        <f>IF(G609="...", "", VLOOKUP(G609, UPB!$A$3:$B$5000, 2, FALSE))</f>
        <v/>
      </c>
      <c r="AZ609" s="84"/>
      <c r="BA609" s="76"/>
      <c r="BB609" s="65"/>
      <c r="BC609" s="65"/>
      <c r="BD609" s="54"/>
      <c r="BE609" s="65"/>
      <c r="BF609" s="65"/>
      <c r="BG609" s="65"/>
      <c r="BH609" s="65"/>
      <c r="BI609" s="65"/>
      <c r="BJ609" s="65"/>
      <c r="BK609" s="65"/>
      <c r="BL609" s="65"/>
      <c r="BM609" s="65"/>
      <c r="BN609" s="70"/>
      <c r="BO609" s="65"/>
      <c r="BP609" s="65"/>
      <c r="BQ609" s="65"/>
      <c r="BR609" s="65"/>
      <c r="BS609" s="65"/>
      <c r="BT609" s="65"/>
      <c r="BU609" s="55" t="str">
        <f>IF(AND($D609 &lt;&gt; "", $D609 &lt;&gt; $E609, $F609 &lt;&gt; "x.x.x.x.x.x.x"), VLOOKUP($E609, Parameter!$E$3:$N$5000, 9, FALSE), "")</f>
        <v/>
      </c>
      <c r="BV609" s="55" t="str">
        <f>IF(AND($D609 &lt;&gt; "", $D609 &lt;&gt; $E609, $F609 &lt;&gt; "x.x.x.x.x.x.x"), VLOOKUP($E609, Parameter!$E$3:$N$5000, 10, FALSE), "")</f>
        <v/>
      </c>
      <c r="BW609" s="55" t="str">
        <f>IF(AND($D609 &lt;&gt; "", $D609 &lt;&gt; $E609, $F609 &lt;&gt; "x.x.x.x.x.x.x"), VLOOKUP($C609, Parameter!$A$4:$L$5000, 3, FALSE), "")</f>
        <v/>
      </c>
      <c r="BX609" s="55" t="str">
        <f>IF(AND($D609 &lt;&gt; "", $D609 &lt;&gt; $E609, $F609 &lt;&gt; "x.x.x.x.x.x.x"), VLOOKUP($C609, Parameter!$A$4:$L$5000, 4, FALSE), "")</f>
        <v/>
      </c>
      <c r="BY609" s="56">
        <f t="shared" si="258"/>
        <v>0</v>
      </c>
      <c r="BZ609" s="55" t="str">
        <f t="shared" si="259"/>
        <v>Intra</v>
      </c>
      <c r="CA609" s="55" t="str">
        <f>IF($BZ609="Ekstra", Parameter3!$B$2, "")</f>
        <v/>
      </c>
      <c r="CB609" s="55" t="str">
        <f>IF($BZ609="Ekstra", Parameter3!$C$2, "")</f>
        <v/>
      </c>
      <c r="CC609" s="55" t="str">
        <f>IF($BZ609="Ekstra", VLOOKUP($E609, Parameter!$E$3:$N$5000, 9, FALSE), "")</f>
        <v/>
      </c>
      <c r="CD609" s="55" t="str">
        <f>IF($BZ609="Ekstra", VLOOKUP($E609, Parameter!$E$3:$N$5000, 10, FALSE), "")</f>
        <v/>
      </c>
      <c r="CE609" s="56">
        <f t="shared" si="260"/>
        <v>0</v>
      </c>
      <c r="CF609" s="55" t="str">
        <f t="shared" si="270"/>
        <v/>
      </c>
      <c r="CG609" s="55" t="str">
        <f t="shared" si="270"/>
        <v/>
      </c>
      <c r="CH609" s="55" t="str">
        <f t="shared" si="261"/>
        <v/>
      </c>
      <c r="CI609" s="55" t="str">
        <f>IF($F609="x.x.x.x.x.x.x", VLOOKUP($C609, Parameter!$A$4:$L$5000, 4, FALSE), "")</f>
        <v/>
      </c>
      <c r="CJ609" s="56">
        <f t="shared" si="262"/>
        <v>0</v>
      </c>
      <c r="CM609" s="4" t="str">
        <f t="shared" si="263"/>
        <v>...-...-.....</v>
      </c>
      <c r="CN609" s="57">
        <f t="shared" si="264"/>
        <v>0</v>
      </c>
      <c r="CO609" s="58">
        <f t="shared" si="265"/>
        <v>0</v>
      </c>
      <c r="CP609" s="4" t="str">
        <f t="shared" si="266"/>
        <v/>
      </c>
      <c r="CQ609" s="4" t="b">
        <f t="shared" si="267"/>
        <v>0</v>
      </c>
      <c r="CR609" s="4" t="str">
        <f t="shared" si="268"/>
        <v/>
      </c>
      <c r="CS609" s="4" t="str">
        <f t="shared" si="269"/>
        <v/>
      </c>
      <c r="CT609" s="91" t="b">
        <f t="shared" si="246"/>
        <v>0</v>
      </c>
    </row>
    <row r="610" spans="1:98" s="4" customFormat="1" x14ac:dyDescent="0.25">
      <c r="A610" s="50" t="str">
        <f t="shared" si="247"/>
        <v>...</v>
      </c>
      <c r="B610" s="50" t="str">
        <f t="shared" si="248"/>
        <v>...</v>
      </c>
      <c r="C610" s="50" t="str">
        <f t="shared" si="249"/>
        <v>.....</v>
      </c>
      <c r="D610" s="50" t="str">
        <f>IF($C610=".....","",_xlfn.IFNA(VLOOKUP($C610, Parameter!$A$4:$L$5000, 3, FALSE), ""))</f>
        <v/>
      </c>
      <c r="E610" s="50" t="str">
        <f t="shared" si="250"/>
        <v>.....</v>
      </c>
      <c r="F610" s="50" t="str">
        <f t="shared" si="251"/>
        <v>......</v>
      </c>
      <c r="G610" s="50" t="str">
        <f t="shared" si="252"/>
        <v>...</v>
      </c>
      <c r="H610" s="40">
        <f>IF(E610=".....", 0, _xlfn.IFNA(VLOOKUP($E610, Parameter2!$A$2:$C$5000, 3, FALSE), 0))</f>
        <v>0</v>
      </c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18" t="str">
        <f>IF(C610=".....","",_xlfn.IFNA(VLOOKUP($C610, Parameter!$A$4:$B$5000, 2, FALSE), "Kode belanja salah :("))</f>
        <v/>
      </c>
      <c r="X610" s="35"/>
      <c r="Y610" s="121"/>
      <c r="Z610" s="17"/>
      <c r="AA610" s="20"/>
      <c r="AB610" s="41" t="str">
        <f>IF($C610=".....","",VLOOKUP($C610, Parameter!$A$4:$L$5000, 6, FALSE))</f>
        <v/>
      </c>
      <c r="AC610" s="41" t="str">
        <f>IF($C610=".....","",VLOOKUP($C610, Parameter!$A$4:$L$5000, 7, FALSE))</f>
        <v/>
      </c>
      <c r="AD610" s="41" t="str">
        <f>IF($C610=".....","",VLOOKUP($C610, Parameter!$A$4:$L$5000, 8, FALSE))</f>
        <v/>
      </c>
      <c r="AE610" s="41" t="str">
        <f>IF($C610=".....","",VLOOKUP($C610, Parameter!$A$4:$L$5000, 9, FALSE))</f>
        <v/>
      </c>
      <c r="AF610" s="41" t="str">
        <f>IF($C610=".....","",VLOOKUP($C610, Parameter!$A$4:$L$5000, 10, FALSE))</f>
        <v/>
      </c>
      <c r="AG610" s="41" t="str">
        <f>IF($C610=".....","",VLOOKUP($C610, Parameter!$A$4:$L$5000, 11, FALSE))</f>
        <v/>
      </c>
      <c r="AH610" s="41" t="str">
        <f>IF($C610="..0.0.0.000","",_xlfn.IFNA(VLOOKUP($C610, Parameter!$A$4:$L$5000, 12, FALSE), ""))</f>
        <v/>
      </c>
      <c r="AI610" s="39"/>
      <c r="AJ610" s="39"/>
      <c r="AK610" s="39"/>
      <c r="AL610" s="39"/>
      <c r="AM610" s="39"/>
      <c r="AN610" s="39"/>
      <c r="AO610" s="39"/>
      <c r="AP610" s="41" t="str">
        <f>IF(F610="......", "", _xlfn.IFNA(VLOOKUP(F610, Parameter2!$D$2:$E$15000, 2, FALSE), "Kode aset salah :("))</f>
        <v/>
      </c>
      <c r="AQ610" s="39"/>
      <c r="AR610" s="51"/>
      <c r="AS610" s="52"/>
      <c r="AT610" s="53">
        <f t="shared" si="253"/>
        <v>0</v>
      </c>
      <c r="AU610" s="39" t="str">
        <f t="shared" si="254"/>
        <v/>
      </c>
      <c r="AV610" s="39" t="str">
        <f t="shared" si="255"/>
        <v/>
      </c>
      <c r="AW610" s="39" t="str">
        <f t="shared" si="256"/>
        <v/>
      </c>
      <c r="AX610" s="39" t="str">
        <f t="shared" si="257"/>
        <v/>
      </c>
      <c r="AY610" s="41" t="str">
        <f>IF(G610="...", "", VLOOKUP(G610, UPB!$A$3:$B$5000, 2, FALSE))</f>
        <v/>
      </c>
      <c r="AZ610" s="84"/>
      <c r="BA610" s="76"/>
      <c r="BB610" s="65"/>
      <c r="BC610" s="65"/>
      <c r="BD610" s="54"/>
      <c r="BE610" s="65"/>
      <c r="BF610" s="65"/>
      <c r="BG610" s="65"/>
      <c r="BH610" s="65"/>
      <c r="BI610" s="65"/>
      <c r="BJ610" s="65"/>
      <c r="BK610" s="65"/>
      <c r="BL610" s="65"/>
      <c r="BM610" s="65"/>
      <c r="BN610" s="70"/>
      <c r="BO610" s="65"/>
      <c r="BP610" s="65"/>
      <c r="BQ610" s="65"/>
      <c r="BR610" s="65"/>
      <c r="BS610" s="65"/>
      <c r="BT610" s="65"/>
      <c r="BU610" s="55" t="str">
        <f>IF(AND($D610 &lt;&gt; "", $D610 &lt;&gt; $E610, $F610 &lt;&gt; "x.x.x.x.x.x.x"), VLOOKUP($E610, Parameter!$E$3:$N$5000, 9, FALSE), "")</f>
        <v/>
      </c>
      <c r="BV610" s="55" t="str">
        <f>IF(AND($D610 &lt;&gt; "", $D610 &lt;&gt; $E610, $F610 &lt;&gt; "x.x.x.x.x.x.x"), VLOOKUP($E610, Parameter!$E$3:$N$5000, 10, FALSE), "")</f>
        <v/>
      </c>
      <c r="BW610" s="55" t="str">
        <f>IF(AND($D610 &lt;&gt; "", $D610 &lt;&gt; $E610, $F610 &lt;&gt; "x.x.x.x.x.x.x"), VLOOKUP($C610, Parameter!$A$4:$L$5000, 3, FALSE), "")</f>
        <v/>
      </c>
      <c r="BX610" s="55" t="str">
        <f>IF(AND($D610 &lt;&gt; "", $D610 &lt;&gt; $E610, $F610 &lt;&gt; "x.x.x.x.x.x.x"), VLOOKUP($C610, Parameter!$A$4:$L$5000, 4, FALSE), "")</f>
        <v/>
      </c>
      <c r="BY610" s="56">
        <f t="shared" si="258"/>
        <v>0</v>
      </c>
      <c r="BZ610" s="55" t="str">
        <f t="shared" si="259"/>
        <v>Intra</v>
      </c>
      <c r="CA610" s="55" t="str">
        <f>IF($BZ610="Ekstra", Parameter3!$B$2, "")</f>
        <v/>
      </c>
      <c r="CB610" s="55" t="str">
        <f>IF($BZ610="Ekstra", Parameter3!$C$2, "")</f>
        <v/>
      </c>
      <c r="CC610" s="55" t="str">
        <f>IF($BZ610="Ekstra", VLOOKUP($E610, Parameter!$E$3:$N$5000, 9, FALSE), "")</f>
        <v/>
      </c>
      <c r="CD610" s="55" t="str">
        <f>IF($BZ610="Ekstra", VLOOKUP($E610, Parameter!$E$3:$N$5000, 10, FALSE), "")</f>
        <v/>
      </c>
      <c r="CE610" s="56">
        <f t="shared" si="260"/>
        <v>0</v>
      </c>
      <c r="CF610" s="55" t="str">
        <f t="shared" si="270"/>
        <v/>
      </c>
      <c r="CG610" s="55" t="str">
        <f t="shared" si="270"/>
        <v/>
      </c>
      <c r="CH610" s="55" t="str">
        <f t="shared" si="261"/>
        <v/>
      </c>
      <c r="CI610" s="55" t="str">
        <f>IF($F610="x.x.x.x.x.x.x", VLOOKUP($C610, Parameter!$A$4:$L$5000, 4, FALSE), "")</f>
        <v/>
      </c>
      <c r="CJ610" s="56">
        <f t="shared" si="262"/>
        <v>0</v>
      </c>
      <c r="CM610" s="4" t="str">
        <f t="shared" si="263"/>
        <v>...-...-.....</v>
      </c>
      <c r="CN610" s="57">
        <f t="shared" si="264"/>
        <v>0</v>
      </c>
      <c r="CO610" s="58">
        <f t="shared" si="265"/>
        <v>0</v>
      </c>
      <c r="CP610" s="4" t="str">
        <f t="shared" si="266"/>
        <v/>
      </c>
      <c r="CQ610" s="4" t="b">
        <f t="shared" si="267"/>
        <v>0</v>
      </c>
      <c r="CR610" s="4" t="str">
        <f t="shared" si="268"/>
        <v/>
      </c>
      <c r="CS610" s="4" t="str">
        <f t="shared" si="269"/>
        <v/>
      </c>
      <c r="CT610" s="91" t="b">
        <f t="shared" si="246"/>
        <v>0</v>
      </c>
    </row>
    <row r="611" spans="1:98" s="4" customFormat="1" x14ac:dyDescent="0.25">
      <c r="A611" s="50" t="str">
        <f t="shared" si="247"/>
        <v>...</v>
      </c>
      <c r="B611" s="50" t="str">
        <f t="shared" si="248"/>
        <v>...</v>
      </c>
      <c r="C611" s="50" t="str">
        <f t="shared" si="249"/>
        <v>.....</v>
      </c>
      <c r="D611" s="50" t="str">
        <f>IF($C611=".....","",_xlfn.IFNA(VLOOKUP($C611, Parameter!$A$4:$L$5000, 3, FALSE), ""))</f>
        <v/>
      </c>
      <c r="E611" s="50" t="str">
        <f t="shared" si="250"/>
        <v>.....</v>
      </c>
      <c r="F611" s="50" t="str">
        <f t="shared" si="251"/>
        <v>......</v>
      </c>
      <c r="G611" s="50" t="str">
        <f t="shared" si="252"/>
        <v>...</v>
      </c>
      <c r="H611" s="40">
        <f>IF(E611=".....", 0, _xlfn.IFNA(VLOOKUP($E611, Parameter2!$A$2:$C$5000, 3, FALSE), 0))</f>
        <v>0</v>
      </c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18" t="str">
        <f>IF(C611=".....","",_xlfn.IFNA(VLOOKUP($C611, Parameter!$A$4:$B$5000, 2, FALSE), "Kode belanja salah :("))</f>
        <v/>
      </c>
      <c r="X611" s="35"/>
      <c r="Y611" s="121"/>
      <c r="Z611" s="17"/>
      <c r="AA611" s="20"/>
      <c r="AB611" s="41" t="str">
        <f>IF($C611=".....","",VLOOKUP($C611, Parameter!$A$4:$L$5000, 6, FALSE))</f>
        <v/>
      </c>
      <c r="AC611" s="41" t="str">
        <f>IF($C611=".....","",VLOOKUP($C611, Parameter!$A$4:$L$5000, 7, FALSE))</f>
        <v/>
      </c>
      <c r="AD611" s="41" t="str">
        <f>IF($C611=".....","",VLOOKUP($C611, Parameter!$A$4:$L$5000, 8, FALSE))</f>
        <v/>
      </c>
      <c r="AE611" s="41" t="str">
        <f>IF($C611=".....","",VLOOKUP($C611, Parameter!$A$4:$L$5000, 9, FALSE))</f>
        <v/>
      </c>
      <c r="AF611" s="41" t="str">
        <f>IF($C611=".....","",VLOOKUP($C611, Parameter!$A$4:$L$5000, 10, FALSE))</f>
        <v/>
      </c>
      <c r="AG611" s="41" t="str">
        <f>IF($C611=".....","",VLOOKUP($C611, Parameter!$A$4:$L$5000, 11, FALSE))</f>
        <v/>
      </c>
      <c r="AH611" s="41" t="str">
        <f>IF($C611="..0.0.0.000","",_xlfn.IFNA(VLOOKUP($C611, Parameter!$A$4:$L$5000, 12, FALSE), ""))</f>
        <v/>
      </c>
      <c r="AI611" s="39"/>
      <c r="AJ611" s="39"/>
      <c r="AK611" s="39"/>
      <c r="AL611" s="39"/>
      <c r="AM611" s="39"/>
      <c r="AN611" s="39"/>
      <c r="AO611" s="39"/>
      <c r="AP611" s="41" t="str">
        <f>IF(F611="......", "", _xlfn.IFNA(VLOOKUP(F611, Parameter2!$D$2:$E$15000, 2, FALSE), "Kode aset salah :("))</f>
        <v/>
      </c>
      <c r="AQ611" s="39"/>
      <c r="AR611" s="51"/>
      <c r="AS611" s="52"/>
      <c r="AT611" s="53">
        <f t="shared" si="253"/>
        <v>0</v>
      </c>
      <c r="AU611" s="39" t="str">
        <f t="shared" si="254"/>
        <v/>
      </c>
      <c r="AV611" s="39" t="str">
        <f t="shared" si="255"/>
        <v/>
      </c>
      <c r="AW611" s="39" t="str">
        <f t="shared" si="256"/>
        <v/>
      </c>
      <c r="AX611" s="39" t="str">
        <f t="shared" si="257"/>
        <v/>
      </c>
      <c r="AY611" s="41" t="str">
        <f>IF(G611="...", "", VLOOKUP(G611, UPB!$A$3:$B$5000, 2, FALSE))</f>
        <v/>
      </c>
      <c r="AZ611" s="84"/>
      <c r="BA611" s="76"/>
      <c r="BB611" s="65"/>
      <c r="BC611" s="65"/>
      <c r="BD611" s="54"/>
      <c r="BE611" s="65"/>
      <c r="BF611" s="65"/>
      <c r="BG611" s="65"/>
      <c r="BH611" s="65"/>
      <c r="BI611" s="65"/>
      <c r="BJ611" s="65"/>
      <c r="BK611" s="65"/>
      <c r="BL611" s="65"/>
      <c r="BM611" s="65"/>
      <c r="BN611" s="70"/>
      <c r="BO611" s="65"/>
      <c r="BP611" s="65"/>
      <c r="BQ611" s="65"/>
      <c r="BR611" s="65"/>
      <c r="BS611" s="65"/>
      <c r="BT611" s="65"/>
      <c r="BU611" s="55" t="str">
        <f>IF(AND($D611 &lt;&gt; "", $D611 &lt;&gt; $E611, $F611 &lt;&gt; "x.x.x.x.x.x.x"), VLOOKUP($E611, Parameter!$E$3:$N$5000, 9, FALSE), "")</f>
        <v/>
      </c>
      <c r="BV611" s="55" t="str">
        <f>IF(AND($D611 &lt;&gt; "", $D611 &lt;&gt; $E611, $F611 &lt;&gt; "x.x.x.x.x.x.x"), VLOOKUP($E611, Parameter!$E$3:$N$5000, 10, FALSE), "")</f>
        <v/>
      </c>
      <c r="BW611" s="55" t="str">
        <f>IF(AND($D611 &lt;&gt; "", $D611 &lt;&gt; $E611, $F611 &lt;&gt; "x.x.x.x.x.x.x"), VLOOKUP($C611, Parameter!$A$4:$L$5000, 3, FALSE), "")</f>
        <v/>
      </c>
      <c r="BX611" s="55" t="str">
        <f>IF(AND($D611 &lt;&gt; "", $D611 &lt;&gt; $E611, $F611 &lt;&gt; "x.x.x.x.x.x.x"), VLOOKUP($C611, Parameter!$A$4:$L$5000, 4, FALSE), "")</f>
        <v/>
      </c>
      <c r="BY611" s="56">
        <f t="shared" si="258"/>
        <v>0</v>
      </c>
      <c r="BZ611" s="55" t="str">
        <f t="shared" si="259"/>
        <v>Intra</v>
      </c>
      <c r="CA611" s="55" t="str">
        <f>IF($BZ611="Ekstra", Parameter3!$B$2, "")</f>
        <v/>
      </c>
      <c r="CB611" s="55" t="str">
        <f>IF($BZ611="Ekstra", Parameter3!$C$2, "")</f>
        <v/>
      </c>
      <c r="CC611" s="55" t="str">
        <f>IF($BZ611="Ekstra", VLOOKUP($E611, Parameter!$E$3:$N$5000, 9, FALSE), "")</f>
        <v/>
      </c>
      <c r="CD611" s="55" t="str">
        <f>IF($BZ611="Ekstra", VLOOKUP($E611, Parameter!$E$3:$N$5000, 10, FALSE), "")</f>
        <v/>
      </c>
      <c r="CE611" s="56">
        <f t="shared" si="260"/>
        <v>0</v>
      </c>
      <c r="CF611" s="55" t="str">
        <f t="shared" si="270"/>
        <v/>
      </c>
      <c r="CG611" s="55" t="str">
        <f t="shared" si="270"/>
        <v/>
      </c>
      <c r="CH611" s="55" t="str">
        <f t="shared" si="261"/>
        <v/>
      </c>
      <c r="CI611" s="55" t="str">
        <f>IF($F611="x.x.x.x.x.x.x", VLOOKUP($C611, Parameter!$A$4:$L$5000, 4, FALSE), "")</f>
        <v/>
      </c>
      <c r="CJ611" s="56">
        <f t="shared" si="262"/>
        <v>0</v>
      </c>
      <c r="CM611" s="4" t="str">
        <f t="shared" si="263"/>
        <v>...-...-.....</v>
      </c>
      <c r="CN611" s="57">
        <f t="shared" si="264"/>
        <v>0</v>
      </c>
      <c r="CO611" s="58">
        <f t="shared" si="265"/>
        <v>0</v>
      </c>
      <c r="CP611" s="4" t="str">
        <f t="shared" si="266"/>
        <v/>
      </c>
      <c r="CQ611" s="4" t="b">
        <f t="shared" si="267"/>
        <v>0</v>
      </c>
      <c r="CR611" s="4" t="str">
        <f t="shared" si="268"/>
        <v/>
      </c>
      <c r="CS611" s="4" t="str">
        <f t="shared" si="269"/>
        <v/>
      </c>
      <c r="CT611" s="91" t="b">
        <f t="shared" si="246"/>
        <v>0</v>
      </c>
    </row>
    <row r="612" spans="1:98" s="4" customFormat="1" x14ac:dyDescent="0.25">
      <c r="A612" s="50" t="str">
        <f t="shared" si="247"/>
        <v>...</v>
      </c>
      <c r="B612" s="50" t="str">
        <f t="shared" si="248"/>
        <v>...</v>
      </c>
      <c r="C612" s="50" t="str">
        <f t="shared" si="249"/>
        <v>.....</v>
      </c>
      <c r="D612" s="50" t="str">
        <f>IF($C612=".....","",_xlfn.IFNA(VLOOKUP($C612, Parameter!$A$4:$L$5000, 3, FALSE), ""))</f>
        <v/>
      </c>
      <c r="E612" s="50" t="str">
        <f t="shared" si="250"/>
        <v>.....</v>
      </c>
      <c r="F612" s="50" t="str">
        <f t="shared" si="251"/>
        <v>......</v>
      </c>
      <c r="G612" s="50" t="str">
        <f t="shared" si="252"/>
        <v>...</v>
      </c>
      <c r="H612" s="40">
        <f>IF(E612=".....", 0, _xlfn.IFNA(VLOOKUP($E612, Parameter2!$A$2:$C$5000, 3, FALSE), 0))</f>
        <v>0</v>
      </c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18" t="str">
        <f>IF(C612=".....","",_xlfn.IFNA(VLOOKUP($C612, Parameter!$A$4:$B$5000, 2, FALSE), "Kode belanja salah :("))</f>
        <v/>
      </c>
      <c r="X612" s="35"/>
      <c r="Y612" s="121"/>
      <c r="Z612" s="17"/>
      <c r="AA612" s="20"/>
      <c r="AB612" s="41" t="str">
        <f>IF($C612=".....","",VLOOKUP($C612, Parameter!$A$4:$L$5000, 6, FALSE))</f>
        <v/>
      </c>
      <c r="AC612" s="41" t="str">
        <f>IF($C612=".....","",VLOOKUP($C612, Parameter!$A$4:$L$5000, 7, FALSE))</f>
        <v/>
      </c>
      <c r="AD612" s="41" t="str">
        <f>IF($C612=".....","",VLOOKUP($C612, Parameter!$A$4:$L$5000, 8, FALSE))</f>
        <v/>
      </c>
      <c r="AE612" s="41" t="str">
        <f>IF($C612=".....","",VLOOKUP($C612, Parameter!$A$4:$L$5000, 9, FALSE))</f>
        <v/>
      </c>
      <c r="AF612" s="41" t="str">
        <f>IF($C612=".....","",VLOOKUP($C612, Parameter!$A$4:$L$5000, 10, FALSE))</f>
        <v/>
      </c>
      <c r="AG612" s="41" t="str">
        <f>IF($C612=".....","",VLOOKUP($C612, Parameter!$A$4:$L$5000, 11, FALSE))</f>
        <v/>
      </c>
      <c r="AH612" s="41" t="str">
        <f>IF($C612="..0.0.0.000","",_xlfn.IFNA(VLOOKUP($C612, Parameter!$A$4:$L$5000, 12, FALSE), ""))</f>
        <v/>
      </c>
      <c r="AI612" s="39"/>
      <c r="AJ612" s="39"/>
      <c r="AK612" s="39"/>
      <c r="AL612" s="39"/>
      <c r="AM612" s="39"/>
      <c r="AN612" s="39"/>
      <c r="AO612" s="39"/>
      <c r="AP612" s="41" t="str">
        <f>IF(F612="......", "", _xlfn.IFNA(VLOOKUP(F612, Parameter2!$D$2:$E$15000, 2, FALSE), "Kode aset salah :("))</f>
        <v/>
      </c>
      <c r="AQ612" s="39"/>
      <c r="AR612" s="51"/>
      <c r="AS612" s="52"/>
      <c r="AT612" s="53">
        <f t="shared" si="253"/>
        <v>0</v>
      </c>
      <c r="AU612" s="39" t="str">
        <f t="shared" si="254"/>
        <v/>
      </c>
      <c r="AV612" s="39" t="str">
        <f t="shared" si="255"/>
        <v/>
      </c>
      <c r="AW612" s="39" t="str">
        <f t="shared" si="256"/>
        <v/>
      </c>
      <c r="AX612" s="39" t="str">
        <f t="shared" si="257"/>
        <v/>
      </c>
      <c r="AY612" s="41" t="str">
        <f>IF(G612="...", "", VLOOKUP(G612, UPB!$A$3:$B$5000, 2, FALSE))</f>
        <v/>
      </c>
      <c r="AZ612" s="84"/>
      <c r="BA612" s="76"/>
      <c r="BB612" s="65"/>
      <c r="BC612" s="65"/>
      <c r="BD612" s="54"/>
      <c r="BE612" s="65"/>
      <c r="BF612" s="65"/>
      <c r="BG612" s="65"/>
      <c r="BH612" s="65"/>
      <c r="BI612" s="65"/>
      <c r="BJ612" s="65"/>
      <c r="BK612" s="65"/>
      <c r="BL612" s="65"/>
      <c r="BM612" s="65"/>
      <c r="BN612" s="70"/>
      <c r="BO612" s="65"/>
      <c r="BP612" s="65"/>
      <c r="BQ612" s="65"/>
      <c r="BR612" s="65"/>
      <c r="BS612" s="65"/>
      <c r="BT612" s="65"/>
      <c r="BU612" s="55" t="str">
        <f>IF(AND($D612 &lt;&gt; "", $D612 &lt;&gt; $E612, $F612 &lt;&gt; "x.x.x.x.x.x.x"), VLOOKUP($E612, Parameter!$E$3:$N$5000, 9, FALSE), "")</f>
        <v/>
      </c>
      <c r="BV612" s="55" t="str">
        <f>IF(AND($D612 &lt;&gt; "", $D612 &lt;&gt; $E612, $F612 &lt;&gt; "x.x.x.x.x.x.x"), VLOOKUP($E612, Parameter!$E$3:$N$5000, 10, FALSE), "")</f>
        <v/>
      </c>
      <c r="BW612" s="55" t="str">
        <f>IF(AND($D612 &lt;&gt; "", $D612 &lt;&gt; $E612, $F612 &lt;&gt; "x.x.x.x.x.x.x"), VLOOKUP($C612, Parameter!$A$4:$L$5000, 3, FALSE), "")</f>
        <v/>
      </c>
      <c r="BX612" s="55" t="str">
        <f>IF(AND($D612 &lt;&gt; "", $D612 &lt;&gt; $E612, $F612 &lt;&gt; "x.x.x.x.x.x.x"), VLOOKUP($C612, Parameter!$A$4:$L$5000, 4, FALSE), "")</f>
        <v/>
      </c>
      <c r="BY612" s="56">
        <f t="shared" si="258"/>
        <v>0</v>
      </c>
      <c r="BZ612" s="55" t="str">
        <f t="shared" si="259"/>
        <v>Intra</v>
      </c>
      <c r="CA612" s="55" t="str">
        <f>IF($BZ612="Ekstra", Parameter3!$B$2, "")</f>
        <v/>
      </c>
      <c r="CB612" s="55" t="str">
        <f>IF($BZ612="Ekstra", Parameter3!$C$2, "")</f>
        <v/>
      </c>
      <c r="CC612" s="55" t="str">
        <f>IF($BZ612="Ekstra", VLOOKUP($E612, Parameter!$E$3:$N$5000, 9, FALSE), "")</f>
        <v/>
      </c>
      <c r="CD612" s="55" t="str">
        <f>IF($BZ612="Ekstra", VLOOKUP($E612, Parameter!$E$3:$N$5000, 10, FALSE), "")</f>
        <v/>
      </c>
      <c r="CE612" s="56">
        <f t="shared" si="260"/>
        <v>0</v>
      </c>
      <c r="CF612" s="55" t="str">
        <f t="shared" ref="CF612:CG631" si="271">IF($F612="x.x.x.x.x.x.x", "x.x.x.x.x.x", "")</f>
        <v/>
      </c>
      <c r="CG612" s="55" t="str">
        <f t="shared" si="271"/>
        <v/>
      </c>
      <c r="CH612" s="55" t="str">
        <f t="shared" si="261"/>
        <v/>
      </c>
      <c r="CI612" s="55" t="str">
        <f>IF($F612="x.x.x.x.x.x.x", VLOOKUP($C612, Parameter!$A$4:$L$5000, 4, FALSE), "")</f>
        <v/>
      </c>
      <c r="CJ612" s="56">
        <f t="shared" si="262"/>
        <v>0</v>
      </c>
      <c r="CM612" s="4" t="str">
        <f t="shared" si="263"/>
        <v>...-...-.....</v>
      </c>
      <c r="CN612" s="57">
        <f t="shared" si="264"/>
        <v>0</v>
      </c>
      <c r="CO612" s="58">
        <f t="shared" si="265"/>
        <v>0</v>
      </c>
      <c r="CP612" s="4" t="str">
        <f t="shared" si="266"/>
        <v/>
      </c>
      <c r="CQ612" s="4" t="b">
        <f t="shared" si="267"/>
        <v>0</v>
      </c>
      <c r="CR612" s="4" t="str">
        <f t="shared" si="268"/>
        <v/>
      </c>
      <c r="CS612" s="4" t="str">
        <f t="shared" si="269"/>
        <v/>
      </c>
      <c r="CT612" s="91" t="b">
        <f t="shared" si="246"/>
        <v>0</v>
      </c>
    </row>
    <row r="613" spans="1:98" s="4" customFormat="1" x14ac:dyDescent="0.25">
      <c r="A613" s="50" t="str">
        <f t="shared" si="247"/>
        <v>...</v>
      </c>
      <c r="B613" s="50" t="str">
        <f t="shared" si="248"/>
        <v>...</v>
      </c>
      <c r="C613" s="50" t="str">
        <f t="shared" si="249"/>
        <v>.....</v>
      </c>
      <c r="D613" s="50" t="str">
        <f>IF($C613=".....","",_xlfn.IFNA(VLOOKUP($C613, Parameter!$A$4:$L$5000, 3, FALSE), ""))</f>
        <v/>
      </c>
      <c r="E613" s="50" t="str">
        <f t="shared" si="250"/>
        <v>.....</v>
      </c>
      <c r="F613" s="50" t="str">
        <f t="shared" si="251"/>
        <v>......</v>
      </c>
      <c r="G613" s="50" t="str">
        <f t="shared" si="252"/>
        <v>...</v>
      </c>
      <c r="H613" s="40">
        <f>IF(E613=".....", 0, _xlfn.IFNA(VLOOKUP($E613, Parameter2!$A$2:$C$5000, 3, FALSE), 0))</f>
        <v>0</v>
      </c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18" t="str">
        <f>IF(C613=".....","",_xlfn.IFNA(VLOOKUP($C613, Parameter!$A$4:$B$5000, 2, FALSE), "Kode belanja salah :("))</f>
        <v/>
      </c>
      <c r="X613" s="35"/>
      <c r="Y613" s="121"/>
      <c r="Z613" s="17"/>
      <c r="AA613" s="20"/>
      <c r="AB613" s="41" t="str">
        <f>IF($C613=".....","",VLOOKUP($C613, Parameter!$A$4:$L$5000, 6, FALSE))</f>
        <v/>
      </c>
      <c r="AC613" s="41" t="str">
        <f>IF($C613=".....","",VLOOKUP($C613, Parameter!$A$4:$L$5000, 7, FALSE))</f>
        <v/>
      </c>
      <c r="AD613" s="41" t="str">
        <f>IF($C613=".....","",VLOOKUP($C613, Parameter!$A$4:$L$5000, 8, FALSE))</f>
        <v/>
      </c>
      <c r="AE613" s="41" t="str">
        <f>IF($C613=".....","",VLOOKUP($C613, Parameter!$A$4:$L$5000, 9, FALSE))</f>
        <v/>
      </c>
      <c r="AF613" s="41" t="str">
        <f>IF($C613=".....","",VLOOKUP($C613, Parameter!$A$4:$L$5000, 10, FALSE))</f>
        <v/>
      </c>
      <c r="AG613" s="41" t="str">
        <f>IF($C613=".....","",VLOOKUP($C613, Parameter!$A$4:$L$5000, 11, FALSE))</f>
        <v/>
      </c>
      <c r="AH613" s="41" t="str">
        <f>IF($C613="..0.0.0.000","",_xlfn.IFNA(VLOOKUP($C613, Parameter!$A$4:$L$5000, 12, FALSE), ""))</f>
        <v/>
      </c>
      <c r="AI613" s="39"/>
      <c r="AJ613" s="39"/>
      <c r="AK613" s="39"/>
      <c r="AL613" s="39"/>
      <c r="AM613" s="39"/>
      <c r="AN613" s="39"/>
      <c r="AO613" s="39"/>
      <c r="AP613" s="41" t="str">
        <f>IF(F613="......", "", _xlfn.IFNA(VLOOKUP(F613, Parameter2!$D$2:$E$15000, 2, FALSE), "Kode aset salah :("))</f>
        <v/>
      </c>
      <c r="AQ613" s="39"/>
      <c r="AR613" s="51"/>
      <c r="AS613" s="52"/>
      <c r="AT613" s="53">
        <f t="shared" si="253"/>
        <v>0</v>
      </c>
      <c r="AU613" s="39" t="str">
        <f t="shared" si="254"/>
        <v/>
      </c>
      <c r="AV613" s="39" t="str">
        <f t="shared" si="255"/>
        <v/>
      </c>
      <c r="AW613" s="39" t="str">
        <f t="shared" si="256"/>
        <v/>
      </c>
      <c r="AX613" s="39" t="str">
        <f t="shared" si="257"/>
        <v/>
      </c>
      <c r="AY613" s="41" t="str">
        <f>IF(G613="...", "", VLOOKUP(G613, UPB!$A$3:$B$5000, 2, FALSE))</f>
        <v/>
      </c>
      <c r="AZ613" s="84"/>
      <c r="BA613" s="76"/>
      <c r="BB613" s="65"/>
      <c r="BC613" s="65"/>
      <c r="BD613" s="54"/>
      <c r="BE613" s="65"/>
      <c r="BF613" s="65"/>
      <c r="BG613" s="65"/>
      <c r="BH613" s="65"/>
      <c r="BI613" s="65"/>
      <c r="BJ613" s="65"/>
      <c r="BK613" s="65"/>
      <c r="BL613" s="65"/>
      <c r="BM613" s="65"/>
      <c r="BN613" s="70"/>
      <c r="BO613" s="65"/>
      <c r="BP613" s="65"/>
      <c r="BQ613" s="65"/>
      <c r="BR613" s="65"/>
      <c r="BS613" s="65"/>
      <c r="BT613" s="65"/>
      <c r="BU613" s="55" t="str">
        <f>IF(AND($D613 &lt;&gt; "", $D613 &lt;&gt; $E613, $F613 &lt;&gt; "x.x.x.x.x.x.x"), VLOOKUP($E613, Parameter!$E$3:$N$5000, 9, FALSE), "")</f>
        <v/>
      </c>
      <c r="BV613" s="55" t="str">
        <f>IF(AND($D613 &lt;&gt; "", $D613 &lt;&gt; $E613, $F613 &lt;&gt; "x.x.x.x.x.x.x"), VLOOKUP($E613, Parameter!$E$3:$N$5000, 10, FALSE), "")</f>
        <v/>
      </c>
      <c r="BW613" s="55" t="str">
        <f>IF(AND($D613 &lt;&gt; "", $D613 &lt;&gt; $E613, $F613 &lt;&gt; "x.x.x.x.x.x.x"), VLOOKUP($C613, Parameter!$A$4:$L$5000, 3, FALSE), "")</f>
        <v/>
      </c>
      <c r="BX613" s="55" t="str">
        <f>IF(AND($D613 &lt;&gt; "", $D613 &lt;&gt; $E613, $F613 &lt;&gt; "x.x.x.x.x.x.x"), VLOOKUP($C613, Parameter!$A$4:$L$5000, 4, FALSE), "")</f>
        <v/>
      </c>
      <c r="BY613" s="56">
        <f t="shared" si="258"/>
        <v>0</v>
      </c>
      <c r="BZ613" s="55" t="str">
        <f t="shared" si="259"/>
        <v>Intra</v>
      </c>
      <c r="CA613" s="55" t="str">
        <f>IF($BZ613="Ekstra", Parameter3!$B$2, "")</f>
        <v/>
      </c>
      <c r="CB613" s="55" t="str">
        <f>IF($BZ613="Ekstra", Parameter3!$C$2, "")</f>
        <v/>
      </c>
      <c r="CC613" s="55" t="str">
        <f>IF($BZ613="Ekstra", VLOOKUP($E613, Parameter!$E$3:$N$5000, 9, FALSE), "")</f>
        <v/>
      </c>
      <c r="CD613" s="55" t="str">
        <f>IF($BZ613="Ekstra", VLOOKUP($E613, Parameter!$E$3:$N$5000, 10, FALSE), "")</f>
        <v/>
      </c>
      <c r="CE613" s="56">
        <f t="shared" si="260"/>
        <v>0</v>
      </c>
      <c r="CF613" s="55" t="str">
        <f t="shared" si="271"/>
        <v/>
      </c>
      <c r="CG613" s="55" t="str">
        <f t="shared" si="271"/>
        <v/>
      </c>
      <c r="CH613" s="55" t="str">
        <f t="shared" si="261"/>
        <v/>
      </c>
      <c r="CI613" s="55" t="str">
        <f>IF($F613="x.x.x.x.x.x.x", VLOOKUP($C613, Parameter!$A$4:$L$5000, 4, FALSE), "")</f>
        <v/>
      </c>
      <c r="CJ613" s="56">
        <f t="shared" si="262"/>
        <v>0</v>
      </c>
      <c r="CM613" s="4" t="str">
        <f t="shared" si="263"/>
        <v>...-...-.....</v>
      </c>
      <c r="CN613" s="57">
        <f t="shared" si="264"/>
        <v>0</v>
      </c>
      <c r="CO613" s="58">
        <f t="shared" si="265"/>
        <v>0</v>
      </c>
      <c r="CP613" s="4" t="str">
        <f t="shared" si="266"/>
        <v/>
      </c>
      <c r="CQ613" s="4" t="b">
        <f t="shared" si="267"/>
        <v>0</v>
      </c>
      <c r="CR613" s="4" t="str">
        <f t="shared" si="268"/>
        <v/>
      </c>
      <c r="CS613" s="4" t="str">
        <f t="shared" si="269"/>
        <v/>
      </c>
      <c r="CT613" s="91" t="b">
        <f t="shared" si="246"/>
        <v>0</v>
      </c>
    </row>
    <row r="614" spans="1:98" s="4" customFormat="1" x14ac:dyDescent="0.25">
      <c r="A614" s="50" t="str">
        <f t="shared" si="247"/>
        <v>...</v>
      </c>
      <c r="B614" s="50" t="str">
        <f t="shared" si="248"/>
        <v>...</v>
      </c>
      <c r="C614" s="50" t="str">
        <f t="shared" si="249"/>
        <v>.....</v>
      </c>
      <c r="D614" s="50" t="str">
        <f>IF($C614=".....","",_xlfn.IFNA(VLOOKUP($C614, Parameter!$A$4:$L$5000, 3, FALSE), ""))</f>
        <v/>
      </c>
      <c r="E614" s="50" t="str">
        <f t="shared" si="250"/>
        <v>.....</v>
      </c>
      <c r="F614" s="50" t="str">
        <f t="shared" si="251"/>
        <v>......</v>
      </c>
      <c r="G614" s="50" t="str">
        <f t="shared" si="252"/>
        <v>...</v>
      </c>
      <c r="H614" s="40">
        <f>IF(E614=".....", 0, _xlfn.IFNA(VLOOKUP($E614, Parameter2!$A$2:$C$5000, 3, FALSE), 0))</f>
        <v>0</v>
      </c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18" t="str">
        <f>IF(C614=".....","",_xlfn.IFNA(VLOOKUP($C614, Parameter!$A$4:$B$5000, 2, FALSE), "Kode belanja salah :("))</f>
        <v/>
      </c>
      <c r="X614" s="35"/>
      <c r="Y614" s="121"/>
      <c r="Z614" s="17"/>
      <c r="AA614" s="20"/>
      <c r="AB614" s="41" t="str">
        <f>IF($C614=".....","",VLOOKUP($C614, Parameter!$A$4:$L$5000, 6, FALSE))</f>
        <v/>
      </c>
      <c r="AC614" s="41" t="str">
        <f>IF($C614=".....","",VLOOKUP($C614, Parameter!$A$4:$L$5000, 7, FALSE))</f>
        <v/>
      </c>
      <c r="AD614" s="41" t="str">
        <f>IF($C614=".....","",VLOOKUP($C614, Parameter!$A$4:$L$5000, 8, FALSE))</f>
        <v/>
      </c>
      <c r="AE614" s="41" t="str">
        <f>IF($C614=".....","",VLOOKUP($C614, Parameter!$A$4:$L$5000, 9, FALSE))</f>
        <v/>
      </c>
      <c r="AF614" s="41" t="str">
        <f>IF($C614=".....","",VLOOKUP($C614, Parameter!$A$4:$L$5000, 10, FALSE))</f>
        <v/>
      </c>
      <c r="AG614" s="41" t="str">
        <f>IF($C614=".....","",VLOOKUP($C614, Parameter!$A$4:$L$5000, 11, FALSE))</f>
        <v/>
      </c>
      <c r="AH614" s="41" t="str">
        <f>IF($C614="..0.0.0.000","",_xlfn.IFNA(VLOOKUP($C614, Parameter!$A$4:$L$5000, 12, FALSE), ""))</f>
        <v/>
      </c>
      <c r="AI614" s="39"/>
      <c r="AJ614" s="39"/>
      <c r="AK614" s="39"/>
      <c r="AL614" s="39"/>
      <c r="AM614" s="39"/>
      <c r="AN614" s="39"/>
      <c r="AO614" s="39"/>
      <c r="AP614" s="41" t="str">
        <f>IF(F614="......", "", _xlfn.IFNA(VLOOKUP(F614, Parameter2!$D$2:$E$15000, 2, FALSE), "Kode aset salah :("))</f>
        <v/>
      </c>
      <c r="AQ614" s="39"/>
      <c r="AR614" s="51"/>
      <c r="AS614" s="52"/>
      <c r="AT614" s="53">
        <f t="shared" si="253"/>
        <v>0</v>
      </c>
      <c r="AU614" s="39" t="str">
        <f t="shared" si="254"/>
        <v/>
      </c>
      <c r="AV614" s="39" t="str">
        <f t="shared" si="255"/>
        <v/>
      </c>
      <c r="AW614" s="39" t="str">
        <f t="shared" si="256"/>
        <v/>
      </c>
      <c r="AX614" s="39" t="str">
        <f t="shared" si="257"/>
        <v/>
      </c>
      <c r="AY614" s="41" t="str">
        <f>IF(G614="...", "", VLOOKUP(G614, UPB!$A$3:$B$5000, 2, FALSE))</f>
        <v/>
      </c>
      <c r="AZ614" s="84"/>
      <c r="BA614" s="76"/>
      <c r="BB614" s="65"/>
      <c r="BC614" s="65"/>
      <c r="BD614" s="54"/>
      <c r="BE614" s="65"/>
      <c r="BF614" s="65"/>
      <c r="BG614" s="65"/>
      <c r="BH614" s="65"/>
      <c r="BI614" s="65"/>
      <c r="BJ614" s="65"/>
      <c r="BK614" s="65"/>
      <c r="BL614" s="65"/>
      <c r="BM614" s="65"/>
      <c r="BN614" s="70"/>
      <c r="BO614" s="65"/>
      <c r="BP614" s="65"/>
      <c r="BQ614" s="65"/>
      <c r="BR614" s="65"/>
      <c r="BS614" s="65"/>
      <c r="BT614" s="65"/>
      <c r="BU614" s="55" t="str">
        <f>IF(AND($D614 &lt;&gt; "", $D614 &lt;&gt; $E614, $F614 &lt;&gt; "x.x.x.x.x.x.x"), VLOOKUP($E614, Parameter!$E$3:$N$5000, 9, FALSE), "")</f>
        <v/>
      </c>
      <c r="BV614" s="55" t="str">
        <f>IF(AND($D614 &lt;&gt; "", $D614 &lt;&gt; $E614, $F614 &lt;&gt; "x.x.x.x.x.x.x"), VLOOKUP($E614, Parameter!$E$3:$N$5000, 10, FALSE), "")</f>
        <v/>
      </c>
      <c r="BW614" s="55" t="str">
        <f>IF(AND($D614 &lt;&gt; "", $D614 &lt;&gt; $E614, $F614 &lt;&gt; "x.x.x.x.x.x.x"), VLOOKUP($C614, Parameter!$A$4:$L$5000, 3, FALSE), "")</f>
        <v/>
      </c>
      <c r="BX614" s="55" t="str">
        <f>IF(AND($D614 &lt;&gt; "", $D614 &lt;&gt; $E614, $F614 &lt;&gt; "x.x.x.x.x.x.x"), VLOOKUP($C614, Parameter!$A$4:$L$5000, 4, FALSE), "")</f>
        <v/>
      </c>
      <c r="BY614" s="56">
        <f t="shared" si="258"/>
        <v>0</v>
      </c>
      <c r="BZ614" s="55" t="str">
        <f t="shared" si="259"/>
        <v>Intra</v>
      </c>
      <c r="CA614" s="55" t="str">
        <f>IF($BZ614="Ekstra", Parameter3!$B$2, "")</f>
        <v/>
      </c>
      <c r="CB614" s="55" t="str">
        <f>IF($BZ614="Ekstra", Parameter3!$C$2, "")</f>
        <v/>
      </c>
      <c r="CC614" s="55" t="str">
        <f>IF($BZ614="Ekstra", VLOOKUP($E614, Parameter!$E$3:$N$5000, 9, FALSE), "")</f>
        <v/>
      </c>
      <c r="CD614" s="55" t="str">
        <f>IF($BZ614="Ekstra", VLOOKUP($E614, Parameter!$E$3:$N$5000, 10, FALSE), "")</f>
        <v/>
      </c>
      <c r="CE614" s="56">
        <f t="shared" si="260"/>
        <v>0</v>
      </c>
      <c r="CF614" s="55" t="str">
        <f t="shared" si="271"/>
        <v/>
      </c>
      <c r="CG614" s="55" t="str">
        <f t="shared" si="271"/>
        <v/>
      </c>
      <c r="CH614" s="55" t="str">
        <f t="shared" si="261"/>
        <v/>
      </c>
      <c r="CI614" s="55" t="str">
        <f>IF($F614="x.x.x.x.x.x.x", VLOOKUP($C614, Parameter!$A$4:$L$5000, 4, FALSE), "")</f>
        <v/>
      </c>
      <c r="CJ614" s="56">
        <f t="shared" si="262"/>
        <v>0</v>
      </c>
      <c r="CM614" s="4" t="str">
        <f t="shared" si="263"/>
        <v>...-...-.....</v>
      </c>
      <c r="CN614" s="57">
        <f t="shared" si="264"/>
        <v>0</v>
      </c>
      <c r="CO614" s="58">
        <f t="shared" si="265"/>
        <v>0</v>
      </c>
      <c r="CP614" s="4" t="str">
        <f t="shared" si="266"/>
        <v/>
      </c>
      <c r="CQ614" s="4" t="b">
        <f t="shared" si="267"/>
        <v>0</v>
      </c>
      <c r="CR614" s="4" t="str">
        <f t="shared" si="268"/>
        <v/>
      </c>
      <c r="CS614" s="4" t="str">
        <f t="shared" si="269"/>
        <v/>
      </c>
      <c r="CT614" s="91" t="b">
        <f t="shared" si="246"/>
        <v>0</v>
      </c>
    </row>
    <row r="615" spans="1:98" s="4" customFormat="1" x14ac:dyDescent="0.25">
      <c r="A615" s="50" t="str">
        <f t="shared" si="247"/>
        <v>...</v>
      </c>
      <c r="B615" s="50" t="str">
        <f t="shared" si="248"/>
        <v>...</v>
      </c>
      <c r="C615" s="50" t="str">
        <f t="shared" si="249"/>
        <v>.....</v>
      </c>
      <c r="D615" s="50" t="str">
        <f>IF($C615=".....","",_xlfn.IFNA(VLOOKUP($C615, Parameter!$A$4:$L$5000, 3, FALSE), ""))</f>
        <v/>
      </c>
      <c r="E615" s="50" t="str">
        <f t="shared" si="250"/>
        <v>.....</v>
      </c>
      <c r="F615" s="50" t="str">
        <f t="shared" si="251"/>
        <v>......</v>
      </c>
      <c r="G615" s="50" t="str">
        <f t="shared" si="252"/>
        <v>...</v>
      </c>
      <c r="H615" s="40">
        <f>IF(E615=".....", 0, _xlfn.IFNA(VLOOKUP($E615, Parameter2!$A$2:$C$5000, 3, FALSE), 0))</f>
        <v>0</v>
      </c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18" t="str">
        <f>IF(C615=".....","",_xlfn.IFNA(VLOOKUP($C615, Parameter!$A$4:$B$5000, 2, FALSE), "Kode belanja salah :("))</f>
        <v/>
      </c>
      <c r="X615" s="35"/>
      <c r="Y615" s="121"/>
      <c r="Z615" s="17"/>
      <c r="AA615" s="20"/>
      <c r="AB615" s="41" t="str">
        <f>IF($C615=".....","",VLOOKUP($C615, Parameter!$A$4:$L$5000, 6, FALSE))</f>
        <v/>
      </c>
      <c r="AC615" s="41" t="str">
        <f>IF($C615=".....","",VLOOKUP($C615, Parameter!$A$4:$L$5000, 7, FALSE))</f>
        <v/>
      </c>
      <c r="AD615" s="41" t="str">
        <f>IF($C615=".....","",VLOOKUP($C615, Parameter!$A$4:$L$5000, 8, FALSE))</f>
        <v/>
      </c>
      <c r="AE615" s="41" t="str">
        <f>IF($C615=".....","",VLOOKUP($C615, Parameter!$A$4:$L$5000, 9, FALSE))</f>
        <v/>
      </c>
      <c r="AF615" s="41" t="str">
        <f>IF($C615=".....","",VLOOKUP($C615, Parameter!$A$4:$L$5000, 10, FALSE))</f>
        <v/>
      </c>
      <c r="AG615" s="41" t="str">
        <f>IF($C615=".....","",VLOOKUP($C615, Parameter!$A$4:$L$5000, 11, FALSE))</f>
        <v/>
      </c>
      <c r="AH615" s="41" t="str">
        <f>IF($C615="..0.0.0.000","",_xlfn.IFNA(VLOOKUP($C615, Parameter!$A$4:$L$5000, 12, FALSE), ""))</f>
        <v/>
      </c>
      <c r="AI615" s="39"/>
      <c r="AJ615" s="39"/>
      <c r="AK615" s="39"/>
      <c r="AL615" s="39"/>
      <c r="AM615" s="39"/>
      <c r="AN615" s="39"/>
      <c r="AO615" s="39"/>
      <c r="AP615" s="41" t="str">
        <f>IF(F615="......", "", _xlfn.IFNA(VLOOKUP(F615, Parameter2!$D$2:$E$15000, 2, FALSE), "Kode aset salah :("))</f>
        <v/>
      </c>
      <c r="AQ615" s="39"/>
      <c r="AR615" s="51"/>
      <c r="AS615" s="52"/>
      <c r="AT615" s="53">
        <f t="shared" si="253"/>
        <v>0</v>
      </c>
      <c r="AU615" s="39" t="str">
        <f t="shared" si="254"/>
        <v/>
      </c>
      <c r="AV615" s="39" t="str">
        <f t="shared" si="255"/>
        <v/>
      </c>
      <c r="AW615" s="39" t="str">
        <f t="shared" si="256"/>
        <v/>
      </c>
      <c r="AX615" s="39" t="str">
        <f t="shared" si="257"/>
        <v/>
      </c>
      <c r="AY615" s="41" t="str">
        <f>IF(G615="...", "", VLOOKUP(G615, UPB!$A$3:$B$5000, 2, FALSE))</f>
        <v/>
      </c>
      <c r="AZ615" s="84"/>
      <c r="BA615" s="76"/>
      <c r="BB615" s="65"/>
      <c r="BC615" s="65"/>
      <c r="BD615" s="54"/>
      <c r="BE615" s="65"/>
      <c r="BF615" s="65"/>
      <c r="BG615" s="65"/>
      <c r="BH615" s="65"/>
      <c r="BI615" s="65"/>
      <c r="BJ615" s="65"/>
      <c r="BK615" s="65"/>
      <c r="BL615" s="65"/>
      <c r="BM615" s="65"/>
      <c r="BN615" s="70"/>
      <c r="BO615" s="65"/>
      <c r="BP615" s="65"/>
      <c r="BQ615" s="65"/>
      <c r="BR615" s="65"/>
      <c r="BS615" s="65"/>
      <c r="BT615" s="65"/>
      <c r="BU615" s="55" t="str">
        <f>IF(AND($D615 &lt;&gt; "", $D615 &lt;&gt; $E615, $F615 &lt;&gt; "x.x.x.x.x.x.x"), VLOOKUP($E615, Parameter!$E$3:$N$5000, 9, FALSE), "")</f>
        <v/>
      </c>
      <c r="BV615" s="55" t="str">
        <f>IF(AND($D615 &lt;&gt; "", $D615 &lt;&gt; $E615, $F615 &lt;&gt; "x.x.x.x.x.x.x"), VLOOKUP($E615, Parameter!$E$3:$N$5000, 10, FALSE), "")</f>
        <v/>
      </c>
      <c r="BW615" s="55" t="str">
        <f>IF(AND($D615 &lt;&gt; "", $D615 &lt;&gt; $E615, $F615 &lt;&gt; "x.x.x.x.x.x.x"), VLOOKUP($C615, Parameter!$A$4:$L$5000, 3, FALSE), "")</f>
        <v/>
      </c>
      <c r="BX615" s="55" t="str">
        <f>IF(AND($D615 &lt;&gt; "", $D615 &lt;&gt; $E615, $F615 &lt;&gt; "x.x.x.x.x.x.x"), VLOOKUP($C615, Parameter!$A$4:$L$5000, 4, FALSE), "")</f>
        <v/>
      </c>
      <c r="BY615" s="56">
        <f t="shared" si="258"/>
        <v>0</v>
      </c>
      <c r="BZ615" s="55" t="str">
        <f t="shared" si="259"/>
        <v>Intra</v>
      </c>
      <c r="CA615" s="55" t="str">
        <f>IF($BZ615="Ekstra", Parameter3!$B$2, "")</f>
        <v/>
      </c>
      <c r="CB615" s="55" t="str">
        <f>IF($BZ615="Ekstra", Parameter3!$C$2, "")</f>
        <v/>
      </c>
      <c r="CC615" s="55" t="str">
        <f>IF($BZ615="Ekstra", VLOOKUP($E615, Parameter!$E$3:$N$5000, 9, FALSE), "")</f>
        <v/>
      </c>
      <c r="CD615" s="55" t="str">
        <f>IF($BZ615="Ekstra", VLOOKUP($E615, Parameter!$E$3:$N$5000, 10, FALSE), "")</f>
        <v/>
      </c>
      <c r="CE615" s="56">
        <f t="shared" si="260"/>
        <v>0</v>
      </c>
      <c r="CF615" s="55" t="str">
        <f t="shared" si="271"/>
        <v/>
      </c>
      <c r="CG615" s="55" t="str">
        <f t="shared" si="271"/>
        <v/>
      </c>
      <c r="CH615" s="55" t="str">
        <f t="shared" si="261"/>
        <v/>
      </c>
      <c r="CI615" s="55" t="str">
        <f>IF($F615="x.x.x.x.x.x.x", VLOOKUP($C615, Parameter!$A$4:$L$5000, 4, FALSE), "")</f>
        <v/>
      </c>
      <c r="CJ615" s="56">
        <f t="shared" si="262"/>
        <v>0</v>
      </c>
      <c r="CM615" s="4" t="str">
        <f t="shared" si="263"/>
        <v>...-...-.....</v>
      </c>
      <c r="CN615" s="57">
        <f t="shared" si="264"/>
        <v>0</v>
      </c>
      <c r="CO615" s="58">
        <f t="shared" si="265"/>
        <v>0</v>
      </c>
      <c r="CP615" s="4" t="str">
        <f t="shared" si="266"/>
        <v/>
      </c>
      <c r="CQ615" s="4" t="b">
        <f t="shared" si="267"/>
        <v>0</v>
      </c>
      <c r="CR615" s="4" t="str">
        <f t="shared" si="268"/>
        <v/>
      </c>
      <c r="CS615" s="4" t="str">
        <f t="shared" si="269"/>
        <v/>
      </c>
      <c r="CT615" s="91" t="b">
        <f t="shared" si="246"/>
        <v>0</v>
      </c>
    </row>
    <row r="616" spans="1:98" s="4" customFormat="1" x14ac:dyDescent="0.25">
      <c r="A616" s="50" t="str">
        <f t="shared" si="247"/>
        <v>...</v>
      </c>
      <c r="B616" s="50" t="str">
        <f t="shared" si="248"/>
        <v>...</v>
      </c>
      <c r="C616" s="50" t="str">
        <f t="shared" si="249"/>
        <v>.....</v>
      </c>
      <c r="D616" s="50" t="str">
        <f>IF($C616=".....","",_xlfn.IFNA(VLOOKUP($C616, Parameter!$A$4:$L$5000, 3, FALSE), ""))</f>
        <v/>
      </c>
      <c r="E616" s="50" t="str">
        <f t="shared" si="250"/>
        <v>.....</v>
      </c>
      <c r="F616" s="50" t="str">
        <f t="shared" si="251"/>
        <v>......</v>
      </c>
      <c r="G616" s="50" t="str">
        <f t="shared" si="252"/>
        <v>...</v>
      </c>
      <c r="H616" s="40">
        <f>IF(E616=".....", 0, _xlfn.IFNA(VLOOKUP($E616, Parameter2!$A$2:$C$5000, 3, FALSE), 0))</f>
        <v>0</v>
      </c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18" t="str">
        <f>IF(C616=".....","",_xlfn.IFNA(VLOOKUP($C616, Parameter!$A$4:$B$5000, 2, FALSE), "Kode belanja salah :("))</f>
        <v/>
      </c>
      <c r="X616" s="35"/>
      <c r="Y616" s="121"/>
      <c r="Z616" s="17"/>
      <c r="AA616" s="20"/>
      <c r="AB616" s="41" t="str">
        <f>IF($C616=".....","",VLOOKUP($C616, Parameter!$A$4:$L$5000, 6, FALSE))</f>
        <v/>
      </c>
      <c r="AC616" s="41" t="str">
        <f>IF($C616=".....","",VLOOKUP($C616, Parameter!$A$4:$L$5000, 7, FALSE))</f>
        <v/>
      </c>
      <c r="AD616" s="41" t="str">
        <f>IF($C616=".....","",VLOOKUP($C616, Parameter!$A$4:$L$5000, 8, FALSE))</f>
        <v/>
      </c>
      <c r="AE616" s="41" t="str">
        <f>IF($C616=".....","",VLOOKUP($C616, Parameter!$A$4:$L$5000, 9, FALSE))</f>
        <v/>
      </c>
      <c r="AF616" s="41" t="str">
        <f>IF($C616=".....","",VLOOKUP($C616, Parameter!$A$4:$L$5000, 10, FALSE))</f>
        <v/>
      </c>
      <c r="AG616" s="41" t="str">
        <f>IF($C616=".....","",VLOOKUP($C616, Parameter!$A$4:$L$5000, 11, FALSE))</f>
        <v/>
      </c>
      <c r="AH616" s="41" t="str">
        <f>IF($C616="..0.0.0.000","",_xlfn.IFNA(VLOOKUP($C616, Parameter!$A$4:$L$5000, 12, FALSE), ""))</f>
        <v/>
      </c>
      <c r="AI616" s="39"/>
      <c r="AJ616" s="39"/>
      <c r="AK616" s="39"/>
      <c r="AL616" s="39"/>
      <c r="AM616" s="39"/>
      <c r="AN616" s="39"/>
      <c r="AO616" s="39"/>
      <c r="AP616" s="41" t="str">
        <f>IF(F616="......", "", _xlfn.IFNA(VLOOKUP(F616, Parameter2!$D$2:$E$15000, 2, FALSE), "Kode aset salah :("))</f>
        <v/>
      </c>
      <c r="AQ616" s="39"/>
      <c r="AR616" s="51"/>
      <c r="AS616" s="52"/>
      <c r="AT616" s="53">
        <f t="shared" si="253"/>
        <v>0</v>
      </c>
      <c r="AU616" s="39" t="str">
        <f t="shared" si="254"/>
        <v/>
      </c>
      <c r="AV616" s="39" t="str">
        <f t="shared" si="255"/>
        <v/>
      </c>
      <c r="AW616" s="39" t="str">
        <f t="shared" si="256"/>
        <v/>
      </c>
      <c r="AX616" s="39" t="str">
        <f t="shared" si="257"/>
        <v/>
      </c>
      <c r="AY616" s="41" t="str">
        <f>IF(G616="...", "", VLOOKUP(G616, UPB!$A$3:$B$5000, 2, FALSE))</f>
        <v/>
      </c>
      <c r="AZ616" s="84"/>
      <c r="BA616" s="76"/>
      <c r="BB616" s="65"/>
      <c r="BC616" s="65"/>
      <c r="BD616" s="54"/>
      <c r="BE616" s="65"/>
      <c r="BF616" s="65"/>
      <c r="BG616" s="65"/>
      <c r="BH616" s="65"/>
      <c r="BI616" s="65"/>
      <c r="BJ616" s="65"/>
      <c r="BK616" s="65"/>
      <c r="BL616" s="65"/>
      <c r="BM616" s="65"/>
      <c r="BN616" s="70"/>
      <c r="BO616" s="65"/>
      <c r="BP616" s="65"/>
      <c r="BQ616" s="65"/>
      <c r="BR616" s="65"/>
      <c r="BS616" s="65"/>
      <c r="BT616" s="65"/>
      <c r="BU616" s="55" t="str">
        <f>IF(AND($D616 &lt;&gt; "", $D616 &lt;&gt; $E616, $F616 &lt;&gt; "x.x.x.x.x.x.x"), VLOOKUP($E616, Parameter!$E$3:$N$5000, 9, FALSE), "")</f>
        <v/>
      </c>
      <c r="BV616" s="55" t="str">
        <f>IF(AND($D616 &lt;&gt; "", $D616 &lt;&gt; $E616, $F616 &lt;&gt; "x.x.x.x.x.x.x"), VLOOKUP($E616, Parameter!$E$3:$N$5000, 10, FALSE), "")</f>
        <v/>
      </c>
      <c r="BW616" s="55" t="str">
        <f>IF(AND($D616 &lt;&gt; "", $D616 &lt;&gt; $E616, $F616 &lt;&gt; "x.x.x.x.x.x.x"), VLOOKUP($C616, Parameter!$A$4:$L$5000, 3, FALSE), "")</f>
        <v/>
      </c>
      <c r="BX616" s="55" t="str">
        <f>IF(AND($D616 &lt;&gt; "", $D616 &lt;&gt; $E616, $F616 &lt;&gt; "x.x.x.x.x.x.x"), VLOOKUP($C616, Parameter!$A$4:$L$5000, 4, FALSE), "")</f>
        <v/>
      </c>
      <c r="BY616" s="56">
        <f t="shared" si="258"/>
        <v>0</v>
      </c>
      <c r="BZ616" s="55" t="str">
        <f t="shared" si="259"/>
        <v>Intra</v>
      </c>
      <c r="CA616" s="55" t="str">
        <f>IF($BZ616="Ekstra", Parameter3!$B$2, "")</f>
        <v/>
      </c>
      <c r="CB616" s="55" t="str">
        <f>IF($BZ616="Ekstra", Parameter3!$C$2, "")</f>
        <v/>
      </c>
      <c r="CC616" s="55" t="str">
        <f>IF($BZ616="Ekstra", VLOOKUP($E616, Parameter!$E$3:$N$5000, 9, FALSE), "")</f>
        <v/>
      </c>
      <c r="CD616" s="55" t="str">
        <f>IF($BZ616="Ekstra", VLOOKUP($E616, Parameter!$E$3:$N$5000, 10, FALSE), "")</f>
        <v/>
      </c>
      <c r="CE616" s="56">
        <f t="shared" si="260"/>
        <v>0</v>
      </c>
      <c r="CF616" s="55" t="str">
        <f t="shared" si="271"/>
        <v/>
      </c>
      <c r="CG616" s="55" t="str">
        <f t="shared" si="271"/>
        <v/>
      </c>
      <c r="CH616" s="55" t="str">
        <f t="shared" si="261"/>
        <v/>
      </c>
      <c r="CI616" s="55" t="str">
        <f>IF($F616="x.x.x.x.x.x.x", VLOOKUP($C616, Parameter!$A$4:$L$5000, 4, FALSE), "")</f>
        <v/>
      </c>
      <c r="CJ616" s="56">
        <f t="shared" si="262"/>
        <v>0</v>
      </c>
      <c r="CM616" s="4" t="str">
        <f t="shared" si="263"/>
        <v>...-...-.....</v>
      </c>
      <c r="CN616" s="57">
        <f t="shared" si="264"/>
        <v>0</v>
      </c>
      <c r="CO616" s="58">
        <f t="shared" si="265"/>
        <v>0</v>
      </c>
      <c r="CP616" s="4" t="str">
        <f t="shared" si="266"/>
        <v/>
      </c>
      <c r="CQ616" s="4" t="b">
        <f t="shared" si="267"/>
        <v>0</v>
      </c>
      <c r="CR616" s="4" t="str">
        <f t="shared" si="268"/>
        <v/>
      </c>
      <c r="CS616" s="4" t="str">
        <f t="shared" si="269"/>
        <v/>
      </c>
      <c r="CT616" s="91" t="b">
        <f t="shared" si="246"/>
        <v>0</v>
      </c>
    </row>
    <row r="617" spans="1:98" s="4" customFormat="1" x14ac:dyDescent="0.25">
      <c r="A617" s="50" t="str">
        <f t="shared" si="247"/>
        <v>...</v>
      </c>
      <c r="B617" s="50" t="str">
        <f t="shared" si="248"/>
        <v>...</v>
      </c>
      <c r="C617" s="50" t="str">
        <f t="shared" si="249"/>
        <v>.....</v>
      </c>
      <c r="D617" s="50" t="str">
        <f>IF($C617=".....","",_xlfn.IFNA(VLOOKUP($C617, Parameter!$A$4:$L$5000, 3, FALSE), ""))</f>
        <v/>
      </c>
      <c r="E617" s="50" t="str">
        <f t="shared" si="250"/>
        <v>.....</v>
      </c>
      <c r="F617" s="50" t="str">
        <f t="shared" si="251"/>
        <v>......</v>
      </c>
      <c r="G617" s="50" t="str">
        <f t="shared" si="252"/>
        <v>...</v>
      </c>
      <c r="H617" s="40">
        <f>IF(E617=".....", 0, _xlfn.IFNA(VLOOKUP($E617, Parameter2!$A$2:$C$5000, 3, FALSE), 0))</f>
        <v>0</v>
      </c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18" t="str">
        <f>IF(C617=".....","",_xlfn.IFNA(VLOOKUP($C617, Parameter!$A$4:$B$5000, 2, FALSE), "Kode belanja salah :("))</f>
        <v/>
      </c>
      <c r="X617" s="35"/>
      <c r="Y617" s="121"/>
      <c r="Z617" s="17"/>
      <c r="AA617" s="20"/>
      <c r="AB617" s="41" t="str">
        <f>IF($C617=".....","",VLOOKUP($C617, Parameter!$A$4:$L$5000, 6, FALSE))</f>
        <v/>
      </c>
      <c r="AC617" s="41" t="str">
        <f>IF($C617=".....","",VLOOKUP($C617, Parameter!$A$4:$L$5000, 7, FALSE))</f>
        <v/>
      </c>
      <c r="AD617" s="41" t="str">
        <f>IF($C617=".....","",VLOOKUP($C617, Parameter!$A$4:$L$5000, 8, FALSE))</f>
        <v/>
      </c>
      <c r="AE617" s="41" t="str">
        <f>IF($C617=".....","",VLOOKUP($C617, Parameter!$A$4:$L$5000, 9, FALSE))</f>
        <v/>
      </c>
      <c r="AF617" s="41" t="str">
        <f>IF($C617=".....","",VLOOKUP($C617, Parameter!$A$4:$L$5000, 10, FALSE))</f>
        <v/>
      </c>
      <c r="AG617" s="41" t="str">
        <f>IF($C617=".....","",VLOOKUP($C617, Parameter!$A$4:$L$5000, 11, FALSE))</f>
        <v/>
      </c>
      <c r="AH617" s="41" t="str">
        <f>IF($C617="..0.0.0.000","",_xlfn.IFNA(VLOOKUP($C617, Parameter!$A$4:$L$5000, 12, FALSE), ""))</f>
        <v/>
      </c>
      <c r="AI617" s="39"/>
      <c r="AJ617" s="39"/>
      <c r="AK617" s="39"/>
      <c r="AL617" s="39"/>
      <c r="AM617" s="39"/>
      <c r="AN617" s="39"/>
      <c r="AO617" s="39"/>
      <c r="AP617" s="41" t="str">
        <f>IF(F617="......", "", _xlfn.IFNA(VLOOKUP(F617, Parameter2!$D$2:$E$15000, 2, FALSE), "Kode aset salah :("))</f>
        <v/>
      </c>
      <c r="AQ617" s="39"/>
      <c r="AR617" s="51"/>
      <c r="AS617" s="52"/>
      <c r="AT617" s="53">
        <f t="shared" si="253"/>
        <v>0</v>
      </c>
      <c r="AU617" s="39" t="str">
        <f t="shared" si="254"/>
        <v/>
      </c>
      <c r="AV617" s="39" t="str">
        <f t="shared" si="255"/>
        <v/>
      </c>
      <c r="AW617" s="39" t="str">
        <f t="shared" si="256"/>
        <v/>
      </c>
      <c r="AX617" s="39" t="str">
        <f t="shared" si="257"/>
        <v/>
      </c>
      <c r="AY617" s="41" t="str">
        <f>IF(G617="...", "", VLOOKUP(G617, UPB!$A$3:$B$5000, 2, FALSE))</f>
        <v/>
      </c>
      <c r="AZ617" s="84"/>
      <c r="BA617" s="76"/>
      <c r="BB617" s="65"/>
      <c r="BC617" s="65"/>
      <c r="BD617" s="54"/>
      <c r="BE617" s="65"/>
      <c r="BF617" s="65"/>
      <c r="BG617" s="65"/>
      <c r="BH617" s="65"/>
      <c r="BI617" s="65"/>
      <c r="BJ617" s="65"/>
      <c r="BK617" s="65"/>
      <c r="BL617" s="65"/>
      <c r="BM617" s="65"/>
      <c r="BN617" s="70"/>
      <c r="BO617" s="65"/>
      <c r="BP617" s="65"/>
      <c r="BQ617" s="65"/>
      <c r="BR617" s="65"/>
      <c r="BS617" s="65"/>
      <c r="BT617" s="65"/>
      <c r="BU617" s="55" t="str">
        <f>IF(AND($D617 &lt;&gt; "", $D617 &lt;&gt; $E617, $F617 &lt;&gt; "x.x.x.x.x.x.x"), VLOOKUP($E617, Parameter!$E$3:$N$5000, 9, FALSE), "")</f>
        <v/>
      </c>
      <c r="BV617" s="55" t="str">
        <f>IF(AND($D617 &lt;&gt; "", $D617 &lt;&gt; $E617, $F617 &lt;&gt; "x.x.x.x.x.x.x"), VLOOKUP($E617, Parameter!$E$3:$N$5000, 10, FALSE), "")</f>
        <v/>
      </c>
      <c r="BW617" s="55" t="str">
        <f>IF(AND($D617 &lt;&gt; "", $D617 &lt;&gt; $E617, $F617 &lt;&gt; "x.x.x.x.x.x.x"), VLOOKUP($C617, Parameter!$A$4:$L$5000, 3, FALSE), "")</f>
        <v/>
      </c>
      <c r="BX617" s="55" t="str">
        <f>IF(AND($D617 &lt;&gt; "", $D617 &lt;&gt; $E617, $F617 &lt;&gt; "x.x.x.x.x.x.x"), VLOOKUP($C617, Parameter!$A$4:$L$5000, 4, FALSE), "")</f>
        <v/>
      </c>
      <c r="BY617" s="56">
        <f t="shared" si="258"/>
        <v>0</v>
      </c>
      <c r="BZ617" s="55" t="str">
        <f t="shared" si="259"/>
        <v>Intra</v>
      </c>
      <c r="CA617" s="55" t="str">
        <f>IF($BZ617="Ekstra", Parameter3!$B$2, "")</f>
        <v/>
      </c>
      <c r="CB617" s="55" t="str">
        <f>IF($BZ617="Ekstra", Parameter3!$C$2, "")</f>
        <v/>
      </c>
      <c r="CC617" s="55" t="str">
        <f>IF($BZ617="Ekstra", VLOOKUP($E617, Parameter!$E$3:$N$5000, 9, FALSE), "")</f>
        <v/>
      </c>
      <c r="CD617" s="55" t="str">
        <f>IF($BZ617="Ekstra", VLOOKUP($E617, Parameter!$E$3:$N$5000, 10, FALSE), "")</f>
        <v/>
      </c>
      <c r="CE617" s="56">
        <f t="shared" si="260"/>
        <v>0</v>
      </c>
      <c r="CF617" s="55" t="str">
        <f t="shared" si="271"/>
        <v/>
      </c>
      <c r="CG617" s="55" t="str">
        <f t="shared" si="271"/>
        <v/>
      </c>
      <c r="CH617" s="55" t="str">
        <f t="shared" si="261"/>
        <v/>
      </c>
      <c r="CI617" s="55" t="str">
        <f>IF($F617="x.x.x.x.x.x.x", VLOOKUP($C617, Parameter!$A$4:$L$5000, 4, FALSE), "")</f>
        <v/>
      </c>
      <c r="CJ617" s="56">
        <f t="shared" si="262"/>
        <v>0</v>
      </c>
      <c r="CM617" s="4" t="str">
        <f t="shared" si="263"/>
        <v>...-...-.....</v>
      </c>
      <c r="CN617" s="57">
        <f t="shared" si="264"/>
        <v>0</v>
      </c>
      <c r="CO617" s="58">
        <f t="shared" si="265"/>
        <v>0</v>
      </c>
      <c r="CP617" s="4" t="str">
        <f t="shared" si="266"/>
        <v/>
      </c>
      <c r="CQ617" s="4" t="b">
        <f t="shared" si="267"/>
        <v>0</v>
      </c>
      <c r="CR617" s="4" t="str">
        <f t="shared" si="268"/>
        <v/>
      </c>
      <c r="CS617" s="4" t="str">
        <f t="shared" si="269"/>
        <v/>
      </c>
      <c r="CT617" s="91" t="b">
        <f t="shared" si="246"/>
        <v>0</v>
      </c>
    </row>
    <row r="618" spans="1:98" s="4" customFormat="1" x14ac:dyDescent="0.25">
      <c r="A618" s="50" t="str">
        <f t="shared" si="247"/>
        <v>...</v>
      </c>
      <c r="B618" s="50" t="str">
        <f t="shared" si="248"/>
        <v>...</v>
      </c>
      <c r="C618" s="50" t="str">
        <f t="shared" si="249"/>
        <v>.....</v>
      </c>
      <c r="D618" s="50" t="str">
        <f>IF($C618=".....","",_xlfn.IFNA(VLOOKUP($C618, Parameter!$A$4:$L$5000, 3, FALSE), ""))</f>
        <v/>
      </c>
      <c r="E618" s="50" t="str">
        <f t="shared" si="250"/>
        <v>.....</v>
      </c>
      <c r="F618" s="50" t="str">
        <f t="shared" si="251"/>
        <v>......</v>
      </c>
      <c r="G618" s="50" t="str">
        <f t="shared" si="252"/>
        <v>...</v>
      </c>
      <c r="H618" s="40">
        <f>IF(E618=".....", 0, _xlfn.IFNA(VLOOKUP($E618, Parameter2!$A$2:$C$5000, 3, FALSE), 0))</f>
        <v>0</v>
      </c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18" t="str">
        <f>IF(C618=".....","",_xlfn.IFNA(VLOOKUP($C618, Parameter!$A$4:$B$5000, 2, FALSE), "Kode belanja salah :("))</f>
        <v/>
      </c>
      <c r="X618" s="35"/>
      <c r="Y618" s="121"/>
      <c r="Z618" s="17"/>
      <c r="AA618" s="20"/>
      <c r="AB618" s="41" t="str">
        <f>IF($C618=".....","",VLOOKUP($C618, Parameter!$A$4:$L$5000, 6, FALSE))</f>
        <v/>
      </c>
      <c r="AC618" s="41" t="str">
        <f>IF($C618=".....","",VLOOKUP($C618, Parameter!$A$4:$L$5000, 7, FALSE))</f>
        <v/>
      </c>
      <c r="AD618" s="41" t="str">
        <f>IF($C618=".....","",VLOOKUP($C618, Parameter!$A$4:$L$5000, 8, FALSE))</f>
        <v/>
      </c>
      <c r="AE618" s="41" t="str">
        <f>IF($C618=".....","",VLOOKUP($C618, Parameter!$A$4:$L$5000, 9, FALSE))</f>
        <v/>
      </c>
      <c r="AF618" s="41" t="str">
        <f>IF($C618=".....","",VLOOKUP($C618, Parameter!$A$4:$L$5000, 10, FALSE))</f>
        <v/>
      </c>
      <c r="AG618" s="41" t="str">
        <f>IF($C618=".....","",VLOOKUP($C618, Parameter!$A$4:$L$5000, 11, FALSE))</f>
        <v/>
      </c>
      <c r="AH618" s="41" t="str">
        <f>IF($C618="..0.0.0.000","",_xlfn.IFNA(VLOOKUP($C618, Parameter!$A$4:$L$5000, 12, FALSE), ""))</f>
        <v/>
      </c>
      <c r="AI618" s="39"/>
      <c r="AJ618" s="39"/>
      <c r="AK618" s="39"/>
      <c r="AL618" s="39"/>
      <c r="AM618" s="39"/>
      <c r="AN618" s="39"/>
      <c r="AO618" s="39"/>
      <c r="AP618" s="41" t="str">
        <f>IF(F618="......", "", _xlfn.IFNA(VLOOKUP(F618, Parameter2!$D$2:$E$15000, 2, FALSE), "Kode aset salah :("))</f>
        <v/>
      </c>
      <c r="AQ618" s="39"/>
      <c r="AR618" s="51"/>
      <c r="AS618" s="52"/>
      <c r="AT618" s="53">
        <f t="shared" si="253"/>
        <v>0</v>
      </c>
      <c r="AU618" s="39" t="str">
        <f t="shared" si="254"/>
        <v/>
      </c>
      <c r="AV618" s="39" t="str">
        <f t="shared" si="255"/>
        <v/>
      </c>
      <c r="AW618" s="39" t="str">
        <f t="shared" si="256"/>
        <v/>
      </c>
      <c r="AX618" s="39" t="str">
        <f t="shared" si="257"/>
        <v/>
      </c>
      <c r="AY618" s="41" t="str">
        <f>IF(G618="...", "", VLOOKUP(G618, UPB!$A$3:$B$5000, 2, FALSE))</f>
        <v/>
      </c>
      <c r="AZ618" s="84"/>
      <c r="BA618" s="76"/>
      <c r="BB618" s="65"/>
      <c r="BC618" s="65"/>
      <c r="BD618" s="54"/>
      <c r="BE618" s="65"/>
      <c r="BF618" s="65"/>
      <c r="BG618" s="65"/>
      <c r="BH618" s="65"/>
      <c r="BI618" s="65"/>
      <c r="BJ618" s="65"/>
      <c r="BK618" s="65"/>
      <c r="BL618" s="65"/>
      <c r="BM618" s="65"/>
      <c r="BN618" s="70"/>
      <c r="BO618" s="65"/>
      <c r="BP618" s="65"/>
      <c r="BQ618" s="65"/>
      <c r="BR618" s="65"/>
      <c r="BS618" s="65"/>
      <c r="BT618" s="65"/>
      <c r="BU618" s="55" t="str">
        <f>IF(AND($D618 &lt;&gt; "", $D618 &lt;&gt; $E618, $F618 &lt;&gt; "x.x.x.x.x.x.x"), VLOOKUP($E618, Parameter!$E$3:$N$5000, 9, FALSE), "")</f>
        <v/>
      </c>
      <c r="BV618" s="55" t="str">
        <f>IF(AND($D618 &lt;&gt; "", $D618 &lt;&gt; $E618, $F618 &lt;&gt; "x.x.x.x.x.x.x"), VLOOKUP($E618, Parameter!$E$3:$N$5000, 10, FALSE), "")</f>
        <v/>
      </c>
      <c r="BW618" s="55" t="str">
        <f>IF(AND($D618 &lt;&gt; "", $D618 &lt;&gt; $E618, $F618 &lt;&gt; "x.x.x.x.x.x.x"), VLOOKUP($C618, Parameter!$A$4:$L$5000, 3, FALSE), "")</f>
        <v/>
      </c>
      <c r="BX618" s="55" t="str">
        <f>IF(AND($D618 &lt;&gt; "", $D618 &lt;&gt; $E618, $F618 &lt;&gt; "x.x.x.x.x.x.x"), VLOOKUP($C618, Parameter!$A$4:$L$5000, 4, FALSE), "")</f>
        <v/>
      </c>
      <c r="BY618" s="56">
        <f t="shared" si="258"/>
        <v>0</v>
      </c>
      <c r="BZ618" s="55" t="str">
        <f t="shared" si="259"/>
        <v>Intra</v>
      </c>
      <c r="CA618" s="55" t="str">
        <f>IF($BZ618="Ekstra", Parameter3!$B$2, "")</f>
        <v/>
      </c>
      <c r="CB618" s="55" t="str">
        <f>IF($BZ618="Ekstra", Parameter3!$C$2, "")</f>
        <v/>
      </c>
      <c r="CC618" s="55" t="str">
        <f>IF($BZ618="Ekstra", VLOOKUP($E618, Parameter!$E$3:$N$5000, 9, FALSE), "")</f>
        <v/>
      </c>
      <c r="CD618" s="55" t="str">
        <f>IF($BZ618="Ekstra", VLOOKUP($E618, Parameter!$E$3:$N$5000, 10, FALSE), "")</f>
        <v/>
      </c>
      <c r="CE618" s="56">
        <f t="shared" si="260"/>
        <v>0</v>
      </c>
      <c r="CF618" s="55" t="str">
        <f t="shared" si="271"/>
        <v/>
      </c>
      <c r="CG618" s="55" t="str">
        <f t="shared" si="271"/>
        <v/>
      </c>
      <c r="CH618" s="55" t="str">
        <f t="shared" si="261"/>
        <v/>
      </c>
      <c r="CI618" s="55" t="str">
        <f>IF($F618="x.x.x.x.x.x.x", VLOOKUP($C618, Parameter!$A$4:$L$5000, 4, FALSE), "")</f>
        <v/>
      </c>
      <c r="CJ618" s="56">
        <f t="shared" si="262"/>
        <v>0</v>
      </c>
      <c r="CM618" s="4" t="str">
        <f t="shared" si="263"/>
        <v>...-...-.....</v>
      </c>
      <c r="CN618" s="57">
        <f t="shared" si="264"/>
        <v>0</v>
      </c>
      <c r="CO618" s="58">
        <f t="shared" si="265"/>
        <v>0</v>
      </c>
      <c r="CP618" s="4" t="str">
        <f t="shared" si="266"/>
        <v/>
      </c>
      <c r="CQ618" s="4" t="b">
        <f t="shared" si="267"/>
        <v>0</v>
      </c>
      <c r="CR618" s="4" t="str">
        <f t="shared" si="268"/>
        <v/>
      </c>
      <c r="CS618" s="4" t="str">
        <f t="shared" si="269"/>
        <v/>
      </c>
      <c r="CT618" s="91" t="b">
        <f t="shared" si="246"/>
        <v>0</v>
      </c>
    </row>
    <row r="619" spans="1:98" s="4" customFormat="1" x14ac:dyDescent="0.25">
      <c r="A619" s="50" t="str">
        <f t="shared" si="247"/>
        <v>...</v>
      </c>
      <c r="B619" s="50" t="str">
        <f t="shared" si="248"/>
        <v>...</v>
      </c>
      <c r="C619" s="50" t="str">
        <f t="shared" si="249"/>
        <v>.....</v>
      </c>
      <c r="D619" s="50" t="str">
        <f>IF($C619=".....","",_xlfn.IFNA(VLOOKUP($C619, Parameter!$A$4:$L$5000, 3, FALSE), ""))</f>
        <v/>
      </c>
      <c r="E619" s="50" t="str">
        <f t="shared" si="250"/>
        <v>.....</v>
      </c>
      <c r="F619" s="50" t="str">
        <f t="shared" si="251"/>
        <v>......</v>
      </c>
      <c r="G619" s="50" t="str">
        <f t="shared" si="252"/>
        <v>...</v>
      </c>
      <c r="H619" s="40">
        <f>IF(E619=".....", 0, _xlfn.IFNA(VLOOKUP($E619, Parameter2!$A$2:$C$5000, 3, FALSE), 0))</f>
        <v>0</v>
      </c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18" t="str">
        <f>IF(C619=".....","",_xlfn.IFNA(VLOOKUP($C619, Parameter!$A$4:$B$5000, 2, FALSE), "Kode belanja salah :("))</f>
        <v/>
      </c>
      <c r="X619" s="35"/>
      <c r="Y619" s="121"/>
      <c r="Z619" s="17"/>
      <c r="AA619" s="20"/>
      <c r="AB619" s="41" t="str">
        <f>IF($C619=".....","",VLOOKUP($C619, Parameter!$A$4:$L$5000, 6, FALSE))</f>
        <v/>
      </c>
      <c r="AC619" s="41" t="str">
        <f>IF($C619=".....","",VLOOKUP($C619, Parameter!$A$4:$L$5000, 7, FALSE))</f>
        <v/>
      </c>
      <c r="AD619" s="41" t="str">
        <f>IF($C619=".....","",VLOOKUP($C619, Parameter!$A$4:$L$5000, 8, FALSE))</f>
        <v/>
      </c>
      <c r="AE619" s="41" t="str">
        <f>IF($C619=".....","",VLOOKUP($C619, Parameter!$A$4:$L$5000, 9, FALSE))</f>
        <v/>
      </c>
      <c r="AF619" s="41" t="str">
        <f>IF($C619=".....","",VLOOKUP($C619, Parameter!$A$4:$L$5000, 10, FALSE))</f>
        <v/>
      </c>
      <c r="AG619" s="41" t="str">
        <f>IF($C619=".....","",VLOOKUP($C619, Parameter!$A$4:$L$5000, 11, FALSE))</f>
        <v/>
      </c>
      <c r="AH619" s="41" t="str">
        <f>IF($C619="..0.0.0.000","",_xlfn.IFNA(VLOOKUP($C619, Parameter!$A$4:$L$5000, 12, FALSE), ""))</f>
        <v/>
      </c>
      <c r="AI619" s="39"/>
      <c r="AJ619" s="39"/>
      <c r="AK619" s="39"/>
      <c r="AL619" s="39"/>
      <c r="AM619" s="39"/>
      <c r="AN619" s="39"/>
      <c r="AO619" s="39"/>
      <c r="AP619" s="41" t="str">
        <f>IF(F619="......", "", _xlfn.IFNA(VLOOKUP(F619, Parameter2!$D$2:$E$15000, 2, FALSE), "Kode aset salah :("))</f>
        <v/>
      </c>
      <c r="AQ619" s="39"/>
      <c r="AR619" s="51"/>
      <c r="AS619" s="52"/>
      <c r="AT619" s="53">
        <f t="shared" si="253"/>
        <v>0</v>
      </c>
      <c r="AU619" s="39" t="str">
        <f t="shared" si="254"/>
        <v/>
      </c>
      <c r="AV619" s="39" t="str">
        <f t="shared" si="255"/>
        <v/>
      </c>
      <c r="AW619" s="39" t="str">
        <f t="shared" si="256"/>
        <v/>
      </c>
      <c r="AX619" s="39" t="str">
        <f t="shared" si="257"/>
        <v/>
      </c>
      <c r="AY619" s="41" t="str">
        <f>IF(G619="...", "", VLOOKUP(G619, UPB!$A$3:$B$5000, 2, FALSE))</f>
        <v/>
      </c>
      <c r="AZ619" s="84"/>
      <c r="BA619" s="76"/>
      <c r="BB619" s="65"/>
      <c r="BC619" s="65"/>
      <c r="BD619" s="54"/>
      <c r="BE619" s="65"/>
      <c r="BF619" s="65"/>
      <c r="BG619" s="65"/>
      <c r="BH619" s="65"/>
      <c r="BI619" s="65"/>
      <c r="BJ619" s="65"/>
      <c r="BK619" s="65"/>
      <c r="BL619" s="65"/>
      <c r="BM619" s="65"/>
      <c r="BN619" s="70"/>
      <c r="BO619" s="65"/>
      <c r="BP619" s="65"/>
      <c r="BQ619" s="65"/>
      <c r="BR619" s="65"/>
      <c r="BS619" s="65"/>
      <c r="BT619" s="65"/>
      <c r="BU619" s="55" t="str">
        <f>IF(AND($D619 &lt;&gt; "", $D619 &lt;&gt; $E619, $F619 &lt;&gt; "x.x.x.x.x.x.x"), VLOOKUP($E619, Parameter!$E$3:$N$5000, 9, FALSE), "")</f>
        <v/>
      </c>
      <c r="BV619" s="55" t="str">
        <f>IF(AND($D619 &lt;&gt; "", $D619 &lt;&gt; $E619, $F619 &lt;&gt; "x.x.x.x.x.x.x"), VLOOKUP($E619, Parameter!$E$3:$N$5000, 10, FALSE), "")</f>
        <v/>
      </c>
      <c r="BW619" s="55" t="str">
        <f>IF(AND($D619 &lt;&gt; "", $D619 &lt;&gt; $E619, $F619 &lt;&gt; "x.x.x.x.x.x.x"), VLOOKUP($C619, Parameter!$A$4:$L$5000, 3, FALSE), "")</f>
        <v/>
      </c>
      <c r="BX619" s="55" t="str">
        <f>IF(AND($D619 &lt;&gt; "", $D619 &lt;&gt; $E619, $F619 &lt;&gt; "x.x.x.x.x.x.x"), VLOOKUP($C619, Parameter!$A$4:$L$5000, 4, FALSE), "")</f>
        <v/>
      </c>
      <c r="BY619" s="56">
        <f t="shared" si="258"/>
        <v>0</v>
      </c>
      <c r="BZ619" s="55" t="str">
        <f t="shared" si="259"/>
        <v>Intra</v>
      </c>
      <c r="CA619" s="55" t="str">
        <f>IF($BZ619="Ekstra", Parameter3!$B$2, "")</f>
        <v/>
      </c>
      <c r="CB619" s="55" t="str">
        <f>IF($BZ619="Ekstra", Parameter3!$C$2, "")</f>
        <v/>
      </c>
      <c r="CC619" s="55" t="str">
        <f>IF($BZ619="Ekstra", VLOOKUP($E619, Parameter!$E$3:$N$5000, 9, FALSE), "")</f>
        <v/>
      </c>
      <c r="CD619" s="55" t="str">
        <f>IF($BZ619="Ekstra", VLOOKUP($E619, Parameter!$E$3:$N$5000, 10, FALSE), "")</f>
        <v/>
      </c>
      <c r="CE619" s="56">
        <f t="shared" si="260"/>
        <v>0</v>
      </c>
      <c r="CF619" s="55" t="str">
        <f t="shared" si="271"/>
        <v/>
      </c>
      <c r="CG619" s="55" t="str">
        <f t="shared" si="271"/>
        <v/>
      </c>
      <c r="CH619" s="55" t="str">
        <f t="shared" si="261"/>
        <v/>
      </c>
      <c r="CI619" s="55" t="str">
        <f>IF($F619="x.x.x.x.x.x.x", VLOOKUP($C619, Parameter!$A$4:$L$5000, 4, FALSE), "")</f>
        <v/>
      </c>
      <c r="CJ619" s="56">
        <f t="shared" si="262"/>
        <v>0</v>
      </c>
      <c r="CM619" s="4" t="str">
        <f t="shared" si="263"/>
        <v>...-...-.....</v>
      </c>
      <c r="CN619" s="57">
        <f t="shared" si="264"/>
        <v>0</v>
      </c>
      <c r="CO619" s="58">
        <f t="shared" si="265"/>
        <v>0</v>
      </c>
      <c r="CP619" s="4" t="str">
        <f t="shared" si="266"/>
        <v/>
      </c>
      <c r="CQ619" s="4" t="b">
        <f t="shared" si="267"/>
        <v>0</v>
      </c>
      <c r="CR619" s="4" t="str">
        <f t="shared" si="268"/>
        <v/>
      </c>
      <c r="CS619" s="4" t="str">
        <f t="shared" si="269"/>
        <v/>
      </c>
      <c r="CT619" s="91" t="b">
        <f t="shared" si="246"/>
        <v>0</v>
      </c>
    </row>
    <row r="620" spans="1:98" s="4" customFormat="1" x14ac:dyDescent="0.25">
      <c r="A620" s="50" t="str">
        <f t="shared" si="247"/>
        <v>...</v>
      </c>
      <c r="B620" s="50" t="str">
        <f t="shared" si="248"/>
        <v>...</v>
      </c>
      <c r="C620" s="50" t="str">
        <f t="shared" si="249"/>
        <v>.....</v>
      </c>
      <c r="D620" s="50" t="str">
        <f>IF($C620=".....","",_xlfn.IFNA(VLOOKUP($C620, Parameter!$A$4:$L$5000, 3, FALSE), ""))</f>
        <v/>
      </c>
      <c r="E620" s="50" t="str">
        <f t="shared" si="250"/>
        <v>.....</v>
      </c>
      <c r="F620" s="50" t="str">
        <f t="shared" si="251"/>
        <v>......</v>
      </c>
      <c r="G620" s="50" t="str">
        <f t="shared" si="252"/>
        <v>...</v>
      </c>
      <c r="H620" s="40">
        <f>IF(E620=".....", 0, _xlfn.IFNA(VLOOKUP($E620, Parameter2!$A$2:$C$5000, 3, FALSE), 0))</f>
        <v>0</v>
      </c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18" t="str">
        <f>IF(C620=".....","",_xlfn.IFNA(VLOOKUP($C620, Parameter!$A$4:$B$5000, 2, FALSE), "Kode belanja salah :("))</f>
        <v/>
      </c>
      <c r="X620" s="35"/>
      <c r="Y620" s="121"/>
      <c r="Z620" s="17"/>
      <c r="AA620" s="20"/>
      <c r="AB620" s="41" t="str">
        <f>IF($C620=".....","",VLOOKUP($C620, Parameter!$A$4:$L$5000, 6, FALSE))</f>
        <v/>
      </c>
      <c r="AC620" s="41" t="str">
        <f>IF($C620=".....","",VLOOKUP($C620, Parameter!$A$4:$L$5000, 7, FALSE))</f>
        <v/>
      </c>
      <c r="AD620" s="41" t="str">
        <f>IF($C620=".....","",VLOOKUP($C620, Parameter!$A$4:$L$5000, 8, FALSE))</f>
        <v/>
      </c>
      <c r="AE620" s="41" t="str">
        <f>IF($C620=".....","",VLOOKUP($C620, Parameter!$A$4:$L$5000, 9, FALSE))</f>
        <v/>
      </c>
      <c r="AF620" s="41" t="str">
        <f>IF($C620=".....","",VLOOKUP($C620, Parameter!$A$4:$L$5000, 10, FALSE))</f>
        <v/>
      </c>
      <c r="AG620" s="41" t="str">
        <f>IF($C620=".....","",VLOOKUP($C620, Parameter!$A$4:$L$5000, 11, FALSE))</f>
        <v/>
      </c>
      <c r="AH620" s="41" t="str">
        <f>IF($C620="..0.0.0.000","",_xlfn.IFNA(VLOOKUP($C620, Parameter!$A$4:$L$5000, 12, FALSE), ""))</f>
        <v/>
      </c>
      <c r="AI620" s="39"/>
      <c r="AJ620" s="39"/>
      <c r="AK620" s="39"/>
      <c r="AL620" s="39"/>
      <c r="AM620" s="39"/>
      <c r="AN620" s="39"/>
      <c r="AO620" s="39"/>
      <c r="AP620" s="41" t="str">
        <f>IF(F620="......", "", _xlfn.IFNA(VLOOKUP(F620, Parameter2!$D$2:$E$15000, 2, FALSE), "Kode aset salah :("))</f>
        <v/>
      </c>
      <c r="AQ620" s="39"/>
      <c r="AR620" s="51"/>
      <c r="AS620" s="52"/>
      <c r="AT620" s="53">
        <f t="shared" si="253"/>
        <v>0</v>
      </c>
      <c r="AU620" s="39" t="str">
        <f t="shared" si="254"/>
        <v/>
      </c>
      <c r="AV620" s="39" t="str">
        <f t="shared" si="255"/>
        <v/>
      </c>
      <c r="AW620" s="39" t="str">
        <f t="shared" si="256"/>
        <v/>
      </c>
      <c r="AX620" s="39" t="str">
        <f t="shared" si="257"/>
        <v/>
      </c>
      <c r="AY620" s="41" t="str">
        <f>IF(G620="...", "", VLOOKUP(G620, UPB!$A$3:$B$5000, 2, FALSE))</f>
        <v/>
      </c>
      <c r="AZ620" s="84"/>
      <c r="BA620" s="76"/>
      <c r="BB620" s="65"/>
      <c r="BC620" s="65"/>
      <c r="BD620" s="54"/>
      <c r="BE620" s="65"/>
      <c r="BF620" s="65"/>
      <c r="BG620" s="65"/>
      <c r="BH620" s="65"/>
      <c r="BI620" s="65"/>
      <c r="BJ620" s="65"/>
      <c r="BK620" s="65"/>
      <c r="BL620" s="65"/>
      <c r="BM620" s="65"/>
      <c r="BN620" s="70"/>
      <c r="BO620" s="65"/>
      <c r="BP620" s="65"/>
      <c r="BQ620" s="65"/>
      <c r="BR620" s="65"/>
      <c r="BS620" s="65"/>
      <c r="BT620" s="65"/>
      <c r="BU620" s="55" t="str">
        <f>IF(AND($D620 &lt;&gt; "", $D620 &lt;&gt; $E620, $F620 &lt;&gt; "x.x.x.x.x.x.x"), VLOOKUP($E620, Parameter!$E$3:$N$5000, 9, FALSE), "")</f>
        <v/>
      </c>
      <c r="BV620" s="55" t="str">
        <f>IF(AND($D620 &lt;&gt; "", $D620 &lt;&gt; $E620, $F620 &lt;&gt; "x.x.x.x.x.x.x"), VLOOKUP($E620, Parameter!$E$3:$N$5000, 10, FALSE), "")</f>
        <v/>
      </c>
      <c r="BW620" s="55" t="str">
        <f>IF(AND($D620 &lt;&gt; "", $D620 &lt;&gt; $E620, $F620 &lt;&gt; "x.x.x.x.x.x.x"), VLOOKUP($C620, Parameter!$A$4:$L$5000, 3, FALSE), "")</f>
        <v/>
      </c>
      <c r="BX620" s="55" t="str">
        <f>IF(AND($D620 &lt;&gt; "", $D620 &lt;&gt; $E620, $F620 &lt;&gt; "x.x.x.x.x.x.x"), VLOOKUP($C620, Parameter!$A$4:$L$5000, 4, FALSE), "")</f>
        <v/>
      </c>
      <c r="BY620" s="56">
        <f t="shared" si="258"/>
        <v>0</v>
      </c>
      <c r="BZ620" s="55" t="str">
        <f t="shared" si="259"/>
        <v>Intra</v>
      </c>
      <c r="CA620" s="55" t="str">
        <f>IF($BZ620="Ekstra", Parameter3!$B$2, "")</f>
        <v/>
      </c>
      <c r="CB620" s="55" t="str">
        <f>IF($BZ620="Ekstra", Parameter3!$C$2, "")</f>
        <v/>
      </c>
      <c r="CC620" s="55" t="str">
        <f>IF($BZ620="Ekstra", VLOOKUP($E620, Parameter!$E$3:$N$5000, 9, FALSE), "")</f>
        <v/>
      </c>
      <c r="CD620" s="55" t="str">
        <f>IF($BZ620="Ekstra", VLOOKUP($E620, Parameter!$E$3:$N$5000, 10, FALSE), "")</f>
        <v/>
      </c>
      <c r="CE620" s="56">
        <f t="shared" si="260"/>
        <v>0</v>
      </c>
      <c r="CF620" s="55" t="str">
        <f t="shared" si="271"/>
        <v/>
      </c>
      <c r="CG620" s="55" t="str">
        <f t="shared" si="271"/>
        <v/>
      </c>
      <c r="CH620" s="55" t="str">
        <f t="shared" si="261"/>
        <v/>
      </c>
      <c r="CI620" s="55" t="str">
        <f>IF($F620="x.x.x.x.x.x.x", VLOOKUP($C620, Parameter!$A$4:$L$5000, 4, FALSE), "")</f>
        <v/>
      </c>
      <c r="CJ620" s="56">
        <f t="shared" si="262"/>
        <v>0</v>
      </c>
      <c r="CM620" s="4" t="str">
        <f t="shared" si="263"/>
        <v>...-...-.....</v>
      </c>
      <c r="CN620" s="57">
        <f t="shared" si="264"/>
        <v>0</v>
      </c>
      <c r="CO620" s="58">
        <f t="shared" si="265"/>
        <v>0</v>
      </c>
      <c r="CP620" s="4" t="str">
        <f t="shared" si="266"/>
        <v/>
      </c>
      <c r="CQ620" s="4" t="b">
        <f t="shared" si="267"/>
        <v>0</v>
      </c>
      <c r="CR620" s="4" t="str">
        <f t="shared" si="268"/>
        <v/>
      </c>
      <c r="CS620" s="4" t="str">
        <f t="shared" si="269"/>
        <v/>
      </c>
      <c r="CT620" s="91" t="b">
        <f t="shared" si="246"/>
        <v>0</v>
      </c>
    </row>
    <row r="621" spans="1:98" s="4" customFormat="1" x14ac:dyDescent="0.25">
      <c r="A621" s="50" t="str">
        <f t="shared" si="247"/>
        <v>...</v>
      </c>
      <c r="B621" s="50" t="str">
        <f t="shared" si="248"/>
        <v>...</v>
      </c>
      <c r="C621" s="50" t="str">
        <f t="shared" si="249"/>
        <v>.....</v>
      </c>
      <c r="D621" s="50" t="str">
        <f>IF($C621=".....","",_xlfn.IFNA(VLOOKUP($C621, Parameter!$A$4:$L$5000, 3, FALSE), ""))</f>
        <v/>
      </c>
      <c r="E621" s="50" t="str">
        <f t="shared" si="250"/>
        <v>.....</v>
      </c>
      <c r="F621" s="50" t="str">
        <f t="shared" si="251"/>
        <v>......</v>
      </c>
      <c r="G621" s="50" t="str">
        <f t="shared" si="252"/>
        <v>...</v>
      </c>
      <c r="H621" s="40">
        <f>IF(E621=".....", 0, _xlfn.IFNA(VLOOKUP($E621, Parameter2!$A$2:$C$5000, 3, FALSE), 0))</f>
        <v>0</v>
      </c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18" t="str">
        <f>IF(C621=".....","",_xlfn.IFNA(VLOOKUP($C621, Parameter!$A$4:$B$5000, 2, FALSE), "Kode belanja salah :("))</f>
        <v/>
      </c>
      <c r="X621" s="35"/>
      <c r="Y621" s="121"/>
      <c r="Z621" s="17"/>
      <c r="AA621" s="20"/>
      <c r="AB621" s="41" t="str">
        <f>IF($C621=".....","",VLOOKUP($C621, Parameter!$A$4:$L$5000, 6, FALSE))</f>
        <v/>
      </c>
      <c r="AC621" s="41" t="str">
        <f>IF($C621=".....","",VLOOKUP($C621, Parameter!$A$4:$L$5000, 7, FALSE))</f>
        <v/>
      </c>
      <c r="AD621" s="41" t="str">
        <f>IF($C621=".....","",VLOOKUP($C621, Parameter!$A$4:$L$5000, 8, FALSE))</f>
        <v/>
      </c>
      <c r="AE621" s="41" t="str">
        <f>IF($C621=".....","",VLOOKUP($C621, Parameter!$A$4:$L$5000, 9, FALSE))</f>
        <v/>
      </c>
      <c r="AF621" s="41" t="str">
        <f>IF($C621=".....","",VLOOKUP($C621, Parameter!$A$4:$L$5000, 10, FALSE))</f>
        <v/>
      </c>
      <c r="AG621" s="41" t="str">
        <f>IF($C621=".....","",VLOOKUP($C621, Parameter!$A$4:$L$5000, 11, FALSE))</f>
        <v/>
      </c>
      <c r="AH621" s="41" t="str">
        <f>IF($C621="..0.0.0.000","",_xlfn.IFNA(VLOOKUP($C621, Parameter!$A$4:$L$5000, 12, FALSE), ""))</f>
        <v/>
      </c>
      <c r="AI621" s="39"/>
      <c r="AJ621" s="39"/>
      <c r="AK621" s="39"/>
      <c r="AL621" s="39"/>
      <c r="AM621" s="39"/>
      <c r="AN621" s="39"/>
      <c r="AO621" s="39"/>
      <c r="AP621" s="41" t="str">
        <f>IF(F621="......", "", _xlfn.IFNA(VLOOKUP(F621, Parameter2!$D$2:$E$15000, 2, FALSE), "Kode aset salah :("))</f>
        <v/>
      </c>
      <c r="AQ621" s="39"/>
      <c r="AR621" s="51"/>
      <c r="AS621" s="52"/>
      <c r="AT621" s="53">
        <f t="shared" si="253"/>
        <v>0</v>
      </c>
      <c r="AU621" s="39" t="str">
        <f t="shared" si="254"/>
        <v/>
      </c>
      <c r="AV621" s="39" t="str">
        <f t="shared" si="255"/>
        <v/>
      </c>
      <c r="AW621" s="39" t="str">
        <f t="shared" si="256"/>
        <v/>
      </c>
      <c r="AX621" s="39" t="str">
        <f t="shared" si="257"/>
        <v/>
      </c>
      <c r="AY621" s="41" t="str">
        <f>IF(G621="...", "", VLOOKUP(G621, UPB!$A$3:$B$5000, 2, FALSE))</f>
        <v/>
      </c>
      <c r="AZ621" s="84"/>
      <c r="BA621" s="76"/>
      <c r="BB621" s="65"/>
      <c r="BC621" s="65"/>
      <c r="BD621" s="54"/>
      <c r="BE621" s="65"/>
      <c r="BF621" s="65"/>
      <c r="BG621" s="65"/>
      <c r="BH621" s="65"/>
      <c r="BI621" s="65"/>
      <c r="BJ621" s="65"/>
      <c r="BK621" s="65"/>
      <c r="BL621" s="65"/>
      <c r="BM621" s="65"/>
      <c r="BN621" s="70"/>
      <c r="BO621" s="65"/>
      <c r="BP621" s="65"/>
      <c r="BQ621" s="65"/>
      <c r="BR621" s="65"/>
      <c r="BS621" s="65"/>
      <c r="BT621" s="65"/>
      <c r="BU621" s="55" t="str">
        <f>IF(AND($D621 &lt;&gt; "", $D621 &lt;&gt; $E621, $F621 &lt;&gt; "x.x.x.x.x.x.x"), VLOOKUP($E621, Parameter!$E$3:$N$5000, 9, FALSE), "")</f>
        <v/>
      </c>
      <c r="BV621" s="55" t="str">
        <f>IF(AND($D621 &lt;&gt; "", $D621 &lt;&gt; $E621, $F621 &lt;&gt; "x.x.x.x.x.x.x"), VLOOKUP($E621, Parameter!$E$3:$N$5000, 10, FALSE), "")</f>
        <v/>
      </c>
      <c r="BW621" s="55" t="str">
        <f>IF(AND($D621 &lt;&gt; "", $D621 &lt;&gt; $E621, $F621 &lt;&gt; "x.x.x.x.x.x.x"), VLOOKUP($C621, Parameter!$A$4:$L$5000, 3, FALSE), "")</f>
        <v/>
      </c>
      <c r="BX621" s="55" t="str">
        <f>IF(AND($D621 &lt;&gt; "", $D621 &lt;&gt; $E621, $F621 &lt;&gt; "x.x.x.x.x.x.x"), VLOOKUP($C621, Parameter!$A$4:$L$5000, 4, FALSE), "")</f>
        <v/>
      </c>
      <c r="BY621" s="56">
        <f t="shared" si="258"/>
        <v>0</v>
      </c>
      <c r="BZ621" s="55" t="str">
        <f t="shared" si="259"/>
        <v>Intra</v>
      </c>
      <c r="CA621" s="55" t="str">
        <f>IF($BZ621="Ekstra", Parameter3!$B$2, "")</f>
        <v/>
      </c>
      <c r="CB621" s="55" t="str">
        <f>IF($BZ621="Ekstra", Parameter3!$C$2, "")</f>
        <v/>
      </c>
      <c r="CC621" s="55" t="str">
        <f>IF($BZ621="Ekstra", VLOOKUP($E621, Parameter!$E$3:$N$5000, 9, FALSE), "")</f>
        <v/>
      </c>
      <c r="CD621" s="55" t="str">
        <f>IF($BZ621="Ekstra", VLOOKUP($E621, Parameter!$E$3:$N$5000, 10, FALSE), "")</f>
        <v/>
      </c>
      <c r="CE621" s="56">
        <f t="shared" si="260"/>
        <v>0</v>
      </c>
      <c r="CF621" s="55" t="str">
        <f t="shared" si="271"/>
        <v/>
      </c>
      <c r="CG621" s="55" t="str">
        <f t="shared" si="271"/>
        <v/>
      </c>
      <c r="CH621" s="55" t="str">
        <f t="shared" si="261"/>
        <v/>
      </c>
      <c r="CI621" s="55" t="str">
        <f>IF($F621="x.x.x.x.x.x.x", VLOOKUP($C621, Parameter!$A$4:$L$5000, 4, FALSE), "")</f>
        <v/>
      </c>
      <c r="CJ621" s="56">
        <f t="shared" si="262"/>
        <v>0</v>
      </c>
      <c r="CM621" s="4" t="str">
        <f t="shared" si="263"/>
        <v>...-...-.....</v>
      </c>
      <c r="CN621" s="57">
        <f t="shared" si="264"/>
        <v>0</v>
      </c>
      <c r="CO621" s="58">
        <f t="shared" si="265"/>
        <v>0</v>
      </c>
      <c r="CP621" s="4" t="str">
        <f t="shared" si="266"/>
        <v/>
      </c>
      <c r="CQ621" s="4" t="b">
        <f t="shared" si="267"/>
        <v>0</v>
      </c>
      <c r="CR621" s="4" t="str">
        <f t="shared" si="268"/>
        <v/>
      </c>
      <c r="CS621" s="4" t="str">
        <f t="shared" si="269"/>
        <v/>
      </c>
      <c r="CT621" s="91" t="b">
        <f t="shared" si="246"/>
        <v>0</v>
      </c>
    </row>
    <row r="622" spans="1:98" s="4" customFormat="1" x14ac:dyDescent="0.25">
      <c r="A622" s="50" t="str">
        <f t="shared" si="247"/>
        <v>...</v>
      </c>
      <c r="B622" s="50" t="str">
        <f t="shared" si="248"/>
        <v>...</v>
      </c>
      <c r="C622" s="50" t="str">
        <f t="shared" si="249"/>
        <v>.....</v>
      </c>
      <c r="D622" s="50" t="str">
        <f>IF($C622=".....","",_xlfn.IFNA(VLOOKUP($C622, Parameter!$A$4:$L$5000, 3, FALSE), ""))</f>
        <v/>
      </c>
      <c r="E622" s="50" t="str">
        <f t="shared" si="250"/>
        <v>.....</v>
      </c>
      <c r="F622" s="50" t="str">
        <f t="shared" si="251"/>
        <v>......</v>
      </c>
      <c r="G622" s="50" t="str">
        <f t="shared" si="252"/>
        <v>...</v>
      </c>
      <c r="H622" s="40">
        <f>IF(E622=".....", 0, _xlfn.IFNA(VLOOKUP($E622, Parameter2!$A$2:$C$5000, 3, FALSE), 0))</f>
        <v>0</v>
      </c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18" t="str">
        <f>IF(C622=".....","",_xlfn.IFNA(VLOOKUP($C622, Parameter!$A$4:$B$5000, 2, FALSE), "Kode belanja salah :("))</f>
        <v/>
      </c>
      <c r="X622" s="35"/>
      <c r="Y622" s="121"/>
      <c r="Z622" s="17"/>
      <c r="AA622" s="20"/>
      <c r="AB622" s="41" t="str">
        <f>IF($C622=".....","",VLOOKUP($C622, Parameter!$A$4:$L$5000, 6, FALSE))</f>
        <v/>
      </c>
      <c r="AC622" s="41" t="str">
        <f>IF($C622=".....","",VLOOKUP($C622, Parameter!$A$4:$L$5000, 7, FALSE))</f>
        <v/>
      </c>
      <c r="AD622" s="41" t="str">
        <f>IF($C622=".....","",VLOOKUP($C622, Parameter!$A$4:$L$5000, 8, FALSE))</f>
        <v/>
      </c>
      <c r="AE622" s="41" t="str">
        <f>IF($C622=".....","",VLOOKUP($C622, Parameter!$A$4:$L$5000, 9, FALSE))</f>
        <v/>
      </c>
      <c r="AF622" s="41" t="str">
        <f>IF($C622=".....","",VLOOKUP($C622, Parameter!$A$4:$L$5000, 10, FALSE))</f>
        <v/>
      </c>
      <c r="AG622" s="41" t="str">
        <f>IF($C622=".....","",VLOOKUP($C622, Parameter!$A$4:$L$5000, 11, FALSE))</f>
        <v/>
      </c>
      <c r="AH622" s="41" t="str">
        <f>IF($C622="..0.0.0.000","",_xlfn.IFNA(VLOOKUP($C622, Parameter!$A$4:$L$5000, 12, FALSE), ""))</f>
        <v/>
      </c>
      <c r="AI622" s="39"/>
      <c r="AJ622" s="39"/>
      <c r="AK622" s="39"/>
      <c r="AL622" s="39"/>
      <c r="AM622" s="39"/>
      <c r="AN622" s="39"/>
      <c r="AO622" s="39"/>
      <c r="AP622" s="41" t="str">
        <f>IF(F622="......", "", _xlfn.IFNA(VLOOKUP(F622, Parameter2!$D$2:$E$15000, 2, FALSE), "Kode aset salah :("))</f>
        <v/>
      </c>
      <c r="AQ622" s="39"/>
      <c r="AR622" s="51"/>
      <c r="AS622" s="52"/>
      <c r="AT622" s="53">
        <f t="shared" si="253"/>
        <v>0</v>
      </c>
      <c r="AU622" s="39" t="str">
        <f t="shared" si="254"/>
        <v/>
      </c>
      <c r="AV622" s="39" t="str">
        <f t="shared" si="255"/>
        <v/>
      </c>
      <c r="AW622" s="39" t="str">
        <f t="shared" si="256"/>
        <v/>
      </c>
      <c r="AX622" s="39" t="str">
        <f t="shared" si="257"/>
        <v/>
      </c>
      <c r="AY622" s="41" t="str">
        <f>IF(G622="...", "", VLOOKUP(G622, UPB!$A$3:$B$5000, 2, FALSE))</f>
        <v/>
      </c>
      <c r="AZ622" s="84"/>
      <c r="BA622" s="76"/>
      <c r="BB622" s="65"/>
      <c r="BC622" s="65"/>
      <c r="BD622" s="54"/>
      <c r="BE622" s="65"/>
      <c r="BF622" s="65"/>
      <c r="BG622" s="65"/>
      <c r="BH622" s="65"/>
      <c r="BI622" s="65"/>
      <c r="BJ622" s="65"/>
      <c r="BK622" s="65"/>
      <c r="BL622" s="65"/>
      <c r="BM622" s="65"/>
      <c r="BN622" s="70"/>
      <c r="BO622" s="65"/>
      <c r="BP622" s="65"/>
      <c r="BQ622" s="65"/>
      <c r="BR622" s="65"/>
      <c r="BS622" s="65"/>
      <c r="BT622" s="65"/>
      <c r="BU622" s="55" t="str">
        <f>IF(AND($D622 &lt;&gt; "", $D622 &lt;&gt; $E622, $F622 &lt;&gt; "x.x.x.x.x.x.x"), VLOOKUP($E622, Parameter!$E$3:$N$5000, 9, FALSE), "")</f>
        <v/>
      </c>
      <c r="BV622" s="55" t="str">
        <f>IF(AND($D622 &lt;&gt; "", $D622 &lt;&gt; $E622, $F622 &lt;&gt; "x.x.x.x.x.x.x"), VLOOKUP($E622, Parameter!$E$3:$N$5000, 10, FALSE), "")</f>
        <v/>
      </c>
      <c r="BW622" s="55" t="str">
        <f>IF(AND($D622 &lt;&gt; "", $D622 &lt;&gt; $E622, $F622 &lt;&gt; "x.x.x.x.x.x.x"), VLOOKUP($C622, Parameter!$A$4:$L$5000, 3, FALSE), "")</f>
        <v/>
      </c>
      <c r="BX622" s="55" t="str">
        <f>IF(AND($D622 &lt;&gt; "", $D622 &lt;&gt; $E622, $F622 &lt;&gt; "x.x.x.x.x.x.x"), VLOOKUP($C622, Parameter!$A$4:$L$5000, 4, FALSE), "")</f>
        <v/>
      </c>
      <c r="BY622" s="56">
        <f t="shared" si="258"/>
        <v>0</v>
      </c>
      <c r="BZ622" s="55" t="str">
        <f t="shared" si="259"/>
        <v>Intra</v>
      </c>
      <c r="CA622" s="55" t="str">
        <f>IF($BZ622="Ekstra", Parameter3!$B$2, "")</f>
        <v/>
      </c>
      <c r="CB622" s="55" t="str">
        <f>IF($BZ622="Ekstra", Parameter3!$C$2, "")</f>
        <v/>
      </c>
      <c r="CC622" s="55" t="str">
        <f>IF($BZ622="Ekstra", VLOOKUP($E622, Parameter!$E$3:$N$5000, 9, FALSE), "")</f>
        <v/>
      </c>
      <c r="CD622" s="55" t="str">
        <f>IF($BZ622="Ekstra", VLOOKUP($E622, Parameter!$E$3:$N$5000, 10, FALSE), "")</f>
        <v/>
      </c>
      <c r="CE622" s="56">
        <f t="shared" si="260"/>
        <v>0</v>
      </c>
      <c r="CF622" s="55" t="str">
        <f t="shared" si="271"/>
        <v/>
      </c>
      <c r="CG622" s="55" t="str">
        <f t="shared" si="271"/>
        <v/>
      </c>
      <c r="CH622" s="55" t="str">
        <f t="shared" si="261"/>
        <v/>
      </c>
      <c r="CI622" s="55" t="str">
        <f>IF($F622="x.x.x.x.x.x.x", VLOOKUP($C622, Parameter!$A$4:$L$5000, 4, FALSE), "")</f>
        <v/>
      </c>
      <c r="CJ622" s="56">
        <f t="shared" si="262"/>
        <v>0</v>
      </c>
      <c r="CM622" s="4" t="str">
        <f t="shared" si="263"/>
        <v>...-...-.....</v>
      </c>
      <c r="CN622" s="57">
        <f t="shared" si="264"/>
        <v>0</v>
      </c>
      <c r="CO622" s="58">
        <f t="shared" si="265"/>
        <v>0</v>
      </c>
      <c r="CP622" s="4" t="str">
        <f t="shared" si="266"/>
        <v/>
      </c>
      <c r="CQ622" s="4" t="b">
        <f t="shared" si="267"/>
        <v>0</v>
      </c>
      <c r="CR622" s="4" t="str">
        <f t="shared" si="268"/>
        <v/>
      </c>
      <c r="CS622" s="4" t="str">
        <f t="shared" si="269"/>
        <v/>
      </c>
      <c r="CT622" s="91" t="b">
        <f t="shared" si="246"/>
        <v>0</v>
      </c>
    </row>
    <row r="623" spans="1:98" s="4" customFormat="1" x14ac:dyDescent="0.25">
      <c r="A623" s="50" t="str">
        <f t="shared" si="247"/>
        <v>...</v>
      </c>
      <c r="B623" s="50" t="str">
        <f t="shared" si="248"/>
        <v>...</v>
      </c>
      <c r="C623" s="50" t="str">
        <f t="shared" si="249"/>
        <v>.....</v>
      </c>
      <c r="D623" s="50" t="str">
        <f>IF($C623=".....","",_xlfn.IFNA(VLOOKUP($C623, Parameter!$A$4:$L$5000, 3, FALSE), ""))</f>
        <v/>
      </c>
      <c r="E623" s="50" t="str">
        <f t="shared" si="250"/>
        <v>.....</v>
      </c>
      <c r="F623" s="50" t="str">
        <f t="shared" si="251"/>
        <v>......</v>
      </c>
      <c r="G623" s="50" t="str">
        <f t="shared" si="252"/>
        <v>...</v>
      </c>
      <c r="H623" s="40">
        <f>IF(E623=".....", 0, _xlfn.IFNA(VLOOKUP($E623, Parameter2!$A$2:$C$5000, 3, FALSE), 0))</f>
        <v>0</v>
      </c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18" t="str">
        <f>IF(C623=".....","",_xlfn.IFNA(VLOOKUP($C623, Parameter!$A$4:$B$5000, 2, FALSE), "Kode belanja salah :("))</f>
        <v/>
      </c>
      <c r="X623" s="35"/>
      <c r="Y623" s="121"/>
      <c r="Z623" s="17"/>
      <c r="AA623" s="20"/>
      <c r="AB623" s="41" t="str">
        <f>IF($C623=".....","",VLOOKUP($C623, Parameter!$A$4:$L$5000, 6, FALSE))</f>
        <v/>
      </c>
      <c r="AC623" s="41" t="str">
        <f>IF($C623=".....","",VLOOKUP($C623, Parameter!$A$4:$L$5000, 7, FALSE))</f>
        <v/>
      </c>
      <c r="AD623" s="41" t="str">
        <f>IF($C623=".....","",VLOOKUP($C623, Parameter!$A$4:$L$5000, 8, FALSE))</f>
        <v/>
      </c>
      <c r="AE623" s="41" t="str">
        <f>IF($C623=".....","",VLOOKUP($C623, Parameter!$A$4:$L$5000, 9, FALSE))</f>
        <v/>
      </c>
      <c r="AF623" s="41" t="str">
        <f>IF($C623=".....","",VLOOKUP($C623, Parameter!$A$4:$L$5000, 10, FALSE))</f>
        <v/>
      </c>
      <c r="AG623" s="41" t="str">
        <f>IF($C623=".....","",VLOOKUP($C623, Parameter!$A$4:$L$5000, 11, FALSE))</f>
        <v/>
      </c>
      <c r="AH623" s="41" t="str">
        <f>IF($C623="..0.0.0.000","",_xlfn.IFNA(VLOOKUP($C623, Parameter!$A$4:$L$5000, 12, FALSE), ""))</f>
        <v/>
      </c>
      <c r="AI623" s="39"/>
      <c r="AJ623" s="39"/>
      <c r="AK623" s="39"/>
      <c r="AL623" s="39"/>
      <c r="AM623" s="39"/>
      <c r="AN623" s="39"/>
      <c r="AO623" s="39"/>
      <c r="AP623" s="41" t="str">
        <f>IF(F623="......", "", _xlfn.IFNA(VLOOKUP(F623, Parameter2!$D$2:$E$15000, 2, FALSE), "Kode aset salah :("))</f>
        <v/>
      </c>
      <c r="AQ623" s="39"/>
      <c r="AR623" s="51"/>
      <c r="AS623" s="52"/>
      <c r="AT623" s="53">
        <f t="shared" si="253"/>
        <v>0</v>
      </c>
      <c r="AU623" s="39" t="str">
        <f t="shared" si="254"/>
        <v/>
      </c>
      <c r="AV623" s="39" t="str">
        <f t="shared" si="255"/>
        <v/>
      </c>
      <c r="AW623" s="39" t="str">
        <f t="shared" si="256"/>
        <v/>
      </c>
      <c r="AX623" s="39" t="str">
        <f t="shared" si="257"/>
        <v/>
      </c>
      <c r="AY623" s="41" t="str">
        <f>IF(G623="...", "", VLOOKUP(G623, UPB!$A$3:$B$5000, 2, FALSE))</f>
        <v/>
      </c>
      <c r="AZ623" s="84"/>
      <c r="BA623" s="76"/>
      <c r="BB623" s="65"/>
      <c r="BC623" s="65"/>
      <c r="BD623" s="54"/>
      <c r="BE623" s="65"/>
      <c r="BF623" s="65"/>
      <c r="BG623" s="65"/>
      <c r="BH623" s="65"/>
      <c r="BI623" s="65"/>
      <c r="BJ623" s="65"/>
      <c r="BK623" s="65"/>
      <c r="BL623" s="65"/>
      <c r="BM623" s="65"/>
      <c r="BN623" s="70"/>
      <c r="BO623" s="65"/>
      <c r="BP623" s="65"/>
      <c r="BQ623" s="65"/>
      <c r="BR623" s="65"/>
      <c r="BS623" s="65"/>
      <c r="BT623" s="65"/>
      <c r="BU623" s="55" t="str">
        <f>IF(AND($D623 &lt;&gt; "", $D623 &lt;&gt; $E623, $F623 &lt;&gt; "x.x.x.x.x.x.x"), VLOOKUP($E623, Parameter!$E$3:$N$5000, 9, FALSE), "")</f>
        <v/>
      </c>
      <c r="BV623" s="55" t="str">
        <f>IF(AND($D623 &lt;&gt; "", $D623 &lt;&gt; $E623, $F623 &lt;&gt; "x.x.x.x.x.x.x"), VLOOKUP($E623, Parameter!$E$3:$N$5000, 10, FALSE), "")</f>
        <v/>
      </c>
      <c r="BW623" s="55" t="str">
        <f>IF(AND($D623 &lt;&gt; "", $D623 &lt;&gt; $E623, $F623 &lt;&gt; "x.x.x.x.x.x.x"), VLOOKUP($C623, Parameter!$A$4:$L$5000, 3, FALSE), "")</f>
        <v/>
      </c>
      <c r="BX623" s="55" t="str">
        <f>IF(AND($D623 &lt;&gt; "", $D623 &lt;&gt; $E623, $F623 &lt;&gt; "x.x.x.x.x.x.x"), VLOOKUP($C623, Parameter!$A$4:$L$5000, 4, FALSE), "")</f>
        <v/>
      </c>
      <c r="BY623" s="56">
        <f t="shared" si="258"/>
        <v>0</v>
      </c>
      <c r="BZ623" s="55" t="str">
        <f t="shared" si="259"/>
        <v>Intra</v>
      </c>
      <c r="CA623" s="55" t="str">
        <f>IF($BZ623="Ekstra", Parameter3!$B$2, "")</f>
        <v/>
      </c>
      <c r="CB623" s="55" t="str">
        <f>IF($BZ623="Ekstra", Parameter3!$C$2, "")</f>
        <v/>
      </c>
      <c r="CC623" s="55" t="str">
        <f>IF($BZ623="Ekstra", VLOOKUP($E623, Parameter!$E$3:$N$5000, 9, FALSE), "")</f>
        <v/>
      </c>
      <c r="CD623" s="55" t="str">
        <f>IF($BZ623="Ekstra", VLOOKUP($E623, Parameter!$E$3:$N$5000, 10, FALSE), "")</f>
        <v/>
      </c>
      <c r="CE623" s="56">
        <f t="shared" si="260"/>
        <v>0</v>
      </c>
      <c r="CF623" s="55" t="str">
        <f t="shared" si="271"/>
        <v/>
      </c>
      <c r="CG623" s="55" t="str">
        <f t="shared" si="271"/>
        <v/>
      </c>
      <c r="CH623" s="55" t="str">
        <f t="shared" si="261"/>
        <v/>
      </c>
      <c r="CI623" s="55" t="str">
        <f>IF($F623="x.x.x.x.x.x.x", VLOOKUP($C623, Parameter!$A$4:$L$5000, 4, FALSE), "")</f>
        <v/>
      </c>
      <c r="CJ623" s="56">
        <f t="shared" si="262"/>
        <v>0</v>
      </c>
      <c r="CM623" s="4" t="str">
        <f t="shared" si="263"/>
        <v>...-...-.....</v>
      </c>
      <c r="CN623" s="57">
        <f t="shared" si="264"/>
        <v>0</v>
      </c>
      <c r="CO623" s="58">
        <f t="shared" si="265"/>
        <v>0</v>
      </c>
      <c r="CP623" s="4" t="str">
        <f t="shared" si="266"/>
        <v/>
      </c>
      <c r="CQ623" s="4" t="b">
        <f t="shared" si="267"/>
        <v>0</v>
      </c>
      <c r="CR623" s="4" t="str">
        <f t="shared" si="268"/>
        <v/>
      </c>
      <c r="CS623" s="4" t="str">
        <f t="shared" si="269"/>
        <v/>
      </c>
      <c r="CT623" s="91" t="b">
        <f t="shared" si="246"/>
        <v>0</v>
      </c>
    </row>
    <row r="624" spans="1:98" s="4" customFormat="1" x14ac:dyDescent="0.25">
      <c r="A624" s="50" t="str">
        <f t="shared" si="247"/>
        <v>...</v>
      </c>
      <c r="B624" s="50" t="str">
        <f t="shared" si="248"/>
        <v>...</v>
      </c>
      <c r="C624" s="50" t="str">
        <f t="shared" si="249"/>
        <v>.....</v>
      </c>
      <c r="D624" s="50" t="str">
        <f>IF($C624=".....","",_xlfn.IFNA(VLOOKUP($C624, Parameter!$A$4:$L$5000, 3, FALSE), ""))</f>
        <v/>
      </c>
      <c r="E624" s="50" t="str">
        <f t="shared" si="250"/>
        <v>.....</v>
      </c>
      <c r="F624" s="50" t="str">
        <f t="shared" si="251"/>
        <v>......</v>
      </c>
      <c r="G624" s="50" t="str">
        <f t="shared" si="252"/>
        <v>...</v>
      </c>
      <c r="H624" s="40">
        <f>IF(E624=".....", 0, _xlfn.IFNA(VLOOKUP($E624, Parameter2!$A$2:$C$5000, 3, FALSE), 0))</f>
        <v>0</v>
      </c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18" t="str">
        <f>IF(C624=".....","",_xlfn.IFNA(VLOOKUP($C624, Parameter!$A$4:$B$5000, 2, FALSE), "Kode belanja salah :("))</f>
        <v/>
      </c>
      <c r="X624" s="35"/>
      <c r="Y624" s="121"/>
      <c r="Z624" s="17"/>
      <c r="AA624" s="20"/>
      <c r="AB624" s="41" t="str">
        <f>IF($C624=".....","",VLOOKUP($C624, Parameter!$A$4:$L$5000, 6, FALSE))</f>
        <v/>
      </c>
      <c r="AC624" s="41" t="str">
        <f>IF($C624=".....","",VLOOKUP($C624, Parameter!$A$4:$L$5000, 7, FALSE))</f>
        <v/>
      </c>
      <c r="AD624" s="41" t="str">
        <f>IF($C624=".....","",VLOOKUP($C624, Parameter!$A$4:$L$5000, 8, FALSE))</f>
        <v/>
      </c>
      <c r="AE624" s="41" t="str">
        <f>IF($C624=".....","",VLOOKUP($C624, Parameter!$A$4:$L$5000, 9, FALSE))</f>
        <v/>
      </c>
      <c r="AF624" s="41" t="str">
        <f>IF($C624=".....","",VLOOKUP($C624, Parameter!$A$4:$L$5000, 10, FALSE))</f>
        <v/>
      </c>
      <c r="AG624" s="41" t="str">
        <f>IF($C624=".....","",VLOOKUP($C624, Parameter!$A$4:$L$5000, 11, FALSE))</f>
        <v/>
      </c>
      <c r="AH624" s="41" t="str">
        <f>IF($C624="..0.0.0.000","",_xlfn.IFNA(VLOOKUP($C624, Parameter!$A$4:$L$5000, 12, FALSE), ""))</f>
        <v/>
      </c>
      <c r="AI624" s="39"/>
      <c r="AJ624" s="39"/>
      <c r="AK624" s="39"/>
      <c r="AL624" s="39"/>
      <c r="AM624" s="39"/>
      <c r="AN624" s="39"/>
      <c r="AO624" s="39"/>
      <c r="AP624" s="41" t="str">
        <f>IF(F624="......", "", _xlfn.IFNA(VLOOKUP(F624, Parameter2!$D$2:$E$15000, 2, FALSE), "Kode aset salah :("))</f>
        <v/>
      </c>
      <c r="AQ624" s="39"/>
      <c r="AR624" s="51"/>
      <c r="AS624" s="52"/>
      <c r="AT624" s="53">
        <f t="shared" si="253"/>
        <v>0</v>
      </c>
      <c r="AU624" s="39" t="str">
        <f t="shared" si="254"/>
        <v/>
      </c>
      <c r="AV624" s="39" t="str">
        <f t="shared" si="255"/>
        <v/>
      </c>
      <c r="AW624" s="39" t="str">
        <f t="shared" si="256"/>
        <v/>
      </c>
      <c r="AX624" s="39" t="str">
        <f t="shared" si="257"/>
        <v/>
      </c>
      <c r="AY624" s="41" t="str">
        <f>IF(G624="...", "", VLOOKUP(G624, UPB!$A$3:$B$5000, 2, FALSE))</f>
        <v/>
      </c>
      <c r="AZ624" s="84"/>
      <c r="BA624" s="76"/>
      <c r="BB624" s="65"/>
      <c r="BC624" s="65"/>
      <c r="BD624" s="54"/>
      <c r="BE624" s="65"/>
      <c r="BF624" s="65"/>
      <c r="BG624" s="65"/>
      <c r="BH624" s="65"/>
      <c r="BI624" s="65"/>
      <c r="BJ624" s="65"/>
      <c r="BK624" s="65"/>
      <c r="BL624" s="65"/>
      <c r="BM624" s="65"/>
      <c r="BN624" s="70"/>
      <c r="BO624" s="65"/>
      <c r="BP624" s="65"/>
      <c r="BQ624" s="65"/>
      <c r="BR624" s="65"/>
      <c r="BS624" s="65"/>
      <c r="BT624" s="65"/>
      <c r="BU624" s="55" t="str">
        <f>IF(AND($D624 &lt;&gt; "", $D624 &lt;&gt; $E624, $F624 &lt;&gt; "x.x.x.x.x.x.x"), VLOOKUP($E624, Parameter!$E$3:$N$5000, 9, FALSE), "")</f>
        <v/>
      </c>
      <c r="BV624" s="55" t="str">
        <f>IF(AND($D624 &lt;&gt; "", $D624 &lt;&gt; $E624, $F624 &lt;&gt; "x.x.x.x.x.x.x"), VLOOKUP($E624, Parameter!$E$3:$N$5000, 10, FALSE), "")</f>
        <v/>
      </c>
      <c r="BW624" s="55" t="str">
        <f>IF(AND($D624 &lt;&gt; "", $D624 &lt;&gt; $E624, $F624 &lt;&gt; "x.x.x.x.x.x.x"), VLOOKUP($C624, Parameter!$A$4:$L$5000, 3, FALSE), "")</f>
        <v/>
      </c>
      <c r="BX624" s="55" t="str">
        <f>IF(AND($D624 &lt;&gt; "", $D624 &lt;&gt; $E624, $F624 &lt;&gt; "x.x.x.x.x.x.x"), VLOOKUP($C624, Parameter!$A$4:$L$5000, 4, FALSE), "")</f>
        <v/>
      </c>
      <c r="BY624" s="56">
        <f t="shared" si="258"/>
        <v>0</v>
      </c>
      <c r="BZ624" s="55" t="str">
        <f t="shared" si="259"/>
        <v>Intra</v>
      </c>
      <c r="CA624" s="55" t="str">
        <f>IF($BZ624="Ekstra", Parameter3!$B$2, "")</f>
        <v/>
      </c>
      <c r="CB624" s="55" t="str">
        <f>IF($BZ624="Ekstra", Parameter3!$C$2, "")</f>
        <v/>
      </c>
      <c r="CC624" s="55" t="str">
        <f>IF($BZ624="Ekstra", VLOOKUP($E624, Parameter!$E$3:$N$5000, 9, FALSE), "")</f>
        <v/>
      </c>
      <c r="CD624" s="55" t="str">
        <f>IF($BZ624="Ekstra", VLOOKUP($E624, Parameter!$E$3:$N$5000, 10, FALSE), "")</f>
        <v/>
      </c>
      <c r="CE624" s="56">
        <f t="shared" si="260"/>
        <v>0</v>
      </c>
      <c r="CF624" s="55" t="str">
        <f t="shared" si="271"/>
        <v/>
      </c>
      <c r="CG624" s="55" t="str">
        <f t="shared" si="271"/>
        <v/>
      </c>
      <c r="CH624" s="55" t="str">
        <f t="shared" si="261"/>
        <v/>
      </c>
      <c r="CI624" s="55" t="str">
        <f>IF($F624="x.x.x.x.x.x.x", VLOOKUP($C624, Parameter!$A$4:$L$5000, 4, FALSE), "")</f>
        <v/>
      </c>
      <c r="CJ624" s="56">
        <f t="shared" si="262"/>
        <v>0</v>
      </c>
      <c r="CM624" s="4" t="str">
        <f t="shared" si="263"/>
        <v>...-...-.....</v>
      </c>
      <c r="CN624" s="57">
        <f t="shared" si="264"/>
        <v>0</v>
      </c>
      <c r="CO624" s="58">
        <f t="shared" si="265"/>
        <v>0</v>
      </c>
      <c r="CP624" s="4" t="str">
        <f t="shared" si="266"/>
        <v/>
      </c>
      <c r="CQ624" s="4" t="b">
        <f t="shared" si="267"/>
        <v>0</v>
      </c>
      <c r="CR624" s="4" t="str">
        <f t="shared" si="268"/>
        <v/>
      </c>
      <c r="CS624" s="4" t="str">
        <f t="shared" si="269"/>
        <v/>
      </c>
      <c r="CT624" s="91" t="b">
        <f t="shared" si="246"/>
        <v>0</v>
      </c>
    </row>
    <row r="625" spans="1:98" s="4" customFormat="1" x14ac:dyDescent="0.25">
      <c r="A625" s="50" t="str">
        <f t="shared" si="247"/>
        <v>...</v>
      </c>
      <c r="B625" s="50" t="str">
        <f t="shared" si="248"/>
        <v>...</v>
      </c>
      <c r="C625" s="50" t="str">
        <f t="shared" si="249"/>
        <v>.....</v>
      </c>
      <c r="D625" s="50" t="str">
        <f>IF($C625=".....","",_xlfn.IFNA(VLOOKUP($C625, Parameter!$A$4:$L$5000, 3, FALSE), ""))</f>
        <v/>
      </c>
      <c r="E625" s="50" t="str">
        <f t="shared" si="250"/>
        <v>.....</v>
      </c>
      <c r="F625" s="50" t="str">
        <f t="shared" si="251"/>
        <v>......</v>
      </c>
      <c r="G625" s="50" t="str">
        <f t="shared" si="252"/>
        <v>...</v>
      </c>
      <c r="H625" s="40">
        <f>IF(E625=".....", 0, _xlfn.IFNA(VLOOKUP($E625, Parameter2!$A$2:$C$5000, 3, FALSE), 0))</f>
        <v>0</v>
      </c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18" t="str">
        <f>IF(C625=".....","",_xlfn.IFNA(VLOOKUP($C625, Parameter!$A$4:$B$5000, 2, FALSE), "Kode belanja salah :("))</f>
        <v/>
      </c>
      <c r="X625" s="35"/>
      <c r="Y625" s="121"/>
      <c r="Z625" s="17"/>
      <c r="AA625" s="20"/>
      <c r="AB625" s="41" t="str">
        <f>IF($C625=".....","",VLOOKUP($C625, Parameter!$A$4:$L$5000, 6, FALSE))</f>
        <v/>
      </c>
      <c r="AC625" s="41" t="str">
        <f>IF($C625=".....","",VLOOKUP($C625, Parameter!$A$4:$L$5000, 7, FALSE))</f>
        <v/>
      </c>
      <c r="AD625" s="41" t="str">
        <f>IF($C625=".....","",VLOOKUP($C625, Parameter!$A$4:$L$5000, 8, FALSE))</f>
        <v/>
      </c>
      <c r="AE625" s="41" t="str">
        <f>IF($C625=".....","",VLOOKUP($C625, Parameter!$A$4:$L$5000, 9, FALSE))</f>
        <v/>
      </c>
      <c r="AF625" s="41" t="str">
        <f>IF($C625=".....","",VLOOKUP($C625, Parameter!$A$4:$L$5000, 10, FALSE))</f>
        <v/>
      </c>
      <c r="AG625" s="41" t="str">
        <f>IF($C625=".....","",VLOOKUP($C625, Parameter!$A$4:$L$5000, 11, FALSE))</f>
        <v/>
      </c>
      <c r="AH625" s="41" t="str">
        <f>IF($C625="..0.0.0.000","",_xlfn.IFNA(VLOOKUP($C625, Parameter!$A$4:$L$5000, 12, FALSE), ""))</f>
        <v/>
      </c>
      <c r="AI625" s="39"/>
      <c r="AJ625" s="39"/>
      <c r="AK625" s="39"/>
      <c r="AL625" s="39"/>
      <c r="AM625" s="39"/>
      <c r="AN625" s="39"/>
      <c r="AO625" s="39"/>
      <c r="AP625" s="41" t="str">
        <f>IF(F625="......", "", _xlfn.IFNA(VLOOKUP(F625, Parameter2!$D$2:$E$15000, 2, FALSE), "Kode aset salah :("))</f>
        <v/>
      </c>
      <c r="AQ625" s="39"/>
      <c r="AR625" s="51"/>
      <c r="AS625" s="52"/>
      <c r="AT625" s="53">
        <f t="shared" si="253"/>
        <v>0</v>
      </c>
      <c r="AU625" s="39" t="str">
        <f t="shared" si="254"/>
        <v/>
      </c>
      <c r="AV625" s="39" t="str">
        <f t="shared" si="255"/>
        <v/>
      </c>
      <c r="AW625" s="39" t="str">
        <f t="shared" si="256"/>
        <v/>
      </c>
      <c r="AX625" s="39" t="str">
        <f t="shared" si="257"/>
        <v/>
      </c>
      <c r="AY625" s="41" t="str">
        <f>IF(G625="...", "", VLOOKUP(G625, UPB!$A$3:$B$5000, 2, FALSE))</f>
        <v/>
      </c>
      <c r="AZ625" s="84"/>
      <c r="BA625" s="76"/>
      <c r="BB625" s="65"/>
      <c r="BC625" s="65"/>
      <c r="BD625" s="54"/>
      <c r="BE625" s="65"/>
      <c r="BF625" s="65"/>
      <c r="BG625" s="65"/>
      <c r="BH625" s="65"/>
      <c r="BI625" s="65"/>
      <c r="BJ625" s="65"/>
      <c r="BK625" s="65"/>
      <c r="BL625" s="65"/>
      <c r="BM625" s="65"/>
      <c r="BN625" s="70"/>
      <c r="BO625" s="65"/>
      <c r="BP625" s="65"/>
      <c r="BQ625" s="65"/>
      <c r="BR625" s="65"/>
      <c r="BS625" s="65"/>
      <c r="BT625" s="65"/>
      <c r="BU625" s="55" t="str">
        <f>IF(AND($D625 &lt;&gt; "", $D625 &lt;&gt; $E625, $F625 &lt;&gt; "x.x.x.x.x.x.x"), VLOOKUP($E625, Parameter!$E$3:$N$5000, 9, FALSE), "")</f>
        <v/>
      </c>
      <c r="BV625" s="55" t="str">
        <f>IF(AND($D625 &lt;&gt; "", $D625 &lt;&gt; $E625, $F625 &lt;&gt; "x.x.x.x.x.x.x"), VLOOKUP($E625, Parameter!$E$3:$N$5000, 10, FALSE), "")</f>
        <v/>
      </c>
      <c r="BW625" s="55" t="str">
        <f>IF(AND($D625 &lt;&gt; "", $D625 &lt;&gt; $E625, $F625 &lt;&gt; "x.x.x.x.x.x.x"), VLOOKUP($C625, Parameter!$A$4:$L$5000, 3, FALSE), "")</f>
        <v/>
      </c>
      <c r="BX625" s="55" t="str">
        <f>IF(AND($D625 &lt;&gt; "", $D625 &lt;&gt; $E625, $F625 &lt;&gt; "x.x.x.x.x.x.x"), VLOOKUP($C625, Parameter!$A$4:$L$5000, 4, FALSE), "")</f>
        <v/>
      </c>
      <c r="BY625" s="56">
        <f t="shared" si="258"/>
        <v>0</v>
      </c>
      <c r="BZ625" s="55" t="str">
        <f t="shared" si="259"/>
        <v>Intra</v>
      </c>
      <c r="CA625" s="55" t="str">
        <f>IF($BZ625="Ekstra", Parameter3!$B$2, "")</f>
        <v/>
      </c>
      <c r="CB625" s="55" t="str">
        <f>IF($BZ625="Ekstra", Parameter3!$C$2, "")</f>
        <v/>
      </c>
      <c r="CC625" s="55" t="str">
        <f>IF($BZ625="Ekstra", VLOOKUP($E625, Parameter!$E$3:$N$5000, 9, FALSE), "")</f>
        <v/>
      </c>
      <c r="CD625" s="55" t="str">
        <f>IF($BZ625="Ekstra", VLOOKUP($E625, Parameter!$E$3:$N$5000, 10, FALSE), "")</f>
        <v/>
      </c>
      <c r="CE625" s="56">
        <f t="shared" si="260"/>
        <v>0</v>
      </c>
      <c r="CF625" s="55" t="str">
        <f t="shared" si="271"/>
        <v/>
      </c>
      <c r="CG625" s="55" t="str">
        <f t="shared" si="271"/>
        <v/>
      </c>
      <c r="CH625" s="55" t="str">
        <f t="shared" si="261"/>
        <v/>
      </c>
      <c r="CI625" s="55" t="str">
        <f>IF($F625="x.x.x.x.x.x.x", VLOOKUP($C625, Parameter!$A$4:$L$5000, 4, FALSE), "")</f>
        <v/>
      </c>
      <c r="CJ625" s="56">
        <f t="shared" si="262"/>
        <v>0</v>
      </c>
      <c r="CM625" s="4" t="str">
        <f t="shared" si="263"/>
        <v>...-...-.....</v>
      </c>
      <c r="CN625" s="57">
        <f t="shared" si="264"/>
        <v>0</v>
      </c>
      <c r="CO625" s="58">
        <f t="shared" si="265"/>
        <v>0</v>
      </c>
      <c r="CP625" s="4" t="str">
        <f t="shared" si="266"/>
        <v/>
      </c>
      <c r="CQ625" s="4" t="b">
        <f t="shared" si="267"/>
        <v>0</v>
      </c>
      <c r="CR625" s="4" t="str">
        <f t="shared" si="268"/>
        <v/>
      </c>
      <c r="CS625" s="4" t="str">
        <f t="shared" si="269"/>
        <v/>
      </c>
      <c r="CT625" s="91" t="b">
        <f t="shared" si="246"/>
        <v>0</v>
      </c>
    </row>
    <row r="626" spans="1:98" s="4" customFormat="1" x14ac:dyDescent="0.25">
      <c r="A626" s="50" t="str">
        <f t="shared" si="247"/>
        <v>...</v>
      </c>
      <c r="B626" s="50" t="str">
        <f t="shared" si="248"/>
        <v>...</v>
      </c>
      <c r="C626" s="50" t="str">
        <f t="shared" si="249"/>
        <v>.....</v>
      </c>
      <c r="D626" s="50" t="str">
        <f>IF($C626=".....","",_xlfn.IFNA(VLOOKUP($C626, Parameter!$A$4:$L$5000, 3, FALSE), ""))</f>
        <v/>
      </c>
      <c r="E626" s="50" t="str">
        <f t="shared" si="250"/>
        <v>.....</v>
      </c>
      <c r="F626" s="50" t="str">
        <f t="shared" si="251"/>
        <v>......</v>
      </c>
      <c r="G626" s="50" t="str">
        <f t="shared" si="252"/>
        <v>...</v>
      </c>
      <c r="H626" s="40">
        <f>IF(E626=".....", 0, _xlfn.IFNA(VLOOKUP($E626, Parameter2!$A$2:$C$5000, 3, FALSE), 0))</f>
        <v>0</v>
      </c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18" t="str">
        <f>IF(C626=".....","",_xlfn.IFNA(VLOOKUP($C626, Parameter!$A$4:$B$5000, 2, FALSE), "Kode belanja salah :("))</f>
        <v/>
      </c>
      <c r="X626" s="35"/>
      <c r="Y626" s="121"/>
      <c r="Z626" s="17"/>
      <c r="AA626" s="20"/>
      <c r="AB626" s="41" t="str">
        <f>IF($C626=".....","",VLOOKUP($C626, Parameter!$A$4:$L$5000, 6, FALSE))</f>
        <v/>
      </c>
      <c r="AC626" s="41" t="str">
        <f>IF($C626=".....","",VLOOKUP($C626, Parameter!$A$4:$L$5000, 7, FALSE))</f>
        <v/>
      </c>
      <c r="AD626" s="41" t="str">
        <f>IF($C626=".....","",VLOOKUP($C626, Parameter!$A$4:$L$5000, 8, FALSE))</f>
        <v/>
      </c>
      <c r="AE626" s="41" t="str">
        <f>IF($C626=".....","",VLOOKUP($C626, Parameter!$A$4:$L$5000, 9, FALSE))</f>
        <v/>
      </c>
      <c r="AF626" s="41" t="str">
        <f>IF($C626=".....","",VLOOKUP($C626, Parameter!$A$4:$L$5000, 10, FALSE))</f>
        <v/>
      </c>
      <c r="AG626" s="41" t="str">
        <f>IF($C626=".....","",VLOOKUP($C626, Parameter!$A$4:$L$5000, 11, FALSE))</f>
        <v/>
      </c>
      <c r="AH626" s="41" t="str">
        <f>IF($C626="..0.0.0.000","",_xlfn.IFNA(VLOOKUP($C626, Parameter!$A$4:$L$5000, 12, FALSE), ""))</f>
        <v/>
      </c>
      <c r="AI626" s="39"/>
      <c r="AJ626" s="39"/>
      <c r="AK626" s="39"/>
      <c r="AL626" s="39"/>
      <c r="AM626" s="39"/>
      <c r="AN626" s="39"/>
      <c r="AO626" s="39"/>
      <c r="AP626" s="41" t="str">
        <f>IF(F626="......", "", _xlfn.IFNA(VLOOKUP(F626, Parameter2!$D$2:$E$15000, 2, FALSE), "Kode aset salah :("))</f>
        <v/>
      </c>
      <c r="AQ626" s="39"/>
      <c r="AR626" s="51"/>
      <c r="AS626" s="52"/>
      <c r="AT626" s="53">
        <f t="shared" si="253"/>
        <v>0</v>
      </c>
      <c r="AU626" s="39" t="str">
        <f t="shared" si="254"/>
        <v/>
      </c>
      <c r="AV626" s="39" t="str">
        <f t="shared" si="255"/>
        <v/>
      </c>
      <c r="AW626" s="39" t="str">
        <f t="shared" si="256"/>
        <v/>
      </c>
      <c r="AX626" s="39" t="str">
        <f t="shared" si="257"/>
        <v/>
      </c>
      <c r="AY626" s="41" t="str">
        <f>IF(G626="...", "", VLOOKUP(G626, UPB!$A$3:$B$5000, 2, FALSE))</f>
        <v/>
      </c>
      <c r="AZ626" s="84"/>
      <c r="BA626" s="76"/>
      <c r="BB626" s="65"/>
      <c r="BC626" s="65"/>
      <c r="BD626" s="54"/>
      <c r="BE626" s="65"/>
      <c r="BF626" s="65"/>
      <c r="BG626" s="65"/>
      <c r="BH626" s="65"/>
      <c r="BI626" s="65"/>
      <c r="BJ626" s="65"/>
      <c r="BK626" s="65"/>
      <c r="BL626" s="65"/>
      <c r="BM626" s="65"/>
      <c r="BN626" s="70"/>
      <c r="BO626" s="65"/>
      <c r="BP626" s="65"/>
      <c r="BQ626" s="65"/>
      <c r="BR626" s="65"/>
      <c r="BS626" s="65"/>
      <c r="BT626" s="65"/>
      <c r="BU626" s="55" t="str">
        <f>IF(AND($D626 &lt;&gt; "", $D626 &lt;&gt; $E626, $F626 &lt;&gt; "x.x.x.x.x.x.x"), VLOOKUP($E626, Parameter!$E$3:$N$5000, 9, FALSE), "")</f>
        <v/>
      </c>
      <c r="BV626" s="55" t="str">
        <f>IF(AND($D626 &lt;&gt; "", $D626 &lt;&gt; $E626, $F626 &lt;&gt; "x.x.x.x.x.x.x"), VLOOKUP($E626, Parameter!$E$3:$N$5000, 10, FALSE), "")</f>
        <v/>
      </c>
      <c r="BW626" s="55" t="str">
        <f>IF(AND($D626 &lt;&gt; "", $D626 &lt;&gt; $E626, $F626 &lt;&gt; "x.x.x.x.x.x.x"), VLOOKUP($C626, Parameter!$A$4:$L$5000, 3, FALSE), "")</f>
        <v/>
      </c>
      <c r="BX626" s="55" t="str">
        <f>IF(AND($D626 &lt;&gt; "", $D626 &lt;&gt; $E626, $F626 &lt;&gt; "x.x.x.x.x.x.x"), VLOOKUP($C626, Parameter!$A$4:$L$5000, 4, FALSE), "")</f>
        <v/>
      </c>
      <c r="BY626" s="56">
        <f t="shared" si="258"/>
        <v>0</v>
      </c>
      <c r="BZ626" s="55" t="str">
        <f t="shared" si="259"/>
        <v>Intra</v>
      </c>
      <c r="CA626" s="55" t="str">
        <f>IF($BZ626="Ekstra", Parameter3!$B$2, "")</f>
        <v/>
      </c>
      <c r="CB626" s="55" t="str">
        <f>IF($BZ626="Ekstra", Parameter3!$C$2, "")</f>
        <v/>
      </c>
      <c r="CC626" s="55" t="str">
        <f>IF($BZ626="Ekstra", VLOOKUP($E626, Parameter!$E$3:$N$5000, 9, FALSE), "")</f>
        <v/>
      </c>
      <c r="CD626" s="55" t="str">
        <f>IF($BZ626="Ekstra", VLOOKUP($E626, Parameter!$E$3:$N$5000, 10, FALSE), "")</f>
        <v/>
      </c>
      <c r="CE626" s="56">
        <f t="shared" si="260"/>
        <v>0</v>
      </c>
      <c r="CF626" s="55" t="str">
        <f t="shared" si="271"/>
        <v/>
      </c>
      <c r="CG626" s="55" t="str">
        <f t="shared" si="271"/>
        <v/>
      </c>
      <c r="CH626" s="55" t="str">
        <f t="shared" si="261"/>
        <v/>
      </c>
      <c r="CI626" s="55" t="str">
        <f>IF($F626="x.x.x.x.x.x.x", VLOOKUP($C626, Parameter!$A$4:$L$5000, 4, FALSE), "")</f>
        <v/>
      </c>
      <c r="CJ626" s="56">
        <f t="shared" si="262"/>
        <v>0</v>
      </c>
      <c r="CM626" s="4" t="str">
        <f t="shared" si="263"/>
        <v>...-...-.....</v>
      </c>
      <c r="CN626" s="57">
        <f t="shared" si="264"/>
        <v>0</v>
      </c>
      <c r="CO626" s="58">
        <f t="shared" si="265"/>
        <v>0</v>
      </c>
      <c r="CP626" s="4" t="str">
        <f t="shared" si="266"/>
        <v/>
      </c>
      <c r="CQ626" s="4" t="b">
        <f t="shared" si="267"/>
        <v>0</v>
      </c>
      <c r="CR626" s="4" t="str">
        <f t="shared" si="268"/>
        <v/>
      </c>
      <c r="CS626" s="4" t="str">
        <f t="shared" si="269"/>
        <v/>
      </c>
      <c r="CT626" s="91" t="b">
        <f t="shared" si="246"/>
        <v>0</v>
      </c>
    </row>
    <row r="627" spans="1:98" s="4" customFormat="1" x14ac:dyDescent="0.25">
      <c r="A627" s="50" t="str">
        <f t="shared" si="247"/>
        <v>...</v>
      </c>
      <c r="B627" s="50" t="str">
        <f t="shared" si="248"/>
        <v>...</v>
      </c>
      <c r="C627" s="50" t="str">
        <f t="shared" si="249"/>
        <v>.....</v>
      </c>
      <c r="D627" s="50" t="str">
        <f>IF($C627=".....","",_xlfn.IFNA(VLOOKUP($C627, Parameter!$A$4:$L$5000, 3, FALSE), ""))</f>
        <v/>
      </c>
      <c r="E627" s="50" t="str">
        <f t="shared" si="250"/>
        <v>.....</v>
      </c>
      <c r="F627" s="50" t="str">
        <f t="shared" si="251"/>
        <v>......</v>
      </c>
      <c r="G627" s="50" t="str">
        <f t="shared" si="252"/>
        <v>...</v>
      </c>
      <c r="H627" s="40">
        <f>IF(E627=".....", 0, _xlfn.IFNA(VLOOKUP($E627, Parameter2!$A$2:$C$5000, 3, FALSE), 0))</f>
        <v>0</v>
      </c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18" t="str">
        <f>IF(C627=".....","",_xlfn.IFNA(VLOOKUP($C627, Parameter!$A$4:$B$5000, 2, FALSE), "Kode belanja salah :("))</f>
        <v/>
      </c>
      <c r="X627" s="35"/>
      <c r="Y627" s="121"/>
      <c r="Z627" s="17"/>
      <c r="AA627" s="20"/>
      <c r="AB627" s="41" t="str">
        <f>IF($C627=".....","",VLOOKUP($C627, Parameter!$A$4:$L$5000, 6, FALSE))</f>
        <v/>
      </c>
      <c r="AC627" s="41" t="str">
        <f>IF($C627=".....","",VLOOKUP($C627, Parameter!$A$4:$L$5000, 7, FALSE))</f>
        <v/>
      </c>
      <c r="AD627" s="41" t="str">
        <f>IF($C627=".....","",VLOOKUP($C627, Parameter!$A$4:$L$5000, 8, FALSE))</f>
        <v/>
      </c>
      <c r="AE627" s="41" t="str">
        <f>IF($C627=".....","",VLOOKUP($C627, Parameter!$A$4:$L$5000, 9, FALSE))</f>
        <v/>
      </c>
      <c r="AF627" s="41" t="str">
        <f>IF($C627=".....","",VLOOKUP($C627, Parameter!$A$4:$L$5000, 10, FALSE))</f>
        <v/>
      </c>
      <c r="AG627" s="41" t="str">
        <f>IF($C627=".....","",VLOOKUP($C627, Parameter!$A$4:$L$5000, 11, FALSE))</f>
        <v/>
      </c>
      <c r="AH627" s="41" t="str">
        <f>IF($C627="..0.0.0.000","",_xlfn.IFNA(VLOOKUP($C627, Parameter!$A$4:$L$5000, 12, FALSE), ""))</f>
        <v/>
      </c>
      <c r="AI627" s="39"/>
      <c r="AJ627" s="39"/>
      <c r="AK627" s="39"/>
      <c r="AL627" s="39"/>
      <c r="AM627" s="39"/>
      <c r="AN627" s="39"/>
      <c r="AO627" s="39"/>
      <c r="AP627" s="41" t="str">
        <f>IF(F627="......", "", _xlfn.IFNA(VLOOKUP(F627, Parameter2!$D$2:$E$15000, 2, FALSE), "Kode aset salah :("))</f>
        <v/>
      </c>
      <c r="AQ627" s="39"/>
      <c r="AR627" s="51"/>
      <c r="AS627" s="52"/>
      <c r="AT627" s="53">
        <f t="shared" si="253"/>
        <v>0</v>
      </c>
      <c r="AU627" s="39" t="str">
        <f t="shared" si="254"/>
        <v/>
      </c>
      <c r="AV627" s="39" t="str">
        <f t="shared" si="255"/>
        <v/>
      </c>
      <c r="AW627" s="39" t="str">
        <f t="shared" si="256"/>
        <v/>
      </c>
      <c r="AX627" s="39" t="str">
        <f t="shared" si="257"/>
        <v/>
      </c>
      <c r="AY627" s="41" t="str">
        <f>IF(G627="...", "", VLOOKUP(G627, UPB!$A$3:$B$5000, 2, FALSE))</f>
        <v/>
      </c>
      <c r="AZ627" s="84"/>
      <c r="BA627" s="76"/>
      <c r="BB627" s="65"/>
      <c r="BC627" s="65"/>
      <c r="BD627" s="54"/>
      <c r="BE627" s="65"/>
      <c r="BF627" s="65"/>
      <c r="BG627" s="65"/>
      <c r="BH627" s="65"/>
      <c r="BI627" s="65"/>
      <c r="BJ627" s="65"/>
      <c r="BK627" s="65"/>
      <c r="BL627" s="65"/>
      <c r="BM627" s="65"/>
      <c r="BN627" s="70"/>
      <c r="BO627" s="65"/>
      <c r="BP627" s="65"/>
      <c r="BQ627" s="65"/>
      <c r="BR627" s="65"/>
      <c r="BS627" s="65"/>
      <c r="BT627" s="65"/>
      <c r="BU627" s="55" t="str">
        <f>IF(AND($D627 &lt;&gt; "", $D627 &lt;&gt; $E627, $F627 &lt;&gt; "x.x.x.x.x.x.x"), VLOOKUP($E627, Parameter!$E$3:$N$5000, 9, FALSE), "")</f>
        <v/>
      </c>
      <c r="BV627" s="55" t="str">
        <f>IF(AND($D627 &lt;&gt; "", $D627 &lt;&gt; $E627, $F627 &lt;&gt; "x.x.x.x.x.x.x"), VLOOKUP($E627, Parameter!$E$3:$N$5000, 10, FALSE), "")</f>
        <v/>
      </c>
      <c r="BW627" s="55" t="str">
        <f>IF(AND($D627 &lt;&gt; "", $D627 &lt;&gt; $E627, $F627 &lt;&gt; "x.x.x.x.x.x.x"), VLOOKUP($C627, Parameter!$A$4:$L$5000, 3, FALSE), "")</f>
        <v/>
      </c>
      <c r="BX627" s="55" t="str">
        <f>IF(AND($D627 &lt;&gt; "", $D627 &lt;&gt; $E627, $F627 &lt;&gt; "x.x.x.x.x.x.x"), VLOOKUP($C627, Parameter!$A$4:$L$5000, 4, FALSE), "")</f>
        <v/>
      </c>
      <c r="BY627" s="56">
        <f t="shared" si="258"/>
        <v>0</v>
      </c>
      <c r="BZ627" s="55" t="str">
        <f t="shared" si="259"/>
        <v>Intra</v>
      </c>
      <c r="CA627" s="55" t="str">
        <f>IF($BZ627="Ekstra", Parameter3!$B$2, "")</f>
        <v/>
      </c>
      <c r="CB627" s="55" t="str">
        <f>IF($BZ627="Ekstra", Parameter3!$C$2, "")</f>
        <v/>
      </c>
      <c r="CC627" s="55" t="str">
        <f>IF($BZ627="Ekstra", VLOOKUP($E627, Parameter!$E$3:$N$5000, 9, FALSE), "")</f>
        <v/>
      </c>
      <c r="CD627" s="55" t="str">
        <f>IF($BZ627="Ekstra", VLOOKUP($E627, Parameter!$E$3:$N$5000, 10, FALSE), "")</f>
        <v/>
      </c>
      <c r="CE627" s="56">
        <f t="shared" si="260"/>
        <v>0</v>
      </c>
      <c r="CF627" s="55" t="str">
        <f t="shared" si="271"/>
        <v/>
      </c>
      <c r="CG627" s="55" t="str">
        <f t="shared" si="271"/>
        <v/>
      </c>
      <c r="CH627" s="55" t="str">
        <f t="shared" si="261"/>
        <v/>
      </c>
      <c r="CI627" s="55" t="str">
        <f>IF($F627="x.x.x.x.x.x.x", VLOOKUP($C627, Parameter!$A$4:$L$5000, 4, FALSE), "")</f>
        <v/>
      </c>
      <c r="CJ627" s="56">
        <f t="shared" si="262"/>
        <v>0</v>
      </c>
      <c r="CM627" s="4" t="str">
        <f t="shared" si="263"/>
        <v>...-...-.....</v>
      </c>
      <c r="CN627" s="57">
        <f t="shared" si="264"/>
        <v>0</v>
      </c>
      <c r="CO627" s="58">
        <f t="shared" si="265"/>
        <v>0</v>
      </c>
      <c r="CP627" s="4" t="str">
        <f t="shared" si="266"/>
        <v/>
      </c>
      <c r="CQ627" s="4" t="b">
        <f t="shared" si="267"/>
        <v>0</v>
      </c>
      <c r="CR627" s="4" t="str">
        <f t="shared" si="268"/>
        <v/>
      </c>
      <c r="CS627" s="4" t="str">
        <f t="shared" si="269"/>
        <v/>
      </c>
      <c r="CT627" s="91" t="b">
        <f t="shared" si="246"/>
        <v>0</v>
      </c>
    </row>
    <row r="628" spans="1:98" s="4" customFormat="1" x14ac:dyDescent="0.25">
      <c r="A628" s="50" t="str">
        <f t="shared" si="247"/>
        <v>...</v>
      </c>
      <c r="B628" s="50" t="str">
        <f t="shared" si="248"/>
        <v>...</v>
      </c>
      <c r="C628" s="50" t="str">
        <f t="shared" si="249"/>
        <v>.....</v>
      </c>
      <c r="D628" s="50" t="str">
        <f>IF($C628=".....","",_xlfn.IFNA(VLOOKUP($C628, Parameter!$A$4:$L$5000, 3, FALSE), ""))</f>
        <v/>
      </c>
      <c r="E628" s="50" t="str">
        <f t="shared" si="250"/>
        <v>.....</v>
      </c>
      <c r="F628" s="50" t="str">
        <f t="shared" si="251"/>
        <v>......</v>
      </c>
      <c r="G628" s="50" t="str">
        <f t="shared" si="252"/>
        <v>...</v>
      </c>
      <c r="H628" s="40">
        <f>IF(E628=".....", 0, _xlfn.IFNA(VLOOKUP($E628, Parameter2!$A$2:$C$5000, 3, FALSE), 0))</f>
        <v>0</v>
      </c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18" t="str">
        <f>IF(C628=".....","",_xlfn.IFNA(VLOOKUP($C628, Parameter!$A$4:$B$5000, 2, FALSE), "Kode belanja salah :("))</f>
        <v/>
      </c>
      <c r="X628" s="35"/>
      <c r="Y628" s="121"/>
      <c r="Z628" s="17"/>
      <c r="AA628" s="20"/>
      <c r="AB628" s="41" t="str">
        <f>IF($C628=".....","",VLOOKUP($C628, Parameter!$A$4:$L$5000, 6, FALSE))</f>
        <v/>
      </c>
      <c r="AC628" s="41" t="str">
        <f>IF($C628=".....","",VLOOKUP($C628, Parameter!$A$4:$L$5000, 7, FALSE))</f>
        <v/>
      </c>
      <c r="AD628" s="41" t="str">
        <f>IF($C628=".....","",VLOOKUP($C628, Parameter!$A$4:$L$5000, 8, FALSE))</f>
        <v/>
      </c>
      <c r="AE628" s="41" t="str">
        <f>IF($C628=".....","",VLOOKUP($C628, Parameter!$A$4:$L$5000, 9, FALSE))</f>
        <v/>
      </c>
      <c r="AF628" s="41" t="str">
        <f>IF($C628=".....","",VLOOKUP($C628, Parameter!$A$4:$L$5000, 10, FALSE))</f>
        <v/>
      </c>
      <c r="AG628" s="41" t="str">
        <f>IF($C628=".....","",VLOOKUP($C628, Parameter!$A$4:$L$5000, 11, FALSE))</f>
        <v/>
      </c>
      <c r="AH628" s="41" t="str">
        <f>IF($C628="..0.0.0.000","",_xlfn.IFNA(VLOOKUP($C628, Parameter!$A$4:$L$5000, 12, FALSE), ""))</f>
        <v/>
      </c>
      <c r="AI628" s="39"/>
      <c r="AJ628" s="39"/>
      <c r="AK628" s="39"/>
      <c r="AL628" s="39"/>
      <c r="AM628" s="39"/>
      <c r="AN628" s="39"/>
      <c r="AO628" s="39"/>
      <c r="AP628" s="41" t="str">
        <f>IF(F628="......", "", _xlfn.IFNA(VLOOKUP(F628, Parameter2!$D$2:$E$15000, 2, FALSE), "Kode aset salah :("))</f>
        <v/>
      </c>
      <c r="AQ628" s="39"/>
      <c r="AR628" s="51"/>
      <c r="AS628" s="52"/>
      <c r="AT628" s="53">
        <f t="shared" si="253"/>
        <v>0</v>
      </c>
      <c r="AU628" s="39" t="str">
        <f t="shared" si="254"/>
        <v/>
      </c>
      <c r="AV628" s="39" t="str">
        <f t="shared" si="255"/>
        <v/>
      </c>
      <c r="AW628" s="39" t="str">
        <f t="shared" si="256"/>
        <v/>
      </c>
      <c r="AX628" s="39" t="str">
        <f t="shared" si="257"/>
        <v/>
      </c>
      <c r="AY628" s="41" t="str">
        <f>IF(G628="...", "", VLOOKUP(G628, UPB!$A$3:$B$5000, 2, FALSE))</f>
        <v/>
      </c>
      <c r="AZ628" s="84"/>
      <c r="BA628" s="76"/>
      <c r="BB628" s="65"/>
      <c r="BC628" s="65"/>
      <c r="BD628" s="54"/>
      <c r="BE628" s="65"/>
      <c r="BF628" s="65"/>
      <c r="BG628" s="65"/>
      <c r="BH628" s="65"/>
      <c r="BI628" s="65"/>
      <c r="BJ628" s="65"/>
      <c r="BK628" s="65"/>
      <c r="BL628" s="65"/>
      <c r="BM628" s="65"/>
      <c r="BN628" s="70"/>
      <c r="BO628" s="65"/>
      <c r="BP628" s="65"/>
      <c r="BQ628" s="65"/>
      <c r="BR628" s="65"/>
      <c r="BS628" s="65"/>
      <c r="BT628" s="65"/>
      <c r="BU628" s="55" t="str">
        <f>IF(AND($D628 &lt;&gt; "", $D628 &lt;&gt; $E628, $F628 &lt;&gt; "x.x.x.x.x.x.x"), VLOOKUP($E628, Parameter!$E$3:$N$5000, 9, FALSE), "")</f>
        <v/>
      </c>
      <c r="BV628" s="55" t="str">
        <f>IF(AND($D628 &lt;&gt; "", $D628 &lt;&gt; $E628, $F628 &lt;&gt; "x.x.x.x.x.x.x"), VLOOKUP($E628, Parameter!$E$3:$N$5000, 10, FALSE), "")</f>
        <v/>
      </c>
      <c r="BW628" s="55" t="str">
        <f>IF(AND($D628 &lt;&gt; "", $D628 &lt;&gt; $E628, $F628 &lt;&gt; "x.x.x.x.x.x.x"), VLOOKUP($C628, Parameter!$A$4:$L$5000, 3, FALSE), "")</f>
        <v/>
      </c>
      <c r="BX628" s="55" t="str">
        <f>IF(AND($D628 &lt;&gt; "", $D628 &lt;&gt; $E628, $F628 &lt;&gt; "x.x.x.x.x.x.x"), VLOOKUP($C628, Parameter!$A$4:$L$5000, 4, FALSE), "")</f>
        <v/>
      </c>
      <c r="BY628" s="56">
        <f t="shared" si="258"/>
        <v>0</v>
      </c>
      <c r="BZ628" s="55" t="str">
        <f t="shared" si="259"/>
        <v>Intra</v>
      </c>
      <c r="CA628" s="55" t="str">
        <f>IF($BZ628="Ekstra", Parameter3!$B$2, "")</f>
        <v/>
      </c>
      <c r="CB628" s="55" t="str">
        <f>IF($BZ628="Ekstra", Parameter3!$C$2, "")</f>
        <v/>
      </c>
      <c r="CC628" s="55" t="str">
        <f>IF($BZ628="Ekstra", VLOOKUP($E628, Parameter!$E$3:$N$5000, 9, FALSE), "")</f>
        <v/>
      </c>
      <c r="CD628" s="55" t="str">
        <f>IF($BZ628="Ekstra", VLOOKUP($E628, Parameter!$E$3:$N$5000, 10, FALSE), "")</f>
        <v/>
      </c>
      <c r="CE628" s="56">
        <f t="shared" si="260"/>
        <v>0</v>
      </c>
      <c r="CF628" s="55" t="str">
        <f t="shared" si="271"/>
        <v/>
      </c>
      <c r="CG628" s="55" t="str">
        <f t="shared" si="271"/>
        <v/>
      </c>
      <c r="CH628" s="55" t="str">
        <f t="shared" si="261"/>
        <v/>
      </c>
      <c r="CI628" s="55" t="str">
        <f>IF($F628="x.x.x.x.x.x.x", VLOOKUP($C628, Parameter!$A$4:$L$5000, 4, FALSE), "")</f>
        <v/>
      </c>
      <c r="CJ628" s="56">
        <f t="shared" si="262"/>
        <v>0</v>
      </c>
      <c r="CM628" s="4" t="str">
        <f t="shared" si="263"/>
        <v>...-...-.....</v>
      </c>
      <c r="CN628" s="57">
        <f t="shared" si="264"/>
        <v>0</v>
      </c>
      <c r="CO628" s="58">
        <f t="shared" si="265"/>
        <v>0</v>
      </c>
      <c r="CP628" s="4" t="str">
        <f t="shared" si="266"/>
        <v/>
      </c>
      <c r="CQ628" s="4" t="b">
        <f t="shared" si="267"/>
        <v>0</v>
      </c>
      <c r="CR628" s="4" t="str">
        <f t="shared" si="268"/>
        <v/>
      </c>
      <c r="CS628" s="4" t="str">
        <f t="shared" si="269"/>
        <v/>
      </c>
      <c r="CT628" s="91" t="b">
        <f t="shared" si="246"/>
        <v>0</v>
      </c>
    </row>
    <row r="629" spans="1:98" s="4" customFormat="1" x14ac:dyDescent="0.25">
      <c r="A629" s="50" t="str">
        <f t="shared" si="247"/>
        <v>...</v>
      </c>
      <c r="B629" s="50" t="str">
        <f t="shared" si="248"/>
        <v>...</v>
      </c>
      <c r="C629" s="50" t="str">
        <f t="shared" si="249"/>
        <v>.....</v>
      </c>
      <c r="D629" s="50" t="str">
        <f>IF($C629=".....","",_xlfn.IFNA(VLOOKUP($C629, Parameter!$A$4:$L$5000, 3, FALSE), ""))</f>
        <v/>
      </c>
      <c r="E629" s="50" t="str">
        <f t="shared" si="250"/>
        <v>.....</v>
      </c>
      <c r="F629" s="50" t="str">
        <f t="shared" si="251"/>
        <v>......</v>
      </c>
      <c r="G629" s="50" t="str">
        <f t="shared" si="252"/>
        <v>...</v>
      </c>
      <c r="H629" s="40">
        <f>IF(E629=".....", 0, _xlfn.IFNA(VLOOKUP($E629, Parameter2!$A$2:$C$5000, 3, FALSE), 0))</f>
        <v>0</v>
      </c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18" t="str">
        <f>IF(C629=".....","",_xlfn.IFNA(VLOOKUP($C629, Parameter!$A$4:$B$5000, 2, FALSE), "Kode belanja salah :("))</f>
        <v/>
      </c>
      <c r="X629" s="35"/>
      <c r="Y629" s="121"/>
      <c r="Z629" s="17"/>
      <c r="AA629" s="20"/>
      <c r="AB629" s="41" t="str">
        <f>IF($C629=".....","",VLOOKUP($C629, Parameter!$A$4:$L$5000, 6, FALSE))</f>
        <v/>
      </c>
      <c r="AC629" s="41" t="str">
        <f>IF($C629=".....","",VLOOKUP($C629, Parameter!$A$4:$L$5000, 7, FALSE))</f>
        <v/>
      </c>
      <c r="AD629" s="41" t="str">
        <f>IF($C629=".....","",VLOOKUP($C629, Parameter!$A$4:$L$5000, 8, FALSE))</f>
        <v/>
      </c>
      <c r="AE629" s="41" t="str">
        <f>IF($C629=".....","",VLOOKUP($C629, Parameter!$A$4:$L$5000, 9, FALSE))</f>
        <v/>
      </c>
      <c r="AF629" s="41" t="str">
        <f>IF($C629=".....","",VLOOKUP($C629, Parameter!$A$4:$L$5000, 10, FALSE))</f>
        <v/>
      </c>
      <c r="AG629" s="41" t="str">
        <f>IF($C629=".....","",VLOOKUP($C629, Parameter!$A$4:$L$5000, 11, FALSE))</f>
        <v/>
      </c>
      <c r="AH629" s="41" t="str">
        <f>IF($C629="..0.0.0.000","",_xlfn.IFNA(VLOOKUP($C629, Parameter!$A$4:$L$5000, 12, FALSE), ""))</f>
        <v/>
      </c>
      <c r="AI629" s="39"/>
      <c r="AJ629" s="39"/>
      <c r="AK629" s="39"/>
      <c r="AL629" s="39"/>
      <c r="AM629" s="39"/>
      <c r="AN629" s="39"/>
      <c r="AO629" s="39"/>
      <c r="AP629" s="41" t="str">
        <f>IF(F629="......", "", _xlfn.IFNA(VLOOKUP(F629, Parameter2!$D$2:$E$15000, 2, FALSE), "Kode aset salah :("))</f>
        <v/>
      </c>
      <c r="AQ629" s="39"/>
      <c r="AR629" s="51"/>
      <c r="AS629" s="52"/>
      <c r="AT629" s="53">
        <f t="shared" si="253"/>
        <v>0</v>
      </c>
      <c r="AU629" s="39" t="str">
        <f t="shared" si="254"/>
        <v/>
      </c>
      <c r="AV629" s="39" t="str">
        <f t="shared" si="255"/>
        <v/>
      </c>
      <c r="AW629" s="39" t="str">
        <f t="shared" si="256"/>
        <v/>
      </c>
      <c r="AX629" s="39" t="str">
        <f t="shared" si="257"/>
        <v/>
      </c>
      <c r="AY629" s="41" t="str">
        <f>IF(G629="...", "", VLOOKUP(G629, UPB!$A$3:$B$5000, 2, FALSE))</f>
        <v/>
      </c>
      <c r="AZ629" s="84"/>
      <c r="BA629" s="76"/>
      <c r="BB629" s="65"/>
      <c r="BC629" s="65"/>
      <c r="BD629" s="54"/>
      <c r="BE629" s="65"/>
      <c r="BF629" s="65"/>
      <c r="BG629" s="65"/>
      <c r="BH629" s="65"/>
      <c r="BI629" s="65"/>
      <c r="BJ629" s="65"/>
      <c r="BK629" s="65"/>
      <c r="BL629" s="65"/>
      <c r="BM629" s="65"/>
      <c r="BN629" s="70"/>
      <c r="BO629" s="65"/>
      <c r="BP629" s="65"/>
      <c r="BQ629" s="65"/>
      <c r="BR629" s="65"/>
      <c r="BS629" s="65"/>
      <c r="BT629" s="65"/>
      <c r="BU629" s="55" t="str">
        <f>IF(AND($D629 &lt;&gt; "", $D629 &lt;&gt; $E629, $F629 &lt;&gt; "x.x.x.x.x.x.x"), VLOOKUP($E629, Parameter!$E$3:$N$5000, 9, FALSE), "")</f>
        <v/>
      </c>
      <c r="BV629" s="55" t="str">
        <f>IF(AND($D629 &lt;&gt; "", $D629 &lt;&gt; $E629, $F629 &lt;&gt; "x.x.x.x.x.x.x"), VLOOKUP($E629, Parameter!$E$3:$N$5000, 10, FALSE), "")</f>
        <v/>
      </c>
      <c r="BW629" s="55" t="str">
        <f>IF(AND($D629 &lt;&gt; "", $D629 &lt;&gt; $E629, $F629 &lt;&gt; "x.x.x.x.x.x.x"), VLOOKUP($C629, Parameter!$A$4:$L$5000, 3, FALSE), "")</f>
        <v/>
      </c>
      <c r="BX629" s="55" t="str">
        <f>IF(AND($D629 &lt;&gt; "", $D629 &lt;&gt; $E629, $F629 &lt;&gt; "x.x.x.x.x.x.x"), VLOOKUP($C629, Parameter!$A$4:$L$5000, 4, FALSE), "")</f>
        <v/>
      </c>
      <c r="BY629" s="56">
        <f t="shared" si="258"/>
        <v>0</v>
      </c>
      <c r="BZ629" s="55" t="str">
        <f t="shared" si="259"/>
        <v>Intra</v>
      </c>
      <c r="CA629" s="55" t="str">
        <f>IF($BZ629="Ekstra", Parameter3!$B$2, "")</f>
        <v/>
      </c>
      <c r="CB629" s="55" t="str">
        <f>IF($BZ629="Ekstra", Parameter3!$C$2, "")</f>
        <v/>
      </c>
      <c r="CC629" s="55" t="str">
        <f>IF($BZ629="Ekstra", VLOOKUP($E629, Parameter!$E$3:$N$5000, 9, FALSE), "")</f>
        <v/>
      </c>
      <c r="CD629" s="55" t="str">
        <f>IF($BZ629="Ekstra", VLOOKUP($E629, Parameter!$E$3:$N$5000, 10, FALSE), "")</f>
        <v/>
      </c>
      <c r="CE629" s="56">
        <f t="shared" si="260"/>
        <v>0</v>
      </c>
      <c r="CF629" s="55" t="str">
        <f t="shared" si="271"/>
        <v/>
      </c>
      <c r="CG629" s="55" t="str">
        <f t="shared" si="271"/>
        <v/>
      </c>
      <c r="CH629" s="55" t="str">
        <f t="shared" si="261"/>
        <v/>
      </c>
      <c r="CI629" s="55" t="str">
        <f>IF($F629="x.x.x.x.x.x.x", VLOOKUP($C629, Parameter!$A$4:$L$5000, 4, FALSE), "")</f>
        <v/>
      </c>
      <c r="CJ629" s="56">
        <f t="shared" si="262"/>
        <v>0</v>
      </c>
      <c r="CM629" s="4" t="str">
        <f t="shared" si="263"/>
        <v>...-...-.....</v>
      </c>
      <c r="CN629" s="57">
        <f t="shared" si="264"/>
        <v>0</v>
      </c>
      <c r="CO629" s="58">
        <f t="shared" si="265"/>
        <v>0</v>
      </c>
      <c r="CP629" s="4" t="str">
        <f t="shared" si="266"/>
        <v/>
      </c>
      <c r="CQ629" s="4" t="b">
        <f t="shared" si="267"/>
        <v>0</v>
      </c>
      <c r="CR629" s="4" t="str">
        <f t="shared" si="268"/>
        <v/>
      </c>
      <c r="CS629" s="4" t="str">
        <f t="shared" si="269"/>
        <v/>
      </c>
      <c r="CT629" s="91" t="b">
        <f t="shared" si="246"/>
        <v>0</v>
      </c>
    </row>
    <row r="630" spans="1:98" s="4" customFormat="1" x14ac:dyDescent="0.25">
      <c r="A630" s="50" t="str">
        <f t="shared" si="247"/>
        <v>...</v>
      </c>
      <c r="B630" s="50" t="str">
        <f t="shared" si="248"/>
        <v>...</v>
      </c>
      <c r="C630" s="50" t="str">
        <f t="shared" si="249"/>
        <v>.....</v>
      </c>
      <c r="D630" s="50" t="str">
        <f>IF($C630=".....","",_xlfn.IFNA(VLOOKUP($C630, Parameter!$A$4:$L$5000, 3, FALSE), ""))</f>
        <v/>
      </c>
      <c r="E630" s="50" t="str">
        <f t="shared" si="250"/>
        <v>.....</v>
      </c>
      <c r="F630" s="50" t="str">
        <f t="shared" si="251"/>
        <v>......</v>
      </c>
      <c r="G630" s="50" t="str">
        <f t="shared" si="252"/>
        <v>...</v>
      </c>
      <c r="H630" s="40">
        <f>IF(E630=".....", 0, _xlfn.IFNA(VLOOKUP($E630, Parameter2!$A$2:$C$5000, 3, FALSE), 0))</f>
        <v>0</v>
      </c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18" t="str">
        <f>IF(C630=".....","",_xlfn.IFNA(VLOOKUP($C630, Parameter!$A$4:$B$5000, 2, FALSE), "Kode belanja salah :("))</f>
        <v/>
      </c>
      <c r="X630" s="35"/>
      <c r="Y630" s="121"/>
      <c r="Z630" s="17"/>
      <c r="AA630" s="20"/>
      <c r="AB630" s="41" t="str">
        <f>IF($C630=".....","",VLOOKUP($C630, Parameter!$A$4:$L$5000, 6, FALSE))</f>
        <v/>
      </c>
      <c r="AC630" s="41" t="str">
        <f>IF($C630=".....","",VLOOKUP($C630, Parameter!$A$4:$L$5000, 7, FALSE))</f>
        <v/>
      </c>
      <c r="AD630" s="41" t="str">
        <f>IF($C630=".....","",VLOOKUP($C630, Parameter!$A$4:$L$5000, 8, FALSE))</f>
        <v/>
      </c>
      <c r="AE630" s="41" t="str">
        <f>IF($C630=".....","",VLOOKUP($C630, Parameter!$A$4:$L$5000, 9, FALSE))</f>
        <v/>
      </c>
      <c r="AF630" s="41" t="str">
        <f>IF($C630=".....","",VLOOKUP($C630, Parameter!$A$4:$L$5000, 10, FALSE))</f>
        <v/>
      </c>
      <c r="AG630" s="41" t="str">
        <f>IF($C630=".....","",VLOOKUP($C630, Parameter!$A$4:$L$5000, 11, FALSE))</f>
        <v/>
      </c>
      <c r="AH630" s="41" t="str">
        <f>IF($C630="..0.0.0.000","",_xlfn.IFNA(VLOOKUP($C630, Parameter!$A$4:$L$5000, 12, FALSE), ""))</f>
        <v/>
      </c>
      <c r="AI630" s="39"/>
      <c r="AJ630" s="39"/>
      <c r="AK630" s="39"/>
      <c r="AL630" s="39"/>
      <c r="AM630" s="39"/>
      <c r="AN630" s="39"/>
      <c r="AO630" s="39"/>
      <c r="AP630" s="41" t="str">
        <f>IF(F630="......", "", _xlfn.IFNA(VLOOKUP(F630, Parameter2!$D$2:$E$15000, 2, FALSE), "Kode aset salah :("))</f>
        <v/>
      </c>
      <c r="AQ630" s="39"/>
      <c r="AR630" s="51"/>
      <c r="AS630" s="52"/>
      <c r="AT630" s="53">
        <f t="shared" si="253"/>
        <v>0</v>
      </c>
      <c r="AU630" s="39" t="str">
        <f t="shared" si="254"/>
        <v/>
      </c>
      <c r="AV630" s="39" t="str">
        <f t="shared" si="255"/>
        <v/>
      </c>
      <c r="AW630" s="39" t="str">
        <f t="shared" si="256"/>
        <v/>
      </c>
      <c r="AX630" s="39" t="str">
        <f t="shared" si="257"/>
        <v/>
      </c>
      <c r="AY630" s="41" t="str">
        <f>IF(G630="...", "", VLOOKUP(G630, UPB!$A$3:$B$5000, 2, FALSE))</f>
        <v/>
      </c>
      <c r="AZ630" s="84"/>
      <c r="BA630" s="76"/>
      <c r="BB630" s="65"/>
      <c r="BC630" s="65"/>
      <c r="BD630" s="54"/>
      <c r="BE630" s="65"/>
      <c r="BF630" s="65"/>
      <c r="BG630" s="65"/>
      <c r="BH630" s="65"/>
      <c r="BI630" s="65"/>
      <c r="BJ630" s="65"/>
      <c r="BK630" s="65"/>
      <c r="BL630" s="65"/>
      <c r="BM630" s="65"/>
      <c r="BN630" s="70"/>
      <c r="BO630" s="65"/>
      <c r="BP630" s="65"/>
      <c r="BQ630" s="65"/>
      <c r="BR630" s="65"/>
      <c r="BS630" s="65"/>
      <c r="BT630" s="65"/>
      <c r="BU630" s="55" t="str">
        <f>IF(AND($D630 &lt;&gt; "", $D630 &lt;&gt; $E630, $F630 &lt;&gt; "x.x.x.x.x.x.x"), VLOOKUP($E630, Parameter!$E$3:$N$5000, 9, FALSE), "")</f>
        <v/>
      </c>
      <c r="BV630" s="55" t="str">
        <f>IF(AND($D630 &lt;&gt; "", $D630 &lt;&gt; $E630, $F630 &lt;&gt; "x.x.x.x.x.x.x"), VLOOKUP($E630, Parameter!$E$3:$N$5000, 10, FALSE), "")</f>
        <v/>
      </c>
      <c r="BW630" s="55" t="str">
        <f>IF(AND($D630 &lt;&gt; "", $D630 &lt;&gt; $E630, $F630 &lt;&gt; "x.x.x.x.x.x.x"), VLOOKUP($C630, Parameter!$A$4:$L$5000, 3, FALSE), "")</f>
        <v/>
      </c>
      <c r="BX630" s="55" t="str">
        <f>IF(AND($D630 &lt;&gt; "", $D630 &lt;&gt; $E630, $F630 &lt;&gt; "x.x.x.x.x.x.x"), VLOOKUP($C630, Parameter!$A$4:$L$5000, 4, FALSE), "")</f>
        <v/>
      </c>
      <c r="BY630" s="56">
        <f t="shared" si="258"/>
        <v>0</v>
      </c>
      <c r="BZ630" s="55" t="str">
        <f t="shared" si="259"/>
        <v>Intra</v>
      </c>
      <c r="CA630" s="55" t="str">
        <f>IF($BZ630="Ekstra", Parameter3!$B$2, "")</f>
        <v/>
      </c>
      <c r="CB630" s="55" t="str">
        <f>IF($BZ630="Ekstra", Parameter3!$C$2, "")</f>
        <v/>
      </c>
      <c r="CC630" s="55" t="str">
        <f>IF($BZ630="Ekstra", VLOOKUP($E630, Parameter!$E$3:$N$5000, 9, FALSE), "")</f>
        <v/>
      </c>
      <c r="CD630" s="55" t="str">
        <f>IF($BZ630="Ekstra", VLOOKUP($E630, Parameter!$E$3:$N$5000, 10, FALSE), "")</f>
        <v/>
      </c>
      <c r="CE630" s="56">
        <f t="shared" si="260"/>
        <v>0</v>
      </c>
      <c r="CF630" s="55" t="str">
        <f t="shared" si="271"/>
        <v/>
      </c>
      <c r="CG630" s="55" t="str">
        <f t="shared" si="271"/>
        <v/>
      </c>
      <c r="CH630" s="55" t="str">
        <f t="shared" si="261"/>
        <v/>
      </c>
      <c r="CI630" s="55" t="str">
        <f>IF($F630="x.x.x.x.x.x.x", VLOOKUP($C630, Parameter!$A$4:$L$5000, 4, FALSE), "")</f>
        <v/>
      </c>
      <c r="CJ630" s="56">
        <f t="shared" si="262"/>
        <v>0</v>
      </c>
      <c r="CM630" s="4" t="str">
        <f t="shared" si="263"/>
        <v>...-...-.....</v>
      </c>
      <c r="CN630" s="57">
        <f t="shared" si="264"/>
        <v>0</v>
      </c>
      <c r="CO630" s="58">
        <f t="shared" si="265"/>
        <v>0</v>
      </c>
      <c r="CP630" s="4" t="str">
        <f t="shared" si="266"/>
        <v/>
      </c>
      <c r="CQ630" s="4" t="b">
        <f t="shared" si="267"/>
        <v>0</v>
      </c>
      <c r="CR630" s="4" t="str">
        <f t="shared" si="268"/>
        <v/>
      </c>
      <c r="CS630" s="4" t="str">
        <f t="shared" si="269"/>
        <v/>
      </c>
      <c r="CT630" s="91" t="b">
        <f t="shared" si="246"/>
        <v>0</v>
      </c>
    </row>
    <row r="631" spans="1:98" s="4" customFormat="1" x14ac:dyDescent="0.25">
      <c r="A631" s="50" t="str">
        <f t="shared" si="247"/>
        <v>...</v>
      </c>
      <c r="B631" s="50" t="str">
        <f t="shared" si="248"/>
        <v>...</v>
      </c>
      <c r="C631" s="50" t="str">
        <f t="shared" si="249"/>
        <v>.....</v>
      </c>
      <c r="D631" s="50" t="str">
        <f>IF($C631=".....","",_xlfn.IFNA(VLOOKUP($C631, Parameter!$A$4:$L$5000, 3, FALSE), ""))</f>
        <v/>
      </c>
      <c r="E631" s="50" t="str">
        <f t="shared" si="250"/>
        <v>.....</v>
      </c>
      <c r="F631" s="50" t="str">
        <f t="shared" si="251"/>
        <v>......</v>
      </c>
      <c r="G631" s="50" t="str">
        <f t="shared" si="252"/>
        <v>...</v>
      </c>
      <c r="H631" s="40">
        <f>IF(E631=".....", 0, _xlfn.IFNA(VLOOKUP($E631, Parameter2!$A$2:$C$5000, 3, FALSE), 0))</f>
        <v>0</v>
      </c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18" t="str">
        <f>IF(C631=".....","",_xlfn.IFNA(VLOOKUP($C631, Parameter!$A$4:$B$5000, 2, FALSE), "Kode belanja salah :("))</f>
        <v/>
      </c>
      <c r="X631" s="35"/>
      <c r="Y631" s="121"/>
      <c r="Z631" s="17"/>
      <c r="AA631" s="20"/>
      <c r="AB631" s="41" t="str">
        <f>IF($C631=".....","",VLOOKUP($C631, Parameter!$A$4:$L$5000, 6, FALSE))</f>
        <v/>
      </c>
      <c r="AC631" s="41" t="str">
        <f>IF($C631=".....","",VLOOKUP($C631, Parameter!$A$4:$L$5000, 7, FALSE))</f>
        <v/>
      </c>
      <c r="AD631" s="41" t="str">
        <f>IF($C631=".....","",VLOOKUP($C631, Parameter!$A$4:$L$5000, 8, FALSE))</f>
        <v/>
      </c>
      <c r="AE631" s="41" t="str">
        <f>IF($C631=".....","",VLOOKUP($C631, Parameter!$A$4:$L$5000, 9, FALSE))</f>
        <v/>
      </c>
      <c r="AF631" s="41" t="str">
        <f>IF($C631=".....","",VLOOKUP($C631, Parameter!$A$4:$L$5000, 10, FALSE))</f>
        <v/>
      </c>
      <c r="AG631" s="41" t="str">
        <f>IF($C631=".....","",VLOOKUP($C631, Parameter!$A$4:$L$5000, 11, FALSE))</f>
        <v/>
      </c>
      <c r="AH631" s="41" t="str">
        <f>IF($C631="..0.0.0.000","",_xlfn.IFNA(VLOOKUP($C631, Parameter!$A$4:$L$5000, 12, FALSE), ""))</f>
        <v/>
      </c>
      <c r="AI631" s="39"/>
      <c r="AJ631" s="39"/>
      <c r="AK631" s="39"/>
      <c r="AL631" s="39"/>
      <c r="AM631" s="39"/>
      <c r="AN631" s="39"/>
      <c r="AO631" s="39"/>
      <c r="AP631" s="41" t="str">
        <f>IF(F631="......", "", _xlfn.IFNA(VLOOKUP(F631, Parameter2!$D$2:$E$15000, 2, FALSE), "Kode aset salah :("))</f>
        <v/>
      </c>
      <c r="AQ631" s="39"/>
      <c r="AR631" s="51"/>
      <c r="AS631" s="52"/>
      <c r="AT631" s="53">
        <f t="shared" si="253"/>
        <v>0</v>
      </c>
      <c r="AU631" s="39" t="str">
        <f t="shared" si="254"/>
        <v/>
      </c>
      <c r="AV631" s="39" t="str">
        <f t="shared" si="255"/>
        <v/>
      </c>
      <c r="AW631" s="39" t="str">
        <f t="shared" si="256"/>
        <v/>
      </c>
      <c r="AX631" s="39" t="str">
        <f t="shared" si="257"/>
        <v/>
      </c>
      <c r="AY631" s="41" t="str">
        <f>IF(G631="...", "", VLOOKUP(G631, UPB!$A$3:$B$5000, 2, FALSE))</f>
        <v/>
      </c>
      <c r="AZ631" s="84"/>
      <c r="BA631" s="76"/>
      <c r="BB631" s="65"/>
      <c r="BC631" s="65"/>
      <c r="BD631" s="54"/>
      <c r="BE631" s="65"/>
      <c r="BF631" s="65"/>
      <c r="BG631" s="65"/>
      <c r="BH631" s="65"/>
      <c r="BI631" s="65"/>
      <c r="BJ631" s="65"/>
      <c r="BK631" s="65"/>
      <c r="BL631" s="65"/>
      <c r="BM631" s="65"/>
      <c r="BN631" s="70"/>
      <c r="BO631" s="65"/>
      <c r="BP631" s="65"/>
      <c r="BQ631" s="65"/>
      <c r="BR631" s="65"/>
      <c r="BS631" s="65"/>
      <c r="BT631" s="65"/>
      <c r="BU631" s="55" t="str">
        <f>IF(AND($D631 &lt;&gt; "", $D631 &lt;&gt; $E631, $F631 &lt;&gt; "x.x.x.x.x.x.x"), VLOOKUP($E631, Parameter!$E$3:$N$5000, 9, FALSE), "")</f>
        <v/>
      </c>
      <c r="BV631" s="55" t="str">
        <f>IF(AND($D631 &lt;&gt; "", $D631 &lt;&gt; $E631, $F631 &lt;&gt; "x.x.x.x.x.x.x"), VLOOKUP($E631, Parameter!$E$3:$N$5000, 10, FALSE), "")</f>
        <v/>
      </c>
      <c r="BW631" s="55" t="str">
        <f>IF(AND($D631 &lt;&gt; "", $D631 &lt;&gt; $E631, $F631 &lt;&gt; "x.x.x.x.x.x.x"), VLOOKUP($C631, Parameter!$A$4:$L$5000, 3, FALSE), "")</f>
        <v/>
      </c>
      <c r="BX631" s="55" t="str">
        <f>IF(AND($D631 &lt;&gt; "", $D631 &lt;&gt; $E631, $F631 &lt;&gt; "x.x.x.x.x.x.x"), VLOOKUP($C631, Parameter!$A$4:$L$5000, 4, FALSE), "")</f>
        <v/>
      </c>
      <c r="BY631" s="56">
        <f t="shared" si="258"/>
        <v>0</v>
      </c>
      <c r="BZ631" s="55" t="str">
        <f t="shared" si="259"/>
        <v>Intra</v>
      </c>
      <c r="CA631" s="55" t="str">
        <f>IF($BZ631="Ekstra", Parameter3!$B$2, "")</f>
        <v/>
      </c>
      <c r="CB631" s="55" t="str">
        <f>IF($BZ631="Ekstra", Parameter3!$C$2, "")</f>
        <v/>
      </c>
      <c r="CC631" s="55" t="str">
        <f>IF($BZ631="Ekstra", VLOOKUP($E631, Parameter!$E$3:$N$5000, 9, FALSE), "")</f>
        <v/>
      </c>
      <c r="CD631" s="55" t="str">
        <f>IF($BZ631="Ekstra", VLOOKUP($E631, Parameter!$E$3:$N$5000, 10, FALSE), "")</f>
        <v/>
      </c>
      <c r="CE631" s="56">
        <f t="shared" si="260"/>
        <v>0</v>
      </c>
      <c r="CF631" s="55" t="str">
        <f t="shared" si="271"/>
        <v/>
      </c>
      <c r="CG631" s="55" t="str">
        <f t="shared" si="271"/>
        <v/>
      </c>
      <c r="CH631" s="55" t="str">
        <f t="shared" si="261"/>
        <v/>
      </c>
      <c r="CI631" s="55" t="str">
        <f>IF($F631="x.x.x.x.x.x.x", VLOOKUP($C631, Parameter!$A$4:$L$5000, 4, FALSE), "")</f>
        <v/>
      </c>
      <c r="CJ631" s="56">
        <f t="shared" si="262"/>
        <v>0</v>
      </c>
      <c r="CM631" s="4" t="str">
        <f t="shared" si="263"/>
        <v>...-...-.....</v>
      </c>
      <c r="CN631" s="57">
        <f t="shared" si="264"/>
        <v>0</v>
      </c>
      <c r="CO631" s="58">
        <f t="shared" si="265"/>
        <v>0</v>
      </c>
      <c r="CP631" s="4" t="str">
        <f t="shared" si="266"/>
        <v/>
      </c>
      <c r="CQ631" s="4" t="b">
        <f t="shared" si="267"/>
        <v>0</v>
      </c>
      <c r="CR631" s="4" t="str">
        <f t="shared" si="268"/>
        <v/>
      </c>
      <c r="CS631" s="4" t="str">
        <f t="shared" si="269"/>
        <v/>
      </c>
      <c r="CT631" s="91" t="b">
        <f t="shared" si="246"/>
        <v>0</v>
      </c>
    </row>
    <row r="632" spans="1:98" s="4" customFormat="1" x14ac:dyDescent="0.25">
      <c r="A632" s="50" t="str">
        <f t="shared" si="247"/>
        <v>...</v>
      </c>
      <c r="B632" s="50" t="str">
        <f t="shared" si="248"/>
        <v>...</v>
      </c>
      <c r="C632" s="50" t="str">
        <f t="shared" si="249"/>
        <v>.....</v>
      </c>
      <c r="D632" s="50" t="str">
        <f>IF($C632=".....","",_xlfn.IFNA(VLOOKUP($C632, Parameter!$A$4:$L$5000, 3, FALSE), ""))</f>
        <v/>
      </c>
      <c r="E632" s="50" t="str">
        <f t="shared" si="250"/>
        <v>.....</v>
      </c>
      <c r="F632" s="50" t="str">
        <f t="shared" si="251"/>
        <v>......</v>
      </c>
      <c r="G632" s="50" t="str">
        <f t="shared" si="252"/>
        <v>...</v>
      </c>
      <c r="H632" s="40">
        <f>IF(E632=".....", 0, _xlfn.IFNA(VLOOKUP($E632, Parameter2!$A$2:$C$5000, 3, FALSE), 0))</f>
        <v>0</v>
      </c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18" t="str">
        <f>IF(C632=".....","",_xlfn.IFNA(VLOOKUP($C632, Parameter!$A$4:$B$5000, 2, FALSE), "Kode belanja salah :("))</f>
        <v/>
      </c>
      <c r="X632" s="35"/>
      <c r="Y632" s="121"/>
      <c r="Z632" s="17"/>
      <c r="AA632" s="20"/>
      <c r="AB632" s="41" t="str">
        <f>IF($C632=".....","",VLOOKUP($C632, Parameter!$A$4:$L$5000, 6, FALSE))</f>
        <v/>
      </c>
      <c r="AC632" s="41" t="str">
        <f>IF($C632=".....","",VLOOKUP($C632, Parameter!$A$4:$L$5000, 7, FALSE))</f>
        <v/>
      </c>
      <c r="AD632" s="41" t="str">
        <f>IF($C632=".....","",VLOOKUP($C632, Parameter!$A$4:$L$5000, 8, FALSE))</f>
        <v/>
      </c>
      <c r="AE632" s="41" t="str">
        <f>IF($C632=".....","",VLOOKUP($C632, Parameter!$A$4:$L$5000, 9, FALSE))</f>
        <v/>
      </c>
      <c r="AF632" s="41" t="str">
        <f>IF($C632=".....","",VLOOKUP($C632, Parameter!$A$4:$L$5000, 10, FALSE))</f>
        <v/>
      </c>
      <c r="AG632" s="41" t="str">
        <f>IF($C632=".....","",VLOOKUP($C632, Parameter!$A$4:$L$5000, 11, FALSE))</f>
        <v/>
      </c>
      <c r="AH632" s="41" t="str">
        <f>IF($C632="..0.0.0.000","",_xlfn.IFNA(VLOOKUP($C632, Parameter!$A$4:$L$5000, 12, FALSE), ""))</f>
        <v/>
      </c>
      <c r="AI632" s="39"/>
      <c r="AJ632" s="39"/>
      <c r="AK632" s="39"/>
      <c r="AL632" s="39"/>
      <c r="AM632" s="39"/>
      <c r="AN632" s="39"/>
      <c r="AO632" s="39"/>
      <c r="AP632" s="41" t="str">
        <f>IF(F632="......", "", _xlfn.IFNA(VLOOKUP(F632, Parameter2!$D$2:$E$15000, 2, FALSE), "Kode aset salah :("))</f>
        <v/>
      </c>
      <c r="AQ632" s="39"/>
      <c r="AR632" s="51"/>
      <c r="AS632" s="52"/>
      <c r="AT632" s="53">
        <f t="shared" si="253"/>
        <v>0</v>
      </c>
      <c r="AU632" s="39" t="str">
        <f t="shared" si="254"/>
        <v/>
      </c>
      <c r="AV632" s="39" t="str">
        <f t="shared" si="255"/>
        <v/>
      </c>
      <c r="AW632" s="39" t="str">
        <f t="shared" si="256"/>
        <v/>
      </c>
      <c r="AX632" s="39" t="str">
        <f t="shared" si="257"/>
        <v/>
      </c>
      <c r="AY632" s="41" t="str">
        <f>IF(G632="...", "", VLOOKUP(G632, UPB!$A$3:$B$5000, 2, FALSE))</f>
        <v/>
      </c>
      <c r="AZ632" s="84"/>
      <c r="BA632" s="76"/>
      <c r="BB632" s="65"/>
      <c r="BC632" s="65"/>
      <c r="BD632" s="54"/>
      <c r="BE632" s="65"/>
      <c r="BF632" s="65"/>
      <c r="BG632" s="65"/>
      <c r="BH632" s="65"/>
      <c r="BI632" s="65"/>
      <c r="BJ632" s="65"/>
      <c r="BK632" s="65"/>
      <c r="BL632" s="65"/>
      <c r="BM632" s="65"/>
      <c r="BN632" s="70"/>
      <c r="BO632" s="65"/>
      <c r="BP632" s="65"/>
      <c r="BQ632" s="65"/>
      <c r="BR632" s="65"/>
      <c r="BS632" s="65"/>
      <c r="BT632" s="65"/>
      <c r="BU632" s="55" t="str">
        <f>IF(AND($D632 &lt;&gt; "", $D632 &lt;&gt; $E632, $F632 &lt;&gt; "x.x.x.x.x.x.x"), VLOOKUP($E632, Parameter!$E$3:$N$5000, 9, FALSE), "")</f>
        <v/>
      </c>
      <c r="BV632" s="55" t="str">
        <f>IF(AND($D632 &lt;&gt; "", $D632 &lt;&gt; $E632, $F632 &lt;&gt; "x.x.x.x.x.x.x"), VLOOKUP($E632, Parameter!$E$3:$N$5000, 10, FALSE), "")</f>
        <v/>
      </c>
      <c r="BW632" s="55" t="str">
        <f>IF(AND($D632 &lt;&gt; "", $D632 &lt;&gt; $E632, $F632 &lt;&gt; "x.x.x.x.x.x.x"), VLOOKUP($C632, Parameter!$A$4:$L$5000, 3, FALSE), "")</f>
        <v/>
      </c>
      <c r="BX632" s="55" t="str">
        <f>IF(AND($D632 &lt;&gt; "", $D632 &lt;&gt; $E632, $F632 &lt;&gt; "x.x.x.x.x.x.x"), VLOOKUP($C632, Parameter!$A$4:$L$5000, 4, FALSE), "")</f>
        <v/>
      </c>
      <c r="BY632" s="56">
        <f t="shared" si="258"/>
        <v>0</v>
      </c>
      <c r="BZ632" s="55" t="str">
        <f t="shared" si="259"/>
        <v>Intra</v>
      </c>
      <c r="CA632" s="55" t="str">
        <f>IF($BZ632="Ekstra", Parameter3!$B$2, "")</f>
        <v/>
      </c>
      <c r="CB632" s="55" t="str">
        <f>IF($BZ632="Ekstra", Parameter3!$C$2, "")</f>
        <v/>
      </c>
      <c r="CC632" s="55" t="str">
        <f>IF($BZ632="Ekstra", VLOOKUP($E632, Parameter!$E$3:$N$5000, 9, FALSE), "")</f>
        <v/>
      </c>
      <c r="CD632" s="55" t="str">
        <f>IF($BZ632="Ekstra", VLOOKUP($E632, Parameter!$E$3:$N$5000, 10, FALSE), "")</f>
        <v/>
      </c>
      <c r="CE632" s="56">
        <f t="shared" si="260"/>
        <v>0</v>
      </c>
      <c r="CF632" s="55" t="str">
        <f t="shared" ref="CF632:CG651" si="272">IF($F632="x.x.x.x.x.x.x", "x.x.x.x.x.x", "")</f>
        <v/>
      </c>
      <c r="CG632" s="55" t="str">
        <f t="shared" si="272"/>
        <v/>
      </c>
      <c r="CH632" s="55" t="str">
        <f t="shared" si="261"/>
        <v/>
      </c>
      <c r="CI632" s="55" t="str">
        <f>IF($F632="x.x.x.x.x.x.x", VLOOKUP($C632, Parameter!$A$4:$L$5000, 4, FALSE), "")</f>
        <v/>
      </c>
      <c r="CJ632" s="56">
        <f t="shared" si="262"/>
        <v>0</v>
      </c>
      <c r="CM632" s="4" t="str">
        <f t="shared" si="263"/>
        <v>...-...-.....</v>
      </c>
      <c r="CN632" s="57">
        <f t="shared" si="264"/>
        <v>0</v>
      </c>
      <c r="CO632" s="58">
        <f t="shared" si="265"/>
        <v>0</v>
      </c>
      <c r="CP632" s="4" t="str">
        <f t="shared" si="266"/>
        <v/>
      </c>
      <c r="CQ632" s="4" t="b">
        <f t="shared" si="267"/>
        <v>0</v>
      </c>
      <c r="CR632" s="4" t="str">
        <f t="shared" si="268"/>
        <v/>
      </c>
      <c r="CS632" s="4" t="str">
        <f t="shared" si="269"/>
        <v/>
      </c>
      <c r="CT632" s="91" t="b">
        <f t="shared" si="246"/>
        <v>0</v>
      </c>
    </row>
    <row r="633" spans="1:98" s="4" customFormat="1" x14ac:dyDescent="0.25">
      <c r="A633" s="50" t="str">
        <f t="shared" si="247"/>
        <v>...</v>
      </c>
      <c r="B633" s="50" t="str">
        <f t="shared" si="248"/>
        <v>...</v>
      </c>
      <c r="C633" s="50" t="str">
        <f t="shared" si="249"/>
        <v>.....</v>
      </c>
      <c r="D633" s="50" t="str">
        <f>IF($C633=".....","",_xlfn.IFNA(VLOOKUP($C633, Parameter!$A$4:$L$5000, 3, FALSE), ""))</f>
        <v/>
      </c>
      <c r="E633" s="50" t="str">
        <f t="shared" si="250"/>
        <v>.....</v>
      </c>
      <c r="F633" s="50" t="str">
        <f t="shared" si="251"/>
        <v>......</v>
      </c>
      <c r="G633" s="50" t="str">
        <f t="shared" si="252"/>
        <v>...</v>
      </c>
      <c r="H633" s="40">
        <f>IF(E633=".....", 0, _xlfn.IFNA(VLOOKUP($E633, Parameter2!$A$2:$C$5000, 3, FALSE), 0))</f>
        <v>0</v>
      </c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18" t="str">
        <f>IF(C633=".....","",_xlfn.IFNA(VLOOKUP($C633, Parameter!$A$4:$B$5000, 2, FALSE), "Kode belanja salah :("))</f>
        <v/>
      </c>
      <c r="X633" s="35"/>
      <c r="Y633" s="121"/>
      <c r="Z633" s="17"/>
      <c r="AA633" s="20"/>
      <c r="AB633" s="41" t="str">
        <f>IF($C633=".....","",VLOOKUP($C633, Parameter!$A$4:$L$5000, 6, FALSE))</f>
        <v/>
      </c>
      <c r="AC633" s="41" t="str">
        <f>IF($C633=".....","",VLOOKUP($C633, Parameter!$A$4:$L$5000, 7, FALSE))</f>
        <v/>
      </c>
      <c r="AD633" s="41" t="str">
        <f>IF($C633=".....","",VLOOKUP($C633, Parameter!$A$4:$L$5000, 8, FALSE))</f>
        <v/>
      </c>
      <c r="AE633" s="41" t="str">
        <f>IF($C633=".....","",VLOOKUP($C633, Parameter!$A$4:$L$5000, 9, FALSE))</f>
        <v/>
      </c>
      <c r="AF633" s="41" t="str">
        <f>IF($C633=".....","",VLOOKUP($C633, Parameter!$A$4:$L$5000, 10, FALSE))</f>
        <v/>
      </c>
      <c r="AG633" s="41" t="str">
        <f>IF($C633=".....","",VLOOKUP($C633, Parameter!$A$4:$L$5000, 11, FALSE))</f>
        <v/>
      </c>
      <c r="AH633" s="41" t="str">
        <f>IF($C633="..0.0.0.000","",_xlfn.IFNA(VLOOKUP($C633, Parameter!$A$4:$L$5000, 12, FALSE), ""))</f>
        <v/>
      </c>
      <c r="AI633" s="39"/>
      <c r="AJ633" s="39"/>
      <c r="AK633" s="39"/>
      <c r="AL633" s="39"/>
      <c r="AM633" s="39"/>
      <c r="AN633" s="39"/>
      <c r="AO633" s="39"/>
      <c r="AP633" s="41" t="str">
        <f>IF(F633="......", "", _xlfn.IFNA(VLOOKUP(F633, Parameter2!$D$2:$E$15000, 2, FALSE), "Kode aset salah :("))</f>
        <v/>
      </c>
      <c r="AQ633" s="39"/>
      <c r="AR633" s="51"/>
      <c r="AS633" s="52"/>
      <c r="AT633" s="53">
        <f t="shared" si="253"/>
        <v>0</v>
      </c>
      <c r="AU633" s="39" t="str">
        <f t="shared" si="254"/>
        <v/>
      </c>
      <c r="AV633" s="39" t="str">
        <f t="shared" si="255"/>
        <v/>
      </c>
      <c r="AW633" s="39" t="str">
        <f t="shared" si="256"/>
        <v/>
      </c>
      <c r="AX633" s="39" t="str">
        <f t="shared" si="257"/>
        <v/>
      </c>
      <c r="AY633" s="41" t="str">
        <f>IF(G633="...", "", VLOOKUP(G633, UPB!$A$3:$B$5000, 2, FALSE))</f>
        <v/>
      </c>
      <c r="AZ633" s="84"/>
      <c r="BA633" s="76"/>
      <c r="BB633" s="65"/>
      <c r="BC633" s="65"/>
      <c r="BD633" s="54"/>
      <c r="BE633" s="65"/>
      <c r="BF633" s="65"/>
      <c r="BG633" s="65"/>
      <c r="BH633" s="65"/>
      <c r="BI633" s="65"/>
      <c r="BJ633" s="65"/>
      <c r="BK633" s="65"/>
      <c r="BL633" s="65"/>
      <c r="BM633" s="65"/>
      <c r="BN633" s="70"/>
      <c r="BO633" s="65"/>
      <c r="BP633" s="65"/>
      <c r="BQ633" s="65"/>
      <c r="BR633" s="65"/>
      <c r="BS633" s="65"/>
      <c r="BT633" s="65"/>
      <c r="BU633" s="55" t="str">
        <f>IF(AND($D633 &lt;&gt; "", $D633 &lt;&gt; $E633, $F633 &lt;&gt; "x.x.x.x.x.x.x"), VLOOKUP($E633, Parameter!$E$3:$N$5000, 9, FALSE), "")</f>
        <v/>
      </c>
      <c r="BV633" s="55" t="str">
        <f>IF(AND($D633 &lt;&gt; "", $D633 &lt;&gt; $E633, $F633 &lt;&gt; "x.x.x.x.x.x.x"), VLOOKUP($E633, Parameter!$E$3:$N$5000, 10, FALSE), "")</f>
        <v/>
      </c>
      <c r="BW633" s="55" t="str">
        <f>IF(AND($D633 &lt;&gt; "", $D633 &lt;&gt; $E633, $F633 &lt;&gt; "x.x.x.x.x.x.x"), VLOOKUP($C633, Parameter!$A$4:$L$5000, 3, FALSE), "")</f>
        <v/>
      </c>
      <c r="BX633" s="55" t="str">
        <f>IF(AND($D633 &lt;&gt; "", $D633 &lt;&gt; $E633, $F633 &lt;&gt; "x.x.x.x.x.x.x"), VLOOKUP($C633, Parameter!$A$4:$L$5000, 4, FALSE), "")</f>
        <v/>
      </c>
      <c r="BY633" s="56">
        <f t="shared" si="258"/>
        <v>0</v>
      </c>
      <c r="BZ633" s="55" t="str">
        <f t="shared" si="259"/>
        <v>Intra</v>
      </c>
      <c r="CA633" s="55" t="str">
        <f>IF($BZ633="Ekstra", Parameter3!$B$2, "")</f>
        <v/>
      </c>
      <c r="CB633" s="55" t="str">
        <f>IF($BZ633="Ekstra", Parameter3!$C$2, "")</f>
        <v/>
      </c>
      <c r="CC633" s="55" t="str">
        <f>IF($BZ633="Ekstra", VLOOKUP($E633, Parameter!$E$3:$N$5000, 9, FALSE), "")</f>
        <v/>
      </c>
      <c r="CD633" s="55" t="str">
        <f>IF($BZ633="Ekstra", VLOOKUP($E633, Parameter!$E$3:$N$5000, 10, FALSE), "")</f>
        <v/>
      </c>
      <c r="CE633" s="56">
        <f t="shared" si="260"/>
        <v>0</v>
      </c>
      <c r="CF633" s="55" t="str">
        <f t="shared" si="272"/>
        <v/>
      </c>
      <c r="CG633" s="55" t="str">
        <f t="shared" si="272"/>
        <v/>
      </c>
      <c r="CH633" s="55" t="str">
        <f t="shared" si="261"/>
        <v/>
      </c>
      <c r="CI633" s="55" t="str">
        <f>IF($F633="x.x.x.x.x.x.x", VLOOKUP($C633, Parameter!$A$4:$L$5000, 4, FALSE), "")</f>
        <v/>
      </c>
      <c r="CJ633" s="56">
        <f t="shared" si="262"/>
        <v>0</v>
      </c>
      <c r="CM633" s="4" t="str">
        <f t="shared" si="263"/>
        <v>...-...-.....</v>
      </c>
      <c r="CN633" s="57">
        <f t="shared" si="264"/>
        <v>0</v>
      </c>
      <c r="CO633" s="58">
        <f t="shared" si="265"/>
        <v>0</v>
      </c>
      <c r="CP633" s="4" t="str">
        <f t="shared" si="266"/>
        <v/>
      </c>
      <c r="CQ633" s="4" t="b">
        <f t="shared" si="267"/>
        <v>0</v>
      </c>
      <c r="CR633" s="4" t="str">
        <f t="shared" si="268"/>
        <v/>
      </c>
      <c r="CS633" s="4" t="str">
        <f t="shared" si="269"/>
        <v/>
      </c>
      <c r="CT633" s="91" t="b">
        <f t="shared" si="246"/>
        <v>0</v>
      </c>
    </row>
    <row r="634" spans="1:98" s="4" customFormat="1" x14ac:dyDescent="0.25">
      <c r="A634" s="50" t="str">
        <f t="shared" si="247"/>
        <v>...</v>
      </c>
      <c r="B634" s="50" t="str">
        <f t="shared" si="248"/>
        <v>...</v>
      </c>
      <c r="C634" s="50" t="str">
        <f t="shared" si="249"/>
        <v>.....</v>
      </c>
      <c r="D634" s="50" t="str">
        <f>IF($C634=".....","",_xlfn.IFNA(VLOOKUP($C634, Parameter!$A$4:$L$5000, 3, FALSE), ""))</f>
        <v/>
      </c>
      <c r="E634" s="50" t="str">
        <f t="shared" si="250"/>
        <v>.....</v>
      </c>
      <c r="F634" s="50" t="str">
        <f t="shared" si="251"/>
        <v>......</v>
      </c>
      <c r="G634" s="50" t="str">
        <f t="shared" si="252"/>
        <v>...</v>
      </c>
      <c r="H634" s="40">
        <f>IF(E634=".....", 0, _xlfn.IFNA(VLOOKUP($E634, Parameter2!$A$2:$C$5000, 3, FALSE), 0))</f>
        <v>0</v>
      </c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18" t="str">
        <f>IF(C634=".....","",_xlfn.IFNA(VLOOKUP($C634, Parameter!$A$4:$B$5000, 2, FALSE), "Kode belanja salah :("))</f>
        <v/>
      </c>
      <c r="X634" s="35"/>
      <c r="Y634" s="121"/>
      <c r="Z634" s="17"/>
      <c r="AA634" s="20"/>
      <c r="AB634" s="41" t="str">
        <f>IF($C634=".....","",VLOOKUP($C634, Parameter!$A$4:$L$5000, 6, FALSE))</f>
        <v/>
      </c>
      <c r="AC634" s="41" t="str">
        <f>IF($C634=".....","",VLOOKUP($C634, Parameter!$A$4:$L$5000, 7, FALSE))</f>
        <v/>
      </c>
      <c r="AD634" s="41" t="str">
        <f>IF($C634=".....","",VLOOKUP($C634, Parameter!$A$4:$L$5000, 8, FALSE))</f>
        <v/>
      </c>
      <c r="AE634" s="41" t="str">
        <f>IF($C634=".....","",VLOOKUP($C634, Parameter!$A$4:$L$5000, 9, FALSE))</f>
        <v/>
      </c>
      <c r="AF634" s="41" t="str">
        <f>IF($C634=".....","",VLOOKUP($C634, Parameter!$A$4:$L$5000, 10, FALSE))</f>
        <v/>
      </c>
      <c r="AG634" s="41" t="str">
        <f>IF($C634=".....","",VLOOKUP($C634, Parameter!$A$4:$L$5000, 11, FALSE))</f>
        <v/>
      </c>
      <c r="AH634" s="41" t="str">
        <f>IF($C634="..0.0.0.000","",_xlfn.IFNA(VLOOKUP($C634, Parameter!$A$4:$L$5000, 12, FALSE), ""))</f>
        <v/>
      </c>
      <c r="AI634" s="39"/>
      <c r="AJ634" s="39"/>
      <c r="AK634" s="39"/>
      <c r="AL634" s="39"/>
      <c r="AM634" s="39"/>
      <c r="AN634" s="39"/>
      <c r="AO634" s="39"/>
      <c r="AP634" s="41" t="str">
        <f>IF(F634="......", "", _xlfn.IFNA(VLOOKUP(F634, Parameter2!$D$2:$E$15000, 2, FALSE), "Kode aset salah :("))</f>
        <v/>
      </c>
      <c r="AQ634" s="39"/>
      <c r="AR634" s="51"/>
      <c r="AS634" s="52"/>
      <c r="AT634" s="53">
        <f t="shared" si="253"/>
        <v>0</v>
      </c>
      <c r="AU634" s="39" t="str">
        <f t="shared" si="254"/>
        <v/>
      </c>
      <c r="AV634" s="39" t="str">
        <f t="shared" si="255"/>
        <v/>
      </c>
      <c r="AW634" s="39" t="str">
        <f t="shared" si="256"/>
        <v/>
      </c>
      <c r="AX634" s="39" t="str">
        <f t="shared" si="257"/>
        <v/>
      </c>
      <c r="AY634" s="41" t="str">
        <f>IF(G634="...", "", VLOOKUP(G634, UPB!$A$3:$B$5000, 2, FALSE))</f>
        <v/>
      </c>
      <c r="AZ634" s="84"/>
      <c r="BA634" s="76"/>
      <c r="BB634" s="65"/>
      <c r="BC634" s="65"/>
      <c r="BD634" s="54"/>
      <c r="BE634" s="65"/>
      <c r="BF634" s="65"/>
      <c r="BG634" s="65"/>
      <c r="BH634" s="65"/>
      <c r="BI634" s="65"/>
      <c r="BJ634" s="65"/>
      <c r="BK634" s="65"/>
      <c r="BL634" s="65"/>
      <c r="BM634" s="65"/>
      <c r="BN634" s="70"/>
      <c r="BO634" s="65"/>
      <c r="BP634" s="65"/>
      <c r="BQ634" s="65"/>
      <c r="BR634" s="65"/>
      <c r="BS634" s="65"/>
      <c r="BT634" s="65"/>
      <c r="BU634" s="55" t="str">
        <f>IF(AND($D634 &lt;&gt; "", $D634 &lt;&gt; $E634, $F634 &lt;&gt; "x.x.x.x.x.x.x"), VLOOKUP($E634, Parameter!$E$3:$N$5000, 9, FALSE), "")</f>
        <v/>
      </c>
      <c r="BV634" s="55" t="str">
        <f>IF(AND($D634 &lt;&gt; "", $D634 &lt;&gt; $E634, $F634 &lt;&gt; "x.x.x.x.x.x.x"), VLOOKUP($E634, Parameter!$E$3:$N$5000, 10, FALSE), "")</f>
        <v/>
      </c>
      <c r="BW634" s="55" t="str">
        <f>IF(AND($D634 &lt;&gt; "", $D634 &lt;&gt; $E634, $F634 &lt;&gt; "x.x.x.x.x.x.x"), VLOOKUP($C634, Parameter!$A$4:$L$5000, 3, FALSE), "")</f>
        <v/>
      </c>
      <c r="BX634" s="55" t="str">
        <f>IF(AND($D634 &lt;&gt; "", $D634 &lt;&gt; $E634, $F634 &lt;&gt; "x.x.x.x.x.x.x"), VLOOKUP($C634, Parameter!$A$4:$L$5000, 4, FALSE), "")</f>
        <v/>
      </c>
      <c r="BY634" s="56">
        <f t="shared" si="258"/>
        <v>0</v>
      </c>
      <c r="BZ634" s="55" t="str">
        <f t="shared" si="259"/>
        <v>Intra</v>
      </c>
      <c r="CA634" s="55" t="str">
        <f>IF($BZ634="Ekstra", Parameter3!$B$2, "")</f>
        <v/>
      </c>
      <c r="CB634" s="55" t="str">
        <f>IF($BZ634="Ekstra", Parameter3!$C$2, "")</f>
        <v/>
      </c>
      <c r="CC634" s="55" t="str">
        <f>IF($BZ634="Ekstra", VLOOKUP($E634, Parameter!$E$3:$N$5000, 9, FALSE), "")</f>
        <v/>
      </c>
      <c r="CD634" s="55" t="str">
        <f>IF($BZ634="Ekstra", VLOOKUP($E634, Parameter!$E$3:$N$5000, 10, FALSE), "")</f>
        <v/>
      </c>
      <c r="CE634" s="56">
        <f t="shared" si="260"/>
        <v>0</v>
      </c>
      <c r="CF634" s="55" t="str">
        <f t="shared" si="272"/>
        <v/>
      </c>
      <c r="CG634" s="55" t="str">
        <f t="shared" si="272"/>
        <v/>
      </c>
      <c r="CH634" s="55" t="str">
        <f t="shared" si="261"/>
        <v/>
      </c>
      <c r="CI634" s="55" t="str">
        <f>IF($F634="x.x.x.x.x.x.x", VLOOKUP($C634, Parameter!$A$4:$L$5000, 4, FALSE), "")</f>
        <v/>
      </c>
      <c r="CJ634" s="56">
        <f t="shared" si="262"/>
        <v>0</v>
      </c>
      <c r="CM634" s="4" t="str">
        <f t="shared" si="263"/>
        <v>...-...-.....</v>
      </c>
      <c r="CN634" s="57">
        <f t="shared" si="264"/>
        <v>0</v>
      </c>
      <c r="CO634" s="58">
        <f t="shared" si="265"/>
        <v>0</v>
      </c>
      <c r="CP634" s="4" t="str">
        <f t="shared" si="266"/>
        <v/>
      </c>
      <c r="CQ634" s="4" t="b">
        <f t="shared" si="267"/>
        <v>0</v>
      </c>
      <c r="CR634" s="4" t="str">
        <f t="shared" si="268"/>
        <v/>
      </c>
      <c r="CS634" s="4" t="str">
        <f t="shared" si="269"/>
        <v/>
      </c>
      <c r="CT634" s="91" t="b">
        <f t="shared" si="246"/>
        <v>0</v>
      </c>
    </row>
    <row r="635" spans="1:98" s="4" customFormat="1" x14ac:dyDescent="0.25">
      <c r="A635" s="50" t="str">
        <f t="shared" si="247"/>
        <v>...</v>
      </c>
      <c r="B635" s="50" t="str">
        <f t="shared" si="248"/>
        <v>...</v>
      </c>
      <c r="C635" s="50" t="str">
        <f t="shared" si="249"/>
        <v>.....</v>
      </c>
      <c r="D635" s="50" t="str">
        <f>IF($C635=".....","",_xlfn.IFNA(VLOOKUP($C635, Parameter!$A$4:$L$5000, 3, FALSE), ""))</f>
        <v/>
      </c>
      <c r="E635" s="50" t="str">
        <f t="shared" si="250"/>
        <v>.....</v>
      </c>
      <c r="F635" s="50" t="str">
        <f t="shared" si="251"/>
        <v>......</v>
      </c>
      <c r="G635" s="50" t="str">
        <f t="shared" si="252"/>
        <v>...</v>
      </c>
      <c r="H635" s="40">
        <f>IF(E635=".....", 0, _xlfn.IFNA(VLOOKUP($E635, Parameter2!$A$2:$C$5000, 3, FALSE), 0))</f>
        <v>0</v>
      </c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18" t="str">
        <f>IF(C635=".....","",_xlfn.IFNA(VLOOKUP($C635, Parameter!$A$4:$B$5000, 2, FALSE), "Kode belanja salah :("))</f>
        <v/>
      </c>
      <c r="X635" s="35"/>
      <c r="Y635" s="121"/>
      <c r="Z635" s="17"/>
      <c r="AA635" s="20"/>
      <c r="AB635" s="41" t="str">
        <f>IF($C635=".....","",VLOOKUP($C635, Parameter!$A$4:$L$5000, 6, FALSE))</f>
        <v/>
      </c>
      <c r="AC635" s="41" t="str">
        <f>IF($C635=".....","",VLOOKUP($C635, Parameter!$A$4:$L$5000, 7, FALSE))</f>
        <v/>
      </c>
      <c r="AD635" s="41" t="str">
        <f>IF($C635=".....","",VLOOKUP($C635, Parameter!$A$4:$L$5000, 8, FALSE))</f>
        <v/>
      </c>
      <c r="AE635" s="41" t="str">
        <f>IF($C635=".....","",VLOOKUP($C635, Parameter!$A$4:$L$5000, 9, FALSE))</f>
        <v/>
      </c>
      <c r="AF635" s="41" t="str">
        <f>IF($C635=".....","",VLOOKUP($C635, Parameter!$A$4:$L$5000, 10, FALSE))</f>
        <v/>
      </c>
      <c r="AG635" s="41" t="str">
        <f>IF($C635=".....","",VLOOKUP($C635, Parameter!$A$4:$L$5000, 11, FALSE))</f>
        <v/>
      </c>
      <c r="AH635" s="41" t="str">
        <f>IF($C635="..0.0.0.000","",_xlfn.IFNA(VLOOKUP($C635, Parameter!$A$4:$L$5000, 12, FALSE), ""))</f>
        <v/>
      </c>
      <c r="AI635" s="39"/>
      <c r="AJ635" s="39"/>
      <c r="AK635" s="39"/>
      <c r="AL635" s="39"/>
      <c r="AM635" s="39"/>
      <c r="AN635" s="39"/>
      <c r="AO635" s="39"/>
      <c r="AP635" s="41" t="str">
        <f>IF(F635="......", "", _xlfn.IFNA(VLOOKUP(F635, Parameter2!$D$2:$E$15000, 2, FALSE), "Kode aset salah :("))</f>
        <v/>
      </c>
      <c r="AQ635" s="39"/>
      <c r="AR635" s="51"/>
      <c r="AS635" s="52"/>
      <c r="AT635" s="53">
        <f t="shared" si="253"/>
        <v>0</v>
      </c>
      <c r="AU635" s="39" t="str">
        <f t="shared" si="254"/>
        <v/>
      </c>
      <c r="AV635" s="39" t="str">
        <f t="shared" si="255"/>
        <v/>
      </c>
      <c r="AW635" s="39" t="str">
        <f t="shared" si="256"/>
        <v/>
      </c>
      <c r="AX635" s="39" t="str">
        <f t="shared" si="257"/>
        <v/>
      </c>
      <c r="AY635" s="41" t="str">
        <f>IF(G635="...", "", VLOOKUP(G635, UPB!$A$3:$B$5000, 2, FALSE))</f>
        <v/>
      </c>
      <c r="AZ635" s="84"/>
      <c r="BA635" s="76"/>
      <c r="BB635" s="65"/>
      <c r="BC635" s="65"/>
      <c r="BD635" s="54"/>
      <c r="BE635" s="65"/>
      <c r="BF635" s="65"/>
      <c r="BG635" s="65"/>
      <c r="BH635" s="65"/>
      <c r="BI635" s="65"/>
      <c r="BJ635" s="65"/>
      <c r="BK635" s="65"/>
      <c r="BL635" s="65"/>
      <c r="BM635" s="65"/>
      <c r="BN635" s="70"/>
      <c r="BO635" s="65"/>
      <c r="BP635" s="65"/>
      <c r="BQ635" s="65"/>
      <c r="BR635" s="65"/>
      <c r="BS635" s="65"/>
      <c r="BT635" s="65"/>
      <c r="BU635" s="55" t="str">
        <f>IF(AND($D635 &lt;&gt; "", $D635 &lt;&gt; $E635, $F635 &lt;&gt; "x.x.x.x.x.x.x"), VLOOKUP($E635, Parameter!$E$3:$N$5000, 9, FALSE), "")</f>
        <v/>
      </c>
      <c r="BV635" s="55" t="str">
        <f>IF(AND($D635 &lt;&gt; "", $D635 &lt;&gt; $E635, $F635 &lt;&gt; "x.x.x.x.x.x.x"), VLOOKUP($E635, Parameter!$E$3:$N$5000, 10, FALSE), "")</f>
        <v/>
      </c>
      <c r="BW635" s="55" t="str">
        <f>IF(AND($D635 &lt;&gt; "", $D635 &lt;&gt; $E635, $F635 &lt;&gt; "x.x.x.x.x.x.x"), VLOOKUP($C635, Parameter!$A$4:$L$5000, 3, FALSE), "")</f>
        <v/>
      </c>
      <c r="BX635" s="55" t="str">
        <f>IF(AND($D635 &lt;&gt; "", $D635 &lt;&gt; $E635, $F635 &lt;&gt; "x.x.x.x.x.x.x"), VLOOKUP($C635, Parameter!$A$4:$L$5000, 4, FALSE), "")</f>
        <v/>
      </c>
      <c r="BY635" s="56">
        <f t="shared" si="258"/>
        <v>0</v>
      </c>
      <c r="BZ635" s="55" t="str">
        <f t="shared" si="259"/>
        <v>Intra</v>
      </c>
      <c r="CA635" s="55" t="str">
        <f>IF($BZ635="Ekstra", Parameter3!$B$2, "")</f>
        <v/>
      </c>
      <c r="CB635" s="55" t="str">
        <f>IF($BZ635="Ekstra", Parameter3!$C$2, "")</f>
        <v/>
      </c>
      <c r="CC635" s="55" t="str">
        <f>IF($BZ635="Ekstra", VLOOKUP($E635, Parameter!$E$3:$N$5000, 9, FALSE), "")</f>
        <v/>
      </c>
      <c r="CD635" s="55" t="str">
        <f>IF($BZ635="Ekstra", VLOOKUP($E635, Parameter!$E$3:$N$5000, 10, FALSE), "")</f>
        <v/>
      </c>
      <c r="CE635" s="56">
        <f t="shared" si="260"/>
        <v>0</v>
      </c>
      <c r="CF635" s="55" t="str">
        <f t="shared" si="272"/>
        <v/>
      </c>
      <c r="CG635" s="55" t="str">
        <f t="shared" si="272"/>
        <v/>
      </c>
      <c r="CH635" s="55" t="str">
        <f t="shared" si="261"/>
        <v/>
      </c>
      <c r="CI635" s="55" t="str">
        <f>IF($F635="x.x.x.x.x.x.x", VLOOKUP($C635, Parameter!$A$4:$L$5000, 4, FALSE), "")</f>
        <v/>
      </c>
      <c r="CJ635" s="56">
        <f t="shared" si="262"/>
        <v>0</v>
      </c>
      <c r="CM635" s="4" t="str">
        <f t="shared" si="263"/>
        <v>...-...-.....</v>
      </c>
      <c r="CN635" s="57">
        <f t="shared" si="264"/>
        <v>0</v>
      </c>
      <c r="CO635" s="58">
        <f t="shared" si="265"/>
        <v>0</v>
      </c>
      <c r="CP635" s="4" t="str">
        <f t="shared" si="266"/>
        <v/>
      </c>
      <c r="CQ635" s="4" t="b">
        <f t="shared" si="267"/>
        <v>0</v>
      </c>
      <c r="CR635" s="4" t="str">
        <f t="shared" si="268"/>
        <v/>
      </c>
      <c r="CS635" s="4" t="str">
        <f t="shared" si="269"/>
        <v/>
      </c>
      <c r="CT635" s="91" t="b">
        <f t="shared" si="246"/>
        <v>0</v>
      </c>
    </row>
    <row r="636" spans="1:98" s="4" customFormat="1" x14ac:dyDescent="0.25">
      <c r="A636" s="50" t="str">
        <f t="shared" si="247"/>
        <v>...</v>
      </c>
      <c r="B636" s="50" t="str">
        <f t="shared" si="248"/>
        <v>...</v>
      </c>
      <c r="C636" s="50" t="str">
        <f t="shared" si="249"/>
        <v>.....</v>
      </c>
      <c r="D636" s="50" t="str">
        <f>IF($C636=".....","",_xlfn.IFNA(VLOOKUP($C636, Parameter!$A$4:$L$5000, 3, FALSE), ""))</f>
        <v/>
      </c>
      <c r="E636" s="50" t="str">
        <f t="shared" si="250"/>
        <v>.....</v>
      </c>
      <c r="F636" s="50" t="str">
        <f t="shared" si="251"/>
        <v>......</v>
      </c>
      <c r="G636" s="50" t="str">
        <f t="shared" si="252"/>
        <v>...</v>
      </c>
      <c r="H636" s="40">
        <f>IF(E636=".....", 0, _xlfn.IFNA(VLOOKUP($E636, Parameter2!$A$2:$C$5000, 3, FALSE), 0))</f>
        <v>0</v>
      </c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18" t="str">
        <f>IF(C636=".....","",_xlfn.IFNA(VLOOKUP($C636, Parameter!$A$4:$B$5000, 2, FALSE), "Kode belanja salah :("))</f>
        <v/>
      </c>
      <c r="X636" s="35"/>
      <c r="Y636" s="121"/>
      <c r="Z636" s="17"/>
      <c r="AA636" s="20"/>
      <c r="AB636" s="41" t="str">
        <f>IF($C636=".....","",VLOOKUP($C636, Parameter!$A$4:$L$5000, 6, FALSE))</f>
        <v/>
      </c>
      <c r="AC636" s="41" t="str">
        <f>IF($C636=".....","",VLOOKUP($C636, Parameter!$A$4:$L$5000, 7, FALSE))</f>
        <v/>
      </c>
      <c r="AD636" s="41" t="str">
        <f>IF($C636=".....","",VLOOKUP($C636, Parameter!$A$4:$L$5000, 8, FALSE))</f>
        <v/>
      </c>
      <c r="AE636" s="41" t="str">
        <f>IF($C636=".....","",VLOOKUP($C636, Parameter!$A$4:$L$5000, 9, FALSE))</f>
        <v/>
      </c>
      <c r="AF636" s="41" t="str">
        <f>IF($C636=".....","",VLOOKUP($C636, Parameter!$A$4:$L$5000, 10, FALSE))</f>
        <v/>
      </c>
      <c r="AG636" s="41" t="str">
        <f>IF($C636=".....","",VLOOKUP($C636, Parameter!$A$4:$L$5000, 11, FALSE))</f>
        <v/>
      </c>
      <c r="AH636" s="41" t="str">
        <f>IF($C636="..0.0.0.000","",_xlfn.IFNA(VLOOKUP($C636, Parameter!$A$4:$L$5000, 12, FALSE), ""))</f>
        <v/>
      </c>
      <c r="AI636" s="39"/>
      <c r="AJ636" s="39"/>
      <c r="AK636" s="39"/>
      <c r="AL636" s="39"/>
      <c r="AM636" s="39"/>
      <c r="AN636" s="39"/>
      <c r="AO636" s="39"/>
      <c r="AP636" s="41" t="str">
        <f>IF(F636="......", "", _xlfn.IFNA(VLOOKUP(F636, Parameter2!$D$2:$E$15000, 2, FALSE), "Kode aset salah :("))</f>
        <v/>
      </c>
      <c r="AQ636" s="39"/>
      <c r="AR636" s="51"/>
      <c r="AS636" s="52"/>
      <c r="AT636" s="53">
        <f t="shared" si="253"/>
        <v>0</v>
      </c>
      <c r="AU636" s="39" t="str">
        <f t="shared" si="254"/>
        <v/>
      </c>
      <c r="AV636" s="39" t="str">
        <f t="shared" si="255"/>
        <v/>
      </c>
      <c r="AW636" s="39" t="str">
        <f t="shared" si="256"/>
        <v/>
      </c>
      <c r="AX636" s="39" t="str">
        <f t="shared" si="257"/>
        <v/>
      </c>
      <c r="AY636" s="41" t="str">
        <f>IF(G636="...", "", VLOOKUP(G636, UPB!$A$3:$B$5000, 2, FALSE))</f>
        <v/>
      </c>
      <c r="AZ636" s="84"/>
      <c r="BA636" s="76"/>
      <c r="BB636" s="65"/>
      <c r="BC636" s="65"/>
      <c r="BD636" s="54"/>
      <c r="BE636" s="65"/>
      <c r="BF636" s="65"/>
      <c r="BG636" s="65"/>
      <c r="BH636" s="65"/>
      <c r="BI636" s="65"/>
      <c r="BJ636" s="65"/>
      <c r="BK636" s="65"/>
      <c r="BL636" s="65"/>
      <c r="BM636" s="65"/>
      <c r="BN636" s="70"/>
      <c r="BO636" s="65"/>
      <c r="BP636" s="65"/>
      <c r="BQ636" s="65"/>
      <c r="BR636" s="65"/>
      <c r="BS636" s="65"/>
      <c r="BT636" s="65"/>
      <c r="BU636" s="55" t="str">
        <f>IF(AND($D636 &lt;&gt; "", $D636 &lt;&gt; $E636, $F636 &lt;&gt; "x.x.x.x.x.x.x"), VLOOKUP($E636, Parameter!$E$3:$N$5000, 9, FALSE), "")</f>
        <v/>
      </c>
      <c r="BV636" s="55" t="str">
        <f>IF(AND($D636 &lt;&gt; "", $D636 &lt;&gt; $E636, $F636 &lt;&gt; "x.x.x.x.x.x.x"), VLOOKUP($E636, Parameter!$E$3:$N$5000, 10, FALSE), "")</f>
        <v/>
      </c>
      <c r="BW636" s="55" t="str">
        <f>IF(AND($D636 &lt;&gt; "", $D636 &lt;&gt; $E636, $F636 &lt;&gt; "x.x.x.x.x.x.x"), VLOOKUP($C636, Parameter!$A$4:$L$5000, 3, FALSE), "")</f>
        <v/>
      </c>
      <c r="BX636" s="55" t="str">
        <f>IF(AND($D636 &lt;&gt; "", $D636 &lt;&gt; $E636, $F636 &lt;&gt; "x.x.x.x.x.x.x"), VLOOKUP($C636, Parameter!$A$4:$L$5000, 4, FALSE), "")</f>
        <v/>
      </c>
      <c r="BY636" s="56">
        <f t="shared" si="258"/>
        <v>0</v>
      </c>
      <c r="BZ636" s="55" t="str">
        <f t="shared" si="259"/>
        <v>Intra</v>
      </c>
      <c r="CA636" s="55" t="str">
        <f>IF($BZ636="Ekstra", Parameter3!$B$2, "")</f>
        <v/>
      </c>
      <c r="CB636" s="55" t="str">
        <f>IF($BZ636="Ekstra", Parameter3!$C$2, "")</f>
        <v/>
      </c>
      <c r="CC636" s="55" t="str">
        <f>IF($BZ636="Ekstra", VLOOKUP($E636, Parameter!$E$3:$N$5000, 9, FALSE), "")</f>
        <v/>
      </c>
      <c r="CD636" s="55" t="str">
        <f>IF($BZ636="Ekstra", VLOOKUP($E636, Parameter!$E$3:$N$5000, 10, FALSE), "")</f>
        <v/>
      </c>
      <c r="CE636" s="56">
        <f t="shared" si="260"/>
        <v>0</v>
      </c>
      <c r="CF636" s="55" t="str">
        <f t="shared" si="272"/>
        <v/>
      </c>
      <c r="CG636" s="55" t="str">
        <f t="shared" si="272"/>
        <v/>
      </c>
      <c r="CH636" s="55" t="str">
        <f t="shared" si="261"/>
        <v/>
      </c>
      <c r="CI636" s="55" t="str">
        <f>IF($F636="x.x.x.x.x.x.x", VLOOKUP($C636, Parameter!$A$4:$L$5000, 4, FALSE), "")</f>
        <v/>
      </c>
      <c r="CJ636" s="56">
        <f t="shared" si="262"/>
        <v>0</v>
      </c>
      <c r="CM636" s="4" t="str">
        <f t="shared" si="263"/>
        <v>...-...-.....</v>
      </c>
      <c r="CN636" s="57">
        <f t="shared" si="264"/>
        <v>0</v>
      </c>
      <c r="CO636" s="58">
        <f t="shared" si="265"/>
        <v>0</v>
      </c>
      <c r="CP636" s="4" t="str">
        <f t="shared" si="266"/>
        <v/>
      </c>
      <c r="CQ636" s="4" t="b">
        <f t="shared" si="267"/>
        <v>0</v>
      </c>
      <c r="CR636" s="4" t="str">
        <f t="shared" si="268"/>
        <v/>
      </c>
      <c r="CS636" s="4" t="str">
        <f t="shared" si="269"/>
        <v/>
      </c>
      <c r="CT636" s="91" t="b">
        <f t="shared" si="246"/>
        <v>0</v>
      </c>
    </row>
    <row r="637" spans="1:98" s="4" customFormat="1" x14ac:dyDescent="0.25">
      <c r="A637" s="50" t="str">
        <f t="shared" si="247"/>
        <v>...</v>
      </c>
      <c r="B637" s="50" t="str">
        <f t="shared" si="248"/>
        <v>...</v>
      </c>
      <c r="C637" s="50" t="str">
        <f t="shared" si="249"/>
        <v>.....</v>
      </c>
      <c r="D637" s="50" t="str">
        <f>IF($C637=".....","",_xlfn.IFNA(VLOOKUP($C637, Parameter!$A$4:$L$5000, 3, FALSE), ""))</f>
        <v/>
      </c>
      <c r="E637" s="50" t="str">
        <f t="shared" si="250"/>
        <v>.....</v>
      </c>
      <c r="F637" s="50" t="str">
        <f t="shared" si="251"/>
        <v>......</v>
      </c>
      <c r="G637" s="50" t="str">
        <f t="shared" si="252"/>
        <v>...</v>
      </c>
      <c r="H637" s="40">
        <f>IF(E637=".....", 0, _xlfn.IFNA(VLOOKUP($E637, Parameter2!$A$2:$C$5000, 3, FALSE), 0))</f>
        <v>0</v>
      </c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18" t="str">
        <f>IF(C637=".....","",_xlfn.IFNA(VLOOKUP($C637, Parameter!$A$4:$B$5000, 2, FALSE), "Kode belanja salah :("))</f>
        <v/>
      </c>
      <c r="X637" s="35"/>
      <c r="Y637" s="121"/>
      <c r="Z637" s="17"/>
      <c r="AA637" s="20"/>
      <c r="AB637" s="41" t="str">
        <f>IF($C637=".....","",VLOOKUP($C637, Parameter!$A$4:$L$5000, 6, FALSE))</f>
        <v/>
      </c>
      <c r="AC637" s="41" t="str">
        <f>IF($C637=".....","",VLOOKUP($C637, Parameter!$A$4:$L$5000, 7, FALSE))</f>
        <v/>
      </c>
      <c r="AD637" s="41" t="str">
        <f>IF($C637=".....","",VLOOKUP($C637, Parameter!$A$4:$L$5000, 8, FALSE))</f>
        <v/>
      </c>
      <c r="AE637" s="41" t="str">
        <f>IF($C637=".....","",VLOOKUP($C637, Parameter!$A$4:$L$5000, 9, FALSE))</f>
        <v/>
      </c>
      <c r="AF637" s="41" t="str">
        <f>IF($C637=".....","",VLOOKUP($C637, Parameter!$A$4:$L$5000, 10, FALSE))</f>
        <v/>
      </c>
      <c r="AG637" s="41" t="str">
        <f>IF($C637=".....","",VLOOKUP($C637, Parameter!$A$4:$L$5000, 11, FALSE))</f>
        <v/>
      </c>
      <c r="AH637" s="41" t="str">
        <f>IF($C637="..0.0.0.000","",_xlfn.IFNA(VLOOKUP($C637, Parameter!$A$4:$L$5000, 12, FALSE), ""))</f>
        <v/>
      </c>
      <c r="AI637" s="39"/>
      <c r="AJ637" s="39"/>
      <c r="AK637" s="39"/>
      <c r="AL637" s="39"/>
      <c r="AM637" s="39"/>
      <c r="AN637" s="39"/>
      <c r="AO637" s="39"/>
      <c r="AP637" s="41" t="str">
        <f>IF(F637="......", "", _xlfn.IFNA(VLOOKUP(F637, Parameter2!$D$2:$E$15000, 2, FALSE), "Kode aset salah :("))</f>
        <v/>
      </c>
      <c r="AQ637" s="39"/>
      <c r="AR637" s="51"/>
      <c r="AS637" s="52"/>
      <c r="AT637" s="53">
        <f t="shared" si="253"/>
        <v>0</v>
      </c>
      <c r="AU637" s="39" t="str">
        <f t="shared" si="254"/>
        <v/>
      </c>
      <c r="AV637" s="39" t="str">
        <f t="shared" si="255"/>
        <v/>
      </c>
      <c r="AW637" s="39" t="str">
        <f t="shared" si="256"/>
        <v/>
      </c>
      <c r="AX637" s="39" t="str">
        <f t="shared" si="257"/>
        <v/>
      </c>
      <c r="AY637" s="41" t="str">
        <f>IF(G637="...", "", VLOOKUP(G637, UPB!$A$3:$B$5000, 2, FALSE))</f>
        <v/>
      </c>
      <c r="AZ637" s="84"/>
      <c r="BA637" s="76"/>
      <c r="BB637" s="65"/>
      <c r="BC637" s="65"/>
      <c r="BD637" s="54"/>
      <c r="BE637" s="65"/>
      <c r="BF637" s="65"/>
      <c r="BG637" s="65"/>
      <c r="BH637" s="65"/>
      <c r="BI637" s="65"/>
      <c r="BJ637" s="65"/>
      <c r="BK637" s="65"/>
      <c r="BL637" s="65"/>
      <c r="BM637" s="65"/>
      <c r="BN637" s="70"/>
      <c r="BO637" s="65"/>
      <c r="BP637" s="65"/>
      <c r="BQ637" s="65"/>
      <c r="BR637" s="65"/>
      <c r="BS637" s="65"/>
      <c r="BT637" s="65"/>
      <c r="BU637" s="55" t="str">
        <f>IF(AND($D637 &lt;&gt; "", $D637 &lt;&gt; $E637, $F637 &lt;&gt; "x.x.x.x.x.x.x"), VLOOKUP($E637, Parameter!$E$3:$N$5000, 9, FALSE), "")</f>
        <v/>
      </c>
      <c r="BV637" s="55" t="str">
        <f>IF(AND($D637 &lt;&gt; "", $D637 &lt;&gt; $E637, $F637 &lt;&gt; "x.x.x.x.x.x.x"), VLOOKUP($E637, Parameter!$E$3:$N$5000, 10, FALSE), "")</f>
        <v/>
      </c>
      <c r="BW637" s="55" t="str">
        <f>IF(AND($D637 &lt;&gt; "", $D637 &lt;&gt; $E637, $F637 &lt;&gt; "x.x.x.x.x.x.x"), VLOOKUP($C637, Parameter!$A$4:$L$5000, 3, FALSE), "")</f>
        <v/>
      </c>
      <c r="BX637" s="55" t="str">
        <f>IF(AND($D637 &lt;&gt; "", $D637 &lt;&gt; $E637, $F637 &lt;&gt; "x.x.x.x.x.x.x"), VLOOKUP($C637, Parameter!$A$4:$L$5000, 4, FALSE), "")</f>
        <v/>
      </c>
      <c r="BY637" s="56">
        <f t="shared" si="258"/>
        <v>0</v>
      </c>
      <c r="BZ637" s="55" t="str">
        <f t="shared" si="259"/>
        <v>Intra</v>
      </c>
      <c r="CA637" s="55" t="str">
        <f>IF($BZ637="Ekstra", Parameter3!$B$2, "")</f>
        <v/>
      </c>
      <c r="CB637" s="55" t="str">
        <f>IF($BZ637="Ekstra", Parameter3!$C$2, "")</f>
        <v/>
      </c>
      <c r="CC637" s="55" t="str">
        <f>IF($BZ637="Ekstra", VLOOKUP($E637, Parameter!$E$3:$N$5000, 9, FALSE), "")</f>
        <v/>
      </c>
      <c r="CD637" s="55" t="str">
        <f>IF($BZ637="Ekstra", VLOOKUP($E637, Parameter!$E$3:$N$5000, 10, FALSE), "")</f>
        <v/>
      </c>
      <c r="CE637" s="56">
        <f t="shared" si="260"/>
        <v>0</v>
      </c>
      <c r="CF637" s="55" t="str">
        <f t="shared" si="272"/>
        <v/>
      </c>
      <c r="CG637" s="55" t="str">
        <f t="shared" si="272"/>
        <v/>
      </c>
      <c r="CH637" s="55" t="str">
        <f t="shared" si="261"/>
        <v/>
      </c>
      <c r="CI637" s="55" t="str">
        <f>IF($F637="x.x.x.x.x.x.x", VLOOKUP($C637, Parameter!$A$4:$L$5000, 4, FALSE), "")</f>
        <v/>
      </c>
      <c r="CJ637" s="56">
        <f t="shared" si="262"/>
        <v>0</v>
      </c>
      <c r="CM637" s="4" t="str">
        <f t="shared" si="263"/>
        <v>...-...-.....</v>
      </c>
      <c r="CN637" s="57">
        <f t="shared" si="264"/>
        <v>0</v>
      </c>
      <c r="CO637" s="58">
        <f t="shared" si="265"/>
        <v>0</v>
      </c>
      <c r="CP637" s="4" t="str">
        <f t="shared" si="266"/>
        <v/>
      </c>
      <c r="CQ637" s="4" t="b">
        <f t="shared" si="267"/>
        <v>0</v>
      </c>
      <c r="CR637" s="4" t="str">
        <f t="shared" si="268"/>
        <v/>
      </c>
      <c r="CS637" s="4" t="str">
        <f t="shared" si="269"/>
        <v/>
      </c>
      <c r="CT637" s="91" t="b">
        <f t="shared" si="246"/>
        <v>0</v>
      </c>
    </row>
    <row r="638" spans="1:98" s="4" customFormat="1" x14ac:dyDescent="0.25">
      <c r="A638" s="50" t="str">
        <f t="shared" si="247"/>
        <v>...</v>
      </c>
      <c r="B638" s="50" t="str">
        <f t="shared" si="248"/>
        <v>...</v>
      </c>
      <c r="C638" s="50" t="str">
        <f t="shared" si="249"/>
        <v>.....</v>
      </c>
      <c r="D638" s="50" t="str">
        <f>IF($C638=".....","",_xlfn.IFNA(VLOOKUP($C638, Parameter!$A$4:$L$5000, 3, FALSE), ""))</f>
        <v/>
      </c>
      <c r="E638" s="50" t="str">
        <f t="shared" si="250"/>
        <v>.....</v>
      </c>
      <c r="F638" s="50" t="str">
        <f t="shared" si="251"/>
        <v>......</v>
      </c>
      <c r="G638" s="50" t="str">
        <f t="shared" si="252"/>
        <v>...</v>
      </c>
      <c r="H638" s="40">
        <f>IF(E638=".....", 0, _xlfn.IFNA(VLOOKUP($E638, Parameter2!$A$2:$C$5000, 3, FALSE), 0))</f>
        <v>0</v>
      </c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18" t="str">
        <f>IF(C638=".....","",_xlfn.IFNA(VLOOKUP($C638, Parameter!$A$4:$B$5000, 2, FALSE), "Kode belanja salah :("))</f>
        <v/>
      </c>
      <c r="X638" s="35"/>
      <c r="Y638" s="121"/>
      <c r="Z638" s="17"/>
      <c r="AA638" s="20"/>
      <c r="AB638" s="41" t="str">
        <f>IF($C638=".....","",VLOOKUP($C638, Parameter!$A$4:$L$5000, 6, FALSE))</f>
        <v/>
      </c>
      <c r="AC638" s="41" t="str">
        <f>IF($C638=".....","",VLOOKUP($C638, Parameter!$A$4:$L$5000, 7, FALSE))</f>
        <v/>
      </c>
      <c r="AD638" s="41" t="str">
        <f>IF($C638=".....","",VLOOKUP($C638, Parameter!$A$4:$L$5000, 8, FALSE))</f>
        <v/>
      </c>
      <c r="AE638" s="41" t="str">
        <f>IF($C638=".....","",VLOOKUP($C638, Parameter!$A$4:$L$5000, 9, FALSE))</f>
        <v/>
      </c>
      <c r="AF638" s="41" t="str">
        <f>IF($C638=".....","",VLOOKUP($C638, Parameter!$A$4:$L$5000, 10, FALSE))</f>
        <v/>
      </c>
      <c r="AG638" s="41" t="str">
        <f>IF($C638=".....","",VLOOKUP($C638, Parameter!$A$4:$L$5000, 11, FALSE))</f>
        <v/>
      </c>
      <c r="AH638" s="41" t="str">
        <f>IF($C638="..0.0.0.000","",_xlfn.IFNA(VLOOKUP($C638, Parameter!$A$4:$L$5000, 12, FALSE), ""))</f>
        <v/>
      </c>
      <c r="AI638" s="39"/>
      <c r="AJ638" s="39"/>
      <c r="AK638" s="39"/>
      <c r="AL638" s="39"/>
      <c r="AM638" s="39"/>
      <c r="AN638" s="39"/>
      <c r="AO638" s="39"/>
      <c r="AP638" s="41" t="str">
        <f>IF(F638="......", "", _xlfn.IFNA(VLOOKUP(F638, Parameter2!$D$2:$E$15000, 2, FALSE), "Kode aset salah :("))</f>
        <v/>
      </c>
      <c r="AQ638" s="39"/>
      <c r="AR638" s="51"/>
      <c r="AS638" s="52"/>
      <c r="AT638" s="53">
        <f t="shared" si="253"/>
        <v>0</v>
      </c>
      <c r="AU638" s="39" t="str">
        <f t="shared" si="254"/>
        <v/>
      </c>
      <c r="AV638" s="39" t="str">
        <f t="shared" si="255"/>
        <v/>
      </c>
      <c r="AW638" s="39" t="str">
        <f t="shared" si="256"/>
        <v/>
      </c>
      <c r="AX638" s="39" t="str">
        <f t="shared" si="257"/>
        <v/>
      </c>
      <c r="AY638" s="41" t="str">
        <f>IF(G638="...", "", VLOOKUP(G638, UPB!$A$3:$B$5000, 2, FALSE))</f>
        <v/>
      </c>
      <c r="AZ638" s="84"/>
      <c r="BA638" s="76"/>
      <c r="BB638" s="65"/>
      <c r="BC638" s="65"/>
      <c r="BD638" s="54"/>
      <c r="BE638" s="65"/>
      <c r="BF638" s="65"/>
      <c r="BG638" s="65"/>
      <c r="BH638" s="65"/>
      <c r="BI638" s="65"/>
      <c r="BJ638" s="65"/>
      <c r="BK638" s="65"/>
      <c r="BL638" s="65"/>
      <c r="BM638" s="65"/>
      <c r="BN638" s="70"/>
      <c r="BO638" s="65"/>
      <c r="BP638" s="65"/>
      <c r="BQ638" s="65"/>
      <c r="BR638" s="65"/>
      <c r="BS638" s="65"/>
      <c r="BT638" s="65"/>
      <c r="BU638" s="55" t="str">
        <f>IF(AND($D638 &lt;&gt; "", $D638 &lt;&gt; $E638, $F638 &lt;&gt; "x.x.x.x.x.x.x"), VLOOKUP($E638, Parameter!$E$3:$N$5000, 9, FALSE), "")</f>
        <v/>
      </c>
      <c r="BV638" s="55" t="str">
        <f>IF(AND($D638 &lt;&gt; "", $D638 &lt;&gt; $E638, $F638 &lt;&gt; "x.x.x.x.x.x.x"), VLOOKUP($E638, Parameter!$E$3:$N$5000, 10, FALSE), "")</f>
        <v/>
      </c>
      <c r="BW638" s="55" t="str">
        <f>IF(AND($D638 &lt;&gt; "", $D638 &lt;&gt; $E638, $F638 &lt;&gt; "x.x.x.x.x.x.x"), VLOOKUP($C638, Parameter!$A$4:$L$5000, 3, FALSE), "")</f>
        <v/>
      </c>
      <c r="BX638" s="55" t="str">
        <f>IF(AND($D638 &lt;&gt; "", $D638 &lt;&gt; $E638, $F638 &lt;&gt; "x.x.x.x.x.x.x"), VLOOKUP($C638, Parameter!$A$4:$L$5000, 4, FALSE), "")</f>
        <v/>
      </c>
      <c r="BY638" s="56">
        <f t="shared" si="258"/>
        <v>0</v>
      </c>
      <c r="BZ638" s="55" t="str">
        <f t="shared" si="259"/>
        <v>Intra</v>
      </c>
      <c r="CA638" s="55" t="str">
        <f>IF($BZ638="Ekstra", Parameter3!$B$2, "")</f>
        <v/>
      </c>
      <c r="CB638" s="55" t="str">
        <f>IF($BZ638="Ekstra", Parameter3!$C$2, "")</f>
        <v/>
      </c>
      <c r="CC638" s="55" t="str">
        <f>IF($BZ638="Ekstra", VLOOKUP($E638, Parameter!$E$3:$N$5000, 9, FALSE), "")</f>
        <v/>
      </c>
      <c r="CD638" s="55" t="str">
        <f>IF($BZ638="Ekstra", VLOOKUP($E638, Parameter!$E$3:$N$5000, 10, FALSE), "")</f>
        <v/>
      </c>
      <c r="CE638" s="56">
        <f t="shared" si="260"/>
        <v>0</v>
      </c>
      <c r="CF638" s="55" t="str">
        <f t="shared" si="272"/>
        <v/>
      </c>
      <c r="CG638" s="55" t="str">
        <f t="shared" si="272"/>
        <v/>
      </c>
      <c r="CH638" s="55" t="str">
        <f t="shared" si="261"/>
        <v/>
      </c>
      <c r="CI638" s="55" t="str">
        <f>IF($F638="x.x.x.x.x.x.x", VLOOKUP($C638, Parameter!$A$4:$L$5000, 4, FALSE), "")</f>
        <v/>
      </c>
      <c r="CJ638" s="56">
        <f t="shared" si="262"/>
        <v>0</v>
      </c>
      <c r="CM638" s="4" t="str">
        <f t="shared" si="263"/>
        <v>...-...-.....</v>
      </c>
      <c r="CN638" s="57">
        <f t="shared" si="264"/>
        <v>0</v>
      </c>
      <c r="CO638" s="58">
        <f t="shared" si="265"/>
        <v>0</v>
      </c>
      <c r="CP638" s="4" t="str">
        <f t="shared" si="266"/>
        <v/>
      </c>
      <c r="CQ638" s="4" t="b">
        <f t="shared" si="267"/>
        <v>0</v>
      </c>
      <c r="CR638" s="4" t="str">
        <f t="shared" si="268"/>
        <v/>
      </c>
      <c r="CS638" s="4" t="str">
        <f t="shared" si="269"/>
        <v/>
      </c>
      <c r="CT638" s="91" t="b">
        <f t="shared" si="246"/>
        <v>0</v>
      </c>
    </row>
    <row r="639" spans="1:98" s="4" customFormat="1" x14ac:dyDescent="0.25">
      <c r="A639" s="50" t="str">
        <f t="shared" si="247"/>
        <v>...</v>
      </c>
      <c r="B639" s="50" t="str">
        <f t="shared" si="248"/>
        <v>...</v>
      </c>
      <c r="C639" s="50" t="str">
        <f t="shared" si="249"/>
        <v>.....</v>
      </c>
      <c r="D639" s="50" t="str">
        <f>IF($C639=".....","",_xlfn.IFNA(VLOOKUP($C639, Parameter!$A$4:$L$5000, 3, FALSE), ""))</f>
        <v/>
      </c>
      <c r="E639" s="50" t="str">
        <f t="shared" si="250"/>
        <v>.....</v>
      </c>
      <c r="F639" s="50" t="str">
        <f t="shared" si="251"/>
        <v>......</v>
      </c>
      <c r="G639" s="50" t="str">
        <f t="shared" si="252"/>
        <v>...</v>
      </c>
      <c r="H639" s="40">
        <f>IF(E639=".....", 0, _xlfn.IFNA(VLOOKUP($E639, Parameter2!$A$2:$C$5000, 3, FALSE), 0))</f>
        <v>0</v>
      </c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18" t="str">
        <f>IF(C639=".....","",_xlfn.IFNA(VLOOKUP($C639, Parameter!$A$4:$B$5000, 2, FALSE), "Kode belanja salah :("))</f>
        <v/>
      </c>
      <c r="X639" s="35"/>
      <c r="Y639" s="121"/>
      <c r="Z639" s="17"/>
      <c r="AA639" s="20"/>
      <c r="AB639" s="41" t="str">
        <f>IF($C639=".....","",VLOOKUP($C639, Parameter!$A$4:$L$5000, 6, FALSE))</f>
        <v/>
      </c>
      <c r="AC639" s="41" t="str">
        <f>IF($C639=".....","",VLOOKUP($C639, Parameter!$A$4:$L$5000, 7, FALSE))</f>
        <v/>
      </c>
      <c r="AD639" s="41" t="str">
        <f>IF($C639=".....","",VLOOKUP($C639, Parameter!$A$4:$L$5000, 8, FALSE))</f>
        <v/>
      </c>
      <c r="AE639" s="41" t="str">
        <f>IF($C639=".....","",VLOOKUP($C639, Parameter!$A$4:$L$5000, 9, FALSE))</f>
        <v/>
      </c>
      <c r="AF639" s="41" t="str">
        <f>IF($C639=".....","",VLOOKUP($C639, Parameter!$A$4:$L$5000, 10, FALSE))</f>
        <v/>
      </c>
      <c r="AG639" s="41" t="str">
        <f>IF($C639=".....","",VLOOKUP($C639, Parameter!$A$4:$L$5000, 11, FALSE))</f>
        <v/>
      </c>
      <c r="AH639" s="41" t="str">
        <f>IF($C639="..0.0.0.000","",_xlfn.IFNA(VLOOKUP($C639, Parameter!$A$4:$L$5000, 12, FALSE), ""))</f>
        <v/>
      </c>
      <c r="AI639" s="39"/>
      <c r="AJ639" s="39"/>
      <c r="AK639" s="39"/>
      <c r="AL639" s="39"/>
      <c r="AM639" s="39"/>
      <c r="AN639" s="39"/>
      <c r="AO639" s="39"/>
      <c r="AP639" s="41" t="str">
        <f>IF(F639="......", "", _xlfn.IFNA(VLOOKUP(F639, Parameter2!$D$2:$E$15000, 2, FALSE), "Kode aset salah :("))</f>
        <v/>
      </c>
      <c r="AQ639" s="39"/>
      <c r="AR639" s="51"/>
      <c r="AS639" s="52"/>
      <c r="AT639" s="53">
        <f t="shared" si="253"/>
        <v>0</v>
      </c>
      <c r="AU639" s="39" t="str">
        <f t="shared" si="254"/>
        <v/>
      </c>
      <c r="AV639" s="39" t="str">
        <f t="shared" si="255"/>
        <v/>
      </c>
      <c r="AW639" s="39" t="str">
        <f t="shared" si="256"/>
        <v/>
      </c>
      <c r="AX639" s="39" t="str">
        <f t="shared" si="257"/>
        <v/>
      </c>
      <c r="AY639" s="41" t="str">
        <f>IF(G639="...", "", VLOOKUP(G639, UPB!$A$3:$B$5000, 2, FALSE))</f>
        <v/>
      </c>
      <c r="AZ639" s="84"/>
      <c r="BA639" s="76"/>
      <c r="BB639" s="65"/>
      <c r="BC639" s="65"/>
      <c r="BD639" s="54"/>
      <c r="BE639" s="65"/>
      <c r="BF639" s="65"/>
      <c r="BG639" s="65"/>
      <c r="BH639" s="65"/>
      <c r="BI639" s="65"/>
      <c r="BJ639" s="65"/>
      <c r="BK639" s="65"/>
      <c r="BL639" s="65"/>
      <c r="BM639" s="65"/>
      <c r="BN639" s="70"/>
      <c r="BO639" s="65"/>
      <c r="BP639" s="65"/>
      <c r="BQ639" s="65"/>
      <c r="BR639" s="65"/>
      <c r="BS639" s="65"/>
      <c r="BT639" s="65"/>
      <c r="BU639" s="55" t="str">
        <f>IF(AND($D639 &lt;&gt; "", $D639 &lt;&gt; $E639, $F639 &lt;&gt; "x.x.x.x.x.x.x"), VLOOKUP($E639, Parameter!$E$3:$N$5000, 9, FALSE), "")</f>
        <v/>
      </c>
      <c r="BV639" s="55" t="str">
        <f>IF(AND($D639 &lt;&gt; "", $D639 &lt;&gt; $E639, $F639 &lt;&gt; "x.x.x.x.x.x.x"), VLOOKUP($E639, Parameter!$E$3:$N$5000, 10, FALSE), "")</f>
        <v/>
      </c>
      <c r="BW639" s="55" t="str">
        <f>IF(AND($D639 &lt;&gt; "", $D639 &lt;&gt; $E639, $F639 &lt;&gt; "x.x.x.x.x.x.x"), VLOOKUP($C639, Parameter!$A$4:$L$5000, 3, FALSE), "")</f>
        <v/>
      </c>
      <c r="BX639" s="55" t="str">
        <f>IF(AND($D639 &lt;&gt; "", $D639 &lt;&gt; $E639, $F639 &lt;&gt; "x.x.x.x.x.x.x"), VLOOKUP($C639, Parameter!$A$4:$L$5000, 4, FALSE), "")</f>
        <v/>
      </c>
      <c r="BY639" s="56">
        <f t="shared" si="258"/>
        <v>0</v>
      </c>
      <c r="BZ639" s="55" t="str">
        <f t="shared" si="259"/>
        <v>Intra</v>
      </c>
      <c r="CA639" s="55" t="str">
        <f>IF($BZ639="Ekstra", Parameter3!$B$2, "")</f>
        <v/>
      </c>
      <c r="CB639" s="55" t="str">
        <f>IF($BZ639="Ekstra", Parameter3!$C$2, "")</f>
        <v/>
      </c>
      <c r="CC639" s="55" t="str">
        <f>IF($BZ639="Ekstra", VLOOKUP($E639, Parameter!$E$3:$N$5000, 9, FALSE), "")</f>
        <v/>
      </c>
      <c r="CD639" s="55" t="str">
        <f>IF($BZ639="Ekstra", VLOOKUP($E639, Parameter!$E$3:$N$5000, 10, FALSE), "")</f>
        <v/>
      </c>
      <c r="CE639" s="56">
        <f t="shared" si="260"/>
        <v>0</v>
      </c>
      <c r="CF639" s="55" t="str">
        <f t="shared" si="272"/>
        <v/>
      </c>
      <c r="CG639" s="55" t="str">
        <f t="shared" si="272"/>
        <v/>
      </c>
      <c r="CH639" s="55" t="str">
        <f t="shared" si="261"/>
        <v/>
      </c>
      <c r="CI639" s="55" t="str">
        <f>IF($F639="x.x.x.x.x.x.x", VLOOKUP($C639, Parameter!$A$4:$L$5000, 4, FALSE), "")</f>
        <v/>
      </c>
      <c r="CJ639" s="56">
        <f t="shared" si="262"/>
        <v>0</v>
      </c>
      <c r="CM639" s="4" t="str">
        <f t="shared" si="263"/>
        <v>...-...-.....</v>
      </c>
      <c r="CN639" s="57">
        <f t="shared" si="264"/>
        <v>0</v>
      </c>
      <c r="CO639" s="58">
        <f t="shared" si="265"/>
        <v>0</v>
      </c>
      <c r="CP639" s="4" t="str">
        <f t="shared" si="266"/>
        <v/>
      </c>
      <c r="CQ639" s="4" t="b">
        <f t="shared" si="267"/>
        <v>0</v>
      </c>
      <c r="CR639" s="4" t="str">
        <f t="shared" si="268"/>
        <v/>
      </c>
      <c r="CS639" s="4" t="str">
        <f t="shared" si="269"/>
        <v/>
      </c>
      <c r="CT639" s="91" t="b">
        <f t="shared" si="246"/>
        <v>0</v>
      </c>
    </row>
    <row r="640" spans="1:98" s="4" customFormat="1" x14ac:dyDescent="0.25">
      <c r="A640" s="50" t="str">
        <f t="shared" si="247"/>
        <v>...</v>
      </c>
      <c r="B640" s="50" t="str">
        <f t="shared" si="248"/>
        <v>...</v>
      </c>
      <c r="C640" s="50" t="str">
        <f t="shared" si="249"/>
        <v>.....</v>
      </c>
      <c r="D640" s="50" t="str">
        <f>IF($C640=".....","",_xlfn.IFNA(VLOOKUP($C640, Parameter!$A$4:$L$5000, 3, FALSE), ""))</f>
        <v/>
      </c>
      <c r="E640" s="50" t="str">
        <f t="shared" si="250"/>
        <v>.....</v>
      </c>
      <c r="F640" s="50" t="str">
        <f t="shared" si="251"/>
        <v>......</v>
      </c>
      <c r="G640" s="50" t="str">
        <f t="shared" si="252"/>
        <v>...</v>
      </c>
      <c r="H640" s="40">
        <f>IF(E640=".....", 0, _xlfn.IFNA(VLOOKUP($E640, Parameter2!$A$2:$C$5000, 3, FALSE), 0))</f>
        <v>0</v>
      </c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18" t="str">
        <f>IF(C640=".....","",_xlfn.IFNA(VLOOKUP($C640, Parameter!$A$4:$B$5000, 2, FALSE), "Kode belanja salah :("))</f>
        <v/>
      </c>
      <c r="X640" s="35"/>
      <c r="Y640" s="121"/>
      <c r="Z640" s="17"/>
      <c r="AA640" s="20"/>
      <c r="AB640" s="41" t="str">
        <f>IF($C640=".....","",VLOOKUP($C640, Parameter!$A$4:$L$5000, 6, FALSE))</f>
        <v/>
      </c>
      <c r="AC640" s="41" t="str">
        <f>IF($C640=".....","",VLOOKUP($C640, Parameter!$A$4:$L$5000, 7, FALSE))</f>
        <v/>
      </c>
      <c r="AD640" s="41" t="str">
        <f>IF($C640=".....","",VLOOKUP($C640, Parameter!$A$4:$L$5000, 8, FALSE))</f>
        <v/>
      </c>
      <c r="AE640" s="41" t="str">
        <f>IF($C640=".....","",VLOOKUP($C640, Parameter!$A$4:$L$5000, 9, FALSE))</f>
        <v/>
      </c>
      <c r="AF640" s="41" t="str">
        <f>IF($C640=".....","",VLOOKUP($C640, Parameter!$A$4:$L$5000, 10, FALSE))</f>
        <v/>
      </c>
      <c r="AG640" s="41" t="str">
        <f>IF($C640=".....","",VLOOKUP($C640, Parameter!$A$4:$L$5000, 11, FALSE))</f>
        <v/>
      </c>
      <c r="AH640" s="41" t="str">
        <f>IF($C640="..0.0.0.000","",_xlfn.IFNA(VLOOKUP($C640, Parameter!$A$4:$L$5000, 12, FALSE), ""))</f>
        <v/>
      </c>
      <c r="AI640" s="39"/>
      <c r="AJ640" s="39"/>
      <c r="AK640" s="39"/>
      <c r="AL640" s="39"/>
      <c r="AM640" s="39"/>
      <c r="AN640" s="39"/>
      <c r="AO640" s="39"/>
      <c r="AP640" s="41" t="str">
        <f>IF(F640="......", "", _xlfn.IFNA(VLOOKUP(F640, Parameter2!$D$2:$E$15000, 2, FALSE), "Kode aset salah :("))</f>
        <v/>
      </c>
      <c r="AQ640" s="39"/>
      <c r="AR640" s="51"/>
      <c r="AS640" s="52"/>
      <c r="AT640" s="53">
        <f t="shared" si="253"/>
        <v>0</v>
      </c>
      <c r="AU640" s="39" t="str">
        <f t="shared" si="254"/>
        <v/>
      </c>
      <c r="AV640" s="39" t="str">
        <f t="shared" si="255"/>
        <v/>
      </c>
      <c r="AW640" s="39" t="str">
        <f t="shared" si="256"/>
        <v/>
      </c>
      <c r="AX640" s="39" t="str">
        <f t="shared" si="257"/>
        <v/>
      </c>
      <c r="AY640" s="41" t="str">
        <f>IF(G640="...", "", VLOOKUP(G640, UPB!$A$3:$B$5000, 2, FALSE))</f>
        <v/>
      </c>
      <c r="AZ640" s="84"/>
      <c r="BA640" s="76"/>
      <c r="BB640" s="65"/>
      <c r="BC640" s="65"/>
      <c r="BD640" s="54"/>
      <c r="BE640" s="65"/>
      <c r="BF640" s="65"/>
      <c r="BG640" s="65"/>
      <c r="BH640" s="65"/>
      <c r="BI640" s="65"/>
      <c r="BJ640" s="65"/>
      <c r="BK640" s="65"/>
      <c r="BL640" s="65"/>
      <c r="BM640" s="65"/>
      <c r="BN640" s="70"/>
      <c r="BO640" s="65"/>
      <c r="BP640" s="65"/>
      <c r="BQ640" s="65"/>
      <c r="BR640" s="65"/>
      <c r="BS640" s="65"/>
      <c r="BT640" s="65"/>
      <c r="BU640" s="55" t="str">
        <f>IF(AND($D640 &lt;&gt; "", $D640 &lt;&gt; $E640, $F640 &lt;&gt; "x.x.x.x.x.x.x"), VLOOKUP($E640, Parameter!$E$3:$N$5000, 9, FALSE), "")</f>
        <v/>
      </c>
      <c r="BV640" s="55" t="str">
        <f>IF(AND($D640 &lt;&gt; "", $D640 &lt;&gt; $E640, $F640 &lt;&gt; "x.x.x.x.x.x.x"), VLOOKUP($E640, Parameter!$E$3:$N$5000, 10, FALSE), "")</f>
        <v/>
      </c>
      <c r="BW640" s="55" t="str">
        <f>IF(AND($D640 &lt;&gt; "", $D640 &lt;&gt; $E640, $F640 &lt;&gt; "x.x.x.x.x.x.x"), VLOOKUP($C640, Parameter!$A$4:$L$5000, 3, FALSE), "")</f>
        <v/>
      </c>
      <c r="BX640" s="55" t="str">
        <f>IF(AND($D640 &lt;&gt; "", $D640 &lt;&gt; $E640, $F640 &lt;&gt; "x.x.x.x.x.x.x"), VLOOKUP($C640, Parameter!$A$4:$L$5000, 4, FALSE), "")</f>
        <v/>
      </c>
      <c r="BY640" s="56">
        <f t="shared" si="258"/>
        <v>0</v>
      </c>
      <c r="BZ640" s="55" t="str">
        <f t="shared" si="259"/>
        <v>Intra</v>
      </c>
      <c r="CA640" s="55" t="str">
        <f>IF($BZ640="Ekstra", Parameter3!$B$2, "")</f>
        <v/>
      </c>
      <c r="CB640" s="55" t="str">
        <f>IF($BZ640="Ekstra", Parameter3!$C$2, "")</f>
        <v/>
      </c>
      <c r="CC640" s="55" t="str">
        <f>IF($BZ640="Ekstra", VLOOKUP($E640, Parameter!$E$3:$N$5000, 9, FALSE), "")</f>
        <v/>
      </c>
      <c r="CD640" s="55" t="str">
        <f>IF($BZ640="Ekstra", VLOOKUP($E640, Parameter!$E$3:$N$5000, 10, FALSE), "")</f>
        <v/>
      </c>
      <c r="CE640" s="56">
        <f t="shared" si="260"/>
        <v>0</v>
      </c>
      <c r="CF640" s="55" t="str">
        <f t="shared" si="272"/>
        <v/>
      </c>
      <c r="CG640" s="55" t="str">
        <f t="shared" si="272"/>
        <v/>
      </c>
      <c r="CH640" s="55" t="str">
        <f t="shared" si="261"/>
        <v/>
      </c>
      <c r="CI640" s="55" t="str">
        <f>IF($F640="x.x.x.x.x.x.x", VLOOKUP($C640, Parameter!$A$4:$L$5000, 4, FALSE), "")</f>
        <v/>
      </c>
      <c r="CJ640" s="56">
        <f t="shared" si="262"/>
        <v>0</v>
      </c>
      <c r="CM640" s="4" t="str">
        <f t="shared" si="263"/>
        <v>...-...-.....</v>
      </c>
      <c r="CN640" s="57">
        <f t="shared" si="264"/>
        <v>0</v>
      </c>
      <c r="CO640" s="58">
        <f t="shared" si="265"/>
        <v>0</v>
      </c>
      <c r="CP640" s="4" t="str">
        <f t="shared" si="266"/>
        <v/>
      </c>
      <c r="CQ640" s="4" t="b">
        <f t="shared" si="267"/>
        <v>0</v>
      </c>
      <c r="CR640" s="4" t="str">
        <f t="shared" si="268"/>
        <v/>
      </c>
      <c r="CS640" s="4" t="str">
        <f t="shared" si="269"/>
        <v/>
      </c>
      <c r="CT640" s="91" t="b">
        <f t="shared" si="246"/>
        <v>0</v>
      </c>
    </row>
    <row r="641" spans="1:98" s="4" customFormat="1" x14ac:dyDescent="0.25">
      <c r="A641" s="50" t="str">
        <f t="shared" si="247"/>
        <v>...</v>
      </c>
      <c r="B641" s="50" t="str">
        <f t="shared" si="248"/>
        <v>...</v>
      </c>
      <c r="C641" s="50" t="str">
        <f t="shared" si="249"/>
        <v>.....</v>
      </c>
      <c r="D641" s="50" t="str">
        <f>IF($C641=".....","",_xlfn.IFNA(VLOOKUP($C641, Parameter!$A$4:$L$5000, 3, FALSE), ""))</f>
        <v/>
      </c>
      <c r="E641" s="50" t="str">
        <f t="shared" si="250"/>
        <v>.....</v>
      </c>
      <c r="F641" s="50" t="str">
        <f t="shared" si="251"/>
        <v>......</v>
      </c>
      <c r="G641" s="50" t="str">
        <f t="shared" si="252"/>
        <v>...</v>
      </c>
      <c r="H641" s="40">
        <f>IF(E641=".....", 0, _xlfn.IFNA(VLOOKUP($E641, Parameter2!$A$2:$C$5000, 3, FALSE), 0))</f>
        <v>0</v>
      </c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18" t="str">
        <f>IF(C641=".....","",_xlfn.IFNA(VLOOKUP($C641, Parameter!$A$4:$B$5000, 2, FALSE), "Kode belanja salah :("))</f>
        <v/>
      </c>
      <c r="X641" s="35"/>
      <c r="Y641" s="121"/>
      <c r="Z641" s="17"/>
      <c r="AA641" s="20"/>
      <c r="AB641" s="41" t="str">
        <f>IF($C641=".....","",VLOOKUP($C641, Parameter!$A$4:$L$5000, 6, FALSE))</f>
        <v/>
      </c>
      <c r="AC641" s="41" t="str">
        <f>IF($C641=".....","",VLOOKUP($C641, Parameter!$A$4:$L$5000, 7, FALSE))</f>
        <v/>
      </c>
      <c r="AD641" s="41" t="str">
        <f>IF($C641=".....","",VLOOKUP($C641, Parameter!$A$4:$L$5000, 8, FALSE))</f>
        <v/>
      </c>
      <c r="AE641" s="41" t="str">
        <f>IF($C641=".....","",VLOOKUP($C641, Parameter!$A$4:$L$5000, 9, FALSE))</f>
        <v/>
      </c>
      <c r="AF641" s="41" t="str">
        <f>IF($C641=".....","",VLOOKUP($C641, Parameter!$A$4:$L$5000, 10, FALSE))</f>
        <v/>
      </c>
      <c r="AG641" s="41" t="str">
        <f>IF($C641=".....","",VLOOKUP($C641, Parameter!$A$4:$L$5000, 11, FALSE))</f>
        <v/>
      </c>
      <c r="AH641" s="41" t="str">
        <f>IF($C641="..0.0.0.000","",_xlfn.IFNA(VLOOKUP($C641, Parameter!$A$4:$L$5000, 12, FALSE), ""))</f>
        <v/>
      </c>
      <c r="AI641" s="39"/>
      <c r="AJ641" s="39"/>
      <c r="AK641" s="39"/>
      <c r="AL641" s="39"/>
      <c r="AM641" s="39"/>
      <c r="AN641" s="39"/>
      <c r="AO641" s="39"/>
      <c r="AP641" s="41" t="str">
        <f>IF(F641="......", "", _xlfn.IFNA(VLOOKUP(F641, Parameter2!$D$2:$E$15000, 2, FALSE), "Kode aset salah :("))</f>
        <v/>
      </c>
      <c r="AQ641" s="39"/>
      <c r="AR641" s="51"/>
      <c r="AS641" s="52"/>
      <c r="AT641" s="53">
        <f t="shared" si="253"/>
        <v>0</v>
      </c>
      <c r="AU641" s="39" t="str">
        <f t="shared" si="254"/>
        <v/>
      </c>
      <c r="AV641" s="39" t="str">
        <f t="shared" si="255"/>
        <v/>
      </c>
      <c r="AW641" s="39" t="str">
        <f t="shared" si="256"/>
        <v/>
      </c>
      <c r="AX641" s="39" t="str">
        <f t="shared" si="257"/>
        <v/>
      </c>
      <c r="AY641" s="41" t="str">
        <f>IF(G641="...", "", VLOOKUP(G641, UPB!$A$3:$B$5000, 2, FALSE))</f>
        <v/>
      </c>
      <c r="AZ641" s="84"/>
      <c r="BA641" s="76"/>
      <c r="BB641" s="65"/>
      <c r="BC641" s="65"/>
      <c r="BD641" s="54"/>
      <c r="BE641" s="65"/>
      <c r="BF641" s="65"/>
      <c r="BG641" s="65"/>
      <c r="BH641" s="65"/>
      <c r="BI641" s="65"/>
      <c r="BJ641" s="65"/>
      <c r="BK641" s="65"/>
      <c r="BL641" s="65"/>
      <c r="BM641" s="65"/>
      <c r="BN641" s="70"/>
      <c r="BO641" s="65"/>
      <c r="BP641" s="65"/>
      <c r="BQ641" s="65"/>
      <c r="BR641" s="65"/>
      <c r="BS641" s="65"/>
      <c r="BT641" s="65"/>
      <c r="BU641" s="55" t="str">
        <f>IF(AND($D641 &lt;&gt; "", $D641 &lt;&gt; $E641, $F641 &lt;&gt; "x.x.x.x.x.x.x"), VLOOKUP($E641, Parameter!$E$3:$N$5000, 9, FALSE), "")</f>
        <v/>
      </c>
      <c r="BV641" s="55" t="str">
        <f>IF(AND($D641 &lt;&gt; "", $D641 &lt;&gt; $E641, $F641 &lt;&gt; "x.x.x.x.x.x.x"), VLOOKUP($E641, Parameter!$E$3:$N$5000, 10, FALSE), "")</f>
        <v/>
      </c>
      <c r="BW641" s="55" t="str">
        <f>IF(AND($D641 &lt;&gt; "", $D641 &lt;&gt; $E641, $F641 &lt;&gt; "x.x.x.x.x.x.x"), VLOOKUP($C641, Parameter!$A$4:$L$5000, 3, FALSE), "")</f>
        <v/>
      </c>
      <c r="BX641" s="55" t="str">
        <f>IF(AND($D641 &lt;&gt; "", $D641 &lt;&gt; $E641, $F641 &lt;&gt; "x.x.x.x.x.x.x"), VLOOKUP($C641, Parameter!$A$4:$L$5000, 4, FALSE), "")</f>
        <v/>
      </c>
      <c r="BY641" s="56">
        <f t="shared" si="258"/>
        <v>0</v>
      </c>
      <c r="BZ641" s="55" t="str">
        <f t="shared" si="259"/>
        <v>Intra</v>
      </c>
      <c r="CA641" s="55" t="str">
        <f>IF($BZ641="Ekstra", Parameter3!$B$2, "")</f>
        <v/>
      </c>
      <c r="CB641" s="55" t="str">
        <f>IF($BZ641="Ekstra", Parameter3!$C$2, "")</f>
        <v/>
      </c>
      <c r="CC641" s="55" t="str">
        <f>IF($BZ641="Ekstra", VLOOKUP($E641, Parameter!$E$3:$N$5000, 9, FALSE), "")</f>
        <v/>
      </c>
      <c r="CD641" s="55" t="str">
        <f>IF($BZ641="Ekstra", VLOOKUP($E641, Parameter!$E$3:$N$5000, 10, FALSE), "")</f>
        <v/>
      </c>
      <c r="CE641" s="56">
        <f t="shared" si="260"/>
        <v>0</v>
      </c>
      <c r="CF641" s="55" t="str">
        <f t="shared" si="272"/>
        <v/>
      </c>
      <c r="CG641" s="55" t="str">
        <f t="shared" si="272"/>
        <v/>
      </c>
      <c r="CH641" s="55" t="str">
        <f t="shared" si="261"/>
        <v/>
      </c>
      <c r="CI641" s="55" t="str">
        <f>IF($F641="x.x.x.x.x.x.x", VLOOKUP($C641, Parameter!$A$4:$L$5000, 4, FALSE), "")</f>
        <v/>
      </c>
      <c r="CJ641" s="56">
        <f t="shared" si="262"/>
        <v>0</v>
      </c>
      <c r="CM641" s="4" t="str">
        <f t="shared" si="263"/>
        <v>...-...-.....</v>
      </c>
      <c r="CN641" s="57">
        <f t="shared" si="264"/>
        <v>0</v>
      </c>
      <c r="CO641" s="58">
        <f t="shared" si="265"/>
        <v>0</v>
      </c>
      <c r="CP641" s="4" t="str">
        <f t="shared" si="266"/>
        <v/>
      </c>
      <c r="CQ641" s="4" t="b">
        <f t="shared" si="267"/>
        <v>0</v>
      </c>
      <c r="CR641" s="4" t="str">
        <f t="shared" si="268"/>
        <v/>
      </c>
      <c r="CS641" s="4" t="str">
        <f t="shared" si="269"/>
        <v/>
      </c>
      <c r="CT641" s="91" t="b">
        <f t="shared" si="246"/>
        <v>0</v>
      </c>
    </row>
    <row r="642" spans="1:98" s="4" customFormat="1" x14ac:dyDescent="0.25">
      <c r="A642" s="50" t="str">
        <f t="shared" si="247"/>
        <v>...</v>
      </c>
      <c r="B642" s="50" t="str">
        <f t="shared" si="248"/>
        <v>...</v>
      </c>
      <c r="C642" s="50" t="str">
        <f t="shared" si="249"/>
        <v>.....</v>
      </c>
      <c r="D642" s="50" t="str">
        <f>IF($C642=".....","",_xlfn.IFNA(VLOOKUP($C642, Parameter!$A$4:$L$5000, 3, FALSE), ""))</f>
        <v/>
      </c>
      <c r="E642" s="50" t="str">
        <f t="shared" si="250"/>
        <v>.....</v>
      </c>
      <c r="F642" s="50" t="str">
        <f t="shared" si="251"/>
        <v>......</v>
      </c>
      <c r="G642" s="50" t="str">
        <f t="shared" si="252"/>
        <v>...</v>
      </c>
      <c r="H642" s="40">
        <f>IF(E642=".....", 0, _xlfn.IFNA(VLOOKUP($E642, Parameter2!$A$2:$C$5000, 3, FALSE), 0))</f>
        <v>0</v>
      </c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18" t="str">
        <f>IF(C642=".....","",_xlfn.IFNA(VLOOKUP($C642, Parameter!$A$4:$B$5000, 2, FALSE), "Kode belanja salah :("))</f>
        <v/>
      </c>
      <c r="X642" s="35"/>
      <c r="Y642" s="121"/>
      <c r="Z642" s="17"/>
      <c r="AA642" s="20"/>
      <c r="AB642" s="41" t="str">
        <f>IF($C642=".....","",VLOOKUP($C642, Parameter!$A$4:$L$5000, 6, FALSE))</f>
        <v/>
      </c>
      <c r="AC642" s="41" t="str">
        <f>IF($C642=".....","",VLOOKUP($C642, Parameter!$A$4:$L$5000, 7, FALSE))</f>
        <v/>
      </c>
      <c r="AD642" s="41" t="str">
        <f>IF($C642=".....","",VLOOKUP($C642, Parameter!$A$4:$L$5000, 8, FALSE))</f>
        <v/>
      </c>
      <c r="AE642" s="41" t="str">
        <f>IF($C642=".....","",VLOOKUP($C642, Parameter!$A$4:$L$5000, 9, FALSE))</f>
        <v/>
      </c>
      <c r="AF642" s="41" t="str">
        <f>IF($C642=".....","",VLOOKUP($C642, Parameter!$A$4:$L$5000, 10, FALSE))</f>
        <v/>
      </c>
      <c r="AG642" s="41" t="str">
        <f>IF($C642=".....","",VLOOKUP($C642, Parameter!$A$4:$L$5000, 11, FALSE))</f>
        <v/>
      </c>
      <c r="AH642" s="41" t="str">
        <f>IF($C642="..0.0.0.000","",_xlfn.IFNA(VLOOKUP($C642, Parameter!$A$4:$L$5000, 12, FALSE), ""))</f>
        <v/>
      </c>
      <c r="AI642" s="39"/>
      <c r="AJ642" s="39"/>
      <c r="AK642" s="39"/>
      <c r="AL642" s="39"/>
      <c r="AM642" s="39"/>
      <c r="AN642" s="39"/>
      <c r="AO642" s="39"/>
      <c r="AP642" s="41" t="str">
        <f>IF(F642="......", "", _xlfn.IFNA(VLOOKUP(F642, Parameter2!$D$2:$E$15000, 2, FALSE), "Kode aset salah :("))</f>
        <v/>
      </c>
      <c r="AQ642" s="39"/>
      <c r="AR642" s="51"/>
      <c r="AS642" s="52"/>
      <c r="AT642" s="53">
        <f t="shared" si="253"/>
        <v>0</v>
      </c>
      <c r="AU642" s="39" t="str">
        <f t="shared" si="254"/>
        <v/>
      </c>
      <c r="AV642" s="39" t="str">
        <f t="shared" si="255"/>
        <v/>
      </c>
      <c r="AW642" s="39" t="str">
        <f t="shared" si="256"/>
        <v/>
      </c>
      <c r="AX642" s="39" t="str">
        <f t="shared" si="257"/>
        <v/>
      </c>
      <c r="AY642" s="41" t="str">
        <f>IF(G642="...", "", VLOOKUP(G642, UPB!$A$3:$B$5000, 2, FALSE))</f>
        <v/>
      </c>
      <c r="AZ642" s="84"/>
      <c r="BA642" s="76"/>
      <c r="BB642" s="65"/>
      <c r="BC642" s="65"/>
      <c r="BD642" s="54"/>
      <c r="BE642" s="65"/>
      <c r="BF642" s="65"/>
      <c r="BG642" s="65"/>
      <c r="BH642" s="65"/>
      <c r="BI642" s="65"/>
      <c r="BJ642" s="65"/>
      <c r="BK642" s="65"/>
      <c r="BL642" s="65"/>
      <c r="BM642" s="65"/>
      <c r="BN642" s="70"/>
      <c r="BO642" s="65"/>
      <c r="BP642" s="65"/>
      <c r="BQ642" s="65"/>
      <c r="BR642" s="65"/>
      <c r="BS642" s="65"/>
      <c r="BT642" s="65"/>
      <c r="BU642" s="55" t="str">
        <f>IF(AND($D642 &lt;&gt; "", $D642 &lt;&gt; $E642, $F642 &lt;&gt; "x.x.x.x.x.x.x"), VLOOKUP($E642, Parameter!$E$3:$N$5000, 9, FALSE), "")</f>
        <v/>
      </c>
      <c r="BV642" s="55" t="str">
        <f>IF(AND($D642 &lt;&gt; "", $D642 &lt;&gt; $E642, $F642 &lt;&gt; "x.x.x.x.x.x.x"), VLOOKUP($E642, Parameter!$E$3:$N$5000, 10, FALSE), "")</f>
        <v/>
      </c>
      <c r="BW642" s="55" t="str">
        <f>IF(AND($D642 &lt;&gt; "", $D642 &lt;&gt; $E642, $F642 &lt;&gt; "x.x.x.x.x.x.x"), VLOOKUP($C642, Parameter!$A$4:$L$5000, 3, FALSE), "")</f>
        <v/>
      </c>
      <c r="BX642" s="55" t="str">
        <f>IF(AND($D642 &lt;&gt; "", $D642 &lt;&gt; $E642, $F642 &lt;&gt; "x.x.x.x.x.x.x"), VLOOKUP($C642, Parameter!$A$4:$L$5000, 4, FALSE), "")</f>
        <v/>
      </c>
      <c r="BY642" s="56">
        <f t="shared" si="258"/>
        <v>0</v>
      </c>
      <c r="BZ642" s="55" t="str">
        <f t="shared" si="259"/>
        <v>Intra</v>
      </c>
      <c r="CA642" s="55" t="str">
        <f>IF($BZ642="Ekstra", Parameter3!$B$2, "")</f>
        <v/>
      </c>
      <c r="CB642" s="55" t="str">
        <f>IF($BZ642="Ekstra", Parameter3!$C$2, "")</f>
        <v/>
      </c>
      <c r="CC642" s="55" t="str">
        <f>IF($BZ642="Ekstra", VLOOKUP($E642, Parameter!$E$3:$N$5000, 9, FALSE), "")</f>
        <v/>
      </c>
      <c r="CD642" s="55" t="str">
        <f>IF($BZ642="Ekstra", VLOOKUP($E642, Parameter!$E$3:$N$5000, 10, FALSE), "")</f>
        <v/>
      </c>
      <c r="CE642" s="56">
        <f t="shared" si="260"/>
        <v>0</v>
      </c>
      <c r="CF642" s="55" t="str">
        <f t="shared" si="272"/>
        <v/>
      </c>
      <c r="CG642" s="55" t="str">
        <f t="shared" si="272"/>
        <v/>
      </c>
      <c r="CH642" s="55" t="str">
        <f t="shared" si="261"/>
        <v/>
      </c>
      <c r="CI642" s="55" t="str">
        <f>IF($F642="x.x.x.x.x.x.x", VLOOKUP($C642, Parameter!$A$4:$L$5000, 4, FALSE), "")</f>
        <v/>
      </c>
      <c r="CJ642" s="56">
        <f t="shared" si="262"/>
        <v>0</v>
      </c>
      <c r="CM642" s="4" t="str">
        <f t="shared" si="263"/>
        <v>...-...-.....</v>
      </c>
      <c r="CN642" s="57">
        <f t="shared" si="264"/>
        <v>0</v>
      </c>
      <c r="CO642" s="58">
        <f t="shared" si="265"/>
        <v>0</v>
      </c>
      <c r="CP642" s="4" t="str">
        <f t="shared" si="266"/>
        <v/>
      </c>
      <c r="CQ642" s="4" t="b">
        <f t="shared" si="267"/>
        <v>0</v>
      </c>
      <c r="CR642" s="4" t="str">
        <f t="shared" si="268"/>
        <v/>
      </c>
      <c r="CS642" s="4" t="str">
        <f t="shared" si="269"/>
        <v/>
      </c>
      <c r="CT642" s="91" t="b">
        <f t="shared" si="246"/>
        <v>0</v>
      </c>
    </row>
    <row r="643" spans="1:98" s="4" customFormat="1" x14ac:dyDescent="0.25">
      <c r="A643" s="50" t="str">
        <f t="shared" si="247"/>
        <v>...</v>
      </c>
      <c r="B643" s="50" t="str">
        <f t="shared" si="248"/>
        <v>...</v>
      </c>
      <c r="C643" s="50" t="str">
        <f t="shared" si="249"/>
        <v>.....</v>
      </c>
      <c r="D643" s="50" t="str">
        <f>IF($C643=".....","",_xlfn.IFNA(VLOOKUP($C643, Parameter!$A$4:$L$5000, 3, FALSE), ""))</f>
        <v/>
      </c>
      <c r="E643" s="50" t="str">
        <f t="shared" si="250"/>
        <v>.....</v>
      </c>
      <c r="F643" s="50" t="str">
        <f t="shared" si="251"/>
        <v>......</v>
      </c>
      <c r="G643" s="50" t="str">
        <f t="shared" si="252"/>
        <v>...</v>
      </c>
      <c r="H643" s="40">
        <f>IF(E643=".....", 0, _xlfn.IFNA(VLOOKUP($E643, Parameter2!$A$2:$C$5000, 3, FALSE), 0))</f>
        <v>0</v>
      </c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18" t="str">
        <f>IF(C643=".....","",_xlfn.IFNA(VLOOKUP($C643, Parameter!$A$4:$B$5000, 2, FALSE), "Kode belanja salah :("))</f>
        <v/>
      </c>
      <c r="X643" s="35"/>
      <c r="Y643" s="121"/>
      <c r="Z643" s="17"/>
      <c r="AA643" s="20"/>
      <c r="AB643" s="41" t="str">
        <f>IF($C643=".....","",VLOOKUP($C643, Parameter!$A$4:$L$5000, 6, FALSE))</f>
        <v/>
      </c>
      <c r="AC643" s="41" t="str">
        <f>IF($C643=".....","",VLOOKUP($C643, Parameter!$A$4:$L$5000, 7, FALSE))</f>
        <v/>
      </c>
      <c r="AD643" s="41" t="str">
        <f>IF($C643=".....","",VLOOKUP($C643, Parameter!$A$4:$L$5000, 8, FALSE))</f>
        <v/>
      </c>
      <c r="AE643" s="41" t="str">
        <f>IF($C643=".....","",VLOOKUP($C643, Parameter!$A$4:$L$5000, 9, FALSE))</f>
        <v/>
      </c>
      <c r="AF643" s="41" t="str">
        <f>IF($C643=".....","",VLOOKUP($C643, Parameter!$A$4:$L$5000, 10, FALSE))</f>
        <v/>
      </c>
      <c r="AG643" s="41" t="str">
        <f>IF($C643=".....","",VLOOKUP($C643, Parameter!$A$4:$L$5000, 11, FALSE))</f>
        <v/>
      </c>
      <c r="AH643" s="41" t="str">
        <f>IF($C643="..0.0.0.000","",_xlfn.IFNA(VLOOKUP($C643, Parameter!$A$4:$L$5000, 12, FALSE), ""))</f>
        <v/>
      </c>
      <c r="AI643" s="39"/>
      <c r="AJ643" s="39"/>
      <c r="AK643" s="39"/>
      <c r="AL643" s="39"/>
      <c r="AM643" s="39"/>
      <c r="AN643" s="39"/>
      <c r="AO643" s="39"/>
      <c r="AP643" s="41" t="str">
        <f>IF(F643="......", "", _xlfn.IFNA(VLOOKUP(F643, Parameter2!$D$2:$E$15000, 2, FALSE), "Kode aset salah :("))</f>
        <v/>
      </c>
      <c r="AQ643" s="39"/>
      <c r="AR643" s="51"/>
      <c r="AS643" s="52"/>
      <c r="AT643" s="53">
        <f t="shared" si="253"/>
        <v>0</v>
      </c>
      <c r="AU643" s="39" t="str">
        <f t="shared" si="254"/>
        <v/>
      </c>
      <c r="AV643" s="39" t="str">
        <f t="shared" si="255"/>
        <v/>
      </c>
      <c r="AW643" s="39" t="str">
        <f t="shared" si="256"/>
        <v/>
      </c>
      <c r="AX643" s="39" t="str">
        <f t="shared" si="257"/>
        <v/>
      </c>
      <c r="AY643" s="41" t="str">
        <f>IF(G643="...", "", VLOOKUP(G643, UPB!$A$3:$B$5000, 2, FALSE))</f>
        <v/>
      </c>
      <c r="AZ643" s="84"/>
      <c r="BA643" s="76"/>
      <c r="BB643" s="65"/>
      <c r="BC643" s="65"/>
      <c r="BD643" s="54"/>
      <c r="BE643" s="65"/>
      <c r="BF643" s="65"/>
      <c r="BG643" s="65"/>
      <c r="BH643" s="65"/>
      <c r="BI643" s="65"/>
      <c r="BJ643" s="65"/>
      <c r="BK643" s="65"/>
      <c r="BL643" s="65"/>
      <c r="BM643" s="65"/>
      <c r="BN643" s="70"/>
      <c r="BO643" s="65"/>
      <c r="BP643" s="65"/>
      <c r="BQ643" s="65"/>
      <c r="BR643" s="65"/>
      <c r="BS643" s="65"/>
      <c r="BT643" s="65"/>
      <c r="BU643" s="55" t="str">
        <f>IF(AND($D643 &lt;&gt; "", $D643 &lt;&gt; $E643, $F643 &lt;&gt; "x.x.x.x.x.x.x"), VLOOKUP($E643, Parameter!$E$3:$N$5000, 9, FALSE), "")</f>
        <v/>
      </c>
      <c r="BV643" s="55" t="str">
        <f>IF(AND($D643 &lt;&gt; "", $D643 &lt;&gt; $E643, $F643 &lt;&gt; "x.x.x.x.x.x.x"), VLOOKUP($E643, Parameter!$E$3:$N$5000, 10, FALSE), "")</f>
        <v/>
      </c>
      <c r="BW643" s="55" t="str">
        <f>IF(AND($D643 &lt;&gt; "", $D643 &lt;&gt; $E643, $F643 &lt;&gt; "x.x.x.x.x.x.x"), VLOOKUP($C643, Parameter!$A$4:$L$5000, 3, FALSE), "")</f>
        <v/>
      </c>
      <c r="BX643" s="55" t="str">
        <f>IF(AND($D643 &lt;&gt; "", $D643 &lt;&gt; $E643, $F643 &lt;&gt; "x.x.x.x.x.x.x"), VLOOKUP($C643, Parameter!$A$4:$L$5000, 4, FALSE), "")</f>
        <v/>
      </c>
      <c r="BY643" s="56">
        <f t="shared" si="258"/>
        <v>0</v>
      </c>
      <c r="BZ643" s="55" t="str">
        <f t="shared" si="259"/>
        <v>Intra</v>
      </c>
      <c r="CA643" s="55" t="str">
        <f>IF($BZ643="Ekstra", Parameter3!$B$2, "")</f>
        <v/>
      </c>
      <c r="CB643" s="55" t="str">
        <f>IF($BZ643="Ekstra", Parameter3!$C$2, "")</f>
        <v/>
      </c>
      <c r="CC643" s="55" t="str">
        <f>IF($BZ643="Ekstra", VLOOKUP($E643, Parameter!$E$3:$N$5000, 9, FALSE), "")</f>
        <v/>
      </c>
      <c r="CD643" s="55" t="str">
        <f>IF($BZ643="Ekstra", VLOOKUP($E643, Parameter!$E$3:$N$5000, 10, FALSE), "")</f>
        <v/>
      </c>
      <c r="CE643" s="56">
        <f t="shared" si="260"/>
        <v>0</v>
      </c>
      <c r="CF643" s="55" t="str">
        <f t="shared" si="272"/>
        <v/>
      </c>
      <c r="CG643" s="55" t="str">
        <f t="shared" si="272"/>
        <v/>
      </c>
      <c r="CH643" s="55" t="str">
        <f t="shared" si="261"/>
        <v/>
      </c>
      <c r="CI643" s="55" t="str">
        <f>IF($F643="x.x.x.x.x.x.x", VLOOKUP($C643, Parameter!$A$4:$L$5000, 4, FALSE), "")</f>
        <v/>
      </c>
      <c r="CJ643" s="56">
        <f t="shared" si="262"/>
        <v>0</v>
      </c>
      <c r="CM643" s="4" t="str">
        <f t="shared" si="263"/>
        <v>...-...-.....</v>
      </c>
      <c r="CN643" s="57">
        <f t="shared" si="264"/>
        <v>0</v>
      </c>
      <c r="CO643" s="58">
        <f t="shared" si="265"/>
        <v>0</v>
      </c>
      <c r="CP643" s="4" t="str">
        <f t="shared" si="266"/>
        <v/>
      </c>
      <c r="CQ643" s="4" t="b">
        <f t="shared" si="267"/>
        <v>0</v>
      </c>
      <c r="CR643" s="4" t="str">
        <f t="shared" si="268"/>
        <v/>
      </c>
      <c r="CS643" s="4" t="str">
        <f t="shared" si="269"/>
        <v/>
      </c>
      <c r="CT643" s="91" t="b">
        <f t="shared" si="246"/>
        <v>0</v>
      </c>
    </row>
    <row r="644" spans="1:98" s="4" customFormat="1" x14ac:dyDescent="0.25">
      <c r="A644" s="50" t="str">
        <f t="shared" si="247"/>
        <v>...</v>
      </c>
      <c r="B644" s="50" t="str">
        <f t="shared" si="248"/>
        <v>...</v>
      </c>
      <c r="C644" s="50" t="str">
        <f t="shared" si="249"/>
        <v>.....</v>
      </c>
      <c r="D644" s="50" t="str">
        <f>IF($C644=".....","",_xlfn.IFNA(VLOOKUP($C644, Parameter!$A$4:$L$5000, 3, FALSE), ""))</f>
        <v/>
      </c>
      <c r="E644" s="50" t="str">
        <f t="shared" si="250"/>
        <v>.....</v>
      </c>
      <c r="F644" s="50" t="str">
        <f t="shared" si="251"/>
        <v>......</v>
      </c>
      <c r="G644" s="50" t="str">
        <f t="shared" si="252"/>
        <v>...</v>
      </c>
      <c r="H644" s="40">
        <f>IF(E644=".....", 0, _xlfn.IFNA(VLOOKUP($E644, Parameter2!$A$2:$C$5000, 3, FALSE), 0))</f>
        <v>0</v>
      </c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18" t="str">
        <f>IF(C644=".....","",_xlfn.IFNA(VLOOKUP($C644, Parameter!$A$4:$B$5000, 2, FALSE), "Kode belanja salah :("))</f>
        <v/>
      </c>
      <c r="X644" s="35"/>
      <c r="Y644" s="121"/>
      <c r="Z644" s="17"/>
      <c r="AA644" s="20"/>
      <c r="AB644" s="41" t="str">
        <f>IF($C644=".....","",VLOOKUP($C644, Parameter!$A$4:$L$5000, 6, FALSE))</f>
        <v/>
      </c>
      <c r="AC644" s="41" t="str">
        <f>IF($C644=".....","",VLOOKUP($C644, Parameter!$A$4:$L$5000, 7, FALSE))</f>
        <v/>
      </c>
      <c r="AD644" s="41" t="str">
        <f>IF($C644=".....","",VLOOKUP($C644, Parameter!$A$4:$L$5000, 8, FALSE))</f>
        <v/>
      </c>
      <c r="AE644" s="41" t="str">
        <f>IF($C644=".....","",VLOOKUP($C644, Parameter!$A$4:$L$5000, 9, FALSE))</f>
        <v/>
      </c>
      <c r="AF644" s="41" t="str">
        <f>IF($C644=".....","",VLOOKUP($C644, Parameter!$A$4:$L$5000, 10, FALSE))</f>
        <v/>
      </c>
      <c r="AG644" s="41" t="str">
        <f>IF($C644=".....","",VLOOKUP($C644, Parameter!$A$4:$L$5000, 11, FALSE))</f>
        <v/>
      </c>
      <c r="AH644" s="41" t="str">
        <f>IF($C644="..0.0.0.000","",_xlfn.IFNA(VLOOKUP($C644, Parameter!$A$4:$L$5000, 12, FALSE), ""))</f>
        <v/>
      </c>
      <c r="AI644" s="39"/>
      <c r="AJ644" s="39"/>
      <c r="AK644" s="39"/>
      <c r="AL644" s="39"/>
      <c r="AM644" s="39"/>
      <c r="AN644" s="39"/>
      <c r="AO644" s="39"/>
      <c r="AP644" s="41" t="str">
        <f>IF(F644="......", "", _xlfn.IFNA(VLOOKUP(F644, Parameter2!$D$2:$E$15000, 2, FALSE), "Kode aset salah :("))</f>
        <v/>
      </c>
      <c r="AQ644" s="39"/>
      <c r="AR644" s="51"/>
      <c r="AS644" s="52"/>
      <c r="AT644" s="53">
        <f t="shared" si="253"/>
        <v>0</v>
      </c>
      <c r="AU644" s="39" t="str">
        <f t="shared" si="254"/>
        <v/>
      </c>
      <c r="AV644" s="39" t="str">
        <f t="shared" si="255"/>
        <v/>
      </c>
      <c r="AW644" s="39" t="str">
        <f t="shared" si="256"/>
        <v/>
      </c>
      <c r="AX644" s="39" t="str">
        <f t="shared" si="257"/>
        <v/>
      </c>
      <c r="AY644" s="41" t="str">
        <f>IF(G644="...", "", VLOOKUP(G644, UPB!$A$3:$B$5000, 2, FALSE))</f>
        <v/>
      </c>
      <c r="AZ644" s="84"/>
      <c r="BA644" s="76"/>
      <c r="BB644" s="65"/>
      <c r="BC644" s="65"/>
      <c r="BD644" s="54"/>
      <c r="BE644" s="65"/>
      <c r="BF644" s="65"/>
      <c r="BG644" s="65"/>
      <c r="BH644" s="65"/>
      <c r="BI644" s="65"/>
      <c r="BJ644" s="65"/>
      <c r="BK644" s="65"/>
      <c r="BL644" s="65"/>
      <c r="BM644" s="65"/>
      <c r="BN644" s="70"/>
      <c r="BO644" s="65"/>
      <c r="BP644" s="65"/>
      <c r="BQ644" s="65"/>
      <c r="BR644" s="65"/>
      <c r="BS644" s="65"/>
      <c r="BT644" s="65"/>
      <c r="BU644" s="55" t="str">
        <f>IF(AND($D644 &lt;&gt; "", $D644 &lt;&gt; $E644, $F644 &lt;&gt; "x.x.x.x.x.x.x"), VLOOKUP($E644, Parameter!$E$3:$N$5000, 9, FALSE), "")</f>
        <v/>
      </c>
      <c r="BV644" s="55" t="str">
        <f>IF(AND($D644 &lt;&gt; "", $D644 &lt;&gt; $E644, $F644 &lt;&gt; "x.x.x.x.x.x.x"), VLOOKUP($E644, Parameter!$E$3:$N$5000, 10, FALSE), "")</f>
        <v/>
      </c>
      <c r="BW644" s="55" t="str">
        <f>IF(AND($D644 &lt;&gt; "", $D644 &lt;&gt; $E644, $F644 &lt;&gt; "x.x.x.x.x.x.x"), VLOOKUP($C644, Parameter!$A$4:$L$5000, 3, FALSE), "")</f>
        <v/>
      </c>
      <c r="BX644" s="55" t="str">
        <f>IF(AND($D644 &lt;&gt; "", $D644 &lt;&gt; $E644, $F644 &lt;&gt; "x.x.x.x.x.x.x"), VLOOKUP($C644, Parameter!$A$4:$L$5000, 4, FALSE), "")</f>
        <v/>
      </c>
      <c r="BY644" s="56">
        <f t="shared" si="258"/>
        <v>0</v>
      </c>
      <c r="BZ644" s="55" t="str">
        <f t="shared" si="259"/>
        <v>Intra</v>
      </c>
      <c r="CA644" s="55" t="str">
        <f>IF($BZ644="Ekstra", Parameter3!$B$2, "")</f>
        <v/>
      </c>
      <c r="CB644" s="55" t="str">
        <f>IF($BZ644="Ekstra", Parameter3!$C$2, "")</f>
        <v/>
      </c>
      <c r="CC644" s="55" t="str">
        <f>IF($BZ644="Ekstra", VLOOKUP($E644, Parameter!$E$3:$N$5000, 9, FALSE), "")</f>
        <v/>
      </c>
      <c r="CD644" s="55" t="str">
        <f>IF($BZ644="Ekstra", VLOOKUP($E644, Parameter!$E$3:$N$5000, 10, FALSE), "")</f>
        <v/>
      </c>
      <c r="CE644" s="56">
        <f t="shared" si="260"/>
        <v>0</v>
      </c>
      <c r="CF644" s="55" t="str">
        <f t="shared" si="272"/>
        <v/>
      </c>
      <c r="CG644" s="55" t="str">
        <f t="shared" si="272"/>
        <v/>
      </c>
      <c r="CH644" s="55" t="str">
        <f t="shared" si="261"/>
        <v/>
      </c>
      <c r="CI644" s="55" t="str">
        <f>IF($F644="x.x.x.x.x.x.x", VLOOKUP($C644, Parameter!$A$4:$L$5000, 4, FALSE), "")</f>
        <v/>
      </c>
      <c r="CJ644" s="56">
        <f t="shared" si="262"/>
        <v>0</v>
      </c>
      <c r="CM644" s="4" t="str">
        <f t="shared" si="263"/>
        <v>...-...-.....</v>
      </c>
      <c r="CN644" s="57">
        <f t="shared" si="264"/>
        <v>0</v>
      </c>
      <c r="CO644" s="58">
        <f t="shared" si="265"/>
        <v>0</v>
      </c>
      <c r="CP644" s="4" t="str">
        <f t="shared" si="266"/>
        <v/>
      </c>
      <c r="CQ644" s="4" t="b">
        <f t="shared" si="267"/>
        <v>0</v>
      </c>
      <c r="CR644" s="4" t="str">
        <f t="shared" si="268"/>
        <v/>
      </c>
      <c r="CS644" s="4" t="str">
        <f t="shared" si="269"/>
        <v/>
      </c>
      <c r="CT644" s="91" t="b">
        <f t="shared" si="246"/>
        <v>0</v>
      </c>
    </row>
    <row r="645" spans="1:98" s="4" customFormat="1" x14ac:dyDescent="0.25">
      <c r="A645" s="50" t="str">
        <f t="shared" si="247"/>
        <v>...</v>
      </c>
      <c r="B645" s="50" t="str">
        <f t="shared" si="248"/>
        <v>...</v>
      </c>
      <c r="C645" s="50" t="str">
        <f t="shared" si="249"/>
        <v>.....</v>
      </c>
      <c r="D645" s="50" t="str">
        <f>IF($C645=".....","",_xlfn.IFNA(VLOOKUP($C645, Parameter!$A$4:$L$5000, 3, FALSE), ""))</f>
        <v/>
      </c>
      <c r="E645" s="50" t="str">
        <f t="shared" si="250"/>
        <v>.....</v>
      </c>
      <c r="F645" s="50" t="str">
        <f t="shared" si="251"/>
        <v>......</v>
      </c>
      <c r="G645" s="50" t="str">
        <f t="shared" si="252"/>
        <v>...</v>
      </c>
      <c r="H645" s="40">
        <f>IF(E645=".....", 0, _xlfn.IFNA(VLOOKUP($E645, Parameter2!$A$2:$C$5000, 3, FALSE), 0))</f>
        <v>0</v>
      </c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18" t="str">
        <f>IF(C645=".....","",_xlfn.IFNA(VLOOKUP($C645, Parameter!$A$4:$B$5000, 2, FALSE), "Kode belanja salah :("))</f>
        <v/>
      </c>
      <c r="X645" s="35"/>
      <c r="Y645" s="121"/>
      <c r="Z645" s="17"/>
      <c r="AA645" s="20"/>
      <c r="AB645" s="41" t="str">
        <f>IF($C645=".....","",VLOOKUP($C645, Parameter!$A$4:$L$5000, 6, FALSE))</f>
        <v/>
      </c>
      <c r="AC645" s="41" t="str">
        <f>IF($C645=".....","",VLOOKUP($C645, Parameter!$A$4:$L$5000, 7, FALSE))</f>
        <v/>
      </c>
      <c r="AD645" s="41" t="str">
        <f>IF($C645=".....","",VLOOKUP($C645, Parameter!$A$4:$L$5000, 8, FALSE))</f>
        <v/>
      </c>
      <c r="AE645" s="41" t="str">
        <f>IF($C645=".....","",VLOOKUP($C645, Parameter!$A$4:$L$5000, 9, FALSE))</f>
        <v/>
      </c>
      <c r="AF645" s="41" t="str">
        <f>IF($C645=".....","",VLOOKUP($C645, Parameter!$A$4:$L$5000, 10, FALSE))</f>
        <v/>
      </c>
      <c r="AG645" s="41" t="str">
        <f>IF($C645=".....","",VLOOKUP($C645, Parameter!$A$4:$L$5000, 11, FALSE))</f>
        <v/>
      </c>
      <c r="AH645" s="41" t="str">
        <f>IF($C645="..0.0.0.000","",_xlfn.IFNA(VLOOKUP($C645, Parameter!$A$4:$L$5000, 12, FALSE), ""))</f>
        <v/>
      </c>
      <c r="AI645" s="39"/>
      <c r="AJ645" s="39"/>
      <c r="AK645" s="39"/>
      <c r="AL645" s="39"/>
      <c r="AM645" s="39"/>
      <c r="AN645" s="39"/>
      <c r="AO645" s="39"/>
      <c r="AP645" s="41" t="str">
        <f>IF(F645="......", "", _xlfn.IFNA(VLOOKUP(F645, Parameter2!$D$2:$E$15000, 2, FALSE), "Kode aset salah :("))</f>
        <v/>
      </c>
      <c r="AQ645" s="39"/>
      <c r="AR645" s="51"/>
      <c r="AS645" s="52"/>
      <c r="AT645" s="53">
        <f t="shared" si="253"/>
        <v>0</v>
      </c>
      <c r="AU645" s="39" t="str">
        <f t="shared" si="254"/>
        <v/>
      </c>
      <c r="AV645" s="39" t="str">
        <f t="shared" si="255"/>
        <v/>
      </c>
      <c r="AW645" s="39" t="str">
        <f t="shared" si="256"/>
        <v/>
      </c>
      <c r="AX645" s="39" t="str">
        <f t="shared" si="257"/>
        <v/>
      </c>
      <c r="AY645" s="41" t="str">
        <f>IF(G645="...", "", VLOOKUP(G645, UPB!$A$3:$B$5000, 2, FALSE))</f>
        <v/>
      </c>
      <c r="AZ645" s="84"/>
      <c r="BA645" s="76"/>
      <c r="BB645" s="65"/>
      <c r="BC645" s="65"/>
      <c r="BD645" s="54"/>
      <c r="BE645" s="65"/>
      <c r="BF645" s="65"/>
      <c r="BG645" s="65"/>
      <c r="BH645" s="65"/>
      <c r="BI645" s="65"/>
      <c r="BJ645" s="65"/>
      <c r="BK645" s="65"/>
      <c r="BL645" s="65"/>
      <c r="BM645" s="65"/>
      <c r="BN645" s="70"/>
      <c r="BO645" s="65"/>
      <c r="BP645" s="65"/>
      <c r="BQ645" s="65"/>
      <c r="BR645" s="65"/>
      <c r="BS645" s="65"/>
      <c r="BT645" s="65"/>
      <c r="BU645" s="55" t="str">
        <f>IF(AND($D645 &lt;&gt; "", $D645 &lt;&gt; $E645, $F645 &lt;&gt; "x.x.x.x.x.x.x"), VLOOKUP($E645, Parameter!$E$3:$N$5000, 9, FALSE), "")</f>
        <v/>
      </c>
      <c r="BV645" s="55" t="str">
        <f>IF(AND($D645 &lt;&gt; "", $D645 &lt;&gt; $E645, $F645 &lt;&gt; "x.x.x.x.x.x.x"), VLOOKUP($E645, Parameter!$E$3:$N$5000, 10, FALSE), "")</f>
        <v/>
      </c>
      <c r="BW645" s="55" t="str">
        <f>IF(AND($D645 &lt;&gt; "", $D645 &lt;&gt; $E645, $F645 &lt;&gt; "x.x.x.x.x.x.x"), VLOOKUP($C645, Parameter!$A$4:$L$5000, 3, FALSE), "")</f>
        <v/>
      </c>
      <c r="BX645" s="55" t="str">
        <f>IF(AND($D645 &lt;&gt; "", $D645 &lt;&gt; $E645, $F645 &lt;&gt; "x.x.x.x.x.x.x"), VLOOKUP($C645, Parameter!$A$4:$L$5000, 4, FALSE), "")</f>
        <v/>
      </c>
      <c r="BY645" s="56">
        <f t="shared" si="258"/>
        <v>0</v>
      </c>
      <c r="BZ645" s="55" t="str">
        <f t="shared" si="259"/>
        <v>Intra</v>
      </c>
      <c r="CA645" s="55" t="str">
        <f>IF($BZ645="Ekstra", Parameter3!$B$2, "")</f>
        <v/>
      </c>
      <c r="CB645" s="55" t="str">
        <f>IF($BZ645="Ekstra", Parameter3!$C$2, "")</f>
        <v/>
      </c>
      <c r="CC645" s="55" t="str">
        <f>IF($BZ645="Ekstra", VLOOKUP($E645, Parameter!$E$3:$N$5000, 9, FALSE), "")</f>
        <v/>
      </c>
      <c r="CD645" s="55" t="str">
        <f>IF($BZ645="Ekstra", VLOOKUP($E645, Parameter!$E$3:$N$5000, 10, FALSE), "")</f>
        <v/>
      </c>
      <c r="CE645" s="56">
        <f t="shared" si="260"/>
        <v>0</v>
      </c>
      <c r="CF645" s="55" t="str">
        <f t="shared" si="272"/>
        <v/>
      </c>
      <c r="CG645" s="55" t="str">
        <f t="shared" si="272"/>
        <v/>
      </c>
      <c r="CH645" s="55" t="str">
        <f t="shared" si="261"/>
        <v/>
      </c>
      <c r="CI645" s="55" t="str">
        <f>IF($F645="x.x.x.x.x.x.x", VLOOKUP($C645, Parameter!$A$4:$L$5000, 4, FALSE), "")</f>
        <v/>
      </c>
      <c r="CJ645" s="56">
        <f t="shared" si="262"/>
        <v>0</v>
      </c>
      <c r="CM645" s="4" t="str">
        <f t="shared" si="263"/>
        <v>...-...-.....</v>
      </c>
      <c r="CN645" s="57">
        <f t="shared" si="264"/>
        <v>0</v>
      </c>
      <c r="CO645" s="58">
        <f t="shared" si="265"/>
        <v>0</v>
      </c>
      <c r="CP645" s="4" t="str">
        <f t="shared" si="266"/>
        <v/>
      </c>
      <c r="CQ645" s="4" t="b">
        <f t="shared" si="267"/>
        <v>0</v>
      </c>
      <c r="CR645" s="4" t="str">
        <f t="shared" si="268"/>
        <v/>
      </c>
      <c r="CS645" s="4" t="str">
        <f t="shared" si="269"/>
        <v/>
      </c>
      <c r="CT645" s="91" t="b">
        <f t="shared" si="246"/>
        <v>0</v>
      </c>
    </row>
    <row r="646" spans="1:98" s="4" customFormat="1" x14ac:dyDescent="0.25">
      <c r="A646" s="50" t="str">
        <f t="shared" si="247"/>
        <v>...</v>
      </c>
      <c r="B646" s="50" t="str">
        <f t="shared" si="248"/>
        <v>...</v>
      </c>
      <c r="C646" s="50" t="str">
        <f t="shared" si="249"/>
        <v>.....</v>
      </c>
      <c r="D646" s="50" t="str">
        <f>IF($C646=".....","",_xlfn.IFNA(VLOOKUP($C646, Parameter!$A$4:$L$5000, 3, FALSE), ""))</f>
        <v/>
      </c>
      <c r="E646" s="50" t="str">
        <f t="shared" si="250"/>
        <v>.....</v>
      </c>
      <c r="F646" s="50" t="str">
        <f t="shared" si="251"/>
        <v>......</v>
      </c>
      <c r="G646" s="50" t="str">
        <f t="shared" si="252"/>
        <v>...</v>
      </c>
      <c r="H646" s="40">
        <f>IF(E646=".....", 0, _xlfn.IFNA(VLOOKUP($E646, Parameter2!$A$2:$C$5000, 3, FALSE), 0))</f>
        <v>0</v>
      </c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18" t="str">
        <f>IF(C646=".....","",_xlfn.IFNA(VLOOKUP($C646, Parameter!$A$4:$B$5000, 2, FALSE), "Kode belanja salah :("))</f>
        <v/>
      </c>
      <c r="X646" s="35"/>
      <c r="Y646" s="121"/>
      <c r="Z646" s="17"/>
      <c r="AA646" s="20"/>
      <c r="AB646" s="41" t="str">
        <f>IF($C646=".....","",VLOOKUP($C646, Parameter!$A$4:$L$5000, 6, FALSE))</f>
        <v/>
      </c>
      <c r="AC646" s="41" t="str">
        <f>IF($C646=".....","",VLOOKUP($C646, Parameter!$A$4:$L$5000, 7, FALSE))</f>
        <v/>
      </c>
      <c r="AD646" s="41" t="str">
        <f>IF($C646=".....","",VLOOKUP($C646, Parameter!$A$4:$L$5000, 8, FALSE))</f>
        <v/>
      </c>
      <c r="AE646" s="41" t="str">
        <f>IF($C646=".....","",VLOOKUP($C646, Parameter!$A$4:$L$5000, 9, FALSE))</f>
        <v/>
      </c>
      <c r="AF646" s="41" t="str">
        <f>IF($C646=".....","",VLOOKUP($C646, Parameter!$A$4:$L$5000, 10, FALSE))</f>
        <v/>
      </c>
      <c r="AG646" s="41" t="str">
        <f>IF($C646=".....","",VLOOKUP($C646, Parameter!$A$4:$L$5000, 11, FALSE))</f>
        <v/>
      </c>
      <c r="AH646" s="41" t="str">
        <f>IF($C646="..0.0.0.000","",_xlfn.IFNA(VLOOKUP($C646, Parameter!$A$4:$L$5000, 12, FALSE), ""))</f>
        <v/>
      </c>
      <c r="AI646" s="39"/>
      <c r="AJ646" s="39"/>
      <c r="AK646" s="39"/>
      <c r="AL646" s="39"/>
      <c r="AM646" s="39"/>
      <c r="AN646" s="39"/>
      <c r="AO646" s="39"/>
      <c r="AP646" s="41" t="str">
        <f>IF(F646="......", "", _xlfn.IFNA(VLOOKUP(F646, Parameter2!$D$2:$E$15000, 2, FALSE), "Kode aset salah :("))</f>
        <v/>
      </c>
      <c r="AQ646" s="39"/>
      <c r="AR646" s="51"/>
      <c r="AS646" s="52"/>
      <c r="AT646" s="53">
        <f t="shared" si="253"/>
        <v>0</v>
      </c>
      <c r="AU646" s="39" t="str">
        <f t="shared" si="254"/>
        <v/>
      </c>
      <c r="AV646" s="39" t="str">
        <f t="shared" si="255"/>
        <v/>
      </c>
      <c r="AW646" s="39" t="str">
        <f t="shared" si="256"/>
        <v/>
      </c>
      <c r="AX646" s="39" t="str">
        <f t="shared" si="257"/>
        <v/>
      </c>
      <c r="AY646" s="41" t="str">
        <f>IF(G646="...", "", VLOOKUP(G646, UPB!$A$3:$B$5000, 2, FALSE))</f>
        <v/>
      </c>
      <c r="AZ646" s="84"/>
      <c r="BA646" s="76"/>
      <c r="BB646" s="65"/>
      <c r="BC646" s="65"/>
      <c r="BD646" s="54"/>
      <c r="BE646" s="65"/>
      <c r="BF646" s="65"/>
      <c r="BG646" s="65"/>
      <c r="BH646" s="65"/>
      <c r="BI646" s="65"/>
      <c r="BJ646" s="65"/>
      <c r="BK646" s="65"/>
      <c r="BL646" s="65"/>
      <c r="BM646" s="65"/>
      <c r="BN646" s="70"/>
      <c r="BO646" s="65"/>
      <c r="BP646" s="65"/>
      <c r="BQ646" s="65"/>
      <c r="BR646" s="65"/>
      <c r="BS646" s="65"/>
      <c r="BT646" s="65"/>
      <c r="BU646" s="55" t="str">
        <f>IF(AND($D646 &lt;&gt; "", $D646 &lt;&gt; $E646, $F646 &lt;&gt; "x.x.x.x.x.x.x"), VLOOKUP($E646, Parameter!$E$3:$N$5000, 9, FALSE), "")</f>
        <v/>
      </c>
      <c r="BV646" s="55" t="str">
        <f>IF(AND($D646 &lt;&gt; "", $D646 &lt;&gt; $E646, $F646 &lt;&gt; "x.x.x.x.x.x.x"), VLOOKUP($E646, Parameter!$E$3:$N$5000, 10, FALSE), "")</f>
        <v/>
      </c>
      <c r="BW646" s="55" t="str">
        <f>IF(AND($D646 &lt;&gt; "", $D646 &lt;&gt; $E646, $F646 &lt;&gt; "x.x.x.x.x.x.x"), VLOOKUP($C646, Parameter!$A$4:$L$5000, 3, FALSE), "")</f>
        <v/>
      </c>
      <c r="BX646" s="55" t="str">
        <f>IF(AND($D646 &lt;&gt; "", $D646 &lt;&gt; $E646, $F646 &lt;&gt; "x.x.x.x.x.x.x"), VLOOKUP($C646, Parameter!$A$4:$L$5000, 4, FALSE), "")</f>
        <v/>
      </c>
      <c r="BY646" s="56">
        <f t="shared" si="258"/>
        <v>0</v>
      </c>
      <c r="BZ646" s="55" t="str">
        <f t="shared" si="259"/>
        <v>Intra</v>
      </c>
      <c r="CA646" s="55" t="str">
        <f>IF($BZ646="Ekstra", Parameter3!$B$2, "")</f>
        <v/>
      </c>
      <c r="CB646" s="55" t="str">
        <f>IF($BZ646="Ekstra", Parameter3!$C$2, "")</f>
        <v/>
      </c>
      <c r="CC646" s="55" t="str">
        <f>IF($BZ646="Ekstra", VLOOKUP($E646, Parameter!$E$3:$N$5000, 9, FALSE), "")</f>
        <v/>
      </c>
      <c r="CD646" s="55" t="str">
        <f>IF($BZ646="Ekstra", VLOOKUP($E646, Parameter!$E$3:$N$5000, 10, FALSE), "")</f>
        <v/>
      </c>
      <c r="CE646" s="56">
        <f t="shared" si="260"/>
        <v>0</v>
      </c>
      <c r="CF646" s="55" t="str">
        <f t="shared" si="272"/>
        <v/>
      </c>
      <c r="CG646" s="55" t="str">
        <f t="shared" si="272"/>
        <v/>
      </c>
      <c r="CH646" s="55" t="str">
        <f t="shared" si="261"/>
        <v/>
      </c>
      <c r="CI646" s="55" t="str">
        <f>IF($F646="x.x.x.x.x.x.x", VLOOKUP($C646, Parameter!$A$4:$L$5000, 4, FALSE), "")</f>
        <v/>
      </c>
      <c r="CJ646" s="56">
        <f t="shared" si="262"/>
        <v>0</v>
      </c>
      <c r="CM646" s="4" t="str">
        <f t="shared" si="263"/>
        <v>...-...-.....</v>
      </c>
      <c r="CN646" s="57">
        <f t="shared" si="264"/>
        <v>0</v>
      </c>
      <c r="CO646" s="58">
        <f t="shared" si="265"/>
        <v>0</v>
      </c>
      <c r="CP646" s="4" t="str">
        <f t="shared" si="266"/>
        <v/>
      </c>
      <c r="CQ646" s="4" t="b">
        <f t="shared" si="267"/>
        <v>0</v>
      </c>
      <c r="CR646" s="4" t="str">
        <f t="shared" si="268"/>
        <v/>
      </c>
      <c r="CS646" s="4" t="str">
        <f t="shared" si="269"/>
        <v/>
      </c>
      <c r="CT646" s="91" t="b">
        <f t="shared" si="246"/>
        <v>0</v>
      </c>
    </row>
    <row r="647" spans="1:98" s="4" customFormat="1" x14ac:dyDescent="0.25">
      <c r="A647" s="50" t="str">
        <f t="shared" si="247"/>
        <v>...</v>
      </c>
      <c r="B647" s="50" t="str">
        <f t="shared" si="248"/>
        <v>...</v>
      </c>
      <c r="C647" s="50" t="str">
        <f t="shared" si="249"/>
        <v>.....</v>
      </c>
      <c r="D647" s="50" t="str">
        <f>IF($C647=".....","",_xlfn.IFNA(VLOOKUP($C647, Parameter!$A$4:$L$5000, 3, FALSE), ""))</f>
        <v/>
      </c>
      <c r="E647" s="50" t="str">
        <f t="shared" si="250"/>
        <v>.....</v>
      </c>
      <c r="F647" s="50" t="str">
        <f t="shared" si="251"/>
        <v>......</v>
      </c>
      <c r="G647" s="50" t="str">
        <f t="shared" si="252"/>
        <v>...</v>
      </c>
      <c r="H647" s="40">
        <f>IF(E647=".....", 0, _xlfn.IFNA(VLOOKUP($E647, Parameter2!$A$2:$C$5000, 3, FALSE), 0))</f>
        <v>0</v>
      </c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18" t="str">
        <f>IF(C647=".....","",_xlfn.IFNA(VLOOKUP($C647, Parameter!$A$4:$B$5000, 2, FALSE), "Kode belanja salah :("))</f>
        <v/>
      </c>
      <c r="X647" s="35"/>
      <c r="Y647" s="121"/>
      <c r="Z647" s="17"/>
      <c r="AA647" s="20"/>
      <c r="AB647" s="41" t="str">
        <f>IF($C647=".....","",VLOOKUP($C647, Parameter!$A$4:$L$5000, 6, FALSE))</f>
        <v/>
      </c>
      <c r="AC647" s="41" t="str">
        <f>IF($C647=".....","",VLOOKUP($C647, Parameter!$A$4:$L$5000, 7, FALSE))</f>
        <v/>
      </c>
      <c r="AD647" s="41" t="str">
        <f>IF($C647=".....","",VLOOKUP($C647, Parameter!$A$4:$L$5000, 8, FALSE))</f>
        <v/>
      </c>
      <c r="AE647" s="41" t="str">
        <f>IF($C647=".....","",VLOOKUP($C647, Parameter!$A$4:$L$5000, 9, FALSE))</f>
        <v/>
      </c>
      <c r="AF647" s="41" t="str">
        <f>IF($C647=".....","",VLOOKUP($C647, Parameter!$A$4:$L$5000, 10, FALSE))</f>
        <v/>
      </c>
      <c r="AG647" s="41" t="str">
        <f>IF($C647=".....","",VLOOKUP($C647, Parameter!$A$4:$L$5000, 11, FALSE))</f>
        <v/>
      </c>
      <c r="AH647" s="41" t="str">
        <f>IF($C647="..0.0.0.000","",_xlfn.IFNA(VLOOKUP($C647, Parameter!$A$4:$L$5000, 12, FALSE), ""))</f>
        <v/>
      </c>
      <c r="AI647" s="39"/>
      <c r="AJ647" s="39"/>
      <c r="AK647" s="39"/>
      <c r="AL647" s="39"/>
      <c r="AM647" s="39"/>
      <c r="AN647" s="39"/>
      <c r="AO647" s="39"/>
      <c r="AP647" s="41" t="str">
        <f>IF(F647="......", "", _xlfn.IFNA(VLOOKUP(F647, Parameter2!$D$2:$E$15000, 2, FALSE), "Kode aset salah :("))</f>
        <v/>
      </c>
      <c r="AQ647" s="39"/>
      <c r="AR647" s="51"/>
      <c r="AS647" s="52"/>
      <c r="AT647" s="53">
        <f t="shared" si="253"/>
        <v>0</v>
      </c>
      <c r="AU647" s="39" t="str">
        <f t="shared" si="254"/>
        <v/>
      </c>
      <c r="AV647" s="39" t="str">
        <f t="shared" si="255"/>
        <v/>
      </c>
      <c r="AW647" s="39" t="str">
        <f t="shared" si="256"/>
        <v/>
      </c>
      <c r="AX647" s="39" t="str">
        <f t="shared" si="257"/>
        <v/>
      </c>
      <c r="AY647" s="41" t="str">
        <f>IF(G647="...", "", VLOOKUP(G647, UPB!$A$3:$B$5000, 2, FALSE))</f>
        <v/>
      </c>
      <c r="AZ647" s="84"/>
      <c r="BA647" s="76"/>
      <c r="BB647" s="65"/>
      <c r="BC647" s="65"/>
      <c r="BD647" s="54"/>
      <c r="BE647" s="65"/>
      <c r="BF647" s="65"/>
      <c r="BG647" s="65"/>
      <c r="BH647" s="65"/>
      <c r="BI647" s="65"/>
      <c r="BJ647" s="65"/>
      <c r="BK647" s="65"/>
      <c r="BL647" s="65"/>
      <c r="BM647" s="65"/>
      <c r="BN647" s="70"/>
      <c r="BO647" s="65"/>
      <c r="BP647" s="65"/>
      <c r="BQ647" s="65"/>
      <c r="BR647" s="65"/>
      <c r="BS647" s="65"/>
      <c r="BT647" s="65"/>
      <c r="BU647" s="55" t="str">
        <f>IF(AND($D647 &lt;&gt; "", $D647 &lt;&gt; $E647, $F647 &lt;&gt; "x.x.x.x.x.x.x"), VLOOKUP($E647, Parameter!$E$3:$N$5000, 9, FALSE), "")</f>
        <v/>
      </c>
      <c r="BV647" s="55" t="str">
        <f>IF(AND($D647 &lt;&gt; "", $D647 &lt;&gt; $E647, $F647 &lt;&gt; "x.x.x.x.x.x.x"), VLOOKUP($E647, Parameter!$E$3:$N$5000, 10, FALSE), "")</f>
        <v/>
      </c>
      <c r="BW647" s="55" t="str">
        <f>IF(AND($D647 &lt;&gt; "", $D647 &lt;&gt; $E647, $F647 &lt;&gt; "x.x.x.x.x.x.x"), VLOOKUP($C647, Parameter!$A$4:$L$5000, 3, FALSE), "")</f>
        <v/>
      </c>
      <c r="BX647" s="55" t="str">
        <f>IF(AND($D647 &lt;&gt; "", $D647 &lt;&gt; $E647, $F647 &lt;&gt; "x.x.x.x.x.x.x"), VLOOKUP($C647, Parameter!$A$4:$L$5000, 4, FALSE), "")</f>
        <v/>
      </c>
      <c r="BY647" s="56">
        <f t="shared" si="258"/>
        <v>0</v>
      </c>
      <c r="BZ647" s="55" t="str">
        <f t="shared" si="259"/>
        <v>Intra</v>
      </c>
      <c r="CA647" s="55" t="str">
        <f>IF($BZ647="Ekstra", Parameter3!$B$2, "")</f>
        <v/>
      </c>
      <c r="CB647" s="55" t="str">
        <f>IF($BZ647="Ekstra", Parameter3!$C$2, "")</f>
        <v/>
      </c>
      <c r="CC647" s="55" t="str">
        <f>IF($BZ647="Ekstra", VLOOKUP($E647, Parameter!$E$3:$N$5000, 9, FALSE), "")</f>
        <v/>
      </c>
      <c r="CD647" s="55" t="str">
        <f>IF($BZ647="Ekstra", VLOOKUP($E647, Parameter!$E$3:$N$5000, 10, FALSE), "")</f>
        <v/>
      </c>
      <c r="CE647" s="56">
        <f t="shared" si="260"/>
        <v>0</v>
      </c>
      <c r="CF647" s="55" t="str">
        <f t="shared" si="272"/>
        <v/>
      </c>
      <c r="CG647" s="55" t="str">
        <f t="shared" si="272"/>
        <v/>
      </c>
      <c r="CH647" s="55" t="str">
        <f t="shared" si="261"/>
        <v/>
      </c>
      <c r="CI647" s="55" t="str">
        <f>IF($F647="x.x.x.x.x.x.x", VLOOKUP($C647, Parameter!$A$4:$L$5000, 4, FALSE), "")</f>
        <v/>
      </c>
      <c r="CJ647" s="56">
        <f t="shared" si="262"/>
        <v>0</v>
      </c>
      <c r="CM647" s="4" t="str">
        <f t="shared" si="263"/>
        <v>...-...-.....</v>
      </c>
      <c r="CN647" s="57">
        <f t="shared" si="264"/>
        <v>0</v>
      </c>
      <c r="CO647" s="58">
        <f t="shared" si="265"/>
        <v>0</v>
      </c>
      <c r="CP647" s="4" t="str">
        <f t="shared" si="266"/>
        <v/>
      </c>
      <c r="CQ647" s="4" t="b">
        <f t="shared" si="267"/>
        <v>0</v>
      </c>
      <c r="CR647" s="4" t="str">
        <f t="shared" si="268"/>
        <v/>
      </c>
      <c r="CS647" s="4" t="str">
        <f t="shared" si="269"/>
        <v/>
      </c>
      <c r="CT647" s="91" t="b">
        <f t="shared" si="246"/>
        <v>0</v>
      </c>
    </row>
    <row r="648" spans="1:98" s="4" customFormat="1" x14ac:dyDescent="0.25">
      <c r="A648" s="50" t="str">
        <f t="shared" si="247"/>
        <v>...</v>
      </c>
      <c r="B648" s="50" t="str">
        <f t="shared" si="248"/>
        <v>...</v>
      </c>
      <c r="C648" s="50" t="str">
        <f t="shared" si="249"/>
        <v>.....</v>
      </c>
      <c r="D648" s="50" t="str">
        <f>IF($C648=".....","",_xlfn.IFNA(VLOOKUP($C648, Parameter!$A$4:$L$5000, 3, FALSE), ""))</f>
        <v/>
      </c>
      <c r="E648" s="50" t="str">
        <f t="shared" si="250"/>
        <v>.....</v>
      </c>
      <c r="F648" s="50" t="str">
        <f t="shared" si="251"/>
        <v>......</v>
      </c>
      <c r="G648" s="50" t="str">
        <f t="shared" si="252"/>
        <v>...</v>
      </c>
      <c r="H648" s="40">
        <f>IF(E648=".....", 0, _xlfn.IFNA(VLOOKUP($E648, Parameter2!$A$2:$C$5000, 3, FALSE), 0))</f>
        <v>0</v>
      </c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18" t="str">
        <f>IF(C648=".....","",_xlfn.IFNA(VLOOKUP($C648, Parameter!$A$4:$B$5000, 2, FALSE), "Kode belanja salah :("))</f>
        <v/>
      </c>
      <c r="X648" s="35"/>
      <c r="Y648" s="121"/>
      <c r="Z648" s="17"/>
      <c r="AA648" s="20"/>
      <c r="AB648" s="41" t="str">
        <f>IF($C648=".....","",VLOOKUP($C648, Parameter!$A$4:$L$5000, 6, FALSE))</f>
        <v/>
      </c>
      <c r="AC648" s="41" t="str">
        <f>IF($C648=".....","",VLOOKUP($C648, Parameter!$A$4:$L$5000, 7, FALSE))</f>
        <v/>
      </c>
      <c r="AD648" s="41" t="str">
        <f>IF($C648=".....","",VLOOKUP($C648, Parameter!$A$4:$L$5000, 8, FALSE))</f>
        <v/>
      </c>
      <c r="AE648" s="41" t="str">
        <f>IF($C648=".....","",VLOOKUP($C648, Parameter!$A$4:$L$5000, 9, FALSE))</f>
        <v/>
      </c>
      <c r="AF648" s="41" t="str">
        <f>IF($C648=".....","",VLOOKUP($C648, Parameter!$A$4:$L$5000, 10, FALSE))</f>
        <v/>
      </c>
      <c r="AG648" s="41" t="str">
        <f>IF($C648=".....","",VLOOKUP($C648, Parameter!$A$4:$L$5000, 11, FALSE))</f>
        <v/>
      </c>
      <c r="AH648" s="41" t="str">
        <f>IF($C648="..0.0.0.000","",_xlfn.IFNA(VLOOKUP($C648, Parameter!$A$4:$L$5000, 12, FALSE), ""))</f>
        <v/>
      </c>
      <c r="AI648" s="39"/>
      <c r="AJ648" s="39"/>
      <c r="AK648" s="39"/>
      <c r="AL648" s="39"/>
      <c r="AM648" s="39"/>
      <c r="AN648" s="39"/>
      <c r="AO648" s="39"/>
      <c r="AP648" s="41" t="str">
        <f>IF(F648="......", "", _xlfn.IFNA(VLOOKUP(F648, Parameter2!$D$2:$E$15000, 2, FALSE), "Kode aset salah :("))</f>
        <v/>
      </c>
      <c r="AQ648" s="39"/>
      <c r="AR648" s="51"/>
      <c r="AS648" s="52"/>
      <c r="AT648" s="53">
        <f t="shared" si="253"/>
        <v>0</v>
      </c>
      <c r="AU648" s="39" t="str">
        <f t="shared" si="254"/>
        <v/>
      </c>
      <c r="AV648" s="39" t="str">
        <f t="shared" si="255"/>
        <v/>
      </c>
      <c r="AW648" s="39" t="str">
        <f t="shared" si="256"/>
        <v/>
      </c>
      <c r="AX648" s="39" t="str">
        <f t="shared" si="257"/>
        <v/>
      </c>
      <c r="AY648" s="41" t="str">
        <f>IF(G648="...", "", VLOOKUP(G648, UPB!$A$3:$B$5000, 2, FALSE))</f>
        <v/>
      </c>
      <c r="AZ648" s="84"/>
      <c r="BA648" s="76"/>
      <c r="BB648" s="65"/>
      <c r="BC648" s="65"/>
      <c r="BD648" s="54"/>
      <c r="BE648" s="65"/>
      <c r="BF648" s="65"/>
      <c r="BG648" s="65"/>
      <c r="BH648" s="65"/>
      <c r="BI648" s="65"/>
      <c r="BJ648" s="65"/>
      <c r="BK648" s="65"/>
      <c r="BL648" s="65"/>
      <c r="BM648" s="65"/>
      <c r="BN648" s="70"/>
      <c r="BO648" s="65"/>
      <c r="BP648" s="65"/>
      <c r="BQ648" s="65"/>
      <c r="BR648" s="65"/>
      <c r="BS648" s="65"/>
      <c r="BT648" s="65"/>
      <c r="BU648" s="55" t="str">
        <f>IF(AND($D648 &lt;&gt; "", $D648 &lt;&gt; $E648, $F648 &lt;&gt; "x.x.x.x.x.x.x"), VLOOKUP($E648, Parameter!$E$3:$N$5000, 9, FALSE), "")</f>
        <v/>
      </c>
      <c r="BV648" s="55" t="str">
        <f>IF(AND($D648 &lt;&gt; "", $D648 &lt;&gt; $E648, $F648 &lt;&gt; "x.x.x.x.x.x.x"), VLOOKUP($E648, Parameter!$E$3:$N$5000, 10, FALSE), "")</f>
        <v/>
      </c>
      <c r="BW648" s="55" t="str">
        <f>IF(AND($D648 &lt;&gt; "", $D648 &lt;&gt; $E648, $F648 &lt;&gt; "x.x.x.x.x.x.x"), VLOOKUP($C648, Parameter!$A$4:$L$5000, 3, FALSE), "")</f>
        <v/>
      </c>
      <c r="BX648" s="55" t="str">
        <f>IF(AND($D648 &lt;&gt; "", $D648 &lt;&gt; $E648, $F648 &lt;&gt; "x.x.x.x.x.x.x"), VLOOKUP($C648, Parameter!$A$4:$L$5000, 4, FALSE), "")</f>
        <v/>
      </c>
      <c r="BY648" s="56">
        <f t="shared" si="258"/>
        <v>0</v>
      </c>
      <c r="BZ648" s="55" t="str">
        <f t="shared" si="259"/>
        <v>Intra</v>
      </c>
      <c r="CA648" s="55" t="str">
        <f>IF($BZ648="Ekstra", Parameter3!$B$2, "")</f>
        <v/>
      </c>
      <c r="CB648" s="55" t="str">
        <f>IF($BZ648="Ekstra", Parameter3!$C$2, "")</f>
        <v/>
      </c>
      <c r="CC648" s="55" t="str">
        <f>IF($BZ648="Ekstra", VLOOKUP($E648, Parameter!$E$3:$N$5000, 9, FALSE), "")</f>
        <v/>
      </c>
      <c r="CD648" s="55" t="str">
        <f>IF($BZ648="Ekstra", VLOOKUP($E648, Parameter!$E$3:$N$5000, 10, FALSE), "")</f>
        <v/>
      </c>
      <c r="CE648" s="56">
        <f t="shared" si="260"/>
        <v>0</v>
      </c>
      <c r="CF648" s="55" t="str">
        <f t="shared" si="272"/>
        <v/>
      </c>
      <c r="CG648" s="55" t="str">
        <f t="shared" si="272"/>
        <v/>
      </c>
      <c r="CH648" s="55" t="str">
        <f t="shared" si="261"/>
        <v/>
      </c>
      <c r="CI648" s="55" t="str">
        <f>IF($F648="x.x.x.x.x.x.x", VLOOKUP($C648, Parameter!$A$4:$L$5000, 4, FALSE), "")</f>
        <v/>
      </c>
      <c r="CJ648" s="56">
        <f t="shared" si="262"/>
        <v>0</v>
      </c>
      <c r="CM648" s="4" t="str">
        <f t="shared" si="263"/>
        <v>...-...-.....</v>
      </c>
      <c r="CN648" s="57">
        <f t="shared" si="264"/>
        <v>0</v>
      </c>
      <c r="CO648" s="58">
        <f t="shared" si="265"/>
        <v>0</v>
      </c>
      <c r="CP648" s="4" t="str">
        <f t="shared" si="266"/>
        <v/>
      </c>
      <c r="CQ648" s="4" t="b">
        <f t="shared" si="267"/>
        <v>0</v>
      </c>
      <c r="CR648" s="4" t="str">
        <f t="shared" si="268"/>
        <v/>
      </c>
      <c r="CS648" s="4" t="str">
        <f t="shared" si="269"/>
        <v/>
      </c>
      <c r="CT648" s="91" t="b">
        <f t="shared" si="246"/>
        <v>0</v>
      </c>
    </row>
    <row r="649" spans="1:98" s="4" customFormat="1" x14ac:dyDescent="0.25">
      <c r="A649" s="50" t="str">
        <f t="shared" si="247"/>
        <v>...</v>
      </c>
      <c r="B649" s="50" t="str">
        <f t="shared" si="248"/>
        <v>...</v>
      </c>
      <c r="C649" s="50" t="str">
        <f t="shared" si="249"/>
        <v>.....</v>
      </c>
      <c r="D649" s="50" t="str">
        <f>IF($C649=".....","",_xlfn.IFNA(VLOOKUP($C649, Parameter!$A$4:$L$5000, 3, FALSE), ""))</f>
        <v/>
      </c>
      <c r="E649" s="50" t="str">
        <f t="shared" si="250"/>
        <v>.....</v>
      </c>
      <c r="F649" s="50" t="str">
        <f t="shared" si="251"/>
        <v>......</v>
      </c>
      <c r="G649" s="50" t="str">
        <f t="shared" si="252"/>
        <v>...</v>
      </c>
      <c r="H649" s="40">
        <f>IF(E649=".....", 0, _xlfn.IFNA(VLOOKUP($E649, Parameter2!$A$2:$C$5000, 3, FALSE), 0))</f>
        <v>0</v>
      </c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18" t="str">
        <f>IF(C649=".....","",_xlfn.IFNA(VLOOKUP($C649, Parameter!$A$4:$B$5000, 2, FALSE), "Kode belanja salah :("))</f>
        <v/>
      </c>
      <c r="X649" s="35"/>
      <c r="Y649" s="121"/>
      <c r="Z649" s="17"/>
      <c r="AA649" s="20"/>
      <c r="AB649" s="41" t="str">
        <f>IF($C649=".....","",VLOOKUP($C649, Parameter!$A$4:$L$5000, 6, FALSE))</f>
        <v/>
      </c>
      <c r="AC649" s="41" t="str">
        <f>IF($C649=".....","",VLOOKUP($C649, Parameter!$A$4:$L$5000, 7, FALSE))</f>
        <v/>
      </c>
      <c r="AD649" s="41" t="str">
        <f>IF($C649=".....","",VLOOKUP($C649, Parameter!$A$4:$L$5000, 8, FALSE))</f>
        <v/>
      </c>
      <c r="AE649" s="41" t="str">
        <f>IF($C649=".....","",VLOOKUP($C649, Parameter!$A$4:$L$5000, 9, FALSE))</f>
        <v/>
      </c>
      <c r="AF649" s="41" t="str">
        <f>IF($C649=".....","",VLOOKUP($C649, Parameter!$A$4:$L$5000, 10, FALSE))</f>
        <v/>
      </c>
      <c r="AG649" s="41" t="str">
        <f>IF($C649=".....","",VLOOKUP($C649, Parameter!$A$4:$L$5000, 11, FALSE))</f>
        <v/>
      </c>
      <c r="AH649" s="41" t="str">
        <f>IF($C649="..0.0.0.000","",_xlfn.IFNA(VLOOKUP($C649, Parameter!$A$4:$L$5000, 12, FALSE), ""))</f>
        <v/>
      </c>
      <c r="AI649" s="39"/>
      <c r="AJ649" s="39"/>
      <c r="AK649" s="39"/>
      <c r="AL649" s="39"/>
      <c r="AM649" s="39"/>
      <c r="AN649" s="39"/>
      <c r="AO649" s="39"/>
      <c r="AP649" s="41" t="str">
        <f>IF(F649="......", "", _xlfn.IFNA(VLOOKUP(F649, Parameter2!$D$2:$E$15000, 2, FALSE), "Kode aset salah :("))</f>
        <v/>
      </c>
      <c r="AQ649" s="39"/>
      <c r="AR649" s="51"/>
      <c r="AS649" s="52"/>
      <c r="AT649" s="53">
        <f t="shared" si="253"/>
        <v>0</v>
      </c>
      <c r="AU649" s="39" t="str">
        <f t="shared" si="254"/>
        <v/>
      </c>
      <c r="AV649" s="39" t="str">
        <f t="shared" si="255"/>
        <v/>
      </c>
      <c r="AW649" s="39" t="str">
        <f t="shared" si="256"/>
        <v/>
      </c>
      <c r="AX649" s="39" t="str">
        <f t="shared" si="257"/>
        <v/>
      </c>
      <c r="AY649" s="41" t="str">
        <f>IF(G649="...", "", VLOOKUP(G649, UPB!$A$3:$B$5000, 2, FALSE))</f>
        <v/>
      </c>
      <c r="AZ649" s="84"/>
      <c r="BA649" s="76"/>
      <c r="BB649" s="65"/>
      <c r="BC649" s="65"/>
      <c r="BD649" s="54"/>
      <c r="BE649" s="65"/>
      <c r="BF649" s="65"/>
      <c r="BG649" s="65"/>
      <c r="BH649" s="65"/>
      <c r="BI649" s="65"/>
      <c r="BJ649" s="65"/>
      <c r="BK649" s="65"/>
      <c r="BL649" s="65"/>
      <c r="BM649" s="65"/>
      <c r="BN649" s="70"/>
      <c r="BO649" s="65"/>
      <c r="BP649" s="65"/>
      <c r="BQ649" s="65"/>
      <c r="BR649" s="65"/>
      <c r="BS649" s="65"/>
      <c r="BT649" s="65"/>
      <c r="BU649" s="55" t="str">
        <f>IF(AND($D649 &lt;&gt; "", $D649 &lt;&gt; $E649, $F649 &lt;&gt; "x.x.x.x.x.x.x"), VLOOKUP($E649, Parameter!$E$3:$N$5000, 9, FALSE), "")</f>
        <v/>
      </c>
      <c r="BV649" s="55" t="str">
        <f>IF(AND($D649 &lt;&gt; "", $D649 &lt;&gt; $E649, $F649 &lt;&gt; "x.x.x.x.x.x.x"), VLOOKUP($E649, Parameter!$E$3:$N$5000, 10, FALSE), "")</f>
        <v/>
      </c>
      <c r="BW649" s="55" t="str">
        <f>IF(AND($D649 &lt;&gt; "", $D649 &lt;&gt; $E649, $F649 &lt;&gt; "x.x.x.x.x.x.x"), VLOOKUP($C649, Parameter!$A$4:$L$5000, 3, FALSE), "")</f>
        <v/>
      </c>
      <c r="BX649" s="55" t="str">
        <f>IF(AND($D649 &lt;&gt; "", $D649 &lt;&gt; $E649, $F649 &lt;&gt; "x.x.x.x.x.x.x"), VLOOKUP($C649, Parameter!$A$4:$L$5000, 4, FALSE), "")</f>
        <v/>
      </c>
      <c r="BY649" s="56">
        <f t="shared" si="258"/>
        <v>0</v>
      </c>
      <c r="BZ649" s="55" t="str">
        <f t="shared" si="259"/>
        <v>Intra</v>
      </c>
      <c r="CA649" s="55" t="str">
        <f>IF($BZ649="Ekstra", Parameter3!$B$2, "")</f>
        <v/>
      </c>
      <c r="CB649" s="55" t="str">
        <f>IF($BZ649="Ekstra", Parameter3!$C$2, "")</f>
        <v/>
      </c>
      <c r="CC649" s="55" t="str">
        <f>IF($BZ649="Ekstra", VLOOKUP($E649, Parameter!$E$3:$N$5000, 9, FALSE), "")</f>
        <v/>
      </c>
      <c r="CD649" s="55" t="str">
        <f>IF($BZ649="Ekstra", VLOOKUP($E649, Parameter!$E$3:$N$5000, 10, FALSE), "")</f>
        <v/>
      </c>
      <c r="CE649" s="56">
        <f t="shared" si="260"/>
        <v>0</v>
      </c>
      <c r="CF649" s="55" t="str">
        <f t="shared" si="272"/>
        <v/>
      </c>
      <c r="CG649" s="55" t="str">
        <f t="shared" si="272"/>
        <v/>
      </c>
      <c r="CH649" s="55" t="str">
        <f t="shared" si="261"/>
        <v/>
      </c>
      <c r="CI649" s="55" t="str">
        <f>IF($F649="x.x.x.x.x.x.x", VLOOKUP($C649, Parameter!$A$4:$L$5000, 4, FALSE), "")</f>
        <v/>
      </c>
      <c r="CJ649" s="56">
        <f t="shared" si="262"/>
        <v>0</v>
      </c>
      <c r="CM649" s="4" t="str">
        <f t="shared" si="263"/>
        <v>...-...-.....</v>
      </c>
      <c r="CN649" s="57">
        <f t="shared" si="264"/>
        <v>0</v>
      </c>
      <c r="CO649" s="58">
        <f t="shared" si="265"/>
        <v>0</v>
      </c>
      <c r="CP649" s="4" t="str">
        <f t="shared" si="266"/>
        <v/>
      </c>
      <c r="CQ649" s="4" t="b">
        <f t="shared" si="267"/>
        <v>0</v>
      </c>
      <c r="CR649" s="4" t="str">
        <f t="shared" si="268"/>
        <v/>
      </c>
      <c r="CS649" s="4" t="str">
        <f t="shared" si="269"/>
        <v/>
      </c>
      <c r="CT649" s="91" t="b">
        <f t="shared" si="246"/>
        <v>0</v>
      </c>
    </row>
    <row r="650" spans="1:98" s="4" customFormat="1" x14ac:dyDescent="0.25">
      <c r="A650" s="50" t="str">
        <f t="shared" si="247"/>
        <v>...</v>
      </c>
      <c r="B650" s="50" t="str">
        <f t="shared" si="248"/>
        <v>...</v>
      </c>
      <c r="C650" s="50" t="str">
        <f t="shared" si="249"/>
        <v>.....</v>
      </c>
      <c r="D650" s="50" t="str">
        <f>IF($C650=".....","",_xlfn.IFNA(VLOOKUP($C650, Parameter!$A$4:$L$5000, 3, FALSE), ""))</f>
        <v/>
      </c>
      <c r="E650" s="50" t="str">
        <f t="shared" si="250"/>
        <v>.....</v>
      </c>
      <c r="F650" s="50" t="str">
        <f t="shared" si="251"/>
        <v>......</v>
      </c>
      <c r="G650" s="50" t="str">
        <f t="shared" si="252"/>
        <v>...</v>
      </c>
      <c r="H650" s="40">
        <f>IF(E650=".....", 0, _xlfn.IFNA(VLOOKUP($E650, Parameter2!$A$2:$C$5000, 3, FALSE), 0))</f>
        <v>0</v>
      </c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18" t="str">
        <f>IF(C650=".....","",_xlfn.IFNA(VLOOKUP($C650, Parameter!$A$4:$B$5000, 2, FALSE), "Kode belanja salah :("))</f>
        <v/>
      </c>
      <c r="X650" s="35"/>
      <c r="Y650" s="121"/>
      <c r="Z650" s="17"/>
      <c r="AA650" s="20"/>
      <c r="AB650" s="41" t="str">
        <f>IF($C650=".....","",VLOOKUP($C650, Parameter!$A$4:$L$5000, 6, FALSE))</f>
        <v/>
      </c>
      <c r="AC650" s="41" t="str">
        <f>IF($C650=".....","",VLOOKUP($C650, Parameter!$A$4:$L$5000, 7, FALSE))</f>
        <v/>
      </c>
      <c r="AD650" s="41" t="str">
        <f>IF($C650=".....","",VLOOKUP($C650, Parameter!$A$4:$L$5000, 8, FALSE))</f>
        <v/>
      </c>
      <c r="AE650" s="41" t="str">
        <f>IF($C650=".....","",VLOOKUP($C650, Parameter!$A$4:$L$5000, 9, FALSE))</f>
        <v/>
      </c>
      <c r="AF650" s="41" t="str">
        <f>IF($C650=".....","",VLOOKUP($C650, Parameter!$A$4:$L$5000, 10, FALSE))</f>
        <v/>
      </c>
      <c r="AG650" s="41" t="str">
        <f>IF($C650=".....","",VLOOKUP($C650, Parameter!$A$4:$L$5000, 11, FALSE))</f>
        <v/>
      </c>
      <c r="AH650" s="41" t="str">
        <f>IF($C650="..0.0.0.000","",_xlfn.IFNA(VLOOKUP($C650, Parameter!$A$4:$L$5000, 12, FALSE), ""))</f>
        <v/>
      </c>
      <c r="AI650" s="39"/>
      <c r="AJ650" s="39"/>
      <c r="AK650" s="39"/>
      <c r="AL650" s="39"/>
      <c r="AM650" s="39"/>
      <c r="AN650" s="39"/>
      <c r="AO650" s="39"/>
      <c r="AP650" s="41" t="str">
        <f>IF(F650="......", "", _xlfn.IFNA(VLOOKUP(F650, Parameter2!$D$2:$E$15000, 2, FALSE), "Kode aset salah :("))</f>
        <v/>
      </c>
      <c r="AQ650" s="39"/>
      <c r="AR650" s="51"/>
      <c r="AS650" s="52"/>
      <c r="AT650" s="53">
        <f t="shared" si="253"/>
        <v>0</v>
      </c>
      <c r="AU650" s="39" t="str">
        <f t="shared" si="254"/>
        <v/>
      </c>
      <c r="AV650" s="39" t="str">
        <f t="shared" si="255"/>
        <v/>
      </c>
      <c r="AW650" s="39" t="str">
        <f t="shared" si="256"/>
        <v/>
      </c>
      <c r="AX650" s="39" t="str">
        <f t="shared" si="257"/>
        <v/>
      </c>
      <c r="AY650" s="41" t="str">
        <f>IF(G650="...", "", VLOOKUP(G650, UPB!$A$3:$B$5000, 2, FALSE))</f>
        <v/>
      </c>
      <c r="AZ650" s="84"/>
      <c r="BA650" s="76"/>
      <c r="BB650" s="65"/>
      <c r="BC650" s="65"/>
      <c r="BD650" s="54"/>
      <c r="BE650" s="65"/>
      <c r="BF650" s="65"/>
      <c r="BG650" s="65"/>
      <c r="BH650" s="65"/>
      <c r="BI650" s="65"/>
      <c r="BJ650" s="65"/>
      <c r="BK650" s="65"/>
      <c r="BL650" s="65"/>
      <c r="BM650" s="65"/>
      <c r="BN650" s="70"/>
      <c r="BO650" s="65"/>
      <c r="BP650" s="65"/>
      <c r="BQ650" s="65"/>
      <c r="BR650" s="65"/>
      <c r="BS650" s="65"/>
      <c r="BT650" s="65"/>
      <c r="BU650" s="55" t="str">
        <f>IF(AND($D650 &lt;&gt; "", $D650 &lt;&gt; $E650, $F650 &lt;&gt; "x.x.x.x.x.x.x"), VLOOKUP($E650, Parameter!$E$3:$N$5000, 9, FALSE), "")</f>
        <v/>
      </c>
      <c r="BV650" s="55" t="str">
        <f>IF(AND($D650 &lt;&gt; "", $D650 &lt;&gt; $E650, $F650 &lt;&gt; "x.x.x.x.x.x.x"), VLOOKUP($E650, Parameter!$E$3:$N$5000, 10, FALSE), "")</f>
        <v/>
      </c>
      <c r="BW650" s="55" t="str">
        <f>IF(AND($D650 &lt;&gt; "", $D650 &lt;&gt; $E650, $F650 &lt;&gt; "x.x.x.x.x.x.x"), VLOOKUP($C650, Parameter!$A$4:$L$5000, 3, FALSE), "")</f>
        <v/>
      </c>
      <c r="BX650" s="55" t="str">
        <f>IF(AND($D650 &lt;&gt; "", $D650 &lt;&gt; $E650, $F650 &lt;&gt; "x.x.x.x.x.x.x"), VLOOKUP($C650, Parameter!$A$4:$L$5000, 4, FALSE), "")</f>
        <v/>
      </c>
      <c r="BY650" s="56">
        <f t="shared" si="258"/>
        <v>0</v>
      </c>
      <c r="BZ650" s="55" t="str">
        <f t="shared" si="259"/>
        <v>Intra</v>
      </c>
      <c r="CA650" s="55" t="str">
        <f>IF($BZ650="Ekstra", Parameter3!$B$2, "")</f>
        <v/>
      </c>
      <c r="CB650" s="55" t="str">
        <f>IF($BZ650="Ekstra", Parameter3!$C$2, "")</f>
        <v/>
      </c>
      <c r="CC650" s="55" t="str">
        <f>IF($BZ650="Ekstra", VLOOKUP($E650, Parameter!$E$3:$N$5000, 9, FALSE), "")</f>
        <v/>
      </c>
      <c r="CD650" s="55" t="str">
        <f>IF($BZ650="Ekstra", VLOOKUP($E650, Parameter!$E$3:$N$5000, 10, FALSE), "")</f>
        <v/>
      </c>
      <c r="CE650" s="56">
        <f t="shared" si="260"/>
        <v>0</v>
      </c>
      <c r="CF650" s="55" t="str">
        <f t="shared" si="272"/>
        <v/>
      </c>
      <c r="CG650" s="55" t="str">
        <f t="shared" si="272"/>
        <v/>
      </c>
      <c r="CH650" s="55" t="str">
        <f t="shared" si="261"/>
        <v/>
      </c>
      <c r="CI650" s="55" t="str">
        <f>IF($F650="x.x.x.x.x.x.x", VLOOKUP($C650, Parameter!$A$4:$L$5000, 4, FALSE), "")</f>
        <v/>
      </c>
      <c r="CJ650" s="56">
        <f t="shared" si="262"/>
        <v>0</v>
      </c>
      <c r="CM650" s="4" t="str">
        <f t="shared" si="263"/>
        <v>...-...-.....</v>
      </c>
      <c r="CN650" s="57">
        <f t="shared" si="264"/>
        <v>0</v>
      </c>
      <c r="CO650" s="58">
        <f t="shared" si="265"/>
        <v>0</v>
      </c>
      <c r="CP650" s="4" t="str">
        <f t="shared" si="266"/>
        <v/>
      </c>
      <c r="CQ650" s="4" t="b">
        <f t="shared" si="267"/>
        <v>0</v>
      </c>
      <c r="CR650" s="4" t="str">
        <f t="shared" si="268"/>
        <v/>
      </c>
      <c r="CS650" s="4" t="str">
        <f t="shared" si="269"/>
        <v/>
      </c>
      <c r="CT650" s="91" t="b">
        <f t="shared" ref="CT650:CT713" si="273">IF(AK650=5, AU650&amp;"~"&amp;AV650&amp;"~"&amp;AW650&amp;"~"&amp;AX650&amp;"~"&amp;AI650&amp;"~"&amp;AJ650&amp;"~"&amp;AK650&amp;"~"&amp;AL650&amp;"~"&amp;AM650&amp;"~"&amp;AN650&amp;"~"&amp;AO650&amp;"~"&amp;AZ650&amp;"~"&amp;IF(ISBLANK(BR650), "-", BR650)&amp;"~"&amp;IF(ISBLANK(BS650), "-", BS650)&amp;"~"&amp;BT650&amp;"~"&amp;AR650&amp;"~"&amp;AT650&amp;"~"&amp;BA650)</f>
        <v>0</v>
      </c>
    </row>
    <row r="651" spans="1:98" s="4" customFormat="1" x14ac:dyDescent="0.25">
      <c r="A651" s="50" t="str">
        <f t="shared" si="247"/>
        <v>...</v>
      </c>
      <c r="B651" s="50" t="str">
        <f t="shared" si="248"/>
        <v>...</v>
      </c>
      <c r="C651" s="50" t="str">
        <f t="shared" si="249"/>
        <v>.....</v>
      </c>
      <c r="D651" s="50" t="str">
        <f>IF($C651=".....","",_xlfn.IFNA(VLOOKUP($C651, Parameter!$A$4:$L$5000, 3, FALSE), ""))</f>
        <v/>
      </c>
      <c r="E651" s="50" t="str">
        <f t="shared" si="250"/>
        <v>.....</v>
      </c>
      <c r="F651" s="50" t="str">
        <f t="shared" si="251"/>
        <v>......</v>
      </c>
      <c r="G651" s="50" t="str">
        <f t="shared" si="252"/>
        <v>...</v>
      </c>
      <c r="H651" s="40">
        <f>IF(E651=".....", 0, _xlfn.IFNA(VLOOKUP($E651, Parameter2!$A$2:$C$5000, 3, FALSE), 0))</f>
        <v>0</v>
      </c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18" t="str">
        <f>IF(C651=".....","",_xlfn.IFNA(VLOOKUP($C651, Parameter!$A$4:$B$5000, 2, FALSE), "Kode belanja salah :("))</f>
        <v/>
      </c>
      <c r="X651" s="35"/>
      <c r="Y651" s="121"/>
      <c r="Z651" s="17"/>
      <c r="AA651" s="20"/>
      <c r="AB651" s="41" t="str">
        <f>IF($C651=".....","",VLOOKUP($C651, Parameter!$A$4:$L$5000, 6, FALSE))</f>
        <v/>
      </c>
      <c r="AC651" s="41" t="str">
        <f>IF($C651=".....","",VLOOKUP($C651, Parameter!$A$4:$L$5000, 7, FALSE))</f>
        <v/>
      </c>
      <c r="AD651" s="41" t="str">
        <f>IF($C651=".....","",VLOOKUP($C651, Parameter!$A$4:$L$5000, 8, FALSE))</f>
        <v/>
      </c>
      <c r="AE651" s="41" t="str">
        <f>IF($C651=".....","",VLOOKUP($C651, Parameter!$A$4:$L$5000, 9, FALSE))</f>
        <v/>
      </c>
      <c r="AF651" s="41" t="str">
        <f>IF($C651=".....","",VLOOKUP($C651, Parameter!$A$4:$L$5000, 10, FALSE))</f>
        <v/>
      </c>
      <c r="AG651" s="41" t="str">
        <f>IF($C651=".....","",VLOOKUP($C651, Parameter!$A$4:$L$5000, 11, FALSE))</f>
        <v/>
      </c>
      <c r="AH651" s="41" t="str">
        <f>IF($C651="..0.0.0.000","",_xlfn.IFNA(VLOOKUP($C651, Parameter!$A$4:$L$5000, 12, FALSE), ""))</f>
        <v/>
      </c>
      <c r="AI651" s="39"/>
      <c r="AJ651" s="39"/>
      <c r="AK651" s="39"/>
      <c r="AL651" s="39"/>
      <c r="AM651" s="39"/>
      <c r="AN651" s="39"/>
      <c r="AO651" s="39"/>
      <c r="AP651" s="41" t="str">
        <f>IF(F651="......", "", _xlfn.IFNA(VLOOKUP(F651, Parameter2!$D$2:$E$15000, 2, FALSE), "Kode aset salah :("))</f>
        <v/>
      </c>
      <c r="AQ651" s="39"/>
      <c r="AR651" s="51"/>
      <c r="AS651" s="52"/>
      <c r="AT651" s="53">
        <f t="shared" si="253"/>
        <v>0</v>
      </c>
      <c r="AU651" s="39" t="str">
        <f t="shared" si="254"/>
        <v/>
      </c>
      <c r="AV651" s="39" t="str">
        <f t="shared" si="255"/>
        <v/>
      </c>
      <c r="AW651" s="39" t="str">
        <f t="shared" si="256"/>
        <v/>
      </c>
      <c r="AX651" s="39" t="str">
        <f t="shared" si="257"/>
        <v/>
      </c>
      <c r="AY651" s="41" t="str">
        <f>IF(G651="...", "", VLOOKUP(G651, UPB!$A$3:$B$5000, 2, FALSE))</f>
        <v/>
      </c>
      <c r="AZ651" s="84"/>
      <c r="BA651" s="76"/>
      <c r="BB651" s="65"/>
      <c r="BC651" s="65"/>
      <c r="BD651" s="54"/>
      <c r="BE651" s="65"/>
      <c r="BF651" s="65"/>
      <c r="BG651" s="65"/>
      <c r="BH651" s="65"/>
      <c r="BI651" s="65"/>
      <c r="BJ651" s="65"/>
      <c r="BK651" s="65"/>
      <c r="BL651" s="65"/>
      <c r="BM651" s="65"/>
      <c r="BN651" s="70"/>
      <c r="BO651" s="65"/>
      <c r="BP651" s="65"/>
      <c r="BQ651" s="65"/>
      <c r="BR651" s="65"/>
      <c r="BS651" s="65"/>
      <c r="BT651" s="65"/>
      <c r="BU651" s="55" t="str">
        <f>IF(AND($D651 &lt;&gt; "", $D651 &lt;&gt; $E651, $F651 &lt;&gt; "x.x.x.x.x.x.x"), VLOOKUP($E651, Parameter!$E$3:$N$5000, 9, FALSE), "")</f>
        <v/>
      </c>
      <c r="BV651" s="55" t="str">
        <f>IF(AND($D651 &lt;&gt; "", $D651 &lt;&gt; $E651, $F651 &lt;&gt; "x.x.x.x.x.x.x"), VLOOKUP($E651, Parameter!$E$3:$N$5000, 10, FALSE), "")</f>
        <v/>
      </c>
      <c r="BW651" s="55" t="str">
        <f>IF(AND($D651 &lt;&gt; "", $D651 &lt;&gt; $E651, $F651 &lt;&gt; "x.x.x.x.x.x.x"), VLOOKUP($C651, Parameter!$A$4:$L$5000, 3, FALSE), "")</f>
        <v/>
      </c>
      <c r="BX651" s="55" t="str">
        <f>IF(AND($D651 &lt;&gt; "", $D651 &lt;&gt; $E651, $F651 &lt;&gt; "x.x.x.x.x.x.x"), VLOOKUP($C651, Parameter!$A$4:$L$5000, 4, FALSE), "")</f>
        <v/>
      </c>
      <c r="BY651" s="56">
        <f t="shared" si="258"/>
        <v>0</v>
      </c>
      <c r="BZ651" s="55" t="str">
        <f t="shared" si="259"/>
        <v>Intra</v>
      </c>
      <c r="CA651" s="55" t="str">
        <f>IF($BZ651="Ekstra", Parameter3!$B$2, "")</f>
        <v/>
      </c>
      <c r="CB651" s="55" t="str">
        <f>IF($BZ651="Ekstra", Parameter3!$C$2, "")</f>
        <v/>
      </c>
      <c r="CC651" s="55" t="str">
        <f>IF($BZ651="Ekstra", VLOOKUP($E651, Parameter!$E$3:$N$5000, 9, FALSE), "")</f>
        <v/>
      </c>
      <c r="CD651" s="55" t="str">
        <f>IF($BZ651="Ekstra", VLOOKUP($E651, Parameter!$E$3:$N$5000, 10, FALSE), "")</f>
        <v/>
      </c>
      <c r="CE651" s="56">
        <f t="shared" si="260"/>
        <v>0</v>
      </c>
      <c r="CF651" s="55" t="str">
        <f t="shared" si="272"/>
        <v/>
      </c>
      <c r="CG651" s="55" t="str">
        <f t="shared" si="272"/>
        <v/>
      </c>
      <c r="CH651" s="55" t="str">
        <f t="shared" si="261"/>
        <v/>
      </c>
      <c r="CI651" s="55" t="str">
        <f>IF($F651="x.x.x.x.x.x.x", VLOOKUP($C651, Parameter!$A$4:$L$5000, 4, FALSE), "")</f>
        <v/>
      </c>
      <c r="CJ651" s="56">
        <f t="shared" si="262"/>
        <v>0</v>
      </c>
      <c r="CM651" s="4" t="str">
        <f t="shared" si="263"/>
        <v>...-...-.....</v>
      </c>
      <c r="CN651" s="57">
        <f t="shared" si="264"/>
        <v>0</v>
      </c>
      <c r="CO651" s="58">
        <f t="shared" si="265"/>
        <v>0</v>
      </c>
      <c r="CP651" s="4" t="str">
        <f t="shared" si="266"/>
        <v/>
      </c>
      <c r="CQ651" s="4" t="b">
        <f t="shared" si="267"/>
        <v>0</v>
      </c>
      <c r="CR651" s="4" t="str">
        <f t="shared" si="268"/>
        <v/>
      </c>
      <c r="CS651" s="4" t="str">
        <f t="shared" si="269"/>
        <v/>
      </c>
      <c r="CT651" s="91" t="b">
        <f t="shared" si="273"/>
        <v>0</v>
      </c>
    </row>
    <row r="652" spans="1:98" s="4" customFormat="1" x14ac:dyDescent="0.25">
      <c r="A652" s="50" t="str">
        <f t="shared" ref="A652:A715" si="274">I652&amp;"."&amp;J652&amp;"."&amp;K652&amp;"."&amp;L652</f>
        <v>...</v>
      </c>
      <c r="B652" s="50" t="str">
        <f t="shared" ref="B652:B715" si="275">M652&amp;"."&amp;N652&amp;"."&amp;O652&amp;"."&amp;P652</f>
        <v>...</v>
      </c>
      <c r="C652" s="50" t="str">
        <f t="shared" ref="C652:C715" si="276">Q652&amp;"."&amp;R652&amp;"."&amp;S652&amp;"."&amp;T652&amp;"."&amp;U652&amp;"."&amp;V652</f>
        <v>.....</v>
      </c>
      <c r="D652" s="50" t="str">
        <f>IF($C652=".....","",_xlfn.IFNA(VLOOKUP($C652, Parameter!$A$4:$L$5000, 3, FALSE), ""))</f>
        <v/>
      </c>
      <c r="E652" s="50" t="str">
        <f t="shared" ref="E652:E715" si="277">$AI652&amp;"."&amp;$AJ652&amp;"."&amp;$AK652&amp;"."&amp;$AL652&amp;"."&amp;$AM652&amp;"."&amp;$AN652</f>
        <v>.....</v>
      </c>
      <c r="F652" s="50" t="str">
        <f t="shared" ref="F652:F715" si="278">$AI652&amp;"."&amp;$AJ652&amp;"."&amp;$AK652&amp;"."&amp;$AL652&amp;"."&amp;$AM652&amp;"."&amp;$AN652&amp;"."&amp;$AO652</f>
        <v>......</v>
      </c>
      <c r="G652" s="50" t="str">
        <f t="shared" ref="G652:G715" si="279">AU652&amp;"."&amp;AV652&amp;"."&amp;AW652&amp;"."&amp;AX652</f>
        <v>...</v>
      </c>
      <c r="H652" s="40">
        <f>IF(E652=".....", 0, _xlfn.IFNA(VLOOKUP($E652, Parameter2!$A$2:$C$5000, 3, FALSE), 0))</f>
        <v>0</v>
      </c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18" t="str">
        <f>IF(C652=".....","",_xlfn.IFNA(VLOOKUP($C652, Parameter!$A$4:$B$5000, 2, FALSE), "Kode belanja salah :("))</f>
        <v/>
      </c>
      <c r="X652" s="35"/>
      <c r="Y652" s="121"/>
      <c r="Z652" s="17"/>
      <c r="AA652" s="20"/>
      <c r="AB652" s="41" t="str">
        <f>IF($C652=".....","",VLOOKUP($C652, Parameter!$A$4:$L$5000, 6, FALSE))</f>
        <v/>
      </c>
      <c r="AC652" s="41" t="str">
        <f>IF($C652=".....","",VLOOKUP($C652, Parameter!$A$4:$L$5000, 7, FALSE))</f>
        <v/>
      </c>
      <c r="AD652" s="41" t="str">
        <f>IF($C652=".....","",VLOOKUP($C652, Parameter!$A$4:$L$5000, 8, FALSE))</f>
        <v/>
      </c>
      <c r="AE652" s="41" t="str">
        <f>IF($C652=".....","",VLOOKUP($C652, Parameter!$A$4:$L$5000, 9, FALSE))</f>
        <v/>
      </c>
      <c r="AF652" s="41" t="str">
        <f>IF($C652=".....","",VLOOKUP($C652, Parameter!$A$4:$L$5000, 10, FALSE))</f>
        <v/>
      </c>
      <c r="AG652" s="41" t="str">
        <f>IF($C652=".....","",VLOOKUP($C652, Parameter!$A$4:$L$5000, 11, FALSE))</f>
        <v/>
      </c>
      <c r="AH652" s="41" t="str">
        <f>IF($C652="..0.0.0.000","",_xlfn.IFNA(VLOOKUP($C652, Parameter!$A$4:$L$5000, 12, FALSE), ""))</f>
        <v/>
      </c>
      <c r="AI652" s="39"/>
      <c r="AJ652" s="39"/>
      <c r="AK652" s="39"/>
      <c r="AL652" s="39"/>
      <c r="AM652" s="39"/>
      <c r="AN652" s="39"/>
      <c r="AO652" s="39"/>
      <c r="AP652" s="41" t="str">
        <f>IF(F652="......", "", _xlfn.IFNA(VLOOKUP(F652, Parameter2!$D$2:$E$15000, 2, FALSE), "Kode aset salah :("))</f>
        <v/>
      </c>
      <c r="AQ652" s="39"/>
      <c r="AR652" s="51"/>
      <c r="AS652" s="52"/>
      <c r="AT652" s="53">
        <f t="shared" ref="AT652:AT715" si="280">IF(OR(ISBLANK(AR652), AR652=0), 0, AS652/AR652)</f>
        <v>0</v>
      </c>
      <c r="AU652" s="39" t="str">
        <f t="shared" ref="AU652:AU715" si="281">IF(ISBLANK($AI652), "", $I$1)</f>
        <v/>
      </c>
      <c r="AV652" s="39" t="str">
        <f t="shared" ref="AV652:AV715" si="282">IF(ISBLANK($AI652), "", $J$1)</f>
        <v/>
      </c>
      <c r="AW652" s="39" t="str">
        <f t="shared" ref="AW652:AW715" si="283">IF(ISBLANK($AI652), "", $K$1)</f>
        <v/>
      </c>
      <c r="AX652" s="39" t="str">
        <f t="shared" ref="AX652:AX715" si="284">IF(ISBLANK($AI652), "", $L$1)</f>
        <v/>
      </c>
      <c r="AY652" s="41" t="str">
        <f>IF(G652="...", "", VLOOKUP(G652, UPB!$A$3:$B$5000, 2, FALSE))</f>
        <v/>
      </c>
      <c r="AZ652" s="84"/>
      <c r="BA652" s="76"/>
      <c r="BB652" s="65"/>
      <c r="BC652" s="65"/>
      <c r="BD652" s="54"/>
      <c r="BE652" s="65"/>
      <c r="BF652" s="65"/>
      <c r="BG652" s="65"/>
      <c r="BH652" s="65"/>
      <c r="BI652" s="65"/>
      <c r="BJ652" s="65"/>
      <c r="BK652" s="65"/>
      <c r="BL652" s="65"/>
      <c r="BM652" s="65"/>
      <c r="BN652" s="70"/>
      <c r="BO652" s="65"/>
      <c r="BP652" s="65"/>
      <c r="BQ652" s="65"/>
      <c r="BR652" s="65"/>
      <c r="BS652" s="65"/>
      <c r="BT652" s="65"/>
      <c r="BU652" s="55" t="str">
        <f>IF(AND($D652 &lt;&gt; "", $D652 &lt;&gt; $E652, $F652 &lt;&gt; "x.x.x.x.x.x.x"), VLOOKUP($E652, Parameter!$E$3:$N$5000, 9, FALSE), "")</f>
        <v/>
      </c>
      <c r="BV652" s="55" t="str">
        <f>IF(AND($D652 &lt;&gt; "", $D652 &lt;&gt; $E652, $F652 &lt;&gt; "x.x.x.x.x.x.x"), VLOOKUP($E652, Parameter!$E$3:$N$5000, 10, FALSE), "")</f>
        <v/>
      </c>
      <c r="BW652" s="55" t="str">
        <f>IF(AND($D652 &lt;&gt; "", $D652 &lt;&gt; $E652, $F652 &lt;&gt; "x.x.x.x.x.x.x"), VLOOKUP($C652, Parameter!$A$4:$L$5000, 3, FALSE), "")</f>
        <v/>
      </c>
      <c r="BX652" s="55" t="str">
        <f>IF(AND($D652 &lt;&gt; "", $D652 &lt;&gt; $E652, $F652 &lt;&gt; "x.x.x.x.x.x.x"), VLOOKUP($C652, Parameter!$A$4:$L$5000, 4, FALSE), "")</f>
        <v/>
      </c>
      <c r="BY652" s="56">
        <f t="shared" ref="BY652:BY715" si="285">IF(AND($D652 &lt;&gt; "", $D652 &lt;&gt; $E652, $F652 &lt;&gt; "x.x.x.x.x.x.x"), $AS652, 0)</f>
        <v>0</v>
      </c>
      <c r="BZ652" s="55" t="str">
        <f t="shared" ref="BZ652:BZ715" si="286">IF(AT652&lt;H652, "Ekstra", "Intra")</f>
        <v>Intra</v>
      </c>
      <c r="CA652" s="55" t="str">
        <f>IF($BZ652="Ekstra", Parameter3!$B$2, "")</f>
        <v/>
      </c>
      <c r="CB652" s="55" t="str">
        <f>IF($BZ652="Ekstra", Parameter3!$C$2, "")</f>
        <v/>
      </c>
      <c r="CC652" s="55" t="str">
        <f>IF($BZ652="Ekstra", VLOOKUP($E652, Parameter!$E$3:$N$5000, 9, FALSE), "")</f>
        <v/>
      </c>
      <c r="CD652" s="55" t="str">
        <f>IF($BZ652="Ekstra", VLOOKUP($E652, Parameter!$E$3:$N$5000, 10, FALSE), "")</f>
        <v/>
      </c>
      <c r="CE652" s="56">
        <f t="shared" ref="CE652:CE715" si="287">IF($BZ652="Ekstra", $AS652, 0)</f>
        <v>0</v>
      </c>
      <c r="CF652" s="55" t="str">
        <f t="shared" ref="CF652:CG671" si="288">IF($F652="x.x.x.x.x.x.x", "x.x.x.x.x.x", "")</f>
        <v/>
      </c>
      <c r="CG652" s="55" t="str">
        <f t="shared" si="288"/>
        <v/>
      </c>
      <c r="CH652" s="55" t="str">
        <f t="shared" ref="CH652:CH715" si="289">IF($F652="x.x.x.x.x.x.x", D652, "")</f>
        <v/>
      </c>
      <c r="CI652" s="55" t="str">
        <f>IF($F652="x.x.x.x.x.x.x", VLOOKUP($C652, Parameter!$A$4:$L$5000, 4, FALSE), "")</f>
        <v/>
      </c>
      <c r="CJ652" s="56">
        <f t="shared" ref="CJ652:CJ715" si="290">IF($F652="x.x.x.x.x.x.x", $AS652, 0)</f>
        <v>0</v>
      </c>
      <c r="CM652" s="4" t="str">
        <f t="shared" ref="CM652:CM715" si="291">A652&amp;"-"&amp;B652&amp;"-"&amp;C652</f>
        <v>...-...-.....</v>
      </c>
      <c r="CN652" s="57">
        <f t="shared" ref="CN652:CN715" si="292">AA652</f>
        <v>0</v>
      </c>
      <c r="CO652" s="58">
        <f t="shared" ref="CO652:CO715" si="293">AS652</f>
        <v>0</v>
      </c>
      <c r="CP652" s="4" t="str">
        <f t="shared" ref="CP652:CP715" si="294">IF($AK652=1, AU652&amp;"~"&amp;AV652&amp;"~"&amp;AW652&amp;"~"&amp;AX652&amp;"~"&amp;AI652&amp;"~"&amp;AJ652&amp;"~"&amp;AK652&amp;"~"&amp;AL652&amp;"~"&amp;AM652&amp;"~"&amp;AN652&amp;"~"&amp;AO652&amp;"~"&amp;AZ652&amp;"~"&amp;BB652&amp;"~"&amp;BC652&amp;"~"&amp;BD652&amp;"~"&amp;BE652&amp;"~"&amp;AR652&amp;"~"&amp;AT652&amp;"~"&amp;BF652, "")</f>
        <v/>
      </c>
      <c r="CQ652" s="4" t="b">
        <f t="shared" ref="CQ652:CQ715" si="295">IF($AK652=2, AU652&amp;"~"&amp;AV652&amp;"~"&amp;AW652&amp;"~"&amp;AX652&amp;"~"&amp;AI652&amp;"~"&amp;AJ652&amp;"~"&amp;AK652&amp;"~"&amp;AL652&amp;"~"&amp;AM652&amp;"~"&amp;AN652&amp;"~"&amp;AO652&amp;"~"&amp;AZ652&amp;"~"&amp;IF(ISBLANK(BG652), "-", BG652)&amp;"~"&amp;IF(ISBLANK(BH652), "-", BH652)&amp;"~"&amp;IF(ISBLANK(BI652), "-", BI652)&amp;"~"&amp;IF(ISBLANK(BJ652), "-", BJ652)&amp;"~"&amp;IF(ISBLANK(BK652), "-", BK652)&amp;"~Pembelian~"&amp;AR652&amp;"~"&amp;AT652&amp; "~"&amp;BA652)</f>
        <v>0</v>
      </c>
      <c r="CR652" s="4" t="str">
        <f t="shared" ref="CR652:CR715" si="296">IF(AK652=3, AU652&amp;"~"&amp;AV652&amp;"~"&amp;AW652&amp;"~"&amp;AX652&amp;"~"&amp;AI652&amp;"~"&amp;AJ652&amp;"~"&amp;AK652&amp;"~"&amp;AL652&amp;"~"&amp;AM652&amp;"~"&amp;AN652&amp;"~"&amp;AO652&amp;"~"&amp;AZ652&amp;"~"&amp;BL652&amp;"~"&amp;BM652&amp;"~"&amp;AR652&amp;"~"&amp;AT652&amp;"~"&amp;BN652, "")</f>
        <v/>
      </c>
      <c r="CS652" s="4" t="str">
        <f t="shared" ref="CS652:CS715" si="297">IF(AK652=4, AU652&amp;"~"&amp;AV652&amp;"~"&amp;AW652&amp;"~"&amp;AX652&amp;"~"&amp;AI652&amp;"~"&amp;AJ652&amp;"~"&amp;AK652&amp;"~"&amp;AL652&amp;"~"&amp;AM652&amp;"~"&amp;AN652&amp;"~"&amp;AO652&amp;"~"&amp;AZ652&amp;"~"&amp;BO652&amp;"~"&amp;BP652&amp;"~"&amp;AR652&amp;"~"&amp;AT652&amp;"~"&amp;BQ652, "")</f>
        <v/>
      </c>
      <c r="CT652" s="91" t="b">
        <f t="shared" si="273"/>
        <v>0</v>
      </c>
    </row>
    <row r="653" spans="1:98" s="4" customFormat="1" x14ac:dyDescent="0.25">
      <c r="A653" s="50" t="str">
        <f t="shared" si="274"/>
        <v>...</v>
      </c>
      <c r="B653" s="50" t="str">
        <f t="shared" si="275"/>
        <v>...</v>
      </c>
      <c r="C653" s="50" t="str">
        <f t="shared" si="276"/>
        <v>.....</v>
      </c>
      <c r="D653" s="50" t="str">
        <f>IF($C653=".....","",_xlfn.IFNA(VLOOKUP($C653, Parameter!$A$4:$L$5000, 3, FALSE), ""))</f>
        <v/>
      </c>
      <c r="E653" s="50" t="str">
        <f t="shared" si="277"/>
        <v>.....</v>
      </c>
      <c r="F653" s="50" t="str">
        <f t="shared" si="278"/>
        <v>......</v>
      </c>
      <c r="G653" s="50" t="str">
        <f t="shared" si="279"/>
        <v>...</v>
      </c>
      <c r="H653" s="40">
        <f>IF(E653=".....", 0, _xlfn.IFNA(VLOOKUP($E653, Parameter2!$A$2:$C$5000, 3, FALSE), 0))</f>
        <v>0</v>
      </c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18" t="str">
        <f>IF(C653=".....","",_xlfn.IFNA(VLOOKUP($C653, Parameter!$A$4:$B$5000, 2, FALSE), "Kode belanja salah :("))</f>
        <v/>
      </c>
      <c r="X653" s="35"/>
      <c r="Y653" s="121"/>
      <c r="Z653" s="17"/>
      <c r="AA653" s="20"/>
      <c r="AB653" s="41" t="str">
        <f>IF($C653=".....","",VLOOKUP($C653, Parameter!$A$4:$L$5000, 6, FALSE))</f>
        <v/>
      </c>
      <c r="AC653" s="41" t="str">
        <f>IF($C653=".....","",VLOOKUP($C653, Parameter!$A$4:$L$5000, 7, FALSE))</f>
        <v/>
      </c>
      <c r="AD653" s="41" t="str">
        <f>IF($C653=".....","",VLOOKUP($C653, Parameter!$A$4:$L$5000, 8, FALSE))</f>
        <v/>
      </c>
      <c r="AE653" s="41" t="str">
        <f>IF($C653=".....","",VLOOKUP($C653, Parameter!$A$4:$L$5000, 9, FALSE))</f>
        <v/>
      </c>
      <c r="AF653" s="41" t="str">
        <f>IF($C653=".....","",VLOOKUP($C653, Parameter!$A$4:$L$5000, 10, FALSE))</f>
        <v/>
      </c>
      <c r="AG653" s="41" t="str">
        <f>IF($C653=".....","",VLOOKUP($C653, Parameter!$A$4:$L$5000, 11, FALSE))</f>
        <v/>
      </c>
      <c r="AH653" s="41" t="str">
        <f>IF($C653="..0.0.0.000","",_xlfn.IFNA(VLOOKUP($C653, Parameter!$A$4:$L$5000, 12, FALSE), ""))</f>
        <v/>
      </c>
      <c r="AI653" s="39"/>
      <c r="AJ653" s="39"/>
      <c r="AK653" s="39"/>
      <c r="AL653" s="39"/>
      <c r="AM653" s="39"/>
      <c r="AN653" s="39"/>
      <c r="AO653" s="39"/>
      <c r="AP653" s="41" t="str">
        <f>IF(F653="......", "", _xlfn.IFNA(VLOOKUP(F653, Parameter2!$D$2:$E$15000, 2, FALSE), "Kode aset salah :("))</f>
        <v/>
      </c>
      <c r="AQ653" s="39"/>
      <c r="AR653" s="51"/>
      <c r="AS653" s="52"/>
      <c r="AT653" s="53">
        <f t="shared" si="280"/>
        <v>0</v>
      </c>
      <c r="AU653" s="39" t="str">
        <f t="shared" si="281"/>
        <v/>
      </c>
      <c r="AV653" s="39" t="str">
        <f t="shared" si="282"/>
        <v/>
      </c>
      <c r="AW653" s="39" t="str">
        <f t="shared" si="283"/>
        <v/>
      </c>
      <c r="AX653" s="39" t="str">
        <f t="shared" si="284"/>
        <v/>
      </c>
      <c r="AY653" s="41" t="str">
        <f>IF(G653="...", "", VLOOKUP(G653, UPB!$A$3:$B$5000, 2, FALSE))</f>
        <v/>
      </c>
      <c r="AZ653" s="84"/>
      <c r="BA653" s="76"/>
      <c r="BB653" s="65"/>
      <c r="BC653" s="65"/>
      <c r="BD653" s="54"/>
      <c r="BE653" s="65"/>
      <c r="BF653" s="65"/>
      <c r="BG653" s="65"/>
      <c r="BH653" s="65"/>
      <c r="BI653" s="65"/>
      <c r="BJ653" s="65"/>
      <c r="BK653" s="65"/>
      <c r="BL653" s="65"/>
      <c r="BM653" s="65"/>
      <c r="BN653" s="70"/>
      <c r="BO653" s="65"/>
      <c r="BP653" s="65"/>
      <c r="BQ653" s="65"/>
      <c r="BR653" s="65"/>
      <c r="BS653" s="65"/>
      <c r="BT653" s="65"/>
      <c r="BU653" s="55" t="str">
        <f>IF(AND($D653 &lt;&gt; "", $D653 &lt;&gt; $E653, $F653 &lt;&gt; "x.x.x.x.x.x.x"), VLOOKUP($E653, Parameter!$E$3:$N$5000, 9, FALSE), "")</f>
        <v/>
      </c>
      <c r="BV653" s="55" t="str">
        <f>IF(AND($D653 &lt;&gt; "", $D653 &lt;&gt; $E653, $F653 &lt;&gt; "x.x.x.x.x.x.x"), VLOOKUP($E653, Parameter!$E$3:$N$5000, 10, FALSE), "")</f>
        <v/>
      </c>
      <c r="BW653" s="55" t="str">
        <f>IF(AND($D653 &lt;&gt; "", $D653 &lt;&gt; $E653, $F653 &lt;&gt; "x.x.x.x.x.x.x"), VLOOKUP($C653, Parameter!$A$4:$L$5000, 3, FALSE), "")</f>
        <v/>
      </c>
      <c r="BX653" s="55" t="str">
        <f>IF(AND($D653 &lt;&gt; "", $D653 &lt;&gt; $E653, $F653 &lt;&gt; "x.x.x.x.x.x.x"), VLOOKUP($C653, Parameter!$A$4:$L$5000, 4, FALSE), "")</f>
        <v/>
      </c>
      <c r="BY653" s="56">
        <f t="shared" si="285"/>
        <v>0</v>
      </c>
      <c r="BZ653" s="55" t="str">
        <f t="shared" si="286"/>
        <v>Intra</v>
      </c>
      <c r="CA653" s="55" t="str">
        <f>IF($BZ653="Ekstra", Parameter3!$B$2, "")</f>
        <v/>
      </c>
      <c r="CB653" s="55" t="str">
        <f>IF($BZ653="Ekstra", Parameter3!$C$2, "")</f>
        <v/>
      </c>
      <c r="CC653" s="55" t="str">
        <f>IF($BZ653="Ekstra", VLOOKUP($E653, Parameter!$E$3:$N$5000, 9, FALSE), "")</f>
        <v/>
      </c>
      <c r="CD653" s="55" t="str">
        <f>IF($BZ653="Ekstra", VLOOKUP($E653, Parameter!$E$3:$N$5000, 10, FALSE), "")</f>
        <v/>
      </c>
      <c r="CE653" s="56">
        <f t="shared" si="287"/>
        <v>0</v>
      </c>
      <c r="CF653" s="55" t="str">
        <f t="shared" si="288"/>
        <v/>
      </c>
      <c r="CG653" s="55" t="str">
        <f t="shared" si="288"/>
        <v/>
      </c>
      <c r="CH653" s="55" t="str">
        <f t="shared" si="289"/>
        <v/>
      </c>
      <c r="CI653" s="55" t="str">
        <f>IF($F653="x.x.x.x.x.x.x", VLOOKUP($C653, Parameter!$A$4:$L$5000, 4, FALSE), "")</f>
        <v/>
      </c>
      <c r="CJ653" s="56">
        <f t="shared" si="290"/>
        <v>0</v>
      </c>
      <c r="CM653" s="4" t="str">
        <f t="shared" si="291"/>
        <v>...-...-.....</v>
      </c>
      <c r="CN653" s="57">
        <f t="shared" si="292"/>
        <v>0</v>
      </c>
      <c r="CO653" s="58">
        <f t="shared" si="293"/>
        <v>0</v>
      </c>
      <c r="CP653" s="4" t="str">
        <f t="shared" si="294"/>
        <v/>
      </c>
      <c r="CQ653" s="4" t="b">
        <f t="shared" si="295"/>
        <v>0</v>
      </c>
      <c r="CR653" s="4" t="str">
        <f t="shared" si="296"/>
        <v/>
      </c>
      <c r="CS653" s="4" t="str">
        <f t="shared" si="297"/>
        <v/>
      </c>
      <c r="CT653" s="91" t="b">
        <f t="shared" si="273"/>
        <v>0</v>
      </c>
    </row>
    <row r="654" spans="1:98" s="4" customFormat="1" x14ac:dyDescent="0.25">
      <c r="A654" s="50" t="str">
        <f t="shared" si="274"/>
        <v>...</v>
      </c>
      <c r="B654" s="50" t="str">
        <f t="shared" si="275"/>
        <v>...</v>
      </c>
      <c r="C654" s="50" t="str">
        <f t="shared" si="276"/>
        <v>.....</v>
      </c>
      <c r="D654" s="50" t="str">
        <f>IF($C654=".....","",_xlfn.IFNA(VLOOKUP($C654, Parameter!$A$4:$L$5000, 3, FALSE), ""))</f>
        <v/>
      </c>
      <c r="E654" s="50" t="str">
        <f t="shared" si="277"/>
        <v>.....</v>
      </c>
      <c r="F654" s="50" t="str">
        <f t="shared" si="278"/>
        <v>......</v>
      </c>
      <c r="G654" s="50" t="str">
        <f t="shared" si="279"/>
        <v>...</v>
      </c>
      <c r="H654" s="40">
        <f>IF(E654=".....", 0, _xlfn.IFNA(VLOOKUP($E654, Parameter2!$A$2:$C$5000, 3, FALSE), 0))</f>
        <v>0</v>
      </c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18" t="str">
        <f>IF(C654=".....","",_xlfn.IFNA(VLOOKUP($C654, Parameter!$A$4:$B$5000, 2, FALSE), "Kode belanja salah :("))</f>
        <v/>
      </c>
      <c r="X654" s="35"/>
      <c r="Y654" s="121"/>
      <c r="Z654" s="17"/>
      <c r="AA654" s="20"/>
      <c r="AB654" s="41" t="str">
        <f>IF($C654=".....","",VLOOKUP($C654, Parameter!$A$4:$L$5000, 6, FALSE))</f>
        <v/>
      </c>
      <c r="AC654" s="41" t="str">
        <f>IF($C654=".....","",VLOOKUP($C654, Parameter!$A$4:$L$5000, 7, FALSE))</f>
        <v/>
      </c>
      <c r="AD654" s="41" t="str">
        <f>IF($C654=".....","",VLOOKUP($C654, Parameter!$A$4:$L$5000, 8, FALSE))</f>
        <v/>
      </c>
      <c r="AE654" s="41" t="str">
        <f>IF($C654=".....","",VLOOKUP($C654, Parameter!$A$4:$L$5000, 9, FALSE))</f>
        <v/>
      </c>
      <c r="AF654" s="41" t="str">
        <f>IF($C654=".....","",VLOOKUP($C654, Parameter!$A$4:$L$5000, 10, FALSE))</f>
        <v/>
      </c>
      <c r="AG654" s="41" t="str">
        <f>IF($C654=".....","",VLOOKUP($C654, Parameter!$A$4:$L$5000, 11, FALSE))</f>
        <v/>
      </c>
      <c r="AH654" s="41" t="str">
        <f>IF($C654="..0.0.0.000","",_xlfn.IFNA(VLOOKUP($C654, Parameter!$A$4:$L$5000, 12, FALSE), ""))</f>
        <v/>
      </c>
      <c r="AI654" s="39"/>
      <c r="AJ654" s="39"/>
      <c r="AK654" s="39"/>
      <c r="AL654" s="39"/>
      <c r="AM654" s="39"/>
      <c r="AN654" s="39"/>
      <c r="AO654" s="39"/>
      <c r="AP654" s="41" t="str">
        <f>IF(F654="......", "", _xlfn.IFNA(VLOOKUP(F654, Parameter2!$D$2:$E$15000, 2, FALSE), "Kode aset salah :("))</f>
        <v/>
      </c>
      <c r="AQ654" s="39"/>
      <c r="AR654" s="51"/>
      <c r="AS654" s="52"/>
      <c r="AT654" s="53">
        <f t="shared" si="280"/>
        <v>0</v>
      </c>
      <c r="AU654" s="39" t="str">
        <f t="shared" si="281"/>
        <v/>
      </c>
      <c r="AV654" s="39" t="str">
        <f t="shared" si="282"/>
        <v/>
      </c>
      <c r="AW654" s="39" t="str">
        <f t="shared" si="283"/>
        <v/>
      </c>
      <c r="AX654" s="39" t="str">
        <f t="shared" si="284"/>
        <v/>
      </c>
      <c r="AY654" s="41" t="str">
        <f>IF(G654="...", "", VLOOKUP(G654, UPB!$A$3:$B$5000, 2, FALSE))</f>
        <v/>
      </c>
      <c r="AZ654" s="84"/>
      <c r="BA654" s="76"/>
      <c r="BB654" s="65"/>
      <c r="BC654" s="65"/>
      <c r="BD654" s="54"/>
      <c r="BE654" s="65"/>
      <c r="BF654" s="65"/>
      <c r="BG654" s="65"/>
      <c r="BH654" s="65"/>
      <c r="BI654" s="65"/>
      <c r="BJ654" s="65"/>
      <c r="BK654" s="65"/>
      <c r="BL654" s="65"/>
      <c r="BM654" s="65"/>
      <c r="BN654" s="70"/>
      <c r="BO654" s="65"/>
      <c r="BP654" s="65"/>
      <c r="BQ654" s="65"/>
      <c r="BR654" s="65"/>
      <c r="BS654" s="65"/>
      <c r="BT654" s="65"/>
      <c r="BU654" s="55" t="str">
        <f>IF(AND($D654 &lt;&gt; "", $D654 &lt;&gt; $E654, $F654 &lt;&gt; "x.x.x.x.x.x.x"), VLOOKUP($E654, Parameter!$E$3:$N$5000, 9, FALSE), "")</f>
        <v/>
      </c>
      <c r="BV654" s="55" t="str">
        <f>IF(AND($D654 &lt;&gt; "", $D654 &lt;&gt; $E654, $F654 &lt;&gt; "x.x.x.x.x.x.x"), VLOOKUP($E654, Parameter!$E$3:$N$5000, 10, FALSE), "")</f>
        <v/>
      </c>
      <c r="BW654" s="55" t="str">
        <f>IF(AND($D654 &lt;&gt; "", $D654 &lt;&gt; $E654, $F654 &lt;&gt; "x.x.x.x.x.x.x"), VLOOKUP($C654, Parameter!$A$4:$L$5000, 3, FALSE), "")</f>
        <v/>
      </c>
      <c r="BX654" s="55" t="str">
        <f>IF(AND($D654 &lt;&gt; "", $D654 &lt;&gt; $E654, $F654 &lt;&gt; "x.x.x.x.x.x.x"), VLOOKUP($C654, Parameter!$A$4:$L$5000, 4, FALSE), "")</f>
        <v/>
      </c>
      <c r="BY654" s="56">
        <f t="shared" si="285"/>
        <v>0</v>
      </c>
      <c r="BZ654" s="55" t="str">
        <f t="shared" si="286"/>
        <v>Intra</v>
      </c>
      <c r="CA654" s="55" t="str">
        <f>IF($BZ654="Ekstra", Parameter3!$B$2, "")</f>
        <v/>
      </c>
      <c r="CB654" s="55" t="str">
        <f>IF($BZ654="Ekstra", Parameter3!$C$2, "")</f>
        <v/>
      </c>
      <c r="CC654" s="55" t="str">
        <f>IF($BZ654="Ekstra", VLOOKUP($E654, Parameter!$E$3:$N$5000, 9, FALSE), "")</f>
        <v/>
      </c>
      <c r="CD654" s="55" t="str">
        <f>IF($BZ654="Ekstra", VLOOKUP($E654, Parameter!$E$3:$N$5000, 10, FALSE), "")</f>
        <v/>
      </c>
      <c r="CE654" s="56">
        <f t="shared" si="287"/>
        <v>0</v>
      </c>
      <c r="CF654" s="55" t="str">
        <f t="shared" si="288"/>
        <v/>
      </c>
      <c r="CG654" s="55" t="str">
        <f t="shared" si="288"/>
        <v/>
      </c>
      <c r="CH654" s="55" t="str">
        <f t="shared" si="289"/>
        <v/>
      </c>
      <c r="CI654" s="55" t="str">
        <f>IF($F654="x.x.x.x.x.x.x", VLOOKUP($C654, Parameter!$A$4:$L$5000, 4, FALSE), "")</f>
        <v/>
      </c>
      <c r="CJ654" s="56">
        <f t="shared" si="290"/>
        <v>0</v>
      </c>
      <c r="CM654" s="4" t="str">
        <f t="shared" si="291"/>
        <v>...-...-.....</v>
      </c>
      <c r="CN654" s="57">
        <f t="shared" si="292"/>
        <v>0</v>
      </c>
      <c r="CO654" s="58">
        <f t="shared" si="293"/>
        <v>0</v>
      </c>
      <c r="CP654" s="4" t="str">
        <f t="shared" si="294"/>
        <v/>
      </c>
      <c r="CQ654" s="4" t="b">
        <f t="shared" si="295"/>
        <v>0</v>
      </c>
      <c r="CR654" s="4" t="str">
        <f t="shared" si="296"/>
        <v/>
      </c>
      <c r="CS654" s="4" t="str">
        <f t="shared" si="297"/>
        <v/>
      </c>
      <c r="CT654" s="91" t="b">
        <f t="shared" si="273"/>
        <v>0</v>
      </c>
    </row>
    <row r="655" spans="1:98" s="4" customFormat="1" x14ac:dyDescent="0.25">
      <c r="A655" s="50" t="str">
        <f t="shared" si="274"/>
        <v>...</v>
      </c>
      <c r="B655" s="50" t="str">
        <f t="shared" si="275"/>
        <v>...</v>
      </c>
      <c r="C655" s="50" t="str">
        <f t="shared" si="276"/>
        <v>.....</v>
      </c>
      <c r="D655" s="50" t="str">
        <f>IF($C655=".....","",_xlfn.IFNA(VLOOKUP($C655, Parameter!$A$4:$L$5000, 3, FALSE), ""))</f>
        <v/>
      </c>
      <c r="E655" s="50" t="str">
        <f t="shared" si="277"/>
        <v>.....</v>
      </c>
      <c r="F655" s="50" t="str">
        <f t="shared" si="278"/>
        <v>......</v>
      </c>
      <c r="G655" s="50" t="str">
        <f t="shared" si="279"/>
        <v>...</v>
      </c>
      <c r="H655" s="40">
        <f>IF(E655=".....", 0, _xlfn.IFNA(VLOOKUP($E655, Parameter2!$A$2:$C$5000, 3, FALSE), 0))</f>
        <v>0</v>
      </c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18" t="str">
        <f>IF(C655=".....","",_xlfn.IFNA(VLOOKUP($C655, Parameter!$A$4:$B$5000, 2, FALSE), "Kode belanja salah :("))</f>
        <v/>
      </c>
      <c r="X655" s="35"/>
      <c r="Y655" s="121"/>
      <c r="Z655" s="17"/>
      <c r="AA655" s="20"/>
      <c r="AB655" s="41" t="str">
        <f>IF($C655=".....","",VLOOKUP($C655, Parameter!$A$4:$L$5000, 6, FALSE))</f>
        <v/>
      </c>
      <c r="AC655" s="41" t="str">
        <f>IF($C655=".....","",VLOOKUP($C655, Parameter!$A$4:$L$5000, 7, FALSE))</f>
        <v/>
      </c>
      <c r="AD655" s="41" t="str">
        <f>IF($C655=".....","",VLOOKUP($C655, Parameter!$A$4:$L$5000, 8, FALSE))</f>
        <v/>
      </c>
      <c r="AE655" s="41" t="str">
        <f>IF($C655=".....","",VLOOKUP($C655, Parameter!$A$4:$L$5000, 9, FALSE))</f>
        <v/>
      </c>
      <c r="AF655" s="41" t="str">
        <f>IF($C655=".....","",VLOOKUP($C655, Parameter!$A$4:$L$5000, 10, FALSE))</f>
        <v/>
      </c>
      <c r="AG655" s="41" t="str">
        <f>IF($C655=".....","",VLOOKUP($C655, Parameter!$A$4:$L$5000, 11, FALSE))</f>
        <v/>
      </c>
      <c r="AH655" s="41" t="str">
        <f>IF($C655="..0.0.0.000","",_xlfn.IFNA(VLOOKUP($C655, Parameter!$A$4:$L$5000, 12, FALSE), ""))</f>
        <v/>
      </c>
      <c r="AI655" s="39"/>
      <c r="AJ655" s="39"/>
      <c r="AK655" s="39"/>
      <c r="AL655" s="39"/>
      <c r="AM655" s="39"/>
      <c r="AN655" s="39"/>
      <c r="AO655" s="39"/>
      <c r="AP655" s="41" t="str">
        <f>IF(F655="......", "", _xlfn.IFNA(VLOOKUP(F655, Parameter2!$D$2:$E$15000, 2, FALSE), "Kode aset salah :("))</f>
        <v/>
      </c>
      <c r="AQ655" s="39"/>
      <c r="AR655" s="51"/>
      <c r="AS655" s="52"/>
      <c r="AT655" s="53">
        <f t="shared" si="280"/>
        <v>0</v>
      </c>
      <c r="AU655" s="39" t="str">
        <f t="shared" si="281"/>
        <v/>
      </c>
      <c r="AV655" s="39" t="str">
        <f t="shared" si="282"/>
        <v/>
      </c>
      <c r="AW655" s="39" t="str">
        <f t="shared" si="283"/>
        <v/>
      </c>
      <c r="AX655" s="39" t="str">
        <f t="shared" si="284"/>
        <v/>
      </c>
      <c r="AY655" s="41" t="str">
        <f>IF(G655="...", "", VLOOKUP(G655, UPB!$A$3:$B$5000, 2, FALSE))</f>
        <v/>
      </c>
      <c r="AZ655" s="84"/>
      <c r="BA655" s="76"/>
      <c r="BB655" s="65"/>
      <c r="BC655" s="65"/>
      <c r="BD655" s="54"/>
      <c r="BE655" s="65"/>
      <c r="BF655" s="65"/>
      <c r="BG655" s="65"/>
      <c r="BH655" s="65"/>
      <c r="BI655" s="65"/>
      <c r="BJ655" s="65"/>
      <c r="BK655" s="65"/>
      <c r="BL655" s="65"/>
      <c r="BM655" s="65"/>
      <c r="BN655" s="70"/>
      <c r="BO655" s="65"/>
      <c r="BP655" s="65"/>
      <c r="BQ655" s="65"/>
      <c r="BR655" s="65"/>
      <c r="BS655" s="65"/>
      <c r="BT655" s="65"/>
      <c r="BU655" s="55" t="str">
        <f>IF(AND($D655 &lt;&gt; "", $D655 &lt;&gt; $E655, $F655 &lt;&gt; "x.x.x.x.x.x.x"), VLOOKUP($E655, Parameter!$E$3:$N$5000, 9, FALSE), "")</f>
        <v/>
      </c>
      <c r="BV655" s="55" t="str">
        <f>IF(AND($D655 &lt;&gt; "", $D655 &lt;&gt; $E655, $F655 &lt;&gt; "x.x.x.x.x.x.x"), VLOOKUP($E655, Parameter!$E$3:$N$5000, 10, FALSE), "")</f>
        <v/>
      </c>
      <c r="BW655" s="55" t="str">
        <f>IF(AND($D655 &lt;&gt; "", $D655 &lt;&gt; $E655, $F655 &lt;&gt; "x.x.x.x.x.x.x"), VLOOKUP($C655, Parameter!$A$4:$L$5000, 3, FALSE), "")</f>
        <v/>
      </c>
      <c r="BX655" s="55" t="str">
        <f>IF(AND($D655 &lt;&gt; "", $D655 &lt;&gt; $E655, $F655 &lt;&gt; "x.x.x.x.x.x.x"), VLOOKUP($C655, Parameter!$A$4:$L$5000, 4, FALSE), "")</f>
        <v/>
      </c>
      <c r="BY655" s="56">
        <f t="shared" si="285"/>
        <v>0</v>
      </c>
      <c r="BZ655" s="55" t="str">
        <f t="shared" si="286"/>
        <v>Intra</v>
      </c>
      <c r="CA655" s="55" t="str">
        <f>IF($BZ655="Ekstra", Parameter3!$B$2, "")</f>
        <v/>
      </c>
      <c r="CB655" s="55" t="str">
        <f>IF($BZ655="Ekstra", Parameter3!$C$2, "")</f>
        <v/>
      </c>
      <c r="CC655" s="55" t="str">
        <f>IF($BZ655="Ekstra", VLOOKUP($E655, Parameter!$E$3:$N$5000, 9, FALSE), "")</f>
        <v/>
      </c>
      <c r="CD655" s="55" t="str">
        <f>IF($BZ655="Ekstra", VLOOKUP($E655, Parameter!$E$3:$N$5000, 10, FALSE), "")</f>
        <v/>
      </c>
      <c r="CE655" s="56">
        <f t="shared" si="287"/>
        <v>0</v>
      </c>
      <c r="CF655" s="55" t="str">
        <f t="shared" si="288"/>
        <v/>
      </c>
      <c r="CG655" s="55" t="str">
        <f t="shared" si="288"/>
        <v/>
      </c>
      <c r="CH655" s="55" t="str">
        <f t="shared" si="289"/>
        <v/>
      </c>
      <c r="CI655" s="55" t="str">
        <f>IF($F655="x.x.x.x.x.x.x", VLOOKUP($C655, Parameter!$A$4:$L$5000, 4, FALSE), "")</f>
        <v/>
      </c>
      <c r="CJ655" s="56">
        <f t="shared" si="290"/>
        <v>0</v>
      </c>
      <c r="CM655" s="4" t="str">
        <f t="shared" si="291"/>
        <v>...-...-.....</v>
      </c>
      <c r="CN655" s="57">
        <f t="shared" si="292"/>
        <v>0</v>
      </c>
      <c r="CO655" s="58">
        <f t="shared" si="293"/>
        <v>0</v>
      </c>
      <c r="CP655" s="4" t="str">
        <f t="shared" si="294"/>
        <v/>
      </c>
      <c r="CQ655" s="4" t="b">
        <f t="shared" si="295"/>
        <v>0</v>
      </c>
      <c r="CR655" s="4" t="str">
        <f t="shared" si="296"/>
        <v/>
      </c>
      <c r="CS655" s="4" t="str">
        <f t="shared" si="297"/>
        <v/>
      </c>
      <c r="CT655" s="91" t="b">
        <f t="shared" si="273"/>
        <v>0</v>
      </c>
    </row>
    <row r="656" spans="1:98" s="4" customFormat="1" x14ac:dyDescent="0.25">
      <c r="A656" s="50" t="str">
        <f t="shared" si="274"/>
        <v>...</v>
      </c>
      <c r="B656" s="50" t="str">
        <f t="shared" si="275"/>
        <v>...</v>
      </c>
      <c r="C656" s="50" t="str">
        <f t="shared" si="276"/>
        <v>.....</v>
      </c>
      <c r="D656" s="50" t="str">
        <f>IF($C656=".....","",_xlfn.IFNA(VLOOKUP($C656, Parameter!$A$4:$L$5000, 3, FALSE), ""))</f>
        <v/>
      </c>
      <c r="E656" s="50" t="str">
        <f t="shared" si="277"/>
        <v>.....</v>
      </c>
      <c r="F656" s="50" t="str">
        <f t="shared" si="278"/>
        <v>......</v>
      </c>
      <c r="G656" s="50" t="str">
        <f t="shared" si="279"/>
        <v>...</v>
      </c>
      <c r="H656" s="40">
        <f>IF(E656=".....", 0, _xlfn.IFNA(VLOOKUP($E656, Parameter2!$A$2:$C$5000, 3, FALSE), 0))</f>
        <v>0</v>
      </c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18" t="str">
        <f>IF(C656=".....","",_xlfn.IFNA(VLOOKUP($C656, Parameter!$A$4:$B$5000, 2, FALSE), "Kode belanja salah :("))</f>
        <v/>
      </c>
      <c r="X656" s="35"/>
      <c r="Y656" s="121"/>
      <c r="Z656" s="17"/>
      <c r="AA656" s="20"/>
      <c r="AB656" s="41" t="str">
        <f>IF($C656=".....","",VLOOKUP($C656, Parameter!$A$4:$L$5000, 6, FALSE))</f>
        <v/>
      </c>
      <c r="AC656" s="41" t="str">
        <f>IF($C656=".....","",VLOOKUP($C656, Parameter!$A$4:$L$5000, 7, FALSE))</f>
        <v/>
      </c>
      <c r="AD656" s="41" t="str">
        <f>IF($C656=".....","",VLOOKUP($C656, Parameter!$A$4:$L$5000, 8, FALSE))</f>
        <v/>
      </c>
      <c r="AE656" s="41" t="str">
        <f>IF($C656=".....","",VLOOKUP($C656, Parameter!$A$4:$L$5000, 9, FALSE))</f>
        <v/>
      </c>
      <c r="AF656" s="41" t="str">
        <f>IF($C656=".....","",VLOOKUP($C656, Parameter!$A$4:$L$5000, 10, FALSE))</f>
        <v/>
      </c>
      <c r="AG656" s="41" t="str">
        <f>IF($C656=".....","",VLOOKUP($C656, Parameter!$A$4:$L$5000, 11, FALSE))</f>
        <v/>
      </c>
      <c r="AH656" s="41" t="str">
        <f>IF($C656="..0.0.0.000","",_xlfn.IFNA(VLOOKUP($C656, Parameter!$A$4:$L$5000, 12, FALSE), ""))</f>
        <v/>
      </c>
      <c r="AI656" s="39"/>
      <c r="AJ656" s="39"/>
      <c r="AK656" s="39"/>
      <c r="AL656" s="39"/>
      <c r="AM656" s="39"/>
      <c r="AN656" s="39"/>
      <c r="AO656" s="39"/>
      <c r="AP656" s="41" t="str">
        <f>IF(F656="......", "", _xlfn.IFNA(VLOOKUP(F656, Parameter2!$D$2:$E$15000, 2, FALSE), "Kode aset salah :("))</f>
        <v/>
      </c>
      <c r="AQ656" s="39"/>
      <c r="AR656" s="51"/>
      <c r="AS656" s="52"/>
      <c r="AT656" s="53">
        <f t="shared" si="280"/>
        <v>0</v>
      </c>
      <c r="AU656" s="39" t="str">
        <f t="shared" si="281"/>
        <v/>
      </c>
      <c r="AV656" s="39" t="str">
        <f t="shared" si="282"/>
        <v/>
      </c>
      <c r="AW656" s="39" t="str">
        <f t="shared" si="283"/>
        <v/>
      </c>
      <c r="AX656" s="39" t="str">
        <f t="shared" si="284"/>
        <v/>
      </c>
      <c r="AY656" s="41" t="str">
        <f>IF(G656="...", "", VLOOKUP(G656, UPB!$A$3:$B$5000, 2, FALSE))</f>
        <v/>
      </c>
      <c r="AZ656" s="84"/>
      <c r="BA656" s="76"/>
      <c r="BB656" s="65"/>
      <c r="BC656" s="65"/>
      <c r="BD656" s="54"/>
      <c r="BE656" s="65"/>
      <c r="BF656" s="65"/>
      <c r="BG656" s="65"/>
      <c r="BH656" s="65"/>
      <c r="BI656" s="65"/>
      <c r="BJ656" s="65"/>
      <c r="BK656" s="65"/>
      <c r="BL656" s="65"/>
      <c r="BM656" s="65"/>
      <c r="BN656" s="70"/>
      <c r="BO656" s="65"/>
      <c r="BP656" s="65"/>
      <c r="BQ656" s="65"/>
      <c r="BR656" s="65"/>
      <c r="BS656" s="65"/>
      <c r="BT656" s="65"/>
      <c r="BU656" s="55" t="str">
        <f>IF(AND($D656 &lt;&gt; "", $D656 &lt;&gt; $E656, $F656 &lt;&gt; "x.x.x.x.x.x.x"), VLOOKUP($E656, Parameter!$E$3:$N$5000, 9, FALSE), "")</f>
        <v/>
      </c>
      <c r="BV656" s="55" t="str">
        <f>IF(AND($D656 &lt;&gt; "", $D656 &lt;&gt; $E656, $F656 &lt;&gt; "x.x.x.x.x.x.x"), VLOOKUP($E656, Parameter!$E$3:$N$5000, 10, FALSE), "")</f>
        <v/>
      </c>
      <c r="BW656" s="55" t="str">
        <f>IF(AND($D656 &lt;&gt; "", $D656 &lt;&gt; $E656, $F656 &lt;&gt; "x.x.x.x.x.x.x"), VLOOKUP($C656, Parameter!$A$4:$L$5000, 3, FALSE), "")</f>
        <v/>
      </c>
      <c r="BX656" s="55" t="str">
        <f>IF(AND($D656 &lt;&gt; "", $D656 &lt;&gt; $E656, $F656 &lt;&gt; "x.x.x.x.x.x.x"), VLOOKUP($C656, Parameter!$A$4:$L$5000, 4, FALSE), "")</f>
        <v/>
      </c>
      <c r="BY656" s="56">
        <f t="shared" si="285"/>
        <v>0</v>
      </c>
      <c r="BZ656" s="55" t="str">
        <f t="shared" si="286"/>
        <v>Intra</v>
      </c>
      <c r="CA656" s="55" t="str">
        <f>IF($BZ656="Ekstra", Parameter3!$B$2, "")</f>
        <v/>
      </c>
      <c r="CB656" s="55" t="str">
        <f>IF($BZ656="Ekstra", Parameter3!$C$2, "")</f>
        <v/>
      </c>
      <c r="CC656" s="55" t="str">
        <f>IF($BZ656="Ekstra", VLOOKUP($E656, Parameter!$E$3:$N$5000, 9, FALSE), "")</f>
        <v/>
      </c>
      <c r="CD656" s="55" t="str">
        <f>IF($BZ656="Ekstra", VLOOKUP($E656, Parameter!$E$3:$N$5000, 10, FALSE), "")</f>
        <v/>
      </c>
      <c r="CE656" s="56">
        <f t="shared" si="287"/>
        <v>0</v>
      </c>
      <c r="CF656" s="55" t="str">
        <f t="shared" si="288"/>
        <v/>
      </c>
      <c r="CG656" s="55" t="str">
        <f t="shared" si="288"/>
        <v/>
      </c>
      <c r="CH656" s="55" t="str">
        <f t="shared" si="289"/>
        <v/>
      </c>
      <c r="CI656" s="55" t="str">
        <f>IF($F656="x.x.x.x.x.x.x", VLOOKUP($C656, Parameter!$A$4:$L$5000, 4, FALSE), "")</f>
        <v/>
      </c>
      <c r="CJ656" s="56">
        <f t="shared" si="290"/>
        <v>0</v>
      </c>
      <c r="CM656" s="4" t="str">
        <f t="shared" si="291"/>
        <v>...-...-.....</v>
      </c>
      <c r="CN656" s="57">
        <f t="shared" si="292"/>
        <v>0</v>
      </c>
      <c r="CO656" s="58">
        <f t="shared" si="293"/>
        <v>0</v>
      </c>
      <c r="CP656" s="4" t="str">
        <f t="shared" si="294"/>
        <v/>
      </c>
      <c r="CQ656" s="4" t="b">
        <f t="shared" si="295"/>
        <v>0</v>
      </c>
      <c r="CR656" s="4" t="str">
        <f t="shared" si="296"/>
        <v/>
      </c>
      <c r="CS656" s="4" t="str">
        <f t="shared" si="297"/>
        <v/>
      </c>
      <c r="CT656" s="91" t="b">
        <f t="shared" si="273"/>
        <v>0</v>
      </c>
    </row>
    <row r="657" spans="1:98" s="4" customFormat="1" x14ac:dyDescent="0.25">
      <c r="A657" s="50" t="str">
        <f t="shared" si="274"/>
        <v>...</v>
      </c>
      <c r="B657" s="50" t="str">
        <f t="shared" si="275"/>
        <v>...</v>
      </c>
      <c r="C657" s="50" t="str">
        <f t="shared" si="276"/>
        <v>.....</v>
      </c>
      <c r="D657" s="50" t="str">
        <f>IF($C657=".....","",_xlfn.IFNA(VLOOKUP($C657, Parameter!$A$4:$L$5000, 3, FALSE), ""))</f>
        <v/>
      </c>
      <c r="E657" s="50" t="str">
        <f t="shared" si="277"/>
        <v>.....</v>
      </c>
      <c r="F657" s="50" t="str">
        <f t="shared" si="278"/>
        <v>......</v>
      </c>
      <c r="G657" s="50" t="str">
        <f t="shared" si="279"/>
        <v>...</v>
      </c>
      <c r="H657" s="40">
        <f>IF(E657=".....", 0, _xlfn.IFNA(VLOOKUP($E657, Parameter2!$A$2:$C$5000, 3, FALSE), 0))</f>
        <v>0</v>
      </c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18" t="str">
        <f>IF(C657=".....","",_xlfn.IFNA(VLOOKUP($C657, Parameter!$A$4:$B$5000, 2, FALSE), "Kode belanja salah :("))</f>
        <v/>
      </c>
      <c r="X657" s="35"/>
      <c r="Y657" s="121"/>
      <c r="Z657" s="17"/>
      <c r="AA657" s="20"/>
      <c r="AB657" s="41" t="str">
        <f>IF($C657=".....","",VLOOKUP($C657, Parameter!$A$4:$L$5000, 6, FALSE))</f>
        <v/>
      </c>
      <c r="AC657" s="41" t="str">
        <f>IF($C657=".....","",VLOOKUP($C657, Parameter!$A$4:$L$5000, 7, FALSE))</f>
        <v/>
      </c>
      <c r="AD657" s="41" t="str">
        <f>IF($C657=".....","",VLOOKUP($C657, Parameter!$A$4:$L$5000, 8, FALSE))</f>
        <v/>
      </c>
      <c r="AE657" s="41" t="str">
        <f>IF($C657=".....","",VLOOKUP($C657, Parameter!$A$4:$L$5000, 9, FALSE))</f>
        <v/>
      </c>
      <c r="AF657" s="41" t="str">
        <f>IF($C657=".....","",VLOOKUP($C657, Parameter!$A$4:$L$5000, 10, FALSE))</f>
        <v/>
      </c>
      <c r="AG657" s="41" t="str">
        <f>IF($C657=".....","",VLOOKUP($C657, Parameter!$A$4:$L$5000, 11, FALSE))</f>
        <v/>
      </c>
      <c r="AH657" s="41" t="str">
        <f>IF($C657="..0.0.0.000","",_xlfn.IFNA(VLOOKUP($C657, Parameter!$A$4:$L$5000, 12, FALSE), ""))</f>
        <v/>
      </c>
      <c r="AI657" s="39"/>
      <c r="AJ657" s="39"/>
      <c r="AK657" s="39"/>
      <c r="AL657" s="39"/>
      <c r="AM657" s="39"/>
      <c r="AN657" s="39"/>
      <c r="AO657" s="39"/>
      <c r="AP657" s="41" t="str">
        <f>IF(F657="......", "", _xlfn.IFNA(VLOOKUP(F657, Parameter2!$D$2:$E$15000, 2, FALSE), "Kode aset salah :("))</f>
        <v/>
      </c>
      <c r="AQ657" s="39"/>
      <c r="AR657" s="51"/>
      <c r="AS657" s="52"/>
      <c r="AT657" s="53">
        <f t="shared" si="280"/>
        <v>0</v>
      </c>
      <c r="AU657" s="39" t="str">
        <f t="shared" si="281"/>
        <v/>
      </c>
      <c r="AV657" s="39" t="str">
        <f t="shared" si="282"/>
        <v/>
      </c>
      <c r="AW657" s="39" t="str">
        <f t="shared" si="283"/>
        <v/>
      </c>
      <c r="AX657" s="39" t="str">
        <f t="shared" si="284"/>
        <v/>
      </c>
      <c r="AY657" s="41" t="str">
        <f>IF(G657="...", "", VLOOKUP(G657, UPB!$A$3:$B$5000, 2, FALSE))</f>
        <v/>
      </c>
      <c r="AZ657" s="84"/>
      <c r="BA657" s="76"/>
      <c r="BB657" s="65"/>
      <c r="BC657" s="65"/>
      <c r="BD657" s="54"/>
      <c r="BE657" s="65"/>
      <c r="BF657" s="65"/>
      <c r="BG657" s="65"/>
      <c r="BH657" s="65"/>
      <c r="BI657" s="65"/>
      <c r="BJ657" s="65"/>
      <c r="BK657" s="65"/>
      <c r="BL657" s="65"/>
      <c r="BM657" s="65"/>
      <c r="BN657" s="70"/>
      <c r="BO657" s="65"/>
      <c r="BP657" s="65"/>
      <c r="BQ657" s="65"/>
      <c r="BR657" s="65"/>
      <c r="BS657" s="65"/>
      <c r="BT657" s="65"/>
      <c r="BU657" s="55" t="str">
        <f>IF(AND($D657 &lt;&gt; "", $D657 &lt;&gt; $E657, $F657 &lt;&gt; "x.x.x.x.x.x.x"), VLOOKUP($E657, Parameter!$E$3:$N$5000, 9, FALSE), "")</f>
        <v/>
      </c>
      <c r="BV657" s="55" t="str">
        <f>IF(AND($D657 &lt;&gt; "", $D657 &lt;&gt; $E657, $F657 &lt;&gt; "x.x.x.x.x.x.x"), VLOOKUP($E657, Parameter!$E$3:$N$5000, 10, FALSE), "")</f>
        <v/>
      </c>
      <c r="BW657" s="55" t="str">
        <f>IF(AND($D657 &lt;&gt; "", $D657 &lt;&gt; $E657, $F657 &lt;&gt; "x.x.x.x.x.x.x"), VLOOKUP($C657, Parameter!$A$4:$L$5000, 3, FALSE), "")</f>
        <v/>
      </c>
      <c r="BX657" s="55" t="str">
        <f>IF(AND($D657 &lt;&gt; "", $D657 &lt;&gt; $E657, $F657 &lt;&gt; "x.x.x.x.x.x.x"), VLOOKUP($C657, Parameter!$A$4:$L$5000, 4, FALSE), "")</f>
        <v/>
      </c>
      <c r="BY657" s="56">
        <f t="shared" si="285"/>
        <v>0</v>
      </c>
      <c r="BZ657" s="55" t="str">
        <f t="shared" si="286"/>
        <v>Intra</v>
      </c>
      <c r="CA657" s="55" t="str">
        <f>IF($BZ657="Ekstra", Parameter3!$B$2, "")</f>
        <v/>
      </c>
      <c r="CB657" s="55" t="str">
        <f>IF($BZ657="Ekstra", Parameter3!$C$2, "")</f>
        <v/>
      </c>
      <c r="CC657" s="55" t="str">
        <f>IF($BZ657="Ekstra", VLOOKUP($E657, Parameter!$E$3:$N$5000, 9, FALSE), "")</f>
        <v/>
      </c>
      <c r="CD657" s="55" t="str">
        <f>IF($BZ657="Ekstra", VLOOKUP($E657, Parameter!$E$3:$N$5000, 10, FALSE), "")</f>
        <v/>
      </c>
      <c r="CE657" s="56">
        <f t="shared" si="287"/>
        <v>0</v>
      </c>
      <c r="CF657" s="55" t="str">
        <f t="shared" si="288"/>
        <v/>
      </c>
      <c r="CG657" s="55" t="str">
        <f t="shared" si="288"/>
        <v/>
      </c>
      <c r="CH657" s="55" t="str">
        <f t="shared" si="289"/>
        <v/>
      </c>
      <c r="CI657" s="55" t="str">
        <f>IF($F657="x.x.x.x.x.x.x", VLOOKUP($C657, Parameter!$A$4:$L$5000, 4, FALSE), "")</f>
        <v/>
      </c>
      <c r="CJ657" s="56">
        <f t="shared" si="290"/>
        <v>0</v>
      </c>
      <c r="CM657" s="4" t="str">
        <f t="shared" si="291"/>
        <v>...-...-.....</v>
      </c>
      <c r="CN657" s="57">
        <f t="shared" si="292"/>
        <v>0</v>
      </c>
      <c r="CO657" s="58">
        <f t="shared" si="293"/>
        <v>0</v>
      </c>
      <c r="CP657" s="4" t="str">
        <f t="shared" si="294"/>
        <v/>
      </c>
      <c r="CQ657" s="4" t="b">
        <f t="shared" si="295"/>
        <v>0</v>
      </c>
      <c r="CR657" s="4" t="str">
        <f t="shared" si="296"/>
        <v/>
      </c>
      <c r="CS657" s="4" t="str">
        <f t="shared" si="297"/>
        <v/>
      </c>
      <c r="CT657" s="91" t="b">
        <f t="shared" si="273"/>
        <v>0</v>
      </c>
    </row>
    <row r="658" spans="1:98" s="4" customFormat="1" x14ac:dyDescent="0.25">
      <c r="A658" s="50" t="str">
        <f t="shared" si="274"/>
        <v>...</v>
      </c>
      <c r="B658" s="50" t="str">
        <f t="shared" si="275"/>
        <v>...</v>
      </c>
      <c r="C658" s="50" t="str">
        <f t="shared" si="276"/>
        <v>.....</v>
      </c>
      <c r="D658" s="50" t="str">
        <f>IF($C658=".....","",_xlfn.IFNA(VLOOKUP($C658, Parameter!$A$4:$L$5000, 3, FALSE), ""))</f>
        <v/>
      </c>
      <c r="E658" s="50" t="str">
        <f t="shared" si="277"/>
        <v>.....</v>
      </c>
      <c r="F658" s="50" t="str">
        <f t="shared" si="278"/>
        <v>......</v>
      </c>
      <c r="G658" s="50" t="str">
        <f t="shared" si="279"/>
        <v>...</v>
      </c>
      <c r="H658" s="40">
        <f>IF(E658=".....", 0, _xlfn.IFNA(VLOOKUP($E658, Parameter2!$A$2:$C$5000, 3, FALSE), 0))</f>
        <v>0</v>
      </c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18" t="str">
        <f>IF(C658=".....","",_xlfn.IFNA(VLOOKUP($C658, Parameter!$A$4:$B$5000, 2, FALSE), "Kode belanja salah :("))</f>
        <v/>
      </c>
      <c r="X658" s="35"/>
      <c r="Y658" s="121"/>
      <c r="Z658" s="17"/>
      <c r="AA658" s="20"/>
      <c r="AB658" s="41" t="str">
        <f>IF($C658=".....","",VLOOKUP($C658, Parameter!$A$4:$L$5000, 6, FALSE))</f>
        <v/>
      </c>
      <c r="AC658" s="41" t="str">
        <f>IF($C658=".....","",VLOOKUP($C658, Parameter!$A$4:$L$5000, 7, FALSE))</f>
        <v/>
      </c>
      <c r="AD658" s="41" t="str">
        <f>IF($C658=".....","",VLOOKUP($C658, Parameter!$A$4:$L$5000, 8, FALSE))</f>
        <v/>
      </c>
      <c r="AE658" s="41" t="str">
        <f>IF($C658=".....","",VLOOKUP($C658, Parameter!$A$4:$L$5000, 9, FALSE))</f>
        <v/>
      </c>
      <c r="AF658" s="41" t="str">
        <f>IF($C658=".....","",VLOOKUP($C658, Parameter!$A$4:$L$5000, 10, FALSE))</f>
        <v/>
      </c>
      <c r="AG658" s="41" t="str">
        <f>IF($C658=".....","",VLOOKUP($C658, Parameter!$A$4:$L$5000, 11, FALSE))</f>
        <v/>
      </c>
      <c r="AH658" s="41" t="str">
        <f>IF($C658="..0.0.0.000","",_xlfn.IFNA(VLOOKUP($C658, Parameter!$A$4:$L$5000, 12, FALSE), ""))</f>
        <v/>
      </c>
      <c r="AI658" s="39"/>
      <c r="AJ658" s="39"/>
      <c r="AK658" s="39"/>
      <c r="AL658" s="39"/>
      <c r="AM658" s="39"/>
      <c r="AN658" s="39"/>
      <c r="AO658" s="39"/>
      <c r="AP658" s="41" t="str">
        <f>IF(F658="......", "", _xlfn.IFNA(VLOOKUP(F658, Parameter2!$D$2:$E$15000, 2, FALSE), "Kode aset salah :("))</f>
        <v/>
      </c>
      <c r="AQ658" s="39"/>
      <c r="AR658" s="51"/>
      <c r="AS658" s="52"/>
      <c r="AT658" s="53">
        <f t="shared" si="280"/>
        <v>0</v>
      </c>
      <c r="AU658" s="39" t="str">
        <f t="shared" si="281"/>
        <v/>
      </c>
      <c r="AV658" s="39" t="str">
        <f t="shared" si="282"/>
        <v/>
      </c>
      <c r="AW658" s="39" t="str">
        <f t="shared" si="283"/>
        <v/>
      </c>
      <c r="AX658" s="39" t="str">
        <f t="shared" si="284"/>
        <v/>
      </c>
      <c r="AY658" s="41" t="str">
        <f>IF(G658="...", "", VLOOKUP(G658, UPB!$A$3:$B$5000, 2, FALSE))</f>
        <v/>
      </c>
      <c r="AZ658" s="84"/>
      <c r="BA658" s="76"/>
      <c r="BB658" s="65"/>
      <c r="BC658" s="65"/>
      <c r="BD658" s="54"/>
      <c r="BE658" s="65"/>
      <c r="BF658" s="65"/>
      <c r="BG658" s="65"/>
      <c r="BH658" s="65"/>
      <c r="BI658" s="65"/>
      <c r="BJ658" s="65"/>
      <c r="BK658" s="65"/>
      <c r="BL658" s="65"/>
      <c r="BM658" s="65"/>
      <c r="BN658" s="70"/>
      <c r="BO658" s="65"/>
      <c r="BP658" s="65"/>
      <c r="BQ658" s="65"/>
      <c r="BR658" s="65"/>
      <c r="BS658" s="65"/>
      <c r="BT658" s="65"/>
      <c r="BU658" s="55" t="str">
        <f>IF(AND($D658 &lt;&gt; "", $D658 &lt;&gt; $E658, $F658 &lt;&gt; "x.x.x.x.x.x.x"), VLOOKUP($E658, Parameter!$E$3:$N$5000, 9, FALSE), "")</f>
        <v/>
      </c>
      <c r="BV658" s="55" t="str">
        <f>IF(AND($D658 &lt;&gt; "", $D658 &lt;&gt; $E658, $F658 &lt;&gt; "x.x.x.x.x.x.x"), VLOOKUP($E658, Parameter!$E$3:$N$5000, 10, FALSE), "")</f>
        <v/>
      </c>
      <c r="BW658" s="55" t="str">
        <f>IF(AND($D658 &lt;&gt; "", $D658 &lt;&gt; $E658, $F658 &lt;&gt; "x.x.x.x.x.x.x"), VLOOKUP($C658, Parameter!$A$4:$L$5000, 3, FALSE), "")</f>
        <v/>
      </c>
      <c r="BX658" s="55" t="str">
        <f>IF(AND($D658 &lt;&gt; "", $D658 &lt;&gt; $E658, $F658 &lt;&gt; "x.x.x.x.x.x.x"), VLOOKUP($C658, Parameter!$A$4:$L$5000, 4, FALSE), "")</f>
        <v/>
      </c>
      <c r="BY658" s="56">
        <f t="shared" si="285"/>
        <v>0</v>
      </c>
      <c r="BZ658" s="55" t="str">
        <f t="shared" si="286"/>
        <v>Intra</v>
      </c>
      <c r="CA658" s="55" t="str">
        <f>IF($BZ658="Ekstra", Parameter3!$B$2, "")</f>
        <v/>
      </c>
      <c r="CB658" s="55" t="str">
        <f>IF($BZ658="Ekstra", Parameter3!$C$2, "")</f>
        <v/>
      </c>
      <c r="CC658" s="55" t="str">
        <f>IF($BZ658="Ekstra", VLOOKUP($E658, Parameter!$E$3:$N$5000, 9, FALSE), "")</f>
        <v/>
      </c>
      <c r="CD658" s="55" t="str">
        <f>IF($BZ658="Ekstra", VLOOKUP($E658, Parameter!$E$3:$N$5000, 10, FALSE), "")</f>
        <v/>
      </c>
      <c r="CE658" s="56">
        <f t="shared" si="287"/>
        <v>0</v>
      </c>
      <c r="CF658" s="55" t="str">
        <f t="shared" si="288"/>
        <v/>
      </c>
      <c r="CG658" s="55" t="str">
        <f t="shared" si="288"/>
        <v/>
      </c>
      <c r="CH658" s="55" t="str">
        <f t="shared" si="289"/>
        <v/>
      </c>
      <c r="CI658" s="55" t="str">
        <f>IF($F658="x.x.x.x.x.x.x", VLOOKUP($C658, Parameter!$A$4:$L$5000, 4, FALSE), "")</f>
        <v/>
      </c>
      <c r="CJ658" s="56">
        <f t="shared" si="290"/>
        <v>0</v>
      </c>
      <c r="CM658" s="4" t="str">
        <f t="shared" si="291"/>
        <v>...-...-.....</v>
      </c>
      <c r="CN658" s="57">
        <f t="shared" si="292"/>
        <v>0</v>
      </c>
      <c r="CO658" s="58">
        <f t="shared" si="293"/>
        <v>0</v>
      </c>
      <c r="CP658" s="4" t="str">
        <f t="shared" si="294"/>
        <v/>
      </c>
      <c r="CQ658" s="4" t="b">
        <f t="shared" si="295"/>
        <v>0</v>
      </c>
      <c r="CR658" s="4" t="str">
        <f t="shared" si="296"/>
        <v/>
      </c>
      <c r="CS658" s="4" t="str">
        <f t="shared" si="297"/>
        <v/>
      </c>
      <c r="CT658" s="91" t="b">
        <f t="shared" si="273"/>
        <v>0</v>
      </c>
    </row>
    <row r="659" spans="1:98" s="4" customFormat="1" x14ac:dyDescent="0.25">
      <c r="A659" s="50" t="str">
        <f t="shared" si="274"/>
        <v>...</v>
      </c>
      <c r="B659" s="50" t="str">
        <f t="shared" si="275"/>
        <v>...</v>
      </c>
      <c r="C659" s="50" t="str">
        <f t="shared" si="276"/>
        <v>.....</v>
      </c>
      <c r="D659" s="50" t="str">
        <f>IF($C659=".....","",_xlfn.IFNA(VLOOKUP($C659, Parameter!$A$4:$L$5000, 3, FALSE), ""))</f>
        <v/>
      </c>
      <c r="E659" s="50" t="str">
        <f t="shared" si="277"/>
        <v>.....</v>
      </c>
      <c r="F659" s="50" t="str">
        <f t="shared" si="278"/>
        <v>......</v>
      </c>
      <c r="G659" s="50" t="str">
        <f t="shared" si="279"/>
        <v>...</v>
      </c>
      <c r="H659" s="40">
        <f>IF(E659=".....", 0, _xlfn.IFNA(VLOOKUP($E659, Parameter2!$A$2:$C$5000, 3, FALSE), 0))</f>
        <v>0</v>
      </c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18" t="str">
        <f>IF(C659=".....","",_xlfn.IFNA(VLOOKUP($C659, Parameter!$A$4:$B$5000, 2, FALSE), "Kode belanja salah :("))</f>
        <v/>
      </c>
      <c r="X659" s="35"/>
      <c r="Y659" s="121"/>
      <c r="Z659" s="17"/>
      <c r="AA659" s="20"/>
      <c r="AB659" s="41" t="str">
        <f>IF($C659=".....","",VLOOKUP($C659, Parameter!$A$4:$L$5000, 6, FALSE))</f>
        <v/>
      </c>
      <c r="AC659" s="41" t="str">
        <f>IF($C659=".....","",VLOOKUP($C659, Parameter!$A$4:$L$5000, 7, FALSE))</f>
        <v/>
      </c>
      <c r="AD659" s="41" t="str">
        <f>IF($C659=".....","",VLOOKUP($C659, Parameter!$A$4:$L$5000, 8, FALSE))</f>
        <v/>
      </c>
      <c r="AE659" s="41" t="str">
        <f>IF($C659=".....","",VLOOKUP($C659, Parameter!$A$4:$L$5000, 9, FALSE))</f>
        <v/>
      </c>
      <c r="AF659" s="41" t="str">
        <f>IF($C659=".....","",VLOOKUP($C659, Parameter!$A$4:$L$5000, 10, FALSE))</f>
        <v/>
      </c>
      <c r="AG659" s="41" t="str">
        <f>IF($C659=".....","",VLOOKUP($C659, Parameter!$A$4:$L$5000, 11, FALSE))</f>
        <v/>
      </c>
      <c r="AH659" s="41" t="str">
        <f>IF($C659="..0.0.0.000","",_xlfn.IFNA(VLOOKUP($C659, Parameter!$A$4:$L$5000, 12, FALSE), ""))</f>
        <v/>
      </c>
      <c r="AI659" s="39"/>
      <c r="AJ659" s="39"/>
      <c r="AK659" s="39"/>
      <c r="AL659" s="39"/>
      <c r="AM659" s="39"/>
      <c r="AN659" s="39"/>
      <c r="AO659" s="39"/>
      <c r="AP659" s="41" t="str">
        <f>IF(F659="......", "", _xlfn.IFNA(VLOOKUP(F659, Parameter2!$D$2:$E$15000, 2, FALSE), "Kode aset salah :("))</f>
        <v/>
      </c>
      <c r="AQ659" s="39"/>
      <c r="AR659" s="51"/>
      <c r="AS659" s="52"/>
      <c r="AT659" s="53">
        <f t="shared" si="280"/>
        <v>0</v>
      </c>
      <c r="AU659" s="39" t="str">
        <f t="shared" si="281"/>
        <v/>
      </c>
      <c r="AV659" s="39" t="str">
        <f t="shared" si="282"/>
        <v/>
      </c>
      <c r="AW659" s="39" t="str">
        <f t="shared" si="283"/>
        <v/>
      </c>
      <c r="AX659" s="39" t="str">
        <f t="shared" si="284"/>
        <v/>
      </c>
      <c r="AY659" s="41" t="str">
        <f>IF(G659="...", "", VLOOKUP(G659, UPB!$A$3:$B$5000, 2, FALSE))</f>
        <v/>
      </c>
      <c r="AZ659" s="84"/>
      <c r="BA659" s="76"/>
      <c r="BB659" s="65"/>
      <c r="BC659" s="65"/>
      <c r="BD659" s="54"/>
      <c r="BE659" s="65"/>
      <c r="BF659" s="65"/>
      <c r="BG659" s="65"/>
      <c r="BH659" s="65"/>
      <c r="BI659" s="65"/>
      <c r="BJ659" s="65"/>
      <c r="BK659" s="65"/>
      <c r="BL659" s="65"/>
      <c r="BM659" s="65"/>
      <c r="BN659" s="70"/>
      <c r="BO659" s="65"/>
      <c r="BP659" s="65"/>
      <c r="BQ659" s="65"/>
      <c r="BR659" s="65"/>
      <c r="BS659" s="65"/>
      <c r="BT659" s="65"/>
      <c r="BU659" s="55" t="str">
        <f>IF(AND($D659 &lt;&gt; "", $D659 &lt;&gt; $E659, $F659 &lt;&gt; "x.x.x.x.x.x.x"), VLOOKUP($E659, Parameter!$E$3:$N$5000, 9, FALSE), "")</f>
        <v/>
      </c>
      <c r="BV659" s="55" t="str">
        <f>IF(AND($D659 &lt;&gt; "", $D659 &lt;&gt; $E659, $F659 &lt;&gt; "x.x.x.x.x.x.x"), VLOOKUP($E659, Parameter!$E$3:$N$5000, 10, FALSE), "")</f>
        <v/>
      </c>
      <c r="BW659" s="55" t="str">
        <f>IF(AND($D659 &lt;&gt; "", $D659 &lt;&gt; $E659, $F659 &lt;&gt; "x.x.x.x.x.x.x"), VLOOKUP($C659, Parameter!$A$4:$L$5000, 3, FALSE), "")</f>
        <v/>
      </c>
      <c r="BX659" s="55" t="str">
        <f>IF(AND($D659 &lt;&gt; "", $D659 &lt;&gt; $E659, $F659 &lt;&gt; "x.x.x.x.x.x.x"), VLOOKUP($C659, Parameter!$A$4:$L$5000, 4, FALSE), "")</f>
        <v/>
      </c>
      <c r="BY659" s="56">
        <f t="shared" si="285"/>
        <v>0</v>
      </c>
      <c r="BZ659" s="55" t="str">
        <f t="shared" si="286"/>
        <v>Intra</v>
      </c>
      <c r="CA659" s="55" t="str">
        <f>IF($BZ659="Ekstra", Parameter3!$B$2, "")</f>
        <v/>
      </c>
      <c r="CB659" s="55" t="str">
        <f>IF($BZ659="Ekstra", Parameter3!$C$2, "")</f>
        <v/>
      </c>
      <c r="CC659" s="55" t="str">
        <f>IF($BZ659="Ekstra", VLOOKUP($E659, Parameter!$E$3:$N$5000, 9, FALSE), "")</f>
        <v/>
      </c>
      <c r="CD659" s="55" t="str">
        <f>IF($BZ659="Ekstra", VLOOKUP($E659, Parameter!$E$3:$N$5000, 10, FALSE), "")</f>
        <v/>
      </c>
      <c r="CE659" s="56">
        <f t="shared" si="287"/>
        <v>0</v>
      </c>
      <c r="CF659" s="55" t="str">
        <f t="shared" si="288"/>
        <v/>
      </c>
      <c r="CG659" s="55" t="str">
        <f t="shared" si="288"/>
        <v/>
      </c>
      <c r="CH659" s="55" t="str">
        <f t="shared" si="289"/>
        <v/>
      </c>
      <c r="CI659" s="55" t="str">
        <f>IF($F659="x.x.x.x.x.x.x", VLOOKUP($C659, Parameter!$A$4:$L$5000, 4, FALSE), "")</f>
        <v/>
      </c>
      <c r="CJ659" s="56">
        <f t="shared" si="290"/>
        <v>0</v>
      </c>
      <c r="CM659" s="4" t="str">
        <f t="shared" si="291"/>
        <v>...-...-.....</v>
      </c>
      <c r="CN659" s="57">
        <f t="shared" si="292"/>
        <v>0</v>
      </c>
      <c r="CO659" s="58">
        <f t="shared" si="293"/>
        <v>0</v>
      </c>
      <c r="CP659" s="4" t="str">
        <f t="shared" si="294"/>
        <v/>
      </c>
      <c r="CQ659" s="4" t="b">
        <f t="shared" si="295"/>
        <v>0</v>
      </c>
      <c r="CR659" s="4" t="str">
        <f t="shared" si="296"/>
        <v/>
      </c>
      <c r="CS659" s="4" t="str">
        <f t="shared" si="297"/>
        <v/>
      </c>
      <c r="CT659" s="91" t="b">
        <f t="shared" si="273"/>
        <v>0</v>
      </c>
    </row>
    <row r="660" spans="1:98" s="4" customFormat="1" x14ac:dyDescent="0.25">
      <c r="A660" s="50" t="str">
        <f t="shared" si="274"/>
        <v>...</v>
      </c>
      <c r="B660" s="50" t="str">
        <f t="shared" si="275"/>
        <v>...</v>
      </c>
      <c r="C660" s="50" t="str">
        <f t="shared" si="276"/>
        <v>.....</v>
      </c>
      <c r="D660" s="50" t="str">
        <f>IF($C660=".....","",_xlfn.IFNA(VLOOKUP($C660, Parameter!$A$4:$L$5000, 3, FALSE), ""))</f>
        <v/>
      </c>
      <c r="E660" s="50" t="str">
        <f t="shared" si="277"/>
        <v>.....</v>
      </c>
      <c r="F660" s="50" t="str">
        <f t="shared" si="278"/>
        <v>......</v>
      </c>
      <c r="G660" s="50" t="str">
        <f t="shared" si="279"/>
        <v>...</v>
      </c>
      <c r="H660" s="40">
        <f>IF(E660=".....", 0, _xlfn.IFNA(VLOOKUP($E660, Parameter2!$A$2:$C$5000, 3, FALSE), 0))</f>
        <v>0</v>
      </c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18" t="str">
        <f>IF(C660=".....","",_xlfn.IFNA(VLOOKUP($C660, Parameter!$A$4:$B$5000, 2, FALSE), "Kode belanja salah :("))</f>
        <v/>
      </c>
      <c r="X660" s="35"/>
      <c r="Y660" s="121"/>
      <c r="Z660" s="17"/>
      <c r="AA660" s="20"/>
      <c r="AB660" s="41" t="str">
        <f>IF($C660=".....","",VLOOKUP($C660, Parameter!$A$4:$L$5000, 6, FALSE))</f>
        <v/>
      </c>
      <c r="AC660" s="41" t="str">
        <f>IF($C660=".....","",VLOOKUP($C660, Parameter!$A$4:$L$5000, 7, FALSE))</f>
        <v/>
      </c>
      <c r="AD660" s="41" t="str">
        <f>IF($C660=".....","",VLOOKUP($C660, Parameter!$A$4:$L$5000, 8, FALSE))</f>
        <v/>
      </c>
      <c r="AE660" s="41" t="str">
        <f>IF($C660=".....","",VLOOKUP($C660, Parameter!$A$4:$L$5000, 9, FALSE))</f>
        <v/>
      </c>
      <c r="AF660" s="41" t="str">
        <f>IF($C660=".....","",VLOOKUP($C660, Parameter!$A$4:$L$5000, 10, FALSE))</f>
        <v/>
      </c>
      <c r="AG660" s="41" t="str">
        <f>IF($C660=".....","",VLOOKUP($C660, Parameter!$A$4:$L$5000, 11, FALSE))</f>
        <v/>
      </c>
      <c r="AH660" s="41" t="str">
        <f>IF($C660="..0.0.0.000","",_xlfn.IFNA(VLOOKUP($C660, Parameter!$A$4:$L$5000, 12, FALSE), ""))</f>
        <v/>
      </c>
      <c r="AI660" s="39"/>
      <c r="AJ660" s="39"/>
      <c r="AK660" s="39"/>
      <c r="AL660" s="39"/>
      <c r="AM660" s="39"/>
      <c r="AN660" s="39"/>
      <c r="AO660" s="39"/>
      <c r="AP660" s="41" t="str">
        <f>IF(F660="......", "", _xlfn.IFNA(VLOOKUP(F660, Parameter2!$D$2:$E$15000, 2, FALSE), "Kode aset salah :("))</f>
        <v/>
      </c>
      <c r="AQ660" s="39"/>
      <c r="AR660" s="51"/>
      <c r="AS660" s="52"/>
      <c r="AT660" s="53">
        <f t="shared" si="280"/>
        <v>0</v>
      </c>
      <c r="AU660" s="39" t="str">
        <f t="shared" si="281"/>
        <v/>
      </c>
      <c r="AV660" s="39" t="str">
        <f t="shared" si="282"/>
        <v/>
      </c>
      <c r="AW660" s="39" t="str">
        <f t="shared" si="283"/>
        <v/>
      </c>
      <c r="AX660" s="39" t="str">
        <f t="shared" si="284"/>
        <v/>
      </c>
      <c r="AY660" s="41" t="str">
        <f>IF(G660="...", "", VLOOKUP(G660, UPB!$A$3:$B$5000, 2, FALSE))</f>
        <v/>
      </c>
      <c r="AZ660" s="84"/>
      <c r="BA660" s="76"/>
      <c r="BB660" s="65"/>
      <c r="BC660" s="65"/>
      <c r="BD660" s="54"/>
      <c r="BE660" s="65"/>
      <c r="BF660" s="65"/>
      <c r="BG660" s="65"/>
      <c r="BH660" s="65"/>
      <c r="BI660" s="65"/>
      <c r="BJ660" s="65"/>
      <c r="BK660" s="65"/>
      <c r="BL660" s="65"/>
      <c r="BM660" s="65"/>
      <c r="BN660" s="70"/>
      <c r="BO660" s="65"/>
      <c r="BP660" s="65"/>
      <c r="BQ660" s="65"/>
      <c r="BR660" s="65"/>
      <c r="BS660" s="65"/>
      <c r="BT660" s="65"/>
      <c r="BU660" s="55" t="str">
        <f>IF(AND($D660 &lt;&gt; "", $D660 &lt;&gt; $E660, $F660 &lt;&gt; "x.x.x.x.x.x.x"), VLOOKUP($E660, Parameter!$E$3:$N$5000, 9, FALSE), "")</f>
        <v/>
      </c>
      <c r="BV660" s="55" t="str">
        <f>IF(AND($D660 &lt;&gt; "", $D660 &lt;&gt; $E660, $F660 &lt;&gt; "x.x.x.x.x.x.x"), VLOOKUP($E660, Parameter!$E$3:$N$5000, 10, FALSE), "")</f>
        <v/>
      </c>
      <c r="BW660" s="55" t="str">
        <f>IF(AND($D660 &lt;&gt; "", $D660 &lt;&gt; $E660, $F660 &lt;&gt; "x.x.x.x.x.x.x"), VLOOKUP($C660, Parameter!$A$4:$L$5000, 3, FALSE), "")</f>
        <v/>
      </c>
      <c r="BX660" s="55" t="str">
        <f>IF(AND($D660 &lt;&gt; "", $D660 &lt;&gt; $E660, $F660 &lt;&gt; "x.x.x.x.x.x.x"), VLOOKUP($C660, Parameter!$A$4:$L$5000, 4, FALSE), "")</f>
        <v/>
      </c>
      <c r="BY660" s="56">
        <f t="shared" si="285"/>
        <v>0</v>
      </c>
      <c r="BZ660" s="55" t="str">
        <f t="shared" si="286"/>
        <v>Intra</v>
      </c>
      <c r="CA660" s="55" t="str">
        <f>IF($BZ660="Ekstra", Parameter3!$B$2, "")</f>
        <v/>
      </c>
      <c r="CB660" s="55" t="str">
        <f>IF($BZ660="Ekstra", Parameter3!$C$2, "")</f>
        <v/>
      </c>
      <c r="CC660" s="55" t="str">
        <f>IF($BZ660="Ekstra", VLOOKUP($E660, Parameter!$E$3:$N$5000, 9, FALSE), "")</f>
        <v/>
      </c>
      <c r="CD660" s="55" t="str">
        <f>IF($BZ660="Ekstra", VLOOKUP($E660, Parameter!$E$3:$N$5000, 10, FALSE), "")</f>
        <v/>
      </c>
      <c r="CE660" s="56">
        <f t="shared" si="287"/>
        <v>0</v>
      </c>
      <c r="CF660" s="55" t="str">
        <f t="shared" si="288"/>
        <v/>
      </c>
      <c r="CG660" s="55" t="str">
        <f t="shared" si="288"/>
        <v/>
      </c>
      <c r="CH660" s="55" t="str">
        <f t="shared" si="289"/>
        <v/>
      </c>
      <c r="CI660" s="55" t="str">
        <f>IF($F660="x.x.x.x.x.x.x", VLOOKUP($C660, Parameter!$A$4:$L$5000, 4, FALSE), "")</f>
        <v/>
      </c>
      <c r="CJ660" s="56">
        <f t="shared" si="290"/>
        <v>0</v>
      </c>
      <c r="CM660" s="4" t="str">
        <f t="shared" si="291"/>
        <v>...-...-.....</v>
      </c>
      <c r="CN660" s="57">
        <f t="shared" si="292"/>
        <v>0</v>
      </c>
      <c r="CO660" s="58">
        <f t="shared" si="293"/>
        <v>0</v>
      </c>
      <c r="CP660" s="4" t="str">
        <f t="shared" si="294"/>
        <v/>
      </c>
      <c r="CQ660" s="4" t="b">
        <f t="shared" si="295"/>
        <v>0</v>
      </c>
      <c r="CR660" s="4" t="str">
        <f t="shared" si="296"/>
        <v/>
      </c>
      <c r="CS660" s="4" t="str">
        <f t="shared" si="297"/>
        <v/>
      </c>
      <c r="CT660" s="91" t="b">
        <f t="shared" si="273"/>
        <v>0</v>
      </c>
    </row>
    <row r="661" spans="1:98" s="4" customFormat="1" x14ac:dyDescent="0.25">
      <c r="A661" s="50" t="str">
        <f t="shared" si="274"/>
        <v>...</v>
      </c>
      <c r="B661" s="50" t="str">
        <f t="shared" si="275"/>
        <v>...</v>
      </c>
      <c r="C661" s="50" t="str">
        <f t="shared" si="276"/>
        <v>.....</v>
      </c>
      <c r="D661" s="50" t="str">
        <f>IF($C661=".....","",_xlfn.IFNA(VLOOKUP($C661, Parameter!$A$4:$L$5000, 3, FALSE), ""))</f>
        <v/>
      </c>
      <c r="E661" s="50" t="str">
        <f t="shared" si="277"/>
        <v>.....</v>
      </c>
      <c r="F661" s="50" t="str">
        <f t="shared" si="278"/>
        <v>......</v>
      </c>
      <c r="G661" s="50" t="str">
        <f t="shared" si="279"/>
        <v>...</v>
      </c>
      <c r="H661" s="40">
        <f>IF(E661=".....", 0, _xlfn.IFNA(VLOOKUP($E661, Parameter2!$A$2:$C$5000, 3, FALSE), 0))</f>
        <v>0</v>
      </c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18" t="str">
        <f>IF(C661=".....","",_xlfn.IFNA(VLOOKUP($C661, Parameter!$A$4:$B$5000, 2, FALSE), "Kode belanja salah :("))</f>
        <v/>
      </c>
      <c r="X661" s="35"/>
      <c r="Y661" s="121"/>
      <c r="Z661" s="17"/>
      <c r="AA661" s="20"/>
      <c r="AB661" s="41" t="str">
        <f>IF($C661=".....","",VLOOKUP($C661, Parameter!$A$4:$L$5000, 6, FALSE))</f>
        <v/>
      </c>
      <c r="AC661" s="41" t="str">
        <f>IF($C661=".....","",VLOOKUP($C661, Parameter!$A$4:$L$5000, 7, FALSE))</f>
        <v/>
      </c>
      <c r="AD661" s="41" t="str">
        <f>IF($C661=".....","",VLOOKUP($C661, Parameter!$A$4:$L$5000, 8, FALSE))</f>
        <v/>
      </c>
      <c r="AE661" s="41" t="str">
        <f>IF($C661=".....","",VLOOKUP($C661, Parameter!$A$4:$L$5000, 9, FALSE))</f>
        <v/>
      </c>
      <c r="AF661" s="41" t="str">
        <f>IF($C661=".....","",VLOOKUP($C661, Parameter!$A$4:$L$5000, 10, FALSE))</f>
        <v/>
      </c>
      <c r="AG661" s="41" t="str">
        <f>IF($C661=".....","",VLOOKUP($C661, Parameter!$A$4:$L$5000, 11, FALSE))</f>
        <v/>
      </c>
      <c r="AH661" s="41" t="str">
        <f>IF($C661="..0.0.0.000","",_xlfn.IFNA(VLOOKUP($C661, Parameter!$A$4:$L$5000, 12, FALSE), ""))</f>
        <v/>
      </c>
      <c r="AI661" s="39"/>
      <c r="AJ661" s="39"/>
      <c r="AK661" s="39"/>
      <c r="AL661" s="39"/>
      <c r="AM661" s="39"/>
      <c r="AN661" s="39"/>
      <c r="AO661" s="39"/>
      <c r="AP661" s="41" t="str">
        <f>IF(F661="......", "", _xlfn.IFNA(VLOOKUP(F661, Parameter2!$D$2:$E$15000, 2, FALSE), "Kode aset salah :("))</f>
        <v/>
      </c>
      <c r="AQ661" s="39"/>
      <c r="AR661" s="51"/>
      <c r="AS661" s="52"/>
      <c r="AT661" s="53">
        <f t="shared" si="280"/>
        <v>0</v>
      </c>
      <c r="AU661" s="39" t="str">
        <f t="shared" si="281"/>
        <v/>
      </c>
      <c r="AV661" s="39" t="str">
        <f t="shared" si="282"/>
        <v/>
      </c>
      <c r="AW661" s="39" t="str">
        <f t="shared" si="283"/>
        <v/>
      </c>
      <c r="AX661" s="39" t="str">
        <f t="shared" si="284"/>
        <v/>
      </c>
      <c r="AY661" s="41" t="str">
        <f>IF(G661="...", "", VLOOKUP(G661, UPB!$A$3:$B$5000, 2, FALSE))</f>
        <v/>
      </c>
      <c r="AZ661" s="84"/>
      <c r="BA661" s="76"/>
      <c r="BB661" s="65"/>
      <c r="BC661" s="65"/>
      <c r="BD661" s="54"/>
      <c r="BE661" s="65"/>
      <c r="BF661" s="65"/>
      <c r="BG661" s="65"/>
      <c r="BH661" s="65"/>
      <c r="BI661" s="65"/>
      <c r="BJ661" s="65"/>
      <c r="BK661" s="65"/>
      <c r="BL661" s="65"/>
      <c r="BM661" s="65"/>
      <c r="BN661" s="70"/>
      <c r="BO661" s="65"/>
      <c r="BP661" s="65"/>
      <c r="BQ661" s="65"/>
      <c r="BR661" s="65"/>
      <c r="BS661" s="65"/>
      <c r="BT661" s="65"/>
      <c r="BU661" s="55" t="str">
        <f>IF(AND($D661 &lt;&gt; "", $D661 &lt;&gt; $E661, $F661 &lt;&gt; "x.x.x.x.x.x.x"), VLOOKUP($E661, Parameter!$E$3:$N$5000, 9, FALSE), "")</f>
        <v/>
      </c>
      <c r="BV661" s="55" t="str">
        <f>IF(AND($D661 &lt;&gt; "", $D661 &lt;&gt; $E661, $F661 &lt;&gt; "x.x.x.x.x.x.x"), VLOOKUP($E661, Parameter!$E$3:$N$5000, 10, FALSE), "")</f>
        <v/>
      </c>
      <c r="BW661" s="55" t="str">
        <f>IF(AND($D661 &lt;&gt; "", $D661 &lt;&gt; $E661, $F661 &lt;&gt; "x.x.x.x.x.x.x"), VLOOKUP($C661, Parameter!$A$4:$L$5000, 3, FALSE), "")</f>
        <v/>
      </c>
      <c r="BX661" s="55" t="str">
        <f>IF(AND($D661 &lt;&gt; "", $D661 &lt;&gt; $E661, $F661 &lt;&gt; "x.x.x.x.x.x.x"), VLOOKUP($C661, Parameter!$A$4:$L$5000, 4, FALSE), "")</f>
        <v/>
      </c>
      <c r="BY661" s="56">
        <f t="shared" si="285"/>
        <v>0</v>
      </c>
      <c r="BZ661" s="55" t="str">
        <f t="shared" si="286"/>
        <v>Intra</v>
      </c>
      <c r="CA661" s="55" t="str">
        <f>IF($BZ661="Ekstra", Parameter3!$B$2, "")</f>
        <v/>
      </c>
      <c r="CB661" s="55" t="str">
        <f>IF($BZ661="Ekstra", Parameter3!$C$2, "")</f>
        <v/>
      </c>
      <c r="CC661" s="55" t="str">
        <f>IF($BZ661="Ekstra", VLOOKUP($E661, Parameter!$E$3:$N$5000, 9, FALSE), "")</f>
        <v/>
      </c>
      <c r="CD661" s="55" t="str">
        <f>IF($BZ661="Ekstra", VLOOKUP($E661, Parameter!$E$3:$N$5000, 10, FALSE), "")</f>
        <v/>
      </c>
      <c r="CE661" s="56">
        <f t="shared" si="287"/>
        <v>0</v>
      </c>
      <c r="CF661" s="55" t="str">
        <f t="shared" si="288"/>
        <v/>
      </c>
      <c r="CG661" s="55" t="str">
        <f t="shared" si="288"/>
        <v/>
      </c>
      <c r="CH661" s="55" t="str">
        <f t="shared" si="289"/>
        <v/>
      </c>
      <c r="CI661" s="55" t="str">
        <f>IF($F661="x.x.x.x.x.x.x", VLOOKUP($C661, Parameter!$A$4:$L$5000, 4, FALSE), "")</f>
        <v/>
      </c>
      <c r="CJ661" s="56">
        <f t="shared" si="290"/>
        <v>0</v>
      </c>
      <c r="CM661" s="4" t="str">
        <f t="shared" si="291"/>
        <v>...-...-.....</v>
      </c>
      <c r="CN661" s="57">
        <f t="shared" si="292"/>
        <v>0</v>
      </c>
      <c r="CO661" s="58">
        <f t="shared" si="293"/>
        <v>0</v>
      </c>
      <c r="CP661" s="4" t="str">
        <f t="shared" si="294"/>
        <v/>
      </c>
      <c r="CQ661" s="4" t="b">
        <f t="shared" si="295"/>
        <v>0</v>
      </c>
      <c r="CR661" s="4" t="str">
        <f t="shared" si="296"/>
        <v/>
      </c>
      <c r="CS661" s="4" t="str">
        <f t="shared" si="297"/>
        <v/>
      </c>
      <c r="CT661" s="91" t="b">
        <f t="shared" si="273"/>
        <v>0</v>
      </c>
    </row>
    <row r="662" spans="1:98" s="4" customFormat="1" x14ac:dyDescent="0.25">
      <c r="A662" s="50" t="str">
        <f t="shared" si="274"/>
        <v>...</v>
      </c>
      <c r="B662" s="50" t="str">
        <f t="shared" si="275"/>
        <v>...</v>
      </c>
      <c r="C662" s="50" t="str">
        <f t="shared" si="276"/>
        <v>.....</v>
      </c>
      <c r="D662" s="50" t="str">
        <f>IF($C662=".....","",_xlfn.IFNA(VLOOKUP($C662, Parameter!$A$4:$L$5000, 3, FALSE), ""))</f>
        <v/>
      </c>
      <c r="E662" s="50" t="str">
        <f t="shared" si="277"/>
        <v>.....</v>
      </c>
      <c r="F662" s="50" t="str">
        <f t="shared" si="278"/>
        <v>......</v>
      </c>
      <c r="G662" s="50" t="str">
        <f t="shared" si="279"/>
        <v>...</v>
      </c>
      <c r="H662" s="40">
        <f>IF(E662=".....", 0, _xlfn.IFNA(VLOOKUP($E662, Parameter2!$A$2:$C$5000, 3, FALSE), 0))</f>
        <v>0</v>
      </c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18" t="str">
        <f>IF(C662=".....","",_xlfn.IFNA(VLOOKUP($C662, Parameter!$A$4:$B$5000, 2, FALSE), "Kode belanja salah :("))</f>
        <v/>
      </c>
      <c r="X662" s="35"/>
      <c r="Y662" s="121"/>
      <c r="Z662" s="17"/>
      <c r="AA662" s="20"/>
      <c r="AB662" s="41" t="str">
        <f>IF($C662=".....","",VLOOKUP($C662, Parameter!$A$4:$L$5000, 6, FALSE))</f>
        <v/>
      </c>
      <c r="AC662" s="41" t="str">
        <f>IF($C662=".....","",VLOOKUP($C662, Parameter!$A$4:$L$5000, 7, FALSE))</f>
        <v/>
      </c>
      <c r="AD662" s="41" t="str">
        <f>IF($C662=".....","",VLOOKUP($C662, Parameter!$A$4:$L$5000, 8, FALSE))</f>
        <v/>
      </c>
      <c r="AE662" s="41" t="str">
        <f>IF($C662=".....","",VLOOKUP($C662, Parameter!$A$4:$L$5000, 9, FALSE))</f>
        <v/>
      </c>
      <c r="AF662" s="41" t="str">
        <f>IF($C662=".....","",VLOOKUP($C662, Parameter!$A$4:$L$5000, 10, FALSE))</f>
        <v/>
      </c>
      <c r="AG662" s="41" t="str">
        <f>IF($C662=".....","",VLOOKUP($C662, Parameter!$A$4:$L$5000, 11, FALSE))</f>
        <v/>
      </c>
      <c r="AH662" s="41" t="str">
        <f>IF($C662="..0.0.0.000","",_xlfn.IFNA(VLOOKUP($C662, Parameter!$A$4:$L$5000, 12, FALSE), ""))</f>
        <v/>
      </c>
      <c r="AI662" s="39"/>
      <c r="AJ662" s="39"/>
      <c r="AK662" s="39"/>
      <c r="AL662" s="39"/>
      <c r="AM662" s="39"/>
      <c r="AN662" s="39"/>
      <c r="AO662" s="39"/>
      <c r="AP662" s="41" t="str">
        <f>IF(F662="......", "", _xlfn.IFNA(VLOOKUP(F662, Parameter2!$D$2:$E$15000, 2, FALSE), "Kode aset salah :("))</f>
        <v/>
      </c>
      <c r="AQ662" s="39"/>
      <c r="AR662" s="51"/>
      <c r="AS662" s="52"/>
      <c r="AT662" s="53">
        <f t="shared" si="280"/>
        <v>0</v>
      </c>
      <c r="AU662" s="39" t="str">
        <f t="shared" si="281"/>
        <v/>
      </c>
      <c r="AV662" s="39" t="str">
        <f t="shared" si="282"/>
        <v/>
      </c>
      <c r="AW662" s="39" t="str">
        <f t="shared" si="283"/>
        <v/>
      </c>
      <c r="AX662" s="39" t="str">
        <f t="shared" si="284"/>
        <v/>
      </c>
      <c r="AY662" s="41" t="str">
        <f>IF(G662="...", "", VLOOKUP(G662, UPB!$A$3:$B$5000, 2, FALSE))</f>
        <v/>
      </c>
      <c r="AZ662" s="84"/>
      <c r="BA662" s="76"/>
      <c r="BB662" s="65"/>
      <c r="BC662" s="65"/>
      <c r="BD662" s="54"/>
      <c r="BE662" s="65"/>
      <c r="BF662" s="65"/>
      <c r="BG662" s="65"/>
      <c r="BH662" s="65"/>
      <c r="BI662" s="65"/>
      <c r="BJ662" s="65"/>
      <c r="BK662" s="65"/>
      <c r="BL662" s="65"/>
      <c r="BM662" s="65"/>
      <c r="BN662" s="70"/>
      <c r="BO662" s="65"/>
      <c r="BP662" s="65"/>
      <c r="BQ662" s="65"/>
      <c r="BR662" s="65"/>
      <c r="BS662" s="65"/>
      <c r="BT662" s="65"/>
      <c r="BU662" s="55" t="str">
        <f>IF(AND($D662 &lt;&gt; "", $D662 &lt;&gt; $E662, $F662 &lt;&gt; "x.x.x.x.x.x.x"), VLOOKUP($E662, Parameter!$E$3:$N$5000, 9, FALSE), "")</f>
        <v/>
      </c>
      <c r="BV662" s="55" t="str">
        <f>IF(AND($D662 &lt;&gt; "", $D662 &lt;&gt; $E662, $F662 &lt;&gt; "x.x.x.x.x.x.x"), VLOOKUP($E662, Parameter!$E$3:$N$5000, 10, FALSE), "")</f>
        <v/>
      </c>
      <c r="BW662" s="55" t="str">
        <f>IF(AND($D662 &lt;&gt; "", $D662 &lt;&gt; $E662, $F662 &lt;&gt; "x.x.x.x.x.x.x"), VLOOKUP($C662, Parameter!$A$4:$L$5000, 3, FALSE), "")</f>
        <v/>
      </c>
      <c r="BX662" s="55" t="str">
        <f>IF(AND($D662 &lt;&gt; "", $D662 &lt;&gt; $E662, $F662 &lt;&gt; "x.x.x.x.x.x.x"), VLOOKUP($C662, Parameter!$A$4:$L$5000, 4, FALSE), "")</f>
        <v/>
      </c>
      <c r="BY662" s="56">
        <f t="shared" si="285"/>
        <v>0</v>
      </c>
      <c r="BZ662" s="55" t="str">
        <f t="shared" si="286"/>
        <v>Intra</v>
      </c>
      <c r="CA662" s="55" t="str">
        <f>IF($BZ662="Ekstra", Parameter3!$B$2, "")</f>
        <v/>
      </c>
      <c r="CB662" s="55" t="str">
        <f>IF($BZ662="Ekstra", Parameter3!$C$2, "")</f>
        <v/>
      </c>
      <c r="CC662" s="55" t="str">
        <f>IF($BZ662="Ekstra", VLOOKUP($E662, Parameter!$E$3:$N$5000, 9, FALSE), "")</f>
        <v/>
      </c>
      <c r="CD662" s="55" t="str">
        <f>IF($BZ662="Ekstra", VLOOKUP($E662, Parameter!$E$3:$N$5000, 10, FALSE), "")</f>
        <v/>
      </c>
      <c r="CE662" s="56">
        <f t="shared" si="287"/>
        <v>0</v>
      </c>
      <c r="CF662" s="55" t="str">
        <f t="shared" si="288"/>
        <v/>
      </c>
      <c r="CG662" s="55" t="str">
        <f t="shared" si="288"/>
        <v/>
      </c>
      <c r="CH662" s="55" t="str">
        <f t="shared" si="289"/>
        <v/>
      </c>
      <c r="CI662" s="55" t="str">
        <f>IF($F662="x.x.x.x.x.x.x", VLOOKUP($C662, Parameter!$A$4:$L$5000, 4, FALSE), "")</f>
        <v/>
      </c>
      <c r="CJ662" s="56">
        <f t="shared" si="290"/>
        <v>0</v>
      </c>
      <c r="CM662" s="4" t="str">
        <f t="shared" si="291"/>
        <v>...-...-.....</v>
      </c>
      <c r="CN662" s="57">
        <f t="shared" si="292"/>
        <v>0</v>
      </c>
      <c r="CO662" s="58">
        <f t="shared" si="293"/>
        <v>0</v>
      </c>
      <c r="CP662" s="4" t="str">
        <f t="shared" si="294"/>
        <v/>
      </c>
      <c r="CQ662" s="4" t="b">
        <f t="shared" si="295"/>
        <v>0</v>
      </c>
      <c r="CR662" s="4" t="str">
        <f t="shared" si="296"/>
        <v/>
      </c>
      <c r="CS662" s="4" t="str">
        <f t="shared" si="297"/>
        <v/>
      </c>
      <c r="CT662" s="91" t="b">
        <f t="shared" si="273"/>
        <v>0</v>
      </c>
    </row>
    <row r="663" spans="1:98" s="4" customFormat="1" x14ac:dyDescent="0.25">
      <c r="A663" s="50" t="str">
        <f t="shared" si="274"/>
        <v>...</v>
      </c>
      <c r="B663" s="50" t="str">
        <f t="shared" si="275"/>
        <v>...</v>
      </c>
      <c r="C663" s="50" t="str">
        <f t="shared" si="276"/>
        <v>.....</v>
      </c>
      <c r="D663" s="50" t="str">
        <f>IF($C663=".....","",_xlfn.IFNA(VLOOKUP($C663, Parameter!$A$4:$L$5000, 3, FALSE), ""))</f>
        <v/>
      </c>
      <c r="E663" s="50" t="str">
        <f t="shared" si="277"/>
        <v>.....</v>
      </c>
      <c r="F663" s="50" t="str">
        <f t="shared" si="278"/>
        <v>......</v>
      </c>
      <c r="G663" s="50" t="str">
        <f t="shared" si="279"/>
        <v>...</v>
      </c>
      <c r="H663" s="40">
        <f>IF(E663=".....", 0, _xlfn.IFNA(VLOOKUP($E663, Parameter2!$A$2:$C$5000, 3, FALSE), 0))</f>
        <v>0</v>
      </c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18" t="str">
        <f>IF(C663=".....","",_xlfn.IFNA(VLOOKUP($C663, Parameter!$A$4:$B$5000, 2, FALSE), "Kode belanja salah :("))</f>
        <v/>
      </c>
      <c r="X663" s="35"/>
      <c r="Y663" s="121"/>
      <c r="Z663" s="17"/>
      <c r="AA663" s="20"/>
      <c r="AB663" s="41" t="str">
        <f>IF($C663=".....","",VLOOKUP($C663, Parameter!$A$4:$L$5000, 6, FALSE))</f>
        <v/>
      </c>
      <c r="AC663" s="41" t="str">
        <f>IF($C663=".....","",VLOOKUP($C663, Parameter!$A$4:$L$5000, 7, FALSE))</f>
        <v/>
      </c>
      <c r="AD663" s="41" t="str">
        <f>IF($C663=".....","",VLOOKUP($C663, Parameter!$A$4:$L$5000, 8, FALSE))</f>
        <v/>
      </c>
      <c r="AE663" s="41" t="str">
        <f>IF($C663=".....","",VLOOKUP($C663, Parameter!$A$4:$L$5000, 9, FALSE))</f>
        <v/>
      </c>
      <c r="AF663" s="41" t="str">
        <f>IF($C663=".....","",VLOOKUP($C663, Parameter!$A$4:$L$5000, 10, FALSE))</f>
        <v/>
      </c>
      <c r="AG663" s="41" t="str">
        <f>IF($C663=".....","",VLOOKUP($C663, Parameter!$A$4:$L$5000, 11, FALSE))</f>
        <v/>
      </c>
      <c r="AH663" s="41" t="str">
        <f>IF($C663="..0.0.0.000","",_xlfn.IFNA(VLOOKUP($C663, Parameter!$A$4:$L$5000, 12, FALSE), ""))</f>
        <v/>
      </c>
      <c r="AI663" s="39"/>
      <c r="AJ663" s="39"/>
      <c r="AK663" s="39"/>
      <c r="AL663" s="39"/>
      <c r="AM663" s="39"/>
      <c r="AN663" s="39"/>
      <c r="AO663" s="39"/>
      <c r="AP663" s="41" t="str">
        <f>IF(F663="......", "", _xlfn.IFNA(VLOOKUP(F663, Parameter2!$D$2:$E$15000, 2, FALSE), "Kode aset salah :("))</f>
        <v/>
      </c>
      <c r="AQ663" s="39"/>
      <c r="AR663" s="51"/>
      <c r="AS663" s="52"/>
      <c r="AT663" s="53">
        <f t="shared" si="280"/>
        <v>0</v>
      </c>
      <c r="AU663" s="39" t="str">
        <f t="shared" si="281"/>
        <v/>
      </c>
      <c r="AV663" s="39" t="str">
        <f t="shared" si="282"/>
        <v/>
      </c>
      <c r="AW663" s="39" t="str">
        <f t="shared" si="283"/>
        <v/>
      </c>
      <c r="AX663" s="39" t="str">
        <f t="shared" si="284"/>
        <v/>
      </c>
      <c r="AY663" s="41" t="str">
        <f>IF(G663="...", "", VLOOKUP(G663, UPB!$A$3:$B$5000, 2, FALSE))</f>
        <v/>
      </c>
      <c r="AZ663" s="84"/>
      <c r="BA663" s="76"/>
      <c r="BB663" s="65"/>
      <c r="BC663" s="65"/>
      <c r="BD663" s="54"/>
      <c r="BE663" s="65"/>
      <c r="BF663" s="65"/>
      <c r="BG663" s="65"/>
      <c r="BH663" s="65"/>
      <c r="BI663" s="65"/>
      <c r="BJ663" s="65"/>
      <c r="BK663" s="65"/>
      <c r="BL663" s="65"/>
      <c r="BM663" s="65"/>
      <c r="BN663" s="70"/>
      <c r="BO663" s="65"/>
      <c r="BP663" s="65"/>
      <c r="BQ663" s="65"/>
      <c r="BR663" s="65"/>
      <c r="BS663" s="65"/>
      <c r="BT663" s="65"/>
      <c r="BU663" s="55" t="str">
        <f>IF(AND($D663 &lt;&gt; "", $D663 &lt;&gt; $E663, $F663 &lt;&gt; "x.x.x.x.x.x.x"), VLOOKUP($E663, Parameter!$E$3:$N$5000, 9, FALSE), "")</f>
        <v/>
      </c>
      <c r="BV663" s="55" t="str">
        <f>IF(AND($D663 &lt;&gt; "", $D663 &lt;&gt; $E663, $F663 &lt;&gt; "x.x.x.x.x.x.x"), VLOOKUP($E663, Parameter!$E$3:$N$5000, 10, FALSE), "")</f>
        <v/>
      </c>
      <c r="BW663" s="55" t="str">
        <f>IF(AND($D663 &lt;&gt; "", $D663 &lt;&gt; $E663, $F663 &lt;&gt; "x.x.x.x.x.x.x"), VLOOKUP($C663, Parameter!$A$4:$L$5000, 3, FALSE), "")</f>
        <v/>
      </c>
      <c r="BX663" s="55" t="str">
        <f>IF(AND($D663 &lt;&gt; "", $D663 &lt;&gt; $E663, $F663 &lt;&gt; "x.x.x.x.x.x.x"), VLOOKUP($C663, Parameter!$A$4:$L$5000, 4, FALSE), "")</f>
        <v/>
      </c>
      <c r="BY663" s="56">
        <f t="shared" si="285"/>
        <v>0</v>
      </c>
      <c r="BZ663" s="55" t="str">
        <f t="shared" si="286"/>
        <v>Intra</v>
      </c>
      <c r="CA663" s="55" t="str">
        <f>IF($BZ663="Ekstra", Parameter3!$B$2, "")</f>
        <v/>
      </c>
      <c r="CB663" s="55" t="str">
        <f>IF($BZ663="Ekstra", Parameter3!$C$2, "")</f>
        <v/>
      </c>
      <c r="CC663" s="55" t="str">
        <f>IF($BZ663="Ekstra", VLOOKUP($E663, Parameter!$E$3:$N$5000, 9, FALSE), "")</f>
        <v/>
      </c>
      <c r="CD663" s="55" t="str">
        <f>IF($BZ663="Ekstra", VLOOKUP($E663, Parameter!$E$3:$N$5000, 10, FALSE), "")</f>
        <v/>
      </c>
      <c r="CE663" s="56">
        <f t="shared" si="287"/>
        <v>0</v>
      </c>
      <c r="CF663" s="55" t="str">
        <f t="shared" si="288"/>
        <v/>
      </c>
      <c r="CG663" s="55" t="str">
        <f t="shared" si="288"/>
        <v/>
      </c>
      <c r="CH663" s="55" t="str">
        <f t="shared" si="289"/>
        <v/>
      </c>
      <c r="CI663" s="55" t="str">
        <f>IF($F663="x.x.x.x.x.x.x", VLOOKUP($C663, Parameter!$A$4:$L$5000, 4, FALSE), "")</f>
        <v/>
      </c>
      <c r="CJ663" s="56">
        <f t="shared" si="290"/>
        <v>0</v>
      </c>
      <c r="CM663" s="4" t="str">
        <f t="shared" si="291"/>
        <v>...-...-.....</v>
      </c>
      <c r="CN663" s="57">
        <f t="shared" si="292"/>
        <v>0</v>
      </c>
      <c r="CO663" s="58">
        <f t="shared" si="293"/>
        <v>0</v>
      </c>
      <c r="CP663" s="4" t="str">
        <f t="shared" si="294"/>
        <v/>
      </c>
      <c r="CQ663" s="4" t="b">
        <f t="shared" si="295"/>
        <v>0</v>
      </c>
      <c r="CR663" s="4" t="str">
        <f t="shared" si="296"/>
        <v/>
      </c>
      <c r="CS663" s="4" t="str">
        <f t="shared" si="297"/>
        <v/>
      </c>
      <c r="CT663" s="91" t="b">
        <f t="shared" si="273"/>
        <v>0</v>
      </c>
    </row>
    <row r="664" spans="1:98" s="4" customFormat="1" x14ac:dyDescent="0.25">
      <c r="A664" s="50" t="str">
        <f t="shared" si="274"/>
        <v>...</v>
      </c>
      <c r="B664" s="50" t="str">
        <f t="shared" si="275"/>
        <v>...</v>
      </c>
      <c r="C664" s="50" t="str">
        <f t="shared" si="276"/>
        <v>.....</v>
      </c>
      <c r="D664" s="50" t="str">
        <f>IF($C664=".....","",_xlfn.IFNA(VLOOKUP($C664, Parameter!$A$4:$L$5000, 3, FALSE), ""))</f>
        <v/>
      </c>
      <c r="E664" s="50" t="str">
        <f t="shared" si="277"/>
        <v>.....</v>
      </c>
      <c r="F664" s="50" t="str">
        <f t="shared" si="278"/>
        <v>......</v>
      </c>
      <c r="G664" s="50" t="str">
        <f t="shared" si="279"/>
        <v>...</v>
      </c>
      <c r="H664" s="40">
        <f>IF(E664=".....", 0, _xlfn.IFNA(VLOOKUP($E664, Parameter2!$A$2:$C$5000, 3, FALSE), 0))</f>
        <v>0</v>
      </c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18" t="str">
        <f>IF(C664=".....","",_xlfn.IFNA(VLOOKUP($C664, Parameter!$A$4:$B$5000, 2, FALSE), "Kode belanja salah :("))</f>
        <v/>
      </c>
      <c r="X664" s="35"/>
      <c r="Y664" s="121"/>
      <c r="Z664" s="17"/>
      <c r="AA664" s="20"/>
      <c r="AB664" s="41" t="str">
        <f>IF($C664=".....","",VLOOKUP($C664, Parameter!$A$4:$L$5000, 6, FALSE))</f>
        <v/>
      </c>
      <c r="AC664" s="41" t="str">
        <f>IF($C664=".....","",VLOOKUP($C664, Parameter!$A$4:$L$5000, 7, FALSE))</f>
        <v/>
      </c>
      <c r="AD664" s="41" t="str">
        <f>IF($C664=".....","",VLOOKUP($C664, Parameter!$A$4:$L$5000, 8, FALSE))</f>
        <v/>
      </c>
      <c r="AE664" s="41" t="str">
        <f>IF($C664=".....","",VLOOKUP($C664, Parameter!$A$4:$L$5000, 9, FALSE))</f>
        <v/>
      </c>
      <c r="AF664" s="41" t="str">
        <f>IF($C664=".....","",VLOOKUP($C664, Parameter!$A$4:$L$5000, 10, FALSE))</f>
        <v/>
      </c>
      <c r="AG664" s="41" t="str">
        <f>IF($C664=".....","",VLOOKUP($C664, Parameter!$A$4:$L$5000, 11, FALSE))</f>
        <v/>
      </c>
      <c r="AH664" s="41" t="str">
        <f>IF($C664="..0.0.0.000","",_xlfn.IFNA(VLOOKUP($C664, Parameter!$A$4:$L$5000, 12, FALSE), ""))</f>
        <v/>
      </c>
      <c r="AI664" s="39"/>
      <c r="AJ664" s="39"/>
      <c r="AK664" s="39"/>
      <c r="AL664" s="39"/>
      <c r="AM664" s="39"/>
      <c r="AN664" s="39"/>
      <c r="AO664" s="39"/>
      <c r="AP664" s="41" t="str">
        <f>IF(F664="......", "", _xlfn.IFNA(VLOOKUP(F664, Parameter2!$D$2:$E$15000, 2, FALSE), "Kode aset salah :("))</f>
        <v/>
      </c>
      <c r="AQ664" s="39"/>
      <c r="AR664" s="51"/>
      <c r="AS664" s="52"/>
      <c r="AT664" s="53">
        <f t="shared" si="280"/>
        <v>0</v>
      </c>
      <c r="AU664" s="39" t="str">
        <f t="shared" si="281"/>
        <v/>
      </c>
      <c r="AV664" s="39" t="str">
        <f t="shared" si="282"/>
        <v/>
      </c>
      <c r="AW664" s="39" t="str">
        <f t="shared" si="283"/>
        <v/>
      </c>
      <c r="AX664" s="39" t="str">
        <f t="shared" si="284"/>
        <v/>
      </c>
      <c r="AY664" s="41" t="str">
        <f>IF(G664="...", "", VLOOKUP(G664, UPB!$A$3:$B$5000, 2, FALSE))</f>
        <v/>
      </c>
      <c r="AZ664" s="84"/>
      <c r="BA664" s="76"/>
      <c r="BB664" s="65"/>
      <c r="BC664" s="65"/>
      <c r="BD664" s="54"/>
      <c r="BE664" s="65"/>
      <c r="BF664" s="65"/>
      <c r="BG664" s="65"/>
      <c r="BH664" s="65"/>
      <c r="BI664" s="65"/>
      <c r="BJ664" s="65"/>
      <c r="BK664" s="65"/>
      <c r="BL664" s="65"/>
      <c r="BM664" s="65"/>
      <c r="BN664" s="70"/>
      <c r="BO664" s="65"/>
      <c r="BP664" s="65"/>
      <c r="BQ664" s="65"/>
      <c r="BR664" s="65"/>
      <c r="BS664" s="65"/>
      <c r="BT664" s="65"/>
      <c r="BU664" s="55" t="str">
        <f>IF(AND($D664 &lt;&gt; "", $D664 &lt;&gt; $E664, $F664 &lt;&gt; "x.x.x.x.x.x.x"), VLOOKUP($E664, Parameter!$E$3:$N$5000, 9, FALSE), "")</f>
        <v/>
      </c>
      <c r="BV664" s="55" t="str">
        <f>IF(AND($D664 &lt;&gt; "", $D664 &lt;&gt; $E664, $F664 &lt;&gt; "x.x.x.x.x.x.x"), VLOOKUP($E664, Parameter!$E$3:$N$5000, 10, FALSE), "")</f>
        <v/>
      </c>
      <c r="BW664" s="55" t="str">
        <f>IF(AND($D664 &lt;&gt; "", $D664 &lt;&gt; $E664, $F664 &lt;&gt; "x.x.x.x.x.x.x"), VLOOKUP($C664, Parameter!$A$4:$L$5000, 3, FALSE), "")</f>
        <v/>
      </c>
      <c r="BX664" s="55" t="str">
        <f>IF(AND($D664 &lt;&gt; "", $D664 &lt;&gt; $E664, $F664 &lt;&gt; "x.x.x.x.x.x.x"), VLOOKUP($C664, Parameter!$A$4:$L$5000, 4, FALSE), "")</f>
        <v/>
      </c>
      <c r="BY664" s="56">
        <f t="shared" si="285"/>
        <v>0</v>
      </c>
      <c r="BZ664" s="55" t="str">
        <f t="shared" si="286"/>
        <v>Intra</v>
      </c>
      <c r="CA664" s="55" t="str">
        <f>IF($BZ664="Ekstra", Parameter3!$B$2, "")</f>
        <v/>
      </c>
      <c r="CB664" s="55" t="str">
        <f>IF($BZ664="Ekstra", Parameter3!$C$2, "")</f>
        <v/>
      </c>
      <c r="CC664" s="55" t="str">
        <f>IF($BZ664="Ekstra", VLOOKUP($E664, Parameter!$E$3:$N$5000, 9, FALSE), "")</f>
        <v/>
      </c>
      <c r="CD664" s="55" t="str">
        <f>IF($BZ664="Ekstra", VLOOKUP($E664, Parameter!$E$3:$N$5000, 10, FALSE), "")</f>
        <v/>
      </c>
      <c r="CE664" s="56">
        <f t="shared" si="287"/>
        <v>0</v>
      </c>
      <c r="CF664" s="55" t="str">
        <f t="shared" si="288"/>
        <v/>
      </c>
      <c r="CG664" s="55" t="str">
        <f t="shared" si="288"/>
        <v/>
      </c>
      <c r="CH664" s="55" t="str">
        <f t="shared" si="289"/>
        <v/>
      </c>
      <c r="CI664" s="55" t="str">
        <f>IF($F664="x.x.x.x.x.x.x", VLOOKUP($C664, Parameter!$A$4:$L$5000, 4, FALSE), "")</f>
        <v/>
      </c>
      <c r="CJ664" s="56">
        <f t="shared" si="290"/>
        <v>0</v>
      </c>
      <c r="CM664" s="4" t="str">
        <f t="shared" si="291"/>
        <v>...-...-.....</v>
      </c>
      <c r="CN664" s="57">
        <f t="shared" si="292"/>
        <v>0</v>
      </c>
      <c r="CO664" s="58">
        <f t="shared" si="293"/>
        <v>0</v>
      </c>
      <c r="CP664" s="4" t="str">
        <f t="shared" si="294"/>
        <v/>
      </c>
      <c r="CQ664" s="4" t="b">
        <f t="shared" si="295"/>
        <v>0</v>
      </c>
      <c r="CR664" s="4" t="str">
        <f t="shared" si="296"/>
        <v/>
      </c>
      <c r="CS664" s="4" t="str">
        <f t="shared" si="297"/>
        <v/>
      </c>
      <c r="CT664" s="91" t="b">
        <f t="shared" si="273"/>
        <v>0</v>
      </c>
    </row>
    <row r="665" spans="1:98" s="4" customFormat="1" x14ac:dyDescent="0.25">
      <c r="A665" s="50" t="str">
        <f t="shared" si="274"/>
        <v>...</v>
      </c>
      <c r="B665" s="50" t="str">
        <f t="shared" si="275"/>
        <v>...</v>
      </c>
      <c r="C665" s="50" t="str">
        <f t="shared" si="276"/>
        <v>.....</v>
      </c>
      <c r="D665" s="50" t="str">
        <f>IF($C665=".....","",_xlfn.IFNA(VLOOKUP($C665, Parameter!$A$4:$L$5000, 3, FALSE), ""))</f>
        <v/>
      </c>
      <c r="E665" s="50" t="str">
        <f t="shared" si="277"/>
        <v>.....</v>
      </c>
      <c r="F665" s="50" t="str">
        <f t="shared" si="278"/>
        <v>......</v>
      </c>
      <c r="G665" s="50" t="str">
        <f t="shared" si="279"/>
        <v>...</v>
      </c>
      <c r="H665" s="40">
        <f>IF(E665=".....", 0, _xlfn.IFNA(VLOOKUP($E665, Parameter2!$A$2:$C$5000, 3, FALSE), 0))</f>
        <v>0</v>
      </c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18" t="str">
        <f>IF(C665=".....","",_xlfn.IFNA(VLOOKUP($C665, Parameter!$A$4:$B$5000, 2, FALSE), "Kode belanja salah :("))</f>
        <v/>
      </c>
      <c r="X665" s="35"/>
      <c r="Y665" s="121"/>
      <c r="Z665" s="17"/>
      <c r="AA665" s="20"/>
      <c r="AB665" s="41" t="str">
        <f>IF($C665=".....","",VLOOKUP($C665, Parameter!$A$4:$L$5000, 6, FALSE))</f>
        <v/>
      </c>
      <c r="AC665" s="41" t="str">
        <f>IF($C665=".....","",VLOOKUP($C665, Parameter!$A$4:$L$5000, 7, FALSE))</f>
        <v/>
      </c>
      <c r="AD665" s="41" t="str">
        <f>IF($C665=".....","",VLOOKUP($C665, Parameter!$A$4:$L$5000, 8, FALSE))</f>
        <v/>
      </c>
      <c r="AE665" s="41" t="str">
        <f>IF($C665=".....","",VLOOKUP($C665, Parameter!$A$4:$L$5000, 9, FALSE))</f>
        <v/>
      </c>
      <c r="AF665" s="41" t="str">
        <f>IF($C665=".....","",VLOOKUP($C665, Parameter!$A$4:$L$5000, 10, FALSE))</f>
        <v/>
      </c>
      <c r="AG665" s="41" t="str">
        <f>IF($C665=".....","",VLOOKUP($C665, Parameter!$A$4:$L$5000, 11, FALSE))</f>
        <v/>
      </c>
      <c r="AH665" s="41" t="str">
        <f>IF($C665="..0.0.0.000","",_xlfn.IFNA(VLOOKUP($C665, Parameter!$A$4:$L$5000, 12, FALSE), ""))</f>
        <v/>
      </c>
      <c r="AI665" s="39"/>
      <c r="AJ665" s="39"/>
      <c r="AK665" s="39"/>
      <c r="AL665" s="39"/>
      <c r="AM665" s="39"/>
      <c r="AN665" s="39"/>
      <c r="AO665" s="39"/>
      <c r="AP665" s="41" t="str">
        <f>IF(F665="......", "", _xlfn.IFNA(VLOOKUP(F665, Parameter2!$D$2:$E$15000, 2, FALSE), "Kode aset salah :("))</f>
        <v/>
      </c>
      <c r="AQ665" s="39"/>
      <c r="AR665" s="51"/>
      <c r="AS665" s="52"/>
      <c r="AT665" s="53">
        <f t="shared" si="280"/>
        <v>0</v>
      </c>
      <c r="AU665" s="39" t="str">
        <f t="shared" si="281"/>
        <v/>
      </c>
      <c r="AV665" s="39" t="str">
        <f t="shared" si="282"/>
        <v/>
      </c>
      <c r="AW665" s="39" t="str">
        <f t="shared" si="283"/>
        <v/>
      </c>
      <c r="AX665" s="39" t="str">
        <f t="shared" si="284"/>
        <v/>
      </c>
      <c r="AY665" s="41" t="str">
        <f>IF(G665="...", "", VLOOKUP(G665, UPB!$A$3:$B$5000, 2, FALSE))</f>
        <v/>
      </c>
      <c r="AZ665" s="84"/>
      <c r="BA665" s="76"/>
      <c r="BB665" s="65"/>
      <c r="BC665" s="65"/>
      <c r="BD665" s="54"/>
      <c r="BE665" s="65"/>
      <c r="BF665" s="65"/>
      <c r="BG665" s="65"/>
      <c r="BH665" s="65"/>
      <c r="BI665" s="65"/>
      <c r="BJ665" s="65"/>
      <c r="BK665" s="65"/>
      <c r="BL665" s="65"/>
      <c r="BM665" s="65"/>
      <c r="BN665" s="70"/>
      <c r="BO665" s="65"/>
      <c r="BP665" s="65"/>
      <c r="BQ665" s="65"/>
      <c r="BR665" s="65"/>
      <c r="BS665" s="65"/>
      <c r="BT665" s="65"/>
      <c r="BU665" s="55" t="str">
        <f>IF(AND($D665 &lt;&gt; "", $D665 &lt;&gt; $E665, $F665 &lt;&gt; "x.x.x.x.x.x.x"), VLOOKUP($E665, Parameter!$E$3:$N$5000, 9, FALSE), "")</f>
        <v/>
      </c>
      <c r="BV665" s="55" t="str">
        <f>IF(AND($D665 &lt;&gt; "", $D665 &lt;&gt; $E665, $F665 &lt;&gt; "x.x.x.x.x.x.x"), VLOOKUP($E665, Parameter!$E$3:$N$5000, 10, FALSE), "")</f>
        <v/>
      </c>
      <c r="BW665" s="55" t="str">
        <f>IF(AND($D665 &lt;&gt; "", $D665 &lt;&gt; $E665, $F665 &lt;&gt; "x.x.x.x.x.x.x"), VLOOKUP($C665, Parameter!$A$4:$L$5000, 3, FALSE), "")</f>
        <v/>
      </c>
      <c r="BX665" s="55" t="str">
        <f>IF(AND($D665 &lt;&gt; "", $D665 &lt;&gt; $E665, $F665 &lt;&gt; "x.x.x.x.x.x.x"), VLOOKUP($C665, Parameter!$A$4:$L$5000, 4, FALSE), "")</f>
        <v/>
      </c>
      <c r="BY665" s="56">
        <f t="shared" si="285"/>
        <v>0</v>
      </c>
      <c r="BZ665" s="55" t="str">
        <f t="shared" si="286"/>
        <v>Intra</v>
      </c>
      <c r="CA665" s="55" t="str">
        <f>IF($BZ665="Ekstra", Parameter3!$B$2, "")</f>
        <v/>
      </c>
      <c r="CB665" s="55" t="str">
        <f>IF($BZ665="Ekstra", Parameter3!$C$2, "")</f>
        <v/>
      </c>
      <c r="CC665" s="55" t="str">
        <f>IF($BZ665="Ekstra", VLOOKUP($E665, Parameter!$E$3:$N$5000, 9, FALSE), "")</f>
        <v/>
      </c>
      <c r="CD665" s="55" t="str">
        <f>IF($BZ665="Ekstra", VLOOKUP($E665, Parameter!$E$3:$N$5000, 10, FALSE), "")</f>
        <v/>
      </c>
      <c r="CE665" s="56">
        <f t="shared" si="287"/>
        <v>0</v>
      </c>
      <c r="CF665" s="55" t="str">
        <f t="shared" si="288"/>
        <v/>
      </c>
      <c r="CG665" s="55" t="str">
        <f t="shared" si="288"/>
        <v/>
      </c>
      <c r="CH665" s="55" t="str">
        <f t="shared" si="289"/>
        <v/>
      </c>
      <c r="CI665" s="55" t="str">
        <f>IF($F665="x.x.x.x.x.x.x", VLOOKUP($C665, Parameter!$A$4:$L$5000, 4, FALSE), "")</f>
        <v/>
      </c>
      <c r="CJ665" s="56">
        <f t="shared" si="290"/>
        <v>0</v>
      </c>
      <c r="CM665" s="4" t="str">
        <f t="shared" si="291"/>
        <v>...-...-.....</v>
      </c>
      <c r="CN665" s="57">
        <f t="shared" si="292"/>
        <v>0</v>
      </c>
      <c r="CO665" s="58">
        <f t="shared" si="293"/>
        <v>0</v>
      </c>
      <c r="CP665" s="4" t="str">
        <f t="shared" si="294"/>
        <v/>
      </c>
      <c r="CQ665" s="4" t="b">
        <f t="shared" si="295"/>
        <v>0</v>
      </c>
      <c r="CR665" s="4" t="str">
        <f t="shared" si="296"/>
        <v/>
      </c>
      <c r="CS665" s="4" t="str">
        <f t="shared" si="297"/>
        <v/>
      </c>
      <c r="CT665" s="91" t="b">
        <f t="shared" si="273"/>
        <v>0</v>
      </c>
    </row>
    <row r="666" spans="1:98" s="4" customFormat="1" x14ac:dyDescent="0.25">
      <c r="A666" s="50" t="str">
        <f t="shared" si="274"/>
        <v>...</v>
      </c>
      <c r="B666" s="50" t="str">
        <f t="shared" si="275"/>
        <v>...</v>
      </c>
      <c r="C666" s="50" t="str">
        <f t="shared" si="276"/>
        <v>.....</v>
      </c>
      <c r="D666" s="50" t="str">
        <f>IF($C666=".....","",_xlfn.IFNA(VLOOKUP($C666, Parameter!$A$4:$L$5000, 3, FALSE), ""))</f>
        <v/>
      </c>
      <c r="E666" s="50" t="str">
        <f t="shared" si="277"/>
        <v>.....</v>
      </c>
      <c r="F666" s="50" t="str">
        <f t="shared" si="278"/>
        <v>......</v>
      </c>
      <c r="G666" s="50" t="str">
        <f t="shared" si="279"/>
        <v>...</v>
      </c>
      <c r="H666" s="40">
        <f>IF(E666=".....", 0, _xlfn.IFNA(VLOOKUP($E666, Parameter2!$A$2:$C$5000, 3, FALSE), 0))</f>
        <v>0</v>
      </c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18" t="str">
        <f>IF(C666=".....","",_xlfn.IFNA(VLOOKUP($C666, Parameter!$A$4:$B$5000, 2, FALSE), "Kode belanja salah :("))</f>
        <v/>
      </c>
      <c r="X666" s="35"/>
      <c r="Y666" s="121"/>
      <c r="Z666" s="17"/>
      <c r="AA666" s="20"/>
      <c r="AB666" s="41" t="str">
        <f>IF($C666=".....","",VLOOKUP($C666, Parameter!$A$4:$L$5000, 6, FALSE))</f>
        <v/>
      </c>
      <c r="AC666" s="41" t="str">
        <f>IF($C666=".....","",VLOOKUP($C666, Parameter!$A$4:$L$5000, 7, FALSE))</f>
        <v/>
      </c>
      <c r="AD666" s="41" t="str">
        <f>IF($C666=".....","",VLOOKUP($C666, Parameter!$A$4:$L$5000, 8, FALSE))</f>
        <v/>
      </c>
      <c r="AE666" s="41" t="str">
        <f>IF($C666=".....","",VLOOKUP($C666, Parameter!$A$4:$L$5000, 9, FALSE))</f>
        <v/>
      </c>
      <c r="AF666" s="41" t="str">
        <f>IF($C666=".....","",VLOOKUP($C666, Parameter!$A$4:$L$5000, 10, FALSE))</f>
        <v/>
      </c>
      <c r="AG666" s="41" t="str">
        <f>IF($C666=".....","",VLOOKUP($C666, Parameter!$A$4:$L$5000, 11, FALSE))</f>
        <v/>
      </c>
      <c r="AH666" s="41" t="str">
        <f>IF($C666="..0.0.0.000","",_xlfn.IFNA(VLOOKUP($C666, Parameter!$A$4:$L$5000, 12, FALSE), ""))</f>
        <v/>
      </c>
      <c r="AI666" s="39"/>
      <c r="AJ666" s="39"/>
      <c r="AK666" s="39"/>
      <c r="AL666" s="39"/>
      <c r="AM666" s="39"/>
      <c r="AN666" s="39"/>
      <c r="AO666" s="39"/>
      <c r="AP666" s="41" t="str">
        <f>IF(F666="......", "", _xlfn.IFNA(VLOOKUP(F666, Parameter2!$D$2:$E$15000, 2, FALSE), "Kode aset salah :("))</f>
        <v/>
      </c>
      <c r="AQ666" s="39"/>
      <c r="AR666" s="51"/>
      <c r="AS666" s="52"/>
      <c r="AT666" s="53">
        <f t="shared" si="280"/>
        <v>0</v>
      </c>
      <c r="AU666" s="39" t="str">
        <f t="shared" si="281"/>
        <v/>
      </c>
      <c r="AV666" s="39" t="str">
        <f t="shared" si="282"/>
        <v/>
      </c>
      <c r="AW666" s="39" t="str">
        <f t="shared" si="283"/>
        <v/>
      </c>
      <c r="AX666" s="39" t="str">
        <f t="shared" si="284"/>
        <v/>
      </c>
      <c r="AY666" s="41" t="str">
        <f>IF(G666="...", "", VLOOKUP(G666, UPB!$A$3:$B$5000, 2, FALSE))</f>
        <v/>
      </c>
      <c r="AZ666" s="84"/>
      <c r="BA666" s="76"/>
      <c r="BB666" s="65"/>
      <c r="BC666" s="65"/>
      <c r="BD666" s="54"/>
      <c r="BE666" s="65"/>
      <c r="BF666" s="65"/>
      <c r="BG666" s="65"/>
      <c r="BH666" s="65"/>
      <c r="BI666" s="65"/>
      <c r="BJ666" s="65"/>
      <c r="BK666" s="65"/>
      <c r="BL666" s="65"/>
      <c r="BM666" s="65"/>
      <c r="BN666" s="70"/>
      <c r="BO666" s="65"/>
      <c r="BP666" s="65"/>
      <c r="BQ666" s="65"/>
      <c r="BR666" s="65"/>
      <c r="BS666" s="65"/>
      <c r="BT666" s="65"/>
      <c r="BU666" s="55" t="str">
        <f>IF(AND($D666 &lt;&gt; "", $D666 &lt;&gt; $E666, $F666 &lt;&gt; "x.x.x.x.x.x.x"), VLOOKUP($E666, Parameter!$E$3:$N$5000, 9, FALSE), "")</f>
        <v/>
      </c>
      <c r="BV666" s="55" t="str">
        <f>IF(AND($D666 &lt;&gt; "", $D666 &lt;&gt; $E666, $F666 &lt;&gt; "x.x.x.x.x.x.x"), VLOOKUP($E666, Parameter!$E$3:$N$5000, 10, FALSE), "")</f>
        <v/>
      </c>
      <c r="BW666" s="55" t="str">
        <f>IF(AND($D666 &lt;&gt; "", $D666 &lt;&gt; $E666, $F666 &lt;&gt; "x.x.x.x.x.x.x"), VLOOKUP($C666, Parameter!$A$4:$L$5000, 3, FALSE), "")</f>
        <v/>
      </c>
      <c r="BX666" s="55" t="str">
        <f>IF(AND($D666 &lt;&gt; "", $D666 &lt;&gt; $E666, $F666 &lt;&gt; "x.x.x.x.x.x.x"), VLOOKUP($C666, Parameter!$A$4:$L$5000, 4, FALSE), "")</f>
        <v/>
      </c>
      <c r="BY666" s="56">
        <f t="shared" si="285"/>
        <v>0</v>
      </c>
      <c r="BZ666" s="55" t="str">
        <f t="shared" si="286"/>
        <v>Intra</v>
      </c>
      <c r="CA666" s="55" t="str">
        <f>IF($BZ666="Ekstra", Parameter3!$B$2, "")</f>
        <v/>
      </c>
      <c r="CB666" s="55" t="str">
        <f>IF($BZ666="Ekstra", Parameter3!$C$2, "")</f>
        <v/>
      </c>
      <c r="CC666" s="55" t="str">
        <f>IF($BZ666="Ekstra", VLOOKUP($E666, Parameter!$E$3:$N$5000, 9, FALSE), "")</f>
        <v/>
      </c>
      <c r="CD666" s="55" t="str">
        <f>IF($BZ666="Ekstra", VLOOKUP($E666, Parameter!$E$3:$N$5000, 10, FALSE), "")</f>
        <v/>
      </c>
      <c r="CE666" s="56">
        <f t="shared" si="287"/>
        <v>0</v>
      </c>
      <c r="CF666" s="55" t="str">
        <f t="shared" si="288"/>
        <v/>
      </c>
      <c r="CG666" s="55" t="str">
        <f t="shared" si="288"/>
        <v/>
      </c>
      <c r="CH666" s="55" t="str">
        <f t="shared" si="289"/>
        <v/>
      </c>
      <c r="CI666" s="55" t="str">
        <f>IF($F666="x.x.x.x.x.x.x", VLOOKUP($C666, Parameter!$A$4:$L$5000, 4, FALSE), "")</f>
        <v/>
      </c>
      <c r="CJ666" s="56">
        <f t="shared" si="290"/>
        <v>0</v>
      </c>
      <c r="CM666" s="4" t="str">
        <f t="shared" si="291"/>
        <v>...-...-.....</v>
      </c>
      <c r="CN666" s="57">
        <f t="shared" si="292"/>
        <v>0</v>
      </c>
      <c r="CO666" s="58">
        <f t="shared" si="293"/>
        <v>0</v>
      </c>
      <c r="CP666" s="4" t="str">
        <f t="shared" si="294"/>
        <v/>
      </c>
      <c r="CQ666" s="4" t="b">
        <f t="shared" si="295"/>
        <v>0</v>
      </c>
      <c r="CR666" s="4" t="str">
        <f t="shared" si="296"/>
        <v/>
      </c>
      <c r="CS666" s="4" t="str">
        <f t="shared" si="297"/>
        <v/>
      </c>
      <c r="CT666" s="91" t="b">
        <f t="shared" si="273"/>
        <v>0</v>
      </c>
    </row>
    <row r="667" spans="1:98" s="4" customFormat="1" x14ac:dyDescent="0.25">
      <c r="A667" s="50" t="str">
        <f t="shared" si="274"/>
        <v>...</v>
      </c>
      <c r="B667" s="50" t="str">
        <f t="shared" si="275"/>
        <v>...</v>
      </c>
      <c r="C667" s="50" t="str">
        <f t="shared" si="276"/>
        <v>.....</v>
      </c>
      <c r="D667" s="50" t="str">
        <f>IF($C667=".....","",_xlfn.IFNA(VLOOKUP($C667, Parameter!$A$4:$L$5000, 3, FALSE), ""))</f>
        <v/>
      </c>
      <c r="E667" s="50" t="str">
        <f t="shared" si="277"/>
        <v>.....</v>
      </c>
      <c r="F667" s="50" t="str">
        <f t="shared" si="278"/>
        <v>......</v>
      </c>
      <c r="G667" s="50" t="str">
        <f t="shared" si="279"/>
        <v>...</v>
      </c>
      <c r="H667" s="40">
        <f>IF(E667=".....", 0, _xlfn.IFNA(VLOOKUP($E667, Parameter2!$A$2:$C$5000, 3, FALSE), 0))</f>
        <v>0</v>
      </c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18" t="str">
        <f>IF(C667=".....","",_xlfn.IFNA(VLOOKUP($C667, Parameter!$A$4:$B$5000, 2, FALSE), "Kode belanja salah :("))</f>
        <v/>
      </c>
      <c r="X667" s="35"/>
      <c r="Y667" s="121"/>
      <c r="Z667" s="17"/>
      <c r="AA667" s="20"/>
      <c r="AB667" s="41" t="str">
        <f>IF($C667=".....","",VLOOKUP($C667, Parameter!$A$4:$L$5000, 6, FALSE))</f>
        <v/>
      </c>
      <c r="AC667" s="41" t="str">
        <f>IF($C667=".....","",VLOOKUP($C667, Parameter!$A$4:$L$5000, 7, FALSE))</f>
        <v/>
      </c>
      <c r="AD667" s="41" t="str">
        <f>IF($C667=".....","",VLOOKUP($C667, Parameter!$A$4:$L$5000, 8, FALSE))</f>
        <v/>
      </c>
      <c r="AE667" s="41" t="str">
        <f>IF($C667=".....","",VLOOKUP($C667, Parameter!$A$4:$L$5000, 9, FALSE))</f>
        <v/>
      </c>
      <c r="AF667" s="41" t="str">
        <f>IF($C667=".....","",VLOOKUP($C667, Parameter!$A$4:$L$5000, 10, FALSE))</f>
        <v/>
      </c>
      <c r="AG667" s="41" t="str">
        <f>IF($C667=".....","",VLOOKUP($C667, Parameter!$A$4:$L$5000, 11, FALSE))</f>
        <v/>
      </c>
      <c r="AH667" s="41" t="str">
        <f>IF($C667="..0.0.0.000","",_xlfn.IFNA(VLOOKUP($C667, Parameter!$A$4:$L$5000, 12, FALSE), ""))</f>
        <v/>
      </c>
      <c r="AI667" s="39"/>
      <c r="AJ667" s="39"/>
      <c r="AK667" s="39"/>
      <c r="AL667" s="39"/>
      <c r="AM667" s="39"/>
      <c r="AN667" s="39"/>
      <c r="AO667" s="39"/>
      <c r="AP667" s="41" t="str">
        <f>IF(F667="......", "", _xlfn.IFNA(VLOOKUP(F667, Parameter2!$D$2:$E$15000, 2, FALSE), "Kode aset salah :("))</f>
        <v/>
      </c>
      <c r="AQ667" s="39"/>
      <c r="AR667" s="51"/>
      <c r="AS667" s="52"/>
      <c r="AT667" s="53">
        <f t="shared" si="280"/>
        <v>0</v>
      </c>
      <c r="AU667" s="39" t="str">
        <f t="shared" si="281"/>
        <v/>
      </c>
      <c r="AV667" s="39" t="str">
        <f t="shared" si="282"/>
        <v/>
      </c>
      <c r="AW667" s="39" t="str">
        <f t="shared" si="283"/>
        <v/>
      </c>
      <c r="AX667" s="39" t="str">
        <f t="shared" si="284"/>
        <v/>
      </c>
      <c r="AY667" s="41" t="str">
        <f>IF(G667="...", "", VLOOKUP(G667, UPB!$A$3:$B$5000, 2, FALSE))</f>
        <v/>
      </c>
      <c r="AZ667" s="84"/>
      <c r="BA667" s="76"/>
      <c r="BB667" s="65"/>
      <c r="BC667" s="65"/>
      <c r="BD667" s="54"/>
      <c r="BE667" s="65"/>
      <c r="BF667" s="65"/>
      <c r="BG667" s="65"/>
      <c r="BH667" s="65"/>
      <c r="BI667" s="65"/>
      <c r="BJ667" s="65"/>
      <c r="BK667" s="65"/>
      <c r="BL667" s="65"/>
      <c r="BM667" s="65"/>
      <c r="BN667" s="70"/>
      <c r="BO667" s="65"/>
      <c r="BP667" s="65"/>
      <c r="BQ667" s="65"/>
      <c r="BR667" s="65"/>
      <c r="BS667" s="65"/>
      <c r="BT667" s="65"/>
      <c r="BU667" s="55" t="str">
        <f>IF(AND($D667 &lt;&gt; "", $D667 &lt;&gt; $E667, $F667 &lt;&gt; "x.x.x.x.x.x.x"), VLOOKUP($E667, Parameter!$E$3:$N$5000, 9, FALSE), "")</f>
        <v/>
      </c>
      <c r="BV667" s="55" t="str">
        <f>IF(AND($D667 &lt;&gt; "", $D667 &lt;&gt; $E667, $F667 &lt;&gt; "x.x.x.x.x.x.x"), VLOOKUP($E667, Parameter!$E$3:$N$5000, 10, FALSE), "")</f>
        <v/>
      </c>
      <c r="BW667" s="55" t="str">
        <f>IF(AND($D667 &lt;&gt; "", $D667 &lt;&gt; $E667, $F667 &lt;&gt; "x.x.x.x.x.x.x"), VLOOKUP($C667, Parameter!$A$4:$L$5000, 3, FALSE), "")</f>
        <v/>
      </c>
      <c r="BX667" s="55" t="str">
        <f>IF(AND($D667 &lt;&gt; "", $D667 &lt;&gt; $E667, $F667 &lt;&gt; "x.x.x.x.x.x.x"), VLOOKUP($C667, Parameter!$A$4:$L$5000, 4, FALSE), "")</f>
        <v/>
      </c>
      <c r="BY667" s="56">
        <f t="shared" si="285"/>
        <v>0</v>
      </c>
      <c r="BZ667" s="55" t="str">
        <f t="shared" si="286"/>
        <v>Intra</v>
      </c>
      <c r="CA667" s="55" t="str">
        <f>IF($BZ667="Ekstra", Parameter3!$B$2, "")</f>
        <v/>
      </c>
      <c r="CB667" s="55" t="str">
        <f>IF($BZ667="Ekstra", Parameter3!$C$2, "")</f>
        <v/>
      </c>
      <c r="CC667" s="55" t="str">
        <f>IF($BZ667="Ekstra", VLOOKUP($E667, Parameter!$E$3:$N$5000, 9, FALSE), "")</f>
        <v/>
      </c>
      <c r="CD667" s="55" t="str">
        <f>IF($BZ667="Ekstra", VLOOKUP($E667, Parameter!$E$3:$N$5000, 10, FALSE), "")</f>
        <v/>
      </c>
      <c r="CE667" s="56">
        <f t="shared" si="287"/>
        <v>0</v>
      </c>
      <c r="CF667" s="55" t="str">
        <f t="shared" si="288"/>
        <v/>
      </c>
      <c r="CG667" s="55" t="str">
        <f t="shared" si="288"/>
        <v/>
      </c>
      <c r="CH667" s="55" t="str">
        <f t="shared" si="289"/>
        <v/>
      </c>
      <c r="CI667" s="55" t="str">
        <f>IF($F667="x.x.x.x.x.x.x", VLOOKUP($C667, Parameter!$A$4:$L$5000, 4, FALSE), "")</f>
        <v/>
      </c>
      <c r="CJ667" s="56">
        <f t="shared" si="290"/>
        <v>0</v>
      </c>
      <c r="CM667" s="4" t="str">
        <f t="shared" si="291"/>
        <v>...-...-.....</v>
      </c>
      <c r="CN667" s="57">
        <f t="shared" si="292"/>
        <v>0</v>
      </c>
      <c r="CO667" s="58">
        <f t="shared" si="293"/>
        <v>0</v>
      </c>
      <c r="CP667" s="4" t="str">
        <f t="shared" si="294"/>
        <v/>
      </c>
      <c r="CQ667" s="4" t="b">
        <f t="shared" si="295"/>
        <v>0</v>
      </c>
      <c r="CR667" s="4" t="str">
        <f t="shared" si="296"/>
        <v/>
      </c>
      <c r="CS667" s="4" t="str">
        <f t="shared" si="297"/>
        <v/>
      </c>
      <c r="CT667" s="91" t="b">
        <f t="shared" si="273"/>
        <v>0</v>
      </c>
    </row>
    <row r="668" spans="1:98" s="4" customFormat="1" x14ac:dyDescent="0.25">
      <c r="A668" s="50" t="str">
        <f t="shared" si="274"/>
        <v>...</v>
      </c>
      <c r="B668" s="50" t="str">
        <f t="shared" si="275"/>
        <v>...</v>
      </c>
      <c r="C668" s="50" t="str">
        <f t="shared" si="276"/>
        <v>.....</v>
      </c>
      <c r="D668" s="50" t="str">
        <f>IF($C668=".....","",_xlfn.IFNA(VLOOKUP($C668, Parameter!$A$4:$L$5000, 3, FALSE), ""))</f>
        <v/>
      </c>
      <c r="E668" s="50" t="str">
        <f t="shared" si="277"/>
        <v>.....</v>
      </c>
      <c r="F668" s="50" t="str">
        <f t="shared" si="278"/>
        <v>......</v>
      </c>
      <c r="G668" s="50" t="str">
        <f t="shared" si="279"/>
        <v>...</v>
      </c>
      <c r="H668" s="40">
        <f>IF(E668=".....", 0, _xlfn.IFNA(VLOOKUP($E668, Parameter2!$A$2:$C$5000, 3, FALSE), 0))</f>
        <v>0</v>
      </c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18" t="str">
        <f>IF(C668=".....","",_xlfn.IFNA(VLOOKUP($C668, Parameter!$A$4:$B$5000, 2, FALSE), "Kode belanja salah :("))</f>
        <v/>
      </c>
      <c r="X668" s="35"/>
      <c r="Y668" s="121"/>
      <c r="Z668" s="17"/>
      <c r="AA668" s="20"/>
      <c r="AB668" s="41" t="str">
        <f>IF($C668=".....","",VLOOKUP($C668, Parameter!$A$4:$L$5000, 6, FALSE))</f>
        <v/>
      </c>
      <c r="AC668" s="41" t="str">
        <f>IF($C668=".....","",VLOOKUP($C668, Parameter!$A$4:$L$5000, 7, FALSE))</f>
        <v/>
      </c>
      <c r="AD668" s="41" t="str">
        <f>IF($C668=".....","",VLOOKUP($C668, Parameter!$A$4:$L$5000, 8, FALSE))</f>
        <v/>
      </c>
      <c r="AE668" s="41" t="str">
        <f>IF($C668=".....","",VLOOKUP($C668, Parameter!$A$4:$L$5000, 9, FALSE))</f>
        <v/>
      </c>
      <c r="AF668" s="41" t="str">
        <f>IF($C668=".....","",VLOOKUP($C668, Parameter!$A$4:$L$5000, 10, FALSE))</f>
        <v/>
      </c>
      <c r="AG668" s="41" t="str">
        <f>IF($C668=".....","",VLOOKUP($C668, Parameter!$A$4:$L$5000, 11, FALSE))</f>
        <v/>
      </c>
      <c r="AH668" s="41" t="str">
        <f>IF($C668="..0.0.0.000","",_xlfn.IFNA(VLOOKUP($C668, Parameter!$A$4:$L$5000, 12, FALSE), ""))</f>
        <v/>
      </c>
      <c r="AI668" s="39"/>
      <c r="AJ668" s="39"/>
      <c r="AK668" s="39"/>
      <c r="AL668" s="39"/>
      <c r="AM668" s="39"/>
      <c r="AN668" s="39"/>
      <c r="AO668" s="39"/>
      <c r="AP668" s="41" t="str">
        <f>IF(F668="......", "", _xlfn.IFNA(VLOOKUP(F668, Parameter2!$D$2:$E$15000, 2, FALSE), "Kode aset salah :("))</f>
        <v/>
      </c>
      <c r="AQ668" s="39"/>
      <c r="AR668" s="51"/>
      <c r="AS668" s="52"/>
      <c r="AT668" s="53">
        <f t="shared" si="280"/>
        <v>0</v>
      </c>
      <c r="AU668" s="39" t="str">
        <f t="shared" si="281"/>
        <v/>
      </c>
      <c r="AV668" s="39" t="str">
        <f t="shared" si="282"/>
        <v/>
      </c>
      <c r="AW668" s="39" t="str">
        <f t="shared" si="283"/>
        <v/>
      </c>
      <c r="AX668" s="39" t="str">
        <f t="shared" si="284"/>
        <v/>
      </c>
      <c r="AY668" s="41" t="str">
        <f>IF(G668="...", "", VLOOKUP(G668, UPB!$A$3:$B$5000, 2, FALSE))</f>
        <v/>
      </c>
      <c r="AZ668" s="84"/>
      <c r="BA668" s="76"/>
      <c r="BB668" s="65"/>
      <c r="BC668" s="65"/>
      <c r="BD668" s="54"/>
      <c r="BE668" s="65"/>
      <c r="BF668" s="65"/>
      <c r="BG668" s="65"/>
      <c r="BH668" s="65"/>
      <c r="BI668" s="65"/>
      <c r="BJ668" s="65"/>
      <c r="BK668" s="65"/>
      <c r="BL668" s="65"/>
      <c r="BM668" s="65"/>
      <c r="BN668" s="70"/>
      <c r="BO668" s="65"/>
      <c r="BP668" s="65"/>
      <c r="BQ668" s="65"/>
      <c r="BR668" s="65"/>
      <c r="BS668" s="65"/>
      <c r="BT668" s="65"/>
      <c r="BU668" s="55" t="str">
        <f>IF(AND($D668 &lt;&gt; "", $D668 &lt;&gt; $E668, $F668 &lt;&gt; "x.x.x.x.x.x.x"), VLOOKUP($E668, Parameter!$E$3:$N$5000, 9, FALSE), "")</f>
        <v/>
      </c>
      <c r="BV668" s="55" t="str">
        <f>IF(AND($D668 &lt;&gt; "", $D668 &lt;&gt; $E668, $F668 &lt;&gt; "x.x.x.x.x.x.x"), VLOOKUP($E668, Parameter!$E$3:$N$5000, 10, FALSE), "")</f>
        <v/>
      </c>
      <c r="BW668" s="55" t="str">
        <f>IF(AND($D668 &lt;&gt; "", $D668 &lt;&gt; $E668, $F668 &lt;&gt; "x.x.x.x.x.x.x"), VLOOKUP($C668, Parameter!$A$4:$L$5000, 3, FALSE), "")</f>
        <v/>
      </c>
      <c r="BX668" s="55" t="str">
        <f>IF(AND($D668 &lt;&gt; "", $D668 &lt;&gt; $E668, $F668 &lt;&gt; "x.x.x.x.x.x.x"), VLOOKUP($C668, Parameter!$A$4:$L$5000, 4, FALSE), "")</f>
        <v/>
      </c>
      <c r="BY668" s="56">
        <f t="shared" si="285"/>
        <v>0</v>
      </c>
      <c r="BZ668" s="55" t="str">
        <f t="shared" si="286"/>
        <v>Intra</v>
      </c>
      <c r="CA668" s="55" t="str">
        <f>IF($BZ668="Ekstra", Parameter3!$B$2, "")</f>
        <v/>
      </c>
      <c r="CB668" s="55" t="str">
        <f>IF($BZ668="Ekstra", Parameter3!$C$2, "")</f>
        <v/>
      </c>
      <c r="CC668" s="55" t="str">
        <f>IF($BZ668="Ekstra", VLOOKUP($E668, Parameter!$E$3:$N$5000, 9, FALSE), "")</f>
        <v/>
      </c>
      <c r="CD668" s="55" t="str">
        <f>IF($BZ668="Ekstra", VLOOKUP($E668, Parameter!$E$3:$N$5000, 10, FALSE), "")</f>
        <v/>
      </c>
      <c r="CE668" s="56">
        <f t="shared" si="287"/>
        <v>0</v>
      </c>
      <c r="CF668" s="55" t="str">
        <f t="shared" si="288"/>
        <v/>
      </c>
      <c r="CG668" s="55" t="str">
        <f t="shared" si="288"/>
        <v/>
      </c>
      <c r="CH668" s="55" t="str">
        <f t="shared" si="289"/>
        <v/>
      </c>
      <c r="CI668" s="55" t="str">
        <f>IF($F668="x.x.x.x.x.x.x", VLOOKUP($C668, Parameter!$A$4:$L$5000, 4, FALSE), "")</f>
        <v/>
      </c>
      <c r="CJ668" s="56">
        <f t="shared" si="290"/>
        <v>0</v>
      </c>
      <c r="CM668" s="4" t="str">
        <f t="shared" si="291"/>
        <v>...-...-.....</v>
      </c>
      <c r="CN668" s="57">
        <f t="shared" si="292"/>
        <v>0</v>
      </c>
      <c r="CO668" s="58">
        <f t="shared" si="293"/>
        <v>0</v>
      </c>
      <c r="CP668" s="4" t="str">
        <f t="shared" si="294"/>
        <v/>
      </c>
      <c r="CQ668" s="4" t="b">
        <f t="shared" si="295"/>
        <v>0</v>
      </c>
      <c r="CR668" s="4" t="str">
        <f t="shared" si="296"/>
        <v/>
      </c>
      <c r="CS668" s="4" t="str">
        <f t="shared" si="297"/>
        <v/>
      </c>
      <c r="CT668" s="91" t="b">
        <f t="shared" si="273"/>
        <v>0</v>
      </c>
    </row>
    <row r="669" spans="1:98" s="4" customFormat="1" x14ac:dyDescent="0.25">
      <c r="A669" s="50" t="str">
        <f t="shared" si="274"/>
        <v>...</v>
      </c>
      <c r="B669" s="50" t="str">
        <f t="shared" si="275"/>
        <v>...</v>
      </c>
      <c r="C669" s="50" t="str">
        <f t="shared" si="276"/>
        <v>.....</v>
      </c>
      <c r="D669" s="50" t="str">
        <f>IF($C669=".....","",_xlfn.IFNA(VLOOKUP($C669, Parameter!$A$4:$L$5000, 3, FALSE), ""))</f>
        <v/>
      </c>
      <c r="E669" s="50" t="str">
        <f t="shared" si="277"/>
        <v>.....</v>
      </c>
      <c r="F669" s="50" t="str">
        <f t="shared" si="278"/>
        <v>......</v>
      </c>
      <c r="G669" s="50" t="str">
        <f t="shared" si="279"/>
        <v>...</v>
      </c>
      <c r="H669" s="40">
        <f>IF(E669=".....", 0, _xlfn.IFNA(VLOOKUP($E669, Parameter2!$A$2:$C$5000, 3, FALSE), 0))</f>
        <v>0</v>
      </c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18" t="str">
        <f>IF(C669=".....","",_xlfn.IFNA(VLOOKUP($C669, Parameter!$A$4:$B$5000, 2, FALSE), "Kode belanja salah :("))</f>
        <v/>
      </c>
      <c r="X669" s="35"/>
      <c r="Y669" s="121"/>
      <c r="Z669" s="17"/>
      <c r="AA669" s="20"/>
      <c r="AB669" s="41" t="str">
        <f>IF($C669=".....","",VLOOKUP($C669, Parameter!$A$4:$L$5000, 6, FALSE))</f>
        <v/>
      </c>
      <c r="AC669" s="41" t="str">
        <f>IF($C669=".....","",VLOOKUP($C669, Parameter!$A$4:$L$5000, 7, FALSE))</f>
        <v/>
      </c>
      <c r="AD669" s="41" t="str">
        <f>IF($C669=".....","",VLOOKUP($C669, Parameter!$A$4:$L$5000, 8, FALSE))</f>
        <v/>
      </c>
      <c r="AE669" s="41" t="str">
        <f>IF($C669=".....","",VLOOKUP($C669, Parameter!$A$4:$L$5000, 9, FALSE))</f>
        <v/>
      </c>
      <c r="AF669" s="41" t="str">
        <f>IF($C669=".....","",VLOOKUP($C669, Parameter!$A$4:$L$5000, 10, FALSE))</f>
        <v/>
      </c>
      <c r="AG669" s="41" t="str">
        <f>IF($C669=".....","",VLOOKUP($C669, Parameter!$A$4:$L$5000, 11, FALSE))</f>
        <v/>
      </c>
      <c r="AH669" s="41" t="str">
        <f>IF($C669="..0.0.0.000","",_xlfn.IFNA(VLOOKUP($C669, Parameter!$A$4:$L$5000, 12, FALSE), ""))</f>
        <v/>
      </c>
      <c r="AI669" s="39"/>
      <c r="AJ669" s="39"/>
      <c r="AK669" s="39"/>
      <c r="AL669" s="39"/>
      <c r="AM669" s="39"/>
      <c r="AN669" s="39"/>
      <c r="AO669" s="39"/>
      <c r="AP669" s="41" t="str">
        <f>IF(F669="......", "", _xlfn.IFNA(VLOOKUP(F669, Parameter2!$D$2:$E$15000, 2, FALSE), "Kode aset salah :("))</f>
        <v/>
      </c>
      <c r="AQ669" s="39"/>
      <c r="AR669" s="51"/>
      <c r="AS669" s="52"/>
      <c r="AT669" s="53">
        <f t="shared" si="280"/>
        <v>0</v>
      </c>
      <c r="AU669" s="39" t="str">
        <f t="shared" si="281"/>
        <v/>
      </c>
      <c r="AV669" s="39" t="str">
        <f t="shared" si="282"/>
        <v/>
      </c>
      <c r="AW669" s="39" t="str">
        <f t="shared" si="283"/>
        <v/>
      </c>
      <c r="AX669" s="39" t="str">
        <f t="shared" si="284"/>
        <v/>
      </c>
      <c r="AY669" s="41" t="str">
        <f>IF(G669="...", "", VLOOKUP(G669, UPB!$A$3:$B$5000, 2, FALSE))</f>
        <v/>
      </c>
      <c r="AZ669" s="84"/>
      <c r="BA669" s="76"/>
      <c r="BB669" s="65"/>
      <c r="BC669" s="65"/>
      <c r="BD669" s="54"/>
      <c r="BE669" s="65"/>
      <c r="BF669" s="65"/>
      <c r="BG669" s="65"/>
      <c r="BH669" s="65"/>
      <c r="BI669" s="65"/>
      <c r="BJ669" s="65"/>
      <c r="BK669" s="65"/>
      <c r="BL669" s="65"/>
      <c r="BM669" s="65"/>
      <c r="BN669" s="70"/>
      <c r="BO669" s="65"/>
      <c r="BP669" s="65"/>
      <c r="BQ669" s="65"/>
      <c r="BR669" s="65"/>
      <c r="BS669" s="65"/>
      <c r="BT669" s="65"/>
      <c r="BU669" s="55" t="str">
        <f>IF(AND($D669 &lt;&gt; "", $D669 &lt;&gt; $E669, $F669 &lt;&gt; "x.x.x.x.x.x.x"), VLOOKUP($E669, Parameter!$E$3:$N$5000, 9, FALSE), "")</f>
        <v/>
      </c>
      <c r="BV669" s="55" t="str">
        <f>IF(AND($D669 &lt;&gt; "", $D669 &lt;&gt; $E669, $F669 &lt;&gt; "x.x.x.x.x.x.x"), VLOOKUP($E669, Parameter!$E$3:$N$5000, 10, FALSE), "")</f>
        <v/>
      </c>
      <c r="BW669" s="55" t="str">
        <f>IF(AND($D669 &lt;&gt; "", $D669 &lt;&gt; $E669, $F669 &lt;&gt; "x.x.x.x.x.x.x"), VLOOKUP($C669, Parameter!$A$4:$L$5000, 3, FALSE), "")</f>
        <v/>
      </c>
      <c r="BX669" s="55" t="str">
        <f>IF(AND($D669 &lt;&gt; "", $D669 &lt;&gt; $E669, $F669 &lt;&gt; "x.x.x.x.x.x.x"), VLOOKUP($C669, Parameter!$A$4:$L$5000, 4, FALSE), "")</f>
        <v/>
      </c>
      <c r="BY669" s="56">
        <f t="shared" si="285"/>
        <v>0</v>
      </c>
      <c r="BZ669" s="55" t="str">
        <f t="shared" si="286"/>
        <v>Intra</v>
      </c>
      <c r="CA669" s="55" t="str">
        <f>IF($BZ669="Ekstra", Parameter3!$B$2, "")</f>
        <v/>
      </c>
      <c r="CB669" s="55" t="str">
        <f>IF($BZ669="Ekstra", Parameter3!$C$2, "")</f>
        <v/>
      </c>
      <c r="CC669" s="55" t="str">
        <f>IF($BZ669="Ekstra", VLOOKUP($E669, Parameter!$E$3:$N$5000, 9, FALSE), "")</f>
        <v/>
      </c>
      <c r="CD669" s="55" t="str">
        <f>IF($BZ669="Ekstra", VLOOKUP($E669, Parameter!$E$3:$N$5000, 10, FALSE), "")</f>
        <v/>
      </c>
      <c r="CE669" s="56">
        <f t="shared" si="287"/>
        <v>0</v>
      </c>
      <c r="CF669" s="55" t="str">
        <f t="shared" si="288"/>
        <v/>
      </c>
      <c r="CG669" s="55" t="str">
        <f t="shared" si="288"/>
        <v/>
      </c>
      <c r="CH669" s="55" t="str">
        <f t="shared" si="289"/>
        <v/>
      </c>
      <c r="CI669" s="55" t="str">
        <f>IF($F669="x.x.x.x.x.x.x", VLOOKUP($C669, Parameter!$A$4:$L$5000, 4, FALSE), "")</f>
        <v/>
      </c>
      <c r="CJ669" s="56">
        <f t="shared" si="290"/>
        <v>0</v>
      </c>
      <c r="CM669" s="4" t="str">
        <f t="shared" si="291"/>
        <v>...-...-.....</v>
      </c>
      <c r="CN669" s="57">
        <f t="shared" si="292"/>
        <v>0</v>
      </c>
      <c r="CO669" s="58">
        <f t="shared" si="293"/>
        <v>0</v>
      </c>
      <c r="CP669" s="4" t="str">
        <f t="shared" si="294"/>
        <v/>
      </c>
      <c r="CQ669" s="4" t="b">
        <f t="shared" si="295"/>
        <v>0</v>
      </c>
      <c r="CR669" s="4" t="str">
        <f t="shared" si="296"/>
        <v/>
      </c>
      <c r="CS669" s="4" t="str">
        <f t="shared" si="297"/>
        <v/>
      </c>
      <c r="CT669" s="91" t="b">
        <f t="shared" si="273"/>
        <v>0</v>
      </c>
    </row>
    <row r="670" spans="1:98" s="4" customFormat="1" x14ac:dyDescent="0.25">
      <c r="A670" s="50" t="str">
        <f t="shared" si="274"/>
        <v>...</v>
      </c>
      <c r="B670" s="50" t="str">
        <f t="shared" si="275"/>
        <v>...</v>
      </c>
      <c r="C670" s="50" t="str">
        <f t="shared" si="276"/>
        <v>.....</v>
      </c>
      <c r="D670" s="50" t="str">
        <f>IF($C670=".....","",_xlfn.IFNA(VLOOKUP($C670, Parameter!$A$4:$L$5000, 3, FALSE), ""))</f>
        <v/>
      </c>
      <c r="E670" s="50" t="str">
        <f t="shared" si="277"/>
        <v>.....</v>
      </c>
      <c r="F670" s="50" t="str">
        <f t="shared" si="278"/>
        <v>......</v>
      </c>
      <c r="G670" s="50" t="str">
        <f t="shared" si="279"/>
        <v>...</v>
      </c>
      <c r="H670" s="40">
        <f>IF(E670=".....", 0, _xlfn.IFNA(VLOOKUP($E670, Parameter2!$A$2:$C$5000, 3, FALSE), 0))</f>
        <v>0</v>
      </c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18" t="str">
        <f>IF(C670=".....","",_xlfn.IFNA(VLOOKUP($C670, Parameter!$A$4:$B$5000, 2, FALSE), "Kode belanja salah :("))</f>
        <v/>
      </c>
      <c r="X670" s="35"/>
      <c r="Y670" s="121"/>
      <c r="Z670" s="17"/>
      <c r="AA670" s="20"/>
      <c r="AB670" s="41" t="str">
        <f>IF($C670=".....","",VLOOKUP($C670, Parameter!$A$4:$L$5000, 6, FALSE))</f>
        <v/>
      </c>
      <c r="AC670" s="41" t="str">
        <f>IF($C670=".....","",VLOOKUP($C670, Parameter!$A$4:$L$5000, 7, FALSE))</f>
        <v/>
      </c>
      <c r="AD670" s="41" t="str">
        <f>IF($C670=".....","",VLOOKUP($C670, Parameter!$A$4:$L$5000, 8, FALSE))</f>
        <v/>
      </c>
      <c r="AE670" s="41" t="str">
        <f>IF($C670=".....","",VLOOKUP($C670, Parameter!$A$4:$L$5000, 9, FALSE))</f>
        <v/>
      </c>
      <c r="AF670" s="41" t="str">
        <f>IF($C670=".....","",VLOOKUP($C670, Parameter!$A$4:$L$5000, 10, FALSE))</f>
        <v/>
      </c>
      <c r="AG670" s="41" t="str">
        <f>IF($C670=".....","",VLOOKUP($C670, Parameter!$A$4:$L$5000, 11, FALSE))</f>
        <v/>
      </c>
      <c r="AH670" s="41" t="str">
        <f>IF($C670="..0.0.0.000","",_xlfn.IFNA(VLOOKUP($C670, Parameter!$A$4:$L$5000, 12, FALSE), ""))</f>
        <v/>
      </c>
      <c r="AI670" s="39"/>
      <c r="AJ670" s="39"/>
      <c r="AK670" s="39"/>
      <c r="AL670" s="39"/>
      <c r="AM670" s="39"/>
      <c r="AN670" s="39"/>
      <c r="AO670" s="39"/>
      <c r="AP670" s="41" t="str">
        <f>IF(F670="......", "", _xlfn.IFNA(VLOOKUP(F670, Parameter2!$D$2:$E$15000, 2, FALSE), "Kode aset salah :("))</f>
        <v/>
      </c>
      <c r="AQ670" s="39"/>
      <c r="AR670" s="51"/>
      <c r="AS670" s="52"/>
      <c r="AT670" s="53">
        <f t="shared" si="280"/>
        <v>0</v>
      </c>
      <c r="AU670" s="39" t="str">
        <f t="shared" si="281"/>
        <v/>
      </c>
      <c r="AV670" s="39" t="str">
        <f t="shared" si="282"/>
        <v/>
      </c>
      <c r="AW670" s="39" t="str">
        <f t="shared" si="283"/>
        <v/>
      </c>
      <c r="AX670" s="39" t="str">
        <f t="shared" si="284"/>
        <v/>
      </c>
      <c r="AY670" s="41" t="str">
        <f>IF(G670="...", "", VLOOKUP(G670, UPB!$A$3:$B$5000, 2, FALSE))</f>
        <v/>
      </c>
      <c r="AZ670" s="84"/>
      <c r="BA670" s="76"/>
      <c r="BB670" s="65"/>
      <c r="BC670" s="65"/>
      <c r="BD670" s="54"/>
      <c r="BE670" s="65"/>
      <c r="BF670" s="65"/>
      <c r="BG670" s="65"/>
      <c r="BH670" s="65"/>
      <c r="BI670" s="65"/>
      <c r="BJ670" s="65"/>
      <c r="BK670" s="65"/>
      <c r="BL670" s="65"/>
      <c r="BM670" s="65"/>
      <c r="BN670" s="70"/>
      <c r="BO670" s="65"/>
      <c r="BP670" s="65"/>
      <c r="BQ670" s="65"/>
      <c r="BR670" s="65"/>
      <c r="BS670" s="65"/>
      <c r="BT670" s="65"/>
      <c r="BU670" s="55" t="str">
        <f>IF(AND($D670 &lt;&gt; "", $D670 &lt;&gt; $E670, $F670 &lt;&gt; "x.x.x.x.x.x.x"), VLOOKUP($E670, Parameter!$E$3:$N$5000, 9, FALSE), "")</f>
        <v/>
      </c>
      <c r="BV670" s="55" t="str">
        <f>IF(AND($D670 &lt;&gt; "", $D670 &lt;&gt; $E670, $F670 &lt;&gt; "x.x.x.x.x.x.x"), VLOOKUP($E670, Parameter!$E$3:$N$5000, 10, FALSE), "")</f>
        <v/>
      </c>
      <c r="BW670" s="55" t="str">
        <f>IF(AND($D670 &lt;&gt; "", $D670 &lt;&gt; $E670, $F670 &lt;&gt; "x.x.x.x.x.x.x"), VLOOKUP($C670, Parameter!$A$4:$L$5000, 3, FALSE), "")</f>
        <v/>
      </c>
      <c r="BX670" s="55" t="str">
        <f>IF(AND($D670 &lt;&gt; "", $D670 &lt;&gt; $E670, $F670 &lt;&gt; "x.x.x.x.x.x.x"), VLOOKUP($C670, Parameter!$A$4:$L$5000, 4, FALSE), "")</f>
        <v/>
      </c>
      <c r="BY670" s="56">
        <f t="shared" si="285"/>
        <v>0</v>
      </c>
      <c r="BZ670" s="55" t="str">
        <f t="shared" si="286"/>
        <v>Intra</v>
      </c>
      <c r="CA670" s="55" t="str">
        <f>IF($BZ670="Ekstra", Parameter3!$B$2, "")</f>
        <v/>
      </c>
      <c r="CB670" s="55" t="str">
        <f>IF($BZ670="Ekstra", Parameter3!$C$2, "")</f>
        <v/>
      </c>
      <c r="CC670" s="55" t="str">
        <f>IF($BZ670="Ekstra", VLOOKUP($E670, Parameter!$E$3:$N$5000, 9, FALSE), "")</f>
        <v/>
      </c>
      <c r="CD670" s="55" t="str">
        <f>IF($BZ670="Ekstra", VLOOKUP($E670, Parameter!$E$3:$N$5000, 10, FALSE), "")</f>
        <v/>
      </c>
      <c r="CE670" s="56">
        <f t="shared" si="287"/>
        <v>0</v>
      </c>
      <c r="CF670" s="55" t="str">
        <f t="shared" si="288"/>
        <v/>
      </c>
      <c r="CG670" s="55" t="str">
        <f t="shared" si="288"/>
        <v/>
      </c>
      <c r="CH670" s="55" t="str">
        <f t="shared" si="289"/>
        <v/>
      </c>
      <c r="CI670" s="55" t="str">
        <f>IF($F670="x.x.x.x.x.x.x", VLOOKUP($C670, Parameter!$A$4:$L$5000, 4, FALSE), "")</f>
        <v/>
      </c>
      <c r="CJ670" s="56">
        <f t="shared" si="290"/>
        <v>0</v>
      </c>
      <c r="CM670" s="4" t="str">
        <f t="shared" si="291"/>
        <v>...-...-.....</v>
      </c>
      <c r="CN670" s="57">
        <f t="shared" si="292"/>
        <v>0</v>
      </c>
      <c r="CO670" s="58">
        <f t="shared" si="293"/>
        <v>0</v>
      </c>
      <c r="CP670" s="4" t="str">
        <f t="shared" si="294"/>
        <v/>
      </c>
      <c r="CQ670" s="4" t="b">
        <f t="shared" si="295"/>
        <v>0</v>
      </c>
      <c r="CR670" s="4" t="str">
        <f t="shared" si="296"/>
        <v/>
      </c>
      <c r="CS670" s="4" t="str">
        <f t="shared" si="297"/>
        <v/>
      </c>
      <c r="CT670" s="91" t="b">
        <f t="shared" si="273"/>
        <v>0</v>
      </c>
    </row>
    <row r="671" spans="1:98" s="4" customFormat="1" x14ac:dyDescent="0.25">
      <c r="A671" s="50" t="str">
        <f t="shared" si="274"/>
        <v>...</v>
      </c>
      <c r="B671" s="50" t="str">
        <f t="shared" si="275"/>
        <v>...</v>
      </c>
      <c r="C671" s="50" t="str">
        <f t="shared" si="276"/>
        <v>.....</v>
      </c>
      <c r="D671" s="50" t="str">
        <f>IF($C671=".....","",_xlfn.IFNA(VLOOKUP($C671, Parameter!$A$4:$L$5000, 3, FALSE), ""))</f>
        <v/>
      </c>
      <c r="E671" s="50" t="str">
        <f t="shared" si="277"/>
        <v>.....</v>
      </c>
      <c r="F671" s="50" t="str">
        <f t="shared" si="278"/>
        <v>......</v>
      </c>
      <c r="G671" s="50" t="str">
        <f t="shared" si="279"/>
        <v>...</v>
      </c>
      <c r="H671" s="40">
        <f>IF(E671=".....", 0, _xlfn.IFNA(VLOOKUP($E671, Parameter2!$A$2:$C$5000, 3, FALSE), 0))</f>
        <v>0</v>
      </c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18" t="str">
        <f>IF(C671=".....","",_xlfn.IFNA(VLOOKUP($C671, Parameter!$A$4:$B$5000, 2, FALSE), "Kode belanja salah :("))</f>
        <v/>
      </c>
      <c r="X671" s="35"/>
      <c r="Y671" s="121"/>
      <c r="Z671" s="17"/>
      <c r="AA671" s="20"/>
      <c r="AB671" s="41" t="str">
        <f>IF($C671=".....","",VLOOKUP($C671, Parameter!$A$4:$L$5000, 6, FALSE))</f>
        <v/>
      </c>
      <c r="AC671" s="41" t="str">
        <f>IF($C671=".....","",VLOOKUP($C671, Parameter!$A$4:$L$5000, 7, FALSE))</f>
        <v/>
      </c>
      <c r="AD671" s="41" t="str">
        <f>IF($C671=".....","",VLOOKUP($C671, Parameter!$A$4:$L$5000, 8, FALSE))</f>
        <v/>
      </c>
      <c r="AE671" s="41" t="str">
        <f>IF($C671=".....","",VLOOKUP($C671, Parameter!$A$4:$L$5000, 9, FALSE))</f>
        <v/>
      </c>
      <c r="AF671" s="41" t="str">
        <f>IF($C671=".....","",VLOOKUP($C671, Parameter!$A$4:$L$5000, 10, FALSE))</f>
        <v/>
      </c>
      <c r="AG671" s="41" t="str">
        <f>IF($C671=".....","",VLOOKUP($C671, Parameter!$A$4:$L$5000, 11, FALSE))</f>
        <v/>
      </c>
      <c r="AH671" s="41" t="str">
        <f>IF($C671="..0.0.0.000","",_xlfn.IFNA(VLOOKUP($C671, Parameter!$A$4:$L$5000, 12, FALSE), ""))</f>
        <v/>
      </c>
      <c r="AI671" s="39"/>
      <c r="AJ671" s="39"/>
      <c r="AK671" s="39"/>
      <c r="AL671" s="39"/>
      <c r="AM671" s="39"/>
      <c r="AN671" s="39"/>
      <c r="AO671" s="39"/>
      <c r="AP671" s="41" t="str">
        <f>IF(F671="......", "", _xlfn.IFNA(VLOOKUP(F671, Parameter2!$D$2:$E$15000, 2, FALSE), "Kode aset salah :("))</f>
        <v/>
      </c>
      <c r="AQ671" s="39"/>
      <c r="AR671" s="51"/>
      <c r="AS671" s="52"/>
      <c r="AT671" s="53">
        <f t="shared" si="280"/>
        <v>0</v>
      </c>
      <c r="AU671" s="39" t="str">
        <f t="shared" si="281"/>
        <v/>
      </c>
      <c r="AV671" s="39" t="str">
        <f t="shared" si="282"/>
        <v/>
      </c>
      <c r="AW671" s="39" t="str">
        <f t="shared" si="283"/>
        <v/>
      </c>
      <c r="AX671" s="39" t="str">
        <f t="shared" si="284"/>
        <v/>
      </c>
      <c r="AY671" s="41" t="str">
        <f>IF(G671="...", "", VLOOKUP(G671, UPB!$A$3:$B$5000, 2, FALSE))</f>
        <v/>
      </c>
      <c r="AZ671" s="84"/>
      <c r="BA671" s="76"/>
      <c r="BB671" s="65"/>
      <c r="BC671" s="65"/>
      <c r="BD671" s="54"/>
      <c r="BE671" s="65"/>
      <c r="BF671" s="65"/>
      <c r="BG671" s="65"/>
      <c r="BH671" s="65"/>
      <c r="BI671" s="65"/>
      <c r="BJ671" s="65"/>
      <c r="BK671" s="65"/>
      <c r="BL671" s="65"/>
      <c r="BM671" s="65"/>
      <c r="BN671" s="70"/>
      <c r="BO671" s="65"/>
      <c r="BP671" s="65"/>
      <c r="BQ671" s="65"/>
      <c r="BR671" s="65"/>
      <c r="BS671" s="65"/>
      <c r="BT671" s="65"/>
      <c r="BU671" s="55" t="str">
        <f>IF(AND($D671 &lt;&gt; "", $D671 &lt;&gt; $E671, $F671 &lt;&gt; "x.x.x.x.x.x.x"), VLOOKUP($E671, Parameter!$E$3:$N$5000, 9, FALSE), "")</f>
        <v/>
      </c>
      <c r="BV671" s="55" t="str">
        <f>IF(AND($D671 &lt;&gt; "", $D671 &lt;&gt; $E671, $F671 &lt;&gt; "x.x.x.x.x.x.x"), VLOOKUP($E671, Parameter!$E$3:$N$5000, 10, FALSE), "")</f>
        <v/>
      </c>
      <c r="BW671" s="55" t="str">
        <f>IF(AND($D671 &lt;&gt; "", $D671 &lt;&gt; $E671, $F671 &lt;&gt; "x.x.x.x.x.x.x"), VLOOKUP($C671, Parameter!$A$4:$L$5000, 3, FALSE), "")</f>
        <v/>
      </c>
      <c r="BX671" s="55" t="str">
        <f>IF(AND($D671 &lt;&gt; "", $D671 &lt;&gt; $E671, $F671 &lt;&gt; "x.x.x.x.x.x.x"), VLOOKUP($C671, Parameter!$A$4:$L$5000, 4, FALSE), "")</f>
        <v/>
      </c>
      <c r="BY671" s="56">
        <f t="shared" si="285"/>
        <v>0</v>
      </c>
      <c r="BZ671" s="55" t="str">
        <f t="shared" si="286"/>
        <v>Intra</v>
      </c>
      <c r="CA671" s="55" t="str">
        <f>IF($BZ671="Ekstra", Parameter3!$B$2, "")</f>
        <v/>
      </c>
      <c r="CB671" s="55" t="str">
        <f>IF($BZ671="Ekstra", Parameter3!$C$2, "")</f>
        <v/>
      </c>
      <c r="CC671" s="55" t="str">
        <f>IF($BZ671="Ekstra", VLOOKUP($E671, Parameter!$E$3:$N$5000, 9, FALSE), "")</f>
        <v/>
      </c>
      <c r="CD671" s="55" t="str">
        <f>IF($BZ671="Ekstra", VLOOKUP($E671, Parameter!$E$3:$N$5000, 10, FALSE), "")</f>
        <v/>
      </c>
      <c r="CE671" s="56">
        <f t="shared" si="287"/>
        <v>0</v>
      </c>
      <c r="CF671" s="55" t="str">
        <f t="shared" si="288"/>
        <v/>
      </c>
      <c r="CG671" s="55" t="str">
        <f t="shared" si="288"/>
        <v/>
      </c>
      <c r="CH671" s="55" t="str">
        <f t="shared" si="289"/>
        <v/>
      </c>
      <c r="CI671" s="55" t="str">
        <f>IF($F671="x.x.x.x.x.x.x", VLOOKUP($C671, Parameter!$A$4:$L$5000, 4, FALSE), "")</f>
        <v/>
      </c>
      <c r="CJ671" s="56">
        <f t="shared" si="290"/>
        <v>0</v>
      </c>
      <c r="CM671" s="4" t="str">
        <f t="shared" si="291"/>
        <v>...-...-.....</v>
      </c>
      <c r="CN671" s="57">
        <f t="shared" si="292"/>
        <v>0</v>
      </c>
      <c r="CO671" s="58">
        <f t="shared" si="293"/>
        <v>0</v>
      </c>
      <c r="CP671" s="4" t="str">
        <f t="shared" si="294"/>
        <v/>
      </c>
      <c r="CQ671" s="4" t="b">
        <f t="shared" si="295"/>
        <v>0</v>
      </c>
      <c r="CR671" s="4" t="str">
        <f t="shared" si="296"/>
        <v/>
      </c>
      <c r="CS671" s="4" t="str">
        <f t="shared" si="297"/>
        <v/>
      </c>
      <c r="CT671" s="91" t="b">
        <f t="shared" si="273"/>
        <v>0</v>
      </c>
    </row>
    <row r="672" spans="1:98" s="4" customFormat="1" x14ac:dyDescent="0.25">
      <c r="A672" s="50" t="str">
        <f t="shared" si="274"/>
        <v>...</v>
      </c>
      <c r="B672" s="50" t="str">
        <f t="shared" si="275"/>
        <v>...</v>
      </c>
      <c r="C672" s="50" t="str">
        <f t="shared" si="276"/>
        <v>.....</v>
      </c>
      <c r="D672" s="50" t="str">
        <f>IF($C672=".....","",_xlfn.IFNA(VLOOKUP($C672, Parameter!$A$4:$L$5000, 3, FALSE), ""))</f>
        <v/>
      </c>
      <c r="E672" s="50" t="str">
        <f t="shared" si="277"/>
        <v>.....</v>
      </c>
      <c r="F672" s="50" t="str">
        <f t="shared" si="278"/>
        <v>......</v>
      </c>
      <c r="G672" s="50" t="str">
        <f t="shared" si="279"/>
        <v>...</v>
      </c>
      <c r="H672" s="40">
        <f>IF(E672=".....", 0, _xlfn.IFNA(VLOOKUP($E672, Parameter2!$A$2:$C$5000, 3, FALSE), 0))</f>
        <v>0</v>
      </c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18" t="str">
        <f>IF(C672=".....","",_xlfn.IFNA(VLOOKUP($C672, Parameter!$A$4:$B$5000, 2, FALSE), "Kode belanja salah :("))</f>
        <v/>
      </c>
      <c r="X672" s="35"/>
      <c r="Y672" s="121"/>
      <c r="Z672" s="17"/>
      <c r="AA672" s="20"/>
      <c r="AB672" s="41" t="str">
        <f>IF($C672=".....","",VLOOKUP($C672, Parameter!$A$4:$L$5000, 6, FALSE))</f>
        <v/>
      </c>
      <c r="AC672" s="41" t="str">
        <f>IF($C672=".....","",VLOOKUP($C672, Parameter!$A$4:$L$5000, 7, FALSE))</f>
        <v/>
      </c>
      <c r="AD672" s="41" t="str">
        <f>IF($C672=".....","",VLOOKUP($C672, Parameter!$A$4:$L$5000, 8, FALSE))</f>
        <v/>
      </c>
      <c r="AE672" s="41" t="str">
        <f>IF($C672=".....","",VLOOKUP($C672, Parameter!$A$4:$L$5000, 9, FALSE))</f>
        <v/>
      </c>
      <c r="AF672" s="41" t="str">
        <f>IF($C672=".....","",VLOOKUP($C672, Parameter!$A$4:$L$5000, 10, FALSE))</f>
        <v/>
      </c>
      <c r="AG672" s="41" t="str">
        <f>IF($C672=".....","",VLOOKUP($C672, Parameter!$A$4:$L$5000, 11, FALSE))</f>
        <v/>
      </c>
      <c r="AH672" s="41" t="str">
        <f>IF($C672="..0.0.0.000","",_xlfn.IFNA(VLOOKUP($C672, Parameter!$A$4:$L$5000, 12, FALSE), ""))</f>
        <v/>
      </c>
      <c r="AI672" s="39"/>
      <c r="AJ672" s="39"/>
      <c r="AK672" s="39"/>
      <c r="AL672" s="39"/>
      <c r="AM672" s="39"/>
      <c r="AN672" s="39"/>
      <c r="AO672" s="39"/>
      <c r="AP672" s="41" t="str">
        <f>IF(F672="......", "", _xlfn.IFNA(VLOOKUP(F672, Parameter2!$D$2:$E$15000, 2, FALSE), "Kode aset salah :("))</f>
        <v/>
      </c>
      <c r="AQ672" s="39"/>
      <c r="AR672" s="51"/>
      <c r="AS672" s="52"/>
      <c r="AT672" s="53">
        <f t="shared" si="280"/>
        <v>0</v>
      </c>
      <c r="AU672" s="39" t="str">
        <f t="shared" si="281"/>
        <v/>
      </c>
      <c r="AV672" s="39" t="str">
        <f t="shared" si="282"/>
        <v/>
      </c>
      <c r="AW672" s="39" t="str">
        <f t="shared" si="283"/>
        <v/>
      </c>
      <c r="AX672" s="39" t="str">
        <f t="shared" si="284"/>
        <v/>
      </c>
      <c r="AY672" s="41" t="str">
        <f>IF(G672="...", "", VLOOKUP(G672, UPB!$A$3:$B$5000, 2, FALSE))</f>
        <v/>
      </c>
      <c r="AZ672" s="84"/>
      <c r="BA672" s="76"/>
      <c r="BB672" s="65"/>
      <c r="BC672" s="65"/>
      <c r="BD672" s="54"/>
      <c r="BE672" s="65"/>
      <c r="BF672" s="65"/>
      <c r="BG672" s="65"/>
      <c r="BH672" s="65"/>
      <c r="BI672" s="65"/>
      <c r="BJ672" s="65"/>
      <c r="BK672" s="65"/>
      <c r="BL672" s="65"/>
      <c r="BM672" s="65"/>
      <c r="BN672" s="70"/>
      <c r="BO672" s="65"/>
      <c r="BP672" s="65"/>
      <c r="BQ672" s="65"/>
      <c r="BR672" s="65"/>
      <c r="BS672" s="65"/>
      <c r="BT672" s="65"/>
      <c r="BU672" s="55" t="str">
        <f>IF(AND($D672 &lt;&gt; "", $D672 &lt;&gt; $E672, $F672 &lt;&gt; "x.x.x.x.x.x.x"), VLOOKUP($E672, Parameter!$E$3:$N$5000, 9, FALSE), "")</f>
        <v/>
      </c>
      <c r="BV672" s="55" t="str">
        <f>IF(AND($D672 &lt;&gt; "", $D672 &lt;&gt; $E672, $F672 &lt;&gt; "x.x.x.x.x.x.x"), VLOOKUP($E672, Parameter!$E$3:$N$5000, 10, FALSE), "")</f>
        <v/>
      </c>
      <c r="BW672" s="55" t="str">
        <f>IF(AND($D672 &lt;&gt; "", $D672 &lt;&gt; $E672, $F672 &lt;&gt; "x.x.x.x.x.x.x"), VLOOKUP($C672, Parameter!$A$4:$L$5000, 3, FALSE), "")</f>
        <v/>
      </c>
      <c r="BX672" s="55" t="str">
        <f>IF(AND($D672 &lt;&gt; "", $D672 &lt;&gt; $E672, $F672 &lt;&gt; "x.x.x.x.x.x.x"), VLOOKUP($C672, Parameter!$A$4:$L$5000, 4, FALSE), "")</f>
        <v/>
      </c>
      <c r="BY672" s="56">
        <f t="shared" si="285"/>
        <v>0</v>
      </c>
      <c r="BZ672" s="55" t="str">
        <f t="shared" si="286"/>
        <v>Intra</v>
      </c>
      <c r="CA672" s="55" t="str">
        <f>IF($BZ672="Ekstra", Parameter3!$B$2, "")</f>
        <v/>
      </c>
      <c r="CB672" s="55" t="str">
        <f>IF($BZ672="Ekstra", Parameter3!$C$2, "")</f>
        <v/>
      </c>
      <c r="CC672" s="55" t="str">
        <f>IF($BZ672="Ekstra", VLOOKUP($E672, Parameter!$E$3:$N$5000, 9, FALSE), "")</f>
        <v/>
      </c>
      <c r="CD672" s="55" t="str">
        <f>IF($BZ672="Ekstra", VLOOKUP($E672, Parameter!$E$3:$N$5000, 10, FALSE), "")</f>
        <v/>
      </c>
      <c r="CE672" s="56">
        <f t="shared" si="287"/>
        <v>0</v>
      </c>
      <c r="CF672" s="55" t="str">
        <f t="shared" ref="CF672:CG691" si="298">IF($F672="x.x.x.x.x.x.x", "x.x.x.x.x.x", "")</f>
        <v/>
      </c>
      <c r="CG672" s="55" t="str">
        <f t="shared" si="298"/>
        <v/>
      </c>
      <c r="CH672" s="55" t="str">
        <f t="shared" si="289"/>
        <v/>
      </c>
      <c r="CI672" s="55" t="str">
        <f>IF($F672="x.x.x.x.x.x.x", VLOOKUP($C672, Parameter!$A$4:$L$5000, 4, FALSE), "")</f>
        <v/>
      </c>
      <c r="CJ672" s="56">
        <f t="shared" si="290"/>
        <v>0</v>
      </c>
      <c r="CM672" s="4" t="str">
        <f t="shared" si="291"/>
        <v>...-...-.....</v>
      </c>
      <c r="CN672" s="57">
        <f t="shared" si="292"/>
        <v>0</v>
      </c>
      <c r="CO672" s="58">
        <f t="shared" si="293"/>
        <v>0</v>
      </c>
      <c r="CP672" s="4" t="str">
        <f t="shared" si="294"/>
        <v/>
      </c>
      <c r="CQ672" s="4" t="b">
        <f t="shared" si="295"/>
        <v>0</v>
      </c>
      <c r="CR672" s="4" t="str">
        <f t="shared" si="296"/>
        <v/>
      </c>
      <c r="CS672" s="4" t="str">
        <f t="shared" si="297"/>
        <v/>
      </c>
      <c r="CT672" s="91" t="b">
        <f t="shared" si="273"/>
        <v>0</v>
      </c>
    </row>
    <row r="673" spans="1:98" s="4" customFormat="1" x14ac:dyDescent="0.25">
      <c r="A673" s="50" t="str">
        <f t="shared" si="274"/>
        <v>...</v>
      </c>
      <c r="B673" s="50" t="str">
        <f t="shared" si="275"/>
        <v>...</v>
      </c>
      <c r="C673" s="50" t="str">
        <f t="shared" si="276"/>
        <v>.....</v>
      </c>
      <c r="D673" s="50" t="str">
        <f>IF($C673=".....","",_xlfn.IFNA(VLOOKUP($C673, Parameter!$A$4:$L$5000, 3, FALSE), ""))</f>
        <v/>
      </c>
      <c r="E673" s="50" t="str">
        <f t="shared" si="277"/>
        <v>.....</v>
      </c>
      <c r="F673" s="50" t="str">
        <f t="shared" si="278"/>
        <v>......</v>
      </c>
      <c r="G673" s="50" t="str">
        <f t="shared" si="279"/>
        <v>...</v>
      </c>
      <c r="H673" s="40">
        <f>IF(E673=".....", 0, _xlfn.IFNA(VLOOKUP($E673, Parameter2!$A$2:$C$5000, 3, FALSE), 0))</f>
        <v>0</v>
      </c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18" t="str">
        <f>IF(C673=".....","",_xlfn.IFNA(VLOOKUP($C673, Parameter!$A$4:$B$5000, 2, FALSE), "Kode belanja salah :("))</f>
        <v/>
      </c>
      <c r="X673" s="35"/>
      <c r="Y673" s="121"/>
      <c r="Z673" s="17"/>
      <c r="AA673" s="20"/>
      <c r="AB673" s="41" t="str">
        <f>IF($C673=".....","",VLOOKUP($C673, Parameter!$A$4:$L$5000, 6, FALSE))</f>
        <v/>
      </c>
      <c r="AC673" s="41" t="str">
        <f>IF($C673=".....","",VLOOKUP($C673, Parameter!$A$4:$L$5000, 7, FALSE))</f>
        <v/>
      </c>
      <c r="AD673" s="41" t="str">
        <f>IF($C673=".....","",VLOOKUP($C673, Parameter!$A$4:$L$5000, 8, FALSE))</f>
        <v/>
      </c>
      <c r="AE673" s="41" t="str">
        <f>IF($C673=".....","",VLOOKUP($C673, Parameter!$A$4:$L$5000, 9, FALSE))</f>
        <v/>
      </c>
      <c r="AF673" s="41" t="str">
        <f>IF($C673=".....","",VLOOKUP($C673, Parameter!$A$4:$L$5000, 10, FALSE))</f>
        <v/>
      </c>
      <c r="AG673" s="41" t="str">
        <f>IF($C673=".....","",VLOOKUP($C673, Parameter!$A$4:$L$5000, 11, FALSE))</f>
        <v/>
      </c>
      <c r="AH673" s="41" t="str">
        <f>IF($C673="..0.0.0.000","",_xlfn.IFNA(VLOOKUP($C673, Parameter!$A$4:$L$5000, 12, FALSE), ""))</f>
        <v/>
      </c>
      <c r="AI673" s="39"/>
      <c r="AJ673" s="39"/>
      <c r="AK673" s="39"/>
      <c r="AL673" s="39"/>
      <c r="AM673" s="39"/>
      <c r="AN673" s="39"/>
      <c r="AO673" s="39"/>
      <c r="AP673" s="41" t="str">
        <f>IF(F673="......", "", _xlfn.IFNA(VLOOKUP(F673, Parameter2!$D$2:$E$15000, 2, FALSE), "Kode aset salah :("))</f>
        <v/>
      </c>
      <c r="AQ673" s="39"/>
      <c r="AR673" s="51"/>
      <c r="AS673" s="52"/>
      <c r="AT673" s="53">
        <f t="shared" si="280"/>
        <v>0</v>
      </c>
      <c r="AU673" s="39" t="str">
        <f t="shared" si="281"/>
        <v/>
      </c>
      <c r="AV673" s="39" t="str">
        <f t="shared" si="282"/>
        <v/>
      </c>
      <c r="AW673" s="39" t="str">
        <f t="shared" si="283"/>
        <v/>
      </c>
      <c r="AX673" s="39" t="str">
        <f t="shared" si="284"/>
        <v/>
      </c>
      <c r="AY673" s="41" t="str">
        <f>IF(G673="...", "", VLOOKUP(G673, UPB!$A$3:$B$5000, 2, FALSE))</f>
        <v/>
      </c>
      <c r="AZ673" s="84"/>
      <c r="BA673" s="76"/>
      <c r="BB673" s="65"/>
      <c r="BC673" s="65"/>
      <c r="BD673" s="54"/>
      <c r="BE673" s="65"/>
      <c r="BF673" s="65"/>
      <c r="BG673" s="65"/>
      <c r="BH673" s="65"/>
      <c r="BI673" s="65"/>
      <c r="BJ673" s="65"/>
      <c r="BK673" s="65"/>
      <c r="BL673" s="65"/>
      <c r="BM673" s="65"/>
      <c r="BN673" s="70"/>
      <c r="BO673" s="65"/>
      <c r="BP673" s="65"/>
      <c r="BQ673" s="65"/>
      <c r="BR673" s="65"/>
      <c r="BS673" s="65"/>
      <c r="BT673" s="65"/>
      <c r="BU673" s="55" t="str">
        <f>IF(AND($D673 &lt;&gt; "", $D673 &lt;&gt; $E673, $F673 &lt;&gt; "x.x.x.x.x.x.x"), VLOOKUP($E673, Parameter!$E$3:$N$5000, 9, FALSE), "")</f>
        <v/>
      </c>
      <c r="BV673" s="55" t="str">
        <f>IF(AND($D673 &lt;&gt; "", $D673 &lt;&gt; $E673, $F673 &lt;&gt; "x.x.x.x.x.x.x"), VLOOKUP($E673, Parameter!$E$3:$N$5000, 10, FALSE), "")</f>
        <v/>
      </c>
      <c r="BW673" s="55" t="str">
        <f>IF(AND($D673 &lt;&gt; "", $D673 &lt;&gt; $E673, $F673 &lt;&gt; "x.x.x.x.x.x.x"), VLOOKUP($C673, Parameter!$A$4:$L$5000, 3, FALSE), "")</f>
        <v/>
      </c>
      <c r="BX673" s="55" t="str">
        <f>IF(AND($D673 &lt;&gt; "", $D673 &lt;&gt; $E673, $F673 &lt;&gt; "x.x.x.x.x.x.x"), VLOOKUP($C673, Parameter!$A$4:$L$5000, 4, FALSE), "")</f>
        <v/>
      </c>
      <c r="BY673" s="56">
        <f t="shared" si="285"/>
        <v>0</v>
      </c>
      <c r="BZ673" s="55" t="str">
        <f t="shared" si="286"/>
        <v>Intra</v>
      </c>
      <c r="CA673" s="55" t="str">
        <f>IF($BZ673="Ekstra", Parameter3!$B$2, "")</f>
        <v/>
      </c>
      <c r="CB673" s="55" t="str">
        <f>IF($BZ673="Ekstra", Parameter3!$C$2, "")</f>
        <v/>
      </c>
      <c r="CC673" s="55" t="str">
        <f>IF($BZ673="Ekstra", VLOOKUP($E673, Parameter!$E$3:$N$5000, 9, FALSE), "")</f>
        <v/>
      </c>
      <c r="CD673" s="55" t="str">
        <f>IF($BZ673="Ekstra", VLOOKUP($E673, Parameter!$E$3:$N$5000, 10, FALSE), "")</f>
        <v/>
      </c>
      <c r="CE673" s="56">
        <f t="shared" si="287"/>
        <v>0</v>
      </c>
      <c r="CF673" s="55" t="str">
        <f t="shared" si="298"/>
        <v/>
      </c>
      <c r="CG673" s="55" t="str">
        <f t="shared" si="298"/>
        <v/>
      </c>
      <c r="CH673" s="55" t="str">
        <f t="shared" si="289"/>
        <v/>
      </c>
      <c r="CI673" s="55" t="str">
        <f>IF($F673="x.x.x.x.x.x.x", VLOOKUP($C673, Parameter!$A$4:$L$5000, 4, FALSE), "")</f>
        <v/>
      </c>
      <c r="CJ673" s="56">
        <f t="shared" si="290"/>
        <v>0</v>
      </c>
      <c r="CM673" s="4" t="str">
        <f t="shared" si="291"/>
        <v>...-...-.....</v>
      </c>
      <c r="CN673" s="57">
        <f t="shared" si="292"/>
        <v>0</v>
      </c>
      <c r="CO673" s="58">
        <f t="shared" si="293"/>
        <v>0</v>
      </c>
      <c r="CP673" s="4" t="str">
        <f t="shared" si="294"/>
        <v/>
      </c>
      <c r="CQ673" s="4" t="b">
        <f t="shared" si="295"/>
        <v>0</v>
      </c>
      <c r="CR673" s="4" t="str">
        <f t="shared" si="296"/>
        <v/>
      </c>
      <c r="CS673" s="4" t="str">
        <f t="shared" si="297"/>
        <v/>
      </c>
      <c r="CT673" s="91" t="b">
        <f t="shared" si="273"/>
        <v>0</v>
      </c>
    </row>
    <row r="674" spans="1:98" s="4" customFormat="1" x14ac:dyDescent="0.25">
      <c r="A674" s="50" t="str">
        <f t="shared" si="274"/>
        <v>...</v>
      </c>
      <c r="B674" s="50" t="str">
        <f t="shared" si="275"/>
        <v>...</v>
      </c>
      <c r="C674" s="50" t="str">
        <f t="shared" si="276"/>
        <v>.....</v>
      </c>
      <c r="D674" s="50" t="str">
        <f>IF($C674=".....","",_xlfn.IFNA(VLOOKUP($C674, Parameter!$A$4:$L$5000, 3, FALSE), ""))</f>
        <v/>
      </c>
      <c r="E674" s="50" t="str">
        <f t="shared" si="277"/>
        <v>.....</v>
      </c>
      <c r="F674" s="50" t="str">
        <f t="shared" si="278"/>
        <v>......</v>
      </c>
      <c r="G674" s="50" t="str">
        <f t="shared" si="279"/>
        <v>...</v>
      </c>
      <c r="H674" s="40">
        <f>IF(E674=".....", 0, _xlfn.IFNA(VLOOKUP($E674, Parameter2!$A$2:$C$5000, 3, FALSE), 0))</f>
        <v>0</v>
      </c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18" t="str">
        <f>IF(C674=".....","",_xlfn.IFNA(VLOOKUP($C674, Parameter!$A$4:$B$5000, 2, FALSE), "Kode belanja salah :("))</f>
        <v/>
      </c>
      <c r="X674" s="35"/>
      <c r="Y674" s="121"/>
      <c r="Z674" s="17"/>
      <c r="AA674" s="20"/>
      <c r="AB674" s="41" t="str">
        <f>IF($C674=".....","",VLOOKUP($C674, Parameter!$A$4:$L$5000, 6, FALSE))</f>
        <v/>
      </c>
      <c r="AC674" s="41" t="str">
        <f>IF($C674=".....","",VLOOKUP($C674, Parameter!$A$4:$L$5000, 7, FALSE))</f>
        <v/>
      </c>
      <c r="AD674" s="41" t="str">
        <f>IF($C674=".....","",VLOOKUP($C674, Parameter!$A$4:$L$5000, 8, FALSE))</f>
        <v/>
      </c>
      <c r="AE674" s="41" t="str">
        <f>IF($C674=".....","",VLOOKUP($C674, Parameter!$A$4:$L$5000, 9, FALSE))</f>
        <v/>
      </c>
      <c r="AF674" s="41" t="str">
        <f>IF($C674=".....","",VLOOKUP($C674, Parameter!$A$4:$L$5000, 10, FALSE))</f>
        <v/>
      </c>
      <c r="AG674" s="41" t="str">
        <f>IF($C674=".....","",VLOOKUP($C674, Parameter!$A$4:$L$5000, 11, FALSE))</f>
        <v/>
      </c>
      <c r="AH674" s="41" t="str">
        <f>IF($C674="..0.0.0.000","",_xlfn.IFNA(VLOOKUP($C674, Parameter!$A$4:$L$5000, 12, FALSE), ""))</f>
        <v/>
      </c>
      <c r="AI674" s="39"/>
      <c r="AJ674" s="39"/>
      <c r="AK674" s="39"/>
      <c r="AL674" s="39"/>
      <c r="AM674" s="39"/>
      <c r="AN674" s="39"/>
      <c r="AO674" s="39"/>
      <c r="AP674" s="41" t="str">
        <f>IF(F674="......", "", _xlfn.IFNA(VLOOKUP(F674, Parameter2!$D$2:$E$15000, 2, FALSE), "Kode aset salah :("))</f>
        <v/>
      </c>
      <c r="AQ674" s="39"/>
      <c r="AR674" s="51"/>
      <c r="AS674" s="52"/>
      <c r="AT674" s="53">
        <f t="shared" si="280"/>
        <v>0</v>
      </c>
      <c r="AU674" s="39" t="str">
        <f t="shared" si="281"/>
        <v/>
      </c>
      <c r="AV674" s="39" t="str">
        <f t="shared" si="282"/>
        <v/>
      </c>
      <c r="AW674" s="39" t="str">
        <f t="shared" si="283"/>
        <v/>
      </c>
      <c r="AX674" s="39" t="str">
        <f t="shared" si="284"/>
        <v/>
      </c>
      <c r="AY674" s="41" t="str">
        <f>IF(G674="...", "", VLOOKUP(G674, UPB!$A$3:$B$5000, 2, FALSE))</f>
        <v/>
      </c>
      <c r="AZ674" s="84"/>
      <c r="BA674" s="76"/>
      <c r="BB674" s="65"/>
      <c r="BC674" s="65"/>
      <c r="BD674" s="54"/>
      <c r="BE674" s="65"/>
      <c r="BF674" s="65"/>
      <c r="BG674" s="65"/>
      <c r="BH674" s="65"/>
      <c r="BI674" s="65"/>
      <c r="BJ674" s="65"/>
      <c r="BK674" s="65"/>
      <c r="BL674" s="65"/>
      <c r="BM674" s="65"/>
      <c r="BN674" s="70"/>
      <c r="BO674" s="65"/>
      <c r="BP674" s="65"/>
      <c r="BQ674" s="65"/>
      <c r="BR674" s="65"/>
      <c r="BS674" s="65"/>
      <c r="BT674" s="65"/>
      <c r="BU674" s="55" t="str">
        <f>IF(AND($D674 &lt;&gt; "", $D674 &lt;&gt; $E674, $F674 &lt;&gt; "x.x.x.x.x.x.x"), VLOOKUP($E674, Parameter!$E$3:$N$5000, 9, FALSE), "")</f>
        <v/>
      </c>
      <c r="BV674" s="55" t="str">
        <f>IF(AND($D674 &lt;&gt; "", $D674 &lt;&gt; $E674, $F674 &lt;&gt; "x.x.x.x.x.x.x"), VLOOKUP($E674, Parameter!$E$3:$N$5000, 10, FALSE), "")</f>
        <v/>
      </c>
      <c r="BW674" s="55" t="str">
        <f>IF(AND($D674 &lt;&gt; "", $D674 &lt;&gt; $E674, $F674 &lt;&gt; "x.x.x.x.x.x.x"), VLOOKUP($C674, Parameter!$A$4:$L$5000, 3, FALSE), "")</f>
        <v/>
      </c>
      <c r="BX674" s="55" t="str">
        <f>IF(AND($D674 &lt;&gt; "", $D674 &lt;&gt; $E674, $F674 &lt;&gt; "x.x.x.x.x.x.x"), VLOOKUP($C674, Parameter!$A$4:$L$5000, 4, FALSE), "")</f>
        <v/>
      </c>
      <c r="BY674" s="56">
        <f t="shared" si="285"/>
        <v>0</v>
      </c>
      <c r="BZ674" s="55" t="str">
        <f t="shared" si="286"/>
        <v>Intra</v>
      </c>
      <c r="CA674" s="55" t="str">
        <f>IF($BZ674="Ekstra", Parameter3!$B$2, "")</f>
        <v/>
      </c>
      <c r="CB674" s="55" t="str">
        <f>IF($BZ674="Ekstra", Parameter3!$C$2, "")</f>
        <v/>
      </c>
      <c r="CC674" s="55" t="str">
        <f>IF($BZ674="Ekstra", VLOOKUP($E674, Parameter!$E$3:$N$5000, 9, FALSE), "")</f>
        <v/>
      </c>
      <c r="CD674" s="55" t="str">
        <f>IF($BZ674="Ekstra", VLOOKUP($E674, Parameter!$E$3:$N$5000, 10, FALSE), "")</f>
        <v/>
      </c>
      <c r="CE674" s="56">
        <f t="shared" si="287"/>
        <v>0</v>
      </c>
      <c r="CF674" s="55" t="str">
        <f t="shared" si="298"/>
        <v/>
      </c>
      <c r="CG674" s="55" t="str">
        <f t="shared" si="298"/>
        <v/>
      </c>
      <c r="CH674" s="55" t="str">
        <f t="shared" si="289"/>
        <v/>
      </c>
      <c r="CI674" s="55" t="str">
        <f>IF($F674="x.x.x.x.x.x.x", VLOOKUP($C674, Parameter!$A$4:$L$5000, 4, FALSE), "")</f>
        <v/>
      </c>
      <c r="CJ674" s="56">
        <f t="shared" si="290"/>
        <v>0</v>
      </c>
      <c r="CM674" s="4" t="str">
        <f t="shared" si="291"/>
        <v>...-...-.....</v>
      </c>
      <c r="CN674" s="57">
        <f t="shared" si="292"/>
        <v>0</v>
      </c>
      <c r="CO674" s="58">
        <f t="shared" si="293"/>
        <v>0</v>
      </c>
      <c r="CP674" s="4" t="str">
        <f t="shared" si="294"/>
        <v/>
      </c>
      <c r="CQ674" s="4" t="b">
        <f t="shared" si="295"/>
        <v>0</v>
      </c>
      <c r="CR674" s="4" t="str">
        <f t="shared" si="296"/>
        <v/>
      </c>
      <c r="CS674" s="4" t="str">
        <f t="shared" si="297"/>
        <v/>
      </c>
      <c r="CT674" s="91" t="b">
        <f t="shared" si="273"/>
        <v>0</v>
      </c>
    </row>
    <row r="675" spans="1:98" s="4" customFormat="1" x14ac:dyDescent="0.25">
      <c r="A675" s="50" t="str">
        <f t="shared" si="274"/>
        <v>...</v>
      </c>
      <c r="B675" s="50" t="str">
        <f t="shared" si="275"/>
        <v>...</v>
      </c>
      <c r="C675" s="50" t="str">
        <f t="shared" si="276"/>
        <v>.....</v>
      </c>
      <c r="D675" s="50" t="str">
        <f>IF($C675=".....","",_xlfn.IFNA(VLOOKUP($C675, Parameter!$A$4:$L$5000, 3, FALSE), ""))</f>
        <v/>
      </c>
      <c r="E675" s="50" t="str">
        <f t="shared" si="277"/>
        <v>.....</v>
      </c>
      <c r="F675" s="50" t="str">
        <f t="shared" si="278"/>
        <v>......</v>
      </c>
      <c r="G675" s="50" t="str">
        <f t="shared" si="279"/>
        <v>...</v>
      </c>
      <c r="H675" s="40">
        <f>IF(E675=".....", 0, _xlfn.IFNA(VLOOKUP($E675, Parameter2!$A$2:$C$5000, 3, FALSE), 0))</f>
        <v>0</v>
      </c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18" t="str">
        <f>IF(C675=".....","",_xlfn.IFNA(VLOOKUP($C675, Parameter!$A$4:$B$5000, 2, FALSE), "Kode belanja salah :("))</f>
        <v/>
      </c>
      <c r="X675" s="35"/>
      <c r="Y675" s="121"/>
      <c r="Z675" s="17"/>
      <c r="AA675" s="20"/>
      <c r="AB675" s="41" t="str">
        <f>IF($C675=".....","",VLOOKUP($C675, Parameter!$A$4:$L$5000, 6, FALSE))</f>
        <v/>
      </c>
      <c r="AC675" s="41" t="str">
        <f>IF($C675=".....","",VLOOKUP($C675, Parameter!$A$4:$L$5000, 7, FALSE))</f>
        <v/>
      </c>
      <c r="AD675" s="41" t="str">
        <f>IF($C675=".....","",VLOOKUP($C675, Parameter!$A$4:$L$5000, 8, FALSE))</f>
        <v/>
      </c>
      <c r="AE675" s="41" t="str">
        <f>IF($C675=".....","",VLOOKUP($C675, Parameter!$A$4:$L$5000, 9, FALSE))</f>
        <v/>
      </c>
      <c r="AF675" s="41" t="str">
        <f>IF($C675=".....","",VLOOKUP($C675, Parameter!$A$4:$L$5000, 10, FALSE))</f>
        <v/>
      </c>
      <c r="AG675" s="41" t="str">
        <f>IF($C675=".....","",VLOOKUP($C675, Parameter!$A$4:$L$5000, 11, FALSE))</f>
        <v/>
      </c>
      <c r="AH675" s="41" t="str">
        <f>IF($C675="..0.0.0.000","",_xlfn.IFNA(VLOOKUP($C675, Parameter!$A$4:$L$5000, 12, FALSE), ""))</f>
        <v/>
      </c>
      <c r="AI675" s="39"/>
      <c r="AJ675" s="39"/>
      <c r="AK675" s="39"/>
      <c r="AL675" s="39"/>
      <c r="AM675" s="39"/>
      <c r="AN675" s="39"/>
      <c r="AO675" s="39"/>
      <c r="AP675" s="41" t="str">
        <f>IF(F675="......", "", _xlfn.IFNA(VLOOKUP(F675, Parameter2!$D$2:$E$15000, 2, FALSE), "Kode aset salah :("))</f>
        <v/>
      </c>
      <c r="AQ675" s="39"/>
      <c r="AR675" s="51"/>
      <c r="AS675" s="52"/>
      <c r="AT675" s="53">
        <f t="shared" si="280"/>
        <v>0</v>
      </c>
      <c r="AU675" s="39" t="str">
        <f t="shared" si="281"/>
        <v/>
      </c>
      <c r="AV675" s="39" t="str">
        <f t="shared" si="282"/>
        <v/>
      </c>
      <c r="AW675" s="39" t="str">
        <f t="shared" si="283"/>
        <v/>
      </c>
      <c r="AX675" s="39" t="str">
        <f t="shared" si="284"/>
        <v/>
      </c>
      <c r="AY675" s="41" t="str">
        <f>IF(G675="...", "", VLOOKUP(G675, UPB!$A$3:$B$5000, 2, FALSE))</f>
        <v/>
      </c>
      <c r="AZ675" s="84"/>
      <c r="BA675" s="76"/>
      <c r="BB675" s="65"/>
      <c r="BC675" s="65"/>
      <c r="BD675" s="54"/>
      <c r="BE675" s="65"/>
      <c r="BF675" s="65"/>
      <c r="BG675" s="65"/>
      <c r="BH675" s="65"/>
      <c r="BI675" s="65"/>
      <c r="BJ675" s="65"/>
      <c r="BK675" s="65"/>
      <c r="BL675" s="65"/>
      <c r="BM675" s="65"/>
      <c r="BN675" s="70"/>
      <c r="BO675" s="65"/>
      <c r="BP675" s="65"/>
      <c r="BQ675" s="65"/>
      <c r="BR675" s="65"/>
      <c r="BS675" s="65"/>
      <c r="BT675" s="65"/>
      <c r="BU675" s="55" t="str">
        <f>IF(AND($D675 &lt;&gt; "", $D675 &lt;&gt; $E675, $F675 &lt;&gt; "x.x.x.x.x.x.x"), VLOOKUP($E675, Parameter!$E$3:$N$5000, 9, FALSE), "")</f>
        <v/>
      </c>
      <c r="BV675" s="55" t="str">
        <f>IF(AND($D675 &lt;&gt; "", $D675 &lt;&gt; $E675, $F675 &lt;&gt; "x.x.x.x.x.x.x"), VLOOKUP($E675, Parameter!$E$3:$N$5000, 10, FALSE), "")</f>
        <v/>
      </c>
      <c r="BW675" s="55" t="str">
        <f>IF(AND($D675 &lt;&gt; "", $D675 &lt;&gt; $E675, $F675 &lt;&gt; "x.x.x.x.x.x.x"), VLOOKUP($C675, Parameter!$A$4:$L$5000, 3, FALSE), "")</f>
        <v/>
      </c>
      <c r="BX675" s="55" t="str">
        <f>IF(AND($D675 &lt;&gt; "", $D675 &lt;&gt; $E675, $F675 &lt;&gt; "x.x.x.x.x.x.x"), VLOOKUP($C675, Parameter!$A$4:$L$5000, 4, FALSE), "")</f>
        <v/>
      </c>
      <c r="BY675" s="56">
        <f t="shared" si="285"/>
        <v>0</v>
      </c>
      <c r="BZ675" s="55" t="str">
        <f t="shared" si="286"/>
        <v>Intra</v>
      </c>
      <c r="CA675" s="55" t="str">
        <f>IF($BZ675="Ekstra", Parameter3!$B$2, "")</f>
        <v/>
      </c>
      <c r="CB675" s="55" t="str">
        <f>IF($BZ675="Ekstra", Parameter3!$C$2, "")</f>
        <v/>
      </c>
      <c r="CC675" s="55" t="str">
        <f>IF($BZ675="Ekstra", VLOOKUP($E675, Parameter!$E$3:$N$5000, 9, FALSE), "")</f>
        <v/>
      </c>
      <c r="CD675" s="55" t="str">
        <f>IF($BZ675="Ekstra", VLOOKUP($E675, Parameter!$E$3:$N$5000, 10, FALSE), "")</f>
        <v/>
      </c>
      <c r="CE675" s="56">
        <f t="shared" si="287"/>
        <v>0</v>
      </c>
      <c r="CF675" s="55" t="str">
        <f t="shared" si="298"/>
        <v/>
      </c>
      <c r="CG675" s="55" t="str">
        <f t="shared" si="298"/>
        <v/>
      </c>
      <c r="CH675" s="55" t="str">
        <f t="shared" si="289"/>
        <v/>
      </c>
      <c r="CI675" s="55" t="str">
        <f>IF($F675="x.x.x.x.x.x.x", VLOOKUP($C675, Parameter!$A$4:$L$5000, 4, FALSE), "")</f>
        <v/>
      </c>
      <c r="CJ675" s="56">
        <f t="shared" si="290"/>
        <v>0</v>
      </c>
      <c r="CM675" s="4" t="str">
        <f t="shared" si="291"/>
        <v>...-...-.....</v>
      </c>
      <c r="CN675" s="57">
        <f t="shared" si="292"/>
        <v>0</v>
      </c>
      <c r="CO675" s="58">
        <f t="shared" si="293"/>
        <v>0</v>
      </c>
      <c r="CP675" s="4" t="str">
        <f t="shared" si="294"/>
        <v/>
      </c>
      <c r="CQ675" s="4" t="b">
        <f t="shared" si="295"/>
        <v>0</v>
      </c>
      <c r="CR675" s="4" t="str">
        <f t="shared" si="296"/>
        <v/>
      </c>
      <c r="CS675" s="4" t="str">
        <f t="shared" si="297"/>
        <v/>
      </c>
      <c r="CT675" s="91" t="b">
        <f t="shared" si="273"/>
        <v>0</v>
      </c>
    </row>
    <row r="676" spans="1:98" s="4" customFormat="1" x14ac:dyDescent="0.25">
      <c r="A676" s="50" t="str">
        <f t="shared" si="274"/>
        <v>...</v>
      </c>
      <c r="B676" s="50" t="str">
        <f t="shared" si="275"/>
        <v>...</v>
      </c>
      <c r="C676" s="50" t="str">
        <f t="shared" si="276"/>
        <v>.....</v>
      </c>
      <c r="D676" s="50" t="str">
        <f>IF($C676=".....","",_xlfn.IFNA(VLOOKUP($C676, Parameter!$A$4:$L$5000, 3, FALSE), ""))</f>
        <v/>
      </c>
      <c r="E676" s="50" t="str">
        <f t="shared" si="277"/>
        <v>.....</v>
      </c>
      <c r="F676" s="50" t="str">
        <f t="shared" si="278"/>
        <v>......</v>
      </c>
      <c r="G676" s="50" t="str">
        <f t="shared" si="279"/>
        <v>...</v>
      </c>
      <c r="H676" s="40">
        <f>IF(E676=".....", 0, _xlfn.IFNA(VLOOKUP($E676, Parameter2!$A$2:$C$5000, 3, FALSE), 0))</f>
        <v>0</v>
      </c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18" t="str">
        <f>IF(C676=".....","",_xlfn.IFNA(VLOOKUP($C676, Parameter!$A$4:$B$5000, 2, FALSE), "Kode belanja salah :("))</f>
        <v/>
      </c>
      <c r="X676" s="35"/>
      <c r="Y676" s="121"/>
      <c r="Z676" s="17"/>
      <c r="AA676" s="20"/>
      <c r="AB676" s="41" t="str">
        <f>IF($C676=".....","",VLOOKUP($C676, Parameter!$A$4:$L$5000, 6, FALSE))</f>
        <v/>
      </c>
      <c r="AC676" s="41" t="str">
        <f>IF($C676=".....","",VLOOKUP($C676, Parameter!$A$4:$L$5000, 7, FALSE))</f>
        <v/>
      </c>
      <c r="AD676" s="41" t="str">
        <f>IF($C676=".....","",VLOOKUP($C676, Parameter!$A$4:$L$5000, 8, FALSE))</f>
        <v/>
      </c>
      <c r="AE676" s="41" t="str">
        <f>IF($C676=".....","",VLOOKUP($C676, Parameter!$A$4:$L$5000, 9, FALSE))</f>
        <v/>
      </c>
      <c r="AF676" s="41" t="str">
        <f>IF($C676=".....","",VLOOKUP($C676, Parameter!$A$4:$L$5000, 10, FALSE))</f>
        <v/>
      </c>
      <c r="AG676" s="41" t="str">
        <f>IF($C676=".....","",VLOOKUP($C676, Parameter!$A$4:$L$5000, 11, FALSE))</f>
        <v/>
      </c>
      <c r="AH676" s="41" t="str">
        <f>IF($C676="..0.0.0.000","",_xlfn.IFNA(VLOOKUP($C676, Parameter!$A$4:$L$5000, 12, FALSE), ""))</f>
        <v/>
      </c>
      <c r="AI676" s="39"/>
      <c r="AJ676" s="39"/>
      <c r="AK676" s="39"/>
      <c r="AL676" s="39"/>
      <c r="AM676" s="39"/>
      <c r="AN676" s="39"/>
      <c r="AO676" s="39"/>
      <c r="AP676" s="41" t="str">
        <f>IF(F676="......", "", _xlfn.IFNA(VLOOKUP(F676, Parameter2!$D$2:$E$15000, 2, FALSE), "Kode aset salah :("))</f>
        <v/>
      </c>
      <c r="AQ676" s="39"/>
      <c r="AR676" s="51"/>
      <c r="AS676" s="52"/>
      <c r="AT676" s="53">
        <f t="shared" si="280"/>
        <v>0</v>
      </c>
      <c r="AU676" s="39" t="str">
        <f t="shared" si="281"/>
        <v/>
      </c>
      <c r="AV676" s="39" t="str">
        <f t="shared" si="282"/>
        <v/>
      </c>
      <c r="AW676" s="39" t="str">
        <f t="shared" si="283"/>
        <v/>
      </c>
      <c r="AX676" s="39" t="str">
        <f t="shared" si="284"/>
        <v/>
      </c>
      <c r="AY676" s="41" t="str">
        <f>IF(G676="...", "", VLOOKUP(G676, UPB!$A$3:$B$5000, 2, FALSE))</f>
        <v/>
      </c>
      <c r="AZ676" s="84"/>
      <c r="BA676" s="76"/>
      <c r="BB676" s="65"/>
      <c r="BC676" s="65"/>
      <c r="BD676" s="54"/>
      <c r="BE676" s="65"/>
      <c r="BF676" s="65"/>
      <c r="BG676" s="65"/>
      <c r="BH676" s="65"/>
      <c r="BI676" s="65"/>
      <c r="BJ676" s="65"/>
      <c r="BK676" s="65"/>
      <c r="BL676" s="65"/>
      <c r="BM676" s="65"/>
      <c r="BN676" s="70"/>
      <c r="BO676" s="65"/>
      <c r="BP676" s="65"/>
      <c r="BQ676" s="65"/>
      <c r="BR676" s="65"/>
      <c r="BS676" s="65"/>
      <c r="BT676" s="65"/>
      <c r="BU676" s="55" t="str">
        <f>IF(AND($D676 &lt;&gt; "", $D676 &lt;&gt; $E676, $F676 &lt;&gt; "x.x.x.x.x.x.x"), VLOOKUP($E676, Parameter!$E$3:$N$5000, 9, FALSE), "")</f>
        <v/>
      </c>
      <c r="BV676" s="55" t="str">
        <f>IF(AND($D676 &lt;&gt; "", $D676 &lt;&gt; $E676, $F676 &lt;&gt; "x.x.x.x.x.x.x"), VLOOKUP($E676, Parameter!$E$3:$N$5000, 10, FALSE), "")</f>
        <v/>
      </c>
      <c r="BW676" s="55" t="str">
        <f>IF(AND($D676 &lt;&gt; "", $D676 &lt;&gt; $E676, $F676 &lt;&gt; "x.x.x.x.x.x.x"), VLOOKUP($C676, Parameter!$A$4:$L$5000, 3, FALSE), "")</f>
        <v/>
      </c>
      <c r="BX676" s="55" t="str">
        <f>IF(AND($D676 &lt;&gt; "", $D676 &lt;&gt; $E676, $F676 &lt;&gt; "x.x.x.x.x.x.x"), VLOOKUP($C676, Parameter!$A$4:$L$5000, 4, FALSE), "")</f>
        <v/>
      </c>
      <c r="BY676" s="56">
        <f t="shared" si="285"/>
        <v>0</v>
      </c>
      <c r="BZ676" s="55" t="str">
        <f t="shared" si="286"/>
        <v>Intra</v>
      </c>
      <c r="CA676" s="55" t="str">
        <f>IF($BZ676="Ekstra", Parameter3!$B$2, "")</f>
        <v/>
      </c>
      <c r="CB676" s="55" t="str">
        <f>IF($BZ676="Ekstra", Parameter3!$C$2, "")</f>
        <v/>
      </c>
      <c r="CC676" s="55" t="str">
        <f>IF($BZ676="Ekstra", VLOOKUP($E676, Parameter!$E$3:$N$5000, 9, FALSE), "")</f>
        <v/>
      </c>
      <c r="CD676" s="55" t="str">
        <f>IF($BZ676="Ekstra", VLOOKUP($E676, Parameter!$E$3:$N$5000, 10, FALSE), "")</f>
        <v/>
      </c>
      <c r="CE676" s="56">
        <f t="shared" si="287"/>
        <v>0</v>
      </c>
      <c r="CF676" s="55" t="str">
        <f t="shared" si="298"/>
        <v/>
      </c>
      <c r="CG676" s="55" t="str">
        <f t="shared" si="298"/>
        <v/>
      </c>
      <c r="CH676" s="55" t="str">
        <f t="shared" si="289"/>
        <v/>
      </c>
      <c r="CI676" s="55" t="str">
        <f>IF($F676="x.x.x.x.x.x.x", VLOOKUP($C676, Parameter!$A$4:$L$5000, 4, FALSE), "")</f>
        <v/>
      </c>
      <c r="CJ676" s="56">
        <f t="shared" si="290"/>
        <v>0</v>
      </c>
      <c r="CM676" s="4" t="str">
        <f t="shared" si="291"/>
        <v>...-...-.....</v>
      </c>
      <c r="CN676" s="57">
        <f t="shared" si="292"/>
        <v>0</v>
      </c>
      <c r="CO676" s="58">
        <f t="shared" si="293"/>
        <v>0</v>
      </c>
      <c r="CP676" s="4" t="str">
        <f t="shared" si="294"/>
        <v/>
      </c>
      <c r="CQ676" s="4" t="b">
        <f t="shared" si="295"/>
        <v>0</v>
      </c>
      <c r="CR676" s="4" t="str">
        <f t="shared" si="296"/>
        <v/>
      </c>
      <c r="CS676" s="4" t="str">
        <f t="shared" si="297"/>
        <v/>
      </c>
      <c r="CT676" s="91" t="b">
        <f t="shared" si="273"/>
        <v>0</v>
      </c>
    </row>
    <row r="677" spans="1:98" s="4" customFormat="1" x14ac:dyDescent="0.25">
      <c r="A677" s="50" t="str">
        <f t="shared" si="274"/>
        <v>...</v>
      </c>
      <c r="B677" s="50" t="str">
        <f t="shared" si="275"/>
        <v>...</v>
      </c>
      <c r="C677" s="50" t="str">
        <f t="shared" si="276"/>
        <v>.....</v>
      </c>
      <c r="D677" s="50" t="str">
        <f>IF($C677=".....","",_xlfn.IFNA(VLOOKUP($C677, Parameter!$A$4:$L$5000, 3, FALSE), ""))</f>
        <v/>
      </c>
      <c r="E677" s="50" t="str">
        <f t="shared" si="277"/>
        <v>.....</v>
      </c>
      <c r="F677" s="50" t="str">
        <f t="shared" si="278"/>
        <v>......</v>
      </c>
      <c r="G677" s="50" t="str">
        <f t="shared" si="279"/>
        <v>...</v>
      </c>
      <c r="H677" s="40">
        <f>IF(E677=".....", 0, _xlfn.IFNA(VLOOKUP($E677, Parameter2!$A$2:$C$5000, 3, FALSE), 0))</f>
        <v>0</v>
      </c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18" t="str">
        <f>IF(C677=".....","",_xlfn.IFNA(VLOOKUP($C677, Parameter!$A$4:$B$5000, 2, FALSE), "Kode belanja salah :("))</f>
        <v/>
      </c>
      <c r="X677" s="35"/>
      <c r="Y677" s="121"/>
      <c r="Z677" s="17"/>
      <c r="AA677" s="20"/>
      <c r="AB677" s="41" t="str">
        <f>IF($C677=".....","",VLOOKUP($C677, Parameter!$A$4:$L$5000, 6, FALSE))</f>
        <v/>
      </c>
      <c r="AC677" s="41" t="str">
        <f>IF($C677=".....","",VLOOKUP($C677, Parameter!$A$4:$L$5000, 7, FALSE))</f>
        <v/>
      </c>
      <c r="AD677" s="41" t="str">
        <f>IF($C677=".....","",VLOOKUP($C677, Parameter!$A$4:$L$5000, 8, FALSE))</f>
        <v/>
      </c>
      <c r="AE677" s="41" t="str">
        <f>IF($C677=".....","",VLOOKUP($C677, Parameter!$A$4:$L$5000, 9, FALSE))</f>
        <v/>
      </c>
      <c r="AF677" s="41" t="str">
        <f>IF($C677=".....","",VLOOKUP($C677, Parameter!$A$4:$L$5000, 10, FALSE))</f>
        <v/>
      </c>
      <c r="AG677" s="41" t="str">
        <f>IF($C677=".....","",VLOOKUP($C677, Parameter!$A$4:$L$5000, 11, FALSE))</f>
        <v/>
      </c>
      <c r="AH677" s="41" t="str">
        <f>IF($C677="..0.0.0.000","",_xlfn.IFNA(VLOOKUP($C677, Parameter!$A$4:$L$5000, 12, FALSE), ""))</f>
        <v/>
      </c>
      <c r="AI677" s="39"/>
      <c r="AJ677" s="39"/>
      <c r="AK677" s="39"/>
      <c r="AL677" s="39"/>
      <c r="AM677" s="39"/>
      <c r="AN677" s="39"/>
      <c r="AO677" s="39"/>
      <c r="AP677" s="41" t="str">
        <f>IF(F677="......", "", _xlfn.IFNA(VLOOKUP(F677, Parameter2!$D$2:$E$15000, 2, FALSE), "Kode aset salah :("))</f>
        <v/>
      </c>
      <c r="AQ677" s="39"/>
      <c r="AR677" s="51"/>
      <c r="AS677" s="52"/>
      <c r="AT677" s="53">
        <f t="shared" si="280"/>
        <v>0</v>
      </c>
      <c r="AU677" s="39" t="str">
        <f t="shared" si="281"/>
        <v/>
      </c>
      <c r="AV677" s="39" t="str">
        <f t="shared" si="282"/>
        <v/>
      </c>
      <c r="AW677" s="39" t="str">
        <f t="shared" si="283"/>
        <v/>
      </c>
      <c r="AX677" s="39" t="str">
        <f t="shared" si="284"/>
        <v/>
      </c>
      <c r="AY677" s="41" t="str">
        <f>IF(G677="...", "", VLOOKUP(G677, UPB!$A$3:$B$5000, 2, FALSE))</f>
        <v/>
      </c>
      <c r="AZ677" s="84"/>
      <c r="BA677" s="76"/>
      <c r="BB677" s="65"/>
      <c r="BC677" s="65"/>
      <c r="BD677" s="54"/>
      <c r="BE677" s="65"/>
      <c r="BF677" s="65"/>
      <c r="BG677" s="65"/>
      <c r="BH677" s="65"/>
      <c r="BI677" s="65"/>
      <c r="BJ677" s="65"/>
      <c r="BK677" s="65"/>
      <c r="BL677" s="65"/>
      <c r="BM677" s="65"/>
      <c r="BN677" s="70"/>
      <c r="BO677" s="65"/>
      <c r="BP677" s="65"/>
      <c r="BQ677" s="65"/>
      <c r="BR677" s="65"/>
      <c r="BS677" s="65"/>
      <c r="BT677" s="65"/>
      <c r="BU677" s="55" t="str">
        <f>IF(AND($D677 &lt;&gt; "", $D677 &lt;&gt; $E677, $F677 &lt;&gt; "x.x.x.x.x.x.x"), VLOOKUP($E677, Parameter!$E$3:$N$5000, 9, FALSE), "")</f>
        <v/>
      </c>
      <c r="BV677" s="55" t="str">
        <f>IF(AND($D677 &lt;&gt; "", $D677 &lt;&gt; $E677, $F677 &lt;&gt; "x.x.x.x.x.x.x"), VLOOKUP($E677, Parameter!$E$3:$N$5000, 10, FALSE), "")</f>
        <v/>
      </c>
      <c r="BW677" s="55" t="str">
        <f>IF(AND($D677 &lt;&gt; "", $D677 &lt;&gt; $E677, $F677 &lt;&gt; "x.x.x.x.x.x.x"), VLOOKUP($C677, Parameter!$A$4:$L$5000, 3, FALSE), "")</f>
        <v/>
      </c>
      <c r="BX677" s="55" t="str">
        <f>IF(AND($D677 &lt;&gt; "", $D677 &lt;&gt; $E677, $F677 &lt;&gt; "x.x.x.x.x.x.x"), VLOOKUP($C677, Parameter!$A$4:$L$5000, 4, FALSE), "")</f>
        <v/>
      </c>
      <c r="BY677" s="56">
        <f t="shared" si="285"/>
        <v>0</v>
      </c>
      <c r="BZ677" s="55" t="str">
        <f t="shared" si="286"/>
        <v>Intra</v>
      </c>
      <c r="CA677" s="55" t="str">
        <f>IF($BZ677="Ekstra", Parameter3!$B$2, "")</f>
        <v/>
      </c>
      <c r="CB677" s="55" t="str">
        <f>IF($BZ677="Ekstra", Parameter3!$C$2, "")</f>
        <v/>
      </c>
      <c r="CC677" s="55" t="str">
        <f>IF($BZ677="Ekstra", VLOOKUP($E677, Parameter!$E$3:$N$5000, 9, FALSE), "")</f>
        <v/>
      </c>
      <c r="CD677" s="55" t="str">
        <f>IF($BZ677="Ekstra", VLOOKUP($E677, Parameter!$E$3:$N$5000, 10, FALSE), "")</f>
        <v/>
      </c>
      <c r="CE677" s="56">
        <f t="shared" si="287"/>
        <v>0</v>
      </c>
      <c r="CF677" s="55" t="str">
        <f t="shared" si="298"/>
        <v/>
      </c>
      <c r="CG677" s="55" t="str">
        <f t="shared" si="298"/>
        <v/>
      </c>
      <c r="CH677" s="55" t="str">
        <f t="shared" si="289"/>
        <v/>
      </c>
      <c r="CI677" s="55" t="str">
        <f>IF($F677="x.x.x.x.x.x.x", VLOOKUP($C677, Parameter!$A$4:$L$5000, 4, FALSE), "")</f>
        <v/>
      </c>
      <c r="CJ677" s="56">
        <f t="shared" si="290"/>
        <v>0</v>
      </c>
      <c r="CM677" s="4" t="str">
        <f t="shared" si="291"/>
        <v>...-...-.....</v>
      </c>
      <c r="CN677" s="57">
        <f t="shared" si="292"/>
        <v>0</v>
      </c>
      <c r="CO677" s="58">
        <f t="shared" si="293"/>
        <v>0</v>
      </c>
      <c r="CP677" s="4" t="str">
        <f t="shared" si="294"/>
        <v/>
      </c>
      <c r="CQ677" s="4" t="b">
        <f t="shared" si="295"/>
        <v>0</v>
      </c>
      <c r="CR677" s="4" t="str">
        <f t="shared" si="296"/>
        <v/>
      </c>
      <c r="CS677" s="4" t="str">
        <f t="shared" si="297"/>
        <v/>
      </c>
      <c r="CT677" s="91" t="b">
        <f t="shared" si="273"/>
        <v>0</v>
      </c>
    </row>
    <row r="678" spans="1:98" s="4" customFormat="1" x14ac:dyDescent="0.25">
      <c r="A678" s="50" t="str">
        <f t="shared" si="274"/>
        <v>...</v>
      </c>
      <c r="B678" s="50" t="str">
        <f t="shared" si="275"/>
        <v>...</v>
      </c>
      <c r="C678" s="50" t="str">
        <f t="shared" si="276"/>
        <v>.....</v>
      </c>
      <c r="D678" s="50" t="str">
        <f>IF($C678=".....","",_xlfn.IFNA(VLOOKUP($C678, Parameter!$A$4:$L$5000, 3, FALSE), ""))</f>
        <v/>
      </c>
      <c r="E678" s="50" t="str">
        <f t="shared" si="277"/>
        <v>.....</v>
      </c>
      <c r="F678" s="50" t="str">
        <f t="shared" si="278"/>
        <v>......</v>
      </c>
      <c r="G678" s="50" t="str">
        <f t="shared" si="279"/>
        <v>...</v>
      </c>
      <c r="H678" s="40">
        <f>IF(E678=".....", 0, _xlfn.IFNA(VLOOKUP($E678, Parameter2!$A$2:$C$5000, 3, FALSE), 0))</f>
        <v>0</v>
      </c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18" t="str">
        <f>IF(C678=".....","",_xlfn.IFNA(VLOOKUP($C678, Parameter!$A$4:$B$5000, 2, FALSE), "Kode belanja salah :("))</f>
        <v/>
      </c>
      <c r="X678" s="35"/>
      <c r="Y678" s="121"/>
      <c r="Z678" s="17"/>
      <c r="AA678" s="20"/>
      <c r="AB678" s="41" t="str">
        <f>IF($C678=".....","",VLOOKUP($C678, Parameter!$A$4:$L$5000, 6, FALSE))</f>
        <v/>
      </c>
      <c r="AC678" s="41" t="str">
        <f>IF($C678=".....","",VLOOKUP($C678, Parameter!$A$4:$L$5000, 7, FALSE))</f>
        <v/>
      </c>
      <c r="AD678" s="41" t="str">
        <f>IF($C678=".....","",VLOOKUP($C678, Parameter!$A$4:$L$5000, 8, FALSE))</f>
        <v/>
      </c>
      <c r="AE678" s="41" t="str">
        <f>IF($C678=".....","",VLOOKUP($C678, Parameter!$A$4:$L$5000, 9, FALSE))</f>
        <v/>
      </c>
      <c r="AF678" s="41" t="str">
        <f>IF($C678=".....","",VLOOKUP($C678, Parameter!$A$4:$L$5000, 10, FALSE))</f>
        <v/>
      </c>
      <c r="AG678" s="41" t="str">
        <f>IF($C678=".....","",VLOOKUP($C678, Parameter!$A$4:$L$5000, 11, FALSE))</f>
        <v/>
      </c>
      <c r="AH678" s="41" t="str">
        <f>IF($C678="..0.0.0.000","",_xlfn.IFNA(VLOOKUP($C678, Parameter!$A$4:$L$5000, 12, FALSE), ""))</f>
        <v/>
      </c>
      <c r="AI678" s="39"/>
      <c r="AJ678" s="39"/>
      <c r="AK678" s="39"/>
      <c r="AL678" s="39"/>
      <c r="AM678" s="39"/>
      <c r="AN678" s="39"/>
      <c r="AO678" s="39"/>
      <c r="AP678" s="41" t="str">
        <f>IF(F678="......", "", _xlfn.IFNA(VLOOKUP(F678, Parameter2!$D$2:$E$15000, 2, FALSE), "Kode aset salah :("))</f>
        <v/>
      </c>
      <c r="AQ678" s="39"/>
      <c r="AR678" s="51"/>
      <c r="AS678" s="52"/>
      <c r="AT678" s="53">
        <f t="shared" si="280"/>
        <v>0</v>
      </c>
      <c r="AU678" s="39" t="str">
        <f t="shared" si="281"/>
        <v/>
      </c>
      <c r="AV678" s="39" t="str">
        <f t="shared" si="282"/>
        <v/>
      </c>
      <c r="AW678" s="39" t="str">
        <f t="shared" si="283"/>
        <v/>
      </c>
      <c r="AX678" s="39" t="str">
        <f t="shared" si="284"/>
        <v/>
      </c>
      <c r="AY678" s="41" t="str">
        <f>IF(G678="...", "", VLOOKUP(G678, UPB!$A$3:$B$5000, 2, FALSE))</f>
        <v/>
      </c>
      <c r="AZ678" s="84"/>
      <c r="BA678" s="76"/>
      <c r="BB678" s="65"/>
      <c r="BC678" s="65"/>
      <c r="BD678" s="54"/>
      <c r="BE678" s="65"/>
      <c r="BF678" s="65"/>
      <c r="BG678" s="65"/>
      <c r="BH678" s="65"/>
      <c r="BI678" s="65"/>
      <c r="BJ678" s="65"/>
      <c r="BK678" s="65"/>
      <c r="BL678" s="65"/>
      <c r="BM678" s="65"/>
      <c r="BN678" s="70"/>
      <c r="BO678" s="65"/>
      <c r="BP678" s="65"/>
      <c r="BQ678" s="65"/>
      <c r="BR678" s="65"/>
      <c r="BS678" s="65"/>
      <c r="BT678" s="65"/>
      <c r="BU678" s="55" t="str">
        <f>IF(AND($D678 &lt;&gt; "", $D678 &lt;&gt; $E678, $F678 &lt;&gt; "x.x.x.x.x.x.x"), VLOOKUP($E678, Parameter!$E$3:$N$5000, 9, FALSE), "")</f>
        <v/>
      </c>
      <c r="BV678" s="55" t="str">
        <f>IF(AND($D678 &lt;&gt; "", $D678 &lt;&gt; $E678, $F678 &lt;&gt; "x.x.x.x.x.x.x"), VLOOKUP($E678, Parameter!$E$3:$N$5000, 10, FALSE), "")</f>
        <v/>
      </c>
      <c r="BW678" s="55" t="str">
        <f>IF(AND($D678 &lt;&gt; "", $D678 &lt;&gt; $E678, $F678 &lt;&gt; "x.x.x.x.x.x.x"), VLOOKUP($C678, Parameter!$A$4:$L$5000, 3, FALSE), "")</f>
        <v/>
      </c>
      <c r="BX678" s="55" t="str">
        <f>IF(AND($D678 &lt;&gt; "", $D678 &lt;&gt; $E678, $F678 &lt;&gt; "x.x.x.x.x.x.x"), VLOOKUP($C678, Parameter!$A$4:$L$5000, 4, FALSE), "")</f>
        <v/>
      </c>
      <c r="BY678" s="56">
        <f t="shared" si="285"/>
        <v>0</v>
      </c>
      <c r="BZ678" s="55" t="str">
        <f t="shared" si="286"/>
        <v>Intra</v>
      </c>
      <c r="CA678" s="55" t="str">
        <f>IF($BZ678="Ekstra", Parameter3!$B$2, "")</f>
        <v/>
      </c>
      <c r="CB678" s="55" t="str">
        <f>IF($BZ678="Ekstra", Parameter3!$C$2, "")</f>
        <v/>
      </c>
      <c r="CC678" s="55" t="str">
        <f>IF($BZ678="Ekstra", VLOOKUP($E678, Parameter!$E$3:$N$5000, 9, FALSE), "")</f>
        <v/>
      </c>
      <c r="CD678" s="55" t="str">
        <f>IF($BZ678="Ekstra", VLOOKUP($E678, Parameter!$E$3:$N$5000, 10, FALSE), "")</f>
        <v/>
      </c>
      <c r="CE678" s="56">
        <f t="shared" si="287"/>
        <v>0</v>
      </c>
      <c r="CF678" s="55" t="str">
        <f t="shared" si="298"/>
        <v/>
      </c>
      <c r="CG678" s="55" t="str">
        <f t="shared" si="298"/>
        <v/>
      </c>
      <c r="CH678" s="55" t="str">
        <f t="shared" si="289"/>
        <v/>
      </c>
      <c r="CI678" s="55" t="str">
        <f>IF($F678="x.x.x.x.x.x.x", VLOOKUP($C678, Parameter!$A$4:$L$5000, 4, FALSE), "")</f>
        <v/>
      </c>
      <c r="CJ678" s="56">
        <f t="shared" si="290"/>
        <v>0</v>
      </c>
      <c r="CM678" s="4" t="str">
        <f t="shared" si="291"/>
        <v>...-...-.....</v>
      </c>
      <c r="CN678" s="57">
        <f t="shared" si="292"/>
        <v>0</v>
      </c>
      <c r="CO678" s="58">
        <f t="shared" si="293"/>
        <v>0</v>
      </c>
      <c r="CP678" s="4" t="str">
        <f t="shared" si="294"/>
        <v/>
      </c>
      <c r="CQ678" s="4" t="b">
        <f t="shared" si="295"/>
        <v>0</v>
      </c>
      <c r="CR678" s="4" t="str">
        <f t="shared" si="296"/>
        <v/>
      </c>
      <c r="CS678" s="4" t="str">
        <f t="shared" si="297"/>
        <v/>
      </c>
      <c r="CT678" s="91" t="b">
        <f t="shared" si="273"/>
        <v>0</v>
      </c>
    </row>
    <row r="679" spans="1:98" s="4" customFormat="1" x14ac:dyDescent="0.25">
      <c r="A679" s="50" t="str">
        <f t="shared" si="274"/>
        <v>...</v>
      </c>
      <c r="B679" s="50" t="str">
        <f t="shared" si="275"/>
        <v>...</v>
      </c>
      <c r="C679" s="50" t="str">
        <f t="shared" si="276"/>
        <v>.....</v>
      </c>
      <c r="D679" s="50" t="str">
        <f>IF($C679=".....","",_xlfn.IFNA(VLOOKUP($C679, Parameter!$A$4:$L$5000, 3, FALSE), ""))</f>
        <v/>
      </c>
      <c r="E679" s="50" t="str">
        <f t="shared" si="277"/>
        <v>.....</v>
      </c>
      <c r="F679" s="50" t="str">
        <f t="shared" si="278"/>
        <v>......</v>
      </c>
      <c r="G679" s="50" t="str">
        <f t="shared" si="279"/>
        <v>...</v>
      </c>
      <c r="H679" s="40">
        <f>IF(E679=".....", 0, _xlfn.IFNA(VLOOKUP($E679, Parameter2!$A$2:$C$5000, 3, FALSE), 0))</f>
        <v>0</v>
      </c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18" t="str">
        <f>IF(C679=".....","",_xlfn.IFNA(VLOOKUP($C679, Parameter!$A$4:$B$5000, 2, FALSE), "Kode belanja salah :("))</f>
        <v/>
      </c>
      <c r="X679" s="35"/>
      <c r="Y679" s="121"/>
      <c r="Z679" s="17"/>
      <c r="AA679" s="20"/>
      <c r="AB679" s="41" t="str">
        <f>IF($C679=".....","",VLOOKUP($C679, Parameter!$A$4:$L$5000, 6, FALSE))</f>
        <v/>
      </c>
      <c r="AC679" s="41" t="str">
        <f>IF($C679=".....","",VLOOKUP($C679, Parameter!$A$4:$L$5000, 7, FALSE))</f>
        <v/>
      </c>
      <c r="AD679" s="41" t="str">
        <f>IF($C679=".....","",VLOOKUP($C679, Parameter!$A$4:$L$5000, 8, FALSE))</f>
        <v/>
      </c>
      <c r="AE679" s="41" t="str">
        <f>IF($C679=".....","",VLOOKUP($C679, Parameter!$A$4:$L$5000, 9, FALSE))</f>
        <v/>
      </c>
      <c r="AF679" s="41" t="str">
        <f>IF($C679=".....","",VLOOKUP($C679, Parameter!$A$4:$L$5000, 10, FALSE))</f>
        <v/>
      </c>
      <c r="AG679" s="41" t="str">
        <f>IF($C679=".....","",VLOOKUP($C679, Parameter!$A$4:$L$5000, 11, FALSE))</f>
        <v/>
      </c>
      <c r="AH679" s="41" t="str">
        <f>IF($C679="..0.0.0.000","",_xlfn.IFNA(VLOOKUP($C679, Parameter!$A$4:$L$5000, 12, FALSE), ""))</f>
        <v/>
      </c>
      <c r="AI679" s="39"/>
      <c r="AJ679" s="39"/>
      <c r="AK679" s="39"/>
      <c r="AL679" s="39"/>
      <c r="AM679" s="39"/>
      <c r="AN679" s="39"/>
      <c r="AO679" s="39"/>
      <c r="AP679" s="41" t="str">
        <f>IF(F679="......", "", _xlfn.IFNA(VLOOKUP(F679, Parameter2!$D$2:$E$15000, 2, FALSE), "Kode aset salah :("))</f>
        <v/>
      </c>
      <c r="AQ679" s="39"/>
      <c r="AR679" s="51"/>
      <c r="AS679" s="52"/>
      <c r="AT679" s="53">
        <f t="shared" si="280"/>
        <v>0</v>
      </c>
      <c r="AU679" s="39" t="str">
        <f t="shared" si="281"/>
        <v/>
      </c>
      <c r="AV679" s="39" t="str">
        <f t="shared" si="282"/>
        <v/>
      </c>
      <c r="AW679" s="39" t="str">
        <f t="shared" si="283"/>
        <v/>
      </c>
      <c r="AX679" s="39" t="str">
        <f t="shared" si="284"/>
        <v/>
      </c>
      <c r="AY679" s="41" t="str">
        <f>IF(G679="...", "", VLOOKUP(G679, UPB!$A$3:$B$5000, 2, FALSE))</f>
        <v/>
      </c>
      <c r="AZ679" s="84"/>
      <c r="BA679" s="76"/>
      <c r="BB679" s="65"/>
      <c r="BC679" s="65"/>
      <c r="BD679" s="54"/>
      <c r="BE679" s="65"/>
      <c r="BF679" s="65"/>
      <c r="BG679" s="65"/>
      <c r="BH679" s="65"/>
      <c r="BI679" s="65"/>
      <c r="BJ679" s="65"/>
      <c r="BK679" s="65"/>
      <c r="BL679" s="65"/>
      <c r="BM679" s="65"/>
      <c r="BN679" s="70"/>
      <c r="BO679" s="65"/>
      <c r="BP679" s="65"/>
      <c r="BQ679" s="65"/>
      <c r="BR679" s="65"/>
      <c r="BS679" s="65"/>
      <c r="BT679" s="65"/>
      <c r="BU679" s="55" t="str">
        <f>IF(AND($D679 &lt;&gt; "", $D679 &lt;&gt; $E679, $F679 &lt;&gt; "x.x.x.x.x.x.x"), VLOOKUP($E679, Parameter!$E$3:$N$5000, 9, FALSE), "")</f>
        <v/>
      </c>
      <c r="BV679" s="55" t="str">
        <f>IF(AND($D679 &lt;&gt; "", $D679 &lt;&gt; $E679, $F679 &lt;&gt; "x.x.x.x.x.x.x"), VLOOKUP($E679, Parameter!$E$3:$N$5000, 10, FALSE), "")</f>
        <v/>
      </c>
      <c r="BW679" s="55" t="str">
        <f>IF(AND($D679 &lt;&gt; "", $D679 &lt;&gt; $E679, $F679 &lt;&gt; "x.x.x.x.x.x.x"), VLOOKUP($C679, Parameter!$A$4:$L$5000, 3, FALSE), "")</f>
        <v/>
      </c>
      <c r="BX679" s="55" t="str">
        <f>IF(AND($D679 &lt;&gt; "", $D679 &lt;&gt; $E679, $F679 &lt;&gt; "x.x.x.x.x.x.x"), VLOOKUP($C679, Parameter!$A$4:$L$5000, 4, FALSE), "")</f>
        <v/>
      </c>
      <c r="BY679" s="56">
        <f t="shared" si="285"/>
        <v>0</v>
      </c>
      <c r="BZ679" s="55" t="str">
        <f t="shared" si="286"/>
        <v>Intra</v>
      </c>
      <c r="CA679" s="55" t="str">
        <f>IF($BZ679="Ekstra", Parameter3!$B$2, "")</f>
        <v/>
      </c>
      <c r="CB679" s="55" t="str">
        <f>IF($BZ679="Ekstra", Parameter3!$C$2, "")</f>
        <v/>
      </c>
      <c r="CC679" s="55" t="str">
        <f>IF($BZ679="Ekstra", VLOOKUP($E679, Parameter!$E$3:$N$5000, 9, FALSE), "")</f>
        <v/>
      </c>
      <c r="CD679" s="55" t="str">
        <f>IF($BZ679="Ekstra", VLOOKUP($E679, Parameter!$E$3:$N$5000, 10, FALSE), "")</f>
        <v/>
      </c>
      <c r="CE679" s="56">
        <f t="shared" si="287"/>
        <v>0</v>
      </c>
      <c r="CF679" s="55" t="str">
        <f t="shared" si="298"/>
        <v/>
      </c>
      <c r="CG679" s="55" t="str">
        <f t="shared" si="298"/>
        <v/>
      </c>
      <c r="CH679" s="55" t="str">
        <f t="shared" si="289"/>
        <v/>
      </c>
      <c r="CI679" s="55" t="str">
        <f>IF($F679="x.x.x.x.x.x.x", VLOOKUP($C679, Parameter!$A$4:$L$5000, 4, FALSE), "")</f>
        <v/>
      </c>
      <c r="CJ679" s="56">
        <f t="shared" si="290"/>
        <v>0</v>
      </c>
      <c r="CM679" s="4" t="str">
        <f t="shared" si="291"/>
        <v>...-...-.....</v>
      </c>
      <c r="CN679" s="57">
        <f t="shared" si="292"/>
        <v>0</v>
      </c>
      <c r="CO679" s="58">
        <f t="shared" si="293"/>
        <v>0</v>
      </c>
      <c r="CP679" s="4" t="str">
        <f t="shared" si="294"/>
        <v/>
      </c>
      <c r="CQ679" s="4" t="b">
        <f t="shared" si="295"/>
        <v>0</v>
      </c>
      <c r="CR679" s="4" t="str">
        <f t="shared" si="296"/>
        <v/>
      </c>
      <c r="CS679" s="4" t="str">
        <f t="shared" si="297"/>
        <v/>
      </c>
      <c r="CT679" s="91" t="b">
        <f t="shared" si="273"/>
        <v>0</v>
      </c>
    </row>
    <row r="680" spans="1:98" s="4" customFormat="1" x14ac:dyDescent="0.25">
      <c r="A680" s="50" t="str">
        <f t="shared" si="274"/>
        <v>...</v>
      </c>
      <c r="B680" s="50" t="str">
        <f t="shared" si="275"/>
        <v>...</v>
      </c>
      <c r="C680" s="50" t="str">
        <f t="shared" si="276"/>
        <v>.....</v>
      </c>
      <c r="D680" s="50" t="str">
        <f>IF($C680=".....","",_xlfn.IFNA(VLOOKUP($C680, Parameter!$A$4:$L$5000, 3, FALSE), ""))</f>
        <v/>
      </c>
      <c r="E680" s="50" t="str">
        <f t="shared" si="277"/>
        <v>.....</v>
      </c>
      <c r="F680" s="50" t="str">
        <f t="shared" si="278"/>
        <v>......</v>
      </c>
      <c r="G680" s="50" t="str">
        <f t="shared" si="279"/>
        <v>...</v>
      </c>
      <c r="H680" s="40">
        <f>IF(E680=".....", 0, _xlfn.IFNA(VLOOKUP($E680, Parameter2!$A$2:$C$5000, 3, FALSE), 0))</f>
        <v>0</v>
      </c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18" t="str">
        <f>IF(C680=".....","",_xlfn.IFNA(VLOOKUP($C680, Parameter!$A$4:$B$5000, 2, FALSE), "Kode belanja salah :("))</f>
        <v/>
      </c>
      <c r="X680" s="35"/>
      <c r="Y680" s="121"/>
      <c r="Z680" s="17"/>
      <c r="AA680" s="20"/>
      <c r="AB680" s="41" t="str">
        <f>IF($C680=".....","",VLOOKUP($C680, Parameter!$A$4:$L$5000, 6, FALSE))</f>
        <v/>
      </c>
      <c r="AC680" s="41" t="str">
        <f>IF($C680=".....","",VLOOKUP($C680, Parameter!$A$4:$L$5000, 7, FALSE))</f>
        <v/>
      </c>
      <c r="AD680" s="41" t="str">
        <f>IF($C680=".....","",VLOOKUP($C680, Parameter!$A$4:$L$5000, 8, FALSE))</f>
        <v/>
      </c>
      <c r="AE680" s="41" t="str">
        <f>IF($C680=".....","",VLOOKUP($C680, Parameter!$A$4:$L$5000, 9, FALSE))</f>
        <v/>
      </c>
      <c r="AF680" s="41" t="str">
        <f>IF($C680=".....","",VLOOKUP($C680, Parameter!$A$4:$L$5000, 10, FALSE))</f>
        <v/>
      </c>
      <c r="AG680" s="41" t="str">
        <f>IF($C680=".....","",VLOOKUP($C680, Parameter!$A$4:$L$5000, 11, FALSE))</f>
        <v/>
      </c>
      <c r="AH680" s="41" t="str">
        <f>IF($C680="..0.0.0.000","",_xlfn.IFNA(VLOOKUP($C680, Parameter!$A$4:$L$5000, 12, FALSE), ""))</f>
        <v/>
      </c>
      <c r="AI680" s="39"/>
      <c r="AJ680" s="39"/>
      <c r="AK680" s="39"/>
      <c r="AL680" s="39"/>
      <c r="AM680" s="39"/>
      <c r="AN680" s="39"/>
      <c r="AO680" s="39"/>
      <c r="AP680" s="41" t="str">
        <f>IF(F680="......", "", _xlfn.IFNA(VLOOKUP(F680, Parameter2!$D$2:$E$15000, 2, FALSE), "Kode aset salah :("))</f>
        <v/>
      </c>
      <c r="AQ680" s="39"/>
      <c r="AR680" s="51"/>
      <c r="AS680" s="52"/>
      <c r="AT680" s="53">
        <f t="shared" si="280"/>
        <v>0</v>
      </c>
      <c r="AU680" s="39" t="str">
        <f t="shared" si="281"/>
        <v/>
      </c>
      <c r="AV680" s="39" t="str">
        <f t="shared" si="282"/>
        <v/>
      </c>
      <c r="AW680" s="39" t="str">
        <f t="shared" si="283"/>
        <v/>
      </c>
      <c r="AX680" s="39" t="str">
        <f t="shared" si="284"/>
        <v/>
      </c>
      <c r="AY680" s="41" t="str">
        <f>IF(G680="...", "", VLOOKUP(G680, UPB!$A$3:$B$5000, 2, FALSE))</f>
        <v/>
      </c>
      <c r="AZ680" s="84"/>
      <c r="BA680" s="76"/>
      <c r="BB680" s="65"/>
      <c r="BC680" s="65"/>
      <c r="BD680" s="54"/>
      <c r="BE680" s="65"/>
      <c r="BF680" s="65"/>
      <c r="BG680" s="65"/>
      <c r="BH680" s="65"/>
      <c r="BI680" s="65"/>
      <c r="BJ680" s="65"/>
      <c r="BK680" s="65"/>
      <c r="BL680" s="65"/>
      <c r="BM680" s="65"/>
      <c r="BN680" s="70"/>
      <c r="BO680" s="65"/>
      <c r="BP680" s="65"/>
      <c r="BQ680" s="65"/>
      <c r="BR680" s="65"/>
      <c r="BS680" s="65"/>
      <c r="BT680" s="65"/>
      <c r="BU680" s="55" t="str">
        <f>IF(AND($D680 &lt;&gt; "", $D680 &lt;&gt; $E680, $F680 &lt;&gt; "x.x.x.x.x.x.x"), VLOOKUP($E680, Parameter!$E$3:$N$5000, 9, FALSE), "")</f>
        <v/>
      </c>
      <c r="BV680" s="55" t="str">
        <f>IF(AND($D680 &lt;&gt; "", $D680 &lt;&gt; $E680, $F680 &lt;&gt; "x.x.x.x.x.x.x"), VLOOKUP($E680, Parameter!$E$3:$N$5000, 10, FALSE), "")</f>
        <v/>
      </c>
      <c r="BW680" s="55" t="str">
        <f>IF(AND($D680 &lt;&gt; "", $D680 &lt;&gt; $E680, $F680 &lt;&gt; "x.x.x.x.x.x.x"), VLOOKUP($C680, Parameter!$A$4:$L$5000, 3, FALSE), "")</f>
        <v/>
      </c>
      <c r="BX680" s="55" t="str">
        <f>IF(AND($D680 &lt;&gt; "", $D680 &lt;&gt; $E680, $F680 &lt;&gt; "x.x.x.x.x.x.x"), VLOOKUP($C680, Parameter!$A$4:$L$5000, 4, FALSE), "")</f>
        <v/>
      </c>
      <c r="BY680" s="56">
        <f t="shared" si="285"/>
        <v>0</v>
      </c>
      <c r="BZ680" s="55" t="str">
        <f t="shared" si="286"/>
        <v>Intra</v>
      </c>
      <c r="CA680" s="55" t="str">
        <f>IF($BZ680="Ekstra", Parameter3!$B$2, "")</f>
        <v/>
      </c>
      <c r="CB680" s="55" t="str">
        <f>IF($BZ680="Ekstra", Parameter3!$C$2, "")</f>
        <v/>
      </c>
      <c r="CC680" s="55" t="str">
        <f>IF($BZ680="Ekstra", VLOOKUP($E680, Parameter!$E$3:$N$5000, 9, FALSE), "")</f>
        <v/>
      </c>
      <c r="CD680" s="55" t="str">
        <f>IF($BZ680="Ekstra", VLOOKUP($E680, Parameter!$E$3:$N$5000, 10, FALSE), "")</f>
        <v/>
      </c>
      <c r="CE680" s="56">
        <f t="shared" si="287"/>
        <v>0</v>
      </c>
      <c r="CF680" s="55" t="str">
        <f t="shared" si="298"/>
        <v/>
      </c>
      <c r="CG680" s="55" t="str">
        <f t="shared" si="298"/>
        <v/>
      </c>
      <c r="CH680" s="55" t="str">
        <f t="shared" si="289"/>
        <v/>
      </c>
      <c r="CI680" s="55" t="str">
        <f>IF($F680="x.x.x.x.x.x.x", VLOOKUP($C680, Parameter!$A$4:$L$5000, 4, FALSE), "")</f>
        <v/>
      </c>
      <c r="CJ680" s="56">
        <f t="shared" si="290"/>
        <v>0</v>
      </c>
      <c r="CM680" s="4" t="str">
        <f t="shared" si="291"/>
        <v>...-...-.....</v>
      </c>
      <c r="CN680" s="57">
        <f t="shared" si="292"/>
        <v>0</v>
      </c>
      <c r="CO680" s="58">
        <f t="shared" si="293"/>
        <v>0</v>
      </c>
      <c r="CP680" s="4" t="str">
        <f t="shared" si="294"/>
        <v/>
      </c>
      <c r="CQ680" s="4" t="b">
        <f t="shared" si="295"/>
        <v>0</v>
      </c>
      <c r="CR680" s="4" t="str">
        <f t="shared" si="296"/>
        <v/>
      </c>
      <c r="CS680" s="4" t="str">
        <f t="shared" si="297"/>
        <v/>
      </c>
      <c r="CT680" s="91" t="b">
        <f t="shared" si="273"/>
        <v>0</v>
      </c>
    </row>
    <row r="681" spans="1:98" s="4" customFormat="1" x14ac:dyDescent="0.25">
      <c r="A681" s="50" t="str">
        <f t="shared" si="274"/>
        <v>...</v>
      </c>
      <c r="B681" s="50" t="str">
        <f t="shared" si="275"/>
        <v>...</v>
      </c>
      <c r="C681" s="50" t="str">
        <f t="shared" si="276"/>
        <v>.....</v>
      </c>
      <c r="D681" s="50" t="str">
        <f>IF($C681=".....","",_xlfn.IFNA(VLOOKUP($C681, Parameter!$A$4:$L$5000, 3, FALSE), ""))</f>
        <v/>
      </c>
      <c r="E681" s="50" t="str">
        <f t="shared" si="277"/>
        <v>.....</v>
      </c>
      <c r="F681" s="50" t="str">
        <f t="shared" si="278"/>
        <v>......</v>
      </c>
      <c r="G681" s="50" t="str">
        <f t="shared" si="279"/>
        <v>...</v>
      </c>
      <c r="H681" s="40">
        <f>IF(E681=".....", 0, _xlfn.IFNA(VLOOKUP($E681, Parameter2!$A$2:$C$5000, 3, FALSE), 0))</f>
        <v>0</v>
      </c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18" t="str">
        <f>IF(C681=".....","",_xlfn.IFNA(VLOOKUP($C681, Parameter!$A$4:$B$5000, 2, FALSE), "Kode belanja salah :("))</f>
        <v/>
      </c>
      <c r="X681" s="35"/>
      <c r="Y681" s="121"/>
      <c r="Z681" s="17"/>
      <c r="AA681" s="20"/>
      <c r="AB681" s="41" t="str">
        <f>IF($C681=".....","",VLOOKUP($C681, Parameter!$A$4:$L$5000, 6, FALSE))</f>
        <v/>
      </c>
      <c r="AC681" s="41" t="str">
        <f>IF($C681=".....","",VLOOKUP($C681, Parameter!$A$4:$L$5000, 7, FALSE))</f>
        <v/>
      </c>
      <c r="AD681" s="41" t="str">
        <f>IF($C681=".....","",VLOOKUP($C681, Parameter!$A$4:$L$5000, 8, FALSE))</f>
        <v/>
      </c>
      <c r="AE681" s="41" t="str">
        <f>IF($C681=".....","",VLOOKUP($C681, Parameter!$A$4:$L$5000, 9, FALSE))</f>
        <v/>
      </c>
      <c r="AF681" s="41" t="str">
        <f>IF($C681=".....","",VLOOKUP($C681, Parameter!$A$4:$L$5000, 10, FALSE))</f>
        <v/>
      </c>
      <c r="AG681" s="41" t="str">
        <f>IF($C681=".....","",VLOOKUP($C681, Parameter!$A$4:$L$5000, 11, FALSE))</f>
        <v/>
      </c>
      <c r="AH681" s="41" t="str">
        <f>IF($C681="..0.0.0.000","",_xlfn.IFNA(VLOOKUP($C681, Parameter!$A$4:$L$5000, 12, FALSE), ""))</f>
        <v/>
      </c>
      <c r="AI681" s="39"/>
      <c r="AJ681" s="39"/>
      <c r="AK681" s="39"/>
      <c r="AL681" s="39"/>
      <c r="AM681" s="39"/>
      <c r="AN681" s="39"/>
      <c r="AO681" s="39"/>
      <c r="AP681" s="41" t="str">
        <f>IF(F681="......", "", _xlfn.IFNA(VLOOKUP(F681, Parameter2!$D$2:$E$15000, 2, FALSE), "Kode aset salah :("))</f>
        <v/>
      </c>
      <c r="AQ681" s="39"/>
      <c r="AR681" s="51"/>
      <c r="AS681" s="52"/>
      <c r="AT681" s="53">
        <f t="shared" si="280"/>
        <v>0</v>
      </c>
      <c r="AU681" s="39" t="str">
        <f t="shared" si="281"/>
        <v/>
      </c>
      <c r="AV681" s="39" t="str">
        <f t="shared" si="282"/>
        <v/>
      </c>
      <c r="AW681" s="39" t="str">
        <f t="shared" si="283"/>
        <v/>
      </c>
      <c r="AX681" s="39" t="str">
        <f t="shared" si="284"/>
        <v/>
      </c>
      <c r="AY681" s="41" t="str">
        <f>IF(G681="...", "", VLOOKUP(G681, UPB!$A$3:$B$5000, 2, FALSE))</f>
        <v/>
      </c>
      <c r="AZ681" s="84"/>
      <c r="BA681" s="76"/>
      <c r="BB681" s="65"/>
      <c r="BC681" s="65"/>
      <c r="BD681" s="54"/>
      <c r="BE681" s="65"/>
      <c r="BF681" s="65"/>
      <c r="BG681" s="65"/>
      <c r="BH681" s="65"/>
      <c r="BI681" s="65"/>
      <c r="BJ681" s="65"/>
      <c r="BK681" s="65"/>
      <c r="BL681" s="65"/>
      <c r="BM681" s="65"/>
      <c r="BN681" s="70"/>
      <c r="BO681" s="65"/>
      <c r="BP681" s="65"/>
      <c r="BQ681" s="65"/>
      <c r="BR681" s="65"/>
      <c r="BS681" s="65"/>
      <c r="BT681" s="65"/>
      <c r="BU681" s="55" t="str">
        <f>IF(AND($D681 &lt;&gt; "", $D681 &lt;&gt; $E681, $F681 &lt;&gt; "x.x.x.x.x.x.x"), VLOOKUP($E681, Parameter!$E$3:$N$5000, 9, FALSE), "")</f>
        <v/>
      </c>
      <c r="BV681" s="55" t="str">
        <f>IF(AND($D681 &lt;&gt; "", $D681 &lt;&gt; $E681, $F681 &lt;&gt; "x.x.x.x.x.x.x"), VLOOKUP($E681, Parameter!$E$3:$N$5000, 10, FALSE), "")</f>
        <v/>
      </c>
      <c r="BW681" s="55" t="str">
        <f>IF(AND($D681 &lt;&gt; "", $D681 &lt;&gt; $E681, $F681 &lt;&gt; "x.x.x.x.x.x.x"), VLOOKUP($C681, Parameter!$A$4:$L$5000, 3, FALSE), "")</f>
        <v/>
      </c>
      <c r="BX681" s="55" t="str">
        <f>IF(AND($D681 &lt;&gt; "", $D681 &lt;&gt; $E681, $F681 &lt;&gt; "x.x.x.x.x.x.x"), VLOOKUP($C681, Parameter!$A$4:$L$5000, 4, FALSE), "")</f>
        <v/>
      </c>
      <c r="BY681" s="56">
        <f t="shared" si="285"/>
        <v>0</v>
      </c>
      <c r="BZ681" s="55" t="str">
        <f t="shared" si="286"/>
        <v>Intra</v>
      </c>
      <c r="CA681" s="55" t="str">
        <f>IF($BZ681="Ekstra", Parameter3!$B$2, "")</f>
        <v/>
      </c>
      <c r="CB681" s="55" t="str">
        <f>IF($BZ681="Ekstra", Parameter3!$C$2, "")</f>
        <v/>
      </c>
      <c r="CC681" s="55" t="str">
        <f>IF($BZ681="Ekstra", VLOOKUP($E681, Parameter!$E$3:$N$5000, 9, FALSE), "")</f>
        <v/>
      </c>
      <c r="CD681" s="55" t="str">
        <f>IF($BZ681="Ekstra", VLOOKUP($E681, Parameter!$E$3:$N$5000, 10, FALSE), "")</f>
        <v/>
      </c>
      <c r="CE681" s="56">
        <f t="shared" si="287"/>
        <v>0</v>
      </c>
      <c r="CF681" s="55" t="str">
        <f t="shared" si="298"/>
        <v/>
      </c>
      <c r="CG681" s="55" t="str">
        <f t="shared" si="298"/>
        <v/>
      </c>
      <c r="CH681" s="55" t="str">
        <f t="shared" si="289"/>
        <v/>
      </c>
      <c r="CI681" s="55" t="str">
        <f>IF($F681="x.x.x.x.x.x.x", VLOOKUP($C681, Parameter!$A$4:$L$5000, 4, FALSE), "")</f>
        <v/>
      </c>
      <c r="CJ681" s="56">
        <f t="shared" si="290"/>
        <v>0</v>
      </c>
      <c r="CM681" s="4" t="str">
        <f t="shared" si="291"/>
        <v>...-...-.....</v>
      </c>
      <c r="CN681" s="57">
        <f t="shared" si="292"/>
        <v>0</v>
      </c>
      <c r="CO681" s="58">
        <f t="shared" si="293"/>
        <v>0</v>
      </c>
      <c r="CP681" s="4" t="str">
        <f t="shared" si="294"/>
        <v/>
      </c>
      <c r="CQ681" s="4" t="b">
        <f t="shared" si="295"/>
        <v>0</v>
      </c>
      <c r="CR681" s="4" t="str">
        <f t="shared" si="296"/>
        <v/>
      </c>
      <c r="CS681" s="4" t="str">
        <f t="shared" si="297"/>
        <v/>
      </c>
      <c r="CT681" s="91" t="b">
        <f t="shared" si="273"/>
        <v>0</v>
      </c>
    </row>
    <row r="682" spans="1:98" s="4" customFormat="1" x14ac:dyDescent="0.25">
      <c r="A682" s="50" t="str">
        <f t="shared" si="274"/>
        <v>...</v>
      </c>
      <c r="B682" s="50" t="str">
        <f t="shared" si="275"/>
        <v>...</v>
      </c>
      <c r="C682" s="50" t="str">
        <f t="shared" si="276"/>
        <v>.....</v>
      </c>
      <c r="D682" s="50" t="str">
        <f>IF($C682=".....","",_xlfn.IFNA(VLOOKUP($C682, Parameter!$A$4:$L$5000, 3, FALSE), ""))</f>
        <v/>
      </c>
      <c r="E682" s="50" t="str">
        <f t="shared" si="277"/>
        <v>.....</v>
      </c>
      <c r="F682" s="50" t="str">
        <f t="shared" si="278"/>
        <v>......</v>
      </c>
      <c r="G682" s="50" t="str">
        <f t="shared" si="279"/>
        <v>...</v>
      </c>
      <c r="H682" s="40">
        <f>IF(E682=".....", 0, _xlfn.IFNA(VLOOKUP($E682, Parameter2!$A$2:$C$5000, 3, FALSE), 0))</f>
        <v>0</v>
      </c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18" t="str">
        <f>IF(C682=".....","",_xlfn.IFNA(VLOOKUP($C682, Parameter!$A$4:$B$5000, 2, FALSE), "Kode belanja salah :("))</f>
        <v/>
      </c>
      <c r="X682" s="35"/>
      <c r="Y682" s="121"/>
      <c r="Z682" s="17"/>
      <c r="AA682" s="20"/>
      <c r="AB682" s="41" t="str">
        <f>IF($C682=".....","",VLOOKUP($C682, Parameter!$A$4:$L$5000, 6, FALSE))</f>
        <v/>
      </c>
      <c r="AC682" s="41" t="str">
        <f>IF($C682=".....","",VLOOKUP($C682, Parameter!$A$4:$L$5000, 7, FALSE))</f>
        <v/>
      </c>
      <c r="AD682" s="41" t="str">
        <f>IF($C682=".....","",VLOOKUP($C682, Parameter!$A$4:$L$5000, 8, FALSE))</f>
        <v/>
      </c>
      <c r="AE682" s="41" t="str">
        <f>IF($C682=".....","",VLOOKUP($C682, Parameter!$A$4:$L$5000, 9, FALSE))</f>
        <v/>
      </c>
      <c r="AF682" s="41" t="str">
        <f>IF($C682=".....","",VLOOKUP($C682, Parameter!$A$4:$L$5000, 10, FALSE))</f>
        <v/>
      </c>
      <c r="AG682" s="41" t="str">
        <f>IF($C682=".....","",VLOOKUP($C682, Parameter!$A$4:$L$5000, 11, FALSE))</f>
        <v/>
      </c>
      <c r="AH682" s="41" t="str">
        <f>IF($C682="..0.0.0.000","",_xlfn.IFNA(VLOOKUP($C682, Parameter!$A$4:$L$5000, 12, FALSE), ""))</f>
        <v/>
      </c>
      <c r="AI682" s="39"/>
      <c r="AJ682" s="39"/>
      <c r="AK682" s="39"/>
      <c r="AL682" s="39"/>
      <c r="AM682" s="39"/>
      <c r="AN682" s="39"/>
      <c r="AO682" s="39"/>
      <c r="AP682" s="41" t="str">
        <f>IF(F682="......", "", _xlfn.IFNA(VLOOKUP(F682, Parameter2!$D$2:$E$15000, 2, FALSE), "Kode aset salah :("))</f>
        <v/>
      </c>
      <c r="AQ682" s="39"/>
      <c r="AR682" s="51"/>
      <c r="AS682" s="52"/>
      <c r="AT682" s="53">
        <f t="shared" si="280"/>
        <v>0</v>
      </c>
      <c r="AU682" s="39" t="str">
        <f t="shared" si="281"/>
        <v/>
      </c>
      <c r="AV682" s="39" t="str">
        <f t="shared" si="282"/>
        <v/>
      </c>
      <c r="AW682" s="39" t="str">
        <f t="shared" si="283"/>
        <v/>
      </c>
      <c r="AX682" s="39" t="str">
        <f t="shared" si="284"/>
        <v/>
      </c>
      <c r="AY682" s="41" t="str">
        <f>IF(G682="...", "", VLOOKUP(G682, UPB!$A$3:$B$5000, 2, FALSE))</f>
        <v/>
      </c>
      <c r="AZ682" s="84"/>
      <c r="BA682" s="76"/>
      <c r="BB682" s="65"/>
      <c r="BC682" s="65"/>
      <c r="BD682" s="54"/>
      <c r="BE682" s="65"/>
      <c r="BF682" s="65"/>
      <c r="BG682" s="65"/>
      <c r="BH682" s="65"/>
      <c r="BI682" s="65"/>
      <c r="BJ682" s="65"/>
      <c r="BK682" s="65"/>
      <c r="BL682" s="65"/>
      <c r="BM682" s="65"/>
      <c r="BN682" s="70"/>
      <c r="BO682" s="65"/>
      <c r="BP682" s="65"/>
      <c r="BQ682" s="65"/>
      <c r="BR682" s="65"/>
      <c r="BS682" s="65"/>
      <c r="BT682" s="65"/>
      <c r="BU682" s="55" t="str">
        <f>IF(AND($D682 &lt;&gt; "", $D682 &lt;&gt; $E682, $F682 &lt;&gt; "x.x.x.x.x.x.x"), VLOOKUP($E682, Parameter!$E$3:$N$5000, 9, FALSE), "")</f>
        <v/>
      </c>
      <c r="BV682" s="55" t="str">
        <f>IF(AND($D682 &lt;&gt; "", $D682 &lt;&gt; $E682, $F682 &lt;&gt; "x.x.x.x.x.x.x"), VLOOKUP($E682, Parameter!$E$3:$N$5000, 10, FALSE), "")</f>
        <v/>
      </c>
      <c r="BW682" s="55" t="str">
        <f>IF(AND($D682 &lt;&gt; "", $D682 &lt;&gt; $E682, $F682 &lt;&gt; "x.x.x.x.x.x.x"), VLOOKUP($C682, Parameter!$A$4:$L$5000, 3, FALSE), "")</f>
        <v/>
      </c>
      <c r="BX682" s="55" t="str">
        <f>IF(AND($D682 &lt;&gt; "", $D682 &lt;&gt; $E682, $F682 &lt;&gt; "x.x.x.x.x.x.x"), VLOOKUP($C682, Parameter!$A$4:$L$5000, 4, FALSE), "")</f>
        <v/>
      </c>
      <c r="BY682" s="56">
        <f t="shared" si="285"/>
        <v>0</v>
      </c>
      <c r="BZ682" s="55" t="str">
        <f t="shared" si="286"/>
        <v>Intra</v>
      </c>
      <c r="CA682" s="55" t="str">
        <f>IF($BZ682="Ekstra", Parameter3!$B$2, "")</f>
        <v/>
      </c>
      <c r="CB682" s="55" t="str">
        <f>IF($BZ682="Ekstra", Parameter3!$C$2, "")</f>
        <v/>
      </c>
      <c r="CC682" s="55" t="str">
        <f>IF($BZ682="Ekstra", VLOOKUP($E682, Parameter!$E$3:$N$5000, 9, FALSE), "")</f>
        <v/>
      </c>
      <c r="CD682" s="55" t="str">
        <f>IF($BZ682="Ekstra", VLOOKUP($E682, Parameter!$E$3:$N$5000, 10, FALSE), "")</f>
        <v/>
      </c>
      <c r="CE682" s="56">
        <f t="shared" si="287"/>
        <v>0</v>
      </c>
      <c r="CF682" s="55" t="str">
        <f t="shared" si="298"/>
        <v/>
      </c>
      <c r="CG682" s="55" t="str">
        <f t="shared" si="298"/>
        <v/>
      </c>
      <c r="CH682" s="55" t="str">
        <f t="shared" si="289"/>
        <v/>
      </c>
      <c r="CI682" s="55" t="str">
        <f>IF($F682="x.x.x.x.x.x.x", VLOOKUP($C682, Parameter!$A$4:$L$5000, 4, FALSE), "")</f>
        <v/>
      </c>
      <c r="CJ682" s="56">
        <f t="shared" si="290"/>
        <v>0</v>
      </c>
      <c r="CM682" s="4" t="str">
        <f t="shared" si="291"/>
        <v>...-...-.....</v>
      </c>
      <c r="CN682" s="57">
        <f t="shared" si="292"/>
        <v>0</v>
      </c>
      <c r="CO682" s="58">
        <f t="shared" si="293"/>
        <v>0</v>
      </c>
      <c r="CP682" s="4" t="str">
        <f t="shared" si="294"/>
        <v/>
      </c>
      <c r="CQ682" s="4" t="b">
        <f t="shared" si="295"/>
        <v>0</v>
      </c>
      <c r="CR682" s="4" t="str">
        <f t="shared" si="296"/>
        <v/>
      </c>
      <c r="CS682" s="4" t="str">
        <f t="shared" si="297"/>
        <v/>
      </c>
      <c r="CT682" s="91" t="b">
        <f t="shared" si="273"/>
        <v>0</v>
      </c>
    </row>
    <row r="683" spans="1:98" s="4" customFormat="1" x14ac:dyDescent="0.25">
      <c r="A683" s="50" t="str">
        <f t="shared" si="274"/>
        <v>...</v>
      </c>
      <c r="B683" s="50" t="str">
        <f t="shared" si="275"/>
        <v>...</v>
      </c>
      <c r="C683" s="50" t="str">
        <f t="shared" si="276"/>
        <v>.....</v>
      </c>
      <c r="D683" s="50" t="str">
        <f>IF($C683=".....","",_xlfn.IFNA(VLOOKUP($C683, Parameter!$A$4:$L$5000, 3, FALSE), ""))</f>
        <v/>
      </c>
      <c r="E683" s="50" t="str">
        <f t="shared" si="277"/>
        <v>.....</v>
      </c>
      <c r="F683" s="50" t="str">
        <f t="shared" si="278"/>
        <v>......</v>
      </c>
      <c r="G683" s="50" t="str">
        <f t="shared" si="279"/>
        <v>...</v>
      </c>
      <c r="H683" s="40">
        <f>IF(E683=".....", 0, _xlfn.IFNA(VLOOKUP($E683, Parameter2!$A$2:$C$5000, 3, FALSE), 0))</f>
        <v>0</v>
      </c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18" t="str">
        <f>IF(C683=".....","",_xlfn.IFNA(VLOOKUP($C683, Parameter!$A$4:$B$5000, 2, FALSE), "Kode belanja salah :("))</f>
        <v/>
      </c>
      <c r="X683" s="35"/>
      <c r="Y683" s="121"/>
      <c r="Z683" s="17"/>
      <c r="AA683" s="20"/>
      <c r="AB683" s="41" t="str">
        <f>IF($C683=".....","",VLOOKUP($C683, Parameter!$A$4:$L$5000, 6, FALSE))</f>
        <v/>
      </c>
      <c r="AC683" s="41" t="str">
        <f>IF($C683=".....","",VLOOKUP($C683, Parameter!$A$4:$L$5000, 7, FALSE))</f>
        <v/>
      </c>
      <c r="AD683" s="41" t="str">
        <f>IF($C683=".....","",VLOOKUP($C683, Parameter!$A$4:$L$5000, 8, FALSE))</f>
        <v/>
      </c>
      <c r="AE683" s="41" t="str">
        <f>IF($C683=".....","",VLOOKUP($C683, Parameter!$A$4:$L$5000, 9, FALSE))</f>
        <v/>
      </c>
      <c r="AF683" s="41" t="str">
        <f>IF($C683=".....","",VLOOKUP($C683, Parameter!$A$4:$L$5000, 10, FALSE))</f>
        <v/>
      </c>
      <c r="AG683" s="41" t="str">
        <f>IF($C683=".....","",VLOOKUP($C683, Parameter!$A$4:$L$5000, 11, FALSE))</f>
        <v/>
      </c>
      <c r="AH683" s="41" t="str">
        <f>IF($C683="..0.0.0.000","",_xlfn.IFNA(VLOOKUP($C683, Parameter!$A$4:$L$5000, 12, FALSE), ""))</f>
        <v/>
      </c>
      <c r="AI683" s="39"/>
      <c r="AJ683" s="39"/>
      <c r="AK683" s="39"/>
      <c r="AL683" s="39"/>
      <c r="AM683" s="39"/>
      <c r="AN683" s="39"/>
      <c r="AO683" s="39"/>
      <c r="AP683" s="41" t="str">
        <f>IF(F683="......", "", _xlfn.IFNA(VLOOKUP(F683, Parameter2!$D$2:$E$15000, 2, FALSE), "Kode aset salah :("))</f>
        <v/>
      </c>
      <c r="AQ683" s="39"/>
      <c r="AR683" s="51"/>
      <c r="AS683" s="52"/>
      <c r="AT683" s="53">
        <f t="shared" si="280"/>
        <v>0</v>
      </c>
      <c r="AU683" s="39" t="str">
        <f t="shared" si="281"/>
        <v/>
      </c>
      <c r="AV683" s="39" t="str">
        <f t="shared" si="282"/>
        <v/>
      </c>
      <c r="AW683" s="39" t="str">
        <f t="shared" si="283"/>
        <v/>
      </c>
      <c r="AX683" s="39" t="str">
        <f t="shared" si="284"/>
        <v/>
      </c>
      <c r="AY683" s="41" t="str">
        <f>IF(G683="...", "", VLOOKUP(G683, UPB!$A$3:$B$5000, 2, FALSE))</f>
        <v/>
      </c>
      <c r="AZ683" s="84"/>
      <c r="BA683" s="76"/>
      <c r="BB683" s="65"/>
      <c r="BC683" s="65"/>
      <c r="BD683" s="54"/>
      <c r="BE683" s="65"/>
      <c r="BF683" s="65"/>
      <c r="BG683" s="65"/>
      <c r="BH683" s="65"/>
      <c r="BI683" s="65"/>
      <c r="BJ683" s="65"/>
      <c r="BK683" s="65"/>
      <c r="BL683" s="65"/>
      <c r="BM683" s="65"/>
      <c r="BN683" s="70"/>
      <c r="BO683" s="65"/>
      <c r="BP683" s="65"/>
      <c r="BQ683" s="65"/>
      <c r="BR683" s="65"/>
      <c r="BS683" s="65"/>
      <c r="BT683" s="65"/>
      <c r="BU683" s="55" t="str">
        <f>IF(AND($D683 &lt;&gt; "", $D683 &lt;&gt; $E683, $F683 &lt;&gt; "x.x.x.x.x.x.x"), VLOOKUP($E683, Parameter!$E$3:$N$5000, 9, FALSE), "")</f>
        <v/>
      </c>
      <c r="BV683" s="55" t="str">
        <f>IF(AND($D683 &lt;&gt; "", $D683 &lt;&gt; $E683, $F683 &lt;&gt; "x.x.x.x.x.x.x"), VLOOKUP($E683, Parameter!$E$3:$N$5000, 10, FALSE), "")</f>
        <v/>
      </c>
      <c r="BW683" s="55" t="str">
        <f>IF(AND($D683 &lt;&gt; "", $D683 &lt;&gt; $E683, $F683 &lt;&gt; "x.x.x.x.x.x.x"), VLOOKUP($C683, Parameter!$A$4:$L$5000, 3, FALSE), "")</f>
        <v/>
      </c>
      <c r="BX683" s="55" t="str">
        <f>IF(AND($D683 &lt;&gt; "", $D683 &lt;&gt; $E683, $F683 &lt;&gt; "x.x.x.x.x.x.x"), VLOOKUP($C683, Parameter!$A$4:$L$5000, 4, FALSE), "")</f>
        <v/>
      </c>
      <c r="BY683" s="56">
        <f t="shared" si="285"/>
        <v>0</v>
      </c>
      <c r="BZ683" s="55" t="str">
        <f t="shared" si="286"/>
        <v>Intra</v>
      </c>
      <c r="CA683" s="55" t="str">
        <f>IF($BZ683="Ekstra", Parameter3!$B$2, "")</f>
        <v/>
      </c>
      <c r="CB683" s="55" t="str">
        <f>IF($BZ683="Ekstra", Parameter3!$C$2, "")</f>
        <v/>
      </c>
      <c r="CC683" s="55" t="str">
        <f>IF($BZ683="Ekstra", VLOOKUP($E683, Parameter!$E$3:$N$5000, 9, FALSE), "")</f>
        <v/>
      </c>
      <c r="CD683" s="55" t="str">
        <f>IF($BZ683="Ekstra", VLOOKUP($E683, Parameter!$E$3:$N$5000, 10, FALSE), "")</f>
        <v/>
      </c>
      <c r="CE683" s="56">
        <f t="shared" si="287"/>
        <v>0</v>
      </c>
      <c r="CF683" s="55" t="str">
        <f t="shared" si="298"/>
        <v/>
      </c>
      <c r="CG683" s="55" t="str">
        <f t="shared" si="298"/>
        <v/>
      </c>
      <c r="CH683" s="55" t="str">
        <f t="shared" si="289"/>
        <v/>
      </c>
      <c r="CI683" s="55" t="str">
        <f>IF($F683="x.x.x.x.x.x.x", VLOOKUP($C683, Parameter!$A$4:$L$5000, 4, FALSE), "")</f>
        <v/>
      </c>
      <c r="CJ683" s="56">
        <f t="shared" si="290"/>
        <v>0</v>
      </c>
      <c r="CM683" s="4" t="str">
        <f t="shared" si="291"/>
        <v>...-...-.....</v>
      </c>
      <c r="CN683" s="57">
        <f t="shared" si="292"/>
        <v>0</v>
      </c>
      <c r="CO683" s="58">
        <f t="shared" si="293"/>
        <v>0</v>
      </c>
      <c r="CP683" s="4" t="str">
        <f t="shared" si="294"/>
        <v/>
      </c>
      <c r="CQ683" s="4" t="b">
        <f t="shared" si="295"/>
        <v>0</v>
      </c>
      <c r="CR683" s="4" t="str">
        <f t="shared" si="296"/>
        <v/>
      </c>
      <c r="CS683" s="4" t="str">
        <f t="shared" si="297"/>
        <v/>
      </c>
      <c r="CT683" s="91" t="b">
        <f t="shared" si="273"/>
        <v>0</v>
      </c>
    </row>
    <row r="684" spans="1:98" s="4" customFormat="1" x14ac:dyDescent="0.25">
      <c r="A684" s="50" t="str">
        <f t="shared" si="274"/>
        <v>...</v>
      </c>
      <c r="B684" s="50" t="str">
        <f t="shared" si="275"/>
        <v>...</v>
      </c>
      <c r="C684" s="50" t="str">
        <f t="shared" si="276"/>
        <v>.....</v>
      </c>
      <c r="D684" s="50" t="str">
        <f>IF($C684=".....","",_xlfn.IFNA(VLOOKUP($C684, Parameter!$A$4:$L$5000, 3, FALSE), ""))</f>
        <v/>
      </c>
      <c r="E684" s="50" t="str">
        <f t="shared" si="277"/>
        <v>.....</v>
      </c>
      <c r="F684" s="50" t="str">
        <f t="shared" si="278"/>
        <v>......</v>
      </c>
      <c r="G684" s="50" t="str">
        <f t="shared" si="279"/>
        <v>...</v>
      </c>
      <c r="H684" s="40">
        <f>IF(E684=".....", 0, _xlfn.IFNA(VLOOKUP($E684, Parameter2!$A$2:$C$5000, 3, FALSE), 0))</f>
        <v>0</v>
      </c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18" t="str">
        <f>IF(C684=".....","",_xlfn.IFNA(VLOOKUP($C684, Parameter!$A$4:$B$5000, 2, FALSE), "Kode belanja salah :("))</f>
        <v/>
      </c>
      <c r="X684" s="35"/>
      <c r="Y684" s="121"/>
      <c r="Z684" s="17"/>
      <c r="AA684" s="20"/>
      <c r="AB684" s="41" t="str">
        <f>IF($C684=".....","",VLOOKUP($C684, Parameter!$A$4:$L$5000, 6, FALSE))</f>
        <v/>
      </c>
      <c r="AC684" s="41" t="str">
        <f>IF($C684=".....","",VLOOKUP($C684, Parameter!$A$4:$L$5000, 7, FALSE))</f>
        <v/>
      </c>
      <c r="AD684" s="41" t="str">
        <f>IF($C684=".....","",VLOOKUP($C684, Parameter!$A$4:$L$5000, 8, FALSE))</f>
        <v/>
      </c>
      <c r="AE684" s="41" t="str">
        <f>IF($C684=".....","",VLOOKUP($C684, Parameter!$A$4:$L$5000, 9, FALSE))</f>
        <v/>
      </c>
      <c r="AF684" s="41" t="str">
        <f>IF($C684=".....","",VLOOKUP($C684, Parameter!$A$4:$L$5000, 10, FALSE))</f>
        <v/>
      </c>
      <c r="AG684" s="41" t="str">
        <f>IF($C684=".....","",VLOOKUP($C684, Parameter!$A$4:$L$5000, 11, FALSE))</f>
        <v/>
      </c>
      <c r="AH684" s="41" t="str">
        <f>IF($C684="..0.0.0.000","",_xlfn.IFNA(VLOOKUP($C684, Parameter!$A$4:$L$5000, 12, FALSE), ""))</f>
        <v/>
      </c>
      <c r="AI684" s="39"/>
      <c r="AJ684" s="39"/>
      <c r="AK684" s="39"/>
      <c r="AL684" s="39"/>
      <c r="AM684" s="39"/>
      <c r="AN684" s="39"/>
      <c r="AO684" s="39"/>
      <c r="AP684" s="41" t="str">
        <f>IF(F684="......", "", _xlfn.IFNA(VLOOKUP(F684, Parameter2!$D$2:$E$15000, 2, FALSE), "Kode aset salah :("))</f>
        <v/>
      </c>
      <c r="AQ684" s="39"/>
      <c r="AR684" s="51"/>
      <c r="AS684" s="52"/>
      <c r="AT684" s="53">
        <f t="shared" si="280"/>
        <v>0</v>
      </c>
      <c r="AU684" s="39" t="str">
        <f t="shared" si="281"/>
        <v/>
      </c>
      <c r="AV684" s="39" t="str">
        <f t="shared" si="282"/>
        <v/>
      </c>
      <c r="AW684" s="39" t="str">
        <f t="shared" si="283"/>
        <v/>
      </c>
      <c r="AX684" s="39" t="str">
        <f t="shared" si="284"/>
        <v/>
      </c>
      <c r="AY684" s="41" t="str">
        <f>IF(G684="...", "", VLOOKUP(G684, UPB!$A$3:$B$5000, 2, FALSE))</f>
        <v/>
      </c>
      <c r="AZ684" s="84"/>
      <c r="BA684" s="76"/>
      <c r="BB684" s="65"/>
      <c r="BC684" s="65"/>
      <c r="BD684" s="54"/>
      <c r="BE684" s="65"/>
      <c r="BF684" s="65"/>
      <c r="BG684" s="65"/>
      <c r="BH684" s="65"/>
      <c r="BI684" s="65"/>
      <c r="BJ684" s="65"/>
      <c r="BK684" s="65"/>
      <c r="BL684" s="65"/>
      <c r="BM684" s="65"/>
      <c r="BN684" s="70"/>
      <c r="BO684" s="65"/>
      <c r="BP684" s="65"/>
      <c r="BQ684" s="65"/>
      <c r="BR684" s="65"/>
      <c r="BS684" s="65"/>
      <c r="BT684" s="65"/>
      <c r="BU684" s="55" t="str">
        <f>IF(AND($D684 &lt;&gt; "", $D684 &lt;&gt; $E684, $F684 &lt;&gt; "x.x.x.x.x.x.x"), VLOOKUP($E684, Parameter!$E$3:$N$5000, 9, FALSE), "")</f>
        <v/>
      </c>
      <c r="BV684" s="55" t="str">
        <f>IF(AND($D684 &lt;&gt; "", $D684 &lt;&gt; $E684, $F684 &lt;&gt; "x.x.x.x.x.x.x"), VLOOKUP($E684, Parameter!$E$3:$N$5000, 10, FALSE), "")</f>
        <v/>
      </c>
      <c r="BW684" s="55" t="str">
        <f>IF(AND($D684 &lt;&gt; "", $D684 &lt;&gt; $E684, $F684 &lt;&gt; "x.x.x.x.x.x.x"), VLOOKUP($C684, Parameter!$A$4:$L$5000, 3, FALSE), "")</f>
        <v/>
      </c>
      <c r="BX684" s="55" t="str">
        <f>IF(AND($D684 &lt;&gt; "", $D684 &lt;&gt; $E684, $F684 &lt;&gt; "x.x.x.x.x.x.x"), VLOOKUP($C684, Parameter!$A$4:$L$5000, 4, FALSE), "")</f>
        <v/>
      </c>
      <c r="BY684" s="56">
        <f t="shared" si="285"/>
        <v>0</v>
      </c>
      <c r="BZ684" s="55" t="str">
        <f t="shared" si="286"/>
        <v>Intra</v>
      </c>
      <c r="CA684" s="55" t="str">
        <f>IF($BZ684="Ekstra", Parameter3!$B$2, "")</f>
        <v/>
      </c>
      <c r="CB684" s="55" t="str">
        <f>IF($BZ684="Ekstra", Parameter3!$C$2, "")</f>
        <v/>
      </c>
      <c r="CC684" s="55" t="str">
        <f>IF($BZ684="Ekstra", VLOOKUP($E684, Parameter!$E$3:$N$5000, 9, FALSE), "")</f>
        <v/>
      </c>
      <c r="CD684" s="55" t="str">
        <f>IF($BZ684="Ekstra", VLOOKUP($E684, Parameter!$E$3:$N$5000, 10, FALSE), "")</f>
        <v/>
      </c>
      <c r="CE684" s="56">
        <f t="shared" si="287"/>
        <v>0</v>
      </c>
      <c r="CF684" s="55" t="str">
        <f t="shared" si="298"/>
        <v/>
      </c>
      <c r="CG684" s="55" t="str">
        <f t="shared" si="298"/>
        <v/>
      </c>
      <c r="CH684" s="55" t="str">
        <f t="shared" si="289"/>
        <v/>
      </c>
      <c r="CI684" s="55" t="str">
        <f>IF($F684="x.x.x.x.x.x.x", VLOOKUP($C684, Parameter!$A$4:$L$5000, 4, FALSE), "")</f>
        <v/>
      </c>
      <c r="CJ684" s="56">
        <f t="shared" si="290"/>
        <v>0</v>
      </c>
      <c r="CM684" s="4" t="str">
        <f t="shared" si="291"/>
        <v>...-...-.....</v>
      </c>
      <c r="CN684" s="57">
        <f t="shared" si="292"/>
        <v>0</v>
      </c>
      <c r="CO684" s="58">
        <f t="shared" si="293"/>
        <v>0</v>
      </c>
      <c r="CP684" s="4" t="str">
        <f t="shared" si="294"/>
        <v/>
      </c>
      <c r="CQ684" s="4" t="b">
        <f t="shared" si="295"/>
        <v>0</v>
      </c>
      <c r="CR684" s="4" t="str">
        <f t="shared" si="296"/>
        <v/>
      </c>
      <c r="CS684" s="4" t="str">
        <f t="shared" si="297"/>
        <v/>
      </c>
      <c r="CT684" s="91" t="b">
        <f t="shared" si="273"/>
        <v>0</v>
      </c>
    </row>
    <row r="685" spans="1:98" s="4" customFormat="1" x14ac:dyDescent="0.25">
      <c r="A685" s="50" t="str">
        <f t="shared" si="274"/>
        <v>...</v>
      </c>
      <c r="B685" s="50" t="str">
        <f t="shared" si="275"/>
        <v>...</v>
      </c>
      <c r="C685" s="50" t="str">
        <f t="shared" si="276"/>
        <v>.....</v>
      </c>
      <c r="D685" s="50" t="str">
        <f>IF($C685=".....","",_xlfn.IFNA(VLOOKUP($C685, Parameter!$A$4:$L$5000, 3, FALSE), ""))</f>
        <v/>
      </c>
      <c r="E685" s="50" t="str">
        <f t="shared" si="277"/>
        <v>.....</v>
      </c>
      <c r="F685" s="50" t="str">
        <f t="shared" si="278"/>
        <v>......</v>
      </c>
      <c r="G685" s="50" t="str">
        <f t="shared" si="279"/>
        <v>...</v>
      </c>
      <c r="H685" s="40">
        <f>IF(E685=".....", 0, _xlfn.IFNA(VLOOKUP($E685, Parameter2!$A$2:$C$5000, 3, FALSE), 0))</f>
        <v>0</v>
      </c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18" t="str">
        <f>IF(C685=".....","",_xlfn.IFNA(VLOOKUP($C685, Parameter!$A$4:$B$5000, 2, FALSE), "Kode belanja salah :("))</f>
        <v/>
      </c>
      <c r="X685" s="35"/>
      <c r="Y685" s="121"/>
      <c r="Z685" s="17"/>
      <c r="AA685" s="20"/>
      <c r="AB685" s="41" t="str">
        <f>IF($C685=".....","",VLOOKUP($C685, Parameter!$A$4:$L$5000, 6, FALSE))</f>
        <v/>
      </c>
      <c r="AC685" s="41" t="str">
        <f>IF($C685=".....","",VLOOKUP($C685, Parameter!$A$4:$L$5000, 7, FALSE))</f>
        <v/>
      </c>
      <c r="AD685" s="41" t="str">
        <f>IF($C685=".....","",VLOOKUP($C685, Parameter!$A$4:$L$5000, 8, FALSE))</f>
        <v/>
      </c>
      <c r="AE685" s="41" t="str">
        <f>IF($C685=".....","",VLOOKUP($C685, Parameter!$A$4:$L$5000, 9, FALSE))</f>
        <v/>
      </c>
      <c r="AF685" s="41" t="str">
        <f>IF($C685=".....","",VLOOKUP($C685, Parameter!$A$4:$L$5000, 10, FALSE))</f>
        <v/>
      </c>
      <c r="AG685" s="41" t="str">
        <f>IF($C685=".....","",VLOOKUP($C685, Parameter!$A$4:$L$5000, 11, FALSE))</f>
        <v/>
      </c>
      <c r="AH685" s="41" t="str">
        <f>IF($C685="..0.0.0.000","",_xlfn.IFNA(VLOOKUP($C685, Parameter!$A$4:$L$5000, 12, FALSE), ""))</f>
        <v/>
      </c>
      <c r="AI685" s="39"/>
      <c r="AJ685" s="39"/>
      <c r="AK685" s="39"/>
      <c r="AL685" s="39"/>
      <c r="AM685" s="39"/>
      <c r="AN685" s="39"/>
      <c r="AO685" s="39"/>
      <c r="AP685" s="41" t="str">
        <f>IF(F685="......", "", _xlfn.IFNA(VLOOKUP(F685, Parameter2!$D$2:$E$15000, 2, FALSE), "Kode aset salah :("))</f>
        <v/>
      </c>
      <c r="AQ685" s="39"/>
      <c r="AR685" s="51"/>
      <c r="AS685" s="52"/>
      <c r="AT685" s="53">
        <f t="shared" si="280"/>
        <v>0</v>
      </c>
      <c r="AU685" s="39" t="str">
        <f t="shared" si="281"/>
        <v/>
      </c>
      <c r="AV685" s="39" t="str">
        <f t="shared" si="282"/>
        <v/>
      </c>
      <c r="AW685" s="39" t="str">
        <f t="shared" si="283"/>
        <v/>
      </c>
      <c r="AX685" s="39" t="str">
        <f t="shared" si="284"/>
        <v/>
      </c>
      <c r="AY685" s="41" t="str">
        <f>IF(G685="...", "", VLOOKUP(G685, UPB!$A$3:$B$5000, 2, FALSE))</f>
        <v/>
      </c>
      <c r="AZ685" s="84"/>
      <c r="BA685" s="76"/>
      <c r="BB685" s="65"/>
      <c r="BC685" s="65"/>
      <c r="BD685" s="54"/>
      <c r="BE685" s="65"/>
      <c r="BF685" s="65"/>
      <c r="BG685" s="65"/>
      <c r="BH685" s="65"/>
      <c r="BI685" s="65"/>
      <c r="BJ685" s="65"/>
      <c r="BK685" s="65"/>
      <c r="BL685" s="65"/>
      <c r="BM685" s="65"/>
      <c r="BN685" s="70"/>
      <c r="BO685" s="65"/>
      <c r="BP685" s="65"/>
      <c r="BQ685" s="65"/>
      <c r="BR685" s="65"/>
      <c r="BS685" s="65"/>
      <c r="BT685" s="65"/>
      <c r="BU685" s="55" t="str">
        <f>IF(AND($D685 &lt;&gt; "", $D685 &lt;&gt; $E685, $F685 &lt;&gt; "x.x.x.x.x.x.x"), VLOOKUP($E685, Parameter!$E$3:$N$5000, 9, FALSE), "")</f>
        <v/>
      </c>
      <c r="BV685" s="55" t="str">
        <f>IF(AND($D685 &lt;&gt; "", $D685 &lt;&gt; $E685, $F685 &lt;&gt; "x.x.x.x.x.x.x"), VLOOKUP($E685, Parameter!$E$3:$N$5000, 10, FALSE), "")</f>
        <v/>
      </c>
      <c r="BW685" s="55" t="str">
        <f>IF(AND($D685 &lt;&gt; "", $D685 &lt;&gt; $E685, $F685 &lt;&gt; "x.x.x.x.x.x.x"), VLOOKUP($C685, Parameter!$A$4:$L$5000, 3, FALSE), "")</f>
        <v/>
      </c>
      <c r="BX685" s="55" t="str">
        <f>IF(AND($D685 &lt;&gt; "", $D685 &lt;&gt; $E685, $F685 &lt;&gt; "x.x.x.x.x.x.x"), VLOOKUP($C685, Parameter!$A$4:$L$5000, 4, FALSE), "")</f>
        <v/>
      </c>
      <c r="BY685" s="56">
        <f t="shared" si="285"/>
        <v>0</v>
      </c>
      <c r="BZ685" s="55" t="str">
        <f t="shared" si="286"/>
        <v>Intra</v>
      </c>
      <c r="CA685" s="55" t="str">
        <f>IF($BZ685="Ekstra", Parameter3!$B$2, "")</f>
        <v/>
      </c>
      <c r="CB685" s="55" t="str">
        <f>IF($BZ685="Ekstra", Parameter3!$C$2, "")</f>
        <v/>
      </c>
      <c r="CC685" s="55" t="str">
        <f>IF($BZ685="Ekstra", VLOOKUP($E685, Parameter!$E$3:$N$5000, 9, FALSE), "")</f>
        <v/>
      </c>
      <c r="CD685" s="55" t="str">
        <f>IF($BZ685="Ekstra", VLOOKUP($E685, Parameter!$E$3:$N$5000, 10, FALSE), "")</f>
        <v/>
      </c>
      <c r="CE685" s="56">
        <f t="shared" si="287"/>
        <v>0</v>
      </c>
      <c r="CF685" s="55" t="str">
        <f t="shared" si="298"/>
        <v/>
      </c>
      <c r="CG685" s="55" t="str">
        <f t="shared" si="298"/>
        <v/>
      </c>
      <c r="CH685" s="55" t="str">
        <f t="shared" si="289"/>
        <v/>
      </c>
      <c r="CI685" s="55" t="str">
        <f>IF($F685="x.x.x.x.x.x.x", VLOOKUP($C685, Parameter!$A$4:$L$5000, 4, FALSE), "")</f>
        <v/>
      </c>
      <c r="CJ685" s="56">
        <f t="shared" si="290"/>
        <v>0</v>
      </c>
      <c r="CM685" s="4" t="str">
        <f t="shared" si="291"/>
        <v>...-...-.....</v>
      </c>
      <c r="CN685" s="57">
        <f t="shared" si="292"/>
        <v>0</v>
      </c>
      <c r="CO685" s="58">
        <f t="shared" si="293"/>
        <v>0</v>
      </c>
      <c r="CP685" s="4" t="str">
        <f t="shared" si="294"/>
        <v/>
      </c>
      <c r="CQ685" s="4" t="b">
        <f t="shared" si="295"/>
        <v>0</v>
      </c>
      <c r="CR685" s="4" t="str">
        <f t="shared" si="296"/>
        <v/>
      </c>
      <c r="CS685" s="4" t="str">
        <f t="shared" si="297"/>
        <v/>
      </c>
      <c r="CT685" s="91" t="b">
        <f t="shared" si="273"/>
        <v>0</v>
      </c>
    </row>
    <row r="686" spans="1:98" s="4" customFormat="1" x14ac:dyDescent="0.25">
      <c r="A686" s="50" t="str">
        <f t="shared" si="274"/>
        <v>...</v>
      </c>
      <c r="B686" s="50" t="str">
        <f t="shared" si="275"/>
        <v>...</v>
      </c>
      <c r="C686" s="50" t="str">
        <f t="shared" si="276"/>
        <v>.....</v>
      </c>
      <c r="D686" s="50" t="str">
        <f>IF($C686=".....","",_xlfn.IFNA(VLOOKUP($C686, Parameter!$A$4:$L$5000, 3, FALSE), ""))</f>
        <v/>
      </c>
      <c r="E686" s="50" t="str">
        <f t="shared" si="277"/>
        <v>.....</v>
      </c>
      <c r="F686" s="50" t="str">
        <f t="shared" si="278"/>
        <v>......</v>
      </c>
      <c r="G686" s="50" t="str">
        <f t="shared" si="279"/>
        <v>...</v>
      </c>
      <c r="H686" s="40">
        <f>IF(E686=".....", 0, _xlfn.IFNA(VLOOKUP($E686, Parameter2!$A$2:$C$5000, 3, FALSE), 0))</f>
        <v>0</v>
      </c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18" t="str">
        <f>IF(C686=".....","",_xlfn.IFNA(VLOOKUP($C686, Parameter!$A$4:$B$5000, 2, FALSE), "Kode belanja salah :("))</f>
        <v/>
      </c>
      <c r="X686" s="35"/>
      <c r="Y686" s="121"/>
      <c r="Z686" s="17"/>
      <c r="AA686" s="20"/>
      <c r="AB686" s="41" t="str">
        <f>IF($C686=".....","",VLOOKUP($C686, Parameter!$A$4:$L$5000, 6, FALSE))</f>
        <v/>
      </c>
      <c r="AC686" s="41" t="str">
        <f>IF($C686=".....","",VLOOKUP($C686, Parameter!$A$4:$L$5000, 7, FALSE))</f>
        <v/>
      </c>
      <c r="AD686" s="41" t="str">
        <f>IF($C686=".....","",VLOOKUP($C686, Parameter!$A$4:$L$5000, 8, FALSE))</f>
        <v/>
      </c>
      <c r="AE686" s="41" t="str">
        <f>IF($C686=".....","",VLOOKUP($C686, Parameter!$A$4:$L$5000, 9, FALSE))</f>
        <v/>
      </c>
      <c r="AF686" s="41" t="str">
        <f>IF($C686=".....","",VLOOKUP($C686, Parameter!$A$4:$L$5000, 10, FALSE))</f>
        <v/>
      </c>
      <c r="AG686" s="41" t="str">
        <f>IF($C686=".....","",VLOOKUP($C686, Parameter!$A$4:$L$5000, 11, FALSE))</f>
        <v/>
      </c>
      <c r="AH686" s="41" t="str">
        <f>IF($C686="..0.0.0.000","",_xlfn.IFNA(VLOOKUP($C686, Parameter!$A$4:$L$5000, 12, FALSE), ""))</f>
        <v/>
      </c>
      <c r="AI686" s="39"/>
      <c r="AJ686" s="39"/>
      <c r="AK686" s="39"/>
      <c r="AL686" s="39"/>
      <c r="AM686" s="39"/>
      <c r="AN686" s="39"/>
      <c r="AO686" s="39"/>
      <c r="AP686" s="41" t="str">
        <f>IF(F686="......", "", _xlfn.IFNA(VLOOKUP(F686, Parameter2!$D$2:$E$15000, 2, FALSE), "Kode aset salah :("))</f>
        <v/>
      </c>
      <c r="AQ686" s="39"/>
      <c r="AR686" s="51"/>
      <c r="AS686" s="52"/>
      <c r="AT686" s="53">
        <f t="shared" si="280"/>
        <v>0</v>
      </c>
      <c r="AU686" s="39" t="str">
        <f t="shared" si="281"/>
        <v/>
      </c>
      <c r="AV686" s="39" t="str">
        <f t="shared" si="282"/>
        <v/>
      </c>
      <c r="AW686" s="39" t="str">
        <f t="shared" si="283"/>
        <v/>
      </c>
      <c r="AX686" s="39" t="str">
        <f t="shared" si="284"/>
        <v/>
      </c>
      <c r="AY686" s="41" t="str">
        <f>IF(G686="...", "", VLOOKUP(G686, UPB!$A$3:$B$5000, 2, FALSE))</f>
        <v/>
      </c>
      <c r="AZ686" s="84"/>
      <c r="BA686" s="76"/>
      <c r="BB686" s="65"/>
      <c r="BC686" s="65"/>
      <c r="BD686" s="54"/>
      <c r="BE686" s="65"/>
      <c r="BF686" s="65"/>
      <c r="BG686" s="65"/>
      <c r="BH686" s="65"/>
      <c r="BI686" s="65"/>
      <c r="BJ686" s="65"/>
      <c r="BK686" s="65"/>
      <c r="BL686" s="65"/>
      <c r="BM686" s="65"/>
      <c r="BN686" s="70"/>
      <c r="BO686" s="65"/>
      <c r="BP686" s="65"/>
      <c r="BQ686" s="65"/>
      <c r="BR686" s="65"/>
      <c r="BS686" s="65"/>
      <c r="BT686" s="65"/>
      <c r="BU686" s="55" t="str">
        <f>IF(AND($D686 &lt;&gt; "", $D686 &lt;&gt; $E686, $F686 &lt;&gt; "x.x.x.x.x.x.x"), VLOOKUP($E686, Parameter!$E$3:$N$5000, 9, FALSE), "")</f>
        <v/>
      </c>
      <c r="BV686" s="55" t="str">
        <f>IF(AND($D686 &lt;&gt; "", $D686 &lt;&gt; $E686, $F686 &lt;&gt; "x.x.x.x.x.x.x"), VLOOKUP($E686, Parameter!$E$3:$N$5000, 10, FALSE), "")</f>
        <v/>
      </c>
      <c r="BW686" s="55" t="str">
        <f>IF(AND($D686 &lt;&gt; "", $D686 &lt;&gt; $E686, $F686 &lt;&gt; "x.x.x.x.x.x.x"), VLOOKUP($C686, Parameter!$A$4:$L$5000, 3, FALSE), "")</f>
        <v/>
      </c>
      <c r="BX686" s="55" t="str">
        <f>IF(AND($D686 &lt;&gt; "", $D686 &lt;&gt; $E686, $F686 &lt;&gt; "x.x.x.x.x.x.x"), VLOOKUP($C686, Parameter!$A$4:$L$5000, 4, FALSE), "")</f>
        <v/>
      </c>
      <c r="BY686" s="56">
        <f t="shared" si="285"/>
        <v>0</v>
      </c>
      <c r="BZ686" s="55" t="str">
        <f t="shared" si="286"/>
        <v>Intra</v>
      </c>
      <c r="CA686" s="55" t="str">
        <f>IF($BZ686="Ekstra", Parameter3!$B$2, "")</f>
        <v/>
      </c>
      <c r="CB686" s="55" t="str">
        <f>IF($BZ686="Ekstra", Parameter3!$C$2, "")</f>
        <v/>
      </c>
      <c r="CC686" s="55" t="str">
        <f>IF($BZ686="Ekstra", VLOOKUP($E686, Parameter!$E$3:$N$5000, 9, FALSE), "")</f>
        <v/>
      </c>
      <c r="CD686" s="55" t="str">
        <f>IF($BZ686="Ekstra", VLOOKUP($E686, Parameter!$E$3:$N$5000, 10, FALSE), "")</f>
        <v/>
      </c>
      <c r="CE686" s="56">
        <f t="shared" si="287"/>
        <v>0</v>
      </c>
      <c r="CF686" s="55" t="str">
        <f t="shared" si="298"/>
        <v/>
      </c>
      <c r="CG686" s="55" t="str">
        <f t="shared" si="298"/>
        <v/>
      </c>
      <c r="CH686" s="55" t="str">
        <f t="shared" si="289"/>
        <v/>
      </c>
      <c r="CI686" s="55" t="str">
        <f>IF($F686="x.x.x.x.x.x.x", VLOOKUP($C686, Parameter!$A$4:$L$5000, 4, FALSE), "")</f>
        <v/>
      </c>
      <c r="CJ686" s="56">
        <f t="shared" si="290"/>
        <v>0</v>
      </c>
      <c r="CM686" s="4" t="str">
        <f t="shared" si="291"/>
        <v>...-...-.....</v>
      </c>
      <c r="CN686" s="57">
        <f t="shared" si="292"/>
        <v>0</v>
      </c>
      <c r="CO686" s="58">
        <f t="shared" si="293"/>
        <v>0</v>
      </c>
      <c r="CP686" s="4" t="str">
        <f t="shared" si="294"/>
        <v/>
      </c>
      <c r="CQ686" s="4" t="b">
        <f t="shared" si="295"/>
        <v>0</v>
      </c>
      <c r="CR686" s="4" t="str">
        <f t="shared" si="296"/>
        <v/>
      </c>
      <c r="CS686" s="4" t="str">
        <f t="shared" si="297"/>
        <v/>
      </c>
      <c r="CT686" s="91" t="b">
        <f t="shared" si="273"/>
        <v>0</v>
      </c>
    </row>
    <row r="687" spans="1:98" s="4" customFormat="1" x14ac:dyDescent="0.25">
      <c r="A687" s="50" t="str">
        <f t="shared" si="274"/>
        <v>...</v>
      </c>
      <c r="B687" s="50" t="str">
        <f t="shared" si="275"/>
        <v>...</v>
      </c>
      <c r="C687" s="50" t="str">
        <f t="shared" si="276"/>
        <v>.....</v>
      </c>
      <c r="D687" s="50" t="str">
        <f>IF($C687=".....","",_xlfn.IFNA(VLOOKUP($C687, Parameter!$A$4:$L$5000, 3, FALSE), ""))</f>
        <v/>
      </c>
      <c r="E687" s="50" t="str">
        <f t="shared" si="277"/>
        <v>.....</v>
      </c>
      <c r="F687" s="50" t="str">
        <f t="shared" si="278"/>
        <v>......</v>
      </c>
      <c r="G687" s="50" t="str">
        <f t="shared" si="279"/>
        <v>...</v>
      </c>
      <c r="H687" s="40">
        <f>IF(E687=".....", 0, _xlfn.IFNA(VLOOKUP($E687, Parameter2!$A$2:$C$5000, 3, FALSE), 0))</f>
        <v>0</v>
      </c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18" t="str">
        <f>IF(C687=".....","",_xlfn.IFNA(VLOOKUP($C687, Parameter!$A$4:$B$5000, 2, FALSE), "Kode belanja salah :("))</f>
        <v/>
      </c>
      <c r="X687" s="35"/>
      <c r="Y687" s="121"/>
      <c r="Z687" s="17"/>
      <c r="AA687" s="20"/>
      <c r="AB687" s="41" t="str">
        <f>IF($C687=".....","",VLOOKUP($C687, Parameter!$A$4:$L$5000, 6, FALSE))</f>
        <v/>
      </c>
      <c r="AC687" s="41" t="str">
        <f>IF($C687=".....","",VLOOKUP($C687, Parameter!$A$4:$L$5000, 7, FALSE))</f>
        <v/>
      </c>
      <c r="AD687" s="41" t="str">
        <f>IF($C687=".....","",VLOOKUP($C687, Parameter!$A$4:$L$5000, 8, FALSE))</f>
        <v/>
      </c>
      <c r="AE687" s="41" t="str">
        <f>IF($C687=".....","",VLOOKUP($C687, Parameter!$A$4:$L$5000, 9, FALSE))</f>
        <v/>
      </c>
      <c r="AF687" s="41" t="str">
        <f>IF($C687=".....","",VLOOKUP($C687, Parameter!$A$4:$L$5000, 10, FALSE))</f>
        <v/>
      </c>
      <c r="AG687" s="41" t="str">
        <f>IF($C687=".....","",VLOOKUP($C687, Parameter!$A$4:$L$5000, 11, FALSE))</f>
        <v/>
      </c>
      <c r="AH687" s="41" t="str">
        <f>IF($C687="..0.0.0.000","",_xlfn.IFNA(VLOOKUP($C687, Parameter!$A$4:$L$5000, 12, FALSE), ""))</f>
        <v/>
      </c>
      <c r="AI687" s="39"/>
      <c r="AJ687" s="39"/>
      <c r="AK687" s="39"/>
      <c r="AL687" s="39"/>
      <c r="AM687" s="39"/>
      <c r="AN687" s="39"/>
      <c r="AO687" s="39"/>
      <c r="AP687" s="41" t="str">
        <f>IF(F687="......", "", _xlfn.IFNA(VLOOKUP(F687, Parameter2!$D$2:$E$15000, 2, FALSE), "Kode aset salah :("))</f>
        <v/>
      </c>
      <c r="AQ687" s="39"/>
      <c r="AR687" s="51"/>
      <c r="AS687" s="52"/>
      <c r="AT687" s="53">
        <f t="shared" si="280"/>
        <v>0</v>
      </c>
      <c r="AU687" s="39" t="str">
        <f t="shared" si="281"/>
        <v/>
      </c>
      <c r="AV687" s="39" t="str">
        <f t="shared" si="282"/>
        <v/>
      </c>
      <c r="AW687" s="39" t="str">
        <f t="shared" si="283"/>
        <v/>
      </c>
      <c r="AX687" s="39" t="str">
        <f t="shared" si="284"/>
        <v/>
      </c>
      <c r="AY687" s="41" t="str">
        <f>IF(G687="...", "", VLOOKUP(G687, UPB!$A$3:$B$5000, 2, FALSE))</f>
        <v/>
      </c>
      <c r="AZ687" s="84"/>
      <c r="BA687" s="76"/>
      <c r="BB687" s="65"/>
      <c r="BC687" s="65"/>
      <c r="BD687" s="54"/>
      <c r="BE687" s="65"/>
      <c r="BF687" s="65"/>
      <c r="BG687" s="65"/>
      <c r="BH687" s="65"/>
      <c r="BI687" s="65"/>
      <c r="BJ687" s="65"/>
      <c r="BK687" s="65"/>
      <c r="BL687" s="65"/>
      <c r="BM687" s="65"/>
      <c r="BN687" s="70"/>
      <c r="BO687" s="65"/>
      <c r="BP687" s="65"/>
      <c r="BQ687" s="65"/>
      <c r="BR687" s="65"/>
      <c r="BS687" s="65"/>
      <c r="BT687" s="65"/>
      <c r="BU687" s="55" t="str">
        <f>IF(AND($D687 &lt;&gt; "", $D687 &lt;&gt; $E687, $F687 &lt;&gt; "x.x.x.x.x.x.x"), VLOOKUP($E687, Parameter!$E$3:$N$5000, 9, FALSE), "")</f>
        <v/>
      </c>
      <c r="BV687" s="55" t="str">
        <f>IF(AND($D687 &lt;&gt; "", $D687 &lt;&gt; $E687, $F687 &lt;&gt; "x.x.x.x.x.x.x"), VLOOKUP($E687, Parameter!$E$3:$N$5000, 10, FALSE), "")</f>
        <v/>
      </c>
      <c r="BW687" s="55" t="str">
        <f>IF(AND($D687 &lt;&gt; "", $D687 &lt;&gt; $E687, $F687 &lt;&gt; "x.x.x.x.x.x.x"), VLOOKUP($C687, Parameter!$A$4:$L$5000, 3, FALSE), "")</f>
        <v/>
      </c>
      <c r="BX687" s="55" t="str">
        <f>IF(AND($D687 &lt;&gt; "", $D687 &lt;&gt; $E687, $F687 &lt;&gt; "x.x.x.x.x.x.x"), VLOOKUP($C687, Parameter!$A$4:$L$5000, 4, FALSE), "")</f>
        <v/>
      </c>
      <c r="BY687" s="56">
        <f t="shared" si="285"/>
        <v>0</v>
      </c>
      <c r="BZ687" s="55" t="str">
        <f t="shared" si="286"/>
        <v>Intra</v>
      </c>
      <c r="CA687" s="55" t="str">
        <f>IF($BZ687="Ekstra", Parameter3!$B$2, "")</f>
        <v/>
      </c>
      <c r="CB687" s="55" t="str">
        <f>IF($BZ687="Ekstra", Parameter3!$C$2, "")</f>
        <v/>
      </c>
      <c r="CC687" s="55" t="str">
        <f>IF($BZ687="Ekstra", VLOOKUP($E687, Parameter!$E$3:$N$5000, 9, FALSE), "")</f>
        <v/>
      </c>
      <c r="CD687" s="55" t="str">
        <f>IF($BZ687="Ekstra", VLOOKUP($E687, Parameter!$E$3:$N$5000, 10, FALSE), "")</f>
        <v/>
      </c>
      <c r="CE687" s="56">
        <f t="shared" si="287"/>
        <v>0</v>
      </c>
      <c r="CF687" s="55" t="str">
        <f t="shared" si="298"/>
        <v/>
      </c>
      <c r="CG687" s="55" t="str">
        <f t="shared" si="298"/>
        <v/>
      </c>
      <c r="CH687" s="55" t="str">
        <f t="shared" si="289"/>
        <v/>
      </c>
      <c r="CI687" s="55" t="str">
        <f>IF($F687="x.x.x.x.x.x.x", VLOOKUP($C687, Parameter!$A$4:$L$5000, 4, FALSE), "")</f>
        <v/>
      </c>
      <c r="CJ687" s="56">
        <f t="shared" si="290"/>
        <v>0</v>
      </c>
      <c r="CM687" s="4" t="str">
        <f t="shared" si="291"/>
        <v>...-...-.....</v>
      </c>
      <c r="CN687" s="57">
        <f t="shared" si="292"/>
        <v>0</v>
      </c>
      <c r="CO687" s="58">
        <f t="shared" si="293"/>
        <v>0</v>
      </c>
      <c r="CP687" s="4" t="str">
        <f t="shared" si="294"/>
        <v/>
      </c>
      <c r="CQ687" s="4" t="b">
        <f t="shared" si="295"/>
        <v>0</v>
      </c>
      <c r="CR687" s="4" t="str">
        <f t="shared" si="296"/>
        <v/>
      </c>
      <c r="CS687" s="4" t="str">
        <f t="shared" si="297"/>
        <v/>
      </c>
      <c r="CT687" s="91" t="b">
        <f t="shared" si="273"/>
        <v>0</v>
      </c>
    </row>
    <row r="688" spans="1:98" s="4" customFormat="1" x14ac:dyDescent="0.25">
      <c r="A688" s="50" t="str">
        <f t="shared" si="274"/>
        <v>...</v>
      </c>
      <c r="B688" s="50" t="str">
        <f t="shared" si="275"/>
        <v>...</v>
      </c>
      <c r="C688" s="50" t="str">
        <f t="shared" si="276"/>
        <v>.....</v>
      </c>
      <c r="D688" s="50" t="str">
        <f>IF($C688=".....","",_xlfn.IFNA(VLOOKUP($C688, Parameter!$A$4:$L$5000, 3, FALSE), ""))</f>
        <v/>
      </c>
      <c r="E688" s="50" t="str">
        <f t="shared" si="277"/>
        <v>.....</v>
      </c>
      <c r="F688" s="50" t="str">
        <f t="shared" si="278"/>
        <v>......</v>
      </c>
      <c r="G688" s="50" t="str">
        <f t="shared" si="279"/>
        <v>...</v>
      </c>
      <c r="H688" s="40">
        <f>IF(E688=".....", 0, _xlfn.IFNA(VLOOKUP($E688, Parameter2!$A$2:$C$5000, 3, FALSE), 0))</f>
        <v>0</v>
      </c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18" t="str">
        <f>IF(C688=".....","",_xlfn.IFNA(VLOOKUP($C688, Parameter!$A$4:$B$5000, 2, FALSE), "Kode belanja salah :("))</f>
        <v/>
      </c>
      <c r="X688" s="35"/>
      <c r="Y688" s="121"/>
      <c r="Z688" s="17"/>
      <c r="AA688" s="20"/>
      <c r="AB688" s="41" t="str">
        <f>IF($C688=".....","",VLOOKUP($C688, Parameter!$A$4:$L$5000, 6, FALSE))</f>
        <v/>
      </c>
      <c r="AC688" s="41" t="str">
        <f>IF($C688=".....","",VLOOKUP($C688, Parameter!$A$4:$L$5000, 7, FALSE))</f>
        <v/>
      </c>
      <c r="AD688" s="41" t="str">
        <f>IF($C688=".....","",VLOOKUP($C688, Parameter!$A$4:$L$5000, 8, FALSE))</f>
        <v/>
      </c>
      <c r="AE688" s="41" t="str">
        <f>IF($C688=".....","",VLOOKUP($C688, Parameter!$A$4:$L$5000, 9, FALSE))</f>
        <v/>
      </c>
      <c r="AF688" s="41" t="str">
        <f>IF($C688=".....","",VLOOKUP($C688, Parameter!$A$4:$L$5000, 10, FALSE))</f>
        <v/>
      </c>
      <c r="AG688" s="41" t="str">
        <f>IF($C688=".....","",VLOOKUP($C688, Parameter!$A$4:$L$5000, 11, FALSE))</f>
        <v/>
      </c>
      <c r="AH688" s="41" t="str">
        <f>IF($C688="..0.0.0.000","",_xlfn.IFNA(VLOOKUP($C688, Parameter!$A$4:$L$5000, 12, FALSE), ""))</f>
        <v/>
      </c>
      <c r="AI688" s="39"/>
      <c r="AJ688" s="39"/>
      <c r="AK688" s="39"/>
      <c r="AL688" s="39"/>
      <c r="AM688" s="39"/>
      <c r="AN688" s="39"/>
      <c r="AO688" s="39"/>
      <c r="AP688" s="41" t="str">
        <f>IF(F688="......", "", _xlfn.IFNA(VLOOKUP(F688, Parameter2!$D$2:$E$15000, 2, FALSE), "Kode aset salah :("))</f>
        <v/>
      </c>
      <c r="AQ688" s="39"/>
      <c r="AR688" s="51"/>
      <c r="AS688" s="52"/>
      <c r="AT688" s="53">
        <f t="shared" si="280"/>
        <v>0</v>
      </c>
      <c r="AU688" s="39" t="str">
        <f t="shared" si="281"/>
        <v/>
      </c>
      <c r="AV688" s="39" t="str">
        <f t="shared" si="282"/>
        <v/>
      </c>
      <c r="AW688" s="39" t="str">
        <f t="shared" si="283"/>
        <v/>
      </c>
      <c r="AX688" s="39" t="str">
        <f t="shared" si="284"/>
        <v/>
      </c>
      <c r="AY688" s="41" t="str">
        <f>IF(G688="...", "", VLOOKUP(G688, UPB!$A$3:$B$5000, 2, FALSE))</f>
        <v/>
      </c>
      <c r="AZ688" s="84"/>
      <c r="BA688" s="76"/>
      <c r="BB688" s="65"/>
      <c r="BC688" s="65"/>
      <c r="BD688" s="54"/>
      <c r="BE688" s="65"/>
      <c r="BF688" s="65"/>
      <c r="BG688" s="65"/>
      <c r="BH688" s="65"/>
      <c r="BI688" s="65"/>
      <c r="BJ688" s="65"/>
      <c r="BK688" s="65"/>
      <c r="BL688" s="65"/>
      <c r="BM688" s="65"/>
      <c r="BN688" s="70"/>
      <c r="BO688" s="65"/>
      <c r="BP688" s="65"/>
      <c r="BQ688" s="65"/>
      <c r="BR688" s="65"/>
      <c r="BS688" s="65"/>
      <c r="BT688" s="65"/>
      <c r="BU688" s="55" t="str">
        <f>IF(AND($D688 &lt;&gt; "", $D688 &lt;&gt; $E688, $F688 &lt;&gt; "x.x.x.x.x.x.x"), VLOOKUP($E688, Parameter!$E$3:$N$5000, 9, FALSE), "")</f>
        <v/>
      </c>
      <c r="BV688" s="55" t="str">
        <f>IF(AND($D688 &lt;&gt; "", $D688 &lt;&gt; $E688, $F688 &lt;&gt; "x.x.x.x.x.x.x"), VLOOKUP($E688, Parameter!$E$3:$N$5000, 10, FALSE), "")</f>
        <v/>
      </c>
      <c r="BW688" s="55" t="str">
        <f>IF(AND($D688 &lt;&gt; "", $D688 &lt;&gt; $E688, $F688 &lt;&gt; "x.x.x.x.x.x.x"), VLOOKUP($C688, Parameter!$A$4:$L$5000, 3, FALSE), "")</f>
        <v/>
      </c>
      <c r="BX688" s="55" t="str">
        <f>IF(AND($D688 &lt;&gt; "", $D688 &lt;&gt; $E688, $F688 &lt;&gt; "x.x.x.x.x.x.x"), VLOOKUP($C688, Parameter!$A$4:$L$5000, 4, FALSE), "")</f>
        <v/>
      </c>
      <c r="BY688" s="56">
        <f t="shared" si="285"/>
        <v>0</v>
      </c>
      <c r="BZ688" s="55" t="str">
        <f t="shared" si="286"/>
        <v>Intra</v>
      </c>
      <c r="CA688" s="55" t="str">
        <f>IF($BZ688="Ekstra", Parameter3!$B$2, "")</f>
        <v/>
      </c>
      <c r="CB688" s="55" t="str">
        <f>IF($BZ688="Ekstra", Parameter3!$C$2, "")</f>
        <v/>
      </c>
      <c r="CC688" s="55" t="str">
        <f>IF($BZ688="Ekstra", VLOOKUP($E688, Parameter!$E$3:$N$5000, 9, FALSE), "")</f>
        <v/>
      </c>
      <c r="CD688" s="55" t="str">
        <f>IF($BZ688="Ekstra", VLOOKUP($E688, Parameter!$E$3:$N$5000, 10, FALSE), "")</f>
        <v/>
      </c>
      <c r="CE688" s="56">
        <f t="shared" si="287"/>
        <v>0</v>
      </c>
      <c r="CF688" s="55" t="str">
        <f t="shared" si="298"/>
        <v/>
      </c>
      <c r="CG688" s="55" t="str">
        <f t="shared" si="298"/>
        <v/>
      </c>
      <c r="CH688" s="55" t="str">
        <f t="shared" si="289"/>
        <v/>
      </c>
      <c r="CI688" s="55" t="str">
        <f>IF($F688="x.x.x.x.x.x.x", VLOOKUP($C688, Parameter!$A$4:$L$5000, 4, FALSE), "")</f>
        <v/>
      </c>
      <c r="CJ688" s="56">
        <f t="shared" si="290"/>
        <v>0</v>
      </c>
      <c r="CM688" s="4" t="str">
        <f t="shared" si="291"/>
        <v>...-...-.....</v>
      </c>
      <c r="CN688" s="57">
        <f t="shared" si="292"/>
        <v>0</v>
      </c>
      <c r="CO688" s="58">
        <f t="shared" si="293"/>
        <v>0</v>
      </c>
      <c r="CP688" s="4" t="str">
        <f t="shared" si="294"/>
        <v/>
      </c>
      <c r="CQ688" s="4" t="b">
        <f t="shared" si="295"/>
        <v>0</v>
      </c>
      <c r="CR688" s="4" t="str">
        <f t="shared" si="296"/>
        <v/>
      </c>
      <c r="CS688" s="4" t="str">
        <f t="shared" si="297"/>
        <v/>
      </c>
      <c r="CT688" s="91" t="b">
        <f t="shared" si="273"/>
        <v>0</v>
      </c>
    </row>
    <row r="689" spans="1:98" s="4" customFormat="1" x14ac:dyDescent="0.25">
      <c r="A689" s="50" t="str">
        <f t="shared" si="274"/>
        <v>...</v>
      </c>
      <c r="B689" s="50" t="str">
        <f t="shared" si="275"/>
        <v>...</v>
      </c>
      <c r="C689" s="50" t="str">
        <f t="shared" si="276"/>
        <v>.....</v>
      </c>
      <c r="D689" s="50" t="str">
        <f>IF($C689=".....","",_xlfn.IFNA(VLOOKUP($C689, Parameter!$A$4:$L$5000, 3, FALSE), ""))</f>
        <v/>
      </c>
      <c r="E689" s="50" t="str">
        <f t="shared" si="277"/>
        <v>.....</v>
      </c>
      <c r="F689" s="50" t="str">
        <f t="shared" si="278"/>
        <v>......</v>
      </c>
      <c r="G689" s="50" t="str">
        <f t="shared" si="279"/>
        <v>...</v>
      </c>
      <c r="H689" s="40">
        <f>IF(E689=".....", 0, _xlfn.IFNA(VLOOKUP($E689, Parameter2!$A$2:$C$5000, 3, FALSE), 0))</f>
        <v>0</v>
      </c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18" t="str">
        <f>IF(C689=".....","",_xlfn.IFNA(VLOOKUP($C689, Parameter!$A$4:$B$5000, 2, FALSE), "Kode belanja salah :("))</f>
        <v/>
      </c>
      <c r="X689" s="35"/>
      <c r="Y689" s="121"/>
      <c r="Z689" s="17"/>
      <c r="AA689" s="20"/>
      <c r="AB689" s="41" t="str">
        <f>IF($C689=".....","",VLOOKUP($C689, Parameter!$A$4:$L$5000, 6, FALSE))</f>
        <v/>
      </c>
      <c r="AC689" s="41" t="str">
        <f>IF($C689=".....","",VLOOKUP($C689, Parameter!$A$4:$L$5000, 7, FALSE))</f>
        <v/>
      </c>
      <c r="AD689" s="41" t="str">
        <f>IF($C689=".....","",VLOOKUP($C689, Parameter!$A$4:$L$5000, 8, FALSE))</f>
        <v/>
      </c>
      <c r="AE689" s="41" t="str">
        <f>IF($C689=".....","",VLOOKUP($C689, Parameter!$A$4:$L$5000, 9, FALSE))</f>
        <v/>
      </c>
      <c r="AF689" s="41" t="str">
        <f>IF($C689=".....","",VLOOKUP($C689, Parameter!$A$4:$L$5000, 10, FALSE))</f>
        <v/>
      </c>
      <c r="AG689" s="41" t="str">
        <f>IF($C689=".....","",VLOOKUP($C689, Parameter!$A$4:$L$5000, 11, FALSE))</f>
        <v/>
      </c>
      <c r="AH689" s="41" t="str">
        <f>IF($C689="..0.0.0.000","",_xlfn.IFNA(VLOOKUP($C689, Parameter!$A$4:$L$5000, 12, FALSE), ""))</f>
        <v/>
      </c>
      <c r="AI689" s="39"/>
      <c r="AJ689" s="39"/>
      <c r="AK689" s="39"/>
      <c r="AL689" s="39"/>
      <c r="AM689" s="39"/>
      <c r="AN689" s="39"/>
      <c r="AO689" s="39"/>
      <c r="AP689" s="41" t="str">
        <f>IF(F689="......", "", _xlfn.IFNA(VLOOKUP(F689, Parameter2!$D$2:$E$15000, 2, FALSE), "Kode aset salah :("))</f>
        <v/>
      </c>
      <c r="AQ689" s="39"/>
      <c r="AR689" s="51"/>
      <c r="AS689" s="52"/>
      <c r="AT689" s="53">
        <f t="shared" si="280"/>
        <v>0</v>
      </c>
      <c r="AU689" s="39" t="str">
        <f t="shared" si="281"/>
        <v/>
      </c>
      <c r="AV689" s="39" t="str">
        <f t="shared" si="282"/>
        <v/>
      </c>
      <c r="AW689" s="39" t="str">
        <f t="shared" si="283"/>
        <v/>
      </c>
      <c r="AX689" s="39" t="str">
        <f t="shared" si="284"/>
        <v/>
      </c>
      <c r="AY689" s="41" t="str">
        <f>IF(G689="...", "", VLOOKUP(G689, UPB!$A$3:$B$5000, 2, FALSE))</f>
        <v/>
      </c>
      <c r="AZ689" s="84"/>
      <c r="BA689" s="76"/>
      <c r="BB689" s="65"/>
      <c r="BC689" s="65"/>
      <c r="BD689" s="54"/>
      <c r="BE689" s="65"/>
      <c r="BF689" s="65"/>
      <c r="BG689" s="65"/>
      <c r="BH689" s="65"/>
      <c r="BI689" s="65"/>
      <c r="BJ689" s="65"/>
      <c r="BK689" s="65"/>
      <c r="BL689" s="65"/>
      <c r="BM689" s="65"/>
      <c r="BN689" s="70"/>
      <c r="BO689" s="65"/>
      <c r="BP689" s="65"/>
      <c r="BQ689" s="65"/>
      <c r="BR689" s="65"/>
      <c r="BS689" s="65"/>
      <c r="BT689" s="65"/>
      <c r="BU689" s="55" t="str">
        <f>IF(AND($D689 &lt;&gt; "", $D689 &lt;&gt; $E689, $F689 &lt;&gt; "x.x.x.x.x.x.x"), VLOOKUP($E689, Parameter!$E$3:$N$5000, 9, FALSE), "")</f>
        <v/>
      </c>
      <c r="BV689" s="55" t="str">
        <f>IF(AND($D689 &lt;&gt; "", $D689 &lt;&gt; $E689, $F689 &lt;&gt; "x.x.x.x.x.x.x"), VLOOKUP($E689, Parameter!$E$3:$N$5000, 10, FALSE), "")</f>
        <v/>
      </c>
      <c r="BW689" s="55" t="str">
        <f>IF(AND($D689 &lt;&gt; "", $D689 &lt;&gt; $E689, $F689 &lt;&gt; "x.x.x.x.x.x.x"), VLOOKUP($C689, Parameter!$A$4:$L$5000, 3, FALSE), "")</f>
        <v/>
      </c>
      <c r="BX689" s="55" t="str">
        <f>IF(AND($D689 &lt;&gt; "", $D689 &lt;&gt; $E689, $F689 &lt;&gt; "x.x.x.x.x.x.x"), VLOOKUP($C689, Parameter!$A$4:$L$5000, 4, FALSE), "")</f>
        <v/>
      </c>
      <c r="BY689" s="56">
        <f t="shared" si="285"/>
        <v>0</v>
      </c>
      <c r="BZ689" s="55" t="str">
        <f t="shared" si="286"/>
        <v>Intra</v>
      </c>
      <c r="CA689" s="55" t="str">
        <f>IF($BZ689="Ekstra", Parameter3!$B$2, "")</f>
        <v/>
      </c>
      <c r="CB689" s="55" t="str">
        <f>IF($BZ689="Ekstra", Parameter3!$C$2, "")</f>
        <v/>
      </c>
      <c r="CC689" s="55" t="str">
        <f>IF($BZ689="Ekstra", VLOOKUP($E689, Parameter!$E$3:$N$5000, 9, FALSE), "")</f>
        <v/>
      </c>
      <c r="CD689" s="55" t="str">
        <f>IF($BZ689="Ekstra", VLOOKUP($E689, Parameter!$E$3:$N$5000, 10, FALSE), "")</f>
        <v/>
      </c>
      <c r="CE689" s="56">
        <f t="shared" si="287"/>
        <v>0</v>
      </c>
      <c r="CF689" s="55" t="str">
        <f t="shared" si="298"/>
        <v/>
      </c>
      <c r="CG689" s="55" t="str">
        <f t="shared" si="298"/>
        <v/>
      </c>
      <c r="CH689" s="55" t="str">
        <f t="shared" si="289"/>
        <v/>
      </c>
      <c r="CI689" s="55" t="str">
        <f>IF($F689="x.x.x.x.x.x.x", VLOOKUP($C689, Parameter!$A$4:$L$5000, 4, FALSE), "")</f>
        <v/>
      </c>
      <c r="CJ689" s="56">
        <f t="shared" si="290"/>
        <v>0</v>
      </c>
      <c r="CM689" s="4" t="str">
        <f t="shared" si="291"/>
        <v>...-...-.....</v>
      </c>
      <c r="CN689" s="57">
        <f t="shared" si="292"/>
        <v>0</v>
      </c>
      <c r="CO689" s="58">
        <f t="shared" si="293"/>
        <v>0</v>
      </c>
      <c r="CP689" s="4" t="str">
        <f t="shared" si="294"/>
        <v/>
      </c>
      <c r="CQ689" s="4" t="b">
        <f t="shared" si="295"/>
        <v>0</v>
      </c>
      <c r="CR689" s="4" t="str">
        <f t="shared" si="296"/>
        <v/>
      </c>
      <c r="CS689" s="4" t="str">
        <f t="shared" si="297"/>
        <v/>
      </c>
      <c r="CT689" s="91" t="b">
        <f t="shared" si="273"/>
        <v>0</v>
      </c>
    </row>
    <row r="690" spans="1:98" s="4" customFormat="1" x14ac:dyDescent="0.25">
      <c r="A690" s="50" t="str">
        <f t="shared" si="274"/>
        <v>...</v>
      </c>
      <c r="B690" s="50" t="str">
        <f t="shared" si="275"/>
        <v>...</v>
      </c>
      <c r="C690" s="50" t="str">
        <f t="shared" si="276"/>
        <v>.....</v>
      </c>
      <c r="D690" s="50" t="str">
        <f>IF($C690=".....","",_xlfn.IFNA(VLOOKUP($C690, Parameter!$A$4:$L$5000, 3, FALSE), ""))</f>
        <v/>
      </c>
      <c r="E690" s="50" t="str">
        <f t="shared" si="277"/>
        <v>.....</v>
      </c>
      <c r="F690" s="50" t="str">
        <f t="shared" si="278"/>
        <v>......</v>
      </c>
      <c r="G690" s="50" t="str">
        <f t="shared" si="279"/>
        <v>...</v>
      </c>
      <c r="H690" s="40">
        <f>IF(E690=".....", 0, _xlfn.IFNA(VLOOKUP($E690, Parameter2!$A$2:$C$5000, 3, FALSE), 0))</f>
        <v>0</v>
      </c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18" t="str">
        <f>IF(C690=".....","",_xlfn.IFNA(VLOOKUP($C690, Parameter!$A$4:$B$5000, 2, FALSE), "Kode belanja salah :("))</f>
        <v/>
      </c>
      <c r="X690" s="35"/>
      <c r="Y690" s="121"/>
      <c r="Z690" s="17"/>
      <c r="AA690" s="20"/>
      <c r="AB690" s="41" t="str">
        <f>IF($C690=".....","",VLOOKUP($C690, Parameter!$A$4:$L$5000, 6, FALSE))</f>
        <v/>
      </c>
      <c r="AC690" s="41" t="str">
        <f>IF($C690=".....","",VLOOKUP($C690, Parameter!$A$4:$L$5000, 7, FALSE))</f>
        <v/>
      </c>
      <c r="AD690" s="41" t="str">
        <f>IF($C690=".....","",VLOOKUP($C690, Parameter!$A$4:$L$5000, 8, FALSE))</f>
        <v/>
      </c>
      <c r="AE690" s="41" t="str">
        <f>IF($C690=".....","",VLOOKUP($C690, Parameter!$A$4:$L$5000, 9, FALSE))</f>
        <v/>
      </c>
      <c r="AF690" s="41" t="str">
        <f>IF($C690=".....","",VLOOKUP($C690, Parameter!$A$4:$L$5000, 10, FALSE))</f>
        <v/>
      </c>
      <c r="AG690" s="41" t="str">
        <f>IF($C690=".....","",VLOOKUP($C690, Parameter!$A$4:$L$5000, 11, FALSE))</f>
        <v/>
      </c>
      <c r="AH690" s="41" t="str">
        <f>IF($C690="..0.0.0.000","",_xlfn.IFNA(VLOOKUP($C690, Parameter!$A$4:$L$5000, 12, FALSE), ""))</f>
        <v/>
      </c>
      <c r="AI690" s="39"/>
      <c r="AJ690" s="39"/>
      <c r="AK690" s="39"/>
      <c r="AL690" s="39"/>
      <c r="AM690" s="39"/>
      <c r="AN690" s="39"/>
      <c r="AO690" s="39"/>
      <c r="AP690" s="41" t="str">
        <f>IF(F690="......", "", _xlfn.IFNA(VLOOKUP(F690, Parameter2!$D$2:$E$15000, 2, FALSE), "Kode aset salah :("))</f>
        <v/>
      </c>
      <c r="AQ690" s="39"/>
      <c r="AR690" s="51"/>
      <c r="AS690" s="52"/>
      <c r="AT690" s="53">
        <f t="shared" si="280"/>
        <v>0</v>
      </c>
      <c r="AU690" s="39" t="str">
        <f t="shared" si="281"/>
        <v/>
      </c>
      <c r="AV690" s="39" t="str">
        <f t="shared" si="282"/>
        <v/>
      </c>
      <c r="AW690" s="39" t="str">
        <f t="shared" si="283"/>
        <v/>
      </c>
      <c r="AX690" s="39" t="str">
        <f t="shared" si="284"/>
        <v/>
      </c>
      <c r="AY690" s="41" t="str">
        <f>IF(G690="...", "", VLOOKUP(G690, UPB!$A$3:$B$5000, 2, FALSE))</f>
        <v/>
      </c>
      <c r="AZ690" s="84"/>
      <c r="BA690" s="76"/>
      <c r="BB690" s="65"/>
      <c r="BC690" s="65"/>
      <c r="BD690" s="54"/>
      <c r="BE690" s="65"/>
      <c r="BF690" s="65"/>
      <c r="BG690" s="65"/>
      <c r="BH690" s="65"/>
      <c r="BI690" s="65"/>
      <c r="BJ690" s="65"/>
      <c r="BK690" s="65"/>
      <c r="BL690" s="65"/>
      <c r="BM690" s="65"/>
      <c r="BN690" s="70"/>
      <c r="BO690" s="65"/>
      <c r="BP690" s="65"/>
      <c r="BQ690" s="65"/>
      <c r="BR690" s="65"/>
      <c r="BS690" s="65"/>
      <c r="BT690" s="65"/>
      <c r="BU690" s="55" t="str">
        <f>IF(AND($D690 &lt;&gt; "", $D690 &lt;&gt; $E690, $F690 &lt;&gt; "x.x.x.x.x.x.x"), VLOOKUP($E690, Parameter!$E$3:$N$5000, 9, FALSE), "")</f>
        <v/>
      </c>
      <c r="BV690" s="55" t="str">
        <f>IF(AND($D690 &lt;&gt; "", $D690 &lt;&gt; $E690, $F690 &lt;&gt; "x.x.x.x.x.x.x"), VLOOKUP($E690, Parameter!$E$3:$N$5000, 10, FALSE), "")</f>
        <v/>
      </c>
      <c r="BW690" s="55" t="str">
        <f>IF(AND($D690 &lt;&gt; "", $D690 &lt;&gt; $E690, $F690 &lt;&gt; "x.x.x.x.x.x.x"), VLOOKUP($C690, Parameter!$A$4:$L$5000, 3, FALSE), "")</f>
        <v/>
      </c>
      <c r="BX690" s="55" t="str">
        <f>IF(AND($D690 &lt;&gt; "", $D690 &lt;&gt; $E690, $F690 &lt;&gt; "x.x.x.x.x.x.x"), VLOOKUP($C690, Parameter!$A$4:$L$5000, 4, FALSE), "")</f>
        <v/>
      </c>
      <c r="BY690" s="56">
        <f t="shared" si="285"/>
        <v>0</v>
      </c>
      <c r="BZ690" s="55" t="str">
        <f t="shared" si="286"/>
        <v>Intra</v>
      </c>
      <c r="CA690" s="55" t="str">
        <f>IF($BZ690="Ekstra", Parameter3!$B$2, "")</f>
        <v/>
      </c>
      <c r="CB690" s="55" t="str">
        <f>IF($BZ690="Ekstra", Parameter3!$C$2, "")</f>
        <v/>
      </c>
      <c r="CC690" s="55" t="str">
        <f>IF($BZ690="Ekstra", VLOOKUP($E690, Parameter!$E$3:$N$5000, 9, FALSE), "")</f>
        <v/>
      </c>
      <c r="CD690" s="55" t="str">
        <f>IF($BZ690="Ekstra", VLOOKUP($E690, Parameter!$E$3:$N$5000, 10, FALSE), "")</f>
        <v/>
      </c>
      <c r="CE690" s="56">
        <f t="shared" si="287"/>
        <v>0</v>
      </c>
      <c r="CF690" s="55" t="str">
        <f t="shared" si="298"/>
        <v/>
      </c>
      <c r="CG690" s="55" t="str">
        <f t="shared" si="298"/>
        <v/>
      </c>
      <c r="CH690" s="55" t="str">
        <f t="shared" si="289"/>
        <v/>
      </c>
      <c r="CI690" s="55" t="str">
        <f>IF($F690="x.x.x.x.x.x.x", VLOOKUP($C690, Parameter!$A$4:$L$5000, 4, FALSE), "")</f>
        <v/>
      </c>
      <c r="CJ690" s="56">
        <f t="shared" si="290"/>
        <v>0</v>
      </c>
      <c r="CM690" s="4" t="str">
        <f t="shared" si="291"/>
        <v>...-...-.....</v>
      </c>
      <c r="CN690" s="57">
        <f t="shared" si="292"/>
        <v>0</v>
      </c>
      <c r="CO690" s="58">
        <f t="shared" si="293"/>
        <v>0</v>
      </c>
      <c r="CP690" s="4" t="str">
        <f t="shared" si="294"/>
        <v/>
      </c>
      <c r="CQ690" s="4" t="b">
        <f t="shared" si="295"/>
        <v>0</v>
      </c>
      <c r="CR690" s="4" t="str">
        <f t="shared" si="296"/>
        <v/>
      </c>
      <c r="CS690" s="4" t="str">
        <f t="shared" si="297"/>
        <v/>
      </c>
      <c r="CT690" s="91" t="b">
        <f t="shared" si="273"/>
        <v>0</v>
      </c>
    </row>
    <row r="691" spans="1:98" s="4" customFormat="1" x14ac:dyDescent="0.25">
      <c r="A691" s="50" t="str">
        <f t="shared" si="274"/>
        <v>...</v>
      </c>
      <c r="B691" s="50" t="str">
        <f t="shared" si="275"/>
        <v>...</v>
      </c>
      <c r="C691" s="50" t="str">
        <f t="shared" si="276"/>
        <v>.....</v>
      </c>
      <c r="D691" s="50" t="str">
        <f>IF($C691=".....","",_xlfn.IFNA(VLOOKUP($C691, Parameter!$A$4:$L$5000, 3, FALSE), ""))</f>
        <v/>
      </c>
      <c r="E691" s="50" t="str">
        <f t="shared" si="277"/>
        <v>.....</v>
      </c>
      <c r="F691" s="50" t="str">
        <f t="shared" si="278"/>
        <v>......</v>
      </c>
      <c r="G691" s="50" t="str">
        <f t="shared" si="279"/>
        <v>...</v>
      </c>
      <c r="H691" s="40">
        <f>IF(E691=".....", 0, _xlfn.IFNA(VLOOKUP($E691, Parameter2!$A$2:$C$5000, 3, FALSE), 0))</f>
        <v>0</v>
      </c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18" t="str">
        <f>IF(C691=".....","",_xlfn.IFNA(VLOOKUP($C691, Parameter!$A$4:$B$5000, 2, FALSE), "Kode belanja salah :("))</f>
        <v/>
      </c>
      <c r="X691" s="35"/>
      <c r="Y691" s="121"/>
      <c r="Z691" s="17"/>
      <c r="AA691" s="20"/>
      <c r="AB691" s="41" t="str">
        <f>IF($C691=".....","",VLOOKUP($C691, Parameter!$A$4:$L$5000, 6, FALSE))</f>
        <v/>
      </c>
      <c r="AC691" s="41" t="str">
        <f>IF($C691=".....","",VLOOKUP($C691, Parameter!$A$4:$L$5000, 7, FALSE))</f>
        <v/>
      </c>
      <c r="AD691" s="41" t="str">
        <f>IF($C691=".....","",VLOOKUP($C691, Parameter!$A$4:$L$5000, 8, FALSE))</f>
        <v/>
      </c>
      <c r="AE691" s="41" t="str">
        <f>IF($C691=".....","",VLOOKUP($C691, Parameter!$A$4:$L$5000, 9, FALSE))</f>
        <v/>
      </c>
      <c r="AF691" s="41" t="str">
        <f>IF($C691=".....","",VLOOKUP($C691, Parameter!$A$4:$L$5000, 10, FALSE))</f>
        <v/>
      </c>
      <c r="AG691" s="41" t="str">
        <f>IF($C691=".....","",VLOOKUP($C691, Parameter!$A$4:$L$5000, 11, FALSE))</f>
        <v/>
      </c>
      <c r="AH691" s="41" t="str">
        <f>IF($C691="..0.0.0.000","",_xlfn.IFNA(VLOOKUP($C691, Parameter!$A$4:$L$5000, 12, FALSE), ""))</f>
        <v/>
      </c>
      <c r="AI691" s="39"/>
      <c r="AJ691" s="39"/>
      <c r="AK691" s="39"/>
      <c r="AL691" s="39"/>
      <c r="AM691" s="39"/>
      <c r="AN691" s="39"/>
      <c r="AO691" s="39"/>
      <c r="AP691" s="41" t="str">
        <f>IF(F691="......", "", _xlfn.IFNA(VLOOKUP(F691, Parameter2!$D$2:$E$15000, 2, FALSE), "Kode aset salah :("))</f>
        <v/>
      </c>
      <c r="AQ691" s="39"/>
      <c r="AR691" s="51"/>
      <c r="AS691" s="52"/>
      <c r="AT691" s="53">
        <f t="shared" si="280"/>
        <v>0</v>
      </c>
      <c r="AU691" s="39" t="str">
        <f t="shared" si="281"/>
        <v/>
      </c>
      <c r="AV691" s="39" t="str">
        <f t="shared" si="282"/>
        <v/>
      </c>
      <c r="AW691" s="39" t="str">
        <f t="shared" si="283"/>
        <v/>
      </c>
      <c r="AX691" s="39" t="str">
        <f t="shared" si="284"/>
        <v/>
      </c>
      <c r="AY691" s="41" t="str">
        <f>IF(G691="...", "", VLOOKUP(G691, UPB!$A$3:$B$5000, 2, FALSE))</f>
        <v/>
      </c>
      <c r="AZ691" s="84"/>
      <c r="BA691" s="76"/>
      <c r="BB691" s="65"/>
      <c r="BC691" s="65"/>
      <c r="BD691" s="54"/>
      <c r="BE691" s="65"/>
      <c r="BF691" s="65"/>
      <c r="BG691" s="65"/>
      <c r="BH691" s="65"/>
      <c r="BI691" s="65"/>
      <c r="BJ691" s="65"/>
      <c r="BK691" s="65"/>
      <c r="BL691" s="65"/>
      <c r="BM691" s="65"/>
      <c r="BN691" s="70"/>
      <c r="BO691" s="65"/>
      <c r="BP691" s="65"/>
      <c r="BQ691" s="65"/>
      <c r="BR691" s="65"/>
      <c r="BS691" s="65"/>
      <c r="BT691" s="65"/>
      <c r="BU691" s="55" t="str">
        <f>IF(AND($D691 &lt;&gt; "", $D691 &lt;&gt; $E691, $F691 &lt;&gt; "x.x.x.x.x.x.x"), VLOOKUP($E691, Parameter!$E$3:$N$5000, 9, FALSE), "")</f>
        <v/>
      </c>
      <c r="BV691" s="55" t="str">
        <f>IF(AND($D691 &lt;&gt; "", $D691 &lt;&gt; $E691, $F691 &lt;&gt; "x.x.x.x.x.x.x"), VLOOKUP($E691, Parameter!$E$3:$N$5000, 10, FALSE), "")</f>
        <v/>
      </c>
      <c r="BW691" s="55" t="str">
        <f>IF(AND($D691 &lt;&gt; "", $D691 &lt;&gt; $E691, $F691 &lt;&gt; "x.x.x.x.x.x.x"), VLOOKUP($C691, Parameter!$A$4:$L$5000, 3, FALSE), "")</f>
        <v/>
      </c>
      <c r="BX691" s="55" t="str">
        <f>IF(AND($D691 &lt;&gt; "", $D691 &lt;&gt; $E691, $F691 &lt;&gt; "x.x.x.x.x.x.x"), VLOOKUP($C691, Parameter!$A$4:$L$5000, 4, FALSE), "")</f>
        <v/>
      </c>
      <c r="BY691" s="56">
        <f t="shared" si="285"/>
        <v>0</v>
      </c>
      <c r="BZ691" s="55" t="str">
        <f t="shared" si="286"/>
        <v>Intra</v>
      </c>
      <c r="CA691" s="55" t="str">
        <f>IF($BZ691="Ekstra", Parameter3!$B$2, "")</f>
        <v/>
      </c>
      <c r="CB691" s="55" t="str">
        <f>IF($BZ691="Ekstra", Parameter3!$C$2, "")</f>
        <v/>
      </c>
      <c r="CC691" s="55" t="str">
        <f>IF($BZ691="Ekstra", VLOOKUP($E691, Parameter!$E$3:$N$5000, 9, FALSE), "")</f>
        <v/>
      </c>
      <c r="CD691" s="55" t="str">
        <f>IF($BZ691="Ekstra", VLOOKUP($E691, Parameter!$E$3:$N$5000, 10, FALSE), "")</f>
        <v/>
      </c>
      <c r="CE691" s="56">
        <f t="shared" si="287"/>
        <v>0</v>
      </c>
      <c r="CF691" s="55" t="str">
        <f t="shared" si="298"/>
        <v/>
      </c>
      <c r="CG691" s="55" t="str">
        <f t="shared" si="298"/>
        <v/>
      </c>
      <c r="CH691" s="55" t="str">
        <f t="shared" si="289"/>
        <v/>
      </c>
      <c r="CI691" s="55" t="str">
        <f>IF($F691="x.x.x.x.x.x.x", VLOOKUP($C691, Parameter!$A$4:$L$5000, 4, FALSE), "")</f>
        <v/>
      </c>
      <c r="CJ691" s="56">
        <f t="shared" si="290"/>
        <v>0</v>
      </c>
      <c r="CM691" s="4" t="str">
        <f t="shared" si="291"/>
        <v>...-...-.....</v>
      </c>
      <c r="CN691" s="57">
        <f t="shared" si="292"/>
        <v>0</v>
      </c>
      <c r="CO691" s="58">
        <f t="shared" si="293"/>
        <v>0</v>
      </c>
      <c r="CP691" s="4" t="str">
        <f t="shared" si="294"/>
        <v/>
      </c>
      <c r="CQ691" s="4" t="b">
        <f t="shared" si="295"/>
        <v>0</v>
      </c>
      <c r="CR691" s="4" t="str">
        <f t="shared" si="296"/>
        <v/>
      </c>
      <c r="CS691" s="4" t="str">
        <f t="shared" si="297"/>
        <v/>
      </c>
      <c r="CT691" s="91" t="b">
        <f t="shared" si="273"/>
        <v>0</v>
      </c>
    </row>
    <row r="692" spans="1:98" s="4" customFormat="1" x14ac:dyDescent="0.25">
      <c r="A692" s="50" t="str">
        <f t="shared" si="274"/>
        <v>...</v>
      </c>
      <c r="B692" s="50" t="str">
        <f t="shared" si="275"/>
        <v>...</v>
      </c>
      <c r="C692" s="50" t="str">
        <f t="shared" si="276"/>
        <v>.....</v>
      </c>
      <c r="D692" s="50" t="str">
        <f>IF($C692=".....","",_xlfn.IFNA(VLOOKUP($C692, Parameter!$A$4:$L$5000, 3, FALSE), ""))</f>
        <v/>
      </c>
      <c r="E692" s="50" t="str">
        <f t="shared" si="277"/>
        <v>.....</v>
      </c>
      <c r="F692" s="50" t="str">
        <f t="shared" si="278"/>
        <v>......</v>
      </c>
      <c r="G692" s="50" t="str">
        <f t="shared" si="279"/>
        <v>...</v>
      </c>
      <c r="H692" s="40">
        <f>IF(E692=".....", 0, _xlfn.IFNA(VLOOKUP($E692, Parameter2!$A$2:$C$5000, 3, FALSE), 0))</f>
        <v>0</v>
      </c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18" t="str">
        <f>IF(C692=".....","",_xlfn.IFNA(VLOOKUP($C692, Parameter!$A$4:$B$5000, 2, FALSE), "Kode belanja salah :("))</f>
        <v/>
      </c>
      <c r="X692" s="35"/>
      <c r="Y692" s="121"/>
      <c r="Z692" s="17"/>
      <c r="AA692" s="20"/>
      <c r="AB692" s="41" t="str">
        <f>IF($C692=".....","",VLOOKUP($C692, Parameter!$A$4:$L$5000, 6, FALSE))</f>
        <v/>
      </c>
      <c r="AC692" s="41" t="str">
        <f>IF($C692=".....","",VLOOKUP($C692, Parameter!$A$4:$L$5000, 7, FALSE))</f>
        <v/>
      </c>
      <c r="AD692" s="41" t="str">
        <f>IF($C692=".....","",VLOOKUP($C692, Parameter!$A$4:$L$5000, 8, FALSE))</f>
        <v/>
      </c>
      <c r="AE692" s="41" t="str">
        <f>IF($C692=".....","",VLOOKUP($C692, Parameter!$A$4:$L$5000, 9, FALSE))</f>
        <v/>
      </c>
      <c r="AF692" s="41" t="str">
        <f>IF($C692=".....","",VLOOKUP($C692, Parameter!$A$4:$L$5000, 10, FALSE))</f>
        <v/>
      </c>
      <c r="AG692" s="41" t="str">
        <f>IF($C692=".....","",VLOOKUP($C692, Parameter!$A$4:$L$5000, 11, FALSE))</f>
        <v/>
      </c>
      <c r="AH692" s="41" t="str">
        <f>IF($C692="..0.0.0.000","",_xlfn.IFNA(VLOOKUP($C692, Parameter!$A$4:$L$5000, 12, FALSE), ""))</f>
        <v/>
      </c>
      <c r="AI692" s="39"/>
      <c r="AJ692" s="39"/>
      <c r="AK692" s="39"/>
      <c r="AL692" s="39"/>
      <c r="AM692" s="39"/>
      <c r="AN692" s="39"/>
      <c r="AO692" s="39"/>
      <c r="AP692" s="41" t="str">
        <f>IF(F692="......", "", _xlfn.IFNA(VLOOKUP(F692, Parameter2!$D$2:$E$15000, 2, FALSE), "Kode aset salah :("))</f>
        <v/>
      </c>
      <c r="AQ692" s="39"/>
      <c r="AR692" s="51"/>
      <c r="AS692" s="52"/>
      <c r="AT692" s="53">
        <f t="shared" si="280"/>
        <v>0</v>
      </c>
      <c r="AU692" s="39" t="str">
        <f t="shared" si="281"/>
        <v/>
      </c>
      <c r="AV692" s="39" t="str">
        <f t="shared" si="282"/>
        <v/>
      </c>
      <c r="AW692" s="39" t="str">
        <f t="shared" si="283"/>
        <v/>
      </c>
      <c r="AX692" s="39" t="str">
        <f t="shared" si="284"/>
        <v/>
      </c>
      <c r="AY692" s="41" t="str">
        <f>IF(G692="...", "", VLOOKUP(G692, UPB!$A$3:$B$5000, 2, FALSE))</f>
        <v/>
      </c>
      <c r="AZ692" s="84"/>
      <c r="BA692" s="76"/>
      <c r="BB692" s="65"/>
      <c r="BC692" s="65"/>
      <c r="BD692" s="54"/>
      <c r="BE692" s="65"/>
      <c r="BF692" s="65"/>
      <c r="BG692" s="65"/>
      <c r="BH692" s="65"/>
      <c r="BI692" s="65"/>
      <c r="BJ692" s="65"/>
      <c r="BK692" s="65"/>
      <c r="BL692" s="65"/>
      <c r="BM692" s="65"/>
      <c r="BN692" s="70"/>
      <c r="BO692" s="65"/>
      <c r="BP692" s="65"/>
      <c r="BQ692" s="65"/>
      <c r="BR692" s="65"/>
      <c r="BS692" s="65"/>
      <c r="BT692" s="65"/>
      <c r="BU692" s="55" t="str">
        <f>IF(AND($D692 &lt;&gt; "", $D692 &lt;&gt; $E692, $F692 &lt;&gt; "x.x.x.x.x.x.x"), VLOOKUP($E692, Parameter!$E$3:$N$5000, 9, FALSE), "")</f>
        <v/>
      </c>
      <c r="BV692" s="55" t="str">
        <f>IF(AND($D692 &lt;&gt; "", $D692 &lt;&gt; $E692, $F692 &lt;&gt; "x.x.x.x.x.x.x"), VLOOKUP($E692, Parameter!$E$3:$N$5000, 10, FALSE), "")</f>
        <v/>
      </c>
      <c r="BW692" s="55" t="str">
        <f>IF(AND($D692 &lt;&gt; "", $D692 &lt;&gt; $E692, $F692 &lt;&gt; "x.x.x.x.x.x.x"), VLOOKUP($C692, Parameter!$A$4:$L$5000, 3, FALSE), "")</f>
        <v/>
      </c>
      <c r="BX692" s="55" t="str">
        <f>IF(AND($D692 &lt;&gt; "", $D692 &lt;&gt; $E692, $F692 &lt;&gt; "x.x.x.x.x.x.x"), VLOOKUP($C692, Parameter!$A$4:$L$5000, 4, FALSE), "")</f>
        <v/>
      </c>
      <c r="BY692" s="56">
        <f t="shared" si="285"/>
        <v>0</v>
      </c>
      <c r="BZ692" s="55" t="str">
        <f t="shared" si="286"/>
        <v>Intra</v>
      </c>
      <c r="CA692" s="55" t="str">
        <f>IF($BZ692="Ekstra", Parameter3!$B$2, "")</f>
        <v/>
      </c>
      <c r="CB692" s="55" t="str">
        <f>IF($BZ692="Ekstra", Parameter3!$C$2, "")</f>
        <v/>
      </c>
      <c r="CC692" s="55" t="str">
        <f>IF($BZ692="Ekstra", VLOOKUP($E692, Parameter!$E$3:$N$5000, 9, FALSE), "")</f>
        <v/>
      </c>
      <c r="CD692" s="55" t="str">
        <f>IF($BZ692="Ekstra", VLOOKUP($E692, Parameter!$E$3:$N$5000, 10, FALSE), "")</f>
        <v/>
      </c>
      <c r="CE692" s="56">
        <f t="shared" si="287"/>
        <v>0</v>
      </c>
      <c r="CF692" s="55" t="str">
        <f t="shared" ref="CF692:CG711" si="299">IF($F692="x.x.x.x.x.x.x", "x.x.x.x.x.x", "")</f>
        <v/>
      </c>
      <c r="CG692" s="55" t="str">
        <f t="shared" si="299"/>
        <v/>
      </c>
      <c r="CH692" s="55" t="str">
        <f t="shared" si="289"/>
        <v/>
      </c>
      <c r="CI692" s="55" t="str">
        <f>IF($F692="x.x.x.x.x.x.x", VLOOKUP($C692, Parameter!$A$4:$L$5000, 4, FALSE), "")</f>
        <v/>
      </c>
      <c r="CJ692" s="56">
        <f t="shared" si="290"/>
        <v>0</v>
      </c>
      <c r="CM692" s="4" t="str">
        <f t="shared" si="291"/>
        <v>...-...-.....</v>
      </c>
      <c r="CN692" s="57">
        <f t="shared" si="292"/>
        <v>0</v>
      </c>
      <c r="CO692" s="58">
        <f t="shared" si="293"/>
        <v>0</v>
      </c>
      <c r="CP692" s="4" t="str">
        <f t="shared" si="294"/>
        <v/>
      </c>
      <c r="CQ692" s="4" t="b">
        <f t="shared" si="295"/>
        <v>0</v>
      </c>
      <c r="CR692" s="4" t="str">
        <f t="shared" si="296"/>
        <v/>
      </c>
      <c r="CS692" s="4" t="str">
        <f t="shared" si="297"/>
        <v/>
      </c>
      <c r="CT692" s="91" t="b">
        <f t="shared" si="273"/>
        <v>0</v>
      </c>
    </row>
    <row r="693" spans="1:98" s="4" customFormat="1" x14ac:dyDescent="0.25">
      <c r="A693" s="50" t="str">
        <f t="shared" si="274"/>
        <v>...</v>
      </c>
      <c r="B693" s="50" t="str">
        <f t="shared" si="275"/>
        <v>...</v>
      </c>
      <c r="C693" s="50" t="str">
        <f t="shared" si="276"/>
        <v>.....</v>
      </c>
      <c r="D693" s="50" t="str">
        <f>IF($C693=".....","",_xlfn.IFNA(VLOOKUP($C693, Parameter!$A$4:$L$5000, 3, FALSE), ""))</f>
        <v/>
      </c>
      <c r="E693" s="50" t="str">
        <f t="shared" si="277"/>
        <v>.....</v>
      </c>
      <c r="F693" s="50" t="str">
        <f t="shared" si="278"/>
        <v>......</v>
      </c>
      <c r="G693" s="50" t="str">
        <f t="shared" si="279"/>
        <v>...</v>
      </c>
      <c r="H693" s="40">
        <f>IF(E693=".....", 0, _xlfn.IFNA(VLOOKUP($E693, Parameter2!$A$2:$C$5000, 3, FALSE), 0))</f>
        <v>0</v>
      </c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18" t="str">
        <f>IF(C693=".....","",_xlfn.IFNA(VLOOKUP($C693, Parameter!$A$4:$B$5000, 2, FALSE), "Kode belanja salah :("))</f>
        <v/>
      </c>
      <c r="X693" s="35"/>
      <c r="Y693" s="121"/>
      <c r="Z693" s="17"/>
      <c r="AA693" s="20"/>
      <c r="AB693" s="41" t="str">
        <f>IF($C693=".....","",VLOOKUP($C693, Parameter!$A$4:$L$5000, 6, FALSE))</f>
        <v/>
      </c>
      <c r="AC693" s="41" t="str">
        <f>IF($C693=".....","",VLOOKUP($C693, Parameter!$A$4:$L$5000, 7, FALSE))</f>
        <v/>
      </c>
      <c r="AD693" s="41" t="str">
        <f>IF($C693=".....","",VLOOKUP($C693, Parameter!$A$4:$L$5000, 8, FALSE))</f>
        <v/>
      </c>
      <c r="AE693" s="41" t="str">
        <f>IF($C693=".....","",VLOOKUP($C693, Parameter!$A$4:$L$5000, 9, FALSE))</f>
        <v/>
      </c>
      <c r="AF693" s="41" t="str">
        <f>IF($C693=".....","",VLOOKUP($C693, Parameter!$A$4:$L$5000, 10, FALSE))</f>
        <v/>
      </c>
      <c r="AG693" s="41" t="str">
        <f>IF($C693=".....","",VLOOKUP($C693, Parameter!$A$4:$L$5000, 11, FALSE))</f>
        <v/>
      </c>
      <c r="AH693" s="41" t="str">
        <f>IF($C693="..0.0.0.000","",_xlfn.IFNA(VLOOKUP($C693, Parameter!$A$4:$L$5000, 12, FALSE), ""))</f>
        <v/>
      </c>
      <c r="AI693" s="39"/>
      <c r="AJ693" s="39"/>
      <c r="AK693" s="39"/>
      <c r="AL693" s="39"/>
      <c r="AM693" s="39"/>
      <c r="AN693" s="39"/>
      <c r="AO693" s="39"/>
      <c r="AP693" s="41" t="str">
        <f>IF(F693="......", "", _xlfn.IFNA(VLOOKUP(F693, Parameter2!$D$2:$E$15000, 2, FALSE), "Kode aset salah :("))</f>
        <v/>
      </c>
      <c r="AQ693" s="39"/>
      <c r="AR693" s="51"/>
      <c r="AS693" s="52"/>
      <c r="AT693" s="53">
        <f t="shared" si="280"/>
        <v>0</v>
      </c>
      <c r="AU693" s="39" t="str">
        <f t="shared" si="281"/>
        <v/>
      </c>
      <c r="AV693" s="39" t="str">
        <f t="shared" si="282"/>
        <v/>
      </c>
      <c r="AW693" s="39" t="str">
        <f t="shared" si="283"/>
        <v/>
      </c>
      <c r="AX693" s="39" t="str">
        <f t="shared" si="284"/>
        <v/>
      </c>
      <c r="AY693" s="41" t="str">
        <f>IF(G693="...", "", VLOOKUP(G693, UPB!$A$3:$B$5000, 2, FALSE))</f>
        <v/>
      </c>
      <c r="AZ693" s="84"/>
      <c r="BA693" s="76"/>
      <c r="BB693" s="65"/>
      <c r="BC693" s="65"/>
      <c r="BD693" s="54"/>
      <c r="BE693" s="65"/>
      <c r="BF693" s="65"/>
      <c r="BG693" s="65"/>
      <c r="BH693" s="65"/>
      <c r="BI693" s="65"/>
      <c r="BJ693" s="65"/>
      <c r="BK693" s="65"/>
      <c r="BL693" s="65"/>
      <c r="BM693" s="65"/>
      <c r="BN693" s="70"/>
      <c r="BO693" s="65"/>
      <c r="BP693" s="65"/>
      <c r="BQ693" s="65"/>
      <c r="BR693" s="65"/>
      <c r="BS693" s="65"/>
      <c r="BT693" s="65"/>
      <c r="BU693" s="55" t="str">
        <f>IF(AND($D693 &lt;&gt; "", $D693 &lt;&gt; $E693, $F693 &lt;&gt; "x.x.x.x.x.x.x"), VLOOKUP($E693, Parameter!$E$3:$N$5000, 9, FALSE), "")</f>
        <v/>
      </c>
      <c r="BV693" s="55" t="str">
        <f>IF(AND($D693 &lt;&gt; "", $D693 &lt;&gt; $E693, $F693 &lt;&gt; "x.x.x.x.x.x.x"), VLOOKUP($E693, Parameter!$E$3:$N$5000, 10, FALSE), "")</f>
        <v/>
      </c>
      <c r="BW693" s="55" t="str">
        <f>IF(AND($D693 &lt;&gt; "", $D693 &lt;&gt; $E693, $F693 &lt;&gt; "x.x.x.x.x.x.x"), VLOOKUP($C693, Parameter!$A$4:$L$5000, 3, FALSE), "")</f>
        <v/>
      </c>
      <c r="BX693" s="55" t="str">
        <f>IF(AND($D693 &lt;&gt; "", $D693 &lt;&gt; $E693, $F693 &lt;&gt; "x.x.x.x.x.x.x"), VLOOKUP($C693, Parameter!$A$4:$L$5000, 4, FALSE), "")</f>
        <v/>
      </c>
      <c r="BY693" s="56">
        <f t="shared" si="285"/>
        <v>0</v>
      </c>
      <c r="BZ693" s="55" t="str">
        <f t="shared" si="286"/>
        <v>Intra</v>
      </c>
      <c r="CA693" s="55" t="str">
        <f>IF($BZ693="Ekstra", Parameter3!$B$2, "")</f>
        <v/>
      </c>
      <c r="CB693" s="55" t="str">
        <f>IF($BZ693="Ekstra", Parameter3!$C$2, "")</f>
        <v/>
      </c>
      <c r="CC693" s="55" t="str">
        <f>IF($BZ693="Ekstra", VLOOKUP($E693, Parameter!$E$3:$N$5000, 9, FALSE), "")</f>
        <v/>
      </c>
      <c r="CD693" s="55" t="str">
        <f>IF($BZ693="Ekstra", VLOOKUP($E693, Parameter!$E$3:$N$5000, 10, FALSE), "")</f>
        <v/>
      </c>
      <c r="CE693" s="56">
        <f t="shared" si="287"/>
        <v>0</v>
      </c>
      <c r="CF693" s="55" t="str">
        <f t="shared" si="299"/>
        <v/>
      </c>
      <c r="CG693" s="55" t="str">
        <f t="shared" si="299"/>
        <v/>
      </c>
      <c r="CH693" s="55" t="str">
        <f t="shared" si="289"/>
        <v/>
      </c>
      <c r="CI693" s="55" t="str">
        <f>IF($F693="x.x.x.x.x.x.x", VLOOKUP($C693, Parameter!$A$4:$L$5000, 4, FALSE), "")</f>
        <v/>
      </c>
      <c r="CJ693" s="56">
        <f t="shared" si="290"/>
        <v>0</v>
      </c>
      <c r="CM693" s="4" t="str">
        <f t="shared" si="291"/>
        <v>...-...-.....</v>
      </c>
      <c r="CN693" s="57">
        <f t="shared" si="292"/>
        <v>0</v>
      </c>
      <c r="CO693" s="58">
        <f t="shared" si="293"/>
        <v>0</v>
      </c>
      <c r="CP693" s="4" t="str">
        <f t="shared" si="294"/>
        <v/>
      </c>
      <c r="CQ693" s="4" t="b">
        <f t="shared" si="295"/>
        <v>0</v>
      </c>
      <c r="CR693" s="4" t="str">
        <f t="shared" si="296"/>
        <v/>
      </c>
      <c r="CS693" s="4" t="str">
        <f t="shared" si="297"/>
        <v/>
      </c>
      <c r="CT693" s="91" t="b">
        <f t="shared" si="273"/>
        <v>0</v>
      </c>
    </row>
    <row r="694" spans="1:98" s="4" customFormat="1" x14ac:dyDescent="0.25">
      <c r="A694" s="50" t="str">
        <f t="shared" si="274"/>
        <v>...</v>
      </c>
      <c r="B694" s="50" t="str">
        <f t="shared" si="275"/>
        <v>...</v>
      </c>
      <c r="C694" s="50" t="str">
        <f t="shared" si="276"/>
        <v>.....</v>
      </c>
      <c r="D694" s="50" t="str">
        <f>IF($C694=".....","",_xlfn.IFNA(VLOOKUP($C694, Parameter!$A$4:$L$5000, 3, FALSE), ""))</f>
        <v/>
      </c>
      <c r="E694" s="50" t="str">
        <f t="shared" si="277"/>
        <v>.....</v>
      </c>
      <c r="F694" s="50" t="str">
        <f t="shared" si="278"/>
        <v>......</v>
      </c>
      <c r="G694" s="50" t="str">
        <f t="shared" si="279"/>
        <v>...</v>
      </c>
      <c r="H694" s="40">
        <f>IF(E694=".....", 0, _xlfn.IFNA(VLOOKUP($E694, Parameter2!$A$2:$C$5000, 3, FALSE), 0))</f>
        <v>0</v>
      </c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18" t="str">
        <f>IF(C694=".....","",_xlfn.IFNA(VLOOKUP($C694, Parameter!$A$4:$B$5000, 2, FALSE), "Kode belanja salah :("))</f>
        <v/>
      </c>
      <c r="X694" s="35"/>
      <c r="Y694" s="121"/>
      <c r="Z694" s="17"/>
      <c r="AA694" s="20"/>
      <c r="AB694" s="41" t="str">
        <f>IF($C694=".....","",VLOOKUP($C694, Parameter!$A$4:$L$5000, 6, FALSE))</f>
        <v/>
      </c>
      <c r="AC694" s="41" t="str">
        <f>IF($C694=".....","",VLOOKUP($C694, Parameter!$A$4:$L$5000, 7, FALSE))</f>
        <v/>
      </c>
      <c r="AD694" s="41" t="str">
        <f>IF($C694=".....","",VLOOKUP($C694, Parameter!$A$4:$L$5000, 8, FALSE))</f>
        <v/>
      </c>
      <c r="AE694" s="41" t="str">
        <f>IF($C694=".....","",VLOOKUP($C694, Parameter!$A$4:$L$5000, 9, FALSE))</f>
        <v/>
      </c>
      <c r="AF694" s="41" t="str">
        <f>IF($C694=".....","",VLOOKUP($C694, Parameter!$A$4:$L$5000, 10, FALSE))</f>
        <v/>
      </c>
      <c r="AG694" s="41" t="str">
        <f>IF($C694=".....","",VLOOKUP($C694, Parameter!$A$4:$L$5000, 11, FALSE))</f>
        <v/>
      </c>
      <c r="AH694" s="41" t="str">
        <f>IF($C694="..0.0.0.000","",_xlfn.IFNA(VLOOKUP($C694, Parameter!$A$4:$L$5000, 12, FALSE), ""))</f>
        <v/>
      </c>
      <c r="AI694" s="39"/>
      <c r="AJ694" s="39"/>
      <c r="AK694" s="39"/>
      <c r="AL694" s="39"/>
      <c r="AM694" s="39"/>
      <c r="AN694" s="39"/>
      <c r="AO694" s="39"/>
      <c r="AP694" s="41" t="str">
        <f>IF(F694="......", "", _xlfn.IFNA(VLOOKUP(F694, Parameter2!$D$2:$E$15000, 2, FALSE), "Kode aset salah :("))</f>
        <v/>
      </c>
      <c r="AQ694" s="39"/>
      <c r="AR694" s="51"/>
      <c r="AS694" s="52"/>
      <c r="AT694" s="53">
        <f t="shared" si="280"/>
        <v>0</v>
      </c>
      <c r="AU694" s="39" t="str">
        <f t="shared" si="281"/>
        <v/>
      </c>
      <c r="AV694" s="39" t="str">
        <f t="shared" si="282"/>
        <v/>
      </c>
      <c r="AW694" s="39" t="str">
        <f t="shared" si="283"/>
        <v/>
      </c>
      <c r="AX694" s="39" t="str">
        <f t="shared" si="284"/>
        <v/>
      </c>
      <c r="AY694" s="41" t="str">
        <f>IF(G694="...", "", VLOOKUP(G694, UPB!$A$3:$B$5000, 2, FALSE))</f>
        <v/>
      </c>
      <c r="AZ694" s="84"/>
      <c r="BA694" s="76"/>
      <c r="BB694" s="65"/>
      <c r="BC694" s="65"/>
      <c r="BD694" s="54"/>
      <c r="BE694" s="65"/>
      <c r="BF694" s="65"/>
      <c r="BG694" s="65"/>
      <c r="BH694" s="65"/>
      <c r="BI694" s="65"/>
      <c r="BJ694" s="65"/>
      <c r="BK694" s="65"/>
      <c r="BL694" s="65"/>
      <c r="BM694" s="65"/>
      <c r="BN694" s="70"/>
      <c r="BO694" s="65"/>
      <c r="BP694" s="65"/>
      <c r="BQ694" s="65"/>
      <c r="BR694" s="65"/>
      <c r="BS694" s="65"/>
      <c r="BT694" s="65"/>
      <c r="BU694" s="55" t="str">
        <f>IF(AND($D694 &lt;&gt; "", $D694 &lt;&gt; $E694, $F694 &lt;&gt; "x.x.x.x.x.x.x"), VLOOKUP($E694, Parameter!$E$3:$N$5000, 9, FALSE), "")</f>
        <v/>
      </c>
      <c r="BV694" s="55" t="str">
        <f>IF(AND($D694 &lt;&gt; "", $D694 &lt;&gt; $E694, $F694 &lt;&gt; "x.x.x.x.x.x.x"), VLOOKUP($E694, Parameter!$E$3:$N$5000, 10, FALSE), "")</f>
        <v/>
      </c>
      <c r="BW694" s="55" t="str">
        <f>IF(AND($D694 &lt;&gt; "", $D694 &lt;&gt; $E694, $F694 &lt;&gt; "x.x.x.x.x.x.x"), VLOOKUP($C694, Parameter!$A$4:$L$5000, 3, FALSE), "")</f>
        <v/>
      </c>
      <c r="BX694" s="55" t="str">
        <f>IF(AND($D694 &lt;&gt; "", $D694 &lt;&gt; $E694, $F694 &lt;&gt; "x.x.x.x.x.x.x"), VLOOKUP($C694, Parameter!$A$4:$L$5000, 4, FALSE), "")</f>
        <v/>
      </c>
      <c r="BY694" s="56">
        <f t="shared" si="285"/>
        <v>0</v>
      </c>
      <c r="BZ694" s="55" t="str">
        <f t="shared" si="286"/>
        <v>Intra</v>
      </c>
      <c r="CA694" s="55" t="str">
        <f>IF($BZ694="Ekstra", Parameter3!$B$2, "")</f>
        <v/>
      </c>
      <c r="CB694" s="55" t="str">
        <f>IF($BZ694="Ekstra", Parameter3!$C$2, "")</f>
        <v/>
      </c>
      <c r="CC694" s="55" t="str">
        <f>IF($BZ694="Ekstra", VLOOKUP($E694, Parameter!$E$3:$N$5000, 9, FALSE), "")</f>
        <v/>
      </c>
      <c r="CD694" s="55" t="str">
        <f>IF($BZ694="Ekstra", VLOOKUP($E694, Parameter!$E$3:$N$5000, 10, FALSE), "")</f>
        <v/>
      </c>
      <c r="CE694" s="56">
        <f t="shared" si="287"/>
        <v>0</v>
      </c>
      <c r="CF694" s="55" t="str">
        <f t="shared" si="299"/>
        <v/>
      </c>
      <c r="CG694" s="55" t="str">
        <f t="shared" si="299"/>
        <v/>
      </c>
      <c r="CH694" s="55" t="str">
        <f t="shared" si="289"/>
        <v/>
      </c>
      <c r="CI694" s="55" t="str">
        <f>IF($F694="x.x.x.x.x.x.x", VLOOKUP($C694, Parameter!$A$4:$L$5000, 4, FALSE), "")</f>
        <v/>
      </c>
      <c r="CJ694" s="56">
        <f t="shared" si="290"/>
        <v>0</v>
      </c>
      <c r="CM694" s="4" t="str">
        <f t="shared" si="291"/>
        <v>...-...-.....</v>
      </c>
      <c r="CN694" s="57">
        <f t="shared" si="292"/>
        <v>0</v>
      </c>
      <c r="CO694" s="58">
        <f t="shared" si="293"/>
        <v>0</v>
      </c>
      <c r="CP694" s="4" t="str">
        <f t="shared" si="294"/>
        <v/>
      </c>
      <c r="CQ694" s="4" t="b">
        <f t="shared" si="295"/>
        <v>0</v>
      </c>
      <c r="CR694" s="4" t="str">
        <f t="shared" si="296"/>
        <v/>
      </c>
      <c r="CS694" s="4" t="str">
        <f t="shared" si="297"/>
        <v/>
      </c>
      <c r="CT694" s="91" t="b">
        <f t="shared" si="273"/>
        <v>0</v>
      </c>
    </row>
    <row r="695" spans="1:98" s="4" customFormat="1" x14ac:dyDescent="0.25">
      <c r="A695" s="50" t="str">
        <f t="shared" si="274"/>
        <v>...</v>
      </c>
      <c r="B695" s="50" t="str">
        <f t="shared" si="275"/>
        <v>...</v>
      </c>
      <c r="C695" s="50" t="str">
        <f t="shared" si="276"/>
        <v>.....</v>
      </c>
      <c r="D695" s="50" t="str">
        <f>IF($C695=".....","",_xlfn.IFNA(VLOOKUP($C695, Parameter!$A$4:$L$5000, 3, FALSE), ""))</f>
        <v/>
      </c>
      <c r="E695" s="50" t="str">
        <f t="shared" si="277"/>
        <v>.....</v>
      </c>
      <c r="F695" s="50" t="str">
        <f t="shared" si="278"/>
        <v>......</v>
      </c>
      <c r="G695" s="50" t="str">
        <f t="shared" si="279"/>
        <v>...</v>
      </c>
      <c r="H695" s="40">
        <f>IF(E695=".....", 0, _xlfn.IFNA(VLOOKUP($E695, Parameter2!$A$2:$C$5000, 3, FALSE), 0))</f>
        <v>0</v>
      </c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18" t="str">
        <f>IF(C695=".....","",_xlfn.IFNA(VLOOKUP($C695, Parameter!$A$4:$B$5000, 2, FALSE), "Kode belanja salah :("))</f>
        <v/>
      </c>
      <c r="X695" s="35"/>
      <c r="Y695" s="121"/>
      <c r="Z695" s="17"/>
      <c r="AA695" s="20"/>
      <c r="AB695" s="41" t="str">
        <f>IF($C695=".....","",VLOOKUP($C695, Parameter!$A$4:$L$5000, 6, FALSE))</f>
        <v/>
      </c>
      <c r="AC695" s="41" t="str">
        <f>IF($C695=".....","",VLOOKUP($C695, Parameter!$A$4:$L$5000, 7, FALSE))</f>
        <v/>
      </c>
      <c r="AD695" s="41" t="str">
        <f>IF($C695=".....","",VLOOKUP($C695, Parameter!$A$4:$L$5000, 8, FALSE))</f>
        <v/>
      </c>
      <c r="AE695" s="41" t="str">
        <f>IF($C695=".....","",VLOOKUP($C695, Parameter!$A$4:$L$5000, 9, FALSE))</f>
        <v/>
      </c>
      <c r="AF695" s="41" t="str">
        <f>IF($C695=".....","",VLOOKUP($C695, Parameter!$A$4:$L$5000, 10, FALSE))</f>
        <v/>
      </c>
      <c r="AG695" s="41" t="str">
        <f>IF($C695=".....","",VLOOKUP($C695, Parameter!$A$4:$L$5000, 11, FALSE))</f>
        <v/>
      </c>
      <c r="AH695" s="41" t="str">
        <f>IF($C695="..0.0.0.000","",_xlfn.IFNA(VLOOKUP($C695, Parameter!$A$4:$L$5000, 12, FALSE), ""))</f>
        <v/>
      </c>
      <c r="AI695" s="39"/>
      <c r="AJ695" s="39"/>
      <c r="AK695" s="39"/>
      <c r="AL695" s="39"/>
      <c r="AM695" s="39"/>
      <c r="AN695" s="39"/>
      <c r="AO695" s="39"/>
      <c r="AP695" s="41" t="str">
        <f>IF(F695="......", "", _xlfn.IFNA(VLOOKUP(F695, Parameter2!$D$2:$E$15000, 2, FALSE), "Kode aset salah :("))</f>
        <v/>
      </c>
      <c r="AQ695" s="39"/>
      <c r="AR695" s="51"/>
      <c r="AS695" s="52"/>
      <c r="AT695" s="53">
        <f t="shared" si="280"/>
        <v>0</v>
      </c>
      <c r="AU695" s="39" t="str">
        <f t="shared" si="281"/>
        <v/>
      </c>
      <c r="AV695" s="39" t="str">
        <f t="shared" si="282"/>
        <v/>
      </c>
      <c r="AW695" s="39" t="str">
        <f t="shared" si="283"/>
        <v/>
      </c>
      <c r="AX695" s="39" t="str">
        <f t="shared" si="284"/>
        <v/>
      </c>
      <c r="AY695" s="41" t="str">
        <f>IF(G695="...", "", VLOOKUP(G695, UPB!$A$3:$B$5000, 2, FALSE))</f>
        <v/>
      </c>
      <c r="AZ695" s="84"/>
      <c r="BA695" s="76"/>
      <c r="BB695" s="65"/>
      <c r="BC695" s="65"/>
      <c r="BD695" s="54"/>
      <c r="BE695" s="65"/>
      <c r="BF695" s="65"/>
      <c r="BG695" s="65"/>
      <c r="BH695" s="65"/>
      <c r="BI695" s="65"/>
      <c r="BJ695" s="65"/>
      <c r="BK695" s="65"/>
      <c r="BL695" s="65"/>
      <c r="BM695" s="65"/>
      <c r="BN695" s="70"/>
      <c r="BO695" s="65"/>
      <c r="BP695" s="65"/>
      <c r="BQ695" s="65"/>
      <c r="BR695" s="65"/>
      <c r="BS695" s="65"/>
      <c r="BT695" s="65"/>
      <c r="BU695" s="55" t="str">
        <f>IF(AND($D695 &lt;&gt; "", $D695 &lt;&gt; $E695, $F695 &lt;&gt; "x.x.x.x.x.x.x"), VLOOKUP($E695, Parameter!$E$3:$N$5000, 9, FALSE), "")</f>
        <v/>
      </c>
      <c r="BV695" s="55" t="str">
        <f>IF(AND($D695 &lt;&gt; "", $D695 &lt;&gt; $E695, $F695 &lt;&gt; "x.x.x.x.x.x.x"), VLOOKUP($E695, Parameter!$E$3:$N$5000, 10, FALSE), "")</f>
        <v/>
      </c>
      <c r="BW695" s="55" t="str">
        <f>IF(AND($D695 &lt;&gt; "", $D695 &lt;&gt; $E695, $F695 &lt;&gt; "x.x.x.x.x.x.x"), VLOOKUP($C695, Parameter!$A$4:$L$5000, 3, FALSE), "")</f>
        <v/>
      </c>
      <c r="BX695" s="55" t="str">
        <f>IF(AND($D695 &lt;&gt; "", $D695 &lt;&gt; $E695, $F695 &lt;&gt; "x.x.x.x.x.x.x"), VLOOKUP($C695, Parameter!$A$4:$L$5000, 4, FALSE), "")</f>
        <v/>
      </c>
      <c r="BY695" s="56">
        <f t="shared" si="285"/>
        <v>0</v>
      </c>
      <c r="BZ695" s="55" t="str">
        <f t="shared" si="286"/>
        <v>Intra</v>
      </c>
      <c r="CA695" s="55" t="str">
        <f>IF($BZ695="Ekstra", Parameter3!$B$2, "")</f>
        <v/>
      </c>
      <c r="CB695" s="55" t="str">
        <f>IF($BZ695="Ekstra", Parameter3!$C$2, "")</f>
        <v/>
      </c>
      <c r="CC695" s="55" t="str">
        <f>IF($BZ695="Ekstra", VLOOKUP($E695, Parameter!$E$3:$N$5000, 9, FALSE), "")</f>
        <v/>
      </c>
      <c r="CD695" s="55" t="str">
        <f>IF($BZ695="Ekstra", VLOOKUP($E695, Parameter!$E$3:$N$5000, 10, FALSE), "")</f>
        <v/>
      </c>
      <c r="CE695" s="56">
        <f t="shared" si="287"/>
        <v>0</v>
      </c>
      <c r="CF695" s="55" t="str">
        <f t="shared" si="299"/>
        <v/>
      </c>
      <c r="CG695" s="55" t="str">
        <f t="shared" si="299"/>
        <v/>
      </c>
      <c r="CH695" s="55" t="str">
        <f t="shared" si="289"/>
        <v/>
      </c>
      <c r="CI695" s="55" t="str">
        <f>IF($F695="x.x.x.x.x.x.x", VLOOKUP($C695, Parameter!$A$4:$L$5000, 4, FALSE), "")</f>
        <v/>
      </c>
      <c r="CJ695" s="56">
        <f t="shared" si="290"/>
        <v>0</v>
      </c>
      <c r="CM695" s="4" t="str">
        <f t="shared" si="291"/>
        <v>...-...-.....</v>
      </c>
      <c r="CN695" s="57">
        <f t="shared" si="292"/>
        <v>0</v>
      </c>
      <c r="CO695" s="58">
        <f t="shared" si="293"/>
        <v>0</v>
      </c>
      <c r="CP695" s="4" t="str">
        <f t="shared" si="294"/>
        <v/>
      </c>
      <c r="CQ695" s="4" t="b">
        <f t="shared" si="295"/>
        <v>0</v>
      </c>
      <c r="CR695" s="4" t="str">
        <f t="shared" si="296"/>
        <v/>
      </c>
      <c r="CS695" s="4" t="str">
        <f t="shared" si="297"/>
        <v/>
      </c>
      <c r="CT695" s="91" t="b">
        <f t="shared" si="273"/>
        <v>0</v>
      </c>
    </row>
    <row r="696" spans="1:98" s="4" customFormat="1" x14ac:dyDescent="0.25">
      <c r="A696" s="50" t="str">
        <f t="shared" si="274"/>
        <v>...</v>
      </c>
      <c r="B696" s="50" t="str">
        <f t="shared" si="275"/>
        <v>...</v>
      </c>
      <c r="C696" s="50" t="str">
        <f t="shared" si="276"/>
        <v>.....</v>
      </c>
      <c r="D696" s="50" t="str">
        <f>IF($C696=".....","",_xlfn.IFNA(VLOOKUP($C696, Parameter!$A$4:$L$5000, 3, FALSE), ""))</f>
        <v/>
      </c>
      <c r="E696" s="50" t="str">
        <f t="shared" si="277"/>
        <v>.....</v>
      </c>
      <c r="F696" s="50" t="str">
        <f t="shared" si="278"/>
        <v>......</v>
      </c>
      <c r="G696" s="50" t="str">
        <f t="shared" si="279"/>
        <v>...</v>
      </c>
      <c r="H696" s="40">
        <f>IF(E696=".....", 0, _xlfn.IFNA(VLOOKUP($E696, Parameter2!$A$2:$C$5000, 3, FALSE), 0))</f>
        <v>0</v>
      </c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18" t="str">
        <f>IF(C696=".....","",_xlfn.IFNA(VLOOKUP($C696, Parameter!$A$4:$B$5000, 2, FALSE), "Kode belanja salah :("))</f>
        <v/>
      </c>
      <c r="X696" s="35"/>
      <c r="Y696" s="121"/>
      <c r="Z696" s="17"/>
      <c r="AA696" s="20"/>
      <c r="AB696" s="41" t="str">
        <f>IF($C696=".....","",VLOOKUP($C696, Parameter!$A$4:$L$5000, 6, FALSE))</f>
        <v/>
      </c>
      <c r="AC696" s="41" t="str">
        <f>IF($C696=".....","",VLOOKUP($C696, Parameter!$A$4:$L$5000, 7, FALSE))</f>
        <v/>
      </c>
      <c r="AD696" s="41" t="str">
        <f>IF($C696=".....","",VLOOKUP($C696, Parameter!$A$4:$L$5000, 8, FALSE))</f>
        <v/>
      </c>
      <c r="AE696" s="41" t="str">
        <f>IF($C696=".....","",VLOOKUP($C696, Parameter!$A$4:$L$5000, 9, FALSE))</f>
        <v/>
      </c>
      <c r="AF696" s="41" t="str">
        <f>IF($C696=".....","",VLOOKUP($C696, Parameter!$A$4:$L$5000, 10, FALSE))</f>
        <v/>
      </c>
      <c r="AG696" s="41" t="str">
        <f>IF($C696=".....","",VLOOKUP($C696, Parameter!$A$4:$L$5000, 11, FALSE))</f>
        <v/>
      </c>
      <c r="AH696" s="41" t="str">
        <f>IF($C696="..0.0.0.000","",_xlfn.IFNA(VLOOKUP($C696, Parameter!$A$4:$L$5000, 12, FALSE), ""))</f>
        <v/>
      </c>
      <c r="AI696" s="39"/>
      <c r="AJ696" s="39"/>
      <c r="AK696" s="39"/>
      <c r="AL696" s="39"/>
      <c r="AM696" s="39"/>
      <c r="AN696" s="39"/>
      <c r="AO696" s="39"/>
      <c r="AP696" s="41" t="str">
        <f>IF(F696="......", "", _xlfn.IFNA(VLOOKUP(F696, Parameter2!$D$2:$E$15000, 2, FALSE), "Kode aset salah :("))</f>
        <v/>
      </c>
      <c r="AQ696" s="39"/>
      <c r="AR696" s="51"/>
      <c r="AS696" s="52"/>
      <c r="AT696" s="53">
        <f t="shared" si="280"/>
        <v>0</v>
      </c>
      <c r="AU696" s="39" t="str">
        <f t="shared" si="281"/>
        <v/>
      </c>
      <c r="AV696" s="39" t="str">
        <f t="shared" si="282"/>
        <v/>
      </c>
      <c r="AW696" s="39" t="str">
        <f t="shared" si="283"/>
        <v/>
      </c>
      <c r="AX696" s="39" t="str">
        <f t="shared" si="284"/>
        <v/>
      </c>
      <c r="AY696" s="41" t="str">
        <f>IF(G696="...", "", VLOOKUP(G696, UPB!$A$3:$B$5000, 2, FALSE))</f>
        <v/>
      </c>
      <c r="AZ696" s="84"/>
      <c r="BA696" s="76"/>
      <c r="BB696" s="65"/>
      <c r="BC696" s="65"/>
      <c r="BD696" s="54"/>
      <c r="BE696" s="65"/>
      <c r="BF696" s="65"/>
      <c r="BG696" s="65"/>
      <c r="BH696" s="65"/>
      <c r="BI696" s="65"/>
      <c r="BJ696" s="65"/>
      <c r="BK696" s="65"/>
      <c r="BL696" s="65"/>
      <c r="BM696" s="65"/>
      <c r="BN696" s="70"/>
      <c r="BO696" s="65"/>
      <c r="BP696" s="65"/>
      <c r="BQ696" s="65"/>
      <c r="BR696" s="65"/>
      <c r="BS696" s="65"/>
      <c r="BT696" s="65"/>
      <c r="BU696" s="55" t="str">
        <f>IF(AND($D696 &lt;&gt; "", $D696 &lt;&gt; $E696, $F696 &lt;&gt; "x.x.x.x.x.x.x"), VLOOKUP($E696, Parameter!$E$3:$N$5000, 9, FALSE), "")</f>
        <v/>
      </c>
      <c r="BV696" s="55" t="str">
        <f>IF(AND($D696 &lt;&gt; "", $D696 &lt;&gt; $E696, $F696 &lt;&gt; "x.x.x.x.x.x.x"), VLOOKUP($E696, Parameter!$E$3:$N$5000, 10, FALSE), "")</f>
        <v/>
      </c>
      <c r="BW696" s="55" t="str">
        <f>IF(AND($D696 &lt;&gt; "", $D696 &lt;&gt; $E696, $F696 &lt;&gt; "x.x.x.x.x.x.x"), VLOOKUP($C696, Parameter!$A$4:$L$5000, 3, FALSE), "")</f>
        <v/>
      </c>
      <c r="BX696" s="55" t="str">
        <f>IF(AND($D696 &lt;&gt; "", $D696 &lt;&gt; $E696, $F696 &lt;&gt; "x.x.x.x.x.x.x"), VLOOKUP($C696, Parameter!$A$4:$L$5000, 4, FALSE), "")</f>
        <v/>
      </c>
      <c r="BY696" s="56">
        <f t="shared" si="285"/>
        <v>0</v>
      </c>
      <c r="BZ696" s="55" t="str">
        <f t="shared" si="286"/>
        <v>Intra</v>
      </c>
      <c r="CA696" s="55" t="str">
        <f>IF($BZ696="Ekstra", Parameter3!$B$2, "")</f>
        <v/>
      </c>
      <c r="CB696" s="55" t="str">
        <f>IF($BZ696="Ekstra", Parameter3!$C$2, "")</f>
        <v/>
      </c>
      <c r="CC696" s="55" t="str">
        <f>IF($BZ696="Ekstra", VLOOKUP($E696, Parameter!$E$3:$N$5000, 9, FALSE), "")</f>
        <v/>
      </c>
      <c r="CD696" s="55" t="str">
        <f>IF($BZ696="Ekstra", VLOOKUP($E696, Parameter!$E$3:$N$5000, 10, FALSE), "")</f>
        <v/>
      </c>
      <c r="CE696" s="56">
        <f t="shared" si="287"/>
        <v>0</v>
      </c>
      <c r="CF696" s="55" t="str">
        <f t="shared" si="299"/>
        <v/>
      </c>
      <c r="CG696" s="55" t="str">
        <f t="shared" si="299"/>
        <v/>
      </c>
      <c r="CH696" s="55" t="str">
        <f t="shared" si="289"/>
        <v/>
      </c>
      <c r="CI696" s="55" t="str">
        <f>IF($F696="x.x.x.x.x.x.x", VLOOKUP($C696, Parameter!$A$4:$L$5000, 4, FALSE), "")</f>
        <v/>
      </c>
      <c r="CJ696" s="56">
        <f t="shared" si="290"/>
        <v>0</v>
      </c>
      <c r="CM696" s="4" t="str">
        <f t="shared" si="291"/>
        <v>...-...-.....</v>
      </c>
      <c r="CN696" s="57">
        <f t="shared" si="292"/>
        <v>0</v>
      </c>
      <c r="CO696" s="58">
        <f t="shared" si="293"/>
        <v>0</v>
      </c>
      <c r="CP696" s="4" t="str">
        <f t="shared" si="294"/>
        <v/>
      </c>
      <c r="CQ696" s="4" t="b">
        <f t="shared" si="295"/>
        <v>0</v>
      </c>
      <c r="CR696" s="4" t="str">
        <f t="shared" si="296"/>
        <v/>
      </c>
      <c r="CS696" s="4" t="str">
        <f t="shared" si="297"/>
        <v/>
      </c>
      <c r="CT696" s="91" t="b">
        <f t="shared" si="273"/>
        <v>0</v>
      </c>
    </row>
    <row r="697" spans="1:98" s="4" customFormat="1" x14ac:dyDescent="0.25">
      <c r="A697" s="50" t="str">
        <f t="shared" si="274"/>
        <v>...</v>
      </c>
      <c r="B697" s="50" t="str">
        <f t="shared" si="275"/>
        <v>...</v>
      </c>
      <c r="C697" s="50" t="str">
        <f t="shared" si="276"/>
        <v>.....</v>
      </c>
      <c r="D697" s="50" t="str">
        <f>IF($C697=".....","",_xlfn.IFNA(VLOOKUP($C697, Parameter!$A$4:$L$5000, 3, FALSE), ""))</f>
        <v/>
      </c>
      <c r="E697" s="50" t="str">
        <f t="shared" si="277"/>
        <v>.....</v>
      </c>
      <c r="F697" s="50" t="str">
        <f t="shared" si="278"/>
        <v>......</v>
      </c>
      <c r="G697" s="50" t="str">
        <f t="shared" si="279"/>
        <v>...</v>
      </c>
      <c r="H697" s="40">
        <f>IF(E697=".....", 0, _xlfn.IFNA(VLOOKUP($E697, Parameter2!$A$2:$C$5000, 3, FALSE), 0))</f>
        <v>0</v>
      </c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18" t="str">
        <f>IF(C697=".....","",_xlfn.IFNA(VLOOKUP($C697, Parameter!$A$4:$B$5000, 2, FALSE), "Kode belanja salah :("))</f>
        <v/>
      </c>
      <c r="X697" s="35"/>
      <c r="Y697" s="121"/>
      <c r="Z697" s="17"/>
      <c r="AA697" s="20"/>
      <c r="AB697" s="41" t="str">
        <f>IF($C697=".....","",VLOOKUP($C697, Parameter!$A$4:$L$5000, 6, FALSE))</f>
        <v/>
      </c>
      <c r="AC697" s="41" t="str">
        <f>IF($C697=".....","",VLOOKUP($C697, Parameter!$A$4:$L$5000, 7, FALSE))</f>
        <v/>
      </c>
      <c r="AD697" s="41" t="str">
        <f>IF($C697=".....","",VLOOKUP($C697, Parameter!$A$4:$L$5000, 8, FALSE))</f>
        <v/>
      </c>
      <c r="AE697" s="41" t="str">
        <f>IF($C697=".....","",VLOOKUP($C697, Parameter!$A$4:$L$5000, 9, FALSE))</f>
        <v/>
      </c>
      <c r="AF697" s="41" t="str">
        <f>IF($C697=".....","",VLOOKUP($C697, Parameter!$A$4:$L$5000, 10, FALSE))</f>
        <v/>
      </c>
      <c r="AG697" s="41" t="str">
        <f>IF($C697=".....","",VLOOKUP($C697, Parameter!$A$4:$L$5000, 11, FALSE))</f>
        <v/>
      </c>
      <c r="AH697" s="41" t="str">
        <f>IF($C697="..0.0.0.000","",_xlfn.IFNA(VLOOKUP($C697, Parameter!$A$4:$L$5000, 12, FALSE), ""))</f>
        <v/>
      </c>
      <c r="AI697" s="39"/>
      <c r="AJ697" s="39"/>
      <c r="AK697" s="39"/>
      <c r="AL697" s="39"/>
      <c r="AM697" s="39"/>
      <c r="AN697" s="39"/>
      <c r="AO697" s="39"/>
      <c r="AP697" s="41" t="str">
        <f>IF(F697="......", "", _xlfn.IFNA(VLOOKUP(F697, Parameter2!$D$2:$E$15000, 2, FALSE), "Kode aset salah :("))</f>
        <v/>
      </c>
      <c r="AQ697" s="39"/>
      <c r="AR697" s="51"/>
      <c r="AS697" s="52"/>
      <c r="AT697" s="53">
        <f t="shared" si="280"/>
        <v>0</v>
      </c>
      <c r="AU697" s="39" t="str">
        <f t="shared" si="281"/>
        <v/>
      </c>
      <c r="AV697" s="39" t="str">
        <f t="shared" si="282"/>
        <v/>
      </c>
      <c r="AW697" s="39" t="str">
        <f t="shared" si="283"/>
        <v/>
      </c>
      <c r="AX697" s="39" t="str">
        <f t="shared" si="284"/>
        <v/>
      </c>
      <c r="AY697" s="41" t="str">
        <f>IF(G697="...", "", VLOOKUP(G697, UPB!$A$3:$B$5000, 2, FALSE))</f>
        <v/>
      </c>
      <c r="AZ697" s="84"/>
      <c r="BA697" s="76"/>
      <c r="BB697" s="65"/>
      <c r="BC697" s="65"/>
      <c r="BD697" s="54"/>
      <c r="BE697" s="65"/>
      <c r="BF697" s="65"/>
      <c r="BG697" s="65"/>
      <c r="BH697" s="65"/>
      <c r="BI697" s="65"/>
      <c r="BJ697" s="65"/>
      <c r="BK697" s="65"/>
      <c r="BL697" s="65"/>
      <c r="BM697" s="65"/>
      <c r="BN697" s="70"/>
      <c r="BO697" s="65"/>
      <c r="BP697" s="65"/>
      <c r="BQ697" s="65"/>
      <c r="BR697" s="65"/>
      <c r="BS697" s="65"/>
      <c r="BT697" s="65"/>
      <c r="BU697" s="55" t="str">
        <f>IF(AND($D697 &lt;&gt; "", $D697 &lt;&gt; $E697, $F697 &lt;&gt; "x.x.x.x.x.x.x"), VLOOKUP($E697, Parameter!$E$3:$N$5000, 9, FALSE), "")</f>
        <v/>
      </c>
      <c r="BV697" s="55" t="str">
        <f>IF(AND($D697 &lt;&gt; "", $D697 &lt;&gt; $E697, $F697 &lt;&gt; "x.x.x.x.x.x.x"), VLOOKUP($E697, Parameter!$E$3:$N$5000, 10, FALSE), "")</f>
        <v/>
      </c>
      <c r="BW697" s="55" t="str">
        <f>IF(AND($D697 &lt;&gt; "", $D697 &lt;&gt; $E697, $F697 &lt;&gt; "x.x.x.x.x.x.x"), VLOOKUP($C697, Parameter!$A$4:$L$5000, 3, FALSE), "")</f>
        <v/>
      </c>
      <c r="BX697" s="55" t="str">
        <f>IF(AND($D697 &lt;&gt; "", $D697 &lt;&gt; $E697, $F697 &lt;&gt; "x.x.x.x.x.x.x"), VLOOKUP($C697, Parameter!$A$4:$L$5000, 4, FALSE), "")</f>
        <v/>
      </c>
      <c r="BY697" s="56">
        <f t="shared" si="285"/>
        <v>0</v>
      </c>
      <c r="BZ697" s="55" t="str">
        <f t="shared" si="286"/>
        <v>Intra</v>
      </c>
      <c r="CA697" s="55" t="str">
        <f>IF($BZ697="Ekstra", Parameter3!$B$2, "")</f>
        <v/>
      </c>
      <c r="CB697" s="55" t="str">
        <f>IF($BZ697="Ekstra", Parameter3!$C$2, "")</f>
        <v/>
      </c>
      <c r="CC697" s="55" t="str">
        <f>IF($BZ697="Ekstra", VLOOKUP($E697, Parameter!$E$3:$N$5000, 9, FALSE), "")</f>
        <v/>
      </c>
      <c r="CD697" s="55" t="str">
        <f>IF($BZ697="Ekstra", VLOOKUP($E697, Parameter!$E$3:$N$5000, 10, FALSE), "")</f>
        <v/>
      </c>
      <c r="CE697" s="56">
        <f t="shared" si="287"/>
        <v>0</v>
      </c>
      <c r="CF697" s="55" t="str">
        <f t="shared" si="299"/>
        <v/>
      </c>
      <c r="CG697" s="55" t="str">
        <f t="shared" si="299"/>
        <v/>
      </c>
      <c r="CH697" s="55" t="str">
        <f t="shared" si="289"/>
        <v/>
      </c>
      <c r="CI697" s="55" t="str">
        <f>IF($F697="x.x.x.x.x.x.x", VLOOKUP($C697, Parameter!$A$4:$L$5000, 4, FALSE), "")</f>
        <v/>
      </c>
      <c r="CJ697" s="56">
        <f t="shared" si="290"/>
        <v>0</v>
      </c>
      <c r="CM697" s="4" t="str">
        <f t="shared" si="291"/>
        <v>...-...-.....</v>
      </c>
      <c r="CN697" s="57">
        <f t="shared" si="292"/>
        <v>0</v>
      </c>
      <c r="CO697" s="58">
        <f t="shared" si="293"/>
        <v>0</v>
      </c>
      <c r="CP697" s="4" t="str">
        <f t="shared" si="294"/>
        <v/>
      </c>
      <c r="CQ697" s="4" t="b">
        <f t="shared" si="295"/>
        <v>0</v>
      </c>
      <c r="CR697" s="4" t="str">
        <f t="shared" si="296"/>
        <v/>
      </c>
      <c r="CS697" s="4" t="str">
        <f t="shared" si="297"/>
        <v/>
      </c>
      <c r="CT697" s="91" t="b">
        <f t="shared" si="273"/>
        <v>0</v>
      </c>
    </row>
    <row r="698" spans="1:98" s="4" customFormat="1" x14ac:dyDescent="0.25">
      <c r="A698" s="50" t="str">
        <f t="shared" si="274"/>
        <v>...</v>
      </c>
      <c r="B698" s="50" t="str">
        <f t="shared" si="275"/>
        <v>...</v>
      </c>
      <c r="C698" s="50" t="str">
        <f t="shared" si="276"/>
        <v>.....</v>
      </c>
      <c r="D698" s="50" t="str">
        <f>IF($C698=".....","",_xlfn.IFNA(VLOOKUP($C698, Parameter!$A$4:$L$5000, 3, FALSE), ""))</f>
        <v/>
      </c>
      <c r="E698" s="50" t="str">
        <f t="shared" si="277"/>
        <v>.....</v>
      </c>
      <c r="F698" s="50" t="str">
        <f t="shared" si="278"/>
        <v>......</v>
      </c>
      <c r="G698" s="50" t="str">
        <f t="shared" si="279"/>
        <v>...</v>
      </c>
      <c r="H698" s="40">
        <f>IF(E698=".....", 0, _xlfn.IFNA(VLOOKUP($E698, Parameter2!$A$2:$C$5000, 3, FALSE), 0))</f>
        <v>0</v>
      </c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18" t="str">
        <f>IF(C698=".....","",_xlfn.IFNA(VLOOKUP($C698, Parameter!$A$4:$B$5000, 2, FALSE), "Kode belanja salah :("))</f>
        <v/>
      </c>
      <c r="X698" s="35"/>
      <c r="Y698" s="121"/>
      <c r="Z698" s="17"/>
      <c r="AA698" s="20"/>
      <c r="AB698" s="41" t="str">
        <f>IF($C698=".....","",VLOOKUP($C698, Parameter!$A$4:$L$5000, 6, FALSE))</f>
        <v/>
      </c>
      <c r="AC698" s="41" t="str">
        <f>IF($C698=".....","",VLOOKUP($C698, Parameter!$A$4:$L$5000, 7, FALSE))</f>
        <v/>
      </c>
      <c r="AD698" s="41" t="str">
        <f>IF($C698=".....","",VLOOKUP($C698, Parameter!$A$4:$L$5000, 8, FALSE))</f>
        <v/>
      </c>
      <c r="AE698" s="41" t="str">
        <f>IF($C698=".....","",VLOOKUP($C698, Parameter!$A$4:$L$5000, 9, FALSE))</f>
        <v/>
      </c>
      <c r="AF698" s="41" t="str">
        <f>IF($C698=".....","",VLOOKUP($C698, Parameter!$A$4:$L$5000, 10, FALSE))</f>
        <v/>
      </c>
      <c r="AG698" s="41" t="str">
        <f>IF($C698=".....","",VLOOKUP($C698, Parameter!$A$4:$L$5000, 11, FALSE))</f>
        <v/>
      </c>
      <c r="AH698" s="41" t="str">
        <f>IF($C698="..0.0.0.000","",_xlfn.IFNA(VLOOKUP($C698, Parameter!$A$4:$L$5000, 12, FALSE), ""))</f>
        <v/>
      </c>
      <c r="AI698" s="39"/>
      <c r="AJ698" s="39"/>
      <c r="AK698" s="39"/>
      <c r="AL698" s="39"/>
      <c r="AM698" s="39"/>
      <c r="AN698" s="39"/>
      <c r="AO698" s="39"/>
      <c r="AP698" s="41" t="str">
        <f>IF(F698="......", "", _xlfn.IFNA(VLOOKUP(F698, Parameter2!$D$2:$E$15000, 2, FALSE), "Kode aset salah :("))</f>
        <v/>
      </c>
      <c r="AQ698" s="39"/>
      <c r="AR698" s="51"/>
      <c r="AS698" s="52"/>
      <c r="AT698" s="53">
        <f t="shared" si="280"/>
        <v>0</v>
      </c>
      <c r="AU698" s="39" t="str">
        <f t="shared" si="281"/>
        <v/>
      </c>
      <c r="AV698" s="39" t="str">
        <f t="shared" si="282"/>
        <v/>
      </c>
      <c r="AW698" s="39" t="str">
        <f t="shared" si="283"/>
        <v/>
      </c>
      <c r="AX698" s="39" t="str">
        <f t="shared" si="284"/>
        <v/>
      </c>
      <c r="AY698" s="41" t="str">
        <f>IF(G698="...", "", VLOOKUP(G698, UPB!$A$3:$B$5000, 2, FALSE))</f>
        <v/>
      </c>
      <c r="AZ698" s="84"/>
      <c r="BA698" s="76"/>
      <c r="BB698" s="65"/>
      <c r="BC698" s="65"/>
      <c r="BD698" s="54"/>
      <c r="BE698" s="65"/>
      <c r="BF698" s="65"/>
      <c r="BG698" s="65"/>
      <c r="BH698" s="65"/>
      <c r="BI698" s="65"/>
      <c r="BJ698" s="65"/>
      <c r="BK698" s="65"/>
      <c r="BL698" s="65"/>
      <c r="BM698" s="65"/>
      <c r="BN698" s="70"/>
      <c r="BO698" s="65"/>
      <c r="BP698" s="65"/>
      <c r="BQ698" s="65"/>
      <c r="BR698" s="65"/>
      <c r="BS698" s="65"/>
      <c r="BT698" s="65"/>
      <c r="BU698" s="55" t="str">
        <f>IF(AND($D698 &lt;&gt; "", $D698 &lt;&gt; $E698, $F698 &lt;&gt; "x.x.x.x.x.x.x"), VLOOKUP($E698, Parameter!$E$3:$N$5000, 9, FALSE), "")</f>
        <v/>
      </c>
      <c r="BV698" s="55" t="str">
        <f>IF(AND($D698 &lt;&gt; "", $D698 &lt;&gt; $E698, $F698 &lt;&gt; "x.x.x.x.x.x.x"), VLOOKUP($E698, Parameter!$E$3:$N$5000, 10, FALSE), "")</f>
        <v/>
      </c>
      <c r="BW698" s="55" t="str">
        <f>IF(AND($D698 &lt;&gt; "", $D698 &lt;&gt; $E698, $F698 &lt;&gt; "x.x.x.x.x.x.x"), VLOOKUP($C698, Parameter!$A$4:$L$5000, 3, FALSE), "")</f>
        <v/>
      </c>
      <c r="BX698" s="55" t="str">
        <f>IF(AND($D698 &lt;&gt; "", $D698 &lt;&gt; $E698, $F698 &lt;&gt; "x.x.x.x.x.x.x"), VLOOKUP($C698, Parameter!$A$4:$L$5000, 4, FALSE), "")</f>
        <v/>
      </c>
      <c r="BY698" s="56">
        <f t="shared" si="285"/>
        <v>0</v>
      </c>
      <c r="BZ698" s="55" t="str">
        <f t="shared" si="286"/>
        <v>Intra</v>
      </c>
      <c r="CA698" s="55" t="str">
        <f>IF($BZ698="Ekstra", Parameter3!$B$2, "")</f>
        <v/>
      </c>
      <c r="CB698" s="55" t="str">
        <f>IF($BZ698="Ekstra", Parameter3!$C$2, "")</f>
        <v/>
      </c>
      <c r="CC698" s="55" t="str">
        <f>IF($BZ698="Ekstra", VLOOKUP($E698, Parameter!$E$3:$N$5000, 9, FALSE), "")</f>
        <v/>
      </c>
      <c r="CD698" s="55" t="str">
        <f>IF($BZ698="Ekstra", VLOOKUP($E698, Parameter!$E$3:$N$5000, 10, FALSE), "")</f>
        <v/>
      </c>
      <c r="CE698" s="56">
        <f t="shared" si="287"/>
        <v>0</v>
      </c>
      <c r="CF698" s="55" t="str">
        <f t="shared" si="299"/>
        <v/>
      </c>
      <c r="CG698" s="55" t="str">
        <f t="shared" si="299"/>
        <v/>
      </c>
      <c r="CH698" s="55" t="str">
        <f t="shared" si="289"/>
        <v/>
      </c>
      <c r="CI698" s="55" t="str">
        <f>IF($F698="x.x.x.x.x.x.x", VLOOKUP($C698, Parameter!$A$4:$L$5000, 4, FALSE), "")</f>
        <v/>
      </c>
      <c r="CJ698" s="56">
        <f t="shared" si="290"/>
        <v>0</v>
      </c>
      <c r="CM698" s="4" t="str">
        <f t="shared" si="291"/>
        <v>...-...-.....</v>
      </c>
      <c r="CN698" s="57">
        <f t="shared" si="292"/>
        <v>0</v>
      </c>
      <c r="CO698" s="58">
        <f t="shared" si="293"/>
        <v>0</v>
      </c>
      <c r="CP698" s="4" t="str">
        <f t="shared" si="294"/>
        <v/>
      </c>
      <c r="CQ698" s="4" t="b">
        <f t="shared" si="295"/>
        <v>0</v>
      </c>
      <c r="CR698" s="4" t="str">
        <f t="shared" si="296"/>
        <v/>
      </c>
      <c r="CS698" s="4" t="str">
        <f t="shared" si="297"/>
        <v/>
      </c>
      <c r="CT698" s="91" t="b">
        <f t="shared" si="273"/>
        <v>0</v>
      </c>
    </row>
    <row r="699" spans="1:98" s="4" customFormat="1" x14ac:dyDescent="0.25">
      <c r="A699" s="50" t="str">
        <f t="shared" si="274"/>
        <v>...</v>
      </c>
      <c r="B699" s="50" t="str">
        <f t="shared" si="275"/>
        <v>...</v>
      </c>
      <c r="C699" s="50" t="str">
        <f t="shared" si="276"/>
        <v>.....</v>
      </c>
      <c r="D699" s="50" t="str">
        <f>IF($C699=".....","",_xlfn.IFNA(VLOOKUP($C699, Parameter!$A$4:$L$5000, 3, FALSE), ""))</f>
        <v/>
      </c>
      <c r="E699" s="50" t="str">
        <f t="shared" si="277"/>
        <v>.....</v>
      </c>
      <c r="F699" s="50" t="str">
        <f t="shared" si="278"/>
        <v>......</v>
      </c>
      <c r="G699" s="50" t="str">
        <f t="shared" si="279"/>
        <v>...</v>
      </c>
      <c r="H699" s="40">
        <f>IF(E699=".....", 0, _xlfn.IFNA(VLOOKUP($E699, Parameter2!$A$2:$C$5000, 3, FALSE), 0))</f>
        <v>0</v>
      </c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18" t="str">
        <f>IF(C699=".....","",_xlfn.IFNA(VLOOKUP($C699, Parameter!$A$4:$B$5000, 2, FALSE), "Kode belanja salah :("))</f>
        <v/>
      </c>
      <c r="X699" s="35"/>
      <c r="Y699" s="121"/>
      <c r="Z699" s="17"/>
      <c r="AA699" s="20"/>
      <c r="AB699" s="41" t="str">
        <f>IF($C699=".....","",VLOOKUP($C699, Parameter!$A$4:$L$5000, 6, FALSE))</f>
        <v/>
      </c>
      <c r="AC699" s="41" t="str">
        <f>IF($C699=".....","",VLOOKUP($C699, Parameter!$A$4:$L$5000, 7, FALSE))</f>
        <v/>
      </c>
      <c r="AD699" s="41" t="str">
        <f>IF($C699=".....","",VLOOKUP($C699, Parameter!$A$4:$L$5000, 8, FALSE))</f>
        <v/>
      </c>
      <c r="AE699" s="41" t="str">
        <f>IF($C699=".....","",VLOOKUP($C699, Parameter!$A$4:$L$5000, 9, FALSE))</f>
        <v/>
      </c>
      <c r="AF699" s="41" t="str">
        <f>IF($C699=".....","",VLOOKUP($C699, Parameter!$A$4:$L$5000, 10, FALSE))</f>
        <v/>
      </c>
      <c r="AG699" s="41" t="str">
        <f>IF($C699=".....","",VLOOKUP($C699, Parameter!$A$4:$L$5000, 11, FALSE))</f>
        <v/>
      </c>
      <c r="AH699" s="41" t="str">
        <f>IF($C699="..0.0.0.000","",_xlfn.IFNA(VLOOKUP($C699, Parameter!$A$4:$L$5000, 12, FALSE), ""))</f>
        <v/>
      </c>
      <c r="AI699" s="39"/>
      <c r="AJ699" s="39"/>
      <c r="AK699" s="39"/>
      <c r="AL699" s="39"/>
      <c r="AM699" s="39"/>
      <c r="AN699" s="39"/>
      <c r="AO699" s="39"/>
      <c r="AP699" s="41" t="str">
        <f>IF(F699="......", "", _xlfn.IFNA(VLOOKUP(F699, Parameter2!$D$2:$E$15000, 2, FALSE), "Kode aset salah :("))</f>
        <v/>
      </c>
      <c r="AQ699" s="39"/>
      <c r="AR699" s="51"/>
      <c r="AS699" s="52"/>
      <c r="AT699" s="53">
        <f t="shared" si="280"/>
        <v>0</v>
      </c>
      <c r="AU699" s="39" t="str">
        <f t="shared" si="281"/>
        <v/>
      </c>
      <c r="AV699" s="39" t="str">
        <f t="shared" si="282"/>
        <v/>
      </c>
      <c r="AW699" s="39" t="str">
        <f t="shared" si="283"/>
        <v/>
      </c>
      <c r="AX699" s="39" t="str">
        <f t="shared" si="284"/>
        <v/>
      </c>
      <c r="AY699" s="41" t="str">
        <f>IF(G699="...", "", VLOOKUP(G699, UPB!$A$3:$B$5000, 2, FALSE))</f>
        <v/>
      </c>
      <c r="AZ699" s="84"/>
      <c r="BA699" s="76"/>
      <c r="BB699" s="65"/>
      <c r="BC699" s="65"/>
      <c r="BD699" s="54"/>
      <c r="BE699" s="65"/>
      <c r="BF699" s="65"/>
      <c r="BG699" s="65"/>
      <c r="BH699" s="65"/>
      <c r="BI699" s="65"/>
      <c r="BJ699" s="65"/>
      <c r="BK699" s="65"/>
      <c r="BL699" s="65"/>
      <c r="BM699" s="65"/>
      <c r="BN699" s="70"/>
      <c r="BO699" s="65"/>
      <c r="BP699" s="65"/>
      <c r="BQ699" s="65"/>
      <c r="BR699" s="65"/>
      <c r="BS699" s="65"/>
      <c r="BT699" s="65"/>
      <c r="BU699" s="55" t="str">
        <f>IF(AND($D699 &lt;&gt; "", $D699 &lt;&gt; $E699, $F699 &lt;&gt; "x.x.x.x.x.x.x"), VLOOKUP($E699, Parameter!$E$3:$N$5000, 9, FALSE), "")</f>
        <v/>
      </c>
      <c r="BV699" s="55" t="str">
        <f>IF(AND($D699 &lt;&gt; "", $D699 &lt;&gt; $E699, $F699 &lt;&gt; "x.x.x.x.x.x.x"), VLOOKUP($E699, Parameter!$E$3:$N$5000, 10, FALSE), "")</f>
        <v/>
      </c>
      <c r="BW699" s="55" t="str">
        <f>IF(AND($D699 &lt;&gt; "", $D699 &lt;&gt; $E699, $F699 &lt;&gt; "x.x.x.x.x.x.x"), VLOOKUP($C699, Parameter!$A$4:$L$5000, 3, FALSE), "")</f>
        <v/>
      </c>
      <c r="BX699" s="55" t="str">
        <f>IF(AND($D699 &lt;&gt; "", $D699 &lt;&gt; $E699, $F699 &lt;&gt; "x.x.x.x.x.x.x"), VLOOKUP($C699, Parameter!$A$4:$L$5000, 4, FALSE), "")</f>
        <v/>
      </c>
      <c r="BY699" s="56">
        <f t="shared" si="285"/>
        <v>0</v>
      </c>
      <c r="BZ699" s="55" t="str">
        <f t="shared" si="286"/>
        <v>Intra</v>
      </c>
      <c r="CA699" s="55" t="str">
        <f>IF($BZ699="Ekstra", Parameter3!$B$2, "")</f>
        <v/>
      </c>
      <c r="CB699" s="55" t="str">
        <f>IF($BZ699="Ekstra", Parameter3!$C$2, "")</f>
        <v/>
      </c>
      <c r="CC699" s="55" t="str">
        <f>IF($BZ699="Ekstra", VLOOKUP($E699, Parameter!$E$3:$N$5000, 9, FALSE), "")</f>
        <v/>
      </c>
      <c r="CD699" s="55" t="str">
        <f>IF($BZ699="Ekstra", VLOOKUP($E699, Parameter!$E$3:$N$5000, 10, FALSE), "")</f>
        <v/>
      </c>
      <c r="CE699" s="56">
        <f t="shared" si="287"/>
        <v>0</v>
      </c>
      <c r="CF699" s="55" t="str">
        <f t="shared" si="299"/>
        <v/>
      </c>
      <c r="CG699" s="55" t="str">
        <f t="shared" si="299"/>
        <v/>
      </c>
      <c r="CH699" s="55" t="str">
        <f t="shared" si="289"/>
        <v/>
      </c>
      <c r="CI699" s="55" t="str">
        <f>IF($F699="x.x.x.x.x.x.x", VLOOKUP($C699, Parameter!$A$4:$L$5000, 4, FALSE), "")</f>
        <v/>
      </c>
      <c r="CJ699" s="56">
        <f t="shared" si="290"/>
        <v>0</v>
      </c>
      <c r="CM699" s="4" t="str">
        <f t="shared" si="291"/>
        <v>...-...-.....</v>
      </c>
      <c r="CN699" s="57">
        <f t="shared" si="292"/>
        <v>0</v>
      </c>
      <c r="CO699" s="58">
        <f t="shared" si="293"/>
        <v>0</v>
      </c>
      <c r="CP699" s="4" t="str">
        <f t="shared" si="294"/>
        <v/>
      </c>
      <c r="CQ699" s="4" t="b">
        <f t="shared" si="295"/>
        <v>0</v>
      </c>
      <c r="CR699" s="4" t="str">
        <f t="shared" si="296"/>
        <v/>
      </c>
      <c r="CS699" s="4" t="str">
        <f t="shared" si="297"/>
        <v/>
      </c>
      <c r="CT699" s="91" t="b">
        <f t="shared" si="273"/>
        <v>0</v>
      </c>
    </row>
    <row r="700" spans="1:98" s="4" customFormat="1" x14ac:dyDescent="0.25">
      <c r="A700" s="50" t="str">
        <f t="shared" si="274"/>
        <v>...</v>
      </c>
      <c r="B700" s="50" t="str">
        <f t="shared" si="275"/>
        <v>...</v>
      </c>
      <c r="C700" s="50" t="str">
        <f t="shared" si="276"/>
        <v>.....</v>
      </c>
      <c r="D700" s="50" t="str">
        <f>IF($C700=".....","",_xlfn.IFNA(VLOOKUP($C700, Parameter!$A$4:$L$5000, 3, FALSE), ""))</f>
        <v/>
      </c>
      <c r="E700" s="50" t="str">
        <f t="shared" si="277"/>
        <v>.....</v>
      </c>
      <c r="F700" s="50" t="str">
        <f t="shared" si="278"/>
        <v>......</v>
      </c>
      <c r="G700" s="50" t="str">
        <f t="shared" si="279"/>
        <v>...</v>
      </c>
      <c r="H700" s="40">
        <f>IF(E700=".....", 0, _xlfn.IFNA(VLOOKUP($E700, Parameter2!$A$2:$C$5000, 3, FALSE), 0))</f>
        <v>0</v>
      </c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18" t="str">
        <f>IF(C700=".....","",_xlfn.IFNA(VLOOKUP($C700, Parameter!$A$4:$B$5000, 2, FALSE), "Kode belanja salah :("))</f>
        <v/>
      </c>
      <c r="X700" s="35"/>
      <c r="Y700" s="121"/>
      <c r="Z700" s="17"/>
      <c r="AA700" s="20"/>
      <c r="AB700" s="41" t="str">
        <f>IF($C700=".....","",VLOOKUP($C700, Parameter!$A$4:$L$5000, 6, FALSE))</f>
        <v/>
      </c>
      <c r="AC700" s="41" t="str">
        <f>IF($C700=".....","",VLOOKUP($C700, Parameter!$A$4:$L$5000, 7, FALSE))</f>
        <v/>
      </c>
      <c r="AD700" s="41" t="str">
        <f>IF($C700=".....","",VLOOKUP($C700, Parameter!$A$4:$L$5000, 8, FALSE))</f>
        <v/>
      </c>
      <c r="AE700" s="41" t="str">
        <f>IF($C700=".....","",VLOOKUP($C700, Parameter!$A$4:$L$5000, 9, FALSE))</f>
        <v/>
      </c>
      <c r="AF700" s="41" t="str">
        <f>IF($C700=".....","",VLOOKUP($C700, Parameter!$A$4:$L$5000, 10, FALSE))</f>
        <v/>
      </c>
      <c r="AG700" s="41" t="str">
        <f>IF($C700=".....","",VLOOKUP($C700, Parameter!$A$4:$L$5000, 11, FALSE))</f>
        <v/>
      </c>
      <c r="AH700" s="41" t="str">
        <f>IF($C700="..0.0.0.000","",_xlfn.IFNA(VLOOKUP($C700, Parameter!$A$4:$L$5000, 12, FALSE), ""))</f>
        <v/>
      </c>
      <c r="AI700" s="39"/>
      <c r="AJ700" s="39"/>
      <c r="AK700" s="39"/>
      <c r="AL700" s="39"/>
      <c r="AM700" s="39"/>
      <c r="AN700" s="39"/>
      <c r="AO700" s="39"/>
      <c r="AP700" s="41" t="str">
        <f>IF(F700="......", "", _xlfn.IFNA(VLOOKUP(F700, Parameter2!$D$2:$E$15000, 2, FALSE), "Kode aset salah :("))</f>
        <v/>
      </c>
      <c r="AQ700" s="39"/>
      <c r="AR700" s="51"/>
      <c r="AS700" s="52"/>
      <c r="AT700" s="53">
        <f t="shared" si="280"/>
        <v>0</v>
      </c>
      <c r="AU700" s="39" t="str">
        <f t="shared" si="281"/>
        <v/>
      </c>
      <c r="AV700" s="39" t="str">
        <f t="shared" si="282"/>
        <v/>
      </c>
      <c r="AW700" s="39" t="str">
        <f t="shared" si="283"/>
        <v/>
      </c>
      <c r="AX700" s="39" t="str">
        <f t="shared" si="284"/>
        <v/>
      </c>
      <c r="AY700" s="41" t="str">
        <f>IF(G700="...", "", VLOOKUP(G700, UPB!$A$3:$B$5000, 2, FALSE))</f>
        <v/>
      </c>
      <c r="AZ700" s="84"/>
      <c r="BA700" s="76"/>
      <c r="BB700" s="65"/>
      <c r="BC700" s="65"/>
      <c r="BD700" s="54"/>
      <c r="BE700" s="65"/>
      <c r="BF700" s="65"/>
      <c r="BG700" s="65"/>
      <c r="BH700" s="65"/>
      <c r="BI700" s="65"/>
      <c r="BJ700" s="65"/>
      <c r="BK700" s="65"/>
      <c r="BL700" s="65"/>
      <c r="BM700" s="65"/>
      <c r="BN700" s="70"/>
      <c r="BO700" s="65"/>
      <c r="BP700" s="65"/>
      <c r="BQ700" s="65"/>
      <c r="BR700" s="65"/>
      <c r="BS700" s="65"/>
      <c r="BT700" s="65"/>
      <c r="BU700" s="55" t="str">
        <f>IF(AND($D700 &lt;&gt; "", $D700 &lt;&gt; $E700, $F700 &lt;&gt; "x.x.x.x.x.x.x"), VLOOKUP($E700, Parameter!$E$3:$N$5000, 9, FALSE), "")</f>
        <v/>
      </c>
      <c r="BV700" s="55" t="str">
        <f>IF(AND($D700 &lt;&gt; "", $D700 &lt;&gt; $E700, $F700 &lt;&gt; "x.x.x.x.x.x.x"), VLOOKUP($E700, Parameter!$E$3:$N$5000, 10, FALSE), "")</f>
        <v/>
      </c>
      <c r="BW700" s="55" t="str">
        <f>IF(AND($D700 &lt;&gt; "", $D700 &lt;&gt; $E700, $F700 &lt;&gt; "x.x.x.x.x.x.x"), VLOOKUP($C700, Parameter!$A$4:$L$5000, 3, FALSE), "")</f>
        <v/>
      </c>
      <c r="BX700" s="55" t="str">
        <f>IF(AND($D700 &lt;&gt; "", $D700 &lt;&gt; $E700, $F700 &lt;&gt; "x.x.x.x.x.x.x"), VLOOKUP($C700, Parameter!$A$4:$L$5000, 4, FALSE), "")</f>
        <v/>
      </c>
      <c r="BY700" s="56">
        <f t="shared" si="285"/>
        <v>0</v>
      </c>
      <c r="BZ700" s="55" t="str">
        <f t="shared" si="286"/>
        <v>Intra</v>
      </c>
      <c r="CA700" s="55" t="str">
        <f>IF($BZ700="Ekstra", Parameter3!$B$2, "")</f>
        <v/>
      </c>
      <c r="CB700" s="55" t="str">
        <f>IF($BZ700="Ekstra", Parameter3!$C$2, "")</f>
        <v/>
      </c>
      <c r="CC700" s="55" t="str">
        <f>IF($BZ700="Ekstra", VLOOKUP($E700, Parameter!$E$3:$N$5000, 9, FALSE), "")</f>
        <v/>
      </c>
      <c r="CD700" s="55" t="str">
        <f>IF($BZ700="Ekstra", VLOOKUP($E700, Parameter!$E$3:$N$5000, 10, FALSE), "")</f>
        <v/>
      </c>
      <c r="CE700" s="56">
        <f t="shared" si="287"/>
        <v>0</v>
      </c>
      <c r="CF700" s="55" t="str">
        <f t="shared" si="299"/>
        <v/>
      </c>
      <c r="CG700" s="55" t="str">
        <f t="shared" si="299"/>
        <v/>
      </c>
      <c r="CH700" s="55" t="str">
        <f t="shared" si="289"/>
        <v/>
      </c>
      <c r="CI700" s="55" t="str">
        <f>IF($F700="x.x.x.x.x.x.x", VLOOKUP($C700, Parameter!$A$4:$L$5000, 4, FALSE), "")</f>
        <v/>
      </c>
      <c r="CJ700" s="56">
        <f t="shared" si="290"/>
        <v>0</v>
      </c>
      <c r="CM700" s="4" t="str">
        <f t="shared" si="291"/>
        <v>...-...-.....</v>
      </c>
      <c r="CN700" s="57">
        <f t="shared" si="292"/>
        <v>0</v>
      </c>
      <c r="CO700" s="58">
        <f t="shared" si="293"/>
        <v>0</v>
      </c>
      <c r="CP700" s="4" t="str">
        <f t="shared" si="294"/>
        <v/>
      </c>
      <c r="CQ700" s="4" t="b">
        <f t="shared" si="295"/>
        <v>0</v>
      </c>
      <c r="CR700" s="4" t="str">
        <f t="shared" si="296"/>
        <v/>
      </c>
      <c r="CS700" s="4" t="str">
        <f t="shared" si="297"/>
        <v/>
      </c>
      <c r="CT700" s="91" t="b">
        <f t="shared" si="273"/>
        <v>0</v>
      </c>
    </row>
    <row r="701" spans="1:98" s="4" customFormat="1" x14ac:dyDescent="0.25">
      <c r="A701" s="50" t="str">
        <f t="shared" si="274"/>
        <v>...</v>
      </c>
      <c r="B701" s="50" t="str">
        <f t="shared" si="275"/>
        <v>...</v>
      </c>
      <c r="C701" s="50" t="str">
        <f t="shared" si="276"/>
        <v>.....</v>
      </c>
      <c r="D701" s="50" t="str">
        <f>IF($C701=".....","",_xlfn.IFNA(VLOOKUP($C701, Parameter!$A$4:$L$5000, 3, FALSE), ""))</f>
        <v/>
      </c>
      <c r="E701" s="50" t="str">
        <f t="shared" si="277"/>
        <v>.....</v>
      </c>
      <c r="F701" s="50" t="str">
        <f t="shared" si="278"/>
        <v>......</v>
      </c>
      <c r="G701" s="50" t="str">
        <f t="shared" si="279"/>
        <v>...</v>
      </c>
      <c r="H701" s="40">
        <f>IF(E701=".....", 0, _xlfn.IFNA(VLOOKUP($E701, Parameter2!$A$2:$C$5000, 3, FALSE), 0))</f>
        <v>0</v>
      </c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18" t="str">
        <f>IF(C701=".....","",_xlfn.IFNA(VLOOKUP($C701, Parameter!$A$4:$B$5000, 2, FALSE), "Kode belanja salah :("))</f>
        <v/>
      </c>
      <c r="X701" s="35"/>
      <c r="Y701" s="121"/>
      <c r="Z701" s="17"/>
      <c r="AA701" s="20"/>
      <c r="AB701" s="41" t="str">
        <f>IF($C701=".....","",VLOOKUP($C701, Parameter!$A$4:$L$5000, 6, FALSE))</f>
        <v/>
      </c>
      <c r="AC701" s="41" t="str">
        <f>IF($C701=".....","",VLOOKUP($C701, Parameter!$A$4:$L$5000, 7, FALSE))</f>
        <v/>
      </c>
      <c r="AD701" s="41" t="str">
        <f>IF($C701=".....","",VLOOKUP($C701, Parameter!$A$4:$L$5000, 8, FALSE))</f>
        <v/>
      </c>
      <c r="AE701" s="41" t="str">
        <f>IF($C701=".....","",VLOOKUP($C701, Parameter!$A$4:$L$5000, 9, FALSE))</f>
        <v/>
      </c>
      <c r="AF701" s="41" t="str">
        <f>IF($C701=".....","",VLOOKUP($C701, Parameter!$A$4:$L$5000, 10, FALSE))</f>
        <v/>
      </c>
      <c r="AG701" s="41" t="str">
        <f>IF($C701=".....","",VLOOKUP($C701, Parameter!$A$4:$L$5000, 11, FALSE))</f>
        <v/>
      </c>
      <c r="AH701" s="41" t="str">
        <f>IF($C701="..0.0.0.000","",_xlfn.IFNA(VLOOKUP($C701, Parameter!$A$4:$L$5000, 12, FALSE), ""))</f>
        <v/>
      </c>
      <c r="AI701" s="39"/>
      <c r="AJ701" s="39"/>
      <c r="AK701" s="39"/>
      <c r="AL701" s="39"/>
      <c r="AM701" s="39"/>
      <c r="AN701" s="39"/>
      <c r="AO701" s="39"/>
      <c r="AP701" s="41" t="str">
        <f>IF(F701="......", "", _xlfn.IFNA(VLOOKUP(F701, Parameter2!$D$2:$E$15000, 2, FALSE), "Kode aset salah :("))</f>
        <v/>
      </c>
      <c r="AQ701" s="39"/>
      <c r="AR701" s="51"/>
      <c r="AS701" s="52"/>
      <c r="AT701" s="53">
        <f t="shared" si="280"/>
        <v>0</v>
      </c>
      <c r="AU701" s="39" t="str">
        <f t="shared" si="281"/>
        <v/>
      </c>
      <c r="AV701" s="39" t="str">
        <f t="shared" si="282"/>
        <v/>
      </c>
      <c r="AW701" s="39" t="str">
        <f t="shared" si="283"/>
        <v/>
      </c>
      <c r="AX701" s="39" t="str">
        <f t="shared" si="284"/>
        <v/>
      </c>
      <c r="AY701" s="41" t="str">
        <f>IF(G701="...", "", VLOOKUP(G701, UPB!$A$3:$B$5000, 2, FALSE))</f>
        <v/>
      </c>
      <c r="AZ701" s="84"/>
      <c r="BA701" s="76"/>
      <c r="BB701" s="65"/>
      <c r="BC701" s="65"/>
      <c r="BD701" s="54"/>
      <c r="BE701" s="65"/>
      <c r="BF701" s="65"/>
      <c r="BG701" s="65"/>
      <c r="BH701" s="65"/>
      <c r="BI701" s="65"/>
      <c r="BJ701" s="65"/>
      <c r="BK701" s="65"/>
      <c r="BL701" s="65"/>
      <c r="BM701" s="65"/>
      <c r="BN701" s="70"/>
      <c r="BO701" s="65"/>
      <c r="BP701" s="65"/>
      <c r="BQ701" s="65"/>
      <c r="BR701" s="65"/>
      <c r="BS701" s="65"/>
      <c r="BT701" s="65"/>
      <c r="BU701" s="55" t="str">
        <f>IF(AND($D701 &lt;&gt; "", $D701 &lt;&gt; $E701, $F701 &lt;&gt; "x.x.x.x.x.x.x"), VLOOKUP($E701, Parameter!$E$3:$N$5000, 9, FALSE), "")</f>
        <v/>
      </c>
      <c r="BV701" s="55" t="str">
        <f>IF(AND($D701 &lt;&gt; "", $D701 &lt;&gt; $E701, $F701 &lt;&gt; "x.x.x.x.x.x.x"), VLOOKUP($E701, Parameter!$E$3:$N$5000, 10, FALSE), "")</f>
        <v/>
      </c>
      <c r="BW701" s="55" t="str">
        <f>IF(AND($D701 &lt;&gt; "", $D701 &lt;&gt; $E701, $F701 &lt;&gt; "x.x.x.x.x.x.x"), VLOOKUP($C701, Parameter!$A$4:$L$5000, 3, FALSE), "")</f>
        <v/>
      </c>
      <c r="BX701" s="55" t="str">
        <f>IF(AND($D701 &lt;&gt; "", $D701 &lt;&gt; $E701, $F701 &lt;&gt; "x.x.x.x.x.x.x"), VLOOKUP($C701, Parameter!$A$4:$L$5000, 4, FALSE), "")</f>
        <v/>
      </c>
      <c r="BY701" s="56">
        <f t="shared" si="285"/>
        <v>0</v>
      </c>
      <c r="BZ701" s="55" t="str">
        <f t="shared" si="286"/>
        <v>Intra</v>
      </c>
      <c r="CA701" s="55" t="str">
        <f>IF($BZ701="Ekstra", Parameter3!$B$2, "")</f>
        <v/>
      </c>
      <c r="CB701" s="55" t="str">
        <f>IF($BZ701="Ekstra", Parameter3!$C$2, "")</f>
        <v/>
      </c>
      <c r="CC701" s="55" t="str">
        <f>IF($BZ701="Ekstra", VLOOKUP($E701, Parameter!$E$3:$N$5000, 9, FALSE), "")</f>
        <v/>
      </c>
      <c r="CD701" s="55" t="str">
        <f>IF($BZ701="Ekstra", VLOOKUP($E701, Parameter!$E$3:$N$5000, 10, FALSE), "")</f>
        <v/>
      </c>
      <c r="CE701" s="56">
        <f t="shared" si="287"/>
        <v>0</v>
      </c>
      <c r="CF701" s="55" t="str">
        <f t="shared" si="299"/>
        <v/>
      </c>
      <c r="CG701" s="55" t="str">
        <f t="shared" si="299"/>
        <v/>
      </c>
      <c r="CH701" s="55" t="str">
        <f t="shared" si="289"/>
        <v/>
      </c>
      <c r="CI701" s="55" t="str">
        <f>IF($F701="x.x.x.x.x.x.x", VLOOKUP($C701, Parameter!$A$4:$L$5000, 4, FALSE), "")</f>
        <v/>
      </c>
      <c r="CJ701" s="56">
        <f t="shared" si="290"/>
        <v>0</v>
      </c>
      <c r="CM701" s="4" t="str">
        <f t="shared" si="291"/>
        <v>...-...-.....</v>
      </c>
      <c r="CN701" s="57">
        <f t="shared" si="292"/>
        <v>0</v>
      </c>
      <c r="CO701" s="58">
        <f t="shared" si="293"/>
        <v>0</v>
      </c>
      <c r="CP701" s="4" t="str">
        <f t="shared" si="294"/>
        <v/>
      </c>
      <c r="CQ701" s="4" t="b">
        <f t="shared" si="295"/>
        <v>0</v>
      </c>
      <c r="CR701" s="4" t="str">
        <f t="shared" si="296"/>
        <v/>
      </c>
      <c r="CS701" s="4" t="str">
        <f t="shared" si="297"/>
        <v/>
      </c>
      <c r="CT701" s="91" t="b">
        <f t="shared" si="273"/>
        <v>0</v>
      </c>
    </row>
    <row r="702" spans="1:98" s="4" customFormat="1" x14ac:dyDescent="0.25">
      <c r="A702" s="50" t="str">
        <f t="shared" si="274"/>
        <v>...</v>
      </c>
      <c r="B702" s="50" t="str">
        <f t="shared" si="275"/>
        <v>...</v>
      </c>
      <c r="C702" s="50" t="str">
        <f t="shared" si="276"/>
        <v>.....</v>
      </c>
      <c r="D702" s="50" t="str">
        <f>IF($C702=".....","",_xlfn.IFNA(VLOOKUP($C702, Parameter!$A$4:$L$5000, 3, FALSE), ""))</f>
        <v/>
      </c>
      <c r="E702" s="50" t="str">
        <f t="shared" si="277"/>
        <v>.....</v>
      </c>
      <c r="F702" s="50" t="str">
        <f t="shared" si="278"/>
        <v>......</v>
      </c>
      <c r="G702" s="50" t="str">
        <f t="shared" si="279"/>
        <v>...</v>
      </c>
      <c r="H702" s="40">
        <f>IF(E702=".....", 0, _xlfn.IFNA(VLOOKUP($E702, Parameter2!$A$2:$C$5000, 3, FALSE), 0))</f>
        <v>0</v>
      </c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18" t="str">
        <f>IF(C702=".....","",_xlfn.IFNA(VLOOKUP($C702, Parameter!$A$4:$B$5000, 2, FALSE), "Kode belanja salah :("))</f>
        <v/>
      </c>
      <c r="X702" s="35"/>
      <c r="Y702" s="121"/>
      <c r="Z702" s="17"/>
      <c r="AA702" s="20"/>
      <c r="AB702" s="41" t="str">
        <f>IF($C702=".....","",VLOOKUP($C702, Parameter!$A$4:$L$5000, 6, FALSE))</f>
        <v/>
      </c>
      <c r="AC702" s="41" t="str">
        <f>IF($C702=".....","",VLOOKUP($C702, Parameter!$A$4:$L$5000, 7, FALSE))</f>
        <v/>
      </c>
      <c r="AD702" s="41" t="str">
        <f>IF($C702=".....","",VLOOKUP($C702, Parameter!$A$4:$L$5000, 8, FALSE))</f>
        <v/>
      </c>
      <c r="AE702" s="41" t="str">
        <f>IF($C702=".....","",VLOOKUP($C702, Parameter!$A$4:$L$5000, 9, FALSE))</f>
        <v/>
      </c>
      <c r="AF702" s="41" t="str">
        <f>IF($C702=".....","",VLOOKUP($C702, Parameter!$A$4:$L$5000, 10, FALSE))</f>
        <v/>
      </c>
      <c r="AG702" s="41" t="str">
        <f>IF($C702=".....","",VLOOKUP($C702, Parameter!$A$4:$L$5000, 11, FALSE))</f>
        <v/>
      </c>
      <c r="AH702" s="41" t="str">
        <f>IF($C702="..0.0.0.000","",_xlfn.IFNA(VLOOKUP($C702, Parameter!$A$4:$L$5000, 12, FALSE), ""))</f>
        <v/>
      </c>
      <c r="AI702" s="39"/>
      <c r="AJ702" s="39"/>
      <c r="AK702" s="39"/>
      <c r="AL702" s="39"/>
      <c r="AM702" s="39"/>
      <c r="AN702" s="39"/>
      <c r="AO702" s="39"/>
      <c r="AP702" s="41" t="str">
        <f>IF(F702="......", "", _xlfn.IFNA(VLOOKUP(F702, Parameter2!$D$2:$E$15000, 2, FALSE), "Kode aset salah :("))</f>
        <v/>
      </c>
      <c r="AQ702" s="39"/>
      <c r="AR702" s="51"/>
      <c r="AS702" s="52"/>
      <c r="AT702" s="53">
        <f t="shared" si="280"/>
        <v>0</v>
      </c>
      <c r="AU702" s="39" t="str">
        <f t="shared" si="281"/>
        <v/>
      </c>
      <c r="AV702" s="39" t="str">
        <f t="shared" si="282"/>
        <v/>
      </c>
      <c r="AW702" s="39" t="str">
        <f t="shared" si="283"/>
        <v/>
      </c>
      <c r="AX702" s="39" t="str">
        <f t="shared" si="284"/>
        <v/>
      </c>
      <c r="AY702" s="41" t="str">
        <f>IF(G702="...", "", VLOOKUP(G702, UPB!$A$3:$B$5000, 2, FALSE))</f>
        <v/>
      </c>
      <c r="AZ702" s="84"/>
      <c r="BA702" s="76"/>
      <c r="BB702" s="65"/>
      <c r="BC702" s="65"/>
      <c r="BD702" s="54"/>
      <c r="BE702" s="65"/>
      <c r="BF702" s="65"/>
      <c r="BG702" s="65"/>
      <c r="BH702" s="65"/>
      <c r="BI702" s="65"/>
      <c r="BJ702" s="65"/>
      <c r="BK702" s="65"/>
      <c r="BL702" s="65"/>
      <c r="BM702" s="65"/>
      <c r="BN702" s="70"/>
      <c r="BO702" s="65"/>
      <c r="BP702" s="65"/>
      <c r="BQ702" s="65"/>
      <c r="BR702" s="65"/>
      <c r="BS702" s="65"/>
      <c r="BT702" s="65"/>
      <c r="BU702" s="55" t="str">
        <f>IF(AND($D702 &lt;&gt; "", $D702 &lt;&gt; $E702, $F702 &lt;&gt; "x.x.x.x.x.x.x"), VLOOKUP($E702, Parameter!$E$3:$N$5000, 9, FALSE), "")</f>
        <v/>
      </c>
      <c r="BV702" s="55" t="str">
        <f>IF(AND($D702 &lt;&gt; "", $D702 &lt;&gt; $E702, $F702 &lt;&gt; "x.x.x.x.x.x.x"), VLOOKUP($E702, Parameter!$E$3:$N$5000, 10, FALSE), "")</f>
        <v/>
      </c>
      <c r="BW702" s="55" t="str">
        <f>IF(AND($D702 &lt;&gt; "", $D702 &lt;&gt; $E702, $F702 &lt;&gt; "x.x.x.x.x.x.x"), VLOOKUP($C702, Parameter!$A$4:$L$5000, 3, FALSE), "")</f>
        <v/>
      </c>
      <c r="BX702" s="55" t="str">
        <f>IF(AND($D702 &lt;&gt; "", $D702 &lt;&gt; $E702, $F702 &lt;&gt; "x.x.x.x.x.x.x"), VLOOKUP($C702, Parameter!$A$4:$L$5000, 4, FALSE), "")</f>
        <v/>
      </c>
      <c r="BY702" s="56">
        <f t="shared" si="285"/>
        <v>0</v>
      </c>
      <c r="BZ702" s="55" t="str">
        <f t="shared" si="286"/>
        <v>Intra</v>
      </c>
      <c r="CA702" s="55" t="str">
        <f>IF($BZ702="Ekstra", Parameter3!$B$2, "")</f>
        <v/>
      </c>
      <c r="CB702" s="55" t="str">
        <f>IF($BZ702="Ekstra", Parameter3!$C$2, "")</f>
        <v/>
      </c>
      <c r="CC702" s="55" t="str">
        <f>IF($BZ702="Ekstra", VLOOKUP($E702, Parameter!$E$3:$N$5000, 9, FALSE), "")</f>
        <v/>
      </c>
      <c r="CD702" s="55" t="str">
        <f>IF($BZ702="Ekstra", VLOOKUP($E702, Parameter!$E$3:$N$5000, 10, FALSE), "")</f>
        <v/>
      </c>
      <c r="CE702" s="56">
        <f t="shared" si="287"/>
        <v>0</v>
      </c>
      <c r="CF702" s="55" t="str">
        <f t="shared" si="299"/>
        <v/>
      </c>
      <c r="CG702" s="55" t="str">
        <f t="shared" si="299"/>
        <v/>
      </c>
      <c r="CH702" s="55" t="str">
        <f t="shared" si="289"/>
        <v/>
      </c>
      <c r="CI702" s="55" t="str">
        <f>IF($F702="x.x.x.x.x.x.x", VLOOKUP($C702, Parameter!$A$4:$L$5000, 4, FALSE), "")</f>
        <v/>
      </c>
      <c r="CJ702" s="56">
        <f t="shared" si="290"/>
        <v>0</v>
      </c>
      <c r="CM702" s="4" t="str">
        <f t="shared" si="291"/>
        <v>...-...-.....</v>
      </c>
      <c r="CN702" s="57">
        <f t="shared" si="292"/>
        <v>0</v>
      </c>
      <c r="CO702" s="58">
        <f t="shared" si="293"/>
        <v>0</v>
      </c>
      <c r="CP702" s="4" t="str">
        <f t="shared" si="294"/>
        <v/>
      </c>
      <c r="CQ702" s="4" t="b">
        <f t="shared" si="295"/>
        <v>0</v>
      </c>
      <c r="CR702" s="4" t="str">
        <f t="shared" si="296"/>
        <v/>
      </c>
      <c r="CS702" s="4" t="str">
        <f t="shared" si="297"/>
        <v/>
      </c>
      <c r="CT702" s="91" t="b">
        <f t="shared" si="273"/>
        <v>0</v>
      </c>
    </row>
    <row r="703" spans="1:98" s="4" customFormat="1" x14ac:dyDescent="0.25">
      <c r="A703" s="50" t="str">
        <f t="shared" si="274"/>
        <v>...</v>
      </c>
      <c r="B703" s="50" t="str">
        <f t="shared" si="275"/>
        <v>...</v>
      </c>
      <c r="C703" s="50" t="str">
        <f t="shared" si="276"/>
        <v>.....</v>
      </c>
      <c r="D703" s="50" t="str">
        <f>IF($C703=".....","",_xlfn.IFNA(VLOOKUP($C703, Parameter!$A$4:$L$5000, 3, FALSE), ""))</f>
        <v/>
      </c>
      <c r="E703" s="50" t="str">
        <f t="shared" si="277"/>
        <v>.....</v>
      </c>
      <c r="F703" s="50" t="str">
        <f t="shared" si="278"/>
        <v>......</v>
      </c>
      <c r="G703" s="50" t="str">
        <f t="shared" si="279"/>
        <v>...</v>
      </c>
      <c r="H703" s="40">
        <f>IF(E703=".....", 0, _xlfn.IFNA(VLOOKUP($E703, Parameter2!$A$2:$C$5000, 3, FALSE), 0))</f>
        <v>0</v>
      </c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18" t="str">
        <f>IF(C703=".....","",_xlfn.IFNA(VLOOKUP($C703, Parameter!$A$4:$B$5000, 2, FALSE), "Kode belanja salah :("))</f>
        <v/>
      </c>
      <c r="X703" s="35"/>
      <c r="Y703" s="121"/>
      <c r="Z703" s="17"/>
      <c r="AA703" s="20"/>
      <c r="AB703" s="41" t="str">
        <f>IF($C703=".....","",VLOOKUP($C703, Parameter!$A$4:$L$5000, 6, FALSE))</f>
        <v/>
      </c>
      <c r="AC703" s="41" t="str">
        <f>IF($C703=".....","",VLOOKUP($C703, Parameter!$A$4:$L$5000, 7, FALSE))</f>
        <v/>
      </c>
      <c r="AD703" s="41" t="str">
        <f>IF($C703=".....","",VLOOKUP($C703, Parameter!$A$4:$L$5000, 8, FALSE))</f>
        <v/>
      </c>
      <c r="AE703" s="41" t="str">
        <f>IF($C703=".....","",VLOOKUP($C703, Parameter!$A$4:$L$5000, 9, FALSE))</f>
        <v/>
      </c>
      <c r="AF703" s="41" t="str">
        <f>IF($C703=".....","",VLOOKUP($C703, Parameter!$A$4:$L$5000, 10, FALSE))</f>
        <v/>
      </c>
      <c r="AG703" s="41" t="str">
        <f>IF($C703=".....","",VLOOKUP($C703, Parameter!$A$4:$L$5000, 11, FALSE))</f>
        <v/>
      </c>
      <c r="AH703" s="41" t="str">
        <f>IF($C703="..0.0.0.000","",_xlfn.IFNA(VLOOKUP($C703, Parameter!$A$4:$L$5000, 12, FALSE), ""))</f>
        <v/>
      </c>
      <c r="AI703" s="39"/>
      <c r="AJ703" s="39"/>
      <c r="AK703" s="39"/>
      <c r="AL703" s="39"/>
      <c r="AM703" s="39"/>
      <c r="AN703" s="39"/>
      <c r="AO703" s="39"/>
      <c r="AP703" s="41" t="str">
        <f>IF(F703="......", "", _xlfn.IFNA(VLOOKUP(F703, Parameter2!$D$2:$E$15000, 2, FALSE), "Kode aset salah :("))</f>
        <v/>
      </c>
      <c r="AQ703" s="39"/>
      <c r="AR703" s="51"/>
      <c r="AS703" s="52"/>
      <c r="AT703" s="53">
        <f t="shared" si="280"/>
        <v>0</v>
      </c>
      <c r="AU703" s="39" t="str">
        <f t="shared" si="281"/>
        <v/>
      </c>
      <c r="AV703" s="39" t="str">
        <f t="shared" si="282"/>
        <v/>
      </c>
      <c r="AW703" s="39" t="str">
        <f t="shared" si="283"/>
        <v/>
      </c>
      <c r="AX703" s="39" t="str">
        <f t="shared" si="284"/>
        <v/>
      </c>
      <c r="AY703" s="41" t="str">
        <f>IF(G703="...", "", VLOOKUP(G703, UPB!$A$3:$B$5000, 2, FALSE))</f>
        <v/>
      </c>
      <c r="AZ703" s="84"/>
      <c r="BA703" s="76"/>
      <c r="BB703" s="65"/>
      <c r="BC703" s="65"/>
      <c r="BD703" s="54"/>
      <c r="BE703" s="65"/>
      <c r="BF703" s="65"/>
      <c r="BG703" s="65"/>
      <c r="BH703" s="65"/>
      <c r="BI703" s="65"/>
      <c r="BJ703" s="65"/>
      <c r="BK703" s="65"/>
      <c r="BL703" s="65"/>
      <c r="BM703" s="65"/>
      <c r="BN703" s="70"/>
      <c r="BO703" s="65"/>
      <c r="BP703" s="65"/>
      <c r="BQ703" s="65"/>
      <c r="BR703" s="65"/>
      <c r="BS703" s="65"/>
      <c r="BT703" s="65"/>
      <c r="BU703" s="55" t="str">
        <f>IF(AND($D703 &lt;&gt; "", $D703 &lt;&gt; $E703, $F703 &lt;&gt; "x.x.x.x.x.x.x"), VLOOKUP($E703, Parameter!$E$3:$N$5000, 9, FALSE), "")</f>
        <v/>
      </c>
      <c r="BV703" s="55" t="str">
        <f>IF(AND($D703 &lt;&gt; "", $D703 &lt;&gt; $E703, $F703 &lt;&gt; "x.x.x.x.x.x.x"), VLOOKUP($E703, Parameter!$E$3:$N$5000, 10, FALSE), "")</f>
        <v/>
      </c>
      <c r="BW703" s="55" t="str">
        <f>IF(AND($D703 &lt;&gt; "", $D703 &lt;&gt; $E703, $F703 &lt;&gt; "x.x.x.x.x.x.x"), VLOOKUP($C703, Parameter!$A$4:$L$5000, 3, FALSE), "")</f>
        <v/>
      </c>
      <c r="BX703" s="55" t="str">
        <f>IF(AND($D703 &lt;&gt; "", $D703 &lt;&gt; $E703, $F703 &lt;&gt; "x.x.x.x.x.x.x"), VLOOKUP($C703, Parameter!$A$4:$L$5000, 4, FALSE), "")</f>
        <v/>
      </c>
      <c r="BY703" s="56">
        <f t="shared" si="285"/>
        <v>0</v>
      </c>
      <c r="BZ703" s="55" t="str">
        <f t="shared" si="286"/>
        <v>Intra</v>
      </c>
      <c r="CA703" s="55" t="str">
        <f>IF($BZ703="Ekstra", Parameter3!$B$2, "")</f>
        <v/>
      </c>
      <c r="CB703" s="55" t="str">
        <f>IF($BZ703="Ekstra", Parameter3!$C$2, "")</f>
        <v/>
      </c>
      <c r="CC703" s="55" t="str">
        <f>IF($BZ703="Ekstra", VLOOKUP($E703, Parameter!$E$3:$N$5000, 9, FALSE), "")</f>
        <v/>
      </c>
      <c r="CD703" s="55" t="str">
        <f>IF($BZ703="Ekstra", VLOOKUP($E703, Parameter!$E$3:$N$5000, 10, FALSE), "")</f>
        <v/>
      </c>
      <c r="CE703" s="56">
        <f t="shared" si="287"/>
        <v>0</v>
      </c>
      <c r="CF703" s="55" t="str">
        <f t="shared" si="299"/>
        <v/>
      </c>
      <c r="CG703" s="55" t="str">
        <f t="shared" si="299"/>
        <v/>
      </c>
      <c r="CH703" s="55" t="str">
        <f t="shared" si="289"/>
        <v/>
      </c>
      <c r="CI703" s="55" t="str">
        <f>IF($F703="x.x.x.x.x.x.x", VLOOKUP($C703, Parameter!$A$4:$L$5000, 4, FALSE), "")</f>
        <v/>
      </c>
      <c r="CJ703" s="56">
        <f t="shared" si="290"/>
        <v>0</v>
      </c>
      <c r="CM703" s="4" t="str">
        <f t="shared" si="291"/>
        <v>...-...-.....</v>
      </c>
      <c r="CN703" s="57">
        <f t="shared" si="292"/>
        <v>0</v>
      </c>
      <c r="CO703" s="58">
        <f t="shared" si="293"/>
        <v>0</v>
      </c>
      <c r="CP703" s="4" t="str">
        <f t="shared" si="294"/>
        <v/>
      </c>
      <c r="CQ703" s="4" t="b">
        <f t="shared" si="295"/>
        <v>0</v>
      </c>
      <c r="CR703" s="4" t="str">
        <f t="shared" si="296"/>
        <v/>
      </c>
      <c r="CS703" s="4" t="str">
        <f t="shared" si="297"/>
        <v/>
      </c>
      <c r="CT703" s="91" t="b">
        <f t="shared" si="273"/>
        <v>0</v>
      </c>
    </row>
    <row r="704" spans="1:98" s="4" customFormat="1" x14ac:dyDescent="0.25">
      <c r="A704" s="50" t="str">
        <f t="shared" si="274"/>
        <v>...</v>
      </c>
      <c r="B704" s="50" t="str">
        <f t="shared" si="275"/>
        <v>...</v>
      </c>
      <c r="C704" s="50" t="str">
        <f t="shared" si="276"/>
        <v>.....</v>
      </c>
      <c r="D704" s="50" t="str">
        <f>IF($C704=".....","",_xlfn.IFNA(VLOOKUP($C704, Parameter!$A$4:$L$5000, 3, FALSE), ""))</f>
        <v/>
      </c>
      <c r="E704" s="50" t="str">
        <f t="shared" si="277"/>
        <v>.....</v>
      </c>
      <c r="F704" s="50" t="str">
        <f t="shared" si="278"/>
        <v>......</v>
      </c>
      <c r="G704" s="50" t="str">
        <f t="shared" si="279"/>
        <v>...</v>
      </c>
      <c r="H704" s="40">
        <f>IF(E704=".....", 0, _xlfn.IFNA(VLOOKUP($E704, Parameter2!$A$2:$C$5000, 3, FALSE), 0))</f>
        <v>0</v>
      </c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18" t="str">
        <f>IF(C704=".....","",_xlfn.IFNA(VLOOKUP($C704, Parameter!$A$4:$B$5000, 2, FALSE), "Kode belanja salah :("))</f>
        <v/>
      </c>
      <c r="X704" s="35"/>
      <c r="Y704" s="121"/>
      <c r="Z704" s="17"/>
      <c r="AA704" s="20"/>
      <c r="AB704" s="41" t="str">
        <f>IF($C704=".....","",VLOOKUP($C704, Parameter!$A$4:$L$5000, 6, FALSE))</f>
        <v/>
      </c>
      <c r="AC704" s="41" t="str">
        <f>IF($C704=".....","",VLOOKUP($C704, Parameter!$A$4:$L$5000, 7, FALSE))</f>
        <v/>
      </c>
      <c r="AD704" s="41" t="str">
        <f>IF($C704=".....","",VLOOKUP($C704, Parameter!$A$4:$L$5000, 8, FALSE))</f>
        <v/>
      </c>
      <c r="AE704" s="41" t="str">
        <f>IF($C704=".....","",VLOOKUP($C704, Parameter!$A$4:$L$5000, 9, FALSE))</f>
        <v/>
      </c>
      <c r="AF704" s="41" t="str">
        <f>IF($C704=".....","",VLOOKUP($C704, Parameter!$A$4:$L$5000, 10, FALSE))</f>
        <v/>
      </c>
      <c r="AG704" s="41" t="str">
        <f>IF($C704=".....","",VLOOKUP($C704, Parameter!$A$4:$L$5000, 11, FALSE))</f>
        <v/>
      </c>
      <c r="AH704" s="41" t="str">
        <f>IF($C704="..0.0.0.000","",_xlfn.IFNA(VLOOKUP($C704, Parameter!$A$4:$L$5000, 12, FALSE), ""))</f>
        <v/>
      </c>
      <c r="AI704" s="39"/>
      <c r="AJ704" s="39"/>
      <c r="AK704" s="39"/>
      <c r="AL704" s="39"/>
      <c r="AM704" s="39"/>
      <c r="AN704" s="39"/>
      <c r="AO704" s="39"/>
      <c r="AP704" s="41" t="str">
        <f>IF(F704="......", "", _xlfn.IFNA(VLOOKUP(F704, Parameter2!$D$2:$E$15000, 2, FALSE), "Kode aset salah :("))</f>
        <v/>
      </c>
      <c r="AQ704" s="39"/>
      <c r="AR704" s="51"/>
      <c r="AS704" s="52"/>
      <c r="AT704" s="53">
        <f t="shared" si="280"/>
        <v>0</v>
      </c>
      <c r="AU704" s="39" t="str">
        <f t="shared" si="281"/>
        <v/>
      </c>
      <c r="AV704" s="39" t="str">
        <f t="shared" si="282"/>
        <v/>
      </c>
      <c r="AW704" s="39" t="str">
        <f t="shared" si="283"/>
        <v/>
      </c>
      <c r="AX704" s="39" t="str">
        <f t="shared" si="284"/>
        <v/>
      </c>
      <c r="AY704" s="41" t="str">
        <f>IF(G704="...", "", VLOOKUP(G704, UPB!$A$3:$B$5000, 2, FALSE))</f>
        <v/>
      </c>
      <c r="AZ704" s="84"/>
      <c r="BA704" s="76"/>
      <c r="BB704" s="65"/>
      <c r="BC704" s="65"/>
      <c r="BD704" s="54"/>
      <c r="BE704" s="65"/>
      <c r="BF704" s="65"/>
      <c r="BG704" s="65"/>
      <c r="BH704" s="65"/>
      <c r="BI704" s="65"/>
      <c r="BJ704" s="65"/>
      <c r="BK704" s="65"/>
      <c r="BL704" s="65"/>
      <c r="BM704" s="65"/>
      <c r="BN704" s="70"/>
      <c r="BO704" s="65"/>
      <c r="BP704" s="65"/>
      <c r="BQ704" s="65"/>
      <c r="BR704" s="65"/>
      <c r="BS704" s="65"/>
      <c r="BT704" s="65"/>
      <c r="BU704" s="55" t="str">
        <f>IF(AND($D704 &lt;&gt; "", $D704 &lt;&gt; $E704, $F704 &lt;&gt; "x.x.x.x.x.x.x"), VLOOKUP($E704, Parameter!$E$3:$N$5000, 9, FALSE), "")</f>
        <v/>
      </c>
      <c r="BV704" s="55" t="str">
        <f>IF(AND($D704 &lt;&gt; "", $D704 &lt;&gt; $E704, $F704 &lt;&gt; "x.x.x.x.x.x.x"), VLOOKUP($E704, Parameter!$E$3:$N$5000, 10, FALSE), "")</f>
        <v/>
      </c>
      <c r="BW704" s="55" t="str">
        <f>IF(AND($D704 &lt;&gt; "", $D704 &lt;&gt; $E704, $F704 &lt;&gt; "x.x.x.x.x.x.x"), VLOOKUP($C704, Parameter!$A$4:$L$5000, 3, FALSE), "")</f>
        <v/>
      </c>
      <c r="BX704" s="55" t="str">
        <f>IF(AND($D704 &lt;&gt; "", $D704 &lt;&gt; $E704, $F704 &lt;&gt; "x.x.x.x.x.x.x"), VLOOKUP($C704, Parameter!$A$4:$L$5000, 4, FALSE), "")</f>
        <v/>
      </c>
      <c r="BY704" s="56">
        <f t="shared" si="285"/>
        <v>0</v>
      </c>
      <c r="BZ704" s="55" t="str">
        <f t="shared" si="286"/>
        <v>Intra</v>
      </c>
      <c r="CA704" s="55" t="str">
        <f>IF($BZ704="Ekstra", Parameter3!$B$2, "")</f>
        <v/>
      </c>
      <c r="CB704" s="55" t="str">
        <f>IF($BZ704="Ekstra", Parameter3!$C$2, "")</f>
        <v/>
      </c>
      <c r="CC704" s="55" t="str">
        <f>IF($BZ704="Ekstra", VLOOKUP($E704, Parameter!$E$3:$N$5000, 9, FALSE), "")</f>
        <v/>
      </c>
      <c r="CD704" s="55" t="str">
        <f>IF($BZ704="Ekstra", VLOOKUP($E704, Parameter!$E$3:$N$5000, 10, FALSE), "")</f>
        <v/>
      </c>
      <c r="CE704" s="56">
        <f t="shared" si="287"/>
        <v>0</v>
      </c>
      <c r="CF704" s="55" t="str">
        <f t="shared" si="299"/>
        <v/>
      </c>
      <c r="CG704" s="55" t="str">
        <f t="shared" si="299"/>
        <v/>
      </c>
      <c r="CH704" s="55" t="str">
        <f t="shared" si="289"/>
        <v/>
      </c>
      <c r="CI704" s="55" t="str">
        <f>IF($F704="x.x.x.x.x.x.x", VLOOKUP($C704, Parameter!$A$4:$L$5000, 4, FALSE), "")</f>
        <v/>
      </c>
      <c r="CJ704" s="56">
        <f t="shared" si="290"/>
        <v>0</v>
      </c>
      <c r="CM704" s="4" t="str">
        <f t="shared" si="291"/>
        <v>...-...-.....</v>
      </c>
      <c r="CN704" s="57">
        <f t="shared" si="292"/>
        <v>0</v>
      </c>
      <c r="CO704" s="58">
        <f t="shared" si="293"/>
        <v>0</v>
      </c>
      <c r="CP704" s="4" t="str">
        <f t="shared" si="294"/>
        <v/>
      </c>
      <c r="CQ704" s="4" t="b">
        <f t="shared" si="295"/>
        <v>0</v>
      </c>
      <c r="CR704" s="4" t="str">
        <f t="shared" si="296"/>
        <v/>
      </c>
      <c r="CS704" s="4" t="str">
        <f t="shared" si="297"/>
        <v/>
      </c>
      <c r="CT704" s="91" t="b">
        <f t="shared" si="273"/>
        <v>0</v>
      </c>
    </row>
    <row r="705" spans="1:98" s="4" customFormat="1" x14ac:dyDescent="0.25">
      <c r="A705" s="50" t="str">
        <f t="shared" si="274"/>
        <v>...</v>
      </c>
      <c r="B705" s="50" t="str">
        <f t="shared" si="275"/>
        <v>...</v>
      </c>
      <c r="C705" s="50" t="str">
        <f t="shared" si="276"/>
        <v>.....</v>
      </c>
      <c r="D705" s="50" t="str">
        <f>IF($C705=".....","",_xlfn.IFNA(VLOOKUP($C705, Parameter!$A$4:$L$5000, 3, FALSE), ""))</f>
        <v/>
      </c>
      <c r="E705" s="50" t="str">
        <f t="shared" si="277"/>
        <v>.....</v>
      </c>
      <c r="F705" s="50" t="str">
        <f t="shared" si="278"/>
        <v>......</v>
      </c>
      <c r="G705" s="50" t="str">
        <f t="shared" si="279"/>
        <v>...</v>
      </c>
      <c r="H705" s="40">
        <f>IF(E705=".....", 0, _xlfn.IFNA(VLOOKUP($E705, Parameter2!$A$2:$C$5000, 3, FALSE), 0))</f>
        <v>0</v>
      </c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18" t="str">
        <f>IF(C705=".....","",_xlfn.IFNA(VLOOKUP($C705, Parameter!$A$4:$B$5000, 2, FALSE), "Kode belanja salah :("))</f>
        <v/>
      </c>
      <c r="X705" s="35"/>
      <c r="Y705" s="121"/>
      <c r="Z705" s="17"/>
      <c r="AA705" s="20"/>
      <c r="AB705" s="41" t="str">
        <f>IF($C705=".....","",VLOOKUP($C705, Parameter!$A$4:$L$5000, 6, FALSE))</f>
        <v/>
      </c>
      <c r="AC705" s="41" t="str">
        <f>IF($C705=".....","",VLOOKUP($C705, Parameter!$A$4:$L$5000, 7, FALSE))</f>
        <v/>
      </c>
      <c r="AD705" s="41" t="str">
        <f>IF($C705=".....","",VLOOKUP($C705, Parameter!$A$4:$L$5000, 8, FALSE))</f>
        <v/>
      </c>
      <c r="AE705" s="41" t="str">
        <f>IF($C705=".....","",VLOOKUP($C705, Parameter!$A$4:$L$5000, 9, FALSE))</f>
        <v/>
      </c>
      <c r="AF705" s="41" t="str">
        <f>IF($C705=".....","",VLOOKUP($C705, Parameter!$A$4:$L$5000, 10, FALSE))</f>
        <v/>
      </c>
      <c r="AG705" s="41" t="str">
        <f>IF($C705=".....","",VLOOKUP($C705, Parameter!$A$4:$L$5000, 11, FALSE))</f>
        <v/>
      </c>
      <c r="AH705" s="41" t="str">
        <f>IF($C705="..0.0.0.000","",_xlfn.IFNA(VLOOKUP($C705, Parameter!$A$4:$L$5000, 12, FALSE), ""))</f>
        <v/>
      </c>
      <c r="AI705" s="39"/>
      <c r="AJ705" s="39"/>
      <c r="AK705" s="39"/>
      <c r="AL705" s="39"/>
      <c r="AM705" s="39"/>
      <c r="AN705" s="39"/>
      <c r="AO705" s="39"/>
      <c r="AP705" s="41" t="str">
        <f>IF(F705="......", "", _xlfn.IFNA(VLOOKUP(F705, Parameter2!$D$2:$E$15000, 2, FALSE), "Kode aset salah :("))</f>
        <v/>
      </c>
      <c r="AQ705" s="39"/>
      <c r="AR705" s="51"/>
      <c r="AS705" s="52"/>
      <c r="AT705" s="53">
        <f t="shared" si="280"/>
        <v>0</v>
      </c>
      <c r="AU705" s="39" t="str">
        <f t="shared" si="281"/>
        <v/>
      </c>
      <c r="AV705" s="39" t="str">
        <f t="shared" si="282"/>
        <v/>
      </c>
      <c r="AW705" s="39" t="str">
        <f t="shared" si="283"/>
        <v/>
      </c>
      <c r="AX705" s="39" t="str">
        <f t="shared" si="284"/>
        <v/>
      </c>
      <c r="AY705" s="41" t="str">
        <f>IF(G705="...", "", VLOOKUP(G705, UPB!$A$3:$B$5000, 2, FALSE))</f>
        <v/>
      </c>
      <c r="AZ705" s="84"/>
      <c r="BA705" s="76"/>
      <c r="BB705" s="65"/>
      <c r="BC705" s="65"/>
      <c r="BD705" s="54"/>
      <c r="BE705" s="65"/>
      <c r="BF705" s="65"/>
      <c r="BG705" s="65"/>
      <c r="BH705" s="65"/>
      <c r="BI705" s="65"/>
      <c r="BJ705" s="65"/>
      <c r="BK705" s="65"/>
      <c r="BL705" s="65"/>
      <c r="BM705" s="65"/>
      <c r="BN705" s="70"/>
      <c r="BO705" s="65"/>
      <c r="BP705" s="65"/>
      <c r="BQ705" s="65"/>
      <c r="BR705" s="65"/>
      <c r="BS705" s="65"/>
      <c r="BT705" s="65"/>
      <c r="BU705" s="55" t="str">
        <f>IF(AND($D705 &lt;&gt; "", $D705 &lt;&gt; $E705, $F705 &lt;&gt; "x.x.x.x.x.x.x"), VLOOKUP($E705, Parameter!$E$3:$N$5000, 9, FALSE), "")</f>
        <v/>
      </c>
      <c r="BV705" s="55" t="str">
        <f>IF(AND($D705 &lt;&gt; "", $D705 &lt;&gt; $E705, $F705 &lt;&gt; "x.x.x.x.x.x.x"), VLOOKUP($E705, Parameter!$E$3:$N$5000, 10, FALSE), "")</f>
        <v/>
      </c>
      <c r="BW705" s="55" t="str">
        <f>IF(AND($D705 &lt;&gt; "", $D705 &lt;&gt; $E705, $F705 &lt;&gt; "x.x.x.x.x.x.x"), VLOOKUP($C705, Parameter!$A$4:$L$5000, 3, FALSE), "")</f>
        <v/>
      </c>
      <c r="BX705" s="55" t="str">
        <f>IF(AND($D705 &lt;&gt; "", $D705 &lt;&gt; $E705, $F705 &lt;&gt; "x.x.x.x.x.x.x"), VLOOKUP($C705, Parameter!$A$4:$L$5000, 4, FALSE), "")</f>
        <v/>
      </c>
      <c r="BY705" s="56">
        <f t="shared" si="285"/>
        <v>0</v>
      </c>
      <c r="BZ705" s="55" t="str">
        <f t="shared" si="286"/>
        <v>Intra</v>
      </c>
      <c r="CA705" s="55" t="str">
        <f>IF($BZ705="Ekstra", Parameter3!$B$2, "")</f>
        <v/>
      </c>
      <c r="CB705" s="55" t="str">
        <f>IF($BZ705="Ekstra", Parameter3!$C$2, "")</f>
        <v/>
      </c>
      <c r="CC705" s="55" t="str">
        <f>IF($BZ705="Ekstra", VLOOKUP($E705, Parameter!$E$3:$N$5000, 9, FALSE), "")</f>
        <v/>
      </c>
      <c r="CD705" s="55" t="str">
        <f>IF($BZ705="Ekstra", VLOOKUP($E705, Parameter!$E$3:$N$5000, 10, FALSE), "")</f>
        <v/>
      </c>
      <c r="CE705" s="56">
        <f t="shared" si="287"/>
        <v>0</v>
      </c>
      <c r="CF705" s="55" t="str">
        <f t="shared" si="299"/>
        <v/>
      </c>
      <c r="CG705" s="55" t="str">
        <f t="shared" si="299"/>
        <v/>
      </c>
      <c r="CH705" s="55" t="str">
        <f t="shared" si="289"/>
        <v/>
      </c>
      <c r="CI705" s="55" t="str">
        <f>IF($F705="x.x.x.x.x.x.x", VLOOKUP($C705, Parameter!$A$4:$L$5000, 4, FALSE), "")</f>
        <v/>
      </c>
      <c r="CJ705" s="56">
        <f t="shared" si="290"/>
        <v>0</v>
      </c>
      <c r="CM705" s="4" t="str">
        <f t="shared" si="291"/>
        <v>...-...-.....</v>
      </c>
      <c r="CN705" s="57">
        <f t="shared" si="292"/>
        <v>0</v>
      </c>
      <c r="CO705" s="58">
        <f t="shared" si="293"/>
        <v>0</v>
      </c>
      <c r="CP705" s="4" t="str">
        <f t="shared" si="294"/>
        <v/>
      </c>
      <c r="CQ705" s="4" t="b">
        <f t="shared" si="295"/>
        <v>0</v>
      </c>
      <c r="CR705" s="4" t="str">
        <f t="shared" si="296"/>
        <v/>
      </c>
      <c r="CS705" s="4" t="str">
        <f t="shared" si="297"/>
        <v/>
      </c>
      <c r="CT705" s="91" t="b">
        <f t="shared" si="273"/>
        <v>0</v>
      </c>
    </row>
    <row r="706" spans="1:98" s="4" customFormat="1" x14ac:dyDescent="0.25">
      <c r="A706" s="50" t="str">
        <f t="shared" si="274"/>
        <v>...</v>
      </c>
      <c r="B706" s="50" t="str">
        <f t="shared" si="275"/>
        <v>...</v>
      </c>
      <c r="C706" s="50" t="str">
        <f t="shared" si="276"/>
        <v>.....</v>
      </c>
      <c r="D706" s="50" t="str">
        <f>IF($C706=".....","",_xlfn.IFNA(VLOOKUP($C706, Parameter!$A$4:$L$5000, 3, FALSE), ""))</f>
        <v/>
      </c>
      <c r="E706" s="50" t="str">
        <f t="shared" si="277"/>
        <v>.....</v>
      </c>
      <c r="F706" s="50" t="str">
        <f t="shared" si="278"/>
        <v>......</v>
      </c>
      <c r="G706" s="50" t="str">
        <f t="shared" si="279"/>
        <v>...</v>
      </c>
      <c r="H706" s="40">
        <f>IF(E706=".....", 0, _xlfn.IFNA(VLOOKUP($E706, Parameter2!$A$2:$C$5000, 3, FALSE), 0))</f>
        <v>0</v>
      </c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18" t="str">
        <f>IF(C706=".....","",_xlfn.IFNA(VLOOKUP($C706, Parameter!$A$4:$B$5000, 2, FALSE), "Kode belanja salah :("))</f>
        <v/>
      </c>
      <c r="X706" s="35"/>
      <c r="Y706" s="121"/>
      <c r="Z706" s="17"/>
      <c r="AA706" s="20"/>
      <c r="AB706" s="41" t="str">
        <f>IF($C706=".....","",VLOOKUP($C706, Parameter!$A$4:$L$5000, 6, FALSE))</f>
        <v/>
      </c>
      <c r="AC706" s="41" t="str">
        <f>IF($C706=".....","",VLOOKUP($C706, Parameter!$A$4:$L$5000, 7, FALSE))</f>
        <v/>
      </c>
      <c r="AD706" s="41" t="str">
        <f>IF($C706=".....","",VLOOKUP($C706, Parameter!$A$4:$L$5000, 8, FALSE))</f>
        <v/>
      </c>
      <c r="AE706" s="41" t="str">
        <f>IF($C706=".....","",VLOOKUP($C706, Parameter!$A$4:$L$5000, 9, FALSE))</f>
        <v/>
      </c>
      <c r="AF706" s="41" t="str">
        <f>IF($C706=".....","",VLOOKUP($C706, Parameter!$A$4:$L$5000, 10, FALSE))</f>
        <v/>
      </c>
      <c r="AG706" s="41" t="str">
        <f>IF($C706=".....","",VLOOKUP($C706, Parameter!$A$4:$L$5000, 11, FALSE))</f>
        <v/>
      </c>
      <c r="AH706" s="41" t="str">
        <f>IF($C706="..0.0.0.000","",_xlfn.IFNA(VLOOKUP($C706, Parameter!$A$4:$L$5000, 12, FALSE), ""))</f>
        <v/>
      </c>
      <c r="AI706" s="39"/>
      <c r="AJ706" s="39"/>
      <c r="AK706" s="39"/>
      <c r="AL706" s="39"/>
      <c r="AM706" s="39"/>
      <c r="AN706" s="39"/>
      <c r="AO706" s="39"/>
      <c r="AP706" s="41" t="str">
        <f>IF(F706="......", "", _xlfn.IFNA(VLOOKUP(F706, Parameter2!$D$2:$E$15000, 2, FALSE), "Kode aset salah :("))</f>
        <v/>
      </c>
      <c r="AQ706" s="39"/>
      <c r="AR706" s="51"/>
      <c r="AS706" s="52"/>
      <c r="AT706" s="53">
        <f t="shared" si="280"/>
        <v>0</v>
      </c>
      <c r="AU706" s="39" t="str">
        <f t="shared" si="281"/>
        <v/>
      </c>
      <c r="AV706" s="39" t="str">
        <f t="shared" si="282"/>
        <v/>
      </c>
      <c r="AW706" s="39" t="str">
        <f t="shared" si="283"/>
        <v/>
      </c>
      <c r="AX706" s="39" t="str">
        <f t="shared" si="284"/>
        <v/>
      </c>
      <c r="AY706" s="41" t="str">
        <f>IF(G706="...", "", VLOOKUP(G706, UPB!$A$3:$B$5000, 2, FALSE))</f>
        <v/>
      </c>
      <c r="AZ706" s="84"/>
      <c r="BA706" s="76"/>
      <c r="BB706" s="65"/>
      <c r="BC706" s="65"/>
      <c r="BD706" s="54"/>
      <c r="BE706" s="65"/>
      <c r="BF706" s="65"/>
      <c r="BG706" s="65"/>
      <c r="BH706" s="65"/>
      <c r="BI706" s="65"/>
      <c r="BJ706" s="65"/>
      <c r="BK706" s="65"/>
      <c r="BL706" s="65"/>
      <c r="BM706" s="65"/>
      <c r="BN706" s="70"/>
      <c r="BO706" s="65"/>
      <c r="BP706" s="65"/>
      <c r="BQ706" s="65"/>
      <c r="BR706" s="65"/>
      <c r="BS706" s="65"/>
      <c r="BT706" s="65"/>
      <c r="BU706" s="55" t="str">
        <f>IF(AND($D706 &lt;&gt; "", $D706 &lt;&gt; $E706, $F706 &lt;&gt; "x.x.x.x.x.x.x"), VLOOKUP($E706, Parameter!$E$3:$N$5000, 9, FALSE), "")</f>
        <v/>
      </c>
      <c r="BV706" s="55" t="str">
        <f>IF(AND($D706 &lt;&gt; "", $D706 &lt;&gt; $E706, $F706 &lt;&gt; "x.x.x.x.x.x.x"), VLOOKUP($E706, Parameter!$E$3:$N$5000, 10, FALSE), "")</f>
        <v/>
      </c>
      <c r="BW706" s="55" t="str">
        <f>IF(AND($D706 &lt;&gt; "", $D706 &lt;&gt; $E706, $F706 &lt;&gt; "x.x.x.x.x.x.x"), VLOOKUP($C706, Parameter!$A$4:$L$5000, 3, FALSE), "")</f>
        <v/>
      </c>
      <c r="BX706" s="55" t="str">
        <f>IF(AND($D706 &lt;&gt; "", $D706 &lt;&gt; $E706, $F706 &lt;&gt; "x.x.x.x.x.x.x"), VLOOKUP($C706, Parameter!$A$4:$L$5000, 4, FALSE), "")</f>
        <v/>
      </c>
      <c r="BY706" s="56">
        <f t="shared" si="285"/>
        <v>0</v>
      </c>
      <c r="BZ706" s="55" t="str">
        <f t="shared" si="286"/>
        <v>Intra</v>
      </c>
      <c r="CA706" s="55" t="str">
        <f>IF($BZ706="Ekstra", Parameter3!$B$2, "")</f>
        <v/>
      </c>
      <c r="CB706" s="55" t="str">
        <f>IF($BZ706="Ekstra", Parameter3!$C$2, "")</f>
        <v/>
      </c>
      <c r="CC706" s="55" t="str">
        <f>IF($BZ706="Ekstra", VLOOKUP($E706, Parameter!$E$3:$N$5000, 9, FALSE), "")</f>
        <v/>
      </c>
      <c r="CD706" s="55" t="str">
        <f>IF($BZ706="Ekstra", VLOOKUP($E706, Parameter!$E$3:$N$5000, 10, FALSE), "")</f>
        <v/>
      </c>
      <c r="CE706" s="56">
        <f t="shared" si="287"/>
        <v>0</v>
      </c>
      <c r="CF706" s="55" t="str">
        <f t="shared" si="299"/>
        <v/>
      </c>
      <c r="CG706" s="55" t="str">
        <f t="shared" si="299"/>
        <v/>
      </c>
      <c r="CH706" s="55" t="str">
        <f t="shared" si="289"/>
        <v/>
      </c>
      <c r="CI706" s="55" t="str">
        <f>IF($F706="x.x.x.x.x.x.x", VLOOKUP($C706, Parameter!$A$4:$L$5000, 4, FALSE), "")</f>
        <v/>
      </c>
      <c r="CJ706" s="56">
        <f t="shared" si="290"/>
        <v>0</v>
      </c>
      <c r="CM706" s="4" t="str">
        <f t="shared" si="291"/>
        <v>...-...-.....</v>
      </c>
      <c r="CN706" s="57">
        <f t="shared" si="292"/>
        <v>0</v>
      </c>
      <c r="CO706" s="58">
        <f t="shared" si="293"/>
        <v>0</v>
      </c>
      <c r="CP706" s="4" t="str">
        <f t="shared" si="294"/>
        <v/>
      </c>
      <c r="CQ706" s="4" t="b">
        <f t="shared" si="295"/>
        <v>0</v>
      </c>
      <c r="CR706" s="4" t="str">
        <f t="shared" si="296"/>
        <v/>
      </c>
      <c r="CS706" s="4" t="str">
        <f t="shared" si="297"/>
        <v/>
      </c>
      <c r="CT706" s="91" t="b">
        <f t="shared" si="273"/>
        <v>0</v>
      </c>
    </row>
    <row r="707" spans="1:98" s="4" customFormat="1" x14ac:dyDescent="0.25">
      <c r="A707" s="50" t="str">
        <f t="shared" si="274"/>
        <v>...</v>
      </c>
      <c r="B707" s="50" t="str">
        <f t="shared" si="275"/>
        <v>...</v>
      </c>
      <c r="C707" s="50" t="str">
        <f t="shared" si="276"/>
        <v>.....</v>
      </c>
      <c r="D707" s="50" t="str">
        <f>IF($C707=".....","",_xlfn.IFNA(VLOOKUP($C707, Parameter!$A$4:$L$5000, 3, FALSE), ""))</f>
        <v/>
      </c>
      <c r="E707" s="50" t="str">
        <f t="shared" si="277"/>
        <v>.....</v>
      </c>
      <c r="F707" s="50" t="str">
        <f t="shared" si="278"/>
        <v>......</v>
      </c>
      <c r="G707" s="50" t="str">
        <f t="shared" si="279"/>
        <v>...</v>
      </c>
      <c r="H707" s="40">
        <f>IF(E707=".....", 0, _xlfn.IFNA(VLOOKUP($E707, Parameter2!$A$2:$C$5000, 3, FALSE), 0))</f>
        <v>0</v>
      </c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18" t="str">
        <f>IF(C707=".....","",_xlfn.IFNA(VLOOKUP($C707, Parameter!$A$4:$B$5000, 2, FALSE), "Kode belanja salah :("))</f>
        <v/>
      </c>
      <c r="X707" s="35"/>
      <c r="Y707" s="121"/>
      <c r="Z707" s="17"/>
      <c r="AA707" s="20"/>
      <c r="AB707" s="41" t="str">
        <f>IF($C707=".....","",VLOOKUP($C707, Parameter!$A$4:$L$5000, 6, FALSE))</f>
        <v/>
      </c>
      <c r="AC707" s="41" t="str">
        <f>IF($C707=".....","",VLOOKUP($C707, Parameter!$A$4:$L$5000, 7, FALSE))</f>
        <v/>
      </c>
      <c r="AD707" s="41" t="str">
        <f>IF($C707=".....","",VLOOKUP($C707, Parameter!$A$4:$L$5000, 8, FALSE))</f>
        <v/>
      </c>
      <c r="AE707" s="41" t="str">
        <f>IF($C707=".....","",VLOOKUP($C707, Parameter!$A$4:$L$5000, 9, FALSE))</f>
        <v/>
      </c>
      <c r="AF707" s="41" t="str">
        <f>IF($C707=".....","",VLOOKUP($C707, Parameter!$A$4:$L$5000, 10, FALSE))</f>
        <v/>
      </c>
      <c r="AG707" s="41" t="str">
        <f>IF($C707=".....","",VLOOKUP($C707, Parameter!$A$4:$L$5000, 11, FALSE))</f>
        <v/>
      </c>
      <c r="AH707" s="41" t="str">
        <f>IF($C707="..0.0.0.000","",_xlfn.IFNA(VLOOKUP($C707, Parameter!$A$4:$L$5000, 12, FALSE), ""))</f>
        <v/>
      </c>
      <c r="AI707" s="39"/>
      <c r="AJ707" s="39"/>
      <c r="AK707" s="39"/>
      <c r="AL707" s="39"/>
      <c r="AM707" s="39"/>
      <c r="AN707" s="39"/>
      <c r="AO707" s="39"/>
      <c r="AP707" s="41" t="str">
        <f>IF(F707="......", "", _xlfn.IFNA(VLOOKUP(F707, Parameter2!$D$2:$E$15000, 2, FALSE), "Kode aset salah :("))</f>
        <v/>
      </c>
      <c r="AQ707" s="39"/>
      <c r="AR707" s="51"/>
      <c r="AS707" s="52"/>
      <c r="AT707" s="53">
        <f t="shared" si="280"/>
        <v>0</v>
      </c>
      <c r="AU707" s="39" t="str">
        <f t="shared" si="281"/>
        <v/>
      </c>
      <c r="AV707" s="39" t="str">
        <f t="shared" si="282"/>
        <v/>
      </c>
      <c r="AW707" s="39" t="str">
        <f t="shared" si="283"/>
        <v/>
      </c>
      <c r="AX707" s="39" t="str">
        <f t="shared" si="284"/>
        <v/>
      </c>
      <c r="AY707" s="41" t="str">
        <f>IF(G707="...", "", VLOOKUP(G707, UPB!$A$3:$B$5000, 2, FALSE))</f>
        <v/>
      </c>
      <c r="AZ707" s="84"/>
      <c r="BA707" s="76"/>
      <c r="BB707" s="65"/>
      <c r="BC707" s="65"/>
      <c r="BD707" s="54"/>
      <c r="BE707" s="65"/>
      <c r="BF707" s="65"/>
      <c r="BG707" s="65"/>
      <c r="BH707" s="65"/>
      <c r="BI707" s="65"/>
      <c r="BJ707" s="65"/>
      <c r="BK707" s="65"/>
      <c r="BL707" s="65"/>
      <c r="BM707" s="65"/>
      <c r="BN707" s="70"/>
      <c r="BO707" s="65"/>
      <c r="BP707" s="65"/>
      <c r="BQ707" s="65"/>
      <c r="BR707" s="65"/>
      <c r="BS707" s="65"/>
      <c r="BT707" s="65"/>
      <c r="BU707" s="55" t="str">
        <f>IF(AND($D707 &lt;&gt; "", $D707 &lt;&gt; $E707, $F707 &lt;&gt; "x.x.x.x.x.x.x"), VLOOKUP($E707, Parameter!$E$3:$N$5000, 9, FALSE), "")</f>
        <v/>
      </c>
      <c r="BV707" s="55" t="str">
        <f>IF(AND($D707 &lt;&gt; "", $D707 &lt;&gt; $E707, $F707 &lt;&gt; "x.x.x.x.x.x.x"), VLOOKUP($E707, Parameter!$E$3:$N$5000, 10, FALSE), "")</f>
        <v/>
      </c>
      <c r="BW707" s="55" t="str">
        <f>IF(AND($D707 &lt;&gt; "", $D707 &lt;&gt; $E707, $F707 &lt;&gt; "x.x.x.x.x.x.x"), VLOOKUP($C707, Parameter!$A$4:$L$5000, 3, FALSE), "")</f>
        <v/>
      </c>
      <c r="BX707" s="55" t="str">
        <f>IF(AND($D707 &lt;&gt; "", $D707 &lt;&gt; $E707, $F707 &lt;&gt; "x.x.x.x.x.x.x"), VLOOKUP($C707, Parameter!$A$4:$L$5000, 4, FALSE), "")</f>
        <v/>
      </c>
      <c r="BY707" s="56">
        <f t="shared" si="285"/>
        <v>0</v>
      </c>
      <c r="BZ707" s="55" t="str">
        <f t="shared" si="286"/>
        <v>Intra</v>
      </c>
      <c r="CA707" s="55" t="str">
        <f>IF($BZ707="Ekstra", Parameter3!$B$2, "")</f>
        <v/>
      </c>
      <c r="CB707" s="55" t="str">
        <f>IF($BZ707="Ekstra", Parameter3!$C$2, "")</f>
        <v/>
      </c>
      <c r="CC707" s="55" t="str">
        <f>IF($BZ707="Ekstra", VLOOKUP($E707, Parameter!$E$3:$N$5000, 9, FALSE), "")</f>
        <v/>
      </c>
      <c r="CD707" s="55" t="str">
        <f>IF($BZ707="Ekstra", VLOOKUP($E707, Parameter!$E$3:$N$5000, 10, FALSE), "")</f>
        <v/>
      </c>
      <c r="CE707" s="56">
        <f t="shared" si="287"/>
        <v>0</v>
      </c>
      <c r="CF707" s="55" t="str">
        <f t="shared" si="299"/>
        <v/>
      </c>
      <c r="CG707" s="55" t="str">
        <f t="shared" si="299"/>
        <v/>
      </c>
      <c r="CH707" s="55" t="str">
        <f t="shared" si="289"/>
        <v/>
      </c>
      <c r="CI707" s="55" t="str">
        <f>IF($F707="x.x.x.x.x.x.x", VLOOKUP($C707, Parameter!$A$4:$L$5000, 4, FALSE), "")</f>
        <v/>
      </c>
      <c r="CJ707" s="56">
        <f t="shared" si="290"/>
        <v>0</v>
      </c>
      <c r="CM707" s="4" t="str">
        <f t="shared" si="291"/>
        <v>...-...-.....</v>
      </c>
      <c r="CN707" s="57">
        <f t="shared" si="292"/>
        <v>0</v>
      </c>
      <c r="CO707" s="58">
        <f t="shared" si="293"/>
        <v>0</v>
      </c>
      <c r="CP707" s="4" t="str">
        <f t="shared" si="294"/>
        <v/>
      </c>
      <c r="CQ707" s="4" t="b">
        <f t="shared" si="295"/>
        <v>0</v>
      </c>
      <c r="CR707" s="4" t="str">
        <f t="shared" si="296"/>
        <v/>
      </c>
      <c r="CS707" s="4" t="str">
        <f t="shared" si="297"/>
        <v/>
      </c>
      <c r="CT707" s="91" t="b">
        <f t="shared" si="273"/>
        <v>0</v>
      </c>
    </row>
    <row r="708" spans="1:98" s="4" customFormat="1" x14ac:dyDescent="0.25">
      <c r="A708" s="50" t="str">
        <f t="shared" si="274"/>
        <v>...</v>
      </c>
      <c r="B708" s="50" t="str">
        <f t="shared" si="275"/>
        <v>...</v>
      </c>
      <c r="C708" s="50" t="str">
        <f t="shared" si="276"/>
        <v>.....</v>
      </c>
      <c r="D708" s="50" t="str">
        <f>IF($C708=".....","",_xlfn.IFNA(VLOOKUP($C708, Parameter!$A$4:$L$5000, 3, FALSE), ""))</f>
        <v/>
      </c>
      <c r="E708" s="50" t="str">
        <f t="shared" si="277"/>
        <v>.....</v>
      </c>
      <c r="F708" s="50" t="str">
        <f t="shared" si="278"/>
        <v>......</v>
      </c>
      <c r="G708" s="50" t="str">
        <f t="shared" si="279"/>
        <v>...</v>
      </c>
      <c r="H708" s="40">
        <f>IF(E708=".....", 0, _xlfn.IFNA(VLOOKUP($E708, Parameter2!$A$2:$C$5000, 3, FALSE), 0))</f>
        <v>0</v>
      </c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18" t="str">
        <f>IF(C708=".....","",_xlfn.IFNA(VLOOKUP($C708, Parameter!$A$4:$B$5000, 2, FALSE), "Kode belanja salah :("))</f>
        <v/>
      </c>
      <c r="X708" s="35"/>
      <c r="Y708" s="121"/>
      <c r="Z708" s="17"/>
      <c r="AA708" s="20"/>
      <c r="AB708" s="41" t="str">
        <f>IF($C708=".....","",VLOOKUP($C708, Parameter!$A$4:$L$5000, 6, FALSE))</f>
        <v/>
      </c>
      <c r="AC708" s="41" t="str">
        <f>IF($C708=".....","",VLOOKUP($C708, Parameter!$A$4:$L$5000, 7, FALSE))</f>
        <v/>
      </c>
      <c r="AD708" s="41" t="str">
        <f>IF($C708=".....","",VLOOKUP($C708, Parameter!$A$4:$L$5000, 8, FALSE))</f>
        <v/>
      </c>
      <c r="AE708" s="41" t="str">
        <f>IF($C708=".....","",VLOOKUP($C708, Parameter!$A$4:$L$5000, 9, FALSE))</f>
        <v/>
      </c>
      <c r="AF708" s="41" t="str">
        <f>IF($C708=".....","",VLOOKUP($C708, Parameter!$A$4:$L$5000, 10, FALSE))</f>
        <v/>
      </c>
      <c r="AG708" s="41" t="str">
        <f>IF($C708=".....","",VLOOKUP($C708, Parameter!$A$4:$L$5000, 11, FALSE))</f>
        <v/>
      </c>
      <c r="AH708" s="41" t="str">
        <f>IF($C708="..0.0.0.000","",_xlfn.IFNA(VLOOKUP($C708, Parameter!$A$4:$L$5000, 12, FALSE), ""))</f>
        <v/>
      </c>
      <c r="AI708" s="39"/>
      <c r="AJ708" s="39"/>
      <c r="AK708" s="39"/>
      <c r="AL708" s="39"/>
      <c r="AM708" s="39"/>
      <c r="AN708" s="39"/>
      <c r="AO708" s="39"/>
      <c r="AP708" s="41" t="str">
        <f>IF(F708="......", "", _xlfn.IFNA(VLOOKUP(F708, Parameter2!$D$2:$E$15000, 2, FALSE), "Kode aset salah :("))</f>
        <v/>
      </c>
      <c r="AQ708" s="39"/>
      <c r="AR708" s="51"/>
      <c r="AS708" s="52"/>
      <c r="AT708" s="53">
        <f t="shared" si="280"/>
        <v>0</v>
      </c>
      <c r="AU708" s="39" t="str">
        <f t="shared" si="281"/>
        <v/>
      </c>
      <c r="AV708" s="39" t="str">
        <f t="shared" si="282"/>
        <v/>
      </c>
      <c r="AW708" s="39" t="str">
        <f t="shared" si="283"/>
        <v/>
      </c>
      <c r="AX708" s="39" t="str">
        <f t="shared" si="284"/>
        <v/>
      </c>
      <c r="AY708" s="41" t="str">
        <f>IF(G708="...", "", VLOOKUP(G708, UPB!$A$3:$B$5000, 2, FALSE))</f>
        <v/>
      </c>
      <c r="AZ708" s="84"/>
      <c r="BA708" s="76"/>
      <c r="BB708" s="65"/>
      <c r="BC708" s="65"/>
      <c r="BD708" s="54"/>
      <c r="BE708" s="65"/>
      <c r="BF708" s="65"/>
      <c r="BG708" s="65"/>
      <c r="BH708" s="65"/>
      <c r="BI708" s="65"/>
      <c r="BJ708" s="65"/>
      <c r="BK708" s="65"/>
      <c r="BL708" s="65"/>
      <c r="BM708" s="65"/>
      <c r="BN708" s="70"/>
      <c r="BO708" s="65"/>
      <c r="BP708" s="65"/>
      <c r="BQ708" s="65"/>
      <c r="BR708" s="65"/>
      <c r="BS708" s="65"/>
      <c r="BT708" s="65"/>
      <c r="BU708" s="55" t="str">
        <f>IF(AND($D708 &lt;&gt; "", $D708 &lt;&gt; $E708, $F708 &lt;&gt; "x.x.x.x.x.x.x"), VLOOKUP($E708, Parameter!$E$3:$N$5000, 9, FALSE), "")</f>
        <v/>
      </c>
      <c r="BV708" s="55" t="str">
        <f>IF(AND($D708 &lt;&gt; "", $D708 &lt;&gt; $E708, $F708 &lt;&gt; "x.x.x.x.x.x.x"), VLOOKUP($E708, Parameter!$E$3:$N$5000, 10, FALSE), "")</f>
        <v/>
      </c>
      <c r="BW708" s="55" t="str">
        <f>IF(AND($D708 &lt;&gt; "", $D708 &lt;&gt; $E708, $F708 &lt;&gt; "x.x.x.x.x.x.x"), VLOOKUP($C708, Parameter!$A$4:$L$5000, 3, FALSE), "")</f>
        <v/>
      </c>
      <c r="BX708" s="55" t="str">
        <f>IF(AND($D708 &lt;&gt; "", $D708 &lt;&gt; $E708, $F708 &lt;&gt; "x.x.x.x.x.x.x"), VLOOKUP($C708, Parameter!$A$4:$L$5000, 4, FALSE), "")</f>
        <v/>
      </c>
      <c r="BY708" s="56">
        <f t="shared" si="285"/>
        <v>0</v>
      </c>
      <c r="BZ708" s="55" t="str">
        <f t="shared" si="286"/>
        <v>Intra</v>
      </c>
      <c r="CA708" s="55" t="str">
        <f>IF($BZ708="Ekstra", Parameter3!$B$2, "")</f>
        <v/>
      </c>
      <c r="CB708" s="55" t="str">
        <f>IF($BZ708="Ekstra", Parameter3!$C$2, "")</f>
        <v/>
      </c>
      <c r="CC708" s="55" t="str">
        <f>IF($BZ708="Ekstra", VLOOKUP($E708, Parameter!$E$3:$N$5000, 9, FALSE), "")</f>
        <v/>
      </c>
      <c r="CD708" s="55" t="str">
        <f>IF($BZ708="Ekstra", VLOOKUP($E708, Parameter!$E$3:$N$5000, 10, FALSE), "")</f>
        <v/>
      </c>
      <c r="CE708" s="56">
        <f t="shared" si="287"/>
        <v>0</v>
      </c>
      <c r="CF708" s="55" t="str">
        <f t="shared" si="299"/>
        <v/>
      </c>
      <c r="CG708" s="55" t="str">
        <f t="shared" si="299"/>
        <v/>
      </c>
      <c r="CH708" s="55" t="str">
        <f t="shared" si="289"/>
        <v/>
      </c>
      <c r="CI708" s="55" t="str">
        <f>IF($F708="x.x.x.x.x.x.x", VLOOKUP($C708, Parameter!$A$4:$L$5000, 4, FALSE), "")</f>
        <v/>
      </c>
      <c r="CJ708" s="56">
        <f t="shared" si="290"/>
        <v>0</v>
      </c>
      <c r="CM708" s="4" t="str">
        <f t="shared" si="291"/>
        <v>...-...-.....</v>
      </c>
      <c r="CN708" s="57">
        <f t="shared" si="292"/>
        <v>0</v>
      </c>
      <c r="CO708" s="58">
        <f t="shared" si="293"/>
        <v>0</v>
      </c>
      <c r="CP708" s="4" t="str">
        <f t="shared" si="294"/>
        <v/>
      </c>
      <c r="CQ708" s="4" t="b">
        <f t="shared" si="295"/>
        <v>0</v>
      </c>
      <c r="CR708" s="4" t="str">
        <f t="shared" si="296"/>
        <v/>
      </c>
      <c r="CS708" s="4" t="str">
        <f t="shared" si="297"/>
        <v/>
      </c>
      <c r="CT708" s="91" t="b">
        <f t="shared" si="273"/>
        <v>0</v>
      </c>
    </row>
    <row r="709" spans="1:98" s="4" customFormat="1" x14ac:dyDescent="0.25">
      <c r="A709" s="50" t="str">
        <f t="shared" si="274"/>
        <v>...</v>
      </c>
      <c r="B709" s="50" t="str">
        <f t="shared" si="275"/>
        <v>...</v>
      </c>
      <c r="C709" s="50" t="str">
        <f t="shared" si="276"/>
        <v>.....</v>
      </c>
      <c r="D709" s="50" t="str">
        <f>IF($C709=".....","",_xlfn.IFNA(VLOOKUP($C709, Parameter!$A$4:$L$5000, 3, FALSE), ""))</f>
        <v/>
      </c>
      <c r="E709" s="50" t="str">
        <f t="shared" si="277"/>
        <v>.....</v>
      </c>
      <c r="F709" s="50" t="str">
        <f t="shared" si="278"/>
        <v>......</v>
      </c>
      <c r="G709" s="50" t="str">
        <f t="shared" si="279"/>
        <v>...</v>
      </c>
      <c r="H709" s="40">
        <f>IF(E709=".....", 0, _xlfn.IFNA(VLOOKUP($E709, Parameter2!$A$2:$C$5000, 3, FALSE), 0))</f>
        <v>0</v>
      </c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18" t="str">
        <f>IF(C709=".....","",_xlfn.IFNA(VLOOKUP($C709, Parameter!$A$4:$B$5000, 2, FALSE), "Kode belanja salah :("))</f>
        <v/>
      </c>
      <c r="X709" s="35"/>
      <c r="Y709" s="121"/>
      <c r="Z709" s="17"/>
      <c r="AA709" s="20"/>
      <c r="AB709" s="41" t="str">
        <f>IF($C709=".....","",VLOOKUP($C709, Parameter!$A$4:$L$5000, 6, FALSE))</f>
        <v/>
      </c>
      <c r="AC709" s="41" t="str">
        <f>IF($C709=".....","",VLOOKUP($C709, Parameter!$A$4:$L$5000, 7, FALSE))</f>
        <v/>
      </c>
      <c r="AD709" s="41" t="str">
        <f>IF($C709=".....","",VLOOKUP($C709, Parameter!$A$4:$L$5000, 8, FALSE))</f>
        <v/>
      </c>
      <c r="AE709" s="41" t="str">
        <f>IF($C709=".....","",VLOOKUP($C709, Parameter!$A$4:$L$5000, 9, FALSE))</f>
        <v/>
      </c>
      <c r="AF709" s="41" t="str">
        <f>IF($C709=".....","",VLOOKUP($C709, Parameter!$A$4:$L$5000, 10, FALSE))</f>
        <v/>
      </c>
      <c r="AG709" s="41" t="str">
        <f>IF($C709=".....","",VLOOKUP($C709, Parameter!$A$4:$L$5000, 11, FALSE))</f>
        <v/>
      </c>
      <c r="AH709" s="41" t="str">
        <f>IF($C709="..0.0.0.000","",_xlfn.IFNA(VLOOKUP($C709, Parameter!$A$4:$L$5000, 12, FALSE), ""))</f>
        <v/>
      </c>
      <c r="AI709" s="39"/>
      <c r="AJ709" s="39"/>
      <c r="AK709" s="39"/>
      <c r="AL709" s="39"/>
      <c r="AM709" s="39"/>
      <c r="AN709" s="39"/>
      <c r="AO709" s="39"/>
      <c r="AP709" s="41" t="str">
        <f>IF(F709="......", "", _xlfn.IFNA(VLOOKUP(F709, Parameter2!$D$2:$E$15000, 2, FALSE), "Kode aset salah :("))</f>
        <v/>
      </c>
      <c r="AQ709" s="39"/>
      <c r="AR709" s="51"/>
      <c r="AS709" s="52"/>
      <c r="AT709" s="53">
        <f t="shared" si="280"/>
        <v>0</v>
      </c>
      <c r="AU709" s="39" t="str">
        <f t="shared" si="281"/>
        <v/>
      </c>
      <c r="AV709" s="39" t="str">
        <f t="shared" si="282"/>
        <v/>
      </c>
      <c r="AW709" s="39" t="str">
        <f t="shared" si="283"/>
        <v/>
      </c>
      <c r="AX709" s="39" t="str">
        <f t="shared" si="284"/>
        <v/>
      </c>
      <c r="AY709" s="41" t="str">
        <f>IF(G709="...", "", VLOOKUP(G709, UPB!$A$3:$B$5000, 2, FALSE))</f>
        <v/>
      </c>
      <c r="AZ709" s="84"/>
      <c r="BA709" s="76"/>
      <c r="BB709" s="65"/>
      <c r="BC709" s="65"/>
      <c r="BD709" s="54"/>
      <c r="BE709" s="65"/>
      <c r="BF709" s="65"/>
      <c r="BG709" s="65"/>
      <c r="BH709" s="65"/>
      <c r="BI709" s="65"/>
      <c r="BJ709" s="65"/>
      <c r="BK709" s="65"/>
      <c r="BL709" s="65"/>
      <c r="BM709" s="65"/>
      <c r="BN709" s="70"/>
      <c r="BO709" s="65"/>
      <c r="BP709" s="65"/>
      <c r="BQ709" s="65"/>
      <c r="BR709" s="65"/>
      <c r="BS709" s="65"/>
      <c r="BT709" s="65"/>
      <c r="BU709" s="55" t="str">
        <f>IF(AND($D709 &lt;&gt; "", $D709 &lt;&gt; $E709, $F709 &lt;&gt; "x.x.x.x.x.x.x"), VLOOKUP($E709, Parameter!$E$3:$N$5000, 9, FALSE), "")</f>
        <v/>
      </c>
      <c r="BV709" s="55" t="str">
        <f>IF(AND($D709 &lt;&gt; "", $D709 &lt;&gt; $E709, $F709 &lt;&gt; "x.x.x.x.x.x.x"), VLOOKUP($E709, Parameter!$E$3:$N$5000, 10, FALSE), "")</f>
        <v/>
      </c>
      <c r="BW709" s="55" t="str">
        <f>IF(AND($D709 &lt;&gt; "", $D709 &lt;&gt; $E709, $F709 &lt;&gt; "x.x.x.x.x.x.x"), VLOOKUP($C709, Parameter!$A$4:$L$5000, 3, FALSE), "")</f>
        <v/>
      </c>
      <c r="BX709" s="55" t="str">
        <f>IF(AND($D709 &lt;&gt; "", $D709 &lt;&gt; $E709, $F709 &lt;&gt; "x.x.x.x.x.x.x"), VLOOKUP($C709, Parameter!$A$4:$L$5000, 4, FALSE), "")</f>
        <v/>
      </c>
      <c r="BY709" s="56">
        <f t="shared" si="285"/>
        <v>0</v>
      </c>
      <c r="BZ709" s="55" t="str">
        <f t="shared" si="286"/>
        <v>Intra</v>
      </c>
      <c r="CA709" s="55" t="str">
        <f>IF($BZ709="Ekstra", Parameter3!$B$2, "")</f>
        <v/>
      </c>
      <c r="CB709" s="55" t="str">
        <f>IF($BZ709="Ekstra", Parameter3!$C$2, "")</f>
        <v/>
      </c>
      <c r="CC709" s="55" t="str">
        <f>IF($BZ709="Ekstra", VLOOKUP($E709, Parameter!$E$3:$N$5000, 9, FALSE), "")</f>
        <v/>
      </c>
      <c r="CD709" s="55" t="str">
        <f>IF($BZ709="Ekstra", VLOOKUP($E709, Parameter!$E$3:$N$5000, 10, FALSE), "")</f>
        <v/>
      </c>
      <c r="CE709" s="56">
        <f t="shared" si="287"/>
        <v>0</v>
      </c>
      <c r="CF709" s="55" t="str">
        <f t="shared" si="299"/>
        <v/>
      </c>
      <c r="CG709" s="55" t="str">
        <f t="shared" si="299"/>
        <v/>
      </c>
      <c r="CH709" s="55" t="str">
        <f t="shared" si="289"/>
        <v/>
      </c>
      <c r="CI709" s="55" t="str">
        <f>IF($F709="x.x.x.x.x.x.x", VLOOKUP($C709, Parameter!$A$4:$L$5000, 4, FALSE), "")</f>
        <v/>
      </c>
      <c r="CJ709" s="56">
        <f t="shared" si="290"/>
        <v>0</v>
      </c>
      <c r="CM709" s="4" t="str">
        <f t="shared" si="291"/>
        <v>...-...-.....</v>
      </c>
      <c r="CN709" s="57">
        <f t="shared" si="292"/>
        <v>0</v>
      </c>
      <c r="CO709" s="58">
        <f t="shared" si="293"/>
        <v>0</v>
      </c>
      <c r="CP709" s="4" t="str">
        <f t="shared" si="294"/>
        <v/>
      </c>
      <c r="CQ709" s="4" t="b">
        <f t="shared" si="295"/>
        <v>0</v>
      </c>
      <c r="CR709" s="4" t="str">
        <f t="shared" si="296"/>
        <v/>
      </c>
      <c r="CS709" s="4" t="str">
        <f t="shared" si="297"/>
        <v/>
      </c>
      <c r="CT709" s="91" t="b">
        <f t="shared" si="273"/>
        <v>0</v>
      </c>
    </row>
    <row r="710" spans="1:98" s="4" customFormat="1" x14ac:dyDescent="0.25">
      <c r="A710" s="50" t="str">
        <f t="shared" si="274"/>
        <v>...</v>
      </c>
      <c r="B710" s="50" t="str">
        <f t="shared" si="275"/>
        <v>...</v>
      </c>
      <c r="C710" s="50" t="str">
        <f t="shared" si="276"/>
        <v>.....</v>
      </c>
      <c r="D710" s="50" t="str">
        <f>IF($C710=".....","",_xlfn.IFNA(VLOOKUP($C710, Parameter!$A$4:$L$5000, 3, FALSE), ""))</f>
        <v/>
      </c>
      <c r="E710" s="50" t="str">
        <f t="shared" si="277"/>
        <v>.....</v>
      </c>
      <c r="F710" s="50" t="str">
        <f t="shared" si="278"/>
        <v>......</v>
      </c>
      <c r="G710" s="50" t="str">
        <f t="shared" si="279"/>
        <v>...</v>
      </c>
      <c r="H710" s="40">
        <f>IF(E710=".....", 0, _xlfn.IFNA(VLOOKUP($E710, Parameter2!$A$2:$C$5000, 3, FALSE), 0))</f>
        <v>0</v>
      </c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18" t="str">
        <f>IF(C710=".....","",_xlfn.IFNA(VLOOKUP($C710, Parameter!$A$4:$B$5000, 2, FALSE), "Kode belanja salah :("))</f>
        <v/>
      </c>
      <c r="X710" s="35"/>
      <c r="Y710" s="121"/>
      <c r="Z710" s="17"/>
      <c r="AA710" s="20"/>
      <c r="AB710" s="41" t="str">
        <f>IF($C710=".....","",VLOOKUP($C710, Parameter!$A$4:$L$5000, 6, FALSE))</f>
        <v/>
      </c>
      <c r="AC710" s="41" t="str">
        <f>IF($C710=".....","",VLOOKUP($C710, Parameter!$A$4:$L$5000, 7, FALSE))</f>
        <v/>
      </c>
      <c r="AD710" s="41" t="str">
        <f>IF($C710=".....","",VLOOKUP($C710, Parameter!$A$4:$L$5000, 8, FALSE))</f>
        <v/>
      </c>
      <c r="AE710" s="41" t="str">
        <f>IF($C710=".....","",VLOOKUP($C710, Parameter!$A$4:$L$5000, 9, FALSE))</f>
        <v/>
      </c>
      <c r="AF710" s="41" t="str">
        <f>IF($C710=".....","",VLOOKUP($C710, Parameter!$A$4:$L$5000, 10, FALSE))</f>
        <v/>
      </c>
      <c r="AG710" s="41" t="str">
        <f>IF($C710=".....","",VLOOKUP($C710, Parameter!$A$4:$L$5000, 11, FALSE))</f>
        <v/>
      </c>
      <c r="AH710" s="41" t="str">
        <f>IF($C710="..0.0.0.000","",_xlfn.IFNA(VLOOKUP($C710, Parameter!$A$4:$L$5000, 12, FALSE), ""))</f>
        <v/>
      </c>
      <c r="AI710" s="39"/>
      <c r="AJ710" s="39"/>
      <c r="AK710" s="39"/>
      <c r="AL710" s="39"/>
      <c r="AM710" s="39"/>
      <c r="AN710" s="39"/>
      <c r="AO710" s="39"/>
      <c r="AP710" s="41" t="str">
        <f>IF(F710="......", "", _xlfn.IFNA(VLOOKUP(F710, Parameter2!$D$2:$E$15000, 2, FALSE), "Kode aset salah :("))</f>
        <v/>
      </c>
      <c r="AQ710" s="39"/>
      <c r="AR710" s="51"/>
      <c r="AS710" s="52"/>
      <c r="AT710" s="53">
        <f t="shared" si="280"/>
        <v>0</v>
      </c>
      <c r="AU710" s="39" t="str">
        <f t="shared" si="281"/>
        <v/>
      </c>
      <c r="AV710" s="39" t="str">
        <f t="shared" si="282"/>
        <v/>
      </c>
      <c r="AW710" s="39" t="str">
        <f t="shared" si="283"/>
        <v/>
      </c>
      <c r="AX710" s="39" t="str">
        <f t="shared" si="284"/>
        <v/>
      </c>
      <c r="AY710" s="41" t="str">
        <f>IF(G710="...", "", VLOOKUP(G710, UPB!$A$3:$B$5000, 2, FALSE))</f>
        <v/>
      </c>
      <c r="AZ710" s="84"/>
      <c r="BA710" s="76"/>
      <c r="BB710" s="65"/>
      <c r="BC710" s="65"/>
      <c r="BD710" s="54"/>
      <c r="BE710" s="65"/>
      <c r="BF710" s="65"/>
      <c r="BG710" s="65"/>
      <c r="BH710" s="65"/>
      <c r="BI710" s="65"/>
      <c r="BJ710" s="65"/>
      <c r="BK710" s="65"/>
      <c r="BL710" s="65"/>
      <c r="BM710" s="65"/>
      <c r="BN710" s="70"/>
      <c r="BO710" s="65"/>
      <c r="BP710" s="65"/>
      <c r="BQ710" s="65"/>
      <c r="BR710" s="65"/>
      <c r="BS710" s="65"/>
      <c r="BT710" s="65"/>
      <c r="BU710" s="55" t="str">
        <f>IF(AND($D710 &lt;&gt; "", $D710 &lt;&gt; $E710, $F710 &lt;&gt; "x.x.x.x.x.x.x"), VLOOKUP($E710, Parameter!$E$3:$N$5000, 9, FALSE), "")</f>
        <v/>
      </c>
      <c r="BV710" s="55" t="str">
        <f>IF(AND($D710 &lt;&gt; "", $D710 &lt;&gt; $E710, $F710 &lt;&gt; "x.x.x.x.x.x.x"), VLOOKUP($E710, Parameter!$E$3:$N$5000, 10, FALSE), "")</f>
        <v/>
      </c>
      <c r="BW710" s="55" t="str">
        <f>IF(AND($D710 &lt;&gt; "", $D710 &lt;&gt; $E710, $F710 &lt;&gt; "x.x.x.x.x.x.x"), VLOOKUP($C710, Parameter!$A$4:$L$5000, 3, FALSE), "")</f>
        <v/>
      </c>
      <c r="BX710" s="55" t="str">
        <f>IF(AND($D710 &lt;&gt; "", $D710 &lt;&gt; $E710, $F710 &lt;&gt; "x.x.x.x.x.x.x"), VLOOKUP($C710, Parameter!$A$4:$L$5000, 4, FALSE), "")</f>
        <v/>
      </c>
      <c r="BY710" s="56">
        <f t="shared" si="285"/>
        <v>0</v>
      </c>
      <c r="BZ710" s="55" t="str">
        <f t="shared" si="286"/>
        <v>Intra</v>
      </c>
      <c r="CA710" s="55" t="str">
        <f>IF($BZ710="Ekstra", Parameter3!$B$2, "")</f>
        <v/>
      </c>
      <c r="CB710" s="55" t="str">
        <f>IF($BZ710="Ekstra", Parameter3!$C$2, "")</f>
        <v/>
      </c>
      <c r="CC710" s="55" t="str">
        <f>IF($BZ710="Ekstra", VLOOKUP($E710, Parameter!$E$3:$N$5000, 9, FALSE), "")</f>
        <v/>
      </c>
      <c r="CD710" s="55" t="str">
        <f>IF($BZ710="Ekstra", VLOOKUP($E710, Parameter!$E$3:$N$5000, 10, FALSE), "")</f>
        <v/>
      </c>
      <c r="CE710" s="56">
        <f t="shared" si="287"/>
        <v>0</v>
      </c>
      <c r="CF710" s="55" t="str">
        <f t="shared" si="299"/>
        <v/>
      </c>
      <c r="CG710" s="55" t="str">
        <f t="shared" si="299"/>
        <v/>
      </c>
      <c r="CH710" s="55" t="str">
        <f t="shared" si="289"/>
        <v/>
      </c>
      <c r="CI710" s="55" t="str">
        <f>IF($F710="x.x.x.x.x.x.x", VLOOKUP($C710, Parameter!$A$4:$L$5000, 4, FALSE), "")</f>
        <v/>
      </c>
      <c r="CJ710" s="56">
        <f t="shared" si="290"/>
        <v>0</v>
      </c>
      <c r="CM710" s="4" t="str">
        <f t="shared" si="291"/>
        <v>...-...-.....</v>
      </c>
      <c r="CN710" s="57">
        <f t="shared" si="292"/>
        <v>0</v>
      </c>
      <c r="CO710" s="58">
        <f t="shared" si="293"/>
        <v>0</v>
      </c>
      <c r="CP710" s="4" t="str">
        <f t="shared" si="294"/>
        <v/>
      </c>
      <c r="CQ710" s="4" t="b">
        <f t="shared" si="295"/>
        <v>0</v>
      </c>
      <c r="CR710" s="4" t="str">
        <f t="shared" si="296"/>
        <v/>
      </c>
      <c r="CS710" s="4" t="str">
        <f t="shared" si="297"/>
        <v/>
      </c>
      <c r="CT710" s="91" t="b">
        <f t="shared" si="273"/>
        <v>0</v>
      </c>
    </row>
    <row r="711" spans="1:98" s="4" customFormat="1" x14ac:dyDescent="0.25">
      <c r="A711" s="50" t="str">
        <f t="shared" si="274"/>
        <v>...</v>
      </c>
      <c r="B711" s="50" t="str">
        <f t="shared" si="275"/>
        <v>...</v>
      </c>
      <c r="C711" s="50" t="str">
        <f t="shared" si="276"/>
        <v>.....</v>
      </c>
      <c r="D711" s="50" t="str">
        <f>IF($C711=".....","",_xlfn.IFNA(VLOOKUP($C711, Parameter!$A$4:$L$5000, 3, FALSE), ""))</f>
        <v/>
      </c>
      <c r="E711" s="50" t="str">
        <f t="shared" si="277"/>
        <v>.....</v>
      </c>
      <c r="F711" s="50" t="str">
        <f t="shared" si="278"/>
        <v>......</v>
      </c>
      <c r="G711" s="50" t="str">
        <f t="shared" si="279"/>
        <v>...</v>
      </c>
      <c r="H711" s="40">
        <f>IF(E711=".....", 0, _xlfn.IFNA(VLOOKUP($E711, Parameter2!$A$2:$C$5000, 3, FALSE), 0))</f>
        <v>0</v>
      </c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18" t="str">
        <f>IF(C711=".....","",_xlfn.IFNA(VLOOKUP($C711, Parameter!$A$4:$B$5000, 2, FALSE), "Kode belanja salah :("))</f>
        <v/>
      </c>
      <c r="X711" s="35"/>
      <c r="Y711" s="121"/>
      <c r="Z711" s="17"/>
      <c r="AA711" s="20"/>
      <c r="AB711" s="41" t="str">
        <f>IF($C711=".....","",VLOOKUP($C711, Parameter!$A$4:$L$5000, 6, FALSE))</f>
        <v/>
      </c>
      <c r="AC711" s="41" t="str">
        <f>IF($C711=".....","",VLOOKUP($C711, Parameter!$A$4:$L$5000, 7, FALSE))</f>
        <v/>
      </c>
      <c r="AD711" s="41" t="str">
        <f>IF($C711=".....","",VLOOKUP($C711, Parameter!$A$4:$L$5000, 8, FALSE))</f>
        <v/>
      </c>
      <c r="AE711" s="41" t="str">
        <f>IF($C711=".....","",VLOOKUP($C711, Parameter!$A$4:$L$5000, 9, FALSE))</f>
        <v/>
      </c>
      <c r="AF711" s="41" t="str">
        <f>IF($C711=".....","",VLOOKUP($C711, Parameter!$A$4:$L$5000, 10, FALSE))</f>
        <v/>
      </c>
      <c r="AG711" s="41" t="str">
        <f>IF($C711=".....","",VLOOKUP($C711, Parameter!$A$4:$L$5000, 11, FALSE))</f>
        <v/>
      </c>
      <c r="AH711" s="41" t="str">
        <f>IF($C711="..0.0.0.000","",_xlfn.IFNA(VLOOKUP($C711, Parameter!$A$4:$L$5000, 12, FALSE), ""))</f>
        <v/>
      </c>
      <c r="AI711" s="39"/>
      <c r="AJ711" s="39"/>
      <c r="AK711" s="39"/>
      <c r="AL711" s="39"/>
      <c r="AM711" s="39"/>
      <c r="AN711" s="39"/>
      <c r="AO711" s="39"/>
      <c r="AP711" s="41" t="str">
        <f>IF(F711="......", "", _xlfn.IFNA(VLOOKUP(F711, Parameter2!$D$2:$E$15000, 2, FALSE), "Kode aset salah :("))</f>
        <v/>
      </c>
      <c r="AQ711" s="39"/>
      <c r="AR711" s="51"/>
      <c r="AS711" s="52"/>
      <c r="AT711" s="53">
        <f t="shared" si="280"/>
        <v>0</v>
      </c>
      <c r="AU711" s="39" t="str">
        <f t="shared" si="281"/>
        <v/>
      </c>
      <c r="AV711" s="39" t="str">
        <f t="shared" si="282"/>
        <v/>
      </c>
      <c r="AW711" s="39" t="str">
        <f t="shared" si="283"/>
        <v/>
      </c>
      <c r="AX711" s="39" t="str">
        <f t="shared" si="284"/>
        <v/>
      </c>
      <c r="AY711" s="41" t="str">
        <f>IF(G711="...", "", VLOOKUP(G711, UPB!$A$3:$B$5000, 2, FALSE))</f>
        <v/>
      </c>
      <c r="AZ711" s="84"/>
      <c r="BA711" s="76"/>
      <c r="BB711" s="65"/>
      <c r="BC711" s="65"/>
      <c r="BD711" s="54"/>
      <c r="BE711" s="65"/>
      <c r="BF711" s="65"/>
      <c r="BG711" s="65"/>
      <c r="BH711" s="65"/>
      <c r="BI711" s="65"/>
      <c r="BJ711" s="65"/>
      <c r="BK711" s="65"/>
      <c r="BL711" s="65"/>
      <c r="BM711" s="65"/>
      <c r="BN711" s="70"/>
      <c r="BO711" s="65"/>
      <c r="BP711" s="65"/>
      <c r="BQ711" s="65"/>
      <c r="BR711" s="65"/>
      <c r="BS711" s="65"/>
      <c r="BT711" s="65"/>
      <c r="BU711" s="55" t="str">
        <f>IF(AND($D711 &lt;&gt; "", $D711 &lt;&gt; $E711, $F711 &lt;&gt; "x.x.x.x.x.x.x"), VLOOKUP($E711, Parameter!$E$3:$N$5000, 9, FALSE), "")</f>
        <v/>
      </c>
      <c r="BV711" s="55" t="str">
        <f>IF(AND($D711 &lt;&gt; "", $D711 &lt;&gt; $E711, $F711 &lt;&gt; "x.x.x.x.x.x.x"), VLOOKUP($E711, Parameter!$E$3:$N$5000, 10, FALSE), "")</f>
        <v/>
      </c>
      <c r="BW711" s="55" t="str">
        <f>IF(AND($D711 &lt;&gt; "", $D711 &lt;&gt; $E711, $F711 &lt;&gt; "x.x.x.x.x.x.x"), VLOOKUP($C711, Parameter!$A$4:$L$5000, 3, FALSE), "")</f>
        <v/>
      </c>
      <c r="BX711" s="55" t="str">
        <f>IF(AND($D711 &lt;&gt; "", $D711 &lt;&gt; $E711, $F711 &lt;&gt; "x.x.x.x.x.x.x"), VLOOKUP($C711, Parameter!$A$4:$L$5000, 4, FALSE), "")</f>
        <v/>
      </c>
      <c r="BY711" s="56">
        <f t="shared" si="285"/>
        <v>0</v>
      </c>
      <c r="BZ711" s="55" t="str">
        <f t="shared" si="286"/>
        <v>Intra</v>
      </c>
      <c r="CA711" s="55" t="str">
        <f>IF($BZ711="Ekstra", Parameter3!$B$2, "")</f>
        <v/>
      </c>
      <c r="CB711" s="55" t="str">
        <f>IF($BZ711="Ekstra", Parameter3!$C$2, "")</f>
        <v/>
      </c>
      <c r="CC711" s="55" t="str">
        <f>IF($BZ711="Ekstra", VLOOKUP($E711, Parameter!$E$3:$N$5000, 9, FALSE), "")</f>
        <v/>
      </c>
      <c r="CD711" s="55" t="str">
        <f>IF($BZ711="Ekstra", VLOOKUP($E711, Parameter!$E$3:$N$5000, 10, FALSE), "")</f>
        <v/>
      </c>
      <c r="CE711" s="56">
        <f t="shared" si="287"/>
        <v>0</v>
      </c>
      <c r="CF711" s="55" t="str">
        <f t="shared" si="299"/>
        <v/>
      </c>
      <c r="CG711" s="55" t="str">
        <f t="shared" si="299"/>
        <v/>
      </c>
      <c r="CH711" s="55" t="str">
        <f t="shared" si="289"/>
        <v/>
      </c>
      <c r="CI711" s="55" t="str">
        <f>IF($F711="x.x.x.x.x.x.x", VLOOKUP($C711, Parameter!$A$4:$L$5000, 4, FALSE), "")</f>
        <v/>
      </c>
      <c r="CJ711" s="56">
        <f t="shared" si="290"/>
        <v>0</v>
      </c>
      <c r="CM711" s="4" t="str">
        <f t="shared" si="291"/>
        <v>...-...-.....</v>
      </c>
      <c r="CN711" s="57">
        <f t="shared" si="292"/>
        <v>0</v>
      </c>
      <c r="CO711" s="58">
        <f t="shared" si="293"/>
        <v>0</v>
      </c>
      <c r="CP711" s="4" t="str">
        <f t="shared" si="294"/>
        <v/>
      </c>
      <c r="CQ711" s="4" t="b">
        <f t="shared" si="295"/>
        <v>0</v>
      </c>
      <c r="CR711" s="4" t="str">
        <f t="shared" si="296"/>
        <v/>
      </c>
      <c r="CS711" s="4" t="str">
        <f t="shared" si="297"/>
        <v/>
      </c>
      <c r="CT711" s="91" t="b">
        <f t="shared" si="273"/>
        <v>0</v>
      </c>
    </row>
    <row r="712" spans="1:98" s="4" customFormat="1" x14ac:dyDescent="0.25">
      <c r="A712" s="50" t="str">
        <f t="shared" si="274"/>
        <v>...</v>
      </c>
      <c r="B712" s="50" t="str">
        <f t="shared" si="275"/>
        <v>...</v>
      </c>
      <c r="C712" s="50" t="str">
        <f t="shared" si="276"/>
        <v>.....</v>
      </c>
      <c r="D712" s="50" t="str">
        <f>IF($C712=".....","",_xlfn.IFNA(VLOOKUP($C712, Parameter!$A$4:$L$5000, 3, FALSE), ""))</f>
        <v/>
      </c>
      <c r="E712" s="50" t="str">
        <f t="shared" si="277"/>
        <v>.....</v>
      </c>
      <c r="F712" s="50" t="str">
        <f t="shared" si="278"/>
        <v>......</v>
      </c>
      <c r="G712" s="50" t="str">
        <f t="shared" si="279"/>
        <v>...</v>
      </c>
      <c r="H712" s="40">
        <f>IF(E712=".....", 0, _xlfn.IFNA(VLOOKUP($E712, Parameter2!$A$2:$C$5000, 3, FALSE), 0))</f>
        <v>0</v>
      </c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18" t="str">
        <f>IF(C712=".....","",_xlfn.IFNA(VLOOKUP($C712, Parameter!$A$4:$B$5000, 2, FALSE), "Kode belanja salah :("))</f>
        <v/>
      </c>
      <c r="X712" s="35"/>
      <c r="Y712" s="121"/>
      <c r="Z712" s="17"/>
      <c r="AA712" s="20"/>
      <c r="AB712" s="41" t="str">
        <f>IF($C712=".....","",VLOOKUP($C712, Parameter!$A$4:$L$5000, 6, FALSE))</f>
        <v/>
      </c>
      <c r="AC712" s="41" t="str">
        <f>IF($C712=".....","",VLOOKUP($C712, Parameter!$A$4:$L$5000, 7, FALSE))</f>
        <v/>
      </c>
      <c r="AD712" s="41" t="str">
        <f>IF($C712=".....","",VLOOKUP($C712, Parameter!$A$4:$L$5000, 8, FALSE))</f>
        <v/>
      </c>
      <c r="AE712" s="41" t="str">
        <f>IF($C712=".....","",VLOOKUP($C712, Parameter!$A$4:$L$5000, 9, FALSE))</f>
        <v/>
      </c>
      <c r="AF712" s="41" t="str">
        <f>IF($C712=".....","",VLOOKUP($C712, Parameter!$A$4:$L$5000, 10, FALSE))</f>
        <v/>
      </c>
      <c r="AG712" s="41" t="str">
        <f>IF($C712=".....","",VLOOKUP($C712, Parameter!$A$4:$L$5000, 11, FALSE))</f>
        <v/>
      </c>
      <c r="AH712" s="41" t="str">
        <f>IF($C712="..0.0.0.000","",_xlfn.IFNA(VLOOKUP($C712, Parameter!$A$4:$L$5000, 12, FALSE), ""))</f>
        <v/>
      </c>
      <c r="AI712" s="39"/>
      <c r="AJ712" s="39"/>
      <c r="AK712" s="39"/>
      <c r="AL712" s="39"/>
      <c r="AM712" s="39"/>
      <c r="AN712" s="39"/>
      <c r="AO712" s="39"/>
      <c r="AP712" s="41" t="str">
        <f>IF(F712="......", "", _xlfn.IFNA(VLOOKUP(F712, Parameter2!$D$2:$E$15000, 2, FALSE), "Kode aset salah :("))</f>
        <v/>
      </c>
      <c r="AQ712" s="39"/>
      <c r="AR712" s="51"/>
      <c r="AS712" s="52"/>
      <c r="AT712" s="53">
        <f t="shared" si="280"/>
        <v>0</v>
      </c>
      <c r="AU712" s="39" t="str">
        <f t="shared" si="281"/>
        <v/>
      </c>
      <c r="AV712" s="39" t="str">
        <f t="shared" si="282"/>
        <v/>
      </c>
      <c r="AW712" s="39" t="str">
        <f t="shared" si="283"/>
        <v/>
      </c>
      <c r="AX712" s="39" t="str">
        <f t="shared" si="284"/>
        <v/>
      </c>
      <c r="AY712" s="41" t="str">
        <f>IF(G712="...", "", VLOOKUP(G712, UPB!$A$3:$B$5000, 2, FALSE))</f>
        <v/>
      </c>
      <c r="AZ712" s="84"/>
      <c r="BA712" s="76"/>
      <c r="BB712" s="65"/>
      <c r="BC712" s="65"/>
      <c r="BD712" s="54"/>
      <c r="BE712" s="65"/>
      <c r="BF712" s="65"/>
      <c r="BG712" s="65"/>
      <c r="BH712" s="65"/>
      <c r="BI712" s="65"/>
      <c r="BJ712" s="65"/>
      <c r="BK712" s="65"/>
      <c r="BL712" s="65"/>
      <c r="BM712" s="65"/>
      <c r="BN712" s="70"/>
      <c r="BO712" s="65"/>
      <c r="BP712" s="65"/>
      <c r="BQ712" s="65"/>
      <c r="BR712" s="65"/>
      <c r="BS712" s="65"/>
      <c r="BT712" s="65"/>
      <c r="BU712" s="55" t="str">
        <f>IF(AND($D712 &lt;&gt; "", $D712 &lt;&gt; $E712, $F712 &lt;&gt; "x.x.x.x.x.x.x"), VLOOKUP($E712, Parameter!$E$3:$N$5000, 9, FALSE), "")</f>
        <v/>
      </c>
      <c r="BV712" s="55" t="str">
        <f>IF(AND($D712 &lt;&gt; "", $D712 &lt;&gt; $E712, $F712 &lt;&gt; "x.x.x.x.x.x.x"), VLOOKUP($E712, Parameter!$E$3:$N$5000, 10, FALSE), "")</f>
        <v/>
      </c>
      <c r="BW712" s="55" t="str">
        <f>IF(AND($D712 &lt;&gt; "", $D712 &lt;&gt; $E712, $F712 &lt;&gt; "x.x.x.x.x.x.x"), VLOOKUP($C712, Parameter!$A$4:$L$5000, 3, FALSE), "")</f>
        <v/>
      </c>
      <c r="BX712" s="55" t="str">
        <f>IF(AND($D712 &lt;&gt; "", $D712 &lt;&gt; $E712, $F712 &lt;&gt; "x.x.x.x.x.x.x"), VLOOKUP($C712, Parameter!$A$4:$L$5000, 4, FALSE), "")</f>
        <v/>
      </c>
      <c r="BY712" s="56">
        <f t="shared" si="285"/>
        <v>0</v>
      </c>
      <c r="BZ712" s="55" t="str">
        <f t="shared" si="286"/>
        <v>Intra</v>
      </c>
      <c r="CA712" s="55" t="str">
        <f>IF($BZ712="Ekstra", Parameter3!$B$2, "")</f>
        <v/>
      </c>
      <c r="CB712" s="55" t="str">
        <f>IF($BZ712="Ekstra", Parameter3!$C$2, "")</f>
        <v/>
      </c>
      <c r="CC712" s="55" t="str">
        <f>IF($BZ712="Ekstra", VLOOKUP($E712, Parameter!$E$3:$N$5000, 9, FALSE), "")</f>
        <v/>
      </c>
      <c r="CD712" s="55" t="str">
        <f>IF($BZ712="Ekstra", VLOOKUP($E712, Parameter!$E$3:$N$5000, 10, FALSE), "")</f>
        <v/>
      </c>
      <c r="CE712" s="56">
        <f t="shared" si="287"/>
        <v>0</v>
      </c>
      <c r="CF712" s="55" t="str">
        <f t="shared" ref="CF712:CG731" si="300">IF($F712="x.x.x.x.x.x.x", "x.x.x.x.x.x", "")</f>
        <v/>
      </c>
      <c r="CG712" s="55" t="str">
        <f t="shared" si="300"/>
        <v/>
      </c>
      <c r="CH712" s="55" t="str">
        <f t="shared" si="289"/>
        <v/>
      </c>
      <c r="CI712" s="55" t="str">
        <f>IF($F712="x.x.x.x.x.x.x", VLOOKUP($C712, Parameter!$A$4:$L$5000, 4, FALSE), "")</f>
        <v/>
      </c>
      <c r="CJ712" s="56">
        <f t="shared" si="290"/>
        <v>0</v>
      </c>
      <c r="CM712" s="4" t="str">
        <f t="shared" si="291"/>
        <v>...-...-.....</v>
      </c>
      <c r="CN712" s="57">
        <f t="shared" si="292"/>
        <v>0</v>
      </c>
      <c r="CO712" s="58">
        <f t="shared" si="293"/>
        <v>0</v>
      </c>
      <c r="CP712" s="4" t="str">
        <f t="shared" si="294"/>
        <v/>
      </c>
      <c r="CQ712" s="4" t="b">
        <f t="shared" si="295"/>
        <v>0</v>
      </c>
      <c r="CR712" s="4" t="str">
        <f t="shared" si="296"/>
        <v/>
      </c>
      <c r="CS712" s="4" t="str">
        <f t="shared" si="297"/>
        <v/>
      </c>
      <c r="CT712" s="91" t="b">
        <f t="shared" si="273"/>
        <v>0</v>
      </c>
    </row>
    <row r="713" spans="1:98" s="4" customFormat="1" x14ac:dyDescent="0.25">
      <c r="A713" s="50" t="str">
        <f t="shared" si="274"/>
        <v>...</v>
      </c>
      <c r="B713" s="50" t="str">
        <f t="shared" si="275"/>
        <v>...</v>
      </c>
      <c r="C713" s="50" t="str">
        <f t="shared" si="276"/>
        <v>.....</v>
      </c>
      <c r="D713" s="50" t="str">
        <f>IF($C713=".....","",_xlfn.IFNA(VLOOKUP($C713, Parameter!$A$4:$L$5000, 3, FALSE), ""))</f>
        <v/>
      </c>
      <c r="E713" s="50" t="str">
        <f t="shared" si="277"/>
        <v>.....</v>
      </c>
      <c r="F713" s="50" t="str">
        <f t="shared" si="278"/>
        <v>......</v>
      </c>
      <c r="G713" s="50" t="str">
        <f t="shared" si="279"/>
        <v>...</v>
      </c>
      <c r="H713" s="40">
        <f>IF(E713=".....", 0, _xlfn.IFNA(VLOOKUP($E713, Parameter2!$A$2:$C$5000, 3, FALSE), 0))</f>
        <v>0</v>
      </c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18" t="str">
        <f>IF(C713=".....","",_xlfn.IFNA(VLOOKUP($C713, Parameter!$A$4:$B$5000, 2, FALSE), "Kode belanja salah :("))</f>
        <v/>
      </c>
      <c r="X713" s="35"/>
      <c r="Y713" s="121"/>
      <c r="Z713" s="17"/>
      <c r="AA713" s="20"/>
      <c r="AB713" s="41" t="str">
        <f>IF($C713=".....","",VLOOKUP($C713, Parameter!$A$4:$L$5000, 6, FALSE))</f>
        <v/>
      </c>
      <c r="AC713" s="41" t="str">
        <f>IF($C713=".....","",VLOOKUP($C713, Parameter!$A$4:$L$5000, 7, FALSE))</f>
        <v/>
      </c>
      <c r="AD713" s="41" t="str">
        <f>IF($C713=".....","",VLOOKUP($C713, Parameter!$A$4:$L$5000, 8, FALSE))</f>
        <v/>
      </c>
      <c r="AE713" s="41" t="str">
        <f>IF($C713=".....","",VLOOKUP($C713, Parameter!$A$4:$L$5000, 9, FALSE))</f>
        <v/>
      </c>
      <c r="AF713" s="41" t="str">
        <f>IF($C713=".....","",VLOOKUP($C713, Parameter!$A$4:$L$5000, 10, FALSE))</f>
        <v/>
      </c>
      <c r="AG713" s="41" t="str">
        <f>IF($C713=".....","",VLOOKUP($C713, Parameter!$A$4:$L$5000, 11, FALSE))</f>
        <v/>
      </c>
      <c r="AH713" s="41" t="str">
        <f>IF($C713="..0.0.0.000","",_xlfn.IFNA(VLOOKUP($C713, Parameter!$A$4:$L$5000, 12, FALSE), ""))</f>
        <v/>
      </c>
      <c r="AI713" s="39"/>
      <c r="AJ713" s="39"/>
      <c r="AK713" s="39"/>
      <c r="AL713" s="39"/>
      <c r="AM713" s="39"/>
      <c r="AN713" s="39"/>
      <c r="AO713" s="39"/>
      <c r="AP713" s="41" t="str">
        <f>IF(F713="......", "", _xlfn.IFNA(VLOOKUP(F713, Parameter2!$D$2:$E$15000, 2, FALSE), "Kode aset salah :("))</f>
        <v/>
      </c>
      <c r="AQ713" s="39"/>
      <c r="AR713" s="51"/>
      <c r="AS713" s="52"/>
      <c r="AT713" s="53">
        <f t="shared" si="280"/>
        <v>0</v>
      </c>
      <c r="AU713" s="39" t="str">
        <f t="shared" si="281"/>
        <v/>
      </c>
      <c r="AV713" s="39" t="str">
        <f t="shared" si="282"/>
        <v/>
      </c>
      <c r="AW713" s="39" t="str">
        <f t="shared" si="283"/>
        <v/>
      </c>
      <c r="AX713" s="39" t="str">
        <f t="shared" si="284"/>
        <v/>
      </c>
      <c r="AY713" s="41" t="str">
        <f>IF(G713="...", "", VLOOKUP(G713, UPB!$A$3:$B$5000, 2, FALSE))</f>
        <v/>
      </c>
      <c r="AZ713" s="84"/>
      <c r="BA713" s="76"/>
      <c r="BB713" s="65"/>
      <c r="BC713" s="65"/>
      <c r="BD713" s="54"/>
      <c r="BE713" s="65"/>
      <c r="BF713" s="65"/>
      <c r="BG713" s="65"/>
      <c r="BH713" s="65"/>
      <c r="BI713" s="65"/>
      <c r="BJ713" s="65"/>
      <c r="BK713" s="65"/>
      <c r="BL713" s="65"/>
      <c r="BM713" s="65"/>
      <c r="BN713" s="70"/>
      <c r="BO713" s="65"/>
      <c r="BP713" s="65"/>
      <c r="BQ713" s="65"/>
      <c r="BR713" s="65"/>
      <c r="BS713" s="65"/>
      <c r="BT713" s="65"/>
      <c r="BU713" s="55" t="str">
        <f>IF(AND($D713 &lt;&gt; "", $D713 &lt;&gt; $E713, $F713 &lt;&gt; "x.x.x.x.x.x.x"), VLOOKUP($E713, Parameter!$E$3:$N$5000, 9, FALSE), "")</f>
        <v/>
      </c>
      <c r="BV713" s="55" t="str">
        <f>IF(AND($D713 &lt;&gt; "", $D713 &lt;&gt; $E713, $F713 &lt;&gt; "x.x.x.x.x.x.x"), VLOOKUP($E713, Parameter!$E$3:$N$5000, 10, FALSE), "")</f>
        <v/>
      </c>
      <c r="BW713" s="55" t="str">
        <f>IF(AND($D713 &lt;&gt; "", $D713 &lt;&gt; $E713, $F713 &lt;&gt; "x.x.x.x.x.x.x"), VLOOKUP($C713, Parameter!$A$4:$L$5000, 3, FALSE), "")</f>
        <v/>
      </c>
      <c r="BX713" s="55" t="str">
        <f>IF(AND($D713 &lt;&gt; "", $D713 &lt;&gt; $E713, $F713 &lt;&gt; "x.x.x.x.x.x.x"), VLOOKUP($C713, Parameter!$A$4:$L$5000, 4, FALSE), "")</f>
        <v/>
      </c>
      <c r="BY713" s="56">
        <f t="shared" si="285"/>
        <v>0</v>
      </c>
      <c r="BZ713" s="55" t="str">
        <f t="shared" si="286"/>
        <v>Intra</v>
      </c>
      <c r="CA713" s="55" t="str">
        <f>IF($BZ713="Ekstra", Parameter3!$B$2, "")</f>
        <v/>
      </c>
      <c r="CB713" s="55" t="str">
        <f>IF($BZ713="Ekstra", Parameter3!$C$2, "")</f>
        <v/>
      </c>
      <c r="CC713" s="55" t="str">
        <f>IF($BZ713="Ekstra", VLOOKUP($E713, Parameter!$E$3:$N$5000, 9, FALSE), "")</f>
        <v/>
      </c>
      <c r="CD713" s="55" t="str">
        <f>IF($BZ713="Ekstra", VLOOKUP($E713, Parameter!$E$3:$N$5000, 10, FALSE), "")</f>
        <v/>
      </c>
      <c r="CE713" s="56">
        <f t="shared" si="287"/>
        <v>0</v>
      </c>
      <c r="CF713" s="55" t="str">
        <f t="shared" si="300"/>
        <v/>
      </c>
      <c r="CG713" s="55" t="str">
        <f t="shared" si="300"/>
        <v/>
      </c>
      <c r="CH713" s="55" t="str">
        <f t="shared" si="289"/>
        <v/>
      </c>
      <c r="CI713" s="55" t="str">
        <f>IF($F713="x.x.x.x.x.x.x", VLOOKUP($C713, Parameter!$A$4:$L$5000, 4, FALSE), "")</f>
        <v/>
      </c>
      <c r="CJ713" s="56">
        <f t="shared" si="290"/>
        <v>0</v>
      </c>
      <c r="CM713" s="4" t="str">
        <f t="shared" si="291"/>
        <v>...-...-.....</v>
      </c>
      <c r="CN713" s="57">
        <f t="shared" si="292"/>
        <v>0</v>
      </c>
      <c r="CO713" s="58">
        <f t="shared" si="293"/>
        <v>0</v>
      </c>
      <c r="CP713" s="4" t="str">
        <f t="shared" si="294"/>
        <v/>
      </c>
      <c r="CQ713" s="4" t="b">
        <f t="shared" si="295"/>
        <v>0</v>
      </c>
      <c r="CR713" s="4" t="str">
        <f t="shared" si="296"/>
        <v/>
      </c>
      <c r="CS713" s="4" t="str">
        <f t="shared" si="297"/>
        <v/>
      </c>
      <c r="CT713" s="91" t="b">
        <f t="shared" si="273"/>
        <v>0</v>
      </c>
    </row>
    <row r="714" spans="1:98" s="4" customFormat="1" x14ac:dyDescent="0.25">
      <c r="A714" s="50" t="str">
        <f t="shared" si="274"/>
        <v>...</v>
      </c>
      <c r="B714" s="50" t="str">
        <f t="shared" si="275"/>
        <v>...</v>
      </c>
      <c r="C714" s="50" t="str">
        <f t="shared" si="276"/>
        <v>.....</v>
      </c>
      <c r="D714" s="50" t="str">
        <f>IF($C714=".....","",_xlfn.IFNA(VLOOKUP($C714, Parameter!$A$4:$L$5000, 3, FALSE), ""))</f>
        <v/>
      </c>
      <c r="E714" s="50" t="str">
        <f t="shared" si="277"/>
        <v>.....</v>
      </c>
      <c r="F714" s="50" t="str">
        <f t="shared" si="278"/>
        <v>......</v>
      </c>
      <c r="G714" s="50" t="str">
        <f t="shared" si="279"/>
        <v>...</v>
      </c>
      <c r="H714" s="40">
        <f>IF(E714=".....", 0, _xlfn.IFNA(VLOOKUP($E714, Parameter2!$A$2:$C$5000, 3, FALSE), 0))</f>
        <v>0</v>
      </c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18" t="str">
        <f>IF(C714=".....","",_xlfn.IFNA(VLOOKUP($C714, Parameter!$A$4:$B$5000, 2, FALSE), "Kode belanja salah :("))</f>
        <v/>
      </c>
      <c r="X714" s="35"/>
      <c r="Y714" s="121"/>
      <c r="Z714" s="17"/>
      <c r="AA714" s="20"/>
      <c r="AB714" s="41" t="str">
        <f>IF($C714=".....","",VLOOKUP($C714, Parameter!$A$4:$L$5000, 6, FALSE))</f>
        <v/>
      </c>
      <c r="AC714" s="41" t="str">
        <f>IF($C714=".....","",VLOOKUP($C714, Parameter!$A$4:$L$5000, 7, FALSE))</f>
        <v/>
      </c>
      <c r="AD714" s="41" t="str">
        <f>IF($C714=".....","",VLOOKUP($C714, Parameter!$A$4:$L$5000, 8, FALSE))</f>
        <v/>
      </c>
      <c r="AE714" s="41" t="str">
        <f>IF($C714=".....","",VLOOKUP($C714, Parameter!$A$4:$L$5000, 9, FALSE))</f>
        <v/>
      </c>
      <c r="AF714" s="41" t="str">
        <f>IF($C714=".....","",VLOOKUP($C714, Parameter!$A$4:$L$5000, 10, FALSE))</f>
        <v/>
      </c>
      <c r="AG714" s="41" t="str">
        <f>IF($C714=".....","",VLOOKUP($C714, Parameter!$A$4:$L$5000, 11, FALSE))</f>
        <v/>
      </c>
      <c r="AH714" s="41" t="str">
        <f>IF($C714="..0.0.0.000","",_xlfn.IFNA(VLOOKUP($C714, Parameter!$A$4:$L$5000, 12, FALSE), ""))</f>
        <v/>
      </c>
      <c r="AI714" s="39"/>
      <c r="AJ714" s="39"/>
      <c r="AK714" s="39"/>
      <c r="AL714" s="39"/>
      <c r="AM714" s="39"/>
      <c r="AN714" s="39"/>
      <c r="AO714" s="39"/>
      <c r="AP714" s="41" t="str">
        <f>IF(F714="......", "", _xlfn.IFNA(VLOOKUP(F714, Parameter2!$D$2:$E$15000, 2, FALSE), "Kode aset salah :("))</f>
        <v/>
      </c>
      <c r="AQ714" s="39"/>
      <c r="AR714" s="51"/>
      <c r="AS714" s="52"/>
      <c r="AT714" s="53">
        <f t="shared" si="280"/>
        <v>0</v>
      </c>
      <c r="AU714" s="39" t="str">
        <f t="shared" si="281"/>
        <v/>
      </c>
      <c r="AV714" s="39" t="str">
        <f t="shared" si="282"/>
        <v/>
      </c>
      <c r="AW714" s="39" t="str">
        <f t="shared" si="283"/>
        <v/>
      </c>
      <c r="AX714" s="39" t="str">
        <f t="shared" si="284"/>
        <v/>
      </c>
      <c r="AY714" s="41" t="str">
        <f>IF(G714="...", "", VLOOKUP(G714, UPB!$A$3:$B$5000, 2, FALSE))</f>
        <v/>
      </c>
      <c r="AZ714" s="84"/>
      <c r="BA714" s="76"/>
      <c r="BB714" s="65"/>
      <c r="BC714" s="65"/>
      <c r="BD714" s="54"/>
      <c r="BE714" s="65"/>
      <c r="BF714" s="65"/>
      <c r="BG714" s="65"/>
      <c r="BH714" s="65"/>
      <c r="BI714" s="65"/>
      <c r="BJ714" s="65"/>
      <c r="BK714" s="65"/>
      <c r="BL714" s="65"/>
      <c r="BM714" s="65"/>
      <c r="BN714" s="70"/>
      <c r="BO714" s="65"/>
      <c r="BP714" s="65"/>
      <c r="BQ714" s="65"/>
      <c r="BR714" s="65"/>
      <c r="BS714" s="65"/>
      <c r="BT714" s="65"/>
      <c r="BU714" s="55" t="str">
        <f>IF(AND($D714 &lt;&gt; "", $D714 &lt;&gt; $E714, $F714 &lt;&gt; "x.x.x.x.x.x.x"), VLOOKUP($E714, Parameter!$E$3:$N$5000, 9, FALSE), "")</f>
        <v/>
      </c>
      <c r="BV714" s="55" t="str">
        <f>IF(AND($D714 &lt;&gt; "", $D714 &lt;&gt; $E714, $F714 &lt;&gt; "x.x.x.x.x.x.x"), VLOOKUP($E714, Parameter!$E$3:$N$5000, 10, FALSE), "")</f>
        <v/>
      </c>
      <c r="BW714" s="55" t="str">
        <f>IF(AND($D714 &lt;&gt; "", $D714 &lt;&gt; $E714, $F714 &lt;&gt; "x.x.x.x.x.x.x"), VLOOKUP($C714, Parameter!$A$4:$L$5000, 3, FALSE), "")</f>
        <v/>
      </c>
      <c r="BX714" s="55" t="str">
        <f>IF(AND($D714 &lt;&gt; "", $D714 &lt;&gt; $E714, $F714 &lt;&gt; "x.x.x.x.x.x.x"), VLOOKUP($C714, Parameter!$A$4:$L$5000, 4, FALSE), "")</f>
        <v/>
      </c>
      <c r="BY714" s="56">
        <f t="shared" si="285"/>
        <v>0</v>
      </c>
      <c r="BZ714" s="55" t="str">
        <f t="shared" si="286"/>
        <v>Intra</v>
      </c>
      <c r="CA714" s="55" t="str">
        <f>IF($BZ714="Ekstra", Parameter3!$B$2, "")</f>
        <v/>
      </c>
      <c r="CB714" s="55" t="str">
        <f>IF($BZ714="Ekstra", Parameter3!$C$2, "")</f>
        <v/>
      </c>
      <c r="CC714" s="55" t="str">
        <f>IF($BZ714="Ekstra", VLOOKUP($E714, Parameter!$E$3:$N$5000, 9, FALSE), "")</f>
        <v/>
      </c>
      <c r="CD714" s="55" t="str">
        <f>IF($BZ714="Ekstra", VLOOKUP($E714, Parameter!$E$3:$N$5000, 10, FALSE), "")</f>
        <v/>
      </c>
      <c r="CE714" s="56">
        <f t="shared" si="287"/>
        <v>0</v>
      </c>
      <c r="CF714" s="55" t="str">
        <f t="shared" si="300"/>
        <v/>
      </c>
      <c r="CG714" s="55" t="str">
        <f t="shared" si="300"/>
        <v/>
      </c>
      <c r="CH714" s="55" t="str">
        <f t="shared" si="289"/>
        <v/>
      </c>
      <c r="CI714" s="55" t="str">
        <f>IF($F714="x.x.x.x.x.x.x", VLOOKUP($C714, Parameter!$A$4:$L$5000, 4, FALSE), "")</f>
        <v/>
      </c>
      <c r="CJ714" s="56">
        <f t="shared" si="290"/>
        <v>0</v>
      </c>
      <c r="CM714" s="4" t="str">
        <f t="shared" si="291"/>
        <v>...-...-.....</v>
      </c>
      <c r="CN714" s="57">
        <f t="shared" si="292"/>
        <v>0</v>
      </c>
      <c r="CO714" s="58">
        <f t="shared" si="293"/>
        <v>0</v>
      </c>
      <c r="CP714" s="4" t="str">
        <f t="shared" si="294"/>
        <v/>
      </c>
      <c r="CQ714" s="4" t="b">
        <f t="shared" si="295"/>
        <v>0</v>
      </c>
      <c r="CR714" s="4" t="str">
        <f t="shared" si="296"/>
        <v/>
      </c>
      <c r="CS714" s="4" t="str">
        <f t="shared" si="297"/>
        <v/>
      </c>
      <c r="CT714" s="91" t="b">
        <f t="shared" ref="CT714:CT777" si="301">IF(AK714=5, AU714&amp;"~"&amp;AV714&amp;"~"&amp;AW714&amp;"~"&amp;AX714&amp;"~"&amp;AI714&amp;"~"&amp;AJ714&amp;"~"&amp;AK714&amp;"~"&amp;AL714&amp;"~"&amp;AM714&amp;"~"&amp;AN714&amp;"~"&amp;AO714&amp;"~"&amp;AZ714&amp;"~"&amp;IF(ISBLANK(BR714), "-", BR714)&amp;"~"&amp;IF(ISBLANK(BS714), "-", BS714)&amp;"~"&amp;BT714&amp;"~"&amp;AR714&amp;"~"&amp;AT714&amp;"~"&amp;BA714)</f>
        <v>0</v>
      </c>
    </row>
    <row r="715" spans="1:98" s="4" customFormat="1" x14ac:dyDescent="0.25">
      <c r="A715" s="50" t="str">
        <f t="shared" si="274"/>
        <v>...</v>
      </c>
      <c r="B715" s="50" t="str">
        <f t="shared" si="275"/>
        <v>...</v>
      </c>
      <c r="C715" s="50" t="str">
        <f t="shared" si="276"/>
        <v>.....</v>
      </c>
      <c r="D715" s="50" t="str">
        <f>IF($C715=".....","",_xlfn.IFNA(VLOOKUP($C715, Parameter!$A$4:$L$5000, 3, FALSE), ""))</f>
        <v/>
      </c>
      <c r="E715" s="50" t="str">
        <f t="shared" si="277"/>
        <v>.....</v>
      </c>
      <c r="F715" s="50" t="str">
        <f t="shared" si="278"/>
        <v>......</v>
      </c>
      <c r="G715" s="50" t="str">
        <f t="shared" si="279"/>
        <v>...</v>
      </c>
      <c r="H715" s="40">
        <f>IF(E715=".....", 0, _xlfn.IFNA(VLOOKUP($E715, Parameter2!$A$2:$C$5000, 3, FALSE), 0))</f>
        <v>0</v>
      </c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18" t="str">
        <f>IF(C715=".....","",_xlfn.IFNA(VLOOKUP($C715, Parameter!$A$4:$B$5000, 2, FALSE), "Kode belanja salah :("))</f>
        <v/>
      </c>
      <c r="X715" s="35"/>
      <c r="Y715" s="121"/>
      <c r="Z715" s="17"/>
      <c r="AA715" s="20"/>
      <c r="AB715" s="41" t="str">
        <f>IF($C715=".....","",VLOOKUP($C715, Parameter!$A$4:$L$5000, 6, FALSE))</f>
        <v/>
      </c>
      <c r="AC715" s="41" t="str">
        <f>IF($C715=".....","",VLOOKUP($C715, Parameter!$A$4:$L$5000, 7, FALSE))</f>
        <v/>
      </c>
      <c r="AD715" s="41" t="str">
        <f>IF($C715=".....","",VLOOKUP($C715, Parameter!$A$4:$L$5000, 8, FALSE))</f>
        <v/>
      </c>
      <c r="AE715" s="41" t="str">
        <f>IF($C715=".....","",VLOOKUP($C715, Parameter!$A$4:$L$5000, 9, FALSE))</f>
        <v/>
      </c>
      <c r="AF715" s="41" t="str">
        <f>IF($C715=".....","",VLOOKUP($C715, Parameter!$A$4:$L$5000, 10, FALSE))</f>
        <v/>
      </c>
      <c r="AG715" s="41" t="str">
        <f>IF($C715=".....","",VLOOKUP($C715, Parameter!$A$4:$L$5000, 11, FALSE))</f>
        <v/>
      </c>
      <c r="AH715" s="41" t="str">
        <f>IF($C715="..0.0.0.000","",_xlfn.IFNA(VLOOKUP($C715, Parameter!$A$4:$L$5000, 12, FALSE), ""))</f>
        <v/>
      </c>
      <c r="AI715" s="39"/>
      <c r="AJ715" s="39"/>
      <c r="AK715" s="39"/>
      <c r="AL715" s="39"/>
      <c r="AM715" s="39"/>
      <c r="AN715" s="39"/>
      <c r="AO715" s="39"/>
      <c r="AP715" s="41" t="str">
        <f>IF(F715="......", "", _xlfn.IFNA(VLOOKUP(F715, Parameter2!$D$2:$E$15000, 2, FALSE), "Kode aset salah :("))</f>
        <v/>
      </c>
      <c r="AQ715" s="39"/>
      <c r="AR715" s="51"/>
      <c r="AS715" s="52"/>
      <c r="AT715" s="53">
        <f t="shared" si="280"/>
        <v>0</v>
      </c>
      <c r="AU715" s="39" t="str">
        <f t="shared" si="281"/>
        <v/>
      </c>
      <c r="AV715" s="39" t="str">
        <f t="shared" si="282"/>
        <v/>
      </c>
      <c r="AW715" s="39" t="str">
        <f t="shared" si="283"/>
        <v/>
      </c>
      <c r="AX715" s="39" t="str">
        <f t="shared" si="284"/>
        <v/>
      </c>
      <c r="AY715" s="41" t="str">
        <f>IF(G715="...", "", VLOOKUP(G715, UPB!$A$3:$B$5000, 2, FALSE))</f>
        <v/>
      </c>
      <c r="AZ715" s="84"/>
      <c r="BA715" s="76"/>
      <c r="BB715" s="65"/>
      <c r="BC715" s="65"/>
      <c r="BD715" s="54"/>
      <c r="BE715" s="65"/>
      <c r="BF715" s="65"/>
      <c r="BG715" s="65"/>
      <c r="BH715" s="65"/>
      <c r="BI715" s="65"/>
      <c r="BJ715" s="65"/>
      <c r="BK715" s="65"/>
      <c r="BL715" s="65"/>
      <c r="BM715" s="65"/>
      <c r="BN715" s="70"/>
      <c r="BO715" s="65"/>
      <c r="BP715" s="65"/>
      <c r="BQ715" s="65"/>
      <c r="BR715" s="65"/>
      <c r="BS715" s="65"/>
      <c r="BT715" s="65"/>
      <c r="BU715" s="55" t="str">
        <f>IF(AND($D715 &lt;&gt; "", $D715 &lt;&gt; $E715, $F715 &lt;&gt; "x.x.x.x.x.x.x"), VLOOKUP($E715, Parameter!$E$3:$N$5000, 9, FALSE), "")</f>
        <v/>
      </c>
      <c r="BV715" s="55" t="str">
        <f>IF(AND($D715 &lt;&gt; "", $D715 &lt;&gt; $E715, $F715 &lt;&gt; "x.x.x.x.x.x.x"), VLOOKUP($E715, Parameter!$E$3:$N$5000, 10, FALSE), "")</f>
        <v/>
      </c>
      <c r="BW715" s="55" t="str">
        <f>IF(AND($D715 &lt;&gt; "", $D715 &lt;&gt; $E715, $F715 &lt;&gt; "x.x.x.x.x.x.x"), VLOOKUP($C715, Parameter!$A$4:$L$5000, 3, FALSE), "")</f>
        <v/>
      </c>
      <c r="BX715" s="55" t="str">
        <f>IF(AND($D715 &lt;&gt; "", $D715 &lt;&gt; $E715, $F715 &lt;&gt; "x.x.x.x.x.x.x"), VLOOKUP($C715, Parameter!$A$4:$L$5000, 4, FALSE), "")</f>
        <v/>
      </c>
      <c r="BY715" s="56">
        <f t="shared" si="285"/>
        <v>0</v>
      </c>
      <c r="BZ715" s="55" t="str">
        <f t="shared" si="286"/>
        <v>Intra</v>
      </c>
      <c r="CA715" s="55" t="str">
        <f>IF($BZ715="Ekstra", Parameter3!$B$2, "")</f>
        <v/>
      </c>
      <c r="CB715" s="55" t="str">
        <f>IF($BZ715="Ekstra", Parameter3!$C$2, "")</f>
        <v/>
      </c>
      <c r="CC715" s="55" t="str">
        <f>IF($BZ715="Ekstra", VLOOKUP($E715, Parameter!$E$3:$N$5000, 9, FALSE), "")</f>
        <v/>
      </c>
      <c r="CD715" s="55" t="str">
        <f>IF($BZ715="Ekstra", VLOOKUP($E715, Parameter!$E$3:$N$5000, 10, FALSE), "")</f>
        <v/>
      </c>
      <c r="CE715" s="56">
        <f t="shared" si="287"/>
        <v>0</v>
      </c>
      <c r="CF715" s="55" t="str">
        <f t="shared" si="300"/>
        <v/>
      </c>
      <c r="CG715" s="55" t="str">
        <f t="shared" si="300"/>
        <v/>
      </c>
      <c r="CH715" s="55" t="str">
        <f t="shared" si="289"/>
        <v/>
      </c>
      <c r="CI715" s="55" t="str">
        <f>IF($F715="x.x.x.x.x.x.x", VLOOKUP($C715, Parameter!$A$4:$L$5000, 4, FALSE), "")</f>
        <v/>
      </c>
      <c r="CJ715" s="56">
        <f t="shared" si="290"/>
        <v>0</v>
      </c>
      <c r="CM715" s="4" t="str">
        <f t="shared" si="291"/>
        <v>...-...-.....</v>
      </c>
      <c r="CN715" s="57">
        <f t="shared" si="292"/>
        <v>0</v>
      </c>
      <c r="CO715" s="58">
        <f t="shared" si="293"/>
        <v>0</v>
      </c>
      <c r="CP715" s="4" t="str">
        <f t="shared" si="294"/>
        <v/>
      </c>
      <c r="CQ715" s="4" t="b">
        <f t="shared" si="295"/>
        <v>0</v>
      </c>
      <c r="CR715" s="4" t="str">
        <f t="shared" si="296"/>
        <v/>
      </c>
      <c r="CS715" s="4" t="str">
        <f t="shared" si="297"/>
        <v/>
      </c>
      <c r="CT715" s="91" t="b">
        <f t="shared" si="301"/>
        <v>0</v>
      </c>
    </row>
    <row r="716" spans="1:98" s="4" customFormat="1" x14ac:dyDescent="0.25">
      <c r="A716" s="50" t="str">
        <f t="shared" ref="A716:A779" si="302">I716&amp;"."&amp;J716&amp;"."&amp;K716&amp;"."&amp;L716</f>
        <v>...</v>
      </c>
      <c r="B716" s="50" t="str">
        <f t="shared" ref="B716:B779" si="303">M716&amp;"."&amp;N716&amp;"."&amp;O716&amp;"."&amp;P716</f>
        <v>...</v>
      </c>
      <c r="C716" s="50" t="str">
        <f t="shared" ref="C716:C779" si="304">Q716&amp;"."&amp;R716&amp;"."&amp;S716&amp;"."&amp;T716&amp;"."&amp;U716&amp;"."&amp;V716</f>
        <v>.....</v>
      </c>
      <c r="D716" s="50" t="str">
        <f>IF($C716=".....","",_xlfn.IFNA(VLOOKUP($C716, Parameter!$A$4:$L$5000, 3, FALSE), ""))</f>
        <v/>
      </c>
      <c r="E716" s="50" t="str">
        <f t="shared" ref="E716:E779" si="305">$AI716&amp;"."&amp;$AJ716&amp;"."&amp;$AK716&amp;"."&amp;$AL716&amp;"."&amp;$AM716&amp;"."&amp;$AN716</f>
        <v>.....</v>
      </c>
      <c r="F716" s="50" t="str">
        <f t="shared" ref="F716:F779" si="306">$AI716&amp;"."&amp;$AJ716&amp;"."&amp;$AK716&amp;"."&amp;$AL716&amp;"."&amp;$AM716&amp;"."&amp;$AN716&amp;"."&amp;$AO716</f>
        <v>......</v>
      </c>
      <c r="G716" s="50" t="str">
        <f t="shared" ref="G716:G779" si="307">AU716&amp;"."&amp;AV716&amp;"."&amp;AW716&amp;"."&amp;AX716</f>
        <v>...</v>
      </c>
      <c r="H716" s="40">
        <f>IF(E716=".....", 0, _xlfn.IFNA(VLOOKUP($E716, Parameter2!$A$2:$C$5000, 3, FALSE), 0))</f>
        <v>0</v>
      </c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18" t="str">
        <f>IF(C716=".....","",_xlfn.IFNA(VLOOKUP($C716, Parameter!$A$4:$B$5000, 2, FALSE), "Kode belanja salah :("))</f>
        <v/>
      </c>
      <c r="X716" s="35"/>
      <c r="Y716" s="121"/>
      <c r="Z716" s="17"/>
      <c r="AA716" s="20"/>
      <c r="AB716" s="41" t="str">
        <f>IF($C716=".....","",VLOOKUP($C716, Parameter!$A$4:$L$5000, 6, FALSE))</f>
        <v/>
      </c>
      <c r="AC716" s="41" t="str">
        <f>IF($C716=".....","",VLOOKUP($C716, Parameter!$A$4:$L$5000, 7, FALSE))</f>
        <v/>
      </c>
      <c r="AD716" s="41" t="str">
        <f>IF($C716=".....","",VLOOKUP($C716, Parameter!$A$4:$L$5000, 8, FALSE))</f>
        <v/>
      </c>
      <c r="AE716" s="41" t="str">
        <f>IF($C716=".....","",VLOOKUP($C716, Parameter!$A$4:$L$5000, 9, FALSE))</f>
        <v/>
      </c>
      <c r="AF716" s="41" t="str">
        <f>IF($C716=".....","",VLOOKUP($C716, Parameter!$A$4:$L$5000, 10, FALSE))</f>
        <v/>
      </c>
      <c r="AG716" s="41" t="str">
        <f>IF($C716=".....","",VLOOKUP($C716, Parameter!$A$4:$L$5000, 11, FALSE))</f>
        <v/>
      </c>
      <c r="AH716" s="41" t="str">
        <f>IF($C716="..0.0.0.000","",_xlfn.IFNA(VLOOKUP($C716, Parameter!$A$4:$L$5000, 12, FALSE), ""))</f>
        <v/>
      </c>
      <c r="AI716" s="39"/>
      <c r="AJ716" s="39"/>
      <c r="AK716" s="39"/>
      <c r="AL716" s="39"/>
      <c r="AM716" s="39"/>
      <c r="AN716" s="39"/>
      <c r="AO716" s="39"/>
      <c r="AP716" s="41" t="str">
        <f>IF(F716="......", "", _xlfn.IFNA(VLOOKUP(F716, Parameter2!$D$2:$E$15000, 2, FALSE), "Kode aset salah :("))</f>
        <v/>
      </c>
      <c r="AQ716" s="39"/>
      <c r="AR716" s="51"/>
      <c r="AS716" s="52"/>
      <c r="AT716" s="53">
        <f t="shared" ref="AT716:AT779" si="308">IF(OR(ISBLANK(AR716), AR716=0), 0, AS716/AR716)</f>
        <v>0</v>
      </c>
      <c r="AU716" s="39" t="str">
        <f t="shared" ref="AU716:AU779" si="309">IF(ISBLANK($AI716), "", $I$1)</f>
        <v/>
      </c>
      <c r="AV716" s="39" t="str">
        <f t="shared" ref="AV716:AV779" si="310">IF(ISBLANK($AI716), "", $J$1)</f>
        <v/>
      </c>
      <c r="AW716" s="39" t="str">
        <f t="shared" ref="AW716:AW779" si="311">IF(ISBLANK($AI716), "", $K$1)</f>
        <v/>
      </c>
      <c r="AX716" s="39" t="str">
        <f t="shared" ref="AX716:AX779" si="312">IF(ISBLANK($AI716), "", $L$1)</f>
        <v/>
      </c>
      <c r="AY716" s="41" t="str">
        <f>IF(G716="...", "", VLOOKUP(G716, UPB!$A$3:$B$5000, 2, FALSE))</f>
        <v/>
      </c>
      <c r="AZ716" s="84"/>
      <c r="BA716" s="76"/>
      <c r="BB716" s="65"/>
      <c r="BC716" s="65"/>
      <c r="BD716" s="54"/>
      <c r="BE716" s="65"/>
      <c r="BF716" s="65"/>
      <c r="BG716" s="65"/>
      <c r="BH716" s="65"/>
      <c r="BI716" s="65"/>
      <c r="BJ716" s="65"/>
      <c r="BK716" s="65"/>
      <c r="BL716" s="65"/>
      <c r="BM716" s="65"/>
      <c r="BN716" s="70"/>
      <c r="BO716" s="65"/>
      <c r="BP716" s="65"/>
      <c r="BQ716" s="65"/>
      <c r="BR716" s="65"/>
      <c r="BS716" s="65"/>
      <c r="BT716" s="65"/>
      <c r="BU716" s="55" t="str">
        <f>IF(AND($D716 &lt;&gt; "", $D716 &lt;&gt; $E716, $F716 &lt;&gt; "x.x.x.x.x.x.x"), VLOOKUP($E716, Parameter!$E$3:$N$5000, 9, FALSE), "")</f>
        <v/>
      </c>
      <c r="BV716" s="55" t="str">
        <f>IF(AND($D716 &lt;&gt; "", $D716 &lt;&gt; $E716, $F716 &lt;&gt; "x.x.x.x.x.x.x"), VLOOKUP($E716, Parameter!$E$3:$N$5000, 10, FALSE), "")</f>
        <v/>
      </c>
      <c r="BW716" s="55" t="str">
        <f>IF(AND($D716 &lt;&gt; "", $D716 &lt;&gt; $E716, $F716 &lt;&gt; "x.x.x.x.x.x.x"), VLOOKUP($C716, Parameter!$A$4:$L$5000, 3, FALSE), "")</f>
        <v/>
      </c>
      <c r="BX716" s="55" t="str">
        <f>IF(AND($D716 &lt;&gt; "", $D716 &lt;&gt; $E716, $F716 &lt;&gt; "x.x.x.x.x.x.x"), VLOOKUP($C716, Parameter!$A$4:$L$5000, 4, FALSE), "")</f>
        <v/>
      </c>
      <c r="BY716" s="56">
        <f t="shared" ref="BY716:BY779" si="313">IF(AND($D716 &lt;&gt; "", $D716 &lt;&gt; $E716, $F716 &lt;&gt; "x.x.x.x.x.x.x"), $AS716, 0)</f>
        <v>0</v>
      </c>
      <c r="BZ716" s="55" t="str">
        <f t="shared" ref="BZ716:BZ779" si="314">IF(AT716&lt;H716, "Ekstra", "Intra")</f>
        <v>Intra</v>
      </c>
      <c r="CA716" s="55" t="str">
        <f>IF($BZ716="Ekstra", Parameter3!$B$2, "")</f>
        <v/>
      </c>
      <c r="CB716" s="55" t="str">
        <f>IF($BZ716="Ekstra", Parameter3!$C$2, "")</f>
        <v/>
      </c>
      <c r="CC716" s="55" t="str">
        <f>IF($BZ716="Ekstra", VLOOKUP($E716, Parameter!$E$3:$N$5000, 9, FALSE), "")</f>
        <v/>
      </c>
      <c r="CD716" s="55" t="str">
        <f>IF($BZ716="Ekstra", VLOOKUP($E716, Parameter!$E$3:$N$5000, 10, FALSE), "")</f>
        <v/>
      </c>
      <c r="CE716" s="56">
        <f t="shared" ref="CE716:CE779" si="315">IF($BZ716="Ekstra", $AS716, 0)</f>
        <v>0</v>
      </c>
      <c r="CF716" s="55" t="str">
        <f t="shared" si="300"/>
        <v/>
      </c>
      <c r="CG716" s="55" t="str">
        <f t="shared" si="300"/>
        <v/>
      </c>
      <c r="CH716" s="55" t="str">
        <f t="shared" ref="CH716:CH779" si="316">IF($F716="x.x.x.x.x.x.x", D716, "")</f>
        <v/>
      </c>
      <c r="CI716" s="55" t="str">
        <f>IF($F716="x.x.x.x.x.x.x", VLOOKUP($C716, Parameter!$A$4:$L$5000, 4, FALSE), "")</f>
        <v/>
      </c>
      <c r="CJ716" s="56">
        <f t="shared" ref="CJ716:CJ779" si="317">IF($F716="x.x.x.x.x.x.x", $AS716, 0)</f>
        <v>0</v>
      </c>
      <c r="CM716" s="4" t="str">
        <f t="shared" ref="CM716:CM779" si="318">A716&amp;"-"&amp;B716&amp;"-"&amp;C716</f>
        <v>...-...-.....</v>
      </c>
      <c r="CN716" s="57">
        <f t="shared" ref="CN716:CN779" si="319">AA716</f>
        <v>0</v>
      </c>
      <c r="CO716" s="58">
        <f t="shared" ref="CO716:CO779" si="320">AS716</f>
        <v>0</v>
      </c>
      <c r="CP716" s="4" t="str">
        <f t="shared" ref="CP716:CP779" si="321">IF($AK716=1, AU716&amp;"~"&amp;AV716&amp;"~"&amp;AW716&amp;"~"&amp;AX716&amp;"~"&amp;AI716&amp;"~"&amp;AJ716&amp;"~"&amp;AK716&amp;"~"&amp;AL716&amp;"~"&amp;AM716&amp;"~"&amp;AN716&amp;"~"&amp;AO716&amp;"~"&amp;AZ716&amp;"~"&amp;BB716&amp;"~"&amp;BC716&amp;"~"&amp;BD716&amp;"~"&amp;BE716&amp;"~"&amp;AR716&amp;"~"&amp;AT716&amp;"~"&amp;BF716, "")</f>
        <v/>
      </c>
      <c r="CQ716" s="4" t="b">
        <f t="shared" ref="CQ716:CQ779" si="322">IF($AK716=2, AU716&amp;"~"&amp;AV716&amp;"~"&amp;AW716&amp;"~"&amp;AX716&amp;"~"&amp;AI716&amp;"~"&amp;AJ716&amp;"~"&amp;AK716&amp;"~"&amp;AL716&amp;"~"&amp;AM716&amp;"~"&amp;AN716&amp;"~"&amp;AO716&amp;"~"&amp;AZ716&amp;"~"&amp;IF(ISBLANK(BG716), "-", BG716)&amp;"~"&amp;IF(ISBLANK(BH716), "-", BH716)&amp;"~"&amp;IF(ISBLANK(BI716), "-", BI716)&amp;"~"&amp;IF(ISBLANK(BJ716), "-", BJ716)&amp;"~"&amp;IF(ISBLANK(BK716), "-", BK716)&amp;"~Pembelian~"&amp;AR716&amp;"~"&amp;AT716&amp; "~"&amp;BA716)</f>
        <v>0</v>
      </c>
      <c r="CR716" s="4" t="str">
        <f t="shared" ref="CR716:CR779" si="323">IF(AK716=3, AU716&amp;"~"&amp;AV716&amp;"~"&amp;AW716&amp;"~"&amp;AX716&amp;"~"&amp;AI716&amp;"~"&amp;AJ716&amp;"~"&amp;AK716&amp;"~"&amp;AL716&amp;"~"&amp;AM716&amp;"~"&amp;AN716&amp;"~"&amp;AO716&amp;"~"&amp;AZ716&amp;"~"&amp;BL716&amp;"~"&amp;BM716&amp;"~"&amp;AR716&amp;"~"&amp;AT716&amp;"~"&amp;BN716, "")</f>
        <v/>
      </c>
      <c r="CS716" s="4" t="str">
        <f t="shared" ref="CS716:CS779" si="324">IF(AK716=4, AU716&amp;"~"&amp;AV716&amp;"~"&amp;AW716&amp;"~"&amp;AX716&amp;"~"&amp;AI716&amp;"~"&amp;AJ716&amp;"~"&amp;AK716&amp;"~"&amp;AL716&amp;"~"&amp;AM716&amp;"~"&amp;AN716&amp;"~"&amp;AO716&amp;"~"&amp;AZ716&amp;"~"&amp;BO716&amp;"~"&amp;BP716&amp;"~"&amp;AR716&amp;"~"&amp;AT716&amp;"~"&amp;BQ716, "")</f>
        <v/>
      </c>
      <c r="CT716" s="91" t="b">
        <f t="shared" si="301"/>
        <v>0</v>
      </c>
    </row>
    <row r="717" spans="1:98" s="4" customFormat="1" x14ac:dyDescent="0.25">
      <c r="A717" s="50" t="str">
        <f t="shared" si="302"/>
        <v>...</v>
      </c>
      <c r="B717" s="50" t="str">
        <f t="shared" si="303"/>
        <v>...</v>
      </c>
      <c r="C717" s="50" t="str">
        <f t="shared" si="304"/>
        <v>.....</v>
      </c>
      <c r="D717" s="50" t="str">
        <f>IF($C717=".....","",_xlfn.IFNA(VLOOKUP($C717, Parameter!$A$4:$L$5000, 3, FALSE), ""))</f>
        <v/>
      </c>
      <c r="E717" s="50" t="str">
        <f t="shared" si="305"/>
        <v>.....</v>
      </c>
      <c r="F717" s="50" t="str">
        <f t="shared" si="306"/>
        <v>......</v>
      </c>
      <c r="G717" s="50" t="str">
        <f t="shared" si="307"/>
        <v>...</v>
      </c>
      <c r="H717" s="40">
        <f>IF(E717=".....", 0, _xlfn.IFNA(VLOOKUP($E717, Parameter2!$A$2:$C$5000, 3, FALSE), 0))</f>
        <v>0</v>
      </c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18" t="str">
        <f>IF(C717=".....","",_xlfn.IFNA(VLOOKUP($C717, Parameter!$A$4:$B$5000, 2, FALSE), "Kode belanja salah :("))</f>
        <v/>
      </c>
      <c r="X717" s="35"/>
      <c r="Y717" s="121"/>
      <c r="Z717" s="17"/>
      <c r="AA717" s="20"/>
      <c r="AB717" s="41" t="str">
        <f>IF($C717=".....","",VLOOKUP($C717, Parameter!$A$4:$L$5000, 6, FALSE))</f>
        <v/>
      </c>
      <c r="AC717" s="41" t="str">
        <f>IF($C717=".....","",VLOOKUP($C717, Parameter!$A$4:$L$5000, 7, FALSE))</f>
        <v/>
      </c>
      <c r="AD717" s="41" t="str">
        <f>IF($C717=".....","",VLOOKUP($C717, Parameter!$A$4:$L$5000, 8, FALSE))</f>
        <v/>
      </c>
      <c r="AE717" s="41" t="str">
        <f>IF($C717=".....","",VLOOKUP($C717, Parameter!$A$4:$L$5000, 9, FALSE))</f>
        <v/>
      </c>
      <c r="AF717" s="41" t="str">
        <f>IF($C717=".....","",VLOOKUP($C717, Parameter!$A$4:$L$5000, 10, FALSE))</f>
        <v/>
      </c>
      <c r="AG717" s="41" t="str">
        <f>IF($C717=".....","",VLOOKUP($C717, Parameter!$A$4:$L$5000, 11, FALSE))</f>
        <v/>
      </c>
      <c r="AH717" s="41" t="str">
        <f>IF($C717="..0.0.0.000","",_xlfn.IFNA(VLOOKUP($C717, Parameter!$A$4:$L$5000, 12, FALSE), ""))</f>
        <v/>
      </c>
      <c r="AI717" s="39"/>
      <c r="AJ717" s="39"/>
      <c r="AK717" s="39"/>
      <c r="AL717" s="39"/>
      <c r="AM717" s="39"/>
      <c r="AN717" s="39"/>
      <c r="AO717" s="39"/>
      <c r="AP717" s="41" t="str">
        <f>IF(F717="......", "", _xlfn.IFNA(VLOOKUP(F717, Parameter2!$D$2:$E$15000, 2, FALSE), "Kode aset salah :("))</f>
        <v/>
      </c>
      <c r="AQ717" s="39"/>
      <c r="AR717" s="51"/>
      <c r="AS717" s="52"/>
      <c r="AT717" s="53">
        <f t="shared" si="308"/>
        <v>0</v>
      </c>
      <c r="AU717" s="39" t="str">
        <f t="shared" si="309"/>
        <v/>
      </c>
      <c r="AV717" s="39" t="str">
        <f t="shared" si="310"/>
        <v/>
      </c>
      <c r="AW717" s="39" t="str">
        <f t="shared" si="311"/>
        <v/>
      </c>
      <c r="AX717" s="39" t="str">
        <f t="shared" si="312"/>
        <v/>
      </c>
      <c r="AY717" s="41" t="str">
        <f>IF(G717="...", "", VLOOKUP(G717, UPB!$A$3:$B$5000, 2, FALSE))</f>
        <v/>
      </c>
      <c r="AZ717" s="84"/>
      <c r="BA717" s="76"/>
      <c r="BB717" s="65"/>
      <c r="BC717" s="65"/>
      <c r="BD717" s="54"/>
      <c r="BE717" s="65"/>
      <c r="BF717" s="65"/>
      <c r="BG717" s="65"/>
      <c r="BH717" s="65"/>
      <c r="BI717" s="65"/>
      <c r="BJ717" s="65"/>
      <c r="BK717" s="65"/>
      <c r="BL717" s="65"/>
      <c r="BM717" s="65"/>
      <c r="BN717" s="70"/>
      <c r="BO717" s="65"/>
      <c r="BP717" s="65"/>
      <c r="BQ717" s="65"/>
      <c r="BR717" s="65"/>
      <c r="BS717" s="65"/>
      <c r="BT717" s="65"/>
      <c r="BU717" s="55" t="str">
        <f>IF(AND($D717 &lt;&gt; "", $D717 &lt;&gt; $E717, $F717 &lt;&gt; "x.x.x.x.x.x.x"), VLOOKUP($E717, Parameter!$E$3:$N$5000, 9, FALSE), "")</f>
        <v/>
      </c>
      <c r="BV717" s="55" t="str">
        <f>IF(AND($D717 &lt;&gt; "", $D717 &lt;&gt; $E717, $F717 &lt;&gt; "x.x.x.x.x.x.x"), VLOOKUP($E717, Parameter!$E$3:$N$5000, 10, FALSE), "")</f>
        <v/>
      </c>
      <c r="BW717" s="55" t="str">
        <f>IF(AND($D717 &lt;&gt; "", $D717 &lt;&gt; $E717, $F717 &lt;&gt; "x.x.x.x.x.x.x"), VLOOKUP($C717, Parameter!$A$4:$L$5000, 3, FALSE), "")</f>
        <v/>
      </c>
      <c r="BX717" s="55" t="str">
        <f>IF(AND($D717 &lt;&gt; "", $D717 &lt;&gt; $E717, $F717 &lt;&gt; "x.x.x.x.x.x.x"), VLOOKUP($C717, Parameter!$A$4:$L$5000, 4, FALSE), "")</f>
        <v/>
      </c>
      <c r="BY717" s="56">
        <f t="shared" si="313"/>
        <v>0</v>
      </c>
      <c r="BZ717" s="55" t="str">
        <f t="shared" si="314"/>
        <v>Intra</v>
      </c>
      <c r="CA717" s="55" t="str">
        <f>IF($BZ717="Ekstra", Parameter3!$B$2, "")</f>
        <v/>
      </c>
      <c r="CB717" s="55" t="str">
        <f>IF($BZ717="Ekstra", Parameter3!$C$2, "")</f>
        <v/>
      </c>
      <c r="CC717" s="55" t="str">
        <f>IF($BZ717="Ekstra", VLOOKUP($E717, Parameter!$E$3:$N$5000, 9, FALSE), "")</f>
        <v/>
      </c>
      <c r="CD717" s="55" t="str">
        <f>IF($BZ717="Ekstra", VLOOKUP($E717, Parameter!$E$3:$N$5000, 10, FALSE), "")</f>
        <v/>
      </c>
      <c r="CE717" s="56">
        <f t="shared" si="315"/>
        <v>0</v>
      </c>
      <c r="CF717" s="55" t="str">
        <f t="shared" si="300"/>
        <v/>
      </c>
      <c r="CG717" s="55" t="str">
        <f t="shared" si="300"/>
        <v/>
      </c>
      <c r="CH717" s="55" t="str">
        <f t="shared" si="316"/>
        <v/>
      </c>
      <c r="CI717" s="55" t="str">
        <f>IF($F717="x.x.x.x.x.x.x", VLOOKUP($C717, Parameter!$A$4:$L$5000, 4, FALSE), "")</f>
        <v/>
      </c>
      <c r="CJ717" s="56">
        <f t="shared" si="317"/>
        <v>0</v>
      </c>
      <c r="CM717" s="4" t="str">
        <f t="shared" si="318"/>
        <v>...-...-.....</v>
      </c>
      <c r="CN717" s="57">
        <f t="shared" si="319"/>
        <v>0</v>
      </c>
      <c r="CO717" s="58">
        <f t="shared" si="320"/>
        <v>0</v>
      </c>
      <c r="CP717" s="4" t="str">
        <f t="shared" si="321"/>
        <v/>
      </c>
      <c r="CQ717" s="4" t="b">
        <f t="shared" si="322"/>
        <v>0</v>
      </c>
      <c r="CR717" s="4" t="str">
        <f t="shared" si="323"/>
        <v/>
      </c>
      <c r="CS717" s="4" t="str">
        <f t="shared" si="324"/>
        <v/>
      </c>
      <c r="CT717" s="91" t="b">
        <f t="shared" si="301"/>
        <v>0</v>
      </c>
    </row>
    <row r="718" spans="1:98" s="4" customFormat="1" x14ac:dyDescent="0.25">
      <c r="A718" s="50" t="str">
        <f t="shared" si="302"/>
        <v>...</v>
      </c>
      <c r="B718" s="50" t="str">
        <f t="shared" si="303"/>
        <v>...</v>
      </c>
      <c r="C718" s="50" t="str">
        <f t="shared" si="304"/>
        <v>.....</v>
      </c>
      <c r="D718" s="50" t="str">
        <f>IF($C718=".....","",_xlfn.IFNA(VLOOKUP($C718, Parameter!$A$4:$L$5000, 3, FALSE), ""))</f>
        <v/>
      </c>
      <c r="E718" s="50" t="str">
        <f t="shared" si="305"/>
        <v>.....</v>
      </c>
      <c r="F718" s="50" t="str">
        <f t="shared" si="306"/>
        <v>......</v>
      </c>
      <c r="G718" s="50" t="str">
        <f t="shared" si="307"/>
        <v>...</v>
      </c>
      <c r="H718" s="40">
        <f>IF(E718=".....", 0, _xlfn.IFNA(VLOOKUP($E718, Parameter2!$A$2:$C$5000, 3, FALSE), 0))</f>
        <v>0</v>
      </c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18" t="str">
        <f>IF(C718=".....","",_xlfn.IFNA(VLOOKUP($C718, Parameter!$A$4:$B$5000, 2, FALSE), "Kode belanja salah :("))</f>
        <v/>
      </c>
      <c r="X718" s="35"/>
      <c r="Y718" s="121"/>
      <c r="Z718" s="17"/>
      <c r="AA718" s="20"/>
      <c r="AB718" s="41" t="str">
        <f>IF($C718=".....","",VLOOKUP($C718, Parameter!$A$4:$L$5000, 6, FALSE))</f>
        <v/>
      </c>
      <c r="AC718" s="41" t="str">
        <f>IF($C718=".....","",VLOOKUP($C718, Parameter!$A$4:$L$5000, 7, FALSE))</f>
        <v/>
      </c>
      <c r="AD718" s="41" t="str">
        <f>IF($C718=".....","",VLOOKUP($C718, Parameter!$A$4:$L$5000, 8, FALSE))</f>
        <v/>
      </c>
      <c r="AE718" s="41" t="str">
        <f>IF($C718=".....","",VLOOKUP($C718, Parameter!$A$4:$L$5000, 9, FALSE))</f>
        <v/>
      </c>
      <c r="AF718" s="41" t="str">
        <f>IF($C718=".....","",VLOOKUP($C718, Parameter!$A$4:$L$5000, 10, FALSE))</f>
        <v/>
      </c>
      <c r="AG718" s="41" t="str">
        <f>IF($C718=".....","",VLOOKUP($C718, Parameter!$A$4:$L$5000, 11, FALSE))</f>
        <v/>
      </c>
      <c r="AH718" s="41" t="str">
        <f>IF($C718="..0.0.0.000","",_xlfn.IFNA(VLOOKUP($C718, Parameter!$A$4:$L$5000, 12, FALSE), ""))</f>
        <v/>
      </c>
      <c r="AI718" s="39"/>
      <c r="AJ718" s="39"/>
      <c r="AK718" s="39"/>
      <c r="AL718" s="39"/>
      <c r="AM718" s="39"/>
      <c r="AN718" s="39"/>
      <c r="AO718" s="39"/>
      <c r="AP718" s="41" t="str">
        <f>IF(F718="......", "", _xlfn.IFNA(VLOOKUP(F718, Parameter2!$D$2:$E$15000, 2, FALSE), "Kode aset salah :("))</f>
        <v/>
      </c>
      <c r="AQ718" s="39"/>
      <c r="AR718" s="51"/>
      <c r="AS718" s="52"/>
      <c r="AT718" s="53">
        <f t="shared" si="308"/>
        <v>0</v>
      </c>
      <c r="AU718" s="39" t="str">
        <f t="shared" si="309"/>
        <v/>
      </c>
      <c r="AV718" s="39" t="str">
        <f t="shared" si="310"/>
        <v/>
      </c>
      <c r="AW718" s="39" t="str">
        <f t="shared" si="311"/>
        <v/>
      </c>
      <c r="AX718" s="39" t="str">
        <f t="shared" si="312"/>
        <v/>
      </c>
      <c r="AY718" s="41" t="str">
        <f>IF(G718="...", "", VLOOKUP(G718, UPB!$A$3:$B$5000, 2, FALSE))</f>
        <v/>
      </c>
      <c r="AZ718" s="84"/>
      <c r="BA718" s="76"/>
      <c r="BB718" s="65"/>
      <c r="BC718" s="65"/>
      <c r="BD718" s="54"/>
      <c r="BE718" s="65"/>
      <c r="BF718" s="65"/>
      <c r="BG718" s="65"/>
      <c r="BH718" s="65"/>
      <c r="BI718" s="65"/>
      <c r="BJ718" s="65"/>
      <c r="BK718" s="65"/>
      <c r="BL718" s="65"/>
      <c r="BM718" s="65"/>
      <c r="BN718" s="70"/>
      <c r="BO718" s="65"/>
      <c r="BP718" s="65"/>
      <c r="BQ718" s="65"/>
      <c r="BR718" s="65"/>
      <c r="BS718" s="65"/>
      <c r="BT718" s="65"/>
      <c r="BU718" s="55" t="str">
        <f>IF(AND($D718 &lt;&gt; "", $D718 &lt;&gt; $E718, $F718 &lt;&gt; "x.x.x.x.x.x.x"), VLOOKUP($E718, Parameter!$E$3:$N$5000, 9, FALSE), "")</f>
        <v/>
      </c>
      <c r="BV718" s="55" t="str">
        <f>IF(AND($D718 &lt;&gt; "", $D718 &lt;&gt; $E718, $F718 &lt;&gt; "x.x.x.x.x.x.x"), VLOOKUP($E718, Parameter!$E$3:$N$5000, 10, FALSE), "")</f>
        <v/>
      </c>
      <c r="BW718" s="55" t="str">
        <f>IF(AND($D718 &lt;&gt; "", $D718 &lt;&gt; $E718, $F718 &lt;&gt; "x.x.x.x.x.x.x"), VLOOKUP($C718, Parameter!$A$4:$L$5000, 3, FALSE), "")</f>
        <v/>
      </c>
      <c r="BX718" s="55" t="str">
        <f>IF(AND($D718 &lt;&gt; "", $D718 &lt;&gt; $E718, $F718 &lt;&gt; "x.x.x.x.x.x.x"), VLOOKUP($C718, Parameter!$A$4:$L$5000, 4, FALSE), "")</f>
        <v/>
      </c>
      <c r="BY718" s="56">
        <f t="shared" si="313"/>
        <v>0</v>
      </c>
      <c r="BZ718" s="55" t="str">
        <f t="shared" si="314"/>
        <v>Intra</v>
      </c>
      <c r="CA718" s="55" t="str">
        <f>IF($BZ718="Ekstra", Parameter3!$B$2, "")</f>
        <v/>
      </c>
      <c r="CB718" s="55" t="str">
        <f>IF($BZ718="Ekstra", Parameter3!$C$2, "")</f>
        <v/>
      </c>
      <c r="CC718" s="55" t="str">
        <f>IF($BZ718="Ekstra", VLOOKUP($E718, Parameter!$E$3:$N$5000, 9, FALSE), "")</f>
        <v/>
      </c>
      <c r="CD718" s="55" t="str">
        <f>IF($BZ718="Ekstra", VLOOKUP($E718, Parameter!$E$3:$N$5000, 10, FALSE), "")</f>
        <v/>
      </c>
      <c r="CE718" s="56">
        <f t="shared" si="315"/>
        <v>0</v>
      </c>
      <c r="CF718" s="55" t="str">
        <f t="shared" si="300"/>
        <v/>
      </c>
      <c r="CG718" s="55" t="str">
        <f t="shared" si="300"/>
        <v/>
      </c>
      <c r="CH718" s="55" t="str">
        <f t="shared" si="316"/>
        <v/>
      </c>
      <c r="CI718" s="55" t="str">
        <f>IF($F718="x.x.x.x.x.x.x", VLOOKUP($C718, Parameter!$A$4:$L$5000, 4, FALSE), "")</f>
        <v/>
      </c>
      <c r="CJ718" s="56">
        <f t="shared" si="317"/>
        <v>0</v>
      </c>
      <c r="CM718" s="4" t="str">
        <f t="shared" si="318"/>
        <v>...-...-.....</v>
      </c>
      <c r="CN718" s="57">
        <f t="shared" si="319"/>
        <v>0</v>
      </c>
      <c r="CO718" s="58">
        <f t="shared" si="320"/>
        <v>0</v>
      </c>
      <c r="CP718" s="4" t="str">
        <f t="shared" si="321"/>
        <v/>
      </c>
      <c r="CQ718" s="4" t="b">
        <f t="shared" si="322"/>
        <v>0</v>
      </c>
      <c r="CR718" s="4" t="str">
        <f t="shared" si="323"/>
        <v/>
      </c>
      <c r="CS718" s="4" t="str">
        <f t="shared" si="324"/>
        <v/>
      </c>
      <c r="CT718" s="91" t="b">
        <f t="shared" si="301"/>
        <v>0</v>
      </c>
    </row>
    <row r="719" spans="1:98" s="4" customFormat="1" x14ac:dyDescent="0.25">
      <c r="A719" s="50" t="str">
        <f t="shared" si="302"/>
        <v>...</v>
      </c>
      <c r="B719" s="50" t="str">
        <f t="shared" si="303"/>
        <v>...</v>
      </c>
      <c r="C719" s="50" t="str">
        <f t="shared" si="304"/>
        <v>.....</v>
      </c>
      <c r="D719" s="50" t="str">
        <f>IF($C719=".....","",_xlfn.IFNA(VLOOKUP($C719, Parameter!$A$4:$L$5000, 3, FALSE), ""))</f>
        <v/>
      </c>
      <c r="E719" s="50" t="str">
        <f t="shared" si="305"/>
        <v>.....</v>
      </c>
      <c r="F719" s="50" t="str">
        <f t="shared" si="306"/>
        <v>......</v>
      </c>
      <c r="G719" s="50" t="str">
        <f t="shared" si="307"/>
        <v>...</v>
      </c>
      <c r="H719" s="40">
        <f>IF(E719=".....", 0, _xlfn.IFNA(VLOOKUP($E719, Parameter2!$A$2:$C$5000, 3, FALSE), 0))</f>
        <v>0</v>
      </c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18" t="str">
        <f>IF(C719=".....","",_xlfn.IFNA(VLOOKUP($C719, Parameter!$A$4:$B$5000, 2, FALSE), "Kode belanja salah :("))</f>
        <v/>
      </c>
      <c r="X719" s="35"/>
      <c r="Y719" s="121"/>
      <c r="Z719" s="17"/>
      <c r="AA719" s="20"/>
      <c r="AB719" s="41" t="str">
        <f>IF($C719=".....","",VLOOKUP($C719, Parameter!$A$4:$L$5000, 6, FALSE))</f>
        <v/>
      </c>
      <c r="AC719" s="41" t="str">
        <f>IF($C719=".....","",VLOOKUP($C719, Parameter!$A$4:$L$5000, 7, FALSE))</f>
        <v/>
      </c>
      <c r="AD719" s="41" t="str">
        <f>IF($C719=".....","",VLOOKUP($C719, Parameter!$A$4:$L$5000, 8, FALSE))</f>
        <v/>
      </c>
      <c r="AE719" s="41" t="str">
        <f>IF($C719=".....","",VLOOKUP($C719, Parameter!$A$4:$L$5000, 9, FALSE))</f>
        <v/>
      </c>
      <c r="AF719" s="41" t="str">
        <f>IF($C719=".....","",VLOOKUP($C719, Parameter!$A$4:$L$5000, 10, FALSE))</f>
        <v/>
      </c>
      <c r="AG719" s="41" t="str">
        <f>IF($C719=".....","",VLOOKUP($C719, Parameter!$A$4:$L$5000, 11, FALSE))</f>
        <v/>
      </c>
      <c r="AH719" s="41" t="str">
        <f>IF($C719="..0.0.0.000","",_xlfn.IFNA(VLOOKUP($C719, Parameter!$A$4:$L$5000, 12, FALSE), ""))</f>
        <v/>
      </c>
      <c r="AI719" s="39"/>
      <c r="AJ719" s="39"/>
      <c r="AK719" s="39"/>
      <c r="AL719" s="39"/>
      <c r="AM719" s="39"/>
      <c r="AN719" s="39"/>
      <c r="AO719" s="39"/>
      <c r="AP719" s="41" t="str">
        <f>IF(F719="......", "", _xlfn.IFNA(VLOOKUP(F719, Parameter2!$D$2:$E$15000, 2, FALSE), "Kode aset salah :("))</f>
        <v/>
      </c>
      <c r="AQ719" s="39"/>
      <c r="AR719" s="51"/>
      <c r="AS719" s="52"/>
      <c r="AT719" s="53">
        <f t="shared" si="308"/>
        <v>0</v>
      </c>
      <c r="AU719" s="39" t="str">
        <f t="shared" si="309"/>
        <v/>
      </c>
      <c r="AV719" s="39" t="str">
        <f t="shared" si="310"/>
        <v/>
      </c>
      <c r="AW719" s="39" t="str">
        <f t="shared" si="311"/>
        <v/>
      </c>
      <c r="AX719" s="39" t="str">
        <f t="shared" si="312"/>
        <v/>
      </c>
      <c r="AY719" s="41" t="str">
        <f>IF(G719="...", "", VLOOKUP(G719, UPB!$A$3:$B$5000, 2, FALSE))</f>
        <v/>
      </c>
      <c r="AZ719" s="84"/>
      <c r="BA719" s="76"/>
      <c r="BB719" s="65"/>
      <c r="BC719" s="65"/>
      <c r="BD719" s="54"/>
      <c r="BE719" s="65"/>
      <c r="BF719" s="65"/>
      <c r="BG719" s="65"/>
      <c r="BH719" s="65"/>
      <c r="BI719" s="65"/>
      <c r="BJ719" s="65"/>
      <c r="BK719" s="65"/>
      <c r="BL719" s="65"/>
      <c r="BM719" s="65"/>
      <c r="BN719" s="70"/>
      <c r="BO719" s="65"/>
      <c r="BP719" s="65"/>
      <c r="BQ719" s="65"/>
      <c r="BR719" s="65"/>
      <c r="BS719" s="65"/>
      <c r="BT719" s="65"/>
      <c r="BU719" s="55" t="str">
        <f>IF(AND($D719 &lt;&gt; "", $D719 &lt;&gt; $E719, $F719 &lt;&gt; "x.x.x.x.x.x.x"), VLOOKUP($E719, Parameter!$E$3:$N$5000, 9, FALSE), "")</f>
        <v/>
      </c>
      <c r="BV719" s="55" t="str">
        <f>IF(AND($D719 &lt;&gt; "", $D719 &lt;&gt; $E719, $F719 &lt;&gt; "x.x.x.x.x.x.x"), VLOOKUP($E719, Parameter!$E$3:$N$5000, 10, FALSE), "")</f>
        <v/>
      </c>
      <c r="BW719" s="55" t="str">
        <f>IF(AND($D719 &lt;&gt; "", $D719 &lt;&gt; $E719, $F719 &lt;&gt; "x.x.x.x.x.x.x"), VLOOKUP($C719, Parameter!$A$4:$L$5000, 3, FALSE), "")</f>
        <v/>
      </c>
      <c r="BX719" s="55" t="str">
        <f>IF(AND($D719 &lt;&gt; "", $D719 &lt;&gt; $E719, $F719 &lt;&gt; "x.x.x.x.x.x.x"), VLOOKUP($C719, Parameter!$A$4:$L$5000, 4, FALSE), "")</f>
        <v/>
      </c>
      <c r="BY719" s="56">
        <f t="shared" si="313"/>
        <v>0</v>
      </c>
      <c r="BZ719" s="55" t="str">
        <f t="shared" si="314"/>
        <v>Intra</v>
      </c>
      <c r="CA719" s="55" t="str">
        <f>IF($BZ719="Ekstra", Parameter3!$B$2, "")</f>
        <v/>
      </c>
      <c r="CB719" s="55" t="str">
        <f>IF($BZ719="Ekstra", Parameter3!$C$2, "")</f>
        <v/>
      </c>
      <c r="CC719" s="55" t="str">
        <f>IF($BZ719="Ekstra", VLOOKUP($E719, Parameter!$E$3:$N$5000, 9, FALSE), "")</f>
        <v/>
      </c>
      <c r="CD719" s="55" t="str">
        <f>IF($BZ719="Ekstra", VLOOKUP($E719, Parameter!$E$3:$N$5000, 10, FALSE), "")</f>
        <v/>
      </c>
      <c r="CE719" s="56">
        <f t="shared" si="315"/>
        <v>0</v>
      </c>
      <c r="CF719" s="55" t="str">
        <f t="shared" si="300"/>
        <v/>
      </c>
      <c r="CG719" s="55" t="str">
        <f t="shared" si="300"/>
        <v/>
      </c>
      <c r="CH719" s="55" t="str">
        <f t="shared" si="316"/>
        <v/>
      </c>
      <c r="CI719" s="55" t="str">
        <f>IF($F719="x.x.x.x.x.x.x", VLOOKUP($C719, Parameter!$A$4:$L$5000, 4, FALSE), "")</f>
        <v/>
      </c>
      <c r="CJ719" s="56">
        <f t="shared" si="317"/>
        <v>0</v>
      </c>
      <c r="CM719" s="4" t="str">
        <f t="shared" si="318"/>
        <v>...-...-.....</v>
      </c>
      <c r="CN719" s="57">
        <f t="shared" si="319"/>
        <v>0</v>
      </c>
      <c r="CO719" s="58">
        <f t="shared" si="320"/>
        <v>0</v>
      </c>
      <c r="CP719" s="4" t="str">
        <f t="shared" si="321"/>
        <v/>
      </c>
      <c r="CQ719" s="4" t="b">
        <f t="shared" si="322"/>
        <v>0</v>
      </c>
      <c r="CR719" s="4" t="str">
        <f t="shared" si="323"/>
        <v/>
      </c>
      <c r="CS719" s="4" t="str">
        <f t="shared" si="324"/>
        <v/>
      </c>
      <c r="CT719" s="91" t="b">
        <f t="shared" si="301"/>
        <v>0</v>
      </c>
    </row>
    <row r="720" spans="1:98" s="4" customFormat="1" x14ac:dyDescent="0.25">
      <c r="A720" s="50" t="str">
        <f t="shared" si="302"/>
        <v>...</v>
      </c>
      <c r="B720" s="50" t="str">
        <f t="shared" si="303"/>
        <v>...</v>
      </c>
      <c r="C720" s="50" t="str">
        <f t="shared" si="304"/>
        <v>.....</v>
      </c>
      <c r="D720" s="50" t="str">
        <f>IF($C720=".....","",_xlfn.IFNA(VLOOKUP($C720, Parameter!$A$4:$L$5000, 3, FALSE), ""))</f>
        <v/>
      </c>
      <c r="E720" s="50" t="str">
        <f t="shared" si="305"/>
        <v>.....</v>
      </c>
      <c r="F720" s="50" t="str">
        <f t="shared" si="306"/>
        <v>......</v>
      </c>
      <c r="G720" s="50" t="str">
        <f t="shared" si="307"/>
        <v>...</v>
      </c>
      <c r="H720" s="40">
        <f>IF(E720=".....", 0, _xlfn.IFNA(VLOOKUP($E720, Parameter2!$A$2:$C$5000, 3, FALSE), 0))</f>
        <v>0</v>
      </c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18" t="str">
        <f>IF(C720=".....","",_xlfn.IFNA(VLOOKUP($C720, Parameter!$A$4:$B$5000, 2, FALSE), "Kode belanja salah :("))</f>
        <v/>
      </c>
      <c r="X720" s="35"/>
      <c r="Y720" s="121"/>
      <c r="Z720" s="17"/>
      <c r="AA720" s="20"/>
      <c r="AB720" s="41" t="str">
        <f>IF($C720=".....","",VLOOKUP($C720, Parameter!$A$4:$L$5000, 6, FALSE))</f>
        <v/>
      </c>
      <c r="AC720" s="41" t="str">
        <f>IF($C720=".....","",VLOOKUP($C720, Parameter!$A$4:$L$5000, 7, FALSE))</f>
        <v/>
      </c>
      <c r="AD720" s="41" t="str">
        <f>IF($C720=".....","",VLOOKUP($C720, Parameter!$A$4:$L$5000, 8, FALSE))</f>
        <v/>
      </c>
      <c r="AE720" s="41" t="str">
        <f>IF($C720=".....","",VLOOKUP($C720, Parameter!$A$4:$L$5000, 9, FALSE))</f>
        <v/>
      </c>
      <c r="AF720" s="41" t="str">
        <f>IF($C720=".....","",VLOOKUP($C720, Parameter!$A$4:$L$5000, 10, FALSE))</f>
        <v/>
      </c>
      <c r="AG720" s="41" t="str">
        <f>IF($C720=".....","",VLOOKUP($C720, Parameter!$A$4:$L$5000, 11, FALSE))</f>
        <v/>
      </c>
      <c r="AH720" s="41" t="str">
        <f>IF($C720="..0.0.0.000","",_xlfn.IFNA(VLOOKUP($C720, Parameter!$A$4:$L$5000, 12, FALSE), ""))</f>
        <v/>
      </c>
      <c r="AI720" s="39"/>
      <c r="AJ720" s="39"/>
      <c r="AK720" s="39"/>
      <c r="AL720" s="39"/>
      <c r="AM720" s="39"/>
      <c r="AN720" s="39"/>
      <c r="AO720" s="39"/>
      <c r="AP720" s="41" t="str">
        <f>IF(F720="......", "", _xlfn.IFNA(VLOOKUP(F720, Parameter2!$D$2:$E$15000, 2, FALSE), "Kode aset salah :("))</f>
        <v/>
      </c>
      <c r="AQ720" s="39"/>
      <c r="AR720" s="51"/>
      <c r="AS720" s="52"/>
      <c r="AT720" s="53">
        <f t="shared" si="308"/>
        <v>0</v>
      </c>
      <c r="AU720" s="39" t="str">
        <f t="shared" si="309"/>
        <v/>
      </c>
      <c r="AV720" s="39" t="str">
        <f t="shared" si="310"/>
        <v/>
      </c>
      <c r="AW720" s="39" t="str">
        <f t="shared" si="311"/>
        <v/>
      </c>
      <c r="AX720" s="39" t="str">
        <f t="shared" si="312"/>
        <v/>
      </c>
      <c r="AY720" s="41" t="str">
        <f>IF(G720="...", "", VLOOKUP(G720, UPB!$A$3:$B$5000, 2, FALSE))</f>
        <v/>
      </c>
      <c r="AZ720" s="84"/>
      <c r="BA720" s="76"/>
      <c r="BB720" s="65"/>
      <c r="BC720" s="65"/>
      <c r="BD720" s="54"/>
      <c r="BE720" s="65"/>
      <c r="BF720" s="65"/>
      <c r="BG720" s="65"/>
      <c r="BH720" s="65"/>
      <c r="BI720" s="65"/>
      <c r="BJ720" s="65"/>
      <c r="BK720" s="65"/>
      <c r="BL720" s="65"/>
      <c r="BM720" s="65"/>
      <c r="BN720" s="70"/>
      <c r="BO720" s="65"/>
      <c r="BP720" s="65"/>
      <c r="BQ720" s="65"/>
      <c r="BR720" s="65"/>
      <c r="BS720" s="65"/>
      <c r="BT720" s="65"/>
      <c r="BU720" s="55" t="str">
        <f>IF(AND($D720 &lt;&gt; "", $D720 &lt;&gt; $E720, $F720 &lt;&gt; "x.x.x.x.x.x.x"), VLOOKUP($E720, Parameter!$E$3:$N$5000, 9, FALSE), "")</f>
        <v/>
      </c>
      <c r="BV720" s="55" t="str">
        <f>IF(AND($D720 &lt;&gt; "", $D720 &lt;&gt; $E720, $F720 &lt;&gt; "x.x.x.x.x.x.x"), VLOOKUP($E720, Parameter!$E$3:$N$5000, 10, FALSE), "")</f>
        <v/>
      </c>
      <c r="BW720" s="55" t="str">
        <f>IF(AND($D720 &lt;&gt; "", $D720 &lt;&gt; $E720, $F720 &lt;&gt; "x.x.x.x.x.x.x"), VLOOKUP($C720, Parameter!$A$4:$L$5000, 3, FALSE), "")</f>
        <v/>
      </c>
      <c r="BX720" s="55" t="str">
        <f>IF(AND($D720 &lt;&gt; "", $D720 &lt;&gt; $E720, $F720 &lt;&gt; "x.x.x.x.x.x.x"), VLOOKUP($C720, Parameter!$A$4:$L$5000, 4, FALSE), "")</f>
        <v/>
      </c>
      <c r="BY720" s="56">
        <f t="shared" si="313"/>
        <v>0</v>
      </c>
      <c r="BZ720" s="55" t="str">
        <f t="shared" si="314"/>
        <v>Intra</v>
      </c>
      <c r="CA720" s="55" t="str">
        <f>IF($BZ720="Ekstra", Parameter3!$B$2, "")</f>
        <v/>
      </c>
      <c r="CB720" s="55" t="str">
        <f>IF($BZ720="Ekstra", Parameter3!$C$2, "")</f>
        <v/>
      </c>
      <c r="CC720" s="55" t="str">
        <f>IF($BZ720="Ekstra", VLOOKUP($E720, Parameter!$E$3:$N$5000, 9, FALSE), "")</f>
        <v/>
      </c>
      <c r="CD720" s="55" t="str">
        <f>IF($BZ720="Ekstra", VLOOKUP($E720, Parameter!$E$3:$N$5000, 10, FALSE), "")</f>
        <v/>
      </c>
      <c r="CE720" s="56">
        <f t="shared" si="315"/>
        <v>0</v>
      </c>
      <c r="CF720" s="55" t="str">
        <f t="shared" si="300"/>
        <v/>
      </c>
      <c r="CG720" s="55" t="str">
        <f t="shared" si="300"/>
        <v/>
      </c>
      <c r="CH720" s="55" t="str">
        <f t="shared" si="316"/>
        <v/>
      </c>
      <c r="CI720" s="55" t="str">
        <f>IF($F720="x.x.x.x.x.x.x", VLOOKUP($C720, Parameter!$A$4:$L$5000, 4, FALSE), "")</f>
        <v/>
      </c>
      <c r="CJ720" s="56">
        <f t="shared" si="317"/>
        <v>0</v>
      </c>
      <c r="CM720" s="4" t="str">
        <f t="shared" si="318"/>
        <v>...-...-.....</v>
      </c>
      <c r="CN720" s="57">
        <f t="shared" si="319"/>
        <v>0</v>
      </c>
      <c r="CO720" s="58">
        <f t="shared" si="320"/>
        <v>0</v>
      </c>
      <c r="CP720" s="4" t="str">
        <f t="shared" si="321"/>
        <v/>
      </c>
      <c r="CQ720" s="4" t="b">
        <f t="shared" si="322"/>
        <v>0</v>
      </c>
      <c r="CR720" s="4" t="str">
        <f t="shared" si="323"/>
        <v/>
      </c>
      <c r="CS720" s="4" t="str">
        <f t="shared" si="324"/>
        <v/>
      </c>
      <c r="CT720" s="91" t="b">
        <f t="shared" si="301"/>
        <v>0</v>
      </c>
    </row>
    <row r="721" spans="1:98" s="4" customFormat="1" x14ac:dyDescent="0.25">
      <c r="A721" s="50" t="str">
        <f t="shared" si="302"/>
        <v>...</v>
      </c>
      <c r="B721" s="50" t="str">
        <f t="shared" si="303"/>
        <v>...</v>
      </c>
      <c r="C721" s="50" t="str">
        <f t="shared" si="304"/>
        <v>.....</v>
      </c>
      <c r="D721" s="50" t="str">
        <f>IF($C721=".....","",_xlfn.IFNA(VLOOKUP($C721, Parameter!$A$4:$L$5000, 3, FALSE), ""))</f>
        <v/>
      </c>
      <c r="E721" s="50" t="str">
        <f t="shared" si="305"/>
        <v>.....</v>
      </c>
      <c r="F721" s="50" t="str">
        <f t="shared" si="306"/>
        <v>......</v>
      </c>
      <c r="G721" s="50" t="str">
        <f t="shared" si="307"/>
        <v>...</v>
      </c>
      <c r="H721" s="40">
        <f>IF(E721=".....", 0, _xlfn.IFNA(VLOOKUP($E721, Parameter2!$A$2:$C$5000, 3, FALSE), 0))</f>
        <v>0</v>
      </c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18" t="str">
        <f>IF(C721=".....","",_xlfn.IFNA(VLOOKUP($C721, Parameter!$A$4:$B$5000, 2, FALSE), "Kode belanja salah :("))</f>
        <v/>
      </c>
      <c r="X721" s="35"/>
      <c r="Y721" s="121"/>
      <c r="Z721" s="17"/>
      <c r="AA721" s="20"/>
      <c r="AB721" s="41" t="str">
        <f>IF($C721=".....","",VLOOKUP($C721, Parameter!$A$4:$L$5000, 6, FALSE))</f>
        <v/>
      </c>
      <c r="AC721" s="41" t="str">
        <f>IF($C721=".....","",VLOOKUP($C721, Parameter!$A$4:$L$5000, 7, FALSE))</f>
        <v/>
      </c>
      <c r="AD721" s="41" t="str">
        <f>IF($C721=".....","",VLOOKUP($C721, Parameter!$A$4:$L$5000, 8, FALSE))</f>
        <v/>
      </c>
      <c r="AE721" s="41" t="str">
        <f>IF($C721=".....","",VLOOKUP($C721, Parameter!$A$4:$L$5000, 9, FALSE))</f>
        <v/>
      </c>
      <c r="AF721" s="41" t="str">
        <f>IF($C721=".....","",VLOOKUP($C721, Parameter!$A$4:$L$5000, 10, FALSE))</f>
        <v/>
      </c>
      <c r="AG721" s="41" t="str">
        <f>IF($C721=".....","",VLOOKUP($C721, Parameter!$A$4:$L$5000, 11, FALSE))</f>
        <v/>
      </c>
      <c r="AH721" s="41" t="str">
        <f>IF($C721="..0.0.0.000","",_xlfn.IFNA(VLOOKUP($C721, Parameter!$A$4:$L$5000, 12, FALSE), ""))</f>
        <v/>
      </c>
      <c r="AI721" s="39"/>
      <c r="AJ721" s="39"/>
      <c r="AK721" s="39"/>
      <c r="AL721" s="39"/>
      <c r="AM721" s="39"/>
      <c r="AN721" s="39"/>
      <c r="AO721" s="39"/>
      <c r="AP721" s="41" t="str">
        <f>IF(F721="......", "", _xlfn.IFNA(VLOOKUP(F721, Parameter2!$D$2:$E$15000, 2, FALSE), "Kode aset salah :("))</f>
        <v/>
      </c>
      <c r="AQ721" s="39"/>
      <c r="AR721" s="51"/>
      <c r="AS721" s="52"/>
      <c r="AT721" s="53">
        <f t="shared" si="308"/>
        <v>0</v>
      </c>
      <c r="AU721" s="39" t="str">
        <f t="shared" si="309"/>
        <v/>
      </c>
      <c r="AV721" s="39" t="str">
        <f t="shared" si="310"/>
        <v/>
      </c>
      <c r="AW721" s="39" t="str">
        <f t="shared" si="311"/>
        <v/>
      </c>
      <c r="AX721" s="39" t="str">
        <f t="shared" si="312"/>
        <v/>
      </c>
      <c r="AY721" s="41" t="str">
        <f>IF(G721="...", "", VLOOKUP(G721, UPB!$A$3:$B$5000, 2, FALSE))</f>
        <v/>
      </c>
      <c r="AZ721" s="84"/>
      <c r="BA721" s="76"/>
      <c r="BB721" s="65"/>
      <c r="BC721" s="65"/>
      <c r="BD721" s="54"/>
      <c r="BE721" s="65"/>
      <c r="BF721" s="65"/>
      <c r="BG721" s="65"/>
      <c r="BH721" s="65"/>
      <c r="BI721" s="65"/>
      <c r="BJ721" s="65"/>
      <c r="BK721" s="65"/>
      <c r="BL721" s="65"/>
      <c r="BM721" s="65"/>
      <c r="BN721" s="70"/>
      <c r="BO721" s="65"/>
      <c r="BP721" s="65"/>
      <c r="BQ721" s="65"/>
      <c r="BR721" s="65"/>
      <c r="BS721" s="65"/>
      <c r="BT721" s="65"/>
      <c r="BU721" s="55" t="str">
        <f>IF(AND($D721 &lt;&gt; "", $D721 &lt;&gt; $E721, $F721 &lt;&gt; "x.x.x.x.x.x.x"), VLOOKUP($E721, Parameter!$E$3:$N$5000, 9, FALSE), "")</f>
        <v/>
      </c>
      <c r="BV721" s="55" t="str">
        <f>IF(AND($D721 &lt;&gt; "", $D721 &lt;&gt; $E721, $F721 &lt;&gt; "x.x.x.x.x.x.x"), VLOOKUP($E721, Parameter!$E$3:$N$5000, 10, FALSE), "")</f>
        <v/>
      </c>
      <c r="BW721" s="55" t="str">
        <f>IF(AND($D721 &lt;&gt; "", $D721 &lt;&gt; $E721, $F721 &lt;&gt; "x.x.x.x.x.x.x"), VLOOKUP($C721, Parameter!$A$4:$L$5000, 3, FALSE), "")</f>
        <v/>
      </c>
      <c r="BX721" s="55" t="str">
        <f>IF(AND($D721 &lt;&gt; "", $D721 &lt;&gt; $E721, $F721 &lt;&gt; "x.x.x.x.x.x.x"), VLOOKUP($C721, Parameter!$A$4:$L$5000, 4, FALSE), "")</f>
        <v/>
      </c>
      <c r="BY721" s="56">
        <f t="shared" si="313"/>
        <v>0</v>
      </c>
      <c r="BZ721" s="55" t="str">
        <f t="shared" si="314"/>
        <v>Intra</v>
      </c>
      <c r="CA721" s="55" t="str">
        <f>IF($BZ721="Ekstra", Parameter3!$B$2, "")</f>
        <v/>
      </c>
      <c r="CB721" s="55" t="str">
        <f>IF($BZ721="Ekstra", Parameter3!$C$2, "")</f>
        <v/>
      </c>
      <c r="CC721" s="55" t="str">
        <f>IF($BZ721="Ekstra", VLOOKUP($E721, Parameter!$E$3:$N$5000, 9, FALSE), "")</f>
        <v/>
      </c>
      <c r="CD721" s="55" t="str">
        <f>IF($BZ721="Ekstra", VLOOKUP($E721, Parameter!$E$3:$N$5000, 10, FALSE), "")</f>
        <v/>
      </c>
      <c r="CE721" s="56">
        <f t="shared" si="315"/>
        <v>0</v>
      </c>
      <c r="CF721" s="55" t="str">
        <f t="shared" si="300"/>
        <v/>
      </c>
      <c r="CG721" s="55" t="str">
        <f t="shared" si="300"/>
        <v/>
      </c>
      <c r="CH721" s="55" t="str">
        <f t="shared" si="316"/>
        <v/>
      </c>
      <c r="CI721" s="55" t="str">
        <f>IF($F721="x.x.x.x.x.x.x", VLOOKUP($C721, Parameter!$A$4:$L$5000, 4, FALSE), "")</f>
        <v/>
      </c>
      <c r="CJ721" s="56">
        <f t="shared" si="317"/>
        <v>0</v>
      </c>
      <c r="CM721" s="4" t="str">
        <f t="shared" si="318"/>
        <v>...-...-.....</v>
      </c>
      <c r="CN721" s="57">
        <f t="shared" si="319"/>
        <v>0</v>
      </c>
      <c r="CO721" s="58">
        <f t="shared" si="320"/>
        <v>0</v>
      </c>
      <c r="CP721" s="4" t="str">
        <f t="shared" si="321"/>
        <v/>
      </c>
      <c r="CQ721" s="4" t="b">
        <f t="shared" si="322"/>
        <v>0</v>
      </c>
      <c r="CR721" s="4" t="str">
        <f t="shared" si="323"/>
        <v/>
      </c>
      <c r="CS721" s="4" t="str">
        <f t="shared" si="324"/>
        <v/>
      </c>
      <c r="CT721" s="91" t="b">
        <f t="shared" si="301"/>
        <v>0</v>
      </c>
    </row>
    <row r="722" spans="1:98" s="4" customFormat="1" x14ac:dyDescent="0.25">
      <c r="A722" s="50" t="str">
        <f t="shared" si="302"/>
        <v>...</v>
      </c>
      <c r="B722" s="50" t="str">
        <f t="shared" si="303"/>
        <v>...</v>
      </c>
      <c r="C722" s="50" t="str">
        <f t="shared" si="304"/>
        <v>.....</v>
      </c>
      <c r="D722" s="50" t="str">
        <f>IF($C722=".....","",_xlfn.IFNA(VLOOKUP($C722, Parameter!$A$4:$L$5000, 3, FALSE), ""))</f>
        <v/>
      </c>
      <c r="E722" s="50" t="str">
        <f t="shared" si="305"/>
        <v>.....</v>
      </c>
      <c r="F722" s="50" t="str">
        <f t="shared" si="306"/>
        <v>......</v>
      </c>
      <c r="G722" s="50" t="str">
        <f t="shared" si="307"/>
        <v>...</v>
      </c>
      <c r="H722" s="40">
        <f>IF(E722=".....", 0, _xlfn.IFNA(VLOOKUP($E722, Parameter2!$A$2:$C$5000, 3, FALSE), 0))</f>
        <v>0</v>
      </c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18" t="str">
        <f>IF(C722=".....","",_xlfn.IFNA(VLOOKUP($C722, Parameter!$A$4:$B$5000, 2, FALSE), "Kode belanja salah :("))</f>
        <v/>
      </c>
      <c r="X722" s="35"/>
      <c r="Y722" s="121"/>
      <c r="Z722" s="17"/>
      <c r="AA722" s="20"/>
      <c r="AB722" s="41" t="str">
        <f>IF($C722=".....","",VLOOKUP($C722, Parameter!$A$4:$L$5000, 6, FALSE))</f>
        <v/>
      </c>
      <c r="AC722" s="41" t="str">
        <f>IF($C722=".....","",VLOOKUP($C722, Parameter!$A$4:$L$5000, 7, FALSE))</f>
        <v/>
      </c>
      <c r="AD722" s="41" t="str">
        <f>IF($C722=".....","",VLOOKUP($C722, Parameter!$A$4:$L$5000, 8, FALSE))</f>
        <v/>
      </c>
      <c r="AE722" s="41" t="str">
        <f>IF($C722=".....","",VLOOKUP($C722, Parameter!$A$4:$L$5000, 9, FALSE))</f>
        <v/>
      </c>
      <c r="AF722" s="41" t="str">
        <f>IF($C722=".....","",VLOOKUP($C722, Parameter!$A$4:$L$5000, 10, FALSE))</f>
        <v/>
      </c>
      <c r="AG722" s="41" t="str">
        <f>IF($C722=".....","",VLOOKUP($C722, Parameter!$A$4:$L$5000, 11, FALSE))</f>
        <v/>
      </c>
      <c r="AH722" s="41" t="str">
        <f>IF($C722="..0.0.0.000","",_xlfn.IFNA(VLOOKUP($C722, Parameter!$A$4:$L$5000, 12, FALSE), ""))</f>
        <v/>
      </c>
      <c r="AI722" s="39"/>
      <c r="AJ722" s="39"/>
      <c r="AK722" s="39"/>
      <c r="AL722" s="39"/>
      <c r="AM722" s="39"/>
      <c r="AN722" s="39"/>
      <c r="AO722" s="39"/>
      <c r="AP722" s="41" t="str">
        <f>IF(F722="......", "", _xlfn.IFNA(VLOOKUP(F722, Parameter2!$D$2:$E$15000, 2, FALSE), "Kode aset salah :("))</f>
        <v/>
      </c>
      <c r="AQ722" s="39"/>
      <c r="AR722" s="51"/>
      <c r="AS722" s="52"/>
      <c r="AT722" s="53">
        <f t="shared" si="308"/>
        <v>0</v>
      </c>
      <c r="AU722" s="39" t="str">
        <f t="shared" si="309"/>
        <v/>
      </c>
      <c r="AV722" s="39" t="str">
        <f t="shared" si="310"/>
        <v/>
      </c>
      <c r="AW722" s="39" t="str">
        <f t="shared" si="311"/>
        <v/>
      </c>
      <c r="AX722" s="39" t="str">
        <f t="shared" si="312"/>
        <v/>
      </c>
      <c r="AY722" s="41" t="str">
        <f>IF(G722="...", "", VLOOKUP(G722, UPB!$A$3:$B$5000, 2, FALSE))</f>
        <v/>
      </c>
      <c r="AZ722" s="84"/>
      <c r="BA722" s="76"/>
      <c r="BB722" s="65"/>
      <c r="BC722" s="65"/>
      <c r="BD722" s="54"/>
      <c r="BE722" s="65"/>
      <c r="BF722" s="65"/>
      <c r="BG722" s="65"/>
      <c r="BH722" s="65"/>
      <c r="BI722" s="65"/>
      <c r="BJ722" s="65"/>
      <c r="BK722" s="65"/>
      <c r="BL722" s="65"/>
      <c r="BM722" s="65"/>
      <c r="BN722" s="70"/>
      <c r="BO722" s="65"/>
      <c r="BP722" s="65"/>
      <c r="BQ722" s="65"/>
      <c r="BR722" s="65"/>
      <c r="BS722" s="65"/>
      <c r="BT722" s="65"/>
      <c r="BU722" s="55" t="str">
        <f>IF(AND($D722 &lt;&gt; "", $D722 &lt;&gt; $E722, $F722 &lt;&gt; "x.x.x.x.x.x.x"), VLOOKUP($E722, Parameter!$E$3:$N$5000, 9, FALSE), "")</f>
        <v/>
      </c>
      <c r="BV722" s="55" t="str">
        <f>IF(AND($D722 &lt;&gt; "", $D722 &lt;&gt; $E722, $F722 &lt;&gt; "x.x.x.x.x.x.x"), VLOOKUP($E722, Parameter!$E$3:$N$5000, 10, FALSE), "")</f>
        <v/>
      </c>
      <c r="BW722" s="55" t="str">
        <f>IF(AND($D722 &lt;&gt; "", $D722 &lt;&gt; $E722, $F722 &lt;&gt; "x.x.x.x.x.x.x"), VLOOKUP($C722, Parameter!$A$4:$L$5000, 3, FALSE), "")</f>
        <v/>
      </c>
      <c r="BX722" s="55" t="str">
        <f>IF(AND($D722 &lt;&gt; "", $D722 &lt;&gt; $E722, $F722 &lt;&gt; "x.x.x.x.x.x.x"), VLOOKUP($C722, Parameter!$A$4:$L$5000, 4, FALSE), "")</f>
        <v/>
      </c>
      <c r="BY722" s="56">
        <f t="shared" si="313"/>
        <v>0</v>
      </c>
      <c r="BZ722" s="55" t="str">
        <f t="shared" si="314"/>
        <v>Intra</v>
      </c>
      <c r="CA722" s="55" t="str">
        <f>IF($BZ722="Ekstra", Parameter3!$B$2, "")</f>
        <v/>
      </c>
      <c r="CB722" s="55" t="str">
        <f>IF($BZ722="Ekstra", Parameter3!$C$2, "")</f>
        <v/>
      </c>
      <c r="CC722" s="55" t="str">
        <f>IF($BZ722="Ekstra", VLOOKUP($E722, Parameter!$E$3:$N$5000, 9, FALSE), "")</f>
        <v/>
      </c>
      <c r="CD722" s="55" t="str">
        <f>IF($BZ722="Ekstra", VLOOKUP($E722, Parameter!$E$3:$N$5000, 10, FALSE), "")</f>
        <v/>
      </c>
      <c r="CE722" s="56">
        <f t="shared" si="315"/>
        <v>0</v>
      </c>
      <c r="CF722" s="55" t="str">
        <f t="shared" si="300"/>
        <v/>
      </c>
      <c r="CG722" s="55" t="str">
        <f t="shared" si="300"/>
        <v/>
      </c>
      <c r="CH722" s="55" t="str">
        <f t="shared" si="316"/>
        <v/>
      </c>
      <c r="CI722" s="55" t="str">
        <f>IF($F722="x.x.x.x.x.x.x", VLOOKUP($C722, Parameter!$A$4:$L$5000, 4, FALSE), "")</f>
        <v/>
      </c>
      <c r="CJ722" s="56">
        <f t="shared" si="317"/>
        <v>0</v>
      </c>
      <c r="CM722" s="4" t="str">
        <f t="shared" si="318"/>
        <v>...-...-.....</v>
      </c>
      <c r="CN722" s="57">
        <f t="shared" si="319"/>
        <v>0</v>
      </c>
      <c r="CO722" s="58">
        <f t="shared" si="320"/>
        <v>0</v>
      </c>
      <c r="CP722" s="4" t="str">
        <f t="shared" si="321"/>
        <v/>
      </c>
      <c r="CQ722" s="4" t="b">
        <f t="shared" si="322"/>
        <v>0</v>
      </c>
      <c r="CR722" s="4" t="str">
        <f t="shared" si="323"/>
        <v/>
      </c>
      <c r="CS722" s="4" t="str">
        <f t="shared" si="324"/>
        <v/>
      </c>
      <c r="CT722" s="91" t="b">
        <f t="shared" si="301"/>
        <v>0</v>
      </c>
    </row>
    <row r="723" spans="1:98" s="4" customFormat="1" x14ac:dyDescent="0.25">
      <c r="A723" s="50" t="str">
        <f t="shared" si="302"/>
        <v>...</v>
      </c>
      <c r="B723" s="50" t="str">
        <f t="shared" si="303"/>
        <v>...</v>
      </c>
      <c r="C723" s="50" t="str">
        <f t="shared" si="304"/>
        <v>.....</v>
      </c>
      <c r="D723" s="50" t="str">
        <f>IF($C723=".....","",_xlfn.IFNA(VLOOKUP($C723, Parameter!$A$4:$L$5000, 3, FALSE), ""))</f>
        <v/>
      </c>
      <c r="E723" s="50" t="str">
        <f t="shared" si="305"/>
        <v>.....</v>
      </c>
      <c r="F723" s="50" t="str">
        <f t="shared" si="306"/>
        <v>......</v>
      </c>
      <c r="G723" s="50" t="str">
        <f t="shared" si="307"/>
        <v>...</v>
      </c>
      <c r="H723" s="40">
        <f>IF(E723=".....", 0, _xlfn.IFNA(VLOOKUP($E723, Parameter2!$A$2:$C$5000, 3, FALSE), 0))</f>
        <v>0</v>
      </c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18" t="str">
        <f>IF(C723=".....","",_xlfn.IFNA(VLOOKUP($C723, Parameter!$A$4:$B$5000, 2, FALSE), "Kode belanja salah :("))</f>
        <v/>
      </c>
      <c r="X723" s="35"/>
      <c r="Y723" s="121"/>
      <c r="Z723" s="17"/>
      <c r="AA723" s="20"/>
      <c r="AB723" s="41" t="str">
        <f>IF($C723=".....","",VLOOKUP($C723, Parameter!$A$4:$L$5000, 6, FALSE))</f>
        <v/>
      </c>
      <c r="AC723" s="41" t="str">
        <f>IF($C723=".....","",VLOOKUP($C723, Parameter!$A$4:$L$5000, 7, FALSE))</f>
        <v/>
      </c>
      <c r="AD723" s="41" t="str">
        <f>IF($C723=".....","",VLOOKUP($C723, Parameter!$A$4:$L$5000, 8, FALSE))</f>
        <v/>
      </c>
      <c r="AE723" s="41" t="str">
        <f>IF($C723=".....","",VLOOKUP($C723, Parameter!$A$4:$L$5000, 9, FALSE))</f>
        <v/>
      </c>
      <c r="AF723" s="41" t="str">
        <f>IF($C723=".....","",VLOOKUP($C723, Parameter!$A$4:$L$5000, 10, FALSE))</f>
        <v/>
      </c>
      <c r="AG723" s="41" t="str">
        <f>IF($C723=".....","",VLOOKUP($C723, Parameter!$A$4:$L$5000, 11, FALSE))</f>
        <v/>
      </c>
      <c r="AH723" s="41" t="str">
        <f>IF($C723="..0.0.0.000","",_xlfn.IFNA(VLOOKUP($C723, Parameter!$A$4:$L$5000, 12, FALSE), ""))</f>
        <v/>
      </c>
      <c r="AI723" s="39"/>
      <c r="AJ723" s="39"/>
      <c r="AK723" s="39"/>
      <c r="AL723" s="39"/>
      <c r="AM723" s="39"/>
      <c r="AN723" s="39"/>
      <c r="AO723" s="39"/>
      <c r="AP723" s="41" t="str">
        <f>IF(F723="......", "", _xlfn.IFNA(VLOOKUP(F723, Parameter2!$D$2:$E$15000, 2, FALSE), "Kode aset salah :("))</f>
        <v/>
      </c>
      <c r="AQ723" s="39"/>
      <c r="AR723" s="51"/>
      <c r="AS723" s="52"/>
      <c r="AT723" s="53">
        <f t="shared" si="308"/>
        <v>0</v>
      </c>
      <c r="AU723" s="39" t="str">
        <f t="shared" si="309"/>
        <v/>
      </c>
      <c r="AV723" s="39" t="str">
        <f t="shared" si="310"/>
        <v/>
      </c>
      <c r="AW723" s="39" t="str">
        <f t="shared" si="311"/>
        <v/>
      </c>
      <c r="AX723" s="39" t="str">
        <f t="shared" si="312"/>
        <v/>
      </c>
      <c r="AY723" s="41" t="str">
        <f>IF(G723="...", "", VLOOKUP(G723, UPB!$A$3:$B$5000, 2, FALSE))</f>
        <v/>
      </c>
      <c r="AZ723" s="84"/>
      <c r="BA723" s="76"/>
      <c r="BB723" s="65"/>
      <c r="BC723" s="65"/>
      <c r="BD723" s="54"/>
      <c r="BE723" s="65"/>
      <c r="BF723" s="65"/>
      <c r="BG723" s="65"/>
      <c r="BH723" s="65"/>
      <c r="BI723" s="65"/>
      <c r="BJ723" s="65"/>
      <c r="BK723" s="65"/>
      <c r="BL723" s="65"/>
      <c r="BM723" s="65"/>
      <c r="BN723" s="70"/>
      <c r="BO723" s="65"/>
      <c r="BP723" s="65"/>
      <c r="BQ723" s="65"/>
      <c r="BR723" s="65"/>
      <c r="BS723" s="65"/>
      <c r="BT723" s="65"/>
      <c r="BU723" s="55" t="str">
        <f>IF(AND($D723 &lt;&gt; "", $D723 &lt;&gt; $E723, $F723 &lt;&gt; "x.x.x.x.x.x.x"), VLOOKUP($E723, Parameter!$E$3:$N$5000, 9, FALSE), "")</f>
        <v/>
      </c>
      <c r="BV723" s="55" t="str">
        <f>IF(AND($D723 &lt;&gt; "", $D723 &lt;&gt; $E723, $F723 &lt;&gt; "x.x.x.x.x.x.x"), VLOOKUP($E723, Parameter!$E$3:$N$5000, 10, FALSE), "")</f>
        <v/>
      </c>
      <c r="BW723" s="55" t="str">
        <f>IF(AND($D723 &lt;&gt; "", $D723 &lt;&gt; $E723, $F723 &lt;&gt; "x.x.x.x.x.x.x"), VLOOKUP($C723, Parameter!$A$4:$L$5000, 3, FALSE), "")</f>
        <v/>
      </c>
      <c r="BX723" s="55" t="str">
        <f>IF(AND($D723 &lt;&gt; "", $D723 &lt;&gt; $E723, $F723 &lt;&gt; "x.x.x.x.x.x.x"), VLOOKUP($C723, Parameter!$A$4:$L$5000, 4, FALSE), "")</f>
        <v/>
      </c>
      <c r="BY723" s="56">
        <f t="shared" si="313"/>
        <v>0</v>
      </c>
      <c r="BZ723" s="55" t="str">
        <f t="shared" si="314"/>
        <v>Intra</v>
      </c>
      <c r="CA723" s="55" t="str">
        <f>IF($BZ723="Ekstra", Parameter3!$B$2, "")</f>
        <v/>
      </c>
      <c r="CB723" s="55" t="str">
        <f>IF($BZ723="Ekstra", Parameter3!$C$2, "")</f>
        <v/>
      </c>
      <c r="CC723" s="55" t="str">
        <f>IF($BZ723="Ekstra", VLOOKUP($E723, Parameter!$E$3:$N$5000, 9, FALSE), "")</f>
        <v/>
      </c>
      <c r="CD723" s="55" t="str">
        <f>IF($BZ723="Ekstra", VLOOKUP($E723, Parameter!$E$3:$N$5000, 10, FALSE), "")</f>
        <v/>
      </c>
      <c r="CE723" s="56">
        <f t="shared" si="315"/>
        <v>0</v>
      </c>
      <c r="CF723" s="55" t="str">
        <f t="shared" si="300"/>
        <v/>
      </c>
      <c r="CG723" s="55" t="str">
        <f t="shared" si="300"/>
        <v/>
      </c>
      <c r="CH723" s="55" t="str">
        <f t="shared" si="316"/>
        <v/>
      </c>
      <c r="CI723" s="55" t="str">
        <f>IF($F723="x.x.x.x.x.x.x", VLOOKUP($C723, Parameter!$A$4:$L$5000, 4, FALSE), "")</f>
        <v/>
      </c>
      <c r="CJ723" s="56">
        <f t="shared" si="317"/>
        <v>0</v>
      </c>
      <c r="CM723" s="4" t="str">
        <f t="shared" si="318"/>
        <v>...-...-.....</v>
      </c>
      <c r="CN723" s="57">
        <f t="shared" si="319"/>
        <v>0</v>
      </c>
      <c r="CO723" s="58">
        <f t="shared" si="320"/>
        <v>0</v>
      </c>
      <c r="CP723" s="4" t="str">
        <f t="shared" si="321"/>
        <v/>
      </c>
      <c r="CQ723" s="4" t="b">
        <f t="shared" si="322"/>
        <v>0</v>
      </c>
      <c r="CR723" s="4" t="str">
        <f t="shared" si="323"/>
        <v/>
      </c>
      <c r="CS723" s="4" t="str">
        <f t="shared" si="324"/>
        <v/>
      </c>
      <c r="CT723" s="91" t="b">
        <f t="shared" si="301"/>
        <v>0</v>
      </c>
    </row>
    <row r="724" spans="1:98" s="4" customFormat="1" x14ac:dyDescent="0.25">
      <c r="A724" s="50" t="str">
        <f t="shared" si="302"/>
        <v>...</v>
      </c>
      <c r="B724" s="50" t="str">
        <f t="shared" si="303"/>
        <v>...</v>
      </c>
      <c r="C724" s="50" t="str">
        <f t="shared" si="304"/>
        <v>.....</v>
      </c>
      <c r="D724" s="50" t="str">
        <f>IF($C724=".....","",_xlfn.IFNA(VLOOKUP($C724, Parameter!$A$4:$L$5000, 3, FALSE), ""))</f>
        <v/>
      </c>
      <c r="E724" s="50" t="str">
        <f t="shared" si="305"/>
        <v>.....</v>
      </c>
      <c r="F724" s="50" t="str">
        <f t="shared" si="306"/>
        <v>......</v>
      </c>
      <c r="G724" s="50" t="str">
        <f t="shared" si="307"/>
        <v>...</v>
      </c>
      <c r="H724" s="40">
        <f>IF(E724=".....", 0, _xlfn.IFNA(VLOOKUP($E724, Parameter2!$A$2:$C$5000, 3, FALSE), 0))</f>
        <v>0</v>
      </c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18" t="str">
        <f>IF(C724=".....","",_xlfn.IFNA(VLOOKUP($C724, Parameter!$A$4:$B$5000, 2, FALSE), "Kode belanja salah :("))</f>
        <v/>
      </c>
      <c r="X724" s="35"/>
      <c r="Y724" s="121"/>
      <c r="Z724" s="17"/>
      <c r="AA724" s="20"/>
      <c r="AB724" s="41" t="str">
        <f>IF($C724=".....","",VLOOKUP($C724, Parameter!$A$4:$L$5000, 6, FALSE))</f>
        <v/>
      </c>
      <c r="AC724" s="41" t="str">
        <f>IF($C724=".....","",VLOOKUP($C724, Parameter!$A$4:$L$5000, 7, FALSE))</f>
        <v/>
      </c>
      <c r="AD724" s="41" t="str">
        <f>IF($C724=".....","",VLOOKUP($C724, Parameter!$A$4:$L$5000, 8, FALSE))</f>
        <v/>
      </c>
      <c r="AE724" s="41" t="str">
        <f>IF($C724=".....","",VLOOKUP($C724, Parameter!$A$4:$L$5000, 9, FALSE))</f>
        <v/>
      </c>
      <c r="AF724" s="41" t="str">
        <f>IF($C724=".....","",VLOOKUP($C724, Parameter!$A$4:$L$5000, 10, FALSE))</f>
        <v/>
      </c>
      <c r="AG724" s="41" t="str">
        <f>IF($C724=".....","",VLOOKUP($C724, Parameter!$A$4:$L$5000, 11, FALSE))</f>
        <v/>
      </c>
      <c r="AH724" s="41" t="str">
        <f>IF($C724="..0.0.0.000","",_xlfn.IFNA(VLOOKUP($C724, Parameter!$A$4:$L$5000, 12, FALSE), ""))</f>
        <v/>
      </c>
      <c r="AI724" s="39"/>
      <c r="AJ724" s="39"/>
      <c r="AK724" s="39"/>
      <c r="AL724" s="39"/>
      <c r="AM724" s="39"/>
      <c r="AN724" s="39"/>
      <c r="AO724" s="39"/>
      <c r="AP724" s="41" t="str">
        <f>IF(F724="......", "", _xlfn.IFNA(VLOOKUP(F724, Parameter2!$D$2:$E$15000, 2, FALSE), "Kode aset salah :("))</f>
        <v/>
      </c>
      <c r="AQ724" s="39"/>
      <c r="AR724" s="51"/>
      <c r="AS724" s="52"/>
      <c r="AT724" s="53">
        <f t="shared" si="308"/>
        <v>0</v>
      </c>
      <c r="AU724" s="39" t="str">
        <f t="shared" si="309"/>
        <v/>
      </c>
      <c r="AV724" s="39" t="str">
        <f t="shared" si="310"/>
        <v/>
      </c>
      <c r="AW724" s="39" t="str">
        <f t="shared" si="311"/>
        <v/>
      </c>
      <c r="AX724" s="39" t="str">
        <f t="shared" si="312"/>
        <v/>
      </c>
      <c r="AY724" s="41" t="str">
        <f>IF(G724="...", "", VLOOKUP(G724, UPB!$A$3:$B$5000, 2, FALSE))</f>
        <v/>
      </c>
      <c r="AZ724" s="84"/>
      <c r="BA724" s="76"/>
      <c r="BB724" s="65"/>
      <c r="BC724" s="65"/>
      <c r="BD724" s="54"/>
      <c r="BE724" s="65"/>
      <c r="BF724" s="65"/>
      <c r="BG724" s="65"/>
      <c r="BH724" s="65"/>
      <c r="BI724" s="65"/>
      <c r="BJ724" s="65"/>
      <c r="BK724" s="65"/>
      <c r="BL724" s="65"/>
      <c r="BM724" s="65"/>
      <c r="BN724" s="70"/>
      <c r="BO724" s="65"/>
      <c r="BP724" s="65"/>
      <c r="BQ724" s="65"/>
      <c r="BR724" s="65"/>
      <c r="BS724" s="65"/>
      <c r="BT724" s="65"/>
      <c r="BU724" s="55" t="str">
        <f>IF(AND($D724 &lt;&gt; "", $D724 &lt;&gt; $E724, $F724 &lt;&gt; "x.x.x.x.x.x.x"), VLOOKUP($E724, Parameter!$E$3:$N$5000, 9, FALSE), "")</f>
        <v/>
      </c>
      <c r="BV724" s="55" t="str">
        <f>IF(AND($D724 &lt;&gt; "", $D724 &lt;&gt; $E724, $F724 &lt;&gt; "x.x.x.x.x.x.x"), VLOOKUP($E724, Parameter!$E$3:$N$5000, 10, FALSE), "")</f>
        <v/>
      </c>
      <c r="BW724" s="55" t="str">
        <f>IF(AND($D724 &lt;&gt; "", $D724 &lt;&gt; $E724, $F724 &lt;&gt; "x.x.x.x.x.x.x"), VLOOKUP($C724, Parameter!$A$4:$L$5000, 3, FALSE), "")</f>
        <v/>
      </c>
      <c r="BX724" s="55" t="str">
        <f>IF(AND($D724 &lt;&gt; "", $D724 &lt;&gt; $E724, $F724 &lt;&gt; "x.x.x.x.x.x.x"), VLOOKUP($C724, Parameter!$A$4:$L$5000, 4, FALSE), "")</f>
        <v/>
      </c>
      <c r="BY724" s="56">
        <f t="shared" si="313"/>
        <v>0</v>
      </c>
      <c r="BZ724" s="55" t="str">
        <f t="shared" si="314"/>
        <v>Intra</v>
      </c>
      <c r="CA724" s="55" t="str">
        <f>IF($BZ724="Ekstra", Parameter3!$B$2, "")</f>
        <v/>
      </c>
      <c r="CB724" s="55" t="str">
        <f>IF($BZ724="Ekstra", Parameter3!$C$2, "")</f>
        <v/>
      </c>
      <c r="CC724" s="55" t="str">
        <f>IF($BZ724="Ekstra", VLOOKUP($E724, Parameter!$E$3:$N$5000, 9, FALSE), "")</f>
        <v/>
      </c>
      <c r="CD724" s="55" t="str">
        <f>IF($BZ724="Ekstra", VLOOKUP($E724, Parameter!$E$3:$N$5000, 10, FALSE), "")</f>
        <v/>
      </c>
      <c r="CE724" s="56">
        <f t="shared" si="315"/>
        <v>0</v>
      </c>
      <c r="CF724" s="55" t="str">
        <f t="shared" si="300"/>
        <v/>
      </c>
      <c r="CG724" s="55" t="str">
        <f t="shared" si="300"/>
        <v/>
      </c>
      <c r="CH724" s="55" t="str">
        <f t="shared" si="316"/>
        <v/>
      </c>
      <c r="CI724" s="55" t="str">
        <f>IF($F724="x.x.x.x.x.x.x", VLOOKUP($C724, Parameter!$A$4:$L$5000, 4, FALSE), "")</f>
        <v/>
      </c>
      <c r="CJ724" s="56">
        <f t="shared" si="317"/>
        <v>0</v>
      </c>
      <c r="CM724" s="4" t="str">
        <f t="shared" si="318"/>
        <v>...-...-.....</v>
      </c>
      <c r="CN724" s="57">
        <f t="shared" si="319"/>
        <v>0</v>
      </c>
      <c r="CO724" s="58">
        <f t="shared" si="320"/>
        <v>0</v>
      </c>
      <c r="CP724" s="4" t="str">
        <f t="shared" si="321"/>
        <v/>
      </c>
      <c r="CQ724" s="4" t="b">
        <f t="shared" si="322"/>
        <v>0</v>
      </c>
      <c r="CR724" s="4" t="str">
        <f t="shared" si="323"/>
        <v/>
      </c>
      <c r="CS724" s="4" t="str">
        <f t="shared" si="324"/>
        <v/>
      </c>
      <c r="CT724" s="91" t="b">
        <f t="shared" si="301"/>
        <v>0</v>
      </c>
    </row>
    <row r="725" spans="1:98" s="4" customFormat="1" x14ac:dyDescent="0.25">
      <c r="A725" s="50" t="str">
        <f t="shared" si="302"/>
        <v>...</v>
      </c>
      <c r="B725" s="50" t="str">
        <f t="shared" si="303"/>
        <v>...</v>
      </c>
      <c r="C725" s="50" t="str">
        <f t="shared" si="304"/>
        <v>.....</v>
      </c>
      <c r="D725" s="50" t="str">
        <f>IF($C725=".....","",_xlfn.IFNA(VLOOKUP($C725, Parameter!$A$4:$L$5000, 3, FALSE), ""))</f>
        <v/>
      </c>
      <c r="E725" s="50" t="str">
        <f t="shared" si="305"/>
        <v>.....</v>
      </c>
      <c r="F725" s="50" t="str">
        <f t="shared" si="306"/>
        <v>......</v>
      </c>
      <c r="G725" s="50" t="str">
        <f t="shared" si="307"/>
        <v>...</v>
      </c>
      <c r="H725" s="40">
        <f>IF(E725=".....", 0, _xlfn.IFNA(VLOOKUP($E725, Parameter2!$A$2:$C$5000, 3, FALSE), 0))</f>
        <v>0</v>
      </c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18" t="str">
        <f>IF(C725=".....","",_xlfn.IFNA(VLOOKUP($C725, Parameter!$A$4:$B$5000, 2, FALSE), "Kode belanja salah :("))</f>
        <v/>
      </c>
      <c r="X725" s="35"/>
      <c r="Y725" s="121"/>
      <c r="Z725" s="17"/>
      <c r="AA725" s="20"/>
      <c r="AB725" s="41" t="str">
        <f>IF($C725=".....","",VLOOKUP($C725, Parameter!$A$4:$L$5000, 6, FALSE))</f>
        <v/>
      </c>
      <c r="AC725" s="41" t="str">
        <f>IF($C725=".....","",VLOOKUP($C725, Parameter!$A$4:$L$5000, 7, FALSE))</f>
        <v/>
      </c>
      <c r="AD725" s="41" t="str">
        <f>IF($C725=".....","",VLOOKUP($C725, Parameter!$A$4:$L$5000, 8, FALSE))</f>
        <v/>
      </c>
      <c r="AE725" s="41" t="str">
        <f>IF($C725=".....","",VLOOKUP($C725, Parameter!$A$4:$L$5000, 9, FALSE))</f>
        <v/>
      </c>
      <c r="AF725" s="41" t="str">
        <f>IF($C725=".....","",VLOOKUP($C725, Parameter!$A$4:$L$5000, 10, FALSE))</f>
        <v/>
      </c>
      <c r="AG725" s="41" t="str">
        <f>IF($C725=".....","",VLOOKUP($C725, Parameter!$A$4:$L$5000, 11, FALSE))</f>
        <v/>
      </c>
      <c r="AH725" s="41" t="str">
        <f>IF($C725="..0.0.0.000","",_xlfn.IFNA(VLOOKUP($C725, Parameter!$A$4:$L$5000, 12, FALSE), ""))</f>
        <v/>
      </c>
      <c r="AI725" s="39"/>
      <c r="AJ725" s="39"/>
      <c r="AK725" s="39"/>
      <c r="AL725" s="39"/>
      <c r="AM725" s="39"/>
      <c r="AN725" s="39"/>
      <c r="AO725" s="39"/>
      <c r="AP725" s="41" t="str">
        <f>IF(F725="......", "", _xlfn.IFNA(VLOOKUP(F725, Parameter2!$D$2:$E$15000, 2, FALSE), "Kode aset salah :("))</f>
        <v/>
      </c>
      <c r="AQ725" s="39"/>
      <c r="AR725" s="51"/>
      <c r="AS725" s="52"/>
      <c r="AT725" s="53">
        <f t="shared" si="308"/>
        <v>0</v>
      </c>
      <c r="AU725" s="39" t="str">
        <f t="shared" si="309"/>
        <v/>
      </c>
      <c r="AV725" s="39" t="str">
        <f t="shared" si="310"/>
        <v/>
      </c>
      <c r="AW725" s="39" t="str">
        <f t="shared" si="311"/>
        <v/>
      </c>
      <c r="AX725" s="39" t="str">
        <f t="shared" si="312"/>
        <v/>
      </c>
      <c r="AY725" s="41" t="str">
        <f>IF(G725="...", "", VLOOKUP(G725, UPB!$A$3:$B$5000, 2, FALSE))</f>
        <v/>
      </c>
      <c r="AZ725" s="84"/>
      <c r="BA725" s="76"/>
      <c r="BB725" s="65"/>
      <c r="BC725" s="65"/>
      <c r="BD725" s="54"/>
      <c r="BE725" s="65"/>
      <c r="BF725" s="65"/>
      <c r="BG725" s="65"/>
      <c r="BH725" s="65"/>
      <c r="BI725" s="65"/>
      <c r="BJ725" s="65"/>
      <c r="BK725" s="65"/>
      <c r="BL725" s="65"/>
      <c r="BM725" s="65"/>
      <c r="BN725" s="70"/>
      <c r="BO725" s="65"/>
      <c r="BP725" s="65"/>
      <c r="BQ725" s="65"/>
      <c r="BR725" s="65"/>
      <c r="BS725" s="65"/>
      <c r="BT725" s="65"/>
      <c r="BU725" s="55" t="str">
        <f>IF(AND($D725 &lt;&gt; "", $D725 &lt;&gt; $E725, $F725 &lt;&gt; "x.x.x.x.x.x.x"), VLOOKUP($E725, Parameter!$E$3:$N$5000, 9, FALSE), "")</f>
        <v/>
      </c>
      <c r="BV725" s="55" t="str">
        <f>IF(AND($D725 &lt;&gt; "", $D725 &lt;&gt; $E725, $F725 &lt;&gt; "x.x.x.x.x.x.x"), VLOOKUP($E725, Parameter!$E$3:$N$5000, 10, FALSE), "")</f>
        <v/>
      </c>
      <c r="BW725" s="55" t="str">
        <f>IF(AND($D725 &lt;&gt; "", $D725 &lt;&gt; $E725, $F725 &lt;&gt; "x.x.x.x.x.x.x"), VLOOKUP($C725, Parameter!$A$4:$L$5000, 3, FALSE), "")</f>
        <v/>
      </c>
      <c r="BX725" s="55" t="str">
        <f>IF(AND($D725 &lt;&gt; "", $D725 &lt;&gt; $E725, $F725 &lt;&gt; "x.x.x.x.x.x.x"), VLOOKUP($C725, Parameter!$A$4:$L$5000, 4, FALSE), "")</f>
        <v/>
      </c>
      <c r="BY725" s="56">
        <f t="shared" si="313"/>
        <v>0</v>
      </c>
      <c r="BZ725" s="55" t="str">
        <f t="shared" si="314"/>
        <v>Intra</v>
      </c>
      <c r="CA725" s="55" t="str">
        <f>IF($BZ725="Ekstra", Parameter3!$B$2, "")</f>
        <v/>
      </c>
      <c r="CB725" s="55" t="str">
        <f>IF($BZ725="Ekstra", Parameter3!$C$2, "")</f>
        <v/>
      </c>
      <c r="CC725" s="55" t="str">
        <f>IF($BZ725="Ekstra", VLOOKUP($E725, Parameter!$E$3:$N$5000, 9, FALSE), "")</f>
        <v/>
      </c>
      <c r="CD725" s="55" t="str">
        <f>IF($BZ725="Ekstra", VLOOKUP($E725, Parameter!$E$3:$N$5000, 10, FALSE), "")</f>
        <v/>
      </c>
      <c r="CE725" s="56">
        <f t="shared" si="315"/>
        <v>0</v>
      </c>
      <c r="CF725" s="55" t="str">
        <f t="shared" si="300"/>
        <v/>
      </c>
      <c r="CG725" s="55" t="str">
        <f t="shared" si="300"/>
        <v/>
      </c>
      <c r="CH725" s="55" t="str">
        <f t="shared" si="316"/>
        <v/>
      </c>
      <c r="CI725" s="55" t="str">
        <f>IF($F725="x.x.x.x.x.x.x", VLOOKUP($C725, Parameter!$A$4:$L$5000, 4, FALSE), "")</f>
        <v/>
      </c>
      <c r="CJ725" s="56">
        <f t="shared" si="317"/>
        <v>0</v>
      </c>
      <c r="CM725" s="4" t="str">
        <f t="shared" si="318"/>
        <v>...-...-.....</v>
      </c>
      <c r="CN725" s="57">
        <f t="shared" si="319"/>
        <v>0</v>
      </c>
      <c r="CO725" s="58">
        <f t="shared" si="320"/>
        <v>0</v>
      </c>
      <c r="CP725" s="4" t="str">
        <f t="shared" si="321"/>
        <v/>
      </c>
      <c r="CQ725" s="4" t="b">
        <f t="shared" si="322"/>
        <v>0</v>
      </c>
      <c r="CR725" s="4" t="str">
        <f t="shared" si="323"/>
        <v/>
      </c>
      <c r="CS725" s="4" t="str">
        <f t="shared" si="324"/>
        <v/>
      </c>
      <c r="CT725" s="91" t="b">
        <f t="shared" si="301"/>
        <v>0</v>
      </c>
    </row>
    <row r="726" spans="1:98" s="4" customFormat="1" x14ac:dyDescent="0.25">
      <c r="A726" s="50" t="str">
        <f t="shared" si="302"/>
        <v>...</v>
      </c>
      <c r="B726" s="50" t="str">
        <f t="shared" si="303"/>
        <v>...</v>
      </c>
      <c r="C726" s="50" t="str">
        <f t="shared" si="304"/>
        <v>.....</v>
      </c>
      <c r="D726" s="50" t="str">
        <f>IF($C726=".....","",_xlfn.IFNA(VLOOKUP($C726, Parameter!$A$4:$L$5000, 3, FALSE), ""))</f>
        <v/>
      </c>
      <c r="E726" s="50" t="str">
        <f t="shared" si="305"/>
        <v>.....</v>
      </c>
      <c r="F726" s="50" t="str">
        <f t="shared" si="306"/>
        <v>......</v>
      </c>
      <c r="G726" s="50" t="str">
        <f t="shared" si="307"/>
        <v>...</v>
      </c>
      <c r="H726" s="40">
        <f>IF(E726=".....", 0, _xlfn.IFNA(VLOOKUP($E726, Parameter2!$A$2:$C$5000, 3, FALSE), 0))</f>
        <v>0</v>
      </c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18" t="str">
        <f>IF(C726=".....","",_xlfn.IFNA(VLOOKUP($C726, Parameter!$A$4:$B$5000, 2, FALSE), "Kode belanja salah :("))</f>
        <v/>
      </c>
      <c r="X726" s="35"/>
      <c r="Y726" s="121"/>
      <c r="Z726" s="17"/>
      <c r="AA726" s="20"/>
      <c r="AB726" s="41" t="str">
        <f>IF($C726=".....","",VLOOKUP($C726, Parameter!$A$4:$L$5000, 6, FALSE))</f>
        <v/>
      </c>
      <c r="AC726" s="41" t="str">
        <f>IF($C726=".....","",VLOOKUP($C726, Parameter!$A$4:$L$5000, 7, FALSE))</f>
        <v/>
      </c>
      <c r="AD726" s="41" t="str">
        <f>IF($C726=".....","",VLOOKUP($C726, Parameter!$A$4:$L$5000, 8, FALSE))</f>
        <v/>
      </c>
      <c r="AE726" s="41" t="str">
        <f>IF($C726=".....","",VLOOKUP($C726, Parameter!$A$4:$L$5000, 9, FALSE))</f>
        <v/>
      </c>
      <c r="AF726" s="41" t="str">
        <f>IF($C726=".....","",VLOOKUP($C726, Parameter!$A$4:$L$5000, 10, FALSE))</f>
        <v/>
      </c>
      <c r="AG726" s="41" t="str">
        <f>IF($C726=".....","",VLOOKUP($C726, Parameter!$A$4:$L$5000, 11, FALSE))</f>
        <v/>
      </c>
      <c r="AH726" s="41" t="str">
        <f>IF($C726="..0.0.0.000","",_xlfn.IFNA(VLOOKUP($C726, Parameter!$A$4:$L$5000, 12, FALSE), ""))</f>
        <v/>
      </c>
      <c r="AI726" s="39"/>
      <c r="AJ726" s="39"/>
      <c r="AK726" s="39"/>
      <c r="AL726" s="39"/>
      <c r="AM726" s="39"/>
      <c r="AN726" s="39"/>
      <c r="AO726" s="39"/>
      <c r="AP726" s="41" t="str">
        <f>IF(F726="......", "", _xlfn.IFNA(VLOOKUP(F726, Parameter2!$D$2:$E$15000, 2, FALSE), "Kode aset salah :("))</f>
        <v/>
      </c>
      <c r="AQ726" s="39"/>
      <c r="AR726" s="51"/>
      <c r="AS726" s="52"/>
      <c r="AT726" s="53">
        <f t="shared" si="308"/>
        <v>0</v>
      </c>
      <c r="AU726" s="39" t="str">
        <f t="shared" si="309"/>
        <v/>
      </c>
      <c r="AV726" s="39" t="str">
        <f t="shared" si="310"/>
        <v/>
      </c>
      <c r="AW726" s="39" t="str">
        <f t="shared" si="311"/>
        <v/>
      </c>
      <c r="AX726" s="39" t="str">
        <f t="shared" si="312"/>
        <v/>
      </c>
      <c r="AY726" s="41" t="str">
        <f>IF(G726="...", "", VLOOKUP(G726, UPB!$A$3:$B$5000, 2, FALSE))</f>
        <v/>
      </c>
      <c r="AZ726" s="84"/>
      <c r="BA726" s="76"/>
      <c r="BB726" s="65"/>
      <c r="BC726" s="65"/>
      <c r="BD726" s="54"/>
      <c r="BE726" s="65"/>
      <c r="BF726" s="65"/>
      <c r="BG726" s="65"/>
      <c r="BH726" s="65"/>
      <c r="BI726" s="65"/>
      <c r="BJ726" s="65"/>
      <c r="BK726" s="65"/>
      <c r="BL726" s="65"/>
      <c r="BM726" s="65"/>
      <c r="BN726" s="70"/>
      <c r="BO726" s="65"/>
      <c r="BP726" s="65"/>
      <c r="BQ726" s="65"/>
      <c r="BR726" s="65"/>
      <c r="BS726" s="65"/>
      <c r="BT726" s="65"/>
      <c r="BU726" s="55" t="str">
        <f>IF(AND($D726 &lt;&gt; "", $D726 &lt;&gt; $E726, $F726 &lt;&gt; "x.x.x.x.x.x.x"), VLOOKUP($E726, Parameter!$E$3:$N$5000, 9, FALSE), "")</f>
        <v/>
      </c>
      <c r="BV726" s="55" t="str">
        <f>IF(AND($D726 &lt;&gt; "", $D726 &lt;&gt; $E726, $F726 &lt;&gt; "x.x.x.x.x.x.x"), VLOOKUP($E726, Parameter!$E$3:$N$5000, 10, FALSE), "")</f>
        <v/>
      </c>
      <c r="BW726" s="55" t="str">
        <f>IF(AND($D726 &lt;&gt; "", $D726 &lt;&gt; $E726, $F726 &lt;&gt; "x.x.x.x.x.x.x"), VLOOKUP($C726, Parameter!$A$4:$L$5000, 3, FALSE), "")</f>
        <v/>
      </c>
      <c r="BX726" s="55" t="str">
        <f>IF(AND($D726 &lt;&gt; "", $D726 &lt;&gt; $E726, $F726 &lt;&gt; "x.x.x.x.x.x.x"), VLOOKUP($C726, Parameter!$A$4:$L$5000, 4, FALSE), "")</f>
        <v/>
      </c>
      <c r="BY726" s="56">
        <f t="shared" si="313"/>
        <v>0</v>
      </c>
      <c r="BZ726" s="55" t="str">
        <f t="shared" si="314"/>
        <v>Intra</v>
      </c>
      <c r="CA726" s="55" t="str">
        <f>IF($BZ726="Ekstra", Parameter3!$B$2, "")</f>
        <v/>
      </c>
      <c r="CB726" s="55" t="str">
        <f>IF($BZ726="Ekstra", Parameter3!$C$2, "")</f>
        <v/>
      </c>
      <c r="CC726" s="55" t="str">
        <f>IF($BZ726="Ekstra", VLOOKUP($E726, Parameter!$E$3:$N$5000, 9, FALSE), "")</f>
        <v/>
      </c>
      <c r="CD726" s="55" t="str">
        <f>IF($BZ726="Ekstra", VLOOKUP($E726, Parameter!$E$3:$N$5000, 10, FALSE), "")</f>
        <v/>
      </c>
      <c r="CE726" s="56">
        <f t="shared" si="315"/>
        <v>0</v>
      </c>
      <c r="CF726" s="55" t="str">
        <f t="shared" si="300"/>
        <v/>
      </c>
      <c r="CG726" s="55" t="str">
        <f t="shared" si="300"/>
        <v/>
      </c>
      <c r="CH726" s="55" t="str">
        <f t="shared" si="316"/>
        <v/>
      </c>
      <c r="CI726" s="55" t="str">
        <f>IF($F726="x.x.x.x.x.x.x", VLOOKUP($C726, Parameter!$A$4:$L$5000, 4, FALSE), "")</f>
        <v/>
      </c>
      <c r="CJ726" s="56">
        <f t="shared" si="317"/>
        <v>0</v>
      </c>
      <c r="CM726" s="4" t="str">
        <f t="shared" si="318"/>
        <v>...-...-.....</v>
      </c>
      <c r="CN726" s="57">
        <f t="shared" si="319"/>
        <v>0</v>
      </c>
      <c r="CO726" s="58">
        <f t="shared" si="320"/>
        <v>0</v>
      </c>
      <c r="CP726" s="4" t="str">
        <f t="shared" si="321"/>
        <v/>
      </c>
      <c r="CQ726" s="4" t="b">
        <f t="shared" si="322"/>
        <v>0</v>
      </c>
      <c r="CR726" s="4" t="str">
        <f t="shared" si="323"/>
        <v/>
      </c>
      <c r="CS726" s="4" t="str">
        <f t="shared" si="324"/>
        <v/>
      </c>
      <c r="CT726" s="91" t="b">
        <f t="shared" si="301"/>
        <v>0</v>
      </c>
    </row>
    <row r="727" spans="1:98" s="4" customFormat="1" x14ac:dyDescent="0.25">
      <c r="A727" s="50" t="str">
        <f t="shared" si="302"/>
        <v>...</v>
      </c>
      <c r="B727" s="50" t="str">
        <f t="shared" si="303"/>
        <v>...</v>
      </c>
      <c r="C727" s="50" t="str">
        <f t="shared" si="304"/>
        <v>.....</v>
      </c>
      <c r="D727" s="50" t="str">
        <f>IF($C727=".....","",_xlfn.IFNA(VLOOKUP($C727, Parameter!$A$4:$L$5000, 3, FALSE), ""))</f>
        <v/>
      </c>
      <c r="E727" s="50" t="str">
        <f t="shared" si="305"/>
        <v>.....</v>
      </c>
      <c r="F727" s="50" t="str">
        <f t="shared" si="306"/>
        <v>......</v>
      </c>
      <c r="G727" s="50" t="str">
        <f t="shared" si="307"/>
        <v>...</v>
      </c>
      <c r="H727" s="40">
        <f>IF(E727=".....", 0, _xlfn.IFNA(VLOOKUP($E727, Parameter2!$A$2:$C$5000, 3, FALSE), 0))</f>
        <v>0</v>
      </c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18" t="str">
        <f>IF(C727=".....","",_xlfn.IFNA(VLOOKUP($C727, Parameter!$A$4:$B$5000, 2, FALSE), "Kode belanja salah :("))</f>
        <v/>
      </c>
      <c r="X727" s="35"/>
      <c r="Y727" s="121"/>
      <c r="Z727" s="17"/>
      <c r="AA727" s="20"/>
      <c r="AB727" s="41" t="str">
        <f>IF($C727=".....","",VLOOKUP($C727, Parameter!$A$4:$L$5000, 6, FALSE))</f>
        <v/>
      </c>
      <c r="AC727" s="41" t="str">
        <f>IF($C727=".....","",VLOOKUP($C727, Parameter!$A$4:$L$5000, 7, FALSE))</f>
        <v/>
      </c>
      <c r="AD727" s="41" t="str">
        <f>IF($C727=".....","",VLOOKUP($C727, Parameter!$A$4:$L$5000, 8, FALSE))</f>
        <v/>
      </c>
      <c r="AE727" s="41" t="str">
        <f>IF($C727=".....","",VLOOKUP($C727, Parameter!$A$4:$L$5000, 9, FALSE))</f>
        <v/>
      </c>
      <c r="AF727" s="41" t="str">
        <f>IF($C727=".....","",VLOOKUP($C727, Parameter!$A$4:$L$5000, 10, FALSE))</f>
        <v/>
      </c>
      <c r="AG727" s="41" t="str">
        <f>IF($C727=".....","",VLOOKUP($C727, Parameter!$A$4:$L$5000, 11, FALSE))</f>
        <v/>
      </c>
      <c r="AH727" s="41" t="str">
        <f>IF($C727="..0.0.0.000","",_xlfn.IFNA(VLOOKUP($C727, Parameter!$A$4:$L$5000, 12, FALSE), ""))</f>
        <v/>
      </c>
      <c r="AI727" s="39"/>
      <c r="AJ727" s="39"/>
      <c r="AK727" s="39"/>
      <c r="AL727" s="39"/>
      <c r="AM727" s="39"/>
      <c r="AN727" s="39"/>
      <c r="AO727" s="39"/>
      <c r="AP727" s="41" t="str">
        <f>IF(F727="......", "", _xlfn.IFNA(VLOOKUP(F727, Parameter2!$D$2:$E$15000, 2, FALSE), "Kode aset salah :("))</f>
        <v/>
      </c>
      <c r="AQ727" s="39"/>
      <c r="AR727" s="51"/>
      <c r="AS727" s="52"/>
      <c r="AT727" s="53">
        <f t="shared" si="308"/>
        <v>0</v>
      </c>
      <c r="AU727" s="39" t="str">
        <f t="shared" si="309"/>
        <v/>
      </c>
      <c r="AV727" s="39" t="str">
        <f t="shared" si="310"/>
        <v/>
      </c>
      <c r="AW727" s="39" t="str">
        <f t="shared" si="311"/>
        <v/>
      </c>
      <c r="AX727" s="39" t="str">
        <f t="shared" si="312"/>
        <v/>
      </c>
      <c r="AY727" s="41" t="str">
        <f>IF(G727="...", "", VLOOKUP(G727, UPB!$A$3:$B$5000, 2, FALSE))</f>
        <v/>
      </c>
      <c r="AZ727" s="84"/>
      <c r="BA727" s="76"/>
      <c r="BB727" s="65"/>
      <c r="BC727" s="65"/>
      <c r="BD727" s="54"/>
      <c r="BE727" s="65"/>
      <c r="BF727" s="65"/>
      <c r="BG727" s="65"/>
      <c r="BH727" s="65"/>
      <c r="BI727" s="65"/>
      <c r="BJ727" s="65"/>
      <c r="BK727" s="65"/>
      <c r="BL727" s="65"/>
      <c r="BM727" s="65"/>
      <c r="BN727" s="70"/>
      <c r="BO727" s="65"/>
      <c r="BP727" s="65"/>
      <c r="BQ727" s="65"/>
      <c r="BR727" s="65"/>
      <c r="BS727" s="65"/>
      <c r="BT727" s="65"/>
      <c r="BU727" s="55" t="str">
        <f>IF(AND($D727 &lt;&gt; "", $D727 &lt;&gt; $E727, $F727 &lt;&gt; "x.x.x.x.x.x.x"), VLOOKUP($E727, Parameter!$E$3:$N$5000, 9, FALSE), "")</f>
        <v/>
      </c>
      <c r="BV727" s="55" t="str">
        <f>IF(AND($D727 &lt;&gt; "", $D727 &lt;&gt; $E727, $F727 &lt;&gt; "x.x.x.x.x.x.x"), VLOOKUP($E727, Parameter!$E$3:$N$5000, 10, FALSE), "")</f>
        <v/>
      </c>
      <c r="BW727" s="55" t="str">
        <f>IF(AND($D727 &lt;&gt; "", $D727 &lt;&gt; $E727, $F727 &lt;&gt; "x.x.x.x.x.x.x"), VLOOKUP($C727, Parameter!$A$4:$L$5000, 3, FALSE), "")</f>
        <v/>
      </c>
      <c r="BX727" s="55" t="str">
        <f>IF(AND($D727 &lt;&gt; "", $D727 &lt;&gt; $E727, $F727 &lt;&gt; "x.x.x.x.x.x.x"), VLOOKUP($C727, Parameter!$A$4:$L$5000, 4, FALSE), "")</f>
        <v/>
      </c>
      <c r="BY727" s="56">
        <f t="shared" si="313"/>
        <v>0</v>
      </c>
      <c r="BZ727" s="55" t="str">
        <f t="shared" si="314"/>
        <v>Intra</v>
      </c>
      <c r="CA727" s="55" t="str">
        <f>IF($BZ727="Ekstra", Parameter3!$B$2, "")</f>
        <v/>
      </c>
      <c r="CB727" s="55" t="str">
        <f>IF($BZ727="Ekstra", Parameter3!$C$2, "")</f>
        <v/>
      </c>
      <c r="CC727" s="55" t="str">
        <f>IF($BZ727="Ekstra", VLOOKUP($E727, Parameter!$E$3:$N$5000, 9, FALSE), "")</f>
        <v/>
      </c>
      <c r="CD727" s="55" t="str">
        <f>IF($BZ727="Ekstra", VLOOKUP($E727, Parameter!$E$3:$N$5000, 10, FALSE), "")</f>
        <v/>
      </c>
      <c r="CE727" s="56">
        <f t="shared" si="315"/>
        <v>0</v>
      </c>
      <c r="CF727" s="55" t="str">
        <f t="shared" si="300"/>
        <v/>
      </c>
      <c r="CG727" s="55" t="str">
        <f t="shared" si="300"/>
        <v/>
      </c>
      <c r="CH727" s="55" t="str">
        <f t="shared" si="316"/>
        <v/>
      </c>
      <c r="CI727" s="55" t="str">
        <f>IF($F727="x.x.x.x.x.x.x", VLOOKUP($C727, Parameter!$A$4:$L$5000, 4, FALSE), "")</f>
        <v/>
      </c>
      <c r="CJ727" s="56">
        <f t="shared" si="317"/>
        <v>0</v>
      </c>
      <c r="CM727" s="4" t="str">
        <f t="shared" si="318"/>
        <v>...-...-.....</v>
      </c>
      <c r="CN727" s="57">
        <f t="shared" si="319"/>
        <v>0</v>
      </c>
      <c r="CO727" s="58">
        <f t="shared" si="320"/>
        <v>0</v>
      </c>
      <c r="CP727" s="4" t="str">
        <f t="shared" si="321"/>
        <v/>
      </c>
      <c r="CQ727" s="4" t="b">
        <f t="shared" si="322"/>
        <v>0</v>
      </c>
      <c r="CR727" s="4" t="str">
        <f t="shared" si="323"/>
        <v/>
      </c>
      <c r="CS727" s="4" t="str">
        <f t="shared" si="324"/>
        <v/>
      </c>
      <c r="CT727" s="91" t="b">
        <f t="shared" si="301"/>
        <v>0</v>
      </c>
    </row>
    <row r="728" spans="1:98" s="4" customFormat="1" x14ac:dyDescent="0.25">
      <c r="A728" s="50" t="str">
        <f t="shared" si="302"/>
        <v>...</v>
      </c>
      <c r="B728" s="50" t="str">
        <f t="shared" si="303"/>
        <v>...</v>
      </c>
      <c r="C728" s="50" t="str">
        <f t="shared" si="304"/>
        <v>.....</v>
      </c>
      <c r="D728" s="50" t="str">
        <f>IF($C728=".....","",_xlfn.IFNA(VLOOKUP($C728, Parameter!$A$4:$L$5000, 3, FALSE), ""))</f>
        <v/>
      </c>
      <c r="E728" s="50" t="str">
        <f t="shared" si="305"/>
        <v>.....</v>
      </c>
      <c r="F728" s="50" t="str">
        <f t="shared" si="306"/>
        <v>......</v>
      </c>
      <c r="G728" s="50" t="str">
        <f t="shared" si="307"/>
        <v>...</v>
      </c>
      <c r="H728" s="40">
        <f>IF(E728=".....", 0, _xlfn.IFNA(VLOOKUP($E728, Parameter2!$A$2:$C$5000, 3, FALSE), 0))</f>
        <v>0</v>
      </c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18" t="str">
        <f>IF(C728=".....","",_xlfn.IFNA(VLOOKUP($C728, Parameter!$A$4:$B$5000, 2, FALSE), "Kode belanja salah :("))</f>
        <v/>
      </c>
      <c r="X728" s="35"/>
      <c r="Y728" s="121"/>
      <c r="Z728" s="17"/>
      <c r="AA728" s="20"/>
      <c r="AB728" s="41" t="str">
        <f>IF($C728=".....","",VLOOKUP($C728, Parameter!$A$4:$L$5000, 6, FALSE))</f>
        <v/>
      </c>
      <c r="AC728" s="41" t="str">
        <f>IF($C728=".....","",VLOOKUP($C728, Parameter!$A$4:$L$5000, 7, FALSE))</f>
        <v/>
      </c>
      <c r="AD728" s="41" t="str">
        <f>IF($C728=".....","",VLOOKUP($C728, Parameter!$A$4:$L$5000, 8, FALSE))</f>
        <v/>
      </c>
      <c r="AE728" s="41" t="str">
        <f>IF($C728=".....","",VLOOKUP($C728, Parameter!$A$4:$L$5000, 9, FALSE))</f>
        <v/>
      </c>
      <c r="AF728" s="41" t="str">
        <f>IF($C728=".....","",VLOOKUP($C728, Parameter!$A$4:$L$5000, 10, FALSE))</f>
        <v/>
      </c>
      <c r="AG728" s="41" t="str">
        <f>IF($C728=".....","",VLOOKUP($C728, Parameter!$A$4:$L$5000, 11, FALSE))</f>
        <v/>
      </c>
      <c r="AH728" s="41" t="str">
        <f>IF($C728="..0.0.0.000","",_xlfn.IFNA(VLOOKUP($C728, Parameter!$A$4:$L$5000, 12, FALSE), ""))</f>
        <v/>
      </c>
      <c r="AI728" s="39"/>
      <c r="AJ728" s="39"/>
      <c r="AK728" s="39"/>
      <c r="AL728" s="39"/>
      <c r="AM728" s="39"/>
      <c r="AN728" s="39"/>
      <c r="AO728" s="39"/>
      <c r="AP728" s="41" t="str">
        <f>IF(F728="......", "", _xlfn.IFNA(VLOOKUP(F728, Parameter2!$D$2:$E$15000, 2, FALSE), "Kode aset salah :("))</f>
        <v/>
      </c>
      <c r="AQ728" s="39"/>
      <c r="AR728" s="51"/>
      <c r="AS728" s="52"/>
      <c r="AT728" s="53">
        <f t="shared" si="308"/>
        <v>0</v>
      </c>
      <c r="AU728" s="39" t="str">
        <f t="shared" si="309"/>
        <v/>
      </c>
      <c r="AV728" s="39" t="str">
        <f t="shared" si="310"/>
        <v/>
      </c>
      <c r="AW728" s="39" t="str">
        <f t="shared" si="311"/>
        <v/>
      </c>
      <c r="AX728" s="39" t="str">
        <f t="shared" si="312"/>
        <v/>
      </c>
      <c r="AY728" s="41" t="str">
        <f>IF(G728="...", "", VLOOKUP(G728, UPB!$A$3:$B$5000, 2, FALSE))</f>
        <v/>
      </c>
      <c r="AZ728" s="84"/>
      <c r="BA728" s="76"/>
      <c r="BB728" s="65"/>
      <c r="BC728" s="65"/>
      <c r="BD728" s="54"/>
      <c r="BE728" s="65"/>
      <c r="BF728" s="65"/>
      <c r="BG728" s="65"/>
      <c r="BH728" s="65"/>
      <c r="BI728" s="65"/>
      <c r="BJ728" s="65"/>
      <c r="BK728" s="65"/>
      <c r="BL728" s="65"/>
      <c r="BM728" s="65"/>
      <c r="BN728" s="70"/>
      <c r="BO728" s="65"/>
      <c r="BP728" s="65"/>
      <c r="BQ728" s="65"/>
      <c r="BR728" s="65"/>
      <c r="BS728" s="65"/>
      <c r="BT728" s="65"/>
      <c r="BU728" s="55" t="str">
        <f>IF(AND($D728 &lt;&gt; "", $D728 &lt;&gt; $E728, $F728 &lt;&gt; "x.x.x.x.x.x.x"), VLOOKUP($E728, Parameter!$E$3:$N$5000, 9, FALSE), "")</f>
        <v/>
      </c>
      <c r="BV728" s="55" t="str">
        <f>IF(AND($D728 &lt;&gt; "", $D728 &lt;&gt; $E728, $F728 &lt;&gt; "x.x.x.x.x.x.x"), VLOOKUP($E728, Parameter!$E$3:$N$5000, 10, FALSE), "")</f>
        <v/>
      </c>
      <c r="BW728" s="55" t="str">
        <f>IF(AND($D728 &lt;&gt; "", $D728 &lt;&gt; $E728, $F728 &lt;&gt; "x.x.x.x.x.x.x"), VLOOKUP($C728, Parameter!$A$4:$L$5000, 3, FALSE), "")</f>
        <v/>
      </c>
      <c r="BX728" s="55" t="str">
        <f>IF(AND($D728 &lt;&gt; "", $D728 &lt;&gt; $E728, $F728 &lt;&gt; "x.x.x.x.x.x.x"), VLOOKUP($C728, Parameter!$A$4:$L$5000, 4, FALSE), "")</f>
        <v/>
      </c>
      <c r="BY728" s="56">
        <f t="shared" si="313"/>
        <v>0</v>
      </c>
      <c r="BZ728" s="55" t="str">
        <f t="shared" si="314"/>
        <v>Intra</v>
      </c>
      <c r="CA728" s="55" t="str">
        <f>IF($BZ728="Ekstra", Parameter3!$B$2, "")</f>
        <v/>
      </c>
      <c r="CB728" s="55" t="str">
        <f>IF($BZ728="Ekstra", Parameter3!$C$2, "")</f>
        <v/>
      </c>
      <c r="CC728" s="55" t="str">
        <f>IF($BZ728="Ekstra", VLOOKUP($E728, Parameter!$E$3:$N$5000, 9, FALSE), "")</f>
        <v/>
      </c>
      <c r="CD728" s="55" t="str">
        <f>IF($BZ728="Ekstra", VLOOKUP($E728, Parameter!$E$3:$N$5000, 10, FALSE), "")</f>
        <v/>
      </c>
      <c r="CE728" s="56">
        <f t="shared" si="315"/>
        <v>0</v>
      </c>
      <c r="CF728" s="55" t="str">
        <f t="shared" si="300"/>
        <v/>
      </c>
      <c r="CG728" s="55" t="str">
        <f t="shared" si="300"/>
        <v/>
      </c>
      <c r="CH728" s="55" t="str">
        <f t="shared" si="316"/>
        <v/>
      </c>
      <c r="CI728" s="55" t="str">
        <f>IF($F728="x.x.x.x.x.x.x", VLOOKUP($C728, Parameter!$A$4:$L$5000, 4, FALSE), "")</f>
        <v/>
      </c>
      <c r="CJ728" s="56">
        <f t="shared" si="317"/>
        <v>0</v>
      </c>
      <c r="CM728" s="4" t="str">
        <f t="shared" si="318"/>
        <v>...-...-.....</v>
      </c>
      <c r="CN728" s="57">
        <f t="shared" si="319"/>
        <v>0</v>
      </c>
      <c r="CO728" s="58">
        <f t="shared" si="320"/>
        <v>0</v>
      </c>
      <c r="CP728" s="4" t="str">
        <f t="shared" si="321"/>
        <v/>
      </c>
      <c r="CQ728" s="4" t="b">
        <f t="shared" si="322"/>
        <v>0</v>
      </c>
      <c r="CR728" s="4" t="str">
        <f t="shared" si="323"/>
        <v/>
      </c>
      <c r="CS728" s="4" t="str">
        <f t="shared" si="324"/>
        <v/>
      </c>
      <c r="CT728" s="91" t="b">
        <f t="shared" si="301"/>
        <v>0</v>
      </c>
    </row>
    <row r="729" spans="1:98" s="4" customFormat="1" x14ac:dyDescent="0.25">
      <c r="A729" s="50" t="str">
        <f t="shared" si="302"/>
        <v>...</v>
      </c>
      <c r="B729" s="50" t="str">
        <f t="shared" si="303"/>
        <v>...</v>
      </c>
      <c r="C729" s="50" t="str">
        <f t="shared" si="304"/>
        <v>.....</v>
      </c>
      <c r="D729" s="50" t="str">
        <f>IF($C729=".....","",_xlfn.IFNA(VLOOKUP($C729, Parameter!$A$4:$L$5000, 3, FALSE), ""))</f>
        <v/>
      </c>
      <c r="E729" s="50" t="str">
        <f t="shared" si="305"/>
        <v>.....</v>
      </c>
      <c r="F729" s="50" t="str">
        <f t="shared" si="306"/>
        <v>......</v>
      </c>
      <c r="G729" s="50" t="str">
        <f t="shared" si="307"/>
        <v>...</v>
      </c>
      <c r="H729" s="40">
        <f>IF(E729=".....", 0, _xlfn.IFNA(VLOOKUP($E729, Parameter2!$A$2:$C$5000, 3, FALSE), 0))</f>
        <v>0</v>
      </c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18" t="str">
        <f>IF(C729=".....","",_xlfn.IFNA(VLOOKUP($C729, Parameter!$A$4:$B$5000, 2, FALSE), "Kode belanja salah :("))</f>
        <v/>
      </c>
      <c r="X729" s="35"/>
      <c r="Y729" s="121"/>
      <c r="Z729" s="17"/>
      <c r="AA729" s="20"/>
      <c r="AB729" s="41" t="str">
        <f>IF($C729=".....","",VLOOKUP($C729, Parameter!$A$4:$L$5000, 6, FALSE))</f>
        <v/>
      </c>
      <c r="AC729" s="41" t="str">
        <f>IF($C729=".....","",VLOOKUP($C729, Parameter!$A$4:$L$5000, 7, FALSE))</f>
        <v/>
      </c>
      <c r="AD729" s="41" t="str">
        <f>IF($C729=".....","",VLOOKUP($C729, Parameter!$A$4:$L$5000, 8, FALSE))</f>
        <v/>
      </c>
      <c r="AE729" s="41" t="str">
        <f>IF($C729=".....","",VLOOKUP($C729, Parameter!$A$4:$L$5000, 9, FALSE))</f>
        <v/>
      </c>
      <c r="AF729" s="41" t="str">
        <f>IF($C729=".....","",VLOOKUP($C729, Parameter!$A$4:$L$5000, 10, FALSE))</f>
        <v/>
      </c>
      <c r="AG729" s="41" t="str">
        <f>IF($C729=".....","",VLOOKUP($C729, Parameter!$A$4:$L$5000, 11, FALSE))</f>
        <v/>
      </c>
      <c r="AH729" s="41" t="str">
        <f>IF($C729="..0.0.0.000","",_xlfn.IFNA(VLOOKUP($C729, Parameter!$A$4:$L$5000, 12, FALSE), ""))</f>
        <v/>
      </c>
      <c r="AI729" s="39"/>
      <c r="AJ729" s="39"/>
      <c r="AK729" s="39"/>
      <c r="AL729" s="39"/>
      <c r="AM729" s="39"/>
      <c r="AN729" s="39"/>
      <c r="AO729" s="39"/>
      <c r="AP729" s="41" t="str">
        <f>IF(F729="......", "", _xlfn.IFNA(VLOOKUP(F729, Parameter2!$D$2:$E$15000, 2, FALSE), "Kode aset salah :("))</f>
        <v/>
      </c>
      <c r="AQ729" s="39"/>
      <c r="AR729" s="51"/>
      <c r="AS729" s="52"/>
      <c r="AT729" s="53">
        <f t="shared" si="308"/>
        <v>0</v>
      </c>
      <c r="AU729" s="39" t="str">
        <f t="shared" si="309"/>
        <v/>
      </c>
      <c r="AV729" s="39" t="str">
        <f t="shared" si="310"/>
        <v/>
      </c>
      <c r="AW729" s="39" t="str">
        <f t="shared" si="311"/>
        <v/>
      </c>
      <c r="AX729" s="39" t="str">
        <f t="shared" si="312"/>
        <v/>
      </c>
      <c r="AY729" s="41" t="str">
        <f>IF(G729="...", "", VLOOKUP(G729, UPB!$A$3:$B$5000, 2, FALSE))</f>
        <v/>
      </c>
      <c r="AZ729" s="84"/>
      <c r="BA729" s="76"/>
      <c r="BB729" s="65"/>
      <c r="BC729" s="65"/>
      <c r="BD729" s="54"/>
      <c r="BE729" s="65"/>
      <c r="BF729" s="65"/>
      <c r="BG729" s="65"/>
      <c r="BH729" s="65"/>
      <c r="BI729" s="65"/>
      <c r="BJ729" s="65"/>
      <c r="BK729" s="65"/>
      <c r="BL729" s="65"/>
      <c r="BM729" s="65"/>
      <c r="BN729" s="70"/>
      <c r="BO729" s="65"/>
      <c r="BP729" s="65"/>
      <c r="BQ729" s="65"/>
      <c r="BR729" s="65"/>
      <c r="BS729" s="65"/>
      <c r="BT729" s="65"/>
      <c r="BU729" s="55" t="str">
        <f>IF(AND($D729 &lt;&gt; "", $D729 &lt;&gt; $E729, $F729 &lt;&gt; "x.x.x.x.x.x.x"), VLOOKUP($E729, Parameter!$E$3:$N$5000, 9, FALSE), "")</f>
        <v/>
      </c>
      <c r="BV729" s="55" t="str">
        <f>IF(AND($D729 &lt;&gt; "", $D729 &lt;&gt; $E729, $F729 &lt;&gt; "x.x.x.x.x.x.x"), VLOOKUP($E729, Parameter!$E$3:$N$5000, 10, FALSE), "")</f>
        <v/>
      </c>
      <c r="BW729" s="55" t="str">
        <f>IF(AND($D729 &lt;&gt; "", $D729 &lt;&gt; $E729, $F729 &lt;&gt; "x.x.x.x.x.x.x"), VLOOKUP($C729, Parameter!$A$4:$L$5000, 3, FALSE), "")</f>
        <v/>
      </c>
      <c r="BX729" s="55" t="str">
        <f>IF(AND($D729 &lt;&gt; "", $D729 &lt;&gt; $E729, $F729 &lt;&gt; "x.x.x.x.x.x.x"), VLOOKUP($C729, Parameter!$A$4:$L$5000, 4, FALSE), "")</f>
        <v/>
      </c>
      <c r="BY729" s="56">
        <f t="shared" si="313"/>
        <v>0</v>
      </c>
      <c r="BZ729" s="55" t="str">
        <f t="shared" si="314"/>
        <v>Intra</v>
      </c>
      <c r="CA729" s="55" t="str">
        <f>IF($BZ729="Ekstra", Parameter3!$B$2, "")</f>
        <v/>
      </c>
      <c r="CB729" s="55" t="str">
        <f>IF($BZ729="Ekstra", Parameter3!$C$2, "")</f>
        <v/>
      </c>
      <c r="CC729" s="55" t="str">
        <f>IF($BZ729="Ekstra", VLOOKUP($E729, Parameter!$E$3:$N$5000, 9, FALSE), "")</f>
        <v/>
      </c>
      <c r="CD729" s="55" t="str">
        <f>IF($BZ729="Ekstra", VLOOKUP($E729, Parameter!$E$3:$N$5000, 10, FALSE), "")</f>
        <v/>
      </c>
      <c r="CE729" s="56">
        <f t="shared" si="315"/>
        <v>0</v>
      </c>
      <c r="CF729" s="55" t="str">
        <f t="shared" si="300"/>
        <v/>
      </c>
      <c r="CG729" s="55" t="str">
        <f t="shared" si="300"/>
        <v/>
      </c>
      <c r="CH729" s="55" t="str">
        <f t="shared" si="316"/>
        <v/>
      </c>
      <c r="CI729" s="55" t="str">
        <f>IF($F729="x.x.x.x.x.x.x", VLOOKUP($C729, Parameter!$A$4:$L$5000, 4, FALSE), "")</f>
        <v/>
      </c>
      <c r="CJ729" s="56">
        <f t="shared" si="317"/>
        <v>0</v>
      </c>
      <c r="CM729" s="4" t="str">
        <f t="shared" si="318"/>
        <v>...-...-.....</v>
      </c>
      <c r="CN729" s="57">
        <f t="shared" si="319"/>
        <v>0</v>
      </c>
      <c r="CO729" s="58">
        <f t="shared" si="320"/>
        <v>0</v>
      </c>
      <c r="CP729" s="4" t="str">
        <f t="shared" si="321"/>
        <v/>
      </c>
      <c r="CQ729" s="4" t="b">
        <f t="shared" si="322"/>
        <v>0</v>
      </c>
      <c r="CR729" s="4" t="str">
        <f t="shared" si="323"/>
        <v/>
      </c>
      <c r="CS729" s="4" t="str">
        <f t="shared" si="324"/>
        <v/>
      </c>
      <c r="CT729" s="91" t="b">
        <f t="shared" si="301"/>
        <v>0</v>
      </c>
    </row>
    <row r="730" spans="1:98" s="4" customFormat="1" x14ac:dyDescent="0.25">
      <c r="A730" s="50" t="str">
        <f t="shared" si="302"/>
        <v>...</v>
      </c>
      <c r="B730" s="50" t="str">
        <f t="shared" si="303"/>
        <v>...</v>
      </c>
      <c r="C730" s="50" t="str">
        <f t="shared" si="304"/>
        <v>.....</v>
      </c>
      <c r="D730" s="50" t="str">
        <f>IF($C730=".....","",_xlfn.IFNA(VLOOKUP($C730, Parameter!$A$4:$L$5000, 3, FALSE), ""))</f>
        <v/>
      </c>
      <c r="E730" s="50" t="str">
        <f t="shared" si="305"/>
        <v>.....</v>
      </c>
      <c r="F730" s="50" t="str">
        <f t="shared" si="306"/>
        <v>......</v>
      </c>
      <c r="G730" s="50" t="str">
        <f t="shared" si="307"/>
        <v>...</v>
      </c>
      <c r="H730" s="40">
        <f>IF(E730=".....", 0, _xlfn.IFNA(VLOOKUP($E730, Parameter2!$A$2:$C$5000, 3, FALSE), 0))</f>
        <v>0</v>
      </c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18" t="str">
        <f>IF(C730=".....","",_xlfn.IFNA(VLOOKUP($C730, Parameter!$A$4:$B$5000, 2, FALSE), "Kode belanja salah :("))</f>
        <v/>
      </c>
      <c r="X730" s="35"/>
      <c r="Y730" s="121"/>
      <c r="Z730" s="17"/>
      <c r="AA730" s="20"/>
      <c r="AB730" s="41" t="str">
        <f>IF($C730=".....","",VLOOKUP($C730, Parameter!$A$4:$L$5000, 6, FALSE))</f>
        <v/>
      </c>
      <c r="AC730" s="41" t="str">
        <f>IF($C730=".....","",VLOOKUP($C730, Parameter!$A$4:$L$5000, 7, FALSE))</f>
        <v/>
      </c>
      <c r="AD730" s="41" t="str">
        <f>IF($C730=".....","",VLOOKUP($C730, Parameter!$A$4:$L$5000, 8, FALSE))</f>
        <v/>
      </c>
      <c r="AE730" s="41" t="str">
        <f>IF($C730=".....","",VLOOKUP($C730, Parameter!$A$4:$L$5000, 9, FALSE))</f>
        <v/>
      </c>
      <c r="AF730" s="41" t="str">
        <f>IF($C730=".....","",VLOOKUP($C730, Parameter!$A$4:$L$5000, 10, FALSE))</f>
        <v/>
      </c>
      <c r="AG730" s="41" t="str">
        <f>IF($C730=".....","",VLOOKUP($C730, Parameter!$A$4:$L$5000, 11, FALSE))</f>
        <v/>
      </c>
      <c r="AH730" s="41" t="str">
        <f>IF($C730="..0.0.0.000","",_xlfn.IFNA(VLOOKUP($C730, Parameter!$A$4:$L$5000, 12, FALSE), ""))</f>
        <v/>
      </c>
      <c r="AI730" s="39"/>
      <c r="AJ730" s="39"/>
      <c r="AK730" s="39"/>
      <c r="AL730" s="39"/>
      <c r="AM730" s="39"/>
      <c r="AN730" s="39"/>
      <c r="AO730" s="39"/>
      <c r="AP730" s="41" t="str">
        <f>IF(F730="......", "", _xlfn.IFNA(VLOOKUP(F730, Parameter2!$D$2:$E$15000, 2, FALSE), "Kode aset salah :("))</f>
        <v/>
      </c>
      <c r="AQ730" s="39"/>
      <c r="AR730" s="51"/>
      <c r="AS730" s="52"/>
      <c r="AT730" s="53">
        <f t="shared" si="308"/>
        <v>0</v>
      </c>
      <c r="AU730" s="39" t="str">
        <f t="shared" si="309"/>
        <v/>
      </c>
      <c r="AV730" s="39" t="str">
        <f t="shared" si="310"/>
        <v/>
      </c>
      <c r="AW730" s="39" t="str">
        <f t="shared" si="311"/>
        <v/>
      </c>
      <c r="AX730" s="39" t="str">
        <f t="shared" si="312"/>
        <v/>
      </c>
      <c r="AY730" s="41" t="str">
        <f>IF(G730="...", "", VLOOKUP(G730, UPB!$A$3:$B$5000, 2, FALSE))</f>
        <v/>
      </c>
      <c r="AZ730" s="84"/>
      <c r="BA730" s="76"/>
      <c r="BB730" s="65"/>
      <c r="BC730" s="65"/>
      <c r="BD730" s="54"/>
      <c r="BE730" s="65"/>
      <c r="BF730" s="65"/>
      <c r="BG730" s="65"/>
      <c r="BH730" s="65"/>
      <c r="BI730" s="65"/>
      <c r="BJ730" s="65"/>
      <c r="BK730" s="65"/>
      <c r="BL730" s="65"/>
      <c r="BM730" s="65"/>
      <c r="BN730" s="70"/>
      <c r="BO730" s="65"/>
      <c r="BP730" s="65"/>
      <c r="BQ730" s="65"/>
      <c r="BR730" s="65"/>
      <c r="BS730" s="65"/>
      <c r="BT730" s="65"/>
      <c r="BU730" s="55" t="str">
        <f>IF(AND($D730 &lt;&gt; "", $D730 &lt;&gt; $E730, $F730 &lt;&gt; "x.x.x.x.x.x.x"), VLOOKUP($E730, Parameter!$E$3:$N$5000, 9, FALSE), "")</f>
        <v/>
      </c>
      <c r="BV730" s="55" t="str">
        <f>IF(AND($D730 &lt;&gt; "", $D730 &lt;&gt; $E730, $F730 &lt;&gt; "x.x.x.x.x.x.x"), VLOOKUP($E730, Parameter!$E$3:$N$5000, 10, FALSE), "")</f>
        <v/>
      </c>
      <c r="BW730" s="55" t="str">
        <f>IF(AND($D730 &lt;&gt; "", $D730 &lt;&gt; $E730, $F730 &lt;&gt; "x.x.x.x.x.x.x"), VLOOKUP($C730, Parameter!$A$4:$L$5000, 3, FALSE), "")</f>
        <v/>
      </c>
      <c r="BX730" s="55" t="str">
        <f>IF(AND($D730 &lt;&gt; "", $D730 &lt;&gt; $E730, $F730 &lt;&gt; "x.x.x.x.x.x.x"), VLOOKUP($C730, Parameter!$A$4:$L$5000, 4, FALSE), "")</f>
        <v/>
      </c>
      <c r="BY730" s="56">
        <f t="shared" si="313"/>
        <v>0</v>
      </c>
      <c r="BZ730" s="55" t="str">
        <f t="shared" si="314"/>
        <v>Intra</v>
      </c>
      <c r="CA730" s="55" t="str">
        <f>IF($BZ730="Ekstra", Parameter3!$B$2, "")</f>
        <v/>
      </c>
      <c r="CB730" s="55" t="str">
        <f>IF($BZ730="Ekstra", Parameter3!$C$2, "")</f>
        <v/>
      </c>
      <c r="CC730" s="55" t="str">
        <f>IF($BZ730="Ekstra", VLOOKUP($E730, Parameter!$E$3:$N$5000, 9, FALSE), "")</f>
        <v/>
      </c>
      <c r="CD730" s="55" t="str">
        <f>IF($BZ730="Ekstra", VLOOKUP($E730, Parameter!$E$3:$N$5000, 10, FALSE), "")</f>
        <v/>
      </c>
      <c r="CE730" s="56">
        <f t="shared" si="315"/>
        <v>0</v>
      </c>
      <c r="CF730" s="55" t="str">
        <f t="shared" si="300"/>
        <v/>
      </c>
      <c r="CG730" s="55" t="str">
        <f t="shared" si="300"/>
        <v/>
      </c>
      <c r="CH730" s="55" t="str">
        <f t="shared" si="316"/>
        <v/>
      </c>
      <c r="CI730" s="55" t="str">
        <f>IF($F730="x.x.x.x.x.x.x", VLOOKUP($C730, Parameter!$A$4:$L$5000, 4, FALSE), "")</f>
        <v/>
      </c>
      <c r="CJ730" s="56">
        <f t="shared" si="317"/>
        <v>0</v>
      </c>
      <c r="CM730" s="4" t="str">
        <f t="shared" si="318"/>
        <v>...-...-.....</v>
      </c>
      <c r="CN730" s="57">
        <f t="shared" si="319"/>
        <v>0</v>
      </c>
      <c r="CO730" s="58">
        <f t="shared" si="320"/>
        <v>0</v>
      </c>
      <c r="CP730" s="4" t="str">
        <f t="shared" si="321"/>
        <v/>
      </c>
      <c r="CQ730" s="4" t="b">
        <f t="shared" si="322"/>
        <v>0</v>
      </c>
      <c r="CR730" s="4" t="str">
        <f t="shared" si="323"/>
        <v/>
      </c>
      <c r="CS730" s="4" t="str">
        <f t="shared" si="324"/>
        <v/>
      </c>
      <c r="CT730" s="91" t="b">
        <f t="shared" si="301"/>
        <v>0</v>
      </c>
    </row>
    <row r="731" spans="1:98" s="4" customFormat="1" x14ac:dyDescent="0.25">
      <c r="A731" s="50" t="str">
        <f t="shared" si="302"/>
        <v>...</v>
      </c>
      <c r="B731" s="50" t="str">
        <f t="shared" si="303"/>
        <v>...</v>
      </c>
      <c r="C731" s="50" t="str">
        <f t="shared" si="304"/>
        <v>.....</v>
      </c>
      <c r="D731" s="50" t="str">
        <f>IF($C731=".....","",_xlfn.IFNA(VLOOKUP($C731, Parameter!$A$4:$L$5000, 3, FALSE), ""))</f>
        <v/>
      </c>
      <c r="E731" s="50" t="str">
        <f t="shared" si="305"/>
        <v>.....</v>
      </c>
      <c r="F731" s="50" t="str">
        <f t="shared" si="306"/>
        <v>......</v>
      </c>
      <c r="G731" s="50" t="str">
        <f t="shared" si="307"/>
        <v>...</v>
      </c>
      <c r="H731" s="40">
        <f>IF(E731=".....", 0, _xlfn.IFNA(VLOOKUP($E731, Parameter2!$A$2:$C$5000, 3, FALSE), 0))</f>
        <v>0</v>
      </c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18" t="str">
        <f>IF(C731=".....","",_xlfn.IFNA(VLOOKUP($C731, Parameter!$A$4:$B$5000, 2, FALSE), "Kode belanja salah :("))</f>
        <v/>
      </c>
      <c r="X731" s="35"/>
      <c r="Y731" s="121"/>
      <c r="Z731" s="17"/>
      <c r="AA731" s="20"/>
      <c r="AB731" s="41" t="str">
        <f>IF($C731=".....","",VLOOKUP($C731, Parameter!$A$4:$L$5000, 6, FALSE))</f>
        <v/>
      </c>
      <c r="AC731" s="41" t="str">
        <f>IF($C731=".....","",VLOOKUP($C731, Parameter!$A$4:$L$5000, 7, FALSE))</f>
        <v/>
      </c>
      <c r="AD731" s="41" t="str">
        <f>IF($C731=".....","",VLOOKUP($C731, Parameter!$A$4:$L$5000, 8, FALSE))</f>
        <v/>
      </c>
      <c r="AE731" s="41" t="str">
        <f>IF($C731=".....","",VLOOKUP($C731, Parameter!$A$4:$L$5000, 9, FALSE))</f>
        <v/>
      </c>
      <c r="AF731" s="41" t="str">
        <f>IF($C731=".....","",VLOOKUP($C731, Parameter!$A$4:$L$5000, 10, FALSE))</f>
        <v/>
      </c>
      <c r="AG731" s="41" t="str">
        <f>IF($C731=".....","",VLOOKUP($C731, Parameter!$A$4:$L$5000, 11, FALSE))</f>
        <v/>
      </c>
      <c r="AH731" s="41" t="str">
        <f>IF($C731="..0.0.0.000","",_xlfn.IFNA(VLOOKUP($C731, Parameter!$A$4:$L$5000, 12, FALSE), ""))</f>
        <v/>
      </c>
      <c r="AI731" s="39"/>
      <c r="AJ731" s="39"/>
      <c r="AK731" s="39"/>
      <c r="AL731" s="39"/>
      <c r="AM731" s="39"/>
      <c r="AN731" s="39"/>
      <c r="AO731" s="39"/>
      <c r="AP731" s="41" t="str">
        <f>IF(F731="......", "", _xlfn.IFNA(VLOOKUP(F731, Parameter2!$D$2:$E$15000, 2, FALSE), "Kode aset salah :("))</f>
        <v/>
      </c>
      <c r="AQ731" s="39"/>
      <c r="AR731" s="51"/>
      <c r="AS731" s="52"/>
      <c r="AT731" s="53">
        <f t="shared" si="308"/>
        <v>0</v>
      </c>
      <c r="AU731" s="39" t="str">
        <f t="shared" si="309"/>
        <v/>
      </c>
      <c r="AV731" s="39" t="str">
        <f t="shared" si="310"/>
        <v/>
      </c>
      <c r="AW731" s="39" t="str">
        <f t="shared" si="311"/>
        <v/>
      </c>
      <c r="AX731" s="39" t="str">
        <f t="shared" si="312"/>
        <v/>
      </c>
      <c r="AY731" s="41" t="str">
        <f>IF(G731="...", "", VLOOKUP(G731, UPB!$A$3:$B$5000, 2, FALSE))</f>
        <v/>
      </c>
      <c r="AZ731" s="84"/>
      <c r="BA731" s="76"/>
      <c r="BB731" s="65"/>
      <c r="BC731" s="65"/>
      <c r="BD731" s="54"/>
      <c r="BE731" s="65"/>
      <c r="BF731" s="65"/>
      <c r="BG731" s="65"/>
      <c r="BH731" s="65"/>
      <c r="BI731" s="65"/>
      <c r="BJ731" s="65"/>
      <c r="BK731" s="65"/>
      <c r="BL731" s="65"/>
      <c r="BM731" s="65"/>
      <c r="BN731" s="70"/>
      <c r="BO731" s="65"/>
      <c r="BP731" s="65"/>
      <c r="BQ731" s="65"/>
      <c r="BR731" s="65"/>
      <c r="BS731" s="65"/>
      <c r="BT731" s="65"/>
      <c r="BU731" s="55" t="str">
        <f>IF(AND($D731 &lt;&gt; "", $D731 &lt;&gt; $E731, $F731 &lt;&gt; "x.x.x.x.x.x.x"), VLOOKUP($E731, Parameter!$E$3:$N$5000, 9, FALSE), "")</f>
        <v/>
      </c>
      <c r="BV731" s="55" t="str">
        <f>IF(AND($D731 &lt;&gt; "", $D731 &lt;&gt; $E731, $F731 &lt;&gt; "x.x.x.x.x.x.x"), VLOOKUP($E731, Parameter!$E$3:$N$5000, 10, FALSE), "")</f>
        <v/>
      </c>
      <c r="BW731" s="55" t="str">
        <f>IF(AND($D731 &lt;&gt; "", $D731 &lt;&gt; $E731, $F731 &lt;&gt; "x.x.x.x.x.x.x"), VLOOKUP($C731, Parameter!$A$4:$L$5000, 3, FALSE), "")</f>
        <v/>
      </c>
      <c r="BX731" s="55" t="str">
        <f>IF(AND($D731 &lt;&gt; "", $D731 &lt;&gt; $E731, $F731 &lt;&gt; "x.x.x.x.x.x.x"), VLOOKUP($C731, Parameter!$A$4:$L$5000, 4, FALSE), "")</f>
        <v/>
      </c>
      <c r="BY731" s="56">
        <f t="shared" si="313"/>
        <v>0</v>
      </c>
      <c r="BZ731" s="55" t="str">
        <f t="shared" si="314"/>
        <v>Intra</v>
      </c>
      <c r="CA731" s="55" t="str">
        <f>IF($BZ731="Ekstra", Parameter3!$B$2, "")</f>
        <v/>
      </c>
      <c r="CB731" s="55" t="str">
        <f>IF($BZ731="Ekstra", Parameter3!$C$2, "")</f>
        <v/>
      </c>
      <c r="CC731" s="55" t="str">
        <f>IF($BZ731="Ekstra", VLOOKUP($E731, Parameter!$E$3:$N$5000, 9, FALSE), "")</f>
        <v/>
      </c>
      <c r="CD731" s="55" t="str">
        <f>IF($BZ731="Ekstra", VLOOKUP($E731, Parameter!$E$3:$N$5000, 10, FALSE), "")</f>
        <v/>
      </c>
      <c r="CE731" s="56">
        <f t="shared" si="315"/>
        <v>0</v>
      </c>
      <c r="CF731" s="55" t="str">
        <f t="shared" si="300"/>
        <v/>
      </c>
      <c r="CG731" s="55" t="str">
        <f t="shared" si="300"/>
        <v/>
      </c>
      <c r="CH731" s="55" t="str">
        <f t="shared" si="316"/>
        <v/>
      </c>
      <c r="CI731" s="55" t="str">
        <f>IF($F731="x.x.x.x.x.x.x", VLOOKUP($C731, Parameter!$A$4:$L$5000, 4, FALSE), "")</f>
        <v/>
      </c>
      <c r="CJ731" s="56">
        <f t="shared" si="317"/>
        <v>0</v>
      </c>
      <c r="CM731" s="4" t="str">
        <f t="shared" si="318"/>
        <v>...-...-.....</v>
      </c>
      <c r="CN731" s="57">
        <f t="shared" si="319"/>
        <v>0</v>
      </c>
      <c r="CO731" s="58">
        <f t="shared" si="320"/>
        <v>0</v>
      </c>
      <c r="CP731" s="4" t="str">
        <f t="shared" si="321"/>
        <v/>
      </c>
      <c r="CQ731" s="4" t="b">
        <f t="shared" si="322"/>
        <v>0</v>
      </c>
      <c r="CR731" s="4" t="str">
        <f t="shared" si="323"/>
        <v/>
      </c>
      <c r="CS731" s="4" t="str">
        <f t="shared" si="324"/>
        <v/>
      </c>
      <c r="CT731" s="91" t="b">
        <f t="shared" si="301"/>
        <v>0</v>
      </c>
    </row>
    <row r="732" spans="1:98" s="4" customFormat="1" x14ac:dyDescent="0.25">
      <c r="A732" s="50" t="str">
        <f t="shared" si="302"/>
        <v>...</v>
      </c>
      <c r="B732" s="50" t="str">
        <f t="shared" si="303"/>
        <v>...</v>
      </c>
      <c r="C732" s="50" t="str">
        <f t="shared" si="304"/>
        <v>.....</v>
      </c>
      <c r="D732" s="50" t="str">
        <f>IF($C732=".....","",_xlfn.IFNA(VLOOKUP($C732, Parameter!$A$4:$L$5000, 3, FALSE), ""))</f>
        <v/>
      </c>
      <c r="E732" s="50" t="str">
        <f t="shared" si="305"/>
        <v>.....</v>
      </c>
      <c r="F732" s="50" t="str">
        <f t="shared" si="306"/>
        <v>......</v>
      </c>
      <c r="G732" s="50" t="str">
        <f t="shared" si="307"/>
        <v>...</v>
      </c>
      <c r="H732" s="40">
        <f>IF(E732=".....", 0, _xlfn.IFNA(VLOOKUP($E732, Parameter2!$A$2:$C$5000, 3, FALSE), 0))</f>
        <v>0</v>
      </c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18" t="str">
        <f>IF(C732=".....","",_xlfn.IFNA(VLOOKUP($C732, Parameter!$A$4:$B$5000, 2, FALSE), "Kode belanja salah :("))</f>
        <v/>
      </c>
      <c r="X732" s="35"/>
      <c r="Y732" s="121"/>
      <c r="Z732" s="17"/>
      <c r="AA732" s="20"/>
      <c r="AB732" s="41" t="str">
        <f>IF($C732=".....","",VLOOKUP($C732, Parameter!$A$4:$L$5000, 6, FALSE))</f>
        <v/>
      </c>
      <c r="AC732" s="41" t="str">
        <f>IF($C732=".....","",VLOOKUP($C732, Parameter!$A$4:$L$5000, 7, FALSE))</f>
        <v/>
      </c>
      <c r="AD732" s="41" t="str">
        <f>IF($C732=".....","",VLOOKUP($C732, Parameter!$A$4:$L$5000, 8, FALSE))</f>
        <v/>
      </c>
      <c r="AE732" s="41" t="str">
        <f>IF($C732=".....","",VLOOKUP($C732, Parameter!$A$4:$L$5000, 9, FALSE))</f>
        <v/>
      </c>
      <c r="AF732" s="41" t="str">
        <f>IF($C732=".....","",VLOOKUP($C732, Parameter!$A$4:$L$5000, 10, FALSE))</f>
        <v/>
      </c>
      <c r="AG732" s="41" t="str">
        <f>IF($C732=".....","",VLOOKUP($C732, Parameter!$A$4:$L$5000, 11, FALSE))</f>
        <v/>
      </c>
      <c r="AH732" s="41" t="str">
        <f>IF($C732="..0.0.0.000","",_xlfn.IFNA(VLOOKUP($C732, Parameter!$A$4:$L$5000, 12, FALSE), ""))</f>
        <v/>
      </c>
      <c r="AI732" s="39"/>
      <c r="AJ732" s="39"/>
      <c r="AK732" s="39"/>
      <c r="AL732" s="39"/>
      <c r="AM732" s="39"/>
      <c r="AN732" s="39"/>
      <c r="AO732" s="39"/>
      <c r="AP732" s="41" t="str">
        <f>IF(F732="......", "", _xlfn.IFNA(VLOOKUP(F732, Parameter2!$D$2:$E$15000, 2, FALSE), "Kode aset salah :("))</f>
        <v/>
      </c>
      <c r="AQ732" s="39"/>
      <c r="AR732" s="51"/>
      <c r="AS732" s="52"/>
      <c r="AT732" s="53">
        <f t="shared" si="308"/>
        <v>0</v>
      </c>
      <c r="AU732" s="39" t="str">
        <f t="shared" si="309"/>
        <v/>
      </c>
      <c r="AV732" s="39" t="str">
        <f t="shared" si="310"/>
        <v/>
      </c>
      <c r="AW732" s="39" t="str">
        <f t="shared" si="311"/>
        <v/>
      </c>
      <c r="AX732" s="39" t="str">
        <f t="shared" si="312"/>
        <v/>
      </c>
      <c r="AY732" s="41" t="str">
        <f>IF(G732="...", "", VLOOKUP(G732, UPB!$A$3:$B$5000, 2, FALSE))</f>
        <v/>
      </c>
      <c r="AZ732" s="84"/>
      <c r="BA732" s="76"/>
      <c r="BB732" s="65"/>
      <c r="BC732" s="65"/>
      <c r="BD732" s="54"/>
      <c r="BE732" s="65"/>
      <c r="BF732" s="65"/>
      <c r="BG732" s="65"/>
      <c r="BH732" s="65"/>
      <c r="BI732" s="65"/>
      <c r="BJ732" s="65"/>
      <c r="BK732" s="65"/>
      <c r="BL732" s="65"/>
      <c r="BM732" s="65"/>
      <c r="BN732" s="70"/>
      <c r="BO732" s="65"/>
      <c r="BP732" s="65"/>
      <c r="BQ732" s="65"/>
      <c r="BR732" s="65"/>
      <c r="BS732" s="65"/>
      <c r="BT732" s="65"/>
      <c r="BU732" s="55" t="str">
        <f>IF(AND($D732 &lt;&gt; "", $D732 &lt;&gt; $E732, $F732 &lt;&gt; "x.x.x.x.x.x.x"), VLOOKUP($E732, Parameter!$E$3:$N$5000, 9, FALSE), "")</f>
        <v/>
      </c>
      <c r="BV732" s="55" t="str">
        <f>IF(AND($D732 &lt;&gt; "", $D732 &lt;&gt; $E732, $F732 &lt;&gt; "x.x.x.x.x.x.x"), VLOOKUP($E732, Parameter!$E$3:$N$5000, 10, FALSE), "")</f>
        <v/>
      </c>
      <c r="BW732" s="55" t="str">
        <f>IF(AND($D732 &lt;&gt; "", $D732 &lt;&gt; $E732, $F732 &lt;&gt; "x.x.x.x.x.x.x"), VLOOKUP($C732, Parameter!$A$4:$L$5000, 3, FALSE), "")</f>
        <v/>
      </c>
      <c r="BX732" s="55" t="str">
        <f>IF(AND($D732 &lt;&gt; "", $D732 &lt;&gt; $E732, $F732 &lt;&gt; "x.x.x.x.x.x.x"), VLOOKUP($C732, Parameter!$A$4:$L$5000, 4, FALSE), "")</f>
        <v/>
      </c>
      <c r="BY732" s="56">
        <f t="shared" si="313"/>
        <v>0</v>
      </c>
      <c r="BZ732" s="55" t="str">
        <f t="shared" si="314"/>
        <v>Intra</v>
      </c>
      <c r="CA732" s="55" t="str">
        <f>IF($BZ732="Ekstra", Parameter3!$B$2, "")</f>
        <v/>
      </c>
      <c r="CB732" s="55" t="str">
        <f>IF($BZ732="Ekstra", Parameter3!$C$2, "")</f>
        <v/>
      </c>
      <c r="CC732" s="55" t="str">
        <f>IF($BZ732="Ekstra", VLOOKUP($E732, Parameter!$E$3:$N$5000, 9, FALSE), "")</f>
        <v/>
      </c>
      <c r="CD732" s="55" t="str">
        <f>IF($BZ732="Ekstra", VLOOKUP($E732, Parameter!$E$3:$N$5000, 10, FALSE), "")</f>
        <v/>
      </c>
      <c r="CE732" s="56">
        <f t="shared" si="315"/>
        <v>0</v>
      </c>
      <c r="CF732" s="55" t="str">
        <f t="shared" ref="CF732:CG751" si="325">IF($F732="x.x.x.x.x.x.x", "x.x.x.x.x.x", "")</f>
        <v/>
      </c>
      <c r="CG732" s="55" t="str">
        <f t="shared" si="325"/>
        <v/>
      </c>
      <c r="CH732" s="55" t="str">
        <f t="shared" si="316"/>
        <v/>
      </c>
      <c r="CI732" s="55" t="str">
        <f>IF($F732="x.x.x.x.x.x.x", VLOOKUP($C732, Parameter!$A$4:$L$5000, 4, FALSE), "")</f>
        <v/>
      </c>
      <c r="CJ732" s="56">
        <f t="shared" si="317"/>
        <v>0</v>
      </c>
      <c r="CM732" s="4" t="str">
        <f t="shared" si="318"/>
        <v>...-...-.....</v>
      </c>
      <c r="CN732" s="57">
        <f t="shared" si="319"/>
        <v>0</v>
      </c>
      <c r="CO732" s="58">
        <f t="shared" si="320"/>
        <v>0</v>
      </c>
      <c r="CP732" s="4" t="str">
        <f t="shared" si="321"/>
        <v/>
      </c>
      <c r="CQ732" s="4" t="b">
        <f t="shared" si="322"/>
        <v>0</v>
      </c>
      <c r="CR732" s="4" t="str">
        <f t="shared" si="323"/>
        <v/>
      </c>
      <c r="CS732" s="4" t="str">
        <f t="shared" si="324"/>
        <v/>
      </c>
      <c r="CT732" s="91" t="b">
        <f t="shared" si="301"/>
        <v>0</v>
      </c>
    </row>
    <row r="733" spans="1:98" s="4" customFormat="1" x14ac:dyDescent="0.25">
      <c r="A733" s="50" t="str">
        <f t="shared" si="302"/>
        <v>...</v>
      </c>
      <c r="B733" s="50" t="str">
        <f t="shared" si="303"/>
        <v>...</v>
      </c>
      <c r="C733" s="50" t="str">
        <f t="shared" si="304"/>
        <v>.....</v>
      </c>
      <c r="D733" s="50" t="str">
        <f>IF($C733=".....","",_xlfn.IFNA(VLOOKUP($C733, Parameter!$A$4:$L$5000, 3, FALSE), ""))</f>
        <v/>
      </c>
      <c r="E733" s="50" t="str">
        <f t="shared" si="305"/>
        <v>.....</v>
      </c>
      <c r="F733" s="50" t="str">
        <f t="shared" si="306"/>
        <v>......</v>
      </c>
      <c r="G733" s="50" t="str">
        <f t="shared" si="307"/>
        <v>...</v>
      </c>
      <c r="H733" s="40">
        <f>IF(E733=".....", 0, _xlfn.IFNA(VLOOKUP($E733, Parameter2!$A$2:$C$5000, 3, FALSE), 0))</f>
        <v>0</v>
      </c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18" t="str">
        <f>IF(C733=".....","",_xlfn.IFNA(VLOOKUP($C733, Parameter!$A$4:$B$5000, 2, FALSE), "Kode belanja salah :("))</f>
        <v/>
      </c>
      <c r="X733" s="35"/>
      <c r="Y733" s="121"/>
      <c r="Z733" s="17"/>
      <c r="AA733" s="20"/>
      <c r="AB733" s="41" t="str">
        <f>IF($C733=".....","",VLOOKUP($C733, Parameter!$A$4:$L$5000, 6, FALSE))</f>
        <v/>
      </c>
      <c r="AC733" s="41" t="str">
        <f>IF($C733=".....","",VLOOKUP($C733, Parameter!$A$4:$L$5000, 7, FALSE))</f>
        <v/>
      </c>
      <c r="AD733" s="41" t="str">
        <f>IF($C733=".....","",VLOOKUP($C733, Parameter!$A$4:$L$5000, 8, FALSE))</f>
        <v/>
      </c>
      <c r="AE733" s="41" t="str">
        <f>IF($C733=".....","",VLOOKUP($C733, Parameter!$A$4:$L$5000, 9, FALSE))</f>
        <v/>
      </c>
      <c r="AF733" s="41" t="str">
        <f>IF($C733=".....","",VLOOKUP($C733, Parameter!$A$4:$L$5000, 10, FALSE))</f>
        <v/>
      </c>
      <c r="AG733" s="41" t="str">
        <f>IF($C733=".....","",VLOOKUP($C733, Parameter!$A$4:$L$5000, 11, FALSE))</f>
        <v/>
      </c>
      <c r="AH733" s="41" t="str">
        <f>IF($C733="..0.0.0.000","",_xlfn.IFNA(VLOOKUP($C733, Parameter!$A$4:$L$5000, 12, FALSE), ""))</f>
        <v/>
      </c>
      <c r="AI733" s="39"/>
      <c r="AJ733" s="39"/>
      <c r="AK733" s="39"/>
      <c r="AL733" s="39"/>
      <c r="AM733" s="39"/>
      <c r="AN733" s="39"/>
      <c r="AO733" s="39"/>
      <c r="AP733" s="41" t="str">
        <f>IF(F733="......", "", _xlfn.IFNA(VLOOKUP(F733, Parameter2!$D$2:$E$15000, 2, FALSE), "Kode aset salah :("))</f>
        <v/>
      </c>
      <c r="AQ733" s="39"/>
      <c r="AR733" s="51"/>
      <c r="AS733" s="52"/>
      <c r="AT733" s="53">
        <f t="shared" si="308"/>
        <v>0</v>
      </c>
      <c r="AU733" s="39" t="str">
        <f t="shared" si="309"/>
        <v/>
      </c>
      <c r="AV733" s="39" t="str">
        <f t="shared" si="310"/>
        <v/>
      </c>
      <c r="AW733" s="39" t="str">
        <f t="shared" si="311"/>
        <v/>
      </c>
      <c r="AX733" s="39" t="str">
        <f t="shared" si="312"/>
        <v/>
      </c>
      <c r="AY733" s="41" t="str">
        <f>IF(G733="...", "", VLOOKUP(G733, UPB!$A$3:$B$5000, 2, FALSE))</f>
        <v/>
      </c>
      <c r="AZ733" s="84"/>
      <c r="BA733" s="76"/>
      <c r="BB733" s="65"/>
      <c r="BC733" s="65"/>
      <c r="BD733" s="54"/>
      <c r="BE733" s="65"/>
      <c r="BF733" s="65"/>
      <c r="BG733" s="65"/>
      <c r="BH733" s="65"/>
      <c r="BI733" s="65"/>
      <c r="BJ733" s="65"/>
      <c r="BK733" s="65"/>
      <c r="BL733" s="65"/>
      <c r="BM733" s="65"/>
      <c r="BN733" s="70"/>
      <c r="BO733" s="65"/>
      <c r="BP733" s="65"/>
      <c r="BQ733" s="65"/>
      <c r="BR733" s="65"/>
      <c r="BS733" s="65"/>
      <c r="BT733" s="65"/>
      <c r="BU733" s="55" t="str">
        <f>IF(AND($D733 &lt;&gt; "", $D733 &lt;&gt; $E733, $F733 &lt;&gt; "x.x.x.x.x.x.x"), VLOOKUP($E733, Parameter!$E$3:$N$5000, 9, FALSE), "")</f>
        <v/>
      </c>
      <c r="BV733" s="55" t="str">
        <f>IF(AND($D733 &lt;&gt; "", $D733 &lt;&gt; $E733, $F733 &lt;&gt; "x.x.x.x.x.x.x"), VLOOKUP($E733, Parameter!$E$3:$N$5000, 10, FALSE), "")</f>
        <v/>
      </c>
      <c r="BW733" s="55" t="str">
        <f>IF(AND($D733 &lt;&gt; "", $D733 &lt;&gt; $E733, $F733 &lt;&gt; "x.x.x.x.x.x.x"), VLOOKUP($C733, Parameter!$A$4:$L$5000, 3, FALSE), "")</f>
        <v/>
      </c>
      <c r="BX733" s="55" t="str">
        <f>IF(AND($D733 &lt;&gt; "", $D733 &lt;&gt; $E733, $F733 &lt;&gt; "x.x.x.x.x.x.x"), VLOOKUP($C733, Parameter!$A$4:$L$5000, 4, FALSE), "")</f>
        <v/>
      </c>
      <c r="BY733" s="56">
        <f t="shared" si="313"/>
        <v>0</v>
      </c>
      <c r="BZ733" s="55" t="str">
        <f t="shared" si="314"/>
        <v>Intra</v>
      </c>
      <c r="CA733" s="55" t="str">
        <f>IF($BZ733="Ekstra", Parameter3!$B$2, "")</f>
        <v/>
      </c>
      <c r="CB733" s="55" t="str">
        <f>IF($BZ733="Ekstra", Parameter3!$C$2, "")</f>
        <v/>
      </c>
      <c r="CC733" s="55" t="str">
        <f>IF($BZ733="Ekstra", VLOOKUP($E733, Parameter!$E$3:$N$5000, 9, FALSE), "")</f>
        <v/>
      </c>
      <c r="CD733" s="55" t="str">
        <f>IF($BZ733="Ekstra", VLOOKUP($E733, Parameter!$E$3:$N$5000, 10, FALSE), "")</f>
        <v/>
      </c>
      <c r="CE733" s="56">
        <f t="shared" si="315"/>
        <v>0</v>
      </c>
      <c r="CF733" s="55" t="str">
        <f t="shared" si="325"/>
        <v/>
      </c>
      <c r="CG733" s="55" t="str">
        <f t="shared" si="325"/>
        <v/>
      </c>
      <c r="CH733" s="55" t="str">
        <f t="shared" si="316"/>
        <v/>
      </c>
      <c r="CI733" s="55" t="str">
        <f>IF($F733="x.x.x.x.x.x.x", VLOOKUP($C733, Parameter!$A$4:$L$5000, 4, FALSE), "")</f>
        <v/>
      </c>
      <c r="CJ733" s="56">
        <f t="shared" si="317"/>
        <v>0</v>
      </c>
      <c r="CM733" s="4" t="str">
        <f t="shared" si="318"/>
        <v>...-...-.....</v>
      </c>
      <c r="CN733" s="57">
        <f t="shared" si="319"/>
        <v>0</v>
      </c>
      <c r="CO733" s="58">
        <f t="shared" si="320"/>
        <v>0</v>
      </c>
      <c r="CP733" s="4" t="str">
        <f t="shared" si="321"/>
        <v/>
      </c>
      <c r="CQ733" s="4" t="b">
        <f t="shared" si="322"/>
        <v>0</v>
      </c>
      <c r="CR733" s="4" t="str">
        <f t="shared" si="323"/>
        <v/>
      </c>
      <c r="CS733" s="4" t="str">
        <f t="shared" si="324"/>
        <v/>
      </c>
      <c r="CT733" s="91" t="b">
        <f t="shared" si="301"/>
        <v>0</v>
      </c>
    </row>
    <row r="734" spans="1:98" s="4" customFormat="1" x14ac:dyDescent="0.25">
      <c r="A734" s="50" t="str">
        <f t="shared" si="302"/>
        <v>...</v>
      </c>
      <c r="B734" s="50" t="str">
        <f t="shared" si="303"/>
        <v>...</v>
      </c>
      <c r="C734" s="50" t="str">
        <f t="shared" si="304"/>
        <v>.....</v>
      </c>
      <c r="D734" s="50" t="str">
        <f>IF($C734=".....","",_xlfn.IFNA(VLOOKUP($C734, Parameter!$A$4:$L$5000, 3, FALSE), ""))</f>
        <v/>
      </c>
      <c r="E734" s="50" t="str">
        <f t="shared" si="305"/>
        <v>.....</v>
      </c>
      <c r="F734" s="50" t="str">
        <f t="shared" si="306"/>
        <v>......</v>
      </c>
      <c r="G734" s="50" t="str">
        <f t="shared" si="307"/>
        <v>...</v>
      </c>
      <c r="H734" s="40">
        <f>IF(E734=".....", 0, _xlfn.IFNA(VLOOKUP($E734, Parameter2!$A$2:$C$5000, 3, FALSE), 0))</f>
        <v>0</v>
      </c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18" t="str">
        <f>IF(C734=".....","",_xlfn.IFNA(VLOOKUP($C734, Parameter!$A$4:$B$5000, 2, FALSE), "Kode belanja salah :("))</f>
        <v/>
      </c>
      <c r="X734" s="35"/>
      <c r="Y734" s="121"/>
      <c r="Z734" s="17"/>
      <c r="AA734" s="20"/>
      <c r="AB734" s="41" t="str">
        <f>IF($C734=".....","",VLOOKUP($C734, Parameter!$A$4:$L$5000, 6, FALSE))</f>
        <v/>
      </c>
      <c r="AC734" s="41" t="str">
        <f>IF($C734=".....","",VLOOKUP($C734, Parameter!$A$4:$L$5000, 7, FALSE))</f>
        <v/>
      </c>
      <c r="AD734" s="41" t="str">
        <f>IF($C734=".....","",VLOOKUP($C734, Parameter!$A$4:$L$5000, 8, FALSE))</f>
        <v/>
      </c>
      <c r="AE734" s="41" t="str">
        <f>IF($C734=".....","",VLOOKUP($C734, Parameter!$A$4:$L$5000, 9, FALSE))</f>
        <v/>
      </c>
      <c r="AF734" s="41" t="str">
        <f>IF($C734=".....","",VLOOKUP($C734, Parameter!$A$4:$L$5000, 10, FALSE))</f>
        <v/>
      </c>
      <c r="AG734" s="41" t="str">
        <f>IF($C734=".....","",VLOOKUP($C734, Parameter!$A$4:$L$5000, 11, FALSE))</f>
        <v/>
      </c>
      <c r="AH734" s="41" t="str">
        <f>IF($C734="..0.0.0.000","",_xlfn.IFNA(VLOOKUP($C734, Parameter!$A$4:$L$5000, 12, FALSE), ""))</f>
        <v/>
      </c>
      <c r="AI734" s="39"/>
      <c r="AJ734" s="39"/>
      <c r="AK734" s="39"/>
      <c r="AL734" s="39"/>
      <c r="AM734" s="39"/>
      <c r="AN734" s="39"/>
      <c r="AO734" s="39"/>
      <c r="AP734" s="41" t="str">
        <f>IF(F734="......", "", _xlfn.IFNA(VLOOKUP(F734, Parameter2!$D$2:$E$15000, 2, FALSE), "Kode aset salah :("))</f>
        <v/>
      </c>
      <c r="AQ734" s="39"/>
      <c r="AR734" s="51"/>
      <c r="AS734" s="52"/>
      <c r="AT734" s="53">
        <f t="shared" si="308"/>
        <v>0</v>
      </c>
      <c r="AU734" s="39" t="str">
        <f t="shared" si="309"/>
        <v/>
      </c>
      <c r="AV734" s="39" t="str">
        <f t="shared" si="310"/>
        <v/>
      </c>
      <c r="AW734" s="39" t="str">
        <f t="shared" si="311"/>
        <v/>
      </c>
      <c r="AX734" s="39" t="str">
        <f t="shared" si="312"/>
        <v/>
      </c>
      <c r="AY734" s="41" t="str">
        <f>IF(G734="...", "", VLOOKUP(G734, UPB!$A$3:$B$5000, 2, FALSE))</f>
        <v/>
      </c>
      <c r="AZ734" s="84"/>
      <c r="BA734" s="76"/>
      <c r="BB734" s="65"/>
      <c r="BC734" s="65"/>
      <c r="BD734" s="54"/>
      <c r="BE734" s="65"/>
      <c r="BF734" s="65"/>
      <c r="BG734" s="65"/>
      <c r="BH734" s="65"/>
      <c r="BI734" s="65"/>
      <c r="BJ734" s="65"/>
      <c r="BK734" s="65"/>
      <c r="BL734" s="65"/>
      <c r="BM734" s="65"/>
      <c r="BN734" s="70"/>
      <c r="BO734" s="65"/>
      <c r="BP734" s="65"/>
      <c r="BQ734" s="65"/>
      <c r="BR734" s="65"/>
      <c r="BS734" s="65"/>
      <c r="BT734" s="65"/>
      <c r="BU734" s="55" t="str">
        <f>IF(AND($D734 &lt;&gt; "", $D734 &lt;&gt; $E734, $F734 &lt;&gt; "x.x.x.x.x.x.x"), VLOOKUP($E734, Parameter!$E$3:$N$5000, 9, FALSE), "")</f>
        <v/>
      </c>
      <c r="BV734" s="55" t="str">
        <f>IF(AND($D734 &lt;&gt; "", $D734 &lt;&gt; $E734, $F734 &lt;&gt; "x.x.x.x.x.x.x"), VLOOKUP($E734, Parameter!$E$3:$N$5000, 10, FALSE), "")</f>
        <v/>
      </c>
      <c r="BW734" s="55" t="str">
        <f>IF(AND($D734 &lt;&gt; "", $D734 &lt;&gt; $E734, $F734 &lt;&gt; "x.x.x.x.x.x.x"), VLOOKUP($C734, Parameter!$A$4:$L$5000, 3, FALSE), "")</f>
        <v/>
      </c>
      <c r="BX734" s="55" t="str">
        <f>IF(AND($D734 &lt;&gt; "", $D734 &lt;&gt; $E734, $F734 &lt;&gt; "x.x.x.x.x.x.x"), VLOOKUP($C734, Parameter!$A$4:$L$5000, 4, FALSE), "")</f>
        <v/>
      </c>
      <c r="BY734" s="56">
        <f t="shared" si="313"/>
        <v>0</v>
      </c>
      <c r="BZ734" s="55" t="str">
        <f t="shared" si="314"/>
        <v>Intra</v>
      </c>
      <c r="CA734" s="55" t="str">
        <f>IF($BZ734="Ekstra", Parameter3!$B$2, "")</f>
        <v/>
      </c>
      <c r="CB734" s="55" t="str">
        <f>IF($BZ734="Ekstra", Parameter3!$C$2, "")</f>
        <v/>
      </c>
      <c r="CC734" s="55" t="str">
        <f>IF($BZ734="Ekstra", VLOOKUP($E734, Parameter!$E$3:$N$5000, 9, FALSE), "")</f>
        <v/>
      </c>
      <c r="CD734" s="55" t="str">
        <f>IF($BZ734="Ekstra", VLOOKUP($E734, Parameter!$E$3:$N$5000, 10, FALSE), "")</f>
        <v/>
      </c>
      <c r="CE734" s="56">
        <f t="shared" si="315"/>
        <v>0</v>
      </c>
      <c r="CF734" s="55" t="str">
        <f t="shared" si="325"/>
        <v/>
      </c>
      <c r="CG734" s="55" t="str">
        <f t="shared" si="325"/>
        <v/>
      </c>
      <c r="CH734" s="55" t="str">
        <f t="shared" si="316"/>
        <v/>
      </c>
      <c r="CI734" s="55" t="str">
        <f>IF($F734="x.x.x.x.x.x.x", VLOOKUP($C734, Parameter!$A$4:$L$5000, 4, FALSE), "")</f>
        <v/>
      </c>
      <c r="CJ734" s="56">
        <f t="shared" si="317"/>
        <v>0</v>
      </c>
      <c r="CM734" s="4" t="str">
        <f t="shared" si="318"/>
        <v>...-...-.....</v>
      </c>
      <c r="CN734" s="57">
        <f t="shared" si="319"/>
        <v>0</v>
      </c>
      <c r="CO734" s="58">
        <f t="shared" si="320"/>
        <v>0</v>
      </c>
      <c r="CP734" s="4" t="str">
        <f t="shared" si="321"/>
        <v/>
      </c>
      <c r="CQ734" s="4" t="b">
        <f t="shared" si="322"/>
        <v>0</v>
      </c>
      <c r="CR734" s="4" t="str">
        <f t="shared" si="323"/>
        <v/>
      </c>
      <c r="CS734" s="4" t="str">
        <f t="shared" si="324"/>
        <v/>
      </c>
      <c r="CT734" s="91" t="b">
        <f t="shared" si="301"/>
        <v>0</v>
      </c>
    </row>
    <row r="735" spans="1:98" s="4" customFormat="1" x14ac:dyDescent="0.25">
      <c r="A735" s="50" t="str">
        <f t="shared" si="302"/>
        <v>...</v>
      </c>
      <c r="B735" s="50" t="str">
        <f t="shared" si="303"/>
        <v>...</v>
      </c>
      <c r="C735" s="50" t="str">
        <f t="shared" si="304"/>
        <v>.....</v>
      </c>
      <c r="D735" s="50" t="str">
        <f>IF($C735=".....","",_xlfn.IFNA(VLOOKUP($C735, Parameter!$A$4:$L$5000, 3, FALSE), ""))</f>
        <v/>
      </c>
      <c r="E735" s="50" t="str">
        <f t="shared" si="305"/>
        <v>.....</v>
      </c>
      <c r="F735" s="50" t="str">
        <f t="shared" si="306"/>
        <v>......</v>
      </c>
      <c r="G735" s="50" t="str">
        <f t="shared" si="307"/>
        <v>...</v>
      </c>
      <c r="H735" s="40">
        <f>IF(E735=".....", 0, _xlfn.IFNA(VLOOKUP($E735, Parameter2!$A$2:$C$5000, 3, FALSE), 0))</f>
        <v>0</v>
      </c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18" t="str">
        <f>IF(C735=".....","",_xlfn.IFNA(VLOOKUP($C735, Parameter!$A$4:$B$5000, 2, FALSE), "Kode belanja salah :("))</f>
        <v/>
      </c>
      <c r="X735" s="35"/>
      <c r="Y735" s="121"/>
      <c r="Z735" s="17"/>
      <c r="AA735" s="20"/>
      <c r="AB735" s="41" t="str">
        <f>IF($C735=".....","",VLOOKUP($C735, Parameter!$A$4:$L$5000, 6, FALSE))</f>
        <v/>
      </c>
      <c r="AC735" s="41" t="str">
        <f>IF($C735=".....","",VLOOKUP($C735, Parameter!$A$4:$L$5000, 7, FALSE))</f>
        <v/>
      </c>
      <c r="AD735" s="41" t="str">
        <f>IF($C735=".....","",VLOOKUP($C735, Parameter!$A$4:$L$5000, 8, FALSE))</f>
        <v/>
      </c>
      <c r="AE735" s="41" t="str">
        <f>IF($C735=".....","",VLOOKUP($C735, Parameter!$A$4:$L$5000, 9, FALSE))</f>
        <v/>
      </c>
      <c r="AF735" s="41" t="str">
        <f>IF($C735=".....","",VLOOKUP($C735, Parameter!$A$4:$L$5000, 10, FALSE))</f>
        <v/>
      </c>
      <c r="AG735" s="41" t="str">
        <f>IF($C735=".....","",VLOOKUP($C735, Parameter!$A$4:$L$5000, 11, FALSE))</f>
        <v/>
      </c>
      <c r="AH735" s="41" t="str">
        <f>IF($C735="..0.0.0.000","",_xlfn.IFNA(VLOOKUP($C735, Parameter!$A$4:$L$5000, 12, FALSE), ""))</f>
        <v/>
      </c>
      <c r="AI735" s="39"/>
      <c r="AJ735" s="39"/>
      <c r="AK735" s="39"/>
      <c r="AL735" s="39"/>
      <c r="AM735" s="39"/>
      <c r="AN735" s="39"/>
      <c r="AO735" s="39"/>
      <c r="AP735" s="41" t="str">
        <f>IF(F735="......", "", _xlfn.IFNA(VLOOKUP(F735, Parameter2!$D$2:$E$15000, 2, FALSE), "Kode aset salah :("))</f>
        <v/>
      </c>
      <c r="AQ735" s="39"/>
      <c r="AR735" s="51"/>
      <c r="AS735" s="52"/>
      <c r="AT735" s="53">
        <f t="shared" si="308"/>
        <v>0</v>
      </c>
      <c r="AU735" s="39" t="str">
        <f t="shared" si="309"/>
        <v/>
      </c>
      <c r="AV735" s="39" t="str">
        <f t="shared" si="310"/>
        <v/>
      </c>
      <c r="AW735" s="39" t="str">
        <f t="shared" si="311"/>
        <v/>
      </c>
      <c r="AX735" s="39" t="str">
        <f t="shared" si="312"/>
        <v/>
      </c>
      <c r="AY735" s="41" t="str">
        <f>IF(G735="...", "", VLOOKUP(G735, UPB!$A$3:$B$5000, 2, FALSE))</f>
        <v/>
      </c>
      <c r="AZ735" s="84"/>
      <c r="BA735" s="76"/>
      <c r="BB735" s="65"/>
      <c r="BC735" s="65"/>
      <c r="BD735" s="54"/>
      <c r="BE735" s="65"/>
      <c r="BF735" s="65"/>
      <c r="BG735" s="65"/>
      <c r="BH735" s="65"/>
      <c r="BI735" s="65"/>
      <c r="BJ735" s="65"/>
      <c r="BK735" s="65"/>
      <c r="BL735" s="65"/>
      <c r="BM735" s="65"/>
      <c r="BN735" s="70"/>
      <c r="BO735" s="65"/>
      <c r="BP735" s="65"/>
      <c r="BQ735" s="65"/>
      <c r="BR735" s="65"/>
      <c r="BS735" s="65"/>
      <c r="BT735" s="65"/>
      <c r="BU735" s="55" t="str">
        <f>IF(AND($D735 &lt;&gt; "", $D735 &lt;&gt; $E735, $F735 &lt;&gt; "x.x.x.x.x.x.x"), VLOOKUP($E735, Parameter!$E$3:$N$5000, 9, FALSE), "")</f>
        <v/>
      </c>
      <c r="BV735" s="55" t="str">
        <f>IF(AND($D735 &lt;&gt; "", $D735 &lt;&gt; $E735, $F735 &lt;&gt; "x.x.x.x.x.x.x"), VLOOKUP($E735, Parameter!$E$3:$N$5000, 10, FALSE), "")</f>
        <v/>
      </c>
      <c r="BW735" s="55" t="str">
        <f>IF(AND($D735 &lt;&gt; "", $D735 &lt;&gt; $E735, $F735 &lt;&gt; "x.x.x.x.x.x.x"), VLOOKUP($C735, Parameter!$A$4:$L$5000, 3, FALSE), "")</f>
        <v/>
      </c>
      <c r="BX735" s="55" t="str">
        <f>IF(AND($D735 &lt;&gt; "", $D735 &lt;&gt; $E735, $F735 &lt;&gt; "x.x.x.x.x.x.x"), VLOOKUP($C735, Parameter!$A$4:$L$5000, 4, FALSE), "")</f>
        <v/>
      </c>
      <c r="BY735" s="56">
        <f t="shared" si="313"/>
        <v>0</v>
      </c>
      <c r="BZ735" s="55" t="str">
        <f t="shared" si="314"/>
        <v>Intra</v>
      </c>
      <c r="CA735" s="55" t="str">
        <f>IF($BZ735="Ekstra", Parameter3!$B$2, "")</f>
        <v/>
      </c>
      <c r="CB735" s="55" t="str">
        <f>IF($BZ735="Ekstra", Parameter3!$C$2, "")</f>
        <v/>
      </c>
      <c r="CC735" s="55" t="str">
        <f>IF($BZ735="Ekstra", VLOOKUP($E735, Parameter!$E$3:$N$5000, 9, FALSE), "")</f>
        <v/>
      </c>
      <c r="CD735" s="55" t="str">
        <f>IF($BZ735="Ekstra", VLOOKUP($E735, Parameter!$E$3:$N$5000, 10, FALSE), "")</f>
        <v/>
      </c>
      <c r="CE735" s="56">
        <f t="shared" si="315"/>
        <v>0</v>
      </c>
      <c r="CF735" s="55" t="str">
        <f t="shared" si="325"/>
        <v/>
      </c>
      <c r="CG735" s="55" t="str">
        <f t="shared" si="325"/>
        <v/>
      </c>
      <c r="CH735" s="55" t="str">
        <f t="shared" si="316"/>
        <v/>
      </c>
      <c r="CI735" s="55" t="str">
        <f>IF($F735="x.x.x.x.x.x.x", VLOOKUP($C735, Parameter!$A$4:$L$5000, 4, FALSE), "")</f>
        <v/>
      </c>
      <c r="CJ735" s="56">
        <f t="shared" si="317"/>
        <v>0</v>
      </c>
      <c r="CM735" s="4" t="str">
        <f t="shared" si="318"/>
        <v>...-...-.....</v>
      </c>
      <c r="CN735" s="57">
        <f t="shared" si="319"/>
        <v>0</v>
      </c>
      <c r="CO735" s="58">
        <f t="shared" si="320"/>
        <v>0</v>
      </c>
      <c r="CP735" s="4" t="str">
        <f t="shared" si="321"/>
        <v/>
      </c>
      <c r="CQ735" s="4" t="b">
        <f t="shared" si="322"/>
        <v>0</v>
      </c>
      <c r="CR735" s="4" t="str">
        <f t="shared" si="323"/>
        <v/>
      </c>
      <c r="CS735" s="4" t="str">
        <f t="shared" si="324"/>
        <v/>
      </c>
      <c r="CT735" s="91" t="b">
        <f t="shared" si="301"/>
        <v>0</v>
      </c>
    </row>
    <row r="736" spans="1:98" s="4" customFormat="1" x14ac:dyDescent="0.25">
      <c r="A736" s="50" t="str">
        <f t="shared" si="302"/>
        <v>...</v>
      </c>
      <c r="B736" s="50" t="str">
        <f t="shared" si="303"/>
        <v>...</v>
      </c>
      <c r="C736" s="50" t="str">
        <f t="shared" si="304"/>
        <v>.....</v>
      </c>
      <c r="D736" s="50" t="str">
        <f>IF($C736=".....","",_xlfn.IFNA(VLOOKUP($C736, Parameter!$A$4:$L$5000, 3, FALSE), ""))</f>
        <v/>
      </c>
      <c r="E736" s="50" t="str">
        <f t="shared" si="305"/>
        <v>.....</v>
      </c>
      <c r="F736" s="50" t="str">
        <f t="shared" si="306"/>
        <v>......</v>
      </c>
      <c r="G736" s="50" t="str">
        <f t="shared" si="307"/>
        <v>...</v>
      </c>
      <c r="H736" s="40">
        <f>IF(E736=".....", 0, _xlfn.IFNA(VLOOKUP($E736, Parameter2!$A$2:$C$5000, 3, FALSE), 0))</f>
        <v>0</v>
      </c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18" t="str">
        <f>IF(C736=".....","",_xlfn.IFNA(VLOOKUP($C736, Parameter!$A$4:$B$5000, 2, FALSE), "Kode belanja salah :("))</f>
        <v/>
      </c>
      <c r="X736" s="35"/>
      <c r="Y736" s="121"/>
      <c r="Z736" s="17"/>
      <c r="AA736" s="20"/>
      <c r="AB736" s="41" t="str">
        <f>IF($C736=".....","",VLOOKUP($C736, Parameter!$A$4:$L$5000, 6, FALSE))</f>
        <v/>
      </c>
      <c r="AC736" s="41" t="str">
        <f>IF($C736=".....","",VLOOKUP($C736, Parameter!$A$4:$L$5000, 7, FALSE))</f>
        <v/>
      </c>
      <c r="AD736" s="41" t="str">
        <f>IF($C736=".....","",VLOOKUP($C736, Parameter!$A$4:$L$5000, 8, FALSE))</f>
        <v/>
      </c>
      <c r="AE736" s="41" t="str">
        <f>IF($C736=".....","",VLOOKUP($C736, Parameter!$A$4:$L$5000, 9, FALSE))</f>
        <v/>
      </c>
      <c r="AF736" s="41" t="str">
        <f>IF($C736=".....","",VLOOKUP($C736, Parameter!$A$4:$L$5000, 10, FALSE))</f>
        <v/>
      </c>
      <c r="AG736" s="41" t="str">
        <f>IF($C736=".....","",VLOOKUP($C736, Parameter!$A$4:$L$5000, 11, FALSE))</f>
        <v/>
      </c>
      <c r="AH736" s="41" t="str">
        <f>IF($C736="..0.0.0.000","",_xlfn.IFNA(VLOOKUP($C736, Parameter!$A$4:$L$5000, 12, FALSE), ""))</f>
        <v/>
      </c>
      <c r="AI736" s="39"/>
      <c r="AJ736" s="39"/>
      <c r="AK736" s="39"/>
      <c r="AL736" s="39"/>
      <c r="AM736" s="39"/>
      <c r="AN736" s="39"/>
      <c r="AO736" s="39"/>
      <c r="AP736" s="41" t="str">
        <f>IF(F736="......", "", _xlfn.IFNA(VLOOKUP(F736, Parameter2!$D$2:$E$15000, 2, FALSE), "Kode aset salah :("))</f>
        <v/>
      </c>
      <c r="AQ736" s="39"/>
      <c r="AR736" s="51"/>
      <c r="AS736" s="52"/>
      <c r="AT736" s="53">
        <f t="shared" si="308"/>
        <v>0</v>
      </c>
      <c r="AU736" s="39" t="str">
        <f t="shared" si="309"/>
        <v/>
      </c>
      <c r="AV736" s="39" t="str">
        <f t="shared" si="310"/>
        <v/>
      </c>
      <c r="AW736" s="39" t="str">
        <f t="shared" si="311"/>
        <v/>
      </c>
      <c r="AX736" s="39" t="str">
        <f t="shared" si="312"/>
        <v/>
      </c>
      <c r="AY736" s="41" t="str">
        <f>IF(G736="...", "", VLOOKUP(G736, UPB!$A$3:$B$5000, 2, FALSE))</f>
        <v/>
      </c>
      <c r="AZ736" s="84"/>
      <c r="BA736" s="76"/>
      <c r="BB736" s="65"/>
      <c r="BC736" s="65"/>
      <c r="BD736" s="54"/>
      <c r="BE736" s="65"/>
      <c r="BF736" s="65"/>
      <c r="BG736" s="65"/>
      <c r="BH736" s="65"/>
      <c r="BI736" s="65"/>
      <c r="BJ736" s="65"/>
      <c r="BK736" s="65"/>
      <c r="BL736" s="65"/>
      <c r="BM736" s="65"/>
      <c r="BN736" s="70"/>
      <c r="BO736" s="65"/>
      <c r="BP736" s="65"/>
      <c r="BQ736" s="65"/>
      <c r="BR736" s="65"/>
      <c r="BS736" s="65"/>
      <c r="BT736" s="65"/>
      <c r="BU736" s="55" t="str">
        <f>IF(AND($D736 &lt;&gt; "", $D736 &lt;&gt; $E736, $F736 &lt;&gt; "x.x.x.x.x.x.x"), VLOOKUP($E736, Parameter!$E$3:$N$5000, 9, FALSE), "")</f>
        <v/>
      </c>
      <c r="BV736" s="55" t="str">
        <f>IF(AND($D736 &lt;&gt; "", $D736 &lt;&gt; $E736, $F736 &lt;&gt; "x.x.x.x.x.x.x"), VLOOKUP($E736, Parameter!$E$3:$N$5000, 10, FALSE), "")</f>
        <v/>
      </c>
      <c r="BW736" s="55" t="str">
        <f>IF(AND($D736 &lt;&gt; "", $D736 &lt;&gt; $E736, $F736 &lt;&gt; "x.x.x.x.x.x.x"), VLOOKUP($C736, Parameter!$A$4:$L$5000, 3, FALSE), "")</f>
        <v/>
      </c>
      <c r="BX736" s="55" t="str">
        <f>IF(AND($D736 &lt;&gt; "", $D736 &lt;&gt; $E736, $F736 &lt;&gt; "x.x.x.x.x.x.x"), VLOOKUP($C736, Parameter!$A$4:$L$5000, 4, FALSE), "")</f>
        <v/>
      </c>
      <c r="BY736" s="56">
        <f t="shared" si="313"/>
        <v>0</v>
      </c>
      <c r="BZ736" s="55" t="str">
        <f t="shared" si="314"/>
        <v>Intra</v>
      </c>
      <c r="CA736" s="55" t="str">
        <f>IF($BZ736="Ekstra", Parameter3!$B$2, "")</f>
        <v/>
      </c>
      <c r="CB736" s="55" t="str">
        <f>IF($BZ736="Ekstra", Parameter3!$C$2, "")</f>
        <v/>
      </c>
      <c r="CC736" s="55" t="str">
        <f>IF($BZ736="Ekstra", VLOOKUP($E736, Parameter!$E$3:$N$5000, 9, FALSE), "")</f>
        <v/>
      </c>
      <c r="CD736" s="55" t="str">
        <f>IF($BZ736="Ekstra", VLOOKUP($E736, Parameter!$E$3:$N$5000, 10, FALSE), "")</f>
        <v/>
      </c>
      <c r="CE736" s="56">
        <f t="shared" si="315"/>
        <v>0</v>
      </c>
      <c r="CF736" s="55" t="str">
        <f t="shared" si="325"/>
        <v/>
      </c>
      <c r="CG736" s="55" t="str">
        <f t="shared" si="325"/>
        <v/>
      </c>
      <c r="CH736" s="55" t="str">
        <f t="shared" si="316"/>
        <v/>
      </c>
      <c r="CI736" s="55" t="str">
        <f>IF($F736="x.x.x.x.x.x.x", VLOOKUP($C736, Parameter!$A$4:$L$5000, 4, FALSE), "")</f>
        <v/>
      </c>
      <c r="CJ736" s="56">
        <f t="shared" si="317"/>
        <v>0</v>
      </c>
      <c r="CM736" s="4" t="str">
        <f t="shared" si="318"/>
        <v>...-...-.....</v>
      </c>
      <c r="CN736" s="57">
        <f t="shared" si="319"/>
        <v>0</v>
      </c>
      <c r="CO736" s="58">
        <f t="shared" si="320"/>
        <v>0</v>
      </c>
      <c r="CP736" s="4" t="str">
        <f t="shared" si="321"/>
        <v/>
      </c>
      <c r="CQ736" s="4" t="b">
        <f t="shared" si="322"/>
        <v>0</v>
      </c>
      <c r="CR736" s="4" t="str">
        <f t="shared" si="323"/>
        <v/>
      </c>
      <c r="CS736" s="4" t="str">
        <f t="shared" si="324"/>
        <v/>
      </c>
      <c r="CT736" s="91" t="b">
        <f t="shared" si="301"/>
        <v>0</v>
      </c>
    </row>
    <row r="737" spans="1:98" s="4" customFormat="1" x14ac:dyDescent="0.25">
      <c r="A737" s="50" t="str">
        <f t="shared" si="302"/>
        <v>...</v>
      </c>
      <c r="B737" s="50" t="str">
        <f t="shared" si="303"/>
        <v>...</v>
      </c>
      <c r="C737" s="50" t="str">
        <f t="shared" si="304"/>
        <v>.....</v>
      </c>
      <c r="D737" s="50" t="str">
        <f>IF($C737=".....","",_xlfn.IFNA(VLOOKUP($C737, Parameter!$A$4:$L$5000, 3, FALSE), ""))</f>
        <v/>
      </c>
      <c r="E737" s="50" t="str">
        <f t="shared" si="305"/>
        <v>.....</v>
      </c>
      <c r="F737" s="50" t="str">
        <f t="shared" si="306"/>
        <v>......</v>
      </c>
      <c r="G737" s="50" t="str">
        <f t="shared" si="307"/>
        <v>...</v>
      </c>
      <c r="H737" s="40">
        <f>IF(E737=".....", 0, _xlfn.IFNA(VLOOKUP($E737, Parameter2!$A$2:$C$5000, 3, FALSE), 0))</f>
        <v>0</v>
      </c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18" t="str">
        <f>IF(C737=".....","",_xlfn.IFNA(VLOOKUP($C737, Parameter!$A$4:$B$5000, 2, FALSE), "Kode belanja salah :("))</f>
        <v/>
      </c>
      <c r="X737" s="35"/>
      <c r="Y737" s="121"/>
      <c r="Z737" s="17"/>
      <c r="AA737" s="20"/>
      <c r="AB737" s="41" t="str">
        <f>IF($C737=".....","",VLOOKUP($C737, Parameter!$A$4:$L$5000, 6, FALSE))</f>
        <v/>
      </c>
      <c r="AC737" s="41" t="str">
        <f>IF($C737=".....","",VLOOKUP($C737, Parameter!$A$4:$L$5000, 7, FALSE))</f>
        <v/>
      </c>
      <c r="AD737" s="41" t="str">
        <f>IF($C737=".....","",VLOOKUP($C737, Parameter!$A$4:$L$5000, 8, FALSE))</f>
        <v/>
      </c>
      <c r="AE737" s="41" t="str">
        <f>IF($C737=".....","",VLOOKUP($C737, Parameter!$A$4:$L$5000, 9, FALSE))</f>
        <v/>
      </c>
      <c r="AF737" s="41" t="str">
        <f>IF($C737=".....","",VLOOKUP($C737, Parameter!$A$4:$L$5000, 10, FALSE))</f>
        <v/>
      </c>
      <c r="AG737" s="41" t="str">
        <f>IF($C737=".....","",VLOOKUP($C737, Parameter!$A$4:$L$5000, 11, FALSE))</f>
        <v/>
      </c>
      <c r="AH737" s="41" t="str">
        <f>IF($C737="..0.0.0.000","",_xlfn.IFNA(VLOOKUP($C737, Parameter!$A$4:$L$5000, 12, FALSE), ""))</f>
        <v/>
      </c>
      <c r="AI737" s="39"/>
      <c r="AJ737" s="39"/>
      <c r="AK737" s="39"/>
      <c r="AL737" s="39"/>
      <c r="AM737" s="39"/>
      <c r="AN737" s="39"/>
      <c r="AO737" s="39"/>
      <c r="AP737" s="41" t="str">
        <f>IF(F737="......", "", _xlfn.IFNA(VLOOKUP(F737, Parameter2!$D$2:$E$15000, 2, FALSE), "Kode aset salah :("))</f>
        <v/>
      </c>
      <c r="AQ737" s="39"/>
      <c r="AR737" s="51"/>
      <c r="AS737" s="52"/>
      <c r="AT737" s="53">
        <f t="shared" si="308"/>
        <v>0</v>
      </c>
      <c r="AU737" s="39" t="str">
        <f t="shared" si="309"/>
        <v/>
      </c>
      <c r="AV737" s="39" t="str">
        <f t="shared" si="310"/>
        <v/>
      </c>
      <c r="AW737" s="39" t="str">
        <f t="shared" si="311"/>
        <v/>
      </c>
      <c r="AX737" s="39" t="str">
        <f t="shared" si="312"/>
        <v/>
      </c>
      <c r="AY737" s="41" t="str">
        <f>IF(G737="...", "", VLOOKUP(G737, UPB!$A$3:$B$5000, 2, FALSE))</f>
        <v/>
      </c>
      <c r="AZ737" s="84"/>
      <c r="BA737" s="76"/>
      <c r="BB737" s="65"/>
      <c r="BC737" s="65"/>
      <c r="BD737" s="54"/>
      <c r="BE737" s="65"/>
      <c r="BF737" s="65"/>
      <c r="BG737" s="65"/>
      <c r="BH737" s="65"/>
      <c r="BI737" s="65"/>
      <c r="BJ737" s="65"/>
      <c r="BK737" s="65"/>
      <c r="BL737" s="65"/>
      <c r="BM737" s="65"/>
      <c r="BN737" s="70"/>
      <c r="BO737" s="65"/>
      <c r="BP737" s="65"/>
      <c r="BQ737" s="65"/>
      <c r="BR737" s="65"/>
      <c r="BS737" s="65"/>
      <c r="BT737" s="65"/>
      <c r="BU737" s="55" t="str">
        <f>IF(AND($D737 &lt;&gt; "", $D737 &lt;&gt; $E737, $F737 &lt;&gt; "x.x.x.x.x.x.x"), VLOOKUP($E737, Parameter!$E$3:$N$5000, 9, FALSE), "")</f>
        <v/>
      </c>
      <c r="BV737" s="55" t="str">
        <f>IF(AND($D737 &lt;&gt; "", $D737 &lt;&gt; $E737, $F737 &lt;&gt; "x.x.x.x.x.x.x"), VLOOKUP($E737, Parameter!$E$3:$N$5000, 10, FALSE), "")</f>
        <v/>
      </c>
      <c r="BW737" s="55" t="str">
        <f>IF(AND($D737 &lt;&gt; "", $D737 &lt;&gt; $E737, $F737 &lt;&gt; "x.x.x.x.x.x.x"), VLOOKUP($C737, Parameter!$A$4:$L$5000, 3, FALSE), "")</f>
        <v/>
      </c>
      <c r="BX737" s="55" t="str">
        <f>IF(AND($D737 &lt;&gt; "", $D737 &lt;&gt; $E737, $F737 &lt;&gt; "x.x.x.x.x.x.x"), VLOOKUP($C737, Parameter!$A$4:$L$5000, 4, FALSE), "")</f>
        <v/>
      </c>
      <c r="BY737" s="56">
        <f t="shared" si="313"/>
        <v>0</v>
      </c>
      <c r="BZ737" s="55" t="str">
        <f t="shared" si="314"/>
        <v>Intra</v>
      </c>
      <c r="CA737" s="55" t="str">
        <f>IF($BZ737="Ekstra", Parameter3!$B$2, "")</f>
        <v/>
      </c>
      <c r="CB737" s="55" t="str">
        <f>IF($BZ737="Ekstra", Parameter3!$C$2, "")</f>
        <v/>
      </c>
      <c r="CC737" s="55" t="str">
        <f>IF($BZ737="Ekstra", VLOOKUP($E737, Parameter!$E$3:$N$5000, 9, FALSE), "")</f>
        <v/>
      </c>
      <c r="CD737" s="55" t="str">
        <f>IF($BZ737="Ekstra", VLOOKUP($E737, Parameter!$E$3:$N$5000, 10, FALSE), "")</f>
        <v/>
      </c>
      <c r="CE737" s="56">
        <f t="shared" si="315"/>
        <v>0</v>
      </c>
      <c r="CF737" s="55" t="str">
        <f t="shared" si="325"/>
        <v/>
      </c>
      <c r="CG737" s="55" t="str">
        <f t="shared" si="325"/>
        <v/>
      </c>
      <c r="CH737" s="55" t="str">
        <f t="shared" si="316"/>
        <v/>
      </c>
      <c r="CI737" s="55" t="str">
        <f>IF($F737="x.x.x.x.x.x.x", VLOOKUP($C737, Parameter!$A$4:$L$5000, 4, FALSE), "")</f>
        <v/>
      </c>
      <c r="CJ737" s="56">
        <f t="shared" si="317"/>
        <v>0</v>
      </c>
      <c r="CM737" s="4" t="str">
        <f t="shared" si="318"/>
        <v>...-...-.....</v>
      </c>
      <c r="CN737" s="57">
        <f t="shared" si="319"/>
        <v>0</v>
      </c>
      <c r="CO737" s="58">
        <f t="shared" si="320"/>
        <v>0</v>
      </c>
      <c r="CP737" s="4" t="str">
        <f t="shared" si="321"/>
        <v/>
      </c>
      <c r="CQ737" s="4" t="b">
        <f t="shared" si="322"/>
        <v>0</v>
      </c>
      <c r="CR737" s="4" t="str">
        <f t="shared" si="323"/>
        <v/>
      </c>
      <c r="CS737" s="4" t="str">
        <f t="shared" si="324"/>
        <v/>
      </c>
      <c r="CT737" s="91" t="b">
        <f t="shared" si="301"/>
        <v>0</v>
      </c>
    </row>
    <row r="738" spans="1:98" s="4" customFormat="1" x14ac:dyDescent="0.25">
      <c r="A738" s="50" t="str">
        <f t="shared" si="302"/>
        <v>...</v>
      </c>
      <c r="B738" s="50" t="str">
        <f t="shared" si="303"/>
        <v>...</v>
      </c>
      <c r="C738" s="50" t="str">
        <f t="shared" si="304"/>
        <v>.....</v>
      </c>
      <c r="D738" s="50" t="str">
        <f>IF($C738=".....","",_xlfn.IFNA(VLOOKUP($C738, Parameter!$A$4:$L$5000, 3, FALSE), ""))</f>
        <v/>
      </c>
      <c r="E738" s="50" t="str">
        <f t="shared" si="305"/>
        <v>.....</v>
      </c>
      <c r="F738" s="50" t="str">
        <f t="shared" si="306"/>
        <v>......</v>
      </c>
      <c r="G738" s="50" t="str">
        <f t="shared" si="307"/>
        <v>...</v>
      </c>
      <c r="H738" s="40">
        <f>IF(E738=".....", 0, _xlfn.IFNA(VLOOKUP($E738, Parameter2!$A$2:$C$5000, 3, FALSE), 0))</f>
        <v>0</v>
      </c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18" t="str">
        <f>IF(C738=".....","",_xlfn.IFNA(VLOOKUP($C738, Parameter!$A$4:$B$5000, 2, FALSE), "Kode belanja salah :("))</f>
        <v/>
      </c>
      <c r="X738" s="35"/>
      <c r="Y738" s="121"/>
      <c r="Z738" s="17"/>
      <c r="AA738" s="20"/>
      <c r="AB738" s="41" t="str">
        <f>IF($C738=".....","",VLOOKUP($C738, Parameter!$A$4:$L$5000, 6, FALSE))</f>
        <v/>
      </c>
      <c r="AC738" s="41" t="str">
        <f>IF($C738=".....","",VLOOKUP($C738, Parameter!$A$4:$L$5000, 7, FALSE))</f>
        <v/>
      </c>
      <c r="AD738" s="41" t="str">
        <f>IF($C738=".....","",VLOOKUP($C738, Parameter!$A$4:$L$5000, 8, FALSE))</f>
        <v/>
      </c>
      <c r="AE738" s="41" t="str">
        <f>IF($C738=".....","",VLOOKUP($C738, Parameter!$A$4:$L$5000, 9, FALSE))</f>
        <v/>
      </c>
      <c r="AF738" s="41" t="str">
        <f>IF($C738=".....","",VLOOKUP($C738, Parameter!$A$4:$L$5000, 10, FALSE))</f>
        <v/>
      </c>
      <c r="AG738" s="41" t="str">
        <f>IF($C738=".....","",VLOOKUP($C738, Parameter!$A$4:$L$5000, 11, FALSE))</f>
        <v/>
      </c>
      <c r="AH738" s="41" t="str">
        <f>IF($C738="..0.0.0.000","",_xlfn.IFNA(VLOOKUP($C738, Parameter!$A$4:$L$5000, 12, FALSE), ""))</f>
        <v/>
      </c>
      <c r="AI738" s="39"/>
      <c r="AJ738" s="39"/>
      <c r="AK738" s="39"/>
      <c r="AL738" s="39"/>
      <c r="AM738" s="39"/>
      <c r="AN738" s="39"/>
      <c r="AO738" s="39"/>
      <c r="AP738" s="41" t="str">
        <f>IF(F738="......", "", _xlfn.IFNA(VLOOKUP(F738, Parameter2!$D$2:$E$15000, 2, FALSE), "Kode aset salah :("))</f>
        <v/>
      </c>
      <c r="AQ738" s="39"/>
      <c r="AR738" s="51"/>
      <c r="AS738" s="52"/>
      <c r="AT738" s="53">
        <f t="shared" si="308"/>
        <v>0</v>
      </c>
      <c r="AU738" s="39" t="str">
        <f t="shared" si="309"/>
        <v/>
      </c>
      <c r="AV738" s="39" t="str">
        <f t="shared" si="310"/>
        <v/>
      </c>
      <c r="AW738" s="39" t="str">
        <f t="shared" si="311"/>
        <v/>
      </c>
      <c r="AX738" s="39" t="str">
        <f t="shared" si="312"/>
        <v/>
      </c>
      <c r="AY738" s="41" t="str">
        <f>IF(G738="...", "", VLOOKUP(G738, UPB!$A$3:$B$5000, 2, FALSE))</f>
        <v/>
      </c>
      <c r="AZ738" s="84"/>
      <c r="BA738" s="76"/>
      <c r="BB738" s="65"/>
      <c r="BC738" s="65"/>
      <c r="BD738" s="54"/>
      <c r="BE738" s="65"/>
      <c r="BF738" s="65"/>
      <c r="BG738" s="65"/>
      <c r="BH738" s="65"/>
      <c r="BI738" s="65"/>
      <c r="BJ738" s="65"/>
      <c r="BK738" s="65"/>
      <c r="BL738" s="65"/>
      <c r="BM738" s="65"/>
      <c r="BN738" s="70"/>
      <c r="BO738" s="65"/>
      <c r="BP738" s="65"/>
      <c r="BQ738" s="65"/>
      <c r="BR738" s="65"/>
      <c r="BS738" s="65"/>
      <c r="BT738" s="65"/>
      <c r="BU738" s="55" t="str">
        <f>IF(AND($D738 &lt;&gt; "", $D738 &lt;&gt; $E738, $F738 &lt;&gt; "x.x.x.x.x.x.x"), VLOOKUP($E738, Parameter!$E$3:$N$5000, 9, FALSE), "")</f>
        <v/>
      </c>
      <c r="BV738" s="55" t="str">
        <f>IF(AND($D738 &lt;&gt; "", $D738 &lt;&gt; $E738, $F738 &lt;&gt; "x.x.x.x.x.x.x"), VLOOKUP($E738, Parameter!$E$3:$N$5000, 10, FALSE), "")</f>
        <v/>
      </c>
      <c r="BW738" s="55" t="str">
        <f>IF(AND($D738 &lt;&gt; "", $D738 &lt;&gt; $E738, $F738 &lt;&gt; "x.x.x.x.x.x.x"), VLOOKUP($C738, Parameter!$A$4:$L$5000, 3, FALSE), "")</f>
        <v/>
      </c>
      <c r="BX738" s="55" t="str">
        <f>IF(AND($D738 &lt;&gt; "", $D738 &lt;&gt; $E738, $F738 &lt;&gt; "x.x.x.x.x.x.x"), VLOOKUP($C738, Parameter!$A$4:$L$5000, 4, FALSE), "")</f>
        <v/>
      </c>
      <c r="BY738" s="56">
        <f t="shared" si="313"/>
        <v>0</v>
      </c>
      <c r="BZ738" s="55" t="str">
        <f t="shared" si="314"/>
        <v>Intra</v>
      </c>
      <c r="CA738" s="55" t="str">
        <f>IF($BZ738="Ekstra", Parameter3!$B$2, "")</f>
        <v/>
      </c>
      <c r="CB738" s="55" t="str">
        <f>IF($BZ738="Ekstra", Parameter3!$C$2, "")</f>
        <v/>
      </c>
      <c r="CC738" s="55" t="str">
        <f>IF($BZ738="Ekstra", VLOOKUP($E738, Parameter!$E$3:$N$5000, 9, FALSE), "")</f>
        <v/>
      </c>
      <c r="CD738" s="55" t="str">
        <f>IF($BZ738="Ekstra", VLOOKUP($E738, Parameter!$E$3:$N$5000, 10, FALSE), "")</f>
        <v/>
      </c>
      <c r="CE738" s="56">
        <f t="shared" si="315"/>
        <v>0</v>
      </c>
      <c r="CF738" s="55" t="str">
        <f t="shared" si="325"/>
        <v/>
      </c>
      <c r="CG738" s="55" t="str">
        <f t="shared" si="325"/>
        <v/>
      </c>
      <c r="CH738" s="55" t="str">
        <f t="shared" si="316"/>
        <v/>
      </c>
      <c r="CI738" s="55" t="str">
        <f>IF($F738="x.x.x.x.x.x.x", VLOOKUP($C738, Parameter!$A$4:$L$5000, 4, FALSE), "")</f>
        <v/>
      </c>
      <c r="CJ738" s="56">
        <f t="shared" si="317"/>
        <v>0</v>
      </c>
      <c r="CM738" s="4" t="str">
        <f t="shared" si="318"/>
        <v>...-...-.....</v>
      </c>
      <c r="CN738" s="57">
        <f t="shared" si="319"/>
        <v>0</v>
      </c>
      <c r="CO738" s="58">
        <f t="shared" si="320"/>
        <v>0</v>
      </c>
      <c r="CP738" s="4" t="str">
        <f t="shared" si="321"/>
        <v/>
      </c>
      <c r="CQ738" s="4" t="b">
        <f t="shared" si="322"/>
        <v>0</v>
      </c>
      <c r="CR738" s="4" t="str">
        <f t="shared" si="323"/>
        <v/>
      </c>
      <c r="CS738" s="4" t="str">
        <f t="shared" si="324"/>
        <v/>
      </c>
      <c r="CT738" s="91" t="b">
        <f t="shared" si="301"/>
        <v>0</v>
      </c>
    </row>
    <row r="739" spans="1:98" s="4" customFormat="1" x14ac:dyDescent="0.25">
      <c r="A739" s="50" t="str">
        <f t="shared" si="302"/>
        <v>...</v>
      </c>
      <c r="B739" s="50" t="str">
        <f t="shared" si="303"/>
        <v>...</v>
      </c>
      <c r="C739" s="50" t="str">
        <f t="shared" si="304"/>
        <v>.....</v>
      </c>
      <c r="D739" s="50" t="str">
        <f>IF($C739=".....","",_xlfn.IFNA(VLOOKUP($C739, Parameter!$A$4:$L$5000, 3, FALSE), ""))</f>
        <v/>
      </c>
      <c r="E739" s="50" t="str">
        <f t="shared" si="305"/>
        <v>.....</v>
      </c>
      <c r="F739" s="50" t="str">
        <f t="shared" si="306"/>
        <v>......</v>
      </c>
      <c r="G739" s="50" t="str">
        <f t="shared" si="307"/>
        <v>...</v>
      </c>
      <c r="H739" s="40">
        <f>IF(E739=".....", 0, _xlfn.IFNA(VLOOKUP($E739, Parameter2!$A$2:$C$5000, 3, FALSE), 0))</f>
        <v>0</v>
      </c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18" t="str">
        <f>IF(C739=".....","",_xlfn.IFNA(VLOOKUP($C739, Parameter!$A$4:$B$5000, 2, FALSE), "Kode belanja salah :("))</f>
        <v/>
      </c>
      <c r="X739" s="35"/>
      <c r="Y739" s="121"/>
      <c r="Z739" s="17"/>
      <c r="AA739" s="20"/>
      <c r="AB739" s="41" t="str">
        <f>IF($C739=".....","",VLOOKUP($C739, Parameter!$A$4:$L$5000, 6, FALSE))</f>
        <v/>
      </c>
      <c r="AC739" s="41" t="str">
        <f>IF($C739=".....","",VLOOKUP($C739, Parameter!$A$4:$L$5000, 7, FALSE))</f>
        <v/>
      </c>
      <c r="AD739" s="41" t="str">
        <f>IF($C739=".....","",VLOOKUP($C739, Parameter!$A$4:$L$5000, 8, FALSE))</f>
        <v/>
      </c>
      <c r="AE739" s="41" t="str">
        <f>IF($C739=".....","",VLOOKUP($C739, Parameter!$A$4:$L$5000, 9, FALSE))</f>
        <v/>
      </c>
      <c r="AF739" s="41" t="str">
        <f>IF($C739=".....","",VLOOKUP($C739, Parameter!$A$4:$L$5000, 10, FALSE))</f>
        <v/>
      </c>
      <c r="AG739" s="41" t="str">
        <f>IF($C739=".....","",VLOOKUP($C739, Parameter!$A$4:$L$5000, 11, FALSE))</f>
        <v/>
      </c>
      <c r="AH739" s="41" t="str">
        <f>IF($C739="..0.0.0.000","",_xlfn.IFNA(VLOOKUP($C739, Parameter!$A$4:$L$5000, 12, FALSE), ""))</f>
        <v/>
      </c>
      <c r="AI739" s="39"/>
      <c r="AJ739" s="39"/>
      <c r="AK739" s="39"/>
      <c r="AL739" s="39"/>
      <c r="AM739" s="39"/>
      <c r="AN739" s="39"/>
      <c r="AO739" s="39"/>
      <c r="AP739" s="41" t="str">
        <f>IF(F739="......", "", _xlfn.IFNA(VLOOKUP(F739, Parameter2!$D$2:$E$15000, 2, FALSE), "Kode aset salah :("))</f>
        <v/>
      </c>
      <c r="AQ739" s="39"/>
      <c r="AR739" s="51"/>
      <c r="AS739" s="52"/>
      <c r="AT739" s="53">
        <f t="shared" si="308"/>
        <v>0</v>
      </c>
      <c r="AU739" s="39" t="str">
        <f t="shared" si="309"/>
        <v/>
      </c>
      <c r="AV739" s="39" t="str">
        <f t="shared" si="310"/>
        <v/>
      </c>
      <c r="AW739" s="39" t="str">
        <f t="shared" si="311"/>
        <v/>
      </c>
      <c r="AX739" s="39" t="str">
        <f t="shared" si="312"/>
        <v/>
      </c>
      <c r="AY739" s="41" t="str">
        <f>IF(G739="...", "", VLOOKUP(G739, UPB!$A$3:$B$5000, 2, FALSE))</f>
        <v/>
      </c>
      <c r="AZ739" s="84"/>
      <c r="BA739" s="76"/>
      <c r="BB739" s="65"/>
      <c r="BC739" s="65"/>
      <c r="BD739" s="54"/>
      <c r="BE739" s="65"/>
      <c r="BF739" s="65"/>
      <c r="BG739" s="65"/>
      <c r="BH739" s="65"/>
      <c r="BI739" s="65"/>
      <c r="BJ739" s="65"/>
      <c r="BK739" s="65"/>
      <c r="BL739" s="65"/>
      <c r="BM739" s="65"/>
      <c r="BN739" s="70"/>
      <c r="BO739" s="65"/>
      <c r="BP739" s="65"/>
      <c r="BQ739" s="65"/>
      <c r="BR739" s="65"/>
      <c r="BS739" s="65"/>
      <c r="BT739" s="65"/>
      <c r="BU739" s="55" t="str">
        <f>IF(AND($D739 &lt;&gt; "", $D739 &lt;&gt; $E739, $F739 &lt;&gt; "x.x.x.x.x.x.x"), VLOOKUP($E739, Parameter!$E$3:$N$5000, 9, FALSE), "")</f>
        <v/>
      </c>
      <c r="BV739" s="55" t="str">
        <f>IF(AND($D739 &lt;&gt; "", $D739 &lt;&gt; $E739, $F739 &lt;&gt; "x.x.x.x.x.x.x"), VLOOKUP($E739, Parameter!$E$3:$N$5000, 10, FALSE), "")</f>
        <v/>
      </c>
      <c r="BW739" s="55" t="str">
        <f>IF(AND($D739 &lt;&gt; "", $D739 &lt;&gt; $E739, $F739 &lt;&gt; "x.x.x.x.x.x.x"), VLOOKUP($C739, Parameter!$A$4:$L$5000, 3, FALSE), "")</f>
        <v/>
      </c>
      <c r="BX739" s="55" t="str">
        <f>IF(AND($D739 &lt;&gt; "", $D739 &lt;&gt; $E739, $F739 &lt;&gt; "x.x.x.x.x.x.x"), VLOOKUP($C739, Parameter!$A$4:$L$5000, 4, FALSE), "")</f>
        <v/>
      </c>
      <c r="BY739" s="56">
        <f t="shared" si="313"/>
        <v>0</v>
      </c>
      <c r="BZ739" s="55" t="str">
        <f t="shared" si="314"/>
        <v>Intra</v>
      </c>
      <c r="CA739" s="55" t="str">
        <f>IF($BZ739="Ekstra", Parameter3!$B$2, "")</f>
        <v/>
      </c>
      <c r="CB739" s="55" t="str">
        <f>IF($BZ739="Ekstra", Parameter3!$C$2, "")</f>
        <v/>
      </c>
      <c r="CC739" s="55" t="str">
        <f>IF($BZ739="Ekstra", VLOOKUP($E739, Parameter!$E$3:$N$5000, 9, FALSE), "")</f>
        <v/>
      </c>
      <c r="CD739" s="55" t="str">
        <f>IF($BZ739="Ekstra", VLOOKUP($E739, Parameter!$E$3:$N$5000, 10, FALSE), "")</f>
        <v/>
      </c>
      <c r="CE739" s="56">
        <f t="shared" si="315"/>
        <v>0</v>
      </c>
      <c r="CF739" s="55" t="str">
        <f t="shared" si="325"/>
        <v/>
      </c>
      <c r="CG739" s="55" t="str">
        <f t="shared" si="325"/>
        <v/>
      </c>
      <c r="CH739" s="55" t="str">
        <f t="shared" si="316"/>
        <v/>
      </c>
      <c r="CI739" s="55" t="str">
        <f>IF($F739="x.x.x.x.x.x.x", VLOOKUP($C739, Parameter!$A$4:$L$5000, 4, FALSE), "")</f>
        <v/>
      </c>
      <c r="CJ739" s="56">
        <f t="shared" si="317"/>
        <v>0</v>
      </c>
      <c r="CM739" s="4" t="str">
        <f t="shared" si="318"/>
        <v>...-...-.....</v>
      </c>
      <c r="CN739" s="57">
        <f t="shared" si="319"/>
        <v>0</v>
      </c>
      <c r="CO739" s="58">
        <f t="shared" si="320"/>
        <v>0</v>
      </c>
      <c r="CP739" s="4" t="str">
        <f t="shared" si="321"/>
        <v/>
      </c>
      <c r="CQ739" s="4" t="b">
        <f t="shared" si="322"/>
        <v>0</v>
      </c>
      <c r="CR739" s="4" t="str">
        <f t="shared" si="323"/>
        <v/>
      </c>
      <c r="CS739" s="4" t="str">
        <f t="shared" si="324"/>
        <v/>
      </c>
      <c r="CT739" s="91" t="b">
        <f t="shared" si="301"/>
        <v>0</v>
      </c>
    </row>
    <row r="740" spans="1:98" s="4" customFormat="1" x14ac:dyDescent="0.25">
      <c r="A740" s="50" t="str">
        <f t="shared" si="302"/>
        <v>...</v>
      </c>
      <c r="B740" s="50" t="str">
        <f t="shared" si="303"/>
        <v>...</v>
      </c>
      <c r="C740" s="50" t="str">
        <f t="shared" si="304"/>
        <v>.....</v>
      </c>
      <c r="D740" s="50" t="str">
        <f>IF($C740=".....","",_xlfn.IFNA(VLOOKUP($C740, Parameter!$A$4:$L$5000, 3, FALSE), ""))</f>
        <v/>
      </c>
      <c r="E740" s="50" t="str">
        <f t="shared" si="305"/>
        <v>.....</v>
      </c>
      <c r="F740" s="50" t="str">
        <f t="shared" si="306"/>
        <v>......</v>
      </c>
      <c r="G740" s="50" t="str">
        <f t="shared" si="307"/>
        <v>...</v>
      </c>
      <c r="H740" s="40">
        <f>IF(E740=".....", 0, _xlfn.IFNA(VLOOKUP($E740, Parameter2!$A$2:$C$5000, 3, FALSE), 0))</f>
        <v>0</v>
      </c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18" t="str">
        <f>IF(C740=".....","",_xlfn.IFNA(VLOOKUP($C740, Parameter!$A$4:$B$5000, 2, FALSE), "Kode belanja salah :("))</f>
        <v/>
      </c>
      <c r="X740" s="35"/>
      <c r="Y740" s="121"/>
      <c r="Z740" s="17"/>
      <c r="AA740" s="20"/>
      <c r="AB740" s="41" t="str">
        <f>IF($C740=".....","",VLOOKUP($C740, Parameter!$A$4:$L$5000, 6, FALSE))</f>
        <v/>
      </c>
      <c r="AC740" s="41" t="str">
        <f>IF($C740=".....","",VLOOKUP($C740, Parameter!$A$4:$L$5000, 7, FALSE))</f>
        <v/>
      </c>
      <c r="AD740" s="41" t="str">
        <f>IF($C740=".....","",VLOOKUP($C740, Parameter!$A$4:$L$5000, 8, FALSE))</f>
        <v/>
      </c>
      <c r="AE740" s="41" t="str">
        <f>IF($C740=".....","",VLOOKUP($C740, Parameter!$A$4:$L$5000, 9, FALSE))</f>
        <v/>
      </c>
      <c r="AF740" s="41" t="str">
        <f>IF($C740=".....","",VLOOKUP($C740, Parameter!$A$4:$L$5000, 10, FALSE))</f>
        <v/>
      </c>
      <c r="AG740" s="41" t="str">
        <f>IF($C740=".....","",VLOOKUP($C740, Parameter!$A$4:$L$5000, 11, FALSE))</f>
        <v/>
      </c>
      <c r="AH740" s="41" t="str">
        <f>IF($C740="..0.0.0.000","",_xlfn.IFNA(VLOOKUP($C740, Parameter!$A$4:$L$5000, 12, FALSE), ""))</f>
        <v/>
      </c>
      <c r="AI740" s="39"/>
      <c r="AJ740" s="39"/>
      <c r="AK740" s="39"/>
      <c r="AL740" s="39"/>
      <c r="AM740" s="39"/>
      <c r="AN740" s="39"/>
      <c r="AO740" s="39"/>
      <c r="AP740" s="41" t="str">
        <f>IF(F740="......", "", _xlfn.IFNA(VLOOKUP(F740, Parameter2!$D$2:$E$15000, 2, FALSE), "Kode aset salah :("))</f>
        <v/>
      </c>
      <c r="AQ740" s="39"/>
      <c r="AR740" s="51"/>
      <c r="AS740" s="52"/>
      <c r="AT740" s="53">
        <f t="shared" si="308"/>
        <v>0</v>
      </c>
      <c r="AU740" s="39" t="str">
        <f t="shared" si="309"/>
        <v/>
      </c>
      <c r="AV740" s="39" t="str">
        <f t="shared" si="310"/>
        <v/>
      </c>
      <c r="AW740" s="39" t="str">
        <f t="shared" si="311"/>
        <v/>
      </c>
      <c r="AX740" s="39" t="str">
        <f t="shared" si="312"/>
        <v/>
      </c>
      <c r="AY740" s="41" t="str">
        <f>IF(G740="...", "", VLOOKUP(G740, UPB!$A$3:$B$5000, 2, FALSE))</f>
        <v/>
      </c>
      <c r="AZ740" s="84"/>
      <c r="BA740" s="76"/>
      <c r="BB740" s="65"/>
      <c r="BC740" s="65"/>
      <c r="BD740" s="54"/>
      <c r="BE740" s="65"/>
      <c r="BF740" s="65"/>
      <c r="BG740" s="65"/>
      <c r="BH740" s="65"/>
      <c r="BI740" s="65"/>
      <c r="BJ740" s="65"/>
      <c r="BK740" s="65"/>
      <c r="BL740" s="65"/>
      <c r="BM740" s="65"/>
      <c r="BN740" s="70"/>
      <c r="BO740" s="65"/>
      <c r="BP740" s="65"/>
      <c r="BQ740" s="65"/>
      <c r="BR740" s="65"/>
      <c r="BS740" s="65"/>
      <c r="BT740" s="65"/>
      <c r="BU740" s="55" t="str">
        <f>IF(AND($D740 &lt;&gt; "", $D740 &lt;&gt; $E740, $F740 &lt;&gt; "x.x.x.x.x.x.x"), VLOOKUP($E740, Parameter!$E$3:$N$5000, 9, FALSE), "")</f>
        <v/>
      </c>
      <c r="BV740" s="55" t="str">
        <f>IF(AND($D740 &lt;&gt; "", $D740 &lt;&gt; $E740, $F740 &lt;&gt; "x.x.x.x.x.x.x"), VLOOKUP($E740, Parameter!$E$3:$N$5000, 10, FALSE), "")</f>
        <v/>
      </c>
      <c r="BW740" s="55" t="str">
        <f>IF(AND($D740 &lt;&gt; "", $D740 &lt;&gt; $E740, $F740 &lt;&gt; "x.x.x.x.x.x.x"), VLOOKUP($C740, Parameter!$A$4:$L$5000, 3, FALSE), "")</f>
        <v/>
      </c>
      <c r="BX740" s="55" t="str">
        <f>IF(AND($D740 &lt;&gt; "", $D740 &lt;&gt; $E740, $F740 &lt;&gt; "x.x.x.x.x.x.x"), VLOOKUP($C740, Parameter!$A$4:$L$5000, 4, FALSE), "")</f>
        <v/>
      </c>
      <c r="BY740" s="56">
        <f t="shared" si="313"/>
        <v>0</v>
      </c>
      <c r="BZ740" s="55" t="str">
        <f t="shared" si="314"/>
        <v>Intra</v>
      </c>
      <c r="CA740" s="55" t="str">
        <f>IF($BZ740="Ekstra", Parameter3!$B$2, "")</f>
        <v/>
      </c>
      <c r="CB740" s="55" t="str">
        <f>IF($BZ740="Ekstra", Parameter3!$C$2, "")</f>
        <v/>
      </c>
      <c r="CC740" s="55" t="str">
        <f>IF($BZ740="Ekstra", VLOOKUP($E740, Parameter!$E$3:$N$5000, 9, FALSE), "")</f>
        <v/>
      </c>
      <c r="CD740" s="55" t="str">
        <f>IF($BZ740="Ekstra", VLOOKUP($E740, Parameter!$E$3:$N$5000, 10, FALSE), "")</f>
        <v/>
      </c>
      <c r="CE740" s="56">
        <f t="shared" si="315"/>
        <v>0</v>
      </c>
      <c r="CF740" s="55" t="str">
        <f t="shared" si="325"/>
        <v/>
      </c>
      <c r="CG740" s="55" t="str">
        <f t="shared" si="325"/>
        <v/>
      </c>
      <c r="CH740" s="55" t="str">
        <f t="shared" si="316"/>
        <v/>
      </c>
      <c r="CI740" s="55" t="str">
        <f>IF($F740="x.x.x.x.x.x.x", VLOOKUP($C740, Parameter!$A$4:$L$5000, 4, FALSE), "")</f>
        <v/>
      </c>
      <c r="CJ740" s="56">
        <f t="shared" si="317"/>
        <v>0</v>
      </c>
      <c r="CM740" s="4" t="str">
        <f t="shared" si="318"/>
        <v>...-...-.....</v>
      </c>
      <c r="CN740" s="57">
        <f t="shared" si="319"/>
        <v>0</v>
      </c>
      <c r="CO740" s="58">
        <f t="shared" si="320"/>
        <v>0</v>
      </c>
      <c r="CP740" s="4" t="str">
        <f t="shared" si="321"/>
        <v/>
      </c>
      <c r="CQ740" s="4" t="b">
        <f t="shared" si="322"/>
        <v>0</v>
      </c>
      <c r="CR740" s="4" t="str">
        <f t="shared" si="323"/>
        <v/>
      </c>
      <c r="CS740" s="4" t="str">
        <f t="shared" si="324"/>
        <v/>
      </c>
      <c r="CT740" s="91" t="b">
        <f t="shared" si="301"/>
        <v>0</v>
      </c>
    </row>
    <row r="741" spans="1:98" s="4" customFormat="1" x14ac:dyDescent="0.25">
      <c r="A741" s="50" t="str">
        <f t="shared" si="302"/>
        <v>...</v>
      </c>
      <c r="B741" s="50" t="str">
        <f t="shared" si="303"/>
        <v>...</v>
      </c>
      <c r="C741" s="50" t="str">
        <f t="shared" si="304"/>
        <v>.....</v>
      </c>
      <c r="D741" s="50" t="str">
        <f>IF($C741=".....","",_xlfn.IFNA(VLOOKUP($C741, Parameter!$A$4:$L$5000, 3, FALSE), ""))</f>
        <v/>
      </c>
      <c r="E741" s="50" t="str">
        <f t="shared" si="305"/>
        <v>.....</v>
      </c>
      <c r="F741" s="50" t="str">
        <f t="shared" si="306"/>
        <v>......</v>
      </c>
      <c r="G741" s="50" t="str">
        <f t="shared" si="307"/>
        <v>...</v>
      </c>
      <c r="H741" s="40">
        <f>IF(E741=".....", 0, _xlfn.IFNA(VLOOKUP($E741, Parameter2!$A$2:$C$5000, 3, FALSE), 0))</f>
        <v>0</v>
      </c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18" t="str">
        <f>IF(C741=".....","",_xlfn.IFNA(VLOOKUP($C741, Parameter!$A$4:$B$5000, 2, FALSE), "Kode belanja salah :("))</f>
        <v/>
      </c>
      <c r="X741" s="35"/>
      <c r="Y741" s="121"/>
      <c r="Z741" s="17"/>
      <c r="AA741" s="20"/>
      <c r="AB741" s="41" t="str">
        <f>IF($C741=".....","",VLOOKUP($C741, Parameter!$A$4:$L$5000, 6, FALSE))</f>
        <v/>
      </c>
      <c r="AC741" s="41" t="str">
        <f>IF($C741=".....","",VLOOKUP($C741, Parameter!$A$4:$L$5000, 7, FALSE))</f>
        <v/>
      </c>
      <c r="AD741" s="41" t="str">
        <f>IF($C741=".....","",VLOOKUP($C741, Parameter!$A$4:$L$5000, 8, FALSE))</f>
        <v/>
      </c>
      <c r="AE741" s="41" t="str">
        <f>IF($C741=".....","",VLOOKUP($C741, Parameter!$A$4:$L$5000, 9, FALSE))</f>
        <v/>
      </c>
      <c r="AF741" s="41" t="str">
        <f>IF($C741=".....","",VLOOKUP($C741, Parameter!$A$4:$L$5000, 10, FALSE))</f>
        <v/>
      </c>
      <c r="AG741" s="41" t="str">
        <f>IF($C741=".....","",VLOOKUP($C741, Parameter!$A$4:$L$5000, 11, FALSE))</f>
        <v/>
      </c>
      <c r="AH741" s="41" t="str">
        <f>IF($C741="..0.0.0.000","",_xlfn.IFNA(VLOOKUP($C741, Parameter!$A$4:$L$5000, 12, FALSE), ""))</f>
        <v/>
      </c>
      <c r="AI741" s="39"/>
      <c r="AJ741" s="39"/>
      <c r="AK741" s="39"/>
      <c r="AL741" s="39"/>
      <c r="AM741" s="39"/>
      <c r="AN741" s="39"/>
      <c r="AO741" s="39"/>
      <c r="AP741" s="41" t="str">
        <f>IF(F741="......", "", _xlfn.IFNA(VLOOKUP(F741, Parameter2!$D$2:$E$15000, 2, FALSE), "Kode aset salah :("))</f>
        <v/>
      </c>
      <c r="AQ741" s="39"/>
      <c r="AR741" s="51"/>
      <c r="AS741" s="52"/>
      <c r="AT741" s="53">
        <f t="shared" si="308"/>
        <v>0</v>
      </c>
      <c r="AU741" s="39" t="str">
        <f t="shared" si="309"/>
        <v/>
      </c>
      <c r="AV741" s="39" t="str">
        <f t="shared" si="310"/>
        <v/>
      </c>
      <c r="AW741" s="39" t="str">
        <f t="shared" si="311"/>
        <v/>
      </c>
      <c r="AX741" s="39" t="str">
        <f t="shared" si="312"/>
        <v/>
      </c>
      <c r="AY741" s="41" t="str">
        <f>IF(G741="...", "", VLOOKUP(G741, UPB!$A$3:$B$5000, 2, FALSE))</f>
        <v/>
      </c>
      <c r="AZ741" s="84"/>
      <c r="BA741" s="76"/>
      <c r="BB741" s="65"/>
      <c r="BC741" s="65"/>
      <c r="BD741" s="54"/>
      <c r="BE741" s="65"/>
      <c r="BF741" s="65"/>
      <c r="BG741" s="65"/>
      <c r="BH741" s="65"/>
      <c r="BI741" s="65"/>
      <c r="BJ741" s="65"/>
      <c r="BK741" s="65"/>
      <c r="BL741" s="65"/>
      <c r="BM741" s="65"/>
      <c r="BN741" s="70"/>
      <c r="BO741" s="65"/>
      <c r="BP741" s="65"/>
      <c r="BQ741" s="65"/>
      <c r="BR741" s="65"/>
      <c r="BS741" s="65"/>
      <c r="BT741" s="65"/>
      <c r="BU741" s="55" t="str">
        <f>IF(AND($D741 &lt;&gt; "", $D741 &lt;&gt; $E741, $F741 &lt;&gt; "x.x.x.x.x.x.x"), VLOOKUP($E741, Parameter!$E$3:$N$5000, 9, FALSE), "")</f>
        <v/>
      </c>
      <c r="BV741" s="55" t="str">
        <f>IF(AND($D741 &lt;&gt; "", $D741 &lt;&gt; $E741, $F741 &lt;&gt; "x.x.x.x.x.x.x"), VLOOKUP($E741, Parameter!$E$3:$N$5000, 10, FALSE), "")</f>
        <v/>
      </c>
      <c r="BW741" s="55" t="str">
        <f>IF(AND($D741 &lt;&gt; "", $D741 &lt;&gt; $E741, $F741 &lt;&gt; "x.x.x.x.x.x.x"), VLOOKUP($C741, Parameter!$A$4:$L$5000, 3, FALSE), "")</f>
        <v/>
      </c>
      <c r="BX741" s="55" t="str">
        <f>IF(AND($D741 &lt;&gt; "", $D741 &lt;&gt; $E741, $F741 &lt;&gt; "x.x.x.x.x.x.x"), VLOOKUP($C741, Parameter!$A$4:$L$5000, 4, FALSE), "")</f>
        <v/>
      </c>
      <c r="BY741" s="56">
        <f t="shared" si="313"/>
        <v>0</v>
      </c>
      <c r="BZ741" s="55" t="str">
        <f t="shared" si="314"/>
        <v>Intra</v>
      </c>
      <c r="CA741" s="55" t="str">
        <f>IF($BZ741="Ekstra", Parameter3!$B$2, "")</f>
        <v/>
      </c>
      <c r="CB741" s="55" t="str">
        <f>IF($BZ741="Ekstra", Parameter3!$C$2, "")</f>
        <v/>
      </c>
      <c r="CC741" s="55" t="str">
        <f>IF($BZ741="Ekstra", VLOOKUP($E741, Parameter!$E$3:$N$5000, 9, FALSE), "")</f>
        <v/>
      </c>
      <c r="CD741" s="55" t="str">
        <f>IF($BZ741="Ekstra", VLOOKUP($E741, Parameter!$E$3:$N$5000, 10, FALSE), "")</f>
        <v/>
      </c>
      <c r="CE741" s="56">
        <f t="shared" si="315"/>
        <v>0</v>
      </c>
      <c r="CF741" s="55" t="str">
        <f t="shared" si="325"/>
        <v/>
      </c>
      <c r="CG741" s="55" t="str">
        <f t="shared" si="325"/>
        <v/>
      </c>
      <c r="CH741" s="55" t="str">
        <f t="shared" si="316"/>
        <v/>
      </c>
      <c r="CI741" s="55" t="str">
        <f>IF($F741="x.x.x.x.x.x.x", VLOOKUP($C741, Parameter!$A$4:$L$5000, 4, FALSE), "")</f>
        <v/>
      </c>
      <c r="CJ741" s="56">
        <f t="shared" si="317"/>
        <v>0</v>
      </c>
      <c r="CM741" s="4" t="str">
        <f t="shared" si="318"/>
        <v>...-...-.....</v>
      </c>
      <c r="CN741" s="57">
        <f t="shared" si="319"/>
        <v>0</v>
      </c>
      <c r="CO741" s="58">
        <f t="shared" si="320"/>
        <v>0</v>
      </c>
      <c r="CP741" s="4" t="str">
        <f t="shared" si="321"/>
        <v/>
      </c>
      <c r="CQ741" s="4" t="b">
        <f t="shared" si="322"/>
        <v>0</v>
      </c>
      <c r="CR741" s="4" t="str">
        <f t="shared" si="323"/>
        <v/>
      </c>
      <c r="CS741" s="4" t="str">
        <f t="shared" si="324"/>
        <v/>
      </c>
      <c r="CT741" s="91" t="b">
        <f t="shared" si="301"/>
        <v>0</v>
      </c>
    </row>
    <row r="742" spans="1:98" s="4" customFormat="1" x14ac:dyDescent="0.25">
      <c r="A742" s="50" t="str">
        <f t="shared" si="302"/>
        <v>...</v>
      </c>
      <c r="B742" s="50" t="str">
        <f t="shared" si="303"/>
        <v>...</v>
      </c>
      <c r="C742" s="50" t="str">
        <f t="shared" si="304"/>
        <v>.....</v>
      </c>
      <c r="D742" s="50" t="str">
        <f>IF($C742=".....","",_xlfn.IFNA(VLOOKUP($C742, Parameter!$A$4:$L$5000, 3, FALSE), ""))</f>
        <v/>
      </c>
      <c r="E742" s="50" t="str">
        <f t="shared" si="305"/>
        <v>.....</v>
      </c>
      <c r="F742" s="50" t="str">
        <f t="shared" si="306"/>
        <v>......</v>
      </c>
      <c r="G742" s="50" t="str">
        <f t="shared" si="307"/>
        <v>...</v>
      </c>
      <c r="H742" s="40">
        <f>IF(E742=".....", 0, _xlfn.IFNA(VLOOKUP($E742, Parameter2!$A$2:$C$5000, 3, FALSE), 0))</f>
        <v>0</v>
      </c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18" t="str">
        <f>IF(C742=".....","",_xlfn.IFNA(VLOOKUP($C742, Parameter!$A$4:$B$5000, 2, FALSE), "Kode belanja salah :("))</f>
        <v/>
      </c>
      <c r="X742" s="35"/>
      <c r="Y742" s="121"/>
      <c r="Z742" s="17"/>
      <c r="AA742" s="20"/>
      <c r="AB742" s="41" t="str">
        <f>IF($C742=".....","",VLOOKUP($C742, Parameter!$A$4:$L$5000, 6, FALSE))</f>
        <v/>
      </c>
      <c r="AC742" s="41" t="str">
        <f>IF($C742=".....","",VLOOKUP($C742, Parameter!$A$4:$L$5000, 7, FALSE))</f>
        <v/>
      </c>
      <c r="AD742" s="41" t="str">
        <f>IF($C742=".....","",VLOOKUP($C742, Parameter!$A$4:$L$5000, 8, FALSE))</f>
        <v/>
      </c>
      <c r="AE742" s="41" t="str">
        <f>IF($C742=".....","",VLOOKUP($C742, Parameter!$A$4:$L$5000, 9, FALSE))</f>
        <v/>
      </c>
      <c r="AF742" s="41" t="str">
        <f>IF($C742=".....","",VLOOKUP($C742, Parameter!$A$4:$L$5000, 10, FALSE))</f>
        <v/>
      </c>
      <c r="AG742" s="41" t="str">
        <f>IF($C742=".....","",VLOOKUP($C742, Parameter!$A$4:$L$5000, 11, FALSE))</f>
        <v/>
      </c>
      <c r="AH742" s="41" t="str">
        <f>IF($C742="..0.0.0.000","",_xlfn.IFNA(VLOOKUP($C742, Parameter!$A$4:$L$5000, 12, FALSE), ""))</f>
        <v/>
      </c>
      <c r="AI742" s="39"/>
      <c r="AJ742" s="39"/>
      <c r="AK742" s="39"/>
      <c r="AL742" s="39"/>
      <c r="AM742" s="39"/>
      <c r="AN742" s="39"/>
      <c r="AO742" s="39"/>
      <c r="AP742" s="41" t="str">
        <f>IF(F742="......", "", _xlfn.IFNA(VLOOKUP(F742, Parameter2!$D$2:$E$15000, 2, FALSE), "Kode aset salah :("))</f>
        <v/>
      </c>
      <c r="AQ742" s="39"/>
      <c r="AR742" s="51"/>
      <c r="AS742" s="52"/>
      <c r="AT742" s="53">
        <f t="shared" si="308"/>
        <v>0</v>
      </c>
      <c r="AU742" s="39" t="str">
        <f t="shared" si="309"/>
        <v/>
      </c>
      <c r="AV742" s="39" t="str">
        <f t="shared" si="310"/>
        <v/>
      </c>
      <c r="AW742" s="39" t="str">
        <f t="shared" si="311"/>
        <v/>
      </c>
      <c r="AX742" s="39" t="str">
        <f t="shared" si="312"/>
        <v/>
      </c>
      <c r="AY742" s="41" t="str">
        <f>IF(G742="...", "", VLOOKUP(G742, UPB!$A$3:$B$5000, 2, FALSE))</f>
        <v/>
      </c>
      <c r="AZ742" s="84"/>
      <c r="BA742" s="76"/>
      <c r="BB742" s="65"/>
      <c r="BC742" s="65"/>
      <c r="BD742" s="54"/>
      <c r="BE742" s="65"/>
      <c r="BF742" s="65"/>
      <c r="BG742" s="65"/>
      <c r="BH742" s="65"/>
      <c r="BI742" s="65"/>
      <c r="BJ742" s="65"/>
      <c r="BK742" s="65"/>
      <c r="BL742" s="65"/>
      <c r="BM742" s="65"/>
      <c r="BN742" s="70"/>
      <c r="BO742" s="65"/>
      <c r="BP742" s="65"/>
      <c r="BQ742" s="65"/>
      <c r="BR742" s="65"/>
      <c r="BS742" s="65"/>
      <c r="BT742" s="65"/>
      <c r="BU742" s="55" t="str">
        <f>IF(AND($D742 &lt;&gt; "", $D742 &lt;&gt; $E742, $F742 &lt;&gt; "x.x.x.x.x.x.x"), VLOOKUP($E742, Parameter!$E$3:$N$5000, 9, FALSE), "")</f>
        <v/>
      </c>
      <c r="BV742" s="55" t="str">
        <f>IF(AND($D742 &lt;&gt; "", $D742 &lt;&gt; $E742, $F742 &lt;&gt; "x.x.x.x.x.x.x"), VLOOKUP($E742, Parameter!$E$3:$N$5000, 10, FALSE), "")</f>
        <v/>
      </c>
      <c r="BW742" s="55" t="str">
        <f>IF(AND($D742 &lt;&gt; "", $D742 &lt;&gt; $E742, $F742 &lt;&gt; "x.x.x.x.x.x.x"), VLOOKUP($C742, Parameter!$A$4:$L$5000, 3, FALSE), "")</f>
        <v/>
      </c>
      <c r="BX742" s="55" t="str">
        <f>IF(AND($D742 &lt;&gt; "", $D742 &lt;&gt; $E742, $F742 &lt;&gt; "x.x.x.x.x.x.x"), VLOOKUP($C742, Parameter!$A$4:$L$5000, 4, FALSE), "")</f>
        <v/>
      </c>
      <c r="BY742" s="56">
        <f t="shared" si="313"/>
        <v>0</v>
      </c>
      <c r="BZ742" s="55" t="str">
        <f t="shared" si="314"/>
        <v>Intra</v>
      </c>
      <c r="CA742" s="55" t="str">
        <f>IF($BZ742="Ekstra", Parameter3!$B$2, "")</f>
        <v/>
      </c>
      <c r="CB742" s="55" t="str">
        <f>IF($BZ742="Ekstra", Parameter3!$C$2, "")</f>
        <v/>
      </c>
      <c r="CC742" s="55" t="str">
        <f>IF($BZ742="Ekstra", VLOOKUP($E742, Parameter!$E$3:$N$5000, 9, FALSE), "")</f>
        <v/>
      </c>
      <c r="CD742" s="55" t="str">
        <f>IF($BZ742="Ekstra", VLOOKUP($E742, Parameter!$E$3:$N$5000, 10, FALSE), "")</f>
        <v/>
      </c>
      <c r="CE742" s="56">
        <f t="shared" si="315"/>
        <v>0</v>
      </c>
      <c r="CF742" s="55" t="str">
        <f t="shared" si="325"/>
        <v/>
      </c>
      <c r="CG742" s="55" t="str">
        <f t="shared" si="325"/>
        <v/>
      </c>
      <c r="CH742" s="55" t="str">
        <f t="shared" si="316"/>
        <v/>
      </c>
      <c r="CI742" s="55" t="str">
        <f>IF($F742="x.x.x.x.x.x.x", VLOOKUP($C742, Parameter!$A$4:$L$5000, 4, FALSE), "")</f>
        <v/>
      </c>
      <c r="CJ742" s="56">
        <f t="shared" si="317"/>
        <v>0</v>
      </c>
      <c r="CM742" s="4" t="str">
        <f t="shared" si="318"/>
        <v>...-...-.....</v>
      </c>
      <c r="CN742" s="57">
        <f t="shared" si="319"/>
        <v>0</v>
      </c>
      <c r="CO742" s="58">
        <f t="shared" si="320"/>
        <v>0</v>
      </c>
      <c r="CP742" s="4" t="str">
        <f t="shared" si="321"/>
        <v/>
      </c>
      <c r="CQ742" s="4" t="b">
        <f t="shared" si="322"/>
        <v>0</v>
      </c>
      <c r="CR742" s="4" t="str">
        <f t="shared" si="323"/>
        <v/>
      </c>
      <c r="CS742" s="4" t="str">
        <f t="shared" si="324"/>
        <v/>
      </c>
      <c r="CT742" s="91" t="b">
        <f t="shared" si="301"/>
        <v>0</v>
      </c>
    </row>
    <row r="743" spans="1:98" s="4" customFormat="1" x14ac:dyDescent="0.25">
      <c r="A743" s="50" t="str">
        <f t="shared" si="302"/>
        <v>...</v>
      </c>
      <c r="B743" s="50" t="str">
        <f t="shared" si="303"/>
        <v>...</v>
      </c>
      <c r="C743" s="50" t="str">
        <f t="shared" si="304"/>
        <v>.....</v>
      </c>
      <c r="D743" s="50" t="str">
        <f>IF($C743=".....","",_xlfn.IFNA(VLOOKUP($C743, Parameter!$A$4:$L$5000, 3, FALSE), ""))</f>
        <v/>
      </c>
      <c r="E743" s="50" t="str">
        <f t="shared" si="305"/>
        <v>.....</v>
      </c>
      <c r="F743" s="50" t="str">
        <f t="shared" si="306"/>
        <v>......</v>
      </c>
      <c r="G743" s="50" t="str">
        <f t="shared" si="307"/>
        <v>...</v>
      </c>
      <c r="H743" s="40">
        <f>IF(E743=".....", 0, _xlfn.IFNA(VLOOKUP($E743, Parameter2!$A$2:$C$5000, 3, FALSE), 0))</f>
        <v>0</v>
      </c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18" t="str">
        <f>IF(C743=".....","",_xlfn.IFNA(VLOOKUP($C743, Parameter!$A$4:$B$5000, 2, FALSE), "Kode belanja salah :("))</f>
        <v/>
      </c>
      <c r="X743" s="35"/>
      <c r="Y743" s="121"/>
      <c r="Z743" s="17"/>
      <c r="AA743" s="20"/>
      <c r="AB743" s="41" t="str">
        <f>IF($C743=".....","",VLOOKUP($C743, Parameter!$A$4:$L$5000, 6, FALSE))</f>
        <v/>
      </c>
      <c r="AC743" s="41" t="str">
        <f>IF($C743=".....","",VLOOKUP($C743, Parameter!$A$4:$L$5000, 7, FALSE))</f>
        <v/>
      </c>
      <c r="AD743" s="41" t="str">
        <f>IF($C743=".....","",VLOOKUP($C743, Parameter!$A$4:$L$5000, 8, FALSE))</f>
        <v/>
      </c>
      <c r="AE743" s="41" t="str">
        <f>IF($C743=".....","",VLOOKUP($C743, Parameter!$A$4:$L$5000, 9, FALSE))</f>
        <v/>
      </c>
      <c r="AF743" s="41" t="str">
        <f>IF($C743=".....","",VLOOKUP($C743, Parameter!$A$4:$L$5000, 10, FALSE))</f>
        <v/>
      </c>
      <c r="AG743" s="41" t="str">
        <f>IF($C743=".....","",VLOOKUP($C743, Parameter!$A$4:$L$5000, 11, FALSE))</f>
        <v/>
      </c>
      <c r="AH743" s="41" t="str">
        <f>IF($C743="..0.0.0.000","",_xlfn.IFNA(VLOOKUP($C743, Parameter!$A$4:$L$5000, 12, FALSE), ""))</f>
        <v/>
      </c>
      <c r="AI743" s="39"/>
      <c r="AJ743" s="39"/>
      <c r="AK743" s="39"/>
      <c r="AL743" s="39"/>
      <c r="AM743" s="39"/>
      <c r="AN743" s="39"/>
      <c r="AO743" s="39"/>
      <c r="AP743" s="41" t="str">
        <f>IF(F743="......", "", _xlfn.IFNA(VLOOKUP(F743, Parameter2!$D$2:$E$15000, 2, FALSE), "Kode aset salah :("))</f>
        <v/>
      </c>
      <c r="AQ743" s="39"/>
      <c r="AR743" s="51"/>
      <c r="AS743" s="52"/>
      <c r="AT743" s="53">
        <f t="shared" si="308"/>
        <v>0</v>
      </c>
      <c r="AU743" s="39" t="str">
        <f t="shared" si="309"/>
        <v/>
      </c>
      <c r="AV743" s="39" t="str">
        <f t="shared" si="310"/>
        <v/>
      </c>
      <c r="AW743" s="39" t="str">
        <f t="shared" si="311"/>
        <v/>
      </c>
      <c r="AX743" s="39" t="str">
        <f t="shared" si="312"/>
        <v/>
      </c>
      <c r="AY743" s="41" t="str">
        <f>IF(G743="...", "", VLOOKUP(G743, UPB!$A$3:$B$5000, 2, FALSE))</f>
        <v/>
      </c>
      <c r="AZ743" s="84"/>
      <c r="BA743" s="76"/>
      <c r="BB743" s="65"/>
      <c r="BC743" s="65"/>
      <c r="BD743" s="54"/>
      <c r="BE743" s="65"/>
      <c r="BF743" s="65"/>
      <c r="BG743" s="65"/>
      <c r="BH743" s="65"/>
      <c r="BI743" s="65"/>
      <c r="BJ743" s="65"/>
      <c r="BK743" s="65"/>
      <c r="BL743" s="65"/>
      <c r="BM743" s="65"/>
      <c r="BN743" s="70"/>
      <c r="BO743" s="65"/>
      <c r="BP743" s="65"/>
      <c r="BQ743" s="65"/>
      <c r="BR743" s="65"/>
      <c r="BS743" s="65"/>
      <c r="BT743" s="65"/>
      <c r="BU743" s="55" t="str">
        <f>IF(AND($D743 &lt;&gt; "", $D743 &lt;&gt; $E743, $F743 &lt;&gt; "x.x.x.x.x.x.x"), VLOOKUP($E743, Parameter!$E$3:$N$5000, 9, FALSE), "")</f>
        <v/>
      </c>
      <c r="BV743" s="55" t="str">
        <f>IF(AND($D743 &lt;&gt; "", $D743 &lt;&gt; $E743, $F743 &lt;&gt; "x.x.x.x.x.x.x"), VLOOKUP($E743, Parameter!$E$3:$N$5000, 10, FALSE), "")</f>
        <v/>
      </c>
      <c r="BW743" s="55" t="str">
        <f>IF(AND($D743 &lt;&gt; "", $D743 &lt;&gt; $E743, $F743 &lt;&gt; "x.x.x.x.x.x.x"), VLOOKUP($C743, Parameter!$A$4:$L$5000, 3, FALSE), "")</f>
        <v/>
      </c>
      <c r="BX743" s="55" t="str">
        <f>IF(AND($D743 &lt;&gt; "", $D743 &lt;&gt; $E743, $F743 &lt;&gt; "x.x.x.x.x.x.x"), VLOOKUP($C743, Parameter!$A$4:$L$5000, 4, FALSE), "")</f>
        <v/>
      </c>
      <c r="BY743" s="56">
        <f t="shared" si="313"/>
        <v>0</v>
      </c>
      <c r="BZ743" s="55" t="str">
        <f t="shared" si="314"/>
        <v>Intra</v>
      </c>
      <c r="CA743" s="55" t="str">
        <f>IF($BZ743="Ekstra", Parameter3!$B$2, "")</f>
        <v/>
      </c>
      <c r="CB743" s="55" t="str">
        <f>IF($BZ743="Ekstra", Parameter3!$C$2, "")</f>
        <v/>
      </c>
      <c r="CC743" s="55" t="str">
        <f>IF($BZ743="Ekstra", VLOOKUP($E743, Parameter!$E$3:$N$5000, 9, FALSE), "")</f>
        <v/>
      </c>
      <c r="CD743" s="55" t="str">
        <f>IF($BZ743="Ekstra", VLOOKUP($E743, Parameter!$E$3:$N$5000, 10, FALSE), "")</f>
        <v/>
      </c>
      <c r="CE743" s="56">
        <f t="shared" si="315"/>
        <v>0</v>
      </c>
      <c r="CF743" s="55" t="str">
        <f t="shared" si="325"/>
        <v/>
      </c>
      <c r="CG743" s="55" t="str">
        <f t="shared" si="325"/>
        <v/>
      </c>
      <c r="CH743" s="55" t="str">
        <f t="shared" si="316"/>
        <v/>
      </c>
      <c r="CI743" s="55" t="str">
        <f>IF($F743="x.x.x.x.x.x.x", VLOOKUP($C743, Parameter!$A$4:$L$5000, 4, FALSE), "")</f>
        <v/>
      </c>
      <c r="CJ743" s="56">
        <f t="shared" si="317"/>
        <v>0</v>
      </c>
      <c r="CM743" s="4" t="str">
        <f t="shared" si="318"/>
        <v>...-...-.....</v>
      </c>
      <c r="CN743" s="57">
        <f t="shared" si="319"/>
        <v>0</v>
      </c>
      <c r="CO743" s="58">
        <f t="shared" si="320"/>
        <v>0</v>
      </c>
      <c r="CP743" s="4" t="str">
        <f t="shared" si="321"/>
        <v/>
      </c>
      <c r="CQ743" s="4" t="b">
        <f t="shared" si="322"/>
        <v>0</v>
      </c>
      <c r="CR743" s="4" t="str">
        <f t="shared" si="323"/>
        <v/>
      </c>
      <c r="CS743" s="4" t="str">
        <f t="shared" si="324"/>
        <v/>
      </c>
      <c r="CT743" s="91" t="b">
        <f t="shared" si="301"/>
        <v>0</v>
      </c>
    </row>
    <row r="744" spans="1:98" s="4" customFormat="1" x14ac:dyDescent="0.25">
      <c r="A744" s="50" t="str">
        <f t="shared" si="302"/>
        <v>...</v>
      </c>
      <c r="B744" s="50" t="str">
        <f t="shared" si="303"/>
        <v>...</v>
      </c>
      <c r="C744" s="50" t="str">
        <f t="shared" si="304"/>
        <v>.....</v>
      </c>
      <c r="D744" s="50" t="str">
        <f>IF($C744=".....","",_xlfn.IFNA(VLOOKUP($C744, Parameter!$A$4:$L$5000, 3, FALSE), ""))</f>
        <v/>
      </c>
      <c r="E744" s="50" t="str">
        <f t="shared" si="305"/>
        <v>.....</v>
      </c>
      <c r="F744" s="50" t="str">
        <f t="shared" si="306"/>
        <v>......</v>
      </c>
      <c r="G744" s="50" t="str">
        <f t="shared" si="307"/>
        <v>...</v>
      </c>
      <c r="H744" s="40">
        <f>IF(E744=".....", 0, _xlfn.IFNA(VLOOKUP($E744, Parameter2!$A$2:$C$5000, 3, FALSE), 0))</f>
        <v>0</v>
      </c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18" t="str">
        <f>IF(C744=".....","",_xlfn.IFNA(VLOOKUP($C744, Parameter!$A$4:$B$5000, 2, FALSE), "Kode belanja salah :("))</f>
        <v/>
      </c>
      <c r="X744" s="35"/>
      <c r="Y744" s="121"/>
      <c r="Z744" s="17"/>
      <c r="AA744" s="20"/>
      <c r="AB744" s="41" t="str">
        <f>IF($C744=".....","",VLOOKUP($C744, Parameter!$A$4:$L$5000, 6, FALSE))</f>
        <v/>
      </c>
      <c r="AC744" s="41" t="str">
        <f>IF($C744=".....","",VLOOKUP($C744, Parameter!$A$4:$L$5000, 7, FALSE))</f>
        <v/>
      </c>
      <c r="AD744" s="41" t="str">
        <f>IF($C744=".....","",VLOOKUP($C744, Parameter!$A$4:$L$5000, 8, FALSE))</f>
        <v/>
      </c>
      <c r="AE744" s="41" t="str">
        <f>IF($C744=".....","",VLOOKUP($C744, Parameter!$A$4:$L$5000, 9, FALSE))</f>
        <v/>
      </c>
      <c r="AF744" s="41" t="str">
        <f>IF($C744=".....","",VLOOKUP($C744, Parameter!$A$4:$L$5000, 10, FALSE))</f>
        <v/>
      </c>
      <c r="AG744" s="41" t="str">
        <f>IF($C744=".....","",VLOOKUP($C744, Parameter!$A$4:$L$5000, 11, FALSE))</f>
        <v/>
      </c>
      <c r="AH744" s="41" t="str">
        <f>IF($C744="..0.0.0.000","",_xlfn.IFNA(VLOOKUP($C744, Parameter!$A$4:$L$5000, 12, FALSE), ""))</f>
        <v/>
      </c>
      <c r="AI744" s="39"/>
      <c r="AJ744" s="39"/>
      <c r="AK744" s="39"/>
      <c r="AL744" s="39"/>
      <c r="AM744" s="39"/>
      <c r="AN744" s="39"/>
      <c r="AO744" s="39"/>
      <c r="AP744" s="41" t="str">
        <f>IF(F744="......", "", _xlfn.IFNA(VLOOKUP(F744, Parameter2!$D$2:$E$15000, 2, FALSE), "Kode aset salah :("))</f>
        <v/>
      </c>
      <c r="AQ744" s="39"/>
      <c r="AR744" s="51"/>
      <c r="AS744" s="52"/>
      <c r="AT744" s="53">
        <f t="shared" si="308"/>
        <v>0</v>
      </c>
      <c r="AU744" s="39" t="str">
        <f t="shared" si="309"/>
        <v/>
      </c>
      <c r="AV744" s="39" t="str">
        <f t="shared" si="310"/>
        <v/>
      </c>
      <c r="AW744" s="39" t="str">
        <f t="shared" si="311"/>
        <v/>
      </c>
      <c r="AX744" s="39" t="str">
        <f t="shared" si="312"/>
        <v/>
      </c>
      <c r="AY744" s="41" t="str">
        <f>IF(G744="...", "", VLOOKUP(G744, UPB!$A$3:$B$5000, 2, FALSE))</f>
        <v/>
      </c>
      <c r="AZ744" s="84"/>
      <c r="BA744" s="76"/>
      <c r="BB744" s="65"/>
      <c r="BC744" s="65"/>
      <c r="BD744" s="54"/>
      <c r="BE744" s="65"/>
      <c r="BF744" s="65"/>
      <c r="BG744" s="65"/>
      <c r="BH744" s="65"/>
      <c r="BI744" s="65"/>
      <c r="BJ744" s="65"/>
      <c r="BK744" s="65"/>
      <c r="BL744" s="65"/>
      <c r="BM744" s="65"/>
      <c r="BN744" s="70"/>
      <c r="BO744" s="65"/>
      <c r="BP744" s="65"/>
      <c r="BQ744" s="65"/>
      <c r="BR744" s="65"/>
      <c r="BS744" s="65"/>
      <c r="BT744" s="65"/>
      <c r="BU744" s="55" t="str">
        <f>IF(AND($D744 &lt;&gt; "", $D744 &lt;&gt; $E744, $F744 &lt;&gt; "x.x.x.x.x.x.x"), VLOOKUP($E744, Parameter!$E$3:$N$5000, 9, FALSE), "")</f>
        <v/>
      </c>
      <c r="BV744" s="55" t="str">
        <f>IF(AND($D744 &lt;&gt; "", $D744 &lt;&gt; $E744, $F744 &lt;&gt; "x.x.x.x.x.x.x"), VLOOKUP($E744, Parameter!$E$3:$N$5000, 10, FALSE), "")</f>
        <v/>
      </c>
      <c r="BW744" s="55" t="str">
        <f>IF(AND($D744 &lt;&gt; "", $D744 &lt;&gt; $E744, $F744 &lt;&gt; "x.x.x.x.x.x.x"), VLOOKUP($C744, Parameter!$A$4:$L$5000, 3, FALSE), "")</f>
        <v/>
      </c>
      <c r="BX744" s="55" t="str">
        <f>IF(AND($D744 &lt;&gt; "", $D744 &lt;&gt; $E744, $F744 &lt;&gt; "x.x.x.x.x.x.x"), VLOOKUP($C744, Parameter!$A$4:$L$5000, 4, FALSE), "")</f>
        <v/>
      </c>
      <c r="BY744" s="56">
        <f t="shared" si="313"/>
        <v>0</v>
      </c>
      <c r="BZ744" s="55" t="str">
        <f t="shared" si="314"/>
        <v>Intra</v>
      </c>
      <c r="CA744" s="55" t="str">
        <f>IF($BZ744="Ekstra", Parameter3!$B$2, "")</f>
        <v/>
      </c>
      <c r="CB744" s="55" t="str">
        <f>IF($BZ744="Ekstra", Parameter3!$C$2, "")</f>
        <v/>
      </c>
      <c r="CC744" s="55" t="str">
        <f>IF($BZ744="Ekstra", VLOOKUP($E744, Parameter!$E$3:$N$5000, 9, FALSE), "")</f>
        <v/>
      </c>
      <c r="CD744" s="55" t="str">
        <f>IF($BZ744="Ekstra", VLOOKUP($E744, Parameter!$E$3:$N$5000, 10, FALSE), "")</f>
        <v/>
      </c>
      <c r="CE744" s="56">
        <f t="shared" si="315"/>
        <v>0</v>
      </c>
      <c r="CF744" s="55" t="str">
        <f t="shared" si="325"/>
        <v/>
      </c>
      <c r="CG744" s="55" t="str">
        <f t="shared" si="325"/>
        <v/>
      </c>
      <c r="CH744" s="55" t="str">
        <f t="shared" si="316"/>
        <v/>
      </c>
      <c r="CI744" s="55" t="str">
        <f>IF($F744="x.x.x.x.x.x.x", VLOOKUP($C744, Parameter!$A$4:$L$5000, 4, FALSE), "")</f>
        <v/>
      </c>
      <c r="CJ744" s="56">
        <f t="shared" si="317"/>
        <v>0</v>
      </c>
      <c r="CM744" s="4" t="str">
        <f t="shared" si="318"/>
        <v>...-...-.....</v>
      </c>
      <c r="CN744" s="57">
        <f t="shared" si="319"/>
        <v>0</v>
      </c>
      <c r="CO744" s="58">
        <f t="shared" si="320"/>
        <v>0</v>
      </c>
      <c r="CP744" s="4" t="str">
        <f t="shared" si="321"/>
        <v/>
      </c>
      <c r="CQ744" s="4" t="b">
        <f t="shared" si="322"/>
        <v>0</v>
      </c>
      <c r="CR744" s="4" t="str">
        <f t="shared" si="323"/>
        <v/>
      </c>
      <c r="CS744" s="4" t="str">
        <f t="shared" si="324"/>
        <v/>
      </c>
      <c r="CT744" s="91" t="b">
        <f t="shared" si="301"/>
        <v>0</v>
      </c>
    </row>
    <row r="745" spans="1:98" s="4" customFormat="1" x14ac:dyDescent="0.25">
      <c r="A745" s="50" t="str">
        <f t="shared" si="302"/>
        <v>...</v>
      </c>
      <c r="B745" s="50" t="str">
        <f t="shared" si="303"/>
        <v>...</v>
      </c>
      <c r="C745" s="50" t="str">
        <f t="shared" si="304"/>
        <v>.....</v>
      </c>
      <c r="D745" s="50" t="str">
        <f>IF($C745=".....","",_xlfn.IFNA(VLOOKUP($C745, Parameter!$A$4:$L$5000, 3, FALSE), ""))</f>
        <v/>
      </c>
      <c r="E745" s="50" t="str">
        <f t="shared" si="305"/>
        <v>.....</v>
      </c>
      <c r="F745" s="50" t="str">
        <f t="shared" si="306"/>
        <v>......</v>
      </c>
      <c r="G745" s="50" t="str">
        <f t="shared" si="307"/>
        <v>...</v>
      </c>
      <c r="H745" s="40">
        <f>IF(E745=".....", 0, _xlfn.IFNA(VLOOKUP($E745, Parameter2!$A$2:$C$5000, 3, FALSE), 0))</f>
        <v>0</v>
      </c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18" t="str">
        <f>IF(C745=".....","",_xlfn.IFNA(VLOOKUP($C745, Parameter!$A$4:$B$5000, 2, FALSE), "Kode belanja salah :("))</f>
        <v/>
      </c>
      <c r="X745" s="35"/>
      <c r="Y745" s="121"/>
      <c r="Z745" s="17"/>
      <c r="AA745" s="20"/>
      <c r="AB745" s="41" t="str">
        <f>IF($C745=".....","",VLOOKUP($C745, Parameter!$A$4:$L$5000, 6, FALSE))</f>
        <v/>
      </c>
      <c r="AC745" s="41" t="str">
        <f>IF($C745=".....","",VLOOKUP($C745, Parameter!$A$4:$L$5000, 7, FALSE))</f>
        <v/>
      </c>
      <c r="AD745" s="41" t="str">
        <f>IF($C745=".....","",VLOOKUP($C745, Parameter!$A$4:$L$5000, 8, FALSE))</f>
        <v/>
      </c>
      <c r="AE745" s="41" t="str">
        <f>IF($C745=".....","",VLOOKUP($C745, Parameter!$A$4:$L$5000, 9, FALSE))</f>
        <v/>
      </c>
      <c r="AF745" s="41" t="str">
        <f>IF($C745=".....","",VLOOKUP($C745, Parameter!$A$4:$L$5000, 10, FALSE))</f>
        <v/>
      </c>
      <c r="AG745" s="41" t="str">
        <f>IF($C745=".....","",VLOOKUP($C745, Parameter!$A$4:$L$5000, 11, FALSE))</f>
        <v/>
      </c>
      <c r="AH745" s="41" t="str">
        <f>IF($C745="..0.0.0.000","",_xlfn.IFNA(VLOOKUP($C745, Parameter!$A$4:$L$5000, 12, FALSE), ""))</f>
        <v/>
      </c>
      <c r="AI745" s="39"/>
      <c r="AJ745" s="39"/>
      <c r="AK745" s="39"/>
      <c r="AL745" s="39"/>
      <c r="AM745" s="39"/>
      <c r="AN745" s="39"/>
      <c r="AO745" s="39"/>
      <c r="AP745" s="41" t="str">
        <f>IF(F745="......", "", _xlfn.IFNA(VLOOKUP(F745, Parameter2!$D$2:$E$15000, 2, FALSE), "Kode aset salah :("))</f>
        <v/>
      </c>
      <c r="AQ745" s="39"/>
      <c r="AR745" s="51"/>
      <c r="AS745" s="52"/>
      <c r="AT745" s="53">
        <f t="shared" si="308"/>
        <v>0</v>
      </c>
      <c r="AU745" s="39" t="str">
        <f t="shared" si="309"/>
        <v/>
      </c>
      <c r="AV745" s="39" t="str">
        <f t="shared" si="310"/>
        <v/>
      </c>
      <c r="AW745" s="39" t="str">
        <f t="shared" si="311"/>
        <v/>
      </c>
      <c r="AX745" s="39" t="str">
        <f t="shared" si="312"/>
        <v/>
      </c>
      <c r="AY745" s="41" t="str">
        <f>IF(G745="...", "", VLOOKUP(G745, UPB!$A$3:$B$5000, 2, FALSE))</f>
        <v/>
      </c>
      <c r="AZ745" s="84"/>
      <c r="BA745" s="76"/>
      <c r="BB745" s="65"/>
      <c r="BC745" s="65"/>
      <c r="BD745" s="54"/>
      <c r="BE745" s="65"/>
      <c r="BF745" s="65"/>
      <c r="BG745" s="65"/>
      <c r="BH745" s="65"/>
      <c r="BI745" s="65"/>
      <c r="BJ745" s="65"/>
      <c r="BK745" s="65"/>
      <c r="BL745" s="65"/>
      <c r="BM745" s="65"/>
      <c r="BN745" s="70"/>
      <c r="BO745" s="65"/>
      <c r="BP745" s="65"/>
      <c r="BQ745" s="65"/>
      <c r="BR745" s="65"/>
      <c r="BS745" s="65"/>
      <c r="BT745" s="65"/>
      <c r="BU745" s="55" t="str">
        <f>IF(AND($D745 &lt;&gt; "", $D745 &lt;&gt; $E745, $F745 &lt;&gt; "x.x.x.x.x.x.x"), VLOOKUP($E745, Parameter!$E$3:$N$5000, 9, FALSE), "")</f>
        <v/>
      </c>
      <c r="BV745" s="55" t="str">
        <f>IF(AND($D745 &lt;&gt; "", $D745 &lt;&gt; $E745, $F745 &lt;&gt; "x.x.x.x.x.x.x"), VLOOKUP($E745, Parameter!$E$3:$N$5000, 10, FALSE), "")</f>
        <v/>
      </c>
      <c r="BW745" s="55" t="str">
        <f>IF(AND($D745 &lt;&gt; "", $D745 &lt;&gt; $E745, $F745 &lt;&gt; "x.x.x.x.x.x.x"), VLOOKUP($C745, Parameter!$A$4:$L$5000, 3, FALSE), "")</f>
        <v/>
      </c>
      <c r="BX745" s="55" t="str">
        <f>IF(AND($D745 &lt;&gt; "", $D745 &lt;&gt; $E745, $F745 &lt;&gt; "x.x.x.x.x.x.x"), VLOOKUP($C745, Parameter!$A$4:$L$5000, 4, FALSE), "")</f>
        <v/>
      </c>
      <c r="BY745" s="56">
        <f t="shared" si="313"/>
        <v>0</v>
      </c>
      <c r="BZ745" s="55" t="str">
        <f t="shared" si="314"/>
        <v>Intra</v>
      </c>
      <c r="CA745" s="55" t="str">
        <f>IF($BZ745="Ekstra", Parameter3!$B$2, "")</f>
        <v/>
      </c>
      <c r="CB745" s="55" t="str">
        <f>IF($BZ745="Ekstra", Parameter3!$C$2, "")</f>
        <v/>
      </c>
      <c r="CC745" s="55" t="str">
        <f>IF($BZ745="Ekstra", VLOOKUP($E745, Parameter!$E$3:$N$5000, 9, FALSE), "")</f>
        <v/>
      </c>
      <c r="CD745" s="55" t="str">
        <f>IF($BZ745="Ekstra", VLOOKUP($E745, Parameter!$E$3:$N$5000, 10, FALSE), "")</f>
        <v/>
      </c>
      <c r="CE745" s="56">
        <f t="shared" si="315"/>
        <v>0</v>
      </c>
      <c r="CF745" s="55" t="str">
        <f t="shared" si="325"/>
        <v/>
      </c>
      <c r="CG745" s="55" t="str">
        <f t="shared" si="325"/>
        <v/>
      </c>
      <c r="CH745" s="55" t="str">
        <f t="shared" si="316"/>
        <v/>
      </c>
      <c r="CI745" s="55" t="str">
        <f>IF($F745="x.x.x.x.x.x.x", VLOOKUP($C745, Parameter!$A$4:$L$5000, 4, FALSE), "")</f>
        <v/>
      </c>
      <c r="CJ745" s="56">
        <f t="shared" si="317"/>
        <v>0</v>
      </c>
      <c r="CM745" s="4" t="str">
        <f t="shared" si="318"/>
        <v>...-...-.....</v>
      </c>
      <c r="CN745" s="57">
        <f t="shared" si="319"/>
        <v>0</v>
      </c>
      <c r="CO745" s="58">
        <f t="shared" si="320"/>
        <v>0</v>
      </c>
      <c r="CP745" s="4" t="str">
        <f t="shared" si="321"/>
        <v/>
      </c>
      <c r="CQ745" s="4" t="b">
        <f t="shared" si="322"/>
        <v>0</v>
      </c>
      <c r="CR745" s="4" t="str">
        <f t="shared" si="323"/>
        <v/>
      </c>
      <c r="CS745" s="4" t="str">
        <f t="shared" si="324"/>
        <v/>
      </c>
      <c r="CT745" s="91" t="b">
        <f t="shared" si="301"/>
        <v>0</v>
      </c>
    </row>
    <row r="746" spans="1:98" s="4" customFormat="1" x14ac:dyDescent="0.25">
      <c r="A746" s="50" t="str">
        <f t="shared" si="302"/>
        <v>...</v>
      </c>
      <c r="B746" s="50" t="str">
        <f t="shared" si="303"/>
        <v>...</v>
      </c>
      <c r="C746" s="50" t="str">
        <f t="shared" si="304"/>
        <v>.....</v>
      </c>
      <c r="D746" s="50" t="str">
        <f>IF($C746=".....","",_xlfn.IFNA(VLOOKUP($C746, Parameter!$A$4:$L$5000, 3, FALSE), ""))</f>
        <v/>
      </c>
      <c r="E746" s="50" t="str">
        <f t="shared" si="305"/>
        <v>.....</v>
      </c>
      <c r="F746" s="50" t="str">
        <f t="shared" si="306"/>
        <v>......</v>
      </c>
      <c r="G746" s="50" t="str">
        <f t="shared" si="307"/>
        <v>...</v>
      </c>
      <c r="H746" s="40">
        <f>IF(E746=".....", 0, _xlfn.IFNA(VLOOKUP($E746, Parameter2!$A$2:$C$5000, 3, FALSE), 0))</f>
        <v>0</v>
      </c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18" t="str">
        <f>IF(C746=".....","",_xlfn.IFNA(VLOOKUP($C746, Parameter!$A$4:$B$5000, 2, FALSE), "Kode belanja salah :("))</f>
        <v/>
      </c>
      <c r="X746" s="35"/>
      <c r="Y746" s="121"/>
      <c r="Z746" s="17"/>
      <c r="AA746" s="20"/>
      <c r="AB746" s="41" t="str">
        <f>IF($C746=".....","",VLOOKUP($C746, Parameter!$A$4:$L$5000, 6, FALSE))</f>
        <v/>
      </c>
      <c r="AC746" s="41" t="str">
        <f>IF($C746=".....","",VLOOKUP($C746, Parameter!$A$4:$L$5000, 7, FALSE))</f>
        <v/>
      </c>
      <c r="AD746" s="41" t="str">
        <f>IF($C746=".....","",VLOOKUP($C746, Parameter!$A$4:$L$5000, 8, FALSE))</f>
        <v/>
      </c>
      <c r="AE746" s="41" t="str">
        <f>IF($C746=".....","",VLOOKUP($C746, Parameter!$A$4:$L$5000, 9, FALSE))</f>
        <v/>
      </c>
      <c r="AF746" s="41" t="str">
        <f>IF($C746=".....","",VLOOKUP($C746, Parameter!$A$4:$L$5000, 10, FALSE))</f>
        <v/>
      </c>
      <c r="AG746" s="41" t="str">
        <f>IF($C746=".....","",VLOOKUP($C746, Parameter!$A$4:$L$5000, 11, FALSE))</f>
        <v/>
      </c>
      <c r="AH746" s="41" t="str">
        <f>IF($C746="..0.0.0.000","",_xlfn.IFNA(VLOOKUP($C746, Parameter!$A$4:$L$5000, 12, FALSE), ""))</f>
        <v/>
      </c>
      <c r="AI746" s="39"/>
      <c r="AJ746" s="39"/>
      <c r="AK746" s="39"/>
      <c r="AL746" s="39"/>
      <c r="AM746" s="39"/>
      <c r="AN746" s="39"/>
      <c r="AO746" s="39"/>
      <c r="AP746" s="41" t="str">
        <f>IF(F746="......", "", _xlfn.IFNA(VLOOKUP(F746, Parameter2!$D$2:$E$15000, 2, FALSE), "Kode aset salah :("))</f>
        <v/>
      </c>
      <c r="AQ746" s="39"/>
      <c r="AR746" s="51"/>
      <c r="AS746" s="52"/>
      <c r="AT746" s="53">
        <f t="shared" si="308"/>
        <v>0</v>
      </c>
      <c r="AU746" s="39" t="str">
        <f t="shared" si="309"/>
        <v/>
      </c>
      <c r="AV746" s="39" t="str">
        <f t="shared" si="310"/>
        <v/>
      </c>
      <c r="AW746" s="39" t="str">
        <f t="shared" si="311"/>
        <v/>
      </c>
      <c r="AX746" s="39" t="str">
        <f t="shared" si="312"/>
        <v/>
      </c>
      <c r="AY746" s="41" t="str">
        <f>IF(G746="...", "", VLOOKUP(G746, UPB!$A$3:$B$5000, 2, FALSE))</f>
        <v/>
      </c>
      <c r="AZ746" s="84"/>
      <c r="BA746" s="76"/>
      <c r="BB746" s="65"/>
      <c r="BC746" s="65"/>
      <c r="BD746" s="54"/>
      <c r="BE746" s="65"/>
      <c r="BF746" s="65"/>
      <c r="BG746" s="65"/>
      <c r="BH746" s="65"/>
      <c r="BI746" s="65"/>
      <c r="BJ746" s="65"/>
      <c r="BK746" s="65"/>
      <c r="BL746" s="65"/>
      <c r="BM746" s="65"/>
      <c r="BN746" s="70"/>
      <c r="BO746" s="65"/>
      <c r="BP746" s="65"/>
      <c r="BQ746" s="65"/>
      <c r="BR746" s="65"/>
      <c r="BS746" s="65"/>
      <c r="BT746" s="65"/>
      <c r="BU746" s="55" t="str">
        <f>IF(AND($D746 &lt;&gt; "", $D746 &lt;&gt; $E746, $F746 &lt;&gt; "x.x.x.x.x.x.x"), VLOOKUP($E746, Parameter!$E$3:$N$5000, 9, FALSE), "")</f>
        <v/>
      </c>
      <c r="BV746" s="55" t="str">
        <f>IF(AND($D746 &lt;&gt; "", $D746 &lt;&gt; $E746, $F746 &lt;&gt; "x.x.x.x.x.x.x"), VLOOKUP($E746, Parameter!$E$3:$N$5000, 10, FALSE), "")</f>
        <v/>
      </c>
      <c r="BW746" s="55" t="str">
        <f>IF(AND($D746 &lt;&gt; "", $D746 &lt;&gt; $E746, $F746 &lt;&gt; "x.x.x.x.x.x.x"), VLOOKUP($C746, Parameter!$A$4:$L$5000, 3, FALSE), "")</f>
        <v/>
      </c>
      <c r="BX746" s="55" t="str">
        <f>IF(AND($D746 &lt;&gt; "", $D746 &lt;&gt; $E746, $F746 &lt;&gt; "x.x.x.x.x.x.x"), VLOOKUP($C746, Parameter!$A$4:$L$5000, 4, FALSE), "")</f>
        <v/>
      </c>
      <c r="BY746" s="56">
        <f t="shared" si="313"/>
        <v>0</v>
      </c>
      <c r="BZ746" s="55" t="str">
        <f t="shared" si="314"/>
        <v>Intra</v>
      </c>
      <c r="CA746" s="55" t="str">
        <f>IF($BZ746="Ekstra", Parameter3!$B$2, "")</f>
        <v/>
      </c>
      <c r="CB746" s="55" t="str">
        <f>IF($BZ746="Ekstra", Parameter3!$C$2, "")</f>
        <v/>
      </c>
      <c r="CC746" s="55" t="str">
        <f>IF($BZ746="Ekstra", VLOOKUP($E746, Parameter!$E$3:$N$5000, 9, FALSE), "")</f>
        <v/>
      </c>
      <c r="CD746" s="55" t="str">
        <f>IF($BZ746="Ekstra", VLOOKUP($E746, Parameter!$E$3:$N$5000, 10, FALSE), "")</f>
        <v/>
      </c>
      <c r="CE746" s="56">
        <f t="shared" si="315"/>
        <v>0</v>
      </c>
      <c r="CF746" s="55" t="str">
        <f t="shared" si="325"/>
        <v/>
      </c>
      <c r="CG746" s="55" t="str">
        <f t="shared" si="325"/>
        <v/>
      </c>
      <c r="CH746" s="55" t="str">
        <f t="shared" si="316"/>
        <v/>
      </c>
      <c r="CI746" s="55" t="str">
        <f>IF($F746="x.x.x.x.x.x.x", VLOOKUP($C746, Parameter!$A$4:$L$5000, 4, FALSE), "")</f>
        <v/>
      </c>
      <c r="CJ746" s="56">
        <f t="shared" si="317"/>
        <v>0</v>
      </c>
      <c r="CM746" s="4" t="str">
        <f t="shared" si="318"/>
        <v>...-...-.....</v>
      </c>
      <c r="CN746" s="57">
        <f t="shared" si="319"/>
        <v>0</v>
      </c>
      <c r="CO746" s="58">
        <f t="shared" si="320"/>
        <v>0</v>
      </c>
      <c r="CP746" s="4" t="str">
        <f t="shared" si="321"/>
        <v/>
      </c>
      <c r="CQ746" s="4" t="b">
        <f t="shared" si="322"/>
        <v>0</v>
      </c>
      <c r="CR746" s="4" t="str">
        <f t="shared" si="323"/>
        <v/>
      </c>
      <c r="CS746" s="4" t="str">
        <f t="shared" si="324"/>
        <v/>
      </c>
      <c r="CT746" s="91" t="b">
        <f t="shared" si="301"/>
        <v>0</v>
      </c>
    </row>
    <row r="747" spans="1:98" s="4" customFormat="1" x14ac:dyDescent="0.25">
      <c r="A747" s="50" t="str">
        <f t="shared" si="302"/>
        <v>...</v>
      </c>
      <c r="B747" s="50" t="str">
        <f t="shared" si="303"/>
        <v>...</v>
      </c>
      <c r="C747" s="50" t="str">
        <f t="shared" si="304"/>
        <v>.....</v>
      </c>
      <c r="D747" s="50" t="str">
        <f>IF($C747=".....","",_xlfn.IFNA(VLOOKUP($C747, Parameter!$A$4:$L$5000, 3, FALSE), ""))</f>
        <v/>
      </c>
      <c r="E747" s="50" t="str">
        <f t="shared" si="305"/>
        <v>.....</v>
      </c>
      <c r="F747" s="50" t="str">
        <f t="shared" si="306"/>
        <v>......</v>
      </c>
      <c r="G747" s="50" t="str">
        <f t="shared" si="307"/>
        <v>...</v>
      </c>
      <c r="H747" s="40">
        <f>IF(E747=".....", 0, _xlfn.IFNA(VLOOKUP($E747, Parameter2!$A$2:$C$5000, 3, FALSE), 0))</f>
        <v>0</v>
      </c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18" t="str">
        <f>IF(C747=".....","",_xlfn.IFNA(VLOOKUP($C747, Parameter!$A$4:$B$5000, 2, FALSE), "Kode belanja salah :("))</f>
        <v/>
      </c>
      <c r="X747" s="35"/>
      <c r="Y747" s="121"/>
      <c r="Z747" s="17"/>
      <c r="AA747" s="20"/>
      <c r="AB747" s="41" t="str">
        <f>IF($C747=".....","",VLOOKUP($C747, Parameter!$A$4:$L$5000, 6, FALSE))</f>
        <v/>
      </c>
      <c r="AC747" s="41" t="str">
        <f>IF($C747=".....","",VLOOKUP($C747, Parameter!$A$4:$L$5000, 7, FALSE))</f>
        <v/>
      </c>
      <c r="AD747" s="41" t="str">
        <f>IF($C747=".....","",VLOOKUP($C747, Parameter!$A$4:$L$5000, 8, FALSE))</f>
        <v/>
      </c>
      <c r="AE747" s="41" t="str">
        <f>IF($C747=".....","",VLOOKUP($C747, Parameter!$A$4:$L$5000, 9, FALSE))</f>
        <v/>
      </c>
      <c r="AF747" s="41" t="str">
        <f>IF($C747=".....","",VLOOKUP($C747, Parameter!$A$4:$L$5000, 10, FALSE))</f>
        <v/>
      </c>
      <c r="AG747" s="41" t="str">
        <f>IF($C747=".....","",VLOOKUP($C747, Parameter!$A$4:$L$5000, 11, FALSE))</f>
        <v/>
      </c>
      <c r="AH747" s="41" t="str">
        <f>IF($C747="..0.0.0.000","",_xlfn.IFNA(VLOOKUP($C747, Parameter!$A$4:$L$5000, 12, FALSE), ""))</f>
        <v/>
      </c>
      <c r="AI747" s="39"/>
      <c r="AJ747" s="39"/>
      <c r="AK747" s="39"/>
      <c r="AL747" s="39"/>
      <c r="AM747" s="39"/>
      <c r="AN747" s="39"/>
      <c r="AO747" s="39"/>
      <c r="AP747" s="41" t="str">
        <f>IF(F747="......", "", _xlfn.IFNA(VLOOKUP(F747, Parameter2!$D$2:$E$15000, 2, FALSE), "Kode aset salah :("))</f>
        <v/>
      </c>
      <c r="AQ747" s="39"/>
      <c r="AR747" s="51"/>
      <c r="AS747" s="52"/>
      <c r="AT747" s="53">
        <f t="shared" si="308"/>
        <v>0</v>
      </c>
      <c r="AU747" s="39" t="str">
        <f t="shared" si="309"/>
        <v/>
      </c>
      <c r="AV747" s="39" t="str">
        <f t="shared" si="310"/>
        <v/>
      </c>
      <c r="AW747" s="39" t="str">
        <f t="shared" si="311"/>
        <v/>
      </c>
      <c r="AX747" s="39" t="str">
        <f t="shared" si="312"/>
        <v/>
      </c>
      <c r="AY747" s="41" t="str">
        <f>IF(G747="...", "", VLOOKUP(G747, UPB!$A$3:$B$5000, 2, FALSE))</f>
        <v/>
      </c>
      <c r="AZ747" s="84"/>
      <c r="BA747" s="76"/>
      <c r="BB747" s="65"/>
      <c r="BC747" s="65"/>
      <c r="BD747" s="54"/>
      <c r="BE747" s="65"/>
      <c r="BF747" s="65"/>
      <c r="BG747" s="65"/>
      <c r="BH747" s="65"/>
      <c r="BI747" s="65"/>
      <c r="BJ747" s="65"/>
      <c r="BK747" s="65"/>
      <c r="BL747" s="65"/>
      <c r="BM747" s="65"/>
      <c r="BN747" s="70"/>
      <c r="BO747" s="65"/>
      <c r="BP747" s="65"/>
      <c r="BQ747" s="65"/>
      <c r="BR747" s="65"/>
      <c r="BS747" s="65"/>
      <c r="BT747" s="65"/>
      <c r="BU747" s="55" t="str">
        <f>IF(AND($D747 &lt;&gt; "", $D747 &lt;&gt; $E747, $F747 &lt;&gt; "x.x.x.x.x.x.x"), VLOOKUP($E747, Parameter!$E$3:$N$5000, 9, FALSE), "")</f>
        <v/>
      </c>
      <c r="BV747" s="55" t="str">
        <f>IF(AND($D747 &lt;&gt; "", $D747 &lt;&gt; $E747, $F747 &lt;&gt; "x.x.x.x.x.x.x"), VLOOKUP($E747, Parameter!$E$3:$N$5000, 10, FALSE), "")</f>
        <v/>
      </c>
      <c r="BW747" s="55" t="str">
        <f>IF(AND($D747 &lt;&gt; "", $D747 &lt;&gt; $E747, $F747 &lt;&gt; "x.x.x.x.x.x.x"), VLOOKUP($C747, Parameter!$A$4:$L$5000, 3, FALSE), "")</f>
        <v/>
      </c>
      <c r="BX747" s="55" t="str">
        <f>IF(AND($D747 &lt;&gt; "", $D747 &lt;&gt; $E747, $F747 &lt;&gt; "x.x.x.x.x.x.x"), VLOOKUP($C747, Parameter!$A$4:$L$5000, 4, FALSE), "")</f>
        <v/>
      </c>
      <c r="BY747" s="56">
        <f t="shared" si="313"/>
        <v>0</v>
      </c>
      <c r="BZ747" s="55" t="str">
        <f t="shared" si="314"/>
        <v>Intra</v>
      </c>
      <c r="CA747" s="55" t="str">
        <f>IF($BZ747="Ekstra", Parameter3!$B$2, "")</f>
        <v/>
      </c>
      <c r="CB747" s="55" t="str">
        <f>IF($BZ747="Ekstra", Parameter3!$C$2, "")</f>
        <v/>
      </c>
      <c r="CC747" s="55" t="str">
        <f>IF($BZ747="Ekstra", VLOOKUP($E747, Parameter!$E$3:$N$5000, 9, FALSE), "")</f>
        <v/>
      </c>
      <c r="CD747" s="55" t="str">
        <f>IF($BZ747="Ekstra", VLOOKUP($E747, Parameter!$E$3:$N$5000, 10, FALSE), "")</f>
        <v/>
      </c>
      <c r="CE747" s="56">
        <f t="shared" si="315"/>
        <v>0</v>
      </c>
      <c r="CF747" s="55" t="str">
        <f t="shared" si="325"/>
        <v/>
      </c>
      <c r="CG747" s="55" t="str">
        <f t="shared" si="325"/>
        <v/>
      </c>
      <c r="CH747" s="55" t="str">
        <f t="shared" si="316"/>
        <v/>
      </c>
      <c r="CI747" s="55" t="str">
        <f>IF($F747="x.x.x.x.x.x.x", VLOOKUP($C747, Parameter!$A$4:$L$5000, 4, FALSE), "")</f>
        <v/>
      </c>
      <c r="CJ747" s="56">
        <f t="shared" si="317"/>
        <v>0</v>
      </c>
      <c r="CM747" s="4" t="str">
        <f t="shared" si="318"/>
        <v>...-...-.....</v>
      </c>
      <c r="CN747" s="57">
        <f t="shared" si="319"/>
        <v>0</v>
      </c>
      <c r="CO747" s="58">
        <f t="shared" si="320"/>
        <v>0</v>
      </c>
      <c r="CP747" s="4" t="str">
        <f t="shared" si="321"/>
        <v/>
      </c>
      <c r="CQ747" s="4" t="b">
        <f t="shared" si="322"/>
        <v>0</v>
      </c>
      <c r="CR747" s="4" t="str">
        <f t="shared" si="323"/>
        <v/>
      </c>
      <c r="CS747" s="4" t="str">
        <f t="shared" si="324"/>
        <v/>
      </c>
      <c r="CT747" s="91" t="b">
        <f t="shared" si="301"/>
        <v>0</v>
      </c>
    </row>
    <row r="748" spans="1:98" s="4" customFormat="1" x14ac:dyDescent="0.25">
      <c r="A748" s="50" t="str">
        <f t="shared" si="302"/>
        <v>...</v>
      </c>
      <c r="B748" s="50" t="str">
        <f t="shared" si="303"/>
        <v>...</v>
      </c>
      <c r="C748" s="50" t="str">
        <f t="shared" si="304"/>
        <v>.....</v>
      </c>
      <c r="D748" s="50" t="str">
        <f>IF($C748=".....","",_xlfn.IFNA(VLOOKUP($C748, Parameter!$A$4:$L$5000, 3, FALSE), ""))</f>
        <v/>
      </c>
      <c r="E748" s="50" t="str">
        <f t="shared" si="305"/>
        <v>.....</v>
      </c>
      <c r="F748" s="50" t="str">
        <f t="shared" si="306"/>
        <v>......</v>
      </c>
      <c r="G748" s="50" t="str">
        <f t="shared" si="307"/>
        <v>...</v>
      </c>
      <c r="H748" s="40">
        <f>IF(E748=".....", 0, _xlfn.IFNA(VLOOKUP($E748, Parameter2!$A$2:$C$5000, 3, FALSE), 0))</f>
        <v>0</v>
      </c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18" t="str">
        <f>IF(C748=".....","",_xlfn.IFNA(VLOOKUP($C748, Parameter!$A$4:$B$5000, 2, FALSE), "Kode belanja salah :("))</f>
        <v/>
      </c>
      <c r="X748" s="35"/>
      <c r="Y748" s="121"/>
      <c r="Z748" s="17"/>
      <c r="AA748" s="20"/>
      <c r="AB748" s="41" t="str">
        <f>IF($C748=".....","",VLOOKUP($C748, Parameter!$A$4:$L$5000, 6, FALSE))</f>
        <v/>
      </c>
      <c r="AC748" s="41" t="str">
        <f>IF($C748=".....","",VLOOKUP($C748, Parameter!$A$4:$L$5000, 7, FALSE))</f>
        <v/>
      </c>
      <c r="AD748" s="41" t="str">
        <f>IF($C748=".....","",VLOOKUP($C748, Parameter!$A$4:$L$5000, 8, FALSE))</f>
        <v/>
      </c>
      <c r="AE748" s="41" t="str">
        <f>IF($C748=".....","",VLOOKUP($C748, Parameter!$A$4:$L$5000, 9, FALSE))</f>
        <v/>
      </c>
      <c r="AF748" s="41" t="str">
        <f>IF($C748=".....","",VLOOKUP($C748, Parameter!$A$4:$L$5000, 10, FALSE))</f>
        <v/>
      </c>
      <c r="AG748" s="41" t="str">
        <f>IF($C748=".....","",VLOOKUP($C748, Parameter!$A$4:$L$5000, 11, FALSE))</f>
        <v/>
      </c>
      <c r="AH748" s="41" t="str">
        <f>IF($C748="..0.0.0.000","",_xlfn.IFNA(VLOOKUP($C748, Parameter!$A$4:$L$5000, 12, FALSE), ""))</f>
        <v/>
      </c>
      <c r="AI748" s="39"/>
      <c r="AJ748" s="39"/>
      <c r="AK748" s="39"/>
      <c r="AL748" s="39"/>
      <c r="AM748" s="39"/>
      <c r="AN748" s="39"/>
      <c r="AO748" s="39"/>
      <c r="AP748" s="41" t="str">
        <f>IF(F748="......", "", _xlfn.IFNA(VLOOKUP(F748, Parameter2!$D$2:$E$15000, 2, FALSE), "Kode aset salah :("))</f>
        <v/>
      </c>
      <c r="AQ748" s="39"/>
      <c r="AR748" s="51"/>
      <c r="AS748" s="52"/>
      <c r="AT748" s="53">
        <f t="shared" si="308"/>
        <v>0</v>
      </c>
      <c r="AU748" s="39" t="str">
        <f t="shared" si="309"/>
        <v/>
      </c>
      <c r="AV748" s="39" t="str">
        <f t="shared" si="310"/>
        <v/>
      </c>
      <c r="AW748" s="39" t="str">
        <f t="shared" si="311"/>
        <v/>
      </c>
      <c r="AX748" s="39" t="str">
        <f t="shared" si="312"/>
        <v/>
      </c>
      <c r="AY748" s="41" t="str">
        <f>IF(G748="...", "", VLOOKUP(G748, UPB!$A$3:$B$5000, 2, FALSE))</f>
        <v/>
      </c>
      <c r="AZ748" s="84"/>
      <c r="BA748" s="76"/>
      <c r="BB748" s="65"/>
      <c r="BC748" s="65"/>
      <c r="BD748" s="54"/>
      <c r="BE748" s="65"/>
      <c r="BF748" s="65"/>
      <c r="BG748" s="65"/>
      <c r="BH748" s="65"/>
      <c r="BI748" s="65"/>
      <c r="BJ748" s="65"/>
      <c r="BK748" s="65"/>
      <c r="BL748" s="65"/>
      <c r="BM748" s="65"/>
      <c r="BN748" s="70"/>
      <c r="BO748" s="65"/>
      <c r="BP748" s="65"/>
      <c r="BQ748" s="65"/>
      <c r="BR748" s="65"/>
      <c r="BS748" s="65"/>
      <c r="BT748" s="65"/>
      <c r="BU748" s="55" t="str">
        <f>IF(AND($D748 &lt;&gt; "", $D748 &lt;&gt; $E748, $F748 &lt;&gt; "x.x.x.x.x.x.x"), VLOOKUP($E748, Parameter!$E$3:$N$5000, 9, FALSE), "")</f>
        <v/>
      </c>
      <c r="BV748" s="55" t="str">
        <f>IF(AND($D748 &lt;&gt; "", $D748 &lt;&gt; $E748, $F748 &lt;&gt; "x.x.x.x.x.x.x"), VLOOKUP($E748, Parameter!$E$3:$N$5000, 10, FALSE), "")</f>
        <v/>
      </c>
      <c r="BW748" s="55" t="str">
        <f>IF(AND($D748 &lt;&gt; "", $D748 &lt;&gt; $E748, $F748 &lt;&gt; "x.x.x.x.x.x.x"), VLOOKUP($C748, Parameter!$A$4:$L$5000, 3, FALSE), "")</f>
        <v/>
      </c>
      <c r="BX748" s="55" t="str">
        <f>IF(AND($D748 &lt;&gt; "", $D748 &lt;&gt; $E748, $F748 &lt;&gt; "x.x.x.x.x.x.x"), VLOOKUP($C748, Parameter!$A$4:$L$5000, 4, FALSE), "")</f>
        <v/>
      </c>
      <c r="BY748" s="56">
        <f t="shared" si="313"/>
        <v>0</v>
      </c>
      <c r="BZ748" s="55" t="str">
        <f t="shared" si="314"/>
        <v>Intra</v>
      </c>
      <c r="CA748" s="55" t="str">
        <f>IF($BZ748="Ekstra", Parameter3!$B$2, "")</f>
        <v/>
      </c>
      <c r="CB748" s="55" t="str">
        <f>IF($BZ748="Ekstra", Parameter3!$C$2, "")</f>
        <v/>
      </c>
      <c r="CC748" s="55" t="str">
        <f>IF($BZ748="Ekstra", VLOOKUP($E748, Parameter!$E$3:$N$5000, 9, FALSE), "")</f>
        <v/>
      </c>
      <c r="CD748" s="55" t="str">
        <f>IF($BZ748="Ekstra", VLOOKUP($E748, Parameter!$E$3:$N$5000, 10, FALSE), "")</f>
        <v/>
      </c>
      <c r="CE748" s="56">
        <f t="shared" si="315"/>
        <v>0</v>
      </c>
      <c r="CF748" s="55" t="str">
        <f t="shared" si="325"/>
        <v/>
      </c>
      <c r="CG748" s="55" t="str">
        <f t="shared" si="325"/>
        <v/>
      </c>
      <c r="CH748" s="55" t="str">
        <f t="shared" si="316"/>
        <v/>
      </c>
      <c r="CI748" s="55" t="str">
        <f>IF($F748="x.x.x.x.x.x.x", VLOOKUP($C748, Parameter!$A$4:$L$5000, 4, FALSE), "")</f>
        <v/>
      </c>
      <c r="CJ748" s="56">
        <f t="shared" si="317"/>
        <v>0</v>
      </c>
      <c r="CM748" s="4" t="str">
        <f t="shared" si="318"/>
        <v>...-...-.....</v>
      </c>
      <c r="CN748" s="57">
        <f t="shared" si="319"/>
        <v>0</v>
      </c>
      <c r="CO748" s="58">
        <f t="shared" si="320"/>
        <v>0</v>
      </c>
      <c r="CP748" s="4" t="str">
        <f t="shared" si="321"/>
        <v/>
      </c>
      <c r="CQ748" s="4" t="b">
        <f t="shared" si="322"/>
        <v>0</v>
      </c>
      <c r="CR748" s="4" t="str">
        <f t="shared" si="323"/>
        <v/>
      </c>
      <c r="CS748" s="4" t="str">
        <f t="shared" si="324"/>
        <v/>
      </c>
      <c r="CT748" s="91" t="b">
        <f t="shared" si="301"/>
        <v>0</v>
      </c>
    </row>
    <row r="749" spans="1:98" s="4" customFormat="1" x14ac:dyDescent="0.25">
      <c r="A749" s="50" t="str">
        <f t="shared" si="302"/>
        <v>...</v>
      </c>
      <c r="B749" s="50" t="str">
        <f t="shared" si="303"/>
        <v>...</v>
      </c>
      <c r="C749" s="50" t="str">
        <f t="shared" si="304"/>
        <v>.....</v>
      </c>
      <c r="D749" s="50" t="str">
        <f>IF($C749=".....","",_xlfn.IFNA(VLOOKUP($C749, Parameter!$A$4:$L$5000, 3, FALSE), ""))</f>
        <v/>
      </c>
      <c r="E749" s="50" t="str">
        <f t="shared" si="305"/>
        <v>.....</v>
      </c>
      <c r="F749" s="50" t="str">
        <f t="shared" si="306"/>
        <v>......</v>
      </c>
      <c r="G749" s="50" t="str">
        <f t="shared" si="307"/>
        <v>...</v>
      </c>
      <c r="H749" s="40">
        <f>IF(E749=".....", 0, _xlfn.IFNA(VLOOKUP($E749, Parameter2!$A$2:$C$5000, 3, FALSE), 0))</f>
        <v>0</v>
      </c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18" t="str">
        <f>IF(C749=".....","",_xlfn.IFNA(VLOOKUP($C749, Parameter!$A$4:$B$5000, 2, FALSE), "Kode belanja salah :("))</f>
        <v/>
      </c>
      <c r="X749" s="35"/>
      <c r="Y749" s="121"/>
      <c r="Z749" s="17"/>
      <c r="AA749" s="20"/>
      <c r="AB749" s="41" t="str">
        <f>IF($C749=".....","",VLOOKUP($C749, Parameter!$A$4:$L$5000, 6, FALSE))</f>
        <v/>
      </c>
      <c r="AC749" s="41" t="str">
        <f>IF($C749=".....","",VLOOKUP($C749, Parameter!$A$4:$L$5000, 7, FALSE))</f>
        <v/>
      </c>
      <c r="AD749" s="41" t="str">
        <f>IF($C749=".....","",VLOOKUP($C749, Parameter!$A$4:$L$5000, 8, FALSE))</f>
        <v/>
      </c>
      <c r="AE749" s="41" t="str">
        <f>IF($C749=".....","",VLOOKUP($C749, Parameter!$A$4:$L$5000, 9, FALSE))</f>
        <v/>
      </c>
      <c r="AF749" s="41" t="str">
        <f>IF($C749=".....","",VLOOKUP($C749, Parameter!$A$4:$L$5000, 10, FALSE))</f>
        <v/>
      </c>
      <c r="AG749" s="41" t="str">
        <f>IF($C749=".....","",VLOOKUP($C749, Parameter!$A$4:$L$5000, 11, FALSE))</f>
        <v/>
      </c>
      <c r="AH749" s="41" t="str">
        <f>IF($C749="..0.0.0.000","",_xlfn.IFNA(VLOOKUP($C749, Parameter!$A$4:$L$5000, 12, FALSE), ""))</f>
        <v/>
      </c>
      <c r="AI749" s="39"/>
      <c r="AJ749" s="39"/>
      <c r="AK749" s="39"/>
      <c r="AL749" s="39"/>
      <c r="AM749" s="39"/>
      <c r="AN749" s="39"/>
      <c r="AO749" s="39"/>
      <c r="AP749" s="41" t="str">
        <f>IF(F749="......", "", _xlfn.IFNA(VLOOKUP(F749, Parameter2!$D$2:$E$15000, 2, FALSE), "Kode aset salah :("))</f>
        <v/>
      </c>
      <c r="AQ749" s="39"/>
      <c r="AR749" s="51"/>
      <c r="AS749" s="52"/>
      <c r="AT749" s="53">
        <f t="shared" si="308"/>
        <v>0</v>
      </c>
      <c r="AU749" s="39" t="str">
        <f t="shared" si="309"/>
        <v/>
      </c>
      <c r="AV749" s="39" t="str">
        <f t="shared" si="310"/>
        <v/>
      </c>
      <c r="AW749" s="39" t="str">
        <f t="shared" si="311"/>
        <v/>
      </c>
      <c r="AX749" s="39" t="str">
        <f t="shared" si="312"/>
        <v/>
      </c>
      <c r="AY749" s="41" t="str">
        <f>IF(G749="...", "", VLOOKUP(G749, UPB!$A$3:$B$5000, 2, FALSE))</f>
        <v/>
      </c>
      <c r="AZ749" s="84"/>
      <c r="BA749" s="76"/>
      <c r="BB749" s="65"/>
      <c r="BC749" s="65"/>
      <c r="BD749" s="54"/>
      <c r="BE749" s="65"/>
      <c r="BF749" s="65"/>
      <c r="BG749" s="65"/>
      <c r="BH749" s="65"/>
      <c r="BI749" s="65"/>
      <c r="BJ749" s="65"/>
      <c r="BK749" s="65"/>
      <c r="BL749" s="65"/>
      <c r="BM749" s="65"/>
      <c r="BN749" s="70"/>
      <c r="BO749" s="65"/>
      <c r="BP749" s="65"/>
      <c r="BQ749" s="65"/>
      <c r="BR749" s="65"/>
      <c r="BS749" s="65"/>
      <c r="BT749" s="65"/>
      <c r="BU749" s="55" t="str">
        <f>IF(AND($D749 &lt;&gt; "", $D749 &lt;&gt; $E749, $F749 &lt;&gt; "x.x.x.x.x.x.x"), VLOOKUP($E749, Parameter!$E$3:$N$5000, 9, FALSE), "")</f>
        <v/>
      </c>
      <c r="BV749" s="55" t="str">
        <f>IF(AND($D749 &lt;&gt; "", $D749 &lt;&gt; $E749, $F749 &lt;&gt; "x.x.x.x.x.x.x"), VLOOKUP($E749, Parameter!$E$3:$N$5000, 10, FALSE), "")</f>
        <v/>
      </c>
      <c r="BW749" s="55" t="str">
        <f>IF(AND($D749 &lt;&gt; "", $D749 &lt;&gt; $E749, $F749 &lt;&gt; "x.x.x.x.x.x.x"), VLOOKUP($C749, Parameter!$A$4:$L$5000, 3, FALSE), "")</f>
        <v/>
      </c>
      <c r="BX749" s="55" t="str">
        <f>IF(AND($D749 &lt;&gt; "", $D749 &lt;&gt; $E749, $F749 &lt;&gt; "x.x.x.x.x.x.x"), VLOOKUP($C749, Parameter!$A$4:$L$5000, 4, FALSE), "")</f>
        <v/>
      </c>
      <c r="BY749" s="56">
        <f t="shared" si="313"/>
        <v>0</v>
      </c>
      <c r="BZ749" s="55" t="str">
        <f t="shared" si="314"/>
        <v>Intra</v>
      </c>
      <c r="CA749" s="55" t="str">
        <f>IF($BZ749="Ekstra", Parameter3!$B$2, "")</f>
        <v/>
      </c>
      <c r="CB749" s="55" t="str">
        <f>IF($BZ749="Ekstra", Parameter3!$C$2, "")</f>
        <v/>
      </c>
      <c r="CC749" s="55" t="str">
        <f>IF($BZ749="Ekstra", VLOOKUP($E749, Parameter!$E$3:$N$5000, 9, FALSE), "")</f>
        <v/>
      </c>
      <c r="CD749" s="55" t="str">
        <f>IF($BZ749="Ekstra", VLOOKUP($E749, Parameter!$E$3:$N$5000, 10, FALSE), "")</f>
        <v/>
      </c>
      <c r="CE749" s="56">
        <f t="shared" si="315"/>
        <v>0</v>
      </c>
      <c r="CF749" s="55" t="str">
        <f t="shared" si="325"/>
        <v/>
      </c>
      <c r="CG749" s="55" t="str">
        <f t="shared" si="325"/>
        <v/>
      </c>
      <c r="CH749" s="55" t="str">
        <f t="shared" si="316"/>
        <v/>
      </c>
      <c r="CI749" s="55" t="str">
        <f>IF($F749="x.x.x.x.x.x.x", VLOOKUP($C749, Parameter!$A$4:$L$5000, 4, FALSE), "")</f>
        <v/>
      </c>
      <c r="CJ749" s="56">
        <f t="shared" si="317"/>
        <v>0</v>
      </c>
      <c r="CM749" s="4" t="str">
        <f t="shared" si="318"/>
        <v>...-...-.....</v>
      </c>
      <c r="CN749" s="57">
        <f t="shared" si="319"/>
        <v>0</v>
      </c>
      <c r="CO749" s="58">
        <f t="shared" si="320"/>
        <v>0</v>
      </c>
      <c r="CP749" s="4" t="str">
        <f t="shared" si="321"/>
        <v/>
      </c>
      <c r="CQ749" s="4" t="b">
        <f t="shared" si="322"/>
        <v>0</v>
      </c>
      <c r="CR749" s="4" t="str">
        <f t="shared" si="323"/>
        <v/>
      </c>
      <c r="CS749" s="4" t="str">
        <f t="shared" si="324"/>
        <v/>
      </c>
      <c r="CT749" s="91" t="b">
        <f t="shared" si="301"/>
        <v>0</v>
      </c>
    </row>
    <row r="750" spans="1:98" s="4" customFormat="1" x14ac:dyDescent="0.25">
      <c r="A750" s="50" t="str">
        <f t="shared" si="302"/>
        <v>...</v>
      </c>
      <c r="B750" s="50" t="str">
        <f t="shared" si="303"/>
        <v>...</v>
      </c>
      <c r="C750" s="50" t="str">
        <f t="shared" si="304"/>
        <v>.....</v>
      </c>
      <c r="D750" s="50" t="str">
        <f>IF($C750=".....","",_xlfn.IFNA(VLOOKUP($C750, Parameter!$A$4:$L$5000, 3, FALSE), ""))</f>
        <v/>
      </c>
      <c r="E750" s="50" t="str">
        <f t="shared" si="305"/>
        <v>.....</v>
      </c>
      <c r="F750" s="50" t="str">
        <f t="shared" si="306"/>
        <v>......</v>
      </c>
      <c r="G750" s="50" t="str">
        <f t="shared" si="307"/>
        <v>...</v>
      </c>
      <c r="H750" s="40">
        <f>IF(E750=".....", 0, _xlfn.IFNA(VLOOKUP($E750, Parameter2!$A$2:$C$5000, 3, FALSE), 0))</f>
        <v>0</v>
      </c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18" t="str">
        <f>IF(C750=".....","",_xlfn.IFNA(VLOOKUP($C750, Parameter!$A$4:$B$5000, 2, FALSE), "Kode belanja salah :("))</f>
        <v/>
      </c>
      <c r="X750" s="35"/>
      <c r="Y750" s="121"/>
      <c r="Z750" s="17"/>
      <c r="AA750" s="20"/>
      <c r="AB750" s="41" t="str">
        <f>IF($C750=".....","",VLOOKUP($C750, Parameter!$A$4:$L$5000, 6, FALSE))</f>
        <v/>
      </c>
      <c r="AC750" s="41" t="str">
        <f>IF($C750=".....","",VLOOKUP($C750, Parameter!$A$4:$L$5000, 7, FALSE))</f>
        <v/>
      </c>
      <c r="AD750" s="41" t="str">
        <f>IF($C750=".....","",VLOOKUP($C750, Parameter!$A$4:$L$5000, 8, FALSE))</f>
        <v/>
      </c>
      <c r="AE750" s="41" t="str">
        <f>IF($C750=".....","",VLOOKUP($C750, Parameter!$A$4:$L$5000, 9, FALSE))</f>
        <v/>
      </c>
      <c r="AF750" s="41" t="str">
        <f>IF($C750=".....","",VLOOKUP($C750, Parameter!$A$4:$L$5000, 10, FALSE))</f>
        <v/>
      </c>
      <c r="AG750" s="41" t="str">
        <f>IF($C750=".....","",VLOOKUP($C750, Parameter!$A$4:$L$5000, 11, FALSE))</f>
        <v/>
      </c>
      <c r="AH750" s="41" t="str">
        <f>IF($C750="..0.0.0.000","",_xlfn.IFNA(VLOOKUP($C750, Parameter!$A$4:$L$5000, 12, FALSE), ""))</f>
        <v/>
      </c>
      <c r="AI750" s="39"/>
      <c r="AJ750" s="39"/>
      <c r="AK750" s="39"/>
      <c r="AL750" s="39"/>
      <c r="AM750" s="39"/>
      <c r="AN750" s="39"/>
      <c r="AO750" s="39"/>
      <c r="AP750" s="41" t="str">
        <f>IF(F750="......", "", _xlfn.IFNA(VLOOKUP(F750, Parameter2!$D$2:$E$15000, 2, FALSE), "Kode aset salah :("))</f>
        <v/>
      </c>
      <c r="AQ750" s="39"/>
      <c r="AR750" s="51"/>
      <c r="AS750" s="52"/>
      <c r="AT750" s="53">
        <f t="shared" si="308"/>
        <v>0</v>
      </c>
      <c r="AU750" s="39" t="str">
        <f t="shared" si="309"/>
        <v/>
      </c>
      <c r="AV750" s="39" t="str">
        <f t="shared" si="310"/>
        <v/>
      </c>
      <c r="AW750" s="39" t="str">
        <f t="shared" si="311"/>
        <v/>
      </c>
      <c r="AX750" s="39" t="str">
        <f t="shared" si="312"/>
        <v/>
      </c>
      <c r="AY750" s="41" t="str">
        <f>IF(G750="...", "", VLOOKUP(G750, UPB!$A$3:$B$5000, 2, FALSE))</f>
        <v/>
      </c>
      <c r="AZ750" s="84"/>
      <c r="BA750" s="76"/>
      <c r="BB750" s="65"/>
      <c r="BC750" s="65"/>
      <c r="BD750" s="54"/>
      <c r="BE750" s="65"/>
      <c r="BF750" s="65"/>
      <c r="BG750" s="65"/>
      <c r="BH750" s="65"/>
      <c r="BI750" s="65"/>
      <c r="BJ750" s="65"/>
      <c r="BK750" s="65"/>
      <c r="BL750" s="65"/>
      <c r="BM750" s="65"/>
      <c r="BN750" s="70"/>
      <c r="BO750" s="65"/>
      <c r="BP750" s="65"/>
      <c r="BQ750" s="65"/>
      <c r="BR750" s="65"/>
      <c r="BS750" s="65"/>
      <c r="BT750" s="65"/>
      <c r="BU750" s="55" t="str">
        <f>IF(AND($D750 &lt;&gt; "", $D750 &lt;&gt; $E750, $F750 &lt;&gt; "x.x.x.x.x.x.x"), VLOOKUP($E750, Parameter!$E$3:$N$5000, 9, FALSE), "")</f>
        <v/>
      </c>
      <c r="BV750" s="55" t="str">
        <f>IF(AND($D750 &lt;&gt; "", $D750 &lt;&gt; $E750, $F750 &lt;&gt; "x.x.x.x.x.x.x"), VLOOKUP($E750, Parameter!$E$3:$N$5000, 10, FALSE), "")</f>
        <v/>
      </c>
      <c r="BW750" s="55" t="str">
        <f>IF(AND($D750 &lt;&gt; "", $D750 &lt;&gt; $E750, $F750 &lt;&gt; "x.x.x.x.x.x.x"), VLOOKUP($C750, Parameter!$A$4:$L$5000, 3, FALSE), "")</f>
        <v/>
      </c>
      <c r="BX750" s="55" t="str">
        <f>IF(AND($D750 &lt;&gt; "", $D750 &lt;&gt; $E750, $F750 &lt;&gt; "x.x.x.x.x.x.x"), VLOOKUP($C750, Parameter!$A$4:$L$5000, 4, FALSE), "")</f>
        <v/>
      </c>
      <c r="BY750" s="56">
        <f t="shared" si="313"/>
        <v>0</v>
      </c>
      <c r="BZ750" s="55" t="str">
        <f t="shared" si="314"/>
        <v>Intra</v>
      </c>
      <c r="CA750" s="55" t="str">
        <f>IF($BZ750="Ekstra", Parameter3!$B$2, "")</f>
        <v/>
      </c>
      <c r="CB750" s="55" t="str">
        <f>IF($BZ750="Ekstra", Parameter3!$C$2, "")</f>
        <v/>
      </c>
      <c r="CC750" s="55" t="str">
        <f>IF($BZ750="Ekstra", VLOOKUP($E750, Parameter!$E$3:$N$5000, 9, FALSE), "")</f>
        <v/>
      </c>
      <c r="CD750" s="55" t="str">
        <f>IF($BZ750="Ekstra", VLOOKUP($E750, Parameter!$E$3:$N$5000, 10, FALSE), "")</f>
        <v/>
      </c>
      <c r="CE750" s="56">
        <f t="shared" si="315"/>
        <v>0</v>
      </c>
      <c r="CF750" s="55" t="str">
        <f t="shared" si="325"/>
        <v/>
      </c>
      <c r="CG750" s="55" t="str">
        <f t="shared" si="325"/>
        <v/>
      </c>
      <c r="CH750" s="55" t="str">
        <f t="shared" si="316"/>
        <v/>
      </c>
      <c r="CI750" s="55" t="str">
        <f>IF($F750="x.x.x.x.x.x.x", VLOOKUP($C750, Parameter!$A$4:$L$5000, 4, FALSE), "")</f>
        <v/>
      </c>
      <c r="CJ750" s="56">
        <f t="shared" si="317"/>
        <v>0</v>
      </c>
      <c r="CM750" s="4" t="str">
        <f t="shared" si="318"/>
        <v>...-...-.....</v>
      </c>
      <c r="CN750" s="57">
        <f t="shared" si="319"/>
        <v>0</v>
      </c>
      <c r="CO750" s="58">
        <f t="shared" si="320"/>
        <v>0</v>
      </c>
      <c r="CP750" s="4" t="str">
        <f t="shared" si="321"/>
        <v/>
      </c>
      <c r="CQ750" s="4" t="b">
        <f t="shared" si="322"/>
        <v>0</v>
      </c>
      <c r="CR750" s="4" t="str">
        <f t="shared" si="323"/>
        <v/>
      </c>
      <c r="CS750" s="4" t="str">
        <f t="shared" si="324"/>
        <v/>
      </c>
      <c r="CT750" s="91" t="b">
        <f t="shared" si="301"/>
        <v>0</v>
      </c>
    </row>
    <row r="751" spans="1:98" s="4" customFormat="1" x14ac:dyDescent="0.25">
      <c r="A751" s="50" t="str">
        <f t="shared" si="302"/>
        <v>...</v>
      </c>
      <c r="B751" s="50" t="str">
        <f t="shared" si="303"/>
        <v>...</v>
      </c>
      <c r="C751" s="50" t="str">
        <f t="shared" si="304"/>
        <v>.....</v>
      </c>
      <c r="D751" s="50" t="str">
        <f>IF($C751=".....","",_xlfn.IFNA(VLOOKUP($C751, Parameter!$A$4:$L$5000, 3, FALSE), ""))</f>
        <v/>
      </c>
      <c r="E751" s="50" t="str">
        <f t="shared" si="305"/>
        <v>.....</v>
      </c>
      <c r="F751" s="50" t="str">
        <f t="shared" si="306"/>
        <v>......</v>
      </c>
      <c r="G751" s="50" t="str">
        <f t="shared" si="307"/>
        <v>...</v>
      </c>
      <c r="H751" s="40">
        <f>IF(E751=".....", 0, _xlfn.IFNA(VLOOKUP($E751, Parameter2!$A$2:$C$5000, 3, FALSE), 0))</f>
        <v>0</v>
      </c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18" t="str">
        <f>IF(C751=".....","",_xlfn.IFNA(VLOOKUP($C751, Parameter!$A$4:$B$5000, 2, FALSE), "Kode belanja salah :("))</f>
        <v/>
      </c>
      <c r="X751" s="35"/>
      <c r="Y751" s="121"/>
      <c r="Z751" s="17"/>
      <c r="AA751" s="20"/>
      <c r="AB751" s="41" t="str">
        <f>IF($C751=".....","",VLOOKUP($C751, Parameter!$A$4:$L$5000, 6, FALSE))</f>
        <v/>
      </c>
      <c r="AC751" s="41" t="str">
        <f>IF($C751=".....","",VLOOKUP($C751, Parameter!$A$4:$L$5000, 7, FALSE))</f>
        <v/>
      </c>
      <c r="AD751" s="41" t="str">
        <f>IF($C751=".....","",VLOOKUP($C751, Parameter!$A$4:$L$5000, 8, FALSE))</f>
        <v/>
      </c>
      <c r="AE751" s="41" t="str">
        <f>IF($C751=".....","",VLOOKUP($C751, Parameter!$A$4:$L$5000, 9, FALSE))</f>
        <v/>
      </c>
      <c r="AF751" s="41" t="str">
        <f>IF($C751=".....","",VLOOKUP($C751, Parameter!$A$4:$L$5000, 10, FALSE))</f>
        <v/>
      </c>
      <c r="AG751" s="41" t="str">
        <f>IF($C751=".....","",VLOOKUP($C751, Parameter!$A$4:$L$5000, 11, FALSE))</f>
        <v/>
      </c>
      <c r="AH751" s="41" t="str">
        <f>IF($C751="..0.0.0.000","",_xlfn.IFNA(VLOOKUP($C751, Parameter!$A$4:$L$5000, 12, FALSE), ""))</f>
        <v/>
      </c>
      <c r="AI751" s="39"/>
      <c r="AJ751" s="39"/>
      <c r="AK751" s="39"/>
      <c r="AL751" s="39"/>
      <c r="AM751" s="39"/>
      <c r="AN751" s="39"/>
      <c r="AO751" s="39"/>
      <c r="AP751" s="41" t="str">
        <f>IF(F751="......", "", _xlfn.IFNA(VLOOKUP(F751, Parameter2!$D$2:$E$15000, 2, FALSE), "Kode aset salah :("))</f>
        <v/>
      </c>
      <c r="AQ751" s="39"/>
      <c r="AR751" s="51"/>
      <c r="AS751" s="52"/>
      <c r="AT751" s="53">
        <f t="shared" si="308"/>
        <v>0</v>
      </c>
      <c r="AU751" s="39" t="str">
        <f t="shared" si="309"/>
        <v/>
      </c>
      <c r="AV751" s="39" t="str">
        <f t="shared" si="310"/>
        <v/>
      </c>
      <c r="AW751" s="39" t="str">
        <f t="shared" si="311"/>
        <v/>
      </c>
      <c r="AX751" s="39" t="str">
        <f t="shared" si="312"/>
        <v/>
      </c>
      <c r="AY751" s="41" t="str">
        <f>IF(G751="...", "", VLOOKUP(G751, UPB!$A$3:$B$5000, 2, FALSE))</f>
        <v/>
      </c>
      <c r="AZ751" s="84"/>
      <c r="BA751" s="76"/>
      <c r="BB751" s="65"/>
      <c r="BC751" s="65"/>
      <c r="BD751" s="54"/>
      <c r="BE751" s="65"/>
      <c r="BF751" s="65"/>
      <c r="BG751" s="65"/>
      <c r="BH751" s="65"/>
      <c r="BI751" s="65"/>
      <c r="BJ751" s="65"/>
      <c r="BK751" s="65"/>
      <c r="BL751" s="65"/>
      <c r="BM751" s="65"/>
      <c r="BN751" s="70"/>
      <c r="BO751" s="65"/>
      <c r="BP751" s="65"/>
      <c r="BQ751" s="65"/>
      <c r="BR751" s="65"/>
      <c r="BS751" s="65"/>
      <c r="BT751" s="65"/>
      <c r="BU751" s="55" t="str">
        <f>IF(AND($D751 &lt;&gt; "", $D751 &lt;&gt; $E751, $F751 &lt;&gt; "x.x.x.x.x.x.x"), VLOOKUP($E751, Parameter!$E$3:$N$5000, 9, FALSE), "")</f>
        <v/>
      </c>
      <c r="BV751" s="55" t="str">
        <f>IF(AND($D751 &lt;&gt; "", $D751 &lt;&gt; $E751, $F751 &lt;&gt; "x.x.x.x.x.x.x"), VLOOKUP($E751, Parameter!$E$3:$N$5000, 10, FALSE), "")</f>
        <v/>
      </c>
      <c r="BW751" s="55" t="str">
        <f>IF(AND($D751 &lt;&gt; "", $D751 &lt;&gt; $E751, $F751 &lt;&gt; "x.x.x.x.x.x.x"), VLOOKUP($C751, Parameter!$A$4:$L$5000, 3, FALSE), "")</f>
        <v/>
      </c>
      <c r="BX751" s="55" t="str">
        <f>IF(AND($D751 &lt;&gt; "", $D751 &lt;&gt; $E751, $F751 &lt;&gt; "x.x.x.x.x.x.x"), VLOOKUP($C751, Parameter!$A$4:$L$5000, 4, FALSE), "")</f>
        <v/>
      </c>
      <c r="BY751" s="56">
        <f t="shared" si="313"/>
        <v>0</v>
      </c>
      <c r="BZ751" s="55" t="str">
        <f t="shared" si="314"/>
        <v>Intra</v>
      </c>
      <c r="CA751" s="55" t="str">
        <f>IF($BZ751="Ekstra", Parameter3!$B$2, "")</f>
        <v/>
      </c>
      <c r="CB751" s="55" t="str">
        <f>IF($BZ751="Ekstra", Parameter3!$C$2, "")</f>
        <v/>
      </c>
      <c r="CC751" s="55" t="str">
        <f>IF($BZ751="Ekstra", VLOOKUP($E751, Parameter!$E$3:$N$5000, 9, FALSE), "")</f>
        <v/>
      </c>
      <c r="CD751" s="55" t="str">
        <f>IF($BZ751="Ekstra", VLOOKUP($E751, Parameter!$E$3:$N$5000, 10, FALSE), "")</f>
        <v/>
      </c>
      <c r="CE751" s="56">
        <f t="shared" si="315"/>
        <v>0</v>
      </c>
      <c r="CF751" s="55" t="str">
        <f t="shared" si="325"/>
        <v/>
      </c>
      <c r="CG751" s="55" t="str">
        <f t="shared" si="325"/>
        <v/>
      </c>
      <c r="CH751" s="55" t="str">
        <f t="shared" si="316"/>
        <v/>
      </c>
      <c r="CI751" s="55" t="str">
        <f>IF($F751="x.x.x.x.x.x.x", VLOOKUP($C751, Parameter!$A$4:$L$5000, 4, FALSE), "")</f>
        <v/>
      </c>
      <c r="CJ751" s="56">
        <f t="shared" si="317"/>
        <v>0</v>
      </c>
      <c r="CM751" s="4" t="str">
        <f t="shared" si="318"/>
        <v>...-...-.....</v>
      </c>
      <c r="CN751" s="57">
        <f t="shared" si="319"/>
        <v>0</v>
      </c>
      <c r="CO751" s="58">
        <f t="shared" si="320"/>
        <v>0</v>
      </c>
      <c r="CP751" s="4" t="str">
        <f t="shared" si="321"/>
        <v/>
      </c>
      <c r="CQ751" s="4" t="b">
        <f t="shared" si="322"/>
        <v>0</v>
      </c>
      <c r="CR751" s="4" t="str">
        <f t="shared" si="323"/>
        <v/>
      </c>
      <c r="CS751" s="4" t="str">
        <f t="shared" si="324"/>
        <v/>
      </c>
      <c r="CT751" s="91" t="b">
        <f t="shared" si="301"/>
        <v>0</v>
      </c>
    </row>
    <row r="752" spans="1:98" s="4" customFormat="1" x14ac:dyDescent="0.25">
      <c r="A752" s="50" t="str">
        <f t="shared" si="302"/>
        <v>...</v>
      </c>
      <c r="B752" s="50" t="str">
        <f t="shared" si="303"/>
        <v>...</v>
      </c>
      <c r="C752" s="50" t="str">
        <f t="shared" si="304"/>
        <v>.....</v>
      </c>
      <c r="D752" s="50" t="str">
        <f>IF($C752=".....","",_xlfn.IFNA(VLOOKUP($C752, Parameter!$A$4:$L$5000, 3, FALSE), ""))</f>
        <v/>
      </c>
      <c r="E752" s="50" t="str">
        <f t="shared" si="305"/>
        <v>.....</v>
      </c>
      <c r="F752" s="50" t="str">
        <f t="shared" si="306"/>
        <v>......</v>
      </c>
      <c r="G752" s="50" t="str">
        <f t="shared" si="307"/>
        <v>...</v>
      </c>
      <c r="H752" s="40">
        <f>IF(E752=".....", 0, _xlfn.IFNA(VLOOKUP($E752, Parameter2!$A$2:$C$5000, 3, FALSE), 0))</f>
        <v>0</v>
      </c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18" t="str">
        <f>IF(C752=".....","",_xlfn.IFNA(VLOOKUP($C752, Parameter!$A$4:$B$5000, 2, FALSE), "Kode belanja salah :("))</f>
        <v/>
      </c>
      <c r="X752" s="35"/>
      <c r="Y752" s="121"/>
      <c r="Z752" s="17"/>
      <c r="AA752" s="20"/>
      <c r="AB752" s="41" t="str">
        <f>IF($C752=".....","",VLOOKUP($C752, Parameter!$A$4:$L$5000, 6, FALSE))</f>
        <v/>
      </c>
      <c r="AC752" s="41" t="str">
        <f>IF($C752=".....","",VLOOKUP($C752, Parameter!$A$4:$L$5000, 7, FALSE))</f>
        <v/>
      </c>
      <c r="AD752" s="41" t="str">
        <f>IF($C752=".....","",VLOOKUP($C752, Parameter!$A$4:$L$5000, 8, FALSE))</f>
        <v/>
      </c>
      <c r="AE752" s="41" t="str">
        <f>IF($C752=".....","",VLOOKUP($C752, Parameter!$A$4:$L$5000, 9, FALSE))</f>
        <v/>
      </c>
      <c r="AF752" s="41" t="str">
        <f>IF($C752=".....","",VLOOKUP($C752, Parameter!$A$4:$L$5000, 10, FALSE))</f>
        <v/>
      </c>
      <c r="AG752" s="41" t="str">
        <f>IF($C752=".....","",VLOOKUP($C752, Parameter!$A$4:$L$5000, 11, FALSE))</f>
        <v/>
      </c>
      <c r="AH752" s="41" t="str">
        <f>IF($C752="..0.0.0.000","",_xlfn.IFNA(VLOOKUP($C752, Parameter!$A$4:$L$5000, 12, FALSE), ""))</f>
        <v/>
      </c>
      <c r="AI752" s="39"/>
      <c r="AJ752" s="39"/>
      <c r="AK752" s="39"/>
      <c r="AL752" s="39"/>
      <c r="AM752" s="39"/>
      <c r="AN752" s="39"/>
      <c r="AO752" s="39"/>
      <c r="AP752" s="41" t="str">
        <f>IF(F752="......", "", _xlfn.IFNA(VLOOKUP(F752, Parameter2!$D$2:$E$15000, 2, FALSE), "Kode aset salah :("))</f>
        <v/>
      </c>
      <c r="AQ752" s="39"/>
      <c r="AR752" s="51"/>
      <c r="AS752" s="52"/>
      <c r="AT752" s="53">
        <f t="shared" si="308"/>
        <v>0</v>
      </c>
      <c r="AU752" s="39" t="str">
        <f t="shared" si="309"/>
        <v/>
      </c>
      <c r="AV752" s="39" t="str">
        <f t="shared" si="310"/>
        <v/>
      </c>
      <c r="AW752" s="39" t="str">
        <f t="shared" si="311"/>
        <v/>
      </c>
      <c r="AX752" s="39" t="str">
        <f t="shared" si="312"/>
        <v/>
      </c>
      <c r="AY752" s="41" t="str">
        <f>IF(G752="...", "", VLOOKUP(G752, UPB!$A$3:$B$5000, 2, FALSE))</f>
        <v/>
      </c>
      <c r="AZ752" s="84"/>
      <c r="BA752" s="76"/>
      <c r="BB752" s="65"/>
      <c r="BC752" s="65"/>
      <c r="BD752" s="54"/>
      <c r="BE752" s="65"/>
      <c r="BF752" s="65"/>
      <c r="BG752" s="65"/>
      <c r="BH752" s="65"/>
      <c r="BI752" s="65"/>
      <c r="BJ752" s="65"/>
      <c r="BK752" s="65"/>
      <c r="BL752" s="65"/>
      <c r="BM752" s="65"/>
      <c r="BN752" s="70"/>
      <c r="BO752" s="65"/>
      <c r="BP752" s="65"/>
      <c r="BQ752" s="65"/>
      <c r="BR752" s="65"/>
      <c r="BS752" s="65"/>
      <c r="BT752" s="65"/>
      <c r="BU752" s="55" t="str">
        <f>IF(AND($D752 &lt;&gt; "", $D752 &lt;&gt; $E752, $F752 &lt;&gt; "x.x.x.x.x.x.x"), VLOOKUP($E752, Parameter!$E$3:$N$5000, 9, FALSE), "")</f>
        <v/>
      </c>
      <c r="BV752" s="55" t="str">
        <f>IF(AND($D752 &lt;&gt; "", $D752 &lt;&gt; $E752, $F752 &lt;&gt; "x.x.x.x.x.x.x"), VLOOKUP($E752, Parameter!$E$3:$N$5000, 10, FALSE), "")</f>
        <v/>
      </c>
      <c r="BW752" s="55" t="str">
        <f>IF(AND($D752 &lt;&gt; "", $D752 &lt;&gt; $E752, $F752 &lt;&gt; "x.x.x.x.x.x.x"), VLOOKUP($C752, Parameter!$A$4:$L$5000, 3, FALSE), "")</f>
        <v/>
      </c>
      <c r="BX752" s="55" t="str">
        <f>IF(AND($D752 &lt;&gt; "", $D752 &lt;&gt; $E752, $F752 &lt;&gt; "x.x.x.x.x.x.x"), VLOOKUP($C752, Parameter!$A$4:$L$5000, 4, FALSE), "")</f>
        <v/>
      </c>
      <c r="BY752" s="56">
        <f t="shared" si="313"/>
        <v>0</v>
      </c>
      <c r="BZ752" s="55" t="str">
        <f t="shared" si="314"/>
        <v>Intra</v>
      </c>
      <c r="CA752" s="55" t="str">
        <f>IF($BZ752="Ekstra", Parameter3!$B$2, "")</f>
        <v/>
      </c>
      <c r="CB752" s="55" t="str">
        <f>IF($BZ752="Ekstra", Parameter3!$C$2, "")</f>
        <v/>
      </c>
      <c r="CC752" s="55" t="str">
        <f>IF($BZ752="Ekstra", VLOOKUP($E752, Parameter!$E$3:$N$5000, 9, FALSE), "")</f>
        <v/>
      </c>
      <c r="CD752" s="55" t="str">
        <f>IF($BZ752="Ekstra", VLOOKUP($E752, Parameter!$E$3:$N$5000, 10, FALSE), "")</f>
        <v/>
      </c>
      <c r="CE752" s="56">
        <f t="shared" si="315"/>
        <v>0</v>
      </c>
      <c r="CF752" s="55" t="str">
        <f t="shared" ref="CF752:CG771" si="326">IF($F752="x.x.x.x.x.x.x", "x.x.x.x.x.x", "")</f>
        <v/>
      </c>
      <c r="CG752" s="55" t="str">
        <f t="shared" si="326"/>
        <v/>
      </c>
      <c r="CH752" s="55" t="str">
        <f t="shared" si="316"/>
        <v/>
      </c>
      <c r="CI752" s="55" t="str">
        <f>IF($F752="x.x.x.x.x.x.x", VLOOKUP($C752, Parameter!$A$4:$L$5000, 4, FALSE), "")</f>
        <v/>
      </c>
      <c r="CJ752" s="56">
        <f t="shared" si="317"/>
        <v>0</v>
      </c>
      <c r="CM752" s="4" t="str">
        <f t="shared" si="318"/>
        <v>...-...-.....</v>
      </c>
      <c r="CN752" s="57">
        <f t="shared" si="319"/>
        <v>0</v>
      </c>
      <c r="CO752" s="58">
        <f t="shared" si="320"/>
        <v>0</v>
      </c>
      <c r="CP752" s="4" t="str">
        <f t="shared" si="321"/>
        <v/>
      </c>
      <c r="CQ752" s="4" t="b">
        <f t="shared" si="322"/>
        <v>0</v>
      </c>
      <c r="CR752" s="4" t="str">
        <f t="shared" si="323"/>
        <v/>
      </c>
      <c r="CS752" s="4" t="str">
        <f t="shared" si="324"/>
        <v/>
      </c>
      <c r="CT752" s="91" t="b">
        <f t="shared" si="301"/>
        <v>0</v>
      </c>
    </row>
    <row r="753" spans="1:98" s="4" customFormat="1" x14ac:dyDescent="0.25">
      <c r="A753" s="50" t="str">
        <f t="shared" si="302"/>
        <v>...</v>
      </c>
      <c r="B753" s="50" t="str">
        <f t="shared" si="303"/>
        <v>...</v>
      </c>
      <c r="C753" s="50" t="str">
        <f t="shared" si="304"/>
        <v>.....</v>
      </c>
      <c r="D753" s="50" t="str">
        <f>IF($C753=".....","",_xlfn.IFNA(VLOOKUP($C753, Parameter!$A$4:$L$5000, 3, FALSE), ""))</f>
        <v/>
      </c>
      <c r="E753" s="50" t="str">
        <f t="shared" si="305"/>
        <v>.....</v>
      </c>
      <c r="F753" s="50" t="str">
        <f t="shared" si="306"/>
        <v>......</v>
      </c>
      <c r="G753" s="50" t="str">
        <f t="shared" si="307"/>
        <v>...</v>
      </c>
      <c r="H753" s="40">
        <f>IF(E753=".....", 0, _xlfn.IFNA(VLOOKUP($E753, Parameter2!$A$2:$C$5000, 3, FALSE), 0))</f>
        <v>0</v>
      </c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18" t="str">
        <f>IF(C753=".....","",_xlfn.IFNA(VLOOKUP($C753, Parameter!$A$4:$B$5000, 2, FALSE), "Kode belanja salah :("))</f>
        <v/>
      </c>
      <c r="X753" s="35"/>
      <c r="Y753" s="121"/>
      <c r="Z753" s="17"/>
      <c r="AA753" s="20"/>
      <c r="AB753" s="41" t="str">
        <f>IF($C753=".....","",VLOOKUP($C753, Parameter!$A$4:$L$5000, 6, FALSE))</f>
        <v/>
      </c>
      <c r="AC753" s="41" t="str">
        <f>IF($C753=".....","",VLOOKUP($C753, Parameter!$A$4:$L$5000, 7, FALSE))</f>
        <v/>
      </c>
      <c r="AD753" s="41" t="str">
        <f>IF($C753=".....","",VLOOKUP($C753, Parameter!$A$4:$L$5000, 8, FALSE))</f>
        <v/>
      </c>
      <c r="AE753" s="41" t="str">
        <f>IF($C753=".....","",VLOOKUP($C753, Parameter!$A$4:$L$5000, 9, FALSE))</f>
        <v/>
      </c>
      <c r="AF753" s="41" t="str">
        <f>IF($C753=".....","",VLOOKUP($C753, Parameter!$A$4:$L$5000, 10, FALSE))</f>
        <v/>
      </c>
      <c r="AG753" s="41" t="str">
        <f>IF($C753=".....","",VLOOKUP($C753, Parameter!$A$4:$L$5000, 11, FALSE))</f>
        <v/>
      </c>
      <c r="AH753" s="41" t="str">
        <f>IF($C753="..0.0.0.000","",_xlfn.IFNA(VLOOKUP($C753, Parameter!$A$4:$L$5000, 12, FALSE), ""))</f>
        <v/>
      </c>
      <c r="AI753" s="39"/>
      <c r="AJ753" s="39"/>
      <c r="AK753" s="39"/>
      <c r="AL753" s="39"/>
      <c r="AM753" s="39"/>
      <c r="AN753" s="39"/>
      <c r="AO753" s="39"/>
      <c r="AP753" s="41" t="str">
        <f>IF(F753="......", "", _xlfn.IFNA(VLOOKUP(F753, Parameter2!$D$2:$E$15000, 2, FALSE), "Kode aset salah :("))</f>
        <v/>
      </c>
      <c r="AQ753" s="39"/>
      <c r="AR753" s="51"/>
      <c r="AS753" s="52"/>
      <c r="AT753" s="53">
        <f t="shared" si="308"/>
        <v>0</v>
      </c>
      <c r="AU753" s="39" t="str">
        <f t="shared" si="309"/>
        <v/>
      </c>
      <c r="AV753" s="39" t="str">
        <f t="shared" si="310"/>
        <v/>
      </c>
      <c r="AW753" s="39" t="str">
        <f t="shared" si="311"/>
        <v/>
      </c>
      <c r="AX753" s="39" t="str">
        <f t="shared" si="312"/>
        <v/>
      </c>
      <c r="AY753" s="41" t="str">
        <f>IF(G753="...", "", VLOOKUP(G753, UPB!$A$3:$B$5000, 2, FALSE))</f>
        <v/>
      </c>
      <c r="AZ753" s="84"/>
      <c r="BA753" s="76"/>
      <c r="BB753" s="65"/>
      <c r="BC753" s="65"/>
      <c r="BD753" s="54"/>
      <c r="BE753" s="65"/>
      <c r="BF753" s="65"/>
      <c r="BG753" s="65"/>
      <c r="BH753" s="65"/>
      <c r="BI753" s="65"/>
      <c r="BJ753" s="65"/>
      <c r="BK753" s="65"/>
      <c r="BL753" s="65"/>
      <c r="BM753" s="65"/>
      <c r="BN753" s="70"/>
      <c r="BO753" s="65"/>
      <c r="BP753" s="65"/>
      <c r="BQ753" s="65"/>
      <c r="BR753" s="65"/>
      <c r="BS753" s="65"/>
      <c r="BT753" s="65"/>
      <c r="BU753" s="55" t="str">
        <f>IF(AND($D753 &lt;&gt; "", $D753 &lt;&gt; $E753, $F753 &lt;&gt; "x.x.x.x.x.x.x"), VLOOKUP($E753, Parameter!$E$3:$N$5000, 9, FALSE), "")</f>
        <v/>
      </c>
      <c r="BV753" s="55" t="str">
        <f>IF(AND($D753 &lt;&gt; "", $D753 &lt;&gt; $E753, $F753 &lt;&gt; "x.x.x.x.x.x.x"), VLOOKUP($E753, Parameter!$E$3:$N$5000, 10, FALSE), "")</f>
        <v/>
      </c>
      <c r="BW753" s="55" t="str">
        <f>IF(AND($D753 &lt;&gt; "", $D753 &lt;&gt; $E753, $F753 &lt;&gt; "x.x.x.x.x.x.x"), VLOOKUP($C753, Parameter!$A$4:$L$5000, 3, FALSE), "")</f>
        <v/>
      </c>
      <c r="BX753" s="55" t="str">
        <f>IF(AND($D753 &lt;&gt; "", $D753 &lt;&gt; $E753, $F753 &lt;&gt; "x.x.x.x.x.x.x"), VLOOKUP($C753, Parameter!$A$4:$L$5000, 4, FALSE), "")</f>
        <v/>
      </c>
      <c r="BY753" s="56">
        <f t="shared" si="313"/>
        <v>0</v>
      </c>
      <c r="BZ753" s="55" t="str">
        <f t="shared" si="314"/>
        <v>Intra</v>
      </c>
      <c r="CA753" s="55" t="str">
        <f>IF($BZ753="Ekstra", Parameter3!$B$2, "")</f>
        <v/>
      </c>
      <c r="CB753" s="55" t="str">
        <f>IF($BZ753="Ekstra", Parameter3!$C$2, "")</f>
        <v/>
      </c>
      <c r="CC753" s="55" t="str">
        <f>IF($BZ753="Ekstra", VLOOKUP($E753, Parameter!$E$3:$N$5000, 9, FALSE), "")</f>
        <v/>
      </c>
      <c r="CD753" s="55" t="str">
        <f>IF($BZ753="Ekstra", VLOOKUP($E753, Parameter!$E$3:$N$5000, 10, FALSE), "")</f>
        <v/>
      </c>
      <c r="CE753" s="56">
        <f t="shared" si="315"/>
        <v>0</v>
      </c>
      <c r="CF753" s="55" t="str">
        <f t="shared" si="326"/>
        <v/>
      </c>
      <c r="CG753" s="55" t="str">
        <f t="shared" si="326"/>
        <v/>
      </c>
      <c r="CH753" s="55" t="str">
        <f t="shared" si="316"/>
        <v/>
      </c>
      <c r="CI753" s="55" t="str">
        <f>IF($F753="x.x.x.x.x.x.x", VLOOKUP($C753, Parameter!$A$4:$L$5000, 4, FALSE), "")</f>
        <v/>
      </c>
      <c r="CJ753" s="56">
        <f t="shared" si="317"/>
        <v>0</v>
      </c>
      <c r="CM753" s="4" t="str">
        <f t="shared" si="318"/>
        <v>...-...-.....</v>
      </c>
      <c r="CN753" s="57">
        <f t="shared" si="319"/>
        <v>0</v>
      </c>
      <c r="CO753" s="58">
        <f t="shared" si="320"/>
        <v>0</v>
      </c>
      <c r="CP753" s="4" t="str">
        <f t="shared" si="321"/>
        <v/>
      </c>
      <c r="CQ753" s="4" t="b">
        <f t="shared" si="322"/>
        <v>0</v>
      </c>
      <c r="CR753" s="4" t="str">
        <f t="shared" si="323"/>
        <v/>
      </c>
      <c r="CS753" s="4" t="str">
        <f t="shared" si="324"/>
        <v/>
      </c>
      <c r="CT753" s="91" t="b">
        <f t="shared" si="301"/>
        <v>0</v>
      </c>
    </row>
    <row r="754" spans="1:98" s="4" customFormat="1" x14ac:dyDescent="0.25">
      <c r="A754" s="50" t="str">
        <f t="shared" si="302"/>
        <v>...</v>
      </c>
      <c r="B754" s="50" t="str">
        <f t="shared" si="303"/>
        <v>...</v>
      </c>
      <c r="C754" s="50" t="str">
        <f t="shared" si="304"/>
        <v>.....</v>
      </c>
      <c r="D754" s="50" t="str">
        <f>IF($C754=".....","",_xlfn.IFNA(VLOOKUP($C754, Parameter!$A$4:$L$5000, 3, FALSE), ""))</f>
        <v/>
      </c>
      <c r="E754" s="50" t="str">
        <f t="shared" si="305"/>
        <v>.....</v>
      </c>
      <c r="F754" s="50" t="str">
        <f t="shared" si="306"/>
        <v>......</v>
      </c>
      <c r="G754" s="50" t="str">
        <f t="shared" si="307"/>
        <v>...</v>
      </c>
      <c r="H754" s="40">
        <f>IF(E754=".....", 0, _xlfn.IFNA(VLOOKUP($E754, Parameter2!$A$2:$C$5000, 3, FALSE), 0))</f>
        <v>0</v>
      </c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18" t="str">
        <f>IF(C754=".....","",_xlfn.IFNA(VLOOKUP($C754, Parameter!$A$4:$B$5000, 2, FALSE), "Kode belanja salah :("))</f>
        <v/>
      </c>
      <c r="X754" s="35"/>
      <c r="Y754" s="121"/>
      <c r="Z754" s="17"/>
      <c r="AA754" s="20"/>
      <c r="AB754" s="41" t="str">
        <f>IF($C754=".....","",VLOOKUP($C754, Parameter!$A$4:$L$5000, 6, FALSE))</f>
        <v/>
      </c>
      <c r="AC754" s="41" t="str">
        <f>IF($C754=".....","",VLOOKUP($C754, Parameter!$A$4:$L$5000, 7, FALSE))</f>
        <v/>
      </c>
      <c r="AD754" s="41" t="str">
        <f>IF($C754=".....","",VLOOKUP($C754, Parameter!$A$4:$L$5000, 8, FALSE))</f>
        <v/>
      </c>
      <c r="AE754" s="41" t="str">
        <f>IF($C754=".....","",VLOOKUP($C754, Parameter!$A$4:$L$5000, 9, FALSE))</f>
        <v/>
      </c>
      <c r="AF754" s="41" t="str">
        <f>IF($C754=".....","",VLOOKUP($C754, Parameter!$A$4:$L$5000, 10, FALSE))</f>
        <v/>
      </c>
      <c r="AG754" s="41" t="str">
        <f>IF($C754=".....","",VLOOKUP($C754, Parameter!$A$4:$L$5000, 11, FALSE))</f>
        <v/>
      </c>
      <c r="AH754" s="41" t="str">
        <f>IF($C754="..0.0.0.000","",_xlfn.IFNA(VLOOKUP($C754, Parameter!$A$4:$L$5000, 12, FALSE), ""))</f>
        <v/>
      </c>
      <c r="AI754" s="39"/>
      <c r="AJ754" s="39"/>
      <c r="AK754" s="39"/>
      <c r="AL754" s="39"/>
      <c r="AM754" s="39"/>
      <c r="AN754" s="39"/>
      <c r="AO754" s="39"/>
      <c r="AP754" s="41" t="str">
        <f>IF(F754="......", "", _xlfn.IFNA(VLOOKUP(F754, Parameter2!$D$2:$E$15000, 2, FALSE), "Kode aset salah :("))</f>
        <v/>
      </c>
      <c r="AQ754" s="39"/>
      <c r="AR754" s="51"/>
      <c r="AS754" s="52"/>
      <c r="AT754" s="53">
        <f t="shared" si="308"/>
        <v>0</v>
      </c>
      <c r="AU754" s="39" t="str">
        <f t="shared" si="309"/>
        <v/>
      </c>
      <c r="AV754" s="39" t="str">
        <f t="shared" si="310"/>
        <v/>
      </c>
      <c r="AW754" s="39" t="str">
        <f t="shared" si="311"/>
        <v/>
      </c>
      <c r="AX754" s="39" t="str">
        <f t="shared" si="312"/>
        <v/>
      </c>
      <c r="AY754" s="41" t="str">
        <f>IF(G754="...", "", VLOOKUP(G754, UPB!$A$3:$B$5000, 2, FALSE))</f>
        <v/>
      </c>
      <c r="AZ754" s="84"/>
      <c r="BA754" s="76"/>
      <c r="BB754" s="65"/>
      <c r="BC754" s="65"/>
      <c r="BD754" s="54"/>
      <c r="BE754" s="65"/>
      <c r="BF754" s="65"/>
      <c r="BG754" s="65"/>
      <c r="BH754" s="65"/>
      <c r="BI754" s="65"/>
      <c r="BJ754" s="65"/>
      <c r="BK754" s="65"/>
      <c r="BL754" s="65"/>
      <c r="BM754" s="65"/>
      <c r="BN754" s="70"/>
      <c r="BO754" s="65"/>
      <c r="BP754" s="65"/>
      <c r="BQ754" s="65"/>
      <c r="BR754" s="65"/>
      <c r="BS754" s="65"/>
      <c r="BT754" s="65"/>
      <c r="BU754" s="55" t="str">
        <f>IF(AND($D754 &lt;&gt; "", $D754 &lt;&gt; $E754, $F754 &lt;&gt; "x.x.x.x.x.x.x"), VLOOKUP($E754, Parameter!$E$3:$N$5000, 9, FALSE), "")</f>
        <v/>
      </c>
      <c r="BV754" s="55" t="str">
        <f>IF(AND($D754 &lt;&gt; "", $D754 &lt;&gt; $E754, $F754 &lt;&gt; "x.x.x.x.x.x.x"), VLOOKUP($E754, Parameter!$E$3:$N$5000, 10, FALSE), "")</f>
        <v/>
      </c>
      <c r="BW754" s="55" t="str">
        <f>IF(AND($D754 &lt;&gt; "", $D754 &lt;&gt; $E754, $F754 &lt;&gt; "x.x.x.x.x.x.x"), VLOOKUP($C754, Parameter!$A$4:$L$5000, 3, FALSE), "")</f>
        <v/>
      </c>
      <c r="BX754" s="55" t="str">
        <f>IF(AND($D754 &lt;&gt; "", $D754 &lt;&gt; $E754, $F754 &lt;&gt; "x.x.x.x.x.x.x"), VLOOKUP($C754, Parameter!$A$4:$L$5000, 4, FALSE), "")</f>
        <v/>
      </c>
      <c r="BY754" s="56">
        <f t="shared" si="313"/>
        <v>0</v>
      </c>
      <c r="BZ754" s="55" t="str">
        <f t="shared" si="314"/>
        <v>Intra</v>
      </c>
      <c r="CA754" s="55" t="str">
        <f>IF($BZ754="Ekstra", Parameter3!$B$2, "")</f>
        <v/>
      </c>
      <c r="CB754" s="55" t="str">
        <f>IF($BZ754="Ekstra", Parameter3!$C$2, "")</f>
        <v/>
      </c>
      <c r="CC754" s="55" t="str">
        <f>IF($BZ754="Ekstra", VLOOKUP($E754, Parameter!$E$3:$N$5000, 9, FALSE), "")</f>
        <v/>
      </c>
      <c r="CD754" s="55" t="str">
        <f>IF($BZ754="Ekstra", VLOOKUP($E754, Parameter!$E$3:$N$5000, 10, FALSE), "")</f>
        <v/>
      </c>
      <c r="CE754" s="56">
        <f t="shared" si="315"/>
        <v>0</v>
      </c>
      <c r="CF754" s="55" t="str">
        <f t="shared" si="326"/>
        <v/>
      </c>
      <c r="CG754" s="55" t="str">
        <f t="shared" si="326"/>
        <v/>
      </c>
      <c r="CH754" s="55" t="str">
        <f t="shared" si="316"/>
        <v/>
      </c>
      <c r="CI754" s="55" t="str">
        <f>IF($F754="x.x.x.x.x.x.x", VLOOKUP($C754, Parameter!$A$4:$L$5000, 4, FALSE), "")</f>
        <v/>
      </c>
      <c r="CJ754" s="56">
        <f t="shared" si="317"/>
        <v>0</v>
      </c>
      <c r="CM754" s="4" t="str">
        <f t="shared" si="318"/>
        <v>...-...-.....</v>
      </c>
      <c r="CN754" s="57">
        <f t="shared" si="319"/>
        <v>0</v>
      </c>
      <c r="CO754" s="58">
        <f t="shared" si="320"/>
        <v>0</v>
      </c>
      <c r="CP754" s="4" t="str">
        <f t="shared" si="321"/>
        <v/>
      </c>
      <c r="CQ754" s="4" t="b">
        <f t="shared" si="322"/>
        <v>0</v>
      </c>
      <c r="CR754" s="4" t="str">
        <f t="shared" si="323"/>
        <v/>
      </c>
      <c r="CS754" s="4" t="str">
        <f t="shared" si="324"/>
        <v/>
      </c>
      <c r="CT754" s="91" t="b">
        <f t="shared" si="301"/>
        <v>0</v>
      </c>
    </row>
    <row r="755" spans="1:98" s="4" customFormat="1" x14ac:dyDescent="0.25">
      <c r="A755" s="50" t="str">
        <f t="shared" si="302"/>
        <v>...</v>
      </c>
      <c r="B755" s="50" t="str">
        <f t="shared" si="303"/>
        <v>...</v>
      </c>
      <c r="C755" s="50" t="str">
        <f t="shared" si="304"/>
        <v>.....</v>
      </c>
      <c r="D755" s="50" t="str">
        <f>IF($C755=".....","",_xlfn.IFNA(VLOOKUP($C755, Parameter!$A$4:$L$5000, 3, FALSE), ""))</f>
        <v/>
      </c>
      <c r="E755" s="50" t="str">
        <f t="shared" si="305"/>
        <v>.....</v>
      </c>
      <c r="F755" s="50" t="str">
        <f t="shared" si="306"/>
        <v>......</v>
      </c>
      <c r="G755" s="50" t="str">
        <f t="shared" si="307"/>
        <v>...</v>
      </c>
      <c r="H755" s="40">
        <f>IF(E755=".....", 0, _xlfn.IFNA(VLOOKUP($E755, Parameter2!$A$2:$C$5000, 3, FALSE), 0))</f>
        <v>0</v>
      </c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18" t="str">
        <f>IF(C755=".....","",_xlfn.IFNA(VLOOKUP($C755, Parameter!$A$4:$B$5000, 2, FALSE), "Kode belanja salah :("))</f>
        <v/>
      </c>
      <c r="X755" s="35"/>
      <c r="Y755" s="121"/>
      <c r="Z755" s="17"/>
      <c r="AA755" s="20"/>
      <c r="AB755" s="41" t="str">
        <f>IF($C755=".....","",VLOOKUP($C755, Parameter!$A$4:$L$5000, 6, FALSE))</f>
        <v/>
      </c>
      <c r="AC755" s="41" t="str">
        <f>IF($C755=".....","",VLOOKUP($C755, Parameter!$A$4:$L$5000, 7, FALSE))</f>
        <v/>
      </c>
      <c r="AD755" s="41" t="str">
        <f>IF($C755=".....","",VLOOKUP($C755, Parameter!$A$4:$L$5000, 8, FALSE))</f>
        <v/>
      </c>
      <c r="AE755" s="41" t="str">
        <f>IF($C755=".....","",VLOOKUP($C755, Parameter!$A$4:$L$5000, 9, FALSE))</f>
        <v/>
      </c>
      <c r="AF755" s="41" t="str">
        <f>IF($C755=".....","",VLOOKUP($C755, Parameter!$A$4:$L$5000, 10, FALSE))</f>
        <v/>
      </c>
      <c r="AG755" s="41" t="str">
        <f>IF($C755=".....","",VLOOKUP($C755, Parameter!$A$4:$L$5000, 11, FALSE))</f>
        <v/>
      </c>
      <c r="AH755" s="41" t="str">
        <f>IF($C755="..0.0.0.000","",_xlfn.IFNA(VLOOKUP($C755, Parameter!$A$4:$L$5000, 12, FALSE), ""))</f>
        <v/>
      </c>
      <c r="AI755" s="39"/>
      <c r="AJ755" s="39"/>
      <c r="AK755" s="39"/>
      <c r="AL755" s="39"/>
      <c r="AM755" s="39"/>
      <c r="AN755" s="39"/>
      <c r="AO755" s="39"/>
      <c r="AP755" s="41" t="str">
        <f>IF(F755="......", "", _xlfn.IFNA(VLOOKUP(F755, Parameter2!$D$2:$E$15000, 2, FALSE), "Kode aset salah :("))</f>
        <v/>
      </c>
      <c r="AQ755" s="39"/>
      <c r="AR755" s="51"/>
      <c r="AS755" s="52"/>
      <c r="AT755" s="53">
        <f t="shared" si="308"/>
        <v>0</v>
      </c>
      <c r="AU755" s="39" t="str">
        <f t="shared" si="309"/>
        <v/>
      </c>
      <c r="AV755" s="39" t="str">
        <f t="shared" si="310"/>
        <v/>
      </c>
      <c r="AW755" s="39" t="str">
        <f t="shared" si="311"/>
        <v/>
      </c>
      <c r="AX755" s="39" t="str">
        <f t="shared" si="312"/>
        <v/>
      </c>
      <c r="AY755" s="41" t="str">
        <f>IF(G755="...", "", VLOOKUP(G755, UPB!$A$3:$B$5000, 2, FALSE))</f>
        <v/>
      </c>
      <c r="AZ755" s="84"/>
      <c r="BA755" s="76"/>
      <c r="BB755" s="65"/>
      <c r="BC755" s="65"/>
      <c r="BD755" s="54"/>
      <c r="BE755" s="65"/>
      <c r="BF755" s="65"/>
      <c r="BG755" s="65"/>
      <c r="BH755" s="65"/>
      <c r="BI755" s="65"/>
      <c r="BJ755" s="65"/>
      <c r="BK755" s="65"/>
      <c r="BL755" s="65"/>
      <c r="BM755" s="65"/>
      <c r="BN755" s="70"/>
      <c r="BO755" s="65"/>
      <c r="BP755" s="65"/>
      <c r="BQ755" s="65"/>
      <c r="BR755" s="65"/>
      <c r="BS755" s="65"/>
      <c r="BT755" s="65"/>
      <c r="BU755" s="55" t="str">
        <f>IF(AND($D755 &lt;&gt; "", $D755 &lt;&gt; $E755, $F755 &lt;&gt; "x.x.x.x.x.x.x"), VLOOKUP($E755, Parameter!$E$3:$N$5000, 9, FALSE), "")</f>
        <v/>
      </c>
      <c r="BV755" s="55" t="str">
        <f>IF(AND($D755 &lt;&gt; "", $D755 &lt;&gt; $E755, $F755 &lt;&gt; "x.x.x.x.x.x.x"), VLOOKUP($E755, Parameter!$E$3:$N$5000, 10, FALSE), "")</f>
        <v/>
      </c>
      <c r="BW755" s="55" t="str">
        <f>IF(AND($D755 &lt;&gt; "", $D755 &lt;&gt; $E755, $F755 &lt;&gt; "x.x.x.x.x.x.x"), VLOOKUP($C755, Parameter!$A$4:$L$5000, 3, FALSE), "")</f>
        <v/>
      </c>
      <c r="BX755" s="55" t="str">
        <f>IF(AND($D755 &lt;&gt; "", $D755 &lt;&gt; $E755, $F755 &lt;&gt; "x.x.x.x.x.x.x"), VLOOKUP($C755, Parameter!$A$4:$L$5000, 4, FALSE), "")</f>
        <v/>
      </c>
      <c r="BY755" s="56">
        <f t="shared" si="313"/>
        <v>0</v>
      </c>
      <c r="BZ755" s="55" t="str">
        <f t="shared" si="314"/>
        <v>Intra</v>
      </c>
      <c r="CA755" s="55" t="str">
        <f>IF($BZ755="Ekstra", Parameter3!$B$2, "")</f>
        <v/>
      </c>
      <c r="CB755" s="55" t="str">
        <f>IF($BZ755="Ekstra", Parameter3!$C$2, "")</f>
        <v/>
      </c>
      <c r="CC755" s="55" t="str">
        <f>IF($BZ755="Ekstra", VLOOKUP($E755, Parameter!$E$3:$N$5000, 9, FALSE), "")</f>
        <v/>
      </c>
      <c r="CD755" s="55" t="str">
        <f>IF($BZ755="Ekstra", VLOOKUP($E755, Parameter!$E$3:$N$5000, 10, FALSE), "")</f>
        <v/>
      </c>
      <c r="CE755" s="56">
        <f t="shared" si="315"/>
        <v>0</v>
      </c>
      <c r="CF755" s="55" t="str">
        <f t="shared" si="326"/>
        <v/>
      </c>
      <c r="CG755" s="55" t="str">
        <f t="shared" si="326"/>
        <v/>
      </c>
      <c r="CH755" s="55" t="str">
        <f t="shared" si="316"/>
        <v/>
      </c>
      <c r="CI755" s="55" t="str">
        <f>IF($F755="x.x.x.x.x.x.x", VLOOKUP($C755, Parameter!$A$4:$L$5000, 4, FALSE), "")</f>
        <v/>
      </c>
      <c r="CJ755" s="56">
        <f t="shared" si="317"/>
        <v>0</v>
      </c>
      <c r="CM755" s="4" t="str">
        <f t="shared" si="318"/>
        <v>...-...-.....</v>
      </c>
      <c r="CN755" s="57">
        <f t="shared" si="319"/>
        <v>0</v>
      </c>
      <c r="CO755" s="58">
        <f t="shared" si="320"/>
        <v>0</v>
      </c>
      <c r="CP755" s="4" t="str">
        <f t="shared" si="321"/>
        <v/>
      </c>
      <c r="CQ755" s="4" t="b">
        <f t="shared" si="322"/>
        <v>0</v>
      </c>
      <c r="CR755" s="4" t="str">
        <f t="shared" si="323"/>
        <v/>
      </c>
      <c r="CS755" s="4" t="str">
        <f t="shared" si="324"/>
        <v/>
      </c>
      <c r="CT755" s="91" t="b">
        <f t="shared" si="301"/>
        <v>0</v>
      </c>
    </row>
    <row r="756" spans="1:98" s="4" customFormat="1" x14ac:dyDescent="0.25">
      <c r="A756" s="50" t="str">
        <f t="shared" si="302"/>
        <v>...</v>
      </c>
      <c r="B756" s="50" t="str">
        <f t="shared" si="303"/>
        <v>...</v>
      </c>
      <c r="C756" s="50" t="str">
        <f t="shared" si="304"/>
        <v>.....</v>
      </c>
      <c r="D756" s="50" t="str">
        <f>IF($C756=".....","",_xlfn.IFNA(VLOOKUP($C756, Parameter!$A$4:$L$5000, 3, FALSE), ""))</f>
        <v/>
      </c>
      <c r="E756" s="50" t="str">
        <f t="shared" si="305"/>
        <v>.....</v>
      </c>
      <c r="F756" s="50" t="str">
        <f t="shared" si="306"/>
        <v>......</v>
      </c>
      <c r="G756" s="50" t="str">
        <f t="shared" si="307"/>
        <v>...</v>
      </c>
      <c r="H756" s="40">
        <f>IF(E756=".....", 0, _xlfn.IFNA(VLOOKUP($E756, Parameter2!$A$2:$C$5000, 3, FALSE), 0))</f>
        <v>0</v>
      </c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18" t="str">
        <f>IF(C756=".....","",_xlfn.IFNA(VLOOKUP($C756, Parameter!$A$4:$B$5000, 2, FALSE), "Kode belanja salah :("))</f>
        <v/>
      </c>
      <c r="X756" s="35"/>
      <c r="Y756" s="121"/>
      <c r="Z756" s="17"/>
      <c r="AA756" s="20"/>
      <c r="AB756" s="41" t="str">
        <f>IF($C756=".....","",VLOOKUP($C756, Parameter!$A$4:$L$5000, 6, FALSE))</f>
        <v/>
      </c>
      <c r="AC756" s="41" t="str">
        <f>IF($C756=".....","",VLOOKUP($C756, Parameter!$A$4:$L$5000, 7, FALSE))</f>
        <v/>
      </c>
      <c r="AD756" s="41" t="str">
        <f>IF($C756=".....","",VLOOKUP($C756, Parameter!$A$4:$L$5000, 8, FALSE))</f>
        <v/>
      </c>
      <c r="AE756" s="41" t="str">
        <f>IF($C756=".....","",VLOOKUP($C756, Parameter!$A$4:$L$5000, 9, FALSE))</f>
        <v/>
      </c>
      <c r="AF756" s="41" t="str">
        <f>IF($C756=".....","",VLOOKUP($C756, Parameter!$A$4:$L$5000, 10, FALSE))</f>
        <v/>
      </c>
      <c r="AG756" s="41" t="str">
        <f>IF($C756=".....","",VLOOKUP($C756, Parameter!$A$4:$L$5000, 11, FALSE))</f>
        <v/>
      </c>
      <c r="AH756" s="41" t="str">
        <f>IF($C756="..0.0.0.000","",_xlfn.IFNA(VLOOKUP($C756, Parameter!$A$4:$L$5000, 12, FALSE), ""))</f>
        <v/>
      </c>
      <c r="AI756" s="39"/>
      <c r="AJ756" s="39"/>
      <c r="AK756" s="39"/>
      <c r="AL756" s="39"/>
      <c r="AM756" s="39"/>
      <c r="AN756" s="39"/>
      <c r="AO756" s="39"/>
      <c r="AP756" s="41" t="str">
        <f>IF(F756="......", "", _xlfn.IFNA(VLOOKUP(F756, Parameter2!$D$2:$E$15000, 2, FALSE), "Kode aset salah :("))</f>
        <v/>
      </c>
      <c r="AQ756" s="39"/>
      <c r="AR756" s="51"/>
      <c r="AS756" s="52"/>
      <c r="AT756" s="53">
        <f t="shared" si="308"/>
        <v>0</v>
      </c>
      <c r="AU756" s="39" t="str">
        <f t="shared" si="309"/>
        <v/>
      </c>
      <c r="AV756" s="39" t="str">
        <f t="shared" si="310"/>
        <v/>
      </c>
      <c r="AW756" s="39" t="str">
        <f t="shared" si="311"/>
        <v/>
      </c>
      <c r="AX756" s="39" t="str">
        <f t="shared" si="312"/>
        <v/>
      </c>
      <c r="AY756" s="41" t="str">
        <f>IF(G756="...", "", VLOOKUP(G756, UPB!$A$3:$B$5000, 2, FALSE))</f>
        <v/>
      </c>
      <c r="AZ756" s="84"/>
      <c r="BA756" s="76"/>
      <c r="BB756" s="65"/>
      <c r="BC756" s="65"/>
      <c r="BD756" s="54"/>
      <c r="BE756" s="65"/>
      <c r="BF756" s="65"/>
      <c r="BG756" s="65"/>
      <c r="BH756" s="65"/>
      <c r="BI756" s="65"/>
      <c r="BJ756" s="65"/>
      <c r="BK756" s="65"/>
      <c r="BL756" s="65"/>
      <c r="BM756" s="65"/>
      <c r="BN756" s="70"/>
      <c r="BO756" s="65"/>
      <c r="BP756" s="65"/>
      <c r="BQ756" s="65"/>
      <c r="BR756" s="65"/>
      <c r="BS756" s="65"/>
      <c r="BT756" s="65"/>
      <c r="BU756" s="55" t="str">
        <f>IF(AND($D756 &lt;&gt; "", $D756 &lt;&gt; $E756, $F756 &lt;&gt; "x.x.x.x.x.x.x"), VLOOKUP($E756, Parameter!$E$3:$N$5000, 9, FALSE), "")</f>
        <v/>
      </c>
      <c r="BV756" s="55" t="str">
        <f>IF(AND($D756 &lt;&gt; "", $D756 &lt;&gt; $E756, $F756 &lt;&gt; "x.x.x.x.x.x.x"), VLOOKUP($E756, Parameter!$E$3:$N$5000, 10, FALSE), "")</f>
        <v/>
      </c>
      <c r="BW756" s="55" t="str">
        <f>IF(AND($D756 &lt;&gt; "", $D756 &lt;&gt; $E756, $F756 &lt;&gt; "x.x.x.x.x.x.x"), VLOOKUP($C756, Parameter!$A$4:$L$5000, 3, FALSE), "")</f>
        <v/>
      </c>
      <c r="BX756" s="55" t="str">
        <f>IF(AND($D756 &lt;&gt; "", $D756 &lt;&gt; $E756, $F756 &lt;&gt; "x.x.x.x.x.x.x"), VLOOKUP($C756, Parameter!$A$4:$L$5000, 4, FALSE), "")</f>
        <v/>
      </c>
      <c r="BY756" s="56">
        <f t="shared" si="313"/>
        <v>0</v>
      </c>
      <c r="BZ756" s="55" t="str">
        <f t="shared" si="314"/>
        <v>Intra</v>
      </c>
      <c r="CA756" s="55" t="str">
        <f>IF($BZ756="Ekstra", Parameter3!$B$2, "")</f>
        <v/>
      </c>
      <c r="CB756" s="55" t="str">
        <f>IF($BZ756="Ekstra", Parameter3!$C$2, "")</f>
        <v/>
      </c>
      <c r="CC756" s="55" t="str">
        <f>IF($BZ756="Ekstra", VLOOKUP($E756, Parameter!$E$3:$N$5000, 9, FALSE), "")</f>
        <v/>
      </c>
      <c r="CD756" s="55" t="str">
        <f>IF($BZ756="Ekstra", VLOOKUP($E756, Parameter!$E$3:$N$5000, 10, FALSE), "")</f>
        <v/>
      </c>
      <c r="CE756" s="56">
        <f t="shared" si="315"/>
        <v>0</v>
      </c>
      <c r="CF756" s="55" t="str">
        <f t="shared" si="326"/>
        <v/>
      </c>
      <c r="CG756" s="55" t="str">
        <f t="shared" si="326"/>
        <v/>
      </c>
      <c r="CH756" s="55" t="str">
        <f t="shared" si="316"/>
        <v/>
      </c>
      <c r="CI756" s="55" t="str">
        <f>IF($F756="x.x.x.x.x.x.x", VLOOKUP($C756, Parameter!$A$4:$L$5000, 4, FALSE), "")</f>
        <v/>
      </c>
      <c r="CJ756" s="56">
        <f t="shared" si="317"/>
        <v>0</v>
      </c>
      <c r="CM756" s="4" t="str">
        <f t="shared" si="318"/>
        <v>...-...-.....</v>
      </c>
      <c r="CN756" s="57">
        <f t="shared" si="319"/>
        <v>0</v>
      </c>
      <c r="CO756" s="58">
        <f t="shared" si="320"/>
        <v>0</v>
      </c>
      <c r="CP756" s="4" t="str">
        <f t="shared" si="321"/>
        <v/>
      </c>
      <c r="CQ756" s="4" t="b">
        <f t="shared" si="322"/>
        <v>0</v>
      </c>
      <c r="CR756" s="4" t="str">
        <f t="shared" si="323"/>
        <v/>
      </c>
      <c r="CS756" s="4" t="str">
        <f t="shared" si="324"/>
        <v/>
      </c>
      <c r="CT756" s="91" t="b">
        <f t="shared" si="301"/>
        <v>0</v>
      </c>
    </row>
    <row r="757" spans="1:98" s="4" customFormat="1" x14ac:dyDescent="0.25">
      <c r="A757" s="50" t="str">
        <f t="shared" si="302"/>
        <v>...</v>
      </c>
      <c r="B757" s="50" t="str">
        <f t="shared" si="303"/>
        <v>...</v>
      </c>
      <c r="C757" s="50" t="str">
        <f t="shared" si="304"/>
        <v>.....</v>
      </c>
      <c r="D757" s="50" t="str">
        <f>IF($C757=".....","",_xlfn.IFNA(VLOOKUP($C757, Parameter!$A$4:$L$5000, 3, FALSE), ""))</f>
        <v/>
      </c>
      <c r="E757" s="50" t="str">
        <f t="shared" si="305"/>
        <v>.....</v>
      </c>
      <c r="F757" s="50" t="str">
        <f t="shared" si="306"/>
        <v>......</v>
      </c>
      <c r="G757" s="50" t="str">
        <f t="shared" si="307"/>
        <v>...</v>
      </c>
      <c r="H757" s="40">
        <f>IF(E757=".....", 0, _xlfn.IFNA(VLOOKUP($E757, Parameter2!$A$2:$C$5000, 3, FALSE), 0))</f>
        <v>0</v>
      </c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18" t="str">
        <f>IF(C757=".....","",_xlfn.IFNA(VLOOKUP($C757, Parameter!$A$4:$B$5000, 2, FALSE), "Kode belanja salah :("))</f>
        <v/>
      </c>
      <c r="X757" s="35"/>
      <c r="Y757" s="121"/>
      <c r="Z757" s="17"/>
      <c r="AA757" s="20"/>
      <c r="AB757" s="41" t="str">
        <f>IF($C757=".....","",VLOOKUP($C757, Parameter!$A$4:$L$5000, 6, FALSE))</f>
        <v/>
      </c>
      <c r="AC757" s="41" t="str">
        <f>IF($C757=".....","",VLOOKUP($C757, Parameter!$A$4:$L$5000, 7, FALSE))</f>
        <v/>
      </c>
      <c r="AD757" s="41" t="str">
        <f>IF($C757=".....","",VLOOKUP($C757, Parameter!$A$4:$L$5000, 8, FALSE))</f>
        <v/>
      </c>
      <c r="AE757" s="41" t="str">
        <f>IF($C757=".....","",VLOOKUP($C757, Parameter!$A$4:$L$5000, 9, FALSE))</f>
        <v/>
      </c>
      <c r="AF757" s="41" t="str">
        <f>IF($C757=".....","",VLOOKUP($C757, Parameter!$A$4:$L$5000, 10, FALSE))</f>
        <v/>
      </c>
      <c r="AG757" s="41" t="str">
        <f>IF($C757=".....","",VLOOKUP($C757, Parameter!$A$4:$L$5000, 11, FALSE))</f>
        <v/>
      </c>
      <c r="AH757" s="41" t="str">
        <f>IF($C757="..0.0.0.000","",_xlfn.IFNA(VLOOKUP($C757, Parameter!$A$4:$L$5000, 12, FALSE), ""))</f>
        <v/>
      </c>
      <c r="AI757" s="39"/>
      <c r="AJ757" s="39"/>
      <c r="AK757" s="39"/>
      <c r="AL757" s="39"/>
      <c r="AM757" s="39"/>
      <c r="AN757" s="39"/>
      <c r="AO757" s="39"/>
      <c r="AP757" s="41" t="str">
        <f>IF(F757="......", "", _xlfn.IFNA(VLOOKUP(F757, Parameter2!$D$2:$E$15000, 2, FALSE), "Kode aset salah :("))</f>
        <v/>
      </c>
      <c r="AQ757" s="39"/>
      <c r="AR757" s="51"/>
      <c r="AS757" s="52"/>
      <c r="AT757" s="53">
        <f t="shared" si="308"/>
        <v>0</v>
      </c>
      <c r="AU757" s="39" t="str">
        <f t="shared" si="309"/>
        <v/>
      </c>
      <c r="AV757" s="39" t="str">
        <f t="shared" si="310"/>
        <v/>
      </c>
      <c r="AW757" s="39" t="str">
        <f t="shared" si="311"/>
        <v/>
      </c>
      <c r="AX757" s="39" t="str">
        <f t="shared" si="312"/>
        <v/>
      </c>
      <c r="AY757" s="41" t="str">
        <f>IF(G757="...", "", VLOOKUP(G757, UPB!$A$3:$B$5000, 2, FALSE))</f>
        <v/>
      </c>
      <c r="AZ757" s="84"/>
      <c r="BA757" s="76"/>
      <c r="BB757" s="65"/>
      <c r="BC757" s="65"/>
      <c r="BD757" s="54"/>
      <c r="BE757" s="65"/>
      <c r="BF757" s="65"/>
      <c r="BG757" s="65"/>
      <c r="BH757" s="65"/>
      <c r="BI757" s="65"/>
      <c r="BJ757" s="65"/>
      <c r="BK757" s="65"/>
      <c r="BL757" s="65"/>
      <c r="BM757" s="65"/>
      <c r="BN757" s="70"/>
      <c r="BO757" s="65"/>
      <c r="BP757" s="65"/>
      <c r="BQ757" s="65"/>
      <c r="BR757" s="65"/>
      <c r="BS757" s="65"/>
      <c r="BT757" s="65"/>
      <c r="BU757" s="55" t="str">
        <f>IF(AND($D757 &lt;&gt; "", $D757 &lt;&gt; $E757, $F757 &lt;&gt; "x.x.x.x.x.x.x"), VLOOKUP($E757, Parameter!$E$3:$N$5000, 9, FALSE), "")</f>
        <v/>
      </c>
      <c r="BV757" s="55" t="str">
        <f>IF(AND($D757 &lt;&gt; "", $D757 &lt;&gt; $E757, $F757 &lt;&gt; "x.x.x.x.x.x.x"), VLOOKUP($E757, Parameter!$E$3:$N$5000, 10, FALSE), "")</f>
        <v/>
      </c>
      <c r="BW757" s="55" t="str">
        <f>IF(AND($D757 &lt;&gt; "", $D757 &lt;&gt; $E757, $F757 &lt;&gt; "x.x.x.x.x.x.x"), VLOOKUP($C757, Parameter!$A$4:$L$5000, 3, FALSE), "")</f>
        <v/>
      </c>
      <c r="BX757" s="55" t="str">
        <f>IF(AND($D757 &lt;&gt; "", $D757 &lt;&gt; $E757, $F757 &lt;&gt; "x.x.x.x.x.x.x"), VLOOKUP($C757, Parameter!$A$4:$L$5000, 4, FALSE), "")</f>
        <v/>
      </c>
      <c r="BY757" s="56">
        <f t="shared" si="313"/>
        <v>0</v>
      </c>
      <c r="BZ757" s="55" t="str">
        <f t="shared" si="314"/>
        <v>Intra</v>
      </c>
      <c r="CA757" s="55" t="str">
        <f>IF($BZ757="Ekstra", Parameter3!$B$2, "")</f>
        <v/>
      </c>
      <c r="CB757" s="55" t="str">
        <f>IF($BZ757="Ekstra", Parameter3!$C$2, "")</f>
        <v/>
      </c>
      <c r="CC757" s="55" t="str">
        <f>IF($BZ757="Ekstra", VLOOKUP($E757, Parameter!$E$3:$N$5000, 9, FALSE), "")</f>
        <v/>
      </c>
      <c r="CD757" s="55" t="str">
        <f>IF($BZ757="Ekstra", VLOOKUP($E757, Parameter!$E$3:$N$5000, 10, FALSE), "")</f>
        <v/>
      </c>
      <c r="CE757" s="56">
        <f t="shared" si="315"/>
        <v>0</v>
      </c>
      <c r="CF757" s="55" t="str">
        <f t="shared" si="326"/>
        <v/>
      </c>
      <c r="CG757" s="55" t="str">
        <f t="shared" si="326"/>
        <v/>
      </c>
      <c r="CH757" s="55" t="str">
        <f t="shared" si="316"/>
        <v/>
      </c>
      <c r="CI757" s="55" t="str">
        <f>IF($F757="x.x.x.x.x.x.x", VLOOKUP($C757, Parameter!$A$4:$L$5000, 4, FALSE), "")</f>
        <v/>
      </c>
      <c r="CJ757" s="56">
        <f t="shared" si="317"/>
        <v>0</v>
      </c>
      <c r="CM757" s="4" t="str">
        <f t="shared" si="318"/>
        <v>...-...-.....</v>
      </c>
      <c r="CN757" s="57">
        <f t="shared" si="319"/>
        <v>0</v>
      </c>
      <c r="CO757" s="58">
        <f t="shared" si="320"/>
        <v>0</v>
      </c>
      <c r="CP757" s="4" t="str">
        <f t="shared" si="321"/>
        <v/>
      </c>
      <c r="CQ757" s="4" t="b">
        <f t="shared" si="322"/>
        <v>0</v>
      </c>
      <c r="CR757" s="4" t="str">
        <f t="shared" si="323"/>
        <v/>
      </c>
      <c r="CS757" s="4" t="str">
        <f t="shared" si="324"/>
        <v/>
      </c>
      <c r="CT757" s="91" t="b">
        <f t="shared" si="301"/>
        <v>0</v>
      </c>
    </row>
    <row r="758" spans="1:98" s="4" customFormat="1" x14ac:dyDescent="0.25">
      <c r="A758" s="50" t="str">
        <f t="shared" si="302"/>
        <v>...</v>
      </c>
      <c r="B758" s="50" t="str">
        <f t="shared" si="303"/>
        <v>...</v>
      </c>
      <c r="C758" s="50" t="str">
        <f t="shared" si="304"/>
        <v>.....</v>
      </c>
      <c r="D758" s="50" t="str">
        <f>IF($C758=".....","",_xlfn.IFNA(VLOOKUP($C758, Parameter!$A$4:$L$5000, 3, FALSE), ""))</f>
        <v/>
      </c>
      <c r="E758" s="50" t="str">
        <f t="shared" si="305"/>
        <v>.....</v>
      </c>
      <c r="F758" s="50" t="str">
        <f t="shared" si="306"/>
        <v>......</v>
      </c>
      <c r="G758" s="50" t="str">
        <f t="shared" si="307"/>
        <v>...</v>
      </c>
      <c r="H758" s="40">
        <f>IF(E758=".....", 0, _xlfn.IFNA(VLOOKUP($E758, Parameter2!$A$2:$C$5000, 3, FALSE), 0))</f>
        <v>0</v>
      </c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18" t="str">
        <f>IF(C758=".....","",_xlfn.IFNA(VLOOKUP($C758, Parameter!$A$4:$B$5000, 2, FALSE), "Kode belanja salah :("))</f>
        <v/>
      </c>
      <c r="X758" s="35"/>
      <c r="Y758" s="121"/>
      <c r="Z758" s="17"/>
      <c r="AA758" s="20"/>
      <c r="AB758" s="41" t="str">
        <f>IF($C758=".....","",VLOOKUP($C758, Parameter!$A$4:$L$5000, 6, FALSE))</f>
        <v/>
      </c>
      <c r="AC758" s="41" t="str">
        <f>IF($C758=".....","",VLOOKUP($C758, Parameter!$A$4:$L$5000, 7, FALSE))</f>
        <v/>
      </c>
      <c r="AD758" s="41" t="str">
        <f>IF($C758=".....","",VLOOKUP($C758, Parameter!$A$4:$L$5000, 8, FALSE))</f>
        <v/>
      </c>
      <c r="AE758" s="41" t="str">
        <f>IF($C758=".....","",VLOOKUP($C758, Parameter!$A$4:$L$5000, 9, FALSE))</f>
        <v/>
      </c>
      <c r="AF758" s="41" t="str">
        <f>IF($C758=".....","",VLOOKUP($C758, Parameter!$A$4:$L$5000, 10, FALSE))</f>
        <v/>
      </c>
      <c r="AG758" s="41" t="str">
        <f>IF($C758=".....","",VLOOKUP($C758, Parameter!$A$4:$L$5000, 11, FALSE))</f>
        <v/>
      </c>
      <c r="AH758" s="41" t="str">
        <f>IF($C758="..0.0.0.000","",_xlfn.IFNA(VLOOKUP($C758, Parameter!$A$4:$L$5000, 12, FALSE), ""))</f>
        <v/>
      </c>
      <c r="AI758" s="39"/>
      <c r="AJ758" s="39"/>
      <c r="AK758" s="39"/>
      <c r="AL758" s="39"/>
      <c r="AM758" s="39"/>
      <c r="AN758" s="39"/>
      <c r="AO758" s="39"/>
      <c r="AP758" s="41" t="str">
        <f>IF(F758="......", "", _xlfn.IFNA(VLOOKUP(F758, Parameter2!$D$2:$E$15000, 2, FALSE), "Kode aset salah :("))</f>
        <v/>
      </c>
      <c r="AQ758" s="39"/>
      <c r="AR758" s="51"/>
      <c r="AS758" s="52"/>
      <c r="AT758" s="53">
        <f t="shared" si="308"/>
        <v>0</v>
      </c>
      <c r="AU758" s="39" t="str">
        <f t="shared" si="309"/>
        <v/>
      </c>
      <c r="AV758" s="39" t="str">
        <f t="shared" si="310"/>
        <v/>
      </c>
      <c r="AW758" s="39" t="str">
        <f t="shared" si="311"/>
        <v/>
      </c>
      <c r="AX758" s="39" t="str">
        <f t="shared" si="312"/>
        <v/>
      </c>
      <c r="AY758" s="41" t="str">
        <f>IF(G758="...", "", VLOOKUP(G758, UPB!$A$3:$B$5000, 2, FALSE))</f>
        <v/>
      </c>
      <c r="AZ758" s="84"/>
      <c r="BA758" s="76"/>
      <c r="BB758" s="65"/>
      <c r="BC758" s="65"/>
      <c r="BD758" s="54"/>
      <c r="BE758" s="65"/>
      <c r="BF758" s="65"/>
      <c r="BG758" s="65"/>
      <c r="BH758" s="65"/>
      <c r="BI758" s="65"/>
      <c r="BJ758" s="65"/>
      <c r="BK758" s="65"/>
      <c r="BL758" s="65"/>
      <c r="BM758" s="65"/>
      <c r="BN758" s="70"/>
      <c r="BO758" s="65"/>
      <c r="BP758" s="65"/>
      <c r="BQ758" s="65"/>
      <c r="BR758" s="65"/>
      <c r="BS758" s="65"/>
      <c r="BT758" s="65"/>
      <c r="BU758" s="55" t="str">
        <f>IF(AND($D758 &lt;&gt; "", $D758 &lt;&gt; $E758, $F758 &lt;&gt; "x.x.x.x.x.x.x"), VLOOKUP($E758, Parameter!$E$3:$N$5000, 9, FALSE), "")</f>
        <v/>
      </c>
      <c r="BV758" s="55" t="str">
        <f>IF(AND($D758 &lt;&gt; "", $D758 &lt;&gt; $E758, $F758 &lt;&gt; "x.x.x.x.x.x.x"), VLOOKUP($E758, Parameter!$E$3:$N$5000, 10, FALSE), "")</f>
        <v/>
      </c>
      <c r="BW758" s="55" t="str">
        <f>IF(AND($D758 &lt;&gt; "", $D758 &lt;&gt; $E758, $F758 &lt;&gt; "x.x.x.x.x.x.x"), VLOOKUP($C758, Parameter!$A$4:$L$5000, 3, FALSE), "")</f>
        <v/>
      </c>
      <c r="BX758" s="55" t="str">
        <f>IF(AND($D758 &lt;&gt; "", $D758 &lt;&gt; $E758, $F758 &lt;&gt; "x.x.x.x.x.x.x"), VLOOKUP($C758, Parameter!$A$4:$L$5000, 4, FALSE), "")</f>
        <v/>
      </c>
      <c r="BY758" s="56">
        <f t="shared" si="313"/>
        <v>0</v>
      </c>
      <c r="BZ758" s="55" t="str">
        <f t="shared" si="314"/>
        <v>Intra</v>
      </c>
      <c r="CA758" s="55" t="str">
        <f>IF($BZ758="Ekstra", Parameter3!$B$2, "")</f>
        <v/>
      </c>
      <c r="CB758" s="55" t="str">
        <f>IF($BZ758="Ekstra", Parameter3!$C$2, "")</f>
        <v/>
      </c>
      <c r="CC758" s="55" t="str">
        <f>IF($BZ758="Ekstra", VLOOKUP($E758, Parameter!$E$3:$N$5000, 9, FALSE), "")</f>
        <v/>
      </c>
      <c r="CD758" s="55" t="str">
        <f>IF($BZ758="Ekstra", VLOOKUP($E758, Parameter!$E$3:$N$5000, 10, FALSE), "")</f>
        <v/>
      </c>
      <c r="CE758" s="56">
        <f t="shared" si="315"/>
        <v>0</v>
      </c>
      <c r="CF758" s="55" t="str">
        <f t="shared" si="326"/>
        <v/>
      </c>
      <c r="CG758" s="55" t="str">
        <f t="shared" si="326"/>
        <v/>
      </c>
      <c r="CH758" s="55" t="str">
        <f t="shared" si="316"/>
        <v/>
      </c>
      <c r="CI758" s="55" t="str">
        <f>IF($F758="x.x.x.x.x.x.x", VLOOKUP($C758, Parameter!$A$4:$L$5000, 4, FALSE), "")</f>
        <v/>
      </c>
      <c r="CJ758" s="56">
        <f t="shared" si="317"/>
        <v>0</v>
      </c>
      <c r="CM758" s="4" t="str">
        <f t="shared" si="318"/>
        <v>...-...-.....</v>
      </c>
      <c r="CN758" s="57">
        <f t="shared" si="319"/>
        <v>0</v>
      </c>
      <c r="CO758" s="58">
        <f t="shared" si="320"/>
        <v>0</v>
      </c>
      <c r="CP758" s="4" t="str">
        <f t="shared" si="321"/>
        <v/>
      </c>
      <c r="CQ758" s="4" t="b">
        <f t="shared" si="322"/>
        <v>0</v>
      </c>
      <c r="CR758" s="4" t="str">
        <f t="shared" si="323"/>
        <v/>
      </c>
      <c r="CS758" s="4" t="str">
        <f t="shared" si="324"/>
        <v/>
      </c>
      <c r="CT758" s="91" t="b">
        <f t="shared" si="301"/>
        <v>0</v>
      </c>
    </row>
    <row r="759" spans="1:98" s="4" customFormat="1" x14ac:dyDescent="0.25">
      <c r="A759" s="50" t="str">
        <f t="shared" si="302"/>
        <v>...</v>
      </c>
      <c r="B759" s="50" t="str">
        <f t="shared" si="303"/>
        <v>...</v>
      </c>
      <c r="C759" s="50" t="str">
        <f t="shared" si="304"/>
        <v>.....</v>
      </c>
      <c r="D759" s="50" t="str">
        <f>IF($C759=".....","",_xlfn.IFNA(VLOOKUP($C759, Parameter!$A$4:$L$5000, 3, FALSE), ""))</f>
        <v/>
      </c>
      <c r="E759" s="50" t="str">
        <f t="shared" si="305"/>
        <v>.....</v>
      </c>
      <c r="F759" s="50" t="str">
        <f t="shared" si="306"/>
        <v>......</v>
      </c>
      <c r="G759" s="50" t="str">
        <f t="shared" si="307"/>
        <v>...</v>
      </c>
      <c r="H759" s="40">
        <f>IF(E759=".....", 0, _xlfn.IFNA(VLOOKUP($E759, Parameter2!$A$2:$C$5000, 3, FALSE), 0))</f>
        <v>0</v>
      </c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18" t="str">
        <f>IF(C759=".....","",_xlfn.IFNA(VLOOKUP($C759, Parameter!$A$4:$B$5000, 2, FALSE), "Kode belanja salah :("))</f>
        <v/>
      </c>
      <c r="X759" s="35"/>
      <c r="Y759" s="121"/>
      <c r="Z759" s="17"/>
      <c r="AA759" s="20"/>
      <c r="AB759" s="41" t="str">
        <f>IF($C759=".....","",VLOOKUP($C759, Parameter!$A$4:$L$5000, 6, FALSE))</f>
        <v/>
      </c>
      <c r="AC759" s="41" t="str">
        <f>IF($C759=".....","",VLOOKUP($C759, Parameter!$A$4:$L$5000, 7, FALSE))</f>
        <v/>
      </c>
      <c r="AD759" s="41" t="str">
        <f>IF($C759=".....","",VLOOKUP($C759, Parameter!$A$4:$L$5000, 8, FALSE))</f>
        <v/>
      </c>
      <c r="AE759" s="41" t="str">
        <f>IF($C759=".....","",VLOOKUP($C759, Parameter!$A$4:$L$5000, 9, FALSE))</f>
        <v/>
      </c>
      <c r="AF759" s="41" t="str">
        <f>IF($C759=".....","",VLOOKUP($C759, Parameter!$A$4:$L$5000, 10, FALSE))</f>
        <v/>
      </c>
      <c r="AG759" s="41" t="str">
        <f>IF($C759=".....","",VLOOKUP($C759, Parameter!$A$4:$L$5000, 11, FALSE))</f>
        <v/>
      </c>
      <c r="AH759" s="41" t="str">
        <f>IF($C759="..0.0.0.000","",_xlfn.IFNA(VLOOKUP($C759, Parameter!$A$4:$L$5000, 12, FALSE), ""))</f>
        <v/>
      </c>
      <c r="AI759" s="39"/>
      <c r="AJ759" s="39"/>
      <c r="AK759" s="39"/>
      <c r="AL759" s="39"/>
      <c r="AM759" s="39"/>
      <c r="AN759" s="39"/>
      <c r="AO759" s="39"/>
      <c r="AP759" s="41" t="str">
        <f>IF(F759="......", "", _xlfn.IFNA(VLOOKUP(F759, Parameter2!$D$2:$E$15000, 2, FALSE), "Kode aset salah :("))</f>
        <v/>
      </c>
      <c r="AQ759" s="39"/>
      <c r="AR759" s="51"/>
      <c r="AS759" s="52"/>
      <c r="AT759" s="53">
        <f t="shared" si="308"/>
        <v>0</v>
      </c>
      <c r="AU759" s="39" t="str">
        <f t="shared" si="309"/>
        <v/>
      </c>
      <c r="AV759" s="39" t="str">
        <f t="shared" si="310"/>
        <v/>
      </c>
      <c r="AW759" s="39" t="str">
        <f t="shared" si="311"/>
        <v/>
      </c>
      <c r="AX759" s="39" t="str">
        <f t="shared" si="312"/>
        <v/>
      </c>
      <c r="AY759" s="41" t="str">
        <f>IF(G759="...", "", VLOOKUP(G759, UPB!$A$3:$B$5000, 2, FALSE))</f>
        <v/>
      </c>
      <c r="AZ759" s="84"/>
      <c r="BA759" s="76"/>
      <c r="BB759" s="65"/>
      <c r="BC759" s="65"/>
      <c r="BD759" s="54"/>
      <c r="BE759" s="65"/>
      <c r="BF759" s="65"/>
      <c r="BG759" s="65"/>
      <c r="BH759" s="65"/>
      <c r="BI759" s="65"/>
      <c r="BJ759" s="65"/>
      <c r="BK759" s="65"/>
      <c r="BL759" s="65"/>
      <c r="BM759" s="65"/>
      <c r="BN759" s="70"/>
      <c r="BO759" s="65"/>
      <c r="BP759" s="65"/>
      <c r="BQ759" s="65"/>
      <c r="BR759" s="65"/>
      <c r="BS759" s="65"/>
      <c r="BT759" s="65"/>
      <c r="BU759" s="55" t="str">
        <f>IF(AND($D759 &lt;&gt; "", $D759 &lt;&gt; $E759, $F759 &lt;&gt; "x.x.x.x.x.x.x"), VLOOKUP($E759, Parameter!$E$3:$N$5000, 9, FALSE), "")</f>
        <v/>
      </c>
      <c r="BV759" s="55" t="str">
        <f>IF(AND($D759 &lt;&gt; "", $D759 &lt;&gt; $E759, $F759 &lt;&gt; "x.x.x.x.x.x.x"), VLOOKUP($E759, Parameter!$E$3:$N$5000, 10, FALSE), "")</f>
        <v/>
      </c>
      <c r="BW759" s="55" t="str">
        <f>IF(AND($D759 &lt;&gt; "", $D759 &lt;&gt; $E759, $F759 &lt;&gt; "x.x.x.x.x.x.x"), VLOOKUP($C759, Parameter!$A$4:$L$5000, 3, FALSE), "")</f>
        <v/>
      </c>
      <c r="BX759" s="55" t="str">
        <f>IF(AND($D759 &lt;&gt; "", $D759 &lt;&gt; $E759, $F759 &lt;&gt; "x.x.x.x.x.x.x"), VLOOKUP($C759, Parameter!$A$4:$L$5000, 4, FALSE), "")</f>
        <v/>
      </c>
      <c r="BY759" s="56">
        <f t="shared" si="313"/>
        <v>0</v>
      </c>
      <c r="BZ759" s="55" t="str">
        <f t="shared" si="314"/>
        <v>Intra</v>
      </c>
      <c r="CA759" s="55" t="str">
        <f>IF($BZ759="Ekstra", Parameter3!$B$2, "")</f>
        <v/>
      </c>
      <c r="CB759" s="55" t="str">
        <f>IF($BZ759="Ekstra", Parameter3!$C$2, "")</f>
        <v/>
      </c>
      <c r="CC759" s="55" t="str">
        <f>IF($BZ759="Ekstra", VLOOKUP($E759, Parameter!$E$3:$N$5000, 9, FALSE), "")</f>
        <v/>
      </c>
      <c r="CD759" s="55" t="str">
        <f>IF($BZ759="Ekstra", VLOOKUP($E759, Parameter!$E$3:$N$5000, 10, FALSE), "")</f>
        <v/>
      </c>
      <c r="CE759" s="56">
        <f t="shared" si="315"/>
        <v>0</v>
      </c>
      <c r="CF759" s="55" t="str">
        <f t="shared" si="326"/>
        <v/>
      </c>
      <c r="CG759" s="55" t="str">
        <f t="shared" si="326"/>
        <v/>
      </c>
      <c r="CH759" s="55" t="str">
        <f t="shared" si="316"/>
        <v/>
      </c>
      <c r="CI759" s="55" t="str">
        <f>IF($F759="x.x.x.x.x.x.x", VLOOKUP($C759, Parameter!$A$4:$L$5000, 4, FALSE), "")</f>
        <v/>
      </c>
      <c r="CJ759" s="56">
        <f t="shared" si="317"/>
        <v>0</v>
      </c>
      <c r="CM759" s="4" t="str">
        <f t="shared" si="318"/>
        <v>...-...-.....</v>
      </c>
      <c r="CN759" s="57">
        <f t="shared" si="319"/>
        <v>0</v>
      </c>
      <c r="CO759" s="58">
        <f t="shared" si="320"/>
        <v>0</v>
      </c>
      <c r="CP759" s="4" t="str">
        <f t="shared" si="321"/>
        <v/>
      </c>
      <c r="CQ759" s="4" t="b">
        <f t="shared" si="322"/>
        <v>0</v>
      </c>
      <c r="CR759" s="4" t="str">
        <f t="shared" si="323"/>
        <v/>
      </c>
      <c r="CS759" s="4" t="str">
        <f t="shared" si="324"/>
        <v/>
      </c>
      <c r="CT759" s="91" t="b">
        <f t="shared" si="301"/>
        <v>0</v>
      </c>
    </row>
    <row r="760" spans="1:98" s="4" customFormat="1" x14ac:dyDescent="0.25">
      <c r="A760" s="50" t="str">
        <f t="shared" si="302"/>
        <v>...</v>
      </c>
      <c r="B760" s="50" t="str">
        <f t="shared" si="303"/>
        <v>...</v>
      </c>
      <c r="C760" s="50" t="str">
        <f t="shared" si="304"/>
        <v>.....</v>
      </c>
      <c r="D760" s="50" t="str">
        <f>IF($C760=".....","",_xlfn.IFNA(VLOOKUP($C760, Parameter!$A$4:$L$5000, 3, FALSE), ""))</f>
        <v/>
      </c>
      <c r="E760" s="50" t="str">
        <f t="shared" si="305"/>
        <v>.....</v>
      </c>
      <c r="F760" s="50" t="str">
        <f t="shared" si="306"/>
        <v>......</v>
      </c>
      <c r="G760" s="50" t="str">
        <f t="shared" si="307"/>
        <v>...</v>
      </c>
      <c r="H760" s="40">
        <f>IF(E760=".....", 0, _xlfn.IFNA(VLOOKUP($E760, Parameter2!$A$2:$C$5000, 3, FALSE), 0))</f>
        <v>0</v>
      </c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18" t="str">
        <f>IF(C760=".....","",_xlfn.IFNA(VLOOKUP($C760, Parameter!$A$4:$B$5000, 2, FALSE), "Kode belanja salah :("))</f>
        <v/>
      </c>
      <c r="X760" s="35"/>
      <c r="Y760" s="121"/>
      <c r="Z760" s="17"/>
      <c r="AA760" s="20"/>
      <c r="AB760" s="41" t="str">
        <f>IF($C760=".....","",VLOOKUP($C760, Parameter!$A$4:$L$5000, 6, FALSE))</f>
        <v/>
      </c>
      <c r="AC760" s="41" t="str">
        <f>IF($C760=".....","",VLOOKUP($C760, Parameter!$A$4:$L$5000, 7, FALSE))</f>
        <v/>
      </c>
      <c r="AD760" s="41" t="str">
        <f>IF($C760=".....","",VLOOKUP($C760, Parameter!$A$4:$L$5000, 8, FALSE))</f>
        <v/>
      </c>
      <c r="AE760" s="41" t="str">
        <f>IF($C760=".....","",VLOOKUP($C760, Parameter!$A$4:$L$5000, 9, FALSE))</f>
        <v/>
      </c>
      <c r="AF760" s="41" t="str">
        <f>IF($C760=".....","",VLOOKUP($C760, Parameter!$A$4:$L$5000, 10, FALSE))</f>
        <v/>
      </c>
      <c r="AG760" s="41" t="str">
        <f>IF($C760=".....","",VLOOKUP($C760, Parameter!$A$4:$L$5000, 11, FALSE))</f>
        <v/>
      </c>
      <c r="AH760" s="41" t="str">
        <f>IF($C760="..0.0.0.000","",_xlfn.IFNA(VLOOKUP($C760, Parameter!$A$4:$L$5000, 12, FALSE), ""))</f>
        <v/>
      </c>
      <c r="AI760" s="39"/>
      <c r="AJ760" s="39"/>
      <c r="AK760" s="39"/>
      <c r="AL760" s="39"/>
      <c r="AM760" s="39"/>
      <c r="AN760" s="39"/>
      <c r="AO760" s="39"/>
      <c r="AP760" s="41" t="str">
        <f>IF(F760="......", "", _xlfn.IFNA(VLOOKUP(F760, Parameter2!$D$2:$E$15000, 2, FALSE), "Kode aset salah :("))</f>
        <v/>
      </c>
      <c r="AQ760" s="39"/>
      <c r="AR760" s="51"/>
      <c r="AS760" s="52"/>
      <c r="AT760" s="53">
        <f t="shared" si="308"/>
        <v>0</v>
      </c>
      <c r="AU760" s="39" t="str">
        <f t="shared" si="309"/>
        <v/>
      </c>
      <c r="AV760" s="39" t="str">
        <f t="shared" si="310"/>
        <v/>
      </c>
      <c r="AW760" s="39" t="str">
        <f t="shared" si="311"/>
        <v/>
      </c>
      <c r="AX760" s="39" t="str">
        <f t="shared" si="312"/>
        <v/>
      </c>
      <c r="AY760" s="41" t="str">
        <f>IF(G760="...", "", VLOOKUP(G760, UPB!$A$3:$B$5000, 2, FALSE))</f>
        <v/>
      </c>
      <c r="AZ760" s="84"/>
      <c r="BA760" s="76"/>
      <c r="BB760" s="65"/>
      <c r="BC760" s="65"/>
      <c r="BD760" s="54"/>
      <c r="BE760" s="65"/>
      <c r="BF760" s="65"/>
      <c r="BG760" s="65"/>
      <c r="BH760" s="65"/>
      <c r="BI760" s="65"/>
      <c r="BJ760" s="65"/>
      <c r="BK760" s="65"/>
      <c r="BL760" s="65"/>
      <c r="BM760" s="65"/>
      <c r="BN760" s="70"/>
      <c r="BO760" s="65"/>
      <c r="BP760" s="65"/>
      <c r="BQ760" s="65"/>
      <c r="BR760" s="65"/>
      <c r="BS760" s="65"/>
      <c r="BT760" s="65"/>
      <c r="BU760" s="55" t="str">
        <f>IF(AND($D760 &lt;&gt; "", $D760 &lt;&gt; $E760, $F760 &lt;&gt; "x.x.x.x.x.x.x"), VLOOKUP($E760, Parameter!$E$3:$N$5000, 9, FALSE), "")</f>
        <v/>
      </c>
      <c r="BV760" s="55" t="str">
        <f>IF(AND($D760 &lt;&gt; "", $D760 &lt;&gt; $E760, $F760 &lt;&gt; "x.x.x.x.x.x.x"), VLOOKUP($E760, Parameter!$E$3:$N$5000, 10, FALSE), "")</f>
        <v/>
      </c>
      <c r="BW760" s="55" t="str">
        <f>IF(AND($D760 &lt;&gt; "", $D760 &lt;&gt; $E760, $F760 &lt;&gt; "x.x.x.x.x.x.x"), VLOOKUP($C760, Parameter!$A$4:$L$5000, 3, FALSE), "")</f>
        <v/>
      </c>
      <c r="BX760" s="55" t="str">
        <f>IF(AND($D760 &lt;&gt; "", $D760 &lt;&gt; $E760, $F760 &lt;&gt; "x.x.x.x.x.x.x"), VLOOKUP($C760, Parameter!$A$4:$L$5000, 4, FALSE), "")</f>
        <v/>
      </c>
      <c r="BY760" s="56">
        <f t="shared" si="313"/>
        <v>0</v>
      </c>
      <c r="BZ760" s="55" t="str">
        <f t="shared" si="314"/>
        <v>Intra</v>
      </c>
      <c r="CA760" s="55" t="str">
        <f>IF($BZ760="Ekstra", Parameter3!$B$2, "")</f>
        <v/>
      </c>
      <c r="CB760" s="55" t="str">
        <f>IF($BZ760="Ekstra", Parameter3!$C$2, "")</f>
        <v/>
      </c>
      <c r="CC760" s="55" t="str">
        <f>IF($BZ760="Ekstra", VLOOKUP($E760, Parameter!$E$3:$N$5000, 9, FALSE), "")</f>
        <v/>
      </c>
      <c r="CD760" s="55" t="str">
        <f>IF($BZ760="Ekstra", VLOOKUP($E760, Parameter!$E$3:$N$5000, 10, FALSE), "")</f>
        <v/>
      </c>
      <c r="CE760" s="56">
        <f t="shared" si="315"/>
        <v>0</v>
      </c>
      <c r="CF760" s="55" t="str">
        <f t="shared" si="326"/>
        <v/>
      </c>
      <c r="CG760" s="55" t="str">
        <f t="shared" si="326"/>
        <v/>
      </c>
      <c r="CH760" s="55" t="str">
        <f t="shared" si="316"/>
        <v/>
      </c>
      <c r="CI760" s="55" t="str">
        <f>IF($F760="x.x.x.x.x.x.x", VLOOKUP($C760, Parameter!$A$4:$L$5000, 4, FALSE), "")</f>
        <v/>
      </c>
      <c r="CJ760" s="56">
        <f t="shared" si="317"/>
        <v>0</v>
      </c>
      <c r="CM760" s="4" t="str">
        <f t="shared" si="318"/>
        <v>...-...-.....</v>
      </c>
      <c r="CN760" s="57">
        <f t="shared" si="319"/>
        <v>0</v>
      </c>
      <c r="CO760" s="58">
        <f t="shared" si="320"/>
        <v>0</v>
      </c>
      <c r="CP760" s="4" t="str">
        <f t="shared" si="321"/>
        <v/>
      </c>
      <c r="CQ760" s="4" t="b">
        <f t="shared" si="322"/>
        <v>0</v>
      </c>
      <c r="CR760" s="4" t="str">
        <f t="shared" si="323"/>
        <v/>
      </c>
      <c r="CS760" s="4" t="str">
        <f t="shared" si="324"/>
        <v/>
      </c>
      <c r="CT760" s="91" t="b">
        <f t="shared" si="301"/>
        <v>0</v>
      </c>
    </row>
    <row r="761" spans="1:98" s="4" customFormat="1" x14ac:dyDescent="0.25">
      <c r="A761" s="50" t="str">
        <f t="shared" si="302"/>
        <v>...</v>
      </c>
      <c r="B761" s="50" t="str">
        <f t="shared" si="303"/>
        <v>...</v>
      </c>
      <c r="C761" s="50" t="str">
        <f t="shared" si="304"/>
        <v>.....</v>
      </c>
      <c r="D761" s="50" t="str">
        <f>IF($C761=".....","",_xlfn.IFNA(VLOOKUP($C761, Parameter!$A$4:$L$5000, 3, FALSE), ""))</f>
        <v/>
      </c>
      <c r="E761" s="50" t="str">
        <f t="shared" si="305"/>
        <v>.....</v>
      </c>
      <c r="F761" s="50" t="str">
        <f t="shared" si="306"/>
        <v>......</v>
      </c>
      <c r="G761" s="50" t="str">
        <f t="shared" si="307"/>
        <v>...</v>
      </c>
      <c r="H761" s="40">
        <f>IF(E761=".....", 0, _xlfn.IFNA(VLOOKUP($E761, Parameter2!$A$2:$C$5000, 3, FALSE), 0))</f>
        <v>0</v>
      </c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18" t="str">
        <f>IF(C761=".....","",_xlfn.IFNA(VLOOKUP($C761, Parameter!$A$4:$B$5000, 2, FALSE), "Kode belanja salah :("))</f>
        <v/>
      </c>
      <c r="X761" s="35"/>
      <c r="Y761" s="121"/>
      <c r="Z761" s="17"/>
      <c r="AA761" s="20"/>
      <c r="AB761" s="41" t="str">
        <f>IF($C761=".....","",VLOOKUP($C761, Parameter!$A$4:$L$5000, 6, FALSE))</f>
        <v/>
      </c>
      <c r="AC761" s="41" t="str">
        <f>IF($C761=".....","",VLOOKUP($C761, Parameter!$A$4:$L$5000, 7, FALSE))</f>
        <v/>
      </c>
      <c r="AD761" s="41" t="str">
        <f>IF($C761=".....","",VLOOKUP($C761, Parameter!$A$4:$L$5000, 8, FALSE))</f>
        <v/>
      </c>
      <c r="AE761" s="41" t="str">
        <f>IF($C761=".....","",VLOOKUP($C761, Parameter!$A$4:$L$5000, 9, FALSE))</f>
        <v/>
      </c>
      <c r="AF761" s="41" t="str">
        <f>IF($C761=".....","",VLOOKUP($C761, Parameter!$A$4:$L$5000, 10, FALSE))</f>
        <v/>
      </c>
      <c r="AG761" s="41" t="str">
        <f>IF($C761=".....","",VLOOKUP($C761, Parameter!$A$4:$L$5000, 11, FALSE))</f>
        <v/>
      </c>
      <c r="AH761" s="41" t="str">
        <f>IF($C761="..0.0.0.000","",_xlfn.IFNA(VLOOKUP($C761, Parameter!$A$4:$L$5000, 12, FALSE), ""))</f>
        <v/>
      </c>
      <c r="AI761" s="39"/>
      <c r="AJ761" s="39"/>
      <c r="AK761" s="39"/>
      <c r="AL761" s="39"/>
      <c r="AM761" s="39"/>
      <c r="AN761" s="39"/>
      <c r="AO761" s="39"/>
      <c r="AP761" s="41" t="str">
        <f>IF(F761="......", "", _xlfn.IFNA(VLOOKUP(F761, Parameter2!$D$2:$E$15000, 2, FALSE), "Kode aset salah :("))</f>
        <v/>
      </c>
      <c r="AQ761" s="39"/>
      <c r="AR761" s="51"/>
      <c r="AS761" s="52"/>
      <c r="AT761" s="53">
        <f t="shared" si="308"/>
        <v>0</v>
      </c>
      <c r="AU761" s="39" t="str">
        <f t="shared" si="309"/>
        <v/>
      </c>
      <c r="AV761" s="39" t="str">
        <f t="shared" si="310"/>
        <v/>
      </c>
      <c r="AW761" s="39" t="str">
        <f t="shared" si="311"/>
        <v/>
      </c>
      <c r="AX761" s="39" t="str">
        <f t="shared" si="312"/>
        <v/>
      </c>
      <c r="AY761" s="41" t="str">
        <f>IF(G761="...", "", VLOOKUP(G761, UPB!$A$3:$B$5000, 2, FALSE))</f>
        <v/>
      </c>
      <c r="AZ761" s="84"/>
      <c r="BA761" s="76"/>
      <c r="BB761" s="65"/>
      <c r="BC761" s="65"/>
      <c r="BD761" s="54"/>
      <c r="BE761" s="65"/>
      <c r="BF761" s="65"/>
      <c r="BG761" s="65"/>
      <c r="BH761" s="65"/>
      <c r="BI761" s="65"/>
      <c r="BJ761" s="65"/>
      <c r="BK761" s="65"/>
      <c r="BL761" s="65"/>
      <c r="BM761" s="65"/>
      <c r="BN761" s="70"/>
      <c r="BO761" s="65"/>
      <c r="BP761" s="65"/>
      <c r="BQ761" s="65"/>
      <c r="BR761" s="65"/>
      <c r="BS761" s="65"/>
      <c r="BT761" s="65"/>
      <c r="BU761" s="55" t="str">
        <f>IF(AND($D761 &lt;&gt; "", $D761 &lt;&gt; $E761, $F761 &lt;&gt; "x.x.x.x.x.x.x"), VLOOKUP($E761, Parameter!$E$3:$N$5000, 9, FALSE), "")</f>
        <v/>
      </c>
      <c r="BV761" s="55" t="str">
        <f>IF(AND($D761 &lt;&gt; "", $D761 &lt;&gt; $E761, $F761 &lt;&gt; "x.x.x.x.x.x.x"), VLOOKUP($E761, Parameter!$E$3:$N$5000, 10, FALSE), "")</f>
        <v/>
      </c>
      <c r="BW761" s="55" t="str">
        <f>IF(AND($D761 &lt;&gt; "", $D761 &lt;&gt; $E761, $F761 &lt;&gt; "x.x.x.x.x.x.x"), VLOOKUP($C761, Parameter!$A$4:$L$5000, 3, FALSE), "")</f>
        <v/>
      </c>
      <c r="BX761" s="55" t="str">
        <f>IF(AND($D761 &lt;&gt; "", $D761 &lt;&gt; $E761, $F761 &lt;&gt; "x.x.x.x.x.x.x"), VLOOKUP($C761, Parameter!$A$4:$L$5000, 4, FALSE), "")</f>
        <v/>
      </c>
      <c r="BY761" s="56">
        <f t="shared" si="313"/>
        <v>0</v>
      </c>
      <c r="BZ761" s="55" t="str">
        <f t="shared" si="314"/>
        <v>Intra</v>
      </c>
      <c r="CA761" s="55" t="str">
        <f>IF($BZ761="Ekstra", Parameter3!$B$2, "")</f>
        <v/>
      </c>
      <c r="CB761" s="55" t="str">
        <f>IF($BZ761="Ekstra", Parameter3!$C$2, "")</f>
        <v/>
      </c>
      <c r="CC761" s="55" t="str">
        <f>IF($BZ761="Ekstra", VLOOKUP($E761, Parameter!$E$3:$N$5000, 9, FALSE), "")</f>
        <v/>
      </c>
      <c r="CD761" s="55" t="str">
        <f>IF($BZ761="Ekstra", VLOOKUP($E761, Parameter!$E$3:$N$5000, 10, FALSE), "")</f>
        <v/>
      </c>
      <c r="CE761" s="56">
        <f t="shared" si="315"/>
        <v>0</v>
      </c>
      <c r="CF761" s="55" t="str">
        <f t="shared" si="326"/>
        <v/>
      </c>
      <c r="CG761" s="55" t="str">
        <f t="shared" si="326"/>
        <v/>
      </c>
      <c r="CH761" s="55" t="str">
        <f t="shared" si="316"/>
        <v/>
      </c>
      <c r="CI761" s="55" t="str">
        <f>IF($F761="x.x.x.x.x.x.x", VLOOKUP($C761, Parameter!$A$4:$L$5000, 4, FALSE), "")</f>
        <v/>
      </c>
      <c r="CJ761" s="56">
        <f t="shared" si="317"/>
        <v>0</v>
      </c>
      <c r="CM761" s="4" t="str">
        <f t="shared" si="318"/>
        <v>...-...-.....</v>
      </c>
      <c r="CN761" s="57">
        <f t="shared" si="319"/>
        <v>0</v>
      </c>
      <c r="CO761" s="58">
        <f t="shared" si="320"/>
        <v>0</v>
      </c>
      <c r="CP761" s="4" t="str">
        <f t="shared" si="321"/>
        <v/>
      </c>
      <c r="CQ761" s="4" t="b">
        <f t="shared" si="322"/>
        <v>0</v>
      </c>
      <c r="CR761" s="4" t="str">
        <f t="shared" si="323"/>
        <v/>
      </c>
      <c r="CS761" s="4" t="str">
        <f t="shared" si="324"/>
        <v/>
      </c>
      <c r="CT761" s="91" t="b">
        <f t="shared" si="301"/>
        <v>0</v>
      </c>
    </row>
    <row r="762" spans="1:98" s="4" customFormat="1" x14ac:dyDescent="0.25">
      <c r="A762" s="50" t="str">
        <f t="shared" si="302"/>
        <v>...</v>
      </c>
      <c r="B762" s="50" t="str">
        <f t="shared" si="303"/>
        <v>...</v>
      </c>
      <c r="C762" s="50" t="str">
        <f t="shared" si="304"/>
        <v>.....</v>
      </c>
      <c r="D762" s="50" t="str">
        <f>IF($C762=".....","",_xlfn.IFNA(VLOOKUP($C762, Parameter!$A$4:$L$5000, 3, FALSE), ""))</f>
        <v/>
      </c>
      <c r="E762" s="50" t="str">
        <f t="shared" si="305"/>
        <v>.....</v>
      </c>
      <c r="F762" s="50" t="str">
        <f t="shared" si="306"/>
        <v>......</v>
      </c>
      <c r="G762" s="50" t="str">
        <f t="shared" si="307"/>
        <v>...</v>
      </c>
      <c r="H762" s="40">
        <f>IF(E762=".....", 0, _xlfn.IFNA(VLOOKUP($E762, Parameter2!$A$2:$C$5000, 3, FALSE), 0))</f>
        <v>0</v>
      </c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18" t="str">
        <f>IF(C762=".....","",_xlfn.IFNA(VLOOKUP($C762, Parameter!$A$4:$B$5000, 2, FALSE), "Kode belanja salah :("))</f>
        <v/>
      </c>
      <c r="X762" s="35"/>
      <c r="Y762" s="121"/>
      <c r="Z762" s="17"/>
      <c r="AA762" s="20"/>
      <c r="AB762" s="41" t="str">
        <f>IF($C762=".....","",VLOOKUP($C762, Parameter!$A$4:$L$5000, 6, FALSE))</f>
        <v/>
      </c>
      <c r="AC762" s="41" t="str">
        <f>IF($C762=".....","",VLOOKUP($C762, Parameter!$A$4:$L$5000, 7, FALSE))</f>
        <v/>
      </c>
      <c r="AD762" s="41" t="str">
        <f>IF($C762=".....","",VLOOKUP($C762, Parameter!$A$4:$L$5000, 8, FALSE))</f>
        <v/>
      </c>
      <c r="AE762" s="41" t="str">
        <f>IF($C762=".....","",VLOOKUP($C762, Parameter!$A$4:$L$5000, 9, FALSE))</f>
        <v/>
      </c>
      <c r="AF762" s="41" t="str">
        <f>IF($C762=".....","",VLOOKUP($C762, Parameter!$A$4:$L$5000, 10, FALSE))</f>
        <v/>
      </c>
      <c r="AG762" s="41" t="str">
        <f>IF($C762=".....","",VLOOKUP($C762, Parameter!$A$4:$L$5000, 11, FALSE))</f>
        <v/>
      </c>
      <c r="AH762" s="41" t="str">
        <f>IF($C762="..0.0.0.000","",_xlfn.IFNA(VLOOKUP($C762, Parameter!$A$4:$L$5000, 12, FALSE), ""))</f>
        <v/>
      </c>
      <c r="AI762" s="39"/>
      <c r="AJ762" s="39"/>
      <c r="AK762" s="39"/>
      <c r="AL762" s="39"/>
      <c r="AM762" s="39"/>
      <c r="AN762" s="39"/>
      <c r="AO762" s="39"/>
      <c r="AP762" s="41" t="str">
        <f>IF(F762="......", "", _xlfn.IFNA(VLOOKUP(F762, Parameter2!$D$2:$E$15000, 2, FALSE), "Kode aset salah :("))</f>
        <v/>
      </c>
      <c r="AQ762" s="39"/>
      <c r="AR762" s="51"/>
      <c r="AS762" s="52"/>
      <c r="AT762" s="53">
        <f t="shared" si="308"/>
        <v>0</v>
      </c>
      <c r="AU762" s="39" t="str">
        <f t="shared" si="309"/>
        <v/>
      </c>
      <c r="AV762" s="39" t="str">
        <f t="shared" si="310"/>
        <v/>
      </c>
      <c r="AW762" s="39" t="str">
        <f t="shared" si="311"/>
        <v/>
      </c>
      <c r="AX762" s="39" t="str">
        <f t="shared" si="312"/>
        <v/>
      </c>
      <c r="AY762" s="41" t="str">
        <f>IF(G762="...", "", VLOOKUP(G762, UPB!$A$3:$B$5000, 2, FALSE))</f>
        <v/>
      </c>
      <c r="AZ762" s="84"/>
      <c r="BA762" s="76"/>
      <c r="BB762" s="65"/>
      <c r="BC762" s="65"/>
      <c r="BD762" s="54"/>
      <c r="BE762" s="65"/>
      <c r="BF762" s="65"/>
      <c r="BG762" s="65"/>
      <c r="BH762" s="65"/>
      <c r="BI762" s="65"/>
      <c r="BJ762" s="65"/>
      <c r="BK762" s="65"/>
      <c r="BL762" s="65"/>
      <c r="BM762" s="65"/>
      <c r="BN762" s="70"/>
      <c r="BO762" s="65"/>
      <c r="BP762" s="65"/>
      <c r="BQ762" s="65"/>
      <c r="BR762" s="65"/>
      <c r="BS762" s="65"/>
      <c r="BT762" s="65"/>
      <c r="BU762" s="55" t="str">
        <f>IF(AND($D762 &lt;&gt; "", $D762 &lt;&gt; $E762, $F762 &lt;&gt; "x.x.x.x.x.x.x"), VLOOKUP($E762, Parameter!$E$3:$N$5000, 9, FALSE), "")</f>
        <v/>
      </c>
      <c r="BV762" s="55" t="str">
        <f>IF(AND($D762 &lt;&gt; "", $D762 &lt;&gt; $E762, $F762 &lt;&gt; "x.x.x.x.x.x.x"), VLOOKUP($E762, Parameter!$E$3:$N$5000, 10, FALSE), "")</f>
        <v/>
      </c>
      <c r="BW762" s="55" t="str">
        <f>IF(AND($D762 &lt;&gt; "", $D762 &lt;&gt; $E762, $F762 &lt;&gt; "x.x.x.x.x.x.x"), VLOOKUP($C762, Parameter!$A$4:$L$5000, 3, FALSE), "")</f>
        <v/>
      </c>
      <c r="BX762" s="55" t="str">
        <f>IF(AND($D762 &lt;&gt; "", $D762 &lt;&gt; $E762, $F762 &lt;&gt; "x.x.x.x.x.x.x"), VLOOKUP($C762, Parameter!$A$4:$L$5000, 4, FALSE), "")</f>
        <v/>
      </c>
      <c r="BY762" s="56">
        <f t="shared" si="313"/>
        <v>0</v>
      </c>
      <c r="BZ762" s="55" t="str">
        <f t="shared" si="314"/>
        <v>Intra</v>
      </c>
      <c r="CA762" s="55" t="str">
        <f>IF($BZ762="Ekstra", Parameter3!$B$2, "")</f>
        <v/>
      </c>
      <c r="CB762" s="55" t="str">
        <f>IF($BZ762="Ekstra", Parameter3!$C$2, "")</f>
        <v/>
      </c>
      <c r="CC762" s="55" t="str">
        <f>IF($BZ762="Ekstra", VLOOKUP($E762, Parameter!$E$3:$N$5000, 9, FALSE), "")</f>
        <v/>
      </c>
      <c r="CD762" s="55" t="str">
        <f>IF($BZ762="Ekstra", VLOOKUP($E762, Parameter!$E$3:$N$5000, 10, FALSE), "")</f>
        <v/>
      </c>
      <c r="CE762" s="56">
        <f t="shared" si="315"/>
        <v>0</v>
      </c>
      <c r="CF762" s="55" t="str">
        <f t="shared" si="326"/>
        <v/>
      </c>
      <c r="CG762" s="55" t="str">
        <f t="shared" si="326"/>
        <v/>
      </c>
      <c r="CH762" s="55" t="str">
        <f t="shared" si="316"/>
        <v/>
      </c>
      <c r="CI762" s="55" t="str">
        <f>IF($F762="x.x.x.x.x.x.x", VLOOKUP($C762, Parameter!$A$4:$L$5000, 4, FALSE), "")</f>
        <v/>
      </c>
      <c r="CJ762" s="56">
        <f t="shared" si="317"/>
        <v>0</v>
      </c>
      <c r="CM762" s="4" t="str">
        <f t="shared" si="318"/>
        <v>...-...-.....</v>
      </c>
      <c r="CN762" s="57">
        <f t="shared" si="319"/>
        <v>0</v>
      </c>
      <c r="CO762" s="58">
        <f t="shared" si="320"/>
        <v>0</v>
      </c>
      <c r="CP762" s="4" t="str">
        <f t="shared" si="321"/>
        <v/>
      </c>
      <c r="CQ762" s="4" t="b">
        <f t="shared" si="322"/>
        <v>0</v>
      </c>
      <c r="CR762" s="4" t="str">
        <f t="shared" si="323"/>
        <v/>
      </c>
      <c r="CS762" s="4" t="str">
        <f t="shared" si="324"/>
        <v/>
      </c>
      <c r="CT762" s="91" t="b">
        <f t="shared" si="301"/>
        <v>0</v>
      </c>
    </row>
    <row r="763" spans="1:98" s="4" customFormat="1" x14ac:dyDescent="0.25">
      <c r="A763" s="50" t="str">
        <f t="shared" si="302"/>
        <v>...</v>
      </c>
      <c r="B763" s="50" t="str">
        <f t="shared" si="303"/>
        <v>...</v>
      </c>
      <c r="C763" s="50" t="str">
        <f t="shared" si="304"/>
        <v>.....</v>
      </c>
      <c r="D763" s="50" t="str">
        <f>IF($C763=".....","",_xlfn.IFNA(VLOOKUP($C763, Parameter!$A$4:$L$5000, 3, FALSE), ""))</f>
        <v/>
      </c>
      <c r="E763" s="50" t="str">
        <f t="shared" si="305"/>
        <v>.....</v>
      </c>
      <c r="F763" s="50" t="str">
        <f t="shared" si="306"/>
        <v>......</v>
      </c>
      <c r="G763" s="50" t="str">
        <f t="shared" si="307"/>
        <v>...</v>
      </c>
      <c r="H763" s="40">
        <f>IF(E763=".....", 0, _xlfn.IFNA(VLOOKUP($E763, Parameter2!$A$2:$C$5000, 3, FALSE), 0))</f>
        <v>0</v>
      </c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18" t="str">
        <f>IF(C763=".....","",_xlfn.IFNA(VLOOKUP($C763, Parameter!$A$4:$B$5000, 2, FALSE), "Kode belanja salah :("))</f>
        <v/>
      </c>
      <c r="X763" s="35"/>
      <c r="Y763" s="121"/>
      <c r="Z763" s="17"/>
      <c r="AA763" s="20"/>
      <c r="AB763" s="41" t="str">
        <f>IF($C763=".....","",VLOOKUP($C763, Parameter!$A$4:$L$5000, 6, FALSE))</f>
        <v/>
      </c>
      <c r="AC763" s="41" t="str">
        <f>IF($C763=".....","",VLOOKUP($C763, Parameter!$A$4:$L$5000, 7, FALSE))</f>
        <v/>
      </c>
      <c r="AD763" s="41" t="str">
        <f>IF($C763=".....","",VLOOKUP($C763, Parameter!$A$4:$L$5000, 8, FALSE))</f>
        <v/>
      </c>
      <c r="AE763" s="41" t="str">
        <f>IF($C763=".....","",VLOOKUP($C763, Parameter!$A$4:$L$5000, 9, FALSE))</f>
        <v/>
      </c>
      <c r="AF763" s="41" t="str">
        <f>IF($C763=".....","",VLOOKUP($C763, Parameter!$A$4:$L$5000, 10, FALSE))</f>
        <v/>
      </c>
      <c r="AG763" s="41" t="str">
        <f>IF($C763=".....","",VLOOKUP($C763, Parameter!$A$4:$L$5000, 11, FALSE))</f>
        <v/>
      </c>
      <c r="AH763" s="41" t="str">
        <f>IF($C763="..0.0.0.000","",_xlfn.IFNA(VLOOKUP($C763, Parameter!$A$4:$L$5000, 12, FALSE), ""))</f>
        <v/>
      </c>
      <c r="AI763" s="39"/>
      <c r="AJ763" s="39"/>
      <c r="AK763" s="39"/>
      <c r="AL763" s="39"/>
      <c r="AM763" s="39"/>
      <c r="AN763" s="39"/>
      <c r="AO763" s="39"/>
      <c r="AP763" s="41" t="str">
        <f>IF(F763="......", "", _xlfn.IFNA(VLOOKUP(F763, Parameter2!$D$2:$E$15000, 2, FALSE), "Kode aset salah :("))</f>
        <v/>
      </c>
      <c r="AQ763" s="39"/>
      <c r="AR763" s="51"/>
      <c r="AS763" s="52"/>
      <c r="AT763" s="53">
        <f t="shared" si="308"/>
        <v>0</v>
      </c>
      <c r="AU763" s="39" t="str">
        <f t="shared" si="309"/>
        <v/>
      </c>
      <c r="AV763" s="39" t="str">
        <f t="shared" si="310"/>
        <v/>
      </c>
      <c r="AW763" s="39" t="str">
        <f t="shared" si="311"/>
        <v/>
      </c>
      <c r="AX763" s="39" t="str">
        <f t="shared" si="312"/>
        <v/>
      </c>
      <c r="AY763" s="41" t="str">
        <f>IF(G763="...", "", VLOOKUP(G763, UPB!$A$3:$B$5000, 2, FALSE))</f>
        <v/>
      </c>
      <c r="AZ763" s="84"/>
      <c r="BA763" s="76"/>
      <c r="BB763" s="65"/>
      <c r="BC763" s="65"/>
      <c r="BD763" s="54"/>
      <c r="BE763" s="65"/>
      <c r="BF763" s="65"/>
      <c r="BG763" s="65"/>
      <c r="BH763" s="65"/>
      <c r="BI763" s="65"/>
      <c r="BJ763" s="65"/>
      <c r="BK763" s="65"/>
      <c r="BL763" s="65"/>
      <c r="BM763" s="65"/>
      <c r="BN763" s="70"/>
      <c r="BO763" s="65"/>
      <c r="BP763" s="65"/>
      <c r="BQ763" s="65"/>
      <c r="BR763" s="65"/>
      <c r="BS763" s="65"/>
      <c r="BT763" s="65"/>
      <c r="BU763" s="55" t="str">
        <f>IF(AND($D763 &lt;&gt; "", $D763 &lt;&gt; $E763, $F763 &lt;&gt; "x.x.x.x.x.x.x"), VLOOKUP($E763, Parameter!$E$3:$N$5000, 9, FALSE), "")</f>
        <v/>
      </c>
      <c r="BV763" s="55" t="str">
        <f>IF(AND($D763 &lt;&gt; "", $D763 &lt;&gt; $E763, $F763 &lt;&gt; "x.x.x.x.x.x.x"), VLOOKUP($E763, Parameter!$E$3:$N$5000, 10, FALSE), "")</f>
        <v/>
      </c>
      <c r="BW763" s="55" t="str">
        <f>IF(AND($D763 &lt;&gt; "", $D763 &lt;&gt; $E763, $F763 &lt;&gt; "x.x.x.x.x.x.x"), VLOOKUP($C763, Parameter!$A$4:$L$5000, 3, FALSE), "")</f>
        <v/>
      </c>
      <c r="BX763" s="55" t="str">
        <f>IF(AND($D763 &lt;&gt; "", $D763 &lt;&gt; $E763, $F763 &lt;&gt; "x.x.x.x.x.x.x"), VLOOKUP($C763, Parameter!$A$4:$L$5000, 4, FALSE), "")</f>
        <v/>
      </c>
      <c r="BY763" s="56">
        <f t="shared" si="313"/>
        <v>0</v>
      </c>
      <c r="BZ763" s="55" t="str">
        <f t="shared" si="314"/>
        <v>Intra</v>
      </c>
      <c r="CA763" s="55" t="str">
        <f>IF($BZ763="Ekstra", Parameter3!$B$2, "")</f>
        <v/>
      </c>
      <c r="CB763" s="55" t="str">
        <f>IF($BZ763="Ekstra", Parameter3!$C$2, "")</f>
        <v/>
      </c>
      <c r="CC763" s="55" t="str">
        <f>IF($BZ763="Ekstra", VLOOKUP($E763, Parameter!$E$3:$N$5000, 9, FALSE), "")</f>
        <v/>
      </c>
      <c r="CD763" s="55" t="str">
        <f>IF($BZ763="Ekstra", VLOOKUP($E763, Parameter!$E$3:$N$5000, 10, FALSE), "")</f>
        <v/>
      </c>
      <c r="CE763" s="56">
        <f t="shared" si="315"/>
        <v>0</v>
      </c>
      <c r="CF763" s="55" t="str">
        <f t="shared" si="326"/>
        <v/>
      </c>
      <c r="CG763" s="55" t="str">
        <f t="shared" si="326"/>
        <v/>
      </c>
      <c r="CH763" s="55" t="str">
        <f t="shared" si="316"/>
        <v/>
      </c>
      <c r="CI763" s="55" t="str">
        <f>IF($F763="x.x.x.x.x.x.x", VLOOKUP($C763, Parameter!$A$4:$L$5000, 4, FALSE), "")</f>
        <v/>
      </c>
      <c r="CJ763" s="56">
        <f t="shared" si="317"/>
        <v>0</v>
      </c>
      <c r="CM763" s="4" t="str">
        <f t="shared" si="318"/>
        <v>...-...-.....</v>
      </c>
      <c r="CN763" s="57">
        <f t="shared" si="319"/>
        <v>0</v>
      </c>
      <c r="CO763" s="58">
        <f t="shared" si="320"/>
        <v>0</v>
      </c>
      <c r="CP763" s="4" t="str">
        <f t="shared" si="321"/>
        <v/>
      </c>
      <c r="CQ763" s="4" t="b">
        <f t="shared" si="322"/>
        <v>0</v>
      </c>
      <c r="CR763" s="4" t="str">
        <f t="shared" si="323"/>
        <v/>
      </c>
      <c r="CS763" s="4" t="str">
        <f t="shared" si="324"/>
        <v/>
      </c>
      <c r="CT763" s="91" t="b">
        <f t="shared" si="301"/>
        <v>0</v>
      </c>
    </row>
    <row r="764" spans="1:98" s="4" customFormat="1" x14ac:dyDescent="0.25">
      <c r="A764" s="50" t="str">
        <f t="shared" si="302"/>
        <v>...</v>
      </c>
      <c r="B764" s="50" t="str">
        <f t="shared" si="303"/>
        <v>...</v>
      </c>
      <c r="C764" s="50" t="str">
        <f t="shared" si="304"/>
        <v>.....</v>
      </c>
      <c r="D764" s="50" t="str">
        <f>IF($C764=".....","",_xlfn.IFNA(VLOOKUP($C764, Parameter!$A$4:$L$5000, 3, FALSE), ""))</f>
        <v/>
      </c>
      <c r="E764" s="50" t="str">
        <f t="shared" si="305"/>
        <v>.....</v>
      </c>
      <c r="F764" s="50" t="str">
        <f t="shared" si="306"/>
        <v>......</v>
      </c>
      <c r="G764" s="50" t="str">
        <f t="shared" si="307"/>
        <v>...</v>
      </c>
      <c r="H764" s="40">
        <f>IF(E764=".....", 0, _xlfn.IFNA(VLOOKUP($E764, Parameter2!$A$2:$C$5000, 3, FALSE), 0))</f>
        <v>0</v>
      </c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18" t="str">
        <f>IF(C764=".....","",_xlfn.IFNA(VLOOKUP($C764, Parameter!$A$4:$B$5000, 2, FALSE), "Kode belanja salah :("))</f>
        <v/>
      </c>
      <c r="X764" s="35"/>
      <c r="Y764" s="121"/>
      <c r="Z764" s="17"/>
      <c r="AA764" s="20"/>
      <c r="AB764" s="41" t="str">
        <f>IF($C764=".....","",VLOOKUP($C764, Parameter!$A$4:$L$5000, 6, FALSE))</f>
        <v/>
      </c>
      <c r="AC764" s="41" t="str">
        <f>IF($C764=".....","",VLOOKUP($C764, Parameter!$A$4:$L$5000, 7, FALSE))</f>
        <v/>
      </c>
      <c r="AD764" s="41" t="str">
        <f>IF($C764=".....","",VLOOKUP($C764, Parameter!$A$4:$L$5000, 8, FALSE))</f>
        <v/>
      </c>
      <c r="AE764" s="41" t="str">
        <f>IF($C764=".....","",VLOOKUP($C764, Parameter!$A$4:$L$5000, 9, FALSE))</f>
        <v/>
      </c>
      <c r="AF764" s="41" t="str">
        <f>IF($C764=".....","",VLOOKUP($C764, Parameter!$A$4:$L$5000, 10, FALSE))</f>
        <v/>
      </c>
      <c r="AG764" s="41" t="str">
        <f>IF($C764=".....","",VLOOKUP($C764, Parameter!$A$4:$L$5000, 11, FALSE))</f>
        <v/>
      </c>
      <c r="AH764" s="41" t="str">
        <f>IF($C764="..0.0.0.000","",_xlfn.IFNA(VLOOKUP($C764, Parameter!$A$4:$L$5000, 12, FALSE), ""))</f>
        <v/>
      </c>
      <c r="AI764" s="39"/>
      <c r="AJ764" s="39"/>
      <c r="AK764" s="39"/>
      <c r="AL764" s="39"/>
      <c r="AM764" s="39"/>
      <c r="AN764" s="39"/>
      <c r="AO764" s="39"/>
      <c r="AP764" s="41" t="str">
        <f>IF(F764="......", "", _xlfn.IFNA(VLOOKUP(F764, Parameter2!$D$2:$E$15000, 2, FALSE), "Kode aset salah :("))</f>
        <v/>
      </c>
      <c r="AQ764" s="39"/>
      <c r="AR764" s="51"/>
      <c r="AS764" s="52"/>
      <c r="AT764" s="53">
        <f t="shared" si="308"/>
        <v>0</v>
      </c>
      <c r="AU764" s="39" t="str">
        <f t="shared" si="309"/>
        <v/>
      </c>
      <c r="AV764" s="39" t="str">
        <f t="shared" si="310"/>
        <v/>
      </c>
      <c r="AW764" s="39" t="str">
        <f t="shared" si="311"/>
        <v/>
      </c>
      <c r="AX764" s="39" t="str">
        <f t="shared" si="312"/>
        <v/>
      </c>
      <c r="AY764" s="41" t="str">
        <f>IF(G764="...", "", VLOOKUP(G764, UPB!$A$3:$B$5000, 2, FALSE))</f>
        <v/>
      </c>
      <c r="AZ764" s="84"/>
      <c r="BA764" s="76"/>
      <c r="BB764" s="65"/>
      <c r="BC764" s="65"/>
      <c r="BD764" s="54"/>
      <c r="BE764" s="65"/>
      <c r="BF764" s="65"/>
      <c r="BG764" s="65"/>
      <c r="BH764" s="65"/>
      <c r="BI764" s="65"/>
      <c r="BJ764" s="65"/>
      <c r="BK764" s="65"/>
      <c r="BL764" s="65"/>
      <c r="BM764" s="65"/>
      <c r="BN764" s="70"/>
      <c r="BO764" s="65"/>
      <c r="BP764" s="65"/>
      <c r="BQ764" s="65"/>
      <c r="BR764" s="65"/>
      <c r="BS764" s="65"/>
      <c r="BT764" s="65"/>
      <c r="BU764" s="55" t="str">
        <f>IF(AND($D764 &lt;&gt; "", $D764 &lt;&gt; $E764, $F764 &lt;&gt; "x.x.x.x.x.x.x"), VLOOKUP($E764, Parameter!$E$3:$N$5000, 9, FALSE), "")</f>
        <v/>
      </c>
      <c r="BV764" s="55" t="str">
        <f>IF(AND($D764 &lt;&gt; "", $D764 &lt;&gt; $E764, $F764 &lt;&gt; "x.x.x.x.x.x.x"), VLOOKUP($E764, Parameter!$E$3:$N$5000, 10, FALSE), "")</f>
        <v/>
      </c>
      <c r="BW764" s="55" t="str">
        <f>IF(AND($D764 &lt;&gt; "", $D764 &lt;&gt; $E764, $F764 &lt;&gt; "x.x.x.x.x.x.x"), VLOOKUP($C764, Parameter!$A$4:$L$5000, 3, FALSE), "")</f>
        <v/>
      </c>
      <c r="BX764" s="55" t="str">
        <f>IF(AND($D764 &lt;&gt; "", $D764 &lt;&gt; $E764, $F764 &lt;&gt; "x.x.x.x.x.x.x"), VLOOKUP($C764, Parameter!$A$4:$L$5000, 4, FALSE), "")</f>
        <v/>
      </c>
      <c r="BY764" s="56">
        <f t="shared" si="313"/>
        <v>0</v>
      </c>
      <c r="BZ764" s="55" t="str">
        <f t="shared" si="314"/>
        <v>Intra</v>
      </c>
      <c r="CA764" s="55" t="str">
        <f>IF($BZ764="Ekstra", Parameter3!$B$2, "")</f>
        <v/>
      </c>
      <c r="CB764" s="55" t="str">
        <f>IF($BZ764="Ekstra", Parameter3!$C$2, "")</f>
        <v/>
      </c>
      <c r="CC764" s="55" t="str">
        <f>IF($BZ764="Ekstra", VLOOKUP($E764, Parameter!$E$3:$N$5000, 9, FALSE), "")</f>
        <v/>
      </c>
      <c r="CD764" s="55" t="str">
        <f>IF($BZ764="Ekstra", VLOOKUP($E764, Parameter!$E$3:$N$5000, 10, FALSE), "")</f>
        <v/>
      </c>
      <c r="CE764" s="56">
        <f t="shared" si="315"/>
        <v>0</v>
      </c>
      <c r="CF764" s="55" t="str">
        <f t="shared" si="326"/>
        <v/>
      </c>
      <c r="CG764" s="55" t="str">
        <f t="shared" si="326"/>
        <v/>
      </c>
      <c r="CH764" s="55" t="str">
        <f t="shared" si="316"/>
        <v/>
      </c>
      <c r="CI764" s="55" t="str">
        <f>IF($F764="x.x.x.x.x.x.x", VLOOKUP($C764, Parameter!$A$4:$L$5000, 4, FALSE), "")</f>
        <v/>
      </c>
      <c r="CJ764" s="56">
        <f t="shared" si="317"/>
        <v>0</v>
      </c>
      <c r="CM764" s="4" t="str">
        <f t="shared" si="318"/>
        <v>...-...-.....</v>
      </c>
      <c r="CN764" s="57">
        <f t="shared" si="319"/>
        <v>0</v>
      </c>
      <c r="CO764" s="58">
        <f t="shared" si="320"/>
        <v>0</v>
      </c>
      <c r="CP764" s="4" t="str">
        <f t="shared" si="321"/>
        <v/>
      </c>
      <c r="CQ764" s="4" t="b">
        <f t="shared" si="322"/>
        <v>0</v>
      </c>
      <c r="CR764" s="4" t="str">
        <f t="shared" si="323"/>
        <v/>
      </c>
      <c r="CS764" s="4" t="str">
        <f t="shared" si="324"/>
        <v/>
      </c>
      <c r="CT764" s="91" t="b">
        <f t="shared" si="301"/>
        <v>0</v>
      </c>
    </row>
    <row r="765" spans="1:98" s="4" customFormat="1" x14ac:dyDescent="0.25">
      <c r="A765" s="50" t="str">
        <f t="shared" si="302"/>
        <v>...</v>
      </c>
      <c r="B765" s="50" t="str">
        <f t="shared" si="303"/>
        <v>...</v>
      </c>
      <c r="C765" s="50" t="str">
        <f t="shared" si="304"/>
        <v>.....</v>
      </c>
      <c r="D765" s="50" t="str">
        <f>IF($C765=".....","",_xlfn.IFNA(VLOOKUP($C765, Parameter!$A$4:$L$5000, 3, FALSE), ""))</f>
        <v/>
      </c>
      <c r="E765" s="50" t="str">
        <f t="shared" si="305"/>
        <v>.....</v>
      </c>
      <c r="F765" s="50" t="str">
        <f t="shared" si="306"/>
        <v>......</v>
      </c>
      <c r="G765" s="50" t="str">
        <f t="shared" si="307"/>
        <v>...</v>
      </c>
      <c r="H765" s="40">
        <f>IF(E765=".....", 0, _xlfn.IFNA(VLOOKUP($E765, Parameter2!$A$2:$C$5000, 3, FALSE), 0))</f>
        <v>0</v>
      </c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18" t="str">
        <f>IF(C765=".....","",_xlfn.IFNA(VLOOKUP($C765, Parameter!$A$4:$B$5000, 2, FALSE), "Kode belanja salah :("))</f>
        <v/>
      </c>
      <c r="X765" s="35"/>
      <c r="Y765" s="121"/>
      <c r="Z765" s="17"/>
      <c r="AA765" s="20"/>
      <c r="AB765" s="41" t="str">
        <f>IF($C765=".....","",VLOOKUP($C765, Parameter!$A$4:$L$5000, 6, FALSE))</f>
        <v/>
      </c>
      <c r="AC765" s="41" t="str">
        <f>IF($C765=".....","",VLOOKUP($C765, Parameter!$A$4:$L$5000, 7, FALSE))</f>
        <v/>
      </c>
      <c r="AD765" s="41" t="str">
        <f>IF($C765=".....","",VLOOKUP($C765, Parameter!$A$4:$L$5000, 8, FALSE))</f>
        <v/>
      </c>
      <c r="AE765" s="41" t="str">
        <f>IF($C765=".....","",VLOOKUP($C765, Parameter!$A$4:$L$5000, 9, FALSE))</f>
        <v/>
      </c>
      <c r="AF765" s="41" t="str">
        <f>IF($C765=".....","",VLOOKUP($C765, Parameter!$A$4:$L$5000, 10, FALSE))</f>
        <v/>
      </c>
      <c r="AG765" s="41" t="str">
        <f>IF($C765=".....","",VLOOKUP($C765, Parameter!$A$4:$L$5000, 11, FALSE))</f>
        <v/>
      </c>
      <c r="AH765" s="41" t="str">
        <f>IF($C765="..0.0.0.000","",_xlfn.IFNA(VLOOKUP($C765, Parameter!$A$4:$L$5000, 12, FALSE), ""))</f>
        <v/>
      </c>
      <c r="AI765" s="39"/>
      <c r="AJ765" s="39"/>
      <c r="AK765" s="39"/>
      <c r="AL765" s="39"/>
      <c r="AM765" s="39"/>
      <c r="AN765" s="39"/>
      <c r="AO765" s="39"/>
      <c r="AP765" s="41" t="str">
        <f>IF(F765="......", "", _xlfn.IFNA(VLOOKUP(F765, Parameter2!$D$2:$E$15000, 2, FALSE), "Kode aset salah :("))</f>
        <v/>
      </c>
      <c r="AQ765" s="39"/>
      <c r="AR765" s="51"/>
      <c r="AS765" s="52"/>
      <c r="AT765" s="53">
        <f t="shared" si="308"/>
        <v>0</v>
      </c>
      <c r="AU765" s="39" t="str">
        <f t="shared" si="309"/>
        <v/>
      </c>
      <c r="AV765" s="39" t="str">
        <f t="shared" si="310"/>
        <v/>
      </c>
      <c r="AW765" s="39" t="str">
        <f t="shared" si="311"/>
        <v/>
      </c>
      <c r="AX765" s="39" t="str">
        <f t="shared" si="312"/>
        <v/>
      </c>
      <c r="AY765" s="41" t="str">
        <f>IF(G765="...", "", VLOOKUP(G765, UPB!$A$3:$B$5000, 2, FALSE))</f>
        <v/>
      </c>
      <c r="AZ765" s="84"/>
      <c r="BA765" s="76"/>
      <c r="BB765" s="65"/>
      <c r="BC765" s="65"/>
      <c r="BD765" s="54"/>
      <c r="BE765" s="65"/>
      <c r="BF765" s="65"/>
      <c r="BG765" s="65"/>
      <c r="BH765" s="65"/>
      <c r="BI765" s="65"/>
      <c r="BJ765" s="65"/>
      <c r="BK765" s="65"/>
      <c r="BL765" s="65"/>
      <c r="BM765" s="65"/>
      <c r="BN765" s="70"/>
      <c r="BO765" s="65"/>
      <c r="BP765" s="65"/>
      <c r="BQ765" s="65"/>
      <c r="BR765" s="65"/>
      <c r="BS765" s="65"/>
      <c r="BT765" s="65"/>
      <c r="BU765" s="55" t="str">
        <f>IF(AND($D765 &lt;&gt; "", $D765 &lt;&gt; $E765, $F765 &lt;&gt; "x.x.x.x.x.x.x"), VLOOKUP($E765, Parameter!$E$3:$N$5000, 9, FALSE), "")</f>
        <v/>
      </c>
      <c r="BV765" s="55" t="str">
        <f>IF(AND($D765 &lt;&gt; "", $D765 &lt;&gt; $E765, $F765 &lt;&gt; "x.x.x.x.x.x.x"), VLOOKUP($E765, Parameter!$E$3:$N$5000, 10, FALSE), "")</f>
        <v/>
      </c>
      <c r="BW765" s="55" t="str">
        <f>IF(AND($D765 &lt;&gt; "", $D765 &lt;&gt; $E765, $F765 &lt;&gt; "x.x.x.x.x.x.x"), VLOOKUP($C765, Parameter!$A$4:$L$5000, 3, FALSE), "")</f>
        <v/>
      </c>
      <c r="BX765" s="55" t="str">
        <f>IF(AND($D765 &lt;&gt; "", $D765 &lt;&gt; $E765, $F765 &lt;&gt; "x.x.x.x.x.x.x"), VLOOKUP($C765, Parameter!$A$4:$L$5000, 4, FALSE), "")</f>
        <v/>
      </c>
      <c r="BY765" s="56">
        <f t="shared" si="313"/>
        <v>0</v>
      </c>
      <c r="BZ765" s="55" t="str">
        <f t="shared" si="314"/>
        <v>Intra</v>
      </c>
      <c r="CA765" s="55" t="str">
        <f>IF($BZ765="Ekstra", Parameter3!$B$2, "")</f>
        <v/>
      </c>
      <c r="CB765" s="55" t="str">
        <f>IF($BZ765="Ekstra", Parameter3!$C$2, "")</f>
        <v/>
      </c>
      <c r="CC765" s="55" t="str">
        <f>IF($BZ765="Ekstra", VLOOKUP($E765, Parameter!$E$3:$N$5000, 9, FALSE), "")</f>
        <v/>
      </c>
      <c r="CD765" s="55" t="str">
        <f>IF($BZ765="Ekstra", VLOOKUP($E765, Parameter!$E$3:$N$5000, 10, FALSE), "")</f>
        <v/>
      </c>
      <c r="CE765" s="56">
        <f t="shared" si="315"/>
        <v>0</v>
      </c>
      <c r="CF765" s="55" t="str">
        <f t="shared" si="326"/>
        <v/>
      </c>
      <c r="CG765" s="55" t="str">
        <f t="shared" si="326"/>
        <v/>
      </c>
      <c r="CH765" s="55" t="str">
        <f t="shared" si="316"/>
        <v/>
      </c>
      <c r="CI765" s="55" t="str">
        <f>IF($F765="x.x.x.x.x.x.x", VLOOKUP($C765, Parameter!$A$4:$L$5000, 4, FALSE), "")</f>
        <v/>
      </c>
      <c r="CJ765" s="56">
        <f t="shared" si="317"/>
        <v>0</v>
      </c>
      <c r="CM765" s="4" t="str">
        <f t="shared" si="318"/>
        <v>...-...-.....</v>
      </c>
      <c r="CN765" s="57">
        <f t="shared" si="319"/>
        <v>0</v>
      </c>
      <c r="CO765" s="58">
        <f t="shared" si="320"/>
        <v>0</v>
      </c>
      <c r="CP765" s="4" t="str">
        <f t="shared" si="321"/>
        <v/>
      </c>
      <c r="CQ765" s="4" t="b">
        <f t="shared" si="322"/>
        <v>0</v>
      </c>
      <c r="CR765" s="4" t="str">
        <f t="shared" si="323"/>
        <v/>
      </c>
      <c r="CS765" s="4" t="str">
        <f t="shared" si="324"/>
        <v/>
      </c>
      <c r="CT765" s="91" t="b">
        <f t="shared" si="301"/>
        <v>0</v>
      </c>
    </row>
    <row r="766" spans="1:98" s="4" customFormat="1" x14ac:dyDescent="0.25">
      <c r="A766" s="50" t="str">
        <f t="shared" si="302"/>
        <v>...</v>
      </c>
      <c r="B766" s="50" t="str">
        <f t="shared" si="303"/>
        <v>...</v>
      </c>
      <c r="C766" s="50" t="str">
        <f t="shared" si="304"/>
        <v>.....</v>
      </c>
      <c r="D766" s="50" t="str">
        <f>IF($C766=".....","",_xlfn.IFNA(VLOOKUP($C766, Parameter!$A$4:$L$5000, 3, FALSE), ""))</f>
        <v/>
      </c>
      <c r="E766" s="50" t="str">
        <f t="shared" si="305"/>
        <v>.....</v>
      </c>
      <c r="F766" s="50" t="str">
        <f t="shared" si="306"/>
        <v>......</v>
      </c>
      <c r="G766" s="50" t="str">
        <f t="shared" si="307"/>
        <v>...</v>
      </c>
      <c r="H766" s="40">
        <f>IF(E766=".....", 0, _xlfn.IFNA(VLOOKUP($E766, Parameter2!$A$2:$C$5000, 3, FALSE), 0))</f>
        <v>0</v>
      </c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18" t="str">
        <f>IF(C766=".....","",_xlfn.IFNA(VLOOKUP($C766, Parameter!$A$4:$B$5000, 2, FALSE), "Kode belanja salah :("))</f>
        <v/>
      </c>
      <c r="X766" s="35"/>
      <c r="Y766" s="121"/>
      <c r="Z766" s="17"/>
      <c r="AA766" s="20"/>
      <c r="AB766" s="41" t="str">
        <f>IF($C766=".....","",VLOOKUP($C766, Parameter!$A$4:$L$5000, 6, FALSE))</f>
        <v/>
      </c>
      <c r="AC766" s="41" t="str">
        <f>IF($C766=".....","",VLOOKUP($C766, Parameter!$A$4:$L$5000, 7, FALSE))</f>
        <v/>
      </c>
      <c r="AD766" s="41" t="str">
        <f>IF($C766=".....","",VLOOKUP($C766, Parameter!$A$4:$L$5000, 8, FALSE))</f>
        <v/>
      </c>
      <c r="AE766" s="41" t="str">
        <f>IF($C766=".....","",VLOOKUP($C766, Parameter!$A$4:$L$5000, 9, FALSE))</f>
        <v/>
      </c>
      <c r="AF766" s="41" t="str">
        <f>IF($C766=".....","",VLOOKUP($C766, Parameter!$A$4:$L$5000, 10, FALSE))</f>
        <v/>
      </c>
      <c r="AG766" s="41" t="str">
        <f>IF($C766=".....","",VLOOKUP($C766, Parameter!$A$4:$L$5000, 11, FALSE))</f>
        <v/>
      </c>
      <c r="AH766" s="41" t="str">
        <f>IF($C766="..0.0.0.000","",_xlfn.IFNA(VLOOKUP($C766, Parameter!$A$4:$L$5000, 12, FALSE), ""))</f>
        <v/>
      </c>
      <c r="AI766" s="39"/>
      <c r="AJ766" s="39"/>
      <c r="AK766" s="39"/>
      <c r="AL766" s="39"/>
      <c r="AM766" s="39"/>
      <c r="AN766" s="39"/>
      <c r="AO766" s="39"/>
      <c r="AP766" s="41" t="str">
        <f>IF(F766="......", "", _xlfn.IFNA(VLOOKUP(F766, Parameter2!$D$2:$E$15000, 2, FALSE), "Kode aset salah :("))</f>
        <v/>
      </c>
      <c r="AQ766" s="39"/>
      <c r="AR766" s="51"/>
      <c r="AS766" s="52"/>
      <c r="AT766" s="53">
        <f t="shared" si="308"/>
        <v>0</v>
      </c>
      <c r="AU766" s="39" t="str">
        <f t="shared" si="309"/>
        <v/>
      </c>
      <c r="AV766" s="39" t="str">
        <f t="shared" si="310"/>
        <v/>
      </c>
      <c r="AW766" s="39" t="str">
        <f t="shared" si="311"/>
        <v/>
      </c>
      <c r="AX766" s="39" t="str">
        <f t="shared" si="312"/>
        <v/>
      </c>
      <c r="AY766" s="41" t="str">
        <f>IF(G766="...", "", VLOOKUP(G766, UPB!$A$3:$B$5000, 2, FALSE))</f>
        <v/>
      </c>
      <c r="AZ766" s="84"/>
      <c r="BA766" s="76"/>
      <c r="BB766" s="65"/>
      <c r="BC766" s="65"/>
      <c r="BD766" s="54"/>
      <c r="BE766" s="65"/>
      <c r="BF766" s="65"/>
      <c r="BG766" s="65"/>
      <c r="BH766" s="65"/>
      <c r="BI766" s="65"/>
      <c r="BJ766" s="65"/>
      <c r="BK766" s="65"/>
      <c r="BL766" s="65"/>
      <c r="BM766" s="65"/>
      <c r="BN766" s="70"/>
      <c r="BO766" s="65"/>
      <c r="BP766" s="65"/>
      <c r="BQ766" s="65"/>
      <c r="BR766" s="65"/>
      <c r="BS766" s="65"/>
      <c r="BT766" s="65"/>
      <c r="BU766" s="55" t="str">
        <f>IF(AND($D766 &lt;&gt; "", $D766 &lt;&gt; $E766, $F766 &lt;&gt; "x.x.x.x.x.x.x"), VLOOKUP($E766, Parameter!$E$3:$N$5000, 9, FALSE), "")</f>
        <v/>
      </c>
      <c r="BV766" s="55" t="str">
        <f>IF(AND($D766 &lt;&gt; "", $D766 &lt;&gt; $E766, $F766 &lt;&gt; "x.x.x.x.x.x.x"), VLOOKUP($E766, Parameter!$E$3:$N$5000, 10, FALSE), "")</f>
        <v/>
      </c>
      <c r="BW766" s="55" t="str">
        <f>IF(AND($D766 &lt;&gt; "", $D766 &lt;&gt; $E766, $F766 &lt;&gt; "x.x.x.x.x.x.x"), VLOOKUP($C766, Parameter!$A$4:$L$5000, 3, FALSE), "")</f>
        <v/>
      </c>
      <c r="BX766" s="55" t="str">
        <f>IF(AND($D766 &lt;&gt; "", $D766 &lt;&gt; $E766, $F766 &lt;&gt; "x.x.x.x.x.x.x"), VLOOKUP($C766, Parameter!$A$4:$L$5000, 4, FALSE), "")</f>
        <v/>
      </c>
      <c r="BY766" s="56">
        <f t="shared" si="313"/>
        <v>0</v>
      </c>
      <c r="BZ766" s="55" t="str">
        <f t="shared" si="314"/>
        <v>Intra</v>
      </c>
      <c r="CA766" s="55" t="str">
        <f>IF($BZ766="Ekstra", Parameter3!$B$2, "")</f>
        <v/>
      </c>
      <c r="CB766" s="55" t="str">
        <f>IF($BZ766="Ekstra", Parameter3!$C$2, "")</f>
        <v/>
      </c>
      <c r="CC766" s="55" t="str">
        <f>IF($BZ766="Ekstra", VLOOKUP($E766, Parameter!$E$3:$N$5000, 9, FALSE), "")</f>
        <v/>
      </c>
      <c r="CD766" s="55" t="str">
        <f>IF($BZ766="Ekstra", VLOOKUP($E766, Parameter!$E$3:$N$5000, 10, FALSE), "")</f>
        <v/>
      </c>
      <c r="CE766" s="56">
        <f t="shared" si="315"/>
        <v>0</v>
      </c>
      <c r="CF766" s="55" t="str">
        <f t="shared" si="326"/>
        <v/>
      </c>
      <c r="CG766" s="55" t="str">
        <f t="shared" si="326"/>
        <v/>
      </c>
      <c r="CH766" s="55" t="str">
        <f t="shared" si="316"/>
        <v/>
      </c>
      <c r="CI766" s="55" t="str">
        <f>IF($F766="x.x.x.x.x.x.x", VLOOKUP($C766, Parameter!$A$4:$L$5000, 4, FALSE), "")</f>
        <v/>
      </c>
      <c r="CJ766" s="56">
        <f t="shared" si="317"/>
        <v>0</v>
      </c>
      <c r="CM766" s="4" t="str">
        <f t="shared" si="318"/>
        <v>...-...-.....</v>
      </c>
      <c r="CN766" s="57">
        <f t="shared" si="319"/>
        <v>0</v>
      </c>
      <c r="CO766" s="58">
        <f t="shared" si="320"/>
        <v>0</v>
      </c>
      <c r="CP766" s="4" t="str">
        <f t="shared" si="321"/>
        <v/>
      </c>
      <c r="CQ766" s="4" t="b">
        <f t="shared" si="322"/>
        <v>0</v>
      </c>
      <c r="CR766" s="4" t="str">
        <f t="shared" si="323"/>
        <v/>
      </c>
      <c r="CS766" s="4" t="str">
        <f t="shared" si="324"/>
        <v/>
      </c>
      <c r="CT766" s="91" t="b">
        <f t="shared" si="301"/>
        <v>0</v>
      </c>
    </row>
    <row r="767" spans="1:98" s="4" customFormat="1" x14ac:dyDescent="0.25">
      <c r="A767" s="50" t="str">
        <f t="shared" si="302"/>
        <v>...</v>
      </c>
      <c r="B767" s="50" t="str">
        <f t="shared" si="303"/>
        <v>...</v>
      </c>
      <c r="C767" s="50" t="str">
        <f t="shared" si="304"/>
        <v>.....</v>
      </c>
      <c r="D767" s="50" t="str">
        <f>IF($C767=".....","",_xlfn.IFNA(VLOOKUP($C767, Parameter!$A$4:$L$5000, 3, FALSE), ""))</f>
        <v/>
      </c>
      <c r="E767" s="50" t="str">
        <f t="shared" si="305"/>
        <v>.....</v>
      </c>
      <c r="F767" s="50" t="str">
        <f t="shared" si="306"/>
        <v>......</v>
      </c>
      <c r="G767" s="50" t="str">
        <f t="shared" si="307"/>
        <v>...</v>
      </c>
      <c r="H767" s="40">
        <f>IF(E767=".....", 0, _xlfn.IFNA(VLOOKUP($E767, Parameter2!$A$2:$C$5000, 3, FALSE), 0))</f>
        <v>0</v>
      </c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18" t="str">
        <f>IF(C767=".....","",_xlfn.IFNA(VLOOKUP($C767, Parameter!$A$4:$B$5000, 2, FALSE), "Kode belanja salah :("))</f>
        <v/>
      </c>
      <c r="X767" s="35"/>
      <c r="Y767" s="121"/>
      <c r="Z767" s="17"/>
      <c r="AA767" s="20"/>
      <c r="AB767" s="41" t="str">
        <f>IF($C767=".....","",VLOOKUP($C767, Parameter!$A$4:$L$5000, 6, FALSE))</f>
        <v/>
      </c>
      <c r="AC767" s="41" t="str">
        <f>IF($C767=".....","",VLOOKUP($C767, Parameter!$A$4:$L$5000, 7, FALSE))</f>
        <v/>
      </c>
      <c r="AD767" s="41" t="str">
        <f>IF($C767=".....","",VLOOKUP($C767, Parameter!$A$4:$L$5000, 8, FALSE))</f>
        <v/>
      </c>
      <c r="AE767" s="41" t="str">
        <f>IF($C767=".....","",VLOOKUP($C767, Parameter!$A$4:$L$5000, 9, FALSE))</f>
        <v/>
      </c>
      <c r="AF767" s="41" t="str">
        <f>IF($C767=".....","",VLOOKUP($C767, Parameter!$A$4:$L$5000, 10, FALSE))</f>
        <v/>
      </c>
      <c r="AG767" s="41" t="str">
        <f>IF($C767=".....","",VLOOKUP($C767, Parameter!$A$4:$L$5000, 11, FALSE))</f>
        <v/>
      </c>
      <c r="AH767" s="41" t="str">
        <f>IF($C767="..0.0.0.000","",_xlfn.IFNA(VLOOKUP($C767, Parameter!$A$4:$L$5000, 12, FALSE), ""))</f>
        <v/>
      </c>
      <c r="AI767" s="39"/>
      <c r="AJ767" s="39"/>
      <c r="AK767" s="39"/>
      <c r="AL767" s="39"/>
      <c r="AM767" s="39"/>
      <c r="AN767" s="39"/>
      <c r="AO767" s="39"/>
      <c r="AP767" s="41" t="str">
        <f>IF(F767="......", "", _xlfn.IFNA(VLOOKUP(F767, Parameter2!$D$2:$E$15000, 2, FALSE), "Kode aset salah :("))</f>
        <v/>
      </c>
      <c r="AQ767" s="39"/>
      <c r="AR767" s="51"/>
      <c r="AS767" s="52"/>
      <c r="AT767" s="53">
        <f t="shared" si="308"/>
        <v>0</v>
      </c>
      <c r="AU767" s="39" t="str">
        <f t="shared" si="309"/>
        <v/>
      </c>
      <c r="AV767" s="39" t="str">
        <f t="shared" si="310"/>
        <v/>
      </c>
      <c r="AW767" s="39" t="str">
        <f t="shared" si="311"/>
        <v/>
      </c>
      <c r="AX767" s="39" t="str">
        <f t="shared" si="312"/>
        <v/>
      </c>
      <c r="AY767" s="41" t="str">
        <f>IF(G767="...", "", VLOOKUP(G767, UPB!$A$3:$B$5000, 2, FALSE))</f>
        <v/>
      </c>
      <c r="AZ767" s="84"/>
      <c r="BA767" s="76"/>
      <c r="BB767" s="65"/>
      <c r="BC767" s="65"/>
      <c r="BD767" s="54"/>
      <c r="BE767" s="65"/>
      <c r="BF767" s="65"/>
      <c r="BG767" s="65"/>
      <c r="BH767" s="65"/>
      <c r="BI767" s="65"/>
      <c r="BJ767" s="65"/>
      <c r="BK767" s="65"/>
      <c r="BL767" s="65"/>
      <c r="BM767" s="65"/>
      <c r="BN767" s="70"/>
      <c r="BO767" s="65"/>
      <c r="BP767" s="65"/>
      <c r="BQ767" s="65"/>
      <c r="BR767" s="65"/>
      <c r="BS767" s="65"/>
      <c r="BT767" s="65"/>
      <c r="BU767" s="55" t="str">
        <f>IF(AND($D767 &lt;&gt; "", $D767 &lt;&gt; $E767, $F767 &lt;&gt; "x.x.x.x.x.x.x"), VLOOKUP($E767, Parameter!$E$3:$N$5000, 9, FALSE), "")</f>
        <v/>
      </c>
      <c r="BV767" s="55" t="str">
        <f>IF(AND($D767 &lt;&gt; "", $D767 &lt;&gt; $E767, $F767 &lt;&gt; "x.x.x.x.x.x.x"), VLOOKUP($E767, Parameter!$E$3:$N$5000, 10, FALSE), "")</f>
        <v/>
      </c>
      <c r="BW767" s="55" t="str">
        <f>IF(AND($D767 &lt;&gt; "", $D767 &lt;&gt; $E767, $F767 &lt;&gt; "x.x.x.x.x.x.x"), VLOOKUP($C767, Parameter!$A$4:$L$5000, 3, FALSE), "")</f>
        <v/>
      </c>
      <c r="BX767" s="55" t="str">
        <f>IF(AND($D767 &lt;&gt; "", $D767 &lt;&gt; $E767, $F767 &lt;&gt; "x.x.x.x.x.x.x"), VLOOKUP($C767, Parameter!$A$4:$L$5000, 4, FALSE), "")</f>
        <v/>
      </c>
      <c r="BY767" s="56">
        <f t="shared" si="313"/>
        <v>0</v>
      </c>
      <c r="BZ767" s="55" t="str">
        <f t="shared" si="314"/>
        <v>Intra</v>
      </c>
      <c r="CA767" s="55" t="str">
        <f>IF($BZ767="Ekstra", Parameter3!$B$2, "")</f>
        <v/>
      </c>
      <c r="CB767" s="55" t="str">
        <f>IF($BZ767="Ekstra", Parameter3!$C$2, "")</f>
        <v/>
      </c>
      <c r="CC767" s="55" t="str">
        <f>IF($BZ767="Ekstra", VLOOKUP($E767, Parameter!$E$3:$N$5000, 9, FALSE), "")</f>
        <v/>
      </c>
      <c r="CD767" s="55" t="str">
        <f>IF($BZ767="Ekstra", VLOOKUP($E767, Parameter!$E$3:$N$5000, 10, FALSE), "")</f>
        <v/>
      </c>
      <c r="CE767" s="56">
        <f t="shared" si="315"/>
        <v>0</v>
      </c>
      <c r="CF767" s="55" t="str">
        <f t="shared" si="326"/>
        <v/>
      </c>
      <c r="CG767" s="55" t="str">
        <f t="shared" si="326"/>
        <v/>
      </c>
      <c r="CH767" s="55" t="str">
        <f t="shared" si="316"/>
        <v/>
      </c>
      <c r="CI767" s="55" t="str">
        <f>IF($F767="x.x.x.x.x.x.x", VLOOKUP($C767, Parameter!$A$4:$L$5000, 4, FALSE), "")</f>
        <v/>
      </c>
      <c r="CJ767" s="56">
        <f t="shared" si="317"/>
        <v>0</v>
      </c>
      <c r="CM767" s="4" t="str">
        <f t="shared" si="318"/>
        <v>...-...-.....</v>
      </c>
      <c r="CN767" s="57">
        <f t="shared" si="319"/>
        <v>0</v>
      </c>
      <c r="CO767" s="58">
        <f t="shared" si="320"/>
        <v>0</v>
      </c>
      <c r="CP767" s="4" t="str">
        <f t="shared" si="321"/>
        <v/>
      </c>
      <c r="CQ767" s="4" t="b">
        <f t="shared" si="322"/>
        <v>0</v>
      </c>
      <c r="CR767" s="4" t="str">
        <f t="shared" si="323"/>
        <v/>
      </c>
      <c r="CS767" s="4" t="str">
        <f t="shared" si="324"/>
        <v/>
      </c>
      <c r="CT767" s="91" t="b">
        <f t="shared" si="301"/>
        <v>0</v>
      </c>
    </row>
    <row r="768" spans="1:98" s="4" customFormat="1" x14ac:dyDescent="0.25">
      <c r="A768" s="50" t="str">
        <f t="shared" si="302"/>
        <v>...</v>
      </c>
      <c r="B768" s="50" t="str">
        <f t="shared" si="303"/>
        <v>...</v>
      </c>
      <c r="C768" s="50" t="str">
        <f t="shared" si="304"/>
        <v>.....</v>
      </c>
      <c r="D768" s="50" t="str">
        <f>IF($C768=".....","",_xlfn.IFNA(VLOOKUP($C768, Parameter!$A$4:$L$5000, 3, FALSE), ""))</f>
        <v/>
      </c>
      <c r="E768" s="50" t="str">
        <f t="shared" si="305"/>
        <v>.....</v>
      </c>
      <c r="F768" s="50" t="str">
        <f t="shared" si="306"/>
        <v>......</v>
      </c>
      <c r="G768" s="50" t="str">
        <f t="shared" si="307"/>
        <v>...</v>
      </c>
      <c r="H768" s="40">
        <f>IF(E768=".....", 0, _xlfn.IFNA(VLOOKUP($E768, Parameter2!$A$2:$C$5000, 3, FALSE), 0))</f>
        <v>0</v>
      </c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18" t="str">
        <f>IF(C768=".....","",_xlfn.IFNA(VLOOKUP($C768, Parameter!$A$4:$B$5000, 2, FALSE), "Kode belanja salah :("))</f>
        <v/>
      </c>
      <c r="X768" s="35"/>
      <c r="Y768" s="121"/>
      <c r="Z768" s="17"/>
      <c r="AA768" s="20"/>
      <c r="AB768" s="41" t="str">
        <f>IF($C768=".....","",VLOOKUP($C768, Parameter!$A$4:$L$5000, 6, FALSE))</f>
        <v/>
      </c>
      <c r="AC768" s="41" t="str">
        <f>IF($C768=".....","",VLOOKUP($C768, Parameter!$A$4:$L$5000, 7, FALSE))</f>
        <v/>
      </c>
      <c r="AD768" s="41" t="str">
        <f>IF($C768=".....","",VLOOKUP($C768, Parameter!$A$4:$L$5000, 8, FALSE))</f>
        <v/>
      </c>
      <c r="AE768" s="41" t="str">
        <f>IF($C768=".....","",VLOOKUP($C768, Parameter!$A$4:$L$5000, 9, FALSE))</f>
        <v/>
      </c>
      <c r="AF768" s="41" t="str">
        <f>IF($C768=".....","",VLOOKUP($C768, Parameter!$A$4:$L$5000, 10, FALSE))</f>
        <v/>
      </c>
      <c r="AG768" s="41" t="str">
        <f>IF($C768=".....","",VLOOKUP($C768, Parameter!$A$4:$L$5000, 11, FALSE))</f>
        <v/>
      </c>
      <c r="AH768" s="41" t="str">
        <f>IF($C768="..0.0.0.000","",_xlfn.IFNA(VLOOKUP($C768, Parameter!$A$4:$L$5000, 12, FALSE), ""))</f>
        <v/>
      </c>
      <c r="AI768" s="39"/>
      <c r="AJ768" s="39"/>
      <c r="AK768" s="39"/>
      <c r="AL768" s="39"/>
      <c r="AM768" s="39"/>
      <c r="AN768" s="39"/>
      <c r="AO768" s="39"/>
      <c r="AP768" s="41" t="str">
        <f>IF(F768="......", "", _xlfn.IFNA(VLOOKUP(F768, Parameter2!$D$2:$E$15000, 2, FALSE), "Kode aset salah :("))</f>
        <v/>
      </c>
      <c r="AQ768" s="39"/>
      <c r="AR768" s="51"/>
      <c r="AS768" s="52"/>
      <c r="AT768" s="53">
        <f t="shared" si="308"/>
        <v>0</v>
      </c>
      <c r="AU768" s="39" t="str">
        <f t="shared" si="309"/>
        <v/>
      </c>
      <c r="AV768" s="39" t="str">
        <f t="shared" si="310"/>
        <v/>
      </c>
      <c r="AW768" s="39" t="str">
        <f t="shared" si="311"/>
        <v/>
      </c>
      <c r="AX768" s="39" t="str">
        <f t="shared" si="312"/>
        <v/>
      </c>
      <c r="AY768" s="41" t="str">
        <f>IF(G768="...", "", VLOOKUP(G768, UPB!$A$3:$B$5000, 2, FALSE))</f>
        <v/>
      </c>
      <c r="AZ768" s="84"/>
      <c r="BA768" s="76"/>
      <c r="BB768" s="65"/>
      <c r="BC768" s="65"/>
      <c r="BD768" s="54"/>
      <c r="BE768" s="65"/>
      <c r="BF768" s="65"/>
      <c r="BG768" s="65"/>
      <c r="BH768" s="65"/>
      <c r="BI768" s="65"/>
      <c r="BJ768" s="65"/>
      <c r="BK768" s="65"/>
      <c r="BL768" s="65"/>
      <c r="BM768" s="65"/>
      <c r="BN768" s="70"/>
      <c r="BO768" s="65"/>
      <c r="BP768" s="65"/>
      <c r="BQ768" s="65"/>
      <c r="BR768" s="65"/>
      <c r="BS768" s="65"/>
      <c r="BT768" s="65"/>
      <c r="BU768" s="55" t="str">
        <f>IF(AND($D768 &lt;&gt; "", $D768 &lt;&gt; $E768, $F768 &lt;&gt; "x.x.x.x.x.x.x"), VLOOKUP($E768, Parameter!$E$3:$N$5000, 9, FALSE), "")</f>
        <v/>
      </c>
      <c r="BV768" s="55" t="str">
        <f>IF(AND($D768 &lt;&gt; "", $D768 &lt;&gt; $E768, $F768 &lt;&gt; "x.x.x.x.x.x.x"), VLOOKUP($E768, Parameter!$E$3:$N$5000, 10, FALSE), "")</f>
        <v/>
      </c>
      <c r="BW768" s="55" t="str">
        <f>IF(AND($D768 &lt;&gt; "", $D768 &lt;&gt; $E768, $F768 &lt;&gt; "x.x.x.x.x.x.x"), VLOOKUP($C768, Parameter!$A$4:$L$5000, 3, FALSE), "")</f>
        <v/>
      </c>
      <c r="BX768" s="55" t="str">
        <f>IF(AND($D768 &lt;&gt; "", $D768 &lt;&gt; $E768, $F768 &lt;&gt; "x.x.x.x.x.x.x"), VLOOKUP($C768, Parameter!$A$4:$L$5000, 4, FALSE), "")</f>
        <v/>
      </c>
      <c r="BY768" s="56">
        <f t="shared" si="313"/>
        <v>0</v>
      </c>
      <c r="BZ768" s="55" t="str">
        <f t="shared" si="314"/>
        <v>Intra</v>
      </c>
      <c r="CA768" s="55" t="str">
        <f>IF($BZ768="Ekstra", Parameter3!$B$2, "")</f>
        <v/>
      </c>
      <c r="CB768" s="55" t="str">
        <f>IF($BZ768="Ekstra", Parameter3!$C$2, "")</f>
        <v/>
      </c>
      <c r="CC768" s="55" t="str">
        <f>IF($BZ768="Ekstra", VLOOKUP($E768, Parameter!$E$3:$N$5000, 9, FALSE), "")</f>
        <v/>
      </c>
      <c r="CD768" s="55" t="str">
        <f>IF($BZ768="Ekstra", VLOOKUP($E768, Parameter!$E$3:$N$5000, 10, FALSE), "")</f>
        <v/>
      </c>
      <c r="CE768" s="56">
        <f t="shared" si="315"/>
        <v>0</v>
      </c>
      <c r="CF768" s="55" t="str">
        <f t="shared" si="326"/>
        <v/>
      </c>
      <c r="CG768" s="55" t="str">
        <f t="shared" si="326"/>
        <v/>
      </c>
      <c r="CH768" s="55" t="str">
        <f t="shared" si="316"/>
        <v/>
      </c>
      <c r="CI768" s="55" t="str">
        <f>IF($F768="x.x.x.x.x.x.x", VLOOKUP($C768, Parameter!$A$4:$L$5000, 4, FALSE), "")</f>
        <v/>
      </c>
      <c r="CJ768" s="56">
        <f t="shared" si="317"/>
        <v>0</v>
      </c>
      <c r="CM768" s="4" t="str">
        <f t="shared" si="318"/>
        <v>...-...-.....</v>
      </c>
      <c r="CN768" s="57">
        <f t="shared" si="319"/>
        <v>0</v>
      </c>
      <c r="CO768" s="58">
        <f t="shared" si="320"/>
        <v>0</v>
      </c>
      <c r="CP768" s="4" t="str">
        <f t="shared" si="321"/>
        <v/>
      </c>
      <c r="CQ768" s="4" t="b">
        <f t="shared" si="322"/>
        <v>0</v>
      </c>
      <c r="CR768" s="4" t="str">
        <f t="shared" si="323"/>
        <v/>
      </c>
      <c r="CS768" s="4" t="str">
        <f t="shared" si="324"/>
        <v/>
      </c>
      <c r="CT768" s="91" t="b">
        <f t="shared" si="301"/>
        <v>0</v>
      </c>
    </row>
    <row r="769" spans="1:98" s="4" customFormat="1" x14ac:dyDescent="0.25">
      <c r="A769" s="50" t="str">
        <f t="shared" si="302"/>
        <v>...</v>
      </c>
      <c r="B769" s="50" t="str">
        <f t="shared" si="303"/>
        <v>...</v>
      </c>
      <c r="C769" s="50" t="str">
        <f t="shared" si="304"/>
        <v>.....</v>
      </c>
      <c r="D769" s="50" t="str">
        <f>IF($C769=".....","",_xlfn.IFNA(VLOOKUP($C769, Parameter!$A$4:$L$5000, 3, FALSE), ""))</f>
        <v/>
      </c>
      <c r="E769" s="50" t="str">
        <f t="shared" si="305"/>
        <v>.....</v>
      </c>
      <c r="F769" s="50" t="str">
        <f t="shared" si="306"/>
        <v>......</v>
      </c>
      <c r="G769" s="50" t="str">
        <f t="shared" si="307"/>
        <v>...</v>
      </c>
      <c r="H769" s="40">
        <f>IF(E769=".....", 0, _xlfn.IFNA(VLOOKUP($E769, Parameter2!$A$2:$C$5000, 3, FALSE), 0))</f>
        <v>0</v>
      </c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18" t="str">
        <f>IF(C769=".....","",_xlfn.IFNA(VLOOKUP($C769, Parameter!$A$4:$B$5000, 2, FALSE), "Kode belanja salah :("))</f>
        <v/>
      </c>
      <c r="X769" s="35"/>
      <c r="Y769" s="121"/>
      <c r="Z769" s="17"/>
      <c r="AA769" s="20"/>
      <c r="AB769" s="41" t="str">
        <f>IF($C769=".....","",VLOOKUP($C769, Parameter!$A$4:$L$5000, 6, FALSE))</f>
        <v/>
      </c>
      <c r="AC769" s="41" t="str">
        <f>IF($C769=".....","",VLOOKUP($C769, Parameter!$A$4:$L$5000, 7, FALSE))</f>
        <v/>
      </c>
      <c r="AD769" s="41" t="str">
        <f>IF($C769=".....","",VLOOKUP($C769, Parameter!$A$4:$L$5000, 8, FALSE))</f>
        <v/>
      </c>
      <c r="AE769" s="41" t="str">
        <f>IF($C769=".....","",VLOOKUP($C769, Parameter!$A$4:$L$5000, 9, FALSE))</f>
        <v/>
      </c>
      <c r="AF769" s="41" t="str">
        <f>IF($C769=".....","",VLOOKUP($C769, Parameter!$A$4:$L$5000, 10, FALSE))</f>
        <v/>
      </c>
      <c r="AG769" s="41" t="str">
        <f>IF($C769=".....","",VLOOKUP($C769, Parameter!$A$4:$L$5000, 11, FALSE))</f>
        <v/>
      </c>
      <c r="AH769" s="41" t="str">
        <f>IF($C769="..0.0.0.000","",_xlfn.IFNA(VLOOKUP($C769, Parameter!$A$4:$L$5000, 12, FALSE), ""))</f>
        <v/>
      </c>
      <c r="AI769" s="39"/>
      <c r="AJ769" s="39"/>
      <c r="AK769" s="39"/>
      <c r="AL769" s="39"/>
      <c r="AM769" s="39"/>
      <c r="AN769" s="39"/>
      <c r="AO769" s="39"/>
      <c r="AP769" s="41" t="str">
        <f>IF(F769="......", "", _xlfn.IFNA(VLOOKUP(F769, Parameter2!$D$2:$E$15000, 2, FALSE), "Kode aset salah :("))</f>
        <v/>
      </c>
      <c r="AQ769" s="39"/>
      <c r="AR769" s="51"/>
      <c r="AS769" s="52"/>
      <c r="AT769" s="53">
        <f t="shared" si="308"/>
        <v>0</v>
      </c>
      <c r="AU769" s="39" t="str">
        <f t="shared" si="309"/>
        <v/>
      </c>
      <c r="AV769" s="39" t="str">
        <f t="shared" si="310"/>
        <v/>
      </c>
      <c r="AW769" s="39" t="str">
        <f t="shared" si="311"/>
        <v/>
      </c>
      <c r="AX769" s="39" t="str">
        <f t="shared" si="312"/>
        <v/>
      </c>
      <c r="AY769" s="41" t="str">
        <f>IF(G769="...", "", VLOOKUP(G769, UPB!$A$3:$B$5000, 2, FALSE))</f>
        <v/>
      </c>
      <c r="AZ769" s="84"/>
      <c r="BA769" s="76"/>
      <c r="BB769" s="65"/>
      <c r="BC769" s="65"/>
      <c r="BD769" s="54"/>
      <c r="BE769" s="65"/>
      <c r="BF769" s="65"/>
      <c r="BG769" s="65"/>
      <c r="BH769" s="65"/>
      <c r="BI769" s="65"/>
      <c r="BJ769" s="65"/>
      <c r="BK769" s="65"/>
      <c r="BL769" s="65"/>
      <c r="BM769" s="65"/>
      <c r="BN769" s="70"/>
      <c r="BO769" s="65"/>
      <c r="BP769" s="65"/>
      <c r="BQ769" s="65"/>
      <c r="BR769" s="65"/>
      <c r="BS769" s="65"/>
      <c r="BT769" s="65"/>
      <c r="BU769" s="55" t="str">
        <f>IF(AND($D769 &lt;&gt; "", $D769 &lt;&gt; $E769, $F769 &lt;&gt; "x.x.x.x.x.x.x"), VLOOKUP($E769, Parameter!$E$3:$N$5000, 9, FALSE), "")</f>
        <v/>
      </c>
      <c r="BV769" s="55" t="str">
        <f>IF(AND($D769 &lt;&gt; "", $D769 &lt;&gt; $E769, $F769 &lt;&gt; "x.x.x.x.x.x.x"), VLOOKUP($E769, Parameter!$E$3:$N$5000, 10, FALSE), "")</f>
        <v/>
      </c>
      <c r="BW769" s="55" t="str">
        <f>IF(AND($D769 &lt;&gt; "", $D769 &lt;&gt; $E769, $F769 &lt;&gt; "x.x.x.x.x.x.x"), VLOOKUP($C769, Parameter!$A$4:$L$5000, 3, FALSE), "")</f>
        <v/>
      </c>
      <c r="BX769" s="55" t="str">
        <f>IF(AND($D769 &lt;&gt; "", $D769 &lt;&gt; $E769, $F769 &lt;&gt; "x.x.x.x.x.x.x"), VLOOKUP($C769, Parameter!$A$4:$L$5000, 4, FALSE), "")</f>
        <v/>
      </c>
      <c r="BY769" s="56">
        <f t="shared" si="313"/>
        <v>0</v>
      </c>
      <c r="BZ769" s="55" t="str">
        <f t="shared" si="314"/>
        <v>Intra</v>
      </c>
      <c r="CA769" s="55" t="str">
        <f>IF($BZ769="Ekstra", Parameter3!$B$2, "")</f>
        <v/>
      </c>
      <c r="CB769" s="55" t="str">
        <f>IF($BZ769="Ekstra", Parameter3!$C$2, "")</f>
        <v/>
      </c>
      <c r="CC769" s="55" t="str">
        <f>IF($BZ769="Ekstra", VLOOKUP($E769, Parameter!$E$3:$N$5000, 9, FALSE), "")</f>
        <v/>
      </c>
      <c r="CD769" s="55" t="str">
        <f>IF($BZ769="Ekstra", VLOOKUP($E769, Parameter!$E$3:$N$5000, 10, FALSE), "")</f>
        <v/>
      </c>
      <c r="CE769" s="56">
        <f t="shared" si="315"/>
        <v>0</v>
      </c>
      <c r="CF769" s="55" t="str">
        <f t="shared" si="326"/>
        <v/>
      </c>
      <c r="CG769" s="55" t="str">
        <f t="shared" si="326"/>
        <v/>
      </c>
      <c r="CH769" s="55" t="str">
        <f t="shared" si="316"/>
        <v/>
      </c>
      <c r="CI769" s="55" t="str">
        <f>IF($F769="x.x.x.x.x.x.x", VLOOKUP($C769, Parameter!$A$4:$L$5000, 4, FALSE), "")</f>
        <v/>
      </c>
      <c r="CJ769" s="56">
        <f t="shared" si="317"/>
        <v>0</v>
      </c>
      <c r="CM769" s="4" t="str">
        <f t="shared" si="318"/>
        <v>...-...-.....</v>
      </c>
      <c r="CN769" s="57">
        <f t="shared" si="319"/>
        <v>0</v>
      </c>
      <c r="CO769" s="58">
        <f t="shared" si="320"/>
        <v>0</v>
      </c>
      <c r="CP769" s="4" t="str">
        <f t="shared" si="321"/>
        <v/>
      </c>
      <c r="CQ769" s="4" t="b">
        <f t="shared" si="322"/>
        <v>0</v>
      </c>
      <c r="CR769" s="4" t="str">
        <f t="shared" si="323"/>
        <v/>
      </c>
      <c r="CS769" s="4" t="str">
        <f t="shared" si="324"/>
        <v/>
      </c>
      <c r="CT769" s="91" t="b">
        <f t="shared" si="301"/>
        <v>0</v>
      </c>
    </row>
    <row r="770" spans="1:98" s="4" customFormat="1" x14ac:dyDescent="0.25">
      <c r="A770" s="50" t="str">
        <f t="shared" si="302"/>
        <v>...</v>
      </c>
      <c r="B770" s="50" t="str">
        <f t="shared" si="303"/>
        <v>...</v>
      </c>
      <c r="C770" s="50" t="str">
        <f t="shared" si="304"/>
        <v>.....</v>
      </c>
      <c r="D770" s="50" t="str">
        <f>IF($C770=".....","",_xlfn.IFNA(VLOOKUP($C770, Parameter!$A$4:$L$5000, 3, FALSE), ""))</f>
        <v/>
      </c>
      <c r="E770" s="50" t="str">
        <f t="shared" si="305"/>
        <v>.....</v>
      </c>
      <c r="F770" s="50" t="str">
        <f t="shared" si="306"/>
        <v>......</v>
      </c>
      <c r="G770" s="50" t="str">
        <f t="shared" si="307"/>
        <v>...</v>
      </c>
      <c r="H770" s="40">
        <f>IF(E770=".....", 0, _xlfn.IFNA(VLOOKUP($E770, Parameter2!$A$2:$C$5000, 3, FALSE), 0))</f>
        <v>0</v>
      </c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18" t="str">
        <f>IF(C770=".....","",_xlfn.IFNA(VLOOKUP($C770, Parameter!$A$4:$B$5000, 2, FALSE), "Kode belanja salah :("))</f>
        <v/>
      </c>
      <c r="X770" s="35"/>
      <c r="Y770" s="121"/>
      <c r="Z770" s="17"/>
      <c r="AA770" s="20"/>
      <c r="AB770" s="41" t="str">
        <f>IF($C770=".....","",VLOOKUP($C770, Parameter!$A$4:$L$5000, 6, FALSE))</f>
        <v/>
      </c>
      <c r="AC770" s="41" t="str">
        <f>IF($C770=".....","",VLOOKUP($C770, Parameter!$A$4:$L$5000, 7, FALSE))</f>
        <v/>
      </c>
      <c r="AD770" s="41" t="str">
        <f>IF($C770=".....","",VLOOKUP($C770, Parameter!$A$4:$L$5000, 8, FALSE))</f>
        <v/>
      </c>
      <c r="AE770" s="41" t="str">
        <f>IF($C770=".....","",VLOOKUP($C770, Parameter!$A$4:$L$5000, 9, FALSE))</f>
        <v/>
      </c>
      <c r="AF770" s="41" t="str">
        <f>IF($C770=".....","",VLOOKUP($C770, Parameter!$A$4:$L$5000, 10, FALSE))</f>
        <v/>
      </c>
      <c r="AG770" s="41" t="str">
        <f>IF($C770=".....","",VLOOKUP($C770, Parameter!$A$4:$L$5000, 11, FALSE))</f>
        <v/>
      </c>
      <c r="AH770" s="41" t="str">
        <f>IF($C770="..0.0.0.000","",_xlfn.IFNA(VLOOKUP($C770, Parameter!$A$4:$L$5000, 12, FALSE), ""))</f>
        <v/>
      </c>
      <c r="AI770" s="39"/>
      <c r="AJ770" s="39"/>
      <c r="AK770" s="39"/>
      <c r="AL770" s="39"/>
      <c r="AM770" s="39"/>
      <c r="AN770" s="39"/>
      <c r="AO770" s="39"/>
      <c r="AP770" s="41" t="str">
        <f>IF(F770="......", "", _xlfn.IFNA(VLOOKUP(F770, Parameter2!$D$2:$E$15000, 2, FALSE), "Kode aset salah :("))</f>
        <v/>
      </c>
      <c r="AQ770" s="39"/>
      <c r="AR770" s="51"/>
      <c r="AS770" s="52"/>
      <c r="AT770" s="53">
        <f t="shared" si="308"/>
        <v>0</v>
      </c>
      <c r="AU770" s="39" t="str">
        <f t="shared" si="309"/>
        <v/>
      </c>
      <c r="AV770" s="39" t="str">
        <f t="shared" si="310"/>
        <v/>
      </c>
      <c r="AW770" s="39" t="str">
        <f t="shared" si="311"/>
        <v/>
      </c>
      <c r="AX770" s="39" t="str">
        <f t="shared" si="312"/>
        <v/>
      </c>
      <c r="AY770" s="41" t="str">
        <f>IF(G770="...", "", VLOOKUP(G770, UPB!$A$3:$B$5000, 2, FALSE))</f>
        <v/>
      </c>
      <c r="AZ770" s="84"/>
      <c r="BA770" s="76"/>
      <c r="BB770" s="65"/>
      <c r="BC770" s="65"/>
      <c r="BD770" s="54"/>
      <c r="BE770" s="65"/>
      <c r="BF770" s="65"/>
      <c r="BG770" s="65"/>
      <c r="BH770" s="65"/>
      <c r="BI770" s="65"/>
      <c r="BJ770" s="65"/>
      <c r="BK770" s="65"/>
      <c r="BL770" s="65"/>
      <c r="BM770" s="65"/>
      <c r="BN770" s="70"/>
      <c r="BO770" s="65"/>
      <c r="BP770" s="65"/>
      <c r="BQ770" s="65"/>
      <c r="BR770" s="65"/>
      <c r="BS770" s="65"/>
      <c r="BT770" s="65"/>
      <c r="BU770" s="55" t="str">
        <f>IF(AND($D770 &lt;&gt; "", $D770 &lt;&gt; $E770, $F770 &lt;&gt; "x.x.x.x.x.x.x"), VLOOKUP($E770, Parameter!$E$3:$N$5000, 9, FALSE), "")</f>
        <v/>
      </c>
      <c r="BV770" s="55" t="str">
        <f>IF(AND($D770 &lt;&gt; "", $D770 &lt;&gt; $E770, $F770 &lt;&gt; "x.x.x.x.x.x.x"), VLOOKUP($E770, Parameter!$E$3:$N$5000, 10, FALSE), "")</f>
        <v/>
      </c>
      <c r="BW770" s="55" t="str">
        <f>IF(AND($D770 &lt;&gt; "", $D770 &lt;&gt; $E770, $F770 &lt;&gt; "x.x.x.x.x.x.x"), VLOOKUP($C770, Parameter!$A$4:$L$5000, 3, FALSE), "")</f>
        <v/>
      </c>
      <c r="BX770" s="55" t="str">
        <f>IF(AND($D770 &lt;&gt; "", $D770 &lt;&gt; $E770, $F770 &lt;&gt; "x.x.x.x.x.x.x"), VLOOKUP($C770, Parameter!$A$4:$L$5000, 4, FALSE), "")</f>
        <v/>
      </c>
      <c r="BY770" s="56">
        <f t="shared" si="313"/>
        <v>0</v>
      </c>
      <c r="BZ770" s="55" t="str">
        <f t="shared" si="314"/>
        <v>Intra</v>
      </c>
      <c r="CA770" s="55" t="str">
        <f>IF($BZ770="Ekstra", Parameter3!$B$2, "")</f>
        <v/>
      </c>
      <c r="CB770" s="55" t="str">
        <f>IF($BZ770="Ekstra", Parameter3!$C$2, "")</f>
        <v/>
      </c>
      <c r="CC770" s="55" t="str">
        <f>IF($BZ770="Ekstra", VLOOKUP($E770, Parameter!$E$3:$N$5000, 9, FALSE), "")</f>
        <v/>
      </c>
      <c r="CD770" s="55" t="str">
        <f>IF($BZ770="Ekstra", VLOOKUP($E770, Parameter!$E$3:$N$5000, 10, FALSE), "")</f>
        <v/>
      </c>
      <c r="CE770" s="56">
        <f t="shared" si="315"/>
        <v>0</v>
      </c>
      <c r="CF770" s="55" t="str">
        <f t="shared" si="326"/>
        <v/>
      </c>
      <c r="CG770" s="55" t="str">
        <f t="shared" si="326"/>
        <v/>
      </c>
      <c r="CH770" s="55" t="str">
        <f t="shared" si="316"/>
        <v/>
      </c>
      <c r="CI770" s="55" t="str">
        <f>IF($F770="x.x.x.x.x.x.x", VLOOKUP($C770, Parameter!$A$4:$L$5000, 4, FALSE), "")</f>
        <v/>
      </c>
      <c r="CJ770" s="56">
        <f t="shared" si="317"/>
        <v>0</v>
      </c>
      <c r="CM770" s="4" t="str">
        <f t="shared" si="318"/>
        <v>...-...-.....</v>
      </c>
      <c r="CN770" s="57">
        <f t="shared" si="319"/>
        <v>0</v>
      </c>
      <c r="CO770" s="58">
        <f t="shared" si="320"/>
        <v>0</v>
      </c>
      <c r="CP770" s="4" t="str">
        <f t="shared" si="321"/>
        <v/>
      </c>
      <c r="CQ770" s="4" t="b">
        <f t="shared" si="322"/>
        <v>0</v>
      </c>
      <c r="CR770" s="4" t="str">
        <f t="shared" si="323"/>
        <v/>
      </c>
      <c r="CS770" s="4" t="str">
        <f t="shared" si="324"/>
        <v/>
      </c>
      <c r="CT770" s="91" t="b">
        <f t="shared" si="301"/>
        <v>0</v>
      </c>
    </row>
    <row r="771" spans="1:98" s="4" customFormat="1" x14ac:dyDescent="0.25">
      <c r="A771" s="50" t="str">
        <f t="shared" si="302"/>
        <v>...</v>
      </c>
      <c r="B771" s="50" t="str">
        <f t="shared" si="303"/>
        <v>...</v>
      </c>
      <c r="C771" s="50" t="str">
        <f t="shared" si="304"/>
        <v>.....</v>
      </c>
      <c r="D771" s="50" t="str">
        <f>IF($C771=".....","",_xlfn.IFNA(VLOOKUP($C771, Parameter!$A$4:$L$5000, 3, FALSE), ""))</f>
        <v/>
      </c>
      <c r="E771" s="50" t="str">
        <f t="shared" si="305"/>
        <v>.....</v>
      </c>
      <c r="F771" s="50" t="str">
        <f t="shared" si="306"/>
        <v>......</v>
      </c>
      <c r="G771" s="50" t="str">
        <f t="shared" si="307"/>
        <v>...</v>
      </c>
      <c r="H771" s="40">
        <f>IF(E771=".....", 0, _xlfn.IFNA(VLOOKUP($E771, Parameter2!$A$2:$C$5000, 3, FALSE), 0))</f>
        <v>0</v>
      </c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18" t="str">
        <f>IF(C771=".....","",_xlfn.IFNA(VLOOKUP($C771, Parameter!$A$4:$B$5000, 2, FALSE), "Kode belanja salah :("))</f>
        <v/>
      </c>
      <c r="X771" s="35"/>
      <c r="Y771" s="121"/>
      <c r="Z771" s="17"/>
      <c r="AA771" s="20"/>
      <c r="AB771" s="41" t="str">
        <f>IF($C771=".....","",VLOOKUP($C771, Parameter!$A$4:$L$5000, 6, FALSE))</f>
        <v/>
      </c>
      <c r="AC771" s="41" t="str">
        <f>IF($C771=".....","",VLOOKUP($C771, Parameter!$A$4:$L$5000, 7, FALSE))</f>
        <v/>
      </c>
      <c r="AD771" s="41" t="str">
        <f>IF($C771=".....","",VLOOKUP($C771, Parameter!$A$4:$L$5000, 8, FALSE))</f>
        <v/>
      </c>
      <c r="AE771" s="41" t="str">
        <f>IF($C771=".....","",VLOOKUP($C771, Parameter!$A$4:$L$5000, 9, FALSE))</f>
        <v/>
      </c>
      <c r="AF771" s="41" t="str">
        <f>IF($C771=".....","",VLOOKUP($C771, Parameter!$A$4:$L$5000, 10, FALSE))</f>
        <v/>
      </c>
      <c r="AG771" s="41" t="str">
        <f>IF($C771=".....","",VLOOKUP($C771, Parameter!$A$4:$L$5000, 11, FALSE))</f>
        <v/>
      </c>
      <c r="AH771" s="41" t="str">
        <f>IF($C771="..0.0.0.000","",_xlfn.IFNA(VLOOKUP($C771, Parameter!$A$4:$L$5000, 12, FALSE), ""))</f>
        <v/>
      </c>
      <c r="AI771" s="39"/>
      <c r="AJ771" s="39"/>
      <c r="AK771" s="39"/>
      <c r="AL771" s="39"/>
      <c r="AM771" s="39"/>
      <c r="AN771" s="39"/>
      <c r="AO771" s="39"/>
      <c r="AP771" s="41" t="str">
        <f>IF(F771="......", "", _xlfn.IFNA(VLOOKUP(F771, Parameter2!$D$2:$E$15000, 2, FALSE), "Kode aset salah :("))</f>
        <v/>
      </c>
      <c r="AQ771" s="39"/>
      <c r="AR771" s="51"/>
      <c r="AS771" s="52"/>
      <c r="AT771" s="53">
        <f t="shared" si="308"/>
        <v>0</v>
      </c>
      <c r="AU771" s="39" t="str">
        <f t="shared" si="309"/>
        <v/>
      </c>
      <c r="AV771" s="39" t="str">
        <f t="shared" si="310"/>
        <v/>
      </c>
      <c r="AW771" s="39" t="str">
        <f t="shared" si="311"/>
        <v/>
      </c>
      <c r="AX771" s="39" t="str">
        <f t="shared" si="312"/>
        <v/>
      </c>
      <c r="AY771" s="41" t="str">
        <f>IF(G771="...", "", VLOOKUP(G771, UPB!$A$3:$B$5000, 2, FALSE))</f>
        <v/>
      </c>
      <c r="AZ771" s="84"/>
      <c r="BA771" s="76"/>
      <c r="BB771" s="65"/>
      <c r="BC771" s="65"/>
      <c r="BD771" s="54"/>
      <c r="BE771" s="65"/>
      <c r="BF771" s="65"/>
      <c r="BG771" s="65"/>
      <c r="BH771" s="65"/>
      <c r="BI771" s="65"/>
      <c r="BJ771" s="65"/>
      <c r="BK771" s="65"/>
      <c r="BL771" s="65"/>
      <c r="BM771" s="65"/>
      <c r="BN771" s="70"/>
      <c r="BO771" s="65"/>
      <c r="BP771" s="65"/>
      <c r="BQ771" s="65"/>
      <c r="BR771" s="65"/>
      <c r="BS771" s="65"/>
      <c r="BT771" s="65"/>
      <c r="BU771" s="55" t="str">
        <f>IF(AND($D771 &lt;&gt; "", $D771 &lt;&gt; $E771, $F771 &lt;&gt; "x.x.x.x.x.x.x"), VLOOKUP($E771, Parameter!$E$3:$N$5000, 9, FALSE), "")</f>
        <v/>
      </c>
      <c r="BV771" s="55" t="str">
        <f>IF(AND($D771 &lt;&gt; "", $D771 &lt;&gt; $E771, $F771 &lt;&gt; "x.x.x.x.x.x.x"), VLOOKUP($E771, Parameter!$E$3:$N$5000, 10, FALSE), "")</f>
        <v/>
      </c>
      <c r="BW771" s="55" t="str">
        <f>IF(AND($D771 &lt;&gt; "", $D771 &lt;&gt; $E771, $F771 &lt;&gt; "x.x.x.x.x.x.x"), VLOOKUP($C771, Parameter!$A$4:$L$5000, 3, FALSE), "")</f>
        <v/>
      </c>
      <c r="BX771" s="55" t="str">
        <f>IF(AND($D771 &lt;&gt; "", $D771 &lt;&gt; $E771, $F771 &lt;&gt; "x.x.x.x.x.x.x"), VLOOKUP($C771, Parameter!$A$4:$L$5000, 4, FALSE), "")</f>
        <v/>
      </c>
      <c r="BY771" s="56">
        <f t="shared" si="313"/>
        <v>0</v>
      </c>
      <c r="BZ771" s="55" t="str">
        <f t="shared" si="314"/>
        <v>Intra</v>
      </c>
      <c r="CA771" s="55" t="str">
        <f>IF($BZ771="Ekstra", Parameter3!$B$2, "")</f>
        <v/>
      </c>
      <c r="CB771" s="55" t="str">
        <f>IF($BZ771="Ekstra", Parameter3!$C$2, "")</f>
        <v/>
      </c>
      <c r="CC771" s="55" t="str">
        <f>IF($BZ771="Ekstra", VLOOKUP($E771, Parameter!$E$3:$N$5000, 9, FALSE), "")</f>
        <v/>
      </c>
      <c r="CD771" s="55" t="str">
        <f>IF($BZ771="Ekstra", VLOOKUP($E771, Parameter!$E$3:$N$5000, 10, FALSE), "")</f>
        <v/>
      </c>
      <c r="CE771" s="56">
        <f t="shared" si="315"/>
        <v>0</v>
      </c>
      <c r="CF771" s="55" t="str">
        <f t="shared" si="326"/>
        <v/>
      </c>
      <c r="CG771" s="55" t="str">
        <f t="shared" si="326"/>
        <v/>
      </c>
      <c r="CH771" s="55" t="str">
        <f t="shared" si="316"/>
        <v/>
      </c>
      <c r="CI771" s="55" t="str">
        <f>IF($F771="x.x.x.x.x.x.x", VLOOKUP($C771, Parameter!$A$4:$L$5000, 4, FALSE), "")</f>
        <v/>
      </c>
      <c r="CJ771" s="56">
        <f t="shared" si="317"/>
        <v>0</v>
      </c>
      <c r="CM771" s="4" t="str">
        <f t="shared" si="318"/>
        <v>...-...-.....</v>
      </c>
      <c r="CN771" s="57">
        <f t="shared" si="319"/>
        <v>0</v>
      </c>
      <c r="CO771" s="58">
        <f t="shared" si="320"/>
        <v>0</v>
      </c>
      <c r="CP771" s="4" t="str">
        <f t="shared" si="321"/>
        <v/>
      </c>
      <c r="CQ771" s="4" t="b">
        <f t="shared" si="322"/>
        <v>0</v>
      </c>
      <c r="CR771" s="4" t="str">
        <f t="shared" si="323"/>
        <v/>
      </c>
      <c r="CS771" s="4" t="str">
        <f t="shared" si="324"/>
        <v/>
      </c>
      <c r="CT771" s="91" t="b">
        <f t="shared" si="301"/>
        <v>0</v>
      </c>
    </row>
    <row r="772" spans="1:98" s="4" customFormat="1" x14ac:dyDescent="0.25">
      <c r="A772" s="50" t="str">
        <f t="shared" si="302"/>
        <v>...</v>
      </c>
      <c r="B772" s="50" t="str">
        <f t="shared" si="303"/>
        <v>...</v>
      </c>
      <c r="C772" s="50" t="str">
        <f t="shared" si="304"/>
        <v>.....</v>
      </c>
      <c r="D772" s="50" t="str">
        <f>IF($C772=".....","",_xlfn.IFNA(VLOOKUP($C772, Parameter!$A$4:$L$5000, 3, FALSE), ""))</f>
        <v/>
      </c>
      <c r="E772" s="50" t="str">
        <f t="shared" si="305"/>
        <v>.....</v>
      </c>
      <c r="F772" s="50" t="str">
        <f t="shared" si="306"/>
        <v>......</v>
      </c>
      <c r="G772" s="50" t="str">
        <f t="shared" si="307"/>
        <v>...</v>
      </c>
      <c r="H772" s="40">
        <f>IF(E772=".....", 0, _xlfn.IFNA(VLOOKUP($E772, Parameter2!$A$2:$C$5000, 3, FALSE), 0))</f>
        <v>0</v>
      </c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18" t="str">
        <f>IF(C772=".....","",_xlfn.IFNA(VLOOKUP($C772, Parameter!$A$4:$B$5000, 2, FALSE), "Kode belanja salah :("))</f>
        <v/>
      </c>
      <c r="X772" s="35"/>
      <c r="Y772" s="121"/>
      <c r="Z772" s="17"/>
      <c r="AA772" s="20"/>
      <c r="AB772" s="41" t="str">
        <f>IF($C772=".....","",VLOOKUP($C772, Parameter!$A$4:$L$5000, 6, FALSE))</f>
        <v/>
      </c>
      <c r="AC772" s="41" t="str">
        <f>IF($C772=".....","",VLOOKUP($C772, Parameter!$A$4:$L$5000, 7, FALSE))</f>
        <v/>
      </c>
      <c r="AD772" s="41" t="str">
        <f>IF($C772=".....","",VLOOKUP($C772, Parameter!$A$4:$L$5000, 8, FALSE))</f>
        <v/>
      </c>
      <c r="AE772" s="41" t="str">
        <f>IF($C772=".....","",VLOOKUP($C772, Parameter!$A$4:$L$5000, 9, FALSE))</f>
        <v/>
      </c>
      <c r="AF772" s="41" t="str">
        <f>IF($C772=".....","",VLOOKUP($C772, Parameter!$A$4:$L$5000, 10, FALSE))</f>
        <v/>
      </c>
      <c r="AG772" s="41" t="str">
        <f>IF($C772=".....","",VLOOKUP($C772, Parameter!$A$4:$L$5000, 11, FALSE))</f>
        <v/>
      </c>
      <c r="AH772" s="41" t="str">
        <f>IF($C772="..0.0.0.000","",_xlfn.IFNA(VLOOKUP($C772, Parameter!$A$4:$L$5000, 12, FALSE), ""))</f>
        <v/>
      </c>
      <c r="AI772" s="39"/>
      <c r="AJ772" s="39"/>
      <c r="AK772" s="39"/>
      <c r="AL772" s="39"/>
      <c r="AM772" s="39"/>
      <c r="AN772" s="39"/>
      <c r="AO772" s="39"/>
      <c r="AP772" s="41" t="str">
        <f>IF(F772="......", "", _xlfn.IFNA(VLOOKUP(F772, Parameter2!$D$2:$E$15000, 2, FALSE), "Kode aset salah :("))</f>
        <v/>
      </c>
      <c r="AQ772" s="39"/>
      <c r="AR772" s="51"/>
      <c r="AS772" s="52"/>
      <c r="AT772" s="53">
        <f t="shared" si="308"/>
        <v>0</v>
      </c>
      <c r="AU772" s="39" t="str">
        <f t="shared" si="309"/>
        <v/>
      </c>
      <c r="AV772" s="39" t="str">
        <f t="shared" si="310"/>
        <v/>
      </c>
      <c r="AW772" s="39" t="str">
        <f t="shared" si="311"/>
        <v/>
      </c>
      <c r="AX772" s="39" t="str">
        <f t="shared" si="312"/>
        <v/>
      </c>
      <c r="AY772" s="41" t="str">
        <f>IF(G772="...", "", VLOOKUP(G772, UPB!$A$3:$B$5000, 2, FALSE))</f>
        <v/>
      </c>
      <c r="AZ772" s="84"/>
      <c r="BA772" s="76"/>
      <c r="BB772" s="65"/>
      <c r="BC772" s="65"/>
      <c r="BD772" s="54"/>
      <c r="BE772" s="65"/>
      <c r="BF772" s="65"/>
      <c r="BG772" s="65"/>
      <c r="BH772" s="65"/>
      <c r="BI772" s="65"/>
      <c r="BJ772" s="65"/>
      <c r="BK772" s="65"/>
      <c r="BL772" s="65"/>
      <c r="BM772" s="65"/>
      <c r="BN772" s="70"/>
      <c r="BO772" s="65"/>
      <c r="BP772" s="65"/>
      <c r="BQ772" s="65"/>
      <c r="BR772" s="65"/>
      <c r="BS772" s="65"/>
      <c r="BT772" s="65"/>
      <c r="BU772" s="55" t="str">
        <f>IF(AND($D772 &lt;&gt; "", $D772 &lt;&gt; $E772, $F772 &lt;&gt; "x.x.x.x.x.x.x"), VLOOKUP($E772, Parameter!$E$3:$N$5000, 9, FALSE), "")</f>
        <v/>
      </c>
      <c r="BV772" s="55" t="str">
        <f>IF(AND($D772 &lt;&gt; "", $D772 &lt;&gt; $E772, $F772 &lt;&gt; "x.x.x.x.x.x.x"), VLOOKUP($E772, Parameter!$E$3:$N$5000, 10, FALSE), "")</f>
        <v/>
      </c>
      <c r="BW772" s="55" t="str">
        <f>IF(AND($D772 &lt;&gt; "", $D772 &lt;&gt; $E772, $F772 &lt;&gt; "x.x.x.x.x.x.x"), VLOOKUP($C772, Parameter!$A$4:$L$5000, 3, FALSE), "")</f>
        <v/>
      </c>
      <c r="BX772" s="55" t="str">
        <f>IF(AND($D772 &lt;&gt; "", $D772 &lt;&gt; $E772, $F772 &lt;&gt; "x.x.x.x.x.x.x"), VLOOKUP($C772, Parameter!$A$4:$L$5000, 4, FALSE), "")</f>
        <v/>
      </c>
      <c r="BY772" s="56">
        <f t="shared" si="313"/>
        <v>0</v>
      </c>
      <c r="BZ772" s="55" t="str">
        <f t="shared" si="314"/>
        <v>Intra</v>
      </c>
      <c r="CA772" s="55" t="str">
        <f>IF($BZ772="Ekstra", Parameter3!$B$2, "")</f>
        <v/>
      </c>
      <c r="CB772" s="55" t="str">
        <f>IF($BZ772="Ekstra", Parameter3!$C$2, "")</f>
        <v/>
      </c>
      <c r="CC772" s="55" t="str">
        <f>IF($BZ772="Ekstra", VLOOKUP($E772, Parameter!$E$3:$N$5000, 9, FALSE), "")</f>
        <v/>
      </c>
      <c r="CD772" s="55" t="str">
        <f>IF($BZ772="Ekstra", VLOOKUP($E772, Parameter!$E$3:$N$5000, 10, FALSE), "")</f>
        <v/>
      </c>
      <c r="CE772" s="56">
        <f t="shared" si="315"/>
        <v>0</v>
      </c>
      <c r="CF772" s="55" t="str">
        <f t="shared" ref="CF772:CG791" si="327">IF($F772="x.x.x.x.x.x.x", "x.x.x.x.x.x", "")</f>
        <v/>
      </c>
      <c r="CG772" s="55" t="str">
        <f t="shared" si="327"/>
        <v/>
      </c>
      <c r="CH772" s="55" t="str">
        <f t="shared" si="316"/>
        <v/>
      </c>
      <c r="CI772" s="55" t="str">
        <f>IF($F772="x.x.x.x.x.x.x", VLOOKUP($C772, Parameter!$A$4:$L$5000, 4, FALSE), "")</f>
        <v/>
      </c>
      <c r="CJ772" s="56">
        <f t="shared" si="317"/>
        <v>0</v>
      </c>
      <c r="CM772" s="4" t="str">
        <f t="shared" si="318"/>
        <v>...-...-.....</v>
      </c>
      <c r="CN772" s="57">
        <f t="shared" si="319"/>
        <v>0</v>
      </c>
      <c r="CO772" s="58">
        <f t="shared" si="320"/>
        <v>0</v>
      </c>
      <c r="CP772" s="4" t="str">
        <f t="shared" si="321"/>
        <v/>
      </c>
      <c r="CQ772" s="4" t="b">
        <f t="shared" si="322"/>
        <v>0</v>
      </c>
      <c r="CR772" s="4" t="str">
        <f t="shared" si="323"/>
        <v/>
      </c>
      <c r="CS772" s="4" t="str">
        <f t="shared" si="324"/>
        <v/>
      </c>
      <c r="CT772" s="91" t="b">
        <f t="shared" si="301"/>
        <v>0</v>
      </c>
    </row>
    <row r="773" spans="1:98" s="4" customFormat="1" x14ac:dyDescent="0.25">
      <c r="A773" s="50" t="str">
        <f t="shared" si="302"/>
        <v>...</v>
      </c>
      <c r="B773" s="50" t="str">
        <f t="shared" si="303"/>
        <v>...</v>
      </c>
      <c r="C773" s="50" t="str">
        <f t="shared" si="304"/>
        <v>.....</v>
      </c>
      <c r="D773" s="50" t="str">
        <f>IF($C773=".....","",_xlfn.IFNA(VLOOKUP($C773, Parameter!$A$4:$L$5000, 3, FALSE), ""))</f>
        <v/>
      </c>
      <c r="E773" s="50" t="str">
        <f t="shared" si="305"/>
        <v>.....</v>
      </c>
      <c r="F773" s="50" t="str">
        <f t="shared" si="306"/>
        <v>......</v>
      </c>
      <c r="G773" s="50" t="str">
        <f t="shared" si="307"/>
        <v>...</v>
      </c>
      <c r="H773" s="40">
        <f>IF(E773=".....", 0, _xlfn.IFNA(VLOOKUP($E773, Parameter2!$A$2:$C$5000, 3, FALSE), 0))</f>
        <v>0</v>
      </c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18" t="str">
        <f>IF(C773=".....","",_xlfn.IFNA(VLOOKUP($C773, Parameter!$A$4:$B$5000, 2, FALSE), "Kode belanja salah :("))</f>
        <v/>
      </c>
      <c r="X773" s="35"/>
      <c r="Y773" s="121"/>
      <c r="Z773" s="17"/>
      <c r="AA773" s="20"/>
      <c r="AB773" s="41" t="str">
        <f>IF($C773=".....","",VLOOKUP($C773, Parameter!$A$4:$L$5000, 6, FALSE))</f>
        <v/>
      </c>
      <c r="AC773" s="41" t="str">
        <f>IF($C773=".....","",VLOOKUP($C773, Parameter!$A$4:$L$5000, 7, FALSE))</f>
        <v/>
      </c>
      <c r="AD773" s="41" t="str">
        <f>IF($C773=".....","",VLOOKUP($C773, Parameter!$A$4:$L$5000, 8, FALSE))</f>
        <v/>
      </c>
      <c r="AE773" s="41" t="str">
        <f>IF($C773=".....","",VLOOKUP($C773, Parameter!$A$4:$L$5000, 9, FALSE))</f>
        <v/>
      </c>
      <c r="AF773" s="41" t="str">
        <f>IF($C773=".....","",VLOOKUP($C773, Parameter!$A$4:$L$5000, 10, FALSE))</f>
        <v/>
      </c>
      <c r="AG773" s="41" t="str">
        <f>IF($C773=".....","",VLOOKUP($C773, Parameter!$A$4:$L$5000, 11, FALSE))</f>
        <v/>
      </c>
      <c r="AH773" s="41" t="str">
        <f>IF($C773="..0.0.0.000","",_xlfn.IFNA(VLOOKUP($C773, Parameter!$A$4:$L$5000, 12, FALSE), ""))</f>
        <v/>
      </c>
      <c r="AI773" s="39"/>
      <c r="AJ773" s="39"/>
      <c r="AK773" s="39"/>
      <c r="AL773" s="39"/>
      <c r="AM773" s="39"/>
      <c r="AN773" s="39"/>
      <c r="AO773" s="39"/>
      <c r="AP773" s="41" t="str">
        <f>IF(F773="......", "", _xlfn.IFNA(VLOOKUP(F773, Parameter2!$D$2:$E$15000, 2, FALSE), "Kode aset salah :("))</f>
        <v/>
      </c>
      <c r="AQ773" s="39"/>
      <c r="AR773" s="51"/>
      <c r="AS773" s="52"/>
      <c r="AT773" s="53">
        <f t="shared" si="308"/>
        <v>0</v>
      </c>
      <c r="AU773" s="39" t="str">
        <f t="shared" si="309"/>
        <v/>
      </c>
      <c r="AV773" s="39" t="str">
        <f t="shared" si="310"/>
        <v/>
      </c>
      <c r="AW773" s="39" t="str">
        <f t="shared" si="311"/>
        <v/>
      </c>
      <c r="AX773" s="39" t="str">
        <f t="shared" si="312"/>
        <v/>
      </c>
      <c r="AY773" s="41" t="str">
        <f>IF(G773="...", "", VLOOKUP(G773, UPB!$A$3:$B$5000, 2, FALSE))</f>
        <v/>
      </c>
      <c r="AZ773" s="84"/>
      <c r="BA773" s="76"/>
      <c r="BB773" s="65"/>
      <c r="BC773" s="65"/>
      <c r="BD773" s="54"/>
      <c r="BE773" s="65"/>
      <c r="BF773" s="65"/>
      <c r="BG773" s="65"/>
      <c r="BH773" s="65"/>
      <c r="BI773" s="65"/>
      <c r="BJ773" s="65"/>
      <c r="BK773" s="65"/>
      <c r="BL773" s="65"/>
      <c r="BM773" s="65"/>
      <c r="BN773" s="70"/>
      <c r="BO773" s="65"/>
      <c r="BP773" s="65"/>
      <c r="BQ773" s="65"/>
      <c r="BR773" s="65"/>
      <c r="BS773" s="65"/>
      <c r="BT773" s="65"/>
      <c r="BU773" s="55" t="str">
        <f>IF(AND($D773 &lt;&gt; "", $D773 &lt;&gt; $E773, $F773 &lt;&gt; "x.x.x.x.x.x.x"), VLOOKUP($E773, Parameter!$E$3:$N$5000, 9, FALSE), "")</f>
        <v/>
      </c>
      <c r="BV773" s="55" t="str">
        <f>IF(AND($D773 &lt;&gt; "", $D773 &lt;&gt; $E773, $F773 &lt;&gt; "x.x.x.x.x.x.x"), VLOOKUP($E773, Parameter!$E$3:$N$5000, 10, FALSE), "")</f>
        <v/>
      </c>
      <c r="BW773" s="55" t="str">
        <f>IF(AND($D773 &lt;&gt; "", $D773 &lt;&gt; $E773, $F773 &lt;&gt; "x.x.x.x.x.x.x"), VLOOKUP($C773, Parameter!$A$4:$L$5000, 3, FALSE), "")</f>
        <v/>
      </c>
      <c r="BX773" s="55" t="str">
        <f>IF(AND($D773 &lt;&gt; "", $D773 &lt;&gt; $E773, $F773 &lt;&gt; "x.x.x.x.x.x.x"), VLOOKUP($C773, Parameter!$A$4:$L$5000, 4, FALSE), "")</f>
        <v/>
      </c>
      <c r="BY773" s="56">
        <f t="shared" si="313"/>
        <v>0</v>
      </c>
      <c r="BZ773" s="55" t="str">
        <f t="shared" si="314"/>
        <v>Intra</v>
      </c>
      <c r="CA773" s="55" t="str">
        <f>IF($BZ773="Ekstra", Parameter3!$B$2, "")</f>
        <v/>
      </c>
      <c r="CB773" s="55" t="str">
        <f>IF($BZ773="Ekstra", Parameter3!$C$2, "")</f>
        <v/>
      </c>
      <c r="CC773" s="55" t="str">
        <f>IF($BZ773="Ekstra", VLOOKUP($E773, Parameter!$E$3:$N$5000, 9, FALSE), "")</f>
        <v/>
      </c>
      <c r="CD773" s="55" t="str">
        <f>IF($BZ773="Ekstra", VLOOKUP($E773, Parameter!$E$3:$N$5000, 10, FALSE), "")</f>
        <v/>
      </c>
      <c r="CE773" s="56">
        <f t="shared" si="315"/>
        <v>0</v>
      </c>
      <c r="CF773" s="55" t="str">
        <f t="shared" si="327"/>
        <v/>
      </c>
      <c r="CG773" s="55" t="str">
        <f t="shared" si="327"/>
        <v/>
      </c>
      <c r="CH773" s="55" t="str">
        <f t="shared" si="316"/>
        <v/>
      </c>
      <c r="CI773" s="55" t="str">
        <f>IF($F773="x.x.x.x.x.x.x", VLOOKUP($C773, Parameter!$A$4:$L$5000, 4, FALSE), "")</f>
        <v/>
      </c>
      <c r="CJ773" s="56">
        <f t="shared" si="317"/>
        <v>0</v>
      </c>
      <c r="CM773" s="4" t="str">
        <f t="shared" si="318"/>
        <v>...-...-.....</v>
      </c>
      <c r="CN773" s="57">
        <f t="shared" si="319"/>
        <v>0</v>
      </c>
      <c r="CO773" s="58">
        <f t="shared" si="320"/>
        <v>0</v>
      </c>
      <c r="CP773" s="4" t="str">
        <f t="shared" si="321"/>
        <v/>
      </c>
      <c r="CQ773" s="4" t="b">
        <f t="shared" si="322"/>
        <v>0</v>
      </c>
      <c r="CR773" s="4" t="str">
        <f t="shared" si="323"/>
        <v/>
      </c>
      <c r="CS773" s="4" t="str">
        <f t="shared" si="324"/>
        <v/>
      </c>
      <c r="CT773" s="91" t="b">
        <f t="shared" si="301"/>
        <v>0</v>
      </c>
    </row>
    <row r="774" spans="1:98" s="4" customFormat="1" x14ac:dyDescent="0.25">
      <c r="A774" s="50" t="str">
        <f t="shared" si="302"/>
        <v>...</v>
      </c>
      <c r="B774" s="50" t="str">
        <f t="shared" si="303"/>
        <v>...</v>
      </c>
      <c r="C774" s="50" t="str">
        <f t="shared" si="304"/>
        <v>.....</v>
      </c>
      <c r="D774" s="50" t="str">
        <f>IF($C774=".....","",_xlfn.IFNA(VLOOKUP($C774, Parameter!$A$4:$L$5000, 3, FALSE), ""))</f>
        <v/>
      </c>
      <c r="E774" s="50" t="str">
        <f t="shared" si="305"/>
        <v>.....</v>
      </c>
      <c r="F774" s="50" t="str">
        <f t="shared" si="306"/>
        <v>......</v>
      </c>
      <c r="G774" s="50" t="str">
        <f t="shared" si="307"/>
        <v>...</v>
      </c>
      <c r="H774" s="40">
        <f>IF(E774=".....", 0, _xlfn.IFNA(VLOOKUP($E774, Parameter2!$A$2:$C$5000, 3, FALSE), 0))</f>
        <v>0</v>
      </c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18" t="str">
        <f>IF(C774=".....","",_xlfn.IFNA(VLOOKUP($C774, Parameter!$A$4:$B$5000, 2, FALSE), "Kode belanja salah :("))</f>
        <v/>
      </c>
      <c r="X774" s="35"/>
      <c r="Y774" s="121"/>
      <c r="Z774" s="17"/>
      <c r="AA774" s="20"/>
      <c r="AB774" s="41" t="str">
        <f>IF($C774=".....","",VLOOKUP($C774, Parameter!$A$4:$L$5000, 6, FALSE))</f>
        <v/>
      </c>
      <c r="AC774" s="41" t="str">
        <f>IF($C774=".....","",VLOOKUP($C774, Parameter!$A$4:$L$5000, 7, FALSE))</f>
        <v/>
      </c>
      <c r="AD774" s="41" t="str">
        <f>IF($C774=".....","",VLOOKUP($C774, Parameter!$A$4:$L$5000, 8, FALSE))</f>
        <v/>
      </c>
      <c r="AE774" s="41" t="str">
        <f>IF($C774=".....","",VLOOKUP($C774, Parameter!$A$4:$L$5000, 9, FALSE))</f>
        <v/>
      </c>
      <c r="AF774" s="41" t="str">
        <f>IF($C774=".....","",VLOOKUP($C774, Parameter!$A$4:$L$5000, 10, FALSE))</f>
        <v/>
      </c>
      <c r="AG774" s="41" t="str">
        <f>IF($C774=".....","",VLOOKUP($C774, Parameter!$A$4:$L$5000, 11, FALSE))</f>
        <v/>
      </c>
      <c r="AH774" s="41" t="str">
        <f>IF($C774="..0.0.0.000","",_xlfn.IFNA(VLOOKUP($C774, Parameter!$A$4:$L$5000, 12, FALSE), ""))</f>
        <v/>
      </c>
      <c r="AI774" s="39"/>
      <c r="AJ774" s="39"/>
      <c r="AK774" s="39"/>
      <c r="AL774" s="39"/>
      <c r="AM774" s="39"/>
      <c r="AN774" s="39"/>
      <c r="AO774" s="39"/>
      <c r="AP774" s="41" t="str">
        <f>IF(F774="......", "", _xlfn.IFNA(VLOOKUP(F774, Parameter2!$D$2:$E$15000, 2, FALSE), "Kode aset salah :("))</f>
        <v/>
      </c>
      <c r="AQ774" s="39"/>
      <c r="AR774" s="51"/>
      <c r="AS774" s="52"/>
      <c r="AT774" s="53">
        <f t="shared" si="308"/>
        <v>0</v>
      </c>
      <c r="AU774" s="39" t="str">
        <f t="shared" si="309"/>
        <v/>
      </c>
      <c r="AV774" s="39" t="str">
        <f t="shared" si="310"/>
        <v/>
      </c>
      <c r="AW774" s="39" t="str">
        <f t="shared" si="311"/>
        <v/>
      </c>
      <c r="AX774" s="39" t="str">
        <f t="shared" si="312"/>
        <v/>
      </c>
      <c r="AY774" s="41" t="str">
        <f>IF(G774="...", "", VLOOKUP(G774, UPB!$A$3:$B$5000, 2, FALSE))</f>
        <v/>
      </c>
      <c r="AZ774" s="84"/>
      <c r="BA774" s="76"/>
      <c r="BB774" s="65"/>
      <c r="BC774" s="65"/>
      <c r="BD774" s="54"/>
      <c r="BE774" s="65"/>
      <c r="BF774" s="65"/>
      <c r="BG774" s="65"/>
      <c r="BH774" s="65"/>
      <c r="BI774" s="65"/>
      <c r="BJ774" s="65"/>
      <c r="BK774" s="65"/>
      <c r="BL774" s="65"/>
      <c r="BM774" s="65"/>
      <c r="BN774" s="70"/>
      <c r="BO774" s="65"/>
      <c r="BP774" s="65"/>
      <c r="BQ774" s="65"/>
      <c r="BR774" s="65"/>
      <c r="BS774" s="65"/>
      <c r="BT774" s="65"/>
      <c r="BU774" s="55" t="str">
        <f>IF(AND($D774 &lt;&gt; "", $D774 &lt;&gt; $E774, $F774 &lt;&gt; "x.x.x.x.x.x.x"), VLOOKUP($E774, Parameter!$E$3:$N$5000, 9, FALSE), "")</f>
        <v/>
      </c>
      <c r="BV774" s="55" t="str">
        <f>IF(AND($D774 &lt;&gt; "", $D774 &lt;&gt; $E774, $F774 &lt;&gt; "x.x.x.x.x.x.x"), VLOOKUP($E774, Parameter!$E$3:$N$5000, 10, FALSE), "")</f>
        <v/>
      </c>
      <c r="BW774" s="55" t="str">
        <f>IF(AND($D774 &lt;&gt; "", $D774 &lt;&gt; $E774, $F774 &lt;&gt; "x.x.x.x.x.x.x"), VLOOKUP($C774, Parameter!$A$4:$L$5000, 3, FALSE), "")</f>
        <v/>
      </c>
      <c r="BX774" s="55" t="str">
        <f>IF(AND($D774 &lt;&gt; "", $D774 &lt;&gt; $E774, $F774 &lt;&gt; "x.x.x.x.x.x.x"), VLOOKUP($C774, Parameter!$A$4:$L$5000, 4, FALSE), "")</f>
        <v/>
      </c>
      <c r="BY774" s="56">
        <f t="shared" si="313"/>
        <v>0</v>
      </c>
      <c r="BZ774" s="55" t="str">
        <f t="shared" si="314"/>
        <v>Intra</v>
      </c>
      <c r="CA774" s="55" t="str">
        <f>IF($BZ774="Ekstra", Parameter3!$B$2, "")</f>
        <v/>
      </c>
      <c r="CB774" s="55" t="str">
        <f>IF($BZ774="Ekstra", Parameter3!$C$2, "")</f>
        <v/>
      </c>
      <c r="CC774" s="55" t="str">
        <f>IF($BZ774="Ekstra", VLOOKUP($E774, Parameter!$E$3:$N$5000, 9, FALSE), "")</f>
        <v/>
      </c>
      <c r="CD774" s="55" t="str">
        <f>IF($BZ774="Ekstra", VLOOKUP($E774, Parameter!$E$3:$N$5000, 10, FALSE), "")</f>
        <v/>
      </c>
      <c r="CE774" s="56">
        <f t="shared" si="315"/>
        <v>0</v>
      </c>
      <c r="CF774" s="55" t="str">
        <f t="shared" si="327"/>
        <v/>
      </c>
      <c r="CG774" s="55" t="str">
        <f t="shared" si="327"/>
        <v/>
      </c>
      <c r="CH774" s="55" t="str">
        <f t="shared" si="316"/>
        <v/>
      </c>
      <c r="CI774" s="55" t="str">
        <f>IF($F774="x.x.x.x.x.x.x", VLOOKUP($C774, Parameter!$A$4:$L$5000, 4, FALSE), "")</f>
        <v/>
      </c>
      <c r="CJ774" s="56">
        <f t="shared" si="317"/>
        <v>0</v>
      </c>
      <c r="CM774" s="4" t="str">
        <f t="shared" si="318"/>
        <v>...-...-.....</v>
      </c>
      <c r="CN774" s="57">
        <f t="shared" si="319"/>
        <v>0</v>
      </c>
      <c r="CO774" s="58">
        <f t="shared" si="320"/>
        <v>0</v>
      </c>
      <c r="CP774" s="4" t="str">
        <f t="shared" si="321"/>
        <v/>
      </c>
      <c r="CQ774" s="4" t="b">
        <f t="shared" si="322"/>
        <v>0</v>
      </c>
      <c r="CR774" s="4" t="str">
        <f t="shared" si="323"/>
        <v/>
      </c>
      <c r="CS774" s="4" t="str">
        <f t="shared" si="324"/>
        <v/>
      </c>
      <c r="CT774" s="91" t="b">
        <f t="shared" si="301"/>
        <v>0</v>
      </c>
    </row>
    <row r="775" spans="1:98" s="4" customFormat="1" x14ac:dyDescent="0.25">
      <c r="A775" s="50" t="str">
        <f t="shared" si="302"/>
        <v>...</v>
      </c>
      <c r="B775" s="50" t="str">
        <f t="shared" si="303"/>
        <v>...</v>
      </c>
      <c r="C775" s="50" t="str">
        <f t="shared" si="304"/>
        <v>.....</v>
      </c>
      <c r="D775" s="50" t="str">
        <f>IF($C775=".....","",_xlfn.IFNA(VLOOKUP($C775, Parameter!$A$4:$L$5000, 3, FALSE), ""))</f>
        <v/>
      </c>
      <c r="E775" s="50" t="str">
        <f t="shared" si="305"/>
        <v>.....</v>
      </c>
      <c r="F775" s="50" t="str">
        <f t="shared" si="306"/>
        <v>......</v>
      </c>
      <c r="G775" s="50" t="str">
        <f t="shared" si="307"/>
        <v>...</v>
      </c>
      <c r="H775" s="40">
        <f>IF(E775=".....", 0, _xlfn.IFNA(VLOOKUP($E775, Parameter2!$A$2:$C$5000, 3, FALSE), 0))</f>
        <v>0</v>
      </c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18" t="str">
        <f>IF(C775=".....","",_xlfn.IFNA(VLOOKUP($C775, Parameter!$A$4:$B$5000, 2, FALSE), "Kode belanja salah :("))</f>
        <v/>
      </c>
      <c r="X775" s="35"/>
      <c r="Y775" s="121"/>
      <c r="Z775" s="17"/>
      <c r="AA775" s="20"/>
      <c r="AB775" s="41" t="str">
        <f>IF($C775=".....","",VLOOKUP($C775, Parameter!$A$4:$L$5000, 6, FALSE))</f>
        <v/>
      </c>
      <c r="AC775" s="41" t="str">
        <f>IF($C775=".....","",VLOOKUP($C775, Parameter!$A$4:$L$5000, 7, FALSE))</f>
        <v/>
      </c>
      <c r="AD775" s="41" t="str">
        <f>IF($C775=".....","",VLOOKUP($C775, Parameter!$A$4:$L$5000, 8, FALSE))</f>
        <v/>
      </c>
      <c r="AE775" s="41" t="str">
        <f>IF($C775=".....","",VLOOKUP($C775, Parameter!$A$4:$L$5000, 9, FALSE))</f>
        <v/>
      </c>
      <c r="AF775" s="41" t="str">
        <f>IF($C775=".....","",VLOOKUP($C775, Parameter!$A$4:$L$5000, 10, FALSE))</f>
        <v/>
      </c>
      <c r="AG775" s="41" t="str">
        <f>IF($C775=".....","",VLOOKUP($C775, Parameter!$A$4:$L$5000, 11, FALSE))</f>
        <v/>
      </c>
      <c r="AH775" s="41" t="str">
        <f>IF($C775="..0.0.0.000","",_xlfn.IFNA(VLOOKUP($C775, Parameter!$A$4:$L$5000, 12, FALSE), ""))</f>
        <v/>
      </c>
      <c r="AI775" s="39"/>
      <c r="AJ775" s="39"/>
      <c r="AK775" s="39"/>
      <c r="AL775" s="39"/>
      <c r="AM775" s="39"/>
      <c r="AN775" s="39"/>
      <c r="AO775" s="39"/>
      <c r="AP775" s="41" t="str">
        <f>IF(F775="......", "", _xlfn.IFNA(VLOOKUP(F775, Parameter2!$D$2:$E$15000, 2, FALSE), "Kode aset salah :("))</f>
        <v/>
      </c>
      <c r="AQ775" s="39"/>
      <c r="AR775" s="51"/>
      <c r="AS775" s="52"/>
      <c r="AT775" s="53">
        <f t="shared" si="308"/>
        <v>0</v>
      </c>
      <c r="AU775" s="39" t="str">
        <f t="shared" si="309"/>
        <v/>
      </c>
      <c r="AV775" s="39" t="str">
        <f t="shared" si="310"/>
        <v/>
      </c>
      <c r="AW775" s="39" t="str">
        <f t="shared" si="311"/>
        <v/>
      </c>
      <c r="AX775" s="39" t="str">
        <f t="shared" si="312"/>
        <v/>
      </c>
      <c r="AY775" s="41" t="str">
        <f>IF(G775="...", "", VLOOKUP(G775, UPB!$A$3:$B$5000, 2, FALSE))</f>
        <v/>
      </c>
      <c r="AZ775" s="84"/>
      <c r="BA775" s="76"/>
      <c r="BB775" s="65"/>
      <c r="BC775" s="65"/>
      <c r="BD775" s="54"/>
      <c r="BE775" s="65"/>
      <c r="BF775" s="65"/>
      <c r="BG775" s="65"/>
      <c r="BH775" s="65"/>
      <c r="BI775" s="65"/>
      <c r="BJ775" s="65"/>
      <c r="BK775" s="65"/>
      <c r="BL775" s="65"/>
      <c r="BM775" s="65"/>
      <c r="BN775" s="70"/>
      <c r="BO775" s="65"/>
      <c r="BP775" s="65"/>
      <c r="BQ775" s="65"/>
      <c r="BR775" s="65"/>
      <c r="BS775" s="65"/>
      <c r="BT775" s="65"/>
      <c r="BU775" s="55" t="str">
        <f>IF(AND($D775 &lt;&gt; "", $D775 &lt;&gt; $E775, $F775 &lt;&gt; "x.x.x.x.x.x.x"), VLOOKUP($E775, Parameter!$E$3:$N$5000, 9, FALSE), "")</f>
        <v/>
      </c>
      <c r="BV775" s="55" t="str">
        <f>IF(AND($D775 &lt;&gt; "", $D775 &lt;&gt; $E775, $F775 &lt;&gt; "x.x.x.x.x.x.x"), VLOOKUP($E775, Parameter!$E$3:$N$5000, 10, FALSE), "")</f>
        <v/>
      </c>
      <c r="BW775" s="55" t="str">
        <f>IF(AND($D775 &lt;&gt; "", $D775 &lt;&gt; $E775, $F775 &lt;&gt; "x.x.x.x.x.x.x"), VLOOKUP($C775, Parameter!$A$4:$L$5000, 3, FALSE), "")</f>
        <v/>
      </c>
      <c r="BX775" s="55" t="str">
        <f>IF(AND($D775 &lt;&gt; "", $D775 &lt;&gt; $E775, $F775 &lt;&gt; "x.x.x.x.x.x.x"), VLOOKUP($C775, Parameter!$A$4:$L$5000, 4, FALSE), "")</f>
        <v/>
      </c>
      <c r="BY775" s="56">
        <f t="shared" si="313"/>
        <v>0</v>
      </c>
      <c r="BZ775" s="55" t="str">
        <f t="shared" si="314"/>
        <v>Intra</v>
      </c>
      <c r="CA775" s="55" t="str">
        <f>IF($BZ775="Ekstra", Parameter3!$B$2, "")</f>
        <v/>
      </c>
      <c r="CB775" s="55" t="str">
        <f>IF($BZ775="Ekstra", Parameter3!$C$2, "")</f>
        <v/>
      </c>
      <c r="CC775" s="55" t="str">
        <f>IF($BZ775="Ekstra", VLOOKUP($E775, Parameter!$E$3:$N$5000, 9, FALSE), "")</f>
        <v/>
      </c>
      <c r="CD775" s="55" t="str">
        <f>IF($BZ775="Ekstra", VLOOKUP($E775, Parameter!$E$3:$N$5000, 10, FALSE), "")</f>
        <v/>
      </c>
      <c r="CE775" s="56">
        <f t="shared" si="315"/>
        <v>0</v>
      </c>
      <c r="CF775" s="55" t="str">
        <f t="shared" si="327"/>
        <v/>
      </c>
      <c r="CG775" s="55" t="str">
        <f t="shared" si="327"/>
        <v/>
      </c>
      <c r="CH775" s="55" t="str">
        <f t="shared" si="316"/>
        <v/>
      </c>
      <c r="CI775" s="55" t="str">
        <f>IF($F775="x.x.x.x.x.x.x", VLOOKUP($C775, Parameter!$A$4:$L$5000, 4, FALSE), "")</f>
        <v/>
      </c>
      <c r="CJ775" s="56">
        <f t="shared" si="317"/>
        <v>0</v>
      </c>
      <c r="CM775" s="4" t="str">
        <f t="shared" si="318"/>
        <v>...-...-.....</v>
      </c>
      <c r="CN775" s="57">
        <f t="shared" si="319"/>
        <v>0</v>
      </c>
      <c r="CO775" s="58">
        <f t="shared" si="320"/>
        <v>0</v>
      </c>
      <c r="CP775" s="4" t="str">
        <f t="shared" si="321"/>
        <v/>
      </c>
      <c r="CQ775" s="4" t="b">
        <f t="shared" si="322"/>
        <v>0</v>
      </c>
      <c r="CR775" s="4" t="str">
        <f t="shared" si="323"/>
        <v/>
      </c>
      <c r="CS775" s="4" t="str">
        <f t="shared" si="324"/>
        <v/>
      </c>
      <c r="CT775" s="91" t="b">
        <f t="shared" si="301"/>
        <v>0</v>
      </c>
    </row>
    <row r="776" spans="1:98" s="4" customFormat="1" x14ac:dyDescent="0.25">
      <c r="A776" s="50" t="str">
        <f t="shared" si="302"/>
        <v>...</v>
      </c>
      <c r="B776" s="50" t="str">
        <f t="shared" si="303"/>
        <v>...</v>
      </c>
      <c r="C776" s="50" t="str">
        <f t="shared" si="304"/>
        <v>.....</v>
      </c>
      <c r="D776" s="50" t="str">
        <f>IF($C776=".....","",_xlfn.IFNA(VLOOKUP($C776, Parameter!$A$4:$L$5000, 3, FALSE), ""))</f>
        <v/>
      </c>
      <c r="E776" s="50" t="str">
        <f t="shared" si="305"/>
        <v>.....</v>
      </c>
      <c r="F776" s="50" t="str">
        <f t="shared" si="306"/>
        <v>......</v>
      </c>
      <c r="G776" s="50" t="str">
        <f t="shared" si="307"/>
        <v>...</v>
      </c>
      <c r="H776" s="40">
        <f>IF(E776=".....", 0, _xlfn.IFNA(VLOOKUP($E776, Parameter2!$A$2:$C$5000, 3, FALSE), 0))</f>
        <v>0</v>
      </c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18" t="str">
        <f>IF(C776=".....","",_xlfn.IFNA(VLOOKUP($C776, Parameter!$A$4:$B$5000, 2, FALSE), "Kode belanja salah :("))</f>
        <v/>
      </c>
      <c r="X776" s="35"/>
      <c r="Y776" s="121"/>
      <c r="Z776" s="17"/>
      <c r="AA776" s="20"/>
      <c r="AB776" s="41" t="str">
        <f>IF($C776=".....","",VLOOKUP($C776, Parameter!$A$4:$L$5000, 6, FALSE))</f>
        <v/>
      </c>
      <c r="AC776" s="41" t="str">
        <f>IF($C776=".....","",VLOOKUP($C776, Parameter!$A$4:$L$5000, 7, FALSE))</f>
        <v/>
      </c>
      <c r="AD776" s="41" t="str">
        <f>IF($C776=".....","",VLOOKUP($C776, Parameter!$A$4:$L$5000, 8, FALSE))</f>
        <v/>
      </c>
      <c r="AE776" s="41" t="str">
        <f>IF($C776=".....","",VLOOKUP($C776, Parameter!$A$4:$L$5000, 9, FALSE))</f>
        <v/>
      </c>
      <c r="AF776" s="41" t="str">
        <f>IF($C776=".....","",VLOOKUP($C776, Parameter!$A$4:$L$5000, 10, FALSE))</f>
        <v/>
      </c>
      <c r="AG776" s="41" t="str">
        <f>IF($C776=".....","",VLOOKUP($C776, Parameter!$A$4:$L$5000, 11, FALSE))</f>
        <v/>
      </c>
      <c r="AH776" s="41" t="str">
        <f>IF($C776="..0.0.0.000","",_xlfn.IFNA(VLOOKUP($C776, Parameter!$A$4:$L$5000, 12, FALSE), ""))</f>
        <v/>
      </c>
      <c r="AI776" s="39"/>
      <c r="AJ776" s="39"/>
      <c r="AK776" s="39"/>
      <c r="AL776" s="39"/>
      <c r="AM776" s="39"/>
      <c r="AN776" s="39"/>
      <c r="AO776" s="39"/>
      <c r="AP776" s="41" t="str">
        <f>IF(F776="......", "", _xlfn.IFNA(VLOOKUP(F776, Parameter2!$D$2:$E$15000, 2, FALSE), "Kode aset salah :("))</f>
        <v/>
      </c>
      <c r="AQ776" s="39"/>
      <c r="AR776" s="51"/>
      <c r="AS776" s="52"/>
      <c r="AT776" s="53">
        <f t="shared" si="308"/>
        <v>0</v>
      </c>
      <c r="AU776" s="39" t="str">
        <f t="shared" si="309"/>
        <v/>
      </c>
      <c r="AV776" s="39" t="str">
        <f t="shared" si="310"/>
        <v/>
      </c>
      <c r="AW776" s="39" t="str">
        <f t="shared" si="311"/>
        <v/>
      </c>
      <c r="AX776" s="39" t="str">
        <f t="shared" si="312"/>
        <v/>
      </c>
      <c r="AY776" s="41" t="str">
        <f>IF(G776="...", "", VLOOKUP(G776, UPB!$A$3:$B$5000, 2, FALSE))</f>
        <v/>
      </c>
      <c r="AZ776" s="84"/>
      <c r="BA776" s="76"/>
      <c r="BB776" s="65"/>
      <c r="BC776" s="65"/>
      <c r="BD776" s="54"/>
      <c r="BE776" s="65"/>
      <c r="BF776" s="65"/>
      <c r="BG776" s="65"/>
      <c r="BH776" s="65"/>
      <c r="BI776" s="65"/>
      <c r="BJ776" s="65"/>
      <c r="BK776" s="65"/>
      <c r="BL776" s="65"/>
      <c r="BM776" s="65"/>
      <c r="BN776" s="70"/>
      <c r="BO776" s="65"/>
      <c r="BP776" s="65"/>
      <c r="BQ776" s="65"/>
      <c r="BR776" s="65"/>
      <c r="BS776" s="65"/>
      <c r="BT776" s="65"/>
      <c r="BU776" s="55" t="str">
        <f>IF(AND($D776 &lt;&gt; "", $D776 &lt;&gt; $E776, $F776 &lt;&gt; "x.x.x.x.x.x.x"), VLOOKUP($E776, Parameter!$E$3:$N$5000, 9, FALSE), "")</f>
        <v/>
      </c>
      <c r="BV776" s="55" t="str">
        <f>IF(AND($D776 &lt;&gt; "", $D776 &lt;&gt; $E776, $F776 &lt;&gt; "x.x.x.x.x.x.x"), VLOOKUP($E776, Parameter!$E$3:$N$5000, 10, FALSE), "")</f>
        <v/>
      </c>
      <c r="BW776" s="55" t="str">
        <f>IF(AND($D776 &lt;&gt; "", $D776 &lt;&gt; $E776, $F776 &lt;&gt; "x.x.x.x.x.x.x"), VLOOKUP($C776, Parameter!$A$4:$L$5000, 3, FALSE), "")</f>
        <v/>
      </c>
      <c r="BX776" s="55" t="str">
        <f>IF(AND($D776 &lt;&gt; "", $D776 &lt;&gt; $E776, $F776 &lt;&gt; "x.x.x.x.x.x.x"), VLOOKUP($C776, Parameter!$A$4:$L$5000, 4, FALSE), "")</f>
        <v/>
      </c>
      <c r="BY776" s="56">
        <f t="shared" si="313"/>
        <v>0</v>
      </c>
      <c r="BZ776" s="55" t="str">
        <f t="shared" si="314"/>
        <v>Intra</v>
      </c>
      <c r="CA776" s="55" t="str">
        <f>IF($BZ776="Ekstra", Parameter3!$B$2, "")</f>
        <v/>
      </c>
      <c r="CB776" s="55" t="str">
        <f>IF($BZ776="Ekstra", Parameter3!$C$2, "")</f>
        <v/>
      </c>
      <c r="CC776" s="55" t="str">
        <f>IF($BZ776="Ekstra", VLOOKUP($E776, Parameter!$E$3:$N$5000, 9, FALSE), "")</f>
        <v/>
      </c>
      <c r="CD776" s="55" t="str">
        <f>IF($BZ776="Ekstra", VLOOKUP($E776, Parameter!$E$3:$N$5000, 10, FALSE), "")</f>
        <v/>
      </c>
      <c r="CE776" s="56">
        <f t="shared" si="315"/>
        <v>0</v>
      </c>
      <c r="CF776" s="55" t="str">
        <f t="shared" si="327"/>
        <v/>
      </c>
      <c r="CG776" s="55" t="str">
        <f t="shared" si="327"/>
        <v/>
      </c>
      <c r="CH776" s="55" t="str">
        <f t="shared" si="316"/>
        <v/>
      </c>
      <c r="CI776" s="55" t="str">
        <f>IF($F776="x.x.x.x.x.x.x", VLOOKUP($C776, Parameter!$A$4:$L$5000, 4, FALSE), "")</f>
        <v/>
      </c>
      <c r="CJ776" s="56">
        <f t="shared" si="317"/>
        <v>0</v>
      </c>
      <c r="CM776" s="4" t="str">
        <f t="shared" si="318"/>
        <v>...-...-.....</v>
      </c>
      <c r="CN776" s="57">
        <f t="shared" si="319"/>
        <v>0</v>
      </c>
      <c r="CO776" s="58">
        <f t="shared" si="320"/>
        <v>0</v>
      </c>
      <c r="CP776" s="4" t="str">
        <f t="shared" si="321"/>
        <v/>
      </c>
      <c r="CQ776" s="4" t="b">
        <f t="shared" si="322"/>
        <v>0</v>
      </c>
      <c r="CR776" s="4" t="str">
        <f t="shared" si="323"/>
        <v/>
      </c>
      <c r="CS776" s="4" t="str">
        <f t="shared" si="324"/>
        <v/>
      </c>
      <c r="CT776" s="91" t="b">
        <f t="shared" si="301"/>
        <v>0</v>
      </c>
    </row>
    <row r="777" spans="1:98" s="4" customFormat="1" x14ac:dyDescent="0.25">
      <c r="A777" s="50" t="str">
        <f t="shared" si="302"/>
        <v>...</v>
      </c>
      <c r="B777" s="50" t="str">
        <f t="shared" si="303"/>
        <v>...</v>
      </c>
      <c r="C777" s="50" t="str">
        <f t="shared" si="304"/>
        <v>.....</v>
      </c>
      <c r="D777" s="50" t="str">
        <f>IF($C777=".....","",_xlfn.IFNA(VLOOKUP($C777, Parameter!$A$4:$L$5000, 3, FALSE), ""))</f>
        <v/>
      </c>
      <c r="E777" s="50" t="str">
        <f t="shared" si="305"/>
        <v>.....</v>
      </c>
      <c r="F777" s="50" t="str">
        <f t="shared" si="306"/>
        <v>......</v>
      </c>
      <c r="G777" s="50" t="str">
        <f t="shared" si="307"/>
        <v>...</v>
      </c>
      <c r="H777" s="40">
        <f>IF(E777=".....", 0, _xlfn.IFNA(VLOOKUP($E777, Parameter2!$A$2:$C$5000, 3, FALSE), 0))</f>
        <v>0</v>
      </c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18" t="str">
        <f>IF(C777=".....","",_xlfn.IFNA(VLOOKUP($C777, Parameter!$A$4:$B$5000, 2, FALSE), "Kode belanja salah :("))</f>
        <v/>
      </c>
      <c r="X777" s="35"/>
      <c r="Y777" s="121"/>
      <c r="Z777" s="17"/>
      <c r="AA777" s="20"/>
      <c r="AB777" s="41" t="str">
        <f>IF($C777=".....","",VLOOKUP($C777, Parameter!$A$4:$L$5000, 6, FALSE))</f>
        <v/>
      </c>
      <c r="AC777" s="41" t="str">
        <f>IF($C777=".....","",VLOOKUP($C777, Parameter!$A$4:$L$5000, 7, FALSE))</f>
        <v/>
      </c>
      <c r="AD777" s="41" t="str">
        <f>IF($C777=".....","",VLOOKUP($C777, Parameter!$A$4:$L$5000, 8, FALSE))</f>
        <v/>
      </c>
      <c r="AE777" s="41" t="str">
        <f>IF($C777=".....","",VLOOKUP($C777, Parameter!$A$4:$L$5000, 9, FALSE))</f>
        <v/>
      </c>
      <c r="AF777" s="41" t="str">
        <f>IF($C777=".....","",VLOOKUP($C777, Parameter!$A$4:$L$5000, 10, FALSE))</f>
        <v/>
      </c>
      <c r="AG777" s="41" t="str">
        <f>IF($C777=".....","",VLOOKUP($C777, Parameter!$A$4:$L$5000, 11, FALSE))</f>
        <v/>
      </c>
      <c r="AH777" s="41" t="str">
        <f>IF($C777="..0.0.0.000","",_xlfn.IFNA(VLOOKUP($C777, Parameter!$A$4:$L$5000, 12, FALSE), ""))</f>
        <v/>
      </c>
      <c r="AI777" s="39"/>
      <c r="AJ777" s="39"/>
      <c r="AK777" s="39"/>
      <c r="AL777" s="39"/>
      <c r="AM777" s="39"/>
      <c r="AN777" s="39"/>
      <c r="AO777" s="39"/>
      <c r="AP777" s="41" t="str">
        <f>IF(F777="......", "", _xlfn.IFNA(VLOOKUP(F777, Parameter2!$D$2:$E$15000, 2, FALSE), "Kode aset salah :("))</f>
        <v/>
      </c>
      <c r="AQ777" s="39"/>
      <c r="AR777" s="51"/>
      <c r="AS777" s="52"/>
      <c r="AT777" s="53">
        <f t="shared" si="308"/>
        <v>0</v>
      </c>
      <c r="AU777" s="39" t="str">
        <f t="shared" si="309"/>
        <v/>
      </c>
      <c r="AV777" s="39" t="str">
        <f t="shared" si="310"/>
        <v/>
      </c>
      <c r="AW777" s="39" t="str">
        <f t="shared" si="311"/>
        <v/>
      </c>
      <c r="AX777" s="39" t="str">
        <f t="shared" si="312"/>
        <v/>
      </c>
      <c r="AY777" s="41" t="str">
        <f>IF(G777="...", "", VLOOKUP(G777, UPB!$A$3:$B$5000, 2, FALSE))</f>
        <v/>
      </c>
      <c r="AZ777" s="84"/>
      <c r="BA777" s="76"/>
      <c r="BB777" s="65"/>
      <c r="BC777" s="65"/>
      <c r="BD777" s="54"/>
      <c r="BE777" s="65"/>
      <c r="BF777" s="65"/>
      <c r="BG777" s="65"/>
      <c r="BH777" s="65"/>
      <c r="BI777" s="65"/>
      <c r="BJ777" s="65"/>
      <c r="BK777" s="65"/>
      <c r="BL777" s="65"/>
      <c r="BM777" s="65"/>
      <c r="BN777" s="70"/>
      <c r="BO777" s="65"/>
      <c r="BP777" s="65"/>
      <c r="BQ777" s="65"/>
      <c r="BR777" s="65"/>
      <c r="BS777" s="65"/>
      <c r="BT777" s="65"/>
      <c r="BU777" s="55" t="str">
        <f>IF(AND($D777 &lt;&gt; "", $D777 &lt;&gt; $E777, $F777 &lt;&gt; "x.x.x.x.x.x.x"), VLOOKUP($E777, Parameter!$E$3:$N$5000, 9, FALSE), "")</f>
        <v/>
      </c>
      <c r="BV777" s="55" t="str">
        <f>IF(AND($D777 &lt;&gt; "", $D777 &lt;&gt; $E777, $F777 &lt;&gt; "x.x.x.x.x.x.x"), VLOOKUP($E777, Parameter!$E$3:$N$5000, 10, FALSE), "")</f>
        <v/>
      </c>
      <c r="BW777" s="55" t="str">
        <f>IF(AND($D777 &lt;&gt; "", $D777 &lt;&gt; $E777, $F777 &lt;&gt; "x.x.x.x.x.x.x"), VLOOKUP($C777, Parameter!$A$4:$L$5000, 3, FALSE), "")</f>
        <v/>
      </c>
      <c r="BX777" s="55" t="str">
        <f>IF(AND($D777 &lt;&gt; "", $D777 &lt;&gt; $E777, $F777 &lt;&gt; "x.x.x.x.x.x.x"), VLOOKUP($C777, Parameter!$A$4:$L$5000, 4, FALSE), "")</f>
        <v/>
      </c>
      <c r="BY777" s="56">
        <f t="shared" si="313"/>
        <v>0</v>
      </c>
      <c r="BZ777" s="55" t="str">
        <f t="shared" si="314"/>
        <v>Intra</v>
      </c>
      <c r="CA777" s="55" t="str">
        <f>IF($BZ777="Ekstra", Parameter3!$B$2, "")</f>
        <v/>
      </c>
      <c r="CB777" s="55" t="str">
        <f>IF($BZ777="Ekstra", Parameter3!$C$2, "")</f>
        <v/>
      </c>
      <c r="CC777" s="55" t="str">
        <f>IF($BZ777="Ekstra", VLOOKUP($E777, Parameter!$E$3:$N$5000, 9, FALSE), "")</f>
        <v/>
      </c>
      <c r="CD777" s="55" t="str">
        <f>IF($BZ777="Ekstra", VLOOKUP($E777, Parameter!$E$3:$N$5000, 10, FALSE), "")</f>
        <v/>
      </c>
      <c r="CE777" s="56">
        <f t="shared" si="315"/>
        <v>0</v>
      </c>
      <c r="CF777" s="55" t="str">
        <f t="shared" si="327"/>
        <v/>
      </c>
      <c r="CG777" s="55" t="str">
        <f t="shared" si="327"/>
        <v/>
      </c>
      <c r="CH777" s="55" t="str">
        <f t="shared" si="316"/>
        <v/>
      </c>
      <c r="CI777" s="55" t="str">
        <f>IF($F777="x.x.x.x.x.x.x", VLOOKUP($C777, Parameter!$A$4:$L$5000, 4, FALSE), "")</f>
        <v/>
      </c>
      <c r="CJ777" s="56">
        <f t="shared" si="317"/>
        <v>0</v>
      </c>
      <c r="CM777" s="4" t="str">
        <f t="shared" si="318"/>
        <v>...-...-.....</v>
      </c>
      <c r="CN777" s="57">
        <f t="shared" si="319"/>
        <v>0</v>
      </c>
      <c r="CO777" s="58">
        <f t="shared" si="320"/>
        <v>0</v>
      </c>
      <c r="CP777" s="4" t="str">
        <f t="shared" si="321"/>
        <v/>
      </c>
      <c r="CQ777" s="4" t="b">
        <f t="shared" si="322"/>
        <v>0</v>
      </c>
      <c r="CR777" s="4" t="str">
        <f t="shared" si="323"/>
        <v/>
      </c>
      <c r="CS777" s="4" t="str">
        <f t="shared" si="324"/>
        <v/>
      </c>
      <c r="CT777" s="91" t="b">
        <f t="shared" si="301"/>
        <v>0</v>
      </c>
    </row>
    <row r="778" spans="1:98" s="4" customFormat="1" x14ac:dyDescent="0.25">
      <c r="A778" s="50" t="str">
        <f t="shared" si="302"/>
        <v>...</v>
      </c>
      <c r="B778" s="50" t="str">
        <f t="shared" si="303"/>
        <v>...</v>
      </c>
      <c r="C778" s="50" t="str">
        <f t="shared" si="304"/>
        <v>.....</v>
      </c>
      <c r="D778" s="50" t="str">
        <f>IF($C778=".....","",_xlfn.IFNA(VLOOKUP($C778, Parameter!$A$4:$L$5000, 3, FALSE), ""))</f>
        <v/>
      </c>
      <c r="E778" s="50" t="str">
        <f t="shared" si="305"/>
        <v>.....</v>
      </c>
      <c r="F778" s="50" t="str">
        <f t="shared" si="306"/>
        <v>......</v>
      </c>
      <c r="G778" s="50" t="str">
        <f t="shared" si="307"/>
        <v>...</v>
      </c>
      <c r="H778" s="40">
        <f>IF(E778=".....", 0, _xlfn.IFNA(VLOOKUP($E778, Parameter2!$A$2:$C$5000, 3, FALSE), 0))</f>
        <v>0</v>
      </c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18" t="str">
        <f>IF(C778=".....","",_xlfn.IFNA(VLOOKUP($C778, Parameter!$A$4:$B$5000, 2, FALSE), "Kode belanja salah :("))</f>
        <v/>
      </c>
      <c r="X778" s="35"/>
      <c r="Y778" s="121"/>
      <c r="Z778" s="17"/>
      <c r="AA778" s="20"/>
      <c r="AB778" s="41" t="str">
        <f>IF($C778=".....","",VLOOKUP($C778, Parameter!$A$4:$L$5000, 6, FALSE))</f>
        <v/>
      </c>
      <c r="AC778" s="41" t="str">
        <f>IF($C778=".....","",VLOOKUP($C778, Parameter!$A$4:$L$5000, 7, FALSE))</f>
        <v/>
      </c>
      <c r="AD778" s="41" t="str">
        <f>IF($C778=".....","",VLOOKUP($C778, Parameter!$A$4:$L$5000, 8, FALSE))</f>
        <v/>
      </c>
      <c r="AE778" s="41" t="str">
        <f>IF($C778=".....","",VLOOKUP($C778, Parameter!$A$4:$L$5000, 9, FALSE))</f>
        <v/>
      </c>
      <c r="AF778" s="41" t="str">
        <f>IF($C778=".....","",VLOOKUP($C778, Parameter!$A$4:$L$5000, 10, FALSE))</f>
        <v/>
      </c>
      <c r="AG778" s="41" t="str">
        <f>IF($C778=".....","",VLOOKUP($C778, Parameter!$A$4:$L$5000, 11, FALSE))</f>
        <v/>
      </c>
      <c r="AH778" s="41" t="str">
        <f>IF($C778="..0.0.0.000","",_xlfn.IFNA(VLOOKUP($C778, Parameter!$A$4:$L$5000, 12, FALSE), ""))</f>
        <v/>
      </c>
      <c r="AI778" s="39"/>
      <c r="AJ778" s="39"/>
      <c r="AK778" s="39"/>
      <c r="AL778" s="39"/>
      <c r="AM778" s="39"/>
      <c r="AN778" s="39"/>
      <c r="AO778" s="39"/>
      <c r="AP778" s="41" t="str">
        <f>IF(F778="......", "", _xlfn.IFNA(VLOOKUP(F778, Parameter2!$D$2:$E$15000, 2, FALSE), "Kode aset salah :("))</f>
        <v/>
      </c>
      <c r="AQ778" s="39"/>
      <c r="AR778" s="51"/>
      <c r="AS778" s="52"/>
      <c r="AT778" s="53">
        <f t="shared" si="308"/>
        <v>0</v>
      </c>
      <c r="AU778" s="39" t="str">
        <f t="shared" si="309"/>
        <v/>
      </c>
      <c r="AV778" s="39" t="str">
        <f t="shared" si="310"/>
        <v/>
      </c>
      <c r="AW778" s="39" t="str">
        <f t="shared" si="311"/>
        <v/>
      </c>
      <c r="AX778" s="39" t="str">
        <f t="shared" si="312"/>
        <v/>
      </c>
      <c r="AY778" s="41" t="str">
        <f>IF(G778="...", "", VLOOKUP(G778, UPB!$A$3:$B$5000, 2, FALSE))</f>
        <v/>
      </c>
      <c r="AZ778" s="84"/>
      <c r="BA778" s="76"/>
      <c r="BB778" s="65"/>
      <c r="BC778" s="65"/>
      <c r="BD778" s="54"/>
      <c r="BE778" s="65"/>
      <c r="BF778" s="65"/>
      <c r="BG778" s="65"/>
      <c r="BH778" s="65"/>
      <c r="BI778" s="65"/>
      <c r="BJ778" s="65"/>
      <c r="BK778" s="65"/>
      <c r="BL778" s="65"/>
      <c r="BM778" s="65"/>
      <c r="BN778" s="70"/>
      <c r="BO778" s="65"/>
      <c r="BP778" s="65"/>
      <c r="BQ778" s="65"/>
      <c r="BR778" s="65"/>
      <c r="BS778" s="65"/>
      <c r="BT778" s="65"/>
      <c r="BU778" s="55" t="str">
        <f>IF(AND($D778 &lt;&gt; "", $D778 &lt;&gt; $E778, $F778 &lt;&gt; "x.x.x.x.x.x.x"), VLOOKUP($E778, Parameter!$E$3:$N$5000, 9, FALSE), "")</f>
        <v/>
      </c>
      <c r="BV778" s="55" t="str">
        <f>IF(AND($D778 &lt;&gt; "", $D778 &lt;&gt; $E778, $F778 &lt;&gt; "x.x.x.x.x.x.x"), VLOOKUP($E778, Parameter!$E$3:$N$5000, 10, FALSE), "")</f>
        <v/>
      </c>
      <c r="BW778" s="55" t="str">
        <f>IF(AND($D778 &lt;&gt; "", $D778 &lt;&gt; $E778, $F778 &lt;&gt; "x.x.x.x.x.x.x"), VLOOKUP($C778, Parameter!$A$4:$L$5000, 3, FALSE), "")</f>
        <v/>
      </c>
      <c r="BX778" s="55" t="str">
        <f>IF(AND($D778 &lt;&gt; "", $D778 &lt;&gt; $E778, $F778 &lt;&gt; "x.x.x.x.x.x.x"), VLOOKUP($C778, Parameter!$A$4:$L$5000, 4, FALSE), "")</f>
        <v/>
      </c>
      <c r="BY778" s="56">
        <f t="shared" si="313"/>
        <v>0</v>
      </c>
      <c r="BZ778" s="55" t="str">
        <f t="shared" si="314"/>
        <v>Intra</v>
      </c>
      <c r="CA778" s="55" t="str">
        <f>IF($BZ778="Ekstra", Parameter3!$B$2, "")</f>
        <v/>
      </c>
      <c r="CB778" s="55" t="str">
        <f>IF($BZ778="Ekstra", Parameter3!$C$2, "")</f>
        <v/>
      </c>
      <c r="CC778" s="55" t="str">
        <f>IF($BZ778="Ekstra", VLOOKUP($E778, Parameter!$E$3:$N$5000, 9, FALSE), "")</f>
        <v/>
      </c>
      <c r="CD778" s="55" t="str">
        <f>IF($BZ778="Ekstra", VLOOKUP($E778, Parameter!$E$3:$N$5000, 10, FALSE), "")</f>
        <v/>
      </c>
      <c r="CE778" s="56">
        <f t="shared" si="315"/>
        <v>0</v>
      </c>
      <c r="CF778" s="55" t="str">
        <f t="shared" si="327"/>
        <v/>
      </c>
      <c r="CG778" s="55" t="str">
        <f t="shared" si="327"/>
        <v/>
      </c>
      <c r="CH778" s="55" t="str">
        <f t="shared" si="316"/>
        <v/>
      </c>
      <c r="CI778" s="55" t="str">
        <f>IF($F778="x.x.x.x.x.x.x", VLOOKUP($C778, Parameter!$A$4:$L$5000, 4, FALSE), "")</f>
        <v/>
      </c>
      <c r="CJ778" s="56">
        <f t="shared" si="317"/>
        <v>0</v>
      </c>
      <c r="CM778" s="4" t="str">
        <f t="shared" si="318"/>
        <v>...-...-.....</v>
      </c>
      <c r="CN778" s="57">
        <f t="shared" si="319"/>
        <v>0</v>
      </c>
      <c r="CO778" s="58">
        <f t="shared" si="320"/>
        <v>0</v>
      </c>
      <c r="CP778" s="4" t="str">
        <f t="shared" si="321"/>
        <v/>
      </c>
      <c r="CQ778" s="4" t="b">
        <f t="shared" si="322"/>
        <v>0</v>
      </c>
      <c r="CR778" s="4" t="str">
        <f t="shared" si="323"/>
        <v/>
      </c>
      <c r="CS778" s="4" t="str">
        <f t="shared" si="324"/>
        <v/>
      </c>
      <c r="CT778" s="91" t="b">
        <f t="shared" ref="CT778:CT841" si="328">IF(AK778=5, AU778&amp;"~"&amp;AV778&amp;"~"&amp;AW778&amp;"~"&amp;AX778&amp;"~"&amp;AI778&amp;"~"&amp;AJ778&amp;"~"&amp;AK778&amp;"~"&amp;AL778&amp;"~"&amp;AM778&amp;"~"&amp;AN778&amp;"~"&amp;AO778&amp;"~"&amp;AZ778&amp;"~"&amp;IF(ISBLANK(BR778), "-", BR778)&amp;"~"&amp;IF(ISBLANK(BS778), "-", BS778)&amp;"~"&amp;BT778&amp;"~"&amp;AR778&amp;"~"&amp;AT778&amp;"~"&amp;BA778)</f>
        <v>0</v>
      </c>
    </row>
    <row r="779" spans="1:98" s="4" customFormat="1" x14ac:dyDescent="0.25">
      <c r="A779" s="50" t="str">
        <f t="shared" si="302"/>
        <v>...</v>
      </c>
      <c r="B779" s="50" t="str">
        <f t="shared" si="303"/>
        <v>...</v>
      </c>
      <c r="C779" s="50" t="str">
        <f t="shared" si="304"/>
        <v>.....</v>
      </c>
      <c r="D779" s="50" t="str">
        <f>IF($C779=".....","",_xlfn.IFNA(VLOOKUP($C779, Parameter!$A$4:$L$5000, 3, FALSE), ""))</f>
        <v/>
      </c>
      <c r="E779" s="50" t="str">
        <f t="shared" si="305"/>
        <v>.....</v>
      </c>
      <c r="F779" s="50" t="str">
        <f t="shared" si="306"/>
        <v>......</v>
      </c>
      <c r="G779" s="50" t="str">
        <f t="shared" si="307"/>
        <v>...</v>
      </c>
      <c r="H779" s="40">
        <f>IF(E779=".....", 0, _xlfn.IFNA(VLOOKUP($E779, Parameter2!$A$2:$C$5000, 3, FALSE), 0))</f>
        <v>0</v>
      </c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18" t="str">
        <f>IF(C779=".....","",_xlfn.IFNA(VLOOKUP($C779, Parameter!$A$4:$B$5000, 2, FALSE), "Kode belanja salah :("))</f>
        <v/>
      </c>
      <c r="X779" s="35"/>
      <c r="Y779" s="121"/>
      <c r="Z779" s="17"/>
      <c r="AA779" s="20"/>
      <c r="AB779" s="41" t="str">
        <f>IF($C779=".....","",VLOOKUP($C779, Parameter!$A$4:$L$5000, 6, FALSE))</f>
        <v/>
      </c>
      <c r="AC779" s="41" t="str">
        <f>IF($C779=".....","",VLOOKUP($C779, Parameter!$A$4:$L$5000, 7, FALSE))</f>
        <v/>
      </c>
      <c r="AD779" s="41" t="str">
        <f>IF($C779=".....","",VLOOKUP($C779, Parameter!$A$4:$L$5000, 8, FALSE))</f>
        <v/>
      </c>
      <c r="AE779" s="41" t="str">
        <f>IF($C779=".....","",VLOOKUP($C779, Parameter!$A$4:$L$5000, 9, FALSE))</f>
        <v/>
      </c>
      <c r="AF779" s="41" t="str">
        <f>IF($C779=".....","",VLOOKUP($C779, Parameter!$A$4:$L$5000, 10, FALSE))</f>
        <v/>
      </c>
      <c r="AG779" s="41" t="str">
        <f>IF($C779=".....","",VLOOKUP($C779, Parameter!$A$4:$L$5000, 11, FALSE))</f>
        <v/>
      </c>
      <c r="AH779" s="41" t="str">
        <f>IF($C779="..0.0.0.000","",_xlfn.IFNA(VLOOKUP($C779, Parameter!$A$4:$L$5000, 12, FALSE), ""))</f>
        <v/>
      </c>
      <c r="AI779" s="39"/>
      <c r="AJ779" s="39"/>
      <c r="AK779" s="39"/>
      <c r="AL779" s="39"/>
      <c r="AM779" s="39"/>
      <c r="AN779" s="39"/>
      <c r="AO779" s="39"/>
      <c r="AP779" s="41" t="str">
        <f>IF(F779="......", "", _xlfn.IFNA(VLOOKUP(F779, Parameter2!$D$2:$E$15000, 2, FALSE), "Kode aset salah :("))</f>
        <v/>
      </c>
      <c r="AQ779" s="39"/>
      <c r="AR779" s="51"/>
      <c r="AS779" s="52"/>
      <c r="AT779" s="53">
        <f t="shared" si="308"/>
        <v>0</v>
      </c>
      <c r="AU779" s="39" t="str">
        <f t="shared" si="309"/>
        <v/>
      </c>
      <c r="AV779" s="39" t="str">
        <f t="shared" si="310"/>
        <v/>
      </c>
      <c r="AW779" s="39" t="str">
        <f t="shared" si="311"/>
        <v/>
      </c>
      <c r="AX779" s="39" t="str">
        <f t="shared" si="312"/>
        <v/>
      </c>
      <c r="AY779" s="41" t="str">
        <f>IF(G779="...", "", VLOOKUP(G779, UPB!$A$3:$B$5000, 2, FALSE))</f>
        <v/>
      </c>
      <c r="AZ779" s="84"/>
      <c r="BA779" s="76"/>
      <c r="BB779" s="65"/>
      <c r="BC779" s="65"/>
      <c r="BD779" s="54"/>
      <c r="BE779" s="65"/>
      <c r="BF779" s="65"/>
      <c r="BG779" s="65"/>
      <c r="BH779" s="65"/>
      <c r="BI779" s="65"/>
      <c r="BJ779" s="65"/>
      <c r="BK779" s="65"/>
      <c r="BL779" s="65"/>
      <c r="BM779" s="65"/>
      <c r="BN779" s="70"/>
      <c r="BO779" s="65"/>
      <c r="BP779" s="65"/>
      <c r="BQ779" s="65"/>
      <c r="BR779" s="65"/>
      <c r="BS779" s="65"/>
      <c r="BT779" s="65"/>
      <c r="BU779" s="55" t="str">
        <f>IF(AND($D779 &lt;&gt; "", $D779 &lt;&gt; $E779, $F779 &lt;&gt; "x.x.x.x.x.x.x"), VLOOKUP($E779, Parameter!$E$3:$N$5000, 9, FALSE), "")</f>
        <v/>
      </c>
      <c r="BV779" s="55" t="str">
        <f>IF(AND($D779 &lt;&gt; "", $D779 &lt;&gt; $E779, $F779 &lt;&gt; "x.x.x.x.x.x.x"), VLOOKUP($E779, Parameter!$E$3:$N$5000, 10, FALSE), "")</f>
        <v/>
      </c>
      <c r="BW779" s="55" t="str">
        <f>IF(AND($D779 &lt;&gt; "", $D779 &lt;&gt; $E779, $F779 &lt;&gt; "x.x.x.x.x.x.x"), VLOOKUP($C779, Parameter!$A$4:$L$5000, 3, FALSE), "")</f>
        <v/>
      </c>
      <c r="BX779" s="55" t="str">
        <f>IF(AND($D779 &lt;&gt; "", $D779 &lt;&gt; $E779, $F779 &lt;&gt; "x.x.x.x.x.x.x"), VLOOKUP($C779, Parameter!$A$4:$L$5000, 4, FALSE), "")</f>
        <v/>
      </c>
      <c r="BY779" s="56">
        <f t="shared" si="313"/>
        <v>0</v>
      </c>
      <c r="BZ779" s="55" t="str">
        <f t="shared" si="314"/>
        <v>Intra</v>
      </c>
      <c r="CA779" s="55" t="str">
        <f>IF($BZ779="Ekstra", Parameter3!$B$2, "")</f>
        <v/>
      </c>
      <c r="CB779" s="55" t="str">
        <f>IF($BZ779="Ekstra", Parameter3!$C$2, "")</f>
        <v/>
      </c>
      <c r="CC779" s="55" t="str">
        <f>IF($BZ779="Ekstra", VLOOKUP($E779, Parameter!$E$3:$N$5000, 9, FALSE), "")</f>
        <v/>
      </c>
      <c r="CD779" s="55" t="str">
        <f>IF($BZ779="Ekstra", VLOOKUP($E779, Parameter!$E$3:$N$5000, 10, FALSE), "")</f>
        <v/>
      </c>
      <c r="CE779" s="56">
        <f t="shared" si="315"/>
        <v>0</v>
      </c>
      <c r="CF779" s="55" t="str">
        <f t="shared" si="327"/>
        <v/>
      </c>
      <c r="CG779" s="55" t="str">
        <f t="shared" si="327"/>
        <v/>
      </c>
      <c r="CH779" s="55" t="str">
        <f t="shared" si="316"/>
        <v/>
      </c>
      <c r="CI779" s="55" t="str">
        <f>IF($F779="x.x.x.x.x.x.x", VLOOKUP($C779, Parameter!$A$4:$L$5000, 4, FALSE), "")</f>
        <v/>
      </c>
      <c r="CJ779" s="56">
        <f t="shared" si="317"/>
        <v>0</v>
      </c>
      <c r="CM779" s="4" t="str">
        <f t="shared" si="318"/>
        <v>...-...-.....</v>
      </c>
      <c r="CN779" s="57">
        <f t="shared" si="319"/>
        <v>0</v>
      </c>
      <c r="CO779" s="58">
        <f t="shared" si="320"/>
        <v>0</v>
      </c>
      <c r="CP779" s="4" t="str">
        <f t="shared" si="321"/>
        <v/>
      </c>
      <c r="CQ779" s="4" t="b">
        <f t="shared" si="322"/>
        <v>0</v>
      </c>
      <c r="CR779" s="4" t="str">
        <f t="shared" si="323"/>
        <v/>
      </c>
      <c r="CS779" s="4" t="str">
        <f t="shared" si="324"/>
        <v/>
      </c>
      <c r="CT779" s="91" t="b">
        <f t="shared" si="328"/>
        <v>0</v>
      </c>
    </row>
    <row r="780" spans="1:98" s="4" customFormat="1" x14ac:dyDescent="0.25">
      <c r="A780" s="50" t="str">
        <f t="shared" ref="A780:A843" si="329">I780&amp;"."&amp;J780&amp;"."&amp;K780&amp;"."&amp;L780</f>
        <v>...</v>
      </c>
      <c r="B780" s="50" t="str">
        <f t="shared" ref="B780:B843" si="330">M780&amp;"."&amp;N780&amp;"."&amp;O780&amp;"."&amp;P780</f>
        <v>...</v>
      </c>
      <c r="C780" s="50" t="str">
        <f t="shared" ref="C780:C843" si="331">Q780&amp;"."&amp;R780&amp;"."&amp;S780&amp;"."&amp;T780&amp;"."&amp;U780&amp;"."&amp;V780</f>
        <v>.....</v>
      </c>
      <c r="D780" s="50" t="str">
        <f>IF($C780=".....","",_xlfn.IFNA(VLOOKUP($C780, Parameter!$A$4:$L$5000, 3, FALSE), ""))</f>
        <v/>
      </c>
      <c r="E780" s="50" t="str">
        <f t="shared" ref="E780:E843" si="332">$AI780&amp;"."&amp;$AJ780&amp;"."&amp;$AK780&amp;"."&amp;$AL780&amp;"."&amp;$AM780&amp;"."&amp;$AN780</f>
        <v>.....</v>
      </c>
      <c r="F780" s="50" t="str">
        <f t="shared" ref="F780:F843" si="333">$AI780&amp;"."&amp;$AJ780&amp;"."&amp;$AK780&amp;"."&amp;$AL780&amp;"."&amp;$AM780&amp;"."&amp;$AN780&amp;"."&amp;$AO780</f>
        <v>......</v>
      </c>
      <c r="G780" s="50" t="str">
        <f t="shared" ref="G780:G843" si="334">AU780&amp;"."&amp;AV780&amp;"."&amp;AW780&amp;"."&amp;AX780</f>
        <v>...</v>
      </c>
      <c r="H780" s="40">
        <f>IF(E780=".....", 0, _xlfn.IFNA(VLOOKUP($E780, Parameter2!$A$2:$C$5000, 3, FALSE), 0))</f>
        <v>0</v>
      </c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18" t="str">
        <f>IF(C780=".....","",_xlfn.IFNA(VLOOKUP($C780, Parameter!$A$4:$B$5000, 2, FALSE), "Kode belanja salah :("))</f>
        <v/>
      </c>
      <c r="X780" s="35"/>
      <c r="Y780" s="121"/>
      <c r="Z780" s="17"/>
      <c r="AA780" s="20"/>
      <c r="AB780" s="41" t="str">
        <f>IF($C780=".....","",VLOOKUP($C780, Parameter!$A$4:$L$5000, 6, FALSE))</f>
        <v/>
      </c>
      <c r="AC780" s="41" t="str">
        <f>IF($C780=".....","",VLOOKUP($C780, Parameter!$A$4:$L$5000, 7, FALSE))</f>
        <v/>
      </c>
      <c r="AD780" s="41" t="str">
        <f>IF($C780=".....","",VLOOKUP($C780, Parameter!$A$4:$L$5000, 8, FALSE))</f>
        <v/>
      </c>
      <c r="AE780" s="41" t="str">
        <f>IF($C780=".....","",VLOOKUP($C780, Parameter!$A$4:$L$5000, 9, FALSE))</f>
        <v/>
      </c>
      <c r="AF780" s="41" t="str">
        <f>IF($C780=".....","",VLOOKUP($C780, Parameter!$A$4:$L$5000, 10, FALSE))</f>
        <v/>
      </c>
      <c r="AG780" s="41" t="str">
        <f>IF($C780=".....","",VLOOKUP($C780, Parameter!$A$4:$L$5000, 11, FALSE))</f>
        <v/>
      </c>
      <c r="AH780" s="41" t="str">
        <f>IF($C780="..0.0.0.000","",_xlfn.IFNA(VLOOKUP($C780, Parameter!$A$4:$L$5000, 12, FALSE), ""))</f>
        <v/>
      </c>
      <c r="AI780" s="39"/>
      <c r="AJ780" s="39"/>
      <c r="AK780" s="39"/>
      <c r="AL780" s="39"/>
      <c r="AM780" s="39"/>
      <c r="AN780" s="39"/>
      <c r="AO780" s="39"/>
      <c r="AP780" s="41" t="str">
        <f>IF(F780="......", "", _xlfn.IFNA(VLOOKUP(F780, Parameter2!$D$2:$E$15000, 2, FALSE), "Kode aset salah :("))</f>
        <v/>
      </c>
      <c r="AQ780" s="39"/>
      <c r="AR780" s="51"/>
      <c r="AS780" s="52"/>
      <c r="AT780" s="53">
        <f t="shared" ref="AT780:AT843" si="335">IF(OR(ISBLANK(AR780), AR780=0), 0, AS780/AR780)</f>
        <v>0</v>
      </c>
      <c r="AU780" s="39" t="str">
        <f t="shared" ref="AU780:AU843" si="336">IF(ISBLANK($AI780), "", $I$1)</f>
        <v/>
      </c>
      <c r="AV780" s="39" t="str">
        <f t="shared" ref="AV780:AV843" si="337">IF(ISBLANK($AI780), "", $J$1)</f>
        <v/>
      </c>
      <c r="AW780" s="39" t="str">
        <f t="shared" ref="AW780:AW843" si="338">IF(ISBLANK($AI780), "", $K$1)</f>
        <v/>
      </c>
      <c r="AX780" s="39" t="str">
        <f t="shared" ref="AX780:AX843" si="339">IF(ISBLANK($AI780), "", $L$1)</f>
        <v/>
      </c>
      <c r="AY780" s="41" t="str">
        <f>IF(G780="...", "", VLOOKUP(G780, UPB!$A$3:$B$5000, 2, FALSE))</f>
        <v/>
      </c>
      <c r="AZ780" s="84"/>
      <c r="BA780" s="76"/>
      <c r="BB780" s="65"/>
      <c r="BC780" s="65"/>
      <c r="BD780" s="54"/>
      <c r="BE780" s="65"/>
      <c r="BF780" s="65"/>
      <c r="BG780" s="65"/>
      <c r="BH780" s="65"/>
      <c r="BI780" s="65"/>
      <c r="BJ780" s="65"/>
      <c r="BK780" s="65"/>
      <c r="BL780" s="65"/>
      <c r="BM780" s="65"/>
      <c r="BN780" s="70"/>
      <c r="BO780" s="65"/>
      <c r="BP780" s="65"/>
      <c r="BQ780" s="65"/>
      <c r="BR780" s="65"/>
      <c r="BS780" s="65"/>
      <c r="BT780" s="65"/>
      <c r="BU780" s="55" t="str">
        <f>IF(AND($D780 &lt;&gt; "", $D780 &lt;&gt; $E780, $F780 &lt;&gt; "x.x.x.x.x.x.x"), VLOOKUP($E780, Parameter!$E$3:$N$5000, 9, FALSE), "")</f>
        <v/>
      </c>
      <c r="BV780" s="55" t="str">
        <f>IF(AND($D780 &lt;&gt; "", $D780 &lt;&gt; $E780, $F780 &lt;&gt; "x.x.x.x.x.x.x"), VLOOKUP($E780, Parameter!$E$3:$N$5000, 10, FALSE), "")</f>
        <v/>
      </c>
      <c r="BW780" s="55" t="str">
        <f>IF(AND($D780 &lt;&gt; "", $D780 &lt;&gt; $E780, $F780 &lt;&gt; "x.x.x.x.x.x.x"), VLOOKUP($C780, Parameter!$A$4:$L$5000, 3, FALSE), "")</f>
        <v/>
      </c>
      <c r="BX780" s="55" t="str">
        <f>IF(AND($D780 &lt;&gt; "", $D780 &lt;&gt; $E780, $F780 &lt;&gt; "x.x.x.x.x.x.x"), VLOOKUP($C780, Parameter!$A$4:$L$5000, 4, FALSE), "")</f>
        <v/>
      </c>
      <c r="BY780" s="56">
        <f t="shared" ref="BY780:BY843" si="340">IF(AND($D780 &lt;&gt; "", $D780 &lt;&gt; $E780, $F780 &lt;&gt; "x.x.x.x.x.x.x"), $AS780, 0)</f>
        <v>0</v>
      </c>
      <c r="BZ780" s="55" t="str">
        <f t="shared" ref="BZ780:BZ843" si="341">IF(AT780&lt;H780, "Ekstra", "Intra")</f>
        <v>Intra</v>
      </c>
      <c r="CA780" s="55" t="str">
        <f>IF($BZ780="Ekstra", Parameter3!$B$2, "")</f>
        <v/>
      </c>
      <c r="CB780" s="55" t="str">
        <f>IF($BZ780="Ekstra", Parameter3!$C$2, "")</f>
        <v/>
      </c>
      <c r="CC780" s="55" t="str">
        <f>IF($BZ780="Ekstra", VLOOKUP($E780, Parameter!$E$3:$N$5000, 9, FALSE), "")</f>
        <v/>
      </c>
      <c r="CD780" s="55" t="str">
        <f>IF($BZ780="Ekstra", VLOOKUP($E780, Parameter!$E$3:$N$5000, 10, FALSE), "")</f>
        <v/>
      </c>
      <c r="CE780" s="56">
        <f t="shared" ref="CE780:CE843" si="342">IF($BZ780="Ekstra", $AS780, 0)</f>
        <v>0</v>
      </c>
      <c r="CF780" s="55" t="str">
        <f t="shared" si="327"/>
        <v/>
      </c>
      <c r="CG780" s="55" t="str">
        <f t="shared" si="327"/>
        <v/>
      </c>
      <c r="CH780" s="55" t="str">
        <f t="shared" ref="CH780:CH843" si="343">IF($F780="x.x.x.x.x.x.x", D780, "")</f>
        <v/>
      </c>
      <c r="CI780" s="55" t="str">
        <f>IF($F780="x.x.x.x.x.x.x", VLOOKUP($C780, Parameter!$A$4:$L$5000, 4, FALSE), "")</f>
        <v/>
      </c>
      <c r="CJ780" s="56">
        <f t="shared" ref="CJ780:CJ843" si="344">IF($F780="x.x.x.x.x.x.x", $AS780, 0)</f>
        <v>0</v>
      </c>
      <c r="CM780" s="4" t="str">
        <f t="shared" ref="CM780:CM843" si="345">A780&amp;"-"&amp;B780&amp;"-"&amp;C780</f>
        <v>...-...-.....</v>
      </c>
      <c r="CN780" s="57">
        <f t="shared" ref="CN780:CN843" si="346">AA780</f>
        <v>0</v>
      </c>
      <c r="CO780" s="58">
        <f t="shared" ref="CO780:CO843" si="347">AS780</f>
        <v>0</v>
      </c>
      <c r="CP780" s="4" t="str">
        <f t="shared" ref="CP780:CP843" si="348">IF($AK780=1, AU780&amp;"~"&amp;AV780&amp;"~"&amp;AW780&amp;"~"&amp;AX780&amp;"~"&amp;AI780&amp;"~"&amp;AJ780&amp;"~"&amp;AK780&amp;"~"&amp;AL780&amp;"~"&amp;AM780&amp;"~"&amp;AN780&amp;"~"&amp;AO780&amp;"~"&amp;AZ780&amp;"~"&amp;BB780&amp;"~"&amp;BC780&amp;"~"&amp;BD780&amp;"~"&amp;BE780&amp;"~"&amp;AR780&amp;"~"&amp;AT780&amp;"~"&amp;BF780, "")</f>
        <v/>
      </c>
      <c r="CQ780" s="4" t="b">
        <f t="shared" ref="CQ780:CQ843" si="349">IF($AK780=2, AU780&amp;"~"&amp;AV780&amp;"~"&amp;AW780&amp;"~"&amp;AX780&amp;"~"&amp;AI780&amp;"~"&amp;AJ780&amp;"~"&amp;AK780&amp;"~"&amp;AL780&amp;"~"&amp;AM780&amp;"~"&amp;AN780&amp;"~"&amp;AO780&amp;"~"&amp;AZ780&amp;"~"&amp;IF(ISBLANK(BG780), "-", BG780)&amp;"~"&amp;IF(ISBLANK(BH780), "-", BH780)&amp;"~"&amp;IF(ISBLANK(BI780), "-", BI780)&amp;"~"&amp;IF(ISBLANK(BJ780), "-", BJ780)&amp;"~"&amp;IF(ISBLANK(BK780), "-", BK780)&amp;"~Pembelian~"&amp;AR780&amp;"~"&amp;AT780&amp; "~"&amp;BA780)</f>
        <v>0</v>
      </c>
      <c r="CR780" s="4" t="str">
        <f t="shared" ref="CR780:CR843" si="350">IF(AK780=3, AU780&amp;"~"&amp;AV780&amp;"~"&amp;AW780&amp;"~"&amp;AX780&amp;"~"&amp;AI780&amp;"~"&amp;AJ780&amp;"~"&amp;AK780&amp;"~"&amp;AL780&amp;"~"&amp;AM780&amp;"~"&amp;AN780&amp;"~"&amp;AO780&amp;"~"&amp;AZ780&amp;"~"&amp;BL780&amp;"~"&amp;BM780&amp;"~"&amp;AR780&amp;"~"&amp;AT780&amp;"~"&amp;BN780, "")</f>
        <v/>
      </c>
      <c r="CS780" s="4" t="str">
        <f t="shared" ref="CS780:CS843" si="351">IF(AK780=4, AU780&amp;"~"&amp;AV780&amp;"~"&amp;AW780&amp;"~"&amp;AX780&amp;"~"&amp;AI780&amp;"~"&amp;AJ780&amp;"~"&amp;AK780&amp;"~"&amp;AL780&amp;"~"&amp;AM780&amp;"~"&amp;AN780&amp;"~"&amp;AO780&amp;"~"&amp;AZ780&amp;"~"&amp;BO780&amp;"~"&amp;BP780&amp;"~"&amp;AR780&amp;"~"&amp;AT780&amp;"~"&amp;BQ780, "")</f>
        <v/>
      </c>
      <c r="CT780" s="91" t="b">
        <f t="shared" si="328"/>
        <v>0</v>
      </c>
    </row>
    <row r="781" spans="1:98" s="4" customFormat="1" x14ac:dyDescent="0.25">
      <c r="A781" s="50" t="str">
        <f t="shared" si="329"/>
        <v>...</v>
      </c>
      <c r="B781" s="50" t="str">
        <f t="shared" si="330"/>
        <v>...</v>
      </c>
      <c r="C781" s="50" t="str">
        <f t="shared" si="331"/>
        <v>.....</v>
      </c>
      <c r="D781" s="50" t="str">
        <f>IF($C781=".....","",_xlfn.IFNA(VLOOKUP($C781, Parameter!$A$4:$L$5000, 3, FALSE), ""))</f>
        <v/>
      </c>
      <c r="E781" s="50" t="str">
        <f t="shared" si="332"/>
        <v>.....</v>
      </c>
      <c r="F781" s="50" t="str">
        <f t="shared" si="333"/>
        <v>......</v>
      </c>
      <c r="G781" s="50" t="str">
        <f t="shared" si="334"/>
        <v>...</v>
      </c>
      <c r="H781" s="40">
        <f>IF(E781=".....", 0, _xlfn.IFNA(VLOOKUP($E781, Parameter2!$A$2:$C$5000, 3, FALSE), 0))</f>
        <v>0</v>
      </c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18" t="str">
        <f>IF(C781=".....","",_xlfn.IFNA(VLOOKUP($C781, Parameter!$A$4:$B$5000, 2, FALSE), "Kode belanja salah :("))</f>
        <v/>
      </c>
      <c r="X781" s="35"/>
      <c r="Y781" s="121"/>
      <c r="Z781" s="17"/>
      <c r="AA781" s="20"/>
      <c r="AB781" s="41" t="str">
        <f>IF($C781=".....","",VLOOKUP($C781, Parameter!$A$4:$L$5000, 6, FALSE))</f>
        <v/>
      </c>
      <c r="AC781" s="41" t="str">
        <f>IF($C781=".....","",VLOOKUP($C781, Parameter!$A$4:$L$5000, 7, FALSE))</f>
        <v/>
      </c>
      <c r="AD781" s="41" t="str">
        <f>IF($C781=".....","",VLOOKUP($C781, Parameter!$A$4:$L$5000, 8, FALSE))</f>
        <v/>
      </c>
      <c r="AE781" s="41" t="str">
        <f>IF($C781=".....","",VLOOKUP($C781, Parameter!$A$4:$L$5000, 9, FALSE))</f>
        <v/>
      </c>
      <c r="AF781" s="41" t="str">
        <f>IF($C781=".....","",VLOOKUP($C781, Parameter!$A$4:$L$5000, 10, FALSE))</f>
        <v/>
      </c>
      <c r="AG781" s="41" t="str">
        <f>IF($C781=".....","",VLOOKUP($C781, Parameter!$A$4:$L$5000, 11, FALSE))</f>
        <v/>
      </c>
      <c r="AH781" s="41" t="str">
        <f>IF($C781="..0.0.0.000","",_xlfn.IFNA(VLOOKUP($C781, Parameter!$A$4:$L$5000, 12, FALSE), ""))</f>
        <v/>
      </c>
      <c r="AI781" s="39"/>
      <c r="AJ781" s="39"/>
      <c r="AK781" s="39"/>
      <c r="AL781" s="39"/>
      <c r="AM781" s="39"/>
      <c r="AN781" s="39"/>
      <c r="AO781" s="39"/>
      <c r="AP781" s="41" t="str">
        <f>IF(F781="......", "", _xlfn.IFNA(VLOOKUP(F781, Parameter2!$D$2:$E$15000, 2, FALSE), "Kode aset salah :("))</f>
        <v/>
      </c>
      <c r="AQ781" s="39"/>
      <c r="AR781" s="51"/>
      <c r="AS781" s="52"/>
      <c r="AT781" s="53">
        <f t="shared" si="335"/>
        <v>0</v>
      </c>
      <c r="AU781" s="39" t="str">
        <f t="shared" si="336"/>
        <v/>
      </c>
      <c r="AV781" s="39" t="str">
        <f t="shared" si="337"/>
        <v/>
      </c>
      <c r="AW781" s="39" t="str">
        <f t="shared" si="338"/>
        <v/>
      </c>
      <c r="AX781" s="39" t="str">
        <f t="shared" si="339"/>
        <v/>
      </c>
      <c r="AY781" s="41" t="str">
        <f>IF(G781="...", "", VLOOKUP(G781, UPB!$A$3:$B$5000, 2, FALSE))</f>
        <v/>
      </c>
      <c r="AZ781" s="84"/>
      <c r="BA781" s="76"/>
      <c r="BB781" s="65"/>
      <c r="BC781" s="65"/>
      <c r="BD781" s="54"/>
      <c r="BE781" s="65"/>
      <c r="BF781" s="65"/>
      <c r="BG781" s="65"/>
      <c r="BH781" s="65"/>
      <c r="BI781" s="65"/>
      <c r="BJ781" s="65"/>
      <c r="BK781" s="65"/>
      <c r="BL781" s="65"/>
      <c r="BM781" s="65"/>
      <c r="BN781" s="70"/>
      <c r="BO781" s="65"/>
      <c r="BP781" s="65"/>
      <c r="BQ781" s="65"/>
      <c r="BR781" s="65"/>
      <c r="BS781" s="65"/>
      <c r="BT781" s="65"/>
      <c r="BU781" s="55" t="str">
        <f>IF(AND($D781 &lt;&gt; "", $D781 &lt;&gt; $E781, $F781 &lt;&gt; "x.x.x.x.x.x.x"), VLOOKUP($E781, Parameter!$E$3:$N$5000, 9, FALSE), "")</f>
        <v/>
      </c>
      <c r="BV781" s="55" t="str">
        <f>IF(AND($D781 &lt;&gt; "", $D781 &lt;&gt; $E781, $F781 &lt;&gt; "x.x.x.x.x.x.x"), VLOOKUP($E781, Parameter!$E$3:$N$5000, 10, FALSE), "")</f>
        <v/>
      </c>
      <c r="BW781" s="55" t="str">
        <f>IF(AND($D781 &lt;&gt; "", $D781 &lt;&gt; $E781, $F781 &lt;&gt; "x.x.x.x.x.x.x"), VLOOKUP($C781, Parameter!$A$4:$L$5000, 3, FALSE), "")</f>
        <v/>
      </c>
      <c r="BX781" s="55" t="str">
        <f>IF(AND($D781 &lt;&gt; "", $D781 &lt;&gt; $E781, $F781 &lt;&gt; "x.x.x.x.x.x.x"), VLOOKUP($C781, Parameter!$A$4:$L$5000, 4, FALSE), "")</f>
        <v/>
      </c>
      <c r="BY781" s="56">
        <f t="shared" si="340"/>
        <v>0</v>
      </c>
      <c r="BZ781" s="55" t="str">
        <f t="shared" si="341"/>
        <v>Intra</v>
      </c>
      <c r="CA781" s="55" t="str">
        <f>IF($BZ781="Ekstra", Parameter3!$B$2, "")</f>
        <v/>
      </c>
      <c r="CB781" s="55" t="str">
        <f>IF($BZ781="Ekstra", Parameter3!$C$2, "")</f>
        <v/>
      </c>
      <c r="CC781" s="55" t="str">
        <f>IF($BZ781="Ekstra", VLOOKUP($E781, Parameter!$E$3:$N$5000, 9, FALSE), "")</f>
        <v/>
      </c>
      <c r="CD781" s="55" t="str">
        <f>IF($BZ781="Ekstra", VLOOKUP($E781, Parameter!$E$3:$N$5000, 10, FALSE), "")</f>
        <v/>
      </c>
      <c r="CE781" s="56">
        <f t="shared" si="342"/>
        <v>0</v>
      </c>
      <c r="CF781" s="55" t="str">
        <f t="shared" si="327"/>
        <v/>
      </c>
      <c r="CG781" s="55" t="str">
        <f t="shared" si="327"/>
        <v/>
      </c>
      <c r="CH781" s="55" t="str">
        <f t="shared" si="343"/>
        <v/>
      </c>
      <c r="CI781" s="55" t="str">
        <f>IF($F781="x.x.x.x.x.x.x", VLOOKUP($C781, Parameter!$A$4:$L$5000, 4, FALSE), "")</f>
        <v/>
      </c>
      <c r="CJ781" s="56">
        <f t="shared" si="344"/>
        <v>0</v>
      </c>
      <c r="CM781" s="4" t="str">
        <f t="shared" si="345"/>
        <v>...-...-.....</v>
      </c>
      <c r="CN781" s="57">
        <f t="shared" si="346"/>
        <v>0</v>
      </c>
      <c r="CO781" s="58">
        <f t="shared" si="347"/>
        <v>0</v>
      </c>
      <c r="CP781" s="4" t="str">
        <f t="shared" si="348"/>
        <v/>
      </c>
      <c r="CQ781" s="4" t="b">
        <f t="shared" si="349"/>
        <v>0</v>
      </c>
      <c r="CR781" s="4" t="str">
        <f t="shared" si="350"/>
        <v/>
      </c>
      <c r="CS781" s="4" t="str">
        <f t="shared" si="351"/>
        <v/>
      </c>
      <c r="CT781" s="91" t="b">
        <f t="shared" si="328"/>
        <v>0</v>
      </c>
    </row>
    <row r="782" spans="1:98" s="4" customFormat="1" x14ac:dyDescent="0.25">
      <c r="A782" s="50" t="str">
        <f t="shared" si="329"/>
        <v>...</v>
      </c>
      <c r="B782" s="50" t="str">
        <f t="shared" si="330"/>
        <v>...</v>
      </c>
      <c r="C782" s="50" t="str">
        <f t="shared" si="331"/>
        <v>.....</v>
      </c>
      <c r="D782" s="50" t="str">
        <f>IF($C782=".....","",_xlfn.IFNA(VLOOKUP($C782, Parameter!$A$4:$L$5000, 3, FALSE), ""))</f>
        <v/>
      </c>
      <c r="E782" s="50" t="str">
        <f t="shared" si="332"/>
        <v>.....</v>
      </c>
      <c r="F782" s="50" t="str">
        <f t="shared" si="333"/>
        <v>......</v>
      </c>
      <c r="G782" s="50" t="str">
        <f t="shared" si="334"/>
        <v>...</v>
      </c>
      <c r="H782" s="40">
        <f>IF(E782=".....", 0, _xlfn.IFNA(VLOOKUP($E782, Parameter2!$A$2:$C$5000, 3, FALSE), 0))</f>
        <v>0</v>
      </c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18" t="str">
        <f>IF(C782=".....","",_xlfn.IFNA(VLOOKUP($C782, Parameter!$A$4:$B$5000, 2, FALSE), "Kode belanja salah :("))</f>
        <v/>
      </c>
      <c r="X782" s="35"/>
      <c r="Y782" s="121"/>
      <c r="Z782" s="17"/>
      <c r="AA782" s="20"/>
      <c r="AB782" s="41" t="str">
        <f>IF($C782=".....","",VLOOKUP($C782, Parameter!$A$4:$L$5000, 6, FALSE))</f>
        <v/>
      </c>
      <c r="AC782" s="41" t="str">
        <f>IF($C782=".....","",VLOOKUP($C782, Parameter!$A$4:$L$5000, 7, FALSE))</f>
        <v/>
      </c>
      <c r="AD782" s="41" t="str">
        <f>IF($C782=".....","",VLOOKUP($C782, Parameter!$A$4:$L$5000, 8, FALSE))</f>
        <v/>
      </c>
      <c r="AE782" s="41" t="str">
        <f>IF($C782=".....","",VLOOKUP($C782, Parameter!$A$4:$L$5000, 9, FALSE))</f>
        <v/>
      </c>
      <c r="AF782" s="41" t="str">
        <f>IF($C782=".....","",VLOOKUP($C782, Parameter!$A$4:$L$5000, 10, FALSE))</f>
        <v/>
      </c>
      <c r="AG782" s="41" t="str">
        <f>IF($C782=".....","",VLOOKUP($C782, Parameter!$A$4:$L$5000, 11, FALSE))</f>
        <v/>
      </c>
      <c r="AH782" s="41" t="str">
        <f>IF($C782="..0.0.0.000","",_xlfn.IFNA(VLOOKUP($C782, Parameter!$A$4:$L$5000, 12, FALSE), ""))</f>
        <v/>
      </c>
      <c r="AI782" s="39"/>
      <c r="AJ782" s="39"/>
      <c r="AK782" s="39"/>
      <c r="AL782" s="39"/>
      <c r="AM782" s="39"/>
      <c r="AN782" s="39"/>
      <c r="AO782" s="39"/>
      <c r="AP782" s="41" t="str">
        <f>IF(F782="......", "", _xlfn.IFNA(VLOOKUP(F782, Parameter2!$D$2:$E$15000, 2, FALSE), "Kode aset salah :("))</f>
        <v/>
      </c>
      <c r="AQ782" s="39"/>
      <c r="AR782" s="51"/>
      <c r="AS782" s="52"/>
      <c r="AT782" s="53">
        <f t="shared" si="335"/>
        <v>0</v>
      </c>
      <c r="AU782" s="39" t="str">
        <f t="shared" si="336"/>
        <v/>
      </c>
      <c r="AV782" s="39" t="str">
        <f t="shared" si="337"/>
        <v/>
      </c>
      <c r="AW782" s="39" t="str">
        <f t="shared" si="338"/>
        <v/>
      </c>
      <c r="AX782" s="39" t="str">
        <f t="shared" si="339"/>
        <v/>
      </c>
      <c r="AY782" s="41" t="str">
        <f>IF(G782="...", "", VLOOKUP(G782, UPB!$A$3:$B$5000, 2, FALSE))</f>
        <v/>
      </c>
      <c r="AZ782" s="84"/>
      <c r="BA782" s="76"/>
      <c r="BB782" s="65"/>
      <c r="BC782" s="65"/>
      <c r="BD782" s="54"/>
      <c r="BE782" s="65"/>
      <c r="BF782" s="65"/>
      <c r="BG782" s="65"/>
      <c r="BH782" s="65"/>
      <c r="BI782" s="65"/>
      <c r="BJ782" s="65"/>
      <c r="BK782" s="65"/>
      <c r="BL782" s="65"/>
      <c r="BM782" s="65"/>
      <c r="BN782" s="70"/>
      <c r="BO782" s="65"/>
      <c r="BP782" s="65"/>
      <c r="BQ782" s="65"/>
      <c r="BR782" s="65"/>
      <c r="BS782" s="65"/>
      <c r="BT782" s="65"/>
      <c r="BU782" s="55" t="str">
        <f>IF(AND($D782 &lt;&gt; "", $D782 &lt;&gt; $E782, $F782 &lt;&gt; "x.x.x.x.x.x.x"), VLOOKUP($E782, Parameter!$E$3:$N$5000, 9, FALSE), "")</f>
        <v/>
      </c>
      <c r="BV782" s="55" t="str">
        <f>IF(AND($D782 &lt;&gt; "", $D782 &lt;&gt; $E782, $F782 &lt;&gt; "x.x.x.x.x.x.x"), VLOOKUP($E782, Parameter!$E$3:$N$5000, 10, FALSE), "")</f>
        <v/>
      </c>
      <c r="BW782" s="55" t="str">
        <f>IF(AND($D782 &lt;&gt; "", $D782 &lt;&gt; $E782, $F782 &lt;&gt; "x.x.x.x.x.x.x"), VLOOKUP($C782, Parameter!$A$4:$L$5000, 3, FALSE), "")</f>
        <v/>
      </c>
      <c r="BX782" s="55" t="str">
        <f>IF(AND($D782 &lt;&gt; "", $D782 &lt;&gt; $E782, $F782 &lt;&gt; "x.x.x.x.x.x.x"), VLOOKUP($C782, Parameter!$A$4:$L$5000, 4, FALSE), "")</f>
        <v/>
      </c>
      <c r="BY782" s="56">
        <f t="shared" si="340"/>
        <v>0</v>
      </c>
      <c r="BZ782" s="55" t="str">
        <f t="shared" si="341"/>
        <v>Intra</v>
      </c>
      <c r="CA782" s="55" t="str">
        <f>IF($BZ782="Ekstra", Parameter3!$B$2, "")</f>
        <v/>
      </c>
      <c r="CB782" s="55" t="str">
        <f>IF($BZ782="Ekstra", Parameter3!$C$2, "")</f>
        <v/>
      </c>
      <c r="CC782" s="55" t="str">
        <f>IF($BZ782="Ekstra", VLOOKUP($E782, Parameter!$E$3:$N$5000, 9, FALSE), "")</f>
        <v/>
      </c>
      <c r="CD782" s="55" t="str">
        <f>IF($BZ782="Ekstra", VLOOKUP($E782, Parameter!$E$3:$N$5000, 10, FALSE), "")</f>
        <v/>
      </c>
      <c r="CE782" s="56">
        <f t="shared" si="342"/>
        <v>0</v>
      </c>
      <c r="CF782" s="55" t="str">
        <f t="shared" si="327"/>
        <v/>
      </c>
      <c r="CG782" s="55" t="str">
        <f t="shared" si="327"/>
        <v/>
      </c>
      <c r="CH782" s="55" t="str">
        <f t="shared" si="343"/>
        <v/>
      </c>
      <c r="CI782" s="55" t="str">
        <f>IF($F782="x.x.x.x.x.x.x", VLOOKUP($C782, Parameter!$A$4:$L$5000, 4, FALSE), "")</f>
        <v/>
      </c>
      <c r="CJ782" s="56">
        <f t="shared" si="344"/>
        <v>0</v>
      </c>
      <c r="CM782" s="4" t="str">
        <f t="shared" si="345"/>
        <v>...-...-.....</v>
      </c>
      <c r="CN782" s="57">
        <f t="shared" si="346"/>
        <v>0</v>
      </c>
      <c r="CO782" s="58">
        <f t="shared" si="347"/>
        <v>0</v>
      </c>
      <c r="CP782" s="4" t="str">
        <f t="shared" si="348"/>
        <v/>
      </c>
      <c r="CQ782" s="4" t="b">
        <f t="shared" si="349"/>
        <v>0</v>
      </c>
      <c r="CR782" s="4" t="str">
        <f t="shared" si="350"/>
        <v/>
      </c>
      <c r="CS782" s="4" t="str">
        <f t="shared" si="351"/>
        <v/>
      </c>
      <c r="CT782" s="91" t="b">
        <f t="shared" si="328"/>
        <v>0</v>
      </c>
    </row>
    <row r="783" spans="1:98" s="4" customFormat="1" x14ac:dyDescent="0.25">
      <c r="A783" s="50" t="str">
        <f t="shared" si="329"/>
        <v>...</v>
      </c>
      <c r="B783" s="50" t="str">
        <f t="shared" si="330"/>
        <v>...</v>
      </c>
      <c r="C783" s="50" t="str">
        <f t="shared" si="331"/>
        <v>.....</v>
      </c>
      <c r="D783" s="50" t="str">
        <f>IF($C783=".....","",_xlfn.IFNA(VLOOKUP($C783, Parameter!$A$4:$L$5000, 3, FALSE), ""))</f>
        <v/>
      </c>
      <c r="E783" s="50" t="str">
        <f t="shared" si="332"/>
        <v>.....</v>
      </c>
      <c r="F783" s="50" t="str">
        <f t="shared" si="333"/>
        <v>......</v>
      </c>
      <c r="G783" s="50" t="str">
        <f t="shared" si="334"/>
        <v>...</v>
      </c>
      <c r="H783" s="40">
        <f>IF(E783=".....", 0, _xlfn.IFNA(VLOOKUP($E783, Parameter2!$A$2:$C$5000, 3, FALSE), 0))</f>
        <v>0</v>
      </c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18" t="str">
        <f>IF(C783=".....","",_xlfn.IFNA(VLOOKUP($C783, Parameter!$A$4:$B$5000, 2, FALSE), "Kode belanja salah :("))</f>
        <v/>
      </c>
      <c r="X783" s="35"/>
      <c r="Y783" s="121"/>
      <c r="Z783" s="17"/>
      <c r="AA783" s="20"/>
      <c r="AB783" s="41" t="str">
        <f>IF($C783=".....","",VLOOKUP($C783, Parameter!$A$4:$L$5000, 6, FALSE))</f>
        <v/>
      </c>
      <c r="AC783" s="41" t="str">
        <f>IF($C783=".....","",VLOOKUP($C783, Parameter!$A$4:$L$5000, 7, FALSE))</f>
        <v/>
      </c>
      <c r="AD783" s="41" t="str">
        <f>IF($C783=".....","",VLOOKUP($C783, Parameter!$A$4:$L$5000, 8, FALSE))</f>
        <v/>
      </c>
      <c r="AE783" s="41" t="str">
        <f>IF($C783=".....","",VLOOKUP($C783, Parameter!$A$4:$L$5000, 9, FALSE))</f>
        <v/>
      </c>
      <c r="AF783" s="41" t="str">
        <f>IF($C783=".....","",VLOOKUP($C783, Parameter!$A$4:$L$5000, 10, FALSE))</f>
        <v/>
      </c>
      <c r="AG783" s="41" t="str">
        <f>IF($C783=".....","",VLOOKUP($C783, Parameter!$A$4:$L$5000, 11, FALSE))</f>
        <v/>
      </c>
      <c r="AH783" s="41" t="str">
        <f>IF($C783="..0.0.0.000","",_xlfn.IFNA(VLOOKUP($C783, Parameter!$A$4:$L$5000, 12, FALSE), ""))</f>
        <v/>
      </c>
      <c r="AI783" s="39"/>
      <c r="AJ783" s="39"/>
      <c r="AK783" s="39"/>
      <c r="AL783" s="39"/>
      <c r="AM783" s="39"/>
      <c r="AN783" s="39"/>
      <c r="AO783" s="39"/>
      <c r="AP783" s="41" t="str">
        <f>IF(F783="......", "", _xlfn.IFNA(VLOOKUP(F783, Parameter2!$D$2:$E$15000, 2, FALSE), "Kode aset salah :("))</f>
        <v/>
      </c>
      <c r="AQ783" s="39"/>
      <c r="AR783" s="51"/>
      <c r="AS783" s="52"/>
      <c r="AT783" s="53">
        <f t="shared" si="335"/>
        <v>0</v>
      </c>
      <c r="AU783" s="39" t="str">
        <f t="shared" si="336"/>
        <v/>
      </c>
      <c r="AV783" s="39" t="str">
        <f t="shared" si="337"/>
        <v/>
      </c>
      <c r="AW783" s="39" t="str">
        <f t="shared" si="338"/>
        <v/>
      </c>
      <c r="AX783" s="39" t="str">
        <f t="shared" si="339"/>
        <v/>
      </c>
      <c r="AY783" s="41" t="str">
        <f>IF(G783="...", "", VLOOKUP(G783, UPB!$A$3:$B$5000, 2, FALSE))</f>
        <v/>
      </c>
      <c r="AZ783" s="84"/>
      <c r="BA783" s="76"/>
      <c r="BB783" s="65"/>
      <c r="BC783" s="65"/>
      <c r="BD783" s="54"/>
      <c r="BE783" s="65"/>
      <c r="BF783" s="65"/>
      <c r="BG783" s="65"/>
      <c r="BH783" s="65"/>
      <c r="BI783" s="65"/>
      <c r="BJ783" s="65"/>
      <c r="BK783" s="65"/>
      <c r="BL783" s="65"/>
      <c r="BM783" s="65"/>
      <c r="BN783" s="70"/>
      <c r="BO783" s="65"/>
      <c r="BP783" s="65"/>
      <c r="BQ783" s="65"/>
      <c r="BR783" s="65"/>
      <c r="BS783" s="65"/>
      <c r="BT783" s="65"/>
      <c r="BU783" s="55" t="str">
        <f>IF(AND($D783 &lt;&gt; "", $D783 &lt;&gt; $E783, $F783 &lt;&gt; "x.x.x.x.x.x.x"), VLOOKUP($E783, Parameter!$E$3:$N$5000, 9, FALSE), "")</f>
        <v/>
      </c>
      <c r="BV783" s="55" t="str">
        <f>IF(AND($D783 &lt;&gt; "", $D783 &lt;&gt; $E783, $F783 &lt;&gt; "x.x.x.x.x.x.x"), VLOOKUP($E783, Parameter!$E$3:$N$5000, 10, FALSE), "")</f>
        <v/>
      </c>
      <c r="BW783" s="55" t="str">
        <f>IF(AND($D783 &lt;&gt; "", $D783 &lt;&gt; $E783, $F783 &lt;&gt; "x.x.x.x.x.x.x"), VLOOKUP($C783, Parameter!$A$4:$L$5000, 3, FALSE), "")</f>
        <v/>
      </c>
      <c r="BX783" s="55" t="str">
        <f>IF(AND($D783 &lt;&gt; "", $D783 &lt;&gt; $E783, $F783 &lt;&gt; "x.x.x.x.x.x.x"), VLOOKUP($C783, Parameter!$A$4:$L$5000, 4, FALSE), "")</f>
        <v/>
      </c>
      <c r="BY783" s="56">
        <f t="shared" si="340"/>
        <v>0</v>
      </c>
      <c r="BZ783" s="55" t="str">
        <f t="shared" si="341"/>
        <v>Intra</v>
      </c>
      <c r="CA783" s="55" t="str">
        <f>IF($BZ783="Ekstra", Parameter3!$B$2, "")</f>
        <v/>
      </c>
      <c r="CB783" s="55" t="str">
        <f>IF($BZ783="Ekstra", Parameter3!$C$2, "")</f>
        <v/>
      </c>
      <c r="CC783" s="55" t="str">
        <f>IF($BZ783="Ekstra", VLOOKUP($E783, Parameter!$E$3:$N$5000, 9, FALSE), "")</f>
        <v/>
      </c>
      <c r="CD783" s="55" t="str">
        <f>IF($BZ783="Ekstra", VLOOKUP($E783, Parameter!$E$3:$N$5000, 10, FALSE), "")</f>
        <v/>
      </c>
      <c r="CE783" s="56">
        <f t="shared" si="342"/>
        <v>0</v>
      </c>
      <c r="CF783" s="55" t="str">
        <f t="shared" si="327"/>
        <v/>
      </c>
      <c r="CG783" s="55" t="str">
        <f t="shared" si="327"/>
        <v/>
      </c>
      <c r="CH783" s="55" t="str">
        <f t="shared" si="343"/>
        <v/>
      </c>
      <c r="CI783" s="55" t="str">
        <f>IF($F783="x.x.x.x.x.x.x", VLOOKUP($C783, Parameter!$A$4:$L$5000, 4, FALSE), "")</f>
        <v/>
      </c>
      <c r="CJ783" s="56">
        <f t="shared" si="344"/>
        <v>0</v>
      </c>
      <c r="CM783" s="4" t="str">
        <f t="shared" si="345"/>
        <v>...-...-.....</v>
      </c>
      <c r="CN783" s="57">
        <f t="shared" si="346"/>
        <v>0</v>
      </c>
      <c r="CO783" s="58">
        <f t="shared" si="347"/>
        <v>0</v>
      </c>
      <c r="CP783" s="4" t="str">
        <f t="shared" si="348"/>
        <v/>
      </c>
      <c r="CQ783" s="4" t="b">
        <f t="shared" si="349"/>
        <v>0</v>
      </c>
      <c r="CR783" s="4" t="str">
        <f t="shared" si="350"/>
        <v/>
      </c>
      <c r="CS783" s="4" t="str">
        <f t="shared" si="351"/>
        <v/>
      </c>
      <c r="CT783" s="91" t="b">
        <f t="shared" si="328"/>
        <v>0</v>
      </c>
    </row>
    <row r="784" spans="1:98" s="4" customFormat="1" x14ac:dyDescent="0.25">
      <c r="A784" s="50" t="str">
        <f t="shared" si="329"/>
        <v>...</v>
      </c>
      <c r="B784" s="50" t="str">
        <f t="shared" si="330"/>
        <v>...</v>
      </c>
      <c r="C784" s="50" t="str">
        <f t="shared" si="331"/>
        <v>.....</v>
      </c>
      <c r="D784" s="50" t="str">
        <f>IF($C784=".....","",_xlfn.IFNA(VLOOKUP($C784, Parameter!$A$4:$L$5000, 3, FALSE), ""))</f>
        <v/>
      </c>
      <c r="E784" s="50" t="str">
        <f t="shared" si="332"/>
        <v>.....</v>
      </c>
      <c r="F784" s="50" t="str">
        <f t="shared" si="333"/>
        <v>......</v>
      </c>
      <c r="G784" s="50" t="str">
        <f t="shared" si="334"/>
        <v>...</v>
      </c>
      <c r="H784" s="40">
        <f>IF(E784=".....", 0, _xlfn.IFNA(VLOOKUP($E784, Parameter2!$A$2:$C$5000, 3, FALSE), 0))</f>
        <v>0</v>
      </c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18" t="str">
        <f>IF(C784=".....","",_xlfn.IFNA(VLOOKUP($C784, Parameter!$A$4:$B$5000, 2, FALSE), "Kode belanja salah :("))</f>
        <v/>
      </c>
      <c r="X784" s="35"/>
      <c r="Y784" s="121"/>
      <c r="Z784" s="17"/>
      <c r="AA784" s="20"/>
      <c r="AB784" s="41" t="str">
        <f>IF($C784=".....","",VLOOKUP($C784, Parameter!$A$4:$L$5000, 6, FALSE))</f>
        <v/>
      </c>
      <c r="AC784" s="41" t="str">
        <f>IF($C784=".....","",VLOOKUP($C784, Parameter!$A$4:$L$5000, 7, FALSE))</f>
        <v/>
      </c>
      <c r="AD784" s="41" t="str">
        <f>IF($C784=".....","",VLOOKUP($C784, Parameter!$A$4:$L$5000, 8, FALSE))</f>
        <v/>
      </c>
      <c r="AE784" s="41" t="str">
        <f>IF($C784=".....","",VLOOKUP($C784, Parameter!$A$4:$L$5000, 9, FALSE))</f>
        <v/>
      </c>
      <c r="AF784" s="41" t="str">
        <f>IF($C784=".....","",VLOOKUP($C784, Parameter!$A$4:$L$5000, 10, FALSE))</f>
        <v/>
      </c>
      <c r="AG784" s="41" t="str">
        <f>IF($C784=".....","",VLOOKUP($C784, Parameter!$A$4:$L$5000, 11, FALSE))</f>
        <v/>
      </c>
      <c r="AH784" s="41" t="str">
        <f>IF($C784="..0.0.0.000","",_xlfn.IFNA(VLOOKUP($C784, Parameter!$A$4:$L$5000, 12, FALSE), ""))</f>
        <v/>
      </c>
      <c r="AI784" s="39"/>
      <c r="AJ784" s="39"/>
      <c r="AK784" s="39"/>
      <c r="AL784" s="39"/>
      <c r="AM784" s="39"/>
      <c r="AN784" s="39"/>
      <c r="AO784" s="39"/>
      <c r="AP784" s="41" t="str">
        <f>IF(F784="......", "", _xlfn.IFNA(VLOOKUP(F784, Parameter2!$D$2:$E$15000, 2, FALSE), "Kode aset salah :("))</f>
        <v/>
      </c>
      <c r="AQ784" s="39"/>
      <c r="AR784" s="51"/>
      <c r="AS784" s="52"/>
      <c r="AT784" s="53">
        <f t="shared" si="335"/>
        <v>0</v>
      </c>
      <c r="AU784" s="39" t="str">
        <f t="shared" si="336"/>
        <v/>
      </c>
      <c r="AV784" s="39" t="str">
        <f t="shared" si="337"/>
        <v/>
      </c>
      <c r="AW784" s="39" t="str">
        <f t="shared" si="338"/>
        <v/>
      </c>
      <c r="AX784" s="39" t="str">
        <f t="shared" si="339"/>
        <v/>
      </c>
      <c r="AY784" s="41" t="str">
        <f>IF(G784="...", "", VLOOKUP(G784, UPB!$A$3:$B$5000, 2, FALSE))</f>
        <v/>
      </c>
      <c r="AZ784" s="84"/>
      <c r="BA784" s="76"/>
      <c r="BB784" s="65"/>
      <c r="BC784" s="65"/>
      <c r="BD784" s="54"/>
      <c r="BE784" s="65"/>
      <c r="BF784" s="65"/>
      <c r="BG784" s="65"/>
      <c r="BH784" s="65"/>
      <c r="BI784" s="65"/>
      <c r="BJ784" s="65"/>
      <c r="BK784" s="65"/>
      <c r="BL784" s="65"/>
      <c r="BM784" s="65"/>
      <c r="BN784" s="70"/>
      <c r="BO784" s="65"/>
      <c r="BP784" s="65"/>
      <c r="BQ784" s="65"/>
      <c r="BR784" s="65"/>
      <c r="BS784" s="65"/>
      <c r="BT784" s="65"/>
      <c r="BU784" s="55" t="str">
        <f>IF(AND($D784 &lt;&gt; "", $D784 &lt;&gt; $E784, $F784 &lt;&gt; "x.x.x.x.x.x.x"), VLOOKUP($E784, Parameter!$E$3:$N$5000, 9, FALSE), "")</f>
        <v/>
      </c>
      <c r="BV784" s="55" t="str">
        <f>IF(AND($D784 &lt;&gt; "", $D784 &lt;&gt; $E784, $F784 &lt;&gt; "x.x.x.x.x.x.x"), VLOOKUP($E784, Parameter!$E$3:$N$5000, 10, FALSE), "")</f>
        <v/>
      </c>
      <c r="BW784" s="55" t="str">
        <f>IF(AND($D784 &lt;&gt; "", $D784 &lt;&gt; $E784, $F784 &lt;&gt; "x.x.x.x.x.x.x"), VLOOKUP($C784, Parameter!$A$4:$L$5000, 3, FALSE), "")</f>
        <v/>
      </c>
      <c r="BX784" s="55" t="str">
        <f>IF(AND($D784 &lt;&gt; "", $D784 &lt;&gt; $E784, $F784 &lt;&gt; "x.x.x.x.x.x.x"), VLOOKUP($C784, Parameter!$A$4:$L$5000, 4, FALSE), "")</f>
        <v/>
      </c>
      <c r="BY784" s="56">
        <f t="shared" si="340"/>
        <v>0</v>
      </c>
      <c r="BZ784" s="55" t="str">
        <f t="shared" si="341"/>
        <v>Intra</v>
      </c>
      <c r="CA784" s="55" t="str">
        <f>IF($BZ784="Ekstra", Parameter3!$B$2, "")</f>
        <v/>
      </c>
      <c r="CB784" s="55" t="str">
        <f>IF($BZ784="Ekstra", Parameter3!$C$2, "")</f>
        <v/>
      </c>
      <c r="CC784" s="55" t="str">
        <f>IF($BZ784="Ekstra", VLOOKUP($E784, Parameter!$E$3:$N$5000, 9, FALSE), "")</f>
        <v/>
      </c>
      <c r="CD784" s="55" t="str">
        <f>IF($BZ784="Ekstra", VLOOKUP($E784, Parameter!$E$3:$N$5000, 10, FALSE), "")</f>
        <v/>
      </c>
      <c r="CE784" s="56">
        <f t="shared" si="342"/>
        <v>0</v>
      </c>
      <c r="CF784" s="55" t="str">
        <f t="shared" si="327"/>
        <v/>
      </c>
      <c r="CG784" s="55" t="str">
        <f t="shared" si="327"/>
        <v/>
      </c>
      <c r="CH784" s="55" t="str">
        <f t="shared" si="343"/>
        <v/>
      </c>
      <c r="CI784" s="55" t="str">
        <f>IF($F784="x.x.x.x.x.x.x", VLOOKUP($C784, Parameter!$A$4:$L$5000, 4, FALSE), "")</f>
        <v/>
      </c>
      <c r="CJ784" s="56">
        <f t="shared" si="344"/>
        <v>0</v>
      </c>
      <c r="CM784" s="4" t="str">
        <f t="shared" si="345"/>
        <v>...-...-.....</v>
      </c>
      <c r="CN784" s="57">
        <f t="shared" si="346"/>
        <v>0</v>
      </c>
      <c r="CO784" s="58">
        <f t="shared" si="347"/>
        <v>0</v>
      </c>
      <c r="CP784" s="4" t="str">
        <f t="shared" si="348"/>
        <v/>
      </c>
      <c r="CQ784" s="4" t="b">
        <f t="shared" si="349"/>
        <v>0</v>
      </c>
      <c r="CR784" s="4" t="str">
        <f t="shared" si="350"/>
        <v/>
      </c>
      <c r="CS784" s="4" t="str">
        <f t="shared" si="351"/>
        <v/>
      </c>
      <c r="CT784" s="91" t="b">
        <f t="shared" si="328"/>
        <v>0</v>
      </c>
    </row>
    <row r="785" spans="1:98" s="4" customFormat="1" x14ac:dyDescent="0.25">
      <c r="A785" s="50" t="str">
        <f t="shared" si="329"/>
        <v>...</v>
      </c>
      <c r="B785" s="50" t="str">
        <f t="shared" si="330"/>
        <v>...</v>
      </c>
      <c r="C785" s="50" t="str">
        <f t="shared" si="331"/>
        <v>.....</v>
      </c>
      <c r="D785" s="50" t="str">
        <f>IF($C785=".....","",_xlfn.IFNA(VLOOKUP($C785, Parameter!$A$4:$L$5000, 3, FALSE), ""))</f>
        <v/>
      </c>
      <c r="E785" s="50" t="str">
        <f t="shared" si="332"/>
        <v>.....</v>
      </c>
      <c r="F785" s="50" t="str">
        <f t="shared" si="333"/>
        <v>......</v>
      </c>
      <c r="G785" s="50" t="str">
        <f t="shared" si="334"/>
        <v>...</v>
      </c>
      <c r="H785" s="40">
        <f>IF(E785=".....", 0, _xlfn.IFNA(VLOOKUP($E785, Parameter2!$A$2:$C$5000, 3, FALSE), 0))</f>
        <v>0</v>
      </c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18" t="str">
        <f>IF(C785=".....","",_xlfn.IFNA(VLOOKUP($C785, Parameter!$A$4:$B$5000, 2, FALSE), "Kode belanja salah :("))</f>
        <v/>
      </c>
      <c r="X785" s="35"/>
      <c r="Y785" s="121"/>
      <c r="Z785" s="17"/>
      <c r="AA785" s="20"/>
      <c r="AB785" s="41" t="str">
        <f>IF($C785=".....","",VLOOKUP($C785, Parameter!$A$4:$L$5000, 6, FALSE))</f>
        <v/>
      </c>
      <c r="AC785" s="41" t="str">
        <f>IF($C785=".....","",VLOOKUP($C785, Parameter!$A$4:$L$5000, 7, FALSE))</f>
        <v/>
      </c>
      <c r="AD785" s="41" t="str">
        <f>IF($C785=".....","",VLOOKUP($C785, Parameter!$A$4:$L$5000, 8, FALSE))</f>
        <v/>
      </c>
      <c r="AE785" s="41" t="str">
        <f>IF($C785=".....","",VLOOKUP($C785, Parameter!$A$4:$L$5000, 9, FALSE))</f>
        <v/>
      </c>
      <c r="AF785" s="41" t="str">
        <f>IF($C785=".....","",VLOOKUP($C785, Parameter!$A$4:$L$5000, 10, FALSE))</f>
        <v/>
      </c>
      <c r="AG785" s="41" t="str">
        <f>IF($C785=".....","",VLOOKUP($C785, Parameter!$A$4:$L$5000, 11, FALSE))</f>
        <v/>
      </c>
      <c r="AH785" s="41" t="str">
        <f>IF($C785="..0.0.0.000","",_xlfn.IFNA(VLOOKUP($C785, Parameter!$A$4:$L$5000, 12, FALSE), ""))</f>
        <v/>
      </c>
      <c r="AI785" s="39"/>
      <c r="AJ785" s="39"/>
      <c r="AK785" s="39"/>
      <c r="AL785" s="39"/>
      <c r="AM785" s="39"/>
      <c r="AN785" s="39"/>
      <c r="AO785" s="39"/>
      <c r="AP785" s="41" t="str">
        <f>IF(F785="......", "", _xlfn.IFNA(VLOOKUP(F785, Parameter2!$D$2:$E$15000, 2, FALSE), "Kode aset salah :("))</f>
        <v/>
      </c>
      <c r="AQ785" s="39"/>
      <c r="AR785" s="51"/>
      <c r="AS785" s="52"/>
      <c r="AT785" s="53">
        <f t="shared" si="335"/>
        <v>0</v>
      </c>
      <c r="AU785" s="39" t="str">
        <f t="shared" si="336"/>
        <v/>
      </c>
      <c r="AV785" s="39" t="str">
        <f t="shared" si="337"/>
        <v/>
      </c>
      <c r="AW785" s="39" t="str">
        <f t="shared" si="338"/>
        <v/>
      </c>
      <c r="AX785" s="39" t="str">
        <f t="shared" si="339"/>
        <v/>
      </c>
      <c r="AY785" s="41" t="str">
        <f>IF(G785="...", "", VLOOKUP(G785, UPB!$A$3:$B$5000, 2, FALSE))</f>
        <v/>
      </c>
      <c r="AZ785" s="84"/>
      <c r="BA785" s="76"/>
      <c r="BB785" s="65"/>
      <c r="BC785" s="65"/>
      <c r="BD785" s="54"/>
      <c r="BE785" s="65"/>
      <c r="BF785" s="65"/>
      <c r="BG785" s="65"/>
      <c r="BH785" s="65"/>
      <c r="BI785" s="65"/>
      <c r="BJ785" s="65"/>
      <c r="BK785" s="65"/>
      <c r="BL785" s="65"/>
      <c r="BM785" s="65"/>
      <c r="BN785" s="70"/>
      <c r="BO785" s="65"/>
      <c r="BP785" s="65"/>
      <c r="BQ785" s="65"/>
      <c r="BR785" s="65"/>
      <c r="BS785" s="65"/>
      <c r="BT785" s="65"/>
      <c r="BU785" s="55" t="str">
        <f>IF(AND($D785 &lt;&gt; "", $D785 &lt;&gt; $E785, $F785 &lt;&gt; "x.x.x.x.x.x.x"), VLOOKUP($E785, Parameter!$E$3:$N$5000, 9, FALSE), "")</f>
        <v/>
      </c>
      <c r="BV785" s="55" t="str">
        <f>IF(AND($D785 &lt;&gt; "", $D785 &lt;&gt; $E785, $F785 &lt;&gt; "x.x.x.x.x.x.x"), VLOOKUP($E785, Parameter!$E$3:$N$5000, 10, FALSE), "")</f>
        <v/>
      </c>
      <c r="BW785" s="55" t="str">
        <f>IF(AND($D785 &lt;&gt; "", $D785 &lt;&gt; $E785, $F785 &lt;&gt; "x.x.x.x.x.x.x"), VLOOKUP($C785, Parameter!$A$4:$L$5000, 3, FALSE), "")</f>
        <v/>
      </c>
      <c r="BX785" s="55" t="str">
        <f>IF(AND($D785 &lt;&gt; "", $D785 &lt;&gt; $E785, $F785 &lt;&gt; "x.x.x.x.x.x.x"), VLOOKUP($C785, Parameter!$A$4:$L$5000, 4, FALSE), "")</f>
        <v/>
      </c>
      <c r="BY785" s="56">
        <f t="shared" si="340"/>
        <v>0</v>
      </c>
      <c r="BZ785" s="55" t="str">
        <f t="shared" si="341"/>
        <v>Intra</v>
      </c>
      <c r="CA785" s="55" t="str">
        <f>IF($BZ785="Ekstra", Parameter3!$B$2, "")</f>
        <v/>
      </c>
      <c r="CB785" s="55" t="str">
        <f>IF($BZ785="Ekstra", Parameter3!$C$2, "")</f>
        <v/>
      </c>
      <c r="CC785" s="55" t="str">
        <f>IF($BZ785="Ekstra", VLOOKUP($E785, Parameter!$E$3:$N$5000, 9, FALSE), "")</f>
        <v/>
      </c>
      <c r="CD785" s="55" t="str">
        <f>IF($BZ785="Ekstra", VLOOKUP($E785, Parameter!$E$3:$N$5000, 10, FALSE), "")</f>
        <v/>
      </c>
      <c r="CE785" s="56">
        <f t="shared" si="342"/>
        <v>0</v>
      </c>
      <c r="CF785" s="55" t="str">
        <f t="shared" si="327"/>
        <v/>
      </c>
      <c r="CG785" s="55" t="str">
        <f t="shared" si="327"/>
        <v/>
      </c>
      <c r="CH785" s="55" t="str">
        <f t="shared" si="343"/>
        <v/>
      </c>
      <c r="CI785" s="55" t="str">
        <f>IF($F785="x.x.x.x.x.x.x", VLOOKUP($C785, Parameter!$A$4:$L$5000, 4, FALSE), "")</f>
        <v/>
      </c>
      <c r="CJ785" s="56">
        <f t="shared" si="344"/>
        <v>0</v>
      </c>
      <c r="CM785" s="4" t="str">
        <f t="shared" si="345"/>
        <v>...-...-.....</v>
      </c>
      <c r="CN785" s="57">
        <f t="shared" si="346"/>
        <v>0</v>
      </c>
      <c r="CO785" s="58">
        <f t="shared" si="347"/>
        <v>0</v>
      </c>
      <c r="CP785" s="4" t="str">
        <f t="shared" si="348"/>
        <v/>
      </c>
      <c r="CQ785" s="4" t="b">
        <f t="shared" si="349"/>
        <v>0</v>
      </c>
      <c r="CR785" s="4" t="str">
        <f t="shared" si="350"/>
        <v/>
      </c>
      <c r="CS785" s="4" t="str">
        <f t="shared" si="351"/>
        <v/>
      </c>
      <c r="CT785" s="91" t="b">
        <f t="shared" si="328"/>
        <v>0</v>
      </c>
    </row>
    <row r="786" spans="1:98" s="4" customFormat="1" x14ac:dyDescent="0.25">
      <c r="A786" s="50" t="str">
        <f t="shared" si="329"/>
        <v>...</v>
      </c>
      <c r="B786" s="50" t="str">
        <f t="shared" si="330"/>
        <v>...</v>
      </c>
      <c r="C786" s="50" t="str">
        <f t="shared" si="331"/>
        <v>.....</v>
      </c>
      <c r="D786" s="50" t="str">
        <f>IF($C786=".....","",_xlfn.IFNA(VLOOKUP($C786, Parameter!$A$4:$L$5000, 3, FALSE), ""))</f>
        <v/>
      </c>
      <c r="E786" s="50" t="str">
        <f t="shared" si="332"/>
        <v>.....</v>
      </c>
      <c r="F786" s="50" t="str">
        <f t="shared" si="333"/>
        <v>......</v>
      </c>
      <c r="G786" s="50" t="str">
        <f t="shared" si="334"/>
        <v>...</v>
      </c>
      <c r="H786" s="40">
        <f>IF(E786=".....", 0, _xlfn.IFNA(VLOOKUP($E786, Parameter2!$A$2:$C$5000, 3, FALSE), 0))</f>
        <v>0</v>
      </c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18" t="str">
        <f>IF(C786=".....","",_xlfn.IFNA(VLOOKUP($C786, Parameter!$A$4:$B$5000, 2, FALSE), "Kode belanja salah :("))</f>
        <v/>
      </c>
      <c r="X786" s="35"/>
      <c r="Y786" s="121"/>
      <c r="Z786" s="17"/>
      <c r="AA786" s="20"/>
      <c r="AB786" s="41" t="str">
        <f>IF($C786=".....","",VLOOKUP($C786, Parameter!$A$4:$L$5000, 6, FALSE))</f>
        <v/>
      </c>
      <c r="AC786" s="41" t="str">
        <f>IF($C786=".....","",VLOOKUP($C786, Parameter!$A$4:$L$5000, 7, FALSE))</f>
        <v/>
      </c>
      <c r="AD786" s="41" t="str">
        <f>IF($C786=".....","",VLOOKUP($C786, Parameter!$A$4:$L$5000, 8, FALSE))</f>
        <v/>
      </c>
      <c r="AE786" s="41" t="str">
        <f>IF($C786=".....","",VLOOKUP($C786, Parameter!$A$4:$L$5000, 9, FALSE))</f>
        <v/>
      </c>
      <c r="AF786" s="41" t="str">
        <f>IF($C786=".....","",VLOOKUP($C786, Parameter!$A$4:$L$5000, 10, FALSE))</f>
        <v/>
      </c>
      <c r="AG786" s="41" t="str">
        <f>IF($C786=".....","",VLOOKUP($C786, Parameter!$A$4:$L$5000, 11, FALSE))</f>
        <v/>
      </c>
      <c r="AH786" s="41" t="str">
        <f>IF($C786="..0.0.0.000","",_xlfn.IFNA(VLOOKUP($C786, Parameter!$A$4:$L$5000, 12, FALSE), ""))</f>
        <v/>
      </c>
      <c r="AI786" s="39"/>
      <c r="AJ786" s="39"/>
      <c r="AK786" s="39"/>
      <c r="AL786" s="39"/>
      <c r="AM786" s="39"/>
      <c r="AN786" s="39"/>
      <c r="AO786" s="39"/>
      <c r="AP786" s="41" t="str">
        <f>IF(F786="......", "", _xlfn.IFNA(VLOOKUP(F786, Parameter2!$D$2:$E$15000, 2, FALSE), "Kode aset salah :("))</f>
        <v/>
      </c>
      <c r="AQ786" s="39"/>
      <c r="AR786" s="51"/>
      <c r="AS786" s="52"/>
      <c r="AT786" s="53">
        <f t="shared" si="335"/>
        <v>0</v>
      </c>
      <c r="AU786" s="39" t="str">
        <f t="shared" si="336"/>
        <v/>
      </c>
      <c r="AV786" s="39" t="str">
        <f t="shared" si="337"/>
        <v/>
      </c>
      <c r="AW786" s="39" t="str">
        <f t="shared" si="338"/>
        <v/>
      </c>
      <c r="AX786" s="39" t="str">
        <f t="shared" si="339"/>
        <v/>
      </c>
      <c r="AY786" s="41" t="str">
        <f>IF(G786="...", "", VLOOKUP(G786, UPB!$A$3:$B$5000, 2, FALSE))</f>
        <v/>
      </c>
      <c r="AZ786" s="84"/>
      <c r="BA786" s="76"/>
      <c r="BB786" s="65"/>
      <c r="BC786" s="65"/>
      <c r="BD786" s="54"/>
      <c r="BE786" s="65"/>
      <c r="BF786" s="65"/>
      <c r="BG786" s="65"/>
      <c r="BH786" s="65"/>
      <c r="BI786" s="65"/>
      <c r="BJ786" s="65"/>
      <c r="BK786" s="65"/>
      <c r="BL786" s="65"/>
      <c r="BM786" s="65"/>
      <c r="BN786" s="70"/>
      <c r="BO786" s="65"/>
      <c r="BP786" s="65"/>
      <c r="BQ786" s="65"/>
      <c r="BR786" s="65"/>
      <c r="BS786" s="65"/>
      <c r="BT786" s="65"/>
      <c r="BU786" s="55" t="str">
        <f>IF(AND($D786 &lt;&gt; "", $D786 &lt;&gt; $E786, $F786 &lt;&gt; "x.x.x.x.x.x.x"), VLOOKUP($E786, Parameter!$E$3:$N$5000, 9, FALSE), "")</f>
        <v/>
      </c>
      <c r="BV786" s="55" t="str">
        <f>IF(AND($D786 &lt;&gt; "", $D786 &lt;&gt; $E786, $F786 &lt;&gt; "x.x.x.x.x.x.x"), VLOOKUP($E786, Parameter!$E$3:$N$5000, 10, FALSE), "")</f>
        <v/>
      </c>
      <c r="BW786" s="55" t="str">
        <f>IF(AND($D786 &lt;&gt; "", $D786 &lt;&gt; $E786, $F786 &lt;&gt; "x.x.x.x.x.x.x"), VLOOKUP($C786, Parameter!$A$4:$L$5000, 3, FALSE), "")</f>
        <v/>
      </c>
      <c r="BX786" s="55" t="str">
        <f>IF(AND($D786 &lt;&gt; "", $D786 &lt;&gt; $E786, $F786 &lt;&gt; "x.x.x.x.x.x.x"), VLOOKUP($C786, Parameter!$A$4:$L$5000, 4, FALSE), "")</f>
        <v/>
      </c>
      <c r="BY786" s="56">
        <f t="shared" si="340"/>
        <v>0</v>
      </c>
      <c r="BZ786" s="55" t="str">
        <f t="shared" si="341"/>
        <v>Intra</v>
      </c>
      <c r="CA786" s="55" t="str">
        <f>IF($BZ786="Ekstra", Parameter3!$B$2, "")</f>
        <v/>
      </c>
      <c r="CB786" s="55" t="str">
        <f>IF($BZ786="Ekstra", Parameter3!$C$2, "")</f>
        <v/>
      </c>
      <c r="CC786" s="55" t="str">
        <f>IF($BZ786="Ekstra", VLOOKUP($E786, Parameter!$E$3:$N$5000, 9, FALSE), "")</f>
        <v/>
      </c>
      <c r="CD786" s="55" t="str">
        <f>IF($BZ786="Ekstra", VLOOKUP($E786, Parameter!$E$3:$N$5000, 10, FALSE), "")</f>
        <v/>
      </c>
      <c r="CE786" s="56">
        <f t="shared" si="342"/>
        <v>0</v>
      </c>
      <c r="CF786" s="55" t="str">
        <f t="shared" si="327"/>
        <v/>
      </c>
      <c r="CG786" s="55" t="str">
        <f t="shared" si="327"/>
        <v/>
      </c>
      <c r="CH786" s="55" t="str">
        <f t="shared" si="343"/>
        <v/>
      </c>
      <c r="CI786" s="55" t="str">
        <f>IF($F786="x.x.x.x.x.x.x", VLOOKUP($C786, Parameter!$A$4:$L$5000, 4, FALSE), "")</f>
        <v/>
      </c>
      <c r="CJ786" s="56">
        <f t="shared" si="344"/>
        <v>0</v>
      </c>
      <c r="CM786" s="4" t="str">
        <f t="shared" si="345"/>
        <v>...-...-.....</v>
      </c>
      <c r="CN786" s="57">
        <f t="shared" si="346"/>
        <v>0</v>
      </c>
      <c r="CO786" s="58">
        <f t="shared" si="347"/>
        <v>0</v>
      </c>
      <c r="CP786" s="4" t="str">
        <f t="shared" si="348"/>
        <v/>
      </c>
      <c r="CQ786" s="4" t="b">
        <f t="shared" si="349"/>
        <v>0</v>
      </c>
      <c r="CR786" s="4" t="str">
        <f t="shared" si="350"/>
        <v/>
      </c>
      <c r="CS786" s="4" t="str">
        <f t="shared" si="351"/>
        <v/>
      </c>
      <c r="CT786" s="91" t="b">
        <f t="shared" si="328"/>
        <v>0</v>
      </c>
    </row>
    <row r="787" spans="1:98" s="4" customFormat="1" x14ac:dyDescent="0.25">
      <c r="A787" s="50" t="str">
        <f t="shared" si="329"/>
        <v>...</v>
      </c>
      <c r="B787" s="50" t="str">
        <f t="shared" si="330"/>
        <v>...</v>
      </c>
      <c r="C787" s="50" t="str">
        <f t="shared" si="331"/>
        <v>.....</v>
      </c>
      <c r="D787" s="50" t="str">
        <f>IF($C787=".....","",_xlfn.IFNA(VLOOKUP($C787, Parameter!$A$4:$L$5000, 3, FALSE), ""))</f>
        <v/>
      </c>
      <c r="E787" s="50" t="str">
        <f t="shared" si="332"/>
        <v>.....</v>
      </c>
      <c r="F787" s="50" t="str">
        <f t="shared" si="333"/>
        <v>......</v>
      </c>
      <c r="G787" s="50" t="str">
        <f t="shared" si="334"/>
        <v>...</v>
      </c>
      <c r="H787" s="40">
        <f>IF(E787=".....", 0, _xlfn.IFNA(VLOOKUP($E787, Parameter2!$A$2:$C$5000, 3, FALSE), 0))</f>
        <v>0</v>
      </c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18" t="str">
        <f>IF(C787=".....","",_xlfn.IFNA(VLOOKUP($C787, Parameter!$A$4:$B$5000, 2, FALSE), "Kode belanja salah :("))</f>
        <v/>
      </c>
      <c r="X787" s="35"/>
      <c r="Y787" s="121"/>
      <c r="Z787" s="17"/>
      <c r="AA787" s="20"/>
      <c r="AB787" s="41" t="str">
        <f>IF($C787=".....","",VLOOKUP($C787, Parameter!$A$4:$L$5000, 6, FALSE))</f>
        <v/>
      </c>
      <c r="AC787" s="41" t="str">
        <f>IF($C787=".....","",VLOOKUP($C787, Parameter!$A$4:$L$5000, 7, FALSE))</f>
        <v/>
      </c>
      <c r="AD787" s="41" t="str">
        <f>IF($C787=".....","",VLOOKUP($C787, Parameter!$A$4:$L$5000, 8, FALSE))</f>
        <v/>
      </c>
      <c r="AE787" s="41" t="str">
        <f>IF($C787=".....","",VLOOKUP($C787, Parameter!$A$4:$L$5000, 9, FALSE))</f>
        <v/>
      </c>
      <c r="AF787" s="41" t="str">
        <f>IF($C787=".....","",VLOOKUP($C787, Parameter!$A$4:$L$5000, 10, FALSE))</f>
        <v/>
      </c>
      <c r="AG787" s="41" t="str">
        <f>IF($C787=".....","",VLOOKUP($C787, Parameter!$A$4:$L$5000, 11, FALSE))</f>
        <v/>
      </c>
      <c r="AH787" s="41" t="str">
        <f>IF($C787="..0.0.0.000","",_xlfn.IFNA(VLOOKUP($C787, Parameter!$A$4:$L$5000, 12, FALSE), ""))</f>
        <v/>
      </c>
      <c r="AI787" s="39"/>
      <c r="AJ787" s="39"/>
      <c r="AK787" s="39"/>
      <c r="AL787" s="39"/>
      <c r="AM787" s="39"/>
      <c r="AN787" s="39"/>
      <c r="AO787" s="39"/>
      <c r="AP787" s="41" t="str">
        <f>IF(F787="......", "", _xlfn.IFNA(VLOOKUP(F787, Parameter2!$D$2:$E$15000, 2, FALSE), "Kode aset salah :("))</f>
        <v/>
      </c>
      <c r="AQ787" s="39"/>
      <c r="AR787" s="51"/>
      <c r="AS787" s="52"/>
      <c r="AT787" s="53">
        <f t="shared" si="335"/>
        <v>0</v>
      </c>
      <c r="AU787" s="39" t="str">
        <f t="shared" si="336"/>
        <v/>
      </c>
      <c r="AV787" s="39" t="str">
        <f t="shared" si="337"/>
        <v/>
      </c>
      <c r="AW787" s="39" t="str">
        <f t="shared" si="338"/>
        <v/>
      </c>
      <c r="AX787" s="39" t="str">
        <f t="shared" si="339"/>
        <v/>
      </c>
      <c r="AY787" s="41" t="str">
        <f>IF(G787="...", "", VLOOKUP(G787, UPB!$A$3:$B$5000, 2, FALSE))</f>
        <v/>
      </c>
      <c r="AZ787" s="84"/>
      <c r="BA787" s="76"/>
      <c r="BB787" s="65"/>
      <c r="BC787" s="65"/>
      <c r="BD787" s="54"/>
      <c r="BE787" s="65"/>
      <c r="BF787" s="65"/>
      <c r="BG787" s="65"/>
      <c r="BH787" s="65"/>
      <c r="BI787" s="65"/>
      <c r="BJ787" s="65"/>
      <c r="BK787" s="65"/>
      <c r="BL787" s="65"/>
      <c r="BM787" s="65"/>
      <c r="BN787" s="70"/>
      <c r="BO787" s="65"/>
      <c r="BP787" s="65"/>
      <c r="BQ787" s="65"/>
      <c r="BR787" s="65"/>
      <c r="BS787" s="65"/>
      <c r="BT787" s="65"/>
      <c r="BU787" s="55" t="str">
        <f>IF(AND($D787 &lt;&gt; "", $D787 &lt;&gt; $E787, $F787 &lt;&gt; "x.x.x.x.x.x.x"), VLOOKUP($E787, Parameter!$E$3:$N$5000, 9, FALSE), "")</f>
        <v/>
      </c>
      <c r="BV787" s="55" t="str">
        <f>IF(AND($D787 &lt;&gt; "", $D787 &lt;&gt; $E787, $F787 &lt;&gt; "x.x.x.x.x.x.x"), VLOOKUP($E787, Parameter!$E$3:$N$5000, 10, FALSE), "")</f>
        <v/>
      </c>
      <c r="BW787" s="55" t="str">
        <f>IF(AND($D787 &lt;&gt; "", $D787 &lt;&gt; $E787, $F787 &lt;&gt; "x.x.x.x.x.x.x"), VLOOKUP($C787, Parameter!$A$4:$L$5000, 3, FALSE), "")</f>
        <v/>
      </c>
      <c r="BX787" s="55" t="str">
        <f>IF(AND($D787 &lt;&gt; "", $D787 &lt;&gt; $E787, $F787 &lt;&gt; "x.x.x.x.x.x.x"), VLOOKUP($C787, Parameter!$A$4:$L$5000, 4, FALSE), "")</f>
        <v/>
      </c>
      <c r="BY787" s="56">
        <f t="shared" si="340"/>
        <v>0</v>
      </c>
      <c r="BZ787" s="55" t="str">
        <f t="shared" si="341"/>
        <v>Intra</v>
      </c>
      <c r="CA787" s="55" t="str">
        <f>IF($BZ787="Ekstra", Parameter3!$B$2, "")</f>
        <v/>
      </c>
      <c r="CB787" s="55" t="str">
        <f>IF($BZ787="Ekstra", Parameter3!$C$2, "")</f>
        <v/>
      </c>
      <c r="CC787" s="55" t="str">
        <f>IF($BZ787="Ekstra", VLOOKUP($E787, Parameter!$E$3:$N$5000, 9, FALSE), "")</f>
        <v/>
      </c>
      <c r="CD787" s="55" t="str">
        <f>IF($BZ787="Ekstra", VLOOKUP($E787, Parameter!$E$3:$N$5000, 10, FALSE), "")</f>
        <v/>
      </c>
      <c r="CE787" s="56">
        <f t="shared" si="342"/>
        <v>0</v>
      </c>
      <c r="CF787" s="55" t="str">
        <f t="shared" si="327"/>
        <v/>
      </c>
      <c r="CG787" s="55" t="str">
        <f t="shared" si="327"/>
        <v/>
      </c>
      <c r="CH787" s="55" t="str">
        <f t="shared" si="343"/>
        <v/>
      </c>
      <c r="CI787" s="55" t="str">
        <f>IF($F787="x.x.x.x.x.x.x", VLOOKUP($C787, Parameter!$A$4:$L$5000, 4, FALSE), "")</f>
        <v/>
      </c>
      <c r="CJ787" s="56">
        <f t="shared" si="344"/>
        <v>0</v>
      </c>
      <c r="CM787" s="4" t="str">
        <f t="shared" si="345"/>
        <v>...-...-.....</v>
      </c>
      <c r="CN787" s="57">
        <f t="shared" si="346"/>
        <v>0</v>
      </c>
      <c r="CO787" s="58">
        <f t="shared" si="347"/>
        <v>0</v>
      </c>
      <c r="CP787" s="4" t="str">
        <f t="shared" si="348"/>
        <v/>
      </c>
      <c r="CQ787" s="4" t="b">
        <f t="shared" si="349"/>
        <v>0</v>
      </c>
      <c r="CR787" s="4" t="str">
        <f t="shared" si="350"/>
        <v/>
      </c>
      <c r="CS787" s="4" t="str">
        <f t="shared" si="351"/>
        <v/>
      </c>
      <c r="CT787" s="91" t="b">
        <f t="shared" si="328"/>
        <v>0</v>
      </c>
    </row>
    <row r="788" spans="1:98" s="4" customFormat="1" x14ac:dyDescent="0.25">
      <c r="A788" s="50" t="str">
        <f t="shared" si="329"/>
        <v>...</v>
      </c>
      <c r="B788" s="50" t="str">
        <f t="shared" si="330"/>
        <v>...</v>
      </c>
      <c r="C788" s="50" t="str">
        <f t="shared" si="331"/>
        <v>.....</v>
      </c>
      <c r="D788" s="50" t="str">
        <f>IF($C788=".....","",_xlfn.IFNA(VLOOKUP($C788, Parameter!$A$4:$L$5000, 3, FALSE), ""))</f>
        <v/>
      </c>
      <c r="E788" s="50" t="str">
        <f t="shared" si="332"/>
        <v>.....</v>
      </c>
      <c r="F788" s="50" t="str">
        <f t="shared" si="333"/>
        <v>......</v>
      </c>
      <c r="G788" s="50" t="str">
        <f t="shared" si="334"/>
        <v>...</v>
      </c>
      <c r="H788" s="40">
        <f>IF(E788=".....", 0, _xlfn.IFNA(VLOOKUP($E788, Parameter2!$A$2:$C$5000, 3, FALSE), 0))</f>
        <v>0</v>
      </c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18" t="str">
        <f>IF(C788=".....","",_xlfn.IFNA(VLOOKUP($C788, Parameter!$A$4:$B$5000, 2, FALSE), "Kode belanja salah :("))</f>
        <v/>
      </c>
      <c r="X788" s="35"/>
      <c r="Y788" s="121"/>
      <c r="Z788" s="17"/>
      <c r="AA788" s="20"/>
      <c r="AB788" s="41" t="str">
        <f>IF($C788=".....","",VLOOKUP($C788, Parameter!$A$4:$L$5000, 6, FALSE))</f>
        <v/>
      </c>
      <c r="AC788" s="41" t="str">
        <f>IF($C788=".....","",VLOOKUP($C788, Parameter!$A$4:$L$5000, 7, FALSE))</f>
        <v/>
      </c>
      <c r="AD788" s="41" t="str">
        <f>IF($C788=".....","",VLOOKUP($C788, Parameter!$A$4:$L$5000, 8, FALSE))</f>
        <v/>
      </c>
      <c r="AE788" s="41" t="str">
        <f>IF($C788=".....","",VLOOKUP($C788, Parameter!$A$4:$L$5000, 9, FALSE))</f>
        <v/>
      </c>
      <c r="AF788" s="41" t="str">
        <f>IF($C788=".....","",VLOOKUP($C788, Parameter!$A$4:$L$5000, 10, FALSE))</f>
        <v/>
      </c>
      <c r="AG788" s="41" t="str">
        <f>IF($C788=".....","",VLOOKUP($C788, Parameter!$A$4:$L$5000, 11, FALSE))</f>
        <v/>
      </c>
      <c r="AH788" s="41" t="str">
        <f>IF($C788="..0.0.0.000","",_xlfn.IFNA(VLOOKUP($C788, Parameter!$A$4:$L$5000, 12, FALSE), ""))</f>
        <v/>
      </c>
      <c r="AI788" s="39"/>
      <c r="AJ788" s="39"/>
      <c r="AK788" s="39"/>
      <c r="AL788" s="39"/>
      <c r="AM788" s="39"/>
      <c r="AN788" s="39"/>
      <c r="AO788" s="39"/>
      <c r="AP788" s="41" t="str">
        <f>IF(F788="......", "", _xlfn.IFNA(VLOOKUP(F788, Parameter2!$D$2:$E$15000, 2, FALSE), "Kode aset salah :("))</f>
        <v/>
      </c>
      <c r="AQ788" s="39"/>
      <c r="AR788" s="51"/>
      <c r="AS788" s="52"/>
      <c r="AT788" s="53">
        <f t="shared" si="335"/>
        <v>0</v>
      </c>
      <c r="AU788" s="39" t="str">
        <f t="shared" si="336"/>
        <v/>
      </c>
      <c r="AV788" s="39" t="str">
        <f t="shared" si="337"/>
        <v/>
      </c>
      <c r="AW788" s="39" t="str">
        <f t="shared" si="338"/>
        <v/>
      </c>
      <c r="AX788" s="39" t="str">
        <f t="shared" si="339"/>
        <v/>
      </c>
      <c r="AY788" s="41" t="str">
        <f>IF(G788="...", "", VLOOKUP(G788, UPB!$A$3:$B$5000, 2, FALSE))</f>
        <v/>
      </c>
      <c r="AZ788" s="84"/>
      <c r="BA788" s="76"/>
      <c r="BB788" s="65"/>
      <c r="BC788" s="65"/>
      <c r="BD788" s="54"/>
      <c r="BE788" s="65"/>
      <c r="BF788" s="65"/>
      <c r="BG788" s="65"/>
      <c r="BH788" s="65"/>
      <c r="BI788" s="65"/>
      <c r="BJ788" s="65"/>
      <c r="BK788" s="65"/>
      <c r="BL788" s="65"/>
      <c r="BM788" s="65"/>
      <c r="BN788" s="70"/>
      <c r="BO788" s="65"/>
      <c r="BP788" s="65"/>
      <c r="BQ788" s="65"/>
      <c r="BR788" s="65"/>
      <c r="BS788" s="65"/>
      <c r="BT788" s="65"/>
      <c r="BU788" s="55" t="str">
        <f>IF(AND($D788 &lt;&gt; "", $D788 &lt;&gt; $E788, $F788 &lt;&gt; "x.x.x.x.x.x.x"), VLOOKUP($E788, Parameter!$E$3:$N$5000, 9, FALSE), "")</f>
        <v/>
      </c>
      <c r="BV788" s="55" t="str">
        <f>IF(AND($D788 &lt;&gt; "", $D788 &lt;&gt; $E788, $F788 &lt;&gt; "x.x.x.x.x.x.x"), VLOOKUP($E788, Parameter!$E$3:$N$5000, 10, FALSE), "")</f>
        <v/>
      </c>
      <c r="BW788" s="55" t="str">
        <f>IF(AND($D788 &lt;&gt; "", $D788 &lt;&gt; $E788, $F788 &lt;&gt; "x.x.x.x.x.x.x"), VLOOKUP($C788, Parameter!$A$4:$L$5000, 3, FALSE), "")</f>
        <v/>
      </c>
      <c r="BX788" s="55" t="str">
        <f>IF(AND($D788 &lt;&gt; "", $D788 &lt;&gt; $E788, $F788 &lt;&gt; "x.x.x.x.x.x.x"), VLOOKUP($C788, Parameter!$A$4:$L$5000, 4, FALSE), "")</f>
        <v/>
      </c>
      <c r="BY788" s="56">
        <f t="shared" si="340"/>
        <v>0</v>
      </c>
      <c r="BZ788" s="55" t="str">
        <f t="shared" si="341"/>
        <v>Intra</v>
      </c>
      <c r="CA788" s="55" t="str">
        <f>IF($BZ788="Ekstra", Parameter3!$B$2, "")</f>
        <v/>
      </c>
      <c r="CB788" s="55" t="str">
        <f>IF($BZ788="Ekstra", Parameter3!$C$2, "")</f>
        <v/>
      </c>
      <c r="CC788" s="55" t="str">
        <f>IF($BZ788="Ekstra", VLOOKUP($E788, Parameter!$E$3:$N$5000, 9, FALSE), "")</f>
        <v/>
      </c>
      <c r="CD788" s="55" t="str">
        <f>IF($BZ788="Ekstra", VLOOKUP($E788, Parameter!$E$3:$N$5000, 10, FALSE), "")</f>
        <v/>
      </c>
      <c r="CE788" s="56">
        <f t="shared" si="342"/>
        <v>0</v>
      </c>
      <c r="CF788" s="55" t="str">
        <f t="shared" si="327"/>
        <v/>
      </c>
      <c r="CG788" s="55" t="str">
        <f t="shared" si="327"/>
        <v/>
      </c>
      <c r="CH788" s="55" t="str">
        <f t="shared" si="343"/>
        <v/>
      </c>
      <c r="CI788" s="55" t="str">
        <f>IF($F788="x.x.x.x.x.x.x", VLOOKUP($C788, Parameter!$A$4:$L$5000, 4, FALSE), "")</f>
        <v/>
      </c>
      <c r="CJ788" s="56">
        <f t="shared" si="344"/>
        <v>0</v>
      </c>
      <c r="CM788" s="4" t="str">
        <f t="shared" si="345"/>
        <v>...-...-.....</v>
      </c>
      <c r="CN788" s="57">
        <f t="shared" si="346"/>
        <v>0</v>
      </c>
      <c r="CO788" s="58">
        <f t="shared" si="347"/>
        <v>0</v>
      </c>
      <c r="CP788" s="4" t="str">
        <f t="shared" si="348"/>
        <v/>
      </c>
      <c r="CQ788" s="4" t="b">
        <f t="shared" si="349"/>
        <v>0</v>
      </c>
      <c r="CR788" s="4" t="str">
        <f t="shared" si="350"/>
        <v/>
      </c>
      <c r="CS788" s="4" t="str">
        <f t="shared" si="351"/>
        <v/>
      </c>
      <c r="CT788" s="91" t="b">
        <f t="shared" si="328"/>
        <v>0</v>
      </c>
    </row>
    <row r="789" spans="1:98" s="4" customFormat="1" x14ac:dyDescent="0.25">
      <c r="A789" s="50" t="str">
        <f t="shared" si="329"/>
        <v>...</v>
      </c>
      <c r="B789" s="50" t="str">
        <f t="shared" si="330"/>
        <v>...</v>
      </c>
      <c r="C789" s="50" t="str">
        <f t="shared" si="331"/>
        <v>.....</v>
      </c>
      <c r="D789" s="50" t="str">
        <f>IF($C789=".....","",_xlfn.IFNA(VLOOKUP($C789, Parameter!$A$4:$L$5000, 3, FALSE), ""))</f>
        <v/>
      </c>
      <c r="E789" s="50" t="str">
        <f t="shared" si="332"/>
        <v>.....</v>
      </c>
      <c r="F789" s="50" t="str">
        <f t="shared" si="333"/>
        <v>......</v>
      </c>
      <c r="G789" s="50" t="str">
        <f t="shared" si="334"/>
        <v>...</v>
      </c>
      <c r="H789" s="40">
        <f>IF(E789=".....", 0, _xlfn.IFNA(VLOOKUP($E789, Parameter2!$A$2:$C$5000, 3, FALSE), 0))</f>
        <v>0</v>
      </c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18" t="str">
        <f>IF(C789=".....","",_xlfn.IFNA(VLOOKUP($C789, Parameter!$A$4:$B$5000, 2, FALSE), "Kode belanja salah :("))</f>
        <v/>
      </c>
      <c r="X789" s="35"/>
      <c r="Y789" s="121"/>
      <c r="Z789" s="17"/>
      <c r="AA789" s="20"/>
      <c r="AB789" s="41" t="str">
        <f>IF($C789=".....","",VLOOKUP($C789, Parameter!$A$4:$L$5000, 6, FALSE))</f>
        <v/>
      </c>
      <c r="AC789" s="41" t="str">
        <f>IF($C789=".....","",VLOOKUP($C789, Parameter!$A$4:$L$5000, 7, FALSE))</f>
        <v/>
      </c>
      <c r="AD789" s="41" t="str">
        <f>IF($C789=".....","",VLOOKUP($C789, Parameter!$A$4:$L$5000, 8, FALSE))</f>
        <v/>
      </c>
      <c r="AE789" s="41" t="str">
        <f>IF($C789=".....","",VLOOKUP($C789, Parameter!$A$4:$L$5000, 9, FALSE))</f>
        <v/>
      </c>
      <c r="AF789" s="41" t="str">
        <f>IF($C789=".....","",VLOOKUP($C789, Parameter!$A$4:$L$5000, 10, FALSE))</f>
        <v/>
      </c>
      <c r="AG789" s="41" t="str">
        <f>IF($C789=".....","",VLOOKUP($C789, Parameter!$A$4:$L$5000, 11, FALSE))</f>
        <v/>
      </c>
      <c r="AH789" s="41" t="str">
        <f>IF($C789="..0.0.0.000","",_xlfn.IFNA(VLOOKUP($C789, Parameter!$A$4:$L$5000, 12, FALSE), ""))</f>
        <v/>
      </c>
      <c r="AI789" s="39"/>
      <c r="AJ789" s="39"/>
      <c r="AK789" s="39"/>
      <c r="AL789" s="39"/>
      <c r="AM789" s="39"/>
      <c r="AN789" s="39"/>
      <c r="AO789" s="39"/>
      <c r="AP789" s="41" t="str">
        <f>IF(F789="......", "", _xlfn.IFNA(VLOOKUP(F789, Parameter2!$D$2:$E$15000, 2, FALSE), "Kode aset salah :("))</f>
        <v/>
      </c>
      <c r="AQ789" s="39"/>
      <c r="AR789" s="51"/>
      <c r="AS789" s="52"/>
      <c r="AT789" s="53">
        <f t="shared" si="335"/>
        <v>0</v>
      </c>
      <c r="AU789" s="39" t="str">
        <f t="shared" si="336"/>
        <v/>
      </c>
      <c r="AV789" s="39" t="str">
        <f t="shared" si="337"/>
        <v/>
      </c>
      <c r="AW789" s="39" t="str">
        <f t="shared" si="338"/>
        <v/>
      </c>
      <c r="AX789" s="39" t="str">
        <f t="shared" si="339"/>
        <v/>
      </c>
      <c r="AY789" s="41" t="str">
        <f>IF(G789="...", "", VLOOKUP(G789, UPB!$A$3:$B$5000, 2, FALSE))</f>
        <v/>
      </c>
      <c r="AZ789" s="84"/>
      <c r="BA789" s="76"/>
      <c r="BB789" s="65"/>
      <c r="BC789" s="65"/>
      <c r="BD789" s="54"/>
      <c r="BE789" s="65"/>
      <c r="BF789" s="65"/>
      <c r="BG789" s="65"/>
      <c r="BH789" s="65"/>
      <c r="BI789" s="65"/>
      <c r="BJ789" s="65"/>
      <c r="BK789" s="65"/>
      <c r="BL789" s="65"/>
      <c r="BM789" s="65"/>
      <c r="BN789" s="70"/>
      <c r="BO789" s="65"/>
      <c r="BP789" s="65"/>
      <c r="BQ789" s="65"/>
      <c r="BR789" s="65"/>
      <c r="BS789" s="65"/>
      <c r="BT789" s="65"/>
      <c r="BU789" s="55" t="str">
        <f>IF(AND($D789 &lt;&gt; "", $D789 &lt;&gt; $E789, $F789 &lt;&gt; "x.x.x.x.x.x.x"), VLOOKUP($E789, Parameter!$E$3:$N$5000, 9, FALSE), "")</f>
        <v/>
      </c>
      <c r="BV789" s="55" t="str">
        <f>IF(AND($D789 &lt;&gt; "", $D789 &lt;&gt; $E789, $F789 &lt;&gt; "x.x.x.x.x.x.x"), VLOOKUP($E789, Parameter!$E$3:$N$5000, 10, FALSE), "")</f>
        <v/>
      </c>
      <c r="BW789" s="55" t="str">
        <f>IF(AND($D789 &lt;&gt; "", $D789 &lt;&gt; $E789, $F789 &lt;&gt; "x.x.x.x.x.x.x"), VLOOKUP($C789, Parameter!$A$4:$L$5000, 3, FALSE), "")</f>
        <v/>
      </c>
      <c r="BX789" s="55" t="str">
        <f>IF(AND($D789 &lt;&gt; "", $D789 &lt;&gt; $E789, $F789 &lt;&gt; "x.x.x.x.x.x.x"), VLOOKUP($C789, Parameter!$A$4:$L$5000, 4, FALSE), "")</f>
        <v/>
      </c>
      <c r="BY789" s="56">
        <f t="shared" si="340"/>
        <v>0</v>
      </c>
      <c r="BZ789" s="55" t="str">
        <f t="shared" si="341"/>
        <v>Intra</v>
      </c>
      <c r="CA789" s="55" t="str">
        <f>IF($BZ789="Ekstra", Parameter3!$B$2, "")</f>
        <v/>
      </c>
      <c r="CB789" s="55" t="str">
        <f>IF($BZ789="Ekstra", Parameter3!$C$2, "")</f>
        <v/>
      </c>
      <c r="CC789" s="55" t="str">
        <f>IF($BZ789="Ekstra", VLOOKUP($E789, Parameter!$E$3:$N$5000, 9, FALSE), "")</f>
        <v/>
      </c>
      <c r="CD789" s="55" t="str">
        <f>IF($BZ789="Ekstra", VLOOKUP($E789, Parameter!$E$3:$N$5000, 10, FALSE), "")</f>
        <v/>
      </c>
      <c r="CE789" s="56">
        <f t="shared" si="342"/>
        <v>0</v>
      </c>
      <c r="CF789" s="55" t="str">
        <f t="shared" si="327"/>
        <v/>
      </c>
      <c r="CG789" s="55" t="str">
        <f t="shared" si="327"/>
        <v/>
      </c>
      <c r="CH789" s="55" t="str">
        <f t="shared" si="343"/>
        <v/>
      </c>
      <c r="CI789" s="55" t="str">
        <f>IF($F789="x.x.x.x.x.x.x", VLOOKUP($C789, Parameter!$A$4:$L$5000, 4, FALSE), "")</f>
        <v/>
      </c>
      <c r="CJ789" s="56">
        <f t="shared" si="344"/>
        <v>0</v>
      </c>
      <c r="CM789" s="4" t="str">
        <f t="shared" si="345"/>
        <v>...-...-.....</v>
      </c>
      <c r="CN789" s="57">
        <f t="shared" si="346"/>
        <v>0</v>
      </c>
      <c r="CO789" s="58">
        <f t="shared" si="347"/>
        <v>0</v>
      </c>
      <c r="CP789" s="4" t="str">
        <f t="shared" si="348"/>
        <v/>
      </c>
      <c r="CQ789" s="4" t="b">
        <f t="shared" si="349"/>
        <v>0</v>
      </c>
      <c r="CR789" s="4" t="str">
        <f t="shared" si="350"/>
        <v/>
      </c>
      <c r="CS789" s="4" t="str">
        <f t="shared" si="351"/>
        <v/>
      </c>
      <c r="CT789" s="91" t="b">
        <f t="shared" si="328"/>
        <v>0</v>
      </c>
    </row>
    <row r="790" spans="1:98" s="4" customFormat="1" x14ac:dyDescent="0.25">
      <c r="A790" s="50" t="str">
        <f t="shared" si="329"/>
        <v>...</v>
      </c>
      <c r="B790" s="50" t="str">
        <f t="shared" si="330"/>
        <v>...</v>
      </c>
      <c r="C790" s="50" t="str">
        <f t="shared" si="331"/>
        <v>.....</v>
      </c>
      <c r="D790" s="50" t="str">
        <f>IF($C790=".....","",_xlfn.IFNA(VLOOKUP($C790, Parameter!$A$4:$L$5000, 3, FALSE), ""))</f>
        <v/>
      </c>
      <c r="E790" s="50" t="str">
        <f t="shared" si="332"/>
        <v>.....</v>
      </c>
      <c r="F790" s="50" t="str">
        <f t="shared" si="333"/>
        <v>......</v>
      </c>
      <c r="G790" s="50" t="str">
        <f t="shared" si="334"/>
        <v>...</v>
      </c>
      <c r="H790" s="40">
        <f>IF(E790=".....", 0, _xlfn.IFNA(VLOOKUP($E790, Parameter2!$A$2:$C$5000, 3, FALSE), 0))</f>
        <v>0</v>
      </c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18" t="str">
        <f>IF(C790=".....","",_xlfn.IFNA(VLOOKUP($C790, Parameter!$A$4:$B$5000, 2, FALSE), "Kode belanja salah :("))</f>
        <v/>
      </c>
      <c r="X790" s="35"/>
      <c r="Y790" s="121"/>
      <c r="Z790" s="17"/>
      <c r="AA790" s="20"/>
      <c r="AB790" s="41" t="str">
        <f>IF($C790=".....","",VLOOKUP($C790, Parameter!$A$4:$L$5000, 6, FALSE))</f>
        <v/>
      </c>
      <c r="AC790" s="41" t="str">
        <f>IF($C790=".....","",VLOOKUP($C790, Parameter!$A$4:$L$5000, 7, FALSE))</f>
        <v/>
      </c>
      <c r="AD790" s="41" t="str">
        <f>IF($C790=".....","",VLOOKUP($C790, Parameter!$A$4:$L$5000, 8, FALSE))</f>
        <v/>
      </c>
      <c r="AE790" s="41" t="str">
        <f>IF($C790=".....","",VLOOKUP($C790, Parameter!$A$4:$L$5000, 9, FALSE))</f>
        <v/>
      </c>
      <c r="AF790" s="41" t="str">
        <f>IF($C790=".....","",VLOOKUP($C790, Parameter!$A$4:$L$5000, 10, FALSE))</f>
        <v/>
      </c>
      <c r="AG790" s="41" t="str">
        <f>IF($C790=".....","",VLOOKUP($C790, Parameter!$A$4:$L$5000, 11, FALSE))</f>
        <v/>
      </c>
      <c r="AH790" s="41" t="str">
        <f>IF($C790="..0.0.0.000","",_xlfn.IFNA(VLOOKUP($C790, Parameter!$A$4:$L$5000, 12, FALSE), ""))</f>
        <v/>
      </c>
      <c r="AI790" s="39"/>
      <c r="AJ790" s="39"/>
      <c r="AK790" s="39"/>
      <c r="AL790" s="39"/>
      <c r="AM790" s="39"/>
      <c r="AN790" s="39"/>
      <c r="AO790" s="39"/>
      <c r="AP790" s="41" t="str">
        <f>IF(F790="......", "", _xlfn.IFNA(VLOOKUP(F790, Parameter2!$D$2:$E$15000, 2, FALSE), "Kode aset salah :("))</f>
        <v/>
      </c>
      <c r="AQ790" s="39"/>
      <c r="AR790" s="51"/>
      <c r="AS790" s="52"/>
      <c r="AT790" s="53">
        <f t="shared" si="335"/>
        <v>0</v>
      </c>
      <c r="AU790" s="39" t="str">
        <f t="shared" si="336"/>
        <v/>
      </c>
      <c r="AV790" s="39" t="str">
        <f t="shared" si="337"/>
        <v/>
      </c>
      <c r="AW790" s="39" t="str">
        <f t="shared" si="338"/>
        <v/>
      </c>
      <c r="AX790" s="39" t="str">
        <f t="shared" si="339"/>
        <v/>
      </c>
      <c r="AY790" s="41" t="str">
        <f>IF(G790="...", "", VLOOKUP(G790, UPB!$A$3:$B$5000, 2, FALSE))</f>
        <v/>
      </c>
      <c r="AZ790" s="84"/>
      <c r="BA790" s="76"/>
      <c r="BB790" s="65"/>
      <c r="BC790" s="65"/>
      <c r="BD790" s="54"/>
      <c r="BE790" s="65"/>
      <c r="BF790" s="65"/>
      <c r="BG790" s="65"/>
      <c r="BH790" s="65"/>
      <c r="BI790" s="65"/>
      <c r="BJ790" s="65"/>
      <c r="BK790" s="65"/>
      <c r="BL790" s="65"/>
      <c r="BM790" s="65"/>
      <c r="BN790" s="70"/>
      <c r="BO790" s="65"/>
      <c r="BP790" s="65"/>
      <c r="BQ790" s="65"/>
      <c r="BR790" s="65"/>
      <c r="BS790" s="65"/>
      <c r="BT790" s="65"/>
      <c r="BU790" s="55" t="str">
        <f>IF(AND($D790 &lt;&gt; "", $D790 &lt;&gt; $E790, $F790 &lt;&gt; "x.x.x.x.x.x.x"), VLOOKUP($E790, Parameter!$E$3:$N$5000, 9, FALSE), "")</f>
        <v/>
      </c>
      <c r="BV790" s="55" t="str">
        <f>IF(AND($D790 &lt;&gt; "", $D790 &lt;&gt; $E790, $F790 &lt;&gt; "x.x.x.x.x.x.x"), VLOOKUP($E790, Parameter!$E$3:$N$5000, 10, FALSE), "")</f>
        <v/>
      </c>
      <c r="BW790" s="55" t="str">
        <f>IF(AND($D790 &lt;&gt; "", $D790 &lt;&gt; $E790, $F790 &lt;&gt; "x.x.x.x.x.x.x"), VLOOKUP($C790, Parameter!$A$4:$L$5000, 3, FALSE), "")</f>
        <v/>
      </c>
      <c r="BX790" s="55" t="str">
        <f>IF(AND($D790 &lt;&gt; "", $D790 &lt;&gt; $E790, $F790 &lt;&gt; "x.x.x.x.x.x.x"), VLOOKUP($C790, Parameter!$A$4:$L$5000, 4, FALSE), "")</f>
        <v/>
      </c>
      <c r="BY790" s="56">
        <f t="shared" si="340"/>
        <v>0</v>
      </c>
      <c r="BZ790" s="55" t="str">
        <f t="shared" si="341"/>
        <v>Intra</v>
      </c>
      <c r="CA790" s="55" t="str">
        <f>IF($BZ790="Ekstra", Parameter3!$B$2, "")</f>
        <v/>
      </c>
      <c r="CB790" s="55" t="str">
        <f>IF($BZ790="Ekstra", Parameter3!$C$2, "")</f>
        <v/>
      </c>
      <c r="CC790" s="55" t="str">
        <f>IF($BZ790="Ekstra", VLOOKUP($E790, Parameter!$E$3:$N$5000, 9, FALSE), "")</f>
        <v/>
      </c>
      <c r="CD790" s="55" t="str">
        <f>IF($BZ790="Ekstra", VLOOKUP($E790, Parameter!$E$3:$N$5000, 10, FALSE), "")</f>
        <v/>
      </c>
      <c r="CE790" s="56">
        <f t="shared" si="342"/>
        <v>0</v>
      </c>
      <c r="CF790" s="55" t="str">
        <f t="shared" si="327"/>
        <v/>
      </c>
      <c r="CG790" s="55" t="str">
        <f t="shared" si="327"/>
        <v/>
      </c>
      <c r="CH790" s="55" t="str">
        <f t="shared" si="343"/>
        <v/>
      </c>
      <c r="CI790" s="55" t="str">
        <f>IF($F790="x.x.x.x.x.x.x", VLOOKUP($C790, Parameter!$A$4:$L$5000, 4, FALSE), "")</f>
        <v/>
      </c>
      <c r="CJ790" s="56">
        <f t="shared" si="344"/>
        <v>0</v>
      </c>
      <c r="CM790" s="4" t="str">
        <f t="shared" si="345"/>
        <v>...-...-.....</v>
      </c>
      <c r="CN790" s="57">
        <f t="shared" si="346"/>
        <v>0</v>
      </c>
      <c r="CO790" s="58">
        <f t="shared" si="347"/>
        <v>0</v>
      </c>
      <c r="CP790" s="4" t="str">
        <f t="shared" si="348"/>
        <v/>
      </c>
      <c r="CQ790" s="4" t="b">
        <f t="shared" si="349"/>
        <v>0</v>
      </c>
      <c r="CR790" s="4" t="str">
        <f t="shared" si="350"/>
        <v/>
      </c>
      <c r="CS790" s="4" t="str">
        <f t="shared" si="351"/>
        <v/>
      </c>
      <c r="CT790" s="91" t="b">
        <f t="shared" si="328"/>
        <v>0</v>
      </c>
    </row>
    <row r="791" spans="1:98" s="4" customFormat="1" x14ac:dyDescent="0.25">
      <c r="A791" s="50" t="str">
        <f t="shared" si="329"/>
        <v>...</v>
      </c>
      <c r="B791" s="50" t="str">
        <f t="shared" si="330"/>
        <v>...</v>
      </c>
      <c r="C791" s="50" t="str">
        <f t="shared" si="331"/>
        <v>.....</v>
      </c>
      <c r="D791" s="50" t="str">
        <f>IF($C791=".....","",_xlfn.IFNA(VLOOKUP($C791, Parameter!$A$4:$L$5000, 3, FALSE), ""))</f>
        <v/>
      </c>
      <c r="E791" s="50" t="str">
        <f t="shared" si="332"/>
        <v>.....</v>
      </c>
      <c r="F791" s="50" t="str">
        <f t="shared" si="333"/>
        <v>......</v>
      </c>
      <c r="G791" s="50" t="str">
        <f t="shared" si="334"/>
        <v>...</v>
      </c>
      <c r="H791" s="40">
        <f>IF(E791=".....", 0, _xlfn.IFNA(VLOOKUP($E791, Parameter2!$A$2:$C$5000, 3, FALSE), 0))</f>
        <v>0</v>
      </c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18" t="str">
        <f>IF(C791=".....","",_xlfn.IFNA(VLOOKUP($C791, Parameter!$A$4:$B$5000, 2, FALSE), "Kode belanja salah :("))</f>
        <v/>
      </c>
      <c r="X791" s="35"/>
      <c r="Y791" s="121"/>
      <c r="Z791" s="17"/>
      <c r="AA791" s="20"/>
      <c r="AB791" s="41" t="str">
        <f>IF($C791=".....","",VLOOKUP($C791, Parameter!$A$4:$L$5000, 6, FALSE))</f>
        <v/>
      </c>
      <c r="AC791" s="41" t="str">
        <f>IF($C791=".....","",VLOOKUP($C791, Parameter!$A$4:$L$5000, 7, FALSE))</f>
        <v/>
      </c>
      <c r="AD791" s="41" t="str">
        <f>IF($C791=".....","",VLOOKUP($C791, Parameter!$A$4:$L$5000, 8, FALSE))</f>
        <v/>
      </c>
      <c r="AE791" s="41" t="str">
        <f>IF($C791=".....","",VLOOKUP($C791, Parameter!$A$4:$L$5000, 9, FALSE))</f>
        <v/>
      </c>
      <c r="AF791" s="41" t="str">
        <f>IF($C791=".....","",VLOOKUP($C791, Parameter!$A$4:$L$5000, 10, FALSE))</f>
        <v/>
      </c>
      <c r="AG791" s="41" t="str">
        <f>IF($C791=".....","",VLOOKUP($C791, Parameter!$A$4:$L$5000, 11, FALSE))</f>
        <v/>
      </c>
      <c r="AH791" s="41" t="str">
        <f>IF($C791="..0.0.0.000","",_xlfn.IFNA(VLOOKUP($C791, Parameter!$A$4:$L$5000, 12, FALSE), ""))</f>
        <v/>
      </c>
      <c r="AI791" s="39"/>
      <c r="AJ791" s="39"/>
      <c r="AK791" s="39"/>
      <c r="AL791" s="39"/>
      <c r="AM791" s="39"/>
      <c r="AN791" s="39"/>
      <c r="AO791" s="39"/>
      <c r="AP791" s="41" t="str">
        <f>IF(F791="......", "", _xlfn.IFNA(VLOOKUP(F791, Parameter2!$D$2:$E$15000, 2, FALSE), "Kode aset salah :("))</f>
        <v/>
      </c>
      <c r="AQ791" s="39"/>
      <c r="AR791" s="51"/>
      <c r="AS791" s="52"/>
      <c r="AT791" s="53">
        <f t="shared" si="335"/>
        <v>0</v>
      </c>
      <c r="AU791" s="39" t="str">
        <f t="shared" si="336"/>
        <v/>
      </c>
      <c r="AV791" s="39" t="str">
        <f t="shared" si="337"/>
        <v/>
      </c>
      <c r="AW791" s="39" t="str">
        <f t="shared" si="338"/>
        <v/>
      </c>
      <c r="AX791" s="39" t="str">
        <f t="shared" si="339"/>
        <v/>
      </c>
      <c r="AY791" s="41" t="str">
        <f>IF(G791="...", "", VLOOKUP(G791, UPB!$A$3:$B$5000, 2, FALSE))</f>
        <v/>
      </c>
      <c r="AZ791" s="84"/>
      <c r="BA791" s="76"/>
      <c r="BB791" s="65"/>
      <c r="BC791" s="65"/>
      <c r="BD791" s="54"/>
      <c r="BE791" s="65"/>
      <c r="BF791" s="65"/>
      <c r="BG791" s="65"/>
      <c r="BH791" s="65"/>
      <c r="BI791" s="65"/>
      <c r="BJ791" s="65"/>
      <c r="BK791" s="65"/>
      <c r="BL791" s="65"/>
      <c r="BM791" s="65"/>
      <c r="BN791" s="70"/>
      <c r="BO791" s="65"/>
      <c r="BP791" s="65"/>
      <c r="BQ791" s="65"/>
      <c r="BR791" s="65"/>
      <c r="BS791" s="65"/>
      <c r="BT791" s="65"/>
      <c r="BU791" s="55" t="str">
        <f>IF(AND($D791 &lt;&gt; "", $D791 &lt;&gt; $E791, $F791 &lt;&gt; "x.x.x.x.x.x.x"), VLOOKUP($E791, Parameter!$E$3:$N$5000, 9, FALSE), "")</f>
        <v/>
      </c>
      <c r="BV791" s="55" t="str">
        <f>IF(AND($D791 &lt;&gt; "", $D791 &lt;&gt; $E791, $F791 &lt;&gt; "x.x.x.x.x.x.x"), VLOOKUP($E791, Parameter!$E$3:$N$5000, 10, FALSE), "")</f>
        <v/>
      </c>
      <c r="BW791" s="55" t="str">
        <f>IF(AND($D791 &lt;&gt; "", $D791 &lt;&gt; $E791, $F791 &lt;&gt; "x.x.x.x.x.x.x"), VLOOKUP($C791, Parameter!$A$4:$L$5000, 3, FALSE), "")</f>
        <v/>
      </c>
      <c r="BX791" s="55" t="str">
        <f>IF(AND($D791 &lt;&gt; "", $D791 &lt;&gt; $E791, $F791 &lt;&gt; "x.x.x.x.x.x.x"), VLOOKUP($C791, Parameter!$A$4:$L$5000, 4, FALSE), "")</f>
        <v/>
      </c>
      <c r="BY791" s="56">
        <f t="shared" si="340"/>
        <v>0</v>
      </c>
      <c r="BZ791" s="55" t="str">
        <f t="shared" si="341"/>
        <v>Intra</v>
      </c>
      <c r="CA791" s="55" t="str">
        <f>IF($BZ791="Ekstra", Parameter3!$B$2, "")</f>
        <v/>
      </c>
      <c r="CB791" s="55" t="str">
        <f>IF($BZ791="Ekstra", Parameter3!$C$2, "")</f>
        <v/>
      </c>
      <c r="CC791" s="55" t="str">
        <f>IF($BZ791="Ekstra", VLOOKUP($E791, Parameter!$E$3:$N$5000, 9, FALSE), "")</f>
        <v/>
      </c>
      <c r="CD791" s="55" t="str">
        <f>IF($BZ791="Ekstra", VLOOKUP($E791, Parameter!$E$3:$N$5000, 10, FALSE), "")</f>
        <v/>
      </c>
      <c r="CE791" s="56">
        <f t="shared" si="342"/>
        <v>0</v>
      </c>
      <c r="CF791" s="55" t="str">
        <f t="shared" si="327"/>
        <v/>
      </c>
      <c r="CG791" s="55" t="str">
        <f t="shared" si="327"/>
        <v/>
      </c>
      <c r="CH791" s="55" t="str">
        <f t="shared" si="343"/>
        <v/>
      </c>
      <c r="CI791" s="55" t="str">
        <f>IF($F791="x.x.x.x.x.x.x", VLOOKUP($C791, Parameter!$A$4:$L$5000, 4, FALSE), "")</f>
        <v/>
      </c>
      <c r="CJ791" s="56">
        <f t="shared" si="344"/>
        <v>0</v>
      </c>
      <c r="CM791" s="4" t="str">
        <f t="shared" si="345"/>
        <v>...-...-.....</v>
      </c>
      <c r="CN791" s="57">
        <f t="shared" si="346"/>
        <v>0</v>
      </c>
      <c r="CO791" s="58">
        <f t="shared" si="347"/>
        <v>0</v>
      </c>
      <c r="CP791" s="4" t="str">
        <f t="shared" si="348"/>
        <v/>
      </c>
      <c r="CQ791" s="4" t="b">
        <f t="shared" si="349"/>
        <v>0</v>
      </c>
      <c r="CR791" s="4" t="str">
        <f t="shared" si="350"/>
        <v/>
      </c>
      <c r="CS791" s="4" t="str">
        <f t="shared" si="351"/>
        <v/>
      </c>
      <c r="CT791" s="91" t="b">
        <f t="shared" si="328"/>
        <v>0</v>
      </c>
    </row>
    <row r="792" spans="1:98" s="4" customFormat="1" x14ac:dyDescent="0.25">
      <c r="A792" s="50" t="str">
        <f t="shared" si="329"/>
        <v>...</v>
      </c>
      <c r="B792" s="50" t="str">
        <f t="shared" si="330"/>
        <v>...</v>
      </c>
      <c r="C792" s="50" t="str">
        <f t="shared" si="331"/>
        <v>.....</v>
      </c>
      <c r="D792" s="50" t="str">
        <f>IF($C792=".....","",_xlfn.IFNA(VLOOKUP($C792, Parameter!$A$4:$L$5000, 3, FALSE), ""))</f>
        <v/>
      </c>
      <c r="E792" s="50" t="str">
        <f t="shared" si="332"/>
        <v>.....</v>
      </c>
      <c r="F792" s="50" t="str">
        <f t="shared" si="333"/>
        <v>......</v>
      </c>
      <c r="G792" s="50" t="str">
        <f t="shared" si="334"/>
        <v>...</v>
      </c>
      <c r="H792" s="40">
        <f>IF(E792=".....", 0, _xlfn.IFNA(VLOOKUP($E792, Parameter2!$A$2:$C$5000, 3, FALSE), 0))</f>
        <v>0</v>
      </c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18" t="str">
        <f>IF(C792=".....","",_xlfn.IFNA(VLOOKUP($C792, Parameter!$A$4:$B$5000, 2, FALSE), "Kode belanja salah :("))</f>
        <v/>
      </c>
      <c r="X792" s="35"/>
      <c r="Y792" s="121"/>
      <c r="Z792" s="17"/>
      <c r="AA792" s="20"/>
      <c r="AB792" s="41" t="str">
        <f>IF($C792=".....","",VLOOKUP($C792, Parameter!$A$4:$L$5000, 6, FALSE))</f>
        <v/>
      </c>
      <c r="AC792" s="41" t="str">
        <f>IF($C792=".....","",VLOOKUP($C792, Parameter!$A$4:$L$5000, 7, FALSE))</f>
        <v/>
      </c>
      <c r="AD792" s="41" t="str">
        <f>IF($C792=".....","",VLOOKUP($C792, Parameter!$A$4:$L$5000, 8, FALSE))</f>
        <v/>
      </c>
      <c r="AE792" s="41" t="str">
        <f>IF($C792=".....","",VLOOKUP($C792, Parameter!$A$4:$L$5000, 9, FALSE))</f>
        <v/>
      </c>
      <c r="AF792" s="41" t="str">
        <f>IF($C792=".....","",VLOOKUP($C792, Parameter!$A$4:$L$5000, 10, FALSE))</f>
        <v/>
      </c>
      <c r="AG792" s="41" t="str">
        <f>IF($C792=".....","",VLOOKUP($C792, Parameter!$A$4:$L$5000, 11, FALSE))</f>
        <v/>
      </c>
      <c r="AH792" s="41" t="str">
        <f>IF($C792="..0.0.0.000","",_xlfn.IFNA(VLOOKUP($C792, Parameter!$A$4:$L$5000, 12, FALSE), ""))</f>
        <v/>
      </c>
      <c r="AI792" s="39"/>
      <c r="AJ792" s="39"/>
      <c r="AK792" s="39"/>
      <c r="AL792" s="39"/>
      <c r="AM792" s="39"/>
      <c r="AN792" s="39"/>
      <c r="AO792" s="39"/>
      <c r="AP792" s="41" t="str">
        <f>IF(F792="......", "", _xlfn.IFNA(VLOOKUP(F792, Parameter2!$D$2:$E$15000, 2, FALSE), "Kode aset salah :("))</f>
        <v/>
      </c>
      <c r="AQ792" s="39"/>
      <c r="AR792" s="51"/>
      <c r="AS792" s="52"/>
      <c r="AT792" s="53">
        <f t="shared" si="335"/>
        <v>0</v>
      </c>
      <c r="AU792" s="39" t="str">
        <f t="shared" si="336"/>
        <v/>
      </c>
      <c r="AV792" s="39" t="str">
        <f t="shared" si="337"/>
        <v/>
      </c>
      <c r="AW792" s="39" t="str">
        <f t="shared" si="338"/>
        <v/>
      </c>
      <c r="AX792" s="39" t="str">
        <f t="shared" si="339"/>
        <v/>
      </c>
      <c r="AY792" s="41" t="str">
        <f>IF(G792="...", "", VLOOKUP(G792, UPB!$A$3:$B$5000, 2, FALSE))</f>
        <v/>
      </c>
      <c r="AZ792" s="84"/>
      <c r="BA792" s="76"/>
      <c r="BB792" s="65"/>
      <c r="BC792" s="65"/>
      <c r="BD792" s="54"/>
      <c r="BE792" s="65"/>
      <c r="BF792" s="65"/>
      <c r="BG792" s="65"/>
      <c r="BH792" s="65"/>
      <c r="BI792" s="65"/>
      <c r="BJ792" s="65"/>
      <c r="BK792" s="65"/>
      <c r="BL792" s="65"/>
      <c r="BM792" s="65"/>
      <c r="BN792" s="70"/>
      <c r="BO792" s="65"/>
      <c r="BP792" s="65"/>
      <c r="BQ792" s="65"/>
      <c r="BR792" s="65"/>
      <c r="BS792" s="65"/>
      <c r="BT792" s="65"/>
      <c r="BU792" s="55" t="str">
        <f>IF(AND($D792 &lt;&gt; "", $D792 &lt;&gt; $E792, $F792 &lt;&gt; "x.x.x.x.x.x.x"), VLOOKUP($E792, Parameter!$E$3:$N$5000, 9, FALSE), "")</f>
        <v/>
      </c>
      <c r="BV792" s="55" t="str">
        <f>IF(AND($D792 &lt;&gt; "", $D792 &lt;&gt; $E792, $F792 &lt;&gt; "x.x.x.x.x.x.x"), VLOOKUP($E792, Parameter!$E$3:$N$5000, 10, FALSE), "")</f>
        <v/>
      </c>
      <c r="BW792" s="55" t="str">
        <f>IF(AND($D792 &lt;&gt; "", $D792 &lt;&gt; $E792, $F792 &lt;&gt; "x.x.x.x.x.x.x"), VLOOKUP($C792, Parameter!$A$4:$L$5000, 3, FALSE), "")</f>
        <v/>
      </c>
      <c r="BX792" s="55" t="str">
        <f>IF(AND($D792 &lt;&gt; "", $D792 &lt;&gt; $E792, $F792 &lt;&gt; "x.x.x.x.x.x.x"), VLOOKUP($C792, Parameter!$A$4:$L$5000, 4, FALSE), "")</f>
        <v/>
      </c>
      <c r="BY792" s="56">
        <f t="shared" si="340"/>
        <v>0</v>
      </c>
      <c r="BZ792" s="55" t="str">
        <f t="shared" si="341"/>
        <v>Intra</v>
      </c>
      <c r="CA792" s="55" t="str">
        <f>IF($BZ792="Ekstra", Parameter3!$B$2, "")</f>
        <v/>
      </c>
      <c r="CB792" s="55" t="str">
        <f>IF($BZ792="Ekstra", Parameter3!$C$2, "")</f>
        <v/>
      </c>
      <c r="CC792" s="55" t="str">
        <f>IF($BZ792="Ekstra", VLOOKUP($E792, Parameter!$E$3:$N$5000, 9, FALSE), "")</f>
        <v/>
      </c>
      <c r="CD792" s="55" t="str">
        <f>IF($BZ792="Ekstra", VLOOKUP($E792, Parameter!$E$3:$N$5000, 10, FALSE), "")</f>
        <v/>
      </c>
      <c r="CE792" s="56">
        <f t="shared" si="342"/>
        <v>0</v>
      </c>
      <c r="CF792" s="55" t="str">
        <f t="shared" ref="CF792:CG811" si="352">IF($F792="x.x.x.x.x.x.x", "x.x.x.x.x.x", "")</f>
        <v/>
      </c>
      <c r="CG792" s="55" t="str">
        <f t="shared" si="352"/>
        <v/>
      </c>
      <c r="CH792" s="55" t="str">
        <f t="shared" si="343"/>
        <v/>
      </c>
      <c r="CI792" s="55" t="str">
        <f>IF($F792="x.x.x.x.x.x.x", VLOOKUP($C792, Parameter!$A$4:$L$5000, 4, FALSE), "")</f>
        <v/>
      </c>
      <c r="CJ792" s="56">
        <f t="shared" si="344"/>
        <v>0</v>
      </c>
      <c r="CM792" s="4" t="str">
        <f t="shared" si="345"/>
        <v>...-...-.....</v>
      </c>
      <c r="CN792" s="57">
        <f t="shared" si="346"/>
        <v>0</v>
      </c>
      <c r="CO792" s="58">
        <f t="shared" si="347"/>
        <v>0</v>
      </c>
      <c r="CP792" s="4" t="str">
        <f t="shared" si="348"/>
        <v/>
      </c>
      <c r="CQ792" s="4" t="b">
        <f t="shared" si="349"/>
        <v>0</v>
      </c>
      <c r="CR792" s="4" t="str">
        <f t="shared" si="350"/>
        <v/>
      </c>
      <c r="CS792" s="4" t="str">
        <f t="shared" si="351"/>
        <v/>
      </c>
      <c r="CT792" s="91" t="b">
        <f t="shared" si="328"/>
        <v>0</v>
      </c>
    </row>
    <row r="793" spans="1:98" s="4" customFormat="1" x14ac:dyDescent="0.25">
      <c r="A793" s="50" t="str">
        <f t="shared" si="329"/>
        <v>...</v>
      </c>
      <c r="B793" s="50" t="str">
        <f t="shared" si="330"/>
        <v>...</v>
      </c>
      <c r="C793" s="50" t="str">
        <f t="shared" si="331"/>
        <v>.....</v>
      </c>
      <c r="D793" s="50" t="str">
        <f>IF($C793=".....","",_xlfn.IFNA(VLOOKUP($C793, Parameter!$A$4:$L$5000, 3, FALSE), ""))</f>
        <v/>
      </c>
      <c r="E793" s="50" t="str">
        <f t="shared" si="332"/>
        <v>.....</v>
      </c>
      <c r="F793" s="50" t="str">
        <f t="shared" si="333"/>
        <v>......</v>
      </c>
      <c r="G793" s="50" t="str">
        <f t="shared" si="334"/>
        <v>...</v>
      </c>
      <c r="H793" s="40">
        <f>IF(E793=".....", 0, _xlfn.IFNA(VLOOKUP($E793, Parameter2!$A$2:$C$5000, 3, FALSE), 0))</f>
        <v>0</v>
      </c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18" t="str">
        <f>IF(C793=".....","",_xlfn.IFNA(VLOOKUP($C793, Parameter!$A$4:$B$5000, 2, FALSE), "Kode belanja salah :("))</f>
        <v/>
      </c>
      <c r="X793" s="35"/>
      <c r="Y793" s="121"/>
      <c r="Z793" s="17"/>
      <c r="AA793" s="20"/>
      <c r="AB793" s="41" t="str">
        <f>IF($C793=".....","",VLOOKUP($C793, Parameter!$A$4:$L$5000, 6, FALSE))</f>
        <v/>
      </c>
      <c r="AC793" s="41" t="str">
        <f>IF($C793=".....","",VLOOKUP($C793, Parameter!$A$4:$L$5000, 7, FALSE))</f>
        <v/>
      </c>
      <c r="AD793" s="41" t="str">
        <f>IF($C793=".....","",VLOOKUP($C793, Parameter!$A$4:$L$5000, 8, FALSE))</f>
        <v/>
      </c>
      <c r="AE793" s="41" t="str">
        <f>IF($C793=".....","",VLOOKUP($C793, Parameter!$A$4:$L$5000, 9, FALSE))</f>
        <v/>
      </c>
      <c r="AF793" s="41" t="str">
        <f>IF($C793=".....","",VLOOKUP($C793, Parameter!$A$4:$L$5000, 10, FALSE))</f>
        <v/>
      </c>
      <c r="AG793" s="41" t="str">
        <f>IF($C793=".....","",VLOOKUP($C793, Parameter!$A$4:$L$5000, 11, FALSE))</f>
        <v/>
      </c>
      <c r="AH793" s="41" t="str">
        <f>IF($C793="..0.0.0.000","",_xlfn.IFNA(VLOOKUP($C793, Parameter!$A$4:$L$5000, 12, FALSE), ""))</f>
        <v/>
      </c>
      <c r="AI793" s="39"/>
      <c r="AJ793" s="39"/>
      <c r="AK793" s="39"/>
      <c r="AL793" s="39"/>
      <c r="AM793" s="39"/>
      <c r="AN793" s="39"/>
      <c r="AO793" s="39"/>
      <c r="AP793" s="41" t="str">
        <f>IF(F793="......", "", _xlfn.IFNA(VLOOKUP(F793, Parameter2!$D$2:$E$15000, 2, FALSE), "Kode aset salah :("))</f>
        <v/>
      </c>
      <c r="AQ793" s="39"/>
      <c r="AR793" s="51"/>
      <c r="AS793" s="52"/>
      <c r="AT793" s="53">
        <f t="shared" si="335"/>
        <v>0</v>
      </c>
      <c r="AU793" s="39" t="str">
        <f t="shared" si="336"/>
        <v/>
      </c>
      <c r="AV793" s="39" t="str">
        <f t="shared" si="337"/>
        <v/>
      </c>
      <c r="AW793" s="39" t="str">
        <f t="shared" si="338"/>
        <v/>
      </c>
      <c r="AX793" s="39" t="str">
        <f t="shared" si="339"/>
        <v/>
      </c>
      <c r="AY793" s="41" t="str">
        <f>IF(G793="...", "", VLOOKUP(G793, UPB!$A$3:$B$5000, 2, FALSE))</f>
        <v/>
      </c>
      <c r="AZ793" s="84"/>
      <c r="BA793" s="76"/>
      <c r="BB793" s="65"/>
      <c r="BC793" s="65"/>
      <c r="BD793" s="54"/>
      <c r="BE793" s="65"/>
      <c r="BF793" s="65"/>
      <c r="BG793" s="65"/>
      <c r="BH793" s="65"/>
      <c r="BI793" s="65"/>
      <c r="BJ793" s="65"/>
      <c r="BK793" s="65"/>
      <c r="BL793" s="65"/>
      <c r="BM793" s="65"/>
      <c r="BN793" s="70"/>
      <c r="BO793" s="65"/>
      <c r="BP793" s="65"/>
      <c r="BQ793" s="65"/>
      <c r="BR793" s="65"/>
      <c r="BS793" s="65"/>
      <c r="BT793" s="65"/>
      <c r="BU793" s="55" t="str">
        <f>IF(AND($D793 &lt;&gt; "", $D793 &lt;&gt; $E793, $F793 &lt;&gt; "x.x.x.x.x.x.x"), VLOOKUP($E793, Parameter!$E$3:$N$5000, 9, FALSE), "")</f>
        <v/>
      </c>
      <c r="BV793" s="55" t="str">
        <f>IF(AND($D793 &lt;&gt; "", $D793 &lt;&gt; $E793, $F793 &lt;&gt; "x.x.x.x.x.x.x"), VLOOKUP($E793, Parameter!$E$3:$N$5000, 10, FALSE), "")</f>
        <v/>
      </c>
      <c r="BW793" s="55" t="str">
        <f>IF(AND($D793 &lt;&gt; "", $D793 &lt;&gt; $E793, $F793 &lt;&gt; "x.x.x.x.x.x.x"), VLOOKUP($C793, Parameter!$A$4:$L$5000, 3, FALSE), "")</f>
        <v/>
      </c>
      <c r="BX793" s="55" t="str">
        <f>IF(AND($D793 &lt;&gt; "", $D793 &lt;&gt; $E793, $F793 &lt;&gt; "x.x.x.x.x.x.x"), VLOOKUP($C793, Parameter!$A$4:$L$5000, 4, FALSE), "")</f>
        <v/>
      </c>
      <c r="BY793" s="56">
        <f t="shared" si="340"/>
        <v>0</v>
      </c>
      <c r="BZ793" s="55" t="str">
        <f t="shared" si="341"/>
        <v>Intra</v>
      </c>
      <c r="CA793" s="55" t="str">
        <f>IF($BZ793="Ekstra", Parameter3!$B$2, "")</f>
        <v/>
      </c>
      <c r="CB793" s="55" t="str">
        <f>IF($BZ793="Ekstra", Parameter3!$C$2, "")</f>
        <v/>
      </c>
      <c r="CC793" s="55" t="str">
        <f>IF($BZ793="Ekstra", VLOOKUP($E793, Parameter!$E$3:$N$5000, 9, FALSE), "")</f>
        <v/>
      </c>
      <c r="CD793" s="55" t="str">
        <f>IF($BZ793="Ekstra", VLOOKUP($E793, Parameter!$E$3:$N$5000, 10, FALSE), "")</f>
        <v/>
      </c>
      <c r="CE793" s="56">
        <f t="shared" si="342"/>
        <v>0</v>
      </c>
      <c r="CF793" s="55" t="str">
        <f t="shared" si="352"/>
        <v/>
      </c>
      <c r="CG793" s="55" t="str">
        <f t="shared" si="352"/>
        <v/>
      </c>
      <c r="CH793" s="55" t="str">
        <f t="shared" si="343"/>
        <v/>
      </c>
      <c r="CI793" s="55" t="str">
        <f>IF($F793="x.x.x.x.x.x.x", VLOOKUP($C793, Parameter!$A$4:$L$5000, 4, FALSE), "")</f>
        <v/>
      </c>
      <c r="CJ793" s="56">
        <f t="shared" si="344"/>
        <v>0</v>
      </c>
      <c r="CM793" s="4" t="str">
        <f t="shared" si="345"/>
        <v>...-...-.....</v>
      </c>
      <c r="CN793" s="57">
        <f t="shared" si="346"/>
        <v>0</v>
      </c>
      <c r="CO793" s="58">
        <f t="shared" si="347"/>
        <v>0</v>
      </c>
      <c r="CP793" s="4" t="str">
        <f t="shared" si="348"/>
        <v/>
      </c>
      <c r="CQ793" s="4" t="b">
        <f t="shared" si="349"/>
        <v>0</v>
      </c>
      <c r="CR793" s="4" t="str">
        <f t="shared" si="350"/>
        <v/>
      </c>
      <c r="CS793" s="4" t="str">
        <f t="shared" si="351"/>
        <v/>
      </c>
      <c r="CT793" s="91" t="b">
        <f t="shared" si="328"/>
        <v>0</v>
      </c>
    </row>
    <row r="794" spans="1:98" s="4" customFormat="1" x14ac:dyDescent="0.25">
      <c r="A794" s="50" t="str">
        <f t="shared" si="329"/>
        <v>...</v>
      </c>
      <c r="B794" s="50" t="str">
        <f t="shared" si="330"/>
        <v>...</v>
      </c>
      <c r="C794" s="50" t="str">
        <f t="shared" si="331"/>
        <v>.....</v>
      </c>
      <c r="D794" s="50" t="str">
        <f>IF($C794=".....","",_xlfn.IFNA(VLOOKUP($C794, Parameter!$A$4:$L$5000, 3, FALSE), ""))</f>
        <v/>
      </c>
      <c r="E794" s="50" t="str">
        <f t="shared" si="332"/>
        <v>.....</v>
      </c>
      <c r="F794" s="50" t="str">
        <f t="shared" si="333"/>
        <v>......</v>
      </c>
      <c r="G794" s="50" t="str">
        <f t="shared" si="334"/>
        <v>...</v>
      </c>
      <c r="H794" s="40">
        <f>IF(E794=".....", 0, _xlfn.IFNA(VLOOKUP($E794, Parameter2!$A$2:$C$5000, 3, FALSE), 0))</f>
        <v>0</v>
      </c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18" t="str">
        <f>IF(C794=".....","",_xlfn.IFNA(VLOOKUP($C794, Parameter!$A$4:$B$5000, 2, FALSE), "Kode belanja salah :("))</f>
        <v/>
      </c>
      <c r="X794" s="35"/>
      <c r="Y794" s="121"/>
      <c r="Z794" s="17"/>
      <c r="AA794" s="20"/>
      <c r="AB794" s="41" t="str">
        <f>IF($C794=".....","",VLOOKUP($C794, Parameter!$A$4:$L$5000, 6, FALSE))</f>
        <v/>
      </c>
      <c r="AC794" s="41" t="str">
        <f>IF($C794=".....","",VLOOKUP($C794, Parameter!$A$4:$L$5000, 7, FALSE))</f>
        <v/>
      </c>
      <c r="AD794" s="41" t="str">
        <f>IF($C794=".....","",VLOOKUP($C794, Parameter!$A$4:$L$5000, 8, FALSE))</f>
        <v/>
      </c>
      <c r="AE794" s="41" t="str">
        <f>IF($C794=".....","",VLOOKUP($C794, Parameter!$A$4:$L$5000, 9, FALSE))</f>
        <v/>
      </c>
      <c r="AF794" s="41" t="str">
        <f>IF($C794=".....","",VLOOKUP($C794, Parameter!$A$4:$L$5000, 10, FALSE))</f>
        <v/>
      </c>
      <c r="AG794" s="41" t="str">
        <f>IF($C794=".....","",VLOOKUP($C794, Parameter!$A$4:$L$5000, 11, FALSE))</f>
        <v/>
      </c>
      <c r="AH794" s="41" t="str">
        <f>IF($C794="..0.0.0.000","",_xlfn.IFNA(VLOOKUP($C794, Parameter!$A$4:$L$5000, 12, FALSE), ""))</f>
        <v/>
      </c>
      <c r="AI794" s="39"/>
      <c r="AJ794" s="39"/>
      <c r="AK794" s="39"/>
      <c r="AL794" s="39"/>
      <c r="AM794" s="39"/>
      <c r="AN794" s="39"/>
      <c r="AO794" s="39"/>
      <c r="AP794" s="41" t="str">
        <f>IF(F794="......", "", _xlfn.IFNA(VLOOKUP(F794, Parameter2!$D$2:$E$15000, 2, FALSE), "Kode aset salah :("))</f>
        <v/>
      </c>
      <c r="AQ794" s="39"/>
      <c r="AR794" s="51"/>
      <c r="AS794" s="52"/>
      <c r="AT794" s="53">
        <f t="shared" si="335"/>
        <v>0</v>
      </c>
      <c r="AU794" s="39" t="str">
        <f t="shared" si="336"/>
        <v/>
      </c>
      <c r="AV794" s="39" t="str">
        <f t="shared" si="337"/>
        <v/>
      </c>
      <c r="AW794" s="39" t="str">
        <f t="shared" si="338"/>
        <v/>
      </c>
      <c r="AX794" s="39" t="str">
        <f t="shared" si="339"/>
        <v/>
      </c>
      <c r="AY794" s="41" t="str">
        <f>IF(G794="...", "", VLOOKUP(G794, UPB!$A$3:$B$5000, 2, FALSE))</f>
        <v/>
      </c>
      <c r="AZ794" s="84"/>
      <c r="BA794" s="76"/>
      <c r="BB794" s="65"/>
      <c r="BC794" s="65"/>
      <c r="BD794" s="54"/>
      <c r="BE794" s="65"/>
      <c r="BF794" s="65"/>
      <c r="BG794" s="65"/>
      <c r="BH794" s="65"/>
      <c r="BI794" s="65"/>
      <c r="BJ794" s="65"/>
      <c r="BK794" s="65"/>
      <c r="BL794" s="65"/>
      <c r="BM794" s="65"/>
      <c r="BN794" s="70"/>
      <c r="BO794" s="65"/>
      <c r="BP794" s="65"/>
      <c r="BQ794" s="65"/>
      <c r="BR794" s="65"/>
      <c r="BS794" s="65"/>
      <c r="BT794" s="65"/>
      <c r="BU794" s="55" t="str">
        <f>IF(AND($D794 &lt;&gt; "", $D794 &lt;&gt; $E794, $F794 &lt;&gt; "x.x.x.x.x.x.x"), VLOOKUP($E794, Parameter!$E$3:$N$5000, 9, FALSE), "")</f>
        <v/>
      </c>
      <c r="BV794" s="55" t="str">
        <f>IF(AND($D794 &lt;&gt; "", $D794 &lt;&gt; $E794, $F794 &lt;&gt; "x.x.x.x.x.x.x"), VLOOKUP($E794, Parameter!$E$3:$N$5000, 10, FALSE), "")</f>
        <v/>
      </c>
      <c r="BW794" s="55" t="str">
        <f>IF(AND($D794 &lt;&gt; "", $D794 &lt;&gt; $E794, $F794 &lt;&gt; "x.x.x.x.x.x.x"), VLOOKUP($C794, Parameter!$A$4:$L$5000, 3, FALSE), "")</f>
        <v/>
      </c>
      <c r="BX794" s="55" t="str">
        <f>IF(AND($D794 &lt;&gt; "", $D794 &lt;&gt; $E794, $F794 &lt;&gt; "x.x.x.x.x.x.x"), VLOOKUP($C794, Parameter!$A$4:$L$5000, 4, FALSE), "")</f>
        <v/>
      </c>
      <c r="BY794" s="56">
        <f t="shared" si="340"/>
        <v>0</v>
      </c>
      <c r="BZ794" s="55" t="str">
        <f t="shared" si="341"/>
        <v>Intra</v>
      </c>
      <c r="CA794" s="55" t="str">
        <f>IF($BZ794="Ekstra", Parameter3!$B$2, "")</f>
        <v/>
      </c>
      <c r="CB794" s="55" t="str">
        <f>IF($BZ794="Ekstra", Parameter3!$C$2, "")</f>
        <v/>
      </c>
      <c r="CC794" s="55" t="str">
        <f>IF($BZ794="Ekstra", VLOOKUP($E794, Parameter!$E$3:$N$5000, 9, FALSE), "")</f>
        <v/>
      </c>
      <c r="CD794" s="55" t="str">
        <f>IF($BZ794="Ekstra", VLOOKUP($E794, Parameter!$E$3:$N$5000, 10, FALSE), "")</f>
        <v/>
      </c>
      <c r="CE794" s="56">
        <f t="shared" si="342"/>
        <v>0</v>
      </c>
      <c r="CF794" s="55" t="str">
        <f t="shared" si="352"/>
        <v/>
      </c>
      <c r="CG794" s="55" t="str">
        <f t="shared" si="352"/>
        <v/>
      </c>
      <c r="CH794" s="55" t="str">
        <f t="shared" si="343"/>
        <v/>
      </c>
      <c r="CI794" s="55" t="str">
        <f>IF($F794="x.x.x.x.x.x.x", VLOOKUP($C794, Parameter!$A$4:$L$5000, 4, FALSE), "")</f>
        <v/>
      </c>
      <c r="CJ794" s="56">
        <f t="shared" si="344"/>
        <v>0</v>
      </c>
      <c r="CM794" s="4" t="str">
        <f t="shared" si="345"/>
        <v>...-...-.....</v>
      </c>
      <c r="CN794" s="57">
        <f t="shared" si="346"/>
        <v>0</v>
      </c>
      <c r="CO794" s="58">
        <f t="shared" si="347"/>
        <v>0</v>
      </c>
      <c r="CP794" s="4" t="str">
        <f t="shared" si="348"/>
        <v/>
      </c>
      <c r="CQ794" s="4" t="b">
        <f t="shared" si="349"/>
        <v>0</v>
      </c>
      <c r="CR794" s="4" t="str">
        <f t="shared" si="350"/>
        <v/>
      </c>
      <c r="CS794" s="4" t="str">
        <f t="shared" si="351"/>
        <v/>
      </c>
      <c r="CT794" s="91" t="b">
        <f t="shared" si="328"/>
        <v>0</v>
      </c>
    </row>
    <row r="795" spans="1:98" s="4" customFormat="1" x14ac:dyDescent="0.25">
      <c r="A795" s="50" t="str">
        <f t="shared" si="329"/>
        <v>...</v>
      </c>
      <c r="B795" s="50" t="str">
        <f t="shared" si="330"/>
        <v>...</v>
      </c>
      <c r="C795" s="50" t="str">
        <f t="shared" si="331"/>
        <v>.....</v>
      </c>
      <c r="D795" s="50" t="str">
        <f>IF($C795=".....","",_xlfn.IFNA(VLOOKUP($C795, Parameter!$A$4:$L$5000, 3, FALSE), ""))</f>
        <v/>
      </c>
      <c r="E795" s="50" t="str">
        <f t="shared" si="332"/>
        <v>.....</v>
      </c>
      <c r="F795" s="50" t="str">
        <f t="shared" si="333"/>
        <v>......</v>
      </c>
      <c r="G795" s="50" t="str">
        <f t="shared" si="334"/>
        <v>...</v>
      </c>
      <c r="H795" s="40">
        <f>IF(E795=".....", 0, _xlfn.IFNA(VLOOKUP($E795, Parameter2!$A$2:$C$5000, 3, FALSE), 0))</f>
        <v>0</v>
      </c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18" t="str">
        <f>IF(C795=".....","",_xlfn.IFNA(VLOOKUP($C795, Parameter!$A$4:$B$5000, 2, FALSE), "Kode belanja salah :("))</f>
        <v/>
      </c>
      <c r="X795" s="35"/>
      <c r="Y795" s="121"/>
      <c r="Z795" s="17"/>
      <c r="AA795" s="20"/>
      <c r="AB795" s="41" t="str">
        <f>IF($C795=".....","",VLOOKUP($C795, Parameter!$A$4:$L$5000, 6, FALSE))</f>
        <v/>
      </c>
      <c r="AC795" s="41" t="str">
        <f>IF($C795=".....","",VLOOKUP($C795, Parameter!$A$4:$L$5000, 7, FALSE))</f>
        <v/>
      </c>
      <c r="AD795" s="41" t="str">
        <f>IF($C795=".....","",VLOOKUP($C795, Parameter!$A$4:$L$5000, 8, FALSE))</f>
        <v/>
      </c>
      <c r="AE795" s="41" t="str">
        <f>IF($C795=".....","",VLOOKUP($C795, Parameter!$A$4:$L$5000, 9, FALSE))</f>
        <v/>
      </c>
      <c r="AF795" s="41" t="str">
        <f>IF($C795=".....","",VLOOKUP($C795, Parameter!$A$4:$L$5000, 10, FALSE))</f>
        <v/>
      </c>
      <c r="AG795" s="41" t="str">
        <f>IF($C795=".....","",VLOOKUP($C795, Parameter!$A$4:$L$5000, 11, FALSE))</f>
        <v/>
      </c>
      <c r="AH795" s="41" t="str">
        <f>IF($C795="..0.0.0.000","",_xlfn.IFNA(VLOOKUP($C795, Parameter!$A$4:$L$5000, 12, FALSE), ""))</f>
        <v/>
      </c>
      <c r="AI795" s="39"/>
      <c r="AJ795" s="39"/>
      <c r="AK795" s="39"/>
      <c r="AL795" s="39"/>
      <c r="AM795" s="39"/>
      <c r="AN795" s="39"/>
      <c r="AO795" s="39"/>
      <c r="AP795" s="41" t="str">
        <f>IF(F795="......", "", _xlfn.IFNA(VLOOKUP(F795, Parameter2!$D$2:$E$15000, 2, FALSE), "Kode aset salah :("))</f>
        <v/>
      </c>
      <c r="AQ795" s="39"/>
      <c r="AR795" s="51"/>
      <c r="AS795" s="52"/>
      <c r="AT795" s="53">
        <f t="shared" si="335"/>
        <v>0</v>
      </c>
      <c r="AU795" s="39" t="str">
        <f t="shared" si="336"/>
        <v/>
      </c>
      <c r="AV795" s="39" t="str">
        <f t="shared" si="337"/>
        <v/>
      </c>
      <c r="AW795" s="39" t="str">
        <f t="shared" si="338"/>
        <v/>
      </c>
      <c r="AX795" s="39" t="str">
        <f t="shared" si="339"/>
        <v/>
      </c>
      <c r="AY795" s="41" t="str">
        <f>IF(G795="...", "", VLOOKUP(G795, UPB!$A$3:$B$5000, 2, FALSE))</f>
        <v/>
      </c>
      <c r="AZ795" s="84"/>
      <c r="BA795" s="76"/>
      <c r="BB795" s="65"/>
      <c r="BC795" s="65"/>
      <c r="BD795" s="54"/>
      <c r="BE795" s="65"/>
      <c r="BF795" s="65"/>
      <c r="BG795" s="65"/>
      <c r="BH795" s="65"/>
      <c r="BI795" s="65"/>
      <c r="BJ795" s="65"/>
      <c r="BK795" s="65"/>
      <c r="BL795" s="65"/>
      <c r="BM795" s="65"/>
      <c r="BN795" s="70"/>
      <c r="BO795" s="65"/>
      <c r="BP795" s="65"/>
      <c r="BQ795" s="65"/>
      <c r="BR795" s="65"/>
      <c r="BS795" s="65"/>
      <c r="BT795" s="65"/>
      <c r="BU795" s="55" t="str">
        <f>IF(AND($D795 &lt;&gt; "", $D795 &lt;&gt; $E795, $F795 &lt;&gt; "x.x.x.x.x.x.x"), VLOOKUP($E795, Parameter!$E$3:$N$5000, 9, FALSE), "")</f>
        <v/>
      </c>
      <c r="BV795" s="55" t="str">
        <f>IF(AND($D795 &lt;&gt; "", $D795 &lt;&gt; $E795, $F795 &lt;&gt; "x.x.x.x.x.x.x"), VLOOKUP($E795, Parameter!$E$3:$N$5000, 10, FALSE), "")</f>
        <v/>
      </c>
      <c r="BW795" s="55" t="str">
        <f>IF(AND($D795 &lt;&gt; "", $D795 &lt;&gt; $E795, $F795 &lt;&gt; "x.x.x.x.x.x.x"), VLOOKUP($C795, Parameter!$A$4:$L$5000, 3, FALSE), "")</f>
        <v/>
      </c>
      <c r="BX795" s="55" t="str">
        <f>IF(AND($D795 &lt;&gt; "", $D795 &lt;&gt; $E795, $F795 &lt;&gt; "x.x.x.x.x.x.x"), VLOOKUP($C795, Parameter!$A$4:$L$5000, 4, FALSE), "")</f>
        <v/>
      </c>
      <c r="BY795" s="56">
        <f t="shared" si="340"/>
        <v>0</v>
      </c>
      <c r="BZ795" s="55" t="str">
        <f t="shared" si="341"/>
        <v>Intra</v>
      </c>
      <c r="CA795" s="55" t="str">
        <f>IF($BZ795="Ekstra", Parameter3!$B$2, "")</f>
        <v/>
      </c>
      <c r="CB795" s="55" t="str">
        <f>IF($BZ795="Ekstra", Parameter3!$C$2, "")</f>
        <v/>
      </c>
      <c r="CC795" s="55" t="str">
        <f>IF($BZ795="Ekstra", VLOOKUP($E795, Parameter!$E$3:$N$5000, 9, FALSE), "")</f>
        <v/>
      </c>
      <c r="CD795" s="55" t="str">
        <f>IF($BZ795="Ekstra", VLOOKUP($E795, Parameter!$E$3:$N$5000, 10, FALSE), "")</f>
        <v/>
      </c>
      <c r="CE795" s="56">
        <f t="shared" si="342"/>
        <v>0</v>
      </c>
      <c r="CF795" s="55" t="str">
        <f t="shared" si="352"/>
        <v/>
      </c>
      <c r="CG795" s="55" t="str">
        <f t="shared" si="352"/>
        <v/>
      </c>
      <c r="CH795" s="55" t="str">
        <f t="shared" si="343"/>
        <v/>
      </c>
      <c r="CI795" s="55" t="str">
        <f>IF($F795="x.x.x.x.x.x.x", VLOOKUP($C795, Parameter!$A$4:$L$5000, 4, FALSE), "")</f>
        <v/>
      </c>
      <c r="CJ795" s="56">
        <f t="shared" si="344"/>
        <v>0</v>
      </c>
      <c r="CM795" s="4" t="str">
        <f t="shared" si="345"/>
        <v>...-...-.....</v>
      </c>
      <c r="CN795" s="57">
        <f t="shared" si="346"/>
        <v>0</v>
      </c>
      <c r="CO795" s="58">
        <f t="shared" si="347"/>
        <v>0</v>
      </c>
      <c r="CP795" s="4" t="str">
        <f t="shared" si="348"/>
        <v/>
      </c>
      <c r="CQ795" s="4" t="b">
        <f t="shared" si="349"/>
        <v>0</v>
      </c>
      <c r="CR795" s="4" t="str">
        <f t="shared" si="350"/>
        <v/>
      </c>
      <c r="CS795" s="4" t="str">
        <f t="shared" si="351"/>
        <v/>
      </c>
      <c r="CT795" s="91" t="b">
        <f t="shared" si="328"/>
        <v>0</v>
      </c>
    </row>
    <row r="796" spans="1:98" s="4" customFormat="1" x14ac:dyDescent="0.25">
      <c r="A796" s="50" t="str">
        <f t="shared" si="329"/>
        <v>...</v>
      </c>
      <c r="B796" s="50" t="str">
        <f t="shared" si="330"/>
        <v>...</v>
      </c>
      <c r="C796" s="50" t="str">
        <f t="shared" si="331"/>
        <v>.....</v>
      </c>
      <c r="D796" s="50" t="str">
        <f>IF($C796=".....","",_xlfn.IFNA(VLOOKUP($C796, Parameter!$A$4:$L$5000, 3, FALSE), ""))</f>
        <v/>
      </c>
      <c r="E796" s="50" t="str">
        <f t="shared" si="332"/>
        <v>.....</v>
      </c>
      <c r="F796" s="50" t="str">
        <f t="shared" si="333"/>
        <v>......</v>
      </c>
      <c r="G796" s="50" t="str">
        <f t="shared" si="334"/>
        <v>...</v>
      </c>
      <c r="H796" s="40">
        <f>IF(E796=".....", 0, _xlfn.IFNA(VLOOKUP($E796, Parameter2!$A$2:$C$5000, 3, FALSE), 0))</f>
        <v>0</v>
      </c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18" t="str">
        <f>IF(C796=".....","",_xlfn.IFNA(VLOOKUP($C796, Parameter!$A$4:$B$5000, 2, FALSE), "Kode belanja salah :("))</f>
        <v/>
      </c>
      <c r="X796" s="35"/>
      <c r="Y796" s="121"/>
      <c r="Z796" s="17"/>
      <c r="AA796" s="20"/>
      <c r="AB796" s="41" t="str">
        <f>IF($C796=".....","",VLOOKUP($C796, Parameter!$A$4:$L$5000, 6, FALSE))</f>
        <v/>
      </c>
      <c r="AC796" s="41" t="str">
        <f>IF($C796=".....","",VLOOKUP($C796, Parameter!$A$4:$L$5000, 7, FALSE))</f>
        <v/>
      </c>
      <c r="AD796" s="41" t="str">
        <f>IF($C796=".....","",VLOOKUP($C796, Parameter!$A$4:$L$5000, 8, FALSE))</f>
        <v/>
      </c>
      <c r="AE796" s="41" t="str">
        <f>IF($C796=".....","",VLOOKUP($C796, Parameter!$A$4:$L$5000, 9, FALSE))</f>
        <v/>
      </c>
      <c r="AF796" s="41" t="str">
        <f>IF($C796=".....","",VLOOKUP($C796, Parameter!$A$4:$L$5000, 10, FALSE))</f>
        <v/>
      </c>
      <c r="AG796" s="41" t="str">
        <f>IF($C796=".....","",VLOOKUP($C796, Parameter!$A$4:$L$5000, 11, FALSE))</f>
        <v/>
      </c>
      <c r="AH796" s="41" t="str">
        <f>IF($C796="..0.0.0.000","",_xlfn.IFNA(VLOOKUP($C796, Parameter!$A$4:$L$5000, 12, FALSE), ""))</f>
        <v/>
      </c>
      <c r="AI796" s="39"/>
      <c r="AJ796" s="39"/>
      <c r="AK796" s="39"/>
      <c r="AL796" s="39"/>
      <c r="AM796" s="39"/>
      <c r="AN796" s="39"/>
      <c r="AO796" s="39"/>
      <c r="AP796" s="41" t="str">
        <f>IF(F796="......", "", _xlfn.IFNA(VLOOKUP(F796, Parameter2!$D$2:$E$15000, 2, FALSE), "Kode aset salah :("))</f>
        <v/>
      </c>
      <c r="AQ796" s="39"/>
      <c r="AR796" s="51"/>
      <c r="AS796" s="52"/>
      <c r="AT796" s="53">
        <f t="shared" si="335"/>
        <v>0</v>
      </c>
      <c r="AU796" s="39" t="str">
        <f t="shared" si="336"/>
        <v/>
      </c>
      <c r="AV796" s="39" t="str">
        <f t="shared" si="337"/>
        <v/>
      </c>
      <c r="AW796" s="39" t="str">
        <f t="shared" si="338"/>
        <v/>
      </c>
      <c r="AX796" s="39" t="str">
        <f t="shared" si="339"/>
        <v/>
      </c>
      <c r="AY796" s="41" t="str">
        <f>IF(G796="...", "", VLOOKUP(G796, UPB!$A$3:$B$5000, 2, FALSE))</f>
        <v/>
      </c>
      <c r="AZ796" s="84"/>
      <c r="BA796" s="76"/>
      <c r="BB796" s="65"/>
      <c r="BC796" s="65"/>
      <c r="BD796" s="54"/>
      <c r="BE796" s="65"/>
      <c r="BF796" s="65"/>
      <c r="BG796" s="65"/>
      <c r="BH796" s="65"/>
      <c r="BI796" s="65"/>
      <c r="BJ796" s="65"/>
      <c r="BK796" s="65"/>
      <c r="BL796" s="65"/>
      <c r="BM796" s="65"/>
      <c r="BN796" s="70"/>
      <c r="BO796" s="65"/>
      <c r="BP796" s="65"/>
      <c r="BQ796" s="65"/>
      <c r="BR796" s="65"/>
      <c r="BS796" s="65"/>
      <c r="BT796" s="65"/>
      <c r="BU796" s="55" t="str">
        <f>IF(AND($D796 &lt;&gt; "", $D796 &lt;&gt; $E796, $F796 &lt;&gt; "x.x.x.x.x.x.x"), VLOOKUP($E796, Parameter!$E$3:$N$5000, 9, FALSE), "")</f>
        <v/>
      </c>
      <c r="BV796" s="55" t="str">
        <f>IF(AND($D796 &lt;&gt; "", $D796 &lt;&gt; $E796, $F796 &lt;&gt; "x.x.x.x.x.x.x"), VLOOKUP($E796, Parameter!$E$3:$N$5000, 10, FALSE), "")</f>
        <v/>
      </c>
      <c r="BW796" s="55" t="str">
        <f>IF(AND($D796 &lt;&gt; "", $D796 &lt;&gt; $E796, $F796 &lt;&gt; "x.x.x.x.x.x.x"), VLOOKUP($C796, Parameter!$A$4:$L$5000, 3, FALSE), "")</f>
        <v/>
      </c>
      <c r="BX796" s="55" t="str">
        <f>IF(AND($D796 &lt;&gt; "", $D796 &lt;&gt; $E796, $F796 &lt;&gt; "x.x.x.x.x.x.x"), VLOOKUP($C796, Parameter!$A$4:$L$5000, 4, FALSE), "")</f>
        <v/>
      </c>
      <c r="BY796" s="56">
        <f t="shared" si="340"/>
        <v>0</v>
      </c>
      <c r="BZ796" s="55" t="str">
        <f t="shared" si="341"/>
        <v>Intra</v>
      </c>
      <c r="CA796" s="55" t="str">
        <f>IF($BZ796="Ekstra", Parameter3!$B$2, "")</f>
        <v/>
      </c>
      <c r="CB796" s="55" t="str">
        <f>IF($BZ796="Ekstra", Parameter3!$C$2, "")</f>
        <v/>
      </c>
      <c r="CC796" s="55" t="str">
        <f>IF($BZ796="Ekstra", VLOOKUP($E796, Parameter!$E$3:$N$5000, 9, FALSE), "")</f>
        <v/>
      </c>
      <c r="CD796" s="55" t="str">
        <f>IF($BZ796="Ekstra", VLOOKUP($E796, Parameter!$E$3:$N$5000, 10, FALSE), "")</f>
        <v/>
      </c>
      <c r="CE796" s="56">
        <f t="shared" si="342"/>
        <v>0</v>
      </c>
      <c r="CF796" s="55" t="str">
        <f t="shared" si="352"/>
        <v/>
      </c>
      <c r="CG796" s="55" t="str">
        <f t="shared" si="352"/>
        <v/>
      </c>
      <c r="CH796" s="55" t="str">
        <f t="shared" si="343"/>
        <v/>
      </c>
      <c r="CI796" s="55" t="str">
        <f>IF($F796="x.x.x.x.x.x.x", VLOOKUP($C796, Parameter!$A$4:$L$5000, 4, FALSE), "")</f>
        <v/>
      </c>
      <c r="CJ796" s="56">
        <f t="shared" si="344"/>
        <v>0</v>
      </c>
      <c r="CM796" s="4" t="str">
        <f t="shared" si="345"/>
        <v>...-...-.....</v>
      </c>
      <c r="CN796" s="57">
        <f t="shared" si="346"/>
        <v>0</v>
      </c>
      <c r="CO796" s="58">
        <f t="shared" si="347"/>
        <v>0</v>
      </c>
      <c r="CP796" s="4" t="str">
        <f t="shared" si="348"/>
        <v/>
      </c>
      <c r="CQ796" s="4" t="b">
        <f t="shared" si="349"/>
        <v>0</v>
      </c>
      <c r="CR796" s="4" t="str">
        <f t="shared" si="350"/>
        <v/>
      </c>
      <c r="CS796" s="4" t="str">
        <f t="shared" si="351"/>
        <v/>
      </c>
      <c r="CT796" s="91" t="b">
        <f t="shared" si="328"/>
        <v>0</v>
      </c>
    </row>
    <row r="797" spans="1:98" s="4" customFormat="1" x14ac:dyDescent="0.25">
      <c r="A797" s="50" t="str">
        <f t="shared" si="329"/>
        <v>...</v>
      </c>
      <c r="B797" s="50" t="str">
        <f t="shared" si="330"/>
        <v>...</v>
      </c>
      <c r="C797" s="50" t="str">
        <f t="shared" si="331"/>
        <v>.....</v>
      </c>
      <c r="D797" s="50" t="str">
        <f>IF($C797=".....","",_xlfn.IFNA(VLOOKUP($C797, Parameter!$A$4:$L$5000, 3, FALSE), ""))</f>
        <v/>
      </c>
      <c r="E797" s="50" t="str">
        <f t="shared" si="332"/>
        <v>.....</v>
      </c>
      <c r="F797" s="50" t="str">
        <f t="shared" si="333"/>
        <v>......</v>
      </c>
      <c r="G797" s="50" t="str">
        <f t="shared" si="334"/>
        <v>...</v>
      </c>
      <c r="H797" s="40">
        <f>IF(E797=".....", 0, _xlfn.IFNA(VLOOKUP($E797, Parameter2!$A$2:$C$5000, 3, FALSE), 0))</f>
        <v>0</v>
      </c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18" t="str">
        <f>IF(C797=".....","",_xlfn.IFNA(VLOOKUP($C797, Parameter!$A$4:$B$5000, 2, FALSE), "Kode belanja salah :("))</f>
        <v/>
      </c>
      <c r="X797" s="35"/>
      <c r="Y797" s="121"/>
      <c r="Z797" s="17"/>
      <c r="AA797" s="20"/>
      <c r="AB797" s="41" t="str">
        <f>IF($C797=".....","",VLOOKUP($C797, Parameter!$A$4:$L$5000, 6, FALSE))</f>
        <v/>
      </c>
      <c r="AC797" s="41" t="str">
        <f>IF($C797=".....","",VLOOKUP($C797, Parameter!$A$4:$L$5000, 7, FALSE))</f>
        <v/>
      </c>
      <c r="AD797" s="41" t="str">
        <f>IF($C797=".....","",VLOOKUP($C797, Parameter!$A$4:$L$5000, 8, FALSE))</f>
        <v/>
      </c>
      <c r="AE797" s="41" t="str">
        <f>IF($C797=".....","",VLOOKUP($C797, Parameter!$A$4:$L$5000, 9, FALSE))</f>
        <v/>
      </c>
      <c r="AF797" s="41" t="str">
        <f>IF($C797=".....","",VLOOKUP($C797, Parameter!$A$4:$L$5000, 10, FALSE))</f>
        <v/>
      </c>
      <c r="AG797" s="41" t="str">
        <f>IF($C797=".....","",VLOOKUP($C797, Parameter!$A$4:$L$5000, 11, FALSE))</f>
        <v/>
      </c>
      <c r="AH797" s="41" t="str">
        <f>IF($C797="..0.0.0.000","",_xlfn.IFNA(VLOOKUP($C797, Parameter!$A$4:$L$5000, 12, FALSE), ""))</f>
        <v/>
      </c>
      <c r="AI797" s="39"/>
      <c r="AJ797" s="39"/>
      <c r="AK797" s="39"/>
      <c r="AL797" s="39"/>
      <c r="AM797" s="39"/>
      <c r="AN797" s="39"/>
      <c r="AO797" s="39"/>
      <c r="AP797" s="41" t="str">
        <f>IF(F797="......", "", _xlfn.IFNA(VLOOKUP(F797, Parameter2!$D$2:$E$15000, 2, FALSE), "Kode aset salah :("))</f>
        <v/>
      </c>
      <c r="AQ797" s="39"/>
      <c r="AR797" s="51"/>
      <c r="AS797" s="52"/>
      <c r="AT797" s="53">
        <f t="shared" si="335"/>
        <v>0</v>
      </c>
      <c r="AU797" s="39" t="str">
        <f t="shared" si="336"/>
        <v/>
      </c>
      <c r="AV797" s="39" t="str">
        <f t="shared" si="337"/>
        <v/>
      </c>
      <c r="AW797" s="39" t="str">
        <f t="shared" si="338"/>
        <v/>
      </c>
      <c r="AX797" s="39" t="str">
        <f t="shared" si="339"/>
        <v/>
      </c>
      <c r="AY797" s="41" t="str">
        <f>IF(G797="...", "", VLOOKUP(G797, UPB!$A$3:$B$5000, 2, FALSE))</f>
        <v/>
      </c>
      <c r="AZ797" s="84"/>
      <c r="BA797" s="76"/>
      <c r="BB797" s="65"/>
      <c r="BC797" s="65"/>
      <c r="BD797" s="54"/>
      <c r="BE797" s="65"/>
      <c r="BF797" s="65"/>
      <c r="BG797" s="65"/>
      <c r="BH797" s="65"/>
      <c r="BI797" s="65"/>
      <c r="BJ797" s="65"/>
      <c r="BK797" s="65"/>
      <c r="BL797" s="65"/>
      <c r="BM797" s="65"/>
      <c r="BN797" s="70"/>
      <c r="BO797" s="65"/>
      <c r="BP797" s="65"/>
      <c r="BQ797" s="65"/>
      <c r="BR797" s="65"/>
      <c r="BS797" s="65"/>
      <c r="BT797" s="65"/>
      <c r="BU797" s="55" t="str">
        <f>IF(AND($D797 &lt;&gt; "", $D797 &lt;&gt; $E797, $F797 &lt;&gt; "x.x.x.x.x.x.x"), VLOOKUP($E797, Parameter!$E$3:$N$5000, 9, FALSE), "")</f>
        <v/>
      </c>
      <c r="BV797" s="55" t="str">
        <f>IF(AND($D797 &lt;&gt; "", $D797 &lt;&gt; $E797, $F797 &lt;&gt; "x.x.x.x.x.x.x"), VLOOKUP($E797, Parameter!$E$3:$N$5000, 10, FALSE), "")</f>
        <v/>
      </c>
      <c r="BW797" s="55" t="str">
        <f>IF(AND($D797 &lt;&gt; "", $D797 &lt;&gt; $E797, $F797 &lt;&gt; "x.x.x.x.x.x.x"), VLOOKUP($C797, Parameter!$A$4:$L$5000, 3, FALSE), "")</f>
        <v/>
      </c>
      <c r="BX797" s="55" t="str">
        <f>IF(AND($D797 &lt;&gt; "", $D797 &lt;&gt; $E797, $F797 &lt;&gt; "x.x.x.x.x.x.x"), VLOOKUP($C797, Parameter!$A$4:$L$5000, 4, FALSE), "")</f>
        <v/>
      </c>
      <c r="BY797" s="56">
        <f t="shared" si="340"/>
        <v>0</v>
      </c>
      <c r="BZ797" s="55" t="str">
        <f t="shared" si="341"/>
        <v>Intra</v>
      </c>
      <c r="CA797" s="55" t="str">
        <f>IF($BZ797="Ekstra", Parameter3!$B$2, "")</f>
        <v/>
      </c>
      <c r="CB797" s="55" t="str">
        <f>IF($BZ797="Ekstra", Parameter3!$C$2, "")</f>
        <v/>
      </c>
      <c r="CC797" s="55" t="str">
        <f>IF($BZ797="Ekstra", VLOOKUP($E797, Parameter!$E$3:$N$5000, 9, FALSE), "")</f>
        <v/>
      </c>
      <c r="CD797" s="55" t="str">
        <f>IF($BZ797="Ekstra", VLOOKUP($E797, Parameter!$E$3:$N$5000, 10, FALSE), "")</f>
        <v/>
      </c>
      <c r="CE797" s="56">
        <f t="shared" si="342"/>
        <v>0</v>
      </c>
      <c r="CF797" s="55" t="str">
        <f t="shared" si="352"/>
        <v/>
      </c>
      <c r="CG797" s="55" t="str">
        <f t="shared" si="352"/>
        <v/>
      </c>
      <c r="CH797" s="55" t="str">
        <f t="shared" si="343"/>
        <v/>
      </c>
      <c r="CI797" s="55" t="str">
        <f>IF($F797="x.x.x.x.x.x.x", VLOOKUP($C797, Parameter!$A$4:$L$5000, 4, FALSE), "")</f>
        <v/>
      </c>
      <c r="CJ797" s="56">
        <f t="shared" si="344"/>
        <v>0</v>
      </c>
      <c r="CM797" s="4" t="str">
        <f t="shared" si="345"/>
        <v>...-...-.....</v>
      </c>
      <c r="CN797" s="57">
        <f t="shared" si="346"/>
        <v>0</v>
      </c>
      <c r="CO797" s="58">
        <f t="shared" si="347"/>
        <v>0</v>
      </c>
      <c r="CP797" s="4" t="str">
        <f t="shared" si="348"/>
        <v/>
      </c>
      <c r="CQ797" s="4" t="b">
        <f t="shared" si="349"/>
        <v>0</v>
      </c>
      <c r="CR797" s="4" t="str">
        <f t="shared" si="350"/>
        <v/>
      </c>
      <c r="CS797" s="4" t="str">
        <f t="shared" si="351"/>
        <v/>
      </c>
      <c r="CT797" s="91" t="b">
        <f t="shared" si="328"/>
        <v>0</v>
      </c>
    </row>
    <row r="798" spans="1:98" s="4" customFormat="1" x14ac:dyDescent="0.25">
      <c r="A798" s="50" t="str">
        <f t="shared" si="329"/>
        <v>...</v>
      </c>
      <c r="B798" s="50" t="str">
        <f t="shared" si="330"/>
        <v>...</v>
      </c>
      <c r="C798" s="50" t="str">
        <f t="shared" si="331"/>
        <v>.....</v>
      </c>
      <c r="D798" s="50" t="str">
        <f>IF($C798=".....","",_xlfn.IFNA(VLOOKUP($C798, Parameter!$A$4:$L$5000, 3, FALSE), ""))</f>
        <v/>
      </c>
      <c r="E798" s="50" t="str">
        <f t="shared" si="332"/>
        <v>.....</v>
      </c>
      <c r="F798" s="50" t="str">
        <f t="shared" si="333"/>
        <v>......</v>
      </c>
      <c r="G798" s="50" t="str">
        <f t="shared" si="334"/>
        <v>...</v>
      </c>
      <c r="H798" s="40">
        <f>IF(E798=".....", 0, _xlfn.IFNA(VLOOKUP($E798, Parameter2!$A$2:$C$5000, 3, FALSE), 0))</f>
        <v>0</v>
      </c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18" t="str">
        <f>IF(C798=".....","",_xlfn.IFNA(VLOOKUP($C798, Parameter!$A$4:$B$5000, 2, FALSE), "Kode belanja salah :("))</f>
        <v/>
      </c>
      <c r="X798" s="35"/>
      <c r="Y798" s="121"/>
      <c r="Z798" s="17"/>
      <c r="AA798" s="20"/>
      <c r="AB798" s="41" t="str">
        <f>IF($C798=".....","",VLOOKUP($C798, Parameter!$A$4:$L$5000, 6, FALSE))</f>
        <v/>
      </c>
      <c r="AC798" s="41" t="str">
        <f>IF($C798=".....","",VLOOKUP($C798, Parameter!$A$4:$L$5000, 7, FALSE))</f>
        <v/>
      </c>
      <c r="AD798" s="41" t="str">
        <f>IF($C798=".....","",VLOOKUP($C798, Parameter!$A$4:$L$5000, 8, FALSE))</f>
        <v/>
      </c>
      <c r="AE798" s="41" t="str">
        <f>IF($C798=".....","",VLOOKUP($C798, Parameter!$A$4:$L$5000, 9, FALSE))</f>
        <v/>
      </c>
      <c r="AF798" s="41" t="str">
        <f>IF($C798=".....","",VLOOKUP($C798, Parameter!$A$4:$L$5000, 10, FALSE))</f>
        <v/>
      </c>
      <c r="AG798" s="41" t="str">
        <f>IF($C798=".....","",VLOOKUP($C798, Parameter!$A$4:$L$5000, 11, FALSE))</f>
        <v/>
      </c>
      <c r="AH798" s="41" t="str">
        <f>IF($C798="..0.0.0.000","",_xlfn.IFNA(VLOOKUP($C798, Parameter!$A$4:$L$5000, 12, FALSE), ""))</f>
        <v/>
      </c>
      <c r="AI798" s="39"/>
      <c r="AJ798" s="39"/>
      <c r="AK798" s="39"/>
      <c r="AL798" s="39"/>
      <c r="AM798" s="39"/>
      <c r="AN798" s="39"/>
      <c r="AO798" s="39"/>
      <c r="AP798" s="41" t="str">
        <f>IF(F798="......", "", _xlfn.IFNA(VLOOKUP(F798, Parameter2!$D$2:$E$15000, 2, FALSE), "Kode aset salah :("))</f>
        <v/>
      </c>
      <c r="AQ798" s="39"/>
      <c r="AR798" s="51"/>
      <c r="AS798" s="52"/>
      <c r="AT798" s="53">
        <f t="shared" si="335"/>
        <v>0</v>
      </c>
      <c r="AU798" s="39" t="str">
        <f t="shared" si="336"/>
        <v/>
      </c>
      <c r="AV798" s="39" t="str">
        <f t="shared" si="337"/>
        <v/>
      </c>
      <c r="AW798" s="39" t="str">
        <f t="shared" si="338"/>
        <v/>
      </c>
      <c r="AX798" s="39" t="str">
        <f t="shared" si="339"/>
        <v/>
      </c>
      <c r="AY798" s="41" t="str">
        <f>IF(G798="...", "", VLOOKUP(G798, UPB!$A$3:$B$5000, 2, FALSE))</f>
        <v/>
      </c>
      <c r="AZ798" s="84"/>
      <c r="BA798" s="76"/>
      <c r="BB798" s="65"/>
      <c r="BC798" s="65"/>
      <c r="BD798" s="54"/>
      <c r="BE798" s="65"/>
      <c r="BF798" s="65"/>
      <c r="BG798" s="65"/>
      <c r="BH798" s="65"/>
      <c r="BI798" s="65"/>
      <c r="BJ798" s="65"/>
      <c r="BK798" s="65"/>
      <c r="BL798" s="65"/>
      <c r="BM798" s="65"/>
      <c r="BN798" s="70"/>
      <c r="BO798" s="65"/>
      <c r="BP798" s="65"/>
      <c r="BQ798" s="65"/>
      <c r="BR798" s="65"/>
      <c r="BS798" s="65"/>
      <c r="BT798" s="65"/>
      <c r="BU798" s="55" t="str">
        <f>IF(AND($D798 &lt;&gt; "", $D798 &lt;&gt; $E798, $F798 &lt;&gt; "x.x.x.x.x.x.x"), VLOOKUP($E798, Parameter!$E$3:$N$5000, 9, FALSE), "")</f>
        <v/>
      </c>
      <c r="BV798" s="55" t="str">
        <f>IF(AND($D798 &lt;&gt; "", $D798 &lt;&gt; $E798, $F798 &lt;&gt; "x.x.x.x.x.x.x"), VLOOKUP($E798, Parameter!$E$3:$N$5000, 10, FALSE), "")</f>
        <v/>
      </c>
      <c r="BW798" s="55" t="str">
        <f>IF(AND($D798 &lt;&gt; "", $D798 &lt;&gt; $E798, $F798 &lt;&gt; "x.x.x.x.x.x.x"), VLOOKUP($C798, Parameter!$A$4:$L$5000, 3, FALSE), "")</f>
        <v/>
      </c>
      <c r="BX798" s="55" t="str">
        <f>IF(AND($D798 &lt;&gt; "", $D798 &lt;&gt; $E798, $F798 &lt;&gt; "x.x.x.x.x.x.x"), VLOOKUP($C798, Parameter!$A$4:$L$5000, 4, FALSE), "")</f>
        <v/>
      </c>
      <c r="BY798" s="56">
        <f t="shared" si="340"/>
        <v>0</v>
      </c>
      <c r="BZ798" s="55" t="str">
        <f t="shared" si="341"/>
        <v>Intra</v>
      </c>
      <c r="CA798" s="55" t="str">
        <f>IF($BZ798="Ekstra", Parameter3!$B$2, "")</f>
        <v/>
      </c>
      <c r="CB798" s="55" t="str">
        <f>IF($BZ798="Ekstra", Parameter3!$C$2, "")</f>
        <v/>
      </c>
      <c r="CC798" s="55" t="str">
        <f>IF($BZ798="Ekstra", VLOOKUP($E798, Parameter!$E$3:$N$5000, 9, FALSE), "")</f>
        <v/>
      </c>
      <c r="CD798" s="55" t="str">
        <f>IF($BZ798="Ekstra", VLOOKUP($E798, Parameter!$E$3:$N$5000, 10, FALSE), "")</f>
        <v/>
      </c>
      <c r="CE798" s="56">
        <f t="shared" si="342"/>
        <v>0</v>
      </c>
      <c r="CF798" s="55" t="str">
        <f t="shared" si="352"/>
        <v/>
      </c>
      <c r="CG798" s="55" t="str">
        <f t="shared" si="352"/>
        <v/>
      </c>
      <c r="CH798" s="55" t="str">
        <f t="shared" si="343"/>
        <v/>
      </c>
      <c r="CI798" s="55" t="str">
        <f>IF($F798="x.x.x.x.x.x.x", VLOOKUP($C798, Parameter!$A$4:$L$5000, 4, FALSE), "")</f>
        <v/>
      </c>
      <c r="CJ798" s="56">
        <f t="shared" si="344"/>
        <v>0</v>
      </c>
      <c r="CM798" s="4" t="str">
        <f t="shared" si="345"/>
        <v>...-...-.....</v>
      </c>
      <c r="CN798" s="57">
        <f t="shared" si="346"/>
        <v>0</v>
      </c>
      <c r="CO798" s="58">
        <f t="shared" si="347"/>
        <v>0</v>
      </c>
      <c r="CP798" s="4" t="str">
        <f t="shared" si="348"/>
        <v/>
      </c>
      <c r="CQ798" s="4" t="b">
        <f t="shared" si="349"/>
        <v>0</v>
      </c>
      <c r="CR798" s="4" t="str">
        <f t="shared" si="350"/>
        <v/>
      </c>
      <c r="CS798" s="4" t="str">
        <f t="shared" si="351"/>
        <v/>
      </c>
      <c r="CT798" s="91" t="b">
        <f t="shared" si="328"/>
        <v>0</v>
      </c>
    </row>
    <row r="799" spans="1:98" s="4" customFormat="1" x14ac:dyDescent="0.25">
      <c r="A799" s="50" t="str">
        <f t="shared" si="329"/>
        <v>...</v>
      </c>
      <c r="B799" s="50" t="str">
        <f t="shared" si="330"/>
        <v>...</v>
      </c>
      <c r="C799" s="50" t="str">
        <f t="shared" si="331"/>
        <v>.....</v>
      </c>
      <c r="D799" s="50" t="str">
        <f>IF($C799=".....","",_xlfn.IFNA(VLOOKUP($C799, Parameter!$A$4:$L$5000, 3, FALSE), ""))</f>
        <v/>
      </c>
      <c r="E799" s="50" t="str">
        <f t="shared" si="332"/>
        <v>.....</v>
      </c>
      <c r="F799" s="50" t="str">
        <f t="shared" si="333"/>
        <v>......</v>
      </c>
      <c r="G799" s="50" t="str">
        <f t="shared" si="334"/>
        <v>...</v>
      </c>
      <c r="H799" s="40">
        <f>IF(E799=".....", 0, _xlfn.IFNA(VLOOKUP($E799, Parameter2!$A$2:$C$5000, 3, FALSE), 0))</f>
        <v>0</v>
      </c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18" t="str">
        <f>IF(C799=".....","",_xlfn.IFNA(VLOOKUP($C799, Parameter!$A$4:$B$5000, 2, FALSE), "Kode belanja salah :("))</f>
        <v/>
      </c>
      <c r="X799" s="35"/>
      <c r="Y799" s="121"/>
      <c r="Z799" s="17"/>
      <c r="AA799" s="20"/>
      <c r="AB799" s="41" t="str">
        <f>IF($C799=".....","",VLOOKUP($C799, Parameter!$A$4:$L$5000, 6, FALSE))</f>
        <v/>
      </c>
      <c r="AC799" s="41" t="str">
        <f>IF($C799=".....","",VLOOKUP($C799, Parameter!$A$4:$L$5000, 7, FALSE))</f>
        <v/>
      </c>
      <c r="AD799" s="41" t="str">
        <f>IF($C799=".....","",VLOOKUP($C799, Parameter!$A$4:$L$5000, 8, FALSE))</f>
        <v/>
      </c>
      <c r="AE799" s="41" t="str">
        <f>IF($C799=".....","",VLOOKUP($C799, Parameter!$A$4:$L$5000, 9, FALSE))</f>
        <v/>
      </c>
      <c r="AF799" s="41" t="str">
        <f>IF($C799=".....","",VLOOKUP($C799, Parameter!$A$4:$L$5000, 10, FALSE))</f>
        <v/>
      </c>
      <c r="AG799" s="41" t="str">
        <f>IF($C799=".....","",VLOOKUP($C799, Parameter!$A$4:$L$5000, 11, FALSE))</f>
        <v/>
      </c>
      <c r="AH799" s="41" t="str">
        <f>IF($C799="..0.0.0.000","",_xlfn.IFNA(VLOOKUP($C799, Parameter!$A$4:$L$5000, 12, FALSE), ""))</f>
        <v/>
      </c>
      <c r="AI799" s="39"/>
      <c r="AJ799" s="39"/>
      <c r="AK799" s="39"/>
      <c r="AL799" s="39"/>
      <c r="AM799" s="39"/>
      <c r="AN799" s="39"/>
      <c r="AO799" s="39"/>
      <c r="AP799" s="41" t="str">
        <f>IF(F799="......", "", _xlfn.IFNA(VLOOKUP(F799, Parameter2!$D$2:$E$15000, 2, FALSE), "Kode aset salah :("))</f>
        <v/>
      </c>
      <c r="AQ799" s="39"/>
      <c r="AR799" s="51"/>
      <c r="AS799" s="52"/>
      <c r="AT799" s="53">
        <f t="shared" si="335"/>
        <v>0</v>
      </c>
      <c r="AU799" s="39" t="str">
        <f t="shared" si="336"/>
        <v/>
      </c>
      <c r="AV799" s="39" t="str">
        <f t="shared" si="337"/>
        <v/>
      </c>
      <c r="AW799" s="39" t="str">
        <f t="shared" si="338"/>
        <v/>
      </c>
      <c r="AX799" s="39" t="str">
        <f t="shared" si="339"/>
        <v/>
      </c>
      <c r="AY799" s="41" t="str">
        <f>IF(G799="...", "", VLOOKUP(G799, UPB!$A$3:$B$5000, 2, FALSE))</f>
        <v/>
      </c>
      <c r="AZ799" s="84"/>
      <c r="BA799" s="76"/>
      <c r="BB799" s="65"/>
      <c r="BC799" s="65"/>
      <c r="BD799" s="54"/>
      <c r="BE799" s="65"/>
      <c r="BF799" s="65"/>
      <c r="BG799" s="65"/>
      <c r="BH799" s="65"/>
      <c r="BI799" s="65"/>
      <c r="BJ799" s="65"/>
      <c r="BK799" s="65"/>
      <c r="BL799" s="65"/>
      <c r="BM799" s="65"/>
      <c r="BN799" s="70"/>
      <c r="BO799" s="65"/>
      <c r="BP799" s="65"/>
      <c r="BQ799" s="65"/>
      <c r="BR799" s="65"/>
      <c r="BS799" s="65"/>
      <c r="BT799" s="65"/>
      <c r="BU799" s="55" t="str">
        <f>IF(AND($D799 &lt;&gt; "", $D799 &lt;&gt; $E799, $F799 &lt;&gt; "x.x.x.x.x.x.x"), VLOOKUP($E799, Parameter!$E$3:$N$5000, 9, FALSE), "")</f>
        <v/>
      </c>
      <c r="BV799" s="55" t="str">
        <f>IF(AND($D799 &lt;&gt; "", $D799 &lt;&gt; $E799, $F799 &lt;&gt; "x.x.x.x.x.x.x"), VLOOKUP($E799, Parameter!$E$3:$N$5000, 10, FALSE), "")</f>
        <v/>
      </c>
      <c r="BW799" s="55" t="str">
        <f>IF(AND($D799 &lt;&gt; "", $D799 &lt;&gt; $E799, $F799 &lt;&gt; "x.x.x.x.x.x.x"), VLOOKUP($C799, Parameter!$A$4:$L$5000, 3, FALSE), "")</f>
        <v/>
      </c>
      <c r="BX799" s="55" t="str">
        <f>IF(AND($D799 &lt;&gt; "", $D799 &lt;&gt; $E799, $F799 &lt;&gt; "x.x.x.x.x.x.x"), VLOOKUP($C799, Parameter!$A$4:$L$5000, 4, FALSE), "")</f>
        <v/>
      </c>
      <c r="BY799" s="56">
        <f t="shared" si="340"/>
        <v>0</v>
      </c>
      <c r="BZ799" s="55" t="str">
        <f t="shared" si="341"/>
        <v>Intra</v>
      </c>
      <c r="CA799" s="55" t="str">
        <f>IF($BZ799="Ekstra", Parameter3!$B$2, "")</f>
        <v/>
      </c>
      <c r="CB799" s="55" t="str">
        <f>IF($BZ799="Ekstra", Parameter3!$C$2, "")</f>
        <v/>
      </c>
      <c r="CC799" s="55" t="str">
        <f>IF($BZ799="Ekstra", VLOOKUP($E799, Parameter!$E$3:$N$5000, 9, FALSE), "")</f>
        <v/>
      </c>
      <c r="CD799" s="55" t="str">
        <f>IF($BZ799="Ekstra", VLOOKUP($E799, Parameter!$E$3:$N$5000, 10, FALSE), "")</f>
        <v/>
      </c>
      <c r="CE799" s="56">
        <f t="shared" si="342"/>
        <v>0</v>
      </c>
      <c r="CF799" s="55" t="str">
        <f t="shared" si="352"/>
        <v/>
      </c>
      <c r="CG799" s="55" t="str">
        <f t="shared" si="352"/>
        <v/>
      </c>
      <c r="CH799" s="55" t="str">
        <f t="shared" si="343"/>
        <v/>
      </c>
      <c r="CI799" s="55" t="str">
        <f>IF($F799="x.x.x.x.x.x.x", VLOOKUP($C799, Parameter!$A$4:$L$5000, 4, FALSE), "")</f>
        <v/>
      </c>
      <c r="CJ799" s="56">
        <f t="shared" si="344"/>
        <v>0</v>
      </c>
      <c r="CM799" s="4" t="str">
        <f t="shared" si="345"/>
        <v>...-...-.....</v>
      </c>
      <c r="CN799" s="57">
        <f t="shared" si="346"/>
        <v>0</v>
      </c>
      <c r="CO799" s="58">
        <f t="shared" si="347"/>
        <v>0</v>
      </c>
      <c r="CP799" s="4" t="str">
        <f t="shared" si="348"/>
        <v/>
      </c>
      <c r="CQ799" s="4" t="b">
        <f t="shared" si="349"/>
        <v>0</v>
      </c>
      <c r="CR799" s="4" t="str">
        <f t="shared" si="350"/>
        <v/>
      </c>
      <c r="CS799" s="4" t="str">
        <f t="shared" si="351"/>
        <v/>
      </c>
      <c r="CT799" s="91" t="b">
        <f t="shared" si="328"/>
        <v>0</v>
      </c>
    </row>
    <row r="800" spans="1:98" s="4" customFormat="1" x14ac:dyDescent="0.25">
      <c r="A800" s="50" t="str">
        <f t="shared" si="329"/>
        <v>...</v>
      </c>
      <c r="B800" s="50" t="str">
        <f t="shared" si="330"/>
        <v>...</v>
      </c>
      <c r="C800" s="50" t="str">
        <f t="shared" si="331"/>
        <v>.....</v>
      </c>
      <c r="D800" s="50" t="str">
        <f>IF($C800=".....","",_xlfn.IFNA(VLOOKUP($C800, Parameter!$A$4:$L$5000, 3, FALSE), ""))</f>
        <v/>
      </c>
      <c r="E800" s="50" t="str">
        <f t="shared" si="332"/>
        <v>.....</v>
      </c>
      <c r="F800" s="50" t="str">
        <f t="shared" si="333"/>
        <v>......</v>
      </c>
      <c r="G800" s="50" t="str">
        <f t="shared" si="334"/>
        <v>...</v>
      </c>
      <c r="H800" s="40">
        <f>IF(E800=".....", 0, _xlfn.IFNA(VLOOKUP($E800, Parameter2!$A$2:$C$5000, 3, FALSE), 0))</f>
        <v>0</v>
      </c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18" t="str">
        <f>IF(C800=".....","",_xlfn.IFNA(VLOOKUP($C800, Parameter!$A$4:$B$5000, 2, FALSE), "Kode belanja salah :("))</f>
        <v/>
      </c>
      <c r="X800" s="35"/>
      <c r="Y800" s="121"/>
      <c r="Z800" s="17"/>
      <c r="AA800" s="20"/>
      <c r="AB800" s="41" t="str">
        <f>IF($C800=".....","",VLOOKUP($C800, Parameter!$A$4:$L$5000, 6, FALSE))</f>
        <v/>
      </c>
      <c r="AC800" s="41" t="str">
        <f>IF($C800=".....","",VLOOKUP($C800, Parameter!$A$4:$L$5000, 7, FALSE))</f>
        <v/>
      </c>
      <c r="AD800" s="41" t="str">
        <f>IF($C800=".....","",VLOOKUP($C800, Parameter!$A$4:$L$5000, 8, FALSE))</f>
        <v/>
      </c>
      <c r="AE800" s="41" t="str">
        <f>IF($C800=".....","",VLOOKUP($C800, Parameter!$A$4:$L$5000, 9, FALSE))</f>
        <v/>
      </c>
      <c r="AF800" s="41" t="str">
        <f>IF($C800=".....","",VLOOKUP($C800, Parameter!$A$4:$L$5000, 10, FALSE))</f>
        <v/>
      </c>
      <c r="AG800" s="41" t="str">
        <f>IF($C800=".....","",VLOOKUP($C800, Parameter!$A$4:$L$5000, 11, FALSE))</f>
        <v/>
      </c>
      <c r="AH800" s="41" t="str">
        <f>IF($C800="..0.0.0.000","",_xlfn.IFNA(VLOOKUP($C800, Parameter!$A$4:$L$5000, 12, FALSE), ""))</f>
        <v/>
      </c>
      <c r="AI800" s="39"/>
      <c r="AJ800" s="39"/>
      <c r="AK800" s="39"/>
      <c r="AL800" s="39"/>
      <c r="AM800" s="39"/>
      <c r="AN800" s="39"/>
      <c r="AO800" s="39"/>
      <c r="AP800" s="41" t="str">
        <f>IF(F800="......", "", _xlfn.IFNA(VLOOKUP(F800, Parameter2!$D$2:$E$15000, 2, FALSE), "Kode aset salah :("))</f>
        <v/>
      </c>
      <c r="AQ800" s="39"/>
      <c r="AR800" s="51"/>
      <c r="AS800" s="52"/>
      <c r="AT800" s="53">
        <f t="shared" si="335"/>
        <v>0</v>
      </c>
      <c r="AU800" s="39" t="str">
        <f t="shared" si="336"/>
        <v/>
      </c>
      <c r="AV800" s="39" t="str">
        <f t="shared" si="337"/>
        <v/>
      </c>
      <c r="AW800" s="39" t="str">
        <f t="shared" si="338"/>
        <v/>
      </c>
      <c r="AX800" s="39" t="str">
        <f t="shared" si="339"/>
        <v/>
      </c>
      <c r="AY800" s="41" t="str">
        <f>IF(G800="...", "", VLOOKUP(G800, UPB!$A$3:$B$5000, 2, FALSE))</f>
        <v/>
      </c>
      <c r="AZ800" s="84"/>
      <c r="BA800" s="76"/>
      <c r="BB800" s="65"/>
      <c r="BC800" s="65"/>
      <c r="BD800" s="54"/>
      <c r="BE800" s="65"/>
      <c r="BF800" s="65"/>
      <c r="BG800" s="65"/>
      <c r="BH800" s="65"/>
      <c r="BI800" s="65"/>
      <c r="BJ800" s="65"/>
      <c r="BK800" s="65"/>
      <c r="BL800" s="65"/>
      <c r="BM800" s="65"/>
      <c r="BN800" s="70"/>
      <c r="BO800" s="65"/>
      <c r="BP800" s="65"/>
      <c r="BQ800" s="65"/>
      <c r="BR800" s="65"/>
      <c r="BS800" s="65"/>
      <c r="BT800" s="65"/>
      <c r="BU800" s="55" t="str">
        <f>IF(AND($D800 &lt;&gt; "", $D800 &lt;&gt; $E800, $F800 &lt;&gt; "x.x.x.x.x.x.x"), VLOOKUP($E800, Parameter!$E$3:$N$5000, 9, FALSE), "")</f>
        <v/>
      </c>
      <c r="BV800" s="55" t="str">
        <f>IF(AND($D800 &lt;&gt; "", $D800 &lt;&gt; $E800, $F800 &lt;&gt; "x.x.x.x.x.x.x"), VLOOKUP($E800, Parameter!$E$3:$N$5000, 10, FALSE), "")</f>
        <v/>
      </c>
      <c r="BW800" s="55" t="str">
        <f>IF(AND($D800 &lt;&gt; "", $D800 &lt;&gt; $E800, $F800 &lt;&gt; "x.x.x.x.x.x.x"), VLOOKUP($C800, Parameter!$A$4:$L$5000, 3, FALSE), "")</f>
        <v/>
      </c>
      <c r="BX800" s="55" t="str">
        <f>IF(AND($D800 &lt;&gt; "", $D800 &lt;&gt; $E800, $F800 &lt;&gt; "x.x.x.x.x.x.x"), VLOOKUP($C800, Parameter!$A$4:$L$5000, 4, FALSE), "")</f>
        <v/>
      </c>
      <c r="BY800" s="56">
        <f t="shared" si="340"/>
        <v>0</v>
      </c>
      <c r="BZ800" s="55" t="str">
        <f t="shared" si="341"/>
        <v>Intra</v>
      </c>
      <c r="CA800" s="55" t="str">
        <f>IF($BZ800="Ekstra", Parameter3!$B$2, "")</f>
        <v/>
      </c>
      <c r="CB800" s="55" t="str">
        <f>IF($BZ800="Ekstra", Parameter3!$C$2, "")</f>
        <v/>
      </c>
      <c r="CC800" s="55" t="str">
        <f>IF($BZ800="Ekstra", VLOOKUP($E800, Parameter!$E$3:$N$5000, 9, FALSE), "")</f>
        <v/>
      </c>
      <c r="CD800" s="55" t="str">
        <f>IF($BZ800="Ekstra", VLOOKUP($E800, Parameter!$E$3:$N$5000, 10, FALSE), "")</f>
        <v/>
      </c>
      <c r="CE800" s="56">
        <f t="shared" si="342"/>
        <v>0</v>
      </c>
      <c r="CF800" s="55" t="str">
        <f t="shared" si="352"/>
        <v/>
      </c>
      <c r="CG800" s="55" t="str">
        <f t="shared" si="352"/>
        <v/>
      </c>
      <c r="CH800" s="55" t="str">
        <f t="shared" si="343"/>
        <v/>
      </c>
      <c r="CI800" s="55" t="str">
        <f>IF($F800="x.x.x.x.x.x.x", VLOOKUP($C800, Parameter!$A$4:$L$5000, 4, FALSE), "")</f>
        <v/>
      </c>
      <c r="CJ800" s="56">
        <f t="shared" si="344"/>
        <v>0</v>
      </c>
      <c r="CM800" s="4" t="str">
        <f t="shared" si="345"/>
        <v>...-...-.....</v>
      </c>
      <c r="CN800" s="57">
        <f t="shared" si="346"/>
        <v>0</v>
      </c>
      <c r="CO800" s="58">
        <f t="shared" si="347"/>
        <v>0</v>
      </c>
      <c r="CP800" s="4" t="str">
        <f t="shared" si="348"/>
        <v/>
      </c>
      <c r="CQ800" s="4" t="b">
        <f t="shared" si="349"/>
        <v>0</v>
      </c>
      <c r="CR800" s="4" t="str">
        <f t="shared" si="350"/>
        <v/>
      </c>
      <c r="CS800" s="4" t="str">
        <f t="shared" si="351"/>
        <v/>
      </c>
      <c r="CT800" s="91" t="b">
        <f t="shared" si="328"/>
        <v>0</v>
      </c>
    </row>
    <row r="801" spans="1:98" s="4" customFormat="1" x14ac:dyDescent="0.25">
      <c r="A801" s="50" t="str">
        <f t="shared" si="329"/>
        <v>...</v>
      </c>
      <c r="B801" s="50" t="str">
        <f t="shared" si="330"/>
        <v>...</v>
      </c>
      <c r="C801" s="50" t="str">
        <f t="shared" si="331"/>
        <v>.....</v>
      </c>
      <c r="D801" s="50" t="str">
        <f>IF($C801=".....","",_xlfn.IFNA(VLOOKUP($C801, Parameter!$A$4:$L$5000, 3, FALSE), ""))</f>
        <v/>
      </c>
      <c r="E801" s="50" t="str">
        <f t="shared" si="332"/>
        <v>.....</v>
      </c>
      <c r="F801" s="50" t="str">
        <f t="shared" si="333"/>
        <v>......</v>
      </c>
      <c r="G801" s="50" t="str">
        <f t="shared" si="334"/>
        <v>...</v>
      </c>
      <c r="H801" s="40">
        <f>IF(E801=".....", 0, _xlfn.IFNA(VLOOKUP($E801, Parameter2!$A$2:$C$5000, 3, FALSE), 0))</f>
        <v>0</v>
      </c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18" t="str">
        <f>IF(C801=".....","",_xlfn.IFNA(VLOOKUP($C801, Parameter!$A$4:$B$5000, 2, FALSE), "Kode belanja salah :("))</f>
        <v/>
      </c>
      <c r="X801" s="35"/>
      <c r="Y801" s="121"/>
      <c r="Z801" s="17"/>
      <c r="AA801" s="20"/>
      <c r="AB801" s="41" t="str">
        <f>IF($C801=".....","",VLOOKUP($C801, Parameter!$A$4:$L$5000, 6, FALSE))</f>
        <v/>
      </c>
      <c r="AC801" s="41" t="str">
        <f>IF($C801=".....","",VLOOKUP($C801, Parameter!$A$4:$L$5000, 7, FALSE))</f>
        <v/>
      </c>
      <c r="AD801" s="41" t="str">
        <f>IF($C801=".....","",VLOOKUP($C801, Parameter!$A$4:$L$5000, 8, FALSE))</f>
        <v/>
      </c>
      <c r="AE801" s="41" t="str">
        <f>IF($C801=".....","",VLOOKUP($C801, Parameter!$A$4:$L$5000, 9, FALSE))</f>
        <v/>
      </c>
      <c r="AF801" s="41" t="str">
        <f>IF($C801=".....","",VLOOKUP($C801, Parameter!$A$4:$L$5000, 10, FALSE))</f>
        <v/>
      </c>
      <c r="AG801" s="41" t="str">
        <f>IF($C801=".....","",VLOOKUP($C801, Parameter!$A$4:$L$5000, 11, FALSE))</f>
        <v/>
      </c>
      <c r="AH801" s="41" t="str">
        <f>IF($C801="..0.0.0.000","",_xlfn.IFNA(VLOOKUP($C801, Parameter!$A$4:$L$5000, 12, FALSE), ""))</f>
        <v/>
      </c>
      <c r="AI801" s="39"/>
      <c r="AJ801" s="39"/>
      <c r="AK801" s="39"/>
      <c r="AL801" s="39"/>
      <c r="AM801" s="39"/>
      <c r="AN801" s="39"/>
      <c r="AO801" s="39"/>
      <c r="AP801" s="41" t="str">
        <f>IF(F801="......", "", _xlfn.IFNA(VLOOKUP(F801, Parameter2!$D$2:$E$15000, 2, FALSE), "Kode aset salah :("))</f>
        <v/>
      </c>
      <c r="AQ801" s="39"/>
      <c r="AR801" s="51"/>
      <c r="AS801" s="52"/>
      <c r="AT801" s="53">
        <f t="shared" si="335"/>
        <v>0</v>
      </c>
      <c r="AU801" s="39" t="str">
        <f t="shared" si="336"/>
        <v/>
      </c>
      <c r="AV801" s="39" t="str">
        <f t="shared" si="337"/>
        <v/>
      </c>
      <c r="AW801" s="39" t="str">
        <f t="shared" si="338"/>
        <v/>
      </c>
      <c r="AX801" s="39" t="str">
        <f t="shared" si="339"/>
        <v/>
      </c>
      <c r="AY801" s="41" t="str">
        <f>IF(G801="...", "", VLOOKUP(G801, UPB!$A$3:$B$5000, 2, FALSE))</f>
        <v/>
      </c>
      <c r="AZ801" s="84"/>
      <c r="BA801" s="76"/>
      <c r="BB801" s="65"/>
      <c r="BC801" s="65"/>
      <c r="BD801" s="54"/>
      <c r="BE801" s="65"/>
      <c r="BF801" s="65"/>
      <c r="BG801" s="65"/>
      <c r="BH801" s="65"/>
      <c r="BI801" s="65"/>
      <c r="BJ801" s="65"/>
      <c r="BK801" s="65"/>
      <c r="BL801" s="65"/>
      <c r="BM801" s="65"/>
      <c r="BN801" s="70"/>
      <c r="BO801" s="65"/>
      <c r="BP801" s="65"/>
      <c r="BQ801" s="65"/>
      <c r="BR801" s="65"/>
      <c r="BS801" s="65"/>
      <c r="BT801" s="65"/>
      <c r="BU801" s="55" t="str">
        <f>IF(AND($D801 &lt;&gt; "", $D801 &lt;&gt; $E801, $F801 &lt;&gt; "x.x.x.x.x.x.x"), VLOOKUP($E801, Parameter!$E$3:$N$5000, 9, FALSE), "")</f>
        <v/>
      </c>
      <c r="BV801" s="55" t="str">
        <f>IF(AND($D801 &lt;&gt; "", $D801 &lt;&gt; $E801, $F801 &lt;&gt; "x.x.x.x.x.x.x"), VLOOKUP($E801, Parameter!$E$3:$N$5000, 10, FALSE), "")</f>
        <v/>
      </c>
      <c r="BW801" s="55" t="str">
        <f>IF(AND($D801 &lt;&gt; "", $D801 &lt;&gt; $E801, $F801 &lt;&gt; "x.x.x.x.x.x.x"), VLOOKUP($C801, Parameter!$A$4:$L$5000, 3, FALSE), "")</f>
        <v/>
      </c>
      <c r="BX801" s="55" t="str">
        <f>IF(AND($D801 &lt;&gt; "", $D801 &lt;&gt; $E801, $F801 &lt;&gt; "x.x.x.x.x.x.x"), VLOOKUP($C801, Parameter!$A$4:$L$5000, 4, FALSE), "")</f>
        <v/>
      </c>
      <c r="BY801" s="56">
        <f t="shared" si="340"/>
        <v>0</v>
      </c>
      <c r="BZ801" s="55" t="str">
        <f t="shared" si="341"/>
        <v>Intra</v>
      </c>
      <c r="CA801" s="55" t="str">
        <f>IF($BZ801="Ekstra", Parameter3!$B$2, "")</f>
        <v/>
      </c>
      <c r="CB801" s="55" t="str">
        <f>IF($BZ801="Ekstra", Parameter3!$C$2, "")</f>
        <v/>
      </c>
      <c r="CC801" s="55" t="str">
        <f>IF($BZ801="Ekstra", VLOOKUP($E801, Parameter!$E$3:$N$5000, 9, FALSE), "")</f>
        <v/>
      </c>
      <c r="CD801" s="55" t="str">
        <f>IF($BZ801="Ekstra", VLOOKUP($E801, Parameter!$E$3:$N$5000, 10, FALSE), "")</f>
        <v/>
      </c>
      <c r="CE801" s="56">
        <f t="shared" si="342"/>
        <v>0</v>
      </c>
      <c r="CF801" s="55" t="str">
        <f t="shared" si="352"/>
        <v/>
      </c>
      <c r="CG801" s="55" t="str">
        <f t="shared" si="352"/>
        <v/>
      </c>
      <c r="CH801" s="55" t="str">
        <f t="shared" si="343"/>
        <v/>
      </c>
      <c r="CI801" s="55" t="str">
        <f>IF($F801="x.x.x.x.x.x.x", VLOOKUP($C801, Parameter!$A$4:$L$5000, 4, FALSE), "")</f>
        <v/>
      </c>
      <c r="CJ801" s="56">
        <f t="shared" si="344"/>
        <v>0</v>
      </c>
      <c r="CM801" s="4" t="str">
        <f t="shared" si="345"/>
        <v>...-...-.....</v>
      </c>
      <c r="CN801" s="57">
        <f t="shared" si="346"/>
        <v>0</v>
      </c>
      <c r="CO801" s="58">
        <f t="shared" si="347"/>
        <v>0</v>
      </c>
      <c r="CP801" s="4" t="str">
        <f t="shared" si="348"/>
        <v/>
      </c>
      <c r="CQ801" s="4" t="b">
        <f t="shared" si="349"/>
        <v>0</v>
      </c>
      <c r="CR801" s="4" t="str">
        <f t="shared" si="350"/>
        <v/>
      </c>
      <c r="CS801" s="4" t="str">
        <f t="shared" si="351"/>
        <v/>
      </c>
      <c r="CT801" s="91" t="b">
        <f t="shared" si="328"/>
        <v>0</v>
      </c>
    </row>
    <row r="802" spans="1:98" s="4" customFormat="1" x14ac:dyDescent="0.25">
      <c r="A802" s="50" t="str">
        <f t="shared" si="329"/>
        <v>...</v>
      </c>
      <c r="B802" s="50" t="str">
        <f t="shared" si="330"/>
        <v>...</v>
      </c>
      <c r="C802" s="50" t="str">
        <f t="shared" si="331"/>
        <v>.....</v>
      </c>
      <c r="D802" s="50" t="str">
        <f>IF($C802=".....","",_xlfn.IFNA(VLOOKUP($C802, Parameter!$A$4:$L$5000, 3, FALSE), ""))</f>
        <v/>
      </c>
      <c r="E802" s="50" t="str">
        <f t="shared" si="332"/>
        <v>.....</v>
      </c>
      <c r="F802" s="50" t="str">
        <f t="shared" si="333"/>
        <v>......</v>
      </c>
      <c r="G802" s="50" t="str">
        <f t="shared" si="334"/>
        <v>...</v>
      </c>
      <c r="H802" s="40">
        <f>IF(E802=".....", 0, _xlfn.IFNA(VLOOKUP($E802, Parameter2!$A$2:$C$5000, 3, FALSE), 0))</f>
        <v>0</v>
      </c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18" t="str">
        <f>IF(C802=".....","",_xlfn.IFNA(VLOOKUP($C802, Parameter!$A$4:$B$5000, 2, FALSE), "Kode belanja salah :("))</f>
        <v/>
      </c>
      <c r="X802" s="35"/>
      <c r="Y802" s="121"/>
      <c r="Z802" s="17"/>
      <c r="AA802" s="20"/>
      <c r="AB802" s="41" t="str">
        <f>IF($C802=".....","",VLOOKUP($C802, Parameter!$A$4:$L$5000, 6, FALSE))</f>
        <v/>
      </c>
      <c r="AC802" s="41" t="str">
        <f>IF($C802=".....","",VLOOKUP($C802, Parameter!$A$4:$L$5000, 7, FALSE))</f>
        <v/>
      </c>
      <c r="AD802" s="41" t="str">
        <f>IF($C802=".....","",VLOOKUP($C802, Parameter!$A$4:$L$5000, 8, FALSE))</f>
        <v/>
      </c>
      <c r="AE802" s="41" t="str">
        <f>IF($C802=".....","",VLOOKUP($C802, Parameter!$A$4:$L$5000, 9, FALSE))</f>
        <v/>
      </c>
      <c r="AF802" s="41" t="str">
        <f>IF($C802=".....","",VLOOKUP($C802, Parameter!$A$4:$L$5000, 10, FALSE))</f>
        <v/>
      </c>
      <c r="AG802" s="41" t="str">
        <f>IF($C802=".....","",VLOOKUP($C802, Parameter!$A$4:$L$5000, 11, FALSE))</f>
        <v/>
      </c>
      <c r="AH802" s="41" t="str">
        <f>IF($C802="..0.0.0.000","",_xlfn.IFNA(VLOOKUP($C802, Parameter!$A$4:$L$5000, 12, FALSE), ""))</f>
        <v/>
      </c>
      <c r="AI802" s="39"/>
      <c r="AJ802" s="39"/>
      <c r="AK802" s="39"/>
      <c r="AL802" s="39"/>
      <c r="AM802" s="39"/>
      <c r="AN802" s="39"/>
      <c r="AO802" s="39"/>
      <c r="AP802" s="41" t="str">
        <f>IF(F802="......", "", _xlfn.IFNA(VLOOKUP(F802, Parameter2!$D$2:$E$15000, 2, FALSE), "Kode aset salah :("))</f>
        <v/>
      </c>
      <c r="AQ802" s="39"/>
      <c r="AR802" s="51"/>
      <c r="AS802" s="52"/>
      <c r="AT802" s="53">
        <f t="shared" si="335"/>
        <v>0</v>
      </c>
      <c r="AU802" s="39" t="str">
        <f t="shared" si="336"/>
        <v/>
      </c>
      <c r="AV802" s="39" t="str">
        <f t="shared" si="337"/>
        <v/>
      </c>
      <c r="AW802" s="39" t="str">
        <f t="shared" si="338"/>
        <v/>
      </c>
      <c r="AX802" s="39" t="str">
        <f t="shared" si="339"/>
        <v/>
      </c>
      <c r="AY802" s="41" t="str">
        <f>IF(G802="...", "", VLOOKUP(G802, UPB!$A$3:$B$5000, 2, FALSE))</f>
        <v/>
      </c>
      <c r="AZ802" s="84"/>
      <c r="BA802" s="76"/>
      <c r="BB802" s="65"/>
      <c r="BC802" s="65"/>
      <c r="BD802" s="54"/>
      <c r="BE802" s="65"/>
      <c r="BF802" s="65"/>
      <c r="BG802" s="65"/>
      <c r="BH802" s="65"/>
      <c r="BI802" s="65"/>
      <c r="BJ802" s="65"/>
      <c r="BK802" s="65"/>
      <c r="BL802" s="65"/>
      <c r="BM802" s="65"/>
      <c r="BN802" s="70"/>
      <c r="BO802" s="65"/>
      <c r="BP802" s="65"/>
      <c r="BQ802" s="65"/>
      <c r="BR802" s="65"/>
      <c r="BS802" s="65"/>
      <c r="BT802" s="65"/>
      <c r="BU802" s="55" t="str">
        <f>IF(AND($D802 &lt;&gt; "", $D802 &lt;&gt; $E802, $F802 &lt;&gt; "x.x.x.x.x.x.x"), VLOOKUP($E802, Parameter!$E$3:$N$5000, 9, FALSE), "")</f>
        <v/>
      </c>
      <c r="BV802" s="55" t="str">
        <f>IF(AND($D802 &lt;&gt; "", $D802 &lt;&gt; $E802, $F802 &lt;&gt; "x.x.x.x.x.x.x"), VLOOKUP($E802, Parameter!$E$3:$N$5000, 10, FALSE), "")</f>
        <v/>
      </c>
      <c r="BW802" s="55" t="str">
        <f>IF(AND($D802 &lt;&gt; "", $D802 &lt;&gt; $E802, $F802 &lt;&gt; "x.x.x.x.x.x.x"), VLOOKUP($C802, Parameter!$A$4:$L$5000, 3, FALSE), "")</f>
        <v/>
      </c>
      <c r="BX802" s="55" t="str">
        <f>IF(AND($D802 &lt;&gt; "", $D802 &lt;&gt; $E802, $F802 &lt;&gt; "x.x.x.x.x.x.x"), VLOOKUP($C802, Parameter!$A$4:$L$5000, 4, FALSE), "")</f>
        <v/>
      </c>
      <c r="BY802" s="56">
        <f t="shared" si="340"/>
        <v>0</v>
      </c>
      <c r="BZ802" s="55" t="str">
        <f t="shared" si="341"/>
        <v>Intra</v>
      </c>
      <c r="CA802" s="55" t="str">
        <f>IF($BZ802="Ekstra", Parameter3!$B$2, "")</f>
        <v/>
      </c>
      <c r="CB802" s="55" t="str">
        <f>IF($BZ802="Ekstra", Parameter3!$C$2, "")</f>
        <v/>
      </c>
      <c r="CC802" s="55" t="str">
        <f>IF($BZ802="Ekstra", VLOOKUP($E802, Parameter!$E$3:$N$5000, 9, FALSE), "")</f>
        <v/>
      </c>
      <c r="CD802" s="55" t="str">
        <f>IF($BZ802="Ekstra", VLOOKUP($E802, Parameter!$E$3:$N$5000, 10, FALSE), "")</f>
        <v/>
      </c>
      <c r="CE802" s="56">
        <f t="shared" si="342"/>
        <v>0</v>
      </c>
      <c r="CF802" s="55" t="str">
        <f t="shared" si="352"/>
        <v/>
      </c>
      <c r="CG802" s="55" t="str">
        <f t="shared" si="352"/>
        <v/>
      </c>
      <c r="CH802" s="55" t="str">
        <f t="shared" si="343"/>
        <v/>
      </c>
      <c r="CI802" s="55" t="str">
        <f>IF($F802="x.x.x.x.x.x.x", VLOOKUP($C802, Parameter!$A$4:$L$5000, 4, FALSE), "")</f>
        <v/>
      </c>
      <c r="CJ802" s="56">
        <f t="shared" si="344"/>
        <v>0</v>
      </c>
      <c r="CM802" s="4" t="str">
        <f t="shared" si="345"/>
        <v>...-...-.....</v>
      </c>
      <c r="CN802" s="57">
        <f t="shared" si="346"/>
        <v>0</v>
      </c>
      <c r="CO802" s="58">
        <f t="shared" si="347"/>
        <v>0</v>
      </c>
      <c r="CP802" s="4" t="str">
        <f t="shared" si="348"/>
        <v/>
      </c>
      <c r="CQ802" s="4" t="b">
        <f t="shared" si="349"/>
        <v>0</v>
      </c>
      <c r="CR802" s="4" t="str">
        <f t="shared" si="350"/>
        <v/>
      </c>
      <c r="CS802" s="4" t="str">
        <f t="shared" si="351"/>
        <v/>
      </c>
      <c r="CT802" s="91" t="b">
        <f t="shared" si="328"/>
        <v>0</v>
      </c>
    </row>
    <row r="803" spans="1:98" s="4" customFormat="1" x14ac:dyDescent="0.25">
      <c r="A803" s="50" t="str">
        <f t="shared" si="329"/>
        <v>...</v>
      </c>
      <c r="B803" s="50" t="str">
        <f t="shared" si="330"/>
        <v>...</v>
      </c>
      <c r="C803" s="50" t="str">
        <f t="shared" si="331"/>
        <v>.....</v>
      </c>
      <c r="D803" s="50" t="str">
        <f>IF($C803=".....","",_xlfn.IFNA(VLOOKUP($C803, Parameter!$A$4:$L$5000, 3, FALSE), ""))</f>
        <v/>
      </c>
      <c r="E803" s="50" t="str">
        <f t="shared" si="332"/>
        <v>.....</v>
      </c>
      <c r="F803" s="50" t="str">
        <f t="shared" si="333"/>
        <v>......</v>
      </c>
      <c r="G803" s="50" t="str">
        <f t="shared" si="334"/>
        <v>...</v>
      </c>
      <c r="H803" s="40">
        <f>IF(E803=".....", 0, _xlfn.IFNA(VLOOKUP($E803, Parameter2!$A$2:$C$5000, 3, FALSE), 0))</f>
        <v>0</v>
      </c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18" t="str">
        <f>IF(C803=".....","",_xlfn.IFNA(VLOOKUP($C803, Parameter!$A$4:$B$5000, 2, FALSE), "Kode belanja salah :("))</f>
        <v/>
      </c>
      <c r="X803" s="35"/>
      <c r="Y803" s="121"/>
      <c r="Z803" s="17"/>
      <c r="AA803" s="20"/>
      <c r="AB803" s="41" t="str">
        <f>IF($C803=".....","",VLOOKUP($C803, Parameter!$A$4:$L$5000, 6, FALSE))</f>
        <v/>
      </c>
      <c r="AC803" s="41" t="str">
        <f>IF($C803=".....","",VLOOKUP($C803, Parameter!$A$4:$L$5000, 7, FALSE))</f>
        <v/>
      </c>
      <c r="AD803" s="41" t="str">
        <f>IF($C803=".....","",VLOOKUP($C803, Parameter!$A$4:$L$5000, 8, FALSE))</f>
        <v/>
      </c>
      <c r="AE803" s="41" t="str">
        <f>IF($C803=".....","",VLOOKUP($C803, Parameter!$A$4:$L$5000, 9, FALSE))</f>
        <v/>
      </c>
      <c r="AF803" s="41" t="str">
        <f>IF($C803=".....","",VLOOKUP($C803, Parameter!$A$4:$L$5000, 10, FALSE))</f>
        <v/>
      </c>
      <c r="AG803" s="41" t="str">
        <f>IF($C803=".....","",VLOOKUP($C803, Parameter!$A$4:$L$5000, 11, FALSE))</f>
        <v/>
      </c>
      <c r="AH803" s="41" t="str">
        <f>IF($C803="..0.0.0.000","",_xlfn.IFNA(VLOOKUP($C803, Parameter!$A$4:$L$5000, 12, FALSE), ""))</f>
        <v/>
      </c>
      <c r="AI803" s="39"/>
      <c r="AJ803" s="39"/>
      <c r="AK803" s="39"/>
      <c r="AL803" s="39"/>
      <c r="AM803" s="39"/>
      <c r="AN803" s="39"/>
      <c r="AO803" s="39"/>
      <c r="AP803" s="41" t="str">
        <f>IF(F803="......", "", _xlfn.IFNA(VLOOKUP(F803, Parameter2!$D$2:$E$15000, 2, FALSE), "Kode aset salah :("))</f>
        <v/>
      </c>
      <c r="AQ803" s="39"/>
      <c r="AR803" s="51"/>
      <c r="AS803" s="52"/>
      <c r="AT803" s="53">
        <f t="shared" si="335"/>
        <v>0</v>
      </c>
      <c r="AU803" s="39" t="str">
        <f t="shared" si="336"/>
        <v/>
      </c>
      <c r="AV803" s="39" t="str">
        <f t="shared" si="337"/>
        <v/>
      </c>
      <c r="AW803" s="39" t="str">
        <f t="shared" si="338"/>
        <v/>
      </c>
      <c r="AX803" s="39" t="str">
        <f t="shared" si="339"/>
        <v/>
      </c>
      <c r="AY803" s="41" t="str">
        <f>IF(G803="...", "", VLOOKUP(G803, UPB!$A$3:$B$5000, 2, FALSE))</f>
        <v/>
      </c>
      <c r="AZ803" s="84"/>
      <c r="BA803" s="76"/>
      <c r="BB803" s="65"/>
      <c r="BC803" s="65"/>
      <c r="BD803" s="54"/>
      <c r="BE803" s="65"/>
      <c r="BF803" s="65"/>
      <c r="BG803" s="65"/>
      <c r="BH803" s="65"/>
      <c r="BI803" s="65"/>
      <c r="BJ803" s="65"/>
      <c r="BK803" s="65"/>
      <c r="BL803" s="65"/>
      <c r="BM803" s="65"/>
      <c r="BN803" s="70"/>
      <c r="BO803" s="65"/>
      <c r="BP803" s="65"/>
      <c r="BQ803" s="65"/>
      <c r="BR803" s="65"/>
      <c r="BS803" s="65"/>
      <c r="BT803" s="65"/>
      <c r="BU803" s="55" t="str">
        <f>IF(AND($D803 &lt;&gt; "", $D803 &lt;&gt; $E803, $F803 &lt;&gt; "x.x.x.x.x.x.x"), VLOOKUP($E803, Parameter!$E$3:$N$5000, 9, FALSE), "")</f>
        <v/>
      </c>
      <c r="BV803" s="55" t="str">
        <f>IF(AND($D803 &lt;&gt; "", $D803 &lt;&gt; $E803, $F803 &lt;&gt; "x.x.x.x.x.x.x"), VLOOKUP($E803, Parameter!$E$3:$N$5000, 10, FALSE), "")</f>
        <v/>
      </c>
      <c r="BW803" s="55" t="str">
        <f>IF(AND($D803 &lt;&gt; "", $D803 &lt;&gt; $E803, $F803 &lt;&gt; "x.x.x.x.x.x.x"), VLOOKUP($C803, Parameter!$A$4:$L$5000, 3, FALSE), "")</f>
        <v/>
      </c>
      <c r="BX803" s="55" t="str">
        <f>IF(AND($D803 &lt;&gt; "", $D803 &lt;&gt; $E803, $F803 &lt;&gt; "x.x.x.x.x.x.x"), VLOOKUP($C803, Parameter!$A$4:$L$5000, 4, FALSE), "")</f>
        <v/>
      </c>
      <c r="BY803" s="56">
        <f t="shared" si="340"/>
        <v>0</v>
      </c>
      <c r="BZ803" s="55" t="str">
        <f t="shared" si="341"/>
        <v>Intra</v>
      </c>
      <c r="CA803" s="55" t="str">
        <f>IF($BZ803="Ekstra", Parameter3!$B$2, "")</f>
        <v/>
      </c>
      <c r="CB803" s="55" t="str">
        <f>IF($BZ803="Ekstra", Parameter3!$C$2, "")</f>
        <v/>
      </c>
      <c r="CC803" s="55" t="str">
        <f>IF($BZ803="Ekstra", VLOOKUP($E803, Parameter!$E$3:$N$5000, 9, FALSE), "")</f>
        <v/>
      </c>
      <c r="CD803" s="55" t="str">
        <f>IF($BZ803="Ekstra", VLOOKUP($E803, Parameter!$E$3:$N$5000, 10, FALSE), "")</f>
        <v/>
      </c>
      <c r="CE803" s="56">
        <f t="shared" si="342"/>
        <v>0</v>
      </c>
      <c r="CF803" s="55" t="str">
        <f t="shared" si="352"/>
        <v/>
      </c>
      <c r="CG803" s="55" t="str">
        <f t="shared" si="352"/>
        <v/>
      </c>
      <c r="CH803" s="55" t="str">
        <f t="shared" si="343"/>
        <v/>
      </c>
      <c r="CI803" s="55" t="str">
        <f>IF($F803="x.x.x.x.x.x.x", VLOOKUP($C803, Parameter!$A$4:$L$5000, 4, FALSE), "")</f>
        <v/>
      </c>
      <c r="CJ803" s="56">
        <f t="shared" si="344"/>
        <v>0</v>
      </c>
      <c r="CM803" s="4" t="str">
        <f t="shared" si="345"/>
        <v>...-...-.....</v>
      </c>
      <c r="CN803" s="57">
        <f t="shared" si="346"/>
        <v>0</v>
      </c>
      <c r="CO803" s="58">
        <f t="shared" si="347"/>
        <v>0</v>
      </c>
      <c r="CP803" s="4" t="str">
        <f t="shared" si="348"/>
        <v/>
      </c>
      <c r="CQ803" s="4" t="b">
        <f t="shared" si="349"/>
        <v>0</v>
      </c>
      <c r="CR803" s="4" t="str">
        <f t="shared" si="350"/>
        <v/>
      </c>
      <c r="CS803" s="4" t="str">
        <f t="shared" si="351"/>
        <v/>
      </c>
      <c r="CT803" s="91" t="b">
        <f t="shared" si="328"/>
        <v>0</v>
      </c>
    </row>
    <row r="804" spans="1:98" s="4" customFormat="1" x14ac:dyDescent="0.25">
      <c r="A804" s="50" t="str">
        <f t="shared" si="329"/>
        <v>...</v>
      </c>
      <c r="B804" s="50" t="str">
        <f t="shared" si="330"/>
        <v>...</v>
      </c>
      <c r="C804" s="50" t="str">
        <f t="shared" si="331"/>
        <v>.....</v>
      </c>
      <c r="D804" s="50" t="str">
        <f>IF($C804=".....","",_xlfn.IFNA(VLOOKUP($C804, Parameter!$A$4:$L$5000, 3, FALSE), ""))</f>
        <v/>
      </c>
      <c r="E804" s="50" t="str">
        <f t="shared" si="332"/>
        <v>.....</v>
      </c>
      <c r="F804" s="50" t="str">
        <f t="shared" si="333"/>
        <v>......</v>
      </c>
      <c r="G804" s="50" t="str">
        <f t="shared" si="334"/>
        <v>...</v>
      </c>
      <c r="H804" s="40">
        <f>IF(E804=".....", 0, _xlfn.IFNA(VLOOKUP($E804, Parameter2!$A$2:$C$5000, 3, FALSE), 0))</f>
        <v>0</v>
      </c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18" t="str">
        <f>IF(C804=".....","",_xlfn.IFNA(VLOOKUP($C804, Parameter!$A$4:$B$5000, 2, FALSE), "Kode belanja salah :("))</f>
        <v/>
      </c>
      <c r="X804" s="35"/>
      <c r="Y804" s="121"/>
      <c r="Z804" s="17"/>
      <c r="AA804" s="20"/>
      <c r="AB804" s="41" t="str">
        <f>IF($C804=".....","",VLOOKUP($C804, Parameter!$A$4:$L$5000, 6, FALSE))</f>
        <v/>
      </c>
      <c r="AC804" s="41" t="str">
        <f>IF($C804=".....","",VLOOKUP($C804, Parameter!$A$4:$L$5000, 7, FALSE))</f>
        <v/>
      </c>
      <c r="AD804" s="41" t="str">
        <f>IF($C804=".....","",VLOOKUP($C804, Parameter!$A$4:$L$5000, 8, FALSE))</f>
        <v/>
      </c>
      <c r="AE804" s="41" t="str">
        <f>IF($C804=".....","",VLOOKUP($C804, Parameter!$A$4:$L$5000, 9, FALSE))</f>
        <v/>
      </c>
      <c r="AF804" s="41" t="str">
        <f>IF($C804=".....","",VLOOKUP($C804, Parameter!$A$4:$L$5000, 10, FALSE))</f>
        <v/>
      </c>
      <c r="AG804" s="41" t="str">
        <f>IF($C804=".....","",VLOOKUP($C804, Parameter!$A$4:$L$5000, 11, FALSE))</f>
        <v/>
      </c>
      <c r="AH804" s="41" t="str">
        <f>IF($C804="..0.0.0.000","",_xlfn.IFNA(VLOOKUP($C804, Parameter!$A$4:$L$5000, 12, FALSE), ""))</f>
        <v/>
      </c>
      <c r="AI804" s="39"/>
      <c r="AJ804" s="39"/>
      <c r="AK804" s="39"/>
      <c r="AL804" s="39"/>
      <c r="AM804" s="39"/>
      <c r="AN804" s="39"/>
      <c r="AO804" s="39"/>
      <c r="AP804" s="41" t="str">
        <f>IF(F804="......", "", _xlfn.IFNA(VLOOKUP(F804, Parameter2!$D$2:$E$15000, 2, FALSE), "Kode aset salah :("))</f>
        <v/>
      </c>
      <c r="AQ804" s="39"/>
      <c r="AR804" s="51"/>
      <c r="AS804" s="52"/>
      <c r="AT804" s="53">
        <f t="shared" si="335"/>
        <v>0</v>
      </c>
      <c r="AU804" s="39" t="str">
        <f t="shared" si="336"/>
        <v/>
      </c>
      <c r="AV804" s="39" t="str">
        <f t="shared" si="337"/>
        <v/>
      </c>
      <c r="AW804" s="39" t="str">
        <f t="shared" si="338"/>
        <v/>
      </c>
      <c r="AX804" s="39" t="str">
        <f t="shared" si="339"/>
        <v/>
      </c>
      <c r="AY804" s="41" t="str">
        <f>IF(G804="...", "", VLOOKUP(G804, UPB!$A$3:$B$5000, 2, FALSE))</f>
        <v/>
      </c>
      <c r="AZ804" s="84"/>
      <c r="BA804" s="76"/>
      <c r="BB804" s="65"/>
      <c r="BC804" s="65"/>
      <c r="BD804" s="54"/>
      <c r="BE804" s="65"/>
      <c r="BF804" s="65"/>
      <c r="BG804" s="65"/>
      <c r="BH804" s="65"/>
      <c r="BI804" s="65"/>
      <c r="BJ804" s="65"/>
      <c r="BK804" s="65"/>
      <c r="BL804" s="65"/>
      <c r="BM804" s="65"/>
      <c r="BN804" s="70"/>
      <c r="BO804" s="65"/>
      <c r="BP804" s="65"/>
      <c r="BQ804" s="65"/>
      <c r="BR804" s="65"/>
      <c r="BS804" s="65"/>
      <c r="BT804" s="65"/>
      <c r="BU804" s="55" t="str">
        <f>IF(AND($D804 &lt;&gt; "", $D804 &lt;&gt; $E804, $F804 &lt;&gt; "x.x.x.x.x.x.x"), VLOOKUP($E804, Parameter!$E$3:$N$5000, 9, FALSE), "")</f>
        <v/>
      </c>
      <c r="BV804" s="55" t="str">
        <f>IF(AND($D804 &lt;&gt; "", $D804 &lt;&gt; $E804, $F804 &lt;&gt; "x.x.x.x.x.x.x"), VLOOKUP($E804, Parameter!$E$3:$N$5000, 10, FALSE), "")</f>
        <v/>
      </c>
      <c r="BW804" s="55" t="str">
        <f>IF(AND($D804 &lt;&gt; "", $D804 &lt;&gt; $E804, $F804 &lt;&gt; "x.x.x.x.x.x.x"), VLOOKUP($C804, Parameter!$A$4:$L$5000, 3, FALSE), "")</f>
        <v/>
      </c>
      <c r="BX804" s="55" t="str">
        <f>IF(AND($D804 &lt;&gt; "", $D804 &lt;&gt; $E804, $F804 &lt;&gt; "x.x.x.x.x.x.x"), VLOOKUP($C804, Parameter!$A$4:$L$5000, 4, FALSE), "")</f>
        <v/>
      </c>
      <c r="BY804" s="56">
        <f t="shared" si="340"/>
        <v>0</v>
      </c>
      <c r="BZ804" s="55" t="str">
        <f t="shared" si="341"/>
        <v>Intra</v>
      </c>
      <c r="CA804" s="55" t="str">
        <f>IF($BZ804="Ekstra", Parameter3!$B$2, "")</f>
        <v/>
      </c>
      <c r="CB804" s="55" t="str">
        <f>IF($BZ804="Ekstra", Parameter3!$C$2, "")</f>
        <v/>
      </c>
      <c r="CC804" s="55" t="str">
        <f>IF($BZ804="Ekstra", VLOOKUP($E804, Parameter!$E$3:$N$5000, 9, FALSE), "")</f>
        <v/>
      </c>
      <c r="CD804" s="55" t="str">
        <f>IF($BZ804="Ekstra", VLOOKUP($E804, Parameter!$E$3:$N$5000, 10, FALSE), "")</f>
        <v/>
      </c>
      <c r="CE804" s="56">
        <f t="shared" si="342"/>
        <v>0</v>
      </c>
      <c r="CF804" s="55" t="str">
        <f t="shared" si="352"/>
        <v/>
      </c>
      <c r="CG804" s="55" t="str">
        <f t="shared" si="352"/>
        <v/>
      </c>
      <c r="CH804" s="55" t="str">
        <f t="shared" si="343"/>
        <v/>
      </c>
      <c r="CI804" s="55" t="str">
        <f>IF($F804="x.x.x.x.x.x.x", VLOOKUP($C804, Parameter!$A$4:$L$5000, 4, FALSE), "")</f>
        <v/>
      </c>
      <c r="CJ804" s="56">
        <f t="shared" si="344"/>
        <v>0</v>
      </c>
      <c r="CM804" s="4" t="str">
        <f t="shared" si="345"/>
        <v>...-...-.....</v>
      </c>
      <c r="CN804" s="57">
        <f t="shared" si="346"/>
        <v>0</v>
      </c>
      <c r="CO804" s="58">
        <f t="shared" si="347"/>
        <v>0</v>
      </c>
      <c r="CP804" s="4" t="str">
        <f t="shared" si="348"/>
        <v/>
      </c>
      <c r="CQ804" s="4" t="b">
        <f t="shared" si="349"/>
        <v>0</v>
      </c>
      <c r="CR804" s="4" t="str">
        <f t="shared" si="350"/>
        <v/>
      </c>
      <c r="CS804" s="4" t="str">
        <f t="shared" si="351"/>
        <v/>
      </c>
      <c r="CT804" s="91" t="b">
        <f t="shared" si="328"/>
        <v>0</v>
      </c>
    </row>
    <row r="805" spans="1:98" s="4" customFormat="1" x14ac:dyDescent="0.25">
      <c r="A805" s="50" t="str">
        <f t="shared" si="329"/>
        <v>...</v>
      </c>
      <c r="B805" s="50" t="str">
        <f t="shared" si="330"/>
        <v>...</v>
      </c>
      <c r="C805" s="50" t="str">
        <f t="shared" si="331"/>
        <v>.....</v>
      </c>
      <c r="D805" s="50" t="str">
        <f>IF($C805=".....","",_xlfn.IFNA(VLOOKUP($C805, Parameter!$A$4:$L$5000, 3, FALSE), ""))</f>
        <v/>
      </c>
      <c r="E805" s="50" t="str">
        <f t="shared" si="332"/>
        <v>.....</v>
      </c>
      <c r="F805" s="50" t="str">
        <f t="shared" si="333"/>
        <v>......</v>
      </c>
      <c r="G805" s="50" t="str">
        <f t="shared" si="334"/>
        <v>...</v>
      </c>
      <c r="H805" s="40">
        <f>IF(E805=".....", 0, _xlfn.IFNA(VLOOKUP($E805, Parameter2!$A$2:$C$5000, 3, FALSE), 0))</f>
        <v>0</v>
      </c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18" t="str">
        <f>IF(C805=".....","",_xlfn.IFNA(VLOOKUP($C805, Parameter!$A$4:$B$5000, 2, FALSE), "Kode belanja salah :("))</f>
        <v/>
      </c>
      <c r="X805" s="35"/>
      <c r="Y805" s="121"/>
      <c r="Z805" s="17"/>
      <c r="AA805" s="20"/>
      <c r="AB805" s="41" t="str">
        <f>IF($C805=".....","",VLOOKUP($C805, Parameter!$A$4:$L$5000, 6, FALSE))</f>
        <v/>
      </c>
      <c r="AC805" s="41" t="str">
        <f>IF($C805=".....","",VLOOKUP($C805, Parameter!$A$4:$L$5000, 7, FALSE))</f>
        <v/>
      </c>
      <c r="AD805" s="41" t="str">
        <f>IF($C805=".....","",VLOOKUP($C805, Parameter!$A$4:$L$5000, 8, FALSE))</f>
        <v/>
      </c>
      <c r="AE805" s="41" t="str">
        <f>IF($C805=".....","",VLOOKUP($C805, Parameter!$A$4:$L$5000, 9, FALSE))</f>
        <v/>
      </c>
      <c r="AF805" s="41" t="str">
        <f>IF($C805=".....","",VLOOKUP($C805, Parameter!$A$4:$L$5000, 10, FALSE))</f>
        <v/>
      </c>
      <c r="AG805" s="41" t="str">
        <f>IF($C805=".....","",VLOOKUP($C805, Parameter!$A$4:$L$5000, 11, FALSE))</f>
        <v/>
      </c>
      <c r="AH805" s="41" t="str">
        <f>IF($C805="..0.0.0.000","",_xlfn.IFNA(VLOOKUP($C805, Parameter!$A$4:$L$5000, 12, FALSE), ""))</f>
        <v/>
      </c>
      <c r="AI805" s="39"/>
      <c r="AJ805" s="39"/>
      <c r="AK805" s="39"/>
      <c r="AL805" s="39"/>
      <c r="AM805" s="39"/>
      <c r="AN805" s="39"/>
      <c r="AO805" s="39"/>
      <c r="AP805" s="41" t="str">
        <f>IF(F805="......", "", _xlfn.IFNA(VLOOKUP(F805, Parameter2!$D$2:$E$15000, 2, FALSE), "Kode aset salah :("))</f>
        <v/>
      </c>
      <c r="AQ805" s="39"/>
      <c r="AR805" s="51"/>
      <c r="AS805" s="52"/>
      <c r="AT805" s="53">
        <f t="shared" si="335"/>
        <v>0</v>
      </c>
      <c r="AU805" s="39" t="str">
        <f t="shared" si="336"/>
        <v/>
      </c>
      <c r="AV805" s="39" t="str">
        <f t="shared" si="337"/>
        <v/>
      </c>
      <c r="AW805" s="39" t="str">
        <f t="shared" si="338"/>
        <v/>
      </c>
      <c r="AX805" s="39" t="str">
        <f t="shared" si="339"/>
        <v/>
      </c>
      <c r="AY805" s="41" t="str">
        <f>IF(G805="...", "", VLOOKUP(G805, UPB!$A$3:$B$5000, 2, FALSE))</f>
        <v/>
      </c>
      <c r="AZ805" s="84"/>
      <c r="BA805" s="76"/>
      <c r="BB805" s="65"/>
      <c r="BC805" s="65"/>
      <c r="BD805" s="54"/>
      <c r="BE805" s="65"/>
      <c r="BF805" s="65"/>
      <c r="BG805" s="65"/>
      <c r="BH805" s="65"/>
      <c r="BI805" s="65"/>
      <c r="BJ805" s="65"/>
      <c r="BK805" s="65"/>
      <c r="BL805" s="65"/>
      <c r="BM805" s="65"/>
      <c r="BN805" s="70"/>
      <c r="BO805" s="65"/>
      <c r="BP805" s="65"/>
      <c r="BQ805" s="65"/>
      <c r="BR805" s="65"/>
      <c r="BS805" s="65"/>
      <c r="BT805" s="65"/>
      <c r="BU805" s="55" t="str">
        <f>IF(AND($D805 &lt;&gt; "", $D805 &lt;&gt; $E805, $F805 &lt;&gt; "x.x.x.x.x.x.x"), VLOOKUP($E805, Parameter!$E$3:$N$5000, 9, FALSE), "")</f>
        <v/>
      </c>
      <c r="BV805" s="55" t="str">
        <f>IF(AND($D805 &lt;&gt; "", $D805 &lt;&gt; $E805, $F805 &lt;&gt; "x.x.x.x.x.x.x"), VLOOKUP($E805, Parameter!$E$3:$N$5000, 10, FALSE), "")</f>
        <v/>
      </c>
      <c r="BW805" s="55" t="str">
        <f>IF(AND($D805 &lt;&gt; "", $D805 &lt;&gt; $E805, $F805 &lt;&gt; "x.x.x.x.x.x.x"), VLOOKUP($C805, Parameter!$A$4:$L$5000, 3, FALSE), "")</f>
        <v/>
      </c>
      <c r="BX805" s="55" t="str">
        <f>IF(AND($D805 &lt;&gt; "", $D805 &lt;&gt; $E805, $F805 &lt;&gt; "x.x.x.x.x.x.x"), VLOOKUP($C805, Parameter!$A$4:$L$5000, 4, FALSE), "")</f>
        <v/>
      </c>
      <c r="BY805" s="56">
        <f t="shared" si="340"/>
        <v>0</v>
      </c>
      <c r="BZ805" s="55" t="str">
        <f t="shared" si="341"/>
        <v>Intra</v>
      </c>
      <c r="CA805" s="55" t="str">
        <f>IF($BZ805="Ekstra", Parameter3!$B$2, "")</f>
        <v/>
      </c>
      <c r="CB805" s="55" t="str">
        <f>IF($BZ805="Ekstra", Parameter3!$C$2, "")</f>
        <v/>
      </c>
      <c r="CC805" s="55" t="str">
        <f>IF($BZ805="Ekstra", VLOOKUP($E805, Parameter!$E$3:$N$5000, 9, FALSE), "")</f>
        <v/>
      </c>
      <c r="CD805" s="55" t="str">
        <f>IF($BZ805="Ekstra", VLOOKUP($E805, Parameter!$E$3:$N$5000, 10, FALSE), "")</f>
        <v/>
      </c>
      <c r="CE805" s="56">
        <f t="shared" si="342"/>
        <v>0</v>
      </c>
      <c r="CF805" s="55" t="str">
        <f t="shared" si="352"/>
        <v/>
      </c>
      <c r="CG805" s="55" t="str">
        <f t="shared" si="352"/>
        <v/>
      </c>
      <c r="CH805" s="55" t="str">
        <f t="shared" si="343"/>
        <v/>
      </c>
      <c r="CI805" s="55" t="str">
        <f>IF($F805="x.x.x.x.x.x.x", VLOOKUP($C805, Parameter!$A$4:$L$5000, 4, FALSE), "")</f>
        <v/>
      </c>
      <c r="CJ805" s="56">
        <f t="shared" si="344"/>
        <v>0</v>
      </c>
      <c r="CM805" s="4" t="str">
        <f t="shared" si="345"/>
        <v>...-...-.....</v>
      </c>
      <c r="CN805" s="57">
        <f t="shared" si="346"/>
        <v>0</v>
      </c>
      <c r="CO805" s="58">
        <f t="shared" si="347"/>
        <v>0</v>
      </c>
      <c r="CP805" s="4" t="str">
        <f t="shared" si="348"/>
        <v/>
      </c>
      <c r="CQ805" s="4" t="b">
        <f t="shared" si="349"/>
        <v>0</v>
      </c>
      <c r="CR805" s="4" t="str">
        <f t="shared" si="350"/>
        <v/>
      </c>
      <c r="CS805" s="4" t="str">
        <f t="shared" si="351"/>
        <v/>
      </c>
      <c r="CT805" s="91" t="b">
        <f t="shared" si="328"/>
        <v>0</v>
      </c>
    </row>
    <row r="806" spans="1:98" s="4" customFormat="1" x14ac:dyDescent="0.25">
      <c r="A806" s="50" t="str">
        <f t="shared" si="329"/>
        <v>...</v>
      </c>
      <c r="B806" s="50" t="str">
        <f t="shared" si="330"/>
        <v>...</v>
      </c>
      <c r="C806" s="50" t="str">
        <f t="shared" si="331"/>
        <v>.....</v>
      </c>
      <c r="D806" s="50" t="str">
        <f>IF($C806=".....","",_xlfn.IFNA(VLOOKUP($C806, Parameter!$A$4:$L$5000, 3, FALSE), ""))</f>
        <v/>
      </c>
      <c r="E806" s="50" t="str">
        <f t="shared" si="332"/>
        <v>.....</v>
      </c>
      <c r="F806" s="50" t="str">
        <f t="shared" si="333"/>
        <v>......</v>
      </c>
      <c r="G806" s="50" t="str">
        <f t="shared" si="334"/>
        <v>...</v>
      </c>
      <c r="H806" s="40">
        <f>IF(E806=".....", 0, _xlfn.IFNA(VLOOKUP($E806, Parameter2!$A$2:$C$5000, 3, FALSE), 0))</f>
        <v>0</v>
      </c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18" t="str">
        <f>IF(C806=".....","",_xlfn.IFNA(VLOOKUP($C806, Parameter!$A$4:$B$5000, 2, FALSE), "Kode belanja salah :("))</f>
        <v/>
      </c>
      <c r="X806" s="35"/>
      <c r="Y806" s="121"/>
      <c r="Z806" s="17"/>
      <c r="AA806" s="20"/>
      <c r="AB806" s="41" t="str">
        <f>IF($C806=".....","",VLOOKUP($C806, Parameter!$A$4:$L$5000, 6, FALSE))</f>
        <v/>
      </c>
      <c r="AC806" s="41" t="str">
        <f>IF($C806=".....","",VLOOKUP($C806, Parameter!$A$4:$L$5000, 7, FALSE))</f>
        <v/>
      </c>
      <c r="AD806" s="41" t="str">
        <f>IF($C806=".....","",VLOOKUP($C806, Parameter!$A$4:$L$5000, 8, FALSE))</f>
        <v/>
      </c>
      <c r="AE806" s="41" t="str">
        <f>IF($C806=".....","",VLOOKUP($C806, Parameter!$A$4:$L$5000, 9, FALSE))</f>
        <v/>
      </c>
      <c r="AF806" s="41" t="str">
        <f>IF($C806=".....","",VLOOKUP($C806, Parameter!$A$4:$L$5000, 10, FALSE))</f>
        <v/>
      </c>
      <c r="AG806" s="41" t="str">
        <f>IF($C806=".....","",VLOOKUP($C806, Parameter!$A$4:$L$5000, 11, FALSE))</f>
        <v/>
      </c>
      <c r="AH806" s="41" t="str">
        <f>IF($C806="..0.0.0.000","",_xlfn.IFNA(VLOOKUP($C806, Parameter!$A$4:$L$5000, 12, FALSE), ""))</f>
        <v/>
      </c>
      <c r="AI806" s="39"/>
      <c r="AJ806" s="39"/>
      <c r="AK806" s="39"/>
      <c r="AL806" s="39"/>
      <c r="AM806" s="39"/>
      <c r="AN806" s="39"/>
      <c r="AO806" s="39"/>
      <c r="AP806" s="41" t="str">
        <f>IF(F806="......", "", _xlfn.IFNA(VLOOKUP(F806, Parameter2!$D$2:$E$15000, 2, FALSE), "Kode aset salah :("))</f>
        <v/>
      </c>
      <c r="AQ806" s="39"/>
      <c r="AR806" s="51"/>
      <c r="AS806" s="52"/>
      <c r="AT806" s="53">
        <f t="shared" si="335"/>
        <v>0</v>
      </c>
      <c r="AU806" s="39" t="str">
        <f t="shared" si="336"/>
        <v/>
      </c>
      <c r="AV806" s="39" t="str">
        <f t="shared" si="337"/>
        <v/>
      </c>
      <c r="AW806" s="39" t="str">
        <f t="shared" si="338"/>
        <v/>
      </c>
      <c r="AX806" s="39" t="str">
        <f t="shared" si="339"/>
        <v/>
      </c>
      <c r="AY806" s="41" t="str">
        <f>IF(G806="...", "", VLOOKUP(G806, UPB!$A$3:$B$5000, 2, FALSE))</f>
        <v/>
      </c>
      <c r="AZ806" s="84"/>
      <c r="BA806" s="76"/>
      <c r="BB806" s="65"/>
      <c r="BC806" s="65"/>
      <c r="BD806" s="54"/>
      <c r="BE806" s="65"/>
      <c r="BF806" s="65"/>
      <c r="BG806" s="65"/>
      <c r="BH806" s="65"/>
      <c r="BI806" s="65"/>
      <c r="BJ806" s="65"/>
      <c r="BK806" s="65"/>
      <c r="BL806" s="65"/>
      <c r="BM806" s="65"/>
      <c r="BN806" s="70"/>
      <c r="BO806" s="65"/>
      <c r="BP806" s="65"/>
      <c r="BQ806" s="65"/>
      <c r="BR806" s="65"/>
      <c r="BS806" s="65"/>
      <c r="BT806" s="65"/>
      <c r="BU806" s="55" t="str">
        <f>IF(AND($D806 &lt;&gt; "", $D806 &lt;&gt; $E806, $F806 &lt;&gt; "x.x.x.x.x.x.x"), VLOOKUP($E806, Parameter!$E$3:$N$5000, 9, FALSE), "")</f>
        <v/>
      </c>
      <c r="BV806" s="55" t="str">
        <f>IF(AND($D806 &lt;&gt; "", $D806 &lt;&gt; $E806, $F806 &lt;&gt; "x.x.x.x.x.x.x"), VLOOKUP($E806, Parameter!$E$3:$N$5000, 10, FALSE), "")</f>
        <v/>
      </c>
      <c r="BW806" s="55" t="str">
        <f>IF(AND($D806 &lt;&gt; "", $D806 &lt;&gt; $E806, $F806 &lt;&gt; "x.x.x.x.x.x.x"), VLOOKUP($C806, Parameter!$A$4:$L$5000, 3, FALSE), "")</f>
        <v/>
      </c>
      <c r="BX806" s="55" t="str">
        <f>IF(AND($D806 &lt;&gt; "", $D806 &lt;&gt; $E806, $F806 &lt;&gt; "x.x.x.x.x.x.x"), VLOOKUP($C806, Parameter!$A$4:$L$5000, 4, FALSE), "")</f>
        <v/>
      </c>
      <c r="BY806" s="56">
        <f t="shared" si="340"/>
        <v>0</v>
      </c>
      <c r="BZ806" s="55" t="str">
        <f t="shared" si="341"/>
        <v>Intra</v>
      </c>
      <c r="CA806" s="55" t="str">
        <f>IF($BZ806="Ekstra", Parameter3!$B$2, "")</f>
        <v/>
      </c>
      <c r="CB806" s="55" t="str">
        <f>IF($BZ806="Ekstra", Parameter3!$C$2, "")</f>
        <v/>
      </c>
      <c r="CC806" s="55" t="str">
        <f>IF($BZ806="Ekstra", VLOOKUP($E806, Parameter!$E$3:$N$5000, 9, FALSE), "")</f>
        <v/>
      </c>
      <c r="CD806" s="55" t="str">
        <f>IF($BZ806="Ekstra", VLOOKUP($E806, Parameter!$E$3:$N$5000, 10, FALSE), "")</f>
        <v/>
      </c>
      <c r="CE806" s="56">
        <f t="shared" si="342"/>
        <v>0</v>
      </c>
      <c r="CF806" s="55" t="str">
        <f t="shared" si="352"/>
        <v/>
      </c>
      <c r="CG806" s="55" t="str">
        <f t="shared" si="352"/>
        <v/>
      </c>
      <c r="CH806" s="55" t="str">
        <f t="shared" si="343"/>
        <v/>
      </c>
      <c r="CI806" s="55" t="str">
        <f>IF($F806="x.x.x.x.x.x.x", VLOOKUP($C806, Parameter!$A$4:$L$5000, 4, FALSE), "")</f>
        <v/>
      </c>
      <c r="CJ806" s="56">
        <f t="shared" si="344"/>
        <v>0</v>
      </c>
      <c r="CM806" s="4" t="str">
        <f t="shared" si="345"/>
        <v>...-...-.....</v>
      </c>
      <c r="CN806" s="57">
        <f t="shared" si="346"/>
        <v>0</v>
      </c>
      <c r="CO806" s="58">
        <f t="shared" si="347"/>
        <v>0</v>
      </c>
      <c r="CP806" s="4" t="str">
        <f t="shared" si="348"/>
        <v/>
      </c>
      <c r="CQ806" s="4" t="b">
        <f t="shared" si="349"/>
        <v>0</v>
      </c>
      <c r="CR806" s="4" t="str">
        <f t="shared" si="350"/>
        <v/>
      </c>
      <c r="CS806" s="4" t="str">
        <f t="shared" si="351"/>
        <v/>
      </c>
      <c r="CT806" s="91" t="b">
        <f t="shared" si="328"/>
        <v>0</v>
      </c>
    </row>
    <row r="807" spans="1:98" s="4" customFormat="1" x14ac:dyDescent="0.25">
      <c r="A807" s="50" t="str">
        <f t="shared" si="329"/>
        <v>...</v>
      </c>
      <c r="B807" s="50" t="str">
        <f t="shared" si="330"/>
        <v>...</v>
      </c>
      <c r="C807" s="50" t="str">
        <f t="shared" si="331"/>
        <v>.....</v>
      </c>
      <c r="D807" s="50" t="str">
        <f>IF($C807=".....","",_xlfn.IFNA(VLOOKUP($C807, Parameter!$A$4:$L$5000, 3, FALSE), ""))</f>
        <v/>
      </c>
      <c r="E807" s="50" t="str">
        <f t="shared" si="332"/>
        <v>.....</v>
      </c>
      <c r="F807" s="50" t="str">
        <f t="shared" si="333"/>
        <v>......</v>
      </c>
      <c r="G807" s="50" t="str">
        <f t="shared" si="334"/>
        <v>...</v>
      </c>
      <c r="H807" s="40">
        <f>IF(E807=".....", 0, _xlfn.IFNA(VLOOKUP($E807, Parameter2!$A$2:$C$5000, 3, FALSE), 0))</f>
        <v>0</v>
      </c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18" t="str">
        <f>IF(C807=".....","",_xlfn.IFNA(VLOOKUP($C807, Parameter!$A$4:$B$5000, 2, FALSE), "Kode belanja salah :("))</f>
        <v/>
      </c>
      <c r="X807" s="35"/>
      <c r="Y807" s="121"/>
      <c r="Z807" s="17"/>
      <c r="AA807" s="20"/>
      <c r="AB807" s="41" t="str">
        <f>IF($C807=".....","",VLOOKUP($C807, Parameter!$A$4:$L$5000, 6, FALSE))</f>
        <v/>
      </c>
      <c r="AC807" s="41" t="str">
        <f>IF($C807=".....","",VLOOKUP($C807, Parameter!$A$4:$L$5000, 7, FALSE))</f>
        <v/>
      </c>
      <c r="AD807" s="41" t="str">
        <f>IF($C807=".....","",VLOOKUP($C807, Parameter!$A$4:$L$5000, 8, FALSE))</f>
        <v/>
      </c>
      <c r="AE807" s="41" t="str">
        <f>IF($C807=".....","",VLOOKUP($C807, Parameter!$A$4:$L$5000, 9, FALSE))</f>
        <v/>
      </c>
      <c r="AF807" s="41" t="str">
        <f>IF($C807=".....","",VLOOKUP($C807, Parameter!$A$4:$L$5000, 10, FALSE))</f>
        <v/>
      </c>
      <c r="AG807" s="41" t="str">
        <f>IF($C807=".....","",VLOOKUP($C807, Parameter!$A$4:$L$5000, 11, FALSE))</f>
        <v/>
      </c>
      <c r="AH807" s="41" t="str">
        <f>IF($C807="..0.0.0.000","",_xlfn.IFNA(VLOOKUP($C807, Parameter!$A$4:$L$5000, 12, FALSE), ""))</f>
        <v/>
      </c>
      <c r="AI807" s="39"/>
      <c r="AJ807" s="39"/>
      <c r="AK807" s="39"/>
      <c r="AL807" s="39"/>
      <c r="AM807" s="39"/>
      <c r="AN807" s="39"/>
      <c r="AO807" s="39"/>
      <c r="AP807" s="41" t="str">
        <f>IF(F807="......", "", _xlfn.IFNA(VLOOKUP(F807, Parameter2!$D$2:$E$15000, 2, FALSE), "Kode aset salah :("))</f>
        <v/>
      </c>
      <c r="AQ807" s="39"/>
      <c r="AR807" s="51"/>
      <c r="AS807" s="52"/>
      <c r="AT807" s="53">
        <f t="shared" si="335"/>
        <v>0</v>
      </c>
      <c r="AU807" s="39" t="str">
        <f t="shared" si="336"/>
        <v/>
      </c>
      <c r="AV807" s="39" t="str">
        <f t="shared" si="337"/>
        <v/>
      </c>
      <c r="AW807" s="39" t="str">
        <f t="shared" si="338"/>
        <v/>
      </c>
      <c r="AX807" s="39" t="str">
        <f t="shared" si="339"/>
        <v/>
      </c>
      <c r="AY807" s="41" t="str">
        <f>IF(G807="...", "", VLOOKUP(G807, UPB!$A$3:$B$5000, 2, FALSE))</f>
        <v/>
      </c>
      <c r="AZ807" s="84"/>
      <c r="BA807" s="76"/>
      <c r="BB807" s="65"/>
      <c r="BC807" s="65"/>
      <c r="BD807" s="54"/>
      <c r="BE807" s="65"/>
      <c r="BF807" s="65"/>
      <c r="BG807" s="65"/>
      <c r="BH807" s="65"/>
      <c r="BI807" s="65"/>
      <c r="BJ807" s="65"/>
      <c r="BK807" s="65"/>
      <c r="BL807" s="65"/>
      <c r="BM807" s="65"/>
      <c r="BN807" s="70"/>
      <c r="BO807" s="65"/>
      <c r="BP807" s="65"/>
      <c r="BQ807" s="65"/>
      <c r="BR807" s="65"/>
      <c r="BS807" s="65"/>
      <c r="BT807" s="65"/>
      <c r="BU807" s="55" t="str">
        <f>IF(AND($D807 &lt;&gt; "", $D807 &lt;&gt; $E807, $F807 &lt;&gt; "x.x.x.x.x.x.x"), VLOOKUP($E807, Parameter!$E$3:$N$5000, 9, FALSE), "")</f>
        <v/>
      </c>
      <c r="BV807" s="55" t="str">
        <f>IF(AND($D807 &lt;&gt; "", $D807 &lt;&gt; $E807, $F807 &lt;&gt; "x.x.x.x.x.x.x"), VLOOKUP($E807, Parameter!$E$3:$N$5000, 10, FALSE), "")</f>
        <v/>
      </c>
      <c r="BW807" s="55" t="str">
        <f>IF(AND($D807 &lt;&gt; "", $D807 &lt;&gt; $E807, $F807 &lt;&gt; "x.x.x.x.x.x.x"), VLOOKUP($C807, Parameter!$A$4:$L$5000, 3, FALSE), "")</f>
        <v/>
      </c>
      <c r="BX807" s="55" t="str">
        <f>IF(AND($D807 &lt;&gt; "", $D807 &lt;&gt; $E807, $F807 &lt;&gt; "x.x.x.x.x.x.x"), VLOOKUP($C807, Parameter!$A$4:$L$5000, 4, FALSE), "")</f>
        <v/>
      </c>
      <c r="BY807" s="56">
        <f t="shared" si="340"/>
        <v>0</v>
      </c>
      <c r="BZ807" s="55" t="str">
        <f t="shared" si="341"/>
        <v>Intra</v>
      </c>
      <c r="CA807" s="55" t="str">
        <f>IF($BZ807="Ekstra", Parameter3!$B$2, "")</f>
        <v/>
      </c>
      <c r="CB807" s="55" t="str">
        <f>IF($BZ807="Ekstra", Parameter3!$C$2, "")</f>
        <v/>
      </c>
      <c r="CC807" s="55" t="str">
        <f>IF($BZ807="Ekstra", VLOOKUP($E807, Parameter!$E$3:$N$5000, 9, FALSE), "")</f>
        <v/>
      </c>
      <c r="CD807" s="55" t="str">
        <f>IF($BZ807="Ekstra", VLOOKUP($E807, Parameter!$E$3:$N$5000, 10, FALSE), "")</f>
        <v/>
      </c>
      <c r="CE807" s="56">
        <f t="shared" si="342"/>
        <v>0</v>
      </c>
      <c r="CF807" s="55" t="str">
        <f t="shared" si="352"/>
        <v/>
      </c>
      <c r="CG807" s="55" t="str">
        <f t="shared" si="352"/>
        <v/>
      </c>
      <c r="CH807" s="55" t="str">
        <f t="shared" si="343"/>
        <v/>
      </c>
      <c r="CI807" s="55" t="str">
        <f>IF($F807="x.x.x.x.x.x.x", VLOOKUP($C807, Parameter!$A$4:$L$5000, 4, FALSE), "")</f>
        <v/>
      </c>
      <c r="CJ807" s="56">
        <f t="shared" si="344"/>
        <v>0</v>
      </c>
      <c r="CM807" s="4" t="str">
        <f t="shared" si="345"/>
        <v>...-...-.....</v>
      </c>
      <c r="CN807" s="57">
        <f t="shared" si="346"/>
        <v>0</v>
      </c>
      <c r="CO807" s="58">
        <f t="shared" si="347"/>
        <v>0</v>
      </c>
      <c r="CP807" s="4" t="str">
        <f t="shared" si="348"/>
        <v/>
      </c>
      <c r="CQ807" s="4" t="b">
        <f t="shared" si="349"/>
        <v>0</v>
      </c>
      <c r="CR807" s="4" t="str">
        <f t="shared" si="350"/>
        <v/>
      </c>
      <c r="CS807" s="4" t="str">
        <f t="shared" si="351"/>
        <v/>
      </c>
      <c r="CT807" s="91" t="b">
        <f t="shared" si="328"/>
        <v>0</v>
      </c>
    </row>
    <row r="808" spans="1:98" s="4" customFormat="1" x14ac:dyDescent="0.25">
      <c r="A808" s="50" t="str">
        <f t="shared" si="329"/>
        <v>...</v>
      </c>
      <c r="B808" s="50" t="str">
        <f t="shared" si="330"/>
        <v>...</v>
      </c>
      <c r="C808" s="50" t="str">
        <f t="shared" si="331"/>
        <v>.....</v>
      </c>
      <c r="D808" s="50" t="str">
        <f>IF($C808=".....","",_xlfn.IFNA(VLOOKUP($C808, Parameter!$A$4:$L$5000, 3, FALSE), ""))</f>
        <v/>
      </c>
      <c r="E808" s="50" t="str">
        <f t="shared" si="332"/>
        <v>.....</v>
      </c>
      <c r="F808" s="50" t="str">
        <f t="shared" si="333"/>
        <v>......</v>
      </c>
      <c r="G808" s="50" t="str">
        <f t="shared" si="334"/>
        <v>...</v>
      </c>
      <c r="H808" s="40">
        <f>IF(E808=".....", 0, _xlfn.IFNA(VLOOKUP($E808, Parameter2!$A$2:$C$5000, 3, FALSE), 0))</f>
        <v>0</v>
      </c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18" t="str">
        <f>IF(C808=".....","",_xlfn.IFNA(VLOOKUP($C808, Parameter!$A$4:$B$5000, 2, FALSE), "Kode belanja salah :("))</f>
        <v/>
      </c>
      <c r="X808" s="35"/>
      <c r="Y808" s="121"/>
      <c r="Z808" s="17"/>
      <c r="AA808" s="20"/>
      <c r="AB808" s="41" t="str">
        <f>IF($C808=".....","",VLOOKUP($C808, Parameter!$A$4:$L$5000, 6, FALSE))</f>
        <v/>
      </c>
      <c r="AC808" s="41" t="str">
        <f>IF($C808=".....","",VLOOKUP($C808, Parameter!$A$4:$L$5000, 7, FALSE))</f>
        <v/>
      </c>
      <c r="AD808" s="41" t="str">
        <f>IF($C808=".....","",VLOOKUP($C808, Parameter!$A$4:$L$5000, 8, FALSE))</f>
        <v/>
      </c>
      <c r="AE808" s="41" t="str">
        <f>IF($C808=".....","",VLOOKUP($C808, Parameter!$A$4:$L$5000, 9, FALSE))</f>
        <v/>
      </c>
      <c r="AF808" s="41" t="str">
        <f>IF($C808=".....","",VLOOKUP($C808, Parameter!$A$4:$L$5000, 10, FALSE))</f>
        <v/>
      </c>
      <c r="AG808" s="41" t="str">
        <f>IF($C808=".....","",VLOOKUP($C808, Parameter!$A$4:$L$5000, 11, FALSE))</f>
        <v/>
      </c>
      <c r="AH808" s="41" t="str">
        <f>IF($C808="..0.0.0.000","",_xlfn.IFNA(VLOOKUP($C808, Parameter!$A$4:$L$5000, 12, FALSE), ""))</f>
        <v/>
      </c>
      <c r="AI808" s="39"/>
      <c r="AJ808" s="39"/>
      <c r="AK808" s="39"/>
      <c r="AL808" s="39"/>
      <c r="AM808" s="39"/>
      <c r="AN808" s="39"/>
      <c r="AO808" s="39"/>
      <c r="AP808" s="41" t="str">
        <f>IF(F808="......", "", _xlfn.IFNA(VLOOKUP(F808, Parameter2!$D$2:$E$15000, 2, FALSE), "Kode aset salah :("))</f>
        <v/>
      </c>
      <c r="AQ808" s="39"/>
      <c r="AR808" s="51"/>
      <c r="AS808" s="52"/>
      <c r="AT808" s="53">
        <f t="shared" si="335"/>
        <v>0</v>
      </c>
      <c r="AU808" s="39" t="str">
        <f t="shared" si="336"/>
        <v/>
      </c>
      <c r="AV808" s="39" t="str">
        <f t="shared" si="337"/>
        <v/>
      </c>
      <c r="AW808" s="39" t="str">
        <f t="shared" si="338"/>
        <v/>
      </c>
      <c r="AX808" s="39" t="str">
        <f t="shared" si="339"/>
        <v/>
      </c>
      <c r="AY808" s="41" t="str">
        <f>IF(G808="...", "", VLOOKUP(G808, UPB!$A$3:$B$5000, 2, FALSE))</f>
        <v/>
      </c>
      <c r="AZ808" s="84"/>
      <c r="BA808" s="76"/>
      <c r="BB808" s="65"/>
      <c r="BC808" s="65"/>
      <c r="BD808" s="54"/>
      <c r="BE808" s="65"/>
      <c r="BF808" s="65"/>
      <c r="BG808" s="65"/>
      <c r="BH808" s="65"/>
      <c r="BI808" s="65"/>
      <c r="BJ808" s="65"/>
      <c r="BK808" s="65"/>
      <c r="BL808" s="65"/>
      <c r="BM808" s="65"/>
      <c r="BN808" s="70"/>
      <c r="BO808" s="65"/>
      <c r="BP808" s="65"/>
      <c r="BQ808" s="65"/>
      <c r="BR808" s="65"/>
      <c r="BS808" s="65"/>
      <c r="BT808" s="65"/>
      <c r="BU808" s="55" t="str">
        <f>IF(AND($D808 &lt;&gt; "", $D808 &lt;&gt; $E808, $F808 &lt;&gt; "x.x.x.x.x.x.x"), VLOOKUP($E808, Parameter!$E$3:$N$5000, 9, FALSE), "")</f>
        <v/>
      </c>
      <c r="BV808" s="55" t="str">
        <f>IF(AND($D808 &lt;&gt; "", $D808 &lt;&gt; $E808, $F808 &lt;&gt; "x.x.x.x.x.x.x"), VLOOKUP($E808, Parameter!$E$3:$N$5000, 10, FALSE), "")</f>
        <v/>
      </c>
      <c r="BW808" s="55" t="str">
        <f>IF(AND($D808 &lt;&gt; "", $D808 &lt;&gt; $E808, $F808 &lt;&gt; "x.x.x.x.x.x.x"), VLOOKUP($C808, Parameter!$A$4:$L$5000, 3, FALSE), "")</f>
        <v/>
      </c>
      <c r="BX808" s="55" t="str">
        <f>IF(AND($D808 &lt;&gt; "", $D808 &lt;&gt; $E808, $F808 &lt;&gt; "x.x.x.x.x.x.x"), VLOOKUP($C808, Parameter!$A$4:$L$5000, 4, FALSE), "")</f>
        <v/>
      </c>
      <c r="BY808" s="56">
        <f t="shared" si="340"/>
        <v>0</v>
      </c>
      <c r="BZ808" s="55" t="str">
        <f t="shared" si="341"/>
        <v>Intra</v>
      </c>
      <c r="CA808" s="55" t="str">
        <f>IF($BZ808="Ekstra", Parameter3!$B$2, "")</f>
        <v/>
      </c>
      <c r="CB808" s="55" t="str">
        <f>IF($BZ808="Ekstra", Parameter3!$C$2, "")</f>
        <v/>
      </c>
      <c r="CC808" s="55" t="str">
        <f>IF($BZ808="Ekstra", VLOOKUP($E808, Parameter!$E$3:$N$5000, 9, FALSE), "")</f>
        <v/>
      </c>
      <c r="CD808" s="55" t="str">
        <f>IF($BZ808="Ekstra", VLOOKUP($E808, Parameter!$E$3:$N$5000, 10, FALSE), "")</f>
        <v/>
      </c>
      <c r="CE808" s="56">
        <f t="shared" si="342"/>
        <v>0</v>
      </c>
      <c r="CF808" s="55" t="str">
        <f t="shared" si="352"/>
        <v/>
      </c>
      <c r="CG808" s="55" t="str">
        <f t="shared" si="352"/>
        <v/>
      </c>
      <c r="CH808" s="55" t="str">
        <f t="shared" si="343"/>
        <v/>
      </c>
      <c r="CI808" s="55" t="str">
        <f>IF($F808="x.x.x.x.x.x.x", VLOOKUP($C808, Parameter!$A$4:$L$5000, 4, FALSE), "")</f>
        <v/>
      </c>
      <c r="CJ808" s="56">
        <f t="shared" si="344"/>
        <v>0</v>
      </c>
      <c r="CM808" s="4" t="str">
        <f t="shared" si="345"/>
        <v>...-...-.....</v>
      </c>
      <c r="CN808" s="57">
        <f t="shared" si="346"/>
        <v>0</v>
      </c>
      <c r="CO808" s="58">
        <f t="shared" si="347"/>
        <v>0</v>
      </c>
      <c r="CP808" s="4" t="str">
        <f t="shared" si="348"/>
        <v/>
      </c>
      <c r="CQ808" s="4" t="b">
        <f t="shared" si="349"/>
        <v>0</v>
      </c>
      <c r="CR808" s="4" t="str">
        <f t="shared" si="350"/>
        <v/>
      </c>
      <c r="CS808" s="4" t="str">
        <f t="shared" si="351"/>
        <v/>
      </c>
      <c r="CT808" s="91" t="b">
        <f t="shared" si="328"/>
        <v>0</v>
      </c>
    </row>
    <row r="809" spans="1:98" s="4" customFormat="1" x14ac:dyDescent="0.25">
      <c r="A809" s="50" t="str">
        <f t="shared" si="329"/>
        <v>...</v>
      </c>
      <c r="B809" s="50" t="str">
        <f t="shared" si="330"/>
        <v>...</v>
      </c>
      <c r="C809" s="50" t="str">
        <f t="shared" si="331"/>
        <v>.....</v>
      </c>
      <c r="D809" s="50" t="str">
        <f>IF($C809=".....","",_xlfn.IFNA(VLOOKUP($C809, Parameter!$A$4:$L$5000, 3, FALSE), ""))</f>
        <v/>
      </c>
      <c r="E809" s="50" t="str">
        <f t="shared" si="332"/>
        <v>.....</v>
      </c>
      <c r="F809" s="50" t="str">
        <f t="shared" si="333"/>
        <v>......</v>
      </c>
      <c r="G809" s="50" t="str">
        <f t="shared" si="334"/>
        <v>...</v>
      </c>
      <c r="H809" s="40">
        <f>IF(E809=".....", 0, _xlfn.IFNA(VLOOKUP($E809, Parameter2!$A$2:$C$5000, 3, FALSE), 0))</f>
        <v>0</v>
      </c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18" t="str">
        <f>IF(C809=".....","",_xlfn.IFNA(VLOOKUP($C809, Parameter!$A$4:$B$5000, 2, FALSE), "Kode belanja salah :("))</f>
        <v/>
      </c>
      <c r="X809" s="35"/>
      <c r="Y809" s="121"/>
      <c r="Z809" s="17"/>
      <c r="AA809" s="20"/>
      <c r="AB809" s="41" t="str">
        <f>IF($C809=".....","",VLOOKUP($C809, Parameter!$A$4:$L$5000, 6, FALSE))</f>
        <v/>
      </c>
      <c r="AC809" s="41" t="str">
        <f>IF($C809=".....","",VLOOKUP($C809, Parameter!$A$4:$L$5000, 7, FALSE))</f>
        <v/>
      </c>
      <c r="AD809" s="41" t="str">
        <f>IF($C809=".....","",VLOOKUP($C809, Parameter!$A$4:$L$5000, 8, FALSE))</f>
        <v/>
      </c>
      <c r="AE809" s="41" t="str">
        <f>IF($C809=".....","",VLOOKUP($C809, Parameter!$A$4:$L$5000, 9, FALSE))</f>
        <v/>
      </c>
      <c r="AF809" s="41" t="str">
        <f>IF($C809=".....","",VLOOKUP($C809, Parameter!$A$4:$L$5000, 10, FALSE))</f>
        <v/>
      </c>
      <c r="AG809" s="41" t="str">
        <f>IF($C809=".....","",VLOOKUP($C809, Parameter!$A$4:$L$5000, 11, FALSE))</f>
        <v/>
      </c>
      <c r="AH809" s="41" t="str">
        <f>IF($C809="..0.0.0.000","",_xlfn.IFNA(VLOOKUP($C809, Parameter!$A$4:$L$5000, 12, FALSE), ""))</f>
        <v/>
      </c>
      <c r="AI809" s="39"/>
      <c r="AJ809" s="39"/>
      <c r="AK809" s="39"/>
      <c r="AL809" s="39"/>
      <c r="AM809" s="39"/>
      <c r="AN809" s="39"/>
      <c r="AO809" s="39"/>
      <c r="AP809" s="41" t="str">
        <f>IF(F809="......", "", _xlfn.IFNA(VLOOKUP(F809, Parameter2!$D$2:$E$15000, 2, FALSE), "Kode aset salah :("))</f>
        <v/>
      </c>
      <c r="AQ809" s="39"/>
      <c r="AR809" s="51"/>
      <c r="AS809" s="52"/>
      <c r="AT809" s="53">
        <f t="shared" si="335"/>
        <v>0</v>
      </c>
      <c r="AU809" s="39" t="str">
        <f t="shared" si="336"/>
        <v/>
      </c>
      <c r="AV809" s="39" t="str">
        <f t="shared" si="337"/>
        <v/>
      </c>
      <c r="AW809" s="39" t="str">
        <f t="shared" si="338"/>
        <v/>
      </c>
      <c r="AX809" s="39" t="str">
        <f t="shared" si="339"/>
        <v/>
      </c>
      <c r="AY809" s="41" t="str">
        <f>IF(G809="...", "", VLOOKUP(G809, UPB!$A$3:$B$5000, 2, FALSE))</f>
        <v/>
      </c>
      <c r="AZ809" s="84"/>
      <c r="BA809" s="76"/>
      <c r="BB809" s="65"/>
      <c r="BC809" s="65"/>
      <c r="BD809" s="54"/>
      <c r="BE809" s="65"/>
      <c r="BF809" s="65"/>
      <c r="BG809" s="65"/>
      <c r="BH809" s="65"/>
      <c r="BI809" s="65"/>
      <c r="BJ809" s="65"/>
      <c r="BK809" s="65"/>
      <c r="BL809" s="65"/>
      <c r="BM809" s="65"/>
      <c r="BN809" s="70"/>
      <c r="BO809" s="65"/>
      <c r="BP809" s="65"/>
      <c r="BQ809" s="65"/>
      <c r="BR809" s="65"/>
      <c r="BS809" s="65"/>
      <c r="BT809" s="65"/>
      <c r="BU809" s="55" t="str">
        <f>IF(AND($D809 &lt;&gt; "", $D809 &lt;&gt; $E809, $F809 &lt;&gt; "x.x.x.x.x.x.x"), VLOOKUP($E809, Parameter!$E$3:$N$5000, 9, FALSE), "")</f>
        <v/>
      </c>
      <c r="BV809" s="55" t="str">
        <f>IF(AND($D809 &lt;&gt; "", $D809 &lt;&gt; $E809, $F809 &lt;&gt; "x.x.x.x.x.x.x"), VLOOKUP($E809, Parameter!$E$3:$N$5000, 10, FALSE), "")</f>
        <v/>
      </c>
      <c r="BW809" s="55" t="str">
        <f>IF(AND($D809 &lt;&gt; "", $D809 &lt;&gt; $E809, $F809 &lt;&gt; "x.x.x.x.x.x.x"), VLOOKUP($C809, Parameter!$A$4:$L$5000, 3, FALSE), "")</f>
        <v/>
      </c>
      <c r="BX809" s="55" t="str">
        <f>IF(AND($D809 &lt;&gt; "", $D809 &lt;&gt; $E809, $F809 &lt;&gt; "x.x.x.x.x.x.x"), VLOOKUP($C809, Parameter!$A$4:$L$5000, 4, FALSE), "")</f>
        <v/>
      </c>
      <c r="BY809" s="56">
        <f t="shared" si="340"/>
        <v>0</v>
      </c>
      <c r="BZ809" s="55" t="str">
        <f t="shared" si="341"/>
        <v>Intra</v>
      </c>
      <c r="CA809" s="55" t="str">
        <f>IF($BZ809="Ekstra", Parameter3!$B$2, "")</f>
        <v/>
      </c>
      <c r="CB809" s="55" t="str">
        <f>IF($BZ809="Ekstra", Parameter3!$C$2, "")</f>
        <v/>
      </c>
      <c r="CC809" s="55" t="str">
        <f>IF($BZ809="Ekstra", VLOOKUP($E809, Parameter!$E$3:$N$5000, 9, FALSE), "")</f>
        <v/>
      </c>
      <c r="CD809" s="55" t="str">
        <f>IF($BZ809="Ekstra", VLOOKUP($E809, Parameter!$E$3:$N$5000, 10, FALSE), "")</f>
        <v/>
      </c>
      <c r="CE809" s="56">
        <f t="shared" si="342"/>
        <v>0</v>
      </c>
      <c r="CF809" s="55" t="str">
        <f t="shared" si="352"/>
        <v/>
      </c>
      <c r="CG809" s="55" t="str">
        <f t="shared" si="352"/>
        <v/>
      </c>
      <c r="CH809" s="55" t="str">
        <f t="shared" si="343"/>
        <v/>
      </c>
      <c r="CI809" s="55" t="str">
        <f>IF($F809="x.x.x.x.x.x.x", VLOOKUP($C809, Parameter!$A$4:$L$5000, 4, FALSE), "")</f>
        <v/>
      </c>
      <c r="CJ809" s="56">
        <f t="shared" si="344"/>
        <v>0</v>
      </c>
      <c r="CM809" s="4" t="str">
        <f t="shared" si="345"/>
        <v>...-...-.....</v>
      </c>
      <c r="CN809" s="57">
        <f t="shared" si="346"/>
        <v>0</v>
      </c>
      <c r="CO809" s="58">
        <f t="shared" si="347"/>
        <v>0</v>
      </c>
      <c r="CP809" s="4" t="str">
        <f t="shared" si="348"/>
        <v/>
      </c>
      <c r="CQ809" s="4" t="b">
        <f t="shared" si="349"/>
        <v>0</v>
      </c>
      <c r="CR809" s="4" t="str">
        <f t="shared" si="350"/>
        <v/>
      </c>
      <c r="CS809" s="4" t="str">
        <f t="shared" si="351"/>
        <v/>
      </c>
      <c r="CT809" s="91" t="b">
        <f t="shared" si="328"/>
        <v>0</v>
      </c>
    </row>
    <row r="810" spans="1:98" s="4" customFormat="1" x14ac:dyDescent="0.25">
      <c r="A810" s="50" t="str">
        <f t="shared" si="329"/>
        <v>...</v>
      </c>
      <c r="B810" s="50" t="str">
        <f t="shared" si="330"/>
        <v>...</v>
      </c>
      <c r="C810" s="50" t="str">
        <f t="shared" si="331"/>
        <v>.....</v>
      </c>
      <c r="D810" s="50" t="str">
        <f>IF($C810=".....","",_xlfn.IFNA(VLOOKUP($C810, Parameter!$A$4:$L$5000, 3, FALSE), ""))</f>
        <v/>
      </c>
      <c r="E810" s="50" t="str">
        <f t="shared" si="332"/>
        <v>.....</v>
      </c>
      <c r="F810" s="50" t="str">
        <f t="shared" si="333"/>
        <v>......</v>
      </c>
      <c r="G810" s="50" t="str">
        <f t="shared" si="334"/>
        <v>...</v>
      </c>
      <c r="H810" s="40">
        <f>IF(E810=".....", 0, _xlfn.IFNA(VLOOKUP($E810, Parameter2!$A$2:$C$5000, 3, FALSE), 0))</f>
        <v>0</v>
      </c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18" t="str">
        <f>IF(C810=".....","",_xlfn.IFNA(VLOOKUP($C810, Parameter!$A$4:$B$5000, 2, FALSE), "Kode belanja salah :("))</f>
        <v/>
      </c>
      <c r="X810" s="35"/>
      <c r="Y810" s="121"/>
      <c r="Z810" s="17"/>
      <c r="AA810" s="20"/>
      <c r="AB810" s="41" t="str">
        <f>IF($C810=".....","",VLOOKUP($C810, Parameter!$A$4:$L$5000, 6, FALSE))</f>
        <v/>
      </c>
      <c r="AC810" s="41" t="str">
        <f>IF($C810=".....","",VLOOKUP($C810, Parameter!$A$4:$L$5000, 7, FALSE))</f>
        <v/>
      </c>
      <c r="AD810" s="41" t="str">
        <f>IF($C810=".....","",VLOOKUP($C810, Parameter!$A$4:$L$5000, 8, FALSE))</f>
        <v/>
      </c>
      <c r="AE810" s="41" t="str">
        <f>IF($C810=".....","",VLOOKUP($C810, Parameter!$A$4:$L$5000, 9, FALSE))</f>
        <v/>
      </c>
      <c r="AF810" s="41" t="str">
        <f>IF($C810=".....","",VLOOKUP($C810, Parameter!$A$4:$L$5000, 10, FALSE))</f>
        <v/>
      </c>
      <c r="AG810" s="41" t="str">
        <f>IF($C810=".....","",VLOOKUP($C810, Parameter!$A$4:$L$5000, 11, FALSE))</f>
        <v/>
      </c>
      <c r="AH810" s="41" t="str">
        <f>IF($C810="..0.0.0.000","",_xlfn.IFNA(VLOOKUP($C810, Parameter!$A$4:$L$5000, 12, FALSE), ""))</f>
        <v/>
      </c>
      <c r="AI810" s="39"/>
      <c r="AJ810" s="39"/>
      <c r="AK810" s="39"/>
      <c r="AL810" s="39"/>
      <c r="AM810" s="39"/>
      <c r="AN810" s="39"/>
      <c r="AO810" s="39"/>
      <c r="AP810" s="41" t="str">
        <f>IF(F810="......", "", _xlfn.IFNA(VLOOKUP(F810, Parameter2!$D$2:$E$15000, 2, FALSE), "Kode aset salah :("))</f>
        <v/>
      </c>
      <c r="AQ810" s="39"/>
      <c r="AR810" s="51"/>
      <c r="AS810" s="52"/>
      <c r="AT810" s="53">
        <f t="shared" si="335"/>
        <v>0</v>
      </c>
      <c r="AU810" s="39" t="str">
        <f t="shared" si="336"/>
        <v/>
      </c>
      <c r="AV810" s="39" t="str">
        <f t="shared" si="337"/>
        <v/>
      </c>
      <c r="AW810" s="39" t="str">
        <f t="shared" si="338"/>
        <v/>
      </c>
      <c r="AX810" s="39" t="str">
        <f t="shared" si="339"/>
        <v/>
      </c>
      <c r="AY810" s="41" t="str">
        <f>IF(G810="...", "", VLOOKUP(G810, UPB!$A$3:$B$5000, 2, FALSE))</f>
        <v/>
      </c>
      <c r="AZ810" s="84"/>
      <c r="BA810" s="76"/>
      <c r="BB810" s="65"/>
      <c r="BC810" s="65"/>
      <c r="BD810" s="54"/>
      <c r="BE810" s="65"/>
      <c r="BF810" s="65"/>
      <c r="BG810" s="65"/>
      <c r="BH810" s="65"/>
      <c r="BI810" s="65"/>
      <c r="BJ810" s="65"/>
      <c r="BK810" s="65"/>
      <c r="BL810" s="65"/>
      <c r="BM810" s="65"/>
      <c r="BN810" s="70"/>
      <c r="BO810" s="65"/>
      <c r="BP810" s="65"/>
      <c r="BQ810" s="65"/>
      <c r="BR810" s="65"/>
      <c r="BS810" s="65"/>
      <c r="BT810" s="65"/>
      <c r="BU810" s="55" t="str">
        <f>IF(AND($D810 &lt;&gt; "", $D810 &lt;&gt; $E810, $F810 &lt;&gt; "x.x.x.x.x.x.x"), VLOOKUP($E810, Parameter!$E$3:$N$5000, 9, FALSE), "")</f>
        <v/>
      </c>
      <c r="BV810" s="55" t="str">
        <f>IF(AND($D810 &lt;&gt; "", $D810 &lt;&gt; $E810, $F810 &lt;&gt; "x.x.x.x.x.x.x"), VLOOKUP($E810, Parameter!$E$3:$N$5000, 10, FALSE), "")</f>
        <v/>
      </c>
      <c r="BW810" s="55" t="str">
        <f>IF(AND($D810 &lt;&gt; "", $D810 &lt;&gt; $E810, $F810 &lt;&gt; "x.x.x.x.x.x.x"), VLOOKUP($C810, Parameter!$A$4:$L$5000, 3, FALSE), "")</f>
        <v/>
      </c>
      <c r="BX810" s="55" t="str">
        <f>IF(AND($D810 &lt;&gt; "", $D810 &lt;&gt; $E810, $F810 &lt;&gt; "x.x.x.x.x.x.x"), VLOOKUP($C810, Parameter!$A$4:$L$5000, 4, FALSE), "")</f>
        <v/>
      </c>
      <c r="BY810" s="56">
        <f t="shared" si="340"/>
        <v>0</v>
      </c>
      <c r="BZ810" s="55" t="str">
        <f t="shared" si="341"/>
        <v>Intra</v>
      </c>
      <c r="CA810" s="55" t="str">
        <f>IF($BZ810="Ekstra", Parameter3!$B$2, "")</f>
        <v/>
      </c>
      <c r="CB810" s="55" t="str">
        <f>IF($BZ810="Ekstra", Parameter3!$C$2, "")</f>
        <v/>
      </c>
      <c r="CC810" s="55" t="str">
        <f>IF($BZ810="Ekstra", VLOOKUP($E810, Parameter!$E$3:$N$5000, 9, FALSE), "")</f>
        <v/>
      </c>
      <c r="CD810" s="55" t="str">
        <f>IF($BZ810="Ekstra", VLOOKUP($E810, Parameter!$E$3:$N$5000, 10, FALSE), "")</f>
        <v/>
      </c>
      <c r="CE810" s="56">
        <f t="shared" si="342"/>
        <v>0</v>
      </c>
      <c r="CF810" s="55" t="str">
        <f t="shared" si="352"/>
        <v/>
      </c>
      <c r="CG810" s="55" t="str">
        <f t="shared" si="352"/>
        <v/>
      </c>
      <c r="CH810" s="55" t="str">
        <f t="shared" si="343"/>
        <v/>
      </c>
      <c r="CI810" s="55" t="str">
        <f>IF($F810="x.x.x.x.x.x.x", VLOOKUP($C810, Parameter!$A$4:$L$5000, 4, FALSE), "")</f>
        <v/>
      </c>
      <c r="CJ810" s="56">
        <f t="shared" si="344"/>
        <v>0</v>
      </c>
      <c r="CM810" s="4" t="str">
        <f t="shared" si="345"/>
        <v>...-...-.....</v>
      </c>
      <c r="CN810" s="57">
        <f t="shared" si="346"/>
        <v>0</v>
      </c>
      <c r="CO810" s="58">
        <f t="shared" si="347"/>
        <v>0</v>
      </c>
      <c r="CP810" s="4" t="str">
        <f t="shared" si="348"/>
        <v/>
      </c>
      <c r="CQ810" s="4" t="b">
        <f t="shared" si="349"/>
        <v>0</v>
      </c>
      <c r="CR810" s="4" t="str">
        <f t="shared" si="350"/>
        <v/>
      </c>
      <c r="CS810" s="4" t="str">
        <f t="shared" si="351"/>
        <v/>
      </c>
      <c r="CT810" s="91" t="b">
        <f t="shared" si="328"/>
        <v>0</v>
      </c>
    </row>
    <row r="811" spans="1:98" s="4" customFormat="1" x14ac:dyDescent="0.25">
      <c r="A811" s="50" t="str">
        <f t="shared" si="329"/>
        <v>...</v>
      </c>
      <c r="B811" s="50" t="str">
        <f t="shared" si="330"/>
        <v>...</v>
      </c>
      <c r="C811" s="50" t="str">
        <f t="shared" si="331"/>
        <v>.....</v>
      </c>
      <c r="D811" s="50" t="str">
        <f>IF($C811=".....","",_xlfn.IFNA(VLOOKUP($C811, Parameter!$A$4:$L$5000, 3, FALSE), ""))</f>
        <v/>
      </c>
      <c r="E811" s="50" t="str">
        <f t="shared" si="332"/>
        <v>.....</v>
      </c>
      <c r="F811" s="50" t="str">
        <f t="shared" si="333"/>
        <v>......</v>
      </c>
      <c r="G811" s="50" t="str">
        <f t="shared" si="334"/>
        <v>...</v>
      </c>
      <c r="H811" s="40">
        <f>IF(E811=".....", 0, _xlfn.IFNA(VLOOKUP($E811, Parameter2!$A$2:$C$5000, 3, FALSE), 0))</f>
        <v>0</v>
      </c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18" t="str">
        <f>IF(C811=".....","",_xlfn.IFNA(VLOOKUP($C811, Parameter!$A$4:$B$5000, 2, FALSE), "Kode belanja salah :("))</f>
        <v/>
      </c>
      <c r="X811" s="35"/>
      <c r="Y811" s="121"/>
      <c r="Z811" s="17"/>
      <c r="AA811" s="20"/>
      <c r="AB811" s="41" t="str">
        <f>IF($C811=".....","",VLOOKUP($C811, Parameter!$A$4:$L$5000, 6, FALSE))</f>
        <v/>
      </c>
      <c r="AC811" s="41" t="str">
        <f>IF($C811=".....","",VLOOKUP($C811, Parameter!$A$4:$L$5000, 7, FALSE))</f>
        <v/>
      </c>
      <c r="AD811" s="41" t="str">
        <f>IF($C811=".....","",VLOOKUP($C811, Parameter!$A$4:$L$5000, 8, FALSE))</f>
        <v/>
      </c>
      <c r="AE811" s="41" t="str">
        <f>IF($C811=".....","",VLOOKUP($C811, Parameter!$A$4:$L$5000, 9, FALSE))</f>
        <v/>
      </c>
      <c r="AF811" s="41" t="str">
        <f>IF($C811=".....","",VLOOKUP($C811, Parameter!$A$4:$L$5000, 10, FALSE))</f>
        <v/>
      </c>
      <c r="AG811" s="41" t="str">
        <f>IF($C811=".....","",VLOOKUP($C811, Parameter!$A$4:$L$5000, 11, FALSE))</f>
        <v/>
      </c>
      <c r="AH811" s="41" t="str">
        <f>IF($C811="..0.0.0.000","",_xlfn.IFNA(VLOOKUP($C811, Parameter!$A$4:$L$5000, 12, FALSE), ""))</f>
        <v/>
      </c>
      <c r="AI811" s="39"/>
      <c r="AJ811" s="39"/>
      <c r="AK811" s="39"/>
      <c r="AL811" s="39"/>
      <c r="AM811" s="39"/>
      <c r="AN811" s="39"/>
      <c r="AO811" s="39"/>
      <c r="AP811" s="41" t="str">
        <f>IF(F811="......", "", _xlfn.IFNA(VLOOKUP(F811, Parameter2!$D$2:$E$15000, 2, FALSE), "Kode aset salah :("))</f>
        <v/>
      </c>
      <c r="AQ811" s="39"/>
      <c r="AR811" s="51"/>
      <c r="AS811" s="52"/>
      <c r="AT811" s="53">
        <f t="shared" si="335"/>
        <v>0</v>
      </c>
      <c r="AU811" s="39" t="str">
        <f t="shared" si="336"/>
        <v/>
      </c>
      <c r="AV811" s="39" t="str">
        <f t="shared" si="337"/>
        <v/>
      </c>
      <c r="AW811" s="39" t="str">
        <f t="shared" si="338"/>
        <v/>
      </c>
      <c r="AX811" s="39" t="str">
        <f t="shared" si="339"/>
        <v/>
      </c>
      <c r="AY811" s="41" t="str">
        <f>IF(G811="...", "", VLOOKUP(G811, UPB!$A$3:$B$5000, 2, FALSE))</f>
        <v/>
      </c>
      <c r="AZ811" s="84"/>
      <c r="BA811" s="76"/>
      <c r="BB811" s="65"/>
      <c r="BC811" s="65"/>
      <c r="BD811" s="54"/>
      <c r="BE811" s="65"/>
      <c r="BF811" s="65"/>
      <c r="BG811" s="65"/>
      <c r="BH811" s="65"/>
      <c r="BI811" s="65"/>
      <c r="BJ811" s="65"/>
      <c r="BK811" s="65"/>
      <c r="BL811" s="65"/>
      <c r="BM811" s="65"/>
      <c r="BN811" s="70"/>
      <c r="BO811" s="65"/>
      <c r="BP811" s="65"/>
      <c r="BQ811" s="65"/>
      <c r="BR811" s="65"/>
      <c r="BS811" s="65"/>
      <c r="BT811" s="65"/>
      <c r="BU811" s="55" t="str">
        <f>IF(AND($D811 &lt;&gt; "", $D811 &lt;&gt; $E811, $F811 &lt;&gt; "x.x.x.x.x.x.x"), VLOOKUP($E811, Parameter!$E$3:$N$5000, 9, FALSE), "")</f>
        <v/>
      </c>
      <c r="BV811" s="55" t="str">
        <f>IF(AND($D811 &lt;&gt; "", $D811 &lt;&gt; $E811, $F811 &lt;&gt; "x.x.x.x.x.x.x"), VLOOKUP($E811, Parameter!$E$3:$N$5000, 10, FALSE), "")</f>
        <v/>
      </c>
      <c r="BW811" s="55" t="str">
        <f>IF(AND($D811 &lt;&gt; "", $D811 &lt;&gt; $E811, $F811 &lt;&gt; "x.x.x.x.x.x.x"), VLOOKUP($C811, Parameter!$A$4:$L$5000, 3, FALSE), "")</f>
        <v/>
      </c>
      <c r="BX811" s="55" t="str">
        <f>IF(AND($D811 &lt;&gt; "", $D811 &lt;&gt; $E811, $F811 &lt;&gt; "x.x.x.x.x.x.x"), VLOOKUP($C811, Parameter!$A$4:$L$5000, 4, FALSE), "")</f>
        <v/>
      </c>
      <c r="BY811" s="56">
        <f t="shared" si="340"/>
        <v>0</v>
      </c>
      <c r="BZ811" s="55" t="str">
        <f t="shared" si="341"/>
        <v>Intra</v>
      </c>
      <c r="CA811" s="55" t="str">
        <f>IF($BZ811="Ekstra", Parameter3!$B$2, "")</f>
        <v/>
      </c>
      <c r="CB811" s="55" t="str">
        <f>IF($BZ811="Ekstra", Parameter3!$C$2, "")</f>
        <v/>
      </c>
      <c r="CC811" s="55" t="str">
        <f>IF($BZ811="Ekstra", VLOOKUP($E811, Parameter!$E$3:$N$5000, 9, FALSE), "")</f>
        <v/>
      </c>
      <c r="CD811" s="55" t="str">
        <f>IF($BZ811="Ekstra", VLOOKUP($E811, Parameter!$E$3:$N$5000, 10, FALSE), "")</f>
        <v/>
      </c>
      <c r="CE811" s="56">
        <f t="shared" si="342"/>
        <v>0</v>
      </c>
      <c r="CF811" s="55" t="str">
        <f t="shared" si="352"/>
        <v/>
      </c>
      <c r="CG811" s="55" t="str">
        <f t="shared" si="352"/>
        <v/>
      </c>
      <c r="CH811" s="55" t="str">
        <f t="shared" si="343"/>
        <v/>
      </c>
      <c r="CI811" s="55" t="str">
        <f>IF($F811="x.x.x.x.x.x.x", VLOOKUP($C811, Parameter!$A$4:$L$5000, 4, FALSE), "")</f>
        <v/>
      </c>
      <c r="CJ811" s="56">
        <f t="shared" si="344"/>
        <v>0</v>
      </c>
      <c r="CM811" s="4" t="str">
        <f t="shared" si="345"/>
        <v>...-...-.....</v>
      </c>
      <c r="CN811" s="57">
        <f t="shared" si="346"/>
        <v>0</v>
      </c>
      <c r="CO811" s="58">
        <f t="shared" si="347"/>
        <v>0</v>
      </c>
      <c r="CP811" s="4" t="str">
        <f t="shared" si="348"/>
        <v/>
      </c>
      <c r="CQ811" s="4" t="b">
        <f t="shared" si="349"/>
        <v>0</v>
      </c>
      <c r="CR811" s="4" t="str">
        <f t="shared" si="350"/>
        <v/>
      </c>
      <c r="CS811" s="4" t="str">
        <f t="shared" si="351"/>
        <v/>
      </c>
      <c r="CT811" s="91" t="b">
        <f t="shared" si="328"/>
        <v>0</v>
      </c>
    </row>
    <row r="812" spans="1:98" s="4" customFormat="1" x14ac:dyDescent="0.25">
      <c r="A812" s="50" t="str">
        <f t="shared" si="329"/>
        <v>...</v>
      </c>
      <c r="B812" s="50" t="str">
        <f t="shared" si="330"/>
        <v>...</v>
      </c>
      <c r="C812" s="50" t="str">
        <f t="shared" si="331"/>
        <v>.....</v>
      </c>
      <c r="D812" s="50" t="str">
        <f>IF($C812=".....","",_xlfn.IFNA(VLOOKUP($C812, Parameter!$A$4:$L$5000, 3, FALSE), ""))</f>
        <v/>
      </c>
      <c r="E812" s="50" t="str">
        <f t="shared" si="332"/>
        <v>.....</v>
      </c>
      <c r="F812" s="50" t="str">
        <f t="shared" si="333"/>
        <v>......</v>
      </c>
      <c r="G812" s="50" t="str">
        <f t="shared" si="334"/>
        <v>...</v>
      </c>
      <c r="H812" s="40">
        <f>IF(E812=".....", 0, _xlfn.IFNA(VLOOKUP($E812, Parameter2!$A$2:$C$5000, 3, FALSE), 0))</f>
        <v>0</v>
      </c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18" t="str">
        <f>IF(C812=".....","",_xlfn.IFNA(VLOOKUP($C812, Parameter!$A$4:$B$5000, 2, FALSE), "Kode belanja salah :("))</f>
        <v/>
      </c>
      <c r="X812" s="35"/>
      <c r="Y812" s="121"/>
      <c r="Z812" s="17"/>
      <c r="AA812" s="20"/>
      <c r="AB812" s="41" t="str">
        <f>IF($C812=".....","",VLOOKUP($C812, Parameter!$A$4:$L$5000, 6, FALSE))</f>
        <v/>
      </c>
      <c r="AC812" s="41" t="str">
        <f>IF($C812=".....","",VLOOKUP($C812, Parameter!$A$4:$L$5000, 7, FALSE))</f>
        <v/>
      </c>
      <c r="AD812" s="41" t="str">
        <f>IF($C812=".....","",VLOOKUP($C812, Parameter!$A$4:$L$5000, 8, FALSE))</f>
        <v/>
      </c>
      <c r="AE812" s="41" t="str">
        <f>IF($C812=".....","",VLOOKUP($C812, Parameter!$A$4:$L$5000, 9, FALSE))</f>
        <v/>
      </c>
      <c r="AF812" s="41" t="str">
        <f>IF($C812=".....","",VLOOKUP($C812, Parameter!$A$4:$L$5000, 10, FALSE))</f>
        <v/>
      </c>
      <c r="AG812" s="41" t="str">
        <f>IF($C812=".....","",VLOOKUP($C812, Parameter!$A$4:$L$5000, 11, FALSE))</f>
        <v/>
      </c>
      <c r="AH812" s="41" t="str">
        <f>IF($C812="..0.0.0.000","",_xlfn.IFNA(VLOOKUP($C812, Parameter!$A$4:$L$5000, 12, FALSE), ""))</f>
        <v/>
      </c>
      <c r="AI812" s="39"/>
      <c r="AJ812" s="39"/>
      <c r="AK812" s="39"/>
      <c r="AL812" s="39"/>
      <c r="AM812" s="39"/>
      <c r="AN812" s="39"/>
      <c r="AO812" s="39"/>
      <c r="AP812" s="41" t="str">
        <f>IF(F812="......", "", _xlfn.IFNA(VLOOKUP(F812, Parameter2!$D$2:$E$15000, 2, FALSE), "Kode aset salah :("))</f>
        <v/>
      </c>
      <c r="AQ812" s="39"/>
      <c r="AR812" s="51"/>
      <c r="AS812" s="52"/>
      <c r="AT812" s="53">
        <f t="shared" si="335"/>
        <v>0</v>
      </c>
      <c r="AU812" s="39" t="str">
        <f t="shared" si="336"/>
        <v/>
      </c>
      <c r="AV812" s="39" t="str">
        <f t="shared" si="337"/>
        <v/>
      </c>
      <c r="AW812" s="39" t="str">
        <f t="shared" si="338"/>
        <v/>
      </c>
      <c r="AX812" s="39" t="str">
        <f t="shared" si="339"/>
        <v/>
      </c>
      <c r="AY812" s="41" t="str">
        <f>IF(G812="...", "", VLOOKUP(G812, UPB!$A$3:$B$5000, 2, FALSE))</f>
        <v/>
      </c>
      <c r="AZ812" s="84"/>
      <c r="BA812" s="76"/>
      <c r="BB812" s="65"/>
      <c r="BC812" s="65"/>
      <c r="BD812" s="54"/>
      <c r="BE812" s="65"/>
      <c r="BF812" s="65"/>
      <c r="BG812" s="65"/>
      <c r="BH812" s="65"/>
      <c r="BI812" s="65"/>
      <c r="BJ812" s="65"/>
      <c r="BK812" s="65"/>
      <c r="BL812" s="65"/>
      <c r="BM812" s="65"/>
      <c r="BN812" s="70"/>
      <c r="BO812" s="65"/>
      <c r="BP812" s="65"/>
      <c r="BQ812" s="65"/>
      <c r="BR812" s="65"/>
      <c r="BS812" s="65"/>
      <c r="BT812" s="65"/>
      <c r="BU812" s="55" t="str">
        <f>IF(AND($D812 &lt;&gt; "", $D812 &lt;&gt; $E812, $F812 &lt;&gt; "x.x.x.x.x.x.x"), VLOOKUP($E812, Parameter!$E$3:$N$5000, 9, FALSE), "")</f>
        <v/>
      </c>
      <c r="BV812" s="55" t="str">
        <f>IF(AND($D812 &lt;&gt; "", $D812 &lt;&gt; $E812, $F812 &lt;&gt; "x.x.x.x.x.x.x"), VLOOKUP($E812, Parameter!$E$3:$N$5000, 10, FALSE), "")</f>
        <v/>
      </c>
      <c r="BW812" s="55" t="str">
        <f>IF(AND($D812 &lt;&gt; "", $D812 &lt;&gt; $E812, $F812 &lt;&gt; "x.x.x.x.x.x.x"), VLOOKUP($C812, Parameter!$A$4:$L$5000, 3, FALSE), "")</f>
        <v/>
      </c>
      <c r="BX812" s="55" t="str">
        <f>IF(AND($D812 &lt;&gt; "", $D812 &lt;&gt; $E812, $F812 &lt;&gt; "x.x.x.x.x.x.x"), VLOOKUP($C812, Parameter!$A$4:$L$5000, 4, FALSE), "")</f>
        <v/>
      </c>
      <c r="BY812" s="56">
        <f t="shared" si="340"/>
        <v>0</v>
      </c>
      <c r="BZ812" s="55" t="str">
        <f t="shared" si="341"/>
        <v>Intra</v>
      </c>
      <c r="CA812" s="55" t="str">
        <f>IF($BZ812="Ekstra", Parameter3!$B$2, "")</f>
        <v/>
      </c>
      <c r="CB812" s="55" t="str">
        <f>IF($BZ812="Ekstra", Parameter3!$C$2, "")</f>
        <v/>
      </c>
      <c r="CC812" s="55" t="str">
        <f>IF($BZ812="Ekstra", VLOOKUP($E812, Parameter!$E$3:$N$5000, 9, FALSE), "")</f>
        <v/>
      </c>
      <c r="CD812" s="55" t="str">
        <f>IF($BZ812="Ekstra", VLOOKUP($E812, Parameter!$E$3:$N$5000, 10, FALSE), "")</f>
        <v/>
      </c>
      <c r="CE812" s="56">
        <f t="shared" si="342"/>
        <v>0</v>
      </c>
      <c r="CF812" s="55" t="str">
        <f t="shared" ref="CF812:CG831" si="353">IF($F812="x.x.x.x.x.x.x", "x.x.x.x.x.x", "")</f>
        <v/>
      </c>
      <c r="CG812" s="55" t="str">
        <f t="shared" si="353"/>
        <v/>
      </c>
      <c r="CH812" s="55" t="str">
        <f t="shared" si="343"/>
        <v/>
      </c>
      <c r="CI812" s="55" t="str">
        <f>IF($F812="x.x.x.x.x.x.x", VLOOKUP($C812, Parameter!$A$4:$L$5000, 4, FALSE), "")</f>
        <v/>
      </c>
      <c r="CJ812" s="56">
        <f t="shared" si="344"/>
        <v>0</v>
      </c>
      <c r="CM812" s="4" t="str">
        <f t="shared" si="345"/>
        <v>...-...-.....</v>
      </c>
      <c r="CN812" s="57">
        <f t="shared" si="346"/>
        <v>0</v>
      </c>
      <c r="CO812" s="58">
        <f t="shared" si="347"/>
        <v>0</v>
      </c>
      <c r="CP812" s="4" t="str">
        <f t="shared" si="348"/>
        <v/>
      </c>
      <c r="CQ812" s="4" t="b">
        <f t="shared" si="349"/>
        <v>0</v>
      </c>
      <c r="CR812" s="4" t="str">
        <f t="shared" si="350"/>
        <v/>
      </c>
      <c r="CS812" s="4" t="str">
        <f t="shared" si="351"/>
        <v/>
      </c>
      <c r="CT812" s="91" t="b">
        <f t="shared" si="328"/>
        <v>0</v>
      </c>
    </row>
    <row r="813" spans="1:98" s="4" customFormat="1" x14ac:dyDescent="0.25">
      <c r="A813" s="50" t="str">
        <f t="shared" si="329"/>
        <v>...</v>
      </c>
      <c r="B813" s="50" t="str">
        <f t="shared" si="330"/>
        <v>...</v>
      </c>
      <c r="C813" s="50" t="str">
        <f t="shared" si="331"/>
        <v>.....</v>
      </c>
      <c r="D813" s="50" t="str">
        <f>IF($C813=".....","",_xlfn.IFNA(VLOOKUP($C813, Parameter!$A$4:$L$5000, 3, FALSE), ""))</f>
        <v/>
      </c>
      <c r="E813" s="50" t="str">
        <f t="shared" si="332"/>
        <v>.....</v>
      </c>
      <c r="F813" s="50" t="str">
        <f t="shared" si="333"/>
        <v>......</v>
      </c>
      <c r="G813" s="50" t="str">
        <f t="shared" si="334"/>
        <v>...</v>
      </c>
      <c r="H813" s="40">
        <f>IF(E813=".....", 0, _xlfn.IFNA(VLOOKUP($E813, Parameter2!$A$2:$C$5000, 3, FALSE), 0))</f>
        <v>0</v>
      </c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18" t="str">
        <f>IF(C813=".....","",_xlfn.IFNA(VLOOKUP($C813, Parameter!$A$4:$B$5000, 2, FALSE), "Kode belanja salah :("))</f>
        <v/>
      </c>
      <c r="X813" s="35"/>
      <c r="Y813" s="121"/>
      <c r="Z813" s="17"/>
      <c r="AA813" s="20"/>
      <c r="AB813" s="41" t="str">
        <f>IF($C813=".....","",VLOOKUP($C813, Parameter!$A$4:$L$5000, 6, FALSE))</f>
        <v/>
      </c>
      <c r="AC813" s="41" t="str">
        <f>IF($C813=".....","",VLOOKUP($C813, Parameter!$A$4:$L$5000, 7, FALSE))</f>
        <v/>
      </c>
      <c r="AD813" s="41" t="str">
        <f>IF($C813=".....","",VLOOKUP($C813, Parameter!$A$4:$L$5000, 8, FALSE))</f>
        <v/>
      </c>
      <c r="AE813" s="41" t="str">
        <f>IF($C813=".....","",VLOOKUP($C813, Parameter!$A$4:$L$5000, 9, FALSE))</f>
        <v/>
      </c>
      <c r="AF813" s="41" t="str">
        <f>IF($C813=".....","",VLOOKUP($C813, Parameter!$A$4:$L$5000, 10, FALSE))</f>
        <v/>
      </c>
      <c r="AG813" s="41" t="str">
        <f>IF($C813=".....","",VLOOKUP($C813, Parameter!$A$4:$L$5000, 11, FALSE))</f>
        <v/>
      </c>
      <c r="AH813" s="41" t="str">
        <f>IF($C813="..0.0.0.000","",_xlfn.IFNA(VLOOKUP($C813, Parameter!$A$4:$L$5000, 12, FALSE), ""))</f>
        <v/>
      </c>
      <c r="AI813" s="39"/>
      <c r="AJ813" s="39"/>
      <c r="AK813" s="39"/>
      <c r="AL813" s="39"/>
      <c r="AM813" s="39"/>
      <c r="AN813" s="39"/>
      <c r="AO813" s="39"/>
      <c r="AP813" s="41" t="str">
        <f>IF(F813="......", "", _xlfn.IFNA(VLOOKUP(F813, Parameter2!$D$2:$E$15000, 2, FALSE), "Kode aset salah :("))</f>
        <v/>
      </c>
      <c r="AQ813" s="39"/>
      <c r="AR813" s="51"/>
      <c r="AS813" s="52"/>
      <c r="AT813" s="53">
        <f t="shared" si="335"/>
        <v>0</v>
      </c>
      <c r="AU813" s="39" t="str">
        <f t="shared" si="336"/>
        <v/>
      </c>
      <c r="AV813" s="39" t="str">
        <f t="shared" si="337"/>
        <v/>
      </c>
      <c r="AW813" s="39" t="str">
        <f t="shared" si="338"/>
        <v/>
      </c>
      <c r="AX813" s="39" t="str">
        <f t="shared" si="339"/>
        <v/>
      </c>
      <c r="AY813" s="41" t="str">
        <f>IF(G813="...", "", VLOOKUP(G813, UPB!$A$3:$B$5000, 2, FALSE))</f>
        <v/>
      </c>
      <c r="AZ813" s="84"/>
      <c r="BA813" s="76"/>
      <c r="BB813" s="65"/>
      <c r="BC813" s="65"/>
      <c r="BD813" s="54"/>
      <c r="BE813" s="65"/>
      <c r="BF813" s="65"/>
      <c r="BG813" s="65"/>
      <c r="BH813" s="65"/>
      <c r="BI813" s="65"/>
      <c r="BJ813" s="65"/>
      <c r="BK813" s="65"/>
      <c r="BL813" s="65"/>
      <c r="BM813" s="65"/>
      <c r="BN813" s="70"/>
      <c r="BO813" s="65"/>
      <c r="BP813" s="65"/>
      <c r="BQ813" s="65"/>
      <c r="BR813" s="65"/>
      <c r="BS813" s="65"/>
      <c r="BT813" s="65"/>
      <c r="BU813" s="55" t="str">
        <f>IF(AND($D813 &lt;&gt; "", $D813 &lt;&gt; $E813, $F813 &lt;&gt; "x.x.x.x.x.x.x"), VLOOKUP($E813, Parameter!$E$3:$N$5000, 9, FALSE), "")</f>
        <v/>
      </c>
      <c r="BV813" s="55" t="str">
        <f>IF(AND($D813 &lt;&gt; "", $D813 &lt;&gt; $E813, $F813 &lt;&gt; "x.x.x.x.x.x.x"), VLOOKUP($E813, Parameter!$E$3:$N$5000, 10, FALSE), "")</f>
        <v/>
      </c>
      <c r="BW813" s="55" t="str">
        <f>IF(AND($D813 &lt;&gt; "", $D813 &lt;&gt; $E813, $F813 &lt;&gt; "x.x.x.x.x.x.x"), VLOOKUP($C813, Parameter!$A$4:$L$5000, 3, FALSE), "")</f>
        <v/>
      </c>
      <c r="BX813" s="55" t="str">
        <f>IF(AND($D813 &lt;&gt; "", $D813 &lt;&gt; $E813, $F813 &lt;&gt; "x.x.x.x.x.x.x"), VLOOKUP($C813, Parameter!$A$4:$L$5000, 4, FALSE), "")</f>
        <v/>
      </c>
      <c r="BY813" s="56">
        <f t="shared" si="340"/>
        <v>0</v>
      </c>
      <c r="BZ813" s="55" t="str">
        <f t="shared" si="341"/>
        <v>Intra</v>
      </c>
      <c r="CA813" s="55" t="str">
        <f>IF($BZ813="Ekstra", Parameter3!$B$2, "")</f>
        <v/>
      </c>
      <c r="CB813" s="55" t="str">
        <f>IF($BZ813="Ekstra", Parameter3!$C$2, "")</f>
        <v/>
      </c>
      <c r="CC813" s="55" t="str">
        <f>IF($BZ813="Ekstra", VLOOKUP($E813, Parameter!$E$3:$N$5000, 9, FALSE), "")</f>
        <v/>
      </c>
      <c r="CD813" s="55" t="str">
        <f>IF($BZ813="Ekstra", VLOOKUP($E813, Parameter!$E$3:$N$5000, 10, FALSE), "")</f>
        <v/>
      </c>
      <c r="CE813" s="56">
        <f t="shared" si="342"/>
        <v>0</v>
      </c>
      <c r="CF813" s="55" t="str">
        <f t="shared" si="353"/>
        <v/>
      </c>
      <c r="CG813" s="55" t="str">
        <f t="shared" si="353"/>
        <v/>
      </c>
      <c r="CH813" s="55" t="str">
        <f t="shared" si="343"/>
        <v/>
      </c>
      <c r="CI813" s="55" t="str">
        <f>IF($F813="x.x.x.x.x.x.x", VLOOKUP($C813, Parameter!$A$4:$L$5000, 4, FALSE), "")</f>
        <v/>
      </c>
      <c r="CJ813" s="56">
        <f t="shared" si="344"/>
        <v>0</v>
      </c>
      <c r="CM813" s="4" t="str">
        <f t="shared" si="345"/>
        <v>...-...-.....</v>
      </c>
      <c r="CN813" s="57">
        <f t="shared" si="346"/>
        <v>0</v>
      </c>
      <c r="CO813" s="58">
        <f t="shared" si="347"/>
        <v>0</v>
      </c>
      <c r="CP813" s="4" t="str">
        <f t="shared" si="348"/>
        <v/>
      </c>
      <c r="CQ813" s="4" t="b">
        <f t="shared" si="349"/>
        <v>0</v>
      </c>
      <c r="CR813" s="4" t="str">
        <f t="shared" si="350"/>
        <v/>
      </c>
      <c r="CS813" s="4" t="str">
        <f t="shared" si="351"/>
        <v/>
      </c>
      <c r="CT813" s="91" t="b">
        <f t="shared" si="328"/>
        <v>0</v>
      </c>
    </row>
    <row r="814" spans="1:98" s="4" customFormat="1" x14ac:dyDescent="0.25">
      <c r="A814" s="50" t="str">
        <f t="shared" si="329"/>
        <v>...</v>
      </c>
      <c r="B814" s="50" t="str">
        <f t="shared" si="330"/>
        <v>...</v>
      </c>
      <c r="C814" s="50" t="str">
        <f t="shared" si="331"/>
        <v>.....</v>
      </c>
      <c r="D814" s="50" t="str">
        <f>IF($C814=".....","",_xlfn.IFNA(VLOOKUP($C814, Parameter!$A$4:$L$5000, 3, FALSE), ""))</f>
        <v/>
      </c>
      <c r="E814" s="50" t="str">
        <f t="shared" si="332"/>
        <v>.....</v>
      </c>
      <c r="F814" s="50" t="str">
        <f t="shared" si="333"/>
        <v>......</v>
      </c>
      <c r="G814" s="50" t="str">
        <f t="shared" si="334"/>
        <v>...</v>
      </c>
      <c r="H814" s="40">
        <f>IF(E814=".....", 0, _xlfn.IFNA(VLOOKUP($E814, Parameter2!$A$2:$C$5000, 3, FALSE), 0))</f>
        <v>0</v>
      </c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18" t="str">
        <f>IF(C814=".....","",_xlfn.IFNA(VLOOKUP($C814, Parameter!$A$4:$B$5000, 2, FALSE), "Kode belanja salah :("))</f>
        <v/>
      </c>
      <c r="X814" s="35"/>
      <c r="Y814" s="121"/>
      <c r="Z814" s="17"/>
      <c r="AA814" s="20"/>
      <c r="AB814" s="41" t="str">
        <f>IF($C814=".....","",VLOOKUP($C814, Parameter!$A$4:$L$5000, 6, FALSE))</f>
        <v/>
      </c>
      <c r="AC814" s="41" t="str">
        <f>IF($C814=".....","",VLOOKUP($C814, Parameter!$A$4:$L$5000, 7, FALSE))</f>
        <v/>
      </c>
      <c r="AD814" s="41" t="str">
        <f>IF($C814=".....","",VLOOKUP($C814, Parameter!$A$4:$L$5000, 8, FALSE))</f>
        <v/>
      </c>
      <c r="AE814" s="41" t="str">
        <f>IF($C814=".....","",VLOOKUP($C814, Parameter!$A$4:$L$5000, 9, FALSE))</f>
        <v/>
      </c>
      <c r="AF814" s="41" t="str">
        <f>IF($C814=".....","",VLOOKUP($C814, Parameter!$A$4:$L$5000, 10, FALSE))</f>
        <v/>
      </c>
      <c r="AG814" s="41" t="str">
        <f>IF($C814=".....","",VLOOKUP($C814, Parameter!$A$4:$L$5000, 11, FALSE))</f>
        <v/>
      </c>
      <c r="AH814" s="41" t="str">
        <f>IF($C814="..0.0.0.000","",_xlfn.IFNA(VLOOKUP($C814, Parameter!$A$4:$L$5000, 12, FALSE), ""))</f>
        <v/>
      </c>
      <c r="AI814" s="39"/>
      <c r="AJ814" s="39"/>
      <c r="AK814" s="39"/>
      <c r="AL814" s="39"/>
      <c r="AM814" s="39"/>
      <c r="AN814" s="39"/>
      <c r="AO814" s="39"/>
      <c r="AP814" s="41" t="str">
        <f>IF(F814="......", "", _xlfn.IFNA(VLOOKUP(F814, Parameter2!$D$2:$E$15000, 2, FALSE), "Kode aset salah :("))</f>
        <v/>
      </c>
      <c r="AQ814" s="39"/>
      <c r="AR814" s="51"/>
      <c r="AS814" s="52"/>
      <c r="AT814" s="53">
        <f t="shared" si="335"/>
        <v>0</v>
      </c>
      <c r="AU814" s="39" t="str">
        <f t="shared" si="336"/>
        <v/>
      </c>
      <c r="AV814" s="39" t="str">
        <f t="shared" si="337"/>
        <v/>
      </c>
      <c r="AW814" s="39" t="str">
        <f t="shared" si="338"/>
        <v/>
      </c>
      <c r="AX814" s="39" t="str">
        <f t="shared" si="339"/>
        <v/>
      </c>
      <c r="AY814" s="41" t="str">
        <f>IF(G814="...", "", VLOOKUP(G814, UPB!$A$3:$B$5000, 2, FALSE))</f>
        <v/>
      </c>
      <c r="AZ814" s="84"/>
      <c r="BA814" s="76"/>
      <c r="BB814" s="65"/>
      <c r="BC814" s="65"/>
      <c r="BD814" s="54"/>
      <c r="BE814" s="65"/>
      <c r="BF814" s="65"/>
      <c r="BG814" s="65"/>
      <c r="BH814" s="65"/>
      <c r="BI814" s="65"/>
      <c r="BJ814" s="65"/>
      <c r="BK814" s="65"/>
      <c r="BL814" s="65"/>
      <c r="BM814" s="65"/>
      <c r="BN814" s="70"/>
      <c r="BO814" s="65"/>
      <c r="BP814" s="65"/>
      <c r="BQ814" s="65"/>
      <c r="BR814" s="65"/>
      <c r="BS814" s="65"/>
      <c r="BT814" s="65"/>
      <c r="BU814" s="55" t="str">
        <f>IF(AND($D814 &lt;&gt; "", $D814 &lt;&gt; $E814, $F814 &lt;&gt; "x.x.x.x.x.x.x"), VLOOKUP($E814, Parameter!$E$3:$N$5000, 9, FALSE), "")</f>
        <v/>
      </c>
      <c r="BV814" s="55" t="str">
        <f>IF(AND($D814 &lt;&gt; "", $D814 &lt;&gt; $E814, $F814 &lt;&gt; "x.x.x.x.x.x.x"), VLOOKUP($E814, Parameter!$E$3:$N$5000, 10, FALSE), "")</f>
        <v/>
      </c>
      <c r="BW814" s="55" t="str">
        <f>IF(AND($D814 &lt;&gt; "", $D814 &lt;&gt; $E814, $F814 &lt;&gt; "x.x.x.x.x.x.x"), VLOOKUP($C814, Parameter!$A$4:$L$5000, 3, FALSE), "")</f>
        <v/>
      </c>
      <c r="BX814" s="55" t="str">
        <f>IF(AND($D814 &lt;&gt; "", $D814 &lt;&gt; $E814, $F814 &lt;&gt; "x.x.x.x.x.x.x"), VLOOKUP($C814, Parameter!$A$4:$L$5000, 4, FALSE), "")</f>
        <v/>
      </c>
      <c r="BY814" s="56">
        <f t="shared" si="340"/>
        <v>0</v>
      </c>
      <c r="BZ814" s="55" t="str">
        <f t="shared" si="341"/>
        <v>Intra</v>
      </c>
      <c r="CA814" s="55" t="str">
        <f>IF($BZ814="Ekstra", Parameter3!$B$2, "")</f>
        <v/>
      </c>
      <c r="CB814" s="55" t="str">
        <f>IF($BZ814="Ekstra", Parameter3!$C$2, "")</f>
        <v/>
      </c>
      <c r="CC814" s="55" t="str">
        <f>IF($BZ814="Ekstra", VLOOKUP($E814, Parameter!$E$3:$N$5000, 9, FALSE), "")</f>
        <v/>
      </c>
      <c r="CD814" s="55" t="str">
        <f>IF($BZ814="Ekstra", VLOOKUP($E814, Parameter!$E$3:$N$5000, 10, FALSE), "")</f>
        <v/>
      </c>
      <c r="CE814" s="56">
        <f t="shared" si="342"/>
        <v>0</v>
      </c>
      <c r="CF814" s="55" t="str">
        <f t="shared" si="353"/>
        <v/>
      </c>
      <c r="CG814" s="55" t="str">
        <f t="shared" si="353"/>
        <v/>
      </c>
      <c r="CH814" s="55" t="str">
        <f t="shared" si="343"/>
        <v/>
      </c>
      <c r="CI814" s="55" t="str">
        <f>IF($F814="x.x.x.x.x.x.x", VLOOKUP($C814, Parameter!$A$4:$L$5000, 4, FALSE), "")</f>
        <v/>
      </c>
      <c r="CJ814" s="56">
        <f t="shared" si="344"/>
        <v>0</v>
      </c>
      <c r="CM814" s="4" t="str">
        <f t="shared" si="345"/>
        <v>...-...-.....</v>
      </c>
      <c r="CN814" s="57">
        <f t="shared" si="346"/>
        <v>0</v>
      </c>
      <c r="CO814" s="58">
        <f t="shared" si="347"/>
        <v>0</v>
      </c>
      <c r="CP814" s="4" t="str">
        <f t="shared" si="348"/>
        <v/>
      </c>
      <c r="CQ814" s="4" t="b">
        <f t="shared" si="349"/>
        <v>0</v>
      </c>
      <c r="CR814" s="4" t="str">
        <f t="shared" si="350"/>
        <v/>
      </c>
      <c r="CS814" s="4" t="str">
        <f t="shared" si="351"/>
        <v/>
      </c>
      <c r="CT814" s="91" t="b">
        <f t="shared" si="328"/>
        <v>0</v>
      </c>
    </row>
    <row r="815" spans="1:98" s="4" customFormat="1" x14ac:dyDescent="0.25">
      <c r="A815" s="50" t="str">
        <f t="shared" si="329"/>
        <v>...</v>
      </c>
      <c r="B815" s="50" t="str">
        <f t="shared" si="330"/>
        <v>...</v>
      </c>
      <c r="C815" s="50" t="str">
        <f t="shared" si="331"/>
        <v>.....</v>
      </c>
      <c r="D815" s="50" t="str">
        <f>IF($C815=".....","",_xlfn.IFNA(VLOOKUP($C815, Parameter!$A$4:$L$5000, 3, FALSE), ""))</f>
        <v/>
      </c>
      <c r="E815" s="50" t="str">
        <f t="shared" si="332"/>
        <v>.....</v>
      </c>
      <c r="F815" s="50" t="str">
        <f t="shared" si="333"/>
        <v>......</v>
      </c>
      <c r="G815" s="50" t="str">
        <f t="shared" si="334"/>
        <v>...</v>
      </c>
      <c r="H815" s="40">
        <f>IF(E815=".....", 0, _xlfn.IFNA(VLOOKUP($E815, Parameter2!$A$2:$C$5000, 3, FALSE), 0))</f>
        <v>0</v>
      </c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18" t="str">
        <f>IF(C815=".....","",_xlfn.IFNA(VLOOKUP($C815, Parameter!$A$4:$B$5000, 2, FALSE), "Kode belanja salah :("))</f>
        <v/>
      </c>
      <c r="X815" s="35"/>
      <c r="Y815" s="121"/>
      <c r="Z815" s="17"/>
      <c r="AA815" s="20"/>
      <c r="AB815" s="41" t="str">
        <f>IF($C815=".....","",VLOOKUP($C815, Parameter!$A$4:$L$5000, 6, FALSE))</f>
        <v/>
      </c>
      <c r="AC815" s="41" t="str">
        <f>IF($C815=".....","",VLOOKUP($C815, Parameter!$A$4:$L$5000, 7, FALSE))</f>
        <v/>
      </c>
      <c r="AD815" s="41" t="str">
        <f>IF($C815=".....","",VLOOKUP($C815, Parameter!$A$4:$L$5000, 8, FALSE))</f>
        <v/>
      </c>
      <c r="AE815" s="41" t="str">
        <f>IF($C815=".....","",VLOOKUP($C815, Parameter!$A$4:$L$5000, 9, FALSE))</f>
        <v/>
      </c>
      <c r="AF815" s="41" t="str">
        <f>IF($C815=".....","",VLOOKUP($C815, Parameter!$A$4:$L$5000, 10, FALSE))</f>
        <v/>
      </c>
      <c r="AG815" s="41" t="str">
        <f>IF($C815=".....","",VLOOKUP($C815, Parameter!$A$4:$L$5000, 11, FALSE))</f>
        <v/>
      </c>
      <c r="AH815" s="41" t="str">
        <f>IF($C815="..0.0.0.000","",_xlfn.IFNA(VLOOKUP($C815, Parameter!$A$4:$L$5000, 12, FALSE), ""))</f>
        <v/>
      </c>
      <c r="AI815" s="39"/>
      <c r="AJ815" s="39"/>
      <c r="AK815" s="39"/>
      <c r="AL815" s="39"/>
      <c r="AM815" s="39"/>
      <c r="AN815" s="39"/>
      <c r="AO815" s="39"/>
      <c r="AP815" s="41" t="str">
        <f>IF(F815="......", "", _xlfn.IFNA(VLOOKUP(F815, Parameter2!$D$2:$E$15000, 2, FALSE), "Kode aset salah :("))</f>
        <v/>
      </c>
      <c r="AQ815" s="39"/>
      <c r="AR815" s="51"/>
      <c r="AS815" s="52"/>
      <c r="AT815" s="53">
        <f t="shared" si="335"/>
        <v>0</v>
      </c>
      <c r="AU815" s="39" t="str">
        <f t="shared" si="336"/>
        <v/>
      </c>
      <c r="AV815" s="39" t="str">
        <f t="shared" si="337"/>
        <v/>
      </c>
      <c r="AW815" s="39" t="str">
        <f t="shared" si="338"/>
        <v/>
      </c>
      <c r="AX815" s="39" t="str">
        <f t="shared" si="339"/>
        <v/>
      </c>
      <c r="AY815" s="41" t="str">
        <f>IF(G815="...", "", VLOOKUP(G815, UPB!$A$3:$B$5000, 2, FALSE))</f>
        <v/>
      </c>
      <c r="AZ815" s="84"/>
      <c r="BA815" s="76"/>
      <c r="BB815" s="65"/>
      <c r="BC815" s="65"/>
      <c r="BD815" s="54"/>
      <c r="BE815" s="65"/>
      <c r="BF815" s="65"/>
      <c r="BG815" s="65"/>
      <c r="BH815" s="65"/>
      <c r="BI815" s="65"/>
      <c r="BJ815" s="65"/>
      <c r="BK815" s="65"/>
      <c r="BL815" s="65"/>
      <c r="BM815" s="65"/>
      <c r="BN815" s="70"/>
      <c r="BO815" s="65"/>
      <c r="BP815" s="65"/>
      <c r="BQ815" s="65"/>
      <c r="BR815" s="65"/>
      <c r="BS815" s="65"/>
      <c r="BT815" s="65"/>
      <c r="BU815" s="55" t="str">
        <f>IF(AND($D815 &lt;&gt; "", $D815 &lt;&gt; $E815, $F815 &lt;&gt; "x.x.x.x.x.x.x"), VLOOKUP($E815, Parameter!$E$3:$N$5000, 9, FALSE), "")</f>
        <v/>
      </c>
      <c r="BV815" s="55" t="str">
        <f>IF(AND($D815 &lt;&gt; "", $D815 &lt;&gt; $E815, $F815 &lt;&gt; "x.x.x.x.x.x.x"), VLOOKUP($E815, Parameter!$E$3:$N$5000, 10, FALSE), "")</f>
        <v/>
      </c>
      <c r="BW815" s="55" t="str">
        <f>IF(AND($D815 &lt;&gt; "", $D815 &lt;&gt; $E815, $F815 &lt;&gt; "x.x.x.x.x.x.x"), VLOOKUP($C815, Parameter!$A$4:$L$5000, 3, FALSE), "")</f>
        <v/>
      </c>
      <c r="BX815" s="55" t="str">
        <f>IF(AND($D815 &lt;&gt; "", $D815 &lt;&gt; $E815, $F815 &lt;&gt; "x.x.x.x.x.x.x"), VLOOKUP($C815, Parameter!$A$4:$L$5000, 4, FALSE), "")</f>
        <v/>
      </c>
      <c r="BY815" s="56">
        <f t="shared" si="340"/>
        <v>0</v>
      </c>
      <c r="BZ815" s="55" t="str">
        <f t="shared" si="341"/>
        <v>Intra</v>
      </c>
      <c r="CA815" s="55" t="str">
        <f>IF($BZ815="Ekstra", Parameter3!$B$2, "")</f>
        <v/>
      </c>
      <c r="CB815" s="55" t="str">
        <f>IF($BZ815="Ekstra", Parameter3!$C$2, "")</f>
        <v/>
      </c>
      <c r="CC815" s="55" t="str">
        <f>IF($BZ815="Ekstra", VLOOKUP($E815, Parameter!$E$3:$N$5000, 9, FALSE), "")</f>
        <v/>
      </c>
      <c r="CD815" s="55" t="str">
        <f>IF($BZ815="Ekstra", VLOOKUP($E815, Parameter!$E$3:$N$5000, 10, FALSE), "")</f>
        <v/>
      </c>
      <c r="CE815" s="56">
        <f t="shared" si="342"/>
        <v>0</v>
      </c>
      <c r="CF815" s="55" t="str">
        <f t="shared" si="353"/>
        <v/>
      </c>
      <c r="CG815" s="55" t="str">
        <f t="shared" si="353"/>
        <v/>
      </c>
      <c r="CH815" s="55" t="str">
        <f t="shared" si="343"/>
        <v/>
      </c>
      <c r="CI815" s="55" t="str">
        <f>IF($F815="x.x.x.x.x.x.x", VLOOKUP($C815, Parameter!$A$4:$L$5000, 4, FALSE), "")</f>
        <v/>
      </c>
      <c r="CJ815" s="56">
        <f t="shared" si="344"/>
        <v>0</v>
      </c>
      <c r="CM815" s="4" t="str">
        <f t="shared" si="345"/>
        <v>...-...-.....</v>
      </c>
      <c r="CN815" s="57">
        <f t="shared" si="346"/>
        <v>0</v>
      </c>
      <c r="CO815" s="58">
        <f t="shared" si="347"/>
        <v>0</v>
      </c>
      <c r="CP815" s="4" t="str">
        <f t="shared" si="348"/>
        <v/>
      </c>
      <c r="CQ815" s="4" t="b">
        <f t="shared" si="349"/>
        <v>0</v>
      </c>
      <c r="CR815" s="4" t="str">
        <f t="shared" si="350"/>
        <v/>
      </c>
      <c r="CS815" s="4" t="str">
        <f t="shared" si="351"/>
        <v/>
      </c>
      <c r="CT815" s="91" t="b">
        <f t="shared" si="328"/>
        <v>0</v>
      </c>
    </row>
    <row r="816" spans="1:98" s="4" customFormat="1" x14ac:dyDescent="0.25">
      <c r="A816" s="50" t="str">
        <f t="shared" si="329"/>
        <v>...</v>
      </c>
      <c r="B816" s="50" t="str">
        <f t="shared" si="330"/>
        <v>...</v>
      </c>
      <c r="C816" s="50" t="str">
        <f t="shared" si="331"/>
        <v>.....</v>
      </c>
      <c r="D816" s="50" t="str">
        <f>IF($C816=".....","",_xlfn.IFNA(VLOOKUP($C816, Parameter!$A$4:$L$5000, 3, FALSE), ""))</f>
        <v/>
      </c>
      <c r="E816" s="50" t="str">
        <f t="shared" si="332"/>
        <v>.....</v>
      </c>
      <c r="F816" s="50" t="str">
        <f t="shared" si="333"/>
        <v>......</v>
      </c>
      <c r="G816" s="50" t="str">
        <f t="shared" si="334"/>
        <v>...</v>
      </c>
      <c r="H816" s="40">
        <f>IF(E816=".....", 0, _xlfn.IFNA(VLOOKUP($E816, Parameter2!$A$2:$C$5000, 3, FALSE), 0))</f>
        <v>0</v>
      </c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18" t="str">
        <f>IF(C816=".....","",_xlfn.IFNA(VLOOKUP($C816, Parameter!$A$4:$B$5000, 2, FALSE), "Kode belanja salah :("))</f>
        <v/>
      </c>
      <c r="X816" s="35"/>
      <c r="Y816" s="121"/>
      <c r="Z816" s="17"/>
      <c r="AA816" s="20"/>
      <c r="AB816" s="41" t="str">
        <f>IF($C816=".....","",VLOOKUP($C816, Parameter!$A$4:$L$5000, 6, FALSE))</f>
        <v/>
      </c>
      <c r="AC816" s="41" t="str">
        <f>IF($C816=".....","",VLOOKUP($C816, Parameter!$A$4:$L$5000, 7, FALSE))</f>
        <v/>
      </c>
      <c r="AD816" s="41" t="str">
        <f>IF($C816=".....","",VLOOKUP($C816, Parameter!$A$4:$L$5000, 8, FALSE))</f>
        <v/>
      </c>
      <c r="AE816" s="41" t="str">
        <f>IF($C816=".....","",VLOOKUP($C816, Parameter!$A$4:$L$5000, 9, FALSE))</f>
        <v/>
      </c>
      <c r="AF816" s="41" t="str">
        <f>IF($C816=".....","",VLOOKUP($C816, Parameter!$A$4:$L$5000, 10, FALSE))</f>
        <v/>
      </c>
      <c r="AG816" s="41" t="str">
        <f>IF($C816=".....","",VLOOKUP($C816, Parameter!$A$4:$L$5000, 11, FALSE))</f>
        <v/>
      </c>
      <c r="AH816" s="41" t="str">
        <f>IF($C816="..0.0.0.000","",_xlfn.IFNA(VLOOKUP($C816, Parameter!$A$4:$L$5000, 12, FALSE), ""))</f>
        <v/>
      </c>
      <c r="AI816" s="39"/>
      <c r="AJ816" s="39"/>
      <c r="AK816" s="39"/>
      <c r="AL816" s="39"/>
      <c r="AM816" s="39"/>
      <c r="AN816" s="39"/>
      <c r="AO816" s="39"/>
      <c r="AP816" s="41" t="str">
        <f>IF(F816="......", "", _xlfn.IFNA(VLOOKUP(F816, Parameter2!$D$2:$E$15000, 2, FALSE), "Kode aset salah :("))</f>
        <v/>
      </c>
      <c r="AQ816" s="39"/>
      <c r="AR816" s="51"/>
      <c r="AS816" s="52"/>
      <c r="AT816" s="53">
        <f t="shared" si="335"/>
        <v>0</v>
      </c>
      <c r="AU816" s="39" t="str">
        <f t="shared" si="336"/>
        <v/>
      </c>
      <c r="AV816" s="39" t="str">
        <f t="shared" si="337"/>
        <v/>
      </c>
      <c r="AW816" s="39" t="str">
        <f t="shared" si="338"/>
        <v/>
      </c>
      <c r="AX816" s="39" t="str">
        <f t="shared" si="339"/>
        <v/>
      </c>
      <c r="AY816" s="41" t="str">
        <f>IF(G816="...", "", VLOOKUP(G816, UPB!$A$3:$B$5000, 2, FALSE))</f>
        <v/>
      </c>
      <c r="AZ816" s="84"/>
      <c r="BA816" s="76"/>
      <c r="BB816" s="65"/>
      <c r="BC816" s="65"/>
      <c r="BD816" s="54"/>
      <c r="BE816" s="65"/>
      <c r="BF816" s="65"/>
      <c r="BG816" s="65"/>
      <c r="BH816" s="65"/>
      <c r="BI816" s="65"/>
      <c r="BJ816" s="65"/>
      <c r="BK816" s="65"/>
      <c r="BL816" s="65"/>
      <c r="BM816" s="65"/>
      <c r="BN816" s="70"/>
      <c r="BO816" s="65"/>
      <c r="BP816" s="65"/>
      <c r="BQ816" s="65"/>
      <c r="BR816" s="65"/>
      <c r="BS816" s="65"/>
      <c r="BT816" s="65"/>
      <c r="BU816" s="55" t="str">
        <f>IF(AND($D816 &lt;&gt; "", $D816 &lt;&gt; $E816, $F816 &lt;&gt; "x.x.x.x.x.x.x"), VLOOKUP($E816, Parameter!$E$3:$N$5000, 9, FALSE), "")</f>
        <v/>
      </c>
      <c r="BV816" s="55" t="str">
        <f>IF(AND($D816 &lt;&gt; "", $D816 &lt;&gt; $E816, $F816 &lt;&gt; "x.x.x.x.x.x.x"), VLOOKUP($E816, Parameter!$E$3:$N$5000, 10, FALSE), "")</f>
        <v/>
      </c>
      <c r="BW816" s="55" t="str">
        <f>IF(AND($D816 &lt;&gt; "", $D816 &lt;&gt; $E816, $F816 &lt;&gt; "x.x.x.x.x.x.x"), VLOOKUP($C816, Parameter!$A$4:$L$5000, 3, FALSE), "")</f>
        <v/>
      </c>
      <c r="BX816" s="55" t="str">
        <f>IF(AND($D816 &lt;&gt; "", $D816 &lt;&gt; $E816, $F816 &lt;&gt; "x.x.x.x.x.x.x"), VLOOKUP($C816, Parameter!$A$4:$L$5000, 4, FALSE), "")</f>
        <v/>
      </c>
      <c r="BY816" s="56">
        <f t="shared" si="340"/>
        <v>0</v>
      </c>
      <c r="BZ816" s="55" t="str">
        <f t="shared" si="341"/>
        <v>Intra</v>
      </c>
      <c r="CA816" s="55" t="str">
        <f>IF($BZ816="Ekstra", Parameter3!$B$2, "")</f>
        <v/>
      </c>
      <c r="CB816" s="55" t="str">
        <f>IF($BZ816="Ekstra", Parameter3!$C$2, "")</f>
        <v/>
      </c>
      <c r="CC816" s="55" t="str">
        <f>IF($BZ816="Ekstra", VLOOKUP($E816, Parameter!$E$3:$N$5000, 9, FALSE), "")</f>
        <v/>
      </c>
      <c r="CD816" s="55" t="str">
        <f>IF($BZ816="Ekstra", VLOOKUP($E816, Parameter!$E$3:$N$5000, 10, FALSE), "")</f>
        <v/>
      </c>
      <c r="CE816" s="56">
        <f t="shared" si="342"/>
        <v>0</v>
      </c>
      <c r="CF816" s="55" t="str">
        <f t="shared" si="353"/>
        <v/>
      </c>
      <c r="CG816" s="55" t="str">
        <f t="shared" si="353"/>
        <v/>
      </c>
      <c r="CH816" s="55" t="str">
        <f t="shared" si="343"/>
        <v/>
      </c>
      <c r="CI816" s="55" t="str">
        <f>IF($F816="x.x.x.x.x.x.x", VLOOKUP($C816, Parameter!$A$4:$L$5000, 4, FALSE), "")</f>
        <v/>
      </c>
      <c r="CJ816" s="56">
        <f t="shared" si="344"/>
        <v>0</v>
      </c>
      <c r="CM816" s="4" t="str">
        <f t="shared" si="345"/>
        <v>...-...-.....</v>
      </c>
      <c r="CN816" s="57">
        <f t="shared" si="346"/>
        <v>0</v>
      </c>
      <c r="CO816" s="58">
        <f t="shared" si="347"/>
        <v>0</v>
      </c>
      <c r="CP816" s="4" t="str">
        <f t="shared" si="348"/>
        <v/>
      </c>
      <c r="CQ816" s="4" t="b">
        <f t="shared" si="349"/>
        <v>0</v>
      </c>
      <c r="CR816" s="4" t="str">
        <f t="shared" si="350"/>
        <v/>
      </c>
      <c r="CS816" s="4" t="str">
        <f t="shared" si="351"/>
        <v/>
      </c>
      <c r="CT816" s="91" t="b">
        <f t="shared" si="328"/>
        <v>0</v>
      </c>
    </row>
    <row r="817" spans="1:98" s="4" customFormat="1" x14ac:dyDescent="0.25">
      <c r="A817" s="50" t="str">
        <f t="shared" si="329"/>
        <v>...</v>
      </c>
      <c r="B817" s="50" t="str">
        <f t="shared" si="330"/>
        <v>...</v>
      </c>
      <c r="C817" s="50" t="str">
        <f t="shared" si="331"/>
        <v>.....</v>
      </c>
      <c r="D817" s="50" t="str">
        <f>IF($C817=".....","",_xlfn.IFNA(VLOOKUP($C817, Parameter!$A$4:$L$5000, 3, FALSE), ""))</f>
        <v/>
      </c>
      <c r="E817" s="50" t="str">
        <f t="shared" si="332"/>
        <v>.....</v>
      </c>
      <c r="F817" s="50" t="str">
        <f t="shared" si="333"/>
        <v>......</v>
      </c>
      <c r="G817" s="50" t="str">
        <f t="shared" si="334"/>
        <v>...</v>
      </c>
      <c r="H817" s="40">
        <f>IF(E817=".....", 0, _xlfn.IFNA(VLOOKUP($E817, Parameter2!$A$2:$C$5000, 3, FALSE), 0))</f>
        <v>0</v>
      </c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18" t="str">
        <f>IF(C817=".....","",_xlfn.IFNA(VLOOKUP($C817, Parameter!$A$4:$B$5000, 2, FALSE), "Kode belanja salah :("))</f>
        <v/>
      </c>
      <c r="X817" s="35"/>
      <c r="Y817" s="121"/>
      <c r="Z817" s="17"/>
      <c r="AA817" s="20"/>
      <c r="AB817" s="41" t="str">
        <f>IF($C817=".....","",VLOOKUP($C817, Parameter!$A$4:$L$5000, 6, FALSE))</f>
        <v/>
      </c>
      <c r="AC817" s="41" t="str">
        <f>IF($C817=".....","",VLOOKUP($C817, Parameter!$A$4:$L$5000, 7, FALSE))</f>
        <v/>
      </c>
      <c r="AD817" s="41" t="str">
        <f>IF($C817=".....","",VLOOKUP($C817, Parameter!$A$4:$L$5000, 8, FALSE))</f>
        <v/>
      </c>
      <c r="AE817" s="41" t="str">
        <f>IF($C817=".....","",VLOOKUP($C817, Parameter!$A$4:$L$5000, 9, FALSE))</f>
        <v/>
      </c>
      <c r="AF817" s="41" t="str">
        <f>IF($C817=".....","",VLOOKUP($C817, Parameter!$A$4:$L$5000, 10, FALSE))</f>
        <v/>
      </c>
      <c r="AG817" s="41" t="str">
        <f>IF($C817=".....","",VLOOKUP($C817, Parameter!$A$4:$L$5000, 11, FALSE))</f>
        <v/>
      </c>
      <c r="AH817" s="41" t="str">
        <f>IF($C817="..0.0.0.000","",_xlfn.IFNA(VLOOKUP($C817, Parameter!$A$4:$L$5000, 12, FALSE), ""))</f>
        <v/>
      </c>
      <c r="AI817" s="39"/>
      <c r="AJ817" s="39"/>
      <c r="AK817" s="39"/>
      <c r="AL817" s="39"/>
      <c r="AM817" s="39"/>
      <c r="AN817" s="39"/>
      <c r="AO817" s="39"/>
      <c r="AP817" s="41" t="str">
        <f>IF(F817="......", "", _xlfn.IFNA(VLOOKUP(F817, Parameter2!$D$2:$E$15000, 2, FALSE), "Kode aset salah :("))</f>
        <v/>
      </c>
      <c r="AQ817" s="39"/>
      <c r="AR817" s="51"/>
      <c r="AS817" s="52"/>
      <c r="AT817" s="53">
        <f t="shared" si="335"/>
        <v>0</v>
      </c>
      <c r="AU817" s="39" t="str">
        <f t="shared" si="336"/>
        <v/>
      </c>
      <c r="AV817" s="39" t="str">
        <f t="shared" si="337"/>
        <v/>
      </c>
      <c r="AW817" s="39" t="str">
        <f t="shared" si="338"/>
        <v/>
      </c>
      <c r="AX817" s="39" t="str">
        <f t="shared" si="339"/>
        <v/>
      </c>
      <c r="AY817" s="41" t="str">
        <f>IF(G817="...", "", VLOOKUP(G817, UPB!$A$3:$B$5000, 2, FALSE))</f>
        <v/>
      </c>
      <c r="AZ817" s="84"/>
      <c r="BA817" s="76"/>
      <c r="BB817" s="65"/>
      <c r="BC817" s="65"/>
      <c r="BD817" s="54"/>
      <c r="BE817" s="65"/>
      <c r="BF817" s="65"/>
      <c r="BG817" s="65"/>
      <c r="BH817" s="65"/>
      <c r="BI817" s="65"/>
      <c r="BJ817" s="65"/>
      <c r="BK817" s="65"/>
      <c r="BL817" s="65"/>
      <c r="BM817" s="65"/>
      <c r="BN817" s="70"/>
      <c r="BO817" s="65"/>
      <c r="BP817" s="65"/>
      <c r="BQ817" s="65"/>
      <c r="BR817" s="65"/>
      <c r="BS817" s="65"/>
      <c r="BT817" s="65"/>
      <c r="BU817" s="55" t="str">
        <f>IF(AND($D817 &lt;&gt; "", $D817 &lt;&gt; $E817, $F817 &lt;&gt; "x.x.x.x.x.x.x"), VLOOKUP($E817, Parameter!$E$3:$N$5000, 9, FALSE), "")</f>
        <v/>
      </c>
      <c r="BV817" s="55" t="str">
        <f>IF(AND($D817 &lt;&gt; "", $D817 &lt;&gt; $E817, $F817 &lt;&gt; "x.x.x.x.x.x.x"), VLOOKUP($E817, Parameter!$E$3:$N$5000, 10, FALSE), "")</f>
        <v/>
      </c>
      <c r="BW817" s="55" t="str">
        <f>IF(AND($D817 &lt;&gt; "", $D817 &lt;&gt; $E817, $F817 &lt;&gt; "x.x.x.x.x.x.x"), VLOOKUP($C817, Parameter!$A$4:$L$5000, 3, FALSE), "")</f>
        <v/>
      </c>
      <c r="BX817" s="55" t="str">
        <f>IF(AND($D817 &lt;&gt; "", $D817 &lt;&gt; $E817, $F817 &lt;&gt; "x.x.x.x.x.x.x"), VLOOKUP($C817, Parameter!$A$4:$L$5000, 4, FALSE), "")</f>
        <v/>
      </c>
      <c r="BY817" s="56">
        <f t="shared" si="340"/>
        <v>0</v>
      </c>
      <c r="BZ817" s="55" t="str">
        <f t="shared" si="341"/>
        <v>Intra</v>
      </c>
      <c r="CA817" s="55" t="str">
        <f>IF($BZ817="Ekstra", Parameter3!$B$2, "")</f>
        <v/>
      </c>
      <c r="CB817" s="55" t="str">
        <f>IF($BZ817="Ekstra", Parameter3!$C$2, "")</f>
        <v/>
      </c>
      <c r="CC817" s="55" t="str">
        <f>IF($BZ817="Ekstra", VLOOKUP($E817, Parameter!$E$3:$N$5000, 9, FALSE), "")</f>
        <v/>
      </c>
      <c r="CD817" s="55" t="str">
        <f>IF($BZ817="Ekstra", VLOOKUP($E817, Parameter!$E$3:$N$5000, 10, FALSE), "")</f>
        <v/>
      </c>
      <c r="CE817" s="56">
        <f t="shared" si="342"/>
        <v>0</v>
      </c>
      <c r="CF817" s="55" t="str">
        <f t="shared" si="353"/>
        <v/>
      </c>
      <c r="CG817" s="55" t="str">
        <f t="shared" si="353"/>
        <v/>
      </c>
      <c r="CH817" s="55" t="str">
        <f t="shared" si="343"/>
        <v/>
      </c>
      <c r="CI817" s="55" t="str">
        <f>IF($F817="x.x.x.x.x.x.x", VLOOKUP($C817, Parameter!$A$4:$L$5000, 4, FALSE), "")</f>
        <v/>
      </c>
      <c r="CJ817" s="56">
        <f t="shared" si="344"/>
        <v>0</v>
      </c>
      <c r="CM817" s="4" t="str">
        <f t="shared" si="345"/>
        <v>...-...-.....</v>
      </c>
      <c r="CN817" s="57">
        <f t="shared" si="346"/>
        <v>0</v>
      </c>
      <c r="CO817" s="58">
        <f t="shared" si="347"/>
        <v>0</v>
      </c>
      <c r="CP817" s="4" t="str">
        <f t="shared" si="348"/>
        <v/>
      </c>
      <c r="CQ817" s="4" t="b">
        <f t="shared" si="349"/>
        <v>0</v>
      </c>
      <c r="CR817" s="4" t="str">
        <f t="shared" si="350"/>
        <v/>
      </c>
      <c r="CS817" s="4" t="str">
        <f t="shared" si="351"/>
        <v/>
      </c>
      <c r="CT817" s="91" t="b">
        <f t="shared" si="328"/>
        <v>0</v>
      </c>
    </row>
    <row r="818" spans="1:98" s="4" customFormat="1" x14ac:dyDescent="0.25">
      <c r="A818" s="50" t="str">
        <f t="shared" si="329"/>
        <v>...</v>
      </c>
      <c r="B818" s="50" t="str">
        <f t="shared" si="330"/>
        <v>...</v>
      </c>
      <c r="C818" s="50" t="str">
        <f t="shared" si="331"/>
        <v>.....</v>
      </c>
      <c r="D818" s="50" t="str">
        <f>IF($C818=".....","",_xlfn.IFNA(VLOOKUP($C818, Parameter!$A$4:$L$5000, 3, FALSE), ""))</f>
        <v/>
      </c>
      <c r="E818" s="50" t="str">
        <f t="shared" si="332"/>
        <v>.....</v>
      </c>
      <c r="F818" s="50" t="str">
        <f t="shared" si="333"/>
        <v>......</v>
      </c>
      <c r="G818" s="50" t="str">
        <f t="shared" si="334"/>
        <v>...</v>
      </c>
      <c r="H818" s="40">
        <f>IF(E818=".....", 0, _xlfn.IFNA(VLOOKUP($E818, Parameter2!$A$2:$C$5000, 3, FALSE), 0))</f>
        <v>0</v>
      </c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18" t="str">
        <f>IF(C818=".....","",_xlfn.IFNA(VLOOKUP($C818, Parameter!$A$4:$B$5000, 2, FALSE), "Kode belanja salah :("))</f>
        <v/>
      </c>
      <c r="X818" s="35"/>
      <c r="Y818" s="121"/>
      <c r="Z818" s="17"/>
      <c r="AA818" s="20"/>
      <c r="AB818" s="41" t="str">
        <f>IF($C818=".....","",VLOOKUP($C818, Parameter!$A$4:$L$5000, 6, FALSE))</f>
        <v/>
      </c>
      <c r="AC818" s="41" t="str">
        <f>IF($C818=".....","",VLOOKUP($C818, Parameter!$A$4:$L$5000, 7, FALSE))</f>
        <v/>
      </c>
      <c r="AD818" s="41" t="str">
        <f>IF($C818=".....","",VLOOKUP($C818, Parameter!$A$4:$L$5000, 8, FALSE))</f>
        <v/>
      </c>
      <c r="AE818" s="41" t="str">
        <f>IF($C818=".....","",VLOOKUP($C818, Parameter!$A$4:$L$5000, 9, FALSE))</f>
        <v/>
      </c>
      <c r="AF818" s="41" t="str">
        <f>IF($C818=".....","",VLOOKUP($C818, Parameter!$A$4:$L$5000, 10, FALSE))</f>
        <v/>
      </c>
      <c r="AG818" s="41" t="str">
        <f>IF($C818=".....","",VLOOKUP($C818, Parameter!$A$4:$L$5000, 11, FALSE))</f>
        <v/>
      </c>
      <c r="AH818" s="41" t="str">
        <f>IF($C818="..0.0.0.000","",_xlfn.IFNA(VLOOKUP($C818, Parameter!$A$4:$L$5000, 12, FALSE), ""))</f>
        <v/>
      </c>
      <c r="AI818" s="39"/>
      <c r="AJ818" s="39"/>
      <c r="AK818" s="39"/>
      <c r="AL818" s="39"/>
      <c r="AM818" s="39"/>
      <c r="AN818" s="39"/>
      <c r="AO818" s="39"/>
      <c r="AP818" s="41" t="str">
        <f>IF(F818="......", "", _xlfn.IFNA(VLOOKUP(F818, Parameter2!$D$2:$E$15000, 2, FALSE), "Kode aset salah :("))</f>
        <v/>
      </c>
      <c r="AQ818" s="39"/>
      <c r="AR818" s="51"/>
      <c r="AS818" s="52"/>
      <c r="AT818" s="53">
        <f t="shared" si="335"/>
        <v>0</v>
      </c>
      <c r="AU818" s="39" t="str">
        <f t="shared" si="336"/>
        <v/>
      </c>
      <c r="AV818" s="39" t="str">
        <f t="shared" si="337"/>
        <v/>
      </c>
      <c r="AW818" s="39" t="str">
        <f t="shared" si="338"/>
        <v/>
      </c>
      <c r="AX818" s="39" t="str">
        <f t="shared" si="339"/>
        <v/>
      </c>
      <c r="AY818" s="41" t="str">
        <f>IF(G818="...", "", VLOOKUP(G818, UPB!$A$3:$B$5000, 2, FALSE))</f>
        <v/>
      </c>
      <c r="AZ818" s="84"/>
      <c r="BA818" s="76"/>
      <c r="BB818" s="65"/>
      <c r="BC818" s="65"/>
      <c r="BD818" s="54"/>
      <c r="BE818" s="65"/>
      <c r="BF818" s="65"/>
      <c r="BG818" s="65"/>
      <c r="BH818" s="65"/>
      <c r="BI818" s="65"/>
      <c r="BJ818" s="65"/>
      <c r="BK818" s="65"/>
      <c r="BL818" s="65"/>
      <c r="BM818" s="65"/>
      <c r="BN818" s="70"/>
      <c r="BO818" s="65"/>
      <c r="BP818" s="65"/>
      <c r="BQ818" s="65"/>
      <c r="BR818" s="65"/>
      <c r="BS818" s="65"/>
      <c r="BT818" s="65"/>
      <c r="BU818" s="55" t="str">
        <f>IF(AND($D818 &lt;&gt; "", $D818 &lt;&gt; $E818, $F818 &lt;&gt; "x.x.x.x.x.x.x"), VLOOKUP($E818, Parameter!$E$3:$N$5000, 9, FALSE), "")</f>
        <v/>
      </c>
      <c r="BV818" s="55" t="str">
        <f>IF(AND($D818 &lt;&gt; "", $D818 &lt;&gt; $E818, $F818 &lt;&gt; "x.x.x.x.x.x.x"), VLOOKUP($E818, Parameter!$E$3:$N$5000, 10, FALSE), "")</f>
        <v/>
      </c>
      <c r="BW818" s="55" t="str">
        <f>IF(AND($D818 &lt;&gt; "", $D818 &lt;&gt; $E818, $F818 &lt;&gt; "x.x.x.x.x.x.x"), VLOOKUP($C818, Parameter!$A$4:$L$5000, 3, FALSE), "")</f>
        <v/>
      </c>
      <c r="BX818" s="55" t="str">
        <f>IF(AND($D818 &lt;&gt; "", $D818 &lt;&gt; $E818, $F818 &lt;&gt; "x.x.x.x.x.x.x"), VLOOKUP($C818, Parameter!$A$4:$L$5000, 4, FALSE), "")</f>
        <v/>
      </c>
      <c r="BY818" s="56">
        <f t="shared" si="340"/>
        <v>0</v>
      </c>
      <c r="BZ818" s="55" t="str">
        <f t="shared" si="341"/>
        <v>Intra</v>
      </c>
      <c r="CA818" s="55" t="str">
        <f>IF($BZ818="Ekstra", Parameter3!$B$2, "")</f>
        <v/>
      </c>
      <c r="CB818" s="55" t="str">
        <f>IF($BZ818="Ekstra", Parameter3!$C$2, "")</f>
        <v/>
      </c>
      <c r="CC818" s="55" t="str">
        <f>IF($BZ818="Ekstra", VLOOKUP($E818, Parameter!$E$3:$N$5000, 9, FALSE), "")</f>
        <v/>
      </c>
      <c r="CD818" s="55" t="str">
        <f>IF($BZ818="Ekstra", VLOOKUP($E818, Parameter!$E$3:$N$5000, 10, FALSE), "")</f>
        <v/>
      </c>
      <c r="CE818" s="56">
        <f t="shared" si="342"/>
        <v>0</v>
      </c>
      <c r="CF818" s="55" t="str">
        <f t="shared" si="353"/>
        <v/>
      </c>
      <c r="CG818" s="55" t="str">
        <f t="shared" si="353"/>
        <v/>
      </c>
      <c r="CH818" s="55" t="str">
        <f t="shared" si="343"/>
        <v/>
      </c>
      <c r="CI818" s="55" t="str">
        <f>IF($F818="x.x.x.x.x.x.x", VLOOKUP($C818, Parameter!$A$4:$L$5000, 4, FALSE), "")</f>
        <v/>
      </c>
      <c r="CJ818" s="56">
        <f t="shared" si="344"/>
        <v>0</v>
      </c>
      <c r="CM818" s="4" t="str">
        <f t="shared" si="345"/>
        <v>...-...-.....</v>
      </c>
      <c r="CN818" s="57">
        <f t="shared" si="346"/>
        <v>0</v>
      </c>
      <c r="CO818" s="58">
        <f t="shared" si="347"/>
        <v>0</v>
      </c>
      <c r="CP818" s="4" t="str">
        <f t="shared" si="348"/>
        <v/>
      </c>
      <c r="CQ818" s="4" t="b">
        <f t="shared" si="349"/>
        <v>0</v>
      </c>
      <c r="CR818" s="4" t="str">
        <f t="shared" si="350"/>
        <v/>
      </c>
      <c r="CS818" s="4" t="str">
        <f t="shared" si="351"/>
        <v/>
      </c>
      <c r="CT818" s="91" t="b">
        <f t="shared" si="328"/>
        <v>0</v>
      </c>
    </row>
    <row r="819" spans="1:98" s="4" customFormat="1" x14ac:dyDescent="0.25">
      <c r="A819" s="50" t="str">
        <f t="shared" si="329"/>
        <v>...</v>
      </c>
      <c r="B819" s="50" t="str">
        <f t="shared" si="330"/>
        <v>...</v>
      </c>
      <c r="C819" s="50" t="str">
        <f t="shared" si="331"/>
        <v>.....</v>
      </c>
      <c r="D819" s="50" t="str">
        <f>IF($C819=".....","",_xlfn.IFNA(VLOOKUP($C819, Parameter!$A$4:$L$5000, 3, FALSE), ""))</f>
        <v/>
      </c>
      <c r="E819" s="50" t="str">
        <f t="shared" si="332"/>
        <v>.....</v>
      </c>
      <c r="F819" s="50" t="str">
        <f t="shared" si="333"/>
        <v>......</v>
      </c>
      <c r="G819" s="50" t="str">
        <f t="shared" si="334"/>
        <v>...</v>
      </c>
      <c r="H819" s="40">
        <f>IF(E819=".....", 0, _xlfn.IFNA(VLOOKUP($E819, Parameter2!$A$2:$C$5000, 3, FALSE), 0))</f>
        <v>0</v>
      </c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18" t="str">
        <f>IF(C819=".....","",_xlfn.IFNA(VLOOKUP($C819, Parameter!$A$4:$B$5000, 2, FALSE), "Kode belanja salah :("))</f>
        <v/>
      </c>
      <c r="X819" s="35"/>
      <c r="Y819" s="121"/>
      <c r="Z819" s="17"/>
      <c r="AA819" s="20"/>
      <c r="AB819" s="41" t="str">
        <f>IF($C819=".....","",VLOOKUP($C819, Parameter!$A$4:$L$5000, 6, FALSE))</f>
        <v/>
      </c>
      <c r="AC819" s="41" t="str">
        <f>IF($C819=".....","",VLOOKUP($C819, Parameter!$A$4:$L$5000, 7, FALSE))</f>
        <v/>
      </c>
      <c r="AD819" s="41" t="str">
        <f>IF($C819=".....","",VLOOKUP($C819, Parameter!$A$4:$L$5000, 8, FALSE))</f>
        <v/>
      </c>
      <c r="AE819" s="41" t="str">
        <f>IF($C819=".....","",VLOOKUP($C819, Parameter!$A$4:$L$5000, 9, FALSE))</f>
        <v/>
      </c>
      <c r="AF819" s="41" t="str">
        <f>IF($C819=".....","",VLOOKUP($C819, Parameter!$A$4:$L$5000, 10, FALSE))</f>
        <v/>
      </c>
      <c r="AG819" s="41" t="str">
        <f>IF($C819=".....","",VLOOKUP($C819, Parameter!$A$4:$L$5000, 11, FALSE))</f>
        <v/>
      </c>
      <c r="AH819" s="41" t="str">
        <f>IF($C819="..0.0.0.000","",_xlfn.IFNA(VLOOKUP($C819, Parameter!$A$4:$L$5000, 12, FALSE), ""))</f>
        <v/>
      </c>
      <c r="AI819" s="39"/>
      <c r="AJ819" s="39"/>
      <c r="AK819" s="39"/>
      <c r="AL819" s="39"/>
      <c r="AM819" s="39"/>
      <c r="AN819" s="39"/>
      <c r="AO819" s="39"/>
      <c r="AP819" s="41" t="str">
        <f>IF(F819="......", "", _xlfn.IFNA(VLOOKUP(F819, Parameter2!$D$2:$E$15000, 2, FALSE), "Kode aset salah :("))</f>
        <v/>
      </c>
      <c r="AQ819" s="39"/>
      <c r="AR819" s="51"/>
      <c r="AS819" s="52"/>
      <c r="AT819" s="53">
        <f t="shared" si="335"/>
        <v>0</v>
      </c>
      <c r="AU819" s="39" t="str">
        <f t="shared" si="336"/>
        <v/>
      </c>
      <c r="AV819" s="39" t="str">
        <f t="shared" si="337"/>
        <v/>
      </c>
      <c r="AW819" s="39" t="str">
        <f t="shared" si="338"/>
        <v/>
      </c>
      <c r="AX819" s="39" t="str">
        <f t="shared" si="339"/>
        <v/>
      </c>
      <c r="AY819" s="41" t="str">
        <f>IF(G819="...", "", VLOOKUP(G819, UPB!$A$3:$B$5000, 2, FALSE))</f>
        <v/>
      </c>
      <c r="AZ819" s="84"/>
      <c r="BA819" s="76"/>
      <c r="BB819" s="65"/>
      <c r="BC819" s="65"/>
      <c r="BD819" s="54"/>
      <c r="BE819" s="65"/>
      <c r="BF819" s="65"/>
      <c r="BG819" s="65"/>
      <c r="BH819" s="65"/>
      <c r="BI819" s="65"/>
      <c r="BJ819" s="65"/>
      <c r="BK819" s="65"/>
      <c r="BL819" s="65"/>
      <c r="BM819" s="65"/>
      <c r="BN819" s="70"/>
      <c r="BO819" s="65"/>
      <c r="BP819" s="65"/>
      <c r="BQ819" s="65"/>
      <c r="BR819" s="65"/>
      <c r="BS819" s="65"/>
      <c r="BT819" s="65"/>
      <c r="BU819" s="55" t="str">
        <f>IF(AND($D819 &lt;&gt; "", $D819 &lt;&gt; $E819, $F819 &lt;&gt; "x.x.x.x.x.x.x"), VLOOKUP($E819, Parameter!$E$3:$N$5000, 9, FALSE), "")</f>
        <v/>
      </c>
      <c r="BV819" s="55" t="str">
        <f>IF(AND($D819 &lt;&gt; "", $D819 &lt;&gt; $E819, $F819 &lt;&gt; "x.x.x.x.x.x.x"), VLOOKUP($E819, Parameter!$E$3:$N$5000, 10, FALSE), "")</f>
        <v/>
      </c>
      <c r="BW819" s="55" t="str">
        <f>IF(AND($D819 &lt;&gt; "", $D819 &lt;&gt; $E819, $F819 &lt;&gt; "x.x.x.x.x.x.x"), VLOOKUP($C819, Parameter!$A$4:$L$5000, 3, FALSE), "")</f>
        <v/>
      </c>
      <c r="BX819" s="55" t="str">
        <f>IF(AND($D819 &lt;&gt; "", $D819 &lt;&gt; $E819, $F819 &lt;&gt; "x.x.x.x.x.x.x"), VLOOKUP($C819, Parameter!$A$4:$L$5000, 4, FALSE), "")</f>
        <v/>
      </c>
      <c r="BY819" s="56">
        <f t="shared" si="340"/>
        <v>0</v>
      </c>
      <c r="BZ819" s="55" t="str">
        <f t="shared" si="341"/>
        <v>Intra</v>
      </c>
      <c r="CA819" s="55" t="str">
        <f>IF($BZ819="Ekstra", Parameter3!$B$2, "")</f>
        <v/>
      </c>
      <c r="CB819" s="55" t="str">
        <f>IF($BZ819="Ekstra", Parameter3!$C$2, "")</f>
        <v/>
      </c>
      <c r="CC819" s="55" t="str">
        <f>IF($BZ819="Ekstra", VLOOKUP($E819, Parameter!$E$3:$N$5000, 9, FALSE), "")</f>
        <v/>
      </c>
      <c r="CD819" s="55" t="str">
        <f>IF($BZ819="Ekstra", VLOOKUP($E819, Parameter!$E$3:$N$5000, 10, FALSE), "")</f>
        <v/>
      </c>
      <c r="CE819" s="56">
        <f t="shared" si="342"/>
        <v>0</v>
      </c>
      <c r="CF819" s="55" t="str">
        <f t="shared" si="353"/>
        <v/>
      </c>
      <c r="CG819" s="55" t="str">
        <f t="shared" si="353"/>
        <v/>
      </c>
      <c r="CH819" s="55" t="str">
        <f t="shared" si="343"/>
        <v/>
      </c>
      <c r="CI819" s="55" t="str">
        <f>IF($F819="x.x.x.x.x.x.x", VLOOKUP($C819, Parameter!$A$4:$L$5000, 4, FALSE), "")</f>
        <v/>
      </c>
      <c r="CJ819" s="56">
        <f t="shared" si="344"/>
        <v>0</v>
      </c>
      <c r="CM819" s="4" t="str">
        <f t="shared" si="345"/>
        <v>...-...-.....</v>
      </c>
      <c r="CN819" s="57">
        <f t="shared" si="346"/>
        <v>0</v>
      </c>
      <c r="CO819" s="58">
        <f t="shared" si="347"/>
        <v>0</v>
      </c>
      <c r="CP819" s="4" t="str">
        <f t="shared" si="348"/>
        <v/>
      </c>
      <c r="CQ819" s="4" t="b">
        <f t="shared" si="349"/>
        <v>0</v>
      </c>
      <c r="CR819" s="4" t="str">
        <f t="shared" si="350"/>
        <v/>
      </c>
      <c r="CS819" s="4" t="str">
        <f t="shared" si="351"/>
        <v/>
      </c>
      <c r="CT819" s="91" t="b">
        <f t="shared" si="328"/>
        <v>0</v>
      </c>
    </row>
    <row r="820" spans="1:98" s="4" customFormat="1" x14ac:dyDescent="0.25">
      <c r="A820" s="50" t="str">
        <f t="shared" si="329"/>
        <v>...</v>
      </c>
      <c r="B820" s="50" t="str">
        <f t="shared" si="330"/>
        <v>...</v>
      </c>
      <c r="C820" s="50" t="str">
        <f t="shared" si="331"/>
        <v>.....</v>
      </c>
      <c r="D820" s="50" t="str">
        <f>IF($C820=".....","",_xlfn.IFNA(VLOOKUP($C820, Parameter!$A$4:$L$5000, 3, FALSE), ""))</f>
        <v/>
      </c>
      <c r="E820" s="50" t="str">
        <f t="shared" si="332"/>
        <v>.....</v>
      </c>
      <c r="F820" s="50" t="str">
        <f t="shared" si="333"/>
        <v>......</v>
      </c>
      <c r="G820" s="50" t="str">
        <f t="shared" si="334"/>
        <v>...</v>
      </c>
      <c r="H820" s="40">
        <f>IF(E820=".....", 0, _xlfn.IFNA(VLOOKUP($E820, Parameter2!$A$2:$C$5000, 3, FALSE), 0))</f>
        <v>0</v>
      </c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18" t="str">
        <f>IF(C820=".....","",_xlfn.IFNA(VLOOKUP($C820, Parameter!$A$4:$B$5000, 2, FALSE), "Kode belanja salah :("))</f>
        <v/>
      </c>
      <c r="X820" s="35"/>
      <c r="Y820" s="121"/>
      <c r="Z820" s="17"/>
      <c r="AA820" s="20"/>
      <c r="AB820" s="41" t="str">
        <f>IF($C820=".....","",VLOOKUP($C820, Parameter!$A$4:$L$5000, 6, FALSE))</f>
        <v/>
      </c>
      <c r="AC820" s="41" t="str">
        <f>IF($C820=".....","",VLOOKUP($C820, Parameter!$A$4:$L$5000, 7, FALSE))</f>
        <v/>
      </c>
      <c r="AD820" s="41" t="str">
        <f>IF($C820=".....","",VLOOKUP($C820, Parameter!$A$4:$L$5000, 8, FALSE))</f>
        <v/>
      </c>
      <c r="AE820" s="41" t="str">
        <f>IF($C820=".....","",VLOOKUP($C820, Parameter!$A$4:$L$5000, 9, FALSE))</f>
        <v/>
      </c>
      <c r="AF820" s="41" t="str">
        <f>IF($C820=".....","",VLOOKUP($C820, Parameter!$A$4:$L$5000, 10, FALSE))</f>
        <v/>
      </c>
      <c r="AG820" s="41" t="str">
        <f>IF($C820=".....","",VLOOKUP($C820, Parameter!$A$4:$L$5000, 11, FALSE))</f>
        <v/>
      </c>
      <c r="AH820" s="41" t="str">
        <f>IF($C820="..0.0.0.000","",_xlfn.IFNA(VLOOKUP($C820, Parameter!$A$4:$L$5000, 12, FALSE), ""))</f>
        <v/>
      </c>
      <c r="AI820" s="39"/>
      <c r="AJ820" s="39"/>
      <c r="AK820" s="39"/>
      <c r="AL820" s="39"/>
      <c r="AM820" s="39"/>
      <c r="AN820" s="39"/>
      <c r="AO820" s="39"/>
      <c r="AP820" s="41" t="str">
        <f>IF(F820="......", "", _xlfn.IFNA(VLOOKUP(F820, Parameter2!$D$2:$E$15000, 2, FALSE), "Kode aset salah :("))</f>
        <v/>
      </c>
      <c r="AQ820" s="39"/>
      <c r="AR820" s="51"/>
      <c r="AS820" s="52"/>
      <c r="AT820" s="53">
        <f t="shared" si="335"/>
        <v>0</v>
      </c>
      <c r="AU820" s="39" t="str">
        <f t="shared" si="336"/>
        <v/>
      </c>
      <c r="AV820" s="39" t="str">
        <f t="shared" si="337"/>
        <v/>
      </c>
      <c r="AW820" s="39" t="str">
        <f t="shared" si="338"/>
        <v/>
      </c>
      <c r="AX820" s="39" t="str">
        <f t="shared" si="339"/>
        <v/>
      </c>
      <c r="AY820" s="41" t="str">
        <f>IF(G820="...", "", VLOOKUP(G820, UPB!$A$3:$B$5000, 2, FALSE))</f>
        <v/>
      </c>
      <c r="AZ820" s="84"/>
      <c r="BA820" s="76"/>
      <c r="BB820" s="65"/>
      <c r="BC820" s="65"/>
      <c r="BD820" s="54"/>
      <c r="BE820" s="65"/>
      <c r="BF820" s="65"/>
      <c r="BG820" s="65"/>
      <c r="BH820" s="65"/>
      <c r="BI820" s="65"/>
      <c r="BJ820" s="65"/>
      <c r="BK820" s="65"/>
      <c r="BL820" s="65"/>
      <c r="BM820" s="65"/>
      <c r="BN820" s="70"/>
      <c r="BO820" s="65"/>
      <c r="BP820" s="65"/>
      <c r="BQ820" s="65"/>
      <c r="BR820" s="65"/>
      <c r="BS820" s="65"/>
      <c r="BT820" s="65"/>
      <c r="BU820" s="55" t="str">
        <f>IF(AND($D820 &lt;&gt; "", $D820 &lt;&gt; $E820, $F820 &lt;&gt; "x.x.x.x.x.x.x"), VLOOKUP($E820, Parameter!$E$3:$N$5000, 9, FALSE), "")</f>
        <v/>
      </c>
      <c r="BV820" s="55" t="str">
        <f>IF(AND($D820 &lt;&gt; "", $D820 &lt;&gt; $E820, $F820 &lt;&gt; "x.x.x.x.x.x.x"), VLOOKUP($E820, Parameter!$E$3:$N$5000, 10, FALSE), "")</f>
        <v/>
      </c>
      <c r="BW820" s="55" t="str">
        <f>IF(AND($D820 &lt;&gt; "", $D820 &lt;&gt; $E820, $F820 &lt;&gt; "x.x.x.x.x.x.x"), VLOOKUP($C820, Parameter!$A$4:$L$5000, 3, FALSE), "")</f>
        <v/>
      </c>
      <c r="BX820" s="55" t="str">
        <f>IF(AND($D820 &lt;&gt; "", $D820 &lt;&gt; $E820, $F820 &lt;&gt; "x.x.x.x.x.x.x"), VLOOKUP($C820, Parameter!$A$4:$L$5000, 4, FALSE), "")</f>
        <v/>
      </c>
      <c r="BY820" s="56">
        <f t="shared" si="340"/>
        <v>0</v>
      </c>
      <c r="BZ820" s="55" t="str">
        <f t="shared" si="341"/>
        <v>Intra</v>
      </c>
      <c r="CA820" s="55" t="str">
        <f>IF($BZ820="Ekstra", Parameter3!$B$2, "")</f>
        <v/>
      </c>
      <c r="CB820" s="55" t="str">
        <f>IF($BZ820="Ekstra", Parameter3!$C$2, "")</f>
        <v/>
      </c>
      <c r="CC820" s="55" t="str">
        <f>IF($BZ820="Ekstra", VLOOKUP($E820, Parameter!$E$3:$N$5000, 9, FALSE), "")</f>
        <v/>
      </c>
      <c r="CD820" s="55" t="str">
        <f>IF($BZ820="Ekstra", VLOOKUP($E820, Parameter!$E$3:$N$5000, 10, FALSE), "")</f>
        <v/>
      </c>
      <c r="CE820" s="56">
        <f t="shared" si="342"/>
        <v>0</v>
      </c>
      <c r="CF820" s="55" t="str">
        <f t="shared" si="353"/>
        <v/>
      </c>
      <c r="CG820" s="55" t="str">
        <f t="shared" si="353"/>
        <v/>
      </c>
      <c r="CH820" s="55" t="str">
        <f t="shared" si="343"/>
        <v/>
      </c>
      <c r="CI820" s="55" t="str">
        <f>IF($F820="x.x.x.x.x.x.x", VLOOKUP($C820, Parameter!$A$4:$L$5000, 4, FALSE), "")</f>
        <v/>
      </c>
      <c r="CJ820" s="56">
        <f t="shared" si="344"/>
        <v>0</v>
      </c>
      <c r="CM820" s="4" t="str">
        <f t="shared" si="345"/>
        <v>...-...-.....</v>
      </c>
      <c r="CN820" s="57">
        <f t="shared" si="346"/>
        <v>0</v>
      </c>
      <c r="CO820" s="58">
        <f t="shared" si="347"/>
        <v>0</v>
      </c>
      <c r="CP820" s="4" t="str">
        <f t="shared" si="348"/>
        <v/>
      </c>
      <c r="CQ820" s="4" t="b">
        <f t="shared" si="349"/>
        <v>0</v>
      </c>
      <c r="CR820" s="4" t="str">
        <f t="shared" si="350"/>
        <v/>
      </c>
      <c r="CS820" s="4" t="str">
        <f t="shared" si="351"/>
        <v/>
      </c>
      <c r="CT820" s="91" t="b">
        <f t="shared" si="328"/>
        <v>0</v>
      </c>
    </row>
    <row r="821" spans="1:98" s="4" customFormat="1" x14ac:dyDescent="0.25">
      <c r="A821" s="50" t="str">
        <f t="shared" si="329"/>
        <v>...</v>
      </c>
      <c r="B821" s="50" t="str">
        <f t="shared" si="330"/>
        <v>...</v>
      </c>
      <c r="C821" s="50" t="str">
        <f t="shared" si="331"/>
        <v>.....</v>
      </c>
      <c r="D821" s="50" t="str">
        <f>IF($C821=".....","",_xlfn.IFNA(VLOOKUP($C821, Parameter!$A$4:$L$5000, 3, FALSE), ""))</f>
        <v/>
      </c>
      <c r="E821" s="50" t="str">
        <f t="shared" si="332"/>
        <v>.....</v>
      </c>
      <c r="F821" s="50" t="str">
        <f t="shared" si="333"/>
        <v>......</v>
      </c>
      <c r="G821" s="50" t="str">
        <f t="shared" si="334"/>
        <v>...</v>
      </c>
      <c r="H821" s="40">
        <f>IF(E821=".....", 0, _xlfn.IFNA(VLOOKUP($E821, Parameter2!$A$2:$C$5000, 3, FALSE), 0))</f>
        <v>0</v>
      </c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18" t="str">
        <f>IF(C821=".....","",_xlfn.IFNA(VLOOKUP($C821, Parameter!$A$4:$B$5000, 2, FALSE), "Kode belanja salah :("))</f>
        <v/>
      </c>
      <c r="X821" s="35"/>
      <c r="Y821" s="121"/>
      <c r="Z821" s="17"/>
      <c r="AA821" s="20"/>
      <c r="AB821" s="41" t="str">
        <f>IF($C821=".....","",VLOOKUP($C821, Parameter!$A$4:$L$5000, 6, FALSE))</f>
        <v/>
      </c>
      <c r="AC821" s="41" t="str">
        <f>IF($C821=".....","",VLOOKUP($C821, Parameter!$A$4:$L$5000, 7, FALSE))</f>
        <v/>
      </c>
      <c r="AD821" s="41" t="str">
        <f>IF($C821=".....","",VLOOKUP($C821, Parameter!$A$4:$L$5000, 8, FALSE))</f>
        <v/>
      </c>
      <c r="AE821" s="41" t="str">
        <f>IF($C821=".....","",VLOOKUP($C821, Parameter!$A$4:$L$5000, 9, FALSE))</f>
        <v/>
      </c>
      <c r="AF821" s="41" t="str">
        <f>IF($C821=".....","",VLOOKUP($C821, Parameter!$A$4:$L$5000, 10, FALSE))</f>
        <v/>
      </c>
      <c r="AG821" s="41" t="str">
        <f>IF($C821=".....","",VLOOKUP($C821, Parameter!$A$4:$L$5000, 11, FALSE))</f>
        <v/>
      </c>
      <c r="AH821" s="41" t="str">
        <f>IF($C821="..0.0.0.000","",_xlfn.IFNA(VLOOKUP($C821, Parameter!$A$4:$L$5000, 12, FALSE), ""))</f>
        <v/>
      </c>
      <c r="AI821" s="39"/>
      <c r="AJ821" s="39"/>
      <c r="AK821" s="39"/>
      <c r="AL821" s="39"/>
      <c r="AM821" s="39"/>
      <c r="AN821" s="39"/>
      <c r="AO821" s="39"/>
      <c r="AP821" s="41" t="str">
        <f>IF(F821="......", "", _xlfn.IFNA(VLOOKUP(F821, Parameter2!$D$2:$E$15000, 2, FALSE), "Kode aset salah :("))</f>
        <v/>
      </c>
      <c r="AQ821" s="39"/>
      <c r="AR821" s="51"/>
      <c r="AS821" s="52"/>
      <c r="AT821" s="53">
        <f t="shared" si="335"/>
        <v>0</v>
      </c>
      <c r="AU821" s="39" t="str">
        <f t="shared" si="336"/>
        <v/>
      </c>
      <c r="AV821" s="39" t="str">
        <f t="shared" si="337"/>
        <v/>
      </c>
      <c r="AW821" s="39" t="str">
        <f t="shared" si="338"/>
        <v/>
      </c>
      <c r="AX821" s="39" t="str">
        <f t="shared" si="339"/>
        <v/>
      </c>
      <c r="AY821" s="41" t="str">
        <f>IF(G821="...", "", VLOOKUP(G821, UPB!$A$3:$B$5000, 2, FALSE))</f>
        <v/>
      </c>
      <c r="AZ821" s="84"/>
      <c r="BA821" s="76"/>
      <c r="BB821" s="65"/>
      <c r="BC821" s="65"/>
      <c r="BD821" s="54"/>
      <c r="BE821" s="65"/>
      <c r="BF821" s="65"/>
      <c r="BG821" s="65"/>
      <c r="BH821" s="65"/>
      <c r="BI821" s="65"/>
      <c r="BJ821" s="65"/>
      <c r="BK821" s="65"/>
      <c r="BL821" s="65"/>
      <c r="BM821" s="65"/>
      <c r="BN821" s="70"/>
      <c r="BO821" s="65"/>
      <c r="BP821" s="65"/>
      <c r="BQ821" s="65"/>
      <c r="BR821" s="65"/>
      <c r="BS821" s="65"/>
      <c r="BT821" s="65"/>
      <c r="BU821" s="55" t="str">
        <f>IF(AND($D821 &lt;&gt; "", $D821 &lt;&gt; $E821, $F821 &lt;&gt; "x.x.x.x.x.x.x"), VLOOKUP($E821, Parameter!$E$3:$N$5000, 9, FALSE), "")</f>
        <v/>
      </c>
      <c r="BV821" s="55" t="str">
        <f>IF(AND($D821 &lt;&gt; "", $D821 &lt;&gt; $E821, $F821 &lt;&gt; "x.x.x.x.x.x.x"), VLOOKUP($E821, Parameter!$E$3:$N$5000, 10, FALSE), "")</f>
        <v/>
      </c>
      <c r="BW821" s="55" t="str">
        <f>IF(AND($D821 &lt;&gt; "", $D821 &lt;&gt; $E821, $F821 &lt;&gt; "x.x.x.x.x.x.x"), VLOOKUP($C821, Parameter!$A$4:$L$5000, 3, FALSE), "")</f>
        <v/>
      </c>
      <c r="BX821" s="55" t="str">
        <f>IF(AND($D821 &lt;&gt; "", $D821 &lt;&gt; $E821, $F821 &lt;&gt; "x.x.x.x.x.x.x"), VLOOKUP($C821, Parameter!$A$4:$L$5000, 4, FALSE), "")</f>
        <v/>
      </c>
      <c r="BY821" s="56">
        <f t="shared" si="340"/>
        <v>0</v>
      </c>
      <c r="BZ821" s="55" t="str">
        <f t="shared" si="341"/>
        <v>Intra</v>
      </c>
      <c r="CA821" s="55" t="str">
        <f>IF($BZ821="Ekstra", Parameter3!$B$2, "")</f>
        <v/>
      </c>
      <c r="CB821" s="55" t="str">
        <f>IF($BZ821="Ekstra", Parameter3!$C$2, "")</f>
        <v/>
      </c>
      <c r="CC821" s="55" t="str">
        <f>IF($BZ821="Ekstra", VLOOKUP($E821, Parameter!$E$3:$N$5000, 9, FALSE), "")</f>
        <v/>
      </c>
      <c r="CD821" s="55" t="str">
        <f>IF($BZ821="Ekstra", VLOOKUP($E821, Parameter!$E$3:$N$5000, 10, FALSE), "")</f>
        <v/>
      </c>
      <c r="CE821" s="56">
        <f t="shared" si="342"/>
        <v>0</v>
      </c>
      <c r="CF821" s="55" t="str">
        <f t="shared" si="353"/>
        <v/>
      </c>
      <c r="CG821" s="55" t="str">
        <f t="shared" si="353"/>
        <v/>
      </c>
      <c r="CH821" s="55" t="str">
        <f t="shared" si="343"/>
        <v/>
      </c>
      <c r="CI821" s="55" t="str">
        <f>IF($F821="x.x.x.x.x.x.x", VLOOKUP($C821, Parameter!$A$4:$L$5000, 4, FALSE), "")</f>
        <v/>
      </c>
      <c r="CJ821" s="56">
        <f t="shared" si="344"/>
        <v>0</v>
      </c>
      <c r="CM821" s="4" t="str">
        <f t="shared" si="345"/>
        <v>...-...-.....</v>
      </c>
      <c r="CN821" s="57">
        <f t="shared" si="346"/>
        <v>0</v>
      </c>
      <c r="CO821" s="58">
        <f t="shared" si="347"/>
        <v>0</v>
      </c>
      <c r="CP821" s="4" t="str">
        <f t="shared" si="348"/>
        <v/>
      </c>
      <c r="CQ821" s="4" t="b">
        <f t="shared" si="349"/>
        <v>0</v>
      </c>
      <c r="CR821" s="4" t="str">
        <f t="shared" si="350"/>
        <v/>
      </c>
      <c r="CS821" s="4" t="str">
        <f t="shared" si="351"/>
        <v/>
      </c>
      <c r="CT821" s="91" t="b">
        <f t="shared" si="328"/>
        <v>0</v>
      </c>
    </row>
    <row r="822" spans="1:98" s="4" customFormat="1" x14ac:dyDescent="0.25">
      <c r="A822" s="50" t="str">
        <f t="shared" si="329"/>
        <v>...</v>
      </c>
      <c r="B822" s="50" t="str">
        <f t="shared" si="330"/>
        <v>...</v>
      </c>
      <c r="C822" s="50" t="str">
        <f t="shared" si="331"/>
        <v>.....</v>
      </c>
      <c r="D822" s="50" t="str">
        <f>IF($C822=".....","",_xlfn.IFNA(VLOOKUP($C822, Parameter!$A$4:$L$5000, 3, FALSE), ""))</f>
        <v/>
      </c>
      <c r="E822" s="50" t="str">
        <f t="shared" si="332"/>
        <v>.....</v>
      </c>
      <c r="F822" s="50" t="str">
        <f t="shared" si="333"/>
        <v>......</v>
      </c>
      <c r="G822" s="50" t="str">
        <f t="shared" si="334"/>
        <v>...</v>
      </c>
      <c r="H822" s="40">
        <f>IF(E822=".....", 0, _xlfn.IFNA(VLOOKUP($E822, Parameter2!$A$2:$C$5000, 3, FALSE), 0))</f>
        <v>0</v>
      </c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18" t="str">
        <f>IF(C822=".....","",_xlfn.IFNA(VLOOKUP($C822, Parameter!$A$4:$B$5000, 2, FALSE), "Kode belanja salah :("))</f>
        <v/>
      </c>
      <c r="X822" s="35"/>
      <c r="Y822" s="121"/>
      <c r="Z822" s="17"/>
      <c r="AA822" s="20"/>
      <c r="AB822" s="41" t="str">
        <f>IF($C822=".....","",VLOOKUP($C822, Parameter!$A$4:$L$5000, 6, FALSE))</f>
        <v/>
      </c>
      <c r="AC822" s="41" t="str">
        <f>IF($C822=".....","",VLOOKUP($C822, Parameter!$A$4:$L$5000, 7, FALSE))</f>
        <v/>
      </c>
      <c r="AD822" s="41" t="str">
        <f>IF($C822=".....","",VLOOKUP($C822, Parameter!$A$4:$L$5000, 8, FALSE))</f>
        <v/>
      </c>
      <c r="AE822" s="41" t="str">
        <f>IF($C822=".....","",VLOOKUP($C822, Parameter!$A$4:$L$5000, 9, FALSE))</f>
        <v/>
      </c>
      <c r="AF822" s="41" t="str">
        <f>IF($C822=".....","",VLOOKUP($C822, Parameter!$A$4:$L$5000, 10, FALSE))</f>
        <v/>
      </c>
      <c r="AG822" s="41" t="str">
        <f>IF($C822=".....","",VLOOKUP($C822, Parameter!$A$4:$L$5000, 11, FALSE))</f>
        <v/>
      </c>
      <c r="AH822" s="41" t="str">
        <f>IF($C822="..0.0.0.000","",_xlfn.IFNA(VLOOKUP($C822, Parameter!$A$4:$L$5000, 12, FALSE), ""))</f>
        <v/>
      </c>
      <c r="AI822" s="39"/>
      <c r="AJ822" s="39"/>
      <c r="AK822" s="39"/>
      <c r="AL822" s="39"/>
      <c r="AM822" s="39"/>
      <c r="AN822" s="39"/>
      <c r="AO822" s="39"/>
      <c r="AP822" s="41" t="str">
        <f>IF(F822="......", "", _xlfn.IFNA(VLOOKUP(F822, Parameter2!$D$2:$E$15000, 2, FALSE), "Kode aset salah :("))</f>
        <v/>
      </c>
      <c r="AQ822" s="39"/>
      <c r="AR822" s="51"/>
      <c r="AS822" s="52"/>
      <c r="AT822" s="53">
        <f t="shared" si="335"/>
        <v>0</v>
      </c>
      <c r="AU822" s="39" t="str">
        <f t="shared" si="336"/>
        <v/>
      </c>
      <c r="AV822" s="39" t="str">
        <f t="shared" si="337"/>
        <v/>
      </c>
      <c r="AW822" s="39" t="str">
        <f t="shared" si="338"/>
        <v/>
      </c>
      <c r="AX822" s="39" t="str">
        <f t="shared" si="339"/>
        <v/>
      </c>
      <c r="AY822" s="41" t="str">
        <f>IF(G822="...", "", VLOOKUP(G822, UPB!$A$3:$B$5000, 2, FALSE))</f>
        <v/>
      </c>
      <c r="AZ822" s="84"/>
      <c r="BA822" s="76"/>
      <c r="BB822" s="65"/>
      <c r="BC822" s="65"/>
      <c r="BD822" s="54"/>
      <c r="BE822" s="65"/>
      <c r="BF822" s="65"/>
      <c r="BG822" s="65"/>
      <c r="BH822" s="65"/>
      <c r="BI822" s="65"/>
      <c r="BJ822" s="65"/>
      <c r="BK822" s="65"/>
      <c r="BL822" s="65"/>
      <c r="BM822" s="65"/>
      <c r="BN822" s="70"/>
      <c r="BO822" s="65"/>
      <c r="BP822" s="65"/>
      <c r="BQ822" s="65"/>
      <c r="BR822" s="65"/>
      <c r="BS822" s="65"/>
      <c r="BT822" s="65"/>
      <c r="BU822" s="55" t="str">
        <f>IF(AND($D822 &lt;&gt; "", $D822 &lt;&gt; $E822, $F822 &lt;&gt; "x.x.x.x.x.x.x"), VLOOKUP($E822, Parameter!$E$3:$N$5000, 9, FALSE), "")</f>
        <v/>
      </c>
      <c r="BV822" s="55" t="str">
        <f>IF(AND($D822 &lt;&gt; "", $D822 &lt;&gt; $E822, $F822 &lt;&gt; "x.x.x.x.x.x.x"), VLOOKUP($E822, Parameter!$E$3:$N$5000, 10, FALSE), "")</f>
        <v/>
      </c>
      <c r="BW822" s="55" t="str">
        <f>IF(AND($D822 &lt;&gt; "", $D822 &lt;&gt; $E822, $F822 &lt;&gt; "x.x.x.x.x.x.x"), VLOOKUP($C822, Parameter!$A$4:$L$5000, 3, FALSE), "")</f>
        <v/>
      </c>
      <c r="BX822" s="55" t="str">
        <f>IF(AND($D822 &lt;&gt; "", $D822 &lt;&gt; $E822, $F822 &lt;&gt; "x.x.x.x.x.x.x"), VLOOKUP($C822, Parameter!$A$4:$L$5000, 4, FALSE), "")</f>
        <v/>
      </c>
      <c r="BY822" s="56">
        <f t="shared" si="340"/>
        <v>0</v>
      </c>
      <c r="BZ822" s="55" t="str">
        <f t="shared" si="341"/>
        <v>Intra</v>
      </c>
      <c r="CA822" s="55" t="str">
        <f>IF($BZ822="Ekstra", Parameter3!$B$2, "")</f>
        <v/>
      </c>
      <c r="CB822" s="55" t="str">
        <f>IF($BZ822="Ekstra", Parameter3!$C$2, "")</f>
        <v/>
      </c>
      <c r="CC822" s="55" t="str">
        <f>IF($BZ822="Ekstra", VLOOKUP($E822, Parameter!$E$3:$N$5000, 9, FALSE), "")</f>
        <v/>
      </c>
      <c r="CD822" s="55" t="str">
        <f>IF($BZ822="Ekstra", VLOOKUP($E822, Parameter!$E$3:$N$5000, 10, FALSE), "")</f>
        <v/>
      </c>
      <c r="CE822" s="56">
        <f t="shared" si="342"/>
        <v>0</v>
      </c>
      <c r="CF822" s="55" t="str">
        <f t="shared" si="353"/>
        <v/>
      </c>
      <c r="CG822" s="55" t="str">
        <f t="shared" si="353"/>
        <v/>
      </c>
      <c r="CH822" s="55" t="str">
        <f t="shared" si="343"/>
        <v/>
      </c>
      <c r="CI822" s="55" t="str">
        <f>IF($F822="x.x.x.x.x.x.x", VLOOKUP($C822, Parameter!$A$4:$L$5000, 4, FALSE), "")</f>
        <v/>
      </c>
      <c r="CJ822" s="56">
        <f t="shared" si="344"/>
        <v>0</v>
      </c>
      <c r="CM822" s="4" t="str">
        <f t="shared" si="345"/>
        <v>...-...-.....</v>
      </c>
      <c r="CN822" s="57">
        <f t="shared" si="346"/>
        <v>0</v>
      </c>
      <c r="CO822" s="58">
        <f t="shared" si="347"/>
        <v>0</v>
      </c>
      <c r="CP822" s="4" t="str">
        <f t="shared" si="348"/>
        <v/>
      </c>
      <c r="CQ822" s="4" t="b">
        <f t="shared" si="349"/>
        <v>0</v>
      </c>
      <c r="CR822" s="4" t="str">
        <f t="shared" si="350"/>
        <v/>
      </c>
      <c r="CS822" s="4" t="str">
        <f t="shared" si="351"/>
        <v/>
      </c>
      <c r="CT822" s="91" t="b">
        <f t="shared" si="328"/>
        <v>0</v>
      </c>
    </row>
    <row r="823" spans="1:98" s="4" customFormat="1" x14ac:dyDescent="0.25">
      <c r="A823" s="50" t="str">
        <f t="shared" si="329"/>
        <v>...</v>
      </c>
      <c r="B823" s="50" t="str">
        <f t="shared" si="330"/>
        <v>...</v>
      </c>
      <c r="C823" s="50" t="str">
        <f t="shared" si="331"/>
        <v>.....</v>
      </c>
      <c r="D823" s="50" t="str">
        <f>IF($C823=".....","",_xlfn.IFNA(VLOOKUP($C823, Parameter!$A$4:$L$5000, 3, FALSE), ""))</f>
        <v/>
      </c>
      <c r="E823" s="50" t="str">
        <f t="shared" si="332"/>
        <v>.....</v>
      </c>
      <c r="F823" s="50" t="str">
        <f t="shared" si="333"/>
        <v>......</v>
      </c>
      <c r="G823" s="50" t="str">
        <f t="shared" si="334"/>
        <v>...</v>
      </c>
      <c r="H823" s="40">
        <f>IF(E823=".....", 0, _xlfn.IFNA(VLOOKUP($E823, Parameter2!$A$2:$C$5000, 3, FALSE), 0))</f>
        <v>0</v>
      </c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18" t="str">
        <f>IF(C823=".....","",_xlfn.IFNA(VLOOKUP($C823, Parameter!$A$4:$B$5000, 2, FALSE), "Kode belanja salah :("))</f>
        <v/>
      </c>
      <c r="X823" s="35"/>
      <c r="Y823" s="121"/>
      <c r="Z823" s="17"/>
      <c r="AA823" s="20"/>
      <c r="AB823" s="41" t="str">
        <f>IF($C823=".....","",VLOOKUP($C823, Parameter!$A$4:$L$5000, 6, FALSE))</f>
        <v/>
      </c>
      <c r="AC823" s="41" t="str">
        <f>IF($C823=".....","",VLOOKUP($C823, Parameter!$A$4:$L$5000, 7, FALSE))</f>
        <v/>
      </c>
      <c r="AD823" s="41" t="str">
        <f>IF($C823=".....","",VLOOKUP($C823, Parameter!$A$4:$L$5000, 8, FALSE))</f>
        <v/>
      </c>
      <c r="AE823" s="41" t="str">
        <f>IF($C823=".....","",VLOOKUP($C823, Parameter!$A$4:$L$5000, 9, FALSE))</f>
        <v/>
      </c>
      <c r="AF823" s="41" t="str">
        <f>IF($C823=".....","",VLOOKUP($C823, Parameter!$A$4:$L$5000, 10, FALSE))</f>
        <v/>
      </c>
      <c r="AG823" s="41" t="str">
        <f>IF($C823=".....","",VLOOKUP($C823, Parameter!$A$4:$L$5000, 11, FALSE))</f>
        <v/>
      </c>
      <c r="AH823" s="41" t="str">
        <f>IF($C823="..0.0.0.000","",_xlfn.IFNA(VLOOKUP($C823, Parameter!$A$4:$L$5000, 12, FALSE), ""))</f>
        <v/>
      </c>
      <c r="AI823" s="39"/>
      <c r="AJ823" s="39"/>
      <c r="AK823" s="39"/>
      <c r="AL823" s="39"/>
      <c r="AM823" s="39"/>
      <c r="AN823" s="39"/>
      <c r="AO823" s="39"/>
      <c r="AP823" s="41" t="str">
        <f>IF(F823="......", "", _xlfn.IFNA(VLOOKUP(F823, Parameter2!$D$2:$E$15000, 2, FALSE), "Kode aset salah :("))</f>
        <v/>
      </c>
      <c r="AQ823" s="39"/>
      <c r="AR823" s="51"/>
      <c r="AS823" s="52"/>
      <c r="AT823" s="53">
        <f t="shared" si="335"/>
        <v>0</v>
      </c>
      <c r="AU823" s="39" t="str">
        <f t="shared" si="336"/>
        <v/>
      </c>
      <c r="AV823" s="39" t="str">
        <f t="shared" si="337"/>
        <v/>
      </c>
      <c r="AW823" s="39" t="str">
        <f t="shared" si="338"/>
        <v/>
      </c>
      <c r="AX823" s="39" t="str">
        <f t="shared" si="339"/>
        <v/>
      </c>
      <c r="AY823" s="41" t="str">
        <f>IF(G823="...", "", VLOOKUP(G823, UPB!$A$3:$B$5000, 2, FALSE))</f>
        <v/>
      </c>
      <c r="AZ823" s="84"/>
      <c r="BA823" s="76"/>
      <c r="BB823" s="65"/>
      <c r="BC823" s="65"/>
      <c r="BD823" s="54"/>
      <c r="BE823" s="65"/>
      <c r="BF823" s="65"/>
      <c r="BG823" s="65"/>
      <c r="BH823" s="65"/>
      <c r="BI823" s="65"/>
      <c r="BJ823" s="65"/>
      <c r="BK823" s="65"/>
      <c r="BL823" s="65"/>
      <c r="BM823" s="65"/>
      <c r="BN823" s="70"/>
      <c r="BO823" s="65"/>
      <c r="BP823" s="65"/>
      <c r="BQ823" s="65"/>
      <c r="BR823" s="65"/>
      <c r="BS823" s="65"/>
      <c r="BT823" s="65"/>
      <c r="BU823" s="55" t="str">
        <f>IF(AND($D823 &lt;&gt; "", $D823 &lt;&gt; $E823, $F823 &lt;&gt; "x.x.x.x.x.x.x"), VLOOKUP($E823, Parameter!$E$3:$N$5000, 9, FALSE), "")</f>
        <v/>
      </c>
      <c r="BV823" s="55" t="str">
        <f>IF(AND($D823 &lt;&gt; "", $D823 &lt;&gt; $E823, $F823 &lt;&gt; "x.x.x.x.x.x.x"), VLOOKUP($E823, Parameter!$E$3:$N$5000, 10, FALSE), "")</f>
        <v/>
      </c>
      <c r="BW823" s="55" t="str">
        <f>IF(AND($D823 &lt;&gt; "", $D823 &lt;&gt; $E823, $F823 &lt;&gt; "x.x.x.x.x.x.x"), VLOOKUP($C823, Parameter!$A$4:$L$5000, 3, FALSE), "")</f>
        <v/>
      </c>
      <c r="BX823" s="55" t="str">
        <f>IF(AND($D823 &lt;&gt; "", $D823 &lt;&gt; $E823, $F823 &lt;&gt; "x.x.x.x.x.x.x"), VLOOKUP($C823, Parameter!$A$4:$L$5000, 4, FALSE), "")</f>
        <v/>
      </c>
      <c r="BY823" s="56">
        <f t="shared" si="340"/>
        <v>0</v>
      </c>
      <c r="BZ823" s="55" t="str">
        <f t="shared" si="341"/>
        <v>Intra</v>
      </c>
      <c r="CA823" s="55" t="str">
        <f>IF($BZ823="Ekstra", Parameter3!$B$2, "")</f>
        <v/>
      </c>
      <c r="CB823" s="55" t="str">
        <f>IF($BZ823="Ekstra", Parameter3!$C$2, "")</f>
        <v/>
      </c>
      <c r="CC823" s="55" t="str">
        <f>IF($BZ823="Ekstra", VLOOKUP($E823, Parameter!$E$3:$N$5000, 9, FALSE), "")</f>
        <v/>
      </c>
      <c r="CD823" s="55" t="str">
        <f>IF($BZ823="Ekstra", VLOOKUP($E823, Parameter!$E$3:$N$5000, 10, FALSE), "")</f>
        <v/>
      </c>
      <c r="CE823" s="56">
        <f t="shared" si="342"/>
        <v>0</v>
      </c>
      <c r="CF823" s="55" t="str">
        <f t="shared" si="353"/>
        <v/>
      </c>
      <c r="CG823" s="55" t="str">
        <f t="shared" si="353"/>
        <v/>
      </c>
      <c r="CH823" s="55" t="str">
        <f t="shared" si="343"/>
        <v/>
      </c>
      <c r="CI823" s="55" t="str">
        <f>IF($F823="x.x.x.x.x.x.x", VLOOKUP($C823, Parameter!$A$4:$L$5000, 4, FALSE), "")</f>
        <v/>
      </c>
      <c r="CJ823" s="56">
        <f t="shared" si="344"/>
        <v>0</v>
      </c>
      <c r="CM823" s="4" t="str">
        <f t="shared" si="345"/>
        <v>...-...-.....</v>
      </c>
      <c r="CN823" s="57">
        <f t="shared" si="346"/>
        <v>0</v>
      </c>
      <c r="CO823" s="58">
        <f t="shared" si="347"/>
        <v>0</v>
      </c>
      <c r="CP823" s="4" t="str">
        <f t="shared" si="348"/>
        <v/>
      </c>
      <c r="CQ823" s="4" t="b">
        <f t="shared" si="349"/>
        <v>0</v>
      </c>
      <c r="CR823" s="4" t="str">
        <f t="shared" si="350"/>
        <v/>
      </c>
      <c r="CS823" s="4" t="str">
        <f t="shared" si="351"/>
        <v/>
      </c>
      <c r="CT823" s="91" t="b">
        <f t="shared" si="328"/>
        <v>0</v>
      </c>
    </row>
    <row r="824" spans="1:98" s="4" customFormat="1" x14ac:dyDescent="0.25">
      <c r="A824" s="50" t="str">
        <f t="shared" si="329"/>
        <v>...</v>
      </c>
      <c r="B824" s="50" t="str">
        <f t="shared" si="330"/>
        <v>...</v>
      </c>
      <c r="C824" s="50" t="str">
        <f t="shared" si="331"/>
        <v>.....</v>
      </c>
      <c r="D824" s="50" t="str">
        <f>IF($C824=".....","",_xlfn.IFNA(VLOOKUP($C824, Parameter!$A$4:$L$5000, 3, FALSE), ""))</f>
        <v/>
      </c>
      <c r="E824" s="50" t="str">
        <f t="shared" si="332"/>
        <v>.....</v>
      </c>
      <c r="F824" s="50" t="str">
        <f t="shared" si="333"/>
        <v>......</v>
      </c>
      <c r="G824" s="50" t="str">
        <f t="shared" si="334"/>
        <v>...</v>
      </c>
      <c r="H824" s="40">
        <f>IF(E824=".....", 0, _xlfn.IFNA(VLOOKUP($E824, Parameter2!$A$2:$C$5000, 3, FALSE), 0))</f>
        <v>0</v>
      </c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18" t="str">
        <f>IF(C824=".....","",_xlfn.IFNA(VLOOKUP($C824, Parameter!$A$4:$B$5000, 2, FALSE), "Kode belanja salah :("))</f>
        <v/>
      </c>
      <c r="X824" s="35"/>
      <c r="Y824" s="121"/>
      <c r="Z824" s="17"/>
      <c r="AA824" s="20"/>
      <c r="AB824" s="41" t="str">
        <f>IF($C824=".....","",VLOOKUP($C824, Parameter!$A$4:$L$5000, 6, FALSE))</f>
        <v/>
      </c>
      <c r="AC824" s="41" t="str">
        <f>IF($C824=".....","",VLOOKUP($C824, Parameter!$A$4:$L$5000, 7, FALSE))</f>
        <v/>
      </c>
      <c r="AD824" s="41" t="str">
        <f>IF($C824=".....","",VLOOKUP($C824, Parameter!$A$4:$L$5000, 8, FALSE))</f>
        <v/>
      </c>
      <c r="AE824" s="41" t="str">
        <f>IF($C824=".....","",VLOOKUP($C824, Parameter!$A$4:$L$5000, 9, FALSE))</f>
        <v/>
      </c>
      <c r="AF824" s="41" t="str">
        <f>IF($C824=".....","",VLOOKUP($C824, Parameter!$A$4:$L$5000, 10, FALSE))</f>
        <v/>
      </c>
      <c r="AG824" s="41" t="str">
        <f>IF($C824=".....","",VLOOKUP($C824, Parameter!$A$4:$L$5000, 11, FALSE))</f>
        <v/>
      </c>
      <c r="AH824" s="41" t="str">
        <f>IF($C824="..0.0.0.000","",_xlfn.IFNA(VLOOKUP($C824, Parameter!$A$4:$L$5000, 12, FALSE), ""))</f>
        <v/>
      </c>
      <c r="AI824" s="39"/>
      <c r="AJ824" s="39"/>
      <c r="AK824" s="39"/>
      <c r="AL824" s="39"/>
      <c r="AM824" s="39"/>
      <c r="AN824" s="39"/>
      <c r="AO824" s="39"/>
      <c r="AP824" s="41" t="str">
        <f>IF(F824="......", "", _xlfn.IFNA(VLOOKUP(F824, Parameter2!$D$2:$E$15000, 2, FALSE), "Kode aset salah :("))</f>
        <v/>
      </c>
      <c r="AQ824" s="39"/>
      <c r="AR824" s="51"/>
      <c r="AS824" s="52"/>
      <c r="AT824" s="53">
        <f t="shared" si="335"/>
        <v>0</v>
      </c>
      <c r="AU824" s="39" t="str">
        <f t="shared" si="336"/>
        <v/>
      </c>
      <c r="AV824" s="39" t="str">
        <f t="shared" si="337"/>
        <v/>
      </c>
      <c r="AW824" s="39" t="str">
        <f t="shared" si="338"/>
        <v/>
      </c>
      <c r="AX824" s="39" t="str">
        <f t="shared" si="339"/>
        <v/>
      </c>
      <c r="AY824" s="41" t="str">
        <f>IF(G824="...", "", VLOOKUP(G824, UPB!$A$3:$B$5000, 2, FALSE))</f>
        <v/>
      </c>
      <c r="AZ824" s="84"/>
      <c r="BA824" s="76"/>
      <c r="BB824" s="65"/>
      <c r="BC824" s="65"/>
      <c r="BD824" s="54"/>
      <c r="BE824" s="65"/>
      <c r="BF824" s="65"/>
      <c r="BG824" s="65"/>
      <c r="BH824" s="65"/>
      <c r="BI824" s="65"/>
      <c r="BJ824" s="65"/>
      <c r="BK824" s="65"/>
      <c r="BL824" s="65"/>
      <c r="BM824" s="65"/>
      <c r="BN824" s="70"/>
      <c r="BO824" s="65"/>
      <c r="BP824" s="65"/>
      <c r="BQ824" s="65"/>
      <c r="BR824" s="65"/>
      <c r="BS824" s="65"/>
      <c r="BT824" s="65"/>
      <c r="BU824" s="55" t="str">
        <f>IF(AND($D824 &lt;&gt; "", $D824 &lt;&gt; $E824, $F824 &lt;&gt; "x.x.x.x.x.x.x"), VLOOKUP($E824, Parameter!$E$3:$N$5000, 9, FALSE), "")</f>
        <v/>
      </c>
      <c r="BV824" s="55" t="str">
        <f>IF(AND($D824 &lt;&gt; "", $D824 &lt;&gt; $E824, $F824 &lt;&gt; "x.x.x.x.x.x.x"), VLOOKUP($E824, Parameter!$E$3:$N$5000, 10, FALSE), "")</f>
        <v/>
      </c>
      <c r="BW824" s="55" t="str">
        <f>IF(AND($D824 &lt;&gt; "", $D824 &lt;&gt; $E824, $F824 &lt;&gt; "x.x.x.x.x.x.x"), VLOOKUP($C824, Parameter!$A$4:$L$5000, 3, FALSE), "")</f>
        <v/>
      </c>
      <c r="BX824" s="55" t="str">
        <f>IF(AND($D824 &lt;&gt; "", $D824 &lt;&gt; $E824, $F824 &lt;&gt; "x.x.x.x.x.x.x"), VLOOKUP($C824, Parameter!$A$4:$L$5000, 4, FALSE), "")</f>
        <v/>
      </c>
      <c r="BY824" s="56">
        <f t="shared" si="340"/>
        <v>0</v>
      </c>
      <c r="BZ824" s="55" t="str">
        <f t="shared" si="341"/>
        <v>Intra</v>
      </c>
      <c r="CA824" s="55" t="str">
        <f>IF($BZ824="Ekstra", Parameter3!$B$2, "")</f>
        <v/>
      </c>
      <c r="CB824" s="55" t="str">
        <f>IF($BZ824="Ekstra", Parameter3!$C$2, "")</f>
        <v/>
      </c>
      <c r="CC824" s="55" t="str">
        <f>IF($BZ824="Ekstra", VLOOKUP($E824, Parameter!$E$3:$N$5000, 9, FALSE), "")</f>
        <v/>
      </c>
      <c r="CD824" s="55" t="str">
        <f>IF($BZ824="Ekstra", VLOOKUP($E824, Parameter!$E$3:$N$5000, 10, FALSE), "")</f>
        <v/>
      </c>
      <c r="CE824" s="56">
        <f t="shared" si="342"/>
        <v>0</v>
      </c>
      <c r="CF824" s="55" t="str">
        <f t="shared" si="353"/>
        <v/>
      </c>
      <c r="CG824" s="55" t="str">
        <f t="shared" si="353"/>
        <v/>
      </c>
      <c r="CH824" s="55" t="str">
        <f t="shared" si="343"/>
        <v/>
      </c>
      <c r="CI824" s="55" t="str">
        <f>IF($F824="x.x.x.x.x.x.x", VLOOKUP($C824, Parameter!$A$4:$L$5000, 4, FALSE), "")</f>
        <v/>
      </c>
      <c r="CJ824" s="56">
        <f t="shared" si="344"/>
        <v>0</v>
      </c>
      <c r="CM824" s="4" t="str">
        <f t="shared" si="345"/>
        <v>...-...-.....</v>
      </c>
      <c r="CN824" s="57">
        <f t="shared" si="346"/>
        <v>0</v>
      </c>
      <c r="CO824" s="58">
        <f t="shared" si="347"/>
        <v>0</v>
      </c>
      <c r="CP824" s="4" t="str">
        <f t="shared" si="348"/>
        <v/>
      </c>
      <c r="CQ824" s="4" t="b">
        <f t="shared" si="349"/>
        <v>0</v>
      </c>
      <c r="CR824" s="4" t="str">
        <f t="shared" si="350"/>
        <v/>
      </c>
      <c r="CS824" s="4" t="str">
        <f t="shared" si="351"/>
        <v/>
      </c>
      <c r="CT824" s="91" t="b">
        <f t="shared" si="328"/>
        <v>0</v>
      </c>
    </row>
    <row r="825" spans="1:98" s="4" customFormat="1" x14ac:dyDescent="0.25">
      <c r="A825" s="50" t="str">
        <f t="shared" si="329"/>
        <v>...</v>
      </c>
      <c r="B825" s="50" t="str">
        <f t="shared" si="330"/>
        <v>...</v>
      </c>
      <c r="C825" s="50" t="str">
        <f t="shared" si="331"/>
        <v>.....</v>
      </c>
      <c r="D825" s="50" t="str">
        <f>IF($C825=".....","",_xlfn.IFNA(VLOOKUP($C825, Parameter!$A$4:$L$5000, 3, FALSE), ""))</f>
        <v/>
      </c>
      <c r="E825" s="50" t="str">
        <f t="shared" si="332"/>
        <v>.....</v>
      </c>
      <c r="F825" s="50" t="str">
        <f t="shared" si="333"/>
        <v>......</v>
      </c>
      <c r="G825" s="50" t="str">
        <f t="shared" si="334"/>
        <v>...</v>
      </c>
      <c r="H825" s="40">
        <f>IF(E825=".....", 0, _xlfn.IFNA(VLOOKUP($E825, Parameter2!$A$2:$C$5000, 3, FALSE), 0))</f>
        <v>0</v>
      </c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18" t="str">
        <f>IF(C825=".....","",_xlfn.IFNA(VLOOKUP($C825, Parameter!$A$4:$B$5000, 2, FALSE), "Kode belanja salah :("))</f>
        <v/>
      </c>
      <c r="X825" s="35"/>
      <c r="Y825" s="121"/>
      <c r="Z825" s="17"/>
      <c r="AA825" s="20"/>
      <c r="AB825" s="41" t="str">
        <f>IF($C825=".....","",VLOOKUP($C825, Parameter!$A$4:$L$5000, 6, FALSE))</f>
        <v/>
      </c>
      <c r="AC825" s="41" t="str">
        <f>IF($C825=".....","",VLOOKUP($C825, Parameter!$A$4:$L$5000, 7, FALSE))</f>
        <v/>
      </c>
      <c r="AD825" s="41" t="str">
        <f>IF($C825=".....","",VLOOKUP($C825, Parameter!$A$4:$L$5000, 8, FALSE))</f>
        <v/>
      </c>
      <c r="AE825" s="41" t="str">
        <f>IF($C825=".....","",VLOOKUP($C825, Parameter!$A$4:$L$5000, 9, FALSE))</f>
        <v/>
      </c>
      <c r="AF825" s="41" t="str">
        <f>IF($C825=".....","",VLOOKUP($C825, Parameter!$A$4:$L$5000, 10, FALSE))</f>
        <v/>
      </c>
      <c r="AG825" s="41" t="str">
        <f>IF($C825=".....","",VLOOKUP($C825, Parameter!$A$4:$L$5000, 11, FALSE))</f>
        <v/>
      </c>
      <c r="AH825" s="41" t="str">
        <f>IF($C825="..0.0.0.000","",_xlfn.IFNA(VLOOKUP($C825, Parameter!$A$4:$L$5000, 12, FALSE), ""))</f>
        <v/>
      </c>
      <c r="AI825" s="39"/>
      <c r="AJ825" s="39"/>
      <c r="AK825" s="39"/>
      <c r="AL825" s="39"/>
      <c r="AM825" s="39"/>
      <c r="AN825" s="39"/>
      <c r="AO825" s="39"/>
      <c r="AP825" s="41" t="str">
        <f>IF(F825="......", "", _xlfn.IFNA(VLOOKUP(F825, Parameter2!$D$2:$E$15000, 2, FALSE), "Kode aset salah :("))</f>
        <v/>
      </c>
      <c r="AQ825" s="39"/>
      <c r="AR825" s="51"/>
      <c r="AS825" s="52"/>
      <c r="AT825" s="53">
        <f t="shared" si="335"/>
        <v>0</v>
      </c>
      <c r="AU825" s="39" t="str">
        <f t="shared" si="336"/>
        <v/>
      </c>
      <c r="AV825" s="39" t="str">
        <f t="shared" si="337"/>
        <v/>
      </c>
      <c r="AW825" s="39" t="str">
        <f t="shared" si="338"/>
        <v/>
      </c>
      <c r="AX825" s="39" t="str">
        <f t="shared" si="339"/>
        <v/>
      </c>
      <c r="AY825" s="41" t="str">
        <f>IF(G825="...", "", VLOOKUP(G825, UPB!$A$3:$B$5000, 2, FALSE))</f>
        <v/>
      </c>
      <c r="AZ825" s="84"/>
      <c r="BA825" s="76"/>
      <c r="BB825" s="65"/>
      <c r="BC825" s="65"/>
      <c r="BD825" s="54"/>
      <c r="BE825" s="65"/>
      <c r="BF825" s="65"/>
      <c r="BG825" s="65"/>
      <c r="BH825" s="65"/>
      <c r="BI825" s="65"/>
      <c r="BJ825" s="65"/>
      <c r="BK825" s="65"/>
      <c r="BL825" s="65"/>
      <c r="BM825" s="65"/>
      <c r="BN825" s="70"/>
      <c r="BO825" s="65"/>
      <c r="BP825" s="65"/>
      <c r="BQ825" s="65"/>
      <c r="BR825" s="65"/>
      <c r="BS825" s="65"/>
      <c r="BT825" s="65"/>
      <c r="BU825" s="55" t="str">
        <f>IF(AND($D825 &lt;&gt; "", $D825 &lt;&gt; $E825, $F825 &lt;&gt; "x.x.x.x.x.x.x"), VLOOKUP($E825, Parameter!$E$3:$N$5000, 9, FALSE), "")</f>
        <v/>
      </c>
      <c r="BV825" s="55" t="str">
        <f>IF(AND($D825 &lt;&gt; "", $D825 &lt;&gt; $E825, $F825 &lt;&gt; "x.x.x.x.x.x.x"), VLOOKUP($E825, Parameter!$E$3:$N$5000, 10, FALSE), "")</f>
        <v/>
      </c>
      <c r="BW825" s="55" t="str">
        <f>IF(AND($D825 &lt;&gt; "", $D825 &lt;&gt; $E825, $F825 &lt;&gt; "x.x.x.x.x.x.x"), VLOOKUP($C825, Parameter!$A$4:$L$5000, 3, FALSE), "")</f>
        <v/>
      </c>
      <c r="BX825" s="55" t="str">
        <f>IF(AND($D825 &lt;&gt; "", $D825 &lt;&gt; $E825, $F825 &lt;&gt; "x.x.x.x.x.x.x"), VLOOKUP($C825, Parameter!$A$4:$L$5000, 4, FALSE), "")</f>
        <v/>
      </c>
      <c r="BY825" s="56">
        <f t="shared" si="340"/>
        <v>0</v>
      </c>
      <c r="BZ825" s="55" t="str">
        <f t="shared" si="341"/>
        <v>Intra</v>
      </c>
      <c r="CA825" s="55" t="str">
        <f>IF($BZ825="Ekstra", Parameter3!$B$2, "")</f>
        <v/>
      </c>
      <c r="CB825" s="55" t="str">
        <f>IF($BZ825="Ekstra", Parameter3!$C$2, "")</f>
        <v/>
      </c>
      <c r="CC825" s="55" t="str">
        <f>IF($BZ825="Ekstra", VLOOKUP($E825, Parameter!$E$3:$N$5000, 9, FALSE), "")</f>
        <v/>
      </c>
      <c r="CD825" s="55" t="str">
        <f>IF($BZ825="Ekstra", VLOOKUP($E825, Parameter!$E$3:$N$5000, 10, FALSE), "")</f>
        <v/>
      </c>
      <c r="CE825" s="56">
        <f t="shared" si="342"/>
        <v>0</v>
      </c>
      <c r="CF825" s="55" t="str">
        <f t="shared" si="353"/>
        <v/>
      </c>
      <c r="CG825" s="55" t="str">
        <f t="shared" si="353"/>
        <v/>
      </c>
      <c r="CH825" s="55" t="str">
        <f t="shared" si="343"/>
        <v/>
      </c>
      <c r="CI825" s="55" t="str">
        <f>IF($F825="x.x.x.x.x.x.x", VLOOKUP($C825, Parameter!$A$4:$L$5000, 4, FALSE), "")</f>
        <v/>
      </c>
      <c r="CJ825" s="56">
        <f t="shared" si="344"/>
        <v>0</v>
      </c>
      <c r="CM825" s="4" t="str">
        <f t="shared" si="345"/>
        <v>...-...-.....</v>
      </c>
      <c r="CN825" s="57">
        <f t="shared" si="346"/>
        <v>0</v>
      </c>
      <c r="CO825" s="58">
        <f t="shared" si="347"/>
        <v>0</v>
      </c>
      <c r="CP825" s="4" t="str">
        <f t="shared" si="348"/>
        <v/>
      </c>
      <c r="CQ825" s="4" t="b">
        <f t="shared" si="349"/>
        <v>0</v>
      </c>
      <c r="CR825" s="4" t="str">
        <f t="shared" si="350"/>
        <v/>
      </c>
      <c r="CS825" s="4" t="str">
        <f t="shared" si="351"/>
        <v/>
      </c>
      <c r="CT825" s="91" t="b">
        <f t="shared" si="328"/>
        <v>0</v>
      </c>
    </row>
    <row r="826" spans="1:98" s="4" customFormat="1" x14ac:dyDescent="0.25">
      <c r="A826" s="50" t="str">
        <f t="shared" si="329"/>
        <v>...</v>
      </c>
      <c r="B826" s="50" t="str">
        <f t="shared" si="330"/>
        <v>...</v>
      </c>
      <c r="C826" s="50" t="str">
        <f t="shared" si="331"/>
        <v>.....</v>
      </c>
      <c r="D826" s="50" t="str">
        <f>IF($C826=".....","",_xlfn.IFNA(VLOOKUP($C826, Parameter!$A$4:$L$5000, 3, FALSE), ""))</f>
        <v/>
      </c>
      <c r="E826" s="50" t="str">
        <f t="shared" si="332"/>
        <v>.....</v>
      </c>
      <c r="F826" s="50" t="str">
        <f t="shared" si="333"/>
        <v>......</v>
      </c>
      <c r="G826" s="50" t="str">
        <f t="shared" si="334"/>
        <v>...</v>
      </c>
      <c r="H826" s="40">
        <f>IF(E826=".....", 0, _xlfn.IFNA(VLOOKUP($E826, Parameter2!$A$2:$C$5000, 3, FALSE), 0))</f>
        <v>0</v>
      </c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18" t="str">
        <f>IF(C826=".....","",_xlfn.IFNA(VLOOKUP($C826, Parameter!$A$4:$B$5000, 2, FALSE), "Kode belanja salah :("))</f>
        <v/>
      </c>
      <c r="X826" s="35"/>
      <c r="Y826" s="121"/>
      <c r="Z826" s="17"/>
      <c r="AA826" s="20"/>
      <c r="AB826" s="41" t="str">
        <f>IF($C826=".....","",VLOOKUP($C826, Parameter!$A$4:$L$5000, 6, FALSE))</f>
        <v/>
      </c>
      <c r="AC826" s="41" t="str">
        <f>IF($C826=".....","",VLOOKUP($C826, Parameter!$A$4:$L$5000, 7, FALSE))</f>
        <v/>
      </c>
      <c r="AD826" s="41" t="str">
        <f>IF($C826=".....","",VLOOKUP($C826, Parameter!$A$4:$L$5000, 8, FALSE))</f>
        <v/>
      </c>
      <c r="AE826" s="41" t="str">
        <f>IF($C826=".....","",VLOOKUP($C826, Parameter!$A$4:$L$5000, 9, FALSE))</f>
        <v/>
      </c>
      <c r="AF826" s="41" t="str">
        <f>IF($C826=".....","",VLOOKUP($C826, Parameter!$A$4:$L$5000, 10, FALSE))</f>
        <v/>
      </c>
      <c r="AG826" s="41" t="str">
        <f>IF($C826=".....","",VLOOKUP($C826, Parameter!$A$4:$L$5000, 11, FALSE))</f>
        <v/>
      </c>
      <c r="AH826" s="41" t="str">
        <f>IF($C826="..0.0.0.000","",_xlfn.IFNA(VLOOKUP($C826, Parameter!$A$4:$L$5000, 12, FALSE), ""))</f>
        <v/>
      </c>
      <c r="AI826" s="39"/>
      <c r="AJ826" s="39"/>
      <c r="AK826" s="39"/>
      <c r="AL826" s="39"/>
      <c r="AM826" s="39"/>
      <c r="AN826" s="39"/>
      <c r="AO826" s="39"/>
      <c r="AP826" s="41" t="str">
        <f>IF(F826="......", "", _xlfn.IFNA(VLOOKUP(F826, Parameter2!$D$2:$E$15000, 2, FALSE), "Kode aset salah :("))</f>
        <v/>
      </c>
      <c r="AQ826" s="39"/>
      <c r="AR826" s="51"/>
      <c r="AS826" s="52"/>
      <c r="AT826" s="53">
        <f t="shared" si="335"/>
        <v>0</v>
      </c>
      <c r="AU826" s="39" t="str">
        <f t="shared" si="336"/>
        <v/>
      </c>
      <c r="AV826" s="39" t="str">
        <f t="shared" si="337"/>
        <v/>
      </c>
      <c r="AW826" s="39" t="str">
        <f t="shared" si="338"/>
        <v/>
      </c>
      <c r="AX826" s="39" t="str">
        <f t="shared" si="339"/>
        <v/>
      </c>
      <c r="AY826" s="41" t="str">
        <f>IF(G826="...", "", VLOOKUP(G826, UPB!$A$3:$B$5000, 2, FALSE))</f>
        <v/>
      </c>
      <c r="AZ826" s="84"/>
      <c r="BA826" s="76"/>
      <c r="BB826" s="65"/>
      <c r="BC826" s="65"/>
      <c r="BD826" s="54"/>
      <c r="BE826" s="65"/>
      <c r="BF826" s="65"/>
      <c r="BG826" s="65"/>
      <c r="BH826" s="65"/>
      <c r="BI826" s="65"/>
      <c r="BJ826" s="65"/>
      <c r="BK826" s="65"/>
      <c r="BL826" s="65"/>
      <c r="BM826" s="65"/>
      <c r="BN826" s="70"/>
      <c r="BO826" s="65"/>
      <c r="BP826" s="65"/>
      <c r="BQ826" s="65"/>
      <c r="BR826" s="65"/>
      <c r="BS826" s="65"/>
      <c r="BT826" s="65"/>
      <c r="BU826" s="55" t="str">
        <f>IF(AND($D826 &lt;&gt; "", $D826 &lt;&gt; $E826, $F826 &lt;&gt; "x.x.x.x.x.x.x"), VLOOKUP($E826, Parameter!$E$3:$N$5000, 9, FALSE), "")</f>
        <v/>
      </c>
      <c r="BV826" s="55" t="str">
        <f>IF(AND($D826 &lt;&gt; "", $D826 &lt;&gt; $E826, $F826 &lt;&gt; "x.x.x.x.x.x.x"), VLOOKUP($E826, Parameter!$E$3:$N$5000, 10, FALSE), "")</f>
        <v/>
      </c>
      <c r="BW826" s="55" t="str">
        <f>IF(AND($D826 &lt;&gt; "", $D826 &lt;&gt; $E826, $F826 &lt;&gt; "x.x.x.x.x.x.x"), VLOOKUP($C826, Parameter!$A$4:$L$5000, 3, FALSE), "")</f>
        <v/>
      </c>
      <c r="BX826" s="55" t="str">
        <f>IF(AND($D826 &lt;&gt; "", $D826 &lt;&gt; $E826, $F826 &lt;&gt; "x.x.x.x.x.x.x"), VLOOKUP($C826, Parameter!$A$4:$L$5000, 4, FALSE), "")</f>
        <v/>
      </c>
      <c r="BY826" s="56">
        <f t="shared" si="340"/>
        <v>0</v>
      </c>
      <c r="BZ826" s="55" t="str">
        <f t="shared" si="341"/>
        <v>Intra</v>
      </c>
      <c r="CA826" s="55" t="str">
        <f>IF($BZ826="Ekstra", Parameter3!$B$2, "")</f>
        <v/>
      </c>
      <c r="CB826" s="55" t="str">
        <f>IF($BZ826="Ekstra", Parameter3!$C$2, "")</f>
        <v/>
      </c>
      <c r="CC826" s="55" t="str">
        <f>IF($BZ826="Ekstra", VLOOKUP($E826, Parameter!$E$3:$N$5000, 9, FALSE), "")</f>
        <v/>
      </c>
      <c r="CD826" s="55" t="str">
        <f>IF($BZ826="Ekstra", VLOOKUP($E826, Parameter!$E$3:$N$5000, 10, FALSE), "")</f>
        <v/>
      </c>
      <c r="CE826" s="56">
        <f t="shared" si="342"/>
        <v>0</v>
      </c>
      <c r="CF826" s="55" t="str">
        <f t="shared" si="353"/>
        <v/>
      </c>
      <c r="CG826" s="55" t="str">
        <f t="shared" si="353"/>
        <v/>
      </c>
      <c r="CH826" s="55" t="str">
        <f t="shared" si="343"/>
        <v/>
      </c>
      <c r="CI826" s="55" t="str">
        <f>IF($F826="x.x.x.x.x.x.x", VLOOKUP($C826, Parameter!$A$4:$L$5000, 4, FALSE), "")</f>
        <v/>
      </c>
      <c r="CJ826" s="56">
        <f t="shared" si="344"/>
        <v>0</v>
      </c>
      <c r="CM826" s="4" t="str">
        <f t="shared" si="345"/>
        <v>...-...-.....</v>
      </c>
      <c r="CN826" s="57">
        <f t="shared" si="346"/>
        <v>0</v>
      </c>
      <c r="CO826" s="58">
        <f t="shared" si="347"/>
        <v>0</v>
      </c>
      <c r="CP826" s="4" t="str">
        <f t="shared" si="348"/>
        <v/>
      </c>
      <c r="CQ826" s="4" t="b">
        <f t="shared" si="349"/>
        <v>0</v>
      </c>
      <c r="CR826" s="4" t="str">
        <f t="shared" si="350"/>
        <v/>
      </c>
      <c r="CS826" s="4" t="str">
        <f t="shared" si="351"/>
        <v/>
      </c>
      <c r="CT826" s="91" t="b">
        <f t="shared" si="328"/>
        <v>0</v>
      </c>
    </row>
    <row r="827" spans="1:98" s="4" customFormat="1" x14ac:dyDescent="0.25">
      <c r="A827" s="50" t="str">
        <f t="shared" si="329"/>
        <v>...</v>
      </c>
      <c r="B827" s="50" t="str">
        <f t="shared" si="330"/>
        <v>...</v>
      </c>
      <c r="C827" s="50" t="str">
        <f t="shared" si="331"/>
        <v>.....</v>
      </c>
      <c r="D827" s="50" t="str">
        <f>IF($C827=".....","",_xlfn.IFNA(VLOOKUP($C827, Parameter!$A$4:$L$5000, 3, FALSE), ""))</f>
        <v/>
      </c>
      <c r="E827" s="50" t="str">
        <f t="shared" si="332"/>
        <v>.....</v>
      </c>
      <c r="F827" s="50" t="str">
        <f t="shared" si="333"/>
        <v>......</v>
      </c>
      <c r="G827" s="50" t="str">
        <f t="shared" si="334"/>
        <v>...</v>
      </c>
      <c r="H827" s="40">
        <f>IF(E827=".....", 0, _xlfn.IFNA(VLOOKUP($E827, Parameter2!$A$2:$C$5000, 3, FALSE), 0))</f>
        <v>0</v>
      </c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18" t="str">
        <f>IF(C827=".....","",_xlfn.IFNA(VLOOKUP($C827, Parameter!$A$4:$B$5000, 2, FALSE), "Kode belanja salah :("))</f>
        <v/>
      </c>
      <c r="X827" s="35"/>
      <c r="Y827" s="121"/>
      <c r="Z827" s="17"/>
      <c r="AA827" s="20"/>
      <c r="AB827" s="41" t="str">
        <f>IF($C827=".....","",VLOOKUP($C827, Parameter!$A$4:$L$5000, 6, FALSE))</f>
        <v/>
      </c>
      <c r="AC827" s="41" t="str">
        <f>IF($C827=".....","",VLOOKUP($C827, Parameter!$A$4:$L$5000, 7, FALSE))</f>
        <v/>
      </c>
      <c r="AD827" s="41" t="str">
        <f>IF($C827=".....","",VLOOKUP($C827, Parameter!$A$4:$L$5000, 8, FALSE))</f>
        <v/>
      </c>
      <c r="AE827" s="41" t="str">
        <f>IF($C827=".....","",VLOOKUP($C827, Parameter!$A$4:$L$5000, 9, FALSE))</f>
        <v/>
      </c>
      <c r="AF827" s="41" t="str">
        <f>IF($C827=".....","",VLOOKUP($C827, Parameter!$A$4:$L$5000, 10, FALSE))</f>
        <v/>
      </c>
      <c r="AG827" s="41" t="str">
        <f>IF($C827=".....","",VLOOKUP($C827, Parameter!$A$4:$L$5000, 11, FALSE))</f>
        <v/>
      </c>
      <c r="AH827" s="41" t="str">
        <f>IF($C827="..0.0.0.000","",_xlfn.IFNA(VLOOKUP($C827, Parameter!$A$4:$L$5000, 12, FALSE), ""))</f>
        <v/>
      </c>
      <c r="AI827" s="39"/>
      <c r="AJ827" s="39"/>
      <c r="AK827" s="39"/>
      <c r="AL827" s="39"/>
      <c r="AM827" s="39"/>
      <c r="AN827" s="39"/>
      <c r="AO827" s="39"/>
      <c r="AP827" s="41" t="str">
        <f>IF(F827="......", "", _xlfn.IFNA(VLOOKUP(F827, Parameter2!$D$2:$E$15000, 2, FALSE), "Kode aset salah :("))</f>
        <v/>
      </c>
      <c r="AQ827" s="39"/>
      <c r="AR827" s="51"/>
      <c r="AS827" s="52"/>
      <c r="AT827" s="53">
        <f t="shared" si="335"/>
        <v>0</v>
      </c>
      <c r="AU827" s="39" t="str">
        <f t="shared" si="336"/>
        <v/>
      </c>
      <c r="AV827" s="39" t="str">
        <f t="shared" si="337"/>
        <v/>
      </c>
      <c r="AW827" s="39" t="str">
        <f t="shared" si="338"/>
        <v/>
      </c>
      <c r="AX827" s="39" t="str">
        <f t="shared" si="339"/>
        <v/>
      </c>
      <c r="AY827" s="41" t="str">
        <f>IF(G827="...", "", VLOOKUP(G827, UPB!$A$3:$B$5000, 2, FALSE))</f>
        <v/>
      </c>
      <c r="AZ827" s="84"/>
      <c r="BA827" s="76"/>
      <c r="BB827" s="65"/>
      <c r="BC827" s="65"/>
      <c r="BD827" s="54"/>
      <c r="BE827" s="65"/>
      <c r="BF827" s="65"/>
      <c r="BG827" s="65"/>
      <c r="BH827" s="65"/>
      <c r="BI827" s="65"/>
      <c r="BJ827" s="65"/>
      <c r="BK827" s="65"/>
      <c r="BL827" s="65"/>
      <c r="BM827" s="65"/>
      <c r="BN827" s="70"/>
      <c r="BO827" s="65"/>
      <c r="BP827" s="65"/>
      <c r="BQ827" s="65"/>
      <c r="BR827" s="65"/>
      <c r="BS827" s="65"/>
      <c r="BT827" s="65"/>
      <c r="BU827" s="55" t="str">
        <f>IF(AND($D827 &lt;&gt; "", $D827 &lt;&gt; $E827, $F827 &lt;&gt; "x.x.x.x.x.x.x"), VLOOKUP($E827, Parameter!$E$3:$N$5000, 9, FALSE), "")</f>
        <v/>
      </c>
      <c r="BV827" s="55" t="str">
        <f>IF(AND($D827 &lt;&gt; "", $D827 &lt;&gt; $E827, $F827 &lt;&gt; "x.x.x.x.x.x.x"), VLOOKUP($E827, Parameter!$E$3:$N$5000, 10, FALSE), "")</f>
        <v/>
      </c>
      <c r="BW827" s="55" t="str">
        <f>IF(AND($D827 &lt;&gt; "", $D827 &lt;&gt; $E827, $F827 &lt;&gt; "x.x.x.x.x.x.x"), VLOOKUP($C827, Parameter!$A$4:$L$5000, 3, FALSE), "")</f>
        <v/>
      </c>
      <c r="BX827" s="55" t="str">
        <f>IF(AND($D827 &lt;&gt; "", $D827 &lt;&gt; $E827, $F827 &lt;&gt; "x.x.x.x.x.x.x"), VLOOKUP($C827, Parameter!$A$4:$L$5000, 4, FALSE), "")</f>
        <v/>
      </c>
      <c r="BY827" s="56">
        <f t="shared" si="340"/>
        <v>0</v>
      </c>
      <c r="BZ827" s="55" t="str">
        <f t="shared" si="341"/>
        <v>Intra</v>
      </c>
      <c r="CA827" s="55" t="str">
        <f>IF($BZ827="Ekstra", Parameter3!$B$2, "")</f>
        <v/>
      </c>
      <c r="CB827" s="55" t="str">
        <f>IF($BZ827="Ekstra", Parameter3!$C$2, "")</f>
        <v/>
      </c>
      <c r="CC827" s="55" t="str">
        <f>IF($BZ827="Ekstra", VLOOKUP($E827, Parameter!$E$3:$N$5000, 9, FALSE), "")</f>
        <v/>
      </c>
      <c r="CD827" s="55" t="str">
        <f>IF($BZ827="Ekstra", VLOOKUP($E827, Parameter!$E$3:$N$5000, 10, FALSE), "")</f>
        <v/>
      </c>
      <c r="CE827" s="56">
        <f t="shared" si="342"/>
        <v>0</v>
      </c>
      <c r="CF827" s="55" t="str">
        <f t="shared" si="353"/>
        <v/>
      </c>
      <c r="CG827" s="55" t="str">
        <f t="shared" si="353"/>
        <v/>
      </c>
      <c r="CH827" s="55" t="str">
        <f t="shared" si="343"/>
        <v/>
      </c>
      <c r="CI827" s="55" t="str">
        <f>IF($F827="x.x.x.x.x.x.x", VLOOKUP($C827, Parameter!$A$4:$L$5000, 4, FALSE), "")</f>
        <v/>
      </c>
      <c r="CJ827" s="56">
        <f t="shared" si="344"/>
        <v>0</v>
      </c>
      <c r="CM827" s="4" t="str">
        <f t="shared" si="345"/>
        <v>...-...-.....</v>
      </c>
      <c r="CN827" s="57">
        <f t="shared" si="346"/>
        <v>0</v>
      </c>
      <c r="CO827" s="58">
        <f t="shared" si="347"/>
        <v>0</v>
      </c>
      <c r="CP827" s="4" t="str">
        <f t="shared" si="348"/>
        <v/>
      </c>
      <c r="CQ827" s="4" t="b">
        <f t="shared" si="349"/>
        <v>0</v>
      </c>
      <c r="CR827" s="4" t="str">
        <f t="shared" si="350"/>
        <v/>
      </c>
      <c r="CS827" s="4" t="str">
        <f t="shared" si="351"/>
        <v/>
      </c>
      <c r="CT827" s="91" t="b">
        <f t="shared" si="328"/>
        <v>0</v>
      </c>
    </row>
    <row r="828" spans="1:98" s="4" customFormat="1" x14ac:dyDescent="0.25">
      <c r="A828" s="50" t="str">
        <f t="shared" si="329"/>
        <v>...</v>
      </c>
      <c r="B828" s="50" t="str">
        <f t="shared" si="330"/>
        <v>...</v>
      </c>
      <c r="C828" s="50" t="str">
        <f t="shared" si="331"/>
        <v>.....</v>
      </c>
      <c r="D828" s="50" t="str">
        <f>IF($C828=".....","",_xlfn.IFNA(VLOOKUP($C828, Parameter!$A$4:$L$5000, 3, FALSE), ""))</f>
        <v/>
      </c>
      <c r="E828" s="50" t="str">
        <f t="shared" si="332"/>
        <v>.....</v>
      </c>
      <c r="F828" s="50" t="str">
        <f t="shared" si="333"/>
        <v>......</v>
      </c>
      <c r="G828" s="50" t="str">
        <f t="shared" si="334"/>
        <v>...</v>
      </c>
      <c r="H828" s="40">
        <f>IF(E828=".....", 0, _xlfn.IFNA(VLOOKUP($E828, Parameter2!$A$2:$C$5000, 3, FALSE), 0))</f>
        <v>0</v>
      </c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18" t="str">
        <f>IF(C828=".....","",_xlfn.IFNA(VLOOKUP($C828, Parameter!$A$4:$B$5000, 2, FALSE), "Kode belanja salah :("))</f>
        <v/>
      </c>
      <c r="X828" s="35"/>
      <c r="Y828" s="121"/>
      <c r="Z828" s="17"/>
      <c r="AA828" s="20"/>
      <c r="AB828" s="41" t="str">
        <f>IF($C828=".....","",VLOOKUP($C828, Parameter!$A$4:$L$5000, 6, FALSE))</f>
        <v/>
      </c>
      <c r="AC828" s="41" t="str">
        <f>IF($C828=".....","",VLOOKUP($C828, Parameter!$A$4:$L$5000, 7, FALSE))</f>
        <v/>
      </c>
      <c r="AD828" s="41" t="str">
        <f>IF($C828=".....","",VLOOKUP($C828, Parameter!$A$4:$L$5000, 8, FALSE))</f>
        <v/>
      </c>
      <c r="AE828" s="41" t="str">
        <f>IF($C828=".....","",VLOOKUP($C828, Parameter!$A$4:$L$5000, 9, FALSE))</f>
        <v/>
      </c>
      <c r="AF828" s="41" t="str">
        <f>IF($C828=".....","",VLOOKUP($C828, Parameter!$A$4:$L$5000, 10, FALSE))</f>
        <v/>
      </c>
      <c r="AG828" s="41" t="str">
        <f>IF($C828=".....","",VLOOKUP($C828, Parameter!$A$4:$L$5000, 11, FALSE))</f>
        <v/>
      </c>
      <c r="AH828" s="41" t="str">
        <f>IF($C828="..0.0.0.000","",_xlfn.IFNA(VLOOKUP($C828, Parameter!$A$4:$L$5000, 12, FALSE), ""))</f>
        <v/>
      </c>
      <c r="AI828" s="39"/>
      <c r="AJ828" s="39"/>
      <c r="AK828" s="39"/>
      <c r="AL828" s="39"/>
      <c r="AM828" s="39"/>
      <c r="AN828" s="39"/>
      <c r="AO828" s="39"/>
      <c r="AP828" s="41" t="str">
        <f>IF(F828="......", "", _xlfn.IFNA(VLOOKUP(F828, Parameter2!$D$2:$E$15000, 2, FALSE), "Kode aset salah :("))</f>
        <v/>
      </c>
      <c r="AQ828" s="39"/>
      <c r="AR828" s="51"/>
      <c r="AS828" s="52"/>
      <c r="AT828" s="53">
        <f t="shared" si="335"/>
        <v>0</v>
      </c>
      <c r="AU828" s="39" t="str">
        <f t="shared" si="336"/>
        <v/>
      </c>
      <c r="AV828" s="39" t="str">
        <f t="shared" si="337"/>
        <v/>
      </c>
      <c r="AW828" s="39" t="str">
        <f t="shared" si="338"/>
        <v/>
      </c>
      <c r="AX828" s="39" t="str">
        <f t="shared" si="339"/>
        <v/>
      </c>
      <c r="AY828" s="41" t="str">
        <f>IF(G828="...", "", VLOOKUP(G828, UPB!$A$3:$B$5000, 2, FALSE))</f>
        <v/>
      </c>
      <c r="AZ828" s="84"/>
      <c r="BA828" s="76"/>
      <c r="BB828" s="65"/>
      <c r="BC828" s="65"/>
      <c r="BD828" s="54"/>
      <c r="BE828" s="65"/>
      <c r="BF828" s="65"/>
      <c r="BG828" s="65"/>
      <c r="BH828" s="65"/>
      <c r="BI828" s="65"/>
      <c r="BJ828" s="65"/>
      <c r="BK828" s="65"/>
      <c r="BL828" s="65"/>
      <c r="BM828" s="65"/>
      <c r="BN828" s="70"/>
      <c r="BO828" s="65"/>
      <c r="BP828" s="65"/>
      <c r="BQ828" s="65"/>
      <c r="BR828" s="65"/>
      <c r="BS828" s="65"/>
      <c r="BT828" s="65"/>
      <c r="BU828" s="55" t="str">
        <f>IF(AND($D828 &lt;&gt; "", $D828 &lt;&gt; $E828, $F828 &lt;&gt; "x.x.x.x.x.x.x"), VLOOKUP($E828, Parameter!$E$3:$N$5000, 9, FALSE), "")</f>
        <v/>
      </c>
      <c r="BV828" s="55" t="str">
        <f>IF(AND($D828 &lt;&gt; "", $D828 &lt;&gt; $E828, $F828 &lt;&gt; "x.x.x.x.x.x.x"), VLOOKUP($E828, Parameter!$E$3:$N$5000, 10, FALSE), "")</f>
        <v/>
      </c>
      <c r="BW828" s="55" t="str">
        <f>IF(AND($D828 &lt;&gt; "", $D828 &lt;&gt; $E828, $F828 &lt;&gt; "x.x.x.x.x.x.x"), VLOOKUP($C828, Parameter!$A$4:$L$5000, 3, FALSE), "")</f>
        <v/>
      </c>
      <c r="BX828" s="55" t="str">
        <f>IF(AND($D828 &lt;&gt; "", $D828 &lt;&gt; $E828, $F828 &lt;&gt; "x.x.x.x.x.x.x"), VLOOKUP($C828, Parameter!$A$4:$L$5000, 4, FALSE), "")</f>
        <v/>
      </c>
      <c r="BY828" s="56">
        <f t="shared" si="340"/>
        <v>0</v>
      </c>
      <c r="BZ828" s="55" t="str">
        <f t="shared" si="341"/>
        <v>Intra</v>
      </c>
      <c r="CA828" s="55" t="str">
        <f>IF($BZ828="Ekstra", Parameter3!$B$2, "")</f>
        <v/>
      </c>
      <c r="CB828" s="55" t="str">
        <f>IF($BZ828="Ekstra", Parameter3!$C$2, "")</f>
        <v/>
      </c>
      <c r="CC828" s="55" t="str">
        <f>IF($BZ828="Ekstra", VLOOKUP($E828, Parameter!$E$3:$N$5000, 9, FALSE), "")</f>
        <v/>
      </c>
      <c r="CD828" s="55" t="str">
        <f>IF($BZ828="Ekstra", VLOOKUP($E828, Parameter!$E$3:$N$5000, 10, FALSE), "")</f>
        <v/>
      </c>
      <c r="CE828" s="56">
        <f t="shared" si="342"/>
        <v>0</v>
      </c>
      <c r="CF828" s="55" t="str">
        <f t="shared" si="353"/>
        <v/>
      </c>
      <c r="CG828" s="55" t="str">
        <f t="shared" si="353"/>
        <v/>
      </c>
      <c r="CH828" s="55" t="str">
        <f t="shared" si="343"/>
        <v/>
      </c>
      <c r="CI828" s="55" t="str">
        <f>IF($F828="x.x.x.x.x.x.x", VLOOKUP($C828, Parameter!$A$4:$L$5000, 4, FALSE), "")</f>
        <v/>
      </c>
      <c r="CJ828" s="56">
        <f t="shared" si="344"/>
        <v>0</v>
      </c>
      <c r="CM828" s="4" t="str">
        <f t="shared" si="345"/>
        <v>...-...-.....</v>
      </c>
      <c r="CN828" s="57">
        <f t="shared" si="346"/>
        <v>0</v>
      </c>
      <c r="CO828" s="58">
        <f t="shared" si="347"/>
        <v>0</v>
      </c>
      <c r="CP828" s="4" t="str">
        <f t="shared" si="348"/>
        <v/>
      </c>
      <c r="CQ828" s="4" t="b">
        <f t="shared" si="349"/>
        <v>0</v>
      </c>
      <c r="CR828" s="4" t="str">
        <f t="shared" si="350"/>
        <v/>
      </c>
      <c r="CS828" s="4" t="str">
        <f t="shared" si="351"/>
        <v/>
      </c>
      <c r="CT828" s="91" t="b">
        <f t="shared" si="328"/>
        <v>0</v>
      </c>
    </row>
    <row r="829" spans="1:98" s="4" customFormat="1" x14ac:dyDescent="0.25">
      <c r="A829" s="50" t="str">
        <f t="shared" si="329"/>
        <v>...</v>
      </c>
      <c r="B829" s="50" t="str">
        <f t="shared" si="330"/>
        <v>...</v>
      </c>
      <c r="C829" s="50" t="str">
        <f t="shared" si="331"/>
        <v>.....</v>
      </c>
      <c r="D829" s="50" t="str">
        <f>IF($C829=".....","",_xlfn.IFNA(VLOOKUP($C829, Parameter!$A$4:$L$5000, 3, FALSE), ""))</f>
        <v/>
      </c>
      <c r="E829" s="50" t="str">
        <f t="shared" si="332"/>
        <v>.....</v>
      </c>
      <c r="F829" s="50" t="str">
        <f t="shared" si="333"/>
        <v>......</v>
      </c>
      <c r="G829" s="50" t="str">
        <f t="shared" si="334"/>
        <v>...</v>
      </c>
      <c r="H829" s="40">
        <f>IF(E829=".....", 0, _xlfn.IFNA(VLOOKUP($E829, Parameter2!$A$2:$C$5000, 3, FALSE), 0))</f>
        <v>0</v>
      </c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18" t="str">
        <f>IF(C829=".....","",_xlfn.IFNA(VLOOKUP($C829, Parameter!$A$4:$B$5000, 2, FALSE), "Kode belanja salah :("))</f>
        <v/>
      </c>
      <c r="X829" s="35"/>
      <c r="Y829" s="121"/>
      <c r="Z829" s="17"/>
      <c r="AA829" s="20"/>
      <c r="AB829" s="41" t="str">
        <f>IF($C829=".....","",VLOOKUP($C829, Parameter!$A$4:$L$5000, 6, FALSE))</f>
        <v/>
      </c>
      <c r="AC829" s="41" t="str">
        <f>IF($C829=".....","",VLOOKUP($C829, Parameter!$A$4:$L$5000, 7, FALSE))</f>
        <v/>
      </c>
      <c r="AD829" s="41" t="str">
        <f>IF($C829=".....","",VLOOKUP($C829, Parameter!$A$4:$L$5000, 8, FALSE))</f>
        <v/>
      </c>
      <c r="AE829" s="41" t="str">
        <f>IF($C829=".....","",VLOOKUP($C829, Parameter!$A$4:$L$5000, 9, FALSE))</f>
        <v/>
      </c>
      <c r="AF829" s="41" t="str">
        <f>IF($C829=".....","",VLOOKUP($C829, Parameter!$A$4:$L$5000, 10, FALSE))</f>
        <v/>
      </c>
      <c r="AG829" s="41" t="str">
        <f>IF($C829=".....","",VLOOKUP($C829, Parameter!$A$4:$L$5000, 11, FALSE))</f>
        <v/>
      </c>
      <c r="AH829" s="41" t="str">
        <f>IF($C829="..0.0.0.000","",_xlfn.IFNA(VLOOKUP($C829, Parameter!$A$4:$L$5000, 12, FALSE), ""))</f>
        <v/>
      </c>
      <c r="AI829" s="39"/>
      <c r="AJ829" s="39"/>
      <c r="AK829" s="39"/>
      <c r="AL829" s="39"/>
      <c r="AM829" s="39"/>
      <c r="AN829" s="39"/>
      <c r="AO829" s="39"/>
      <c r="AP829" s="41" t="str">
        <f>IF(F829="......", "", _xlfn.IFNA(VLOOKUP(F829, Parameter2!$D$2:$E$15000, 2, FALSE), "Kode aset salah :("))</f>
        <v/>
      </c>
      <c r="AQ829" s="39"/>
      <c r="AR829" s="51"/>
      <c r="AS829" s="52"/>
      <c r="AT829" s="53">
        <f t="shared" si="335"/>
        <v>0</v>
      </c>
      <c r="AU829" s="39" t="str">
        <f t="shared" si="336"/>
        <v/>
      </c>
      <c r="AV829" s="39" t="str">
        <f t="shared" si="337"/>
        <v/>
      </c>
      <c r="AW829" s="39" t="str">
        <f t="shared" si="338"/>
        <v/>
      </c>
      <c r="AX829" s="39" t="str">
        <f t="shared" si="339"/>
        <v/>
      </c>
      <c r="AY829" s="41" t="str">
        <f>IF(G829="...", "", VLOOKUP(G829, UPB!$A$3:$B$5000, 2, FALSE))</f>
        <v/>
      </c>
      <c r="AZ829" s="84"/>
      <c r="BA829" s="76"/>
      <c r="BB829" s="65"/>
      <c r="BC829" s="65"/>
      <c r="BD829" s="54"/>
      <c r="BE829" s="65"/>
      <c r="BF829" s="65"/>
      <c r="BG829" s="65"/>
      <c r="BH829" s="65"/>
      <c r="BI829" s="65"/>
      <c r="BJ829" s="65"/>
      <c r="BK829" s="65"/>
      <c r="BL829" s="65"/>
      <c r="BM829" s="65"/>
      <c r="BN829" s="70"/>
      <c r="BO829" s="65"/>
      <c r="BP829" s="65"/>
      <c r="BQ829" s="65"/>
      <c r="BR829" s="65"/>
      <c r="BS829" s="65"/>
      <c r="BT829" s="65"/>
      <c r="BU829" s="55" t="str">
        <f>IF(AND($D829 &lt;&gt; "", $D829 &lt;&gt; $E829, $F829 &lt;&gt; "x.x.x.x.x.x.x"), VLOOKUP($E829, Parameter!$E$3:$N$5000, 9, FALSE), "")</f>
        <v/>
      </c>
      <c r="BV829" s="55" t="str">
        <f>IF(AND($D829 &lt;&gt; "", $D829 &lt;&gt; $E829, $F829 &lt;&gt; "x.x.x.x.x.x.x"), VLOOKUP($E829, Parameter!$E$3:$N$5000, 10, FALSE), "")</f>
        <v/>
      </c>
      <c r="BW829" s="55" t="str">
        <f>IF(AND($D829 &lt;&gt; "", $D829 &lt;&gt; $E829, $F829 &lt;&gt; "x.x.x.x.x.x.x"), VLOOKUP($C829, Parameter!$A$4:$L$5000, 3, FALSE), "")</f>
        <v/>
      </c>
      <c r="BX829" s="55" t="str">
        <f>IF(AND($D829 &lt;&gt; "", $D829 &lt;&gt; $E829, $F829 &lt;&gt; "x.x.x.x.x.x.x"), VLOOKUP($C829, Parameter!$A$4:$L$5000, 4, FALSE), "")</f>
        <v/>
      </c>
      <c r="BY829" s="56">
        <f t="shared" si="340"/>
        <v>0</v>
      </c>
      <c r="BZ829" s="55" t="str">
        <f t="shared" si="341"/>
        <v>Intra</v>
      </c>
      <c r="CA829" s="55" t="str">
        <f>IF($BZ829="Ekstra", Parameter3!$B$2, "")</f>
        <v/>
      </c>
      <c r="CB829" s="55" t="str">
        <f>IF($BZ829="Ekstra", Parameter3!$C$2, "")</f>
        <v/>
      </c>
      <c r="CC829" s="55" t="str">
        <f>IF($BZ829="Ekstra", VLOOKUP($E829, Parameter!$E$3:$N$5000, 9, FALSE), "")</f>
        <v/>
      </c>
      <c r="CD829" s="55" t="str">
        <f>IF($BZ829="Ekstra", VLOOKUP($E829, Parameter!$E$3:$N$5000, 10, FALSE), "")</f>
        <v/>
      </c>
      <c r="CE829" s="56">
        <f t="shared" si="342"/>
        <v>0</v>
      </c>
      <c r="CF829" s="55" t="str">
        <f t="shared" si="353"/>
        <v/>
      </c>
      <c r="CG829" s="55" t="str">
        <f t="shared" si="353"/>
        <v/>
      </c>
      <c r="CH829" s="55" t="str">
        <f t="shared" si="343"/>
        <v/>
      </c>
      <c r="CI829" s="55" t="str">
        <f>IF($F829="x.x.x.x.x.x.x", VLOOKUP($C829, Parameter!$A$4:$L$5000, 4, FALSE), "")</f>
        <v/>
      </c>
      <c r="CJ829" s="56">
        <f t="shared" si="344"/>
        <v>0</v>
      </c>
      <c r="CM829" s="4" t="str">
        <f t="shared" si="345"/>
        <v>...-...-.....</v>
      </c>
      <c r="CN829" s="57">
        <f t="shared" si="346"/>
        <v>0</v>
      </c>
      <c r="CO829" s="58">
        <f t="shared" si="347"/>
        <v>0</v>
      </c>
      <c r="CP829" s="4" t="str">
        <f t="shared" si="348"/>
        <v/>
      </c>
      <c r="CQ829" s="4" t="b">
        <f t="shared" si="349"/>
        <v>0</v>
      </c>
      <c r="CR829" s="4" t="str">
        <f t="shared" si="350"/>
        <v/>
      </c>
      <c r="CS829" s="4" t="str">
        <f t="shared" si="351"/>
        <v/>
      </c>
      <c r="CT829" s="91" t="b">
        <f t="shared" si="328"/>
        <v>0</v>
      </c>
    </row>
    <row r="830" spans="1:98" s="4" customFormat="1" x14ac:dyDescent="0.25">
      <c r="A830" s="50" t="str">
        <f t="shared" si="329"/>
        <v>...</v>
      </c>
      <c r="B830" s="50" t="str">
        <f t="shared" si="330"/>
        <v>...</v>
      </c>
      <c r="C830" s="50" t="str">
        <f t="shared" si="331"/>
        <v>.....</v>
      </c>
      <c r="D830" s="50" t="str">
        <f>IF($C830=".....","",_xlfn.IFNA(VLOOKUP($C830, Parameter!$A$4:$L$5000, 3, FALSE), ""))</f>
        <v/>
      </c>
      <c r="E830" s="50" t="str">
        <f t="shared" si="332"/>
        <v>.....</v>
      </c>
      <c r="F830" s="50" t="str">
        <f t="shared" si="333"/>
        <v>......</v>
      </c>
      <c r="G830" s="50" t="str">
        <f t="shared" si="334"/>
        <v>...</v>
      </c>
      <c r="H830" s="40">
        <f>IF(E830=".....", 0, _xlfn.IFNA(VLOOKUP($E830, Parameter2!$A$2:$C$5000, 3, FALSE), 0))</f>
        <v>0</v>
      </c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18" t="str">
        <f>IF(C830=".....","",_xlfn.IFNA(VLOOKUP($C830, Parameter!$A$4:$B$5000, 2, FALSE), "Kode belanja salah :("))</f>
        <v/>
      </c>
      <c r="X830" s="35"/>
      <c r="Y830" s="121"/>
      <c r="Z830" s="17"/>
      <c r="AA830" s="20"/>
      <c r="AB830" s="41" t="str">
        <f>IF($C830=".....","",VLOOKUP($C830, Parameter!$A$4:$L$5000, 6, FALSE))</f>
        <v/>
      </c>
      <c r="AC830" s="41" t="str">
        <f>IF($C830=".....","",VLOOKUP($C830, Parameter!$A$4:$L$5000, 7, FALSE))</f>
        <v/>
      </c>
      <c r="AD830" s="41" t="str">
        <f>IF($C830=".....","",VLOOKUP($C830, Parameter!$A$4:$L$5000, 8, FALSE))</f>
        <v/>
      </c>
      <c r="AE830" s="41" t="str">
        <f>IF($C830=".....","",VLOOKUP($C830, Parameter!$A$4:$L$5000, 9, FALSE))</f>
        <v/>
      </c>
      <c r="AF830" s="41" t="str">
        <f>IF($C830=".....","",VLOOKUP($C830, Parameter!$A$4:$L$5000, 10, FALSE))</f>
        <v/>
      </c>
      <c r="AG830" s="41" t="str">
        <f>IF($C830=".....","",VLOOKUP($C830, Parameter!$A$4:$L$5000, 11, FALSE))</f>
        <v/>
      </c>
      <c r="AH830" s="41" t="str">
        <f>IF($C830="..0.0.0.000","",_xlfn.IFNA(VLOOKUP($C830, Parameter!$A$4:$L$5000, 12, FALSE), ""))</f>
        <v/>
      </c>
      <c r="AI830" s="39"/>
      <c r="AJ830" s="39"/>
      <c r="AK830" s="39"/>
      <c r="AL830" s="39"/>
      <c r="AM830" s="39"/>
      <c r="AN830" s="39"/>
      <c r="AO830" s="39"/>
      <c r="AP830" s="41" t="str">
        <f>IF(F830="......", "", _xlfn.IFNA(VLOOKUP(F830, Parameter2!$D$2:$E$15000, 2, FALSE), "Kode aset salah :("))</f>
        <v/>
      </c>
      <c r="AQ830" s="39"/>
      <c r="AR830" s="51"/>
      <c r="AS830" s="52"/>
      <c r="AT830" s="53">
        <f t="shared" si="335"/>
        <v>0</v>
      </c>
      <c r="AU830" s="39" t="str">
        <f t="shared" si="336"/>
        <v/>
      </c>
      <c r="AV830" s="39" t="str">
        <f t="shared" si="337"/>
        <v/>
      </c>
      <c r="AW830" s="39" t="str">
        <f t="shared" si="338"/>
        <v/>
      </c>
      <c r="AX830" s="39" t="str">
        <f t="shared" si="339"/>
        <v/>
      </c>
      <c r="AY830" s="41" t="str">
        <f>IF(G830="...", "", VLOOKUP(G830, UPB!$A$3:$B$5000, 2, FALSE))</f>
        <v/>
      </c>
      <c r="AZ830" s="84"/>
      <c r="BA830" s="76"/>
      <c r="BB830" s="65"/>
      <c r="BC830" s="65"/>
      <c r="BD830" s="54"/>
      <c r="BE830" s="65"/>
      <c r="BF830" s="65"/>
      <c r="BG830" s="65"/>
      <c r="BH830" s="65"/>
      <c r="BI830" s="65"/>
      <c r="BJ830" s="65"/>
      <c r="BK830" s="65"/>
      <c r="BL830" s="65"/>
      <c r="BM830" s="65"/>
      <c r="BN830" s="70"/>
      <c r="BO830" s="65"/>
      <c r="BP830" s="65"/>
      <c r="BQ830" s="65"/>
      <c r="BR830" s="65"/>
      <c r="BS830" s="65"/>
      <c r="BT830" s="65"/>
      <c r="BU830" s="55" t="str">
        <f>IF(AND($D830 &lt;&gt; "", $D830 &lt;&gt; $E830, $F830 &lt;&gt; "x.x.x.x.x.x.x"), VLOOKUP($E830, Parameter!$E$3:$N$5000, 9, FALSE), "")</f>
        <v/>
      </c>
      <c r="BV830" s="55" t="str">
        <f>IF(AND($D830 &lt;&gt; "", $D830 &lt;&gt; $E830, $F830 &lt;&gt; "x.x.x.x.x.x.x"), VLOOKUP($E830, Parameter!$E$3:$N$5000, 10, FALSE), "")</f>
        <v/>
      </c>
      <c r="BW830" s="55" t="str">
        <f>IF(AND($D830 &lt;&gt; "", $D830 &lt;&gt; $E830, $F830 &lt;&gt; "x.x.x.x.x.x.x"), VLOOKUP($C830, Parameter!$A$4:$L$5000, 3, FALSE), "")</f>
        <v/>
      </c>
      <c r="BX830" s="55" t="str">
        <f>IF(AND($D830 &lt;&gt; "", $D830 &lt;&gt; $E830, $F830 &lt;&gt; "x.x.x.x.x.x.x"), VLOOKUP($C830, Parameter!$A$4:$L$5000, 4, FALSE), "")</f>
        <v/>
      </c>
      <c r="BY830" s="56">
        <f t="shared" si="340"/>
        <v>0</v>
      </c>
      <c r="BZ830" s="55" t="str">
        <f t="shared" si="341"/>
        <v>Intra</v>
      </c>
      <c r="CA830" s="55" t="str">
        <f>IF($BZ830="Ekstra", Parameter3!$B$2, "")</f>
        <v/>
      </c>
      <c r="CB830" s="55" t="str">
        <f>IF($BZ830="Ekstra", Parameter3!$C$2, "")</f>
        <v/>
      </c>
      <c r="CC830" s="55" t="str">
        <f>IF($BZ830="Ekstra", VLOOKUP($E830, Parameter!$E$3:$N$5000, 9, FALSE), "")</f>
        <v/>
      </c>
      <c r="CD830" s="55" t="str">
        <f>IF($BZ830="Ekstra", VLOOKUP($E830, Parameter!$E$3:$N$5000, 10, FALSE), "")</f>
        <v/>
      </c>
      <c r="CE830" s="56">
        <f t="shared" si="342"/>
        <v>0</v>
      </c>
      <c r="CF830" s="55" t="str">
        <f t="shared" si="353"/>
        <v/>
      </c>
      <c r="CG830" s="55" t="str">
        <f t="shared" si="353"/>
        <v/>
      </c>
      <c r="CH830" s="55" t="str">
        <f t="shared" si="343"/>
        <v/>
      </c>
      <c r="CI830" s="55" t="str">
        <f>IF($F830="x.x.x.x.x.x.x", VLOOKUP($C830, Parameter!$A$4:$L$5000, 4, FALSE), "")</f>
        <v/>
      </c>
      <c r="CJ830" s="56">
        <f t="shared" si="344"/>
        <v>0</v>
      </c>
      <c r="CM830" s="4" t="str">
        <f t="shared" si="345"/>
        <v>...-...-.....</v>
      </c>
      <c r="CN830" s="57">
        <f t="shared" si="346"/>
        <v>0</v>
      </c>
      <c r="CO830" s="58">
        <f t="shared" si="347"/>
        <v>0</v>
      </c>
      <c r="CP830" s="4" t="str">
        <f t="shared" si="348"/>
        <v/>
      </c>
      <c r="CQ830" s="4" t="b">
        <f t="shared" si="349"/>
        <v>0</v>
      </c>
      <c r="CR830" s="4" t="str">
        <f t="shared" si="350"/>
        <v/>
      </c>
      <c r="CS830" s="4" t="str">
        <f t="shared" si="351"/>
        <v/>
      </c>
      <c r="CT830" s="91" t="b">
        <f t="shared" si="328"/>
        <v>0</v>
      </c>
    </row>
    <row r="831" spans="1:98" s="4" customFormat="1" x14ac:dyDescent="0.25">
      <c r="A831" s="50" t="str">
        <f t="shared" si="329"/>
        <v>...</v>
      </c>
      <c r="B831" s="50" t="str">
        <f t="shared" si="330"/>
        <v>...</v>
      </c>
      <c r="C831" s="50" t="str">
        <f t="shared" si="331"/>
        <v>.....</v>
      </c>
      <c r="D831" s="50" t="str">
        <f>IF($C831=".....","",_xlfn.IFNA(VLOOKUP($C831, Parameter!$A$4:$L$5000, 3, FALSE), ""))</f>
        <v/>
      </c>
      <c r="E831" s="50" t="str">
        <f t="shared" si="332"/>
        <v>.....</v>
      </c>
      <c r="F831" s="50" t="str">
        <f t="shared" si="333"/>
        <v>......</v>
      </c>
      <c r="G831" s="50" t="str">
        <f t="shared" si="334"/>
        <v>...</v>
      </c>
      <c r="H831" s="40">
        <f>IF(E831=".....", 0, _xlfn.IFNA(VLOOKUP($E831, Parameter2!$A$2:$C$5000, 3, FALSE), 0))</f>
        <v>0</v>
      </c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18" t="str">
        <f>IF(C831=".....","",_xlfn.IFNA(VLOOKUP($C831, Parameter!$A$4:$B$5000, 2, FALSE), "Kode belanja salah :("))</f>
        <v/>
      </c>
      <c r="X831" s="35"/>
      <c r="Y831" s="121"/>
      <c r="Z831" s="17"/>
      <c r="AA831" s="20"/>
      <c r="AB831" s="41" t="str">
        <f>IF($C831=".....","",VLOOKUP($C831, Parameter!$A$4:$L$5000, 6, FALSE))</f>
        <v/>
      </c>
      <c r="AC831" s="41" t="str">
        <f>IF($C831=".....","",VLOOKUP($C831, Parameter!$A$4:$L$5000, 7, FALSE))</f>
        <v/>
      </c>
      <c r="AD831" s="41" t="str">
        <f>IF($C831=".....","",VLOOKUP($C831, Parameter!$A$4:$L$5000, 8, FALSE))</f>
        <v/>
      </c>
      <c r="AE831" s="41" t="str">
        <f>IF($C831=".....","",VLOOKUP($C831, Parameter!$A$4:$L$5000, 9, FALSE))</f>
        <v/>
      </c>
      <c r="AF831" s="41" t="str">
        <f>IF($C831=".....","",VLOOKUP($C831, Parameter!$A$4:$L$5000, 10, FALSE))</f>
        <v/>
      </c>
      <c r="AG831" s="41" t="str">
        <f>IF($C831=".....","",VLOOKUP($C831, Parameter!$A$4:$L$5000, 11, FALSE))</f>
        <v/>
      </c>
      <c r="AH831" s="41" t="str">
        <f>IF($C831="..0.0.0.000","",_xlfn.IFNA(VLOOKUP($C831, Parameter!$A$4:$L$5000, 12, FALSE), ""))</f>
        <v/>
      </c>
      <c r="AI831" s="39"/>
      <c r="AJ831" s="39"/>
      <c r="AK831" s="39"/>
      <c r="AL831" s="39"/>
      <c r="AM831" s="39"/>
      <c r="AN831" s="39"/>
      <c r="AO831" s="39"/>
      <c r="AP831" s="41" t="str">
        <f>IF(F831="......", "", _xlfn.IFNA(VLOOKUP(F831, Parameter2!$D$2:$E$15000, 2, FALSE), "Kode aset salah :("))</f>
        <v/>
      </c>
      <c r="AQ831" s="39"/>
      <c r="AR831" s="51"/>
      <c r="AS831" s="52"/>
      <c r="AT831" s="53">
        <f t="shared" si="335"/>
        <v>0</v>
      </c>
      <c r="AU831" s="39" t="str">
        <f t="shared" si="336"/>
        <v/>
      </c>
      <c r="AV831" s="39" t="str">
        <f t="shared" si="337"/>
        <v/>
      </c>
      <c r="AW831" s="39" t="str">
        <f t="shared" si="338"/>
        <v/>
      </c>
      <c r="AX831" s="39" t="str">
        <f t="shared" si="339"/>
        <v/>
      </c>
      <c r="AY831" s="41" t="str">
        <f>IF(G831="...", "", VLOOKUP(G831, UPB!$A$3:$B$5000, 2, FALSE))</f>
        <v/>
      </c>
      <c r="AZ831" s="84"/>
      <c r="BA831" s="76"/>
      <c r="BB831" s="65"/>
      <c r="BC831" s="65"/>
      <c r="BD831" s="54"/>
      <c r="BE831" s="65"/>
      <c r="BF831" s="65"/>
      <c r="BG831" s="65"/>
      <c r="BH831" s="65"/>
      <c r="BI831" s="65"/>
      <c r="BJ831" s="65"/>
      <c r="BK831" s="65"/>
      <c r="BL831" s="65"/>
      <c r="BM831" s="65"/>
      <c r="BN831" s="70"/>
      <c r="BO831" s="65"/>
      <c r="BP831" s="65"/>
      <c r="BQ831" s="65"/>
      <c r="BR831" s="65"/>
      <c r="BS831" s="65"/>
      <c r="BT831" s="65"/>
      <c r="BU831" s="55" t="str">
        <f>IF(AND($D831 &lt;&gt; "", $D831 &lt;&gt; $E831, $F831 &lt;&gt; "x.x.x.x.x.x.x"), VLOOKUP($E831, Parameter!$E$3:$N$5000, 9, FALSE), "")</f>
        <v/>
      </c>
      <c r="BV831" s="55" t="str">
        <f>IF(AND($D831 &lt;&gt; "", $D831 &lt;&gt; $E831, $F831 &lt;&gt; "x.x.x.x.x.x.x"), VLOOKUP($E831, Parameter!$E$3:$N$5000, 10, FALSE), "")</f>
        <v/>
      </c>
      <c r="BW831" s="55" t="str">
        <f>IF(AND($D831 &lt;&gt; "", $D831 &lt;&gt; $E831, $F831 &lt;&gt; "x.x.x.x.x.x.x"), VLOOKUP($C831, Parameter!$A$4:$L$5000, 3, FALSE), "")</f>
        <v/>
      </c>
      <c r="BX831" s="55" t="str">
        <f>IF(AND($D831 &lt;&gt; "", $D831 &lt;&gt; $E831, $F831 &lt;&gt; "x.x.x.x.x.x.x"), VLOOKUP($C831, Parameter!$A$4:$L$5000, 4, FALSE), "")</f>
        <v/>
      </c>
      <c r="BY831" s="56">
        <f t="shared" si="340"/>
        <v>0</v>
      </c>
      <c r="BZ831" s="55" t="str">
        <f t="shared" si="341"/>
        <v>Intra</v>
      </c>
      <c r="CA831" s="55" t="str">
        <f>IF($BZ831="Ekstra", Parameter3!$B$2, "")</f>
        <v/>
      </c>
      <c r="CB831" s="55" t="str">
        <f>IF($BZ831="Ekstra", Parameter3!$C$2, "")</f>
        <v/>
      </c>
      <c r="CC831" s="55" t="str">
        <f>IF($BZ831="Ekstra", VLOOKUP($E831, Parameter!$E$3:$N$5000, 9, FALSE), "")</f>
        <v/>
      </c>
      <c r="CD831" s="55" t="str">
        <f>IF($BZ831="Ekstra", VLOOKUP($E831, Parameter!$E$3:$N$5000, 10, FALSE), "")</f>
        <v/>
      </c>
      <c r="CE831" s="56">
        <f t="shared" si="342"/>
        <v>0</v>
      </c>
      <c r="CF831" s="55" t="str">
        <f t="shared" si="353"/>
        <v/>
      </c>
      <c r="CG831" s="55" t="str">
        <f t="shared" si="353"/>
        <v/>
      </c>
      <c r="CH831" s="55" t="str">
        <f t="shared" si="343"/>
        <v/>
      </c>
      <c r="CI831" s="55" t="str">
        <f>IF($F831="x.x.x.x.x.x.x", VLOOKUP($C831, Parameter!$A$4:$L$5000, 4, FALSE), "")</f>
        <v/>
      </c>
      <c r="CJ831" s="56">
        <f t="shared" si="344"/>
        <v>0</v>
      </c>
      <c r="CM831" s="4" t="str">
        <f t="shared" si="345"/>
        <v>...-...-.....</v>
      </c>
      <c r="CN831" s="57">
        <f t="shared" si="346"/>
        <v>0</v>
      </c>
      <c r="CO831" s="58">
        <f t="shared" si="347"/>
        <v>0</v>
      </c>
      <c r="CP831" s="4" t="str">
        <f t="shared" si="348"/>
        <v/>
      </c>
      <c r="CQ831" s="4" t="b">
        <f t="shared" si="349"/>
        <v>0</v>
      </c>
      <c r="CR831" s="4" t="str">
        <f t="shared" si="350"/>
        <v/>
      </c>
      <c r="CS831" s="4" t="str">
        <f t="shared" si="351"/>
        <v/>
      </c>
      <c r="CT831" s="91" t="b">
        <f t="shared" si="328"/>
        <v>0</v>
      </c>
    </row>
    <row r="832" spans="1:98" s="4" customFormat="1" x14ac:dyDescent="0.25">
      <c r="A832" s="50" t="str">
        <f t="shared" si="329"/>
        <v>...</v>
      </c>
      <c r="B832" s="50" t="str">
        <f t="shared" si="330"/>
        <v>...</v>
      </c>
      <c r="C832" s="50" t="str">
        <f t="shared" si="331"/>
        <v>.....</v>
      </c>
      <c r="D832" s="50" t="str">
        <f>IF($C832=".....","",_xlfn.IFNA(VLOOKUP($C832, Parameter!$A$4:$L$5000, 3, FALSE), ""))</f>
        <v/>
      </c>
      <c r="E832" s="50" t="str">
        <f t="shared" si="332"/>
        <v>.....</v>
      </c>
      <c r="F832" s="50" t="str">
        <f t="shared" si="333"/>
        <v>......</v>
      </c>
      <c r="G832" s="50" t="str">
        <f t="shared" si="334"/>
        <v>...</v>
      </c>
      <c r="H832" s="40">
        <f>IF(E832=".....", 0, _xlfn.IFNA(VLOOKUP($E832, Parameter2!$A$2:$C$5000, 3, FALSE), 0))</f>
        <v>0</v>
      </c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18" t="str">
        <f>IF(C832=".....","",_xlfn.IFNA(VLOOKUP($C832, Parameter!$A$4:$B$5000, 2, FALSE), "Kode belanja salah :("))</f>
        <v/>
      </c>
      <c r="X832" s="35"/>
      <c r="Y832" s="121"/>
      <c r="Z832" s="17"/>
      <c r="AA832" s="20"/>
      <c r="AB832" s="41" t="str">
        <f>IF($C832=".....","",VLOOKUP($C832, Parameter!$A$4:$L$5000, 6, FALSE))</f>
        <v/>
      </c>
      <c r="AC832" s="41" t="str">
        <f>IF($C832=".....","",VLOOKUP($C832, Parameter!$A$4:$L$5000, 7, FALSE))</f>
        <v/>
      </c>
      <c r="AD832" s="41" t="str">
        <f>IF($C832=".....","",VLOOKUP($C832, Parameter!$A$4:$L$5000, 8, FALSE))</f>
        <v/>
      </c>
      <c r="AE832" s="41" t="str">
        <f>IF($C832=".....","",VLOOKUP($C832, Parameter!$A$4:$L$5000, 9, FALSE))</f>
        <v/>
      </c>
      <c r="AF832" s="41" t="str">
        <f>IF($C832=".....","",VLOOKUP($C832, Parameter!$A$4:$L$5000, 10, FALSE))</f>
        <v/>
      </c>
      <c r="AG832" s="41" t="str">
        <f>IF($C832=".....","",VLOOKUP($C832, Parameter!$A$4:$L$5000, 11, FALSE))</f>
        <v/>
      </c>
      <c r="AH832" s="41" t="str">
        <f>IF($C832="..0.0.0.000","",_xlfn.IFNA(VLOOKUP($C832, Parameter!$A$4:$L$5000, 12, FALSE), ""))</f>
        <v/>
      </c>
      <c r="AI832" s="39"/>
      <c r="AJ832" s="39"/>
      <c r="AK832" s="39"/>
      <c r="AL832" s="39"/>
      <c r="AM832" s="39"/>
      <c r="AN832" s="39"/>
      <c r="AO832" s="39"/>
      <c r="AP832" s="41" t="str">
        <f>IF(F832="......", "", _xlfn.IFNA(VLOOKUP(F832, Parameter2!$D$2:$E$15000, 2, FALSE), "Kode aset salah :("))</f>
        <v/>
      </c>
      <c r="AQ832" s="39"/>
      <c r="AR832" s="51"/>
      <c r="AS832" s="52"/>
      <c r="AT832" s="53">
        <f t="shared" si="335"/>
        <v>0</v>
      </c>
      <c r="AU832" s="39" t="str">
        <f t="shared" si="336"/>
        <v/>
      </c>
      <c r="AV832" s="39" t="str">
        <f t="shared" si="337"/>
        <v/>
      </c>
      <c r="AW832" s="39" t="str">
        <f t="shared" si="338"/>
        <v/>
      </c>
      <c r="AX832" s="39" t="str">
        <f t="shared" si="339"/>
        <v/>
      </c>
      <c r="AY832" s="41" t="str">
        <f>IF(G832="...", "", VLOOKUP(G832, UPB!$A$3:$B$5000, 2, FALSE))</f>
        <v/>
      </c>
      <c r="AZ832" s="84"/>
      <c r="BA832" s="76"/>
      <c r="BB832" s="65"/>
      <c r="BC832" s="65"/>
      <c r="BD832" s="54"/>
      <c r="BE832" s="65"/>
      <c r="BF832" s="65"/>
      <c r="BG832" s="65"/>
      <c r="BH832" s="65"/>
      <c r="BI832" s="65"/>
      <c r="BJ832" s="65"/>
      <c r="BK832" s="65"/>
      <c r="BL832" s="65"/>
      <c r="BM832" s="65"/>
      <c r="BN832" s="70"/>
      <c r="BO832" s="65"/>
      <c r="BP832" s="65"/>
      <c r="BQ832" s="65"/>
      <c r="BR832" s="65"/>
      <c r="BS832" s="65"/>
      <c r="BT832" s="65"/>
      <c r="BU832" s="55" t="str">
        <f>IF(AND($D832 &lt;&gt; "", $D832 &lt;&gt; $E832, $F832 &lt;&gt; "x.x.x.x.x.x.x"), VLOOKUP($E832, Parameter!$E$3:$N$5000, 9, FALSE), "")</f>
        <v/>
      </c>
      <c r="BV832" s="55" t="str">
        <f>IF(AND($D832 &lt;&gt; "", $D832 &lt;&gt; $E832, $F832 &lt;&gt; "x.x.x.x.x.x.x"), VLOOKUP($E832, Parameter!$E$3:$N$5000, 10, FALSE), "")</f>
        <v/>
      </c>
      <c r="BW832" s="55" t="str">
        <f>IF(AND($D832 &lt;&gt; "", $D832 &lt;&gt; $E832, $F832 &lt;&gt; "x.x.x.x.x.x.x"), VLOOKUP($C832, Parameter!$A$4:$L$5000, 3, FALSE), "")</f>
        <v/>
      </c>
      <c r="BX832" s="55" t="str">
        <f>IF(AND($D832 &lt;&gt; "", $D832 &lt;&gt; $E832, $F832 &lt;&gt; "x.x.x.x.x.x.x"), VLOOKUP($C832, Parameter!$A$4:$L$5000, 4, FALSE), "")</f>
        <v/>
      </c>
      <c r="BY832" s="56">
        <f t="shared" si="340"/>
        <v>0</v>
      </c>
      <c r="BZ832" s="55" t="str">
        <f t="shared" si="341"/>
        <v>Intra</v>
      </c>
      <c r="CA832" s="55" t="str">
        <f>IF($BZ832="Ekstra", Parameter3!$B$2, "")</f>
        <v/>
      </c>
      <c r="CB832" s="55" t="str">
        <f>IF($BZ832="Ekstra", Parameter3!$C$2, "")</f>
        <v/>
      </c>
      <c r="CC832" s="55" t="str">
        <f>IF($BZ832="Ekstra", VLOOKUP($E832, Parameter!$E$3:$N$5000, 9, FALSE), "")</f>
        <v/>
      </c>
      <c r="CD832" s="55" t="str">
        <f>IF($BZ832="Ekstra", VLOOKUP($E832, Parameter!$E$3:$N$5000, 10, FALSE), "")</f>
        <v/>
      </c>
      <c r="CE832" s="56">
        <f t="shared" si="342"/>
        <v>0</v>
      </c>
      <c r="CF832" s="55" t="str">
        <f t="shared" ref="CF832:CG851" si="354">IF($F832="x.x.x.x.x.x.x", "x.x.x.x.x.x", "")</f>
        <v/>
      </c>
      <c r="CG832" s="55" t="str">
        <f t="shared" si="354"/>
        <v/>
      </c>
      <c r="CH832" s="55" t="str">
        <f t="shared" si="343"/>
        <v/>
      </c>
      <c r="CI832" s="55" t="str">
        <f>IF($F832="x.x.x.x.x.x.x", VLOOKUP($C832, Parameter!$A$4:$L$5000, 4, FALSE), "")</f>
        <v/>
      </c>
      <c r="CJ832" s="56">
        <f t="shared" si="344"/>
        <v>0</v>
      </c>
      <c r="CM832" s="4" t="str">
        <f t="shared" si="345"/>
        <v>...-...-.....</v>
      </c>
      <c r="CN832" s="57">
        <f t="shared" si="346"/>
        <v>0</v>
      </c>
      <c r="CO832" s="58">
        <f t="shared" si="347"/>
        <v>0</v>
      </c>
      <c r="CP832" s="4" t="str">
        <f t="shared" si="348"/>
        <v/>
      </c>
      <c r="CQ832" s="4" t="b">
        <f t="shared" si="349"/>
        <v>0</v>
      </c>
      <c r="CR832" s="4" t="str">
        <f t="shared" si="350"/>
        <v/>
      </c>
      <c r="CS832" s="4" t="str">
        <f t="shared" si="351"/>
        <v/>
      </c>
      <c r="CT832" s="91" t="b">
        <f t="shared" si="328"/>
        <v>0</v>
      </c>
    </row>
    <row r="833" spans="1:98" s="4" customFormat="1" x14ac:dyDescent="0.25">
      <c r="A833" s="50" t="str">
        <f t="shared" si="329"/>
        <v>...</v>
      </c>
      <c r="B833" s="50" t="str">
        <f t="shared" si="330"/>
        <v>...</v>
      </c>
      <c r="C833" s="50" t="str">
        <f t="shared" si="331"/>
        <v>.....</v>
      </c>
      <c r="D833" s="50" t="str">
        <f>IF($C833=".....","",_xlfn.IFNA(VLOOKUP($C833, Parameter!$A$4:$L$5000, 3, FALSE), ""))</f>
        <v/>
      </c>
      <c r="E833" s="50" t="str">
        <f t="shared" si="332"/>
        <v>.....</v>
      </c>
      <c r="F833" s="50" t="str">
        <f t="shared" si="333"/>
        <v>......</v>
      </c>
      <c r="G833" s="50" t="str">
        <f t="shared" si="334"/>
        <v>...</v>
      </c>
      <c r="H833" s="40">
        <f>IF(E833=".....", 0, _xlfn.IFNA(VLOOKUP($E833, Parameter2!$A$2:$C$5000, 3, FALSE), 0))</f>
        <v>0</v>
      </c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18" t="str">
        <f>IF(C833=".....","",_xlfn.IFNA(VLOOKUP($C833, Parameter!$A$4:$B$5000, 2, FALSE), "Kode belanja salah :("))</f>
        <v/>
      </c>
      <c r="X833" s="35"/>
      <c r="Y833" s="121"/>
      <c r="Z833" s="17"/>
      <c r="AA833" s="20"/>
      <c r="AB833" s="41" t="str">
        <f>IF($C833=".....","",VLOOKUP($C833, Parameter!$A$4:$L$5000, 6, FALSE))</f>
        <v/>
      </c>
      <c r="AC833" s="41" t="str">
        <f>IF($C833=".....","",VLOOKUP($C833, Parameter!$A$4:$L$5000, 7, FALSE))</f>
        <v/>
      </c>
      <c r="AD833" s="41" t="str">
        <f>IF($C833=".....","",VLOOKUP($C833, Parameter!$A$4:$L$5000, 8, FALSE))</f>
        <v/>
      </c>
      <c r="AE833" s="41" t="str">
        <f>IF($C833=".....","",VLOOKUP($C833, Parameter!$A$4:$L$5000, 9, FALSE))</f>
        <v/>
      </c>
      <c r="AF833" s="41" t="str">
        <f>IF($C833=".....","",VLOOKUP($C833, Parameter!$A$4:$L$5000, 10, FALSE))</f>
        <v/>
      </c>
      <c r="AG833" s="41" t="str">
        <f>IF($C833=".....","",VLOOKUP($C833, Parameter!$A$4:$L$5000, 11, FALSE))</f>
        <v/>
      </c>
      <c r="AH833" s="41" t="str">
        <f>IF($C833="..0.0.0.000","",_xlfn.IFNA(VLOOKUP($C833, Parameter!$A$4:$L$5000, 12, FALSE), ""))</f>
        <v/>
      </c>
      <c r="AI833" s="39"/>
      <c r="AJ833" s="39"/>
      <c r="AK833" s="39"/>
      <c r="AL833" s="39"/>
      <c r="AM833" s="39"/>
      <c r="AN833" s="39"/>
      <c r="AO833" s="39"/>
      <c r="AP833" s="41" t="str">
        <f>IF(F833="......", "", _xlfn.IFNA(VLOOKUP(F833, Parameter2!$D$2:$E$15000, 2, FALSE), "Kode aset salah :("))</f>
        <v/>
      </c>
      <c r="AQ833" s="39"/>
      <c r="AR833" s="51"/>
      <c r="AS833" s="52"/>
      <c r="AT833" s="53">
        <f t="shared" si="335"/>
        <v>0</v>
      </c>
      <c r="AU833" s="39" t="str">
        <f t="shared" si="336"/>
        <v/>
      </c>
      <c r="AV833" s="39" t="str">
        <f t="shared" si="337"/>
        <v/>
      </c>
      <c r="AW833" s="39" t="str">
        <f t="shared" si="338"/>
        <v/>
      </c>
      <c r="AX833" s="39" t="str">
        <f t="shared" si="339"/>
        <v/>
      </c>
      <c r="AY833" s="41" t="str">
        <f>IF(G833="...", "", VLOOKUP(G833, UPB!$A$3:$B$5000, 2, FALSE))</f>
        <v/>
      </c>
      <c r="AZ833" s="84"/>
      <c r="BA833" s="76"/>
      <c r="BB833" s="65"/>
      <c r="BC833" s="65"/>
      <c r="BD833" s="54"/>
      <c r="BE833" s="65"/>
      <c r="BF833" s="65"/>
      <c r="BG833" s="65"/>
      <c r="BH833" s="65"/>
      <c r="BI833" s="65"/>
      <c r="BJ833" s="65"/>
      <c r="BK833" s="65"/>
      <c r="BL833" s="65"/>
      <c r="BM833" s="65"/>
      <c r="BN833" s="70"/>
      <c r="BO833" s="65"/>
      <c r="BP833" s="65"/>
      <c r="BQ833" s="65"/>
      <c r="BR833" s="65"/>
      <c r="BS833" s="65"/>
      <c r="BT833" s="65"/>
      <c r="BU833" s="55" t="str">
        <f>IF(AND($D833 &lt;&gt; "", $D833 &lt;&gt; $E833, $F833 &lt;&gt; "x.x.x.x.x.x.x"), VLOOKUP($E833, Parameter!$E$3:$N$5000, 9, FALSE), "")</f>
        <v/>
      </c>
      <c r="BV833" s="55" t="str">
        <f>IF(AND($D833 &lt;&gt; "", $D833 &lt;&gt; $E833, $F833 &lt;&gt; "x.x.x.x.x.x.x"), VLOOKUP($E833, Parameter!$E$3:$N$5000, 10, FALSE), "")</f>
        <v/>
      </c>
      <c r="BW833" s="55" t="str">
        <f>IF(AND($D833 &lt;&gt; "", $D833 &lt;&gt; $E833, $F833 &lt;&gt; "x.x.x.x.x.x.x"), VLOOKUP($C833, Parameter!$A$4:$L$5000, 3, FALSE), "")</f>
        <v/>
      </c>
      <c r="BX833" s="55" t="str">
        <f>IF(AND($D833 &lt;&gt; "", $D833 &lt;&gt; $E833, $F833 &lt;&gt; "x.x.x.x.x.x.x"), VLOOKUP($C833, Parameter!$A$4:$L$5000, 4, FALSE), "")</f>
        <v/>
      </c>
      <c r="BY833" s="56">
        <f t="shared" si="340"/>
        <v>0</v>
      </c>
      <c r="BZ833" s="55" t="str">
        <f t="shared" si="341"/>
        <v>Intra</v>
      </c>
      <c r="CA833" s="55" t="str">
        <f>IF($BZ833="Ekstra", Parameter3!$B$2, "")</f>
        <v/>
      </c>
      <c r="CB833" s="55" t="str">
        <f>IF($BZ833="Ekstra", Parameter3!$C$2, "")</f>
        <v/>
      </c>
      <c r="CC833" s="55" t="str">
        <f>IF($BZ833="Ekstra", VLOOKUP($E833, Parameter!$E$3:$N$5000, 9, FALSE), "")</f>
        <v/>
      </c>
      <c r="CD833" s="55" t="str">
        <f>IF($BZ833="Ekstra", VLOOKUP($E833, Parameter!$E$3:$N$5000, 10, FALSE), "")</f>
        <v/>
      </c>
      <c r="CE833" s="56">
        <f t="shared" si="342"/>
        <v>0</v>
      </c>
      <c r="CF833" s="55" t="str">
        <f t="shared" si="354"/>
        <v/>
      </c>
      <c r="CG833" s="55" t="str">
        <f t="shared" si="354"/>
        <v/>
      </c>
      <c r="CH833" s="55" t="str">
        <f t="shared" si="343"/>
        <v/>
      </c>
      <c r="CI833" s="55" t="str">
        <f>IF($F833="x.x.x.x.x.x.x", VLOOKUP($C833, Parameter!$A$4:$L$5000, 4, FALSE), "")</f>
        <v/>
      </c>
      <c r="CJ833" s="56">
        <f t="shared" si="344"/>
        <v>0</v>
      </c>
      <c r="CM833" s="4" t="str">
        <f t="shared" si="345"/>
        <v>...-...-.....</v>
      </c>
      <c r="CN833" s="57">
        <f t="shared" si="346"/>
        <v>0</v>
      </c>
      <c r="CO833" s="58">
        <f t="shared" si="347"/>
        <v>0</v>
      </c>
      <c r="CP833" s="4" t="str">
        <f t="shared" si="348"/>
        <v/>
      </c>
      <c r="CQ833" s="4" t="b">
        <f t="shared" si="349"/>
        <v>0</v>
      </c>
      <c r="CR833" s="4" t="str">
        <f t="shared" si="350"/>
        <v/>
      </c>
      <c r="CS833" s="4" t="str">
        <f t="shared" si="351"/>
        <v/>
      </c>
      <c r="CT833" s="91" t="b">
        <f t="shared" si="328"/>
        <v>0</v>
      </c>
    </row>
    <row r="834" spans="1:98" s="4" customFormat="1" x14ac:dyDescent="0.25">
      <c r="A834" s="50" t="str">
        <f t="shared" si="329"/>
        <v>...</v>
      </c>
      <c r="B834" s="50" t="str">
        <f t="shared" si="330"/>
        <v>...</v>
      </c>
      <c r="C834" s="50" t="str">
        <f t="shared" si="331"/>
        <v>.....</v>
      </c>
      <c r="D834" s="50" t="str">
        <f>IF($C834=".....","",_xlfn.IFNA(VLOOKUP($C834, Parameter!$A$4:$L$5000, 3, FALSE), ""))</f>
        <v/>
      </c>
      <c r="E834" s="50" t="str">
        <f t="shared" si="332"/>
        <v>.....</v>
      </c>
      <c r="F834" s="50" t="str">
        <f t="shared" si="333"/>
        <v>......</v>
      </c>
      <c r="G834" s="50" t="str">
        <f t="shared" si="334"/>
        <v>...</v>
      </c>
      <c r="H834" s="40">
        <f>IF(E834=".....", 0, _xlfn.IFNA(VLOOKUP($E834, Parameter2!$A$2:$C$5000, 3, FALSE), 0))</f>
        <v>0</v>
      </c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18" t="str">
        <f>IF(C834=".....","",_xlfn.IFNA(VLOOKUP($C834, Parameter!$A$4:$B$5000, 2, FALSE), "Kode belanja salah :("))</f>
        <v/>
      </c>
      <c r="X834" s="35"/>
      <c r="Y834" s="121"/>
      <c r="Z834" s="17"/>
      <c r="AA834" s="20"/>
      <c r="AB834" s="41" t="str">
        <f>IF($C834=".....","",VLOOKUP($C834, Parameter!$A$4:$L$5000, 6, FALSE))</f>
        <v/>
      </c>
      <c r="AC834" s="41" t="str">
        <f>IF($C834=".....","",VLOOKUP($C834, Parameter!$A$4:$L$5000, 7, FALSE))</f>
        <v/>
      </c>
      <c r="AD834" s="41" t="str">
        <f>IF($C834=".....","",VLOOKUP($C834, Parameter!$A$4:$L$5000, 8, FALSE))</f>
        <v/>
      </c>
      <c r="AE834" s="41" t="str">
        <f>IF($C834=".....","",VLOOKUP($C834, Parameter!$A$4:$L$5000, 9, FALSE))</f>
        <v/>
      </c>
      <c r="AF834" s="41" t="str">
        <f>IF($C834=".....","",VLOOKUP($C834, Parameter!$A$4:$L$5000, 10, FALSE))</f>
        <v/>
      </c>
      <c r="AG834" s="41" t="str">
        <f>IF($C834=".....","",VLOOKUP($C834, Parameter!$A$4:$L$5000, 11, FALSE))</f>
        <v/>
      </c>
      <c r="AH834" s="41" t="str">
        <f>IF($C834="..0.0.0.000","",_xlfn.IFNA(VLOOKUP($C834, Parameter!$A$4:$L$5000, 12, FALSE), ""))</f>
        <v/>
      </c>
      <c r="AI834" s="39"/>
      <c r="AJ834" s="39"/>
      <c r="AK834" s="39"/>
      <c r="AL834" s="39"/>
      <c r="AM834" s="39"/>
      <c r="AN834" s="39"/>
      <c r="AO834" s="39"/>
      <c r="AP834" s="41" t="str">
        <f>IF(F834="......", "", _xlfn.IFNA(VLOOKUP(F834, Parameter2!$D$2:$E$15000, 2, FALSE), "Kode aset salah :("))</f>
        <v/>
      </c>
      <c r="AQ834" s="39"/>
      <c r="AR834" s="51"/>
      <c r="AS834" s="52"/>
      <c r="AT834" s="53">
        <f t="shared" si="335"/>
        <v>0</v>
      </c>
      <c r="AU834" s="39" t="str">
        <f t="shared" si="336"/>
        <v/>
      </c>
      <c r="AV834" s="39" t="str">
        <f t="shared" si="337"/>
        <v/>
      </c>
      <c r="AW834" s="39" t="str">
        <f t="shared" si="338"/>
        <v/>
      </c>
      <c r="AX834" s="39" t="str">
        <f t="shared" si="339"/>
        <v/>
      </c>
      <c r="AY834" s="41" t="str">
        <f>IF(G834="...", "", VLOOKUP(G834, UPB!$A$3:$B$5000, 2, FALSE))</f>
        <v/>
      </c>
      <c r="AZ834" s="84"/>
      <c r="BA834" s="76"/>
      <c r="BB834" s="65"/>
      <c r="BC834" s="65"/>
      <c r="BD834" s="54"/>
      <c r="BE834" s="65"/>
      <c r="BF834" s="65"/>
      <c r="BG834" s="65"/>
      <c r="BH834" s="65"/>
      <c r="BI834" s="65"/>
      <c r="BJ834" s="65"/>
      <c r="BK834" s="65"/>
      <c r="BL834" s="65"/>
      <c r="BM834" s="65"/>
      <c r="BN834" s="70"/>
      <c r="BO834" s="65"/>
      <c r="BP834" s="65"/>
      <c r="BQ834" s="65"/>
      <c r="BR834" s="65"/>
      <c r="BS834" s="65"/>
      <c r="BT834" s="65"/>
      <c r="BU834" s="55" t="str">
        <f>IF(AND($D834 &lt;&gt; "", $D834 &lt;&gt; $E834, $F834 &lt;&gt; "x.x.x.x.x.x.x"), VLOOKUP($E834, Parameter!$E$3:$N$5000, 9, FALSE), "")</f>
        <v/>
      </c>
      <c r="BV834" s="55" t="str">
        <f>IF(AND($D834 &lt;&gt; "", $D834 &lt;&gt; $E834, $F834 &lt;&gt; "x.x.x.x.x.x.x"), VLOOKUP($E834, Parameter!$E$3:$N$5000, 10, FALSE), "")</f>
        <v/>
      </c>
      <c r="BW834" s="55" t="str">
        <f>IF(AND($D834 &lt;&gt; "", $D834 &lt;&gt; $E834, $F834 &lt;&gt; "x.x.x.x.x.x.x"), VLOOKUP($C834, Parameter!$A$4:$L$5000, 3, FALSE), "")</f>
        <v/>
      </c>
      <c r="BX834" s="55" t="str">
        <f>IF(AND($D834 &lt;&gt; "", $D834 &lt;&gt; $E834, $F834 &lt;&gt; "x.x.x.x.x.x.x"), VLOOKUP($C834, Parameter!$A$4:$L$5000, 4, FALSE), "")</f>
        <v/>
      </c>
      <c r="BY834" s="56">
        <f t="shared" si="340"/>
        <v>0</v>
      </c>
      <c r="BZ834" s="55" t="str">
        <f t="shared" si="341"/>
        <v>Intra</v>
      </c>
      <c r="CA834" s="55" t="str">
        <f>IF($BZ834="Ekstra", Parameter3!$B$2, "")</f>
        <v/>
      </c>
      <c r="CB834" s="55" t="str">
        <f>IF($BZ834="Ekstra", Parameter3!$C$2, "")</f>
        <v/>
      </c>
      <c r="CC834" s="55" t="str">
        <f>IF($BZ834="Ekstra", VLOOKUP($E834, Parameter!$E$3:$N$5000, 9, FALSE), "")</f>
        <v/>
      </c>
      <c r="CD834" s="55" t="str">
        <f>IF($BZ834="Ekstra", VLOOKUP($E834, Parameter!$E$3:$N$5000, 10, FALSE), "")</f>
        <v/>
      </c>
      <c r="CE834" s="56">
        <f t="shared" si="342"/>
        <v>0</v>
      </c>
      <c r="CF834" s="55" t="str">
        <f t="shared" si="354"/>
        <v/>
      </c>
      <c r="CG834" s="55" t="str">
        <f t="shared" si="354"/>
        <v/>
      </c>
      <c r="CH834" s="55" t="str">
        <f t="shared" si="343"/>
        <v/>
      </c>
      <c r="CI834" s="55" t="str">
        <f>IF($F834="x.x.x.x.x.x.x", VLOOKUP($C834, Parameter!$A$4:$L$5000, 4, FALSE), "")</f>
        <v/>
      </c>
      <c r="CJ834" s="56">
        <f t="shared" si="344"/>
        <v>0</v>
      </c>
      <c r="CM834" s="4" t="str">
        <f t="shared" si="345"/>
        <v>...-...-.....</v>
      </c>
      <c r="CN834" s="57">
        <f t="shared" si="346"/>
        <v>0</v>
      </c>
      <c r="CO834" s="58">
        <f t="shared" si="347"/>
        <v>0</v>
      </c>
      <c r="CP834" s="4" t="str">
        <f t="shared" si="348"/>
        <v/>
      </c>
      <c r="CQ834" s="4" t="b">
        <f t="shared" si="349"/>
        <v>0</v>
      </c>
      <c r="CR834" s="4" t="str">
        <f t="shared" si="350"/>
        <v/>
      </c>
      <c r="CS834" s="4" t="str">
        <f t="shared" si="351"/>
        <v/>
      </c>
      <c r="CT834" s="91" t="b">
        <f t="shared" si="328"/>
        <v>0</v>
      </c>
    </row>
    <row r="835" spans="1:98" s="4" customFormat="1" x14ac:dyDescent="0.25">
      <c r="A835" s="50" t="str">
        <f t="shared" si="329"/>
        <v>...</v>
      </c>
      <c r="B835" s="50" t="str">
        <f t="shared" si="330"/>
        <v>...</v>
      </c>
      <c r="C835" s="50" t="str">
        <f t="shared" si="331"/>
        <v>.....</v>
      </c>
      <c r="D835" s="50" t="str">
        <f>IF($C835=".....","",_xlfn.IFNA(VLOOKUP($C835, Parameter!$A$4:$L$5000, 3, FALSE), ""))</f>
        <v/>
      </c>
      <c r="E835" s="50" t="str">
        <f t="shared" si="332"/>
        <v>.....</v>
      </c>
      <c r="F835" s="50" t="str">
        <f t="shared" si="333"/>
        <v>......</v>
      </c>
      <c r="G835" s="50" t="str">
        <f t="shared" si="334"/>
        <v>...</v>
      </c>
      <c r="H835" s="40">
        <f>IF(E835=".....", 0, _xlfn.IFNA(VLOOKUP($E835, Parameter2!$A$2:$C$5000, 3, FALSE), 0))</f>
        <v>0</v>
      </c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18" t="str">
        <f>IF(C835=".....","",_xlfn.IFNA(VLOOKUP($C835, Parameter!$A$4:$B$5000, 2, FALSE), "Kode belanja salah :("))</f>
        <v/>
      </c>
      <c r="X835" s="35"/>
      <c r="Y835" s="121"/>
      <c r="Z835" s="17"/>
      <c r="AA835" s="20"/>
      <c r="AB835" s="41" t="str">
        <f>IF($C835=".....","",VLOOKUP($C835, Parameter!$A$4:$L$5000, 6, FALSE))</f>
        <v/>
      </c>
      <c r="AC835" s="41" t="str">
        <f>IF($C835=".....","",VLOOKUP($C835, Parameter!$A$4:$L$5000, 7, FALSE))</f>
        <v/>
      </c>
      <c r="AD835" s="41" t="str">
        <f>IF($C835=".....","",VLOOKUP($C835, Parameter!$A$4:$L$5000, 8, FALSE))</f>
        <v/>
      </c>
      <c r="AE835" s="41" t="str">
        <f>IF($C835=".....","",VLOOKUP($C835, Parameter!$A$4:$L$5000, 9, FALSE))</f>
        <v/>
      </c>
      <c r="AF835" s="41" t="str">
        <f>IF($C835=".....","",VLOOKUP($C835, Parameter!$A$4:$L$5000, 10, FALSE))</f>
        <v/>
      </c>
      <c r="AG835" s="41" t="str">
        <f>IF($C835=".....","",VLOOKUP($C835, Parameter!$A$4:$L$5000, 11, FALSE))</f>
        <v/>
      </c>
      <c r="AH835" s="41" t="str">
        <f>IF($C835="..0.0.0.000","",_xlfn.IFNA(VLOOKUP($C835, Parameter!$A$4:$L$5000, 12, FALSE), ""))</f>
        <v/>
      </c>
      <c r="AI835" s="39"/>
      <c r="AJ835" s="39"/>
      <c r="AK835" s="39"/>
      <c r="AL835" s="39"/>
      <c r="AM835" s="39"/>
      <c r="AN835" s="39"/>
      <c r="AO835" s="39"/>
      <c r="AP835" s="41" t="str">
        <f>IF(F835="......", "", _xlfn.IFNA(VLOOKUP(F835, Parameter2!$D$2:$E$15000, 2, FALSE), "Kode aset salah :("))</f>
        <v/>
      </c>
      <c r="AQ835" s="39"/>
      <c r="AR835" s="51"/>
      <c r="AS835" s="52"/>
      <c r="AT835" s="53">
        <f t="shared" si="335"/>
        <v>0</v>
      </c>
      <c r="AU835" s="39" t="str">
        <f t="shared" si="336"/>
        <v/>
      </c>
      <c r="AV835" s="39" t="str">
        <f t="shared" si="337"/>
        <v/>
      </c>
      <c r="AW835" s="39" t="str">
        <f t="shared" si="338"/>
        <v/>
      </c>
      <c r="AX835" s="39" t="str">
        <f t="shared" si="339"/>
        <v/>
      </c>
      <c r="AY835" s="41" t="str">
        <f>IF(G835="...", "", VLOOKUP(G835, UPB!$A$3:$B$5000, 2, FALSE))</f>
        <v/>
      </c>
      <c r="AZ835" s="84"/>
      <c r="BA835" s="76"/>
      <c r="BB835" s="65"/>
      <c r="BC835" s="65"/>
      <c r="BD835" s="54"/>
      <c r="BE835" s="65"/>
      <c r="BF835" s="65"/>
      <c r="BG835" s="65"/>
      <c r="BH835" s="65"/>
      <c r="BI835" s="65"/>
      <c r="BJ835" s="65"/>
      <c r="BK835" s="65"/>
      <c r="BL835" s="65"/>
      <c r="BM835" s="65"/>
      <c r="BN835" s="70"/>
      <c r="BO835" s="65"/>
      <c r="BP835" s="65"/>
      <c r="BQ835" s="65"/>
      <c r="BR835" s="65"/>
      <c r="BS835" s="65"/>
      <c r="BT835" s="65"/>
      <c r="BU835" s="55" t="str">
        <f>IF(AND($D835 &lt;&gt; "", $D835 &lt;&gt; $E835, $F835 &lt;&gt; "x.x.x.x.x.x.x"), VLOOKUP($E835, Parameter!$E$3:$N$5000, 9, FALSE), "")</f>
        <v/>
      </c>
      <c r="BV835" s="55" t="str">
        <f>IF(AND($D835 &lt;&gt; "", $D835 &lt;&gt; $E835, $F835 &lt;&gt; "x.x.x.x.x.x.x"), VLOOKUP($E835, Parameter!$E$3:$N$5000, 10, FALSE), "")</f>
        <v/>
      </c>
      <c r="BW835" s="55" t="str">
        <f>IF(AND($D835 &lt;&gt; "", $D835 &lt;&gt; $E835, $F835 &lt;&gt; "x.x.x.x.x.x.x"), VLOOKUP($C835, Parameter!$A$4:$L$5000, 3, FALSE), "")</f>
        <v/>
      </c>
      <c r="BX835" s="55" t="str">
        <f>IF(AND($D835 &lt;&gt; "", $D835 &lt;&gt; $E835, $F835 &lt;&gt; "x.x.x.x.x.x.x"), VLOOKUP($C835, Parameter!$A$4:$L$5000, 4, FALSE), "")</f>
        <v/>
      </c>
      <c r="BY835" s="56">
        <f t="shared" si="340"/>
        <v>0</v>
      </c>
      <c r="BZ835" s="55" t="str">
        <f t="shared" si="341"/>
        <v>Intra</v>
      </c>
      <c r="CA835" s="55" t="str">
        <f>IF($BZ835="Ekstra", Parameter3!$B$2, "")</f>
        <v/>
      </c>
      <c r="CB835" s="55" t="str">
        <f>IF($BZ835="Ekstra", Parameter3!$C$2, "")</f>
        <v/>
      </c>
      <c r="CC835" s="55" t="str">
        <f>IF($BZ835="Ekstra", VLOOKUP($E835, Parameter!$E$3:$N$5000, 9, FALSE), "")</f>
        <v/>
      </c>
      <c r="CD835" s="55" t="str">
        <f>IF($BZ835="Ekstra", VLOOKUP($E835, Parameter!$E$3:$N$5000, 10, FALSE), "")</f>
        <v/>
      </c>
      <c r="CE835" s="56">
        <f t="shared" si="342"/>
        <v>0</v>
      </c>
      <c r="CF835" s="55" t="str">
        <f t="shared" si="354"/>
        <v/>
      </c>
      <c r="CG835" s="55" t="str">
        <f t="shared" si="354"/>
        <v/>
      </c>
      <c r="CH835" s="55" t="str">
        <f t="shared" si="343"/>
        <v/>
      </c>
      <c r="CI835" s="55" t="str">
        <f>IF($F835="x.x.x.x.x.x.x", VLOOKUP($C835, Parameter!$A$4:$L$5000, 4, FALSE), "")</f>
        <v/>
      </c>
      <c r="CJ835" s="56">
        <f t="shared" si="344"/>
        <v>0</v>
      </c>
      <c r="CM835" s="4" t="str">
        <f t="shared" si="345"/>
        <v>...-...-.....</v>
      </c>
      <c r="CN835" s="57">
        <f t="shared" si="346"/>
        <v>0</v>
      </c>
      <c r="CO835" s="58">
        <f t="shared" si="347"/>
        <v>0</v>
      </c>
      <c r="CP835" s="4" t="str">
        <f t="shared" si="348"/>
        <v/>
      </c>
      <c r="CQ835" s="4" t="b">
        <f t="shared" si="349"/>
        <v>0</v>
      </c>
      <c r="CR835" s="4" t="str">
        <f t="shared" si="350"/>
        <v/>
      </c>
      <c r="CS835" s="4" t="str">
        <f t="shared" si="351"/>
        <v/>
      </c>
      <c r="CT835" s="91" t="b">
        <f t="shared" si="328"/>
        <v>0</v>
      </c>
    </row>
    <row r="836" spans="1:98" s="4" customFormat="1" x14ac:dyDescent="0.25">
      <c r="A836" s="50" t="str">
        <f t="shared" si="329"/>
        <v>...</v>
      </c>
      <c r="B836" s="50" t="str">
        <f t="shared" si="330"/>
        <v>...</v>
      </c>
      <c r="C836" s="50" t="str">
        <f t="shared" si="331"/>
        <v>.....</v>
      </c>
      <c r="D836" s="50" t="str">
        <f>IF($C836=".....","",_xlfn.IFNA(VLOOKUP($C836, Parameter!$A$4:$L$5000, 3, FALSE), ""))</f>
        <v/>
      </c>
      <c r="E836" s="50" t="str">
        <f t="shared" si="332"/>
        <v>.....</v>
      </c>
      <c r="F836" s="50" t="str">
        <f t="shared" si="333"/>
        <v>......</v>
      </c>
      <c r="G836" s="50" t="str">
        <f t="shared" si="334"/>
        <v>...</v>
      </c>
      <c r="H836" s="40">
        <f>IF(E836=".....", 0, _xlfn.IFNA(VLOOKUP($E836, Parameter2!$A$2:$C$5000, 3, FALSE), 0))</f>
        <v>0</v>
      </c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18" t="str">
        <f>IF(C836=".....","",_xlfn.IFNA(VLOOKUP($C836, Parameter!$A$4:$B$5000, 2, FALSE), "Kode belanja salah :("))</f>
        <v/>
      </c>
      <c r="X836" s="35"/>
      <c r="Y836" s="121"/>
      <c r="Z836" s="17"/>
      <c r="AA836" s="20"/>
      <c r="AB836" s="41" t="str">
        <f>IF($C836=".....","",VLOOKUP($C836, Parameter!$A$4:$L$5000, 6, FALSE))</f>
        <v/>
      </c>
      <c r="AC836" s="41" t="str">
        <f>IF($C836=".....","",VLOOKUP($C836, Parameter!$A$4:$L$5000, 7, FALSE))</f>
        <v/>
      </c>
      <c r="AD836" s="41" t="str">
        <f>IF($C836=".....","",VLOOKUP($C836, Parameter!$A$4:$L$5000, 8, FALSE))</f>
        <v/>
      </c>
      <c r="AE836" s="41" t="str">
        <f>IF($C836=".....","",VLOOKUP($C836, Parameter!$A$4:$L$5000, 9, FALSE))</f>
        <v/>
      </c>
      <c r="AF836" s="41" t="str">
        <f>IF($C836=".....","",VLOOKUP($C836, Parameter!$A$4:$L$5000, 10, FALSE))</f>
        <v/>
      </c>
      <c r="AG836" s="41" t="str">
        <f>IF($C836=".....","",VLOOKUP($C836, Parameter!$A$4:$L$5000, 11, FALSE))</f>
        <v/>
      </c>
      <c r="AH836" s="41" t="str">
        <f>IF($C836="..0.0.0.000","",_xlfn.IFNA(VLOOKUP($C836, Parameter!$A$4:$L$5000, 12, FALSE), ""))</f>
        <v/>
      </c>
      <c r="AI836" s="39"/>
      <c r="AJ836" s="39"/>
      <c r="AK836" s="39"/>
      <c r="AL836" s="39"/>
      <c r="AM836" s="39"/>
      <c r="AN836" s="39"/>
      <c r="AO836" s="39"/>
      <c r="AP836" s="41" t="str">
        <f>IF(F836="......", "", _xlfn.IFNA(VLOOKUP(F836, Parameter2!$D$2:$E$15000, 2, FALSE), "Kode aset salah :("))</f>
        <v/>
      </c>
      <c r="AQ836" s="39"/>
      <c r="AR836" s="51"/>
      <c r="AS836" s="52"/>
      <c r="AT836" s="53">
        <f t="shared" si="335"/>
        <v>0</v>
      </c>
      <c r="AU836" s="39" t="str">
        <f t="shared" si="336"/>
        <v/>
      </c>
      <c r="AV836" s="39" t="str">
        <f t="shared" si="337"/>
        <v/>
      </c>
      <c r="AW836" s="39" t="str">
        <f t="shared" si="338"/>
        <v/>
      </c>
      <c r="AX836" s="39" t="str">
        <f t="shared" si="339"/>
        <v/>
      </c>
      <c r="AY836" s="41" t="str">
        <f>IF(G836="...", "", VLOOKUP(G836, UPB!$A$3:$B$5000, 2, FALSE))</f>
        <v/>
      </c>
      <c r="AZ836" s="84"/>
      <c r="BA836" s="76"/>
      <c r="BB836" s="65"/>
      <c r="BC836" s="65"/>
      <c r="BD836" s="54"/>
      <c r="BE836" s="65"/>
      <c r="BF836" s="65"/>
      <c r="BG836" s="65"/>
      <c r="BH836" s="65"/>
      <c r="BI836" s="65"/>
      <c r="BJ836" s="65"/>
      <c r="BK836" s="65"/>
      <c r="BL836" s="65"/>
      <c r="BM836" s="65"/>
      <c r="BN836" s="70"/>
      <c r="BO836" s="65"/>
      <c r="BP836" s="65"/>
      <c r="BQ836" s="65"/>
      <c r="BR836" s="65"/>
      <c r="BS836" s="65"/>
      <c r="BT836" s="65"/>
      <c r="BU836" s="55" t="str">
        <f>IF(AND($D836 &lt;&gt; "", $D836 &lt;&gt; $E836, $F836 &lt;&gt; "x.x.x.x.x.x.x"), VLOOKUP($E836, Parameter!$E$3:$N$5000, 9, FALSE), "")</f>
        <v/>
      </c>
      <c r="BV836" s="55" t="str">
        <f>IF(AND($D836 &lt;&gt; "", $D836 &lt;&gt; $E836, $F836 &lt;&gt; "x.x.x.x.x.x.x"), VLOOKUP($E836, Parameter!$E$3:$N$5000, 10, FALSE), "")</f>
        <v/>
      </c>
      <c r="BW836" s="55" t="str">
        <f>IF(AND($D836 &lt;&gt; "", $D836 &lt;&gt; $E836, $F836 &lt;&gt; "x.x.x.x.x.x.x"), VLOOKUP($C836, Parameter!$A$4:$L$5000, 3, FALSE), "")</f>
        <v/>
      </c>
      <c r="BX836" s="55" t="str">
        <f>IF(AND($D836 &lt;&gt; "", $D836 &lt;&gt; $E836, $F836 &lt;&gt; "x.x.x.x.x.x.x"), VLOOKUP($C836, Parameter!$A$4:$L$5000, 4, FALSE), "")</f>
        <v/>
      </c>
      <c r="BY836" s="56">
        <f t="shared" si="340"/>
        <v>0</v>
      </c>
      <c r="BZ836" s="55" t="str">
        <f t="shared" si="341"/>
        <v>Intra</v>
      </c>
      <c r="CA836" s="55" t="str">
        <f>IF($BZ836="Ekstra", Parameter3!$B$2, "")</f>
        <v/>
      </c>
      <c r="CB836" s="55" t="str">
        <f>IF($BZ836="Ekstra", Parameter3!$C$2, "")</f>
        <v/>
      </c>
      <c r="CC836" s="55" t="str">
        <f>IF($BZ836="Ekstra", VLOOKUP($E836, Parameter!$E$3:$N$5000, 9, FALSE), "")</f>
        <v/>
      </c>
      <c r="CD836" s="55" t="str">
        <f>IF($BZ836="Ekstra", VLOOKUP($E836, Parameter!$E$3:$N$5000, 10, FALSE), "")</f>
        <v/>
      </c>
      <c r="CE836" s="56">
        <f t="shared" si="342"/>
        <v>0</v>
      </c>
      <c r="CF836" s="55" t="str">
        <f t="shared" si="354"/>
        <v/>
      </c>
      <c r="CG836" s="55" t="str">
        <f t="shared" si="354"/>
        <v/>
      </c>
      <c r="CH836" s="55" t="str">
        <f t="shared" si="343"/>
        <v/>
      </c>
      <c r="CI836" s="55" t="str">
        <f>IF($F836="x.x.x.x.x.x.x", VLOOKUP($C836, Parameter!$A$4:$L$5000, 4, FALSE), "")</f>
        <v/>
      </c>
      <c r="CJ836" s="56">
        <f t="shared" si="344"/>
        <v>0</v>
      </c>
      <c r="CM836" s="4" t="str">
        <f t="shared" si="345"/>
        <v>...-...-.....</v>
      </c>
      <c r="CN836" s="57">
        <f t="shared" si="346"/>
        <v>0</v>
      </c>
      <c r="CO836" s="58">
        <f t="shared" si="347"/>
        <v>0</v>
      </c>
      <c r="CP836" s="4" t="str">
        <f t="shared" si="348"/>
        <v/>
      </c>
      <c r="CQ836" s="4" t="b">
        <f t="shared" si="349"/>
        <v>0</v>
      </c>
      <c r="CR836" s="4" t="str">
        <f t="shared" si="350"/>
        <v/>
      </c>
      <c r="CS836" s="4" t="str">
        <f t="shared" si="351"/>
        <v/>
      </c>
      <c r="CT836" s="91" t="b">
        <f t="shared" si="328"/>
        <v>0</v>
      </c>
    </row>
    <row r="837" spans="1:98" s="4" customFormat="1" x14ac:dyDescent="0.25">
      <c r="A837" s="50" t="str">
        <f t="shared" si="329"/>
        <v>...</v>
      </c>
      <c r="B837" s="50" t="str">
        <f t="shared" si="330"/>
        <v>...</v>
      </c>
      <c r="C837" s="50" t="str">
        <f t="shared" si="331"/>
        <v>.....</v>
      </c>
      <c r="D837" s="50" t="str">
        <f>IF($C837=".....","",_xlfn.IFNA(VLOOKUP($C837, Parameter!$A$4:$L$5000, 3, FALSE), ""))</f>
        <v/>
      </c>
      <c r="E837" s="50" t="str">
        <f t="shared" si="332"/>
        <v>.....</v>
      </c>
      <c r="F837" s="50" t="str">
        <f t="shared" si="333"/>
        <v>......</v>
      </c>
      <c r="G837" s="50" t="str">
        <f t="shared" si="334"/>
        <v>...</v>
      </c>
      <c r="H837" s="40">
        <f>IF(E837=".....", 0, _xlfn.IFNA(VLOOKUP($E837, Parameter2!$A$2:$C$5000, 3, FALSE), 0))</f>
        <v>0</v>
      </c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18" t="str">
        <f>IF(C837=".....","",_xlfn.IFNA(VLOOKUP($C837, Parameter!$A$4:$B$5000, 2, FALSE), "Kode belanja salah :("))</f>
        <v/>
      </c>
      <c r="X837" s="35"/>
      <c r="Y837" s="121"/>
      <c r="Z837" s="17"/>
      <c r="AA837" s="20"/>
      <c r="AB837" s="41" t="str">
        <f>IF($C837=".....","",VLOOKUP($C837, Parameter!$A$4:$L$5000, 6, FALSE))</f>
        <v/>
      </c>
      <c r="AC837" s="41" t="str">
        <f>IF($C837=".....","",VLOOKUP($C837, Parameter!$A$4:$L$5000, 7, FALSE))</f>
        <v/>
      </c>
      <c r="AD837" s="41" t="str">
        <f>IF($C837=".....","",VLOOKUP($C837, Parameter!$A$4:$L$5000, 8, FALSE))</f>
        <v/>
      </c>
      <c r="AE837" s="41" t="str">
        <f>IF($C837=".....","",VLOOKUP($C837, Parameter!$A$4:$L$5000, 9, FALSE))</f>
        <v/>
      </c>
      <c r="AF837" s="41" t="str">
        <f>IF($C837=".....","",VLOOKUP($C837, Parameter!$A$4:$L$5000, 10, FALSE))</f>
        <v/>
      </c>
      <c r="AG837" s="41" t="str">
        <f>IF($C837=".....","",VLOOKUP($C837, Parameter!$A$4:$L$5000, 11, FALSE))</f>
        <v/>
      </c>
      <c r="AH837" s="41" t="str">
        <f>IF($C837="..0.0.0.000","",_xlfn.IFNA(VLOOKUP($C837, Parameter!$A$4:$L$5000, 12, FALSE), ""))</f>
        <v/>
      </c>
      <c r="AI837" s="39"/>
      <c r="AJ837" s="39"/>
      <c r="AK837" s="39"/>
      <c r="AL837" s="39"/>
      <c r="AM837" s="39"/>
      <c r="AN837" s="39"/>
      <c r="AO837" s="39"/>
      <c r="AP837" s="41" t="str">
        <f>IF(F837="......", "", _xlfn.IFNA(VLOOKUP(F837, Parameter2!$D$2:$E$15000, 2, FALSE), "Kode aset salah :("))</f>
        <v/>
      </c>
      <c r="AQ837" s="39"/>
      <c r="AR837" s="51"/>
      <c r="AS837" s="52"/>
      <c r="AT837" s="53">
        <f t="shared" si="335"/>
        <v>0</v>
      </c>
      <c r="AU837" s="39" t="str">
        <f t="shared" si="336"/>
        <v/>
      </c>
      <c r="AV837" s="39" t="str">
        <f t="shared" si="337"/>
        <v/>
      </c>
      <c r="AW837" s="39" t="str">
        <f t="shared" si="338"/>
        <v/>
      </c>
      <c r="AX837" s="39" t="str">
        <f t="shared" si="339"/>
        <v/>
      </c>
      <c r="AY837" s="41" t="str">
        <f>IF(G837="...", "", VLOOKUP(G837, UPB!$A$3:$B$5000, 2, FALSE))</f>
        <v/>
      </c>
      <c r="AZ837" s="84"/>
      <c r="BA837" s="76"/>
      <c r="BB837" s="65"/>
      <c r="BC837" s="65"/>
      <c r="BD837" s="54"/>
      <c r="BE837" s="65"/>
      <c r="BF837" s="65"/>
      <c r="BG837" s="65"/>
      <c r="BH837" s="65"/>
      <c r="BI837" s="65"/>
      <c r="BJ837" s="65"/>
      <c r="BK837" s="65"/>
      <c r="BL837" s="65"/>
      <c r="BM837" s="65"/>
      <c r="BN837" s="70"/>
      <c r="BO837" s="65"/>
      <c r="BP837" s="65"/>
      <c r="BQ837" s="65"/>
      <c r="BR837" s="65"/>
      <c r="BS837" s="65"/>
      <c r="BT837" s="65"/>
      <c r="BU837" s="55" t="str">
        <f>IF(AND($D837 &lt;&gt; "", $D837 &lt;&gt; $E837, $F837 &lt;&gt; "x.x.x.x.x.x.x"), VLOOKUP($E837, Parameter!$E$3:$N$5000, 9, FALSE), "")</f>
        <v/>
      </c>
      <c r="BV837" s="55" t="str">
        <f>IF(AND($D837 &lt;&gt; "", $D837 &lt;&gt; $E837, $F837 &lt;&gt; "x.x.x.x.x.x.x"), VLOOKUP($E837, Parameter!$E$3:$N$5000, 10, FALSE), "")</f>
        <v/>
      </c>
      <c r="BW837" s="55" t="str">
        <f>IF(AND($D837 &lt;&gt; "", $D837 &lt;&gt; $E837, $F837 &lt;&gt; "x.x.x.x.x.x.x"), VLOOKUP($C837, Parameter!$A$4:$L$5000, 3, FALSE), "")</f>
        <v/>
      </c>
      <c r="BX837" s="55" t="str">
        <f>IF(AND($D837 &lt;&gt; "", $D837 &lt;&gt; $E837, $F837 &lt;&gt; "x.x.x.x.x.x.x"), VLOOKUP($C837, Parameter!$A$4:$L$5000, 4, FALSE), "")</f>
        <v/>
      </c>
      <c r="BY837" s="56">
        <f t="shared" si="340"/>
        <v>0</v>
      </c>
      <c r="BZ837" s="55" t="str">
        <f t="shared" si="341"/>
        <v>Intra</v>
      </c>
      <c r="CA837" s="55" t="str">
        <f>IF($BZ837="Ekstra", Parameter3!$B$2, "")</f>
        <v/>
      </c>
      <c r="CB837" s="55" t="str">
        <f>IF($BZ837="Ekstra", Parameter3!$C$2, "")</f>
        <v/>
      </c>
      <c r="CC837" s="55" t="str">
        <f>IF($BZ837="Ekstra", VLOOKUP($E837, Parameter!$E$3:$N$5000, 9, FALSE), "")</f>
        <v/>
      </c>
      <c r="CD837" s="55" t="str">
        <f>IF($BZ837="Ekstra", VLOOKUP($E837, Parameter!$E$3:$N$5000, 10, FALSE), "")</f>
        <v/>
      </c>
      <c r="CE837" s="56">
        <f t="shared" si="342"/>
        <v>0</v>
      </c>
      <c r="CF837" s="55" t="str">
        <f t="shared" si="354"/>
        <v/>
      </c>
      <c r="CG837" s="55" t="str">
        <f t="shared" si="354"/>
        <v/>
      </c>
      <c r="CH837" s="55" t="str">
        <f t="shared" si="343"/>
        <v/>
      </c>
      <c r="CI837" s="55" t="str">
        <f>IF($F837="x.x.x.x.x.x.x", VLOOKUP($C837, Parameter!$A$4:$L$5000, 4, FALSE), "")</f>
        <v/>
      </c>
      <c r="CJ837" s="56">
        <f t="shared" si="344"/>
        <v>0</v>
      </c>
      <c r="CM837" s="4" t="str">
        <f t="shared" si="345"/>
        <v>...-...-.....</v>
      </c>
      <c r="CN837" s="57">
        <f t="shared" si="346"/>
        <v>0</v>
      </c>
      <c r="CO837" s="58">
        <f t="shared" si="347"/>
        <v>0</v>
      </c>
      <c r="CP837" s="4" t="str">
        <f t="shared" si="348"/>
        <v/>
      </c>
      <c r="CQ837" s="4" t="b">
        <f t="shared" si="349"/>
        <v>0</v>
      </c>
      <c r="CR837" s="4" t="str">
        <f t="shared" si="350"/>
        <v/>
      </c>
      <c r="CS837" s="4" t="str">
        <f t="shared" si="351"/>
        <v/>
      </c>
      <c r="CT837" s="91" t="b">
        <f t="shared" si="328"/>
        <v>0</v>
      </c>
    </row>
    <row r="838" spans="1:98" s="4" customFormat="1" x14ac:dyDescent="0.25">
      <c r="A838" s="50" t="str">
        <f t="shared" si="329"/>
        <v>...</v>
      </c>
      <c r="B838" s="50" t="str">
        <f t="shared" si="330"/>
        <v>...</v>
      </c>
      <c r="C838" s="50" t="str">
        <f t="shared" si="331"/>
        <v>.....</v>
      </c>
      <c r="D838" s="50" t="str">
        <f>IF($C838=".....","",_xlfn.IFNA(VLOOKUP($C838, Parameter!$A$4:$L$5000, 3, FALSE), ""))</f>
        <v/>
      </c>
      <c r="E838" s="50" t="str">
        <f t="shared" si="332"/>
        <v>.....</v>
      </c>
      <c r="F838" s="50" t="str">
        <f t="shared" si="333"/>
        <v>......</v>
      </c>
      <c r="G838" s="50" t="str">
        <f t="shared" si="334"/>
        <v>...</v>
      </c>
      <c r="H838" s="40">
        <f>IF(E838=".....", 0, _xlfn.IFNA(VLOOKUP($E838, Parameter2!$A$2:$C$5000, 3, FALSE), 0))</f>
        <v>0</v>
      </c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18" t="str">
        <f>IF(C838=".....","",_xlfn.IFNA(VLOOKUP($C838, Parameter!$A$4:$B$5000, 2, FALSE), "Kode belanja salah :("))</f>
        <v/>
      </c>
      <c r="X838" s="35"/>
      <c r="Y838" s="121"/>
      <c r="Z838" s="17"/>
      <c r="AA838" s="20"/>
      <c r="AB838" s="41" t="str">
        <f>IF($C838=".....","",VLOOKUP($C838, Parameter!$A$4:$L$5000, 6, FALSE))</f>
        <v/>
      </c>
      <c r="AC838" s="41" t="str">
        <f>IF($C838=".....","",VLOOKUP($C838, Parameter!$A$4:$L$5000, 7, FALSE))</f>
        <v/>
      </c>
      <c r="AD838" s="41" t="str">
        <f>IF($C838=".....","",VLOOKUP($C838, Parameter!$A$4:$L$5000, 8, FALSE))</f>
        <v/>
      </c>
      <c r="AE838" s="41" t="str">
        <f>IF($C838=".....","",VLOOKUP($C838, Parameter!$A$4:$L$5000, 9, FALSE))</f>
        <v/>
      </c>
      <c r="AF838" s="41" t="str">
        <f>IF($C838=".....","",VLOOKUP($C838, Parameter!$A$4:$L$5000, 10, FALSE))</f>
        <v/>
      </c>
      <c r="AG838" s="41" t="str">
        <f>IF($C838=".....","",VLOOKUP($C838, Parameter!$A$4:$L$5000, 11, FALSE))</f>
        <v/>
      </c>
      <c r="AH838" s="41" t="str">
        <f>IF($C838="..0.0.0.000","",_xlfn.IFNA(VLOOKUP($C838, Parameter!$A$4:$L$5000, 12, FALSE), ""))</f>
        <v/>
      </c>
      <c r="AI838" s="39"/>
      <c r="AJ838" s="39"/>
      <c r="AK838" s="39"/>
      <c r="AL838" s="39"/>
      <c r="AM838" s="39"/>
      <c r="AN838" s="39"/>
      <c r="AO838" s="39"/>
      <c r="AP838" s="41" t="str">
        <f>IF(F838="......", "", _xlfn.IFNA(VLOOKUP(F838, Parameter2!$D$2:$E$15000, 2, FALSE), "Kode aset salah :("))</f>
        <v/>
      </c>
      <c r="AQ838" s="39"/>
      <c r="AR838" s="51"/>
      <c r="AS838" s="52"/>
      <c r="AT838" s="53">
        <f t="shared" si="335"/>
        <v>0</v>
      </c>
      <c r="AU838" s="39" t="str">
        <f t="shared" si="336"/>
        <v/>
      </c>
      <c r="AV838" s="39" t="str">
        <f t="shared" si="337"/>
        <v/>
      </c>
      <c r="AW838" s="39" t="str">
        <f t="shared" si="338"/>
        <v/>
      </c>
      <c r="AX838" s="39" t="str">
        <f t="shared" si="339"/>
        <v/>
      </c>
      <c r="AY838" s="41" t="str">
        <f>IF(G838="...", "", VLOOKUP(G838, UPB!$A$3:$B$5000, 2, FALSE))</f>
        <v/>
      </c>
      <c r="AZ838" s="84"/>
      <c r="BA838" s="76"/>
      <c r="BB838" s="65"/>
      <c r="BC838" s="65"/>
      <c r="BD838" s="54"/>
      <c r="BE838" s="65"/>
      <c r="BF838" s="65"/>
      <c r="BG838" s="65"/>
      <c r="BH838" s="65"/>
      <c r="BI838" s="65"/>
      <c r="BJ838" s="65"/>
      <c r="BK838" s="65"/>
      <c r="BL838" s="65"/>
      <c r="BM838" s="65"/>
      <c r="BN838" s="70"/>
      <c r="BO838" s="65"/>
      <c r="BP838" s="65"/>
      <c r="BQ838" s="65"/>
      <c r="BR838" s="65"/>
      <c r="BS838" s="65"/>
      <c r="BT838" s="65"/>
      <c r="BU838" s="55" t="str">
        <f>IF(AND($D838 &lt;&gt; "", $D838 &lt;&gt; $E838, $F838 &lt;&gt; "x.x.x.x.x.x.x"), VLOOKUP($E838, Parameter!$E$3:$N$5000, 9, FALSE), "")</f>
        <v/>
      </c>
      <c r="BV838" s="55" t="str">
        <f>IF(AND($D838 &lt;&gt; "", $D838 &lt;&gt; $E838, $F838 &lt;&gt; "x.x.x.x.x.x.x"), VLOOKUP($E838, Parameter!$E$3:$N$5000, 10, FALSE), "")</f>
        <v/>
      </c>
      <c r="BW838" s="55" t="str">
        <f>IF(AND($D838 &lt;&gt; "", $D838 &lt;&gt; $E838, $F838 &lt;&gt; "x.x.x.x.x.x.x"), VLOOKUP($C838, Parameter!$A$4:$L$5000, 3, FALSE), "")</f>
        <v/>
      </c>
      <c r="BX838" s="55" t="str">
        <f>IF(AND($D838 &lt;&gt; "", $D838 &lt;&gt; $E838, $F838 &lt;&gt; "x.x.x.x.x.x.x"), VLOOKUP($C838, Parameter!$A$4:$L$5000, 4, FALSE), "")</f>
        <v/>
      </c>
      <c r="BY838" s="56">
        <f t="shared" si="340"/>
        <v>0</v>
      </c>
      <c r="BZ838" s="55" t="str">
        <f t="shared" si="341"/>
        <v>Intra</v>
      </c>
      <c r="CA838" s="55" t="str">
        <f>IF($BZ838="Ekstra", Parameter3!$B$2, "")</f>
        <v/>
      </c>
      <c r="CB838" s="55" t="str">
        <f>IF($BZ838="Ekstra", Parameter3!$C$2, "")</f>
        <v/>
      </c>
      <c r="CC838" s="55" t="str">
        <f>IF($BZ838="Ekstra", VLOOKUP($E838, Parameter!$E$3:$N$5000, 9, FALSE), "")</f>
        <v/>
      </c>
      <c r="CD838" s="55" t="str">
        <f>IF($BZ838="Ekstra", VLOOKUP($E838, Parameter!$E$3:$N$5000, 10, FALSE), "")</f>
        <v/>
      </c>
      <c r="CE838" s="56">
        <f t="shared" si="342"/>
        <v>0</v>
      </c>
      <c r="CF838" s="55" t="str">
        <f t="shared" si="354"/>
        <v/>
      </c>
      <c r="CG838" s="55" t="str">
        <f t="shared" si="354"/>
        <v/>
      </c>
      <c r="CH838" s="55" t="str">
        <f t="shared" si="343"/>
        <v/>
      </c>
      <c r="CI838" s="55" t="str">
        <f>IF($F838="x.x.x.x.x.x.x", VLOOKUP($C838, Parameter!$A$4:$L$5000, 4, FALSE), "")</f>
        <v/>
      </c>
      <c r="CJ838" s="56">
        <f t="shared" si="344"/>
        <v>0</v>
      </c>
      <c r="CM838" s="4" t="str">
        <f t="shared" si="345"/>
        <v>...-...-.....</v>
      </c>
      <c r="CN838" s="57">
        <f t="shared" si="346"/>
        <v>0</v>
      </c>
      <c r="CO838" s="58">
        <f t="shared" si="347"/>
        <v>0</v>
      </c>
      <c r="CP838" s="4" t="str">
        <f t="shared" si="348"/>
        <v/>
      </c>
      <c r="CQ838" s="4" t="b">
        <f t="shared" si="349"/>
        <v>0</v>
      </c>
      <c r="CR838" s="4" t="str">
        <f t="shared" si="350"/>
        <v/>
      </c>
      <c r="CS838" s="4" t="str">
        <f t="shared" si="351"/>
        <v/>
      </c>
      <c r="CT838" s="91" t="b">
        <f t="shared" si="328"/>
        <v>0</v>
      </c>
    </row>
    <row r="839" spans="1:98" s="4" customFormat="1" x14ac:dyDescent="0.25">
      <c r="A839" s="50" t="str">
        <f t="shared" si="329"/>
        <v>...</v>
      </c>
      <c r="B839" s="50" t="str">
        <f t="shared" si="330"/>
        <v>...</v>
      </c>
      <c r="C839" s="50" t="str">
        <f t="shared" si="331"/>
        <v>.....</v>
      </c>
      <c r="D839" s="50" t="str">
        <f>IF($C839=".....","",_xlfn.IFNA(VLOOKUP($C839, Parameter!$A$4:$L$5000, 3, FALSE), ""))</f>
        <v/>
      </c>
      <c r="E839" s="50" t="str">
        <f t="shared" si="332"/>
        <v>.....</v>
      </c>
      <c r="F839" s="50" t="str">
        <f t="shared" si="333"/>
        <v>......</v>
      </c>
      <c r="G839" s="50" t="str">
        <f t="shared" si="334"/>
        <v>...</v>
      </c>
      <c r="H839" s="40">
        <f>IF(E839=".....", 0, _xlfn.IFNA(VLOOKUP($E839, Parameter2!$A$2:$C$5000, 3, FALSE), 0))</f>
        <v>0</v>
      </c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18" t="str">
        <f>IF(C839=".....","",_xlfn.IFNA(VLOOKUP($C839, Parameter!$A$4:$B$5000, 2, FALSE), "Kode belanja salah :("))</f>
        <v/>
      </c>
      <c r="X839" s="35"/>
      <c r="Y839" s="121"/>
      <c r="Z839" s="17"/>
      <c r="AA839" s="20"/>
      <c r="AB839" s="41" t="str">
        <f>IF($C839=".....","",VLOOKUP($C839, Parameter!$A$4:$L$5000, 6, FALSE))</f>
        <v/>
      </c>
      <c r="AC839" s="41" t="str">
        <f>IF($C839=".....","",VLOOKUP($C839, Parameter!$A$4:$L$5000, 7, FALSE))</f>
        <v/>
      </c>
      <c r="AD839" s="41" t="str">
        <f>IF($C839=".....","",VLOOKUP($C839, Parameter!$A$4:$L$5000, 8, FALSE))</f>
        <v/>
      </c>
      <c r="AE839" s="41" t="str">
        <f>IF($C839=".....","",VLOOKUP($C839, Parameter!$A$4:$L$5000, 9, FALSE))</f>
        <v/>
      </c>
      <c r="AF839" s="41" t="str">
        <f>IF($C839=".....","",VLOOKUP($C839, Parameter!$A$4:$L$5000, 10, FALSE))</f>
        <v/>
      </c>
      <c r="AG839" s="41" t="str">
        <f>IF($C839=".....","",VLOOKUP($C839, Parameter!$A$4:$L$5000, 11, FALSE))</f>
        <v/>
      </c>
      <c r="AH839" s="41" t="str">
        <f>IF($C839="..0.0.0.000","",_xlfn.IFNA(VLOOKUP($C839, Parameter!$A$4:$L$5000, 12, FALSE), ""))</f>
        <v/>
      </c>
      <c r="AI839" s="39"/>
      <c r="AJ839" s="39"/>
      <c r="AK839" s="39"/>
      <c r="AL839" s="39"/>
      <c r="AM839" s="39"/>
      <c r="AN839" s="39"/>
      <c r="AO839" s="39"/>
      <c r="AP839" s="41" t="str">
        <f>IF(F839="......", "", _xlfn.IFNA(VLOOKUP(F839, Parameter2!$D$2:$E$15000, 2, FALSE), "Kode aset salah :("))</f>
        <v/>
      </c>
      <c r="AQ839" s="39"/>
      <c r="AR839" s="51"/>
      <c r="AS839" s="52"/>
      <c r="AT839" s="53">
        <f t="shared" si="335"/>
        <v>0</v>
      </c>
      <c r="AU839" s="39" t="str">
        <f t="shared" si="336"/>
        <v/>
      </c>
      <c r="AV839" s="39" t="str">
        <f t="shared" si="337"/>
        <v/>
      </c>
      <c r="AW839" s="39" t="str">
        <f t="shared" si="338"/>
        <v/>
      </c>
      <c r="AX839" s="39" t="str">
        <f t="shared" si="339"/>
        <v/>
      </c>
      <c r="AY839" s="41" t="str">
        <f>IF(G839="...", "", VLOOKUP(G839, UPB!$A$3:$B$5000, 2, FALSE))</f>
        <v/>
      </c>
      <c r="AZ839" s="84"/>
      <c r="BA839" s="76"/>
      <c r="BB839" s="65"/>
      <c r="BC839" s="65"/>
      <c r="BD839" s="54"/>
      <c r="BE839" s="65"/>
      <c r="BF839" s="65"/>
      <c r="BG839" s="65"/>
      <c r="BH839" s="65"/>
      <c r="BI839" s="65"/>
      <c r="BJ839" s="65"/>
      <c r="BK839" s="65"/>
      <c r="BL839" s="65"/>
      <c r="BM839" s="65"/>
      <c r="BN839" s="70"/>
      <c r="BO839" s="65"/>
      <c r="BP839" s="65"/>
      <c r="BQ839" s="65"/>
      <c r="BR839" s="65"/>
      <c r="BS839" s="65"/>
      <c r="BT839" s="65"/>
      <c r="BU839" s="55" t="str">
        <f>IF(AND($D839 &lt;&gt; "", $D839 &lt;&gt; $E839, $F839 &lt;&gt; "x.x.x.x.x.x.x"), VLOOKUP($E839, Parameter!$E$3:$N$5000, 9, FALSE), "")</f>
        <v/>
      </c>
      <c r="BV839" s="55" t="str">
        <f>IF(AND($D839 &lt;&gt; "", $D839 &lt;&gt; $E839, $F839 &lt;&gt; "x.x.x.x.x.x.x"), VLOOKUP($E839, Parameter!$E$3:$N$5000, 10, FALSE), "")</f>
        <v/>
      </c>
      <c r="BW839" s="55" t="str">
        <f>IF(AND($D839 &lt;&gt; "", $D839 &lt;&gt; $E839, $F839 &lt;&gt; "x.x.x.x.x.x.x"), VLOOKUP($C839, Parameter!$A$4:$L$5000, 3, FALSE), "")</f>
        <v/>
      </c>
      <c r="BX839" s="55" t="str">
        <f>IF(AND($D839 &lt;&gt; "", $D839 &lt;&gt; $E839, $F839 &lt;&gt; "x.x.x.x.x.x.x"), VLOOKUP($C839, Parameter!$A$4:$L$5000, 4, FALSE), "")</f>
        <v/>
      </c>
      <c r="BY839" s="56">
        <f t="shared" si="340"/>
        <v>0</v>
      </c>
      <c r="BZ839" s="55" t="str">
        <f t="shared" si="341"/>
        <v>Intra</v>
      </c>
      <c r="CA839" s="55" t="str">
        <f>IF($BZ839="Ekstra", Parameter3!$B$2, "")</f>
        <v/>
      </c>
      <c r="CB839" s="55" t="str">
        <f>IF($BZ839="Ekstra", Parameter3!$C$2, "")</f>
        <v/>
      </c>
      <c r="CC839" s="55" t="str">
        <f>IF($BZ839="Ekstra", VLOOKUP($E839, Parameter!$E$3:$N$5000, 9, FALSE), "")</f>
        <v/>
      </c>
      <c r="CD839" s="55" t="str">
        <f>IF($BZ839="Ekstra", VLOOKUP($E839, Parameter!$E$3:$N$5000, 10, FALSE), "")</f>
        <v/>
      </c>
      <c r="CE839" s="56">
        <f t="shared" si="342"/>
        <v>0</v>
      </c>
      <c r="CF839" s="55" t="str">
        <f t="shared" si="354"/>
        <v/>
      </c>
      <c r="CG839" s="55" t="str">
        <f t="shared" si="354"/>
        <v/>
      </c>
      <c r="CH839" s="55" t="str">
        <f t="shared" si="343"/>
        <v/>
      </c>
      <c r="CI839" s="55" t="str">
        <f>IF($F839="x.x.x.x.x.x.x", VLOOKUP($C839, Parameter!$A$4:$L$5000, 4, FALSE), "")</f>
        <v/>
      </c>
      <c r="CJ839" s="56">
        <f t="shared" si="344"/>
        <v>0</v>
      </c>
      <c r="CM839" s="4" t="str">
        <f t="shared" si="345"/>
        <v>...-...-.....</v>
      </c>
      <c r="CN839" s="57">
        <f t="shared" si="346"/>
        <v>0</v>
      </c>
      <c r="CO839" s="58">
        <f t="shared" si="347"/>
        <v>0</v>
      </c>
      <c r="CP839" s="4" t="str">
        <f t="shared" si="348"/>
        <v/>
      </c>
      <c r="CQ839" s="4" t="b">
        <f t="shared" si="349"/>
        <v>0</v>
      </c>
      <c r="CR839" s="4" t="str">
        <f t="shared" si="350"/>
        <v/>
      </c>
      <c r="CS839" s="4" t="str">
        <f t="shared" si="351"/>
        <v/>
      </c>
      <c r="CT839" s="91" t="b">
        <f t="shared" si="328"/>
        <v>0</v>
      </c>
    </row>
    <row r="840" spans="1:98" s="4" customFormat="1" x14ac:dyDescent="0.25">
      <c r="A840" s="50" t="str">
        <f t="shared" si="329"/>
        <v>...</v>
      </c>
      <c r="B840" s="50" t="str">
        <f t="shared" si="330"/>
        <v>...</v>
      </c>
      <c r="C840" s="50" t="str">
        <f t="shared" si="331"/>
        <v>.....</v>
      </c>
      <c r="D840" s="50" t="str">
        <f>IF($C840=".....","",_xlfn.IFNA(VLOOKUP($C840, Parameter!$A$4:$L$5000, 3, FALSE), ""))</f>
        <v/>
      </c>
      <c r="E840" s="50" t="str">
        <f t="shared" si="332"/>
        <v>.....</v>
      </c>
      <c r="F840" s="50" t="str">
        <f t="shared" si="333"/>
        <v>......</v>
      </c>
      <c r="G840" s="50" t="str">
        <f t="shared" si="334"/>
        <v>...</v>
      </c>
      <c r="H840" s="40">
        <f>IF(E840=".....", 0, _xlfn.IFNA(VLOOKUP($E840, Parameter2!$A$2:$C$5000, 3, FALSE), 0))</f>
        <v>0</v>
      </c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18" t="str">
        <f>IF(C840=".....","",_xlfn.IFNA(VLOOKUP($C840, Parameter!$A$4:$B$5000, 2, FALSE), "Kode belanja salah :("))</f>
        <v/>
      </c>
      <c r="X840" s="35"/>
      <c r="Y840" s="121"/>
      <c r="Z840" s="17"/>
      <c r="AA840" s="20"/>
      <c r="AB840" s="41" t="str">
        <f>IF($C840=".....","",VLOOKUP($C840, Parameter!$A$4:$L$5000, 6, FALSE))</f>
        <v/>
      </c>
      <c r="AC840" s="41" t="str">
        <f>IF($C840=".....","",VLOOKUP($C840, Parameter!$A$4:$L$5000, 7, FALSE))</f>
        <v/>
      </c>
      <c r="AD840" s="41" t="str">
        <f>IF($C840=".....","",VLOOKUP($C840, Parameter!$A$4:$L$5000, 8, FALSE))</f>
        <v/>
      </c>
      <c r="AE840" s="41" t="str">
        <f>IF($C840=".....","",VLOOKUP($C840, Parameter!$A$4:$L$5000, 9, FALSE))</f>
        <v/>
      </c>
      <c r="AF840" s="41" t="str">
        <f>IF($C840=".....","",VLOOKUP($C840, Parameter!$A$4:$L$5000, 10, FALSE))</f>
        <v/>
      </c>
      <c r="AG840" s="41" t="str">
        <f>IF($C840=".....","",VLOOKUP($C840, Parameter!$A$4:$L$5000, 11, FALSE))</f>
        <v/>
      </c>
      <c r="AH840" s="41" t="str">
        <f>IF($C840="..0.0.0.000","",_xlfn.IFNA(VLOOKUP($C840, Parameter!$A$4:$L$5000, 12, FALSE), ""))</f>
        <v/>
      </c>
      <c r="AI840" s="39"/>
      <c r="AJ840" s="39"/>
      <c r="AK840" s="39"/>
      <c r="AL840" s="39"/>
      <c r="AM840" s="39"/>
      <c r="AN840" s="39"/>
      <c r="AO840" s="39"/>
      <c r="AP840" s="41" t="str">
        <f>IF(F840="......", "", _xlfn.IFNA(VLOOKUP(F840, Parameter2!$D$2:$E$15000, 2, FALSE), "Kode aset salah :("))</f>
        <v/>
      </c>
      <c r="AQ840" s="39"/>
      <c r="AR840" s="51"/>
      <c r="AS840" s="52"/>
      <c r="AT840" s="53">
        <f t="shared" si="335"/>
        <v>0</v>
      </c>
      <c r="AU840" s="39" t="str">
        <f t="shared" si="336"/>
        <v/>
      </c>
      <c r="AV840" s="39" t="str">
        <f t="shared" si="337"/>
        <v/>
      </c>
      <c r="AW840" s="39" t="str">
        <f t="shared" si="338"/>
        <v/>
      </c>
      <c r="AX840" s="39" t="str">
        <f t="shared" si="339"/>
        <v/>
      </c>
      <c r="AY840" s="41" t="str">
        <f>IF(G840="...", "", VLOOKUP(G840, UPB!$A$3:$B$5000, 2, FALSE))</f>
        <v/>
      </c>
      <c r="AZ840" s="84"/>
      <c r="BA840" s="76"/>
      <c r="BB840" s="65"/>
      <c r="BC840" s="65"/>
      <c r="BD840" s="54"/>
      <c r="BE840" s="65"/>
      <c r="BF840" s="65"/>
      <c r="BG840" s="65"/>
      <c r="BH840" s="65"/>
      <c r="BI840" s="65"/>
      <c r="BJ840" s="65"/>
      <c r="BK840" s="65"/>
      <c r="BL840" s="65"/>
      <c r="BM840" s="65"/>
      <c r="BN840" s="70"/>
      <c r="BO840" s="65"/>
      <c r="BP840" s="65"/>
      <c r="BQ840" s="65"/>
      <c r="BR840" s="65"/>
      <c r="BS840" s="65"/>
      <c r="BT840" s="65"/>
      <c r="BU840" s="55" t="str">
        <f>IF(AND($D840 &lt;&gt; "", $D840 &lt;&gt; $E840, $F840 &lt;&gt; "x.x.x.x.x.x.x"), VLOOKUP($E840, Parameter!$E$3:$N$5000, 9, FALSE), "")</f>
        <v/>
      </c>
      <c r="BV840" s="55" t="str">
        <f>IF(AND($D840 &lt;&gt; "", $D840 &lt;&gt; $E840, $F840 &lt;&gt; "x.x.x.x.x.x.x"), VLOOKUP($E840, Parameter!$E$3:$N$5000, 10, FALSE), "")</f>
        <v/>
      </c>
      <c r="BW840" s="55" t="str">
        <f>IF(AND($D840 &lt;&gt; "", $D840 &lt;&gt; $E840, $F840 &lt;&gt; "x.x.x.x.x.x.x"), VLOOKUP($C840, Parameter!$A$4:$L$5000, 3, FALSE), "")</f>
        <v/>
      </c>
      <c r="BX840" s="55" t="str">
        <f>IF(AND($D840 &lt;&gt; "", $D840 &lt;&gt; $E840, $F840 &lt;&gt; "x.x.x.x.x.x.x"), VLOOKUP($C840, Parameter!$A$4:$L$5000, 4, FALSE), "")</f>
        <v/>
      </c>
      <c r="BY840" s="56">
        <f t="shared" si="340"/>
        <v>0</v>
      </c>
      <c r="BZ840" s="55" t="str">
        <f t="shared" si="341"/>
        <v>Intra</v>
      </c>
      <c r="CA840" s="55" t="str">
        <f>IF($BZ840="Ekstra", Parameter3!$B$2, "")</f>
        <v/>
      </c>
      <c r="CB840" s="55" t="str">
        <f>IF($BZ840="Ekstra", Parameter3!$C$2, "")</f>
        <v/>
      </c>
      <c r="CC840" s="55" t="str">
        <f>IF($BZ840="Ekstra", VLOOKUP($E840, Parameter!$E$3:$N$5000, 9, FALSE), "")</f>
        <v/>
      </c>
      <c r="CD840" s="55" t="str">
        <f>IF($BZ840="Ekstra", VLOOKUP($E840, Parameter!$E$3:$N$5000, 10, FALSE), "")</f>
        <v/>
      </c>
      <c r="CE840" s="56">
        <f t="shared" si="342"/>
        <v>0</v>
      </c>
      <c r="CF840" s="55" t="str">
        <f t="shared" si="354"/>
        <v/>
      </c>
      <c r="CG840" s="55" t="str">
        <f t="shared" si="354"/>
        <v/>
      </c>
      <c r="CH840" s="55" t="str">
        <f t="shared" si="343"/>
        <v/>
      </c>
      <c r="CI840" s="55" t="str">
        <f>IF($F840="x.x.x.x.x.x.x", VLOOKUP($C840, Parameter!$A$4:$L$5000, 4, FALSE), "")</f>
        <v/>
      </c>
      <c r="CJ840" s="56">
        <f t="shared" si="344"/>
        <v>0</v>
      </c>
      <c r="CM840" s="4" t="str">
        <f t="shared" si="345"/>
        <v>...-...-.....</v>
      </c>
      <c r="CN840" s="57">
        <f t="shared" si="346"/>
        <v>0</v>
      </c>
      <c r="CO840" s="58">
        <f t="shared" si="347"/>
        <v>0</v>
      </c>
      <c r="CP840" s="4" t="str">
        <f t="shared" si="348"/>
        <v/>
      </c>
      <c r="CQ840" s="4" t="b">
        <f t="shared" si="349"/>
        <v>0</v>
      </c>
      <c r="CR840" s="4" t="str">
        <f t="shared" si="350"/>
        <v/>
      </c>
      <c r="CS840" s="4" t="str">
        <f t="shared" si="351"/>
        <v/>
      </c>
      <c r="CT840" s="91" t="b">
        <f t="shared" si="328"/>
        <v>0</v>
      </c>
    </row>
    <row r="841" spans="1:98" s="4" customFormat="1" x14ac:dyDescent="0.25">
      <c r="A841" s="50" t="str">
        <f t="shared" si="329"/>
        <v>...</v>
      </c>
      <c r="B841" s="50" t="str">
        <f t="shared" si="330"/>
        <v>...</v>
      </c>
      <c r="C841" s="50" t="str">
        <f t="shared" si="331"/>
        <v>.....</v>
      </c>
      <c r="D841" s="50" t="str">
        <f>IF($C841=".....","",_xlfn.IFNA(VLOOKUP($C841, Parameter!$A$4:$L$5000, 3, FALSE), ""))</f>
        <v/>
      </c>
      <c r="E841" s="50" t="str">
        <f t="shared" si="332"/>
        <v>.....</v>
      </c>
      <c r="F841" s="50" t="str">
        <f t="shared" si="333"/>
        <v>......</v>
      </c>
      <c r="G841" s="50" t="str">
        <f t="shared" si="334"/>
        <v>...</v>
      </c>
      <c r="H841" s="40">
        <f>IF(E841=".....", 0, _xlfn.IFNA(VLOOKUP($E841, Parameter2!$A$2:$C$5000, 3, FALSE), 0))</f>
        <v>0</v>
      </c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18" t="str">
        <f>IF(C841=".....","",_xlfn.IFNA(VLOOKUP($C841, Parameter!$A$4:$B$5000, 2, FALSE), "Kode belanja salah :("))</f>
        <v/>
      </c>
      <c r="X841" s="35"/>
      <c r="Y841" s="121"/>
      <c r="Z841" s="17"/>
      <c r="AA841" s="20"/>
      <c r="AB841" s="41" t="str">
        <f>IF($C841=".....","",VLOOKUP($C841, Parameter!$A$4:$L$5000, 6, FALSE))</f>
        <v/>
      </c>
      <c r="AC841" s="41" t="str">
        <f>IF($C841=".....","",VLOOKUP($C841, Parameter!$A$4:$L$5000, 7, FALSE))</f>
        <v/>
      </c>
      <c r="AD841" s="41" t="str">
        <f>IF($C841=".....","",VLOOKUP($C841, Parameter!$A$4:$L$5000, 8, FALSE))</f>
        <v/>
      </c>
      <c r="AE841" s="41" t="str">
        <f>IF($C841=".....","",VLOOKUP($C841, Parameter!$A$4:$L$5000, 9, FALSE))</f>
        <v/>
      </c>
      <c r="AF841" s="41" t="str">
        <f>IF($C841=".....","",VLOOKUP($C841, Parameter!$A$4:$L$5000, 10, FALSE))</f>
        <v/>
      </c>
      <c r="AG841" s="41" t="str">
        <f>IF($C841=".....","",VLOOKUP($C841, Parameter!$A$4:$L$5000, 11, FALSE))</f>
        <v/>
      </c>
      <c r="AH841" s="41" t="str">
        <f>IF($C841="..0.0.0.000","",_xlfn.IFNA(VLOOKUP($C841, Parameter!$A$4:$L$5000, 12, FALSE), ""))</f>
        <v/>
      </c>
      <c r="AI841" s="39"/>
      <c r="AJ841" s="39"/>
      <c r="AK841" s="39"/>
      <c r="AL841" s="39"/>
      <c r="AM841" s="39"/>
      <c r="AN841" s="39"/>
      <c r="AO841" s="39"/>
      <c r="AP841" s="41" t="str">
        <f>IF(F841="......", "", _xlfn.IFNA(VLOOKUP(F841, Parameter2!$D$2:$E$15000, 2, FALSE), "Kode aset salah :("))</f>
        <v/>
      </c>
      <c r="AQ841" s="39"/>
      <c r="AR841" s="51"/>
      <c r="AS841" s="52"/>
      <c r="AT841" s="53">
        <f t="shared" si="335"/>
        <v>0</v>
      </c>
      <c r="AU841" s="39" t="str">
        <f t="shared" si="336"/>
        <v/>
      </c>
      <c r="AV841" s="39" t="str">
        <f t="shared" si="337"/>
        <v/>
      </c>
      <c r="AW841" s="39" t="str">
        <f t="shared" si="338"/>
        <v/>
      </c>
      <c r="AX841" s="39" t="str">
        <f t="shared" si="339"/>
        <v/>
      </c>
      <c r="AY841" s="41" t="str">
        <f>IF(G841="...", "", VLOOKUP(G841, UPB!$A$3:$B$5000, 2, FALSE))</f>
        <v/>
      </c>
      <c r="AZ841" s="84"/>
      <c r="BA841" s="76"/>
      <c r="BB841" s="65"/>
      <c r="BC841" s="65"/>
      <c r="BD841" s="54"/>
      <c r="BE841" s="65"/>
      <c r="BF841" s="65"/>
      <c r="BG841" s="65"/>
      <c r="BH841" s="65"/>
      <c r="BI841" s="65"/>
      <c r="BJ841" s="65"/>
      <c r="BK841" s="65"/>
      <c r="BL841" s="65"/>
      <c r="BM841" s="65"/>
      <c r="BN841" s="70"/>
      <c r="BO841" s="65"/>
      <c r="BP841" s="65"/>
      <c r="BQ841" s="65"/>
      <c r="BR841" s="65"/>
      <c r="BS841" s="65"/>
      <c r="BT841" s="65"/>
      <c r="BU841" s="55" t="str">
        <f>IF(AND($D841 &lt;&gt; "", $D841 &lt;&gt; $E841, $F841 &lt;&gt; "x.x.x.x.x.x.x"), VLOOKUP($E841, Parameter!$E$3:$N$5000, 9, FALSE), "")</f>
        <v/>
      </c>
      <c r="BV841" s="55" t="str">
        <f>IF(AND($D841 &lt;&gt; "", $D841 &lt;&gt; $E841, $F841 &lt;&gt; "x.x.x.x.x.x.x"), VLOOKUP($E841, Parameter!$E$3:$N$5000, 10, FALSE), "")</f>
        <v/>
      </c>
      <c r="BW841" s="55" t="str">
        <f>IF(AND($D841 &lt;&gt; "", $D841 &lt;&gt; $E841, $F841 &lt;&gt; "x.x.x.x.x.x.x"), VLOOKUP($C841, Parameter!$A$4:$L$5000, 3, FALSE), "")</f>
        <v/>
      </c>
      <c r="BX841" s="55" t="str">
        <f>IF(AND($D841 &lt;&gt; "", $D841 &lt;&gt; $E841, $F841 &lt;&gt; "x.x.x.x.x.x.x"), VLOOKUP($C841, Parameter!$A$4:$L$5000, 4, FALSE), "")</f>
        <v/>
      </c>
      <c r="BY841" s="56">
        <f t="shared" si="340"/>
        <v>0</v>
      </c>
      <c r="BZ841" s="55" t="str">
        <f t="shared" si="341"/>
        <v>Intra</v>
      </c>
      <c r="CA841" s="55" t="str">
        <f>IF($BZ841="Ekstra", Parameter3!$B$2, "")</f>
        <v/>
      </c>
      <c r="CB841" s="55" t="str">
        <f>IF($BZ841="Ekstra", Parameter3!$C$2, "")</f>
        <v/>
      </c>
      <c r="CC841" s="55" t="str">
        <f>IF($BZ841="Ekstra", VLOOKUP($E841, Parameter!$E$3:$N$5000, 9, FALSE), "")</f>
        <v/>
      </c>
      <c r="CD841" s="55" t="str">
        <f>IF($BZ841="Ekstra", VLOOKUP($E841, Parameter!$E$3:$N$5000, 10, FALSE), "")</f>
        <v/>
      </c>
      <c r="CE841" s="56">
        <f t="shared" si="342"/>
        <v>0</v>
      </c>
      <c r="CF841" s="55" t="str">
        <f t="shared" si="354"/>
        <v/>
      </c>
      <c r="CG841" s="55" t="str">
        <f t="shared" si="354"/>
        <v/>
      </c>
      <c r="CH841" s="55" t="str">
        <f t="shared" si="343"/>
        <v/>
      </c>
      <c r="CI841" s="55" t="str">
        <f>IF($F841="x.x.x.x.x.x.x", VLOOKUP($C841, Parameter!$A$4:$L$5000, 4, FALSE), "")</f>
        <v/>
      </c>
      <c r="CJ841" s="56">
        <f t="shared" si="344"/>
        <v>0</v>
      </c>
      <c r="CM841" s="4" t="str">
        <f t="shared" si="345"/>
        <v>...-...-.....</v>
      </c>
      <c r="CN841" s="57">
        <f t="shared" si="346"/>
        <v>0</v>
      </c>
      <c r="CO841" s="58">
        <f t="shared" si="347"/>
        <v>0</v>
      </c>
      <c r="CP841" s="4" t="str">
        <f t="shared" si="348"/>
        <v/>
      </c>
      <c r="CQ841" s="4" t="b">
        <f t="shared" si="349"/>
        <v>0</v>
      </c>
      <c r="CR841" s="4" t="str">
        <f t="shared" si="350"/>
        <v/>
      </c>
      <c r="CS841" s="4" t="str">
        <f t="shared" si="351"/>
        <v/>
      </c>
      <c r="CT841" s="91" t="b">
        <f t="shared" si="328"/>
        <v>0</v>
      </c>
    </row>
    <row r="842" spans="1:98" s="4" customFormat="1" x14ac:dyDescent="0.25">
      <c r="A842" s="50" t="str">
        <f t="shared" si="329"/>
        <v>...</v>
      </c>
      <c r="B842" s="50" t="str">
        <f t="shared" si="330"/>
        <v>...</v>
      </c>
      <c r="C842" s="50" t="str">
        <f t="shared" si="331"/>
        <v>.....</v>
      </c>
      <c r="D842" s="50" t="str">
        <f>IF($C842=".....","",_xlfn.IFNA(VLOOKUP($C842, Parameter!$A$4:$L$5000, 3, FALSE), ""))</f>
        <v/>
      </c>
      <c r="E842" s="50" t="str">
        <f t="shared" si="332"/>
        <v>.....</v>
      </c>
      <c r="F842" s="50" t="str">
        <f t="shared" si="333"/>
        <v>......</v>
      </c>
      <c r="G842" s="50" t="str">
        <f t="shared" si="334"/>
        <v>...</v>
      </c>
      <c r="H842" s="40">
        <f>IF(E842=".....", 0, _xlfn.IFNA(VLOOKUP($E842, Parameter2!$A$2:$C$5000, 3, FALSE), 0))</f>
        <v>0</v>
      </c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18" t="str">
        <f>IF(C842=".....","",_xlfn.IFNA(VLOOKUP($C842, Parameter!$A$4:$B$5000, 2, FALSE), "Kode belanja salah :("))</f>
        <v/>
      </c>
      <c r="X842" s="35"/>
      <c r="Y842" s="121"/>
      <c r="Z842" s="17"/>
      <c r="AA842" s="20"/>
      <c r="AB842" s="41" t="str">
        <f>IF($C842=".....","",VLOOKUP($C842, Parameter!$A$4:$L$5000, 6, FALSE))</f>
        <v/>
      </c>
      <c r="AC842" s="41" t="str">
        <f>IF($C842=".....","",VLOOKUP($C842, Parameter!$A$4:$L$5000, 7, FALSE))</f>
        <v/>
      </c>
      <c r="AD842" s="41" t="str">
        <f>IF($C842=".....","",VLOOKUP($C842, Parameter!$A$4:$L$5000, 8, FALSE))</f>
        <v/>
      </c>
      <c r="AE842" s="41" t="str">
        <f>IF($C842=".....","",VLOOKUP($C842, Parameter!$A$4:$L$5000, 9, FALSE))</f>
        <v/>
      </c>
      <c r="AF842" s="41" t="str">
        <f>IF($C842=".....","",VLOOKUP($C842, Parameter!$A$4:$L$5000, 10, FALSE))</f>
        <v/>
      </c>
      <c r="AG842" s="41" t="str">
        <f>IF($C842=".....","",VLOOKUP($C842, Parameter!$A$4:$L$5000, 11, FALSE))</f>
        <v/>
      </c>
      <c r="AH842" s="41" t="str">
        <f>IF($C842="..0.0.0.000","",_xlfn.IFNA(VLOOKUP($C842, Parameter!$A$4:$L$5000, 12, FALSE), ""))</f>
        <v/>
      </c>
      <c r="AI842" s="39"/>
      <c r="AJ842" s="39"/>
      <c r="AK842" s="39"/>
      <c r="AL842" s="39"/>
      <c r="AM842" s="39"/>
      <c r="AN842" s="39"/>
      <c r="AO842" s="39"/>
      <c r="AP842" s="41" t="str">
        <f>IF(F842="......", "", _xlfn.IFNA(VLOOKUP(F842, Parameter2!$D$2:$E$15000, 2, FALSE), "Kode aset salah :("))</f>
        <v/>
      </c>
      <c r="AQ842" s="39"/>
      <c r="AR842" s="51"/>
      <c r="AS842" s="52"/>
      <c r="AT842" s="53">
        <f t="shared" si="335"/>
        <v>0</v>
      </c>
      <c r="AU842" s="39" t="str">
        <f t="shared" si="336"/>
        <v/>
      </c>
      <c r="AV842" s="39" t="str">
        <f t="shared" si="337"/>
        <v/>
      </c>
      <c r="AW842" s="39" t="str">
        <f t="shared" si="338"/>
        <v/>
      </c>
      <c r="AX842" s="39" t="str">
        <f t="shared" si="339"/>
        <v/>
      </c>
      <c r="AY842" s="41" t="str">
        <f>IF(G842="...", "", VLOOKUP(G842, UPB!$A$3:$B$5000, 2, FALSE))</f>
        <v/>
      </c>
      <c r="AZ842" s="84"/>
      <c r="BA842" s="76"/>
      <c r="BB842" s="65"/>
      <c r="BC842" s="65"/>
      <c r="BD842" s="54"/>
      <c r="BE842" s="65"/>
      <c r="BF842" s="65"/>
      <c r="BG842" s="65"/>
      <c r="BH842" s="65"/>
      <c r="BI842" s="65"/>
      <c r="BJ842" s="65"/>
      <c r="BK842" s="65"/>
      <c r="BL842" s="65"/>
      <c r="BM842" s="65"/>
      <c r="BN842" s="70"/>
      <c r="BO842" s="65"/>
      <c r="BP842" s="65"/>
      <c r="BQ842" s="65"/>
      <c r="BR842" s="65"/>
      <c r="BS842" s="65"/>
      <c r="BT842" s="65"/>
      <c r="BU842" s="55" t="str">
        <f>IF(AND($D842 &lt;&gt; "", $D842 &lt;&gt; $E842, $F842 &lt;&gt; "x.x.x.x.x.x.x"), VLOOKUP($E842, Parameter!$E$3:$N$5000, 9, FALSE), "")</f>
        <v/>
      </c>
      <c r="BV842" s="55" t="str">
        <f>IF(AND($D842 &lt;&gt; "", $D842 &lt;&gt; $E842, $F842 &lt;&gt; "x.x.x.x.x.x.x"), VLOOKUP($E842, Parameter!$E$3:$N$5000, 10, FALSE), "")</f>
        <v/>
      </c>
      <c r="BW842" s="55" t="str">
        <f>IF(AND($D842 &lt;&gt; "", $D842 &lt;&gt; $E842, $F842 &lt;&gt; "x.x.x.x.x.x.x"), VLOOKUP($C842, Parameter!$A$4:$L$5000, 3, FALSE), "")</f>
        <v/>
      </c>
      <c r="BX842" s="55" t="str">
        <f>IF(AND($D842 &lt;&gt; "", $D842 &lt;&gt; $E842, $F842 &lt;&gt; "x.x.x.x.x.x.x"), VLOOKUP($C842, Parameter!$A$4:$L$5000, 4, FALSE), "")</f>
        <v/>
      </c>
      <c r="BY842" s="56">
        <f t="shared" si="340"/>
        <v>0</v>
      </c>
      <c r="BZ842" s="55" t="str">
        <f t="shared" si="341"/>
        <v>Intra</v>
      </c>
      <c r="CA842" s="55" t="str">
        <f>IF($BZ842="Ekstra", Parameter3!$B$2, "")</f>
        <v/>
      </c>
      <c r="CB842" s="55" t="str">
        <f>IF($BZ842="Ekstra", Parameter3!$C$2, "")</f>
        <v/>
      </c>
      <c r="CC842" s="55" t="str">
        <f>IF($BZ842="Ekstra", VLOOKUP($E842, Parameter!$E$3:$N$5000, 9, FALSE), "")</f>
        <v/>
      </c>
      <c r="CD842" s="55" t="str">
        <f>IF($BZ842="Ekstra", VLOOKUP($E842, Parameter!$E$3:$N$5000, 10, FALSE), "")</f>
        <v/>
      </c>
      <c r="CE842" s="56">
        <f t="shared" si="342"/>
        <v>0</v>
      </c>
      <c r="CF842" s="55" t="str">
        <f t="shared" si="354"/>
        <v/>
      </c>
      <c r="CG842" s="55" t="str">
        <f t="shared" si="354"/>
        <v/>
      </c>
      <c r="CH842" s="55" t="str">
        <f t="shared" si="343"/>
        <v/>
      </c>
      <c r="CI842" s="55" t="str">
        <f>IF($F842="x.x.x.x.x.x.x", VLOOKUP($C842, Parameter!$A$4:$L$5000, 4, FALSE), "")</f>
        <v/>
      </c>
      <c r="CJ842" s="56">
        <f t="shared" si="344"/>
        <v>0</v>
      </c>
      <c r="CM842" s="4" t="str">
        <f t="shared" si="345"/>
        <v>...-...-.....</v>
      </c>
      <c r="CN842" s="57">
        <f t="shared" si="346"/>
        <v>0</v>
      </c>
      <c r="CO842" s="58">
        <f t="shared" si="347"/>
        <v>0</v>
      </c>
      <c r="CP842" s="4" t="str">
        <f t="shared" si="348"/>
        <v/>
      </c>
      <c r="CQ842" s="4" t="b">
        <f t="shared" si="349"/>
        <v>0</v>
      </c>
      <c r="CR842" s="4" t="str">
        <f t="shared" si="350"/>
        <v/>
      </c>
      <c r="CS842" s="4" t="str">
        <f t="shared" si="351"/>
        <v/>
      </c>
      <c r="CT842" s="91" t="b">
        <f t="shared" ref="CT842:CT905" si="355">IF(AK842=5, AU842&amp;"~"&amp;AV842&amp;"~"&amp;AW842&amp;"~"&amp;AX842&amp;"~"&amp;AI842&amp;"~"&amp;AJ842&amp;"~"&amp;AK842&amp;"~"&amp;AL842&amp;"~"&amp;AM842&amp;"~"&amp;AN842&amp;"~"&amp;AO842&amp;"~"&amp;AZ842&amp;"~"&amp;IF(ISBLANK(BR842), "-", BR842)&amp;"~"&amp;IF(ISBLANK(BS842), "-", BS842)&amp;"~"&amp;BT842&amp;"~"&amp;AR842&amp;"~"&amp;AT842&amp;"~"&amp;BA842)</f>
        <v>0</v>
      </c>
    </row>
    <row r="843" spans="1:98" s="4" customFormat="1" x14ac:dyDescent="0.25">
      <c r="A843" s="50" t="str">
        <f t="shared" si="329"/>
        <v>...</v>
      </c>
      <c r="B843" s="50" t="str">
        <f t="shared" si="330"/>
        <v>...</v>
      </c>
      <c r="C843" s="50" t="str">
        <f t="shared" si="331"/>
        <v>.....</v>
      </c>
      <c r="D843" s="50" t="str">
        <f>IF($C843=".....","",_xlfn.IFNA(VLOOKUP($C843, Parameter!$A$4:$L$5000, 3, FALSE), ""))</f>
        <v/>
      </c>
      <c r="E843" s="50" t="str">
        <f t="shared" si="332"/>
        <v>.....</v>
      </c>
      <c r="F843" s="50" t="str">
        <f t="shared" si="333"/>
        <v>......</v>
      </c>
      <c r="G843" s="50" t="str">
        <f t="shared" si="334"/>
        <v>...</v>
      </c>
      <c r="H843" s="40">
        <f>IF(E843=".....", 0, _xlfn.IFNA(VLOOKUP($E843, Parameter2!$A$2:$C$5000, 3, FALSE), 0))</f>
        <v>0</v>
      </c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18" t="str">
        <f>IF(C843=".....","",_xlfn.IFNA(VLOOKUP($C843, Parameter!$A$4:$B$5000, 2, FALSE), "Kode belanja salah :("))</f>
        <v/>
      </c>
      <c r="X843" s="35"/>
      <c r="Y843" s="121"/>
      <c r="Z843" s="17"/>
      <c r="AA843" s="20"/>
      <c r="AB843" s="41" t="str">
        <f>IF($C843=".....","",VLOOKUP($C843, Parameter!$A$4:$L$5000, 6, FALSE))</f>
        <v/>
      </c>
      <c r="AC843" s="41" t="str">
        <f>IF($C843=".....","",VLOOKUP($C843, Parameter!$A$4:$L$5000, 7, FALSE))</f>
        <v/>
      </c>
      <c r="AD843" s="41" t="str">
        <f>IF($C843=".....","",VLOOKUP($C843, Parameter!$A$4:$L$5000, 8, FALSE))</f>
        <v/>
      </c>
      <c r="AE843" s="41" t="str">
        <f>IF($C843=".....","",VLOOKUP($C843, Parameter!$A$4:$L$5000, 9, FALSE))</f>
        <v/>
      </c>
      <c r="AF843" s="41" t="str">
        <f>IF($C843=".....","",VLOOKUP($C843, Parameter!$A$4:$L$5000, 10, FALSE))</f>
        <v/>
      </c>
      <c r="AG843" s="41" t="str">
        <f>IF($C843=".....","",VLOOKUP($C843, Parameter!$A$4:$L$5000, 11, FALSE))</f>
        <v/>
      </c>
      <c r="AH843" s="41" t="str">
        <f>IF($C843="..0.0.0.000","",_xlfn.IFNA(VLOOKUP($C843, Parameter!$A$4:$L$5000, 12, FALSE), ""))</f>
        <v/>
      </c>
      <c r="AI843" s="39"/>
      <c r="AJ843" s="39"/>
      <c r="AK843" s="39"/>
      <c r="AL843" s="39"/>
      <c r="AM843" s="39"/>
      <c r="AN843" s="39"/>
      <c r="AO843" s="39"/>
      <c r="AP843" s="41" t="str">
        <f>IF(F843="......", "", _xlfn.IFNA(VLOOKUP(F843, Parameter2!$D$2:$E$15000, 2, FALSE), "Kode aset salah :("))</f>
        <v/>
      </c>
      <c r="AQ843" s="39"/>
      <c r="AR843" s="51"/>
      <c r="AS843" s="52"/>
      <c r="AT843" s="53">
        <f t="shared" si="335"/>
        <v>0</v>
      </c>
      <c r="AU843" s="39" t="str">
        <f t="shared" si="336"/>
        <v/>
      </c>
      <c r="AV843" s="39" t="str">
        <f t="shared" si="337"/>
        <v/>
      </c>
      <c r="AW843" s="39" t="str">
        <f t="shared" si="338"/>
        <v/>
      </c>
      <c r="AX843" s="39" t="str">
        <f t="shared" si="339"/>
        <v/>
      </c>
      <c r="AY843" s="41" t="str">
        <f>IF(G843="...", "", VLOOKUP(G843, UPB!$A$3:$B$5000, 2, FALSE))</f>
        <v/>
      </c>
      <c r="AZ843" s="84"/>
      <c r="BA843" s="76"/>
      <c r="BB843" s="65"/>
      <c r="BC843" s="65"/>
      <c r="BD843" s="54"/>
      <c r="BE843" s="65"/>
      <c r="BF843" s="65"/>
      <c r="BG843" s="65"/>
      <c r="BH843" s="65"/>
      <c r="BI843" s="65"/>
      <c r="BJ843" s="65"/>
      <c r="BK843" s="65"/>
      <c r="BL843" s="65"/>
      <c r="BM843" s="65"/>
      <c r="BN843" s="70"/>
      <c r="BO843" s="65"/>
      <c r="BP843" s="65"/>
      <c r="BQ843" s="65"/>
      <c r="BR843" s="65"/>
      <c r="BS843" s="65"/>
      <c r="BT843" s="65"/>
      <c r="BU843" s="55" t="str">
        <f>IF(AND($D843 &lt;&gt; "", $D843 &lt;&gt; $E843, $F843 &lt;&gt; "x.x.x.x.x.x.x"), VLOOKUP($E843, Parameter!$E$3:$N$5000, 9, FALSE), "")</f>
        <v/>
      </c>
      <c r="BV843" s="55" t="str">
        <f>IF(AND($D843 &lt;&gt; "", $D843 &lt;&gt; $E843, $F843 &lt;&gt; "x.x.x.x.x.x.x"), VLOOKUP($E843, Parameter!$E$3:$N$5000, 10, FALSE), "")</f>
        <v/>
      </c>
      <c r="BW843" s="55" t="str">
        <f>IF(AND($D843 &lt;&gt; "", $D843 &lt;&gt; $E843, $F843 &lt;&gt; "x.x.x.x.x.x.x"), VLOOKUP($C843, Parameter!$A$4:$L$5000, 3, FALSE), "")</f>
        <v/>
      </c>
      <c r="BX843" s="55" t="str">
        <f>IF(AND($D843 &lt;&gt; "", $D843 &lt;&gt; $E843, $F843 &lt;&gt; "x.x.x.x.x.x.x"), VLOOKUP($C843, Parameter!$A$4:$L$5000, 4, FALSE), "")</f>
        <v/>
      </c>
      <c r="BY843" s="56">
        <f t="shared" si="340"/>
        <v>0</v>
      </c>
      <c r="BZ843" s="55" t="str">
        <f t="shared" si="341"/>
        <v>Intra</v>
      </c>
      <c r="CA843" s="55" t="str">
        <f>IF($BZ843="Ekstra", Parameter3!$B$2, "")</f>
        <v/>
      </c>
      <c r="CB843" s="55" t="str">
        <f>IF($BZ843="Ekstra", Parameter3!$C$2, "")</f>
        <v/>
      </c>
      <c r="CC843" s="55" t="str">
        <f>IF($BZ843="Ekstra", VLOOKUP($E843, Parameter!$E$3:$N$5000, 9, FALSE), "")</f>
        <v/>
      </c>
      <c r="CD843" s="55" t="str">
        <f>IF($BZ843="Ekstra", VLOOKUP($E843, Parameter!$E$3:$N$5000, 10, FALSE), "")</f>
        <v/>
      </c>
      <c r="CE843" s="56">
        <f t="shared" si="342"/>
        <v>0</v>
      </c>
      <c r="CF843" s="55" t="str">
        <f t="shared" si="354"/>
        <v/>
      </c>
      <c r="CG843" s="55" t="str">
        <f t="shared" si="354"/>
        <v/>
      </c>
      <c r="CH843" s="55" t="str">
        <f t="shared" si="343"/>
        <v/>
      </c>
      <c r="CI843" s="55" t="str">
        <f>IF($F843="x.x.x.x.x.x.x", VLOOKUP($C843, Parameter!$A$4:$L$5000, 4, FALSE), "")</f>
        <v/>
      </c>
      <c r="CJ843" s="56">
        <f t="shared" si="344"/>
        <v>0</v>
      </c>
      <c r="CM843" s="4" t="str">
        <f t="shared" si="345"/>
        <v>...-...-.....</v>
      </c>
      <c r="CN843" s="57">
        <f t="shared" si="346"/>
        <v>0</v>
      </c>
      <c r="CO843" s="58">
        <f t="shared" si="347"/>
        <v>0</v>
      </c>
      <c r="CP843" s="4" t="str">
        <f t="shared" si="348"/>
        <v/>
      </c>
      <c r="CQ843" s="4" t="b">
        <f t="shared" si="349"/>
        <v>0</v>
      </c>
      <c r="CR843" s="4" t="str">
        <f t="shared" si="350"/>
        <v/>
      </c>
      <c r="CS843" s="4" t="str">
        <f t="shared" si="351"/>
        <v/>
      </c>
      <c r="CT843" s="91" t="b">
        <f t="shared" si="355"/>
        <v>0</v>
      </c>
    </row>
    <row r="844" spans="1:98" s="4" customFormat="1" x14ac:dyDescent="0.25">
      <c r="A844" s="50" t="str">
        <f t="shared" ref="A844:A907" si="356">I844&amp;"."&amp;J844&amp;"."&amp;K844&amp;"."&amp;L844</f>
        <v>...</v>
      </c>
      <c r="B844" s="50" t="str">
        <f t="shared" ref="B844:B907" si="357">M844&amp;"."&amp;N844&amp;"."&amp;O844&amp;"."&amp;P844</f>
        <v>...</v>
      </c>
      <c r="C844" s="50" t="str">
        <f t="shared" ref="C844:C907" si="358">Q844&amp;"."&amp;R844&amp;"."&amp;S844&amp;"."&amp;T844&amp;"."&amp;U844&amp;"."&amp;V844</f>
        <v>.....</v>
      </c>
      <c r="D844" s="50" t="str">
        <f>IF($C844=".....","",_xlfn.IFNA(VLOOKUP($C844, Parameter!$A$4:$L$5000, 3, FALSE), ""))</f>
        <v/>
      </c>
      <c r="E844" s="50" t="str">
        <f t="shared" ref="E844:E907" si="359">$AI844&amp;"."&amp;$AJ844&amp;"."&amp;$AK844&amp;"."&amp;$AL844&amp;"."&amp;$AM844&amp;"."&amp;$AN844</f>
        <v>.....</v>
      </c>
      <c r="F844" s="50" t="str">
        <f t="shared" ref="F844:F907" si="360">$AI844&amp;"."&amp;$AJ844&amp;"."&amp;$AK844&amp;"."&amp;$AL844&amp;"."&amp;$AM844&amp;"."&amp;$AN844&amp;"."&amp;$AO844</f>
        <v>......</v>
      </c>
      <c r="G844" s="50" t="str">
        <f t="shared" ref="G844:G907" si="361">AU844&amp;"."&amp;AV844&amp;"."&amp;AW844&amp;"."&amp;AX844</f>
        <v>...</v>
      </c>
      <c r="H844" s="40">
        <f>IF(E844=".....", 0, _xlfn.IFNA(VLOOKUP($E844, Parameter2!$A$2:$C$5000, 3, FALSE), 0))</f>
        <v>0</v>
      </c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18" t="str">
        <f>IF(C844=".....","",_xlfn.IFNA(VLOOKUP($C844, Parameter!$A$4:$B$5000, 2, FALSE), "Kode belanja salah :("))</f>
        <v/>
      </c>
      <c r="X844" s="35"/>
      <c r="Y844" s="121"/>
      <c r="Z844" s="17"/>
      <c r="AA844" s="20"/>
      <c r="AB844" s="41" t="str">
        <f>IF($C844=".....","",VLOOKUP($C844, Parameter!$A$4:$L$5000, 6, FALSE))</f>
        <v/>
      </c>
      <c r="AC844" s="41" t="str">
        <f>IF($C844=".....","",VLOOKUP($C844, Parameter!$A$4:$L$5000, 7, FALSE))</f>
        <v/>
      </c>
      <c r="AD844" s="41" t="str">
        <f>IF($C844=".....","",VLOOKUP($C844, Parameter!$A$4:$L$5000, 8, FALSE))</f>
        <v/>
      </c>
      <c r="AE844" s="41" t="str">
        <f>IF($C844=".....","",VLOOKUP($C844, Parameter!$A$4:$L$5000, 9, FALSE))</f>
        <v/>
      </c>
      <c r="AF844" s="41" t="str">
        <f>IF($C844=".....","",VLOOKUP($C844, Parameter!$A$4:$L$5000, 10, FALSE))</f>
        <v/>
      </c>
      <c r="AG844" s="41" t="str">
        <f>IF($C844=".....","",VLOOKUP($C844, Parameter!$A$4:$L$5000, 11, FALSE))</f>
        <v/>
      </c>
      <c r="AH844" s="41" t="str">
        <f>IF($C844="..0.0.0.000","",_xlfn.IFNA(VLOOKUP($C844, Parameter!$A$4:$L$5000, 12, FALSE), ""))</f>
        <v/>
      </c>
      <c r="AI844" s="39"/>
      <c r="AJ844" s="39"/>
      <c r="AK844" s="39"/>
      <c r="AL844" s="39"/>
      <c r="AM844" s="39"/>
      <c r="AN844" s="39"/>
      <c r="AO844" s="39"/>
      <c r="AP844" s="41" t="str">
        <f>IF(F844="......", "", _xlfn.IFNA(VLOOKUP(F844, Parameter2!$D$2:$E$15000, 2, FALSE), "Kode aset salah :("))</f>
        <v/>
      </c>
      <c r="AQ844" s="39"/>
      <c r="AR844" s="51"/>
      <c r="AS844" s="52"/>
      <c r="AT844" s="53">
        <f t="shared" ref="AT844:AT907" si="362">IF(OR(ISBLANK(AR844), AR844=0), 0, AS844/AR844)</f>
        <v>0</v>
      </c>
      <c r="AU844" s="39" t="str">
        <f t="shared" ref="AU844:AU907" si="363">IF(ISBLANK($AI844), "", $I$1)</f>
        <v/>
      </c>
      <c r="AV844" s="39" t="str">
        <f t="shared" ref="AV844:AV907" si="364">IF(ISBLANK($AI844), "", $J$1)</f>
        <v/>
      </c>
      <c r="AW844" s="39" t="str">
        <f t="shared" ref="AW844:AW907" si="365">IF(ISBLANK($AI844), "", $K$1)</f>
        <v/>
      </c>
      <c r="AX844" s="39" t="str">
        <f t="shared" ref="AX844:AX907" si="366">IF(ISBLANK($AI844), "", $L$1)</f>
        <v/>
      </c>
      <c r="AY844" s="41" t="str">
        <f>IF(G844="...", "", VLOOKUP(G844, UPB!$A$3:$B$5000, 2, FALSE))</f>
        <v/>
      </c>
      <c r="AZ844" s="84"/>
      <c r="BA844" s="76"/>
      <c r="BB844" s="65"/>
      <c r="BC844" s="65"/>
      <c r="BD844" s="54"/>
      <c r="BE844" s="65"/>
      <c r="BF844" s="65"/>
      <c r="BG844" s="65"/>
      <c r="BH844" s="65"/>
      <c r="BI844" s="65"/>
      <c r="BJ844" s="65"/>
      <c r="BK844" s="65"/>
      <c r="BL844" s="65"/>
      <c r="BM844" s="65"/>
      <c r="BN844" s="70"/>
      <c r="BO844" s="65"/>
      <c r="BP844" s="65"/>
      <c r="BQ844" s="65"/>
      <c r="BR844" s="65"/>
      <c r="BS844" s="65"/>
      <c r="BT844" s="65"/>
      <c r="BU844" s="55" t="str">
        <f>IF(AND($D844 &lt;&gt; "", $D844 &lt;&gt; $E844, $F844 &lt;&gt; "x.x.x.x.x.x.x"), VLOOKUP($E844, Parameter!$E$3:$N$5000, 9, FALSE), "")</f>
        <v/>
      </c>
      <c r="BV844" s="55" t="str">
        <f>IF(AND($D844 &lt;&gt; "", $D844 &lt;&gt; $E844, $F844 &lt;&gt; "x.x.x.x.x.x.x"), VLOOKUP($E844, Parameter!$E$3:$N$5000, 10, FALSE), "")</f>
        <v/>
      </c>
      <c r="BW844" s="55" t="str">
        <f>IF(AND($D844 &lt;&gt; "", $D844 &lt;&gt; $E844, $F844 &lt;&gt; "x.x.x.x.x.x.x"), VLOOKUP($C844, Parameter!$A$4:$L$5000, 3, FALSE), "")</f>
        <v/>
      </c>
      <c r="BX844" s="55" t="str">
        <f>IF(AND($D844 &lt;&gt; "", $D844 &lt;&gt; $E844, $F844 &lt;&gt; "x.x.x.x.x.x.x"), VLOOKUP($C844, Parameter!$A$4:$L$5000, 4, FALSE), "")</f>
        <v/>
      </c>
      <c r="BY844" s="56">
        <f t="shared" ref="BY844:BY907" si="367">IF(AND($D844 &lt;&gt; "", $D844 &lt;&gt; $E844, $F844 &lt;&gt; "x.x.x.x.x.x.x"), $AS844, 0)</f>
        <v>0</v>
      </c>
      <c r="BZ844" s="55" t="str">
        <f t="shared" ref="BZ844:BZ907" si="368">IF(AT844&lt;H844, "Ekstra", "Intra")</f>
        <v>Intra</v>
      </c>
      <c r="CA844" s="55" t="str">
        <f>IF($BZ844="Ekstra", Parameter3!$B$2, "")</f>
        <v/>
      </c>
      <c r="CB844" s="55" t="str">
        <f>IF($BZ844="Ekstra", Parameter3!$C$2, "")</f>
        <v/>
      </c>
      <c r="CC844" s="55" t="str">
        <f>IF($BZ844="Ekstra", VLOOKUP($E844, Parameter!$E$3:$N$5000, 9, FALSE), "")</f>
        <v/>
      </c>
      <c r="CD844" s="55" t="str">
        <f>IF($BZ844="Ekstra", VLOOKUP($E844, Parameter!$E$3:$N$5000, 10, FALSE), "")</f>
        <v/>
      </c>
      <c r="CE844" s="56">
        <f t="shared" ref="CE844:CE907" si="369">IF($BZ844="Ekstra", $AS844, 0)</f>
        <v>0</v>
      </c>
      <c r="CF844" s="55" t="str">
        <f t="shared" si="354"/>
        <v/>
      </c>
      <c r="CG844" s="55" t="str">
        <f t="shared" si="354"/>
        <v/>
      </c>
      <c r="CH844" s="55" t="str">
        <f t="shared" ref="CH844:CH907" si="370">IF($F844="x.x.x.x.x.x.x", D844, "")</f>
        <v/>
      </c>
      <c r="CI844" s="55" t="str">
        <f>IF($F844="x.x.x.x.x.x.x", VLOOKUP($C844, Parameter!$A$4:$L$5000, 4, FALSE), "")</f>
        <v/>
      </c>
      <c r="CJ844" s="56">
        <f t="shared" ref="CJ844:CJ907" si="371">IF($F844="x.x.x.x.x.x.x", $AS844, 0)</f>
        <v>0</v>
      </c>
      <c r="CM844" s="4" t="str">
        <f t="shared" ref="CM844:CM907" si="372">A844&amp;"-"&amp;B844&amp;"-"&amp;C844</f>
        <v>...-...-.....</v>
      </c>
      <c r="CN844" s="57">
        <f t="shared" ref="CN844:CN907" si="373">AA844</f>
        <v>0</v>
      </c>
      <c r="CO844" s="58">
        <f t="shared" ref="CO844:CO907" si="374">AS844</f>
        <v>0</v>
      </c>
      <c r="CP844" s="4" t="str">
        <f t="shared" ref="CP844:CP907" si="375">IF($AK844=1, AU844&amp;"~"&amp;AV844&amp;"~"&amp;AW844&amp;"~"&amp;AX844&amp;"~"&amp;AI844&amp;"~"&amp;AJ844&amp;"~"&amp;AK844&amp;"~"&amp;AL844&amp;"~"&amp;AM844&amp;"~"&amp;AN844&amp;"~"&amp;AO844&amp;"~"&amp;AZ844&amp;"~"&amp;BB844&amp;"~"&amp;BC844&amp;"~"&amp;BD844&amp;"~"&amp;BE844&amp;"~"&amp;AR844&amp;"~"&amp;AT844&amp;"~"&amp;BF844, "")</f>
        <v/>
      </c>
      <c r="CQ844" s="4" t="b">
        <f t="shared" ref="CQ844:CQ907" si="376">IF($AK844=2, AU844&amp;"~"&amp;AV844&amp;"~"&amp;AW844&amp;"~"&amp;AX844&amp;"~"&amp;AI844&amp;"~"&amp;AJ844&amp;"~"&amp;AK844&amp;"~"&amp;AL844&amp;"~"&amp;AM844&amp;"~"&amp;AN844&amp;"~"&amp;AO844&amp;"~"&amp;AZ844&amp;"~"&amp;IF(ISBLANK(BG844), "-", BG844)&amp;"~"&amp;IF(ISBLANK(BH844), "-", BH844)&amp;"~"&amp;IF(ISBLANK(BI844), "-", BI844)&amp;"~"&amp;IF(ISBLANK(BJ844), "-", BJ844)&amp;"~"&amp;IF(ISBLANK(BK844), "-", BK844)&amp;"~Pembelian~"&amp;AR844&amp;"~"&amp;AT844&amp; "~"&amp;BA844)</f>
        <v>0</v>
      </c>
      <c r="CR844" s="4" t="str">
        <f t="shared" ref="CR844:CR907" si="377">IF(AK844=3, AU844&amp;"~"&amp;AV844&amp;"~"&amp;AW844&amp;"~"&amp;AX844&amp;"~"&amp;AI844&amp;"~"&amp;AJ844&amp;"~"&amp;AK844&amp;"~"&amp;AL844&amp;"~"&amp;AM844&amp;"~"&amp;AN844&amp;"~"&amp;AO844&amp;"~"&amp;AZ844&amp;"~"&amp;BL844&amp;"~"&amp;BM844&amp;"~"&amp;AR844&amp;"~"&amp;AT844&amp;"~"&amp;BN844, "")</f>
        <v/>
      </c>
      <c r="CS844" s="4" t="str">
        <f t="shared" ref="CS844:CS907" si="378">IF(AK844=4, AU844&amp;"~"&amp;AV844&amp;"~"&amp;AW844&amp;"~"&amp;AX844&amp;"~"&amp;AI844&amp;"~"&amp;AJ844&amp;"~"&amp;AK844&amp;"~"&amp;AL844&amp;"~"&amp;AM844&amp;"~"&amp;AN844&amp;"~"&amp;AO844&amp;"~"&amp;AZ844&amp;"~"&amp;BO844&amp;"~"&amp;BP844&amp;"~"&amp;AR844&amp;"~"&amp;AT844&amp;"~"&amp;BQ844, "")</f>
        <v/>
      </c>
      <c r="CT844" s="91" t="b">
        <f t="shared" si="355"/>
        <v>0</v>
      </c>
    </row>
    <row r="845" spans="1:98" s="4" customFormat="1" x14ac:dyDescent="0.25">
      <c r="A845" s="50" t="str">
        <f t="shared" si="356"/>
        <v>...</v>
      </c>
      <c r="B845" s="50" t="str">
        <f t="shared" si="357"/>
        <v>...</v>
      </c>
      <c r="C845" s="50" t="str">
        <f t="shared" si="358"/>
        <v>.....</v>
      </c>
      <c r="D845" s="50" t="str">
        <f>IF($C845=".....","",_xlfn.IFNA(VLOOKUP($C845, Parameter!$A$4:$L$5000, 3, FALSE), ""))</f>
        <v/>
      </c>
      <c r="E845" s="50" t="str">
        <f t="shared" si="359"/>
        <v>.....</v>
      </c>
      <c r="F845" s="50" t="str">
        <f t="shared" si="360"/>
        <v>......</v>
      </c>
      <c r="G845" s="50" t="str">
        <f t="shared" si="361"/>
        <v>...</v>
      </c>
      <c r="H845" s="40">
        <f>IF(E845=".....", 0, _xlfn.IFNA(VLOOKUP($E845, Parameter2!$A$2:$C$5000, 3, FALSE), 0))</f>
        <v>0</v>
      </c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18" t="str">
        <f>IF(C845=".....","",_xlfn.IFNA(VLOOKUP($C845, Parameter!$A$4:$B$5000, 2, FALSE), "Kode belanja salah :("))</f>
        <v/>
      </c>
      <c r="X845" s="35"/>
      <c r="Y845" s="121"/>
      <c r="Z845" s="17"/>
      <c r="AA845" s="20"/>
      <c r="AB845" s="41" t="str">
        <f>IF($C845=".....","",VLOOKUP($C845, Parameter!$A$4:$L$5000, 6, FALSE))</f>
        <v/>
      </c>
      <c r="AC845" s="41" t="str">
        <f>IF($C845=".....","",VLOOKUP($C845, Parameter!$A$4:$L$5000, 7, FALSE))</f>
        <v/>
      </c>
      <c r="AD845" s="41" t="str">
        <f>IF($C845=".....","",VLOOKUP($C845, Parameter!$A$4:$L$5000, 8, FALSE))</f>
        <v/>
      </c>
      <c r="AE845" s="41" t="str">
        <f>IF($C845=".....","",VLOOKUP($C845, Parameter!$A$4:$L$5000, 9, FALSE))</f>
        <v/>
      </c>
      <c r="AF845" s="41" t="str">
        <f>IF($C845=".....","",VLOOKUP($C845, Parameter!$A$4:$L$5000, 10, FALSE))</f>
        <v/>
      </c>
      <c r="AG845" s="41" t="str">
        <f>IF($C845=".....","",VLOOKUP($C845, Parameter!$A$4:$L$5000, 11, FALSE))</f>
        <v/>
      </c>
      <c r="AH845" s="41" t="str">
        <f>IF($C845="..0.0.0.000","",_xlfn.IFNA(VLOOKUP($C845, Parameter!$A$4:$L$5000, 12, FALSE), ""))</f>
        <v/>
      </c>
      <c r="AI845" s="39"/>
      <c r="AJ845" s="39"/>
      <c r="AK845" s="39"/>
      <c r="AL845" s="39"/>
      <c r="AM845" s="39"/>
      <c r="AN845" s="39"/>
      <c r="AO845" s="39"/>
      <c r="AP845" s="41" t="str">
        <f>IF(F845="......", "", _xlfn.IFNA(VLOOKUP(F845, Parameter2!$D$2:$E$15000, 2, FALSE), "Kode aset salah :("))</f>
        <v/>
      </c>
      <c r="AQ845" s="39"/>
      <c r="AR845" s="51"/>
      <c r="AS845" s="52"/>
      <c r="AT845" s="53">
        <f t="shared" si="362"/>
        <v>0</v>
      </c>
      <c r="AU845" s="39" t="str">
        <f t="shared" si="363"/>
        <v/>
      </c>
      <c r="AV845" s="39" t="str">
        <f t="shared" si="364"/>
        <v/>
      </c>
      <c r="AW845" s="39" t="str">
        <f t="shared" si="365"/>
        <v/>
      </c>
      <c r="AX845" s="39" t="str">
        <f t="shared" si="366"/>
        <v/>
      </c>
      <c r="AY845" s="41" t="str">
        <f>IF(G845="...", "", VLOOKUP(G845, UPB!$A$3:$B$5000, 2, FALSE))</f>
        <v/>
      </c>
      <c r="AZ845" s="84"/>
      <c r="BA845" s="76"/>
      <c r="BB845" s="65"/>
      <c r="BC845" s="65"/>
      <c r="BD845" s="54"/>
      <c r="BE845" s="65"/>
      <c r="BF845" s="65"/>
      <c r="BG845" s="65"/>
      <c r="BH845" s="65"/>
      <c r="BI845" s="65"/>
      <c r="BJ845" s="65"/>
      <c r="BK845" s="65"/>
      <c r="BL845" s="65"/>
      <c r="BM845" s="65"/>
      <c r="BN845" s="70"/>
      <c r="BO845" s="65"/>
      <c r="BP845" s="65"/>
      <c r="BQ845" s="65"/>
      <c r="BR845" s="65"/>
      <c r="BS845" s="65"/>
      <c r="BT845" s="65"/>
      <c r="BU845" s="55" t="str">
        <f>IF(AND($D845 &lt;&gt; "", $D845 &lt;&gt; $E845, $F845 &lt;&gt; "x.x.x.x.x.x.x"), VLOOKUP($E845, Parameter!$E$3:$N$5000, 9, FALSE), "")</f>
        <v/>
      </c>
      <c r="BV845" s="55" t="str">
        <f>IF(AND($D845 &lt;&gt; "", $D845 &lt;&gt; $E845, $F845 &lt;&gt; "x.x.x.x.x.x.x"), VLOOKUP($E845, Parameter!$E$3:$N$5000, 10, FALSE), "")</f>
        <v/>
      </c>
      <c r="BW845" s="55" t="str">
        <f>IF(AND($D845 &lt;&gt; "", $D845 &lt;&gt; $E845, $F845 &lt;&gt; "x.x.x.x.x.x.x"), VLOOKUP($C845, Parameter!$A$4:$L$5000, 3, FALSE), "")</f>
        <v/>
      </c>
      <c r="BX845" s="55" t="str">
        <f>IF(AND($D845 &lt;&gt; "", $D845 &lt;&gt; $E845, $F845 &lt;&gt; "x.x.x.x.x.x.x"), VLOOKUP($C845, Parameter!$A$4:$L$5000, 4, FALSE), "")</f>
        <v/>
      </c>
      <c r="BY845" s="56">
        <f t="shared" si="367"/>
        <v>0</v>
      </c>
      <c r="BZ845" s="55" t="str">
        <f t="shared" si="368"/>
        <v>Intra</v>
      </c>
      <c r="CA845" s="55" t="str">
        <f>IF($BZ845="Ekstra", Parameter3!$B$2, "")</f>
        <v/>
      </c>
      <c r="CB845" s="55" t="str">
        <f>IF($BZ845="Ekstra", Parameter3!$C$2, "")</f>
        <v/>
      </c>
      <c r="CC845" s="55" t="str">
        <f>IF($BZ845="Ekstra", VLOOKUP($E845, Parameter!$E$3:$N$5000, 9, FALSE), "")</f>
        <v/>
      </c>
      <c r="CD845" s="55" t="str">
        <f>IF($BZ845="Ekstra", VLOOKUP($E845, Parameter!$E$3:$N$5000, 10, FALSE), "")</f>
        <v/>
      </c>
      <c r="CE845" s="56">
        <f t="shared" si="369"/>
        <v>0</v>
      </c>
      <c r="CF845" s="55" t="str">
        <f t="shared" si="354"/>
        <v/>
      </c>
      <c r="CG845" s="55" t="str">
        <f t="shared" si="354"/>
        <v/>
      </c>
      <c r="CH845" s="55" t="str">
        <f t="shared" si="370"/>
        <v/>
      </c>
      <c r="CI845" s="55" t="str">
        <f>IF($F845="x.x.x.x.x.x.x", VLOOKUP($C845, Parameter!$A$4:$L$5000, 4, FALSE), "")</f>
        <v/>
      </c>
      <c r="CJ845" s="56">
        <f t="shared" si="371"/>
        <v>0</v>
      </c>
      <c r="CM845" s="4" t="str">
        <f t="shared" si="372"/>
        <v>...-...-.....</v>
      </c>
      <c r="CN845" s="57">
        <f t="shared" si="373"/>
        <v>0</v>
      </c>
      <c r="CO845" s="58">
        <f t="shared" si="374"/>
        <v>0</v>
      </c>
      <c r="CP845" s="4" t="str">
        <f t="shared" si="375"/>
        <v/>
      </c>
      <c r="CQ845" s="4" t="b">
        <f t="shared" si="376"/>
        <v>0</v>
      </c>
      <c r="CR845" s="4" t="str">
        <f t="shared" si="377"/>
        <v/>
      </c>
      <c r="CS845" s="4" t="str">
        <f t="shared" si="378"/>
        <v/>
      </c>
      <c r="CT845" s="91" t="b">
        <f t="shared" si="355"/>
        <v>0</v>
      </c>
    </row>
    <row r="846" spans="1:98" s="4" customFormat="1" x14ac:dyDescent="0.25">
      <c r="A846" s="50" t="str">
        <f t="shared" si="356"/>
        <v>...</v>
      </c>
      <c r="B846" s="50" t="str">
        <f t="shared" si="357"/>
        <v>...</v>
      </c>
      <c r="C846" s="50" t="str">
        <f t="shared" si="358"/>
        <v>.....</v>
      </c>
      <c r="D846" s="50" t="str">
        <f>IF($C846=".....","",_xlfn.IFNA(VLOOKUP($C846, Parameter!$A$4:$L$5000, 3, FALSE), ""))</f>
        <v/>
      </c>
      <c r="E846" s="50" t="str">
        <f t="shared" si="359"/>
        <v>.....</v>
      </c>
      <c r="F846" s="50" t="str">
        <f t="shared" si="360"/>
        <v>......</v>
      </c>
      <c r="G846" s="50" t="str">
        <f t="shared" si="361"/>
        <v>...</v>
      </c>
      <c r="H846" s="40">
        <f>IF(E846=".....", 0, _xlfn.IFNA(VLOOKUP($E846, Parameter2!$A$2:$C$5000, 3, FALSE), 0))</f>
        <v>0</v>
      </c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18" t="str">
        <f>IF(C846=".....","",_xlfn.IFNA(VLOOKUP($C846, Parameter!$A$4:$B$5000, 2, FALSE), "Kode belanja salah :("))</f>
        <v/>
      </c>
      <c r="X846" s="35"/>
      <c r="Y846" s="121"/>
      <c r="Z846" s="17"/>
      <c r="AA846" s="20"/>
      <c r="AB846" s="41" t="str">
        <f>IF($C846=".....","",VLOOKUP($C846, Parameter!$A$4:$L$5000, 6, FALSE))</f>
        <v/>
      </c>
      <c r="AC846" s="41" t="str">
        <f>IF($C846=".....","",VLOOKUP($C846, Parameter!$A$4:$L$5000, 7, FALSE))</f>
        <v/>
      </c>
      <c r="AD846" s="41" t="str">
        <f>IF($C846=".....","",VLOOKUP($C846, Parameter!$A$4:$L$5000, 8, FALSE))</f>
        <v/>
      </c>
      <c r="AE846" s="41" t="str">
        <f>IF($C846=".....","",VLOOKUP($C846, Parameter!$A$4:$L$5000, 9, FALSE))</f>
        <v/>
      </c>
      <c r="AF846" s="41" t="str">
        <f>IF($C846=".....","",VLOOKUP($C846, Parameter!$A$4:$L$5000, 10, FALSE))</f>
        <v/>
      </c>
      <c r="AG846" s="41" t="str">
        <f>IF($C846=".....","",VLOOKUP($C846, Parameter!$A$4:$L$5000, 11, FALSE))</f>
        <v/>
      </c>
      <c r="AH846" s="41" t="str">
        <f>IF($C846="..0.0.0.000","",_xlfn.IFNA(VLOOKUP($C846, Parameter!$A$4:$L$5000, 12, FALSE), ""))</f>
        <v/>
      </c>
      <c r="AI846" s="39"/>
      <c r="AJ846" s="39"/>
      <c r="AK846" s="39"/>
      <c r="AL846" s="39"/>
      <c r="AM846" s="39"/>
      <c r="AN846" s="39"/>
      <c r="AO846" s="39"/>
      <c r="AP846" s="41" t="str">
        <f>IF(F846="......", "", _xlfn.IFNA(VLOOKUP(F846, Parameter2!$D$2:$E$15000, 2, FALSE), "Kode aset salah :("))</f>
        <v/>
      </c>
      <c r="AQ846" s="39"/>
      <c r="AR846" s="51"/>
      <c r="AS846" s="52"/>
      <c r="AT846" s="53">
        <f t="shared" si="362"/>
        <v>0</v>
      </c>
      <c r="AU846" s="39" t="str">
        <f t="shared" si="363"/>
        <v/>
      </c>
      <c r="AV846" s="39" t="str">
        <f t="shared" si="364"/>
        <v/>
      </c>
      <c r="AW846" s="39" t="str">
        <f t="shared" si="365"/>
        <v/>
      </c>
      <c r="AX846" s="39" t="str">
        <f t="shared" si="366"/>
        <v/>
      </c>
      <c r="AY846" s="41" t="str">
        <f>IF(G846="...", "", VLOOKUP(G846, UPB!$A$3:$B$5000, 2, FALSE))</f>
        <v/>
      </c>
      <c r="AZ846" s="84"/>
      <c r="BA846" s="76"/>
      <c r="BB846" s="65"/>
      <c r="BC846" s="65"/>
      <c r="BD846" s="54"/>
      <c r="BE846" s="65"/>
      <c r="BF846" s="65"/>
      <c r="BG846" s="65"/>
      <c r="BH846" s="65"/>
      <c r="BI846" s="65"/>
      <c r="BJ846" s="65"/>
      <c r="BK846" s="65"/>
      <c r="BL846" s="65"/>
      <c r="BM846" s="65"/>
      <c r="BN846" s="70"/>
      <c r="BO846" s="65"/>
      <c r="BP846" s="65"/>
      <c r="BQ846" s="65"/>
      <c r="BR846" s="65"/>
      <c r="BS846" s="65"/>
      <c r="BT846" s="65"/>
      <c r="BU846" s="55" t="str">
        <f>IF(AND($D846 &lt;&gt; "", $D846 &lt;&gt; $E846, $F846 &lt;&gt; "x.x.x.x.x.x.x"), VLOOKUP($E846, Parameter!$E$3:$N$5000, 9, FALSE), "")</f>
        <v/>
      </c>
      <c r="BV846" s="55" t="str">
        <f>IF(AND($D846 &lt;&gt; "", $D846 &lt;&gt; $E846, $F846 &lt;&gt; "x.x.x.x.x.x.x"), VLOOKUP($E846, Parameter!$E$3:$N$5000, 10, FALSE), "")</f>
        <v/>
      </c>
      <c r="BW846" s="55" t="str">
        <f>IF(AND($D846 &lt;&gt; "", $D846 &lt;&gt; $E846, $F846 &lt;&gt; "x.x.x.x.x.x.x"), VLOOKUP($C846, Parameter!$A$4:$L$5000, 3, FALSE), "")</f>
        <v/>
      </c>
      <c r="BX846" s="55" t="str">
        <f>IF(AND($D846 &lt;&gt; "", $D846 &lt;&gt; $E846, $F846 &lt;&gt; "x.x.x.x.x.x.x"), VLOOKUP($C846, Parameter!$A$4:$L$5000, 4, FALSE), "")</f>
        <v/>
      </c>
      <c r="BY846" s="56">
        <f t="shared" si="367"/>
        <v>0</v>
      </c>
      <c r="BZ846" s="55" t="str">
        <f t="shared" si="368"/>
        <v>Intra</v>
      </c>
      <c r="CA846" s="55" t="str">
        <f>IF($BZ846="Ekstra", Parameter3!$B$2, "")</f>
        <v/>
      </c>
      <c r="CB846" s="55" t="str">
        <f>IF($BZ846="Ekstra", Parameter3!$C$2, "")</f>
        <v/>
      </c>
      <c r="CC846" s="55" t="str">
        <f>IF($BZ846="Ekstra", VLOOKUP($E846, Parameter!$E$3:$N$5000, 9, FALSE), "")</f>
        <v/>
      </c>
      <c r="CD846" s="55" t="str">
        <f>IF($BZ846="Ekstra", VLOOKUP($E846, Parameter!$E$3:$N$5000, 10, FALSE), "")</f>
        <v/>
      </c>
      <c r="CE846" s="56">
        <f t="shared" si="369"/>
        <v>0</v>
      </c>
      <c r="CF846" s="55" t="str">
        <f t="shared" si="354"/>
        <v/>
      </c>
      <c r="CG846" s="55" t="str">
        <f t="shared" si="354"/>
        <v/>
      </c>
      <c r="CH846" s="55" t="str">
        <f t="shared" si="370"/>
        <v/>
      </c>
      <c r="CI846" s="55" t="str">
        <f>IF($F846="x.x.x.x.x.x.x", VLOOKUP($C846, Parameter!$A$4:$L$5000, 4, FALSE), "")</f>
        <v/>
      </c>
      <c r="CJ846" s="56">
        <f t="shared" si="371"/>
        <v>0</v>
      </c>
      <c r="CM846" s="4" t="str">
        <f t="shared" si="372"/>
        <v>...-...-.....</v>
      </c>
      <c r="CN846" s="57">
        <f t="shared" si="373"/>
        <v>0</v>
      </c>
      <c r="CO846" s="58">
        <f t="shared" si="374"/>
        <v>0</v>
      </c>
      <c r="CP846" s="4" t="str">
        <f t="shared" si="375"/>
        <v/>
      </c>
      <c r="CQ846" s="4" t="b">
        <f t="shared" si="376"/>
        <v>0</v>
      </c>
      <c r="CR846" s="4" t="str">
        <f t="shared" si="377"/>
        <v/>
      </c>
      <c r="CS846" s="4" t="str">
        <f t="shared" si="378"/>
        <v/>
      </c>
      <c r="CT846" s="91" t="b">
        <f t="shared" si="355"/>
        <v>0</v>
      </c>
    </row>
    <row r="847" spans="1:98" s="4" customFormat="1" x14ac:dyDescent="0.25">
      <c r="A847" s="50" t="str">
        <f t="shared" si="356"/>
        <v>...</v>
      </c>
      <c r="B847" s="50" t="str">
        <f t="shared" si="357"/>
        <v>...</v>
      </c>
      <c r="C847" s="50" t="str">
        <f t="shared" si="358"/>
        <v>.....</v>
      </c>
      <c r="D847" s="50" t="str">
        <f>IF($C847=".....","",_xlfn.IFNA(VLOOKUP($C847, Parameter!$A$4:$L$5000, 3, FALSE), ""))</f>
        <v/>
      </c>
      <c r="E847" s="50" t="str">
        <f t="shared" si="359"/>
        <v>.....</v>
      </c>
      <c r="F847" s="50" t="str">
        <f t="shared" si="360"/>
        <v>......</v>
      </c>
      <c r="G847" s="50" t="str">
        <f t="shared" si="361"/>
        <v>...</v>
      </c>
      <c r="H847" s="40">
        <f>IF(E847=".....", 0, _xlfn.IFNA(VLOOKUP($E847, Parameter2!$A$2:$C$5000, 3, FALSE), 0))</f>
        <v>0</v>
      </c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18" t="str">
        <f>IF(C847=".....","",_xlfn.IFNA(VLOOKUP($C847, Parameter!$A$4:$B$5000, 2, FALSE), "Kode belanja salah :("))</f>
        <v/>
      </c>
      <c r="X847" s="35"/>
      <c r="Y847" s="121"/>
      <c r="Z847" s="17"/>
      <c r="AA847" s="20"/>
      <c r="AB847" s="41" t="str">
        <f>IF($C847=".....","",VLOOKUP($C847, Parameter!$A$4:$L$5000, 6, FALSE))</f>
        <v/>
      </c>
      <c r="AC847" s="41" t="str">
        <f>IF($C847=".....","",VLOOKUP($C847, Parameter!$A$4:$L$5000, 7, FALSE))</f>
        <v/>
      </c>
      <c r="AD847" s="41" t="str">
        <f>IF($C847=".....","",VLOOKUP($C847, Parameter!$A$4:$L$5000, 8, FALSE))</f>
        <v/>
      </c>
      <c r="AE847" s="41" t="str">
        <f>IF($C847=".....","",VLOOKUP($C847, Parameter!$A$4:$L$5000, 9, FALSE))</f>
        <v/>
      </c>
      <c r="AF847" s="41" t="str">
        <f>IF($C847=".....","",VLOOKUP($C847, Parameter!$A$4:$L$5000, 10, FALSE))</f>
        <v/>
      </c>
      <c r="AG847" s="41" t="str">
        <f>IF($C847=".....","",VLOOKUP($C847, Parameter!$A$4:$L$5000, 11, FALSE))</f>
        <v/>
      </c>
      <c r="AH847" s="41" t="str">
        <f>IF($C847="..0.0.0.000","",_xlfn.IFNA(VLOOKUP($C847, Parameter!$A$4:$L$5000, 12, FALSE), ""))</f>
        <v/>
      </c>
      <c r="AI847" s="39"/>
      <c r="AJ847" s="39"/>
      <c r="AK847" s="39"/>
      <c r="AL847" s="39"/>
      <c r="AM847" s="39"/>
      <c r="AN847" s="39"/>
      <c r="AO847" s="39"/>
      <c r="AP847" s="41" t="str">
        <f>IF(F847="......", "", _xlfn.IFNA(VLOOKUP(F847, Parameter2!$D$2:$E$15000, 2, FALSE), "Kode aset salah :("))</f>
        <v/>
      </c>
      <c r="AQ847" s="39"/>
      <c r="AR847" s="51"/>
      <c r="AS847" s="52"/>
      <c r="AT847" s="53">
        <f t="shared" si="362"/>
        <v>0</v>
      </c>
      <c r="AU847" s="39" t="str">
        <f t="shared" si="363"/>
        <v/>
      </c>
      <c r="AV847" s="39" t="str">
        <f t="shared" si="364"/>
        <v/>
      </c>
      <c r="AW847" s="39" t="str">
        <f t="shared" si="365"/>
        <v/>
      </c>
      <c r="AX847" s="39" t="str">
        <f t="shared" si="366"/>
        <v/>
      </c>
      <c r="AY847" s="41" t="str">
        <f>IF(G847="...", "", VLOOKUP(G847, UPB!$A$3:$B$5000, 2, FALSE))</f>
        <v/>
      </c>
      <c r="AZ847" s="84"/>
      <c r="BA847" s="76"/>
      <c r="BB847" s="65"/>
      <c r="BC847" s="65"/>
      <c r="BD847" s="54"/>
      <c r="BE847" s="65"/>
      <c r="BF847" s="65"/>
      <c r="BG847" s="65"/>
      <c r="BH847" s="65"/>
      <c r="BI847" s="65"/>
      <c r="BJ847" s="65"/>
      <c r="BK847" s="65"/>
      <c r="BL847" s="65"/>
      <c r="BM847" s="65"/>
      <c r="BN847" s="70"/>
      <c r="BO847" s="65"/>
      <c r="BP847" s="65"/>
      <c r="BQ847" s="65"/>
      <c r="BR847" s="65"/>
      <c r="BS847" s="65"/>
      <c r="BT847" s="65"/>
      <c r="BU847" s="55" t="str">
        <f>IF(AND($D847 &lt;&gt; "", $D847 &lt;&gt; $E847, $F847 &lt;&gt; "x.x.x.x.x.x.x"), VLOOKUP($E847, Parameter!$E$3:$N$5000, 9, FALSE), "")</f>
        <v/>
      </c>
      <c r="BV847" s="55" t="str">
        <f>IF(AND($D847 &lt;&gt; "", $D847 &lt;&gt; $E847, $F847 &lt;&gt; "x.x.x.x.x.x.x"), VLOOKUP($E847, Parameter!$E$3:$N$5000, 10, FALSE), "")</f>
        <v/>
      </c>
      <c r="BW847" s="55" t="str">
        <f>IF(AND($D847 &lt;&gt; "", $D847 &lt;&gt; $E847, $F847 &lt;&gt; "x.x.x.x.x.x.x"), VLOOKUP($C847, Parameter!$A$4:$L$5000, 3, FALSE), "")</f>
        <v/>
      </c>
      <c r="BX847" s="55" t="str">
        <f>IF(AND($D847 &lt;&gt; "", $D847 &lt;&gt; $E847, $F847 &lt;&gt; "x.x.x.x.x.x.x"), VLOOKUP($C847, Parameter!$A$4:$L$5000, 4, FALSE), "")</f>
        <v/>
      </c>
      <c r="BY847" s="56">
        <f t="shared" si="367"/>
        <v>0</v>
      </c>
      <c r="BZ847" s="55" t="str">
        <f t="shared" si="368"/>
        <v>Intra</v>
      </c>
      <c r="CA847" s="55" t="str">
        <f>IF($BZ847="Ekstra", Parameter3!$B$2, "")</f>
        <v/>
      </c>
      <c r="CB847" s="55" t="str">
        <f>IF($BZ847="Ekstra", Parameter3!$C$2, "")</f>
        <v/>
      </c>
      <c r="CC847" s="55" t="str">
        <f>IF($BZ847="Ekstra", VLOOKUP($E847, Parameter!$E$3:$N$5000, 9, FALSE), "")</f>
        <v/>
      </c>
      <c r="CD847" s="55" t="str">
        <f>IF($BZ847="Ekstra", VLOOKUP($E847, Parameter!$E$3:$N$5000, 10, FALSE), "")</f>
        <v/>
      </c>
      <c r="CE847" s="56">
        <f t="shared" si="369"/>
        <v>0</v>
      </c>
      <c r="CF847" s="55" t="str">
        <f t="shared" si="354"/>
        <v/>
      </c>
      <c r="CG847" s="55" t="str">
        <f t="shared" si="354"/>
        <v/>
      </c>
      <c r="CH847" s="55" t="str">
        <f t="shared" si="370"/>
        <v/>
      </c>
      <c r="CI847" s="55" t="str">
        <f>IF($F847="x.x.x.x.x.x.x", VLOOKUP($C847, Parameter!$A$4:$L$5000, 4, FALSE), "")</f>
        <v/>
      </c>
      <c r="CJ847" s="56">
        <f t="shared" si="371"/>
        <v>0</v>
      </c>
      <c r="CM847" s="4" t="str">
        <f t="shared" si="372"/>
        <v>...-...-.....</v>
      </c>
      <c r="CN847" s="57">
        <f t="shared" si="373"/>
        <v>0</v>
      </c>
      <c r="CO847" s="58">
        <f t="shared" si="374"/>
        <v>0</v>
      </c>
      <c r="CP847" s="4" t="str">
        <f t="shared" si="375"/>
        <v/>
      </c>
      <c r="CQ847" s="4" t="b">
        <f t="shared" si="376"/>
        <v>0</v>
      </c>
      <c r="CR847" s="4" t="str">
        <f t="shared" si="377"/>
        <v/>
      </c>
      <c r="CS847" s="4" t="str">
        <f t="shared" si="378"/>
        <v/>
      </c>
      <c r="CT847" s="91" t="b">
        <f t="shared" si="355"/>
        <v>0</v>
      </c>
    </row>
    <row r="848" spans="1:98" s="4" customFormat="1" x14ac:dyDescent="0.25">
      <c r="A848" s="50" t="str">
        <f t="shared" si="356"/>
        <v>...</v>
      </c>
      <c r="B848" s="50" t="str">
        <f t="shared" si="357"/>
        <v>...</v>
      </c>
      <c r="C848" s="50" t="str">
        <f t="shared" si="358"/>
        <v>.....</v>
      </c>
      <c r="D848" s="50" t="str">
        <f>IF($C848=".....","",_xlfn.IFNA(VLOOKUP($C848, Parameter!$A$4:$L$5000, 3, FALSE), ""))</f>
        <v/>
      </c>
      <c r="E848" s="50" t="str">
        <f t="shared" si="359"/>
        <v>.....</v>
      </c>
      <c r="F848" s="50" t="str">
        <f t="shared" si="360"/>
        <v>......</v>
      </c>
      <c r="G848" s="50" t="str">
        <f t="shared" si="361"/>
        <v>...</v>
      </c>
      <c r="H848" s="40">
        <f>IF(E848=".....", 0, _xlfn.IFNA(VLOOKUP($E848, Parameter2!$A$2:$C$5000, 3, FALSE), 0))</f>
        <v>0</v>
      </c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18" t="str">
        <f>IF(C848=".....","",_xlfn.IFNA(VLOOKUP($C848, Parameter!$A$4:$B$5000, 2, FALSE), "Kode belanja salah :("))</f>
        <v/>
      </c>
      <c r="X848" s="35"/>
      <c r="Y848" s="121"/>
      <c r="Z848" s="17"/>
      <c r="AA848" s="20"/>
      <c r="AB848" s="41" t="str">
        <f>IF($C848=".....","",VLOOKUP($C848, Parameter!$A$4:$L$5000, 6, FALSE))</f>
        <v/>
      </c>
      <c r="AC848" s="41" t="str">
        <f>IF($C848=".....","",VLOOKUP($C848, Parameter!$A$4:$L$5000, 7, FALSE))</f>
        <v/>
      </c>
      <c r="AD848" s="41" t="str">
        <f>IF($C848=".....","",VLOOKUP($C848, Parameter!$A$4:$L$5000, 8, FALSE))</f>
        <v/>
      </c>
      <c r="AE848" s="41" t="str">
        <f>IF($C848=".....","",VLOOKUP($C848, Parameter!$A$4:$L$5000, 9, FALSE))</f>
        <v/>
      </c>
      <c r="AF848" s="41" t="str">
        <f>IF($C848=".....","",VLOOKUP($C848, Parameter!$A$4:$L$5000, 10, FALSE))</f>
        <v/>
      </c>
      <c r="AG848" s="41" t="str">
        <f>IF($C848=".....","",VLOOKUP($C848, Parameter!$A$4:$L$5000, 11, FALSE))</f>
        <v/>
      </c>
      <c r="AH848" s="41" t="str">
        <f>IF($C848="..0.0.0.000","",_xlfn.IFNA(VLOOKUP($C848, Parameter!$A$4:$L$5000, 12, FALSE), ""))</f>
        <v/>
      </c>
      <c r="AI848" s="39"/>
      <c r="AJ848" s="39"/>
      <c r="AK848" s="39"/>
      <c r="AL848" s="39"/>
      <c r="AM848" s="39"/>
      <c r="AN848" s="39"/>
      <c r="AO848" s="39"/>
      <c r="AP848" s="41" t="str">
        <f>IF(F848="......", "", _xlfn.IFNA(VLOOKUP(F848, Parameter2!$D$2:$E$15000, 2, FALSE), "Kode aset salah :("))</f>
        <v/>
      </c>
      <c r="AQ848" s="39"/>
      <c r="AR848" s="51"/>
      <c r="AS848" s="52"/>
      <c r="AT848" s="53">
        <f t="shared" si="362"/>
        <v>0</v>
      </c>
      <c r="AU848" s="39" t="str">
        <f t="shared" si="363"/>
        <v/>
      </c>
      <c r="AV848" s="39" t="str">
        <f t="shared" si="364"/>
        <v/>
      </c>
      <c r="AW848" s="39" t="str">
        <f t="shared" si="365"/>
        <v/>
      </c>
      <c r="AX848" s="39" t="str">
        <f t="shared" si="366"/>
        <v/>
      </c>
      <c r="AY848" s="41" t="str">
        <f>IF(G848="...", "", VLOOKUP(G848, UPB!$A$3:$B$5000, 2, FALSE))</f>
        <v/>
      </c>
      <c r="AZ848" s="84"/>
      <c r="BA848" s="76"/>
      <c r="BB848" s="65"/>
      <c r="BC848" s="65"/>
      <c r="BD848" s="54"/>
      <c r="BE848" s="65"/>
      <c r="BF848" s="65"/>
      <c r="BG848" s="65"/>
      <c r="BH848" s="65"/>
      <c r="BI848" s="65"/>
      <c r="BJ848" s="65"/>
      <c r="BK848" s="65"/>
      <c r="BL848" s="65"/>
      <c r="BM848" s="65"/>
      <c r="BN848" s="70"/>
      <c r="BO848" s="65"/>
      <c r="BP848" s="65"/>
      <c r="BQ848" s="65"/>
      <c r="BR848" s="65"/>
      <c r="BS848" s="65"/>
      <c r="BT848" s="65"/>
      <c r="BU848" s="55" t="str">
        <f>IF(AND($D848 &lt;&gt; "", $D848 &lt;&gt; $E848, $F848 &lt;&gt; "x.x.x.x.x.x.x"), VLOOKUP($E848, Parameter!$E$3:$N$5000, 9, FALSE), "")</f>
        <v/>
      </c>
      <c r="BV848" s="55" t="str">
        <f>IF(AND($D848 &lt;&gt; "", $D848 &lt;&gt; $E848, $F848 &lt;&gt; "x.x.x.x.x.x.x"), VLOOKUP($E848, Parameter!$E$3:$N$5000, 10, FALSE), "")</f>
        <v/>
      </c>
      <c r="BW848" s="55" t="str">
        <f>IF(AND($D848 &lt;&gt; "", $D848 &lt;&gt; $E848, $F848 &lt;&gt; "x.x.x.x.x.x.x"), VLOOKUP($C848, Parameter!$A$4:$L$5000, 3, FALSE), "")</f>
        <v/>
      </c>
      <c r="BX848" s="55" t="str">
        <f>IF(AND($D848 &lt;&gt; "", $D848 &lt;&gt; $E848, $F848 &lt;&gt; "x.x.x.x.x.x.x"), VLOOKUP($C848, Parameter!$A$4:$L$5000, 4, FALSE), "")</f>
        <v/>
      </c>
      <c r="BY848" s="56">
        <f t="shared" si="367"/>
        <v>0</v>
      </c>
      <c r="BZ848" s="55" t="str">
        <f t="shared" si="368"/>
        <v>Intra</v>
      </c>
      <c r="CA848" s="55" t="str">
        <f>IF($BZ848="Ekstra", Parameter3!$B$2, "")</f>
        <v/>
      </c>
      <c r="CB848" s="55" t="str">
        <f>IF($BZ848="Ekstra", Parameter3!$C$2, "")</f>
        <v/>
      </c>
      <c r="CC848" s="55" t="str">
        <f>IF($BZ848="Ekstra", VLOOKUP($E848, Parameter!$E$3:$N$5000, 9, FALSE), "")</f>
        <v/>
      </c>
      <c r="CD848" s="55" t="str">
        <f>IF($BZ848="Ekstra", VLOOKUP($E848, Parameter!$E$3:$N$5000, 10, FALSE), "")</f>
        <v/>
      </c>
      <c r="CE848" s="56">
        <f t="shared" si="369"/>
        <v>0</v>
      </c>
      <c r="CF848" s="55" t="str">
        <f t="shared" si="354"/>
        <v/>
      </c>
      <c r="CG848" s="55" t="str">
        <f t="shared" si="354"/>
        <v/>
      </c>
      <c r="CH848" s="55" t="str">
        <f t="shared" si="370"/>
        <v/>
      </c>
      <c r="CI848" s="55" t="str">
        <f>IF($F848="x.x.x.x.x.x.x", VLOOKUP($C848, Parameter!$A$4:$L$5000, 4, FALSE), "")</f>
        <v/>
      </c>
      <c r="CJ848" s="56">
        <f t="shared" si="371"/>
        <v>0</v>
      </c>
      <c r="CM848" s="4" t="str">
        <f t="shared" si="372"/>
        <v>...-...-.....</v>
      </c>
      <c r="CN848" s="57">
        <f t="shared" si="373"/>
        <v>0</v>
      </c>
      <c r="CO848" s="58">
        <f t="shared" si="374"/>
        <v>0</v>
      </c>
      <c r="CP848" s="4" t="str">
        <f t="shared" si="375"/>
        <v/>
      </c>
      <c r="CQ848" s="4" t="b">
        <f t="shared" si="376"/>
        <v>0</v>
      </c>
      <c r="CR848" s="4" t="str">
        <f t="shared" si="377"/>
        <v/>
      </c>
      <c r="CS848" s="4" t="str">
        <f t="shared" si="378"/>
        <v/>
      </c>
      <c r="CT848" s="91" t="b">
        <f t="shared" si="355"/>
        <v>0</v>
      </c>
    </row>
    <row r="849" spans="1:98" s="4" customFormat="1" x14ac:dyDescent="0.25">
      <c r="A849" s="50" t="str">
        <f t="shared" si="356"/>
        <v>...</v>
      </c>
      <c r="B849" s="50" t="str">
        <f t="shared" si="357"/>
        <v>...</v>
      </c>
      <c r="C849" s="50" t="str">
        <f t="shared" si="358"/>
        <v>.....</v>
      </c>
      <c r="D849" s="50" t="str">
        <f>IF($C849=".....","",_xlfn.IFNA(VLOOKUP($C849, Parameter!$A$4:$L$5000, 3, FALSE), ""))</f>
        <v/>
      </c>
      <c r="E849" s="50" t="str">
        <f t="shared" si="359"/>
        <v>.....</v>
      </c>
      <c r="F849" s="50" t="str">
        <f t="shared" si="360"/>
        <v>......</v>
      </c>
      <c r="G849" s="50" t="str">
        <f t="shared" si="361"/>
        <v>...</v>
      </c>
      <c r="H849" s="40">
        <f>IF(E849=".....", 0, _xlfn.IFNA(VLOOKUP($E849, Parameter2!$A$2:$C$5000, 3, FALSE), 0))</f>
        <v>0</v>
      </c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18" t="str">
        <f>IF(C849=".....","",_xlfn.IFNA(VLOOKUP($C849, Parameter!$A$4:$B$5000, 2, FALSE), "Kode belanja salah :("))</f>
        <v/>
      </c>
      <c r="X849" s="35"/>
      <c r="Y849" s="121"/>
      <c r="Z849" s="17"/>
      <c r="AA849" s="20"/>
      <c r="AB849" s="41" t="str">
        <f>IF($C849=".....","",VLOOKUP($C849, Parameter!$A$4:$L$5000, 6, FALSE))</f>
        <v/>
      </c>
      <c r="AC849" s="41" t="str">
        <f>IF($C849=".....","",VLOOKUP($C849, Parameter!$A$4:$L$5000, 7, FALSE))</f>
        <v/>
      </c>
      <c r="AD849" s="41" t="str">
        <f>IF($C849=".....","",VLOOKUP($C849, Parameter!$A$4:$L$5000, 8, FALSE))</f>
        <v/>
      </c>
      <c r="AE849" s="41" t="str">
        <f>IF($C849=".....","",VLOOKUP($C849, Parameter!$A$4:$L$5000, 9, FALSE))</f>
        <v/>
      </c>
      <c r="AF849" s="41" t="str">
        <f>IF($C849=".....","",VLOOKUP($C849, Parameter!$A$4:$L$5000, 10, FALSE))</f>
        <v/>
      </c>
      <c r="AG849" s="41" t="str">
        <f>IF($C849=".....","",VLOOKUP($C849, Parameter!$A$4:$L$5000, 11, FALSE))</f>
        <v/>
      </c>
      <c r="AH849" s="41" t="str">
        <f>IF($C849="..0.0.0.000","",_xlfn.IFNA(VLOOKUP($C849, Parameter!$A$4:$L$5000, 12, FALSE), ""))</f>
        <v/>
      </c>
      <c r="AI849" s="39"/>
      <c r="AJ849" s="39"/>
      <c r="AK849" s="39"/>
      <c r="AL849" s="39"/>
      <c r="AM849" s="39"/>
      <c r="AN849" s="39"/>
      <c r="AO849" s="39"/>
      <c r="AP849" s="41" t="str">
        <f>IF(F849="......", "", _xlfn.IFNA(VLOOKUP(F849, Parameter2!$D$2:$E$15000, 2, FALSE), "Kode aset salah :("))</f>
        <v/>
      </c>
      <c r="AQ849" s="39"/>
      <c r="AR849" s="51"/>
      <c r="AS849" s="52"/>
      <c r="AT849" s="53">
        <f t="shared" si="362"/>
        <v>0</v>
      </c>
      <c r="AU849" s="39" t="str">
        <f t="shared" si="363"/>
        <v/>
      </c>
      <c r="AV849" s="39" t="str">
        <f t="shared" si="364"/>
        <v/>
      </c>
      <c r="AW849" s="39" t="str">
        <f t="shared" si="365"/>
        <v/>
      </c>
      <c r="AX849" s="39" t="str">
        <f t="shared" si="366"/>
        <v/>
      </c>
      <c r="AY849" s="41" t="str">
        <f>IF(G849="...", "", VLOOKUP(G849, UPB!$A$3:$B$5000, 2, FALSE))</f>
        <v/>
      </c>
      <c r="AZ849" s="84"/>
      <c r="BA849" s="76"/>
      <c r="BB849" s="65"/>
      <c r="BC849" s="65"/>
      <c r="BD849" s="54"/>
      <c r="BE849" s="65"/>
      <c r="BF849" s="65"/>
      <c r="BG849" s="65"/>
      <c r="BH849" s="65"/>
      <c r="BI849" s="65"/>
      <c r="BJ849" s="65"/>
      <c r="BK849" s="65"/>
      <c r="BL849" s="65"/>
      <c r="BM849" s="65"/>
      <c r="BN849" s="70"/>
      <c r="BO849" s="65"/>
      <c r="BP849" s="65"/>
      <c r="BQ849" s="65"/>
      <c r="BR849" s="65"/>
      <c r="BS849" s="65"/>
      <c r="BT849" s="65"/>
      <c r="BU849" s="55" t="str">
        <f>IF(AND($D849 &lt;&gt; "", $D849 &lt;&gt; $E849, $F849 &lt;&gt; "x.x.x.x.x.x.x"), VLOOKUP($E849, Parameter!$E$3:$N$5000, 9, FALSE), "")</f>
        <v/>
      </c>
      <c r="BV849" s="55" t="str">
        <f>IF(AND($D849 &lt;&gt; "", $D849 &lt;&gt; $E849, $F849 &lt;&gt; "x.x.x.x.x.x.x"), VLOOKUP($E849, Parameter!$E$3:$N$5000, 10, FALSE), "")</f>
        <v/>
      </c>
      <c r="BW849" s="55" t="str">
        <f>IF(AND($D849 &lt;&gt; "", $D849 &lt;&gt; $E849, $F849 &lt;&gt; "x.x.x.x.x.x.x"), VLOOKUP($C849, Parameter!$A$4:$L$5000, 3, FALSE), "")</f>
        <v/>
      </c>
      <c r="BX849" s="55" t="str">
        <f>IF(AND($D849 &lt;&gt; "", $D849 &lt;&gt; $E849, $F849 &lt;&gt; "x.x.x.x.x.x.x"), VLOOKUP($C849, Parameter!$A$4:$L$5000, 4, FALSE), "")</f>
        <v/>
      </c>
      <c r="BY849" s="56">
        <f t="shared" si="367"/>
        <v>0</v>
      </c>
      <c r="BZ849" s="55" t="str">
        <f t="shared" si="368"/>
        <v>Intra</v>
      </c>
      <c r="CA849" s="55" t="str">
        <f>IF($BZ849="Ekstra", Parameter3!$B$2, "")</f>
        <v/>
      </c>
      <c r="CB849" s="55" t="str">
        <f>IF($BZ849="Ekstra", Parameter3!$C$2, "")</f>
        <v/>
      </c>
      <c r="CC849" s="55" t="str">
        <f>IF($BZ849="Ekstra", VLOOKUP($E849, Parameter!$E$3:$N$5000, 9, FALSE), "")</f>
        <v/>
      </c>
      <c r="CD849" s="55" t="str">
        <f>IF($BZ849="Ekstra", VLOOKUP($E849, Parameter!$E$3:$N$5000, 10, FALSE), "")</f>
        <v/>
      </c>
      <c r="CE849" s="56">
        <f t="shared" si="369"/>
        <v>0</v>
      </c>
      <c r="CF849" s="55" t="str">
        <f t="shared" si="354"/>
        <v/>
      </c>
      <c r="CG849" s="55" t="str">
        <f t="shared" si="354"/>
        <v/>
      </c>
      <c r="CH849" s="55" t="str">
        <f t="shared" si="370"/>
        <v/>
      </c>
      <c r="CI849" s="55" t="str">
        <f>IF($F849="x.x.x.x.x.x.x", VLOOKUP($C849, Parameter!$A$4:$L$5000, 4, FALSE), "")</f>
        <v/>
      </c>
      <c r="CJ849" s="56">
        <f t="shared" si="371"/>
        <v>0</v>
      </c>
      <c r="CM849" s="4" t="str">
        <f t="shared" si="372"/>
        <v>...-...-.....</v>
      </c>
      <c r="CN849" s="57">
        <f t="shared" si="373"/>
        <v>0</v>
      </c>
      <c r="CO849" s="58">
        <f t="shared" si="374"/>
        <v>0</v>
      </c>
      <c r="CP849" s="4" t="str">
        <f t="shared" si="375"/>
        <v/>
      </c>
      <c r="CQ849" s="4" t="b">
        <f t="shared" si="376"/>
        <v>0</v>
      </c>
      <c r="CR849" s="4" t="str">
        <f t="shared" si="377"/>
        <v/>
      </c>
      <c r="CS849" s="4" t="str">
        <f t="shared" si="378"/>
        <v/>
      </c>
      <c r="CT849" s="91" t="b">
        <f t="shared" si="355"/>
        <v>0</v>
      </c>
    </row>
    <row r="850" spans="1:98" s="4" customFormat="1" x14ac:dyDescent="0.25">
      <c r="A850" s="50" t="str">
        <f t="shared" si="356"/>
        <v>...</v>
      </c>
      <c r="B850" s="50" t="str">
        <f t="shared" si="357"/>
        <v>...</v>
      </c>
      <c r="C850" s="50" t="str">
        <f t="shared" si="358"/>
        <v>.....</v>
      </c>
      <c r="D850" s="50" t="str">
        <f>IF($C850=".....","",_xlfn.IFNA(VLOOKUP($C850, Parameter!$A$4:$L$5000, 3, FALSE), ""))</f>
        <v/>
      </c>
      <c r="E850" s="50" t="str">
        <f t="shared" si="359"/>
        <v>.....</v>
      </c>
      <c r="F850" s="50" t="str">
        <f t="shared" si="360"/>
        <v>......</v>
      </c>
      <c r="G850" s="50" t="str">
        <f t="shared" si="361"/>
        <v>...</v>
      </c>
      <c r="H850" s="40">
        <f>IF(E850=".....", 0, _xlfn.IFNA(VLOOKUP($E850, Parameter2!$A$2:$C$5000, 3, FALSE), 0))</f>
        <v>0</v>
      </c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18" t="str">
        <f>IF(C850=".....","",_xlfn.IFNA(VLOOKUP($C850, Parameter!$A$4:$B$5000, 2, FALSE), "Kode belanja salah :("))</f>
        <v/>
      </c>
      <c r="X850" s="35"/>
      <c r="Y850" s="121"/>
      <c r="Z850" s="17"/>
      <c r="AA850" s="20"/>
      <c r="AB850" s="41" t="str">
        <f>IF($C850=".....","",VLOOKUP($C850, Parameter!$A$4:$L$5000, 6, FALSE))</f>
        <v/>
      </c>
      <c r="AC850" s="41" t="str">
        <f>IF($C850=".....","",VLOOKUP($C850, Parameter!$A$4:$L$5000, 7, FALSE))</f>
        <v/>
      </c>
      <c r="AD850" s="41" t="str">
        <f>IF($C850=".....","",VLOOKUP($C850, Parameter!$A$4:$L$5000, 8, FALSE))</f>
        <v/>
      </c>
      <c r="AE850" s="41" t="str">
        <f>IF($C850=".....","",VLOOKUP($C850, Parameter!$A$4:$L$5000, 9, FALSE))</f>
        <v/>
      </c>
      <c r="AF850" s="41" t="str">
        <f>IF($C850=".....","",VLOOKUP($C850, Parameter!$A$4:$L$5000, 10, FALSE))</f>
        <v/>
      </c>
      <c r="AG850" s="41" t="str">
        <f>IF($C850=".....","",VLOOKUP($C850, Parameter!$A$4:$L$5000, 11, FALSE))</f>
        <v/>
      </c>
      <c r="AH850" s="41" t="str">
        <f>IF($C850="..0.0.0.000","",_xlfn.IFNA(VLOOKUP($C850, Parameter!$A$4:$L$5000, 12, FALSE), ""))</f>
        <v/>
      </c>
      <c r="AI850" s="39"/>
      <c r="AJ850" s="39"/>
      <c r="AK850" s="39"/>
      <c r="AL850" s="39"/>
      <c r="AM850" s="39"/>
      <c r="AN850" s="39"/>
      <c r="AO850" s="39"/>
      <c r="AP850" s="41" t="str">
        <f>IF(F850="......", "", _xlfn.IFNA(VLOOKUP(F850, Parameter2!$D$2:$E$15000, 2, FALSE), "Kode aset salah :("))</f>
        <v/>
      </c>
      <c r="AQ850" s="39"/>
      <c r="AR850" s="51"/>
      <c r="AS850" s="52"/>
      <c r="AT850" s="53">
        <f t="shared" si="362"/>
        <v>0</v>
      </c>
      <c r="AU850" s="39" t="str">
        <f t="shared" si="363"/>
        <v/>
      </c>
      <c r="AV850" s="39" t="str">
        <f t="shared" si="364"/>
        <v/>
      </c>
      <c r="AW850" s="39" t="str">
        <f t="shared" si="365"/>
        <v/>
      </c>
      <c r="AX850" s="39" t="str">
        <f t="shared" si="366"/>
        <v/>
      </c>
      <c r="AY850" s="41" t="str">
        <f>IF(G850="...", "", VLOOKUP(G850, UPB!$A$3:$B$5000, 2, FALSE))</f>
        <v/>
      </c>
      <c r="AZ850" s="84"/>
      <c r="BA850" s="76"/>
      <c r="BB850" s="65"/>
      <c r="BC850" s="65"/>
      <c r="BD850" s="54"/>
      <c r="BE850" s="65"/>
      <c r="BF850" s="65"/>
      <c r="BG850" s="65"/>
      <c r="BH850" s="65"/>
      <c r="BI850" s="65"/>
      <c r="BJ850" s="65"/>
      <c r="BK850" s="65"/>
      <c r="BL850" s="65"/>
      <c r="BM850" s="65"/>
      <c r="BN850" s="70"/>
      <c r="BO850" s="65"/>
      <c r="BP850" s="65"/>
      <c r="BQ850" s="65"/>
      <c r="BR850" s="65"/>
      <c r="BS850" s="65"/>
      <c r="BT850" s="65"/>
      <c r="BU850" s="55" t="str">
        <f>IF(AND($D850 &lt;&gt; "", $D850 &lt;&gt; $E850, $F850 &lt;&gt; "x.x.x.x.x.x.x"), VLOOKUP($E850, Parameter!$E$3:$N$5000, 9, FALSE), "")</f>
        <v/>
      </c>
      <c r="BV850" s="55" t="str">
        <f>IF(AND($D850 &lt;&gt; "", $D850 &lt;&gt; $E850, $F850 &lt;&gt; "x.x.x.x.x.x.x"), VLOOKUP($E850, Parameter!$E$3:$N$5000, 10, FALSE), "")</f>
        <v/>
      </c>
      <c r="BW850" s="55" t="str">
        <f>IF(AND($D850 &lt;&gt; "", $D850 &lt;&gt; $E850, $F850 &lt;&gt; "x.x.x.x.x.x.x"), VLOOKUP($C850, Parameter!$A$4:$L$5000, 3, FALSE), "")</f>
        <v/>
      </c>
      <c r="BX850" s="55" t="str">
        <f>IF(AND($D850 &lt;&gt; "", $D850 &lt;&gt; $E850, $F850 &lt;&gt; "x.x.x.x.x.x.x"), VLOOKUP($C850, Parameter!$A$4:$L$5000, 4, FALSE), "")</f>
        <v/>
      </c>
      <c r="BY850" s="56">
        <f t="shared" si="367"/>
        <v>0</v>
      </c>
      <c r="BZ850" s="55" t="str">
        <f t="shared" si="368"/>
        <v>Intra</v>
      </c>
      <c r="CA850" s="55" t="str">
        <f>IF($BZ850="Ekstra", Parameter3!$B$2, "")</f>
        <v/>
      </c>
      <c r="CB850" s="55" t="str">
        <f>IF($BZ850="Ekstra", Parameter3!$C$2, "")</f>
        <v/>
      </c>
      <c r="CC850" s="55" t="str">
        <f>IF($BZ850="Ekstra", VLOOKUP($E850, Parameter!$E$3:$N$5000, 9, FALSE), "")</f>
        <v/>
      </c>
      <c r="CD850" s="55" t="str">
        <f>IF($BZ850="Ekstra", VLOOKUP($E850, Parameter!$E$3:$N$5000, 10, FALSE), "")</f>
        <v/>
      </c>
      <c r="CE850" s="56">
        <f t="shared" si="369"/>
        <v>0</v>
      </c>
      <c r="CF850" s="55" t="str">
        <f t="shared" si="354"/>
        <v/>
      </c>
      <c r="CG850" s="55" t="str">
        <f t="shared" si="354"/>
        <v/>
      </c>
      <c r="CH850" s="55" t="str">
        <f t="shared" si="370"/>
        <v/>
      </c>
      <c r="CI850" s="55" t="str">
        <f>IF($F850="x.x.x.x.x.x.x", VLOOKUP($C850, Parameter!$A$4:$L$5000, 4, FALSE), "")</f>
        <v/>
      </c>
      <c r="CJ850" s="56">
        <f t="shared" si="371"/>
        <v>0</v>
      </c>
      <c r="CM850" s="4" t="str">
        <f t="shared" si="372"/>
        <v>...-...-.....</v>
      </c>
      <c r="CN850" s="57">
        <f t="shared" si="373"/>
        <v>0</v>
      </c>
      <c r="CO850" s="58">
        <f t="shared" si="374"/>
        <v>0</v>
      </c>
      <c r="CP850" s="4" t="str">
        <f t="shared" si="375"/>
        <v/>
      </c>
      <c r="CQ850" s="4" t="b">
        <f t="shared" si="376"/>
        <v>0</v>
      </c>
      <c r="CR850" s="4" t="str">
        <f t="shared" si="377"/>
        <v/>
      </c>
      <c r="CS850" s="4" t="str">
        <f t="shared" si="378"/>
        <v/>
      </c>
      <c r="CT850" s="91" t="b">
        <f t="shared" si="355"/>
        <v>0</v>
      </c>
    </row>
    <row r="851" spans="1:98" s="4" customFormat="1" x14ac:dyDescent="0.25">
      <c r="A851" s="50" t="str">
        <f t="shared" si="356"/>
        <v>...</v>
      </c>
      <c r="B851" s="50" t="str">
        <f t="shared" si="357"/>
        <v>...</v>
      </c>
      <c r="C851" s="50" t="str">
        <f t="shared" si="358"/>
        <v>.....</v>
      </c>
      <c r="D851" s="50" t="str">
        <f>IF($C851=".....","",_xlfn.IFNA(VLOOKUP($C851, Parameter!$A$4:$L$5000, 3, FALSE), ""))</f>
        <v/>
      </c>
      <c r="E851" s="50" t="str">
        <f t="shared" si="359"/>
        <v>.....</v>
      </c>
      <c r="F851" s="50" t="str">
        <f t="shared" si="360"/>
        <v>......</v>
      </c>
      <c r="G851" s="50" t="str">
        <f t="shared" si="361"/>
        <v>...</v>
      </c>
      <c r="H851" s="40">
        <f>IF(E851=".....", 0, _xlfn.IFNA(VLOOKUP($E851, Parameter2!$A$2:$C$5000, 3, FALSE), 0))</f>
        <v>0</v>
      </c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18" t="str">
        <f>IF(C851=".....","",_xlfn.IFNA(VLOOKUP($C851, Parameter!$A$4:$B$5000, 2, FALSE), "Kode belanja salah :("))</f>
        <v/>
      </c>
      <c r="X851" s="35"/>
      <c r="Y851" s="121"/>
      <c r="Z851" s="17"/>
      <c r="AA851" s="20"/>
      <c r="AB851" s="41" t="str">
        <f>IF($C851=".....","",VLOOKUP($C851, Parameter!$A$4:$L$5000, 6, FALSE))</f>
        <v/>
      </c>
      <c r="AC851" s="41" t="str">
        <f>IF($C851=".....","",VLOOKUP($C851, Parameter!$A$4:$L$5000, 7, FALSE))</f>
        <v/>
      </c>
      <c r="AD851" s="41" t="str">
        <f>IF($C851=".....","",VLOOKUP($C851, Parameter!$A$4:$L$5000, 8, FALSE))</f>
        <v/>
      </c>
      <c r="AE851" s="41" t="str">
        <f>IF($C851=".....","",VLOOKUP($C851, Parameter!$A$4:$L$5000, 9, FALSE))</f>
        <v/>
      </c>
      <c r="AF851" s="41" t="str">
        <f>IF($C851=".....","",VLOOKUP($C851, Parameter!$A$4:$L$5000, 10, FALSE))</f>
        <v/>
      </c>
      <c r="AG851" s="41" t="str">
        <f>IF($C851=".....","",VLOOKUP($C851, Parameter!$A$4:$L$5000, 11, FALSE))</f>
        <v/>
      </c>
      <c r="AH851" s="41" t="str">
        <f>IF($C851="..0.0.0.000","",_xlfn.IFNA(VLOOKUP($C851, Parameter!$A$4:$L$5000, 12, FALSE), ""))</f>
        <v/>
      </c>
      <c r="AI851" s="39"/>
      <c r="AJ851" s="39"/>
      <c r="AK851" s="39"/>
      <c r="AL851" s="39"/>
      <c r="AM851" s="39"/>
      <c r="AN851" s="39"/>
      <c r="AO851" s="39"/>
      <c r="AP851" s="41" t="str">
        <f>IF(F851="......", "", _xlfn.IFNA(VLOOKUP(F851, Parameter2!$D$2:$E$15000, 2, FALSE), "Kode aset salah :("))</f>
        <v/>
      </c>
      <c r="AQ851" s="39"/>
      <c r="AR851" s="51"/>
      <c r="AS851" s="52"/>
      <c r="AT851" s="53">
        <f t="shared" si="362"/>
        <v>0</v>
      </c>
      <c r="AU851" s="39" t="str">
        <f t="shared" si="363"/>
        <v/>
      </c>
      <c r="AV851" s="39" t="str">
        <f t="shared" si="364"/>
        <v/>
      </c>
      <c r="AW851" s="39" t="str">
        <f t="shared" si="365"/>
        <v/>
      </c>
      <c r="AX851" s="39" t="str">
        <f t="shared" si="366"/>
        <v/>
      </c>
      <c r="AY851" s="41" t="str">
        <f>IF(G851="...", "", VLOOKUP(G851, UPB!$A$3:$B$5000, 2, FALSE))</f>
        <v/>
      </c>
      <c r="AZ851" s="84"/>
      <c r="BA851" s="76"/>
      <c r="BB851" s="65"/>
      <c r="BC851" s="65"/>
      <c r="BD851" s="54"/>
      <c r="BE851" s="65"/>
      <c r="BF851" s="65"/>
      <c r="BG851" s="65"/>
      <c r="BH851" s="65"/>
      <c r="BI851" s="65"/>
      <c r="BJ851" s="65"/>
      <c r="BK851" s="65"/>
      <c r="BL851" s="65"/>
      <c r="BM851" s="65"/>
      <c r="BN851" s="70"/>
      <c r="BO851" s="65"/>
      <c r="BP851" s="65"/>
      <c r="BQ851" s="65"/>
      <c r="BR851" s="65"/>
      <c r="BS851" s="65"/>
      <c r="BT851" s="65"/>
      <c r="BU851" s="55" t="str">
        <f>IF(AND($D851 &lt;&gt; "", $D851 &lt;&gt; $E851, $F851 &lt;&gt; "x.x.x.x.x.x.x"), VLOOKUP($E851, Parameter!$E$3:$N$5000, 9, FALSE), "")</f>
        <v/>
      </c>
      <c r="BV851" s="55" t="str">
        <f>IF(AND($D851 &lt;&gt; "", $D851 &lt;&gt; $E851, $F851 &lt;&gt; "x.x.x.x.x.x.x"), VLOOKUP($E851, Parameter!$E$3:$N$5000, 10, FALSE), "")</f>
        <v/>
      </c>
      <c r="BW851" s="55" t="str">
        <f>IF(AND($D851 &lt;&gt; "", $D851 &lt;&gt; $E851, $F851 &lt;&gt; "x.x.x.x.x.x.x"), VLOOKUP($C851, Parameter!$A$4:$L$5000, 3, FALSE), "")</f>
        <v/>
      </c>
      <c r="BX851" s="55" t="str">
        <f>IF(AND($D851 &lt;&gt; "", $D851 &lt;&gt; $E851, $F851 &lt;&gt; "x.x.x.x.x.x.x"), VLOOKUP($C851, Parameter!$A$4:$L$5000, 4, FALSE), "")</f>
        <v/>
      </c>
      <c r="BY851" s="56">
        <f t="shared" si="367"/>
        <v>0</v>
      </c>
      <c r="BZ851" s="55" t="str">
        <f t="shared" si="368"/>
        <v>Intra</v>
      </c>
      <c r="CA851" s="55" t="str">
        <f>IF($BZ851="Ekstra", Parameter3!$B$2, "")</f>
        <v/>
      </c>
      <c r="CB851" s="55" t="str">
        <f>IF($BZ851="Ekstra", Parameter3!$C$2, "")</f>
        <v/>
      </c>
      <c r="CC851" s="55" t="str">
        <f>IF($BZ851="Ekstra", VLOOKUP($E851, Parameter!$E$3:$N$5000, 9, FALSE), "")</f>
        <v/>
      </c>
      <c r="CD851" s="55" t="str">
        <f>IF($BZ851="Ekstra", VLOOKUP($E851, Parameter!$E$3:$N$5000, 10, FALSE), "")</f>
        <v/>
      </c>
      <c r="CE851" s="56">
        <f t="shared" si="369"/>
        <v>0</v>
      </c>
      <c r="CF851" s="55" t="str">
        <f t="shared" si="354"/>
        <v/>
      </c>
      <c r="CG851" s="55" t="str">
        <f t="shared" si="354"/>
        <v/>
      </c>
      <c r="CH851" s="55" t="str">
        <f t="shared" si="370"/>
        <v/>
      </c>
      <c r="CI851" s="55" t="str">
        <f>IF($F851="x.x.x.x.x.x.x", VLOOKUP($C851, Parameter!$A$4:$L$5000, 4, FALSE), "")</f>
        <v/>
      </c>
      <c r="CJ851" s="56">
        <f t="shared" si="371"/>
        <v>0</v>
      </c>
      <c r="CM851" s="4" t="str">
        <f t="shared" si="372"/>
        <v>...-...-.....</v>
      </c>
      <c r="CN851" s="57">
        <f t="shared" si="373"/>
        <v>0</v>
      </c>
      <c r="CO851" s="58">
        <f t="shared" si="374"/>
        <v>0</v>
      </c>
      <c r="CP851" s="4" t="str">
        <f t="shared" si="375"/>
        <v/>
      </c>
      <c r="CQ851" s="4" t="b">
        <f t="shared" si="376"/>
        <v>0</v>
      </c>
      <c r="CR851" s="4" t="str">
        <f t="shared" si="377"/>
        <v/>
      </c>
      <c r="CS851" s="4" t="str">
        <f t="shared" si="378"/>
        <v/>
      </c>
      <c r="CT851" s="91" t="b">
        <f t="shared" si="355"/>
        <v>0</v>
      </c>
    </row>
    <row r="852" spans="1:98" s="4" customFormat="1" x14ac:dyDescent="0.25">
      <c r="A852" s="50" t="str">
        <f t="shared" si="356"/>
        <v>...</v>
      </c>
      <c r="B852" s="50" t="str">
        <f t="shared" si="357"/>
        <v>...</v>
      </c>
      <c r="C852" s="50" t="str">
        <f t="shared" si="358"/>
        <v>.....</v>
      </c>
      <c r="D852" s="50" t="str">
        <f>IF($C852=".....","",_xlfn.IFNA(VLOOKUP($C852, Parameter!$A$4:$L$5000, 3, FALSE), ""))</f>
        <v/>
      </c>
      <c r="E852" s="50" t="str">
        <f t="shared" si="359"/>
        <v>.....</v>
      </c>
      <c r="F852" s="50" t="str">
        <f t="shared" si="360"/>
        <v>......</v>
      </c>
      <c r="G852" s="50" t="str">
        <f t="shared" si="361"/>
        <v>...</v>
      </c>
      <c r="H852" s="40">
        <f>IF(E852=".....", 0, _xlfn.IFNA(VLOOKUP($E852, Parameter2!$A$2:$C$5000, 3, FALSE), 0))</f>
        <v>0</v>
      </c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18" t="str">
        <f>IF(C852=".....","",_xlfn.IFNA(VLOOKUP($C852, Parameter!$A$4:$B$5000, 2, FALSE), "Kode belanja salah :("))</f>
        <v/>
      </c>
      <c r="X852" s="35"/>
      <c r="Y852" s="121"/>
      <c r="Z852" s="17"/>
      <c r="AA852" s="20"/>
      <c r="AB852" s="41" t="str">
        <f>IF($C852=".....","",VLOOKUP($C852, Parameter!$A$4:$L$5000, 6, FALSE))</f>
        <v/>
      </c>
      <c r="AC852" s="41" t="str">
        <f>IF($C852=".....","",VLOOKUP($C852, Parameter!$A$4:$L$5000, 7, FALSE))</f>
        <v/>
      </c>
      <c r="AD852" s="41" t="str">
        <f>IF($C852=".....","",VLOOKUP($C852, Parameter!$A$4:$L$5000, 8, FALSE))</f>
        <v/>
      </c>
      <c r="AE852" s="41" t="str">
        <f>IF($C852=".....","",VLOOKUP($C852, Parameter!$A$4:$L$5000, 9, FALSE))</f>
        <v/>
      </c>
      <c r="AF852" s="41" t="str">
        <f>IF($C852=".....","",VLOOKUP($C852, Parameter!$A$4:$L$5000, 10, FALSE))</f>
        <v/>
      </c>
      <c r="AG852" s="41" t="str">
        <f>IF($C852=".....","",VLOOKUP($C852, Parameter!$A$4:$L$5000, 11, FALSE))</f>
        <v/>
      </c>
      <c r="AH852" s="41" t="str">
        <f>IF($C852="..0.0.0.000","",_xlfn.IFNA(VLOOKUP($C852, Parameter!$A$4:$L$5000, 12, FALSE), ""))</f>
        <v/>
      </c>
      <c r="AI852" s="39"/>
      <c r="AJ852" s="39"/>
      <c r="AK852" s="39"/>
      <c r="AL852" s="39"/>
      <c r="AM852" s="39"/>
      <c r="AN852" s="39"/>
      <c r="AO852" s="39"/>
      <c r="AP852" s="41" t="str">
        <f>IF(F852="......", "", _xlfn.IFNA(VLOOKUP(F852, Parameter2!$D$2:$E$15000, 2, FALSE), "Kode aset salah :("))</f>
        <v/>
      </c>
      <c r="AQ852" s="39"/>
      <c r="AR852" s="51"/>
      <c r="AS852" s="52"/>
      <c r="AT852" s="53">
        <f t="shared" si="362"/>
        <v>0</v>
      </c>
      <c r="AU852" s="39" t="str">
        <f t="shared" si="363"/>
        <v/>
      </c>
      <c r="AV852" s="39" t="str">
        <f t="shared" si="364"/>
        <v/>
      </c>
      <c r="AW852" s="39" t="str">
        <f t="shared" si="365"/>
        <v/>
      </c>
      <c r="AX852" s="39" t="str">
        <f t="shared" si="366"/>
        <v/>
      </c>
      <c r="AY852" s="41" t="str">
        <f>IF(G852="...", "", VLOOKUP(G852, UPB!$A$3:$B$5000, 2, FALSE))</f>
        <v/>
      </c>
      <c r="AZ852" s="84"/>
      <c r="BA852" s="76"/>
      <c r="BB852" s="65"/>
      <c r="BC852" s="65"/>
      <c r="BD852" s="54"/>
      <c r="BE852" s="65"/>
      <c r="BF852" s="65"/>
      <c r="BG852" s="65"/>
      <c r="BH852" s="65"/>
      <c r="BI852" s="65"/>
      <c r="BJ852" s="65"/>
      <c r="BK852" s="65"/>
      <c r="BL852" s="65"/>
      <c r="BM852" s="65"/>
      <c r="BN852" s="70"/>
      <c r="BO852" s="65"/>
      <c r="BP852" s="65"/>
      <c r="BQ852" s="65"/>
      <c r="BR852" s="65"/>
      <c r="BS852" s="65"/>
      <c r="BT852" s="65"/>
      <c r="BU852" s="55" t="str">
        <f>IF(AND($D852 &lt;&gt; "", $D852 &lt;&gt; $E852, $F852 &lt;&gt; "x.x.x.x.x.x.x"), VLOOKUP($E852, Parameter!$E$3:$N$5000, 9, FALSE), "")</f>
        <v/>
      </c>
      <c r="BV852" s="55" t="str">
        <f>IF(AND($D852 &lt;&gt; "", $D852 &lt;&gt; $E852, $F852 &lt;&gt; "x.x.x.x.x.x.x"), VLOOKUP($E852, Parameter!$E$3:$N$5000, 10, FALSE), "")</f>
        <v/>
      </c>
      <c r="BW852" s="55" t="str">
        <f>IF(AND($D852 &lt;&gt; "", $D852 &lt;&gt; $E852, $F852 &lt;&gt; "x.x.x.x.x.x.x"), VLOOKUP($C852, Parameter!$A$4:$L$5000, 3, FALSE), "")</f>
        <v/>
      </c>
      <c r="BX852" s="55" t="str">
        <f>IF(AND($D852 &lt;&gt; "", $D852 &lt;&gt; $E852, $F852 &lt;&gt; "x.x.x.x.x.x.x"), VLOOKUP($C852, Parameter!$A$4:$L$5000, 4, FALSE), "")</f>
        <v/>
      </c>
      <c r="BY852" s="56">
        <f t="shared" si="367"/>
        <v>0</v>
      </c>
      <c r="BZ852" s="55" t="str">
        <f t="shared" si="368"/>
        <v>Intra</v>
      </c>
      <c r="CA852" s="55" t="str">
        <f>IF($BZ852="Ekstra", Parameter3!$B$2, "")</f>
        <v/>
      </c>
      <c r="CB852" s="55" t="str">
        <f>IF($BZ852="Ekstra", Parameter3!$C$2, "")</f>
        <v/>
      </c>
      <c r="CC852" s="55" t="str">
        <f>IF($BZ852="Ekstra", VLOOKUP($E852, Parameter!$E$3:$N$5000, 9, FALSE), "")</f>
        <v/>
      </c>
      <c r="CD852" s="55" t="str">
        <f>IF($BZ852="Ekstra", VLOOKUP($E852, Parameter!$E$3:$N$5000, 10, FALSE), "")</f>
        <v/>
      </c>
      <c r="CE852" s="56">
        <f t="shared" si="369"/>
        <v>0</v>
      </c>
      <c r="CF852" s="55" t="str">
        <f t="shared" ref="CF852:CG871" si="379">IF($F852="x.x.x.x.x.x.x", "x.x.x.x.x.x", "")</f>
        <v/>
      </c>
      <c r="CG852" s="55" t="str">
        <f t="shared" si="379"/>
        <v/>
      </c>
      <c r="CH852" s="55" t="str">
        <f t="shared" si="370"/>
        <v/>
      </c>
      <c r="CI852" s="55" t="str">
        <f>IF($F852="x.x.x.x.x.x.x", VLOOKUP($C852, Parameter!$A$4:$L$5000, 4, FALSE), "")</f>
        <v/>
      </c>
      <c r="CJ852" s="56">
        <f t="shared" si="371"/>
        <v>0</v>
      </c>
      <c r="CM852" s="4" t="str">
        <f t="shared" si="372"/>
        <v>...-...-.....</v>
      </c>
      <c r="CN852" s="57">
        <f t="shared" si="373"/>
        <v>0</v>
      </c>
      <c r="CO852" s="58">
        <f t="shared" si="374"/>
        <v>0</v>
      </c>
      <c r="CP852" s="4" t="str">
        <f t="shared" si="375"/>
        <v/>
      </c>
      <c r="CQ852" s="4" t="b">
        <f t="shared" si="376"/>
        <v>0</v>
      </c>
      <c r="CR852" s="4" t="str">
        <f t="shared" si="377"/>
        <v/>
      </c>
      <c r="CS852" s="4" t="str">
        <f t="shared" si="378"/>
        <v/>
      </c>
      <c r="CT852" s="91" t="b">
        <f t="shared" si="355"/>
        <v>0</v>
      </c>
    </row>
    <row r="853" spans="1:98" s="4" customFormat="1" x14ac:dyDescent="0.25">
      <c r="A853" s="50" t="str">
        <f t="shared" si="356"/>
        <v>...</v>
      </c>
      <c r="B853" s="50" t="str">
        <f t="shared" si="357"/>
        <v>...</v>
      </c>
      <c r="C853" s="50" t="str">
        <f t="shared" si="358"/>
        <v>.....</v>
      </c>
      <c r="D853" s="50" t="str">
        <f>IF($C853=".....","",_xlfn.IFNA(VLOOKUP($C853, Parameter!$A$4:$L$5000, 3, FALSE), ""))</f>
        <v/>
      </c>
      <c r="E853" s="50" t="str">
        <f t="shared" si="359"/>
        <v>.....</v>
      </c>
      <c r="F853" s="50" t="str">
        <f t="shared" si="360"/>
        <v>......</v>
      </c>
      <c r="G853" s="50" t="str">
        <f t="shared" si="361"/>
        <v>...</v>
      </c>
      <c r="H853" s="40">
        <f>IF(E853=".....", 0, _xlfn.IFNA(VLOOKUP($E853, Parameter2!$A$2:$C$5000, 3, FALSE), 0))</f>
        <v>0</v>
      </c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18" t="str">
        <f>IF(C853=".....","",_xlfn.IFNA(VLOOKUP($C853, Parameter!$A$4:$B$5000, 2, FALSE), "Kode belanja salah :("))</f>
        <v/>
      </c>
      <c r="X853" s="35"/>
      <c r="Y853" s="121"/>
      <c r="Z853" s="17"/>
      <c r="AA853" s="20"/>
      <c r="AB853" s="41" t="str">
        <f>IF($C853=".....","",VLOOKUP($C853, Parameter!$A$4:$L$5000, 6, FALSE))</f>
        <v/>
      </c>
      <c r="AC853" s="41" t="str">
        <f>IF($C853=".....","",VLOOKUP($C853, Parameter!$A$4:$L$5000, 7, FALSE))</f>
        <v/>
      </c>
      <c r="AD853" s="41" t="str">
        <f>IF($C853=".....","",VLOOKUP($C853, Parameter!$A$4:$L$5000, 8, FALSE))</f>
        <v/>
      </c>
      <c r="AE853" s="41" t="str">
        <f>IF($C853=".....","",VLOOKUP($C853, Parameter!$A$4:$L$5000, 9, FALSE))</f>
        <v/>
      </c>
      <c r="AF853" s="41" t="str">
        <f>IF($C853=".....","",VLOOKUP($C853, Parameter!$A$4:$L$5000, 10, FALSE))</f>
        <v/>
      </c>
      <c r="AG853" s="41" t="str">
        <f>IF($C853=".....","",VLOOKUP($C853, Parameter!$A$4:$L$5000, 11, FALSE))</f>
        <v/>
      </c>
      <c r="AH853" s="41" t="str">
        <f>IF($C853="..0.0.0.000","",_xlfn.IFNA(VLOOKUP($C853, Parameter!$A$4:$L$5000, 12, FALSE), ""))</f>
        <v/>
      </c>
      <c r="AI853" s="39"/>
      <c r="AJ853" s="39"/>
      <c r="AK853" s="39"/>
      <c r="AL853" s="39"/>
      <c r="AM853" s="39"/>
      <c r="AN853" s="39"/>
      <c r="AO853" s="39"/>
      <c r="AP853" s="41" t="str">
        <f>IF(F853="......", "", _xlfn.IFNA(VLOOKUP(F853, Parameter2!$D$2:$E$15000, 2, FALSE), "Kode aset salah :("))</f>
        <v/>
      </c>
      <c r="AQ853" s="39"/>
      <c r="AR853" s="51"/>
      <c r="AS853" s="52"/>
      <c r="AT853" s="53">
        <f t="shared" si="362"/>
        <v>0</v>
      </c>
      <c r="AU853" s="39" t="str">
        <f t="shared" si="363"/>
        <v/>
      </c>
      <c r="AV853" s="39" t="str">
        <f t="shared" si="364"/>
        <v/>
      </c>
      <c r="AW853" s="39" t="str">
        <f t="shared" si="365"/>
        <v/>
      </c>
      <c r="AX853" s="39" t="str">
        <f t="shared" si="366"/>
        <v/>
      </c>
      <c r="AY853" s="41" t="str">
        <f>IF(G853="...", "", VLOOKUP(G853, UPB!$A$3:$B$5000, 2, FALSE))</f>
        <v/>
      </c>
      <c r="AZ853" s="84"/>
      <c r="BA853" s="76"/>
      <c r="BB853" s="65"/>
      <c r="BC853" s="65"/>
      <c r="BD853" s="54"/>
      <c r="BE853" s="65"/>
      <c r="BF853" s="65"/>
      <c r="BG853" s="65"/>
      <c r="BH853" s="65"/>
      <c r="BI853" s="65"/>
      <c r="BJ853" s="65"/>
      <c r="BK853" s="65"/>
      <c r="BL853" s="65"/>
      <c r="BM853" s="65"/>
      <c r="BN853" s="70"/>
      <c r="BO853" s="65"/>
      <c r="BP853" s="65"/>
      <c r="BQ853" s="65"/>
      <c r="BR853" s="65"/>
      <c r="BS853" s="65"/>
      <c r="BT853" s="65"/>
      <c r="BU853" s="55" t="str">
        <f>IF(AND($D853 &lt;&gt; "", $D853 &lt;&gt; $E853, $F853 &lt;&gt; "x.x.x.x.x.x.x"), VLOOKUP($E853, Parameter!$E$3:$N$5000, 9, FALSE), "")</f>
        <v/>
      </c>
      <c r="BV853" s="55" t="str">
        <f>IF(AND($D853 &lt;&gt; "", $D853 &lt;&gt; $E853, $F853 &lt;&gt; "x.x.x.x.x.x.x"), VLOOKUP($E853, Parameter!$E$3:$N$5000, 10, FALSE), "")</f>
        <v/>
      </c>
      <c r="BW853" s="55" t="str">
        <f>IF(AND($D853 &lt;&gt; "", $D853 &lt;&gt; $E853, $F853 &lt;&gt; "x.x.x.x.x.x.x"), VLOOKUP($C853, Parameter!$A$4:$L$5000, 3, FALSE), "")</f>
        <v/>
      </c>
      <c r="BX853" s="55" t="str">
        <f>IF(AND($D853 &lt;&gt; "", $D853 &lt;&gt; $E853, $F853 &lt;&gt; "x.x.x.x.x.x.x"), VLOOKUP($C853, Parameter!$A$4:$L$5000, 4, FALSE), "")</f>
        <v/>
      </c>
      <c r="BY853" s="56">
        <f t="shared" si="367"/>
        <v>0</v>
      </c>
      <c r="BZ853" s="55" t="str">
        <f t="shared" si="368"/>
        <v>Intra</v>
      </c>
      <c r="CA853" s="55" t="str">
        <f>IF($BZ853="Ekstra", Parameter3!$B$2, "")</f>
        <v/>
      </c>
      <c r="CB853" s="55" t="str">
        <f>IF($BZ853="Ekstra", Parameter3!$C$2, "")</f>
        <v/>
      </c>
      <c r="CC853" s="55" t="str">
        <f>IF($BZ853="Ekstra", VLOOKUP($E853, Parameter!$E$3:$N$5000, 9, FALSE), "")</f>
        <v/>
      </c>
      <c r="CD853" s="55" t="str">
        <f>IF($BZ853="Ekstra", VLOOKUP($E853, Parameter!$E$3:$N$5000, 10, FALSE), "")</f>
        <v/>
      </c>
      <c r="CE853" s="56">
        <f t="shared" si="369"/>
        <v>0</v>
      </c>
      <c r="CF853" s="55" t="str">
        <f t="shared" si="379"/>
        <v/>
      </c>
      <c r="CG853" s="55" t="str">
        <f t="shared" si="379"/>
        <v/>
      </c>
      <c r="CH853" s="55" t="str">
        <f t="shared" si="370"/>
        <v/>
      </c>
      <c r="CI853" s="55" t="str">
        <f>IF($F853="x.x.x.x.x.x.x", VLOOKUP($C853, Parameter!$A$4:$L$5000, 4, FALSE), "")</f>
        <v/>
      </c>
      <c r="CJ853" s="56">
        <f t="shared" si="371"/>
        <v>0</v>
      </c>
      <c r="CM853" s="4" t="str">
        <f t="shared" si="372"/>
        <v>...-...-.....</v>
      </c>
      <c r="CN853" s="57">
        <f t="shared" si="373"/>
        <v>0</v>
      </c>
      <c r="CO853" s="58">
        <f t="shared" si="374"/>
        <v>0</v>
      </c>
      <c r="CP853" s="4" t="str">
        <f t="shared" si="375"/>
        <v/>
      </c>
      <c r="CQ853" s="4" t="b">
        <f t="shared" si="376"/>
        <v>0</v>
      </c>
      <c r="CR853" s="4" t="str">
        <f t="shared" si="377"/>
        <v/>
      </c>
      <c r="CS853" s="4" t="str">
        <f t="shared" si="378"/>
        <v/>
      </c>
      <c r="CT853" s="91" t="b">
        <f t="shared" si="355"/>
        <v>0</v>
      </c>
    </row>
    <row r="854" spans="1:98" s="4" customFormat="1" x14ac:dyDescent="0.25">
      <c r="A854" s="50" t="str">
        <f t="shared" si="356"/>
        <v>...</v>
      </c>
      <c r="B854" s="50" t="str">
        <f t="shared" si="357"/>
        <v>...</v>
      </c>
      <c r="C854" s="50" t="str">
        <f t="shared" si="358"/>
        <v>.....</v>
      </c>
      <c r="D854" s="50" t="str">
        <f>IF($C854=".....","",_xlfn.IFNA(VLOOKUP($C854, Parameter!$A$4:$L$5000, 3, FALSE), ""))</f>
        <v/>
      </c>
      <c r="E854" s="50" t="str">
        <f t="shared" si="359"/>
        <v>.....</v>
      </c>
      <c r="F854" s="50" t="str">
        <f t="shared" si="360"/>
        <v>......</v>
      </c>
      <c r="G854" s="50" t="str">
        <f t="shared" si="361"/>
        <v>...</v>
      </c>
      <c r="H854" s="40">
        <f>IF(E854=".....", 0, _xlfn.IFNA(VLOOKUP($E854, Parameter2!$A$2:$C$5000, 3, FALSE), 0))</f>
        <v>0</v>
      </c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18" t="str">
        <f>IF(C854=".....","",_xlfn.IFNA(VLOOKUP($C854, Parameter!$A$4:$B$5000, 2, FALSE), "Kode belanja salah :("))</f>
        <v/>
      </c>
      <c r="X854" s="35"/>
      <c r="Y854" s="121"/>
      <c r="Z854" s="17"/>
      <c r="AA854" s="20"/>
      <c r="AB854" s="41" t="str">
        <f>IF($C854=".....","",VLOOKUP($C854, Parameter!$A$4:$L$5000, 6, FALSE))</f>
        <v/>
      </c>
      <c r="AC854" s="41" t="str">
        <f>IF($C854=".....","",VLOOKUP($C854, Parameter!$A$4:$L$5000, 7, FALSE))</f>
        <v/>
      </c>
      <c r="AD854" s="41" t="str">
        <f>IF($C854=".....","",VLOOKUP($C854, Parameter!$A$4:$L$5000, 8, FALSE))</f>
        <v/>
      </c>
      <c r="AE854" s="41" t="str">
        <f>IF($C854=".....","",VLOOKUP($C854, Parameter!$A$4:$L$5000, 9, FALSE))</f>
        <v/>
      </c>
      <c r="AF854" s="41" t="str">
        <f>IF($C854=".....","",VLOOKUP($C854, Parameter!$A$4:$L$5000, 10, FALSE))</f>
        <v/>
      </c>
      <c r="AG854" s="41" t="str">
        <f>IF($C854=".....","",VLOOKUP($C854, Parameter!$A$4:$L$5000, 11, FALSE))</f>
        <v/>
      </c>
      <c r="AH854" s="41" t="str">
        <f>IF($C854="..0.0.0.000","",_xlfn.IFNA(VLOOKUP($C854, Parameter!$A$4:$L$5000, 12, FALSE), ""))</f>
        <v/>
      </c>
      <c r="AI854" s="39"/>
      <c r="AJ854" s="39"/>
      <c r="AK854" s="39"/>
      <c r="AL854" s="39"/>
      <c r="AM854" s="39"/>
      <c r="AN854" s="39"/>
      <c r="AO854" s="39"/>
      <c r="AP854" s="41" t="str">
        <f>IF(F854="......", "", _xlfn.IFNA(VLOOKUP(F854, Parameter2!$D$2:$E$15000, 2, FALSE), "Kode aset salah :("))</f>
        <v/>
      </c>
      <c r="AQ854" s="39"/>
      <c r="AR854" s="51"/>
      <c r="AS854" s="52"/>
      <c r="AT854" s="53">
        <f t="shared" si="362"/>
        <v>0</v>
      </c>
      <c r="AU854" s="39" t="str">
        <f t="shared" si="363"/>
        <v/>
      </c>
      <c r="AV854" s="39" t="str">
        <f t="shared" si="364"/>
        <v/>
      </c>
      <c r="AW854" s="39" t="str">
        <f t="shared" si="365"/>
        <v/>
      </c>
      <c r="AX854" s="39" t="str">
        <f t="shared" si="366"/>
        <v/>
      </c>
      <c r="AY854" s="41" t="str">
        <f>IF(G854="...", "", VLOOKUP(G854, UPB!$A$3:$B$5000, 2, FALSE))</f>
        <v/>
      </c>
      <c r="AZ854" s="84"/>
      <c r="BA854" s="76"/>
      <c r="BB854" s="65"/>
      <c r="BC854" s="65"/>
      <c r="BD854" s="54"/>
      <c r="BE854" s="65"/>
      <c r="BF854" s="65"/>
      <c r="BG854" s="65"/>
      <c r="BH854" s="65"/>
      <c r="BI854" s="65"/>
      <c r="BJ854" s="65"/>
      <c r="BK854" s="65"/>
      <c r="BL854" s="65"/>
      <c r="BM854" s="65"/>
      <c r="BN854" s="70"/>
      <c r="BO854" s="65"/>
      <c r="BP854" s="65"/>
      <c r="BQ854" s="65"/>
      <c r="BR854" s="65"/>
      <c r="BS854" s="65"/>
      <c r="BT854" s="65"/>
      <c r="BU854" s="55" t="str">
        <f>IF(AND($D854 &lt;&gt; "", $D854 &lt;&gt; $E854, $F854 &lt;&gt; "x.x.x.x.x.x.x"), VLOOKUP($E854, Parameter!$E$3:$N$5000, 9, FALSE), "")</f>
        <v/>
      </c>
      <c r="BV854" s="55" t="str">
        <f>IF(AND($D854 &lt;&gt; "", $D854 &lt;&gt; $E854, $F854 &lt;&gt; "x.x.x.x.x.x.x"), VLOOKUP($E854, Parameter!$E$3:$N$5000, 10, FALSE), "")</f>
        <v/>
      </c>
      <c r="BW854" s="55" t="str">
        <f>IF(AND($D854 &lt;&gt; "", $D854 &lt;&gt; $E854, $F854 &lt;&gt; "x.x.x.x.x.x.x"), VLOOKUP($C854, Parameter!$A$4:$L$5000, 3, FALSE), "")</f>
        <v/>
      </c>
      <c r="BX854" s="55" t="str">
        <f>IF(AND($D854 &lt;&gt; "", $D854 &lt;&gt; $E854, $F854 &lt;&gt; "x.x.x.x.x.x.x"), VLOOKUP($C854, Parameter!$A$4:$L$5000, 4, FALSE), "")</f>
        <v/>
      </c>
      <c r="BY854" s="56">
        <f t="shared" si="367"/>
        <v>0</v>
      </c>
      <c r="BZ854" s="55" t="str">
        <f t="shared" si="368"/>
        <v>Intra</v>
      </c>
      <c r="CA854" s="55" t="str">
        <f>IF($BZ854="Ekstra", Parameter3!$B$2, "")</f>
        <v/>
      </c>
      <c r="CB854" s="55" t="str">
        <f>IF($BZ854="Ekstra", Parameter3!$C$2, "")</f>
        <v/>
      </c>
      <c r="CC854" s="55" t="str">
        <f>IF($BZ854="Ekstra", VLOOKUP($E854, Parameter!$E$3:$N$5000, 9, FALSE), "")</f>
        <v/>
      </c>
      <c r="CD854" s="55" t="str">
        <f>IF($BZ854="Ekstra", VLOOKUP($E854, Parameter!$E$3:$N$5000, 10, FALSE), "")</f>
        <v/>
      </c>
      <c r="CE854" s="56">
        <f t="shared" si="369"/>
        <v>0</v>
      </c>
      <c r="CF854" s="55" t="str">
        <f t="shared" si="379"/>
        <v/>
      </c>
      <c r="CG854" s="55" t="str">
        <f t="shared" si="379"/>
        <v/>
      </c>
      <c r="CH854" s="55" t="str">
        <f t="shared" si="370"/>
        <v/>
      </c>
      <c r="CI854" s="55" t="str">
        <f>IF($F854="x.x.x.x.x.x.x", VLOOKUP($C854, Parameter!$A$4:$L$5000, 4, FALSE), "")</f>
        <v/>
      </c>
      <c r="CJ854" s="56">
        <f t="shared" si="371"/>
        <v>0</v>
      </c>
      <c r="CM854" s="4" t="str">
        <f t="shared" si="372"/>
        <v>...-...-.....</v>
      </c>
      <c r="CN854" s="57">
        <f t="shared" si="373"/>
        <v>0</v>
      </c>
      <c r="CO854" s="58">
        <f t="shared" si="374"/>
        <v>0</v>
      </c>
      <c r="CP854" s="4" t="str">
        <f t="shared" si="375"/>
        <v/>
      </c>
      <c r="CQ854" s="4" t="b">
        <f t="shared" si="376"/>
        <v>0</v>
      </c>
      <c r="CR854" s="4" t="str">
        <f t="shared" si="377"/>
        <v/>
      </c>
      <c r="CS854" s="4" t="str">
        <f t="shared" si="378"/>
        <v/>
      </c>
      <c r="CT854" s="91" t="b">
        <f t="shared" si="355"/>
        <v>0</v>
      </c>
    </row>
    <row r="855" spans="1:98" s="4" customFormat="1" x14ac:dyDescent="0.25">
      <c r="A855" s="50" t="str">
        <f t="shared" si="356"/>
        <v>...</v>
      </c>
      <c r="B855" s="50" t="str">
        <f t="shared" si="357"/>
        <v>...</v>
      </c>
      <c r="C855" s="50" t="str">
        <f t="shared" si="358"/>
        <v>.....</v>
      </c>
      <c r="D855" s="50" t="str">
        <f>IF($C855=".....","",_xlfn.IFNA(VLOOKUP($C855, Parameter!$A$4:$L$5000, 3, FALSE), ""))</f>
        <v/>
      </c>
      <c r="E855" s="50" t="str">
        <f t="shared" si="359"/>
        <v>.....</v>
      </c>
      <c r="F855" s="50" t="str">
        <f t="shared" si="360"/>
        <v>......</v>
      </c>
      <c r="G855" s="50" t="str">
        <f t="shared" si="361"/>
        <v>...</v>
      </c>
      <c r="H855" s="40">
        <f>IF(E855=".....", 0, _xlfn.IFNA(VLOOKUP($E855, Parameter2!$A$2:$C$5000, 3, FALSE), 0))</f>
        <v>0</v>
      </c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18" t="str">
        <f>IF(C855=".....","",_xlfn.IFNA(VLOOKUP($C855, Parameter!$A$4:$B$5000, 2, FALSE), "Kode belanja salah :("))</f>
        <v/>
      </c>
      <c r="X855" s="35"/>
      <c r="Y855" s="121"/>
      <c r="Z855" s="17"/>
      <c r="AA855" s="20"/>
      <c r="AB855" s="41" t="str">
        <f>IF($C855=".....","",VLOOKUP($C855, Parameter!$A$4:$L$5000, 6, FALSE))</f>
        <v/>
      </c>
      <c r="AC855" s="41" t="str">
        <f>IF($C855=".....","",VLOOKUP($C855, Parameter!$A$4:$L$5000, 7, FALSE))</f>
        <v/>
      </c>
      <c r="AD855" s="41" t="str">
        <f>IF($C855=".....","",VLOOKUP($C855, Parameter!$A$4:$L$5000, 8, FALSE))</f>
        <v/>
      </c>
      <c r="AE855" s="41" t="str">
        <f>IF($C855=".....","",VLOOKUP($C855, Parameter!$A$4:$L$5000, 9, FALSE))</f>
        <v/>
      </c>
      <c r="AF855" s="41" t="str">
        <f>IF($C855=".....","",VLOOKUP($C855, Parameter!$A$4:$L$5000, 10, FALSE))</f>
        <v/>
      </c>
      <c r="AG855" s="41" t="str">
        <f>IF($C855=".....","",VLOOKUP($C855, Parameter!$A$4:$L$5000, 11, FALSE))</f>
        <v/>
      </c>
      <c r="AH855" s="41" t="str">
        <f>IF($C855="..0.0.0.000","",_xlfn.IFNA(VLOOKUP($C855, Parameter!$A$4:$L$5000, 12, FALSE), ""))</f>
        <v/>
      </c>
      <c r="AI855" s="39"/>
      <c r="AJ855" s="39"/>
      <c r="AK855" s="39"/>
      <c r="AL855" s="39"/>
      <c r="AM855" s="39"/>
      <c r="AN855" s="39"/>
      <c r="AO855" s="39"/>
      <c r="AP855" s="41" t="str">
        <f>IF(F855="......", "", _xlfn.IFNA(VLOOKUP(F855, Parameter2!$D$2:$E$15000, 2, FALSE), "Kode aset salah :("))</f>
        <v/>
      </c>
      <c r="AQ855" s="39"/>
      <c r="AR855" s="51"/>
      <c r="AS855" s="52"/>
      <c r="AT855" s="53">
        <f t="shared" si="362"/>
        <v>0</v>
      </c>
      <c r="AU855" s="39" t="str">
        <f t="shared" si="363"/>
        <v/>
      </c>
      <c r="AV855" s="39" t="str">
        <f t="shared" si="364"/>
        <v/>
      </c>
      <c r="AW855" s="39" t="str">
        <f t="shared" si="365"/>
        <v/>
      </c>
      <c r="AX855" s="39" t="str">
        <f t="shared" si="366"/>
        <v/>
      </c>
      <c r="AY855" s="41" t="str">
        <f>IF(G855="...", "", VLOOKUP(G855, UPB!$A$3:$B$5000, 2, FALSE))</f>
        <v/>
      </c>
      <c r="AZ855" s="84"/>
      <c r="BA855" s="76"/>
      <c r="BB855" s="65"/>
      <c r="BC855" s="65"/>
      <c r="BD855" s="54"/>
      <c r="BE855" s="65"/>
      <c r="BF855" s="65"/>
      <c r="BG855" s="65"/>
      <c r="BH855" s="65"/>
      <c r="BI855" s="65"/>
      <c r="BJ855" s="65"/>
      <c r="BK855" s="65"/>
      <c r="BL855" s="65"/>
      <c r="BM855" s="65"/>
      <c r="BN855" s="70"/>
      <c r="BO855" s="65"/>
      <c r="BP855" s="65"/>
      <c r="BQ855" s="65"/>
      <c r="BR855" s="65"/>
      <c r="BS855" s="65"/>
      <c r="BT855" s="65"/>
      <c r="BU855" s="55" t="str">
        <f>IF(AND($D855 &lt;&gt; "", $D855 &lt;&gt; $E855, $F855 &lt;&gt; "x.x.x.x.x.x.x"), VLOOKUP($E855, Parameter!$E$3:$N$5000, 9, FALSE), "")</f>
        <v/>
      </c>
      <c r="BV855" s="55" t="str">
        <f>IF(AND($D855 &lt;&gt; "", $D855 &lt;&gt; $E855, $F855 &lt;&gt; "x.x.x.x.x.x.x"), VLOOKUP($E855, Parameter!$E$3:$N$5000, 10, FALSE), "")</f>
        <v/>
      </c>
      <c r="BW855" s="55" t="str">
        <f>IF(AND($D855 &lt;&gt; "", $D855 &lt;&gt; $E855, $F855 &lt;&gt; "x.x.x.x.x.x.x"), VLOOKUP($C855, Parameter!$A$4:$L$5000, 3, FALSE), "")</f>
        <v/>
      </c>
      <c r="BX855" s="55" t="str">
        <f>IF(AND($D855 &lt;&gt; "", $D855 &lt;&gt; $E855, $F855 &lt;&gt; "x.x.x.x.x.x.x"), VLOOKUP($C855, Parameter!$A$4:$L$5000, 4, FALSE), "")</f>
        <v/>
      </c>
      <c r="BY855" s="56">
        <f t="shared" si="367"/>
        <v>0</v>
      </c>
      <c r="BZ855" s="55" t="str">
        <f t="shared" si="368"/>
        <v>Intra</v>
      </c>
      <c r="CA855" s="55" t="str">
        <f>IF($BZ855="Ekstra", Parameter3!$B$2, "")</f>
        <v/>
      </c>
      <c r="CB855" s="55" t="str">
        <f>IF($BZ855="Ekstra", Parameter3!$C$2, "")</f>
        <v/>
      </c>
      <c r="CC855" s="55" t="str">
        <f>IF($BZ855="Ekstra", VLOOKUP($E855, Parameter!$E$3:$N$5000, 9, FALSE), "")</f>
        <v/>
      </c>
      <c r="CD855" s="55" t="str">
        <f>IF($BZ855="Ekstra", VLOOKUP($E855, Parameter!$E$3:$N$5000, 10, FALSE), "")</f>
        <v/>
      </c>
      <c r="CE855" s="56">
        <f t="shared" si="369"/>
        <v>0</v>
      </c>
      <c r="CF855" s="55" t="str">
        <f t="shared" si="379"/>
        <v/>
      </c>
      <c r="CG855" s="55" t="str">
        <f t="shared" si="379"/>
        <v/>
      </c>
      <c r="CH855" s="55" t="str">
        <f t="shared" si="370"/>
        <v/>
      </c>
      <c r="CI855" s="55" t="str">
        <f>IF($F855="x.x.x.x.x.x.x", VLOOKUP($C855, Parameter!$A$4:$L$5000, 4, FALSE), "")</f>
        <v/>
      </c>
      <c r="CJ855" s="56">
        <f t="shared" si="371"/>
        <v>0</v>
      </c>
      <c r="CM855" s="4" t="str">
        <f t="shared" si="372"/>
        <v>...-...-.....</v>
      </c>
      <c r="CN855" s="57">
        <f t="shared" si="373"/>
        <v>0</v>
      </c>
      <c r="CO855" s="58">
        <f t="shared" si="374"/>
        <v>0</v>
      </c>
      <c r="CP855" s="4" t="str">
        <f t="shared" si="375"/>
        <v/>
      </c>
      <c r="CQ855" s="4" t="b">
        <f t="shared" si="376"/>
        <v>0</v>
      </c>
      <c r="CR855" s="4" t="str">
        <f t="shared" si="377"/>
        <v/>
      </c>
      <c r="CS855" s="4" t="str">
        <f t="shared" si="378"/>
        <v/>
      </c>
      <c r="CT855" s="91" t="b">
        <f t="shared" si="355"/>
        <v>0</v>
      </c>
    </row>
    <row r="856" spans="1:98" s="4" customFormat="1" x14ac:dyDescent="0.25">
      <c r="A856" s="50" t="str">
        <f t="shared" si="356"/>
        <v>...</v>
      </c>
      <c r="B856" s="50" t="str">
        <f t="shared" si="357"/>
        <v>...</v>
      </c>
      <c r="C856" s="50" t="str">
        <f t="shared" si="358"/>
        <v>.....</v>
      </c>
      <c r="D856" s="50" t="str">
        <f>IF($C856=".....","",_xlfn.IFNA(VLOOKUP($C856, Parameter!$A$4:$L$5000, 3, FALSE), ""))</f>
        <v/>
      </c>
      <c r="E856" s="50" t="str">
        <f t="shared" si="359"/>
        <v>.....</v>
      </c>
      <c r="F856" s="50" t="str">
        <f t="shared" si="360"/>
        <v>......</v>
      </c>
      <c r="G856" s="50" t="str">
        <f t="shared" si="361"/>
        <v>...</v>
      </c>
      <c r="H856" s="40">
        <f>IF(E856=".....", 0, _xlfn.IFNA(VLOOKUP($E856, Parameter2!$A$2:$C$5000, 3, FALSE), 0))</f>
        <v>0</v>
      </c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18" t="str">
        <f>IF(C856=".....","",_xlfn.IFNA(VLOOKUP($C856, Parameter!$A$4:$B$5000, 2, FALSE), "Kode belanja salah :("))</f>
        <v/>
      </c>
      <c r="X856" s="35"/>
      <c r="Y856" s="121"/>
      <c r="Z856" s="17"/>
      <c r="AA856" s="20"/>
      <c r="AB856" s="41" t="str">
        <f>IF($C856=".....","",VLOOKUP($C856, Parameter!$A$4:$L$5000, 6, FALSE))</f>
        <v/>
      </c>
      <c r="AC856" s="41" t="str">
        <f>IF($C856=".....","",VLOOKUP($C856, Parameter!$A$4:$L$5000, 7, FALSE))</f>
        <v/>
      </c>
      <c r="AD856" s="41" t="str">
        <f>IF($C856=".....","",VLOOKUP($C856, Parameter!$A$4:$L$5000, 8, FALSE))</f>
        <v/>
      </c>
      <c r="AE856" s="41" t="str">
        <f>IF($C856=".....","",VLOOKUP($C856, Parameter!$A$4:$L$5000, 9, FALSE))</f>
        <v/>
      </c>
      <c r="AF856" s="41" t="str">
        <f>IF($C856=".....","",VLOOKUP($C856, Parameter!$A$4:$L$5000, 10, FALSE))</f>
        <v/>
      </c>
      <c r="AG856" s="41" t="str">
        <f>IF($C856=".....","",VLOOKUP($C856, Parameter!$A$4:$L$5000, 11, FALSE))</f>
        <v/>
      </c>
      <c r="AH856" s="41" t="str">
        <f>IF($C856="..0.0.0.000","",_xlfn.IFNA(VLOOKUP($C856, Parameter!$A$4:$L$5000, 12, FALSE), ""))</f>
        <v/>
      </c>
      <c r="AI856" s="39"/>
      <c r="AJ856" s="39"/>
      <c r="AK856" s="39"/>
      <c r="AL856" s="39"/>
      <c r="AM856" s="39"/>
      <c r="AN856" s="39"/>
      <c r="AO856" s="39"/>
      <c r="AP856" s="41" t="str">
        <f>IF(F856="......", "", _xlfn.IFNA(VLOOKUP(F856, Parameter2!$D$2:$E$15000, 2, FALSE), "Kode aset salah :("))</f>
        <v/>
      </c>
      <c r="AQ856" s="39"/>
      <c r="AR856" s="51"/>
      <c r="AS856" s="52"/>
      <c r="AT856" s="53">
        <f t="shared" si="362"/>
        <v>0</v>
      </c>
      <c r="AU856" s="39" t="str">
        <f t="shared" si="363"/>
        <v/>
      </c>
      <c r="AV856" s="39" t="str">
        <f t="shared" si="364"/>
        <v/>
      </c>
      <c r="AW856" s="39" t="str">
        <f t="shared" si="365"/>
        <v/>
      </c>
      <c r="AX856" s="39" t="str">
        <f t="shared" si="366"/>
        <v/>
      </c>
      <c r="AY856" s="41" t="str">
        <f>IF(G856="...", "", VLOOKUP(G856, UPB!$A$3:$B$5000, 2, FALSE))</f>
        <v/>
      </c>
      <c r="AZ856" s="84"/>
      <c r="BA856" s="76"/>
      <c r="BB856" s="65"/>
      <c r="BC856" s="65"/>
      <c r="BD856" s="54"/>
      <c r="BE856" s="65"/>
      <c r="BF856" s="65"/>
      <c r="BG856" s="65"/>
      <c r="BH856" s="65"/>
      <c r="BI856" s="65"/>
      <c r="BJ856" s="65"/>
      <c r="BK856" s="65"/>
      <c r="BL856" s="65"/>
      <c r="BM856" s="65"/>
      <c r="BN856" s="70"/>
      <c r="BO856" s="65"/>
      <c r="BP856" s="65"/>
      <c r="BQ856" s="65"/>
      <c r="BR856" s="65"/>
      <c r="BS856" s="65"/>
      <c r="BT856" s="65"/>
      <c r="BU856" s="55" t="str">
        <f>IF(AND($D856 &lt;&gt; "", $D856 &lt;&gt; $E856, $F856 &lt;&gt; "x.x.x.x.x.x.x"), VLOOKUP($E856, Parameter!$E$3:$N$5000, 9, FALSE), "")</f>
        <v/>
      </c>
      <c r="BV856" s="55" t="str">
        <f>IF(AND($D856 &lt;&gt; "", $D856 &lt;&gt; $E856, $F856 &lt;&gt; "x.x.x.x.x.x.x"), VLOOKUP($E856, Parameter!$E$3:$N$5000, 10, FALSE), "")</f>
        <v/>
      </c>
      <c r="BW856" s="55" t="str">
        <f>IF(AND($D856 &lt;&gt; "", $D856 &lt;&gt; $E856, $F856 &lt;&gt; "x.x.x.x.x.x.x"), VLOOKUP($C856, Parameter!$A$4:$L$5000, 3, FALSE), "")</f>
        <v/>
      </c>
      <c r="BX856" s="55" t="str">
        <f>IF(AND($D856 &lt;&gt; "", $D856 &lt;&gt; $E856, $F856 &lt;&gt; "x.x.x.x.x.x.x"), VLOOKUP($C856, Parameter!$A$4:$L$5000, 4, FALSE), "")</f>
        <v/>
      </c>
      <c r="BY856" s="56">
        <f t="shared" si="367"/>
        <v>0</v>
      </c>
      <c r="BZ856" s="55" t="str">
        <f t="shared" si="368"/>
        <v>Intra</v>
      </c>
      <c r="CA856" s="55" t="str">
        <f>IF($BZ856="Ekstra", Parameter3!$B$2, "")</f>
        <v/>
      </c>
      <c r="CB856" s="55" t="str">
        <f>IF($BZ856="Ekstra", Parameter3!$C$2, "")</f>
        <v/>
      </c>
      <c r="CC856" s="55" t="str">
        <f>IF($BZ856="Ekstra", VLOOKUP($E856, Parameter!$E$3:$N$5000, 9, FALSE), "")</f>
        <v/>
      </c>
      <c r="CD856" s="55" t="str">
        <f>IF($BZ856="Ekstra", VLOOKUP($E856, Parameter!$E$3:$N$5000, 10, FALSE), "")</f>
        <v/>
      </c>
      <c r="CE856" s="56">
        <f t="shared" si="369"/>
        <v>0</v>
      </c>
      <c r="CF856" s="55" t="str">
        <f t="shared" si="379"/>
        <v/>
      </c>
      <c r="CG856" s="55" t="str">
        <f t="shared" si="379"/>
        <v/>
      </c>
      <c r="CH856" s="55" t="str">
        <f t="shared" si="370"/>
        <v/>
      </c>
      <c r="CI856" s="55" t="str">
        <f>IF($F856="x.x.x.x.x.x.x", VLOOKUP($C856, Parameter!$A$4:$L$5000, 4, FALSE), "")</f>
        <v/>
      </c>
      <c r="CJ856" s="56">
        <f t="shared" si="371"/>
        <v>0</v>
      </c>
      <c r="CM856" s="4" t="str">
        <f t="shared" si="372"/>
        <v>...-...-.....</v>
      </c>
      <c r="CN856" s="57">
        <f t="shared" si="373"/>
        <v>0</v>
      </c>
      <c r="CO856" s="58">
        <f t="shared" si="374"/>
        <v>0</v>
      </c>
      <c r="CP856" s="4" t="str">
        <f t="shared" si="375"/>
        <v/>
      </c>
      <c r="CQ856" s="4" t="b">
        <f t="shared" si="376"/>
        <v>0</v>
      </c>
      <c r="CR856" s="4" t="str">
        <f t="shared" si="377"/>
        <v/>
      </c>
      <c r="CS856" s="4" t="str">
        <f t="shared" si="378"/>
        <v/>
      </c>
      <c r="CT856" s="91" t="b">
        <f t="shared" si="355"/>
        <v>0</v>
      </c>
    </row>
    <row r="857" spans="1:98" s="4" customFormat="1" x14ac:dyDescent="0.25">
      <c r="A857" s="50" t="str">
        <f t="shared" si="356"/>
        <v>...</v>
      </c>
      <c r="B857" s="50" t="str">
        <f t="shared" si="357"/>
        <v>...</v>
      </c>
      <c r="C857" s="50" t="str">
        <f t="shared" si="358"/>
        <v>.....</v>
      </c>
      <c r="D857" s="50" t="str">
        <f>IF($C857=".....","",_xlfn.IFNA(VLOOKUP($C857, Parameter!$A$4:$L$5000, 3, FALSE), ""))</f>
        <v/>
      </c>
      <c r="E857" s="50" t="str">
        <f t="shared" si="359"/>
        <v>.....</v>
      </c>
      <c r="F857" s="50" t="str">
        <f t="shared" si="360"/>
        <v>......</v>
      </c>
      <c r="G857" s="50" t="str">
        <f t="shared" si="361"/>
        <v>...</v>
      </c>
      <c r="H857" s="40">
        <f>IF(E857=".....", 0, _xlfn.IFNA(VLOOKUP($E857, Parameter2!$A$2:$C$5000, 3, FALSE), 0))</f>
        <v>0</v>
      </c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18" t="str">
        <f>IF(C857=".....","",_xlfn.IFNA(VLOOKUP($C857, Parameter!$A$4:$B$5000, 2, FALSE), "Kode belanja salah :("))</f>
        <v/>
      </c>
      <c r="X857" s="35"/>
      <c r="Y857" s="121"/>
      <c r="Z857" s="17"/>
      <c r="AA857" s="20"/>
      <c r="AB857" s="41" t="str">
        <f>IF($C857=".....","",VLOOKUP($C857, Parameter!$A$4:$L$5000, 6, FALSE))</f>
        <v/>
      </c>
      <c r="AC857" s="41" t="str">
        <f>IF($C857=".....","",VLOOKUP($C857, Parameter!$A$4:$L$5000, 7, FALSE))</f>
        <v/>
      </c>
      <c r="AD857" s="41" t="str">
        <f>IF($C857=".....","",VLOOKUP($C857, Parameter!$A$4:$L$5000, 8, FALSE))</f>
        <v/>
      </c>
      <c r="AE857" s="41" t="str">
        <f>IF($C857=".....","",VLOOKUP($C857, Parameter!$A$4:$L$5000, 9, FALSE))</f>
        <v/>
      </c>
      <c r="AF857" s="41" t="str">
        <f>IF($C857=".....","",VLOOKUP($C857, Parameter!$A$4:$L$5000, 10, FALSE))</f>
        <v/>
      </c>
      <c r="AG857" s="41" t="str">
        <f>IF($C857=".....","",VLOOKUP($C857, Parameter!$A$4:$L$5000, 11, FALSE))</f>
        <v/>
      </c>
      <c r="AH857" s="41" t="str">
        <f>IF($C857="..0.0.0.000","",_xlfn.IFNA(VLOOKUP($C857, Parameter!$A$4:$L$5000, 12, FALSE), ""))</f>
        <v/>
      </c>
      <c r="AI857" s="39"/>
      <c r="AJ857" s="39"/>
      <c r="AK857" s="39"/>
      <c r="AL857" s="39"/>
      <c r="AM857" s="39"/>
      <c r="AN857" s="39"/>
      <c r="AO857" s="39"/>
      <c r="AP857" s="41" t="str">
        <f>IF(F857="......", "", _xlfn.IFNA(VLOOKUP(F857, Parameter2!$D$2:$E$15000, 2, FALSE), "Kode aset salah :("))</f>
        <v/>
      </c>
      <c r="AQ857" s="39"/>
      <c r="AR857" s="51"/>
      <c r="AS857" s="52"/>
      <c r="AT857" s="53">
        <f t="shared" si="362"/>
        <v>0</v>
      </c>
      <c r="AU857" s="39" t="str">
        <f t="shared" si="363"/>
        <v/>
      </c>
      <c r="AV857" s="39" t="str">
        <f t="shared" si="364"/>
        <v/>
      </c>
      <c r="AW857" s="39" t="str">
        <f t="shared" si="365"/>
        <v/>
      </c>
      <c r="AX857" s="39" t="str">
        <f t="shared" si="366"/>
        <v/>
      </c>
      <c r="AY857" s="41" t="str">
        <f>IF(G857="...", "", VLOOKUP(G857, UPB!$A$3:$B$5000, 2, FALSE))</f>
        <v/>
      </c>
      <c r="AZ857" s="84"/>
      <c r="BA857" s="76"/>
      <c r="BB857" s="65"/>
      <c r="BC857" s="65"/>
      <c r="BD857" s="54"/>
      <c r="BE857" s="65"/>
      <c r="BF857" s="65"/>
      <c r="BG857" s="65"/>
      <c r="BH857" s="65"/>
      <c r="BI857" s="65"/>
      <c r="BJ857" s="65"/>
      <c r="BK857" s="65"/>
      <c r="BL857" s="65"/>
      <c r="BM857" s="65"/>
      <c r="BN857" s="70"/>
      <c r="BO857" s="65"/>
      <c r="BP857" s="65"/>
      <c r="BQ857" s="65"/>
      <c r="BR857" s="65"/>
      <c r="BS857" s="65"/>
      <c r="BT857" s="65"/>
      <c r="BU857" s="55" t="str">
        <f>IF(AND($D857 &lt;&gt; "", $D857 &lt;&gt; $E857, $F857 &lt;&gt; "x.x.x.x.x.x.x"), VLOOKUP($E857, Parameter!$E$3:$N$5000, 9, FALSE), "")</f>
        <v/>
      </c>
      <c r="BV857" s="55" t="str">
        <f>IF(AND($D857 &lt;&gt; "", $D857 &lt;&gt; $E857, $F857 &lt;&gt; "x.x.x.x.x.x.x"), VLOOKUP($E857, Parameter!$E$3:$N$5000, 10, FALSE), "")</f>
        <v/>
      </c>
      <c r="BW857" s="55" t="str">
        <f>IF(AND($D857 &lt;&gt; "", $D857 &lt;&gt; $E857, $F857 &lt;&gt; "x.x.x.x.x.x.x"), VLOOKUP($C857, Parameter!$A$4:$L$5000, 3, FALSE), "")</f>
        <v/>
      </c>
      <c r="BX857" s="55" t="str">
        <f>IF(AND($D857 &lt;&gt; "", $D857 &lt;&gt; $E857, $F857 &lt;&gt; "x.x.x.x.x.x.x"), VLOOKUP($C857, Parameter!$A$4:$L$5000, 4, FALSE), "")</f>
        <v/>
      </c>
      <c r="BY857" s="56">
        <f t="shared" si="367"/>
        <v>0</v>
      </c>
      <c r="BZ857" s="55" t="str">
        <f t="shared" si="368"/>
        <v>Intra</v>
      </c>
      <c r="CA857" s="55" t="str">
        <f>IF($BZ857="Ekstra", Parameter3!$B$2, "")</f>
        <v/>
      </c>
      <c r="CB857" s="55" t="str">
        <f>IF($BZ857="Ekstra", Parameter3!$C$2, "")</f>
        <v/>
      </c>
      <c r="CC857" s="55" t="str">
        <f>IF($BZ857="Ekstra", VLOOKUP($E857, Parameter!$E$3:$N$5000, 9, FALSE), "")</f>
        <v/>
      </c>
      <c r="CD857" s="55" t="str">
        <f>IF($BZ857="Ekstra", VLOOKUP($E857, Parameter!$E$3:$N$5000, 10, FALSE), "")</f>
        <v/>
      </c>
      <c r="CE857" s="56">
        <f t="shared" si="369"/>
        <v>0</v>
      </c>
      <c r="CF857" s="55" t="str">
        <f t="shared" si="379"/>
        <v/>
      </c>
      <c r="CG857" s="55" t="str">
        <f t="shared" si="379"/>
        <v/>
      </c>
      <c r="CH857" s="55" t="str">
        <f t="shared" si="370"/>
        <v/>
      </c>
      <c r="CI857" s="55" t="str">
        <f>IF($F857="x.x.x.x.x.x.x", VLOOKUP($C857, Parameter!$A$4:$L$5000, 4, FALSE), "")</f>
        <v/>
      </c>
      <c r="CJ857" s="56">
        <f t="shared" si="371"/>
        <v>0</v>
      </c>
      <c r="CM857" s="4" t="str">
        <f t="shared" si="372"/>
        <v>...-...-.....</v>
      </c>
      <c r="CN857" s="57">
        <f t="shared" si="373"/>
        <v>0</v>
      </c>
      <c r="CO857" s="58">
        <f t="shared" si="374"/>
        <v>0</v>
      </c>
      <c r="CP857" s="4" t="str">
        <f t="shared" si="375"/>
        <v/>
      </c>
      <c r="CQ857" s="4" t="b">
        <f t="shared" si="376"/>
        <v>0</v>
      </c>
      <c r="CR857" s="4" t="str">
        <f t="shared" si="377"/>
        <v/>
      </c>
      <c r="CS857" s="4" t="str">
        <f t="shared" si="378"/>
        <v/>
      </c>
      <c r="CT857" s="91" t="b">
        <f t="shared" si="355"/>
        <v>0</v>
      </c>
    </row>
    <row r="858" spans="1:98" s="4" customFormat="1" x14ac:dyDescent="0.25">
      <c r="A858" s="50" t="str">
        <f t="shared" si="356"/>
        <v>...</v>
      </c>
      <c r="B858" s="50" t="str">
        <f t="shared" si="357"/>
        <v>...</v>
      </c>
      <c r="C858" s="50" t="str">
        <f t="shared" si="358"/>
        <v>.....</v>
      </c>
      <c r="D858" s="50" t="str">
        <f>IF($C858=".....","",_xlfn.IFNA(VLOOKUP($C858, Parameter!$A$4:$L$5000, 3, FALSE), ""))</f>
        <v/>
      </c>
      <c r="E858" s="50" t="str">
        <f t="shared" si="359"/>
        <v>.....</v>
      </c>
      <c r="F858" s="50" t="str">
        <f t="shared" si="360"/>
        <v>......</v>
      </c>
      <c r="G858" s="50" t="str">
        <f t="shared" si="361"/>
        <v>...</v>
      </c>
      <c r="H858" s="40">
        <f>IF(E858=".....", 0, _xlfn.IFNA(VLOOKUP($E858, Parameter2!$A$2:$C$5000, 3, FALSE), 0))</f>
        <v>0</v>
      </c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18" t="str">
        <f>IF(C858=".....","",_xlfn.IFNA(VLOOKUP($C858, Parameter!$A$4:$B$5000, 2, FALSE), "Kode belanja salah :("))</f>
        <v/>
      </c>
      <c r="X858" s="35"/>
      <c r="Y858" s="121"/>
      <c r="Z858" s="17"/>
      <c r="AA858" s="20"/>
      <c r="AB858" s="41" t="str">
        <f>IF($C858=".....","",VLOOKUP($C858, Parameter!$A$4:$L$5000, 6, FALSE))</f>
        <v/>
      </c>
      <c r="AC858" s="41" t="str">
        <f>IF($C858=".....","",VLOOKUP($C858, Parameter!$A$4:$L$5000, 7, FALSE))</f>
        <v/>
      </c>
      <c r="AD858" s="41" t="str">
        <f>IF($C858=".....","",VLOOKUP($C858, Parameter!$A$4:$L$5000, 8, FALSE))</f>
        <v/>
      </c>
      <c r="AE858" s="41" t="str">
        <f>IF($C858=".....","",VLOOKUP($C858, Parameter!$A$4:$L$5000, 9, FALSE))</f>
        <v/>
      </c>
      <c r="AF858" s="41" t="str">
        <f>IF($C858=".....","",VLOOKUP($C858, Parameter!$A$4:$L$5000, 10, FALSE))</f>
        <v/>
      </c>
      <c r="AG858" s="41" t="str">
        <f>IF($C858=".....","",VLOOKUP($C858, Parameter!$A$4:$L$5000, 11, FALSE))</f>
        <v/>
      </c>
      <c r="AH858" s="41" t="str">
        <f>IF($C858="..0.0.0.000","",_xlfn.IFNA(VLOOKUP($C858, Parameter!$A$4:$L$5000, 12, FALSE), ""))</f>
        <v/>
      </c>
      <c r="AI858" s="39"/>
      <c r="AJ858" s="39"/>
      <c r="AK858" s="39"/>
      <c r="AL858" s="39"/>
      <c r="AM858" s="39"/>
      <c r="AN858" s="39"/>
      <c r="AO858" s="39"/>
      <c r="AP858" s="41" t="str">
        <f>IF(F858="......", "", _xlfn.IFNA(VLOOKUP(F858, Parameter2!$D$2:$E$15000, 2, FALSE), "Kode aset salah :("))</f>
        <v/>
      </c>
      <c r="AQ858" s="39"/>
      <c r="AR858" s="51"/>
      <c r="AS858" s="52"/>
      <c r="AT858" s="53">
        <f t="shared" si="362"/>
        <v>0</v>
      </c>
      <c r="AU858" s="39" t="str">
        <f t="shared" si="363"/>
        <v/>
      </c>
      <c r="AV858" s="39" t="str">
        <f t="shared" si="364"/>
        <v/>
      </c>
      <c r="AW858" s="39" t="str">
        <f t="shared" si="365"/>
        <v/>
      </c>
      <c r="AX858" s="39" t="str">
        <f t="shared" si="366"/>
        <v/>
      </c>
      <c r="AY858" s="41" t="str">
        <f>IF(G858="...", "", VLOOKUP(G858, UPB!$A$3:$B$5000, 2, FALSE))</f>
        <v/>
      </c>
      <c r="AZ858" s="84"/>
      <c r="BA858" s="76"/>
      <c r="BB858" s="65"/>
      <c r="BC858" s="65"/>
      <c r="BD858" s="54"/>
      <c r="BE858" s="65"/>
      <c r="BF858" s="65"/>
      <c r="BG858" s="65"/>
      <c r="BH858" s="65"/>
      <c r="BI858" s="65"/>
      <c r="BJ858" s="65"/>
      <c r="BK858" s="65"/>
      <c r="BL858" s="65"/>
      <c r="BM858" s="65"/>
      <c r="BN858" s="70"/>
      <c r="BO858" s="65"/>
      <c r="BP858" s="65"/>
      <c r="BQ858" s="65"/>
      <c r="BR858" s="65"/>
      <c r="BS858" s="65"/>
      <c r="BT858" s="65"/>
      <c r="BU858" s="55" t="str">
        <f>IF(AND($D858 &lt;&gt; "", $D858 &lt;&gt; $E858, $F858 &lt;&gt; "x.x.x.x.x.x.x"), VLOOKUP($E858, Parameter!$E$3:$N$5000, 9, FALSE), "")</f>
        <v/>
      </c>
      <c r="BV858" s="55" t="str">
        <f>IF(AND($D858 &lt;&gt; "", $D858 &lt;&gt; $E858, $F858 &lt;&gt; "x.x.x.x.x.x.x"), VLOOKUP($E858, Parameter!$E$3:$N$5000, 10, FALSE), "")</f>
        <v/>
      </c>
      <c r="BW858" s="55" t="str">
        <f>IF(AND($D858 &lt;&gt; "", $D858 &lt;&gt; $E858, $F858 &lt;&gt; "x.x.x.x.x.x.x"), VLOOKUP($C858, Parameter!$A$4:$L$5000, 3, FALSE), "")</f>
        <v/>
      </c>
      <c r="BX858" s="55" t="str">
        <f>IF(AND($D858 &lt;&gt; "", $D858 &lt;&gt; $E858, $F858 &lt;&gt; "x.x.x.x.x.x.x"), VLOOKUP($C858, Parameter!$A$4:$L$5000, 4, FALSE), "")</f>
        <v/>
      </c>
      <c r="BY858" s="56">
        <f t="shared" si="367"/>
        <v>0</v>
      </c>
      <c r="BZ858" s="55" t="str">
        <f t="shared" si="368"/>
        <v>Intra</v>
      </c>
      <c r="CA858" s="55" t="str">
        <f>IF($BZ858="Ekstra", Parameter3!$B$2, "")</f>
        <v/>
      </c>
      <c r="CB858" s="55" t="str">
        <f>IF($BZ858="Ekstra", Parameter3!$C$2, "")</f>
        <v/>
      </c>
      <c r="CC858" s="55" t="str">
        <f>IF($BZ858="Ekstra", VLOOKUP($E858, Parameter!$E$3:$N$5000, 9, FALSE), "")</f>
        <v/>
      </c>
      <c r="CD858" s="55" t="str">
        <f>IF($BZ858="Ekstra", VLOOKUP($E858, Parameter!$E$3:$N$5000, 10, FALSE), "")</f>
        <v/>
      </c>
      <c r="CE858" s="56">
        <f t="shared" si="369"/>
        <v>0</v>
      </c>
      <c r="CF858" s="55" t="str">
        <f t="shared" si="379"/>
        <v/>
      </c>
      <c r="CG858" s="55" t="str">
        <f t="shared" si="379"/>
        <v/>
      </c>
      <c r="CH858" s="55" t="str">
        <f t="shared" si="370"/>
        <v/>
      </c>
      <c r="CI858" s="55" t="str">
        <f>IF($F858="x.x.x.x.x.x.x", VLOOKUP($C858, Parameter!$A$4:$L$5000, 4, FALSE), "")</f>
        <v/>
      </c>
      <c r="CJ858" s="56">
        <f t="shared" si="371"/>
        <v>0</v>
      </c>
      <c r="CM858" s="4" t="str">
        <f t="shared" si="372"/>
        <v>...-...-.....</v>
      </c>
      <c r="CN858" s="57">
        <f t="shared" si="373"/>
        <v>0</v>
      </c>
      <c r="CO858" s="58">
        <f t="shared" si="374"/>
        <v>0</v>
      </c>
      <c r="CP858" s="4" t="str">
        <f t="shared" si="375"/>
        <v/>
      </c>
      <c r="CQ858" s="4" t="b">
        <f t="shared" si="376"/>
        <v>0</v>
      </c>
      <c r="CR858" s="4" t="str">
        <f t="shared" si="377"/>
        <v/>
      </c>
      <c r="CS858" s="4" t="str">
        <f t="shared" si="378"/>
        <v/>
      </c>
      <c r="CT858" s="91" t="b">
        <f t="shared" si="355"/>
        <v>0</v>
      </c>
    </row>
    <row r="859" spans="1:98" s="4" customFormat="1" x14ac:dyDescent="0.25">
      <c r="A859" s="50" t="str">
        <f t="shared" si="356"/>
        <v>...</v>
      </c>
      <c r="B859" s="50" t="str">
        <f t="shared" si="357"/>
        <v>...</v>
      </c>
      <c r="C859" s="50" t="str">
        <f t="shared" si="358"/>
        <v>.....</v>
      </c>
      <c r="D859" s="50" t="str">
        <f>IF($C859=".....","",_xlfn.IFNA(VLOOKUP($C859, Parameter!$A$4:$L$5000, 3, FALSE), ""))</f>
        <v/>
      </c>
      <c r="E859" s="50" t="str">
        <f t="shared" si="359"/>
        <v>.....</v>
      </c>
      <c r="F859" s="50" t="str">
        <f t="shared" si="360"/>
        <v>......</v>
      </c>
      <c r="G859" s="50" t="str">
        <f t="shared" si="361"/>
        <v>...</v>
      </c>
      <c r="H859" s="40">
        <f>IF(E859=".....", 0, _xlfn.IFNA(VLOOKUP($E859, Parameter2!$A$2:$C$5000, 3, FALSE), 0))</f>
        <v>0</v>
      </c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18" t="str">
        <f>IF(C859=".....","",_xlfn.IFNA(VLOOKUP($C859, Parameter!$A$4:$B$5000, 2, FALSE), "Kode belanja salah :("))</f>
        <v/>
      </c>
      <c r="X859" s="35"/>
      <c r="Y859" s="121"/>
      <c r="Z859" s="17"/>
      <c r="AA859" s="20"/>
      <c r="AB859" s="41" t="str">
        <f>IF($C859=".....","",VLOOKUP($C859, Parameter!$A$4:$L$5000, 6, FALSE))</f>
        <v/>
      </c>
      <c r="AC859" s="41" t="str">
        <f>IF($C859=".....","",VLOOKUP($C859, Parameter!$A$4:$L$5000, 7, FALSE))</f>
        <v/>
      </c>
      <c r="AD859" s="41" t="str">
        <f>IF($C859=".....","",VLOOKUP($C859, Parameter!$A$4:$L$5000, 8, FALSE))</f>
        <v/>
      </c>
      <c r="AE859" s="41" t="str">
        <f>IF($C859=".....","",VLOOKUP($C859, Parameter!$A$4:$L$5000, 9, FALSE))</f>
        <v/>
      </c>
      <c r="AF859" s="41" t="str">
        <f>IF($C859=".....","",VLOOKUP($C859, Parameter!$A$4:$L$5000, 10, FALSE))</f>
        <v/>
      </c>
      <c r="AG859" s="41" t="str">
        <f>IF($C859=".....","",VLOOKUP($C859, Parameter!$A$4:$L$5000, 11, FALSE))</f>
        <v/>
      </c>
      <c r="AH859" s="41" t="str">
        <f>IF($C859="..0.0.0.000","",_xlfn.IFNA(VLOOKUP($C859, Parameter!$A$4:$L$5000, 12, FALSE), ""))</f>
        <v/>
      </c>
      <c r="AI859" s="39"/>
      <c r="AJ859" s="39"/>
      <c r="AK859" s="39"/>
      <c r="AL859" s="39"/>
      <c r="AM859" s="39"/>
      <c r="AN859" s="39"/>
      <c r="AO859" s="39"/>
      <c r="AP859" s="41" t="str">
        <f>IF(F859="......", "", _xlfn.IFNA(VLOOKUP(F859, Parameter2!$D$2:$E$15000, 2, FALSE), "Kode aset salah :("))</f>
        <v/>
      </c>
      <c r="AQ859" s="39"/>
      <c r="AR859" s="51"/>
      <c r="AS859" s="52"/>
      <c r="AT859" s="53">
        <f t="shared" si="362"/>
        <v>0</v>
      </c>
      <c r="AU859" s="39" t="str">
        <f t="shared" si="363"/>
        <v/>
      </c>
      <c r="AV859" s="39" t="str">
        <f t="shared" si="364"/>
        <v/>
      </c>
      <c r="AW859" s="39" t="str">
        <f t="shared" si="365"/>
        <v/>
      </c>
      <c r="AX859" s="39" t="str">
        <f t="shared" si="366"/>
        <v/>
      </c>
      <c r="AY859" s="41" t="str">
        <f>IF(G859="...", "", VLOOKUP(G859, UPB!$A$3:$B$5000, 2, FALSE))</f>
        <v/>
      </c>
      <c r="AZ859" s="84"/>
      <c r="BA859" s="76"/>
      <c r="BB859" s="65"/>
      <c r="BC859" s="65"/>
      <c r="BD859" s="54"/>
      <c r="BE859" s="65"/>
      <c r="BF859" s="65"/>
      <c r="BG859" s="65"/>
      <c r="BH859" s="65"/>
      <c r="BI859" s="65"/>
      <c r="BJ859" s="65"/>
      <c r="BK859" s="65"/>
      <c r="BL859" s="65"/>
      <c r="BM859" s="65"/>
      <c r="BN859" s="70"/>
      <c r="BO859" s="65"/>
      <c r="BP859" s="65"/>
      <c r="BQ859" s="65"/>
      <c r="BR859" s="65"/>
      <c r="BS859" s="65"/>
      <c r="BT859" s="65"/>
      <c r="BU859" s="55" t="str">
        <f>IF(AND($D859 &lt;&gt; "", $D859 &lt;&gt; $E859, $F859 &lt;&gt; "x.x.x.x.x.x.x"), VLOOKUP($E859, Parameter!$E$3:$N$5000, 9, FALSE), "")</f>
        <v/>
      </c>
      <c r="BV859" s="55" t="str">
        <f>IF(AND($D859 &lt;&gt; "", $D859 &lt;&gt; $E859, $F859 &lt;&gt; "x.x.x.x.x.x.x"), VLOOKUP($E859, Parameter!$E$3:$N$5000, 10, FALSE), "")</f>
        <v/>
      </c>
      <c r="BW859" s="55" t="str">
        <f>IF(AND($D859 &lt;&gt; "", $D859 &lt;&gt; $E859, $F859 &lt;&gt; "x.x.x.x.x.x.x"), VLOOKUP($C859, Parameter!$A$4:$L$5000, 3, FALSE), "")</f>
        <v/>
      </c>
      <c r="BX859" s="55" t="str">
        <f>IF(AND($D859 &lt;&gt; "", $D859 &lt;&gt; $E859, $F859 &lt;&gt; "x.x.x.x.x.x.x"), VLOOKUP($C859, Parameter!$A$4:$L$5000, 4, FALSE), "")</f>
        <v/>
      </c>
      <c r="BY859" s="56">
        <f t="shared" si="367"/>
        <v>0</v>
      </c>
      <c r="BZ859" s="55" t="str">
        <f t="shared" si="368"/>
        <v>Intra</v>
      </c>
      <c r="CA859" s="55" t="str">
        <f>IF($BZ859="Ekstra", Parameter3!$B$2, "")</f>
        <v/>
      </c>
      <c r="CB859" s="55" t="str">
        <f>IF($BZ859="Ekstra", Parameter3!$C$2, "")</f>
        <v/>
      </c>
      <c r="CC859" s="55" t="str">
        <f>IF($BZ859="Ekstra", VLOOKUP($E859, Parameter!$E$3:$N$5000, 9, FALSE), "")</f>
        <v/>
      </c>
      <c r="CD859" s="55" t="str">
        <f>IF($BZ859="Ekstra", VLOOKUP($E859, Parameter!$E$3:$N$5000, 10, FALSE), "")</f>
        <v/>
      </c>
      <c r="CE859" s="56">
        <f t="shared" si="369"/>
        <v>0</v>
      </c>
      <c r="CF859" s="55" t="str">
        <f t="shared" si="379"/>
        <v/>
      </c>
      <c r="CG859" s="55" t="str">
        <f t="shared" si="379"/>
        <v/>
      </c>
      <c r="CH859" s="55" t="str">
        <f t="shared" si="370"/>
        <v/>
      </c>
      <c r="CI859" s="55" t="str">
        <f>IF($F859="x.x.x.x.x.x.x", VLOOKUP($C859, Parameter!$A$4:$L$5000, 4, FALSE), "")</f>
        <v/>
      </c>
      <c r="CJ859" s="56">
        <f t="shared" si="371"/>
        <v>0</v>
      </c>
      <c r="CM859" s="4" t="str">
        <f t="shared" si="372"/>
        <v>...-...-.....</v>
      </c>
      <c r="CN859" s="57">
        <f t="shared" si="373"/>
        <v>0</v>
      </c>
      <c r="CO859" s="58">
        <f t="shared" si="374"/>
        <v>0</v>
      </c>
      <c r="CP859" s="4" t="str">
        <f t="shared" si="375"/>
        <v/>
      </c>
      <c r="CQ859" s="4" t="b">
        <f t="shared" si="376"/>
        <v>0</v>
      </c>
      <c r="CR859" s="4" t="str">
        <f t="shared" si="377"/>
        <v/>
      </c>
      <c r="CS859" s="4" t="str">
        <f t="shared" si="378"/>
        <v/>
      </c>
      <c r="CT859" s="91" t="b">
        <f t="shared" si="355"/>
        <v>0</v>
      </c>
    </row>
    <row r="860" spans="1:98" s="4" customFormat="1" x14ac:dyDescent="0.25">
      <c r="A860" s="50" t="str">
        <f t="shared" si="356"/>
        <v>...</v>
      </c>
      <c r="B860" s="50" t="str">
        <f t="shared" si="357"/>
        <v>...</v>
      </c>
      <c r="C860" s="50" t="str">
        <f t="shared" si="358"/>
        <v>.....</v>
      </c>
      <c r="D860" s="50" t="str">
        <f>IF($C860=".....","",_xlfn.IFNA(VLOOKUP($C860, Parameter!$A$4:$L$5000, 3, FALSE), ""))</f>
        <v/>
      </c>
      <c r="E860" s="50" t="str">
        <f t="shared" si="359"/>
        <v>.....</v>
      </c>
      <c r="F860" s="50" t="str">
        <f t="shared" si="360"/>
        <v>......</v>
      </c>
      <c r="G860" s="50" t="str">
        <f t="shared" si="361"/>
        <v>...</v>
      </c>
      <c r="H860" s="40">
        <f>IF(E860=".....", 0, _xlfn.IFNA(VLOOKUP($E860, Parameter2!$A$2:$C$5000, 3, FALSE), 0))</f>
        <v>0</v>
      </c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18" t="str">
        <f>IF(C860=".....","",_xlfn.IFNA(VLOOKUP($C860, Parameter!$A$4:$B$5000, 2, FALSE), "Kode belanja salah :("))</f>
        <v/>
      </c>
      <c r="X860" s="35"/>
      <c r="Y860" s="121"/>
      <c r="Z860" s="17"/>
      <c r="AA860" s="20"/>
      <c r="AB860" s="41" t="str">
        <f>IF($C860=".....","",VLOOKUP($C860, Parameter!$A$4:$L$5000, 6, FALSE))</f>
        <v/>
      </c>
      <c r="AC860" s="41" t="str">
        <f>IF($C860=".....","",VLOOKUP($C860, Parameter!$A$4:$L$5000, 7, FALSE))</f>
        <v/>
      </c>
      <c r="AD860" s="41" t="str">
        <f>IF($C860=".....","",VLOOKUP($C860, Parameter!$A$4:$L$5000, 8, FALSE))</f>
        <v/>
      </c>
      <c r="AE860" s="41" t="str">
        <f>IF($C860=".....","",VLOOKUP($C860, Parameter!$A$4:$L$5000, 9, FALSE))</f>
        <v/>
      </c>
      <c r="AF860" s="41" t="str">
        <f>IF($C860=".....","",VLOOKUP($C860, Parameter!$A$4:$L$5000, 10, FALSE))</f>
        <v/>
      </c>
      <c r="AG860" s="41" t="str">
        <f>IF($C860=".....","",VLOOKUP($C860, Parameter!$A$4:$L$5000, 11, FALSE))</f>
        <v/>
      </c>
      <c r="AH860" s="41" t="str">
        <f>IF($C860="..0.0.0.000","",_xlfn.IFNA(VLOOKUP($C860, Parameter!$A$4:$L$5000, 12, FALSE), ""))</f>
        <v/>
      </c>
      <c r="AI860" s="39"/>
      <c r="AJ860" s="39"/>
      <c r="AK860" s="39"/>
      <c r="AL860" s="39"/>
      <c r="AM860" s="39"/>
      <c r="AN860" s="39"/>
      <c r="AO860" s="39"/>
      <c r="AP860" s="41" t="str">
        <f>IF(F860="......", "", _xlfn.IFNA(VLOOKUP(F860, Parameter2!$D$2:$E$15000, 2, FALSE), "Kode aset salah :("))</f>
        <v/>
      </c>
      <c r="AQ860" s="39"/>
      <c r="AR860" s="51"/>
      <c r="AS860" s="52"/>
      <c r="AT860" s="53">
        <f t="shared" si="362"/>
        <v>0</v>
      </c>
      <c r="AU860" s="39" t="str">
        <f t="shared" si="363"/>
        <v/>
      </c>
      <c r="AV860" s="39" t="str">
        <f t="shared" si="364"/>
        <v/>
      </c>
      <c r="AW860" s="39" t="str">
        <f t="shared" si="365"/>
        <v/>
      </c>
      <c r="AX860" s="39" t="str">
        <f t="shared" si="366"/>
        <v/>
      </c>
      <c r="AY860" s="41" t="str">
        <f>IF(G860="...", "", VLOOKUP(G860, UPB!$A$3:$B$5000, 2, FALSE))</f>
        <v/>
      </c>
      <c r="AZ860" s="84"/>
      <c r="BA860" s="76"/>
      <c r="BB860" s="65"/>
      <c r="BC860" s="65"/>
      <c r="BD860" s="54"/>
      <c r="BE860" s="65"/>
      <c r="BF860" s="65"/>
      <c r="BG860" s="65"/>
      <c r="BH860" s="65"/>
      <c r="BI860" s="65"/>
      <c r="BJ860" s="65"/>
      <c r="BK860" s="65"/>
      <c r="BL860" s="65"/>
      <c r="BM860" s="65"/>
      <c r="BN860" s="70"/>
      <c r="BO860" s="65"/>
      <c r="BP860" s="65"/>
      <c r="BQ860" s="65"/>
      <c r="BR860" s="65"/>
      <c r="BS860" s="65"/>
      <c r="BT860" s="65"/>
      <c r="BU860" s="55" t="str">
        <f>IF(AND($D860 &lt;&gt; "", $D860 &lt;&gt; $E860, $F860 &lt;&gt; "x.x.x.x.x.x.x"), VLOOKUP($E860, Parameter!$E$3:$N$5000, 9, FALSE), "")</f>
        <v/>
      </c>
      <c r="BV860" s="55" t="str">
        <f>IF(AND($D860 &lt;&gt; "", $D860 &lt;&gt; $E860, $F860 &lt;&gt; "x.x.x.x.x.x.x"), VLOOKUP($E860, Parameter!$E$3:$N$5000, 10, FALSE), "")</f>
        <v/>
      </c>
      <c r="BW860" s="55" t="str">
        <f>IF(AND($D860 &lt;&gt; "", $D860 &lt;&gt; $E860, $F860 &lt;&gt; "x.x.x.x.x.x.x"), VLOOKUP($C860, Parameter!$A$4:$L$5000, 3, FALSE), "")</f>
        <v/>
      </c>
      <c r="BX860" s="55" t="str">
        <f>IF(AND($D860 &lt;&gt; "", $D860 &lt;&gt; $E860, $F860 &lt;&gt; "x.x.x.x.x.x.x"), VLOOKUP($C860, Parameter!$A$4:$L$5000, 4, FALSE), "")</f>
        <v/>
      </c>
      <c r="BY860" s="56">
        <f t="shared" si="367"/>
        <v>0</v>
      </c>
      <c r="BZ860" s="55" t="str">
        <f t="shared" si="368"/>
        <v>Intra</v>
      </c>
      <c r="CA860" s="55" t="str">
        <f>IF($BZ860="Ekstra", Parameter3!$B$2, "")</f>
        <v/>
      </c>
      <c r="CB860" s="55" t="str">
        <f>IF($BZ860="Ekstra", Parameter3!$C$2, "")</f>
        <v/>
      </c>
      <c r="CC860" s="55" t="str">
        <f>IF($BZ860="Ekstra", VLOOKUP($E860, Parameter!$E$3:$N$5000, 9, FALSE), "")</f>
        <v/>
      </c>
      <c r="CD860" s="55" t="str">
        <f>IF($BZ860="Ekstra", VLOOKUP($E860, Parameter!$E$3:$N$5000, 10, FALSE), "")</f>
        <v/>
      </c>
      <c r="CE860" s="56">
        <f t="shared" si="369"/>
        <v>0</v>
      </c>
      <c r="CF860" s="55" t="str">
        <f t="shared" si="379"/>
        <v/>
      </c>
      <c r="CG860" s="55" t="str">
        <f t="shared" si="379"/>
        <v/>
      </c>
      <c r="CH860" s="55" t="str">
        <f t="shared" si="370"/>
        <v/>
      </c>
      <c r="CI860" s="55" t="str">
        <f>IF($F860="x.x.x.x.x.x.x", VLOOKUP($C860, Parameter!$A$4:$L$5000, 4, FALSE), "")</f>
        <v/>
      </c>
      <c r="CJ860" s="56">
        <f t="shared" si="371"/>
        <v>0</v>
      </c>
      <c r="CM860" s="4" t="str">
        <f t="shared" si="372"/>
        <v>...-...-.....</v>
      </c>
      <c r="CN860" s="57">
        <f t="shared" si="373"/>
        <v>0</v>
      </c>
      <c r="CO860" s="58">
        <f t="shared" si="374"/>
        <v>0</v>
      </c>
      <c r="CP860" s="4" t="str">
        <f t="shared" si="375"/>
        <v/>
      </c>
      <c r="CQ860" s="4" t="b">
        <f t="shared" si="376"/>
        <v>0</v>
      </c>
      <c r="CR860" s="4" t="str">
        <f t="shared" si="377"/>
        <v/>
      </c>
      <c r="CS860" s="4" t="str">
        <f t="shared" si="378"/>
        <v/>
      </c>
      <c r="CT860" s="91" t="b">
        <f t="shared" si="355"/>
        <v>0</v>
      </c>
    </row>
    <row r="861" spans="1:98" s="4" customFormat="1" x14ac:dyDescent="0.25">
      <c r="A861" s="50" t="str">
        <f t="shared" si="356"/>
        <v>...</v>
      </c>
      <c r="B861" s="50" t="str">
        <f t="shared" si="357"/>
        <v>...</v>
      </c>
      <c r="C861" s="50" t="str">
        <f t="shared" si="358"/>
        <v>.....</v>
      </c>
      <c r="D861" s="50" t="str">
        <f>IF($C861=".....","",_xlfn.IFNA(VLOOKUP($C861, Parameter!$A$4:$L$5000, 3, FALSE), ""))</f>
        <v/>
      </c>
      <c r="E861" s="50" t="str">
        <f t="shared" si="359"/>
        <v>.....</v>
      </c>
      <c r="F861" s="50" t="str">
        <f t="shared" si="360"/>
        <v>......</v>
      </c>
      <c r="G861" s="50" t="str">
        <f t="shared" si="361"/>
        <v>...</v>
      </c>
      <c r="H861" s="40">
        <f>IF(E861=".....", 0, _xlfn.IFNA(VLOOKUP($E861, Parameter2!$A$2:$C$5000, 3, FALSE), 0))</f>
        <v>0</v>
      </c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18" t="str">
        <f>IF(C861=".....","",_xlfn.IFNA(VLOOKUP($C861, Parameter!$A$4:$B$5000, 2, FALSE), "Kode belanja salah :("))</f>
        <v/>
      </c>
      <c r="X861" s="35"/>
      <c r="Y861" s="121"/>
      <c r="Z861" s="17"/>
      <c r="AA861" s="20"/>
      <c r="AB861" s="41" t="str">
        <f>IF($C861=".....","",VLOOKUP($C861, Parameter!$A$4:$L$5000, 6, FALSE))</f>
        <v/>
      </c>
      <c r="AC861" s="41" t="str">
        <f>IF($C861=".....","",VLOOKUP($C861, Parameter!$A$4:$L$5000, 7, FALSE))</f>
        <v/>
      </c>
      <c r="AD861" s="41" t="str">
        <f>IF($C861=".....","",VLOOKUP($C861, Parameter!$A$4:$L$5000, 8, FALSE))</f>
        <v/>
      </c>
      <c r="AE861" s="41" t="str">
        <f>IF($C861=".....","",VLOOKUP($C861, Parameter!$A$4:$L$5000, 9, FALSE))</f>
        <v/>
      </c>
      <c r="AF861" s="41" t="str">
        <f>IF($C861=".....","",VLOOKUP($C861, Parameter!$A$4:$L$5000, 10, FALSE))</f>
        <v/>
      </c>
      <c r="AG861" s="41" t="str">
        <f>IF($C861=".....","",VLOOKUP($C861, Parameter!$A$4:$L$5000, 11, FALSE))</f>
        <v/>
      </c>
      <c r="AH861" s="41" t="str">
        <f>IF($C861="..0.0.0.000","",_xlfn.IFNA(VLOOKUP($C861, Parameter!$A$4:$L$5000, 12, FALSE), ""))</f>
        <v/>
      </c>
      <c r="AI861" s="39"/>
      <c r="AJ861" s="39"/>
      <c r="AK861" s="39"/>
      <c r="AL861" s="39"/>
      <c r="AM861" s="39"/>
      <c r="AN861" s="39"/>
      <c r="AO861" s="39"/>
      <c r="AP861" s="41" t="str">
        <f>IF(F861="......", "", _xlfn.IFNA(VLOOKUP(F861, Parameter2!$D$2:$E$15000, 2, FALSE), "Kode aset salah :("))</f>
        <v/>
      </c>
      <c r="AQ861" s="39"/>
      <c r="AR861" s="51"/>
      <c r="AS861" s="52"/>
      <c r="AT861" s="53">
        <f t="shared" si="362"/>
        <v>0</v>
      </c>
      <c r="AU861" s="39" t="str">
        <f t="shared" si="363"/>
        <v/>
      </c>
      <c r="AV861" s="39" t="str">
        <f t="shared" si="364"/>
        <v/>
      </c>
      <c r="AW861" s="39" t="str">
        <f t="shared" si="365"/>
        <v/>
      </c>
      <c r="AX861" s="39" t="str">
        <f t="shared" si="366"/>
        <v/>
      </c>
      <c r="AY861" s="41" t="str">
        <f>IF(G861="...", "", VLOOKUP(G861, UPB!$A$3:$B$5000, 2, FALSE))</f>
        <v/>
      </c>
      <c r="AZ861" s="84"/>
      <c r="BA861" s="76"/>
      <c r="BB861" s="65"/>
      <c r="BC861" s="65"/>
      <c r="BD861" s="54"/>
      <c r="BE861" s="65"/>
      <c r="BF861" s="65"/>
      <c r="BG861" s="65"/>
      <c r="BH861" s="65"/>
      <c r="BI861" s="65"/>
      <c r="BJ861" s="65"/>
      <c r="BK861" s="65"/>
      <c r="BL861" s="65"/>
      <c r="BM861" s="65"/>
      <c r="BN861" s="70"/>
      <c r="BO861" s="65"/>
      <c r="BP861" s="65"/>
      <c r="BQ861" s="65"/>
      <c r="BR861" s="65"/>
      <c r="BS861" s="65"/>
      <c r="BT861" s="65"/>
      <c r="BU861" s="55" t="str">
        <f>IF(AND($D861 &lt;&gt; "", $D861 &lt;&gt; $E861, $F861 &lt;&gt; "x.x.x.x.x.x.x"), VLOOKUP($E861, Parameter!$E$3:$N$5000, 9, FALSE), "")</f>
        <v/>
      </c>
      <c r="BV861" s="55" t="str">
        <f>IF(AND($D861 &lt;&gt; "", $D861 &lt;&gt; $E861, $F861 &lt;&gt; "x.x.x.x.x.x.x"), VLOOKUP($E861, Parameter!$E$3:$N$5000, 10, FALSE), "")</f>
        <v/>
      </c>
      <c r="BW861" s="55" t="str">
        <f>IF(AND($D861 &lt;&gt; "", $D861 &lt;&gt; $E861, $F861 &lt;&gt; "x.x.x.x.x.x.x"), VLOOKUP($C861, Parameter!$A$4:$L$5000, 3, FALSE), "")</f>
        <v/>
      </c>
      <c r="BX861" s="55" t="str">
        <f>IF(AND($D861 &lt;&gt; "", $D861 &lt;&gt; $E861, $F861 &lt;&gt; "x.x.x.x.x.x.x"), VLOOKUP($C861, Parameter!$A$4:$L$5000, 4, FALSE), "")</f>
        <v/>
      </c>
      <c r="BY861" s="56">
        <f t="shared" si="367"/>
        <v>0</v>
      </c>
      <c r="BZ861" s="55" t="str">
        <f t="shared" si="368"/>
        <v>Intra</v>
      </c>
      <c r="CA861" s="55" t="str">
        <f>IF($BZ861="Ekstra", Parameter3!$B$2, "")</f>
        <v/>
      </c>
      <c r="CB861" s="55" t="str">
        <f>IF($BZ861="Ekstra", Parameter3!$C$2, "")</f>
        <v/>
      </c>
      <c r="CC861" s="55" t="str">
        <f>IF($BZ861="Ekstra", VLOOKUP($E861, Parameter!$E$3:$N$5000, 9, FALSE), "")</f>
        <v/>
      </c>
      <c r="CD861" s="55" t="str">
        <f>IF($BZ861="Ekstra", VLOOKUP($E861, Parameter!$E$3:$N$5000, 10, FALSE), "")</f>
        <v/>
      </c>
      <c r="CE861" s="56">
        <f t="shared" si="369"/>
        <v>0</v>
      </c>
      <c r="CF861" s="55" t="str">
        <f t="shared" si="379"/>
        <v/>
      </c>
      <c r="CG861" s="55" t="str">
        <f t="shared" si="379"/>
        <v/>
      </c>
      <c r="CH861" s="55" t="str">
        <f t="shared" si="370"/>
        <v/>
      </c>
      <c r="CI861" s="55" t="str">
        <f>IF($F861="x.x.x.x.x.x.x", VLOOKUP($C861, Parameter!$A$4:$L$5000, 4, FALSE), "")</f>
        <v/>
      </c>
      <c r="CJ861" s="56">
        <f t="shared" si="371"/>
        <v>0</v>
      </c>
      <c r="CM861" s="4" t="str">
        <f t="shared" si="372"/>
        <v>...-...-.....</v>
      </c>
      <c r="CN861" s="57">
        <f t="shared" si="373"/>
        <v>0</v>
      </c>
      <c r="CO861" s="58">
        <f t="shared" si="374"/>
        <v>0</v>
      </c>
      <c r="CP861" s="4" t="str">
        <f t="shared" si="375"/>
        <v/>
      </c>
      <c r="CQ861" s="4" t="b">
        <f t="shared" si="376"/>
        <v>0</v>
      </c>
      <c r="CR861" s="4" t="str">
        <f t="shared" si="377"/>
        <v/>
      </c>
      <c r="CS861" s="4" t="str">
        <f t="shared" si="378"/>
        <v/>
      </c>
      <c r="CT861" s="91" t="b">
        <f t="shared" si="355"/>
        <v>0</v>
      </c>
    </row>
    <row r="862" spans="1:98" s="4" customFormat="1" x14ac:dyDescent="0.25">
      <c r="A862" s="50" t="str">
        <f t="shared" si="356"/>
        <v>...</v>
      </c>
      <c r="B862" s="50" t="str">
        <f t="shared" si="357"/>
        <v>...</v>
      </c>
      <c r="C862" s="50" t="str">
        <f t="shared" si="358"/>
        <v>.....</v>
      </c>
      <c r="D862" s="50" t="str">
        <f>IF($C862=".....","",_xlfn.IFNA(VLOOKUP($C862, Parameter!$A$4:$L$5000, 3, FALSE), ""))</f>
        <v/>
      </c>
      <c r="E862" s="50" t="str">
        <f t="shared" si="359"/>
        <v>.....</v>
      </c>
      <c r="F862" s="50" t="str">
        <f t="shared" si="360"/>
        <v>......</v>
      </c>
      <c r="G862" s="50" t="str">
        <f t="shared" si="361"/>
        <v>...</v>
      </c>
      <c r="H862" s="40">
        <f>IF(E862=".....", 0, _xlfn.IFNA(VLOOKUP($E862, Parameter2!$A$2:$C$5000, 3, FALSE), 0))</f>
        <v>0</v>
      </c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18" t="str">
        <f>IF(C862=".....","",_xlfn.IFNA(VLOOKUP($C862, Parameter!$A$4:$B$5000, 2, FALSE), "Kode belanja salah :("))</f>
        <v/>
      </c>
      <c r="X862" s="35"/>
      <c r="Y862" s="121"/>
      <c r="Z862" s="17"/>
      <c r="AA862" s="20"/>
      <c r="AB862" s="41" t="str">
        <f>IF($C862=".....","",VLOOKUP($C862, Parameter!$A$4:$L$5000, 6, FALSE))</f>
        <v/>
      </c>
      <c r="AC862" s="41" t="str">
        <f>IF($C862=".....","",VLOOKUP($C862, Parameter!$A$4:$L$5000, 7, FALSE))</f>
        <v/>
      </c>
      <c r="AD862" s="41" t="str">
        <f>IF($C862=".....","",VLOOKUP($C862, Parameter!$A$4:$L$5000, 8, FALSE))</f>
        <v/>
      </c>
      <c r="AE862" s="41" t="str">
        <f>IF($C862=".....","",VLOOKUP($C862, Parameter!$A$4:$L$5000, 9, FALSE))</f>
        <v/>
      </c>
      <c r="AF862" s="41" t="str">
        <f>IF($C862=".....","",VLOOKUP($C862, Parameter!$A$4:$L$5000, 10, FALSE))</f>
        <v/>
      </c>
      <c r="AG862" s="41" t="str">
        <f>IF($C862=".....","",VLOOKUP($C862, Parameter!$A$4:$L$5000, 11, FALSE))</f>
        <v/>
      </c>
      <c r="AH862" s="41" t="str">
        <f>IF($C862="..0.0.0.000","",_xlfn.IFNA(VLOOKUP($C862, Parameter!$A$4:$L$5000, 12, FALSE), ""))</f>
        <v/>
      </c>
      <c r="AI862" s="39"/>
      <c r="AJ862" s="39"/>
      <c r="AK862" s="39"/>
      <c r="AL862" s="39"/>
      <c r="AM862" s="39"/>
      <c r="AN862" s="39"/>
      <c r="AO862" s="39"/>
      <c r="AP862" s="41" t="str">
        <f>IF(F862="......", "", _xlfn.IFNA(VLOOKUP(F862, Parameter2!$D$2:$E$15000, 2, FALSE), "Kode aset salah :("))</f>
        <v/>
      </c>
      <c r="AQ862" s="39"/>
      <c r="AR862" s="51"/>
      <c r="AS862" s="52"/>
      <c r="AT862" s="53">
        <f t="shared" si="362"/>
        <v>0</v>
      </c>
      <c r="AU862" s="39" t="str">
        <f t="shared" si="363"/>
        <v/>
      </c>
      <c r="AV862" s="39" t="str">
        <f t="shared" si="364"/>
        <v/>
      </c>
      <c r="AW862" s="39" t="str">
        <f t="shared" si="365"/>
        <v/>
      </c>
      <c r="AX862" s="39" t="str">
        <f t="shared" si="366"/>
        <v/>
      </c>
      <c r="AY862" s="41" t="str">
        <f>IF(G862="...", "", VLOOKUP(G862, UPB!$A$3:$B$5000, 2, FALSE))</f>
        <v/>
      </c>
      <c r="AZ862" s="84"/>
      <c r="BA862" s="76"/>
      <c r="BB862" s="65"/>
      <c r="BC862" s="65"/>
      <c r="BD862" s="54"/>
      <c r="BE862" s="65"/>
      <c r="BF862" s="65"/>
      <c r="BG862" s="65"/>
      <c r="BH862" s="65"/>
      <c r="BI862" s="65"/>
      <c r="BJ862" s="65"/>
      <c r="BK862" s="65"/>
      <c r="BL862" s="65"/>
      <c r="BM862" s="65"/>
      <c r="BN862" s="70"/>
      <c r="BO862" s="65"/>
      <c r="BP862" s="65"/>
      <c r="BQ862" s="65"/>
      <c r="BR862" s="65"/>
      <c r="BS862" s="65"/>
      <c r="BT862" s="65"/>
      <c r="BU862" s="55" t="str">
        <f>IF(AND($D862 &lt;&gt; "", $D862 &lt;&gt; $E862, $F862 &lt;&gt; "x.x.x.x.x.x.x"), VLOOKUP($E862, Parameter!$E$3:$N$5000, 9, FALSE), "")</f>
        <v/>
      </c>
      <c r="BV862" s="55" t="str">
        <f>IF(AND($D862 &lt;&gt; "", $D862 &lt;&gt; $E862, $F862 &lt;&gt; "x.x.x.x.x.x.x"), VLOOKUP($E862, Parameter!$E$3:$N$5000, 10, FALSE), "")</f>
        <v/>
      </c>
      <c r="BW862" s="55" t="str">
        <f>IF(AND($D862 &lt;&gt; "", $D862 &lt;&gt; $E862, $F862 &lt;&gt; "x.x.x.x.x.x.x"), VLOOKUP($C862, Parameter!$A$4:$L$5000, 3, FALSE), "")</f>
        <v/>
      </c>
      <c r="BX862" s="55" t="str">
        <f>IF(AND($D862 &lt;&gt; "", $D862 &lt;&gt; $E862, $F862 &lt;&gt; "x.x.x.x.x.x.x"), VLOOKUP($C862, Parameter!$A$4:$L$5000, 4, FALSE), "")</f>
        <v/>
      </c>
      <c r="BY862" s="56">
        <f t="shared" si="367"/>
        <v>0</v>
      </c>
      <c r="BZ862" s="55" t="str">
        <f t="shared" si="368"/>
        <v>Intra</v>
      </c>
      <c r="CA862" s="55" t="str">
        <f>IF($BZ862="Ekstra", Parameter3!$B$2, "")</f>
        <v/>
      </c>
      <c r="CB862" s="55" t="str">
        <f>IF($BZ862="Ekstra", Parameter3!$C$2, "")</f>
        <v/>
      </c>
      <c r="CC862" s="55" t="str">
        <f>IF($BZ862="Ekstra", VLOOKUP($E862, Parameter!$E$3:$N$5000, 9, FALSE), "")</f>
        <v/>
      </c>
      <c r="CD862" s="55" t="str">
        <f>IF($BZ862="Ekstra", VLOOKUP($E862, Parameter!$E$3:$N$5000, 10, FALSE), "")</f>
        <v/>
      </c>
      <c r="CE862" s="56">
        <f t="shared" si="369"/>
        <v>0</v>
      </c>
      <c r="CF862" s="55" t="str">
        <f t="shared" si="379"/>
        <v/>
      </c>
      <c r="CG862" s="55" t="str">
        <f t="shared" si="379"/>
        <v/>
      </c>
      <c r="CH862" s="55" t="str">
        <f t="shared" si="370"/>
        <v/>
      </c>
      <c r="CI862" s="55" t="str">
        <f>IF($F862="x.x.x.x.x.x.x", VLOOKUP($C862, Parameter!$A$4:$L$5000, 4, FALSE), "")</f>
        <v/>
      </c>
      <c r="CJ862" s="56">
        <f t="shared" si="371"/>
        <v>0</v>
      </c>
      <c r="CM862" s="4" t="str">
        <f t="shared" si="372"/>
        <v>...-...-.....</v>
      </c>
      <c r="CN862" s="57">
        <f t="shared" si="373"/>
        <v>0</v>
      </c>
      <c r="CO862" s="58">
        <f t="shared" si="374"/>
        <v>0</v>
      </c>
      <c r="CP862" s="4" t="str">
        <f t="shared" si="375"/>
        <v/>
      </c>
      <c r="CQ862" s="4" t="b">
        <f t="shared" si="376"/>
        <v>0</v>
      </c>
      <c r="CR862" s="4" t="str">
        <f t="shared" si="377"/>
        <v/>
      </c>
      <c r="CS862" s="4" t="str">
        <f t="shared" si="378"/>
        <v/>
      </c>
      <c r="CT862" s="91" t="b">
        <f t="shared" si="355"/>
        <v>0</v>
      </c>
    </row>
    <row r="863" spans="1:98" s="4" customFormat="1" x14ac:dyDescent="0.25">
      <c r="A863" s="50" t="str">
        <f t="shared" si="356"/>
        <v>...</v>
      </c>
      <c r="B863" s="50" t="str">
        <f t="shared" si="357"/>
        <v>...</v>
      </c>
      <c r="C863" s="50" t="str">
        <f t="shared" si="358"/>
        <v>.....</v>
      </c>
      <c r="D863" s="50" t="str">
        <f>IF($C863=".....","",_xlfn.IFNA(VLOOKUP($C863, Parameter!$A$4:$L$5000, 3, FALSE), ""))</f>
        <v/>
      </c>
      <c r="E863" s="50" t="str">
        <f t="shared" si="359"/>
        <v>.....</v>
      </c>
      <c r="F863" s="50" t="str">
        <f t="shared" si="360"/>
        <v>......</v>
      </c>
      <c r="G863" s="50" t="str">
        <f t="shared" si="361"/>
        <v>...</v>
      </c>
      <c r="H863" s="40">
        <f>IF(E863=".....", 0, _xlfn.IFNA(VLOOKUP($E863, Parameter2!$A$2:$C$5000, 3, FALSE), 0))</f>
        <v>0</v>
      </c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18" t="str">
        <f>IF(C863=".....","",_xlfn.IFNA(VLOOKUP($C863, Parameter!$A$4:$B$5000, 2, FALSE), "Kode belanja salah :("))</f>
        <v/>
      </c>
      <c r="X863" s="35"/>
      <c r="Y863" s="121"/>
      <c r="Z863" s="17"/>
      <c r="AA863" s="20"/>
      <c r="AB863" s="41" t="str">
        <f>IF($C863=".....","",VLOOKUP($C863, Parameter!$A$4:$L$5000, 6, FALSE))</f>
        <v/>
      </c>
      <c r="AC863" s="41" t="str">
        <f>IF($C863=".....","",VLOOKUP($C863, Parameter!$A$4:$L$5000, 7, FALSE))</f>
        <v/>
      </c>
      <c r="AD863" s="41" t="str">
        <f>IF($C863=".....","",VLOOKUP($C863, Parameter!$A$4:$L$5000, 8, FALSE))</f>
        <v/>
      </c>
      <c r="AE863" s="41" t="str">
        <f>IF($C863=".....","",VLOOKUP($C863, Parameter!$A$4:$L$5000, 9, FALSE))</f>
        <v/>
      </c>
      <c r="AF863" s="41" t="str">
        <f>IF($C863=".....","",VLOOKUP($C863, Parameter!$A$4:$L$5000, 10, FALSE))</f>
        <v/>
      </c>
      <c r="AG863" s="41" t="str">
        <f>IF($C863=".....","",VLOOKUP($C863, Parameter!$A$4:$L$5000, 11, FALSE))</f>
        <v/>
      </c>
      <c r="AH863" s="41" t="str">
        <f>IF($C863="..0.0.0.000","",_xlfn.IFNA(VLOOKUP($C863, Parameter!$A$4:$L$5000, 12, FALSE), ""))</f>
        <v/>
      </c>
      <c r="AI863" s="39"/>
      <c r="AJ863" s="39"/>
      <c r="AK863" s="39"/>
      <c r="AL863" s="39"/>
      <c r="AM863" s="39"/>
      <c r="AN863" s="39"/>
      <c r="AO863" s="39"/>
      <c r="AP863" s="41" t="str">
        <f>IF(F863="......", "", _xlfn.IFNA(VLOOKUP(F863, Parameter2!$D$2:$E$15000, 2, FALSE), "Kode aset salah :("))</f>
        <v/>
      </c>
      <c r="AQ863" s="39"/>
      <c r="AR863" s="51"/>
      <c r="AS863" s="52"/>
      <c r="AT863" s="53">
        <f t="shared" si="362"/>
        <v>0</v>
      </c>
      <c r="AU863" s="39" t="str">
        <f t="shared" si="363"/>
        <v/>
      </c>
      <c r="AV863" s="39" t="str">
        <f t="shared" si="364"/>
        <v/>
      </c>
      <c r="AW863" s="39" t="str">
        <f t="shared" si="365"/>
        <v/>
      </c>
      <c r="AX863" s="39" t="str">
        <f t="shared" si="366"/>
        <v/>
      </c>
      <c r="AY863" s="41" t="str">
        <f>IF(G863="...", "", VLOOKUP(G863, UPB!$A$3:$B$5000, 2, FALSE))</f>
        <v/>
      </c>
      <c r="AZ863" s="84"/>
      <c r="BA863" s="76"/>
      <c r="BB863" s="65"/>
      <c r="BC863" s="65"/>
      <c r="BD863" s="54"/>
      <c r="BE863" s="65"/>
      <c r="BF863" s="65"/>
      <c r="BG863" s="65"/>
      <c r="BH863" s="65"/>
      <c r="BI863" s="65"/>
      <c r="BJ863" s="65"/>
      <c r="BK863" s="65"/>
      <c r="BL863" s="65"/>
      <c r="BM863" s="65"/>
      <c r="BN863" s="70"/>
      <c r="BO863" s="65"/>
      <c r="BP863" s="65"/>
      <c r="BQ863" s="65"/>
      <c r="BR863" s="65"/>
      <c r="BS863" s="65"/>
      <c r="BT863" s="65"/>
      <c r="BU863" s="55" t="str">
        <f>IF(AND($D863 &lt;&gt; "", $D863 &lt;&gt; $E863, $F863 &lt;&gt; "x.x.x.x.x.x.x"), VLOOKUP($E863, Parameter!$E$3:$N$5000, 9, FALSE), "")</f>
        <v/>
      </c>
      <c r="BV863" s="55" t="str">
        <f>IF(AND($D863 &lt;&gt; "", $D863 &lt;&gt; $E863, $F863 &lt;&gt; "x.x.x.x.x.x.x"), VLOOKUP($E863, Parameter!$E$3:$N$5000, 10, FALSE), "")</f>
        <v/>
      </c>
      <c r="BW863" s="55" t="str">
        <f>IF(AND($D863 &lt;&gt; "", $D863 &lt;&gt; $E863, $F863 &lt;&gt; "x.x.x.x.x.x.x"), VLOOKUP($C863, Parameter!$A$4:$L$5000, 3, FALSE), "")</f>
        <v/>
      </c>
      <c r="BX863" s="55" t="str">
        <f>IF(AND($D863 &lt;&gt; "", $D863 &lt;&gt; $E863, $F863 &lt;&gt; "x.x.x.x.x.x.x"), VLOOKUP($C863, Parameter!$A$4:$L$5000, 4, FALSE), "")</f>
        <v/>
      </c>
      <c r="BY863" s="56">
        <f t="shared" si="367"/>
        <v>0</v>
      </c>
      <c r="BZ863" s="55" t="str">
        <f t="shared" si="368"/>
        <v>Intra</v>
      </c>
      <c r="CA863" s="55" t="str">
        <f>IF($BZ863="Ekstra", Parameter3!$B$2, "")</f>
        <v/>
      </c>
      <c r="CB863" s="55" t="str">
        <f>IF($BZ863="Ekstra", Parameter3!$C$2, "")</f>
        <v/>
      </c>
      <c r="CC863" s="55" t="str">
        <f>IF($BZ863="Ekstra", VLOOKUP($E863, Parameter!$E$3:$N$5000, 9, FALSE), "")</f>
        <v/>
      </c>
      <c r="CD863" s="55" t="str">
        <f>IF($BZ863="Ekstra", VLOOKUP($E863, Parameter!$E$3:$N$5000, 10, FALSE), "")</f>
        <v/>
      </c>
      <c r="CE863" s="56">
        <f t="shared" si="369"/>
        <v>0</v>
      </c>
      <c r="CF863" s="55" t="str">
        <f t="shared" si="379"/>
        <v/>
      </c>
      <c r="CG863" s="55" t="str">
        <f t="shared" si="379"/>
        <v/>
      </c>
      <c r="CH863" s="55" t="str">
        <f t="shared" si="370"/>
        <v/>
      </c>
      <c r="CI863" s="55" t="str">
        <f>IF($F863="x.x.x.x.x.x.x", VLOOKUP($C863, Parameter!$A$4:$L$5000, 4, FALSE), "")</f>
        <v/>
      </c>
      <c r="CJ863" s="56">
        <f t="shared" si="371"/>
        <v>0</v>
      </c>
      <c r="CM863" s="4" t="str">
        <f t="shared" si="372"/>
        <v>...-...-.....</v>
      </c>
      <c r="CN863" s="57">
        <f t="shared" si="373"/>
        <v>0</v>
      </c>
      <c r="CO863" s="58">
        <f t="shared" si="374"/>
        <v>0</v>
      </c>
      <c r="CP863" s="4" t="str">
        <f t="shared" si="375"/>
        <v/>
      </c>
      <c r="CQ863" s="4" t="b">
        <f t="shared" si="376"/>
        <v>0</v>
      </c>
      <c r="CR863" s="4" t="str">
        <f t="shared" si="377"/>
        <v/>
      </c>
      <c r="CS863" s="4" t="str">
        <f t="shared" si="378"/>
        <v/>
      </c>
      <c r="CT863" s="91" t="b">
        <f t="shared" si="355"/>
        <v>0</v>
      </c>
    </row>
    <row r="864" spans="1:98" s="4" customFormat="1" x14ac:dyDescent="0.25">
      <c r="A864" s="50" t="str">
        <f t="shared" si="356"/>
        <v>...</v>
      </c>
      <c r="B864" s="50" t="str">
        <f t="shared" si="357"/>
        <v>...</v>
      </c>
      <c r="C864" s="50" t="str">
        <f t="shared" si="358"/>
        <v>.....</v>
      </c>
      <c r="D864" s="50" t="str">
        <f>IF($C864=".....","",_xlfn.IFNA(VLOOKUP($C864, Parameter!$A$4:$L$5000, 3, FALSE), ""))</f>
        <v/>
      </c>
      <c r="E864" s="50" t="str">
        <f t="shared" si="359"/>
        <v>.....</v>
      </c>
      <c r="F864" s="50" t="str">
        <f t="shared" si="360"/>
        <v>......</v>
      </c>
      <c r="G864" s="50" t="str">
        <f t="shared" si="361"/>
        <v>...</v>
      </c>
      <c r="H864" s="40">
        <f>IF(E864=".....", 0, _xlfn.IFNA(VLOOKUP($E864, Parameter2!$A$2:$C$5000, 3, FALSE), 0))</f>
        <v>0</v>
      </c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18" t="str">
        <f>IF(C864=".....","",_xlfn.IFNA(VLOOKUP($C864, Parameter!$A$4:$B$5000, 2, FALSE), "Kode belanja salah :("))</f>
        <v/>
      </c>
      <c r="X864" s="35"/>
      <c r="Y864" s="121"/>
      <c r="Z864" s="17"/>
      <c r="AA864" s="20"/>
      <c r="AB864" s="41" t="str">
        <f>IF($C864=".....","",VLOOKUP($C864, Parameter!$A$4:$L$5000, 6, FALSE))</f>
        <v/>
      </c>
      <c r="AC864" s="41" t="str">
        <f>IF($C864=".....","",VLOOKUP($C864, Parameter!$A$4:$L$5000, 7, FALSE))</f>
        <v/>
      </c>
      <c r="AD864" s="41" t="str">
        <f>IF($C864=".....","",VLOOKUP($C864, Parameter!$A$4:$L$5000, 8, FALSE))</f>
        <v/>
      </c>
      <c r="AE864" s="41" t="str">
        <f>IF($C864=".....","",VLOOKUP($C864, Parameter!$A$4:$L$5000, 9, FALSE))</f>
        <v/>
      </c>
      <c r="AF864" s="41" t="str">
        <f>IF($C864=".....","",VLOOKUP($C864, Parameter!$A$4:$L$5000, 10, FALSE))</f>
        <v/>
      </c>
      <c r="AG864" s="41" t="str">
        <f>IF($C864=".....","",VLOOKUP($C864, Parameter!$A$4:$L$5000, 11, FALSE))</f>
        <v/>
      </c>
      <c r="AH864" s="41" t="str">
        <f>IF($C864="..0.0.0.000","",_xlfn.IFNA(VLOOKUP($C864, Parameter!$A$4:$L$5000, 12, FALSE), ""))</f>
        <v/>
      </c>
      <c r="AI864" s="39"/>
      <c r="AJ864" s="39"/>
      <c r="AK864" s="39"/>
      <c r="AL864" s="39"/>
      <c r="AM864" s="39"/>
      <c r="AN864" s="39"/>
      <c r="AO864" s="39"/>
      <c r="AP864" s="41" t="str">
        <f>IF(F864="......", "", _xlfn.IFNA(VLOOKUP(F864, Parameter2!$D$2:$E$15000, 2, FALSE), "Kode aset salah :("))</f>
        <v/>
      </c>
      <c r="AQ864" s="39"/>
      <c r="AR864" s="51"/>
      <c r="AS864" s="52"/>
      <c r="AT864" s="53">
        <f t="shared" si="362"/>
        <v>0</v>
      </c>
      <c r="AU864" s="39" t="str">
        <f t="shared" si="363"/>
        <v/>
      </c>
      <c r="AV864" s="39" t="str">
        <f t="shared" si="364"/>
        <v/>
      </c>
      <c r="AW864" s="39" t="str">
        <f t="shared" si="365"/>
        <v/>
      </c>
      <c r="AX864" s="39" t="str">
        <f t="shared" si="366"/>
        <v/>
      </c>
      <c r="AY864" s="41" t="str">
        <f>IF(G864="...", "", VLOOKUP(G864, UPB!$A$3:$B$5000, 2, FALSE))</f>
        <v/>
      </c>
      <c r="AZ864" s="84"/>
      <c r="BA864" s="76"/>
      <c r="BB864" s="65"/>
      <c r="BC864" s="65"/>
      <c r="BD864" s="54"/>
      <c r="BE864" s="65"/>
      <c r="BF864" s="65"/>
      <c r="BG864" s="65"/>
      <c r="BH864" s="65"/>
      <c r="BI864" s="65"/>
      <c r="BJ864" s="65"/>
      <c r="BK864" s="65"/>
      <c r="BL864" s="65"/>
      <c r="BM864" s="65"/>
      <c r="BN864" s="70"/>
      <c r="BO864" s="65"/>
      <c r="BP864" s="65"/>
      <c r="BQ864" s="65"/>
      <c r="BR864" s="65"/>
      <c r="BS864" s="65"/>
      <c r="BT864" s="65"/>
      <c r="BU864" s="55" t="str">
        <f>IF(AND($D864 &lt;&gt; "", $D864 &lt;&gt; $E864, $F864 &lt;&gt; "x.x.x.x.x.x.x"), VLOOKUP($E864, Parameter!$E$3:$N$5000, 9, FALSE), "")</f>
        <v/>
      </c>
      <c r="BV864" s="55" t="str">
        <f>IF(AND($D864 &lt;&gt; "", $D864 &lt;&gt; $E864, $F864 &lt;&gt; "x.x.x.x.x.x.x"), VLOOKUP($E864, Parameter!$E$3:$N$5000, 10, FALSE), "")</f>
        <v/>
      </c>
      <c r="BW864" s="55" t="str">
        <f>IF(AND($D864 &lt;&gt; "", $D864 &lt;&gt; $E864, $F864 &lt;&gt; "x.x.x.x.x.x.x"), VLOOKUP($C864, Parameter!$A$4:$L$5000, 3, FALSE), "")</f>
        <v/>
      </c>
      <c r="BX864" s="55" t="str">
        <f>IF(AND($D864 &lt;&gt; "", $D864 &lt;&gt; $E864, $F864 &lt;&gt; "x.x.x.x.x.x.x"), VLOOKUP($C864, Parameter!$A$4:$L$5000, 4, FALSE), "")</f>
        <v/>
      </c>
      <c r="BY864" s="56">
        <f t="shared" si="367"/>
        <v>0</v>
      </c>
      <c r="BZ864" s="55" t="str">
        <f t="shared" si="368"/>
        <v>Intra</v>
      </c>
      <c r="CA864" s="55" t="str">
        <f>IF($BZ864="Ekstra", Parameter3!$B$2, "")</f>
        <v/>
      </c>
      <c r="CB864" s="55" t="str">
        <f>IF($BZ864="Ekstra", Parameter3!$C$2, "")</f>
        <v/>
      </c>
      <c r="CC864" s="55" t="str">
        <f>IF($BZ864="Ekstra", VLOOKUP($E864, Parameter!$E$3:$N$5000, 9, FALSE), "")</f>
        <v/>
      </c>
      <c r="CD864" s="55" t="str">
        <f>IF($BZ864="Ekstra", VLOOKUP($E864, Parameter!$E$3:$N$5000, 10, FALSE), "")</f>
        <v/>
      </c>
      <c r="CE864" s="56">
        <f t="shared" si="369"/>
        <v>0</v>
      </c>
      <c r="CF864" s="55" t="str">
        <f t="shared" si="379"/>
        <v/>
      </c>
      <c r="CG864" s="55" t="str">
        <f t="shared" si="379"/>
        <v/>
      </c>
      <c r="CH864" s="55" t="str">
        <f t="shared" si="370"/>
        <v/>
      </c>
      <c r="CI864" s="55" t="str">
        <f>IF($F864="x.x.x.x.x.x.x", VLOOKUP($C864, Parameter!$A$4:$L$5000, 4, FALSE), "")</f>
        <v/>
      </c>
      <c r="CJ864" s="56">
        <f t="shared" si="371"/>
        <v>0</v>
      </c>
      <c r="CM864" s="4" t="str">
        <f t="shared" si="372"/>
        <v>...-...-.....</v>
      </c>
      <c r="CN864" s="57">
        <f t="shared" si="373"/>
        <v>0</v>
      </c>
      <c r="CO864" s="58">
        <f t="shared" si="374"/>
        <v>0</v>
      </c>
      <c r="CP864" s="4" t="str">
        <f t="shared" si="375"/>
        <v/>
      </c>
      <c r="CQ864" s="4" t="b">
        <f t="shared" si="376"/>
        <v>0</v>
      </c>
      <c r="CR864" s="4" t="str">
        <f t="shared" si="377"/>
        <v/>
      </c>
      <c r="CS864" s="4" t="str">
        <f t="shared" si="378"/>
        <v/>
      </c>
      <c r="CT864" s="91" t="b">
        <f t="shared" si="355"/>
        <v>0</v>
      </c>
    </row>
    <row r="865" spans="1:98" s="4" customFormat="1" x14ac:dyDescent="0.25">
      <c r="A865" s="50" t="str">
        <f t="shared" si="356"/>
        <v>...</v>
      </c>
      <c r="B865" s="50" t="str">
        <f t="shared" si="357"/>
        <v>...</v>
      </c>
      <c r="C865" s="50" t="str">
        <f t="shared" si="358"/>
        <v>.....</v>
      </c>
      <c r="D865" s="50" t="str">
        <f>IF($C865=".....","",_xlfn.IFNA(VLOOKUP($C865, Parameter!$A$4:$L$5000, 3, FALSE), ""))</f>
        <v/>
      </c>
      <c r="E865" s="50" t="str">
        <f t="shared" si="359"/>
        <v>.....</v>
      </c>
      <c r="F865" s="50" t="str">
        <f t="shared" si="360"/>
        <v>......</v>
      </c>
      <c r="G865" s="50" t="str">
        <f t="shared" si="361"/>
        <v>...</v>
      </c>
      <c r="H865" s="40">
        <f>IF(E865=".....", 0, _xlfn.IFNA(VLOOKUP($E865, Parameter2!$A$2:$C$5000, 3, FALSE), 0))</f>
        <v>0</v>
      </c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18" t="str">
        <f>IF(C865=".....","",_xlfn.IFNA(VLOOKUP($C865, Parameter!$A$4:$B$5000, 2, FALSE), "Kode belanja salah :("))</f>
        <v/>
      </c>
      <c r="X865" s="35"/>
      <c r="Y865" s="121"/>
      <c r="Z865" s="17"/>
      <c r="AA865" s="20"/>
      <c r="AB865" s="41" t="str">
        <f>IF($C865=".....","",VLOOKUP($C865, Parameter!$A$4:$L$5000, 6, FALSE))</f>
        <v/>
      </c>
      <c r="AC865" s="41" t="str">
        <f>IF($C865=".....","",VLOOKUP($C865, Parameter!$A$4:$L$5000, 7, FALSE))</f>
        <v/>
      </c>
      <c r="AD865" s="41" t="str">
        <f>IF($C865=".....","",VLOOKUP($C865, Parameter!$A$4:$L$5000, 8, FALSE))</f>
        <v/>
      </c>
      <c r="AE865" s="41" t="str">
        <f>IF($C865=".....","",VLOOKUP($C865, Parameter!$A$4:$L$5000, 9, FALSE))</f>
        <v/>
      </c>
      <c r="AF865" s="41" t="str">
        <f>IF($C865=".....","",VLOOKUP($C865, Parameter!$A$4:$L$5000, 10, FALSE))</f>
        <v/>
      </c>
      <c r="AG865" s="41" t="str">
        <f>IF($C865=".....","",VLOOKUP($C865, Parameter!$A$4:$L$5000, 11, FALSE))</f>
        <v/>
      </c>
      <c r="AH865" s="41" t="str">
        <f>IF($C865="..0.0.0.000","",_xlfn.IFNA(VLOOKUP($C865, Parameter!$A$4:$L$5000, 12, FALSE), ""))</f>
        <v/>
      </c>
      <c r="AI865" s="39"/>
      <c r="AJ865" s="39"/>
      <c r="AK865" s="39"/>
      <c r="AL865" s="39"/>
      <c r="AM865" s="39"/>
      <c r="AN865" s="39"/>
      <c r="AO865" s="39"/>
      <c r="AP865" s="41" t="str">
        <f>IF(F865="......", "", _xlfn.IFNA(VLOOKUP(F865, Parameter2!$D$2:$E$15000, 2, FALSE), "Kode aset salah :("))</f>
        <v/>
      </c>
      <c r="AQ865" s="39"/>
      <c r="AR865" s="51"/>
      <c r="AS865" s="52"/>
      <c r="AT865" s="53">
        <f t="shared" si="362"/>
        <v>0</v>
      </c>
      <c r="AU865" s="39" t="str">
        <f t="shared" si="363"/>
        <v/>
      </c>
      <c r="AV865" s="39" t="str">
        <f t="shared" si="364"/>
        <v/>
      </c>
      <c r="AW865" s="39" t="str">
        <f t="shared" si="365"/>
        <v/>
      </c>
      <c r="AX865" s="39" t="str">
        <f t="shared" si="366"/>
        <v/>
      </c>
      <c r="AY865" s="41" t="str">
        <f>IF(G865="...", "", VLOOKUP(G865, UPB!$A$3:$B$5000, 2, FALSE))</f>
        <v/>
      </c>
      <c r="AZ865" s="84"/>
      <c r="BA865" s="76"/>
      <c r="BB865" s="65"/>
      <c r="BC865" s="65"/>
      <c r="BD865" s="54"/>
      <c r="BE865" s="65"/>
      <c r="BF865" s="65"/>
      <c r="BG865" s="65"/>
      <c r="BH865" s="65"/>
      <c r="BI865" s="65"/>
      <c r="BJ865" s="65"/>
      <c r="BK865" s="65"/>
      <c r="BL865" s="65"/>
      <c r="BM865" s="65"/>
      <c r="BN865" s="70"/>
      <c r="BO865" s="65"/>
      <c r="BP865" s="65"/>
      <c r="BQ865" s="65"/>
      <c r="BR865" s="65"/>
      <c r="BS865" s="65"/>
      <c r="BT865" s="65"/>
      <c r="BU865" s="55" t="str">
        <f>IF(AND($D865 &lt;&gt; "", $D865 &lt;&gt; $E865, $F865 &lt;&gt; "x.x.x.x.x.x.x"), VLOOKUP($E865, Parameter!$E$3:$N$5000, 9, FALSE), "")</f>
        <v/>
      </c>
      <c r="BV865" s="55" t="str">
        <f>IF(AND($D865 &lt;&gt; "", $D865 &lt;&gt; $E865, $F865 &lt;&gt; "x.x.x.x.x.x.x"), VLOOKUP($E865, Parameter!$E$3:$N$5000, 10, FALSE), "")</f>
        <v/>
      </c>
      <c r="BW865" s="55" t="str">
        <f>IF(AND($D865 &lt;&gt; "", $D865 &lt;&gt; $E865, $F865 &lt;&gt; "x.x.x.x.x.x.x"), VLOOKUP($C865, Parameter!$A$4:$L$5000, 3, FALSE), "")</f>
        <v/>
      </c>
      <c r="BX865" s="55" t="str">
        <f>IF(AND($D865 &lt;&gt; "", $D865 &lt;&gt; $E865, $F865 &lt;&gt; "x.x.x.x.x.x.x"), VLOOKUP($C865, Parameter!$A$4:$L$5000, 4, FALSE), "")</f>
        <v/>
      </c>
      <c r="BY865" s="56">
        <f t="shared" si="367"/>
        <v>0</v>
      </c>
      <c r="BZ865" s="55" t="str">
        <f t="shared" si="368"/>
        <v>Intra</v>
      </c>
      <c r="CA865" s="55" t="str">
        <f>IF($BZ865="Ekstra", Parameter3!$B$2, "")</f>
        <v/>
      </c>
      <c r="CB865" s="55" t="str">
        <f>IF($BZ865="Ekstra", Parameter3!$C$2, "")</f>
        <v/>
      </c>
      <c r="CC865" s="55" t="str">
        <f>IF($BZ865="Ekstra", VLOOKUP($E865, Parameter!$E$3:$N$5000, 9, FALSE), "")</f>
        <v/>
      </c>
      <c r="CD865" s="55" t="str">
        <f>IF($BZ865="Ekstra", VLOOKUP($E865, Parameter!$E$3:$N$5000, 10, FALSE), "")</f>
        <v/>
      </c>
      <c r="CE865" s="56">
        <f t="shared" si="369"/>
        <v>0</v>
      </c>
      <c r="CF865" s="55" t="str">
        <f t="shared" si="379"/>
        <v/>
      </c>
      <c r="CG865" s="55" t="str">
        <f t="shared" si="379"/>
        <v/>
      </c>
      <c r="CH865" s="55" t="str">
        <f t="shared" si="370"/>
        <v/>
      </c>
      <c r="CI865" s="55" t="str">
        <f>IF($F865="x.x.x.x.x.x.x", VLOOKUP($C865, Parameter!$A$4:$L$5000, 4, FALSE), "")</f>
        <v/>
      </c>
      <c r="CJ865" s="56">
        <f t="shared" si="371"/>
        <v>0</v>
      </c>
      <c r="CM865" s="4" t="str">
        <f t="shared" si="372"/>
        <v>...-...-.....</v>
      </c>
      <c r="CN865" s="57">
        <f t="shared" si="373"/>
        <v>0</v>
      </c>
      <c r="CO865" s="58">
        <f t="shared" si="374"/>
        <v>0</v>
      </c>
      <c r="CP865" s="4" t="str">
        <f t="shared" si="375"/>
        <v/>
      </c>
      <c r="CQ865" s="4" t="b">
        <f t="shared" si="376"/>
        <v>0</v>
      </c>
      <c r="CR865" s="4" t="str">
        <f t="shared" si="377"/>
        <v/>
      </c>
      <c r="CS865" s="4" t="str">
        <f t="shared" si="378"/>
        <v/>
      </c>
      <c r="CT865" s="91" t="b">
        <f t="shared" si="355"/>
        <v>0</v>
      </c>
    </row>
    <row r="866" spans="1:98" s="4" customFormat="1" x14ac:dyDescent="0.25">
      <c r="A866" s="50" t="str">
        <f t="shared" si="356"/>
        <v>...</v>
      </c>
      <c r="B866" s="50" t="str">
        <f t="shared" si="357"/>
        <v>...</v>
      </c>
      <c r="C866" s="50" t="str">
        <f t="shared" si="358"/>
        <v>.....</v>
      </c>
      <c r="D866" s="50" t="str">
        <f>IF($C866=".....","",_xlfn.IFNA(VLOOKUP($C866, Parameter!$A$4:$L$5000, 3, FALSE), ""))</f>
        <v/>
      </c>
      <c r="E866" s="50" t="str">
        <f t="shared" si="359"/>
        <v>.....</v>
      </c>
      <c r="F866" s="50" t="str">
        <f t="shared" si="360"/>
        <v>......</v>
      </c>
      <c r="G866" s="50" t="str">
        <f t="shared" si="361"/>
        <v>...</v>
      </c>
      <c r="H866" s="40">
        <f>IF(E866=".....", 0, _xlfn.IFNA(VLOOKUP($E866, Parameter2!$A$2:$C$5000, 3, FALSE), 0))</f>
        <v>0</v>
      </c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18" t="str">
        <f>IF(C866=".....","",_xlfn.IFNA(VLOOKUP($C866, Parameter!$A$4:$B$5000, 2, FALSE), "Kode belanja salah :("))</f>
        <v/>
      </c>
      <c r="X866" s="35"/>
      <c r="Y866" s="121"/>
      <c r="Z866" s="17"/>
      <c r="AA866" s="20"/>
      <c r="AB866" s="41" t="str">
        <f>IF($C866=".....","",VLOOKUP($C866, Parameter!$A$4:$L$5000, 6, FALSE))</f>
        <v/>
      </c>
      <c r="AC866" s="41" t="str">
        <f>IF($C866=".....","",VLOOKUP($C866, Parameter!$A$4:$L$5000, 7, FALSE))</f>
        <v/>
      </c>
      <c r="AD866" s="41" t="str">
        <f>IF($C866=".....","",VLOOKUP($C866, Parameter!$A$4:$L$5000, 8, FALSE))</f>
        <v/>
      </c>
      <c r="AE866" s="41" t="str">
        <f>IF($C866=".....","",VLOOKUP($C866, Parameter!$A$4:$L$5000, 9, FALSE))</f>
        <v/>
      </c>
      <c r="AF866" s="41" t="str">
        <f>IF($C866=".....","",VLOOKUP($C866, Parameter!$A$4:$L$5000, 10, FALSE))</f>
        <v/>
      </c>
      <c r="AG866" s="41" t="str">
        <f>IF($C866=".....","",VLOOKUP($C866, Parameter!$A$4:$L$5000, 11, FALSE))</f>
        <v/>
      </c>
      <c r="AH866" s="41" t="str">
        <f>IF($C866="..0.0.0.000","",_xlfn.IFNA(VLOOKUP($C866, Parameter!$A$4:$L$5000, 12, FALSE), ""))</f>
        <v/>
      </c>
      <c r="AI866" s="39"/>
      <c r="AJ866" s="39"/>
      <c r="AK866" s="39"/>
      <c r="AL866" s="39"/>
      <c r="AM866" s="39"/>
      <c r="AN866" s="39"/>
      <c r="AO866" s="39"/>
      <c r="AP866" s="41" t="str">
        <f>IF(F866="......", "", _xlfn.IFNA(VLOOKUP(F866, Parameter2!$D$2:$E$15000, 2, FALSE), "Kode aset salah :("))</f>
        <v/>
      </c>
      <c r="AQ866" s="39"/>
      <c r="AR866" s="51"/>
      <c r="AS866" s="52"/>
      <c r="AT866" s="53">
        <f t="shared" si="362"/>
        <v>0</v>
      </c>
      <c r="AU866" s="39" t="str">
        <f t="shared" si="363"/>
        <v/>
      </c>
      <c r="AV866" s="39" t="str">
        <f t="shared" si="364"/>
        <v/>
      </c>
      <c r="AW866" s="39" t="str">
        <f t="shared" si="365"/>
        <v/>
      </c>
      <c r="AX866" s="39" t="str">
        <f t="shared" si="366"/>
        <v/>
      </c>
      <c r="AY866" s="41" t="str">
        <f>IF(G866="...", "", VLOOKUP(G866, UPB!$A$3:$B$5000, 2, FALSE))</f>
        <v/>
      </c>
      <c r="AZ866" s="84"/>
      <c r="BA866" s="76"/>
      <c r="BB866" s="65"/>
      <c r="BC866" s="65"/>
      <c r="BD866" s="54"/>
      <c r="BE866" s="65"/>
      <c r="BF866" s="65"/>
      <c r="BG866" s="65"/>
      <c r="BH866" s="65"/>
      <c r="BI866" s="65"/>
      <c r="BJ866" s="65"/>
      <c r="BK866" s="65"/>
      <c r="BL866" s="65"/>
      <c r="BM866" s="65"/>
      <c r="BN866" s="70"/>
      <c r="BO866" s="65"/>
      <c r="BP866" s="65"/>
      <c r="BQ866" s="65"/>
      <c r="BR866" s="65"/>
      <c r="BS866" s="65"/>
      <c r="BT866" s="65"/>
      <c r="BU866" s="55" t="str">
        <f>IF(AND($D866 &lt;&gt; "", $D866 &lt;&gt; $E866, $F866 &lt;&gt; "x.x.x.x.x.x.x"), VLOOKUP($E866, Parameter!$E$3:$N$5000, 9, FALSE), "")</f>
        <v/>
      </c>
      <c r="BV866" s="55" t="str">
        <f>IF(AND($D866 &lt;&gt; "", $D866 &lt;&gt; $E866, $F866 &lt;&gt; "x.x.x.x.x.x.x"), VLOOKUP($E866, Parameter!$E$3:$N$5000, 10, FALSE), "")</f>
        <v/>
      </c>
      <c r="BW866" s="55" t="str">
        <f>IF(AND($D866 &lt;&gt; "", $D866 &lt;&gt; $E866, $F866 &lt;&gt; "x.x.x.x.x.x.x"), VLOOKUP($C866, Parameter!$A$4:$L$5000, 3, FALSE), "")</f>
        <v/>
      </c>
      <c r="BX866" s="55" t="str">
        <f>IF(AND($D866 &lt;&gt; "", $D866 &lt;&gt; $E866, $F866 &lt;&gt; "x.x.x.x.x.x.x"), VLOOKUP($C866, Parameter!$A$4:$L$5000, 4, FALSE), "")</f>
        <v/>
      </c>
      <c r="BY866" s="56">
        <f t="shared" si="367"/>
        <v>0</v>
      </c>
      <c r="BZ866" s="55" t="str">
        <f t="shared" si="368"/>
        <v>Intra</v>
      </c>
      <c r="CA866" s="55" t="str">
        <f>IF($BZ866="Ekstra", Parameter3!$B$2, "")</f>
        <v/>
      </c>
      <c r="CB866" s="55" t="str">
        <f>IF($BZ866="Ekstra", Parameter3!$C$2, "")</f>
        <v/>
      </c>
      <c r="CC866" s="55" t="str">
        <f>IF($BZ866="Ekstra", VLOOKUP($E866, Parameter!$E$3:$N$5000, 9, FALSE), "")</f>
        <v/>
      </c>
      <c r="CD866" s="55" t="str">
        <f>IF($BZ866="Ekstra", VLOOKUP($E866, Parameter!$E$3:$N$5000, 10, FALSE), "")</f>
        <v/>
      </c>
      <c r="CE866" s="56">
        <f t="shared" si="369"/>
        <v>0</v>
      </c>
      <c r="CF866" s="55" t="str">
        <f t="shared" si="379"/>
        <v/>
      </c>
      <c r="CG866" s="55" t="str">
        <f t="shared" si="379"/>
        <v/>
      </c>
      <c r="CH866" s="55" t="str">
        <f t="shared" si="370"/>
        <v/>
      </c>
      <c r="CI866" s="55" t="str">
        <f>IF($F866="x.x.x.x.x.x.x", VLOOKUP($C866, Parameter!$A$4:$L$5000, 4, FALSE), "")</f>
        <v/>
      </c>
      <c r="CJ866" s="56">
        <f t="shared" si="371"/>
        <v>0</v>
      </c>
      <c r="CM866" s="4" t="str">
        <f t="shared" si="372"/>
        <v>...-...-.....</v>
      </c>
      <c r="CN866" s="57">
        <f t="shared" si="373"/>
        <v>0</v>
      </c>
      <c r="CO866" s="58">
        <f t="shared" si="374"/>
        <v>0</v>
      </c>
      <c r="CP866" s="4" t="str">
        <f t="shared" si="375"/>
        <v/>
      </c>
      <c r="CQ866" s="4" t="b">
        <f t="shared" si="376"/>
        <v>0</v>
      </c>
      <c r="CR866" s="4" t="str">
        <f t="shared" si="377"/>
        <v/>
      </c>
      <c r="CS866" s="4" t="str">
        <f t="shared" si="378"/>
        <v/>
      </c>
      <c r="CT866" s="91" t="b">
        <f t="shared" si="355"/>
        <v>0</v>
      </c>
    </row>
    <row r="867" spans="1:98" s="4" customFormat="1" x14ac:dyDescent="0.25">
      <c r="A867" s="50" t="str">
        <f t="shared" si="356"/>
        <v>...</v>
      </c>
      <c r="B867" s="50" t="str">
        <f t="shared" si="357"/>
        <v>...</v>
      </c>
      <c r="C867" s="50" t="str">
        <f t="shared" si="358"/>
        <v>.....</v>
      </c>
      <c r="D867" s="50" t="str">
        <f>IF($C867=".....","",_xlfn.IFNA(VLOOKUP($C867, Parameter!$A$4:$L$5000, 3, FALSE), ""))</f>
        <v/>
      </c>
      <c r="E867" s="50" t="str">
        <f t="shared" si="359"/>
        <v>.....</v>
      </c>
      <c r="F867" s="50" t="str">
        <f t="shared" si="360"/>
        <v>......</v>
      </c>
      <c r="G867" s="50" t="str">
        <f t="shared" si="361"/>
        <v>...</v>
      </c>
      <c r="H867" s="40">
        <f>IF(E867=".....", 0, _xlfn.IFNA(VLOOKUP($E867, Parameter2!$A$2:$C$5000, 3, FALSE), 0))</f>
        <v>0</v>
      </c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18" t="str">
        <f>IF(C867=".....","",_xlfn.IFNA(VLOOKUP($C867, Parameter!$A$4:$B$5000, 2, FALSE), "Kode belanja salah :("))</f>
        <v/>
      </c>
      <c r="X867" s="35"/>
      <c r="Y867" s="121"/>
      <c r="Z867" s="17"/>
      <c r="AA867" s="20"/>
      <c r="AB867" s="41" t="str">
        <f>IF($C867=".....","",VLOOKUP($C867, Parameter!$A$4:$L$5000, 6, FALSE))</f>
        <v/>
      </c>
      <c r="AC867" s="41" t="str">
        <f>IF($C867=".....","",VLOOKUP($C867, Parameter!$A$4:$L$5000, 7, FALSE))</f>
        <v/>
      </c>
      <c r="AD867" s="41" t="str">
        <f>IF($C867=".....","",VLOOKUP($C867, Parameter!$A$4:$L$5000, 8, FALSE))</f>
        <v/>
      </c>
      <c r="AE867" s="41" t="str">
        <f>IF($C867=".....","",VLOOKUP($C867, Parameter!$A$4:$L$5000, 9, FALSE))</f>
        <v/>
      </c>
      <c r="AF867" s="41" t="str">
        <f>IF($C867=".....","",VLOOKUP($C867, Parameter!$A$4:$L$5000, 10, FALSE))</f>
        <v/>
      </c>
      <c r="AG867" s="41" t="str">
        <f>IF($C867=".....","",VLOOKUP($C867, Parameter!$A$4:$L$5000, 11, FALSE))</f>
        <v/>
      </c>
      <c r="AH867" s="41" t="str">
        <f>IF($C867="..0.0.0.000","",_xlfn.IFNA(VLOOKUP($C867, Parameter!$A$4:$L$5000, 12, FALSE), ""))</f>
        <v/>
      </c>
      <c r="AI867" s="39"/>
      <c r="AJ867" s="39"/>
      <c r="AK867" s="39"/>
      <c r="AL867" s="39"/>
      <c r="AM867" s="39"/>
      <c r="AN867" s="39"/>
      <c r="AO867" s="39"/>
      <c r="AP867" s="41" t="str">
        <f>IF(F867="......", "", _xlfn.IFNA(VLOOKUP(F867, Parameter2!$D$2:$E$15000, 2, FALSE), "Kode aset salah :("))</f>
        <v/>
      </c>
      <c r="AQ867" s="39"/>
      <c r="AR867" s="51"/>
      <c r="AS867" s="52"/>
      <c r="AT867" s="53">
        <f t="shared" si="362"/>
        <v>0</v>
      </c>
      <c r="AU867" s="39" t="str">
        <f t="shared" si="363"/>
        <v/>
      </c>
      <c r="AV867" s="39" t="str">
        <f t="shared" si="364"/>
        <v/>
      </c>
      <c r="AW867" s="39" t="str">
        <f t="shared" si="365"/>
        <v/>
      </c>
      <c r="AX867" s="39" t="str">
        <f t="shared" si="366"/>
        <v/>
      </c>
      <c r="AY867" s="41" t="str">
        <f>IF(G867="...", "", VLOOKUP(G867, UPB!$A$3:$B$5000, 2, FALSE))</f>
        <v/>
      </c>
      <c r="AZ867" s="84"/>
      <c r="BA867" s="76"/>
      <c r="BB867" s="65"/>
      <c r="BC867" s="65"/>
      <c r="BD867" s="54"/>
      <c r="BE867" s="65"/>
      <c r="BF867" s="65"/>
      <c r="BG867" s="65"/>
      <c r="BH867" s="65"/>
      <c r="BI867" s="65"/>
      <c r="BJ867" s="65"/>
      <c r="BK867" s="65"/>
      <c r="BL867" s="65"/>
      <c r="BM867" s="65"/>
      <c r="BN867" s="70"/>
      <c r="BO867" s="65"/>
      <c r="BP867" s="65"/>
      <c r="BQ867" s="65"/>
      <c r="BR867" s="65"/>
      <c r="BS867" s="65"/>
      <c r="BT867" s="65"/>
      <c r="BU867" s="55" t="str">
        <f>IF(AND($D867 &lt;&gt; "", $D867 &lt;&gt; $E867, $F867 &lt;&gt; "x.x.x.x.x.x.x"), VLOOKUP($E867, Parameter!$E$3:$N$5000, 9, FALSE), "")</f>
        <v/>
      </c>
      <c r="BV867" s="55" t="str">
        <f>IF(AND($D867 &lt;&gt; "", $D867 &lt;&gt; $E867, $F867 &lt;&gt; "x.x.x.x.x.x.x"), VLOOKUP($E867, Parameter!$E$3:$N$5000, 10, FALSE), "")</f>
        <v/>
      </c>
      <c r="BW867" s="55" t="str">
        <f>IF(AND($D867 &lt;&gt; "", $D867 &lt;&gt; $E867, $F867 &lt;&gt; "x.x.x.x.x.x.x"), VLOOKUP($C867, Parameter!$A$4:$L$5000, 3, FALSE), "")</f>
        <v/>
      </c>
      <c r="BX867" s="55" t="str">
        <f>IF(AND($D867 &lt;&gt; "", $D867 &lt;&gt; $E867, $F867 &lt;&gt; "x.x.x.x.x.x.x"), VLOOKUP($C867, Parameter!$A$4:$L$5000, 4, FALSE), "")</f>
        <v/>
      </c>
      <c r="BY867" s="56">
        <f t="shared" si="367"/>
        <v>0</v>
      </c>
      <c r="BZ867" s="55" t="str">
        <f t="shared" si="368"/>
        <v>Intra</v>
      </c>
      <c r="CA867" s="55" t="str">
        <f>IF($BZ867="Ekstra", Parameter3!$B$2, "")</f>
        <v/>
      </c>
      <c r="CB867" s="55" t="str">
        <f>IF($BZ867="Ekstra", Parameter3!$C$2, "")</f>
        <v/>
      </c>
      <c r="CC867" s="55" t="str">
        <f>IF($BZ867="Ekstra", VLOOKUP($E867, Parameter!$E$3:$N$5000, 9, FALSE), "")</f>
        <v/>
      </c>
      <c r="CD867" s="55" t="str">
        <f>IF($BZ867="Ekstra", VLOOKUP($E867, Parameter!$E$3:$N$5000, 10, FALSE), "")</f>
        <v/>
      </c>
      <c r="CE867" s="56">
        <f t="shared" si="369"/>
        <v>0</v>
      </c>
      <c r="CF867" s="55" t="str">
        <f t="shared" si="379"/>
        <v/>
      </c>
      <c r="CG867" s="55" t="str">
        <f t="shared" si="379"/>
        <v/>
      </c>
      <c r="CH867" s="55" t="str">
        <f t="shared" si="370"/>
        <v/>
      </c>
      <c r="CI867" s="55" t="str">
        <f>IF($F867="x.x.x.x.x.x.x", VLOOKUP($C867, Parameter!$A$4:$L$5000, 4, FALSE), "")</f>
        <v/>
      </c>
      <c r="CJ867" s="56">
        <f t="shared" si="371"/>
        <v>0</v>
      </c>
      <c r="CM867" s="4" t="str">
        <f t="shared" si="372"/>
        <v>...-...-.....</v>
      </c>
      <c r="CN867" s="57">
        <f t="shared" si="373"/>
        <v>0</v>
      </c>
      <c r="CO867" s="58">
        <f t="shared" si="374"/>
        <v>0</v>
      </c>
      <c r="CP867" s="4" t="str">
        <f t="shared" si="375"/>
        <v/>
      </c>
      <c r="CQ867" s="4" t="b">
        <f t="shared" si="376"/>
        <v>0</v>
      </c>
      <c r="CR867" s="4" t="str">
        <f t="shared" si="377"/>
        <v/>
      </c>
      <c r="CS867" s="4" t="str">
        <f t="shared" si="378"/>
        <v/>
      </c>
      <c r="CT867" s="91" t="b">
        <f t="shared" si="355"/>
        <v>0</v>
      </c>
    </row>
    <row r="868" spans="1:98" s="4" customFormat="1" x14ac:dyDescent="0.25">
      <c r="A868" s="50" t="str">
        <f t="shared" si="356"/>
        <v>...</v>
      </c>
      <c r="B868" s="50" t="str">
        <f t="shared" si="357"/>
        <v>...</v>
      </c>
      <c r="C868" s="50" t="str">
        <f t="shared" si="358"/>
        <v>.....</v>
      </c>
      <c r="D868" s="50" t="str">
        <f>IF($C868=".....","",_xlfn.IFNA(VLOOKUP($C868, Parameter!$A$4:$L$5000, 3, FALSE), ""))</f>
        <v/>
      </c>
      <c r="E868" s="50" t="str">
        <f t="shared" si="359"/>
        <v>.....</v>
      </c>
      <c r="F868" s="50" t="str">
        <f t="shared" si="360"/>
        <v>......</v>
      </c>
      <c r="G868" s="50" t="str">
        <f t="shared" si="361"/>
        <v>...</v>
      </c>
      <c r="H868" s="40">
        <f>IF(E868=".....", 0, _xlfn.IFNA(VLOOKUP($E868, Parameter2!$A$2:$C$5000, 3, FALSE), 0))</f>
        <v>0</v>
      </c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18" t="str">
        <f>IF(C868=".....","",_xlfn.IFNA(VLOOKUP($C868, Parameter!$A$4:$B$5000, 2, FALSE), "Kode belanja salah :("))</f>
        <v/>
      </c>
      <c r="X868" s="35"/>
      <c r="Y868" s="121"/>
      <c r="Z868" s="17"/>
      <c r="AA868" s="20"/>
      <c r="AB868" s="41" t="str">
        <f>IF($C868=".....","",VLOOKUP($C868, Parameter!$A$4:$L$5000, 6, FALSE))</f>
        <v/>
      </c>
      <c r="AC868" s="41" t="str">
        <f>IF($C868=".....","",VLOOKUP($C868, Parameter!$A$4:$L$5000, 7, FALSE))</f>
        <v/>
      </c>
      <c r="AD868" s="41" t="str">
        <f>IF($C868=".....","",VLOOKUP($C868, Parameter!$A$4:$L$5000, 8, FALSE))</f>
        <v/>
      </c>
      <c r="AE868" s="41" t="str">
        <f>IF($C868=".....","",VLOOKUP($C868, Parameter!$A$4:$L$5000, 9, FALSE))</f>
        <v/>
      </c>
      <c r="AF868" s="41" t="str">
        <f>IF($C868=".....","",VLOOKUP($C868, Parameter!$A$4:$L$5000, 10, FALSE))</f>
        <v/>
      </c>
      <c r="AG868" s="41" t="str">
        <f>IF($C868=".....","",VLOOKUP($C868, Parameter!$A$4:$L$5000, 11, FALSE))</f>
        <v/>
      </c>
      <c r="AH868" s="41" t="str">
        <f>IF($C868="..0.0.0.000","",_xlfn.IFNA(VLOOKUP($C868, Parameter!$A$4:$L$5000, 12, FALSE), ""))</f>
        <v/>
      </c>
      <c r="AI868" s="39"/>
      <c r="AJ868" s="39"/>
      <c r="AK868" s="39"/>
      <c r="AL868" s="39"/>
      <c r="AM868" s="39"/>
      <c r="AN868" s="39"/>
      <c r="AO868" s="39"/>
      <c r="AP868" s="41" t="str">
        <f>IF(F868="......", "", _xlfn.IFNA(VLOOKUP(F868, Parameter2!$D$2:$E$15000, 2, FALSE), "Kode aset salah :("))</f>
        <v/>
      </c>
      <c r="AQ868" s="39"/>
      <c r="AR868" s="51"/>
      <c r="AS868" s="52"/>
      <c r="AT868" s="53">
        <f t="shared" si="362"/>
        <v>0</v>
      </c>
      <c r="AU868" s="39" t="str">
        <f t="shared" si="363"/>
        <v/>
      </c>
      <c r="AV868" s="39" t="str">
        <f t="shared" si="364"/>
        <v/>
      </c>
      <c r="AW868" s="39" t="str">
        <f t="shared" si="365"/>
        <v/>
      </c>
      <c r="AX868" s="39" t="str">
        <f t="shared" si="366"/>
        <v/>
      </c>
      <c r="AY868" s="41" t="str">
        <f>IF(G868="...", "", VLOOKUP(G868, UPB!$A$3:$B$5000, 2, FALSE))</f>
        <v/>
      </c>
      <c r="AZ868" s="84"/>
      <c r="BA868" s="76"/>
      <c r="BB868" s="65"/>
      <c r="BC868" s="65"/>
      <c r="BD868" s="54"/>
      <c r="BE868" s="65"/>
      <c r="BF868" s="65"/>
      <c r="BG868" s="65"/>
      <c r="BH868" s="65"/>
      <c r="BI868" s="65"/>
      <c r="BJ868" s="65"/>
      <c r="BK868" s="65"/>
      <c r="BL868" s="65"/>
      <c r="BM868" s="65"/>
      <c r="BN868" s="70"/>
      <c r="BO868" s="65"/>
      <c r="BP868" s="65"/>
      <c r="BQ868" s="65"/>
      <c r="BR868" s="65"/>
      <c r="BS868" s="65"/>
      <c r="BT868" s="65"/>
      <c r="BU868" s="55" t="str">
        <f>IF(AND($D868 &lt;&gt; "", $D868 &lt;&gt; $E868, $F868 &lt;&gt; "x.x.x.x.x.x.x"), VLOOKUP($E868, Parameter!$E$3:$N$5000, 9, FALSE), "")</f>
        <v/>
      </c>
      <c r="BV868" s="55" t="str">
        <f>IF(AND($D868 &lt;&gt; "", $D868 &lt;&gt; $E868, $F868 &lt;&gt; "x.x.x.x.x.x.x"), VLOOKUP($E868, Parameter!$E$3:$N$5000, 10, FALSE), "")</f>
        <v/>
      </c>
      <c r="BW868" s="55" t="str">
        <f>IF(AND($D868 &lt;&gt; "", $D868 &lt;&gt; $E868, $F868 &lt;&gt; "x.x.x.x.x.x.x"), VLOOKUP($C868, Parameter!$A$4:$L$5000, 3, FALSE), "")</f>
        <v/>
      </c>
      <c r="BX868" s="55" t="str">
        <f>IF(AND($D868 &lt;&gt; "", $D868 &lt;&gt; $E868, $F868 &lt;&gt; "x.x.x.x.x.x.x"), VLOOKUP($C868, Parameter!$A$4:$L$5000, 4, FALSE), "")</f>
        <v/>
      </c>
      <c r="BY868" s="56">
        <f t="shared" si="367"/>
        <v>0</v>
      </c>
      <c r="BZ868" s="55" t="str">
        <f t="shared" si="368"/>
        <v>Intra</v>
      </c>
      <c r="CA868" s="55" t="str">
        <f>IF($BZ868="Ekstra", Parameter3!$B$2, "")</f>
        <v/>
      </c>
      <c r="CB868" s="55" t="str">
        <f>IF($BZ868="Ekstra", Parameter3!$C$2, "")</f>
        <v/>
      </c>
      <c r="CC868" s="55" t="str">
        <f>IF($BZ868="Ekstra", VLOOKUP($E868, Parameter!$E$3:$N$5000, 9, FALSE), "")</f>
        <v/>
      </c>
      <c r="CD868" s="55" t="str">
        <f>IF($BZ868="Ekstra", VLOOKUP($E868, Parameter!$E$3:$N$5000, 10, FALSE), "")</f>
        <v/>
      </c>
      <c r="CE868" s="56">
        <f t="shared" si="369"/>
        <v>0</v>
      </c>
      <c r="CF868" s="55" t="str">
        <f t="shared" si="379"/>
        <v/>
      </c>
      <c r="CG868" s="55" t="str">
        <f t="shared" si="379"/>
        <v/>
      </c>
      <c r="CH868" s="55" t="str">
        <f t="shared" si="370"/>
        <v/>
      </c>
      <c r="CI868" s="55" t="str">
        <f>IF($F868="x.x.x.x.x.x.x", VLOOKUP($C868, Parameter!$A$4:$L$5000, 4, FALSE), "")</f>
        <v/>
      </c>
      <c r="CJ868" s="56">
        <f t="shared" si="371"/>
        <v>0</v>
      </c>
      <c r="CM868" s="4" t="str">
        <f t="shared" si="372"/>
        <v>...-...-.....</v>
      </c>
      <c r="CN868" s="57">
        <f t="shared" si="373"/>
        <v>0</v>
      </c>
      <c r="CO868" s="58">
        <f t="shared" si="374"/>
        <v>0</v>
      </c>
      <c r="CP868" s="4" t="str">
        <f t="shared" si="375"/>
        <v/>
      </c>
      <c r="CQ868" s="4" t="b">
        <f t="shared" si="376"/>
        <v>0</v>
      </c>
      <c r="CR868" s="4" t="str">
        <f t="shared" si="377"/>
        <v/>
      </c>
      <c r="CS868" s="4" t="str">
        <f t="shared" si="378"/>
        <v/>
      </c>
      <c r="CT868" s="91" t="b">
        <f t="shared" si="355"/>
        <v>0</v>
      </c>
    </row>
    <row r="869" spans="1:98" s="4" customFormat="1" x14ac:dyDescent="0.25">
      <c r="A869" s="50" t="str">
        <f t="shared" si="356"/>
        <v>...</v>
      </c>
      <c r="B869" s="50" t="str">
        <f t="shared" si="357"/>
        <v>...</v>
      </c>
      <c r="C869" s="50" t="str">
        <f t="shared" si="358"/>
        <v>.....</v>
      </c>
      <c r="D869" s="50" t="str">
        <f>IF($C869=".....","",_xlfn.IFNA(VLOOKUP($C869, Parameter!$A$4:$L$5000, 3, FALSE), ""))</f>
        <v/>
      </c>
      <c r="E869" s="50" t="str">
        <f t="shared" si="359"/>
        <v>.....</v>
      </c>
      <c r="F869" s="50" t="str">
        <f t="shared" si="360"/>
        <v>......</v>
      </c>
      <c r="G869" s="50" t="str">
        <f t="shared" si="361"/>
        <v>...</v>
      </c>
      <c r="H869" s="40">
        <f>IF(E869=".....", 0, _xlfn.IFNA(VLOOKUP($E869, Parameter2!$A$2:$C$5000, 3, FALSE), 0))</f>
        <v>0</v>
      </c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18" t="str">
        <f>IF(C869=".....","",_xlfn.IFNA(VLOOKUP($C869, Parameter!$A$4:$B$5000, 2, FALSE), "Kode belanja salah :("))</f>
        <v/>
      </c>
      <c r="X869" s="35"/>
      <c r="Y869" s="121"/>
      <c r="Z869" s="17"/>
      <c r="AA869" s="20"/>
      <c r="AB869" s="41" t="str">
        <f>IF($C869=".....","",VLOOKUP($C869, Parameter!$A$4:$L$5000, 6, FALSE))</f>
        <v/>
      </c>
      <c r="AC869" s="41" t="str">
        <f>IF($C869=".....","",VLOOKUP($C869, Parameter!$A$4:$L$5000, 7, FALSE))</f>
        <v/>
      </c>
      <c r="AD869" s="41" t="str">
        <f>IF($C869=".....","",VLOOKUP($C869, Parameter!$A$4:$L$5000, 8, FALSE))</f>
        <v/>
      </c>
      <c r="AE869" s="41" t="str">
        <f>IF($C869=".....","",VLOOKUP($C869, Parameter!$A$4:$L$5000, 9, FALSE))</f>
        <v/>
      </c>
      <c r="AF869" s="41" t="str">
        <f>IF($C869=".....","",VLOOKUP($C869, Parameter!$A$4:$L$5000, 10, FALSE))</f>
        <v/>
      </c>
      <c r="AG869" s="41" t="str">
        <f>IF($C869=".....","",VLOOKUP($C869, Parameter!$A$4:$L$5000, 11, FALSE))</f>
        <v/>
      </c>
      <c r="AH869" s="41" t="str">
        <f>IF($C869="..0.0.0.000","",_xlfn.IFNA(VLOOKUP($C869, Parameter!$A$4:$L$5000, 12, FALSE), ""))</f>
        <v/>
      </c>
      <c r="AI869" s="39"/>
      <c r="AJ869" s="39"/>
      <c r="AK869" s="39"/>
      <c r="AL869" s="39"/>
      <c r="AM869" s="39"/>
      <c r="AN869" s="39"/>
      <c r="AO869" s="39"/>
      <c r="AP869" s="41" t="str">
        <f>IF(F869="......", "", _xlfn.IFNA(VLOOKUP(F869, Parameter2!$D$2:$E$15000, 2, FALSE), "Kode aset salah :("))</f>
        <v/>
      </c>
      <c r="AQ869" s="39"/>
      <c r="AR869" s="51"/>
      <c r="AS869" s="52"/>
      <c r="AT869" s="53">
        <f t="shared" si="362"/>
        <v>0</v>
      </c>
      <c r="AU869" s="39" t="str">
        <f t="shared" si="363"/>
        <v/>
      </c>
      <c r="AV869" s="39" t="str">
        <f t="shared" si="364"/>
        <v/>
      </c>
      <c r="AW869" s="39" t="str">
        <f t="shared" si="365"/>
        <v/>
      </c>
      <c r="AX869" s="39" t="str">
        <f t="shared" si="366"/>
        <v/>
      </c>
      <c r="AY869" s="41" t="str">
        <f>IF(G869="...", "", VLOOKUP(G869, UPB!$A$3:$B$5000, 2, FALSE))</f>
        <v/>
      </c>
      <c r="AZ869" s="84"/>
      <c r="BA869" s="76"/>
      <c r="BB869" s="65"/>
      <c r="BC869" s="65"/>
      <c r="BD869" s="54"/>
      <c r="BE869" s="65"/>
      <c r="BF869" s="65"/>
      <c r="BG869" s="65"/>
      <c r="BH869" s="65"/>
      <c r="BI869" s="65"/>
      <c r="BJ869" s="65"/>
      <c r="BK869" s="65"/>
      <c r="BL869" s="65"/>
      <c r="BM869" s="65"/>
      <c r="BN869" s="70"/>
      <c r="BO869" s="65"/>
      <c r="BP869" s="65"/>
      <c r="BQ869" s="65"/>
      <c r="BR869" s="65"/>
      <c r="BS869" s="65"/>
      <c r="BT869" s="65"/>
      <c r="BU869" s="55" t="str">
        <f>IF(AND($D869 &lt;&gt; "", $D869 &lt;&gt; $E869, $F869 &lt;&gt; "x.x.x.x.x.x.x"), VLOOKUP($E869, Parameter!$E$3:$N$5000, 9, FALSE), "")</f>
        <v/>
      </c>
      <c r="BV869" s="55" t="str">
        <f>IF(AND($D869 &lt;&gt; "", $D869 &lt;&gt; $E869, $F869 &lt;&gt; "x.x.x.x.x.x.x"), VLOOKUP($E869, Parameter!$E$3:$N$5000, 10, FALSE), "")</f>
        <v/>
      </c>
      <c r="BW869" s="55" t="str">
        <f>IF(AND($D869 &lt;&gt; "", $D869 &lt;&gt; $E869, $F869 &lt;&gt; "x.x.x.x.x.x.x"), VLOOKUP($C869, Parameter!$A$4:$L$5000, 3, FALSE), "")</f>
        <v/>
      </c>
      <c r="BX869" s="55" t="str">
        <f>IF(AND($D869 &lt;&gt; "", $D869 &lt;&gt; $E869, $F869 &lt;&gt; "x.x.x.x.x.x.x"), VLOOKUP($C869, Parameter!$A$4:$L$5000, 4, FALSE), "")</f>
        <v/>
      </c>
      <c r="BY869" s="56">
        <f t="shared" si="367"/>
        <v>0</v>
      </c>
      <c r="BZ869" s="55" t="str">
        <f t="shared" si="368"/>
        <v>Intra</v>
      </c>
      <c r="CA869" s="55" t="str">
        <f>IF($BZ869="Ekstra", Parameter3!$B$2, "")</f>
        <v/>
      </c>
      <c r="CB869" s="55" t="str">
        <f>IF($BZ869="Ekstra", Parameter3!$C$2, "")</f>
        <v/>
      </c>
      <c r="CC869" s="55" t="str">
        <f>IF($BZ869="Ekstra", VLOOKUP($E869, Parameter!$E$3:$N$5000, 9, FALSE), "")</f>
        <v/>
      </c>
      <c r="CD869" s="55" t="str">
        <f>IF($BZ869="Ekstra", VLOOKUP($E869, Parameter!$E$3:$N$5000, 10, FALSE), "")</f>
        <v/>
      </c>
      <c r="CE869" s="56">
        <f t="shared" si="369"/>
        <v>0</v>
      </c>
      <c r="CF869" s="55" t="str">
        <f t="shared" si="379"/>
        <v/>
      </c>
      <c r="CG869" s="55" t="str">
        <f t="shared" si="379"/>
        <v/>
      </c>
      <c r="CH869" s="55" t="str">
        <f t="shared" si="370"/>
        <v/>
      </c>
      <c r="CI869" s="55" t="str">
        <f>IF($F869="x.x.x.x.x.x.x", VLOOKUP($C869, Parameter!$A$4:$L$5000, 4, FALSE), "")</f>
        <v/>
      </c>
      <c r="CJ869" s="56">
        <f t="shared" si="371"/>
        <v>0</v>
      </c>
      <c r="CM869" s="4" t="str">
        <f t="shared" si="372"/>
        <v>...-...-.....</v>
      </c>
      <c r="CN869" s="57">
        <f t="shared" si="373"/>
        <v>0</v>
      </c>
      <c r="CO869" s="58">
        <f t="shared" si="374"/>
        <v>0</v>
      </c>
      <c r="CP869" s="4" t="str">
        <f t="shared" si="375"/>
        <v/>
      </c>
      <c r="CQ869" s="4" t="b">
        <f t="shared" si="376"/>
        <v>0</v>
      </c>
      <c r="CR869" s="4" t="str">
        <f t="shared" si="377"/>
        <v/>
      </c>
      <c r="CS869" s="4" t="str">
        <f t="shared" si="378"/>
        <v/>
      </c>
      <c r="CT869" s="91" t="b">
        <f t="shared" si="355"/>
        <v>0</v>
      </c>
    </row>
    <row r="870" spans="1:98" s="4" customFormat="1" x14ac:dyDescent="0.25">
      <c r="A870" s="50" t="str">
        <f t="shared" si="356"/>
        <v>...</v>
      </c>
      <c r="B870" s="50" t="str">
        <f t="shared" si="357"/>
        <v>...</v>
      </c>
      <c r="C870" s="50" t="str">
        <f t="shared" si="358"/>
        <v>.....</v>
      </c>
      <c r="D870" s="50" t="str">
        <f>IF($C870=".....","",_xlfn.IFNA(VLOOKUP($C870, Parameter!$A$4:$L$5000, 3, FALSE), ""))</f>
        <v/>
      </c>
      <c r="E870" s="50" t="str">
        <f t="shared" si="359"/>
        <v>.....</v>
      </c>
      <c r="F870" s="50" t="str">
        <f t="shared" si="360"/>
        <v>......</v>
      </c>
      <c r="G870" s="50" t="str">
        <f t="shared" si="361"/>
        <v>...</v>
      </c>
      <c r="H870" s="40">
        <f>IF(E870=".....", 0, _xlfn.IFNA(VLOOKUP($E870, Parameter2!$A$2:$C$5000, 3, FALSE), 0))</f>
        <v>0</v>
      </c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18" t="str">
        <f>IF(C870=".....","",_xlfn.IFNA(VLOOKUP($C870, Parameter!$A$4:$B$5000, 2, FALSE), "Kode belanja salah :("))</f>
        <v/>
      </c>
      <c r="X870" s="35"/>
      <c r="Y870" s="121"/>
      <c r="Z870" s="17"/>
      <c r="AA870" s="20"/>
      <c r="AB870" s="41" t="str">
        <f>IF($C870=".....","",VLOOKUP($C870, Parameter!$A$4:$L$5000, 6, FALSE))</f>
        <v/>
      </c>
      <c r="AC870" s="41" t="str">
        <f>IF($C870=".....","",VLOOKUP($C870, Parameter!$A$4:$L$5000, 7, FALSE))</f>
        <v/>
      </c>
      <c r="AD870" s="41" t="str">
        <f>IF($C870=".....","",VLOOKUP($C870, Parameter!$A$4:$L$5000, 8, FALSE))</f>
        <v/>
      </c>
      <c r="AE870" s="41" t="str">
        <f>IF($C870=".....","",VLOOKUP($C870, Parameter!$A$4:$L$5000, 9, FALSE))</f>
        <v/>
      </c>
      <c r="AF870" s="41" t="str">
        <f>IF($C870=".....","",VLOOKUP($C870, Parameter!$A$4:$L$5000, 10, FALSE))</f>
        <v/>
      </c>
      <c r="AG870" s="41" t="str">
        <f>IF($C870=".....","",VLOOKUP($C870, Parameter!$A$4:$L$5000, 11, FALSE))</f>
        <v/>
      </c>
      <c r="AH870" s="41" t="str">
        <f>IF($C870="..0.0.0.000","",_xlfn.IFNA(VLOOKUP($C870, Parameter!$A$4:$L$5000, 12, FALSE), ""))</f>
        <v/>
      </c>
      <c r="AI870" s="39"/>
      <c r="AJ870" s="39"/>
      <c r="AK870" s="39"/>
      <c r="AL870" s="39"/>
      <c r="AM870" s="39"/>
      <c r="AN870" s="39"/>
      <c r="AO870" s="39"/>
      <c r="AP870" s="41" t="str">
        <f>IF(F870="......", "", _xlfn.IFNA(VLOOKUP(F870, Parameter2!$D$2:$E$15000, 2, FALSE), "Kode aset salah :("))</f>
        <v/>
      </c>
      <c r="AQ870" s="39"/>
      <c r="AR870" s="51"/>
      <c r="AS870" s="52"/>
      <c r="AT870" s="53">
        <f t="shared" si="362"/>
        <v>0</v>
      </c>
      <c r="AU870" s="39" t="str">
        <f t="shared" si="363"/>
        <v/>
      </c>
      <c r="AV870" s="39" t="str">
        <f t="shared" si="364"/>
        <v/>
      </c>
      <c r="AW870" s="39" t="str">
        <f t="shared" si="365"/>
        <v/>
      </c>
      <c r="AX870" s="39" t="str">
        <f t="shared" si="366"/>
        <v/>
      </c>
      <c r="AY870" s="41" t="str">
        <f>IF(G870="...", "", VLOOKUP(G870, UPB!$A$3:$B$5000, 2, FALSE))</f>
        <v/>
      </c>
      <c r="AZ870" s="84"/>
      <c r="BA870" s="76"/>
      <c r="BB870" s="65"/>
      <c r="BC870" s="65"/>
      <c r="BD870" s="54"/>
      <c r="BE870" s="65"/>
      <c r="BF870" s="65"/>
      <c r="BG870" s="65"/>
      <c r="BH870" s="65"/>
      <c r="BI870" s="65"/>
      <c r="BJ870" s="65"/>
      <c r="BK870" s="65"/>
      <c r="BL870" s="65"/>
      <c r="BM870" s="65"/>
      <c r="BN870" s="70"/>
      <c r="BO870" s="65"/>
      <c r="BP870" s="65"/>
      <c r="BQ870" s="65"/>
      <c r="BR870" s="65"/>
      <c r="BS870" s="65"/>
      <c r="BT870" s="65"/>
      <c r="BU870" s="55" t="str">
        <f>IF(AND($D870 &lt;&gt; "", $D870 &lt;&gt; $E870, $F870 &lt;&gt; "x.x.x.x.x.x.x"), VLOOKUP($E870, Parameter!$E$3:$N$5000, 9, FALSE), "")</f>
        <v/>
      </c>
      <c r="BV870" s="55" t="str">
        <f>IF(AND($D870 &lt;&gt; "", $D870 &lt;&gt; $E870, $F870 &lt;&gt; "x.x.x.x.x.x.x"), VLOOKUP($E870, Parameter!$E$3:$N$5000, 10, FALSE), "")</f>
        <v/>
      </c>
      <c r="BW870" s="55" t="str">
        <f>IF(AND($D870 &lt;&gt; "", $D870 &lt;&gt; $E870, $F870 &lt;&gt; "x.x.x.x.x.x.x"), VLOOKUP($C870, Parameter!$A$4:$L$5000, 3, FALSE), "")</f>
        <v/>
      </c>
      <c r="BX870" s="55" t="str">
        <f>IF(AND($D870 &lt;&gt; "", $D870 &lt;&gt; $E870, $F870 &lt;&gt; "x.x.x.x.x.x.x"), VLOOKUP($C870, Parameter!$A$4:$L$5000, 4, FALSE), "")</f>
        <v/>
      </c>
      <c r="BY870" s="56">
        <f t="shared" si="367"/>
        <v>0</v>
      </c>
      <c r="BZ870" s="55" t="str">
        <f t="shared" si="368"/>
        <v>Intra</v>
      </c>
      <c r="CA870" s="55" t="str">
        <f>IF($BZ870="Ekstra", Parameter3!$B$2, "")</f>
        <v/>
      </c>
      <c r="CB870" s="55" t="str">
        <f>IF($BZ870="Ekstra", Parameter3!$C$2, "")</f>
        <v/>
      </c>
      <c r="CC870" s="55" t="str">
        <f>IF($BZ870="Ekstra", VLOOKUP($E870, Parameter!$E$3:$N$5000, 9, FALSE), "")</f>
        <v/>
      </c>
      <c r="CD870" s="55" t="str">
        <f>IF($BZ870="Ekstra", VLOOKUP($E870, Parameter!$E$3:$N$5000, 10, FALSE), "")</f>
        <v/>
      </c>
      <c r="CE870" s="56">
        <f t="shared" si="369"/>
        <v>0</v>
      </c>
      <c r="CF870" s="55" t="str">
        <f t="shared" si="379"/>
        <v/>
      </c>
      <c r="CG870" s="55" t="str">
        <f t="shared" si="379"/>
        <v/>
      </c>
      <c r="CH870" s="55" t="str">
        <f t="shared" si="370"/>
        <v/>
      </c>
      <c r="CI870" s="55" t="str">
        <f>IF($F870="x.x.x.x.x.x.x", VLOOKUP($C870, Parameter!$A$4:$L$5000, 4, FALSE), "")</f>
        <v/>
      </c>
      <c r="CJ870" s="56">
        <f t="shared" si="371"/>
        <v>0</v>
      </c>
      <c r="CM870" s="4" t="str">
        <f t="shared" si="372"/>
        <v>...-...-.....</v>
      </c>
      <c r="CN870" s="57">
        <f t="shared" si="373"/>
        <v>0</v>
      </c>
      <c r="CO870" s="58">
        <f t="shared" si="374"/>
        <v>0</v>
      </c>
      <c r="CP870" s="4" t="str">
        <f t="shared" si="375"/>
        <v/>
      </c>
      <c r="CQ870" s="4" t="b">
        <f t="shared" si="376"/>
        <v>0</v>
      </c>
      <c r="CR870" s="4" t="str">
        <f t="shared" si="377"/>
        <v/>
      </c>
      <c r="CS870" s="4" t="str">
        <f t="shared" si="378"/>
        <v/>
      </c>
      <c r="CT870" s="91" t="b">
        <f t="shared" si="355"/>
        <v>0</v>
      </c>
    </row>
    <row r="871" spans="1:98" s="4" customFormat="1" x14ac:dyDescent="0.25">
      <c r="A871" s="50" t="str">
        <f t="shared" si="356"/>
        <v>...</v>
      </c>
      <c r="B871" s="50" t="str">
        <f t="shared" si="357"/>
        <v>...</v>
      </c>
      <c r="C871" s="50" t="str">
        <f t="shared" si="358"/>
        <v>.....</v>
      </c>
      <c r="D871" s="50" t="str">
        <f>IF($C871=".....","",_xlfn.IFNA(VLOOKUP($C871, Parameter!$A$4:$L$5000, 3, FALSE), ""))</f>
        <v/>
      </c>
      <c r="E871" s="50" t="str">
        <f t="shared" si="359"/>
        <v>.....</v>
      </c>
      <c r="F871" s="50" t="str">
        <f t="shared" si="360"/>
        <v>......</v>
      </c>
      <c r="G871" s="50" t="str">
        <f t="shared" si="361"/>
        <v>...</v>
      </c>
      <c r="H871" s="40">
        <f>IF(E871=".....", 0, _xlfn.IFNA(VLOOKUP($E871, Parameter2!$A$2:$C$5000, 3, FALSE), 0))</f>
        <v>0</v>
      </c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18" t="str">
        <f>IF(C871=".....","",_xlfn.IFNA(VLOOKUP($C871, Parameter!$A$4:$B$5000, 2, FALSE), "Kode belanja salah :("))</f>
        <v/>
      </c>
      <c r="X871" s="35"/>
      <c r="Y871" s="121"/>
      <c r="Z871" s="17"/>
      <c r="AA871" s="20"/>
      <c r="AB871" s="41" t="str">
        <f>IF($C871=".....","",VLOOKUP($C871, Parameter!$A$4:$L$5000, 6, FALSE))</f>
        <v/>
      </c>
      <c r="AC871" s="41" t="str">
        <f>IF($C871=".....","",VLOOKUP($C871, Parameter!$A$4:$L$5000, 7, FALSE))</f>
        <v/>
      </c>
      <c r="AD871" s="41" t="str">
        <f>IF($C871=".....","",VLOOKUP($C871, Parameter!$A$4:$L$5000, 8, FALSE))</f>
        <v/>
      </c>
      <c r="AE871" s="41" t="str">
        <f>IF($C871=".....","",VLOOKUP($C871, Parameter!$A$4:$L$5000, 9, FALSE))</f>
        <v/>
      </c>
      <c r="AF871" s="41" t="str">
        <f>IF($C871=".....","",VLOOKUP($C871, Parameter!$A$4:$L$5000, 10, FALSE))</f>
        <v/>
      </c>
      <c r="AG871" s="41" t="str">
        <f>IF($C871=".....","",VLOOKUP($C871, Parameter!$A$4:$L$5000, 11, FALSE))</f>
        <v/>
      </c>
      <c r="AH871" s="41" t="str">
        <f>IF($C871="..0.0.0.000","",_xlfn.IFNA(VLOOKUP($C871, Parameter!$A$4:$L$5000, 12, FALSE), ""))</f>
        <v/>
      </c>
      <c r="AI871" s="39"/>
      <c r="AJ871" s="39"/>
      <c r="AK871" s="39"/>
      <c r="AL871" s="39"/>
      <c r="AM871" s="39"/>
      <c r="AN871" s="39"/>
      <c r="AO871" s="39"/>
      <c r="AP871" s="41" t="str">
        <f>IF(F871="......", "", _xlfn.IFNA(VLOOKUP(F871, Parameter2!$D$2:$E$15000, 2, FALSE), "Kode aset salah :("))</f>
        <v/>
      </c>
      <c r="AQ871" s="39"/>
      <c r="AR871" s="51"/>
      <c r="AS871" s="52"/>
      <c r="AT871" s="53">
        <f t="shared" si="362"/>
        <v>0</v>
      </c>
      <c r="AU871" s="39" t="str">
        <f t="shared" si="363"/>
        <v/>
      </c>
      <c r="AV871" s="39" t="str">
        <f t="shared" si="364"/>
        <v/>
      </c>
      <c r="AW871" s="39" t="str">
        <f t="shared" si="365"/>
        <v/>
      </c>
      <c r="AX871" s="39" t="str">
        <f t="shared" si="366"/>
        <v/>
      </c>
      <c r="AY871" s="41" t="str">
        <f>IF(G871="...", "", VLOOKUP(G871, UPB!$A$3:$B$5000, 2, FALSE))</f>
        <v/>
      </c>
      <c r="AZ871" s="84"/>
      <c r="BA871" s="76"/>
      <c r="BB871" s="65"/>
      <c r="BC871" s="65"/>
      <c r="BD871" s="54"/>
      <c r="BE871" s="65"/>
      <c r="BF871" s="65"/>
      <c r="BG871" s="65"/>
      <c r="BH871" s="65"/>
      <c r="BI871" s="65"/>
      <c r="BJ871" s="65"/>
      <c r="BK871" s="65"/>
      <c r="BL871" s="65"/>
      <c r="BM871" s="65"/>
      <c r="BN871" s="70"/>
      <c r="BO871" s="65"/>
      <c r="BP871" s="65"/>
      <c r="BQ871" s="65"/>
      <c r="BR871" s="65"/>
      <c r="BS871" s="65"/>
      <c r="BT871" s="65"/>
      <c r="BU871" s="55" t="str">
        <f>IF(AND($D871 &lt;&gt; "", $D871 &lt;&gt; $E871, $F871 &lt;&gt; "x.x.x.x.x.x.x"), VLOOKUP($E871, Parameter!$E$3:$N$5000, 9, FALSE), "")</f>
        <v/>
      </c>
      <c r="BV871" s="55" t="str">
        <f>IF(AND($D871 &lt;&gt; "", $D871 &lt;&gt; $E871, $F871 &lt;&gt; "x.x.x.x.x.x.x"), VLOOKUP($E871, Parameter!$E$3:$N$5000, 10, FALSE), "")</f>
        <v/>
      </c>
      <c r="BW871" s="55" t="str">
        <f>IF(AND($D871 &lt;&gt; "", $D871 &lt;&gt; $E871, $F871 &lt;&gt; "x.x.x.x.x.x.x"), VLOOKUP($C871, Parameter!$A$4:$L$5000, 3, FALSE), "")</f>
        <v/>
      </c>
      <c r="BX871" s="55" t="str">
        <f>IF(AND($D871 &lt;&gt; "", $D871 &lt;&gt; $E871, $F871 &lt;&gt; "x.x.x.x.x.x.x"), VLOOKUP($C871, Parameter!$A$4:$L$5000, 4, FALSE), "")</f>
        <v/>
      </c>
      <c r="BY871" s="56">
        <f t="shared" si="367"/>
        <v>0</v>
      </c>
      <c r="BZ871" s="55" t="str">
        <f t="shared" si="368"/>
        <v>Intra</v>
      </c>
      <c r="CA871" s="55" t="str">
        <f>IF($BZ871="Ekstra", Parameter3!$B$2, "")</f>
        <v/>
      </c>
      <c r="CB871" s="55" t="str">
        <f>IF($BZ871="Ekstra", Parameter3!$C$2, "")</f>
        <v/>
      </c>
      <c r="CC871" s="55" t="str">
        <f>IF($BZ871="Ekstra", VLOOKUP($E871, Parameter!$E$3:$N$5000, 9, FALSE), "")</f>
        <v/>
      </c>
      <c r="CD871" s="55" t="str">
        <f>IF($BZ871="Ekstra", VLOOKUP($E871, Parameter!$E$3:$N$5000, 10, FALSE), "")</f>
        <v/>
      </c>
      <c r="CE871" s="56">
        <f t="shared" si="369"/>
        <v>0</v>
      </c>
      <c r="CF871" s="55" t="str">
        <f t="shared" si="379"/>
        <v/>
      </c>
      <c r="CG871" s="55" t="str">
        <f t="shared" si="379"/>
        <v/>
      </c>
      <c r="CH871" s="55" t="str">
        <f t="shared" si="370"/>
        <v/>
      </c>
      <c r="CI871" s="55" t="str">
        <f>IF($F871="x.x.x.x.x.x.x", VLOOKUP($C871, Parameter!$A$4:$L$5000, 4, FALSE), "")</f>
        <v/>
      </c>
      <c r="CJ871" s="56">
        <f t="shared" si="371"/>
        <v>0</v>
      </c>
      <c r="CM871" s="4" t="str">
        <f t="shared" si="372"/>
        <v>...-...-.....</v>
      </c>
      <c r="CN871" s="57">
        <f t="shared" si="373"/>
        <v>0</v>
      </c>
      <c r="CO871" s="58">
        <f t="shared" si="374"/>
        <v>0</v>
      </c>
      <c r="CP871" s="4" t="str">
        <f t="shared" si="375"/>
        <v/>
      </c>
      <c r="CQ871" s="4" t="b">
        <f t="shared" si="376"/>
        <v>0</v>
      </c>
      <c r="CR871" s="4" t="str">
        <f t="shared" si="377"/>
        <v/>
      </c>
      <c r="CS871" s="4" t="str">
        <f t="shared" si="378"/>
        <v/>
      </c>
      <c r="CT871" s="91" t="b">
        <f t="shared" si="355"/>
        <v>0</v>
      </c>
    </row>
    <row r="872" spans="1:98" s="4" customFormat="1" x14ac:dyDescent="0.25">
      <c r="A872" s="50" t="str">
        <f t="shared" si="356"/>
        <v>...</v>
      </c>
      <c r="B872" s="50" t="str">
        <f t="shared" si="357"/>
        <v>...</v>
      </c>
      <c r="C872" s="50" t="str">
        <f t="shared" si="358"/>
        <v>.....</v>
      </c>
      <c r="D872" s="50" t="str">
        <f>IF($C872=".....","",_xlfn.IFNA(VLOOKUP($C872, Parameter!$A$4:$L$5000, 3, FALSE), ""))</f>
        <v/>
      </c>
      <c r="E872" s="50" t="str">
        <f t="shared" si="359"/>
        <v>.....</v>
      </c>
      <c r="F872" s="50" t="str">
        <f t="shared" si="360"/>
        <v>......</v>
      </c>
      <c r="G872" s="50" t="str">
        <f t="shared" si="361"/>
        <v>...</v>
      </c>
      <c r="H872" s="40">
        <f>IF(E872=".....", 0, _xlfn.IFNA(VLOOKUP($E872, Parameter2!$A$2:$C$5000, 3, FALSE), 0))</f>
        <v>0</v>
      </c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18" t="str">
        <f>IF(C872=".....","",_xlfn.IFNA(VLOOKUP($C872, Parameter!$A$4:$B$5000, 2, FALSE), "Kode belanja salah :("))</f>
        <v/>
      </c>
      <c r="X872" s="35"/>
      <c r="Y872" s="121"/>
      <c r="Z872" s="17"/>
      <c r="AA872" s="20"/>
      <c r="AB872" s="41" t="str">
        <f>IF($C872=".....","",VLOOKUP($C872, Parameter!$A$4:$L$5000, 6, FALSE))</f>
        <v/>
      </c>
      <c r="AC872" s="41" t="str">
        <f>IF($C872=".....","",VLOOKUP($C872, Parameter!$A$4:$L$5000, 7, FALSE))</f>
        <v/>
      </c>
      <c r="AD872" s="41" t="str">
        <f>IF($C872=".....","",VLOOKUP($C872, Parameter!$A$4:$L$5000, 8, FALSE))</f>
        <v/>
      </c>
      <c r="AE872" s="41" t="str">
        <f>IF($C872=".....","",VLOOKUP($C872, Parameter!$A$4:$L$5000, 9, FALSE))</f>
        <v/>
      </c>
      <c r="AF872" s="41" t="str">
        <f>IF($C872=".....","",VLOOKUP($C872, Parameter!$A$4:$L$5000, 10, FALSE))</f>
        <v/>
      </c>
      <c r="AG872" s="41" t="str">
        <f>IF($C872=".....","",VLOOKUP($C872, Parameter!$A$4:$L$5000, 11, FALSE))</f>
        <v/>
      </c>
      <c r="AH872" s="41" t="str">
        <f>IF($C872="..0.0.0.000","",_xlfn.IFNA(VLOOKUP($C872, Parameter!$A$4:$L$5000, 12, FALSE), ""))</f>
        <v/>
      </c>
      <c r="AI872" s="39"/>
      <c r="AJ872" s="39"/>
      <c r="AK872" s="39"/>
      <c r="AL872" s="39"/>
      <c r="AM872" s="39"/>
      <c r="AN872" s="39"/>
      <c r="AO872" s="39"/>
      <c r="AP872" s="41" t="str">
        <f>IF(F872="......", "", _xlfn.IFNA(VLOOKUP(F872, Parameter2!$D$2:$E$15000, 2, FALSE), "Kode aset salah :("))</f>
        <v/>
      </c>
      <c r="AQ872" s="39"/>
      <c r="AR872" s="51"/>
      <c r="AS872" s="52"/>
      <c r="AT872" s="53">
        <f t="shared" si="362"/>
        <v>0</v>
      </c>
      <c r="AU872" s="39" t="str">
        <f t="shared" si="363"/>
        <v/>
      </c>
      <c r="AV872" s="39" t="str">
        <f t="shared" si="364"/>
        <v/>
      </c>
      <c r="AW872" s="39" t="str">
        <f t="shared" si="365"/>
        <v/>
      </c>
      <c r="AX872" s="39" t="str">
        <f t="shared" si="366"/>
        <v/>
      </c>
      <c r="AY872" s="41" t="str">
        <f>IF(G872="...", "", VLOOKUP(G872, UPB!$A$3:$B$5000, 2, FALSE))</f>
        <v/>
      </c>
      <c r="AZ872" s="84"/>
      <c r="BA872" s="76"/>
      <c r="BB872" s="65"/>
      <c r="BC872" s="65"/>
      <c r="BD872" s="54"/>
      <c r="BE872" s="65"/>
      <c r="BF872" s="65"/>
      <c r="BG872" s="65"/>
      <c r="BH872" s="65"/>
      <c r="BI872" s="65"/>
      <c r="BJ872" s="65"/>
      <c r="BK872" s="65"/>
      <c r="BL872" s="65"/>
      <c r="BM872" s="65"/>
      <c r="BN872" s="70"/>
      <c r="BO872" s="65"/>
      <c r="BP872" s="65"/>
      <c r="BQ872" s="65"/>
      <c r="BR872" s="65"/>
      <c r="BS872" s="65"/>
      <c r="BT872" s="65"/>
      <c r="BU872" s="55" t="str">
        <f>IF(AND($D872 &lt;&gt; "", $D872 &lt;&gt; $E872, $F872 &lt;&gt; "x.x.x.x.x.x.x"), VLOOKUP($E872, Parameter!$E$3:$N$5000, 9, FALSE), "")</f>
        <v/>
      </c>
      <c r="BV872" s="55" t="str">
        <f>IF(AND($D872 &lt;&gt; "", $D872 &lt;&gt; $E872, $F872 &lt;&gt; "x.x.x.x.x.x.x"), VLOOKUP($E872, Parameter!$E$3:$N$5000, 10, FALSE), "")</f>
        <v/>
      </c>
      <c r="BW872" s="55" t="str">
        <f>IF(AND($D872 &lt;&gt; "", $D872 &lt;&gt; $E872, $F872 &lt;&gt; "x.x.x.x.x.x.x"), VLOOKUP($C872, Parameter!$A$4:$L$5000, 3, FALSE), "")</f>
        <v/>
      </c>
      <c r="BX872" s="55" t="str">
        <f>IF(AND($D872 &lt;&gt; "", $D872 &lt;&gt; $E872, $F872 &lt;&gt; "x.x.x.x.x.x.x"), VLOOKUP($C872, Parameter!$A$4:$L$5000, 4, FALSE), "")</f>
        <v/>
      </c>
      <c r="BY872" s="56">
        <f t="shared" si="367"/>
        <v>0</v>
      </c>
      <c r="BZ872" s="55" t="str">
        <f t="shared" si="368"/>
        <v>Intra</v>
      </c>
      <c r="CA872" s="55" t="str">
        <f>IF($BZ872="Ekstra", Parameter3!$B$2, "")</f>
        <v/>
      </c>
      <c r="CB872" s="55" t="str">
        <f>IF($BZ872="Ekstra", Parameter3!$C$2, "")</f>
        <v/>
      </c>
      <c r="CC872" s="55" t="str">
        <f>IF($BZ872="Ekstra", VLOOKUP($E872, Parameter!$E$3:$N$5000, 9, FALSE), "")</f>
        <v/>
      </c>
      <c r="CD872" s="55" t="str">
        <f>IF($BZ872="Ekstra", VLOOKUP($E872, Parameter!$E$3:$N$5000, 10, FALSE), "")</f>
        <v/>
      </c>
      <c r="CE872" s="56">
        <f t="shared" si="369"/>
        <v>0</v>
      </c>
      <c r="CF872" s="55" t="str">
        <f t="shared" ref="CF872:CG891" si="380">IF($F872="x.x.x.x.x.x.x", "x.x.x.x.x.x", "")</f>
        <v/>
      </c>
      <c r="CG872" s="55" t="str">
        <f t="shared" si="380"/>
        <v/>
      </c>
      <c r="CH872" s="55" t="str">
        <f t="shared" si="370"/>
        <v/>
      </c>
      <c r="CI872" s="55" t="str">
        <f>IF($F872="x.x.x.x.x.x.x", VLOOKUP($C872, Parameter!$A$4:$L$5000, 4, FALSE), "")</f>
        <v/>
      </c>
      <c r="CJ872" s="56">
        <f t="shared" si="371"/>
        <v>0</v>
      </c>
      <c r="CM872" s="4" t="str">
        <f t="shared" si="372"/>
        <v>...-...-.....</v>
      </c>
      <c r="CN872" s="57">
        <f t="shared" si="373"/>
        <v>0</v>
      </c>
      <c r="CO872" s="58">
        <f t="shared" si="374"/>
        <v>0</v>
      </c>
      <c r="CP872" s="4" t="str">
        <f t="shared" si="375"/>
        <v/>
      </c>
      <c r="CQ872" s="4" t="b">
        <f t="shared" si="376"/>
        <v>0</v>
      </c>
      <c r="CR872" s="4" t="str">
        <f t="shared" si="377"/>
        <v/>
      </c>
      <c r="CS872" s="4" t="str">
        <f t="shared" si="378"/>
        <v/>
      </c>
      <c r="CT872" s="91" t="b">
        <f t="shared" si="355"/>
        <v>0</v>
      </c>
    </row>
    <row r="873" spans="1:98" s="4" customFormat="1" x14ac:dyDescent="0.25">
      <c r="A873" s="50" t="str">
        <f t="shared" si="356"/>
        <v>...</v>
      </c>
      <c r="B873" s="50" t="str">
        <f t="shared" si="357"/>
        <v>...</v>
      </c>
      <c r="C873" s="50" t="str">
        <f t="shared" si="358"/>
        <v>.....</v>
      </c>
      <c r="D873" s="50" t="str">
        <f>IF($C873=".....","",_xlfn.IFNA(VLOOKUP($C873, Parameter!$A$4:$L$5000, 3, FALSE), ""))</f>
        <v/>
      </c>
      <c r="E873" s="50" t="str">
        <f t="shared" si="359"/>
        <v>.....</v>
      </c>
      <c r="F873" s="50" t="str">
        <f t="shared" si="360"/>
        <v>......</v>
      </c>
      <c r="G873" s="50" t="str">
        <f t="shared" si="361"/>
        <v>...</v>
      </c>
      <c r="H873" s="40">
        <f>IF(E873=".....", 0, _xlfn.IFNA(VLOOKUP($E873, Parameter2!$A$2:$C$5000, 3, FALSE), 0))</f>
        <v>0</v>
      </c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18" t="str">
        <f>IF(C873=".....","",_xlfn.IFNA(VLOOKUP($C873, Parameter!$A$4:$B$5000, 2, FALSE), "Kode belanja salah :("))</f>
        <v/>
      </c>
      <c r="X873" s="35"/>
      <c r="Y873" s="121"/>
      <c r="Z873" s="17"/>
      <c r="AA873" s="20"/>
      <c r="AB873" s="41" t="str">
        <f>IF($C873=".....","",VLOOKUP($C873, Parameter!$A$4:$L$5000, 6, FALSE))</f>
        <v/>
      </c>
      <c r="AC873" s="41" t="str">
        <f>IF($C873=".....","",VLOOKUP($C873, Parameter!$A$4:$L$5000, 7, FALSE))</f>
        <v/>
      </c>
      <c r="AD873" s="41" t="str">
        <f>IF($C873=".....","",VLOOKUP($C873, Parameter!$A$4:$L$5000, 8, FALSE))</f>
        <v/>
      </c>
      <c r="AE873" s="41" t="str">
        <f>IF($C873=".....","",VLOOKUP($C873, Parameter!$A$4:$L$5000, 9, FALSE))</f>
        <v/>
      </c>
      <c r="AF873" s="41" t="str">
        <f>IF($C873=".....","",VLOOKUP($C873, Parameter!$A$4:$L$5000, 10, FALSE))</f>
        <v/>
      </c>
      <c r="AG873" s="41" t="str">
        <f>IF($C873=".....","",VLOOKUP($C873, Parameter!$A$4:$L$5000, 11, FALSE))</f>
        <v/>
      </c>
      <c r="AH873" s="41" t="str">
        <f>IF($C873="..0.0.0.000","",_xlfn.IFNA(VLOOKUP($C873, Parameter!$A$4:$L$5000, 12, FALSE), ""))</f>
        <v/>
      </c>
      <c r="AI873" s="39"/>
      <c r="AJ873" s="39"/>
      <c r="AK873" s="39"/>
      <c r="AL873" s="39"/>
      <c r="AM873" s="39"/>
      <c r="AN873" s="39"/>
      <c r="AO873" s="39"/>
      <c r="AP873" s="41" t="str">
        <f>IF(F873="......", "", _xlfn.IFNA(VLOOKUP(F873, Parameter2!$D$2:$E$15000, 2, FALSE), "Kode aset salah :("))</f>
        <v/>
      </c>
      <c r="AQ873" s="39"/>
      <c r="AR873" s="51"/>
      <c r="AS873" s="52"/>
      <c r="AT873" s="53">
        <f t="shared" si="362"/>
        <v>0</v>
      </c>
      <c r="AU873" s="39" t="str">
        <f t="shared" si="363"/>
        <v/>
      </c>
      <c r="AV873" s="39" t="str">
        <f t="shared" si="364"/>
        <v/>
      </c>
      <c r="AW873" s="39" t="str">
        <f t="shared" si="365"/>
        <v/>
      </c>
      <c r="AX873" s="39" t="str">
        <f t="shared" si="366"/>
        <v/>
      </c>
      <c r="AY873" s="41" t="str">
        <f>IF(G873="...", "", VLOOKUP(G873, UPB!$A$3:$B$5000, 2, FALSE))</f>
        <v/>
      </c>
      <c r="AZ873" s="84"/>
      <c r="BA873" s="76"/>
      <c r="BB873" s="65"/>
      <c r="BC873" s="65"/>
      <c r="BD873" s="54"/>
      <c r="BE873" s="65"/>
      <c r="BF873" s="65"/>
      <c r="BG873" s="65"/>
      <c r="BH873" s="65"/>
      <c r="BI873" s="65"/>
      <c r="BJ873" s="65"/>
      <c r="BK873" s="65"/>
      <c r="BL873" s="65"/>
      <c r="BM873" s="65"/>
      <c r="BN873" s="70"/>
      <c r="BO873" s="65"/>
      <c r="BP873" s="65"/>
      <c r="BQ873" s="65"/>
      <c r="BR873" s="65"/>
      <c r="BS873" s="65"/>
      <c r="BT873" s="65"/>
      <c r="BU873" s="55" t="str">
        <f>IF(AND($D873 &lt;&gt; "", $D873 &lt;&gt; $E873, $F873 &lt;&gt; "x.x.x.x.x.x.x"), VLOOKUP($E873, Parameter!$E$3:$N$5000, 9, FALSE), "")</f>
        <v/>
      </c>
      <c r="BV873" s="55" t="str">
        <f>IF(AND($D873 &lt;&gt; "", $D873 &lt;&gt; $E873, $F873 &lt;&gt; "x.x.x.x.x.x.x"), VLOOKUP($E873, Parameter!$E$3:$N$5000, 10, FALSE), "")</f>
        <v/>
      </c>
      <c r="BW873" s="55" t="str">
        <f>IF(AND($D873 &lt;&gt; "", $D873 &lt;&gt; $E873, $F873 &lt;&gt; "x.x.x.x.x.x.x"), VLOOKUP($C873, Parameter!$A$4:$L$5000, 3, FALSE), "")</f>
        <v/>
      </c>
      <c r="BX873" s="55" t="str">
        <f>IF(AND($D873 &lt;&gt; "", $D873 &lt;&gt; $E873, $F873 &lt;&gt; "x.x.x.x.x.x.x"), VLOOKUP($C873, Parameter!$A$4:$L$5000, 4, FALSE), "")</f>
        <v/>
      </c>
      <c r="BY873" s="56">
        <f t="shared" si="367"/>
        <v>0</v>
      </c>
      <c r="BZ873" s="55" t="str">
        <f t="shared" si="368"/>
        <v>Intra</v>
      </c>
      <c r="CA873" s="55" t="str">
        <f>IF($BZ873="Ekstra", Parameter3!$B$2, "")</f>
        <v/>
      </c>
      <c r="CB873" s="55" t="str">
        <f>IF($BZ873="Ekstra", Parameter3!$C$2, "")</f>
        <v/>
      </c>
      <c r="CC873" s="55" t="str">
        <f>IF($BZ873="Ekstra", VLOOKUP($E873, Parameter!$E$3:$N$5000, 9, FALSE), "")</f>
        <v/>
      </c>
      <c r="CD873" s="55" t="str">
        <f>IF($BZ873="Ekstra", VLOOKUP($E873, Parameter!$E$3:$N$5000, 10, FALSE), "")</f>
        <v/>
      </c>
      <c r="CE873" s="56">
        <f t="shared" si="369"/>
        <v>0</v>
      </c>
      <c r="CF873" s="55" t="str">
        <f t="shared" si="380"/>
        <v/>
      </c>
      <c r="CG873" s="55" t="str">
        <f t="shared" si="380"/>
        <v/>
      </c>
      <c r="CH873" s="55" t="str">
        <f t="shared" si="370"/>
        <v/>
      </c>
      <c r="CI873" s="55" t="str">
        <f>IF($F873="x.x.x.x.x.x.x", VLOOKUP($C873, Parameter!$A$4:$L$5000, 4, FALSE), "")</f>
        <v/>
      </c>
      <c r="CJ873" s="56">
        <f t="shared" si="371"/>
        <v>0</v>
      </c>
      <c r="CM873" s="4" t="str">
        <f t="shared" si="372"/>
        <v>...-...-.....</v>
      </c>
      <c r="CN873" s="57">
        <f t="shared" si="373"/>
        <v>0</v>
      </c>
      <c r="CO873" s="58">
        <f t="shared" si="374"/>
        <v>0</v>
      </c>
      <c r="CP873" s="4" t="str">
        <f t="shared" si="375"/>
        <v/>
      </c>
      <c r="CQ873" s="4" t="b">
        <f t="shared" si="376"/>
        <v>0</v>
      </c>
      <c r="CR873" s="4" t="str">
        <f t="shared" si="377"/>
        <v/>
      </c>
      <c r="CS873" s="4" t="str">
        <f t="shared" si="378"/>
        <v/>
      </c>
      <c r="CT873" s="91" t="b">
        <f t="shared" si="355"/>
        <v>0</v>
      </c>
    </row>
    <row r="874" spans="1:98" s="4" customFormat="1" x14ac:dyDescent="0.25">
      <c r="A874" s="50" t="str">
        <f t="shared" si="356"/>
        <v>...</v>
      </c>
      <c r="B874" s="50" t="str">
        <f t="shared" si="357"/>
        <v>...</v>
      </c>
      <c r="C874" s="50" t="str">
        <f t="shared" si="358"/>
        <v>.....</v>
      </c>
      <c r="D874" s="50" t="str">
        <f>IF($C874=".....","",_xlfn.IFNA(VLOOKUP($C874, Parameter!$A$4:$L$5000, 3, FALSE), ""))</f>
        <v/>
      </c>
      <c r="E874" s="50" t="str">
        <f t="shared" si="359"/>
        <v>.....</v>
      </c>
      <c r="F874" s="50" t="str">
        <f t="shared" si="360"/>
        <v>......</v>
      </c>
      <c r="G874" s="50" t="str">
        <f t="shared" si="361"/>
        <v>...</v>
      </c>
      <c r="H874" s="40">
        <f>IF(E874=".....", 0, _xlfn.IFNA(VLOOKUP($E874, Parameter2!$A$2:$C$5000, 3, FALSE), 0))</f>
        <v>0</v>
      </c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18" t="str">
        <f>IF(C874=".....","",_xlfn.IFNA(VLOOKUP($C874, Parameter!$A$4:$B$5000, 2, FALSE), "Kode belanja salah :("))</f>
        <v/>
      </c>
      <c r="X874" s="35"/>
      <c r="Y874" s="121"/>
      <c r="Z874" s="17"/>
      <c r="AA874" s="20"/>
      <c r="AB874" s="41" t="str">
        <f>IF($C874=".....","",VLOOKUP($C874, Parameter!$A$4:$L$5000, 6, FALSE))</f>
        <v/>
      </c>
      <c r="AC874" s="41" t="str">
        <f>IF($C874=".....","",VLOOKUP($C874, Parameter!$A$4:$L$5000, 7, FALSE))</f>
        <v/>
      </c>
      <c r="AD874" s="41" t="str">
        <f>IF($C874=".....","",VLOOKUP($C874, Parameter!$A$4:$L$5000, 8, FALSE))</f>
        <v/>
      </c>
      <c r="AE874" s="41" t="str">
        <f>IF($C874=".....","",VLOOKUP($C874, Parameter!$A$4:$L$5000, 9, FALSE))</f>
        <v/>
      </c>
      <c r="AF874" s="41" t="str">
        <f>IF($C874=".....","",VLOOKUP($C874, Parameter!$A$4:$L$5000, 10, FALSE))</f>
        <v/>
      </c>
      <c r="AG874" s="41" t="str">
        <f>IF($C874=".....","",VLOOKUP($C874, Parameter!$A$4:$L$5000, 11, FALSE))</f>
        <v/>
      </c>
      <c r="AH874" s="41" t="str">
        <f>IF($C874="..0.0.0.000","",_xlfn.IFNA(VLOOKUP($C874, Parameter!$A$4:$L$5000, 12, FALSE), ""))</f>
        <v/>
      </c>
      <c r="AI874" s="39"/>
      <c r="AJ874" s="39"/>
      <c r="AK874" s="39"/>
      <c r="AL874" s="39"/>
      <c r="AM874" s="39"/>
      <c r="AN874" s="39"/>
      <c r="AO874" s="39"/>
      <c r="AP874" s="41" t="str">
        <f>IF(F874="......", "", _xlfn.IFNA(VLOOKUP(F874, Parameter2!$D$2:$E$15000, 2, FALSE), "Kode aset salah :("))</f>
        <v/>
      </c>
      <c r="AQ874" s="39"/>
      <c r="AR874" s="51"/>
      <c r="AS874" s="52"/>
      <c r="AT874" s="53">
        <f t="shared" si="362"/>
        <v>0</v>
      </c>
      <c r="AU874" s="39" t="str">
        <f t="shared" si="363"/>
        <v/>
      </c>
      <c r="AV874" s="39" t="str">
        <f t="shared" si="364"/>
        <v/>
      </c>
      <c r="AW874" s="39" t="str">
        <f t="shared" si="365"/>
        <v/>
      </c>
      <c r="AX874" s="39" t="str">
        <f t="shared" si="366"/>
        <v/>
      </c>
      <c r="AY874" s="41" t="str">
        <f>IF(G874="...", "", VLOOKUP(G874, UPB!$A$3:$B$5000, 2, FALSE))</f>
        <v/>
      </c>
      <c r="AZ874" s="84"/>
      <c r="BA874" s="76"/>
      <c r="BB874" s="65"/>
      <c r="BC874" s="65"/>
      <c r="BD874" s="54"/>
      <c r="BE874" s="65"/>
      <c r="BF874" s="65"/>
      <c r="BG874" s="65"/>
      <c r="BH874" s="65"/>
      <c r="BI874" s="65"/>
      <c r="BJ874" s="65"/>
      <c r="BK874" s="65"/>
      <c r="BL874" s="65"/>
      <c r="BM874" s="65"/>
      <c r="BN874" s="70"/>
      <c r="BO874" s="65"/>
      <c r="BP874" s="65"/>
      <c r="BQ874" s="65"/>
      <c r="BR874" s="65"/>
      <c r="BS874" s="65"/>
      <c r="BT874" s="65"/>
      <c r="BU874" s="55" t="str">
        <f>IF(AND($D874 &lt;&gt; "", $D874 &lt;&gt; $E874, $F874 &lt;&gt; "x.x.x.x.x.x.x"), VLOOKUP($E874, Parameter!$E$3:$N$5000, 9, FALSE), "")</f>
        <v/>
      </c>
      <c r="BV874" s="55" t="str">
        <f>IF(AND($D874 &lt;&gt; "", $D874 &lt;&gt; $E874, $F874 &lt;&gt; "x.x.x.x.x.x.x"), VLOOKUP($E874, Parameter!$E$3:$N$5000, 10, FALSE), "")</f>
        <v/>
      </c>
      <c r="BW874" s="55" t="str">
        <f>IF(AND($D874 &lt;&gt; "", $D874 &lt;&gt; $E874, $F874 &lt;&gt; "x.x.x.x.x.x.x"), VLOOKUP($C874, Parameter!$A$4:$L$5000, 3, FALSE), "")</f>
        <v/>
      </c>
      <c r="BX874" s="55" t="str">
        <f>IF(AND($D874 &lt;&gt; "", $D874 &lt;&gt; $E874, $F874 &lt;&gt; "x.x.x.x.x.x.x"), VLOOKUP($C874, Parameter!$A$4:$L$5000, 4, FALSE), "")</f>
        <v/>
      </c>
      <c r="BY874" s="56">
        <f t="shared" si="367"/>
        <v>0</v>
      </c>
      <c r="BZ874" s="55" t="str">
        <f t="shared" si="368"/>
        <v>Intra</v>
      </c>
      <c r="CA874" s="55" t="str">
        <f>IF($BZ874="Ekstra", Parameter3!$B$2, "")</f>
        <v/>
      </c>
      <c r="CB874" s="55" t="str">
        <f>IF($BZ874="Ekstra", Parameter3!$C$2, "")</f>
        <v/>
      </c>
      <c r="CC874" s="55" t="str">
        <f>IF($BZ874="Ekstra", VLOOKUP($E874, Parameter!$E$3:$N$5000, 9, FALSE), "")</f>
        <v/>
      </c>
      <c r="CD874" s="55" t="str">
        <f>IF($BZ874="Ekstra", VLOOKUP($E874, Parameter!$E$3:$N$5000, 10, FALSE), "")</f>
        <v/>
      </c>
      <c r="CE874" s="56">
        <f t="shared" si="369"/>
        <v>0</v>
      </c>
      <c r="CF874" s="55" t="str">
        <f t="shared" si="380"/>
        <v/>
      </c>
      <c r="CG874" s="55" t="str">
        <f t="shared" si="380"/>
        <v/>
      </c>
      <c r="CH874" s="55" t="str">
        <f t="shared" si="370"/>
        <v/>
      </c>
      <c r="CI874" s="55" t="str">
        <f>IF($F874="x.x.x.x.x.x.x", VLOOKUP($C874, Parameter!$A$4:$L$5000, 4, FALSE), "")</f>
        <v/>
      </c>
      <c r="CJ874" s="56">
        <f t="shared" si="371"/>
        <v>0</v>
      </c>
      <c r="CM874" s="4" t="str">
        <f t="shared" si="372"/>
        <v>...-...-.....</v>
      </c>
      <c r="CN874" s="57">
        <f t="shared" si="373"/>
        <v>0</v>
      </c>
      <c r="CO874" s="58">
        <f t="shared" si="374"/>
        <v>0</v>
      </c>
      <c r="CP874" s="4" t="str">
        <f t="shared" si="375"/>
        <v/>
      </c>
      <c r="CQ874" s="4" t="b">
        <f t="shared" si="376"/>
        <v>0</v>
      </c>
      <c r="CR874" s="4" t="str">
        <f t="shared" si="377"/>
        <v/>
      </c>
      <c r="CS874" s="4" t="str">
        <f t="shared" si="378"/>
        <v/>
      </c>
      <c r="CT874" s="91" t="b">
        <f t="shared" si="355"/>
        <v>0</v>
      </c>
    </row>
    <row r="875" spans="1:98" s="4" customFormat="1" x14ac:dyDescent="0.25">
      <c r="A875" s="50" t="str">
        <f t="shared" si="356"/>
        <v>...</v>
      </c>
      <c r="B875" s="50" t="str">
        <f t="shared" si="357"/>
        <v>...</v>
      </c>
      <c r="C875" s="50" t="str">
        <f t="shared" si="358"/>
        <v>.....</v>
      </c>
      <c r="D875" s="50" t="str">
        <f>IF($C875=".....","",_xlfn.IFNA(VLOOKUP($C875, Parameter!$A$4:$L$5000, 3, FALSE), ""))</f>
        <v/>
      </c>
      <c r="E875" s="50" t="str">
        <f t="shared" si="359"/>
        <v>.....</v>
      </c>
      <c r="F875" s="50" t="str">
        <f t="shared" si="360"/>
        <v>......</v>
      </c>
      <c r="G875" s="50" t="str">
        <f t="shared" si="361"/>
        <v>...</v>
      </c>
      <c r="H875" s="40">
        <f>IF(E875=".....", 0, _xlfn.IFNA(VLOOKUP($E875, Parameter2!$A$2:$C$5000, 3, FALSE), 0))</f>
        <v>0</v>
      </c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18" t="str">
        <f>IF(C875=".....","",_xlfn.IFNA(VLOOKUP($C875, Parameter!$A$4:$B$5000, 2, FALSE), "Kode belanja salah :("))</f>
        <v/>
      </c>
      <c r="X875" s="35"/>
      <c r="Y875" s="121"/>
      <c r="Z875" s="17"/>
      <c r="AA875" s="20"/>
      <c r="AB875" s="41" t="str">
        <f>IF($C875=".....","",VLOOKUP($C875, Parameter!$A$4:$L$5000, 6, FALSE))</f>
        <v/>
      </c>
      <c r="AC875" s="41" t="str">
        <f>IF($C875=".....","",VLOOKUP($C875, Parameter!$A$4:$L$5000, 7, FALSE))</f>
        <v/>
      </c>
      <c r="AD875" s="41" t="str">
        <f>IF($C875=".....","",VLOOKUP($C875, Parameter!$A$4:$L$5000, 8, FALSE))</f>
        <v/>
      </c>
      <c r="AE875" s="41" t="str">
        <f>IF($C875=".....","",VLOOKUP($C875, Parameter!$A$4:$L$5000, 9, FALSE))</f>
        <v/>
      </c>
      <c r="AF875" s="41" t="str">
        <f>IF($C875=".....","",VLOOKUP($C875, Parameter!$A$4:$L$5000, 10, FALSE))</f>
        <v/>
      </c>
      <c r="AG875" s="41" t="str">
        <f>IF($C875=".....","",VLOOKUP($C875, Parameter!$A$4:$L$5000, 11, FALSE))</f>
        <v/>
      </c>
      <c r="AH875" s="41" t="str">
        <f>IF($C875="..0.0.0.000","",_xlfn.IFNA(VLOOKUP($C875, Parameter!$A$4:$L$5000, 12, FALSE), ""))</f>
        <v/>
      </c>
      <c r="AI875" s="39"/>
      <c r="AJ875" s="39"/>
      <c r="AK875" s="39"/>
      <c r="AL875" s="39"/>
      <c r="AM875" s="39"/>
      <c r="AN875" s="39"/>
      <c r="AO875" s="39"/>
      <c r="AP875" s="41" t="str">
        <f>IF(F875="......", "", _xlfn.IFNA(VLOOKUP(F875, Parameter2!$D$2:$E$15000, 2, FALSE), "Kode aset salah :("))</f>
        <v/>
      </c>
      <c r="AQ875" s="39"/>
      <c r="AR875" s="51"/>
      <c r="AS875" s="52"/>
      <c r="AT875" s="53">
        <f t="shared" si="362"/>
        <v>0</v>
      </c>
      <c r="AU875" s="39" t="str">
        <f t="shared" si="363"/>
        <v/>
      </c>
      <c r="AV875" s="39" t="str">
        <f t="shared" si="364"/>
        <v/>
      </c>
      <c r="AW875" s="39" t="str">
        <f t="shared" si="365"/>
        <v/>
      </c>
      <c r="AX875" s="39" t="str">
        <f t="shared" si="366"/>
        <v/>
      </c>
      <c r="AY875" s="41" t="str">
        <f>IF(G875="...", "", VLOOKUP(G875, UPB!$A$3:$B$5000, 2, FALSE))</f>
        <v/>
      </c>
      <c r="AZ875" s="84"/>
      <c r="BA875" s="76"/>
      <c r="BB875" s="65"/>
      <c r="BC875" s="65"/>
      <c r="BD875" s="54"/>
      <c r="BE875" s="65"/>
      <c r="BF875" s="65"/>
      <c r="BG875" s="65"/>
      <c r="BH875" s="65"/>
      <c r="BI875" s="65"/>
      <c r="BJ875" s="65"/>
      <c r="BK875" s="65"/>
      <c r="BL875" s="65"/>
      <c r="BM875" s="65"/>
      <c r="BN875" s="70"/>
      <c r="BO875" s="65"/>
      <c r="BP875" s="65"/>
      <c r="BQ875" s="65"/>
      <c r="BR875" s="65"/>
      <c r="BS875" s="65"/>
      <c r="BT875" s="65"/>
      <c r="BU875" s="55" t="str">
        <f>IF(AND($D875 &lt;&gt; "", $D875 &lt;&gt; $E875, $F875 &lt;&gt; "x.x.x.x.x.x.x"), VLOOKUP($E875, Parameter!$E$3:$N$5000, 9, FALSE), "")</f>
        <v/>
      </c>
      <c r="BV875" s="55" t="str">
        <f>IF(AND($D875 &lt;&gt; "", $D875 &lt;&gt; $E875, $F875 &lt;&gt; "x.x.x.x.x.x.x"), VLOOKUP($E875, Parameter!$E$3:$N$5000, 10, FALSE), "")</f>
        <v/>
      </c>
      <c r="BW875" s="55" t="str">
        <f>IF(AND($D875 &lt;&gt; "", $D875 &lt;&gt; $E875, $F875 &lt;&gt; "x.x.x.x.x.x.x"), VLOOKUP($C875, Parameter!$A$4:$L$5000, 3, FALSE), "")</f>
        <v/>
      </c>
      <c r="BX875" s="55" t="str">
        <f>IF(AND($D875 &lt;&gt; "", $D875 &lt;&gt; $E875, $F875 &lt;&gt; "x.x.x.x.x.x.x"), VLOOKUP($C875, Parameter!$A$4:$L$5000, 4, FALSE), "")</f>
        <v/>
      </c>
      <c r="BY875" s="56">
        <f t="shared" si="367"/>
        <v>0</v>
      </c>
      <c r="BZ875" s="55" t="str">
        <f t="shared" si="368"/>
        <v>Intra</v>
      </c>
      <c r="CA875" s="55" t="str">
        <f>IF($BZ875="Ekstra", Parameter3!$B$2, "")</f>
        <v/>
      </c>
      <c r="CB875" s="55" t="str">
        <f>IF($BZ875="Ekstra", Parameter3!$C$2, "")</f>
        <v/>
      </c>
      <c r="CC875" s="55" t="str">
        <f>IF($BZ875="Ekstra", VLOOKUP($E875, Parameter!$E$3:$N$5000, 9, FALSE), "")</f>
        <v/>
      </c>
      <c r="CD875" s="55" t="str">
        <f>IF($BZ875="Ekstra", VLOOKUP($E875, Parameter!$E$3:$N$5000, 10, FALSE), "")</f>
        <v/>
      </c>
      <c r="CE875" s="56">
        <f t="shared" si="369"/>
        <v>0</v>
      </c>
      <c r="CF875" s="55" t="str">
        <f t="shared" si="380"/>
        <v/>
      </c>
      <c r="CG875" s="55" t="str">
        <f t="shared" si="380"/>
        <v/>
      </c>
      <c r="CH875" s="55" t="str">
        <f t="shared" si="370"/>
        <v/>
      </c>
      <c r="CI875" s="55" t="str">
        <f>IF($F875="x.x.x.x.x.x.x", VLOOKUP($C875, Parameter!$A$4:$L$5000, 4, FALSE), "")</f>
        <v/>
      </c>
      <c r="CJ875" s="56">
        <f t="shared" si="371"/>
        <v>0</v>
      </c>
      <c r="CM875" s="4" t="str">
        <f t="shared" si="372"/>
        <v>...-...-.....</v>
      </c>
      <c r="CN875" s="57">
        <f t="shared" si="373"/>
        <v>0</v>
      </c>
      <c r="CO875" s="58">
        <f t="shared" si="374"/>
        <v>0</v>
      </c>
      <c r="CP875" s="4" t="str">
        <f t="shared" si="375"/>
        <v/>
      </c>
      <c r="CQ875" s="4" t="b">
        <f t="shared" si="376"/>
        <v>0</v>
      </c>
      <c r="CR875" s="4" t="str">
        <f t="shared" si="377"/>
        <v/>
      </c>
      <c r="CS875" s="4" t="str">
        <f t="shared" si="378"/>
        <v/>
      </c>
      <c r="CT875" s="91" t="b">
        <f t="shared" si="355"/>
        <v>0</v>
      </c>
    </row>
    <row r="876" spans="1:98" s="4" customFormat="1" x14ac:dyDescent="0.25">
      <c r="A876" s="50" t="str">
        <f t="shared" si="356"/>
        <v>...</v>
      </c>
      <c r="B876" s="50" t="str">
        <f t="shared" si="357"/>
        <v>...</v>
      </c>
      <c r="C876" s="50" t="str">
        <f t="shared" si="358"/>
        <v>.....</v>
      </c>
      <c r="D876" s="50" t="str">
        <f>IF($C876=".....","",_xlfn.IFNA(VLOOKUP($C876, Parameter!$A$4:$L$5000, 3, FALSE), ""))</f>
        <v/>
      </c>
      <c r="E876" s="50" t="str">
        <f t="shared" si="359"/>
        <v>.....</v>
      </c>
      <c r="F876" s="50" t="str">
        <f t="shared" si="360"/>
        <v>......</v>
      </c>
      <c r="G876" s="50" t="str">
        <f t="shared" si="361"/>
        <v>...</v>
      </c>
      <c r="H876" s="40">
        <f>IF(E876=".....", 0, _xlfn.IFNA(VLOOKUP($E876, Parameter2!$A$2:$C$5000, 3, FALSE), 0))</f>
        <v>0</v>
      </c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18" t="str">
        <f>IF(C876=".....","",_xlfn.IFNA(VLOOKUP($C876, Parameter!$A$4:$B$5000, 2, FALSE), "Kode belanja salah :("))</f>
        <v/>
      </c>
      <c r="X876" s="35"/>
      <c r="Y876" s="121"/>
      <c r="Z876" s="17"/>
      <c r="AA876" s="20"/>
      <c r="AB876" s="41" t="str">
        <f>IF($C876=".....","",VLOOKUP($C876, Parameter!$A$4:$L$5000, 6, FALSE))</f>
        <v/>
      </c>
      <c r="AC876" s="41" t="str">
        <f>IF($C876=".....","",VLOOKUP($C876, Parameter!$A$4:$L$5000, 7, FALSE))</f>
        <v/>
      </c>
      <c r="AD876" s="41" t="str">
        <f>IF($C876=".....","",VLOOKUP($C876, Parameter!$A$4:$L$5000, 8, FALSE))</f>
        <v/>
      </c>
      <c r="AE876" s="41" t="str">
        <f>IF($C876=".....","",VLOOKUP($C876, Parameter!$A$4:$L$5000, 9, FALSE))</f>
        <v/>
      </c>
      <c r="AF876" s="41" t="str">
        <f>IF($C876=".....","",VLOOKUP($C876, Parameter!$A$4:$L$5000, 10, FALSE))</f>
        <v/>
      </c>
      <c r="AG876" s="41" t="str">
        <f>IF($C876=".....","",VLOOKUP($C876, Parameter!$A$4:$L$5000, 11, FALSE))</f>
        <v/>
      </c>
      <c r="AH876" s="41" t="str">
        <f>IF($C876="..0.0.0.000","",_xlfn.IFNA(VLOOKUP($C876, Parameter!$A$4:$L$5000, 12, FALSE), ""))</f>
        <v/>
      </c>
      <c r="AI876" s="39"/>
      <c r="AJ876" s="39"/>
      <c r="AK876" s="39"/>
      <c r="AL876" s="39"/>
      <c r="AM876" s="39"/>
      <c r="AN876" s="39"/>
      <c r="AO876" s="39"/>
      <c r="AP876" s="41" t="str">
        <f>IF(F876="......", "", _xlfn.IFNA(VLOOKUP(F876, Parameter2!$D$2:$E$15000, 2, FALSE), "Kode aset salah :("))</f>
        <v/>
      </c>
      <c r="AQ876" s="39"/>
      <c r="AR876" s="51"/>
      <c r="AS876" s="52"/>
      <c r="AT876" s="53">
        <f t="shared" si="362"/>
        <v>0</v>
      </c>
      <c r="AU876" s="39" t="str">
        <f t="shared" si="363"/>
        <v/>
      </c>
      <c r="AV876" s="39" t="str">
        <f t="shared" si="364"/>
        <v/>
      </c>
      <c r="AW876" s="39" t="str">
        <f t="shared" si="365"/>
        <v/>
      </c>
      <c r="AX876" s="39" t="str">
        <f t="shared" si="366"/>
        <v/>
      </c>
      <c r="AY876" s="41" t="str">
        <f>IF(G876="...", "", VLOOKUP(G876, UPB!$A$3:$B$5000, 2, FALSE))</f>
        <v/>
      </c>
      <c r="AZ876" s="84"/>
      <c r="BA876" s="76"/>
      <c r="BB876" s="65"/>
      <c r="BC876" s="65"/>
      <c r="BD876" s="54"/>
      <c r="BE876" s="65"/>
      <c r="BF876" s="65"/>
      <c r="BG876" s="65"/>
      <c r="BH876" s="65"/>
      <c r="BI876" s="65"/>
      <c r="BJ876" s="65"/>
      <c r="BK876" s="65"/>
      <c r="BL876" s="65"/>
      <c r="BM876" s="65"/>
      <c r="BN876" s="70"/>
      <c r="BO876" s="65"/>
      <c r="BP876" s="65"/>
      <c r="BQ876" s="65"/>
      <c r="BR876" s="65"/>
      <c r="BS876" s="65"/>
      <c r="BT876" s="65"/>
      <c r="BU876" s="55" t="str">
        <f>IF(AND($D876 &lt;&gt; "", $D876 &lt;&gt; $E876, $F876 &lt;&gt; "x.x.x.x.x.x.x"), VLOOKUP($E876, Parameter!$E$3:$N$5000, 9, FALSE), "")</f>
        <v/>
      </c>
      <c r="BV876" s="55" t="str">
        <f>IF(AND($D876 &lt;&gt; "", $D876 &lt;&gt; $E876, $F876 &lt;&gt; "x.x.x.x.x.x.x"), VLOOKUP($E876, Parameter!$E$3:$N$5000, 10, FALSE), "")</f>
        <v/>
      </c>
      <c r="BW876" s="55" t="str">
        <f>IF(AND($D876 &lt;&gt; "", $D876 &lt;&gt; $E876, $F876 &lt;&gt; "x.x.x.x.x.x.x"), VLOOKUP($C876, Parameter!$A$4:$L$5000, 3, FALSE), "")</f>
        <v/>
      </c>
      <c r="BX876" s="55" t="str">
        <f>IF(AND($D876 &lt;&gt; "", $D876 &lt;&gt; $E876, $F876 &lt;&gt; "x.x.x.x.x.x.x"), VLOOKUP($C876, Parameter!$A$4:$L$5000, 4, FALSE), "")</f>
        <v/>
      </c>
      <c r="BY876" s="56">
        <f t="shared" si="367"/>
        <v>0</v>
      </c>
      <c r="BZ876" s="55" t="str">
        <f t="shared" si="368"/>
        <v>Intra</v>
      </c>
      <c r="CA876" s="55" t="str">
        <f>IF($BZ876="Ekstra", Parameter3!$B$2, "")</f>
        <v/>
      </c>
      <c r="CB876" s="55" t="str">
        <f>IF($BZ876="Ekstra", Parameter3!$C$2, "")</f>
        <v/>
      </c>
      <c r="CC876" s="55" t="str">
        <f>IF($BZ876="Ekstra", VLOOKUP($E876, Parameter!$E$3:$N$5000, 9, FALSE), "")</f>
        <v/>
      </c>
      <c r="CD876" s="55" t="str">
        <f>IF($BZ876="Ekstra", VLOOKUP($E876, Parameter!$E$3:$N$5000, 10, FALSE), "")</f>
        <v/>
      </c>
      <c r="CE876" s="56">
        <f t="shared" si="369"/>
        <v>0</v>
      </c>
      <c r="CF876" s="55" t="str">
        <f t="shared" si="380"/>
        <v/>
      </c>
      <c r="CG876" s="55" t="str">
        <f t="shared" si="380"/>
        <v/>
      </c>
      <c r="CH876" s="55" t="str">
        <f t="shared" si="370"/>
        <v/>
      </c>
      <c r="CI876" s="55" t="str">
        <f>IF($F876="x.x.x.x.x.x.x", VLOOKUP($C876, Parameter!$A$4:$L$5000, 4, FALSE), "")</f>
        <v/>
      </c>
      <c r="CJ876" s="56">
        <f t="shared" si="371"/>
        <v>0</v>
      </c>
      <c r="CM876" s="4" t="str">
        <f t="shared" si="372"/>
        <v>...-...-.....</v>
      </c>
      <c r="CN876" s="57">
        <f t="shared" si="373"/>
        <v>0</v>
      </c>
      <c r="CO876" s="58">
        <f t="shared" si="374"/>
        <v>0</v>
      </c>
      <c r="CP876" s="4" t="str">
        <f t="shared" si="375"/>
        <v/>
      </c>
      <c r="CQ876" s="4" t="b">
        <f t="shared" si="376"/>
        <v>0</v>
      </c>
      <c r="CR876" s="4" t="str">
        <f t="shared" si="377"/>
        <v/>
      </c>
      <c r="CS876" s="4" t="str">
        <f t="shared" si="378"/>
        <v/>
      </c>
      <c r="CT876" s="91" t="b">
        <f t="shared" si="355"/>
        <v>0</v>
      </c>
    </row>
    <row r="877" spans="1:98" s="4" customFormat="1" x14ac:dyDescent="0.25">
      <c r="A877" s="50" t="str">
        <f t="shared" si="356"/>
        <v>...</v>
      </c>
      <c r="B877" s="50" t="str">
        <f t="shared" si="357"/>
        <v>...</v>
      </c>
      <c r="C877" s="50" t="str">
        <f t="shared" si="358"/>
        <v>.....</v>
      </c>
      <c r="D877" s="50" t="str">
        <f>IF($C877=".....","",_xlfn.IFNA(VLOOKUP($C877, Parameter!$A$4:$L$5000, 3, FALSE), ""))</f>
        <v/>
      </c>
      <c r="E877" s="50" t="str">
        <f t="shared" si="359"/>
        <v>.....</v>
      </c>
      <c r="F877" s="50" t="str">
        <f t="shared" si="360"/>
        <v>......</v>
      </c>
      <c r="G877" s="50" t="str">
        <f t="shared" si="361"/>
        <v>...</v>
      </c>
      <c r="H877" s="40">
        <f>IF(E877=".....", 0, _xlfn.IFNA(VLOOKUP($E877, Parameter2!$A$2:$C$5000, 3, FALSE), 0))</f>
        <v>0</v>
      </c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18" t="str">
        <f>IF(C877=".....","",_xlfn.IFNA(VLOOKUP($C877, Parameter!$A$4:$B$5000, 2, FALSE), "Kode belanja salah :("))</f>
        <v/>
      </c>
      <c r="X877" s="35"/>
      <c r="Y877" s="121"/>
      <c r="Z877" s="17"/>
      <c r="AA877" s="20"/>
      <c r="AB877" s="41" t="str">
        <f>IF($C877=".....","",VLOOKUP($C877, Parameter!$A$4:$L$5000, 6, FALSE))</f>
        <v/>
      </c>
      <c r="AC877" s="41" t="str">
        <f>IF($C877=".....","",VLOOKUP($C877, Parameter!$A$4:$L$5000, 7, FALSE))</f>
        <v/>
      </c>
      <c r="AD877" s="41" t="str">
        <f>IF($C877=".....","",VLOOKUP($C877, Parameter!$A$4:$L$5000, 8, FALSE))</f>
        <v/>
      </c>
      <c r="AE877" s="41" t="str">
        <f>IF($C877=".....","",VLOOKUP($C877, Parameter!$A$4:$L$5000, 9, FALSE))</f>
        <v/>
      </c>
      <c r="AF877" s="41" t="str">
        <f>IF($C877=".....","",VLOOKUP($C877, Parameter!$A$4:$L$5000, 10, FALSE))</f>
        <v/>
      </c>
      <c r="AG877" s="41" t="str">
        <f>IF($C877=".....","",VLOOKUP($C877, Parameter!$A$4:$L$5000, 11, FALSE))</f>
        <v/>
      </c>
      <c r="AH877" s="41" t="str">
        <f>IF($C877="..0.0.0.000","",_xlfn.IFNA(VLOOKUP($C877, Parameter!$A$4:$L$5000, 12, FALSE), ""))</f>
        <v/>
      </c>
      <c r="AI877" s="39"/>
      <c r="AJ877" s="39"/>
      <c r="AK877" s="39"/>
      <c r="AL877" s="39"/>
      <c r="AM877" s="39"/>
      <c r="AN877" s="39"/>
      <c r="AO877" s="39"/>
      <c r="AP877" s="41" t="str">
        <f>IF(F877="......", "", _xlfn.IFNA(VLOOKUP(F877, Parameter2!$D$2:$E$15000, 2, FALSE), "Kode aset salah :("))</f>
        <v/>
      </c>
      <c r="AQ877" s="39"/>
      <c r="AR877" s="51"/>
      <c r="AS877" s="52"/>
      <c r="AT877" s="53">
        <f t="shared" si="362"/>
        <v>0</v>
      </c>
      <c r="AU877" s="39" t="str">
        <f t="shared" si="363"/>
        <v/>
      </c>
      <c r="AV877" s="39" t="str">
        <f t="shared" si="364"/>
        <v/>
      </c>
      <c r="AW877" s="39" t="str">
        <f t="shared" si="365"/>
        <v/>
      </c>
      <c r="AX877" s="39" t="str">
        <f t="shared" si="366"/>
        <v/>
      </c>
      <c r="AY877" s="41" t="str">
        <f>IF(G877="...", "", VLOOKUP(G877, UPB!$A$3:$B$5000, 2, FALSE))</f>
        <v/>
      </c>
      <c r="AZ877" s="84"/>
      <c r="BA877" s="76"/>
      <c r="BB877" s="65"/>
      <c r="BC877" s="65"/>
      <c r="BD877" s="54"/>
      <c r="BE877" s="65"/>
      <c r="BF877" s="65"/>
      <c r="BG877" s="65"/>
      <c r="BH877" s="65"/>
      <c r="BI877" s="65"/>
      <c r="BJ877" s="65"/>
      <c r="BK877" s="65"/>
      <c r="BL877" s="65"/>
      <c r="BM877" s="65"/>
      <c r="BN877" s="70"/>
      <c r="BO877" s="65"/>
      <c r="BP877" s="65"/>
      <c r="BQ877" s="65"/>
      <c r="BR877" s="65"/>
      <c r="BS877" s="65"/>
      <c r="BT877" s="65"/>
      <c r="BU877" s="55" t="str">
        <f>IF(AND($D877 &lt;&gt; "", $D877 &lt;&gt; $E877, $F877 &lt;&gt; "x.x.x.x.x.x.x"), VLOOKUP($E877, Parameter!$E$3:$N$5000, 9, FALSE), "")</f>
        <v/>
      </c>
      <c r="BV877" s="55" t="str">
        <f>IF(AND($D877 &lt;&gt; "", $D877 &lt;&gt; $E877, $F877 &lt;&gt; "x.x.x.x.x.x.x"), VLOOKUP($E877, Parameter!$E$3:$N$5000, 10, FALSE), "")</f>
        <v/>
      </c>
      <c r="BW877" s="55" t="str">
        <f>IF(AND($D877 &lt;&gt; "", $D877 &lt;&gt; $E877, $F877 &lt;&gt; "x.x.x.x.x.x.x"), VLOOKUP($C877, Parameter!$A$4:$L$5000, 3, FALSE), "")</f>
        <v/>
      </c>
      <c r="BX877" s="55" t="str">
        <f>IF(AND($D877 &lt;&gt; "", $D877 &lt;&gt; $E877, $F877 &lt;&gt; "x.x.x.x.x.x.x"), VLOOKUP($C877, Parameter!$A$4:$L$5000, 4, FALSE), "")</f>
        <v/>
      </c>
      <c r="BY877" s="56">
        <f t="shared" si="367"/>
        <v>0</v>
      </c>
      <c r="BZ877" s="55" t="str">
        <f t="shared" si="368"/>
        <v>Intra</v>
      </c>
      <c r="CA877" s="55" t="str">
        <f>IF($BZ877="Ekstra", Parameter3!$B$2, "")</f>
        <v/>
      </c>
      <c r="CB877" s="55" t="str">
        <f>IF($BZ877="Ekstra", Parameter3!$C$2, "")</f>
        <v/>
      </c>
      <c r="CC877" s="55" t="str">
        <f>IF($BZ877="Ekstra", VLOOKUP($E877, Parameter!$E$3:$N$5000, 9, FALSE), "")</f>
        <v/>
      </c>
      <c r="CD877" s="55" t="str">
        <f>IF($BZ877="Ekstra", VLOOKUP($E877, Parameter!$E$3:$N$5000, 10, FALSE), "")</f>
        <v/>
      </c>
      <c r="CE877" s="56">
        <f t="shared" si="369"/>
        <v>0</v>
      </c>
      <c r="CF877" s="55" t="str">
        <f t="shared" si="380"/>
        <v/>
      </c>
      <c r="CG877" s="55" t="str">
        <f t="shared" si="380"/>
        <v/>
      </c>
      <c r="CH877" s="55" t="str">
        <f t="shared" si="370"/>
        <v/>
      </c>
      <c r="CI877" s="55" t="str">
        <f>IF($F877="x.x.x.x.x.x.x", VLOOKUP($C877, Parameter!$A$4:$L$5000, 4, FALSE), "")</f>
        <v/>
      </c>
      <c r="CJ877" s="56">
        <f t="shared" si="371"/>
        <v>0</v>
      </c>
      <c r="CM877" s="4" t="str">
        <f t="shared" si="372"/>
        <v>...-...-.....</v>
      </c>
      <c r="CN877" s="57">
        <f t="shared" si="373"/>
        <v>0</v>
      </c>
      <c r="CO877" s="58">
        <f t="shared" si="374"/>
        <v>0</v>
      </c>
      <c r="CP877" s="4" t="str">
        <f t="shared" si="375"/>
        <v/>
      </c>
      <c r="CQ877" s="4" t="b">
        <f t="shared" si="376"/>
        <v>0</v>
      </c>
      <c r="CR877" s="4" t="str">
        <f t="shared" si="377"/>
        <v/>
      </c>
      <c r="CS877" s="4" t="str">
        <f t="shared" si="378"/>
        <v/>
      </c>
      <c r="CT877" s="91" t="b">
        <f t="shared" si="355"/>
        <v>0</v>
      </c>
    </row>
    <row r="878" spans="1:98" s="4" customFormat="1" x14ac:dyDescent="0.25">
      <c r="A878" s="50" t="str">
        <f t="shared" si="356"/>
        <v>...</v>
      </c>
      <c r="B878" s="50" t="str">
        <f t="shared" si="357"/>
        <v>...</v>
      </c>
      <c r="C878" s="50" t="str">
        <f t="shared" si="358"/>
        <v>.....</v>
      </c>
      <c r="D878" s="50" t="str">
        <f>IF($C878=".....","",_xlfn.IFNA(VLOOKUP($C878, Parameter!$A$4:$L$5000, 3, FALSE), ""))</f>
        <v/>
      </c>
      <c r="E878" s="50" t="str">
        <f t="shared" si="359"/>
        <v>.....</v>
      </c>
      <c r="F878" s="50" t="str">
        <f t="shared" si="360"/>
        <v>......</v>
      </c>
      <c r="G878" s="50" t="str">
        <f t="shared" si="361"/>
        <v>...</v>
      </c>
      <c r="H878" s="40">
        <f>IF(E878=".....", 0, _xlfn.IFNA(VLOOKUP($E878, Parameter2!$A$2:$C$5000, 3, FALSE), 0))</f>
        <v>0</v>
      </c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18" t="str">
        <f>IF(C878=".....","",_xlfn.IFNA(VLOOKUP($C878, Parameter!$A$4:$B$5000, 2, FALSE), "Kode belanja salah :("))</f>
        <v/>
      </c>
      <c r="X878" s="35"/>
      <c r="Y878" s="121"/>
      <c r="Z878" s="17"/>
      <c r="AA878" s="20"/>
      <c r="AB878" s="41" t="str">
        <f>IF($C878=".....","",VLOOKUP($C878, Parameter!$A$4:$L$5000, 6, FALSE))</f>
        <v/>
      </c>
      <c r="AC878" s="41" t="str">
        <f>IF($C878=".....","",VLOOKUP($C878, Parameter!$A$4:$L$5000, 7, FALSE))</f>
        <v/>
      </c>
      <c r="AD878" s="41" t="str">
        <f>IF($C878=".....","",VLOOKUP($C878, Parameter!$A$4:$L$5000, 8, FALSE))</f>
        <v/>
      </c>
      <c r="AE878" s="41" t="str">
        <f>IF($C878=".....","",VLOOKUP($C878, Parameter!$A$4:$L$5000, 9, FALSE))</f>
        <v/>
      </c>
      <c r="AF878" s="41" t="str">
        <f>IF($C878=".....","",VLOOKUP($C878, Parameter!$A$4:$L$5000, 10, FALSE))</f>
        <v/>
      </c>
      <c r="AG878" s="41" t="str">
        <f>IF($C878=".....","",VLOOKUP($C878, Parameter!$A$4:$L$5000, 11, FALSE))</f>
        <v/>
      </c>
      <c r="AH878" s="41" t="str">
        <f>IF($C878="..0.0.0.000","",_xlfn.IFNA(VLOOKUP($C878, Parameter!$A$4:$L$5000, 12, FALSE), ""))</f>
        <v/>
      </c>
      <c r="AI878" s="39"/>
      <c r="AJ878" s="39"/>
      <c r="AK878" s="39"/>
      <c r="AL878" s="39"/>
      <c r="AM878" s="39"/>
      <c r="AN878" s="39"/>
      <c r="AO878" s="39"/>
      <c r="AP878" s="41" t="str">
        <f>IF(F878="......", "", _xlfn.IFNA(VLOOKUP(F878, Parameter2!$D$2:$E$15000, 2, FALSE), "Kode aset salah :("))</f>
        <v/>
      </c>
      <c r="AQ878" s="39"/>
      <c r="AR878" s="51"/>
      <c r="AS878" s="52"/>
      <c r="AT878" s="53">
        <f t="shared" si="362"/>
        <v>0</v>
      </c>
      <c r="AU878" s="39" t="str">
        <f t="shared" si="363"/>
        <v/>
      </c>
      <c r="AV878" s="39" t="str">
        <f t="shared" si="364"/>
        <v/>
      </c>
      <c r="AW878" s="39" t="str">
        <f t="shared" si="365"/>
        <v/>
      </c>
      <c r="AX878" s="39" t="str">
        <f t="shared" si="366"/>
        <v/>
      </c>
      <c r="AY878" s="41" t="str">
        <f>IF(G878="...", "", VLOOKUP(G878, UPB!$A$3:$B$5000, 2, FALSE))</f>
        <v/>
      </c>
      <c r="AZ878" s="84"/>
      <c r="BA878" s="76"/>
      <c r="BB878" s="65"/>
      <c r="BC878" s="65"/>
      <c r="BD878" s="54"/>
      <c r="BE878" s="65"/>
      <c r="BF878" s="65"/>
      <c r="BG878" s="65"/>
      <c r="BH878" s="65"/>
      <c r="BI878" s="65"/>
      <c r="BJ878" s="65"/>
      <c r="BK878" s="65"/>
      <c r="BL878" s="65"/>
      <c r="BM878" s="65"/>
      <c r="BN878" s="70"/>
      <c r="BO878" s="65"/>
      <c r="BP878" s="65"/>
      <c r="BQ878" s="65"/>
      <c r="BR878" s="65"/>
      <c r="BS878" s="65"/>
      <c r="BT878" s="65"/>
      <c r="BU878" s="55" t="str">
        <f>IF(AND($D878 &lt;&gt; "", $D878 &lt;&gt; $E878, $F878 &lt;&gt; "x.x.x.x.x.x.x"), VLOOKUP($E878, Parameter!$E$3:$N$5000, 9, FALSE), "")</f>
        <v/>
      </c>
      <c r="BV878" s="55" t="str">
        <f>IF(AND($D878 &lt;&gt; "", $D878 &lt;&gt; $E878, $F878 &lt;&gt; "x.x.x.x.x.x.x"), VLOOKUP($E878, Parameter!$E$3:$N$5000, 10, FALSE), "")</f>
        <v/>
      </c>
      <c r="BW878" s="55" t="str">
        <f>IF(AND($D878 &lt;&gt; "", $D878 &lt;&gt; $E878, $F878 &lt;&gt; "x.x.x.x.x.x.x"), VLOOKUP($C878, Parameter!$A$4:$L$5000, 3, FALSE), "")</f>
        <v/>
      </c>
      <c r="BX878" s="55" t="str">
        <f>IF(AND($D878 &lt;&gt; "", $D878 &lt;&gt; $E878, $F878 &lt;&gt; "x.x.x.x.x.x.x"), VLOOKUP($C878, Parameter!$A$4:$L$5000, 4, FALSE), "")</f>
        <v/>
      </c>
      <c r="BY878" s="56">
        <f t="shared" si="367"/>
        <v>0</v>
      </c>
      <c r="BZ878" s="55" t="str">
        <f t="shared" si="368"/>
        <v>Intra</v>
      </c>
      <c r="CA878" s="55" t="str">
        <f>IF($BZ878="Ekstra", Parameter3!$B$2, "")</f>
        <v/>
      </c>
      <c r="CB878" s="55" t="str">
        <f>IF($BZ878="Ekstra", Parameter3!$C$2, "")</f>
        <v/>
      </c>
      <c r="CC878" s="55" t="str">
        <f>IF($BZ878="Ekstra", VLOOKUP($E878, Parameter!$E$3:$N$5000, 9, FALSE), "")</f>
        <v/>
      </c>
      <c r="CD878" s="55" t="str">
        <f>IF($BZ878="Ekstra", VLOOKUP($E878, Parameter!$E$3:$N$5000, 10, FALSE), "")</f>
        <v/>
      </c>
      <c r="CE878" s="56">
        <f t="shared" si="369"/>
        <v>0</v>
      </c>
      <c r="CF878" s="55" t="str">
        <f t="shared" si="380"/>
        <v/>
      </c>
      <c r="CG878" s="55" t="str">
        <f t="shared" si="380"/>
        <v/>
      </c>
      <c r="CH878" s="55" t="str">
        <f t="shared" si="370"/>
        <v/>
      </c>
      <c r="CI878" s="55" t="str">
        <f>IF($F878="x.x.x.x.x.x.x", VLOOKUP($C878, Parameter!$A$4:$L$5000, 4, FALSE), "")</f>
        <v/>
      </c>
      <c r="CJ878" s="56">
        <f t="shared" si="371"/>
        <v>0</v>
      </c>
      <c r="CM878" s="4" t="str">
        <f t="shared" si="372"/>
        <v>...-...-.....</v>
      </c>
      <c r="CN878" s="57">
        <f t="shared" si="373"/>
        <v>0</v>
      </c>
      <c r="CO878" s="58">
        <f t="shared" si="374"/>
        <v>0</v>
      </c>
      <c r="CP878" s="4" t="str">
        <f t="shared" si="375"/>
        <v/>
      </c>
      <c r="CQ878" s="4" t="b">
        <f t="shared" si="376"/>
        <v>0</v>
      </c>
      <c r="CR878" s="4" t="str">
        <f t="shared" si="377"/>
        <v/>
      </c>
      <c r="CS878" s="4" t="str">
        <f t="shared" si="378"/>
        <v/>
      </c>
      <c r="CT878" s="91" t="b">
        <f t="shared" si="355"/>
        <v>0</v>
      </c>
    </row>
    <row r="879" spans="1:98" s="4" customFormat="1" x14ac:dyDescent="0.25">
      <c r="A879" s="50" t="str">
        <f t="shared" si="356"/>
        <v>...</v>
      </c>
      <c r="B879" s="50" t="str">
        <f t="shared" si="357"/>
        <v>...</v>
      </c>
      <c r="C879" s="50" t="str">
        <f t="shared" si="358"/>
        <v>.....</v>
      </c>
      <c r="D879" s="50" t="str">
        <f>IF($C879=".....","",_xlfn.IFNA(VLOOKUP($C879, Parameter!$A$4:$L$5000, 3, FALSE), ""))</f>
        <v/>
      </c>
      <c r="E879" s="50" t="str">
        <f t="shared" si="359"/>
        <v>.....</v>
      </c>
      <c r="F879" s="50" t="str">
        <f t="shared" si="360"/>
        <v>......</v>
      </c>
      <c r="G879" s="50" t="str">
        <f t="shared" si="361"/>
        <v>...</v>
      </c>
      <c r="H879" s="40">
        <f>IF(E879=".....", 0, _xlfn.IFNA(VLOOKUP($E879, Parameter2!$A$2:$C$5000, 3, FALSE), 0))</f>
        <v>0</v>
      </c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18" t="str">
        <f>IF(C879=".....","",_xlfn.IFNA(VLOOKUP($C879, Parameter!$A$4:$B$5000, 2, FALSE), "Kode belanja salah :("))</f>
        <v/>
      </c>
      <c r="X879" s="35"/>
      <c r="Y879" s="121"/>
      <c r="Z879" s="17"/>
      <c r="AA879" s="20"/>
      <c r="AB879" s="41" t="str">
        <f>IF($C879=".....","",VLOOKUP($C879, Parameter!$A$4:$L$5000, 6, FALSE))</f>
        <v/>
      </c>
      <c r="AC879" s="41" t="str">
        <f>IF($C879=".....","",VLOOKUP($C879, Parameter!$A$4:$L$5000, 7, FALSE))</f>
        <v/>
      </c>
      <c r="AD879" s="41" t="str">
        <f>IF($C879=".....","",VLOOKUP($C879, Parameter!$A$4:$L$5000, 8, FALSE))</f>
        <v/>
      </c>
      <c r="AE879" s="41" t="str">
        <f>IF($C879=".....","",VLOOKUP($C879, Parameter!$A$4:$L$5000, 9, FALSE))</f>
        <v/>
      </c>
      <c r="AF879" s="41" t="str">
        <f>IF($C879=".....","",VLOOKUP($C879, Parameter!$A$4:$L$5000, 10, FALSE))</f>
        <v/>
      </c>
      <c r="AG879" s="41" t="str">
        <f>IF($C879=".....","",VLOOKUP($C879, Parameter!$A$4:$L$5000, 11, FALSE))</f>
        <v/>
      </c>
      <c r="AH879" s="41" t="str">
        <f>IF($C879="..0.0.0.000","",_xlfn.IFNA(VLOOKUP($C879, Parameter!$A$4:$L$5000, 12, FALSE), ""))</f>
        <v/>
      </c>
      <c r="AI879" s="39"/>
      <c r="AJ879" s="39"/>
      <c r="AK879" s="39"/>
      <c r="AL879" s="39"/>
      <c r="AM879" s="39"/>
      <c r="AN879" s="39"/>
      <c r="AO879" s="39"/>
      <c r="AP879" s="41" t="str">
        <f>IF(F879="......", "", _xlfn.IFNA(VLOOKUP(F879, Parameter2!$D$2:$E$15000, 2, FALSE), "Kode aset salah :("))</f>
        <v/>
      </c>
      <c r="AQ879" s="39"/>
      <c r="AR879" s="51"/>
      <c r="AS879" s="52"/>
      <c r="AT879" s="53">
        <f t="shared" si="362"/>
        <v>0</v>
      </c>
      <c r="AU879" s="39" t="str">
        <f t="shared" si="363"/>
        <v/>
      </c>
      <c r="AV879" s="39" t="str">
        <f t="shared" si="364"/>
        <v/>
      </c>
      <c r="AW879" s="39" t="str">
        <f t="shared" si="365"/>
        <v/>
      </c>
      <c r="AX879" s="39" t="str">
        <f t="shared" si="366"/>
        <v/>
      </c>
      <c r="AY879" s="41" t="str">
        <f>IF(G879="...", "", VLOOKUP(G879, UPB!$A$3:$B$5000, 2, FALSE))</f>
        <v/>
      </c>
      <c r="AZ879" s="84"/>
      <c r="BA879" s="76"/>
      <c r="BB879" s="65"/>
      <c r="BC879" s="65"/>
      <c r="BD879" s="54"/>
      <c r="BE879" s="65"/>
      <c r="BF879" s="65"/>
      <c r="BG879" s="65"/>
      <c r="BH879" s="65"/>
      <c r="BI879" s="65"/>
      <c r="BJ879" s="65"/>
      <c r="BK879" s="65"/>
      <c r="BL879" s="65"/>
      <c r="BM879" s="65"/>
      <c r="BN879" s="70"/>
      <c r="BO879" s="65"/>
      <c r="BP879" s="65"/>
      <c r="BQ879" s="65"/>
      <c r="BR879" s="65"/>
      <c r="BS879" s="65"/>
      <c r="BT879" s="65"/>
      <c r="BU879" s="55" t="str">
        <f>IF(AND($D879 &lt;&gt; "", $D879 &lt;&gt; $E879, $F879 &lt;&gt; "x.x.x.x.x.x.x"), VLOOKUP($E879, Parameter!$E$3:$N$5000, 9, FALSE), "")</f>
        <v/>
      </c>
      <c r="BV879" s="55" t="str">
        <f>IF(AND($D879 &lt;&gt; "", $D879 &lt;&gt; $E879, $F879 &lt;&gt; "x.x.x.x.x.x.x"), VLOOKUP($E879, Parameter!$E$3:$N$5000, 10, FALSE), "")</f>
        <v/>
      </c>
      <c r="BW879" s="55" t="str">
        <f>IF(AND($D879 &lt;&gt; "", $D879 &lt;&gt; $E879, $F879 &lt;&gt; "x.x.x.x.x.x.x"), VLOOKUP($C879, Parameter!$A$4:$L$5000, 3, FALSE), "")</f>
        <v/>
      </c>
      <c r="BX879" s="55" t="str">
        <f>IF(AND($D879 &lt;&gt; "", $D879 &lt;&gt; $E879, $F879 &lt;&gt; "x.x.x.x.x.x.x"), VLOOKUP($C879, Parameter!$A$4:$L$5000, 4, FALSE), "")</f>
        <v/>
      </c>
      <c r="BY879" s="56">
        <f t="shared" si="367"/>
        <v>0</v>
      </c>
      <c r="BZ879" s="55" t="str">
        <f t="shared" si="368"/>
        <v>Intra</v>
      </c>
      <c r="CA879" s="55" t="str">
        <f>IF($BZ879="Ekstra", Parameter3!$B$2, "")</f>
        <v/>
      </c>
      <c r="CB879" s="55" t="str">
        <f>IF($BZ879="Ekstra", Parameter3!$C$2, "")</f>
        <v/>
      </c>
      <c r="CC879" s="55" t="str">
        <f>IF($BZ879="Ekstra", VLOOKUP($E879, Parameter!$E$3:$N$5000, 9, FALSE), "")</f>
        <v/>
      </c>
      <c r="CD879" s="55" t="str">
        <f>IF($BZ879="Ekstra", VLOOKUP($E879, Parameter!$E$3:$N$5000, 10, FALSE), "")</f>
        <v/>
      </c>
      <c r="CE879" s="56">
        <f t="shared" si="369"/>
        <v>0</v>
      </c>
      <c r="CF879" s="55" t="str">
        <f t="shared" si="380"/>
        <v/>
      </c>
      <c r="CG879" s="55" t="str">
        <f t="shared" si="380"/>
        <v/>
      </c>
      <c r="CH879" s="55" t="str">
        <f t="shared" si="370"/>
        <v/>
      </c>
      <c r="CI879" s="55" t="str">
        <f>IF($F879="x.x.x.x.x.x.x", VLOOKUP($C879, Parameter!$A$4:$L$5000, 4, FALSE), "")</f>
        <v/>
      </c>
      <c r="CJ879" s="56">
        <f t="shared" si="371"/>
        <v>0</v>
      </c>
      <c r="CM879" s="4" t="str">
        <f t="shared" si="372"/>
        <v>...-...-.....</v>
      </c>
      <c r="CN879" s="57">
        <f t="shared" si="373"/>
        <v>0</v>
      </c>
      <c r="CO879" s="58">
        <f t="shared" si="374"/>
        <v>0</v>
      </c>
      <c r="CP879" s="4" t="str">
        <f t="shared" si="375"/>
        <v/>
      </c>
      <c r="CQ879" s="4" t="b">
        <f t="shared" si="376"/>
        <v>0</v>
      </c>
      <c r="CR879" s="4" t="str">
        <f t="shared" si="377"/>
        <v/>
      </c>
      <c r="CS879" s="4" t="str">
        <f t="shared" si="378"/>
        <v/>
      </c>
      <c r="CT879" s="91" t="b">
        <f t="shared" si="355"/>
        <v>0</v>
      </c>
    </row>
    <row r="880" spans="1:98" s="4" customFormat="1" x14ac:dyDescent="0.25">
      <c r="A880" s="50" t="str">
        <f t="shared" si="356"/>
        <v>...</v>
      </c>
      <c r="B880" s="50" t="str">
        <f t="shared" si="357"/>
        <v>...</v>
      </c>
      <c r="C880" s="50" t="str">
        <f t="shared" si="358"/>
        <v>.....</v>
      </c>
      <c r="D880" s="50" t="str">
        <f>IF($C880=".....","",_xlfn.IFNA(VLOOKUP($C880, Parameter!$A$4:$L$5000, 3, FALSE), ""))</f>
        <v/>
      </c>
      <c r="E880" s="50" t="str">
        <f t="shared" si="359"/>
        <v>.....</v>
      </c>
      <c r="F880" s="50" t="str">
        <f t="shared" si="360"/>
        <v>......</v>
      </c>
      <c r="G880" s="50" t="str">
        <f t="shared" si="361"/>
        <v>...</v>
      </c>
      <c r="H880" s="40">
        <f>IF(E880=".....", 0, _xlfn.IFNA(VLOOKUP($E880, Parameter2!$A$2:$C$5000, 3, FALSE), 0))</f>
        <v>0</v>
      </c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18" t="str">
        <f>IF(C880=".....","",_xlfn.IFNA(VLOOKUP($C880, Parameter!$A$4:$B$5000, 2, FALSE), "Kode belanja salah :("))</f>
        <v/>
      </c>
      <c r="X880" s="35"/>
      <c r="Y880" s="121"/>
      <c r="Z880" s="17"/>
      <c r="AA880" s="20"/>
      <c r="AB880" s="41" t="str">
        <f>IF($C880=".....","",VLOOKUP($C880, Parameter!$A$4:$L$5000, 6, FALSE))</f>
        <v/>
      </c>
      <c r="AC880" s="41" t="str">
        <f>IF($C880=".....","",VLOOKUP($C880, Parameter!$A$4:$L$5000, 7, FALSE))</f>
        <v/>
      </c>
      <c r="AD880" s="41" t="str">
        <f>IF($C880=".....","",VLOOKUP($C880, Parameter!$A$4:$L$5000, 8, FALSE))</f>
        <v/>
      </c>
      <c r="AE880" s="41" t="str">
        <f>IF($C880=".....","",VLOOKUP($C880, Parameter!$A$4:$L$5000, 9, FALSE))</f>
        <v/>
      </c>
      <c r="AF880" s="41" t="str">
        <f>IF($C880=".....","",VLOOKUP($C880, Parameter!$A$4:$L$5000, 10, FALSE))</f>
        <v/>
      </c>
      <c r="AG880" s="41" t="str">
        <f>IF($C880=".....","",VLOOKUP($C880, Parameter!$A$4:$L$5000, 11, FALSE))</f>
        <v/>
      </c>
      <c r="AH880" s="41" t="str">
        <f>IF($C880="..0.0.0.000","",_xlfn.IFNA(VLOOKUP($C880, Parameter!$A$4:$L$5000, 12, FALSE), ""))</f>
        <v/>
      </c>
      <c r="AI880" s="39"/>
      <c r="AJ880" s="39"/>
      <c r="AK880" s="39"/>
      <c r="AL880" s="39"/>
      <c r="AM880" s="39"/>
      <c r="AN880" s="39"/>
      <c r="AO880" s="39"/>
      <c r="AP880" s="41" t="str">
        <f>IF(F880="......", "", _xlfn.IFNA(VLOOKUP(F880, Parameter2!$D$2:$E$15000, 2, FALSE), "Kode aset salah :("))</f>
        <v/>
      </c>
      <c r="AQ880" s="39"/>
      <c r="AR880" s="51"/>
      <c r="AS880" s="52"/>
      <c r="AT880" s="53">
        <f t="shared" si="362"/>
        <v>0</v>
      </c>
      <c r="AU880" s="39" t="str">
        <f t="shared" si="363"/>
        <v/>
      </c>
      <c r="AV880" s="39" t="str">
        <f t="shared" si="364"/>
        <v/>
      </c>
      <c r="AW880" s="39" t="str">
        <f t="shared" si="365"/>
        <v/>
      </c>
      <c r="AX880" s="39" t="str">
        <f t="shared" si="366"/>
        <v/>
      </c>
      <c r="AY880" s="41" t="str">
        <f>IF(G880="...", "", VLOOKUP(G880, UPB!$A$3:$B$5000, 2, FALSE))</f>
        <v/>
      </c>
      <c r="AZ880" s="84"/>
      <c r="BA880" s="76"/>
      <c r="BB880" s="65"/>
      <c r="BC880" s="65"/>
      <c r="BD880" s="54"/>
      <c r="BE880" s="65"/>
      <c r="BF880" s="65"/>
      <c r="BG880" s="65"/>
      <c r="BH880" s="65"/>
      <c r="BI880" s="65"/>
      <c r="BJ880" s="65"/>
      <c r="BK880" s="65"/>
      <c r="BL880" s="65"/>
      <c r="BM880" s="65"/>
      <c r="BN880" s="70"/>
      <c r="BO880" s="65"/>
      <c r="BP880" s="65"/>
      <c r="BQ880" s="65"/>
      <c r="BR880" s="65"/>
      <c r="BS880" s="65"/>
      <c r="BT880" s="65"/>
      <c r="BU880" s="55" t="str">
        <f>IF(AND($D880 &lt;&gt; "", $D880 &lt;&gt; $E880, $F880 &lt;&gt; "x.x.x.x.x.x.x"), VLOOKUP($E880, Parameter!$E$3:$N$5000, 9, FALSE), "")</f>
        <v/>
      </c>
      <c r="BV880" s="55" t="str">
        <f>IF(AND($D880 &lt;&gt; "", $D880 &lt;&gt; $E880, $F880 &lt;&gt; "x.x.x.x.x.x.x"), VLOOKUP($E880, Parameter!$E$3:$N$5000, 10, FALSE), "")</f>
        <v/>
      </c>
      <c r="BW880" s="55" t="str">
        <f>IF(AND($D880 &lt;&gt; "", $D880 &lt;&gt; $E880, $F880 &lt;&gt; "x.x.x.x.x.x.x"), VLOOKUP($C880, Parameter!$A$4:$L$5000, 3, FALSE), "")</f>
        <v/>
      </c>
      <c r="BX880" s="55" t="str">
        <f>IF(AND($D880 &lt;&gt; "", $D880 &lt;&gt; $E880, $F880 &lt;&gt; "x.x.x.x.x.x.x"), VLOOKUP($C880, Parameter!$A$4:$L$5000, 4, FALSE), "")</f>
        <v/>
      </c>
      <c r="BY880" s="56">
        <f t="shared" si="367"/>
        <v>0</v>
      </c>
      <c r="BZ880" s="55" t="str">
        <f t="shared" si="368"/>
        <v>Intra</v>
      </c>
      <c r="CA880" s="55" t="str">
        <f>IF($BZ880="Ekstra", Parameter3!$B$2, "")</f>
        <v/>
      </c>
      <c r="CB880" s="55" t="str">
        <f>IF($BZ880="Ekstra", Parameter3!$C$2, "")</f>
        <v/>
      </c>
      <c r="CC880" s="55" t="str">
        <f>IF($BZ880="Ekstra", VLOOKUP($E880, Parameter!$E$3:$N$5000, 9, FALSE), "")</f>
        <v/>
      </c>
      <c r="CD880" s="55" t="str">
        <f>IF($BZ880="Ekstra", VLOOKUP($E880, Parameter!$E$3:$N$5000, 10, FALSE), "")</f>
        <v/>
      </c>
      <c r="CE880" s="56">
        <f t="shared" si="369"/>
        <v>0</v>
      </c>
      <c r="CF880" s="55" t="str">
        <f t="shared" si="380"/>
        <v/>
      </c>
      <c r="CG880" s="55" t="str">
        <f t="shared" si="380"/>
        <v/>
      </c>
      <c r="CH880" s="55" t="str">
        <f t="shared" si="370"/>
        <v/>
      </c>
      <c r="CI880" s="55" t="str">
        <f>IF($F880="x.x.x.x.x.x.x", VLOOKUP($C880, Parameter!$A$4:$L$5000, 4, FALSE), "")</f>
        <v/>
      </c>
      <c r="CJ880" s="56">
        <f t="shared" si="371"/>
        <v>0</v>
      </c>
      <c r="CM880" s="4" t="str">
        <f t="shared" si="372"/>
        <v>...-...-.....</v>
      </c>
      <c r="CN880" s="57">
        <f t="shared" si="373"/>
        <v>0</v>
      </c>
      <c r="CO880" s="58">
        <f t="shared" si="374"/>
        <v>0</v>
      </c>
      <c r="CP880" s="4" t="str">
        <f t="shared" si="375"/>
        <v/>
      </c>
      <c r="CQ880" s="4" t="b">
        <f t="shared" si="376"/>
        <v>0</v>
      </c>
      <c r="CR880" s="4" t="str">
        <f t="shared" si="377"/>
        <v/>
      </c>
      <c r="CS880" s="4" t="str">
        <f t="shared" si="378"/>
        <v/>
      </c>
      <c r="CT880" s="91" t="b">
        <f t="shared" si="355"/>
        <v>0</v>
      </c>
    </row>
    <row r="881" spans="1:98" s="4" customFormat="1" x14ac:dyDescent="0.25">
      <c r="A881" s="50" t="str">
        <f t="shared" si="356"/>
        <v>...</v>
      </c>
      <c r="B881" s="50" t="str">
        <f t="shared" si="357"/>
        <v>...</v>
      </c>
      <c r="C881" s="50" t="str">
        <f t="shared" si="358"/>
        <v>.....</v>
      </c>
      <c r="D881" s="50" t="str">
        <f>IF($C881=".....","",_xlfn.IFNA(VLOOKUP($C881, Parameter!$A$4:$L$5000, 3, FALSE), ""))</f>
        <v/>
      </c>
      <c r="E881" s="50" t="str">
        <f t="shared" si="359"/>
        <v>.....</v>
      </c>
      <c r="F881" s="50" t="str">
        <f t="shared" si="360"/>
        <v>......</v>
      </c>
      <c r="G881" s="50" t="str">
        <f t="shared" si="361"/>
        <v>...</v>
      </c>
      <c r="H881" s="40">
        <f>IF(E881=".....", 0, _xlfn.IFNA(VLOOKUP($E881, Parameter2!$A$2:$C$5000, 3, FALSE), 0))</f>
        <v>0</v>
      </c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18" t="str">
        <f>IF(C881=".....","",_xlfn.IFNA(VLOOKUP($C881, Parameter!$A$4:$B$5000, 2, FALSE), "Kode belanja salah :("))</f>
        <v/>
      </c>
      <c r="X881" s="35"/>
      <c r="Y881" s="121"/>
      <c r="Z881" s="17"/>
      <c r="AA881" s="20"/>
      <c r="AB881" s="41" t="str">
        <f>IF($C881=".....","",VLOOKUP($C881, Parameter!$A$4:$L$5000, 6, FALSE))</f>
        <v/>
      </c>
      <c r="AC881" s="41" t="str">
        <f>IF($C881=".....","",VLOOKUP($C881, Parameter!$A$4:$L$5000, 7, FALSE))</f>
        <v/>
      </c>
      <c r="AD881" s="41" t="str">
        <f>IF($C881=".....","",VLOOKUP($C881, Parameter!$A$4:$L$5000, 8, FALSE))</f>
        <v/>
      </c>
      <c r="AE881" s="41" t="str">
        <f>IF($C881=".....","",VLOOKUP($C881, Parameter!$A$4:$L$5000, 9, FALSE))</f>
        <v/>
      </c>
      <c r="AF881" s="41" t="str">
        <f>IF($C881=".....","",VLOOKUP($C881, Parameter!$A$4:$L$5000, 10, FALSE))</f>
        <v/>
      </c>
      <c r="AG881" s="41" t="str">
        <f>IF($C881=".....","",VLOOKUP($C881, Parameter!$A$4:$L$5000, 11, FALSE))</f>
        <v/>
      </c>
      <c r="AH881" s="41" t="str">
        <f>IF($C881="..0.0.0.000","",_xlfn.IFNA(VLOOKUP($C881, Parameter!$A$4:$L$5000, 12, FALSE), ""))</f>
        <v/>
      </c>
      <c r="AI881" s="39"/>
      <c r="AJ881" s="39"/>
      <c r="AK881" s="39"/>
      <c r="AL881" s="39"/>
      <c r="AM881" s="39"/>
      <c r="AN881" s="39"/>
      <c r="AO881" s="39"/>
      <c r="AP881" s="41" t="str">
        <f>IF(F881="......", "", _xlfn.IFNA(VLOOKUP(F881, Parameter2!$D$2:$E$15000, 2, FALSE), "Kode aset salah :("))</f>
        <v/>
      </c>
      <c r="AQ881" s="39"/>
      <c r="AR881" s="51"/>
      <c r="AS881" s="52"/>
      <c r="AT881" s="53">
        <f t="shared" si="362"/>
        <v>0</v>
      </c>
      <c r="AU881" s="39" t="str">
        <f t="shared" si="363"/>
        <v/>
      </c>
      <c r="AV881" s="39" t="str">
        <f t="shared" si="364"/>
        <v/>
      </c>
      <c r="AW881" s="39" t="str">
        <f t="shared" si="365"/>
        <v/>
      </c>
      <c r="AX881" s="39" t="str">
        <f t="shared" si="366"/>
        <v/>
      </c>
      <c r="AY881" s="41" t="str">
        <f>IF(G881="...", "", VLOOKUP(G881, UPB!$A$3:$B$5000, 2, FALSE))</f>
        <v/>
      </c>
      <c r="AZ881" s="84"/>
      <c r="BA881" s="76"/>
      <c r="BB881" s="65"/>
      <c r="BC881" s="65"/>
      <c r="BD881" s="54"/>
      <c r="BE881" s="65"/>
      <c r="BF881" s="65"/>
      <c r="BG881" s="65"/>
      <c r="BH881" s="65"/>
      <c r="BI881" s="65"/>
      <c r="BJ881" s="65"/>
      <c r="BK881" s="65"/>
      <c r="BL881" s="65"/>
      <c r="BM881" s="65"/>
      <c r="BN881" s="70"/>
      <c r="BO881" s="65"/>
      <c r="BP881" s="65"/>
      <c r="BQ881" s="65"/>
      <c r="BR881" s="65"/>
      <c r="BS881" s="65"/>
      <c r="BT881" s="65"/>
      <c r="BU881" s="55" t="str">
        <f>IF(AND($D881 &lt;&gt; "", $D881 &lt;&gt; $E881, $F881 &lt;&gt; "x.x.x.x.x.x.x"), VLOOKUP($E881, Parameter!$E$3:$N$5000, 9, FALSE), "")</f>
        <v/>
      </c>
      <c r="BV881" s="55" t="str">
        <f>IF(AND($D881 &lt;&gt; "", $D881 &lt;&gt; $E881, $F881 &lt;&gt; "x.x.x.x.x.x.x"), VLOOKUP($E881, Parameter!$E$3:$N$5000, 10, FALSE), "")</f>
        <v/>
      </c>
      <c r="BW881" s="55" t="str">
        <f>IF(AND($D881 &lt;&gt; "", $D881 &lt;&gt; $E881, $F881 &lt;&gt; "x.x.x.x.x.x.x"), VLOOKUP($C881, Parameter!$A$4:$L$5000, 3, FALSE), "")</f>
        <v/>
      </c>
      <c r="BX881" s="55" t="str">
        <f>IF(AND($D881 &lt;&gt; "", $D881 &lt;&gt; $E881, $F881 &lt;&gt; "x.x.x.x.x.x.x"), VLOOKUP($C881, Parameter!$A$4:$L$5000, 4, FALSE), "")</f>
        <v/>
      </c>
      <c r="BY881" s="56">
        <f t="shared" si="367"/>
        <v>0</v>
      </c>
      <c r="BZ881" s="55" t="str">
        <f t="shared" si="368"/>
        <v>Intra</v>
      </c>
      <c r="CA881" s="55" t="str">
        <f>IF($BZ881="Ekstra", Parameter3!$B$2, "")</f>
        <v/>
      </c>
      <c r="CB881" s="55" t="str">
        <f>IF($BZ881="Ekstra", Parameter3!$C$2, "")</f>
        <v/>
      </c>
      <c r="CC881" s="55" t="str">
        <f>IF($BZ881="Ekstra", VLOOKUP($E881, Parameter!$E$3:$N$5000, 9, FALSE), "")</f>
        <v/>
      </c>
      <c r="CD881" s="55" t="str">
        <f>IF($BZ881="Ekstra", VLOOKUP($E881, Parameter!$E$3:$N$5000, 10, FALSE), "")</f>
        <v/>
      </c>
      <c r="CE881" s="56">
        <f t="shared" si="369"/>
        <v>0</v>
      </c>
      <c r="CF881" s="55" t="str">
        <f t="shared" si="380"/>
        <v/>
      </c>
      <c r="CG881" s="55" t="str">
        <f t="shared" si="380"/>
        <v/>
      </c>
      <c r="CH881" s="55" t="str">
        <f t="shared" si="370"/>
        <v/>
      </c>
      <c r="CI881" s="55" t="str">
        <f>IF($F881="x.x.x.x.x.x.x", VLOOKUP($C881, Parameter!$A$4:$L$5000, 4, FALSE), "")</f>
        <v/>
      </c>
      <c r="CJ881" s="56">
        <f t="shared" si="371"/>
        <v>0</v>
      </c>
      <c r="CM881" s="4" t="str">
        <f t="shared" si="372"/>
        <v>...-...-.....</v>
      </c>
      <c r="CN881" s="57">
        <f t="shared" si="373"/>
        <v>0</v>
      </c>
      <c r="CO881" s="58">
        <f t="shared" si="374"/>
        <v>0</v>
      </c>
      <c r="CP881" s="4" t="str">
        <f t="shared" si="375"/>
        <v/>
      </c>
      <c r="CQ881" s="4" t="b">
        <f t="shared" si="376"/>
        <v>0</v>
      </c>
      <c r="CR881" s="4" t="str">
        <f t="shared" si="377"/>
        <v/>
      </c>
      <c r="CS881" s="4" t="str">
        <f t="shared" si="378"/>
        <v/>
      </c>
      <c r="CT881" s="91" t="b">
        <f t="shared" si="355"/>
        <v>0</v>
      </c>
    </row>
    <row r="882" spans="1:98" s="4" customFormat="1" x14ac:dyDescent="0.25">
      <c r="A882" s="50" t="str">
        <f t="shared" si="356"/>
        <v>...</v>
      </c>
      <c r="B882" s="50" t="str">
        <f t="shared" si="357"/>
        <v>...</v>
      </c>
      <c r="C882" s="50" t="str">
        <f t="shared" si="358"/>
        <v>.....</v>
      </c>
      <c r="D882" s="50" t="str">
        <f>IF($C882=".....","",_xlfn.IFNA(VLOOKUP($C882, Parameter!$A$4:$L$5000, 3, FALSE), ""))</f>
        <v/>
      </c>
      <c r="E882" s="50" t="str">
        <f t="shared" si="359"/>
        <v>.....</v>
      </c>
      <c r="F882" s="50" t="str">
        <f t="shared" si="360"/>
        <v>......</v>
      </c>
      <c r="G882" s="50" t="str">
        <f t="shared" si="361"/>
        <v>...</v>
      </c>
      <c r="H882" s="40">
        <f>IF(E882=".....", 0, _xlfn.IFNA(VLOOKUP($E882, Parameter2!$A$2:$C$5000, 3, FALSE), 0))</f>
        <v>0</v>
      </c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18" t="str">
        <f>IF(C882=".....","",_xlfn.IFNA(VLOOKUP($C882, Parameter!$A$4:$B$5000, 2, FALSE), "Kode belanja salah :("))</f>
        <v/>
      </c>
      <c r="X882" s="35"/>
      <c r="Y882" s="121"/>
      <c r="Z882" s="17"/>
      <c r="AA882" s="20"/>
      <c r="AB882" s="41" t="str">
        <f>IF($C882=".....","",VLOOKUP($C882, Parameter!$A$4:$L$5000, 6, FALSE))</f>
        <v/>
      </c>
      <c r="AC882" s="41" t="str">
        <f>IF($C882=".....","",VLOOKUP($C882, Parameter!$A$4:$L$5000, 7, FALSE))</f>
        <v/>
      </c>
      <c r="AD882" s="41" t="str">
        <f>IF($C882=".....","",VLOOKUP($C882, Parameter!$A$4:$L$5000, 8, FALSE))</f>
        <v/>
      </c>
      <c r="AE882" s="41" t="str">
        <f>IF($C882=".....","",VLOOKUP($C882, Parameter!$A$4:$L$5000, 9, FALSE))</f>
        <v/>
      </c>
      <c r="AF882" s="41" t="str">
        <f>IF($C882=".....","",VLOOKUP($C882, Parameter!$A$4:$L$5000, 10, FALSE))</f>
        <v/>
      </c>
      <c r="AG882" s="41" t="str">
        <f>IF($C882=".....","",VLOOKUP($C882, Parameter!$A$4:$L$5000, 11, FALSE))</f>
        <v/>
      </c>
      <c r="AH882" s="41" t="str">
        <f>IF($C882="..0.0.0.000","",_xlfn.IFNA(VLOOKUP($C882, Parameter!$A$4:$L$5000, 12, FALSE), ""))</f>
        <v/>
      </c>
      <c r="AI882" s="39"/>
      <c r="AJ882" s="39"/>
      <c r="AK882" s="39"/>
      <c r="AL882" s="39"/>
      <c r="AM882" s="39"/>
      <c r="AN882" s="39"/>
      <c r="AO882" s="39"/>
      <c r="AP882" s="41" t="str">
        <f>IF(F882="......", "", _xlfn.IFNA(VLOOKUP(F882, Parameter2!$D$2:$E$15000, 2, FALSE), "Kode aset salah :("))</f>
        <v/>
      </c>
      <c r="AQ882" s="39"/>
      <c r="AR882" s="51"/>
      <c r="AS882" s="52"/>
      <c r="AT882" s="53">
        <f t="shared" si="362"/>
        <v>0</v>
      </c>
      <c r="AU882" s="39" t="str">
        <f t="shared" si="363"/>
        <v/>
      </c>
      <c r="AV882" s="39" t="str">
        <f t="shared" si="364"/>
        <v/>
      </c>
      <c r="AW882" s="39" t="str">
        <f t="shared" si="365"/>
        <v/>
      </c>
      <c r="AX882" s="39" t="str">
        <f t="shared" si="366"/>
        <v/>
      </c>
      <c r="AY882" s="41" t="str">
        <f>IF(G882="...", "", VLOOKUP(G882, UPB!$A$3:$B$5000, 2, FALSE))</f>
        <v/>
      </c>
      <c r="AZ882" s="84"/>
      <c r="BA882" s="76"/>
      <c r="BB882" s="65"/>
      <c r="BC882" s="65"/>
      <c r="BD882" s="54"/>
      <c r="BE882" s="65"/>
      <c r="BF882" s="65"/>
      <c r="BG882" s="65"/>
      <c r="BH882" s="65"/>
      <c r="BI882" s="65"/>
      <c r="BJ882" s="65"/>
      <c r="BK882" s="65"/>
      <c r="BL882" s="65"/>
      <c r="BM882" s="65"/>
      <c r="BN882" s="70"/>
      <c r="BO882" s="65"/>
      <c r="BP882" s="65"/>
      <c r="BQ882" s="65"/>
      <c r="BR882" s="65"/>
      <c r="BS882" s="65"/>
      <c r="BT882" s="65"/>
      <c r="BU882" s="55" t="str">
        <f>IF(AND($D882 &lt;&gt; "", $D882 &lt;&gt; $E882, $F882 &lt;&gt; "x.x.x.x.x.x.x"), VLOOKUP($E882, Parameter!$E$3:$N$5000, 9, FALSE), "")</f>
        <v/>
      </c>
      <c r="BV882" s="55" t="str">
        <f>IF(AND($D882 &lt;&gt; "", $D882 &lt;&gt; $E882, $F882 &lt;&gt; "x.x.x.x.x.x.x"), VLOOKUP($E882, Parameter!$E$3:$N$5000, 10, FALSE), "")</f>
        <v/>
      </c>
      <c r="BW882" s="55" t="str">
        <f>IF(AND($D882 &lt;&gt; "", $D882 &lt;&gt; $E882, $F882 &lt;&gt; "x.x.x.x.x.x.x"), VLOOKUP($C882, Parameter!$A$4:$L$5000, 3, FALSE), "")</f>
        <v/>
      </c>
      <c r="BX882" s="55" t="str">
        <f>IF(AND($D882 &lt;&gt; "", $D882 &lt;&gt; $E882, $F882 &lt;&gt; "x.x.x.x.x.x.x"), VLOOKUP($C882, Parameter!$A$4:$L$5000, 4, FALSE), "")</f>
        <v/>
      </c>
      <c r="BY882" s="56">
        <f t="shared" si="367"/>
        <v>0</v>
      </c>
      <c r="BZ882" s="55" t="str">
        <f t="shared" si="368"/>
        <v>Intra</v>
      </c>
      <c r="CA882" s="55" t="str">
        <f>IF($BZ882="Ekstra", Parameter3!$B$2, "")</f>
        <v/>
      </c>
      <c r="CB882" s="55" t="str">
        <f>IF($BZ882="Ekstra", Parameter3!$C$2, "")</f>
        <v/>
      </c>
      <c r="CC882" s="55" t="str">
        <f>IF($BZ882="Ekstra", VLOOKUP($E882, Parameter!$E$3:$N$5000, 9, FALSE), "")</f>
        <v/>
      </c>
      <c r="CD882" s="55" t="str">
        <f>IF($BZ882="Ekstra", VLOOKUP($E882, Parameter!$E$3:$N$5000, 10, FALSE), "")</f>
        <v/>
      </c>
      <c r="CE882" s="56">
        <f t="shared" si="369"/>
        <v>0</v>
      </c>
      <c r="CF882" s="55" t="str">
        <f t="shared" si="380"/>
        <v/>
      </c>
      <c r="CG882" s="55" t="str">
        <f t="shared" si="380"/>
        <v/>
      </c>
      <c r="CH882" s="55" t="str">
        <f t="shared" si="370"/>
        <v/>
      </c>
      <c r="CI882" s="55" t="str">
        <f>IF($F882="x.x.x.x.x.x.x", VLOOKUP($C882, Parameter!$A$4:$L$5000, 4, FALSE), "")</f>
        <v/>
      </c>
      <c r="CJ882" s="56">
        <f t="shared" si="371"/>
        <v>0</v>
      </c>
      <c r="CM882" s="4" t="str">
        <f t="shared" si="372"/>
        <v>...-...-.....</v>
      </c>
      <c r="CN882" s="57">
        <f t="shared" si="373"/>
        <v>0</v>
      </c>
      <c r="CO882" s="58">
        <f t="shared" si="374"/>
        <v>0</v>
      </c>
      <c r="CP882" s="4" t="str">
        <f t="shared" si="375"/>
        <v/>
      </c>
      <c r="CQ882" s="4" t="b">
        <f t="shared" si="376"/>
        <v>0</v>
      </c>
      <c r="CR882" s="4" t="str">
        <f t="shared" si="377"/>
        <v/>
      </c>
      <c r="CS882" s="4" t="str">
        <f t="shared" si="378"/>
        <v/>
      </c>
      <c r="CT882" s="91" t="b">
        <f t="shared" si="355"/>
        <v>0</v>
      </c>
    </row>
    <row r="883" spans="1:98" s="4" customFormat="1" x14ac:dyDescent="0.25">
      <c r="A883" s="50" t="str">
        <f t="shared" si="356"/>
        <v>...</v>
      </c>
      <c r="B883" s="50" t="str">
        <f t="shared" si="357"/>
        <v>...</v>
      </c>
      <c r="C883" s="50" t="str">
        <f t="shared" si="358"/>
        <v>.....</v>
      </c>
      <c r="D883" s="50" t="str">
        <f>IF($C883=".....","",_xlfn.IFNA(VLOOKUP($C883, Parameter!$A$4:$L$5000, 3, FALSE), ""))</f>
        <v/>
      </c>
      <c r="E883" s="50" t="str">
        <f t="shared" si="359"/>
        <v>.....</v>
      </c>
      <c r="F883" s="50" t="str">
        <f t="shared" si="360"/>
        <v>......</v>
      </c>
      <c r="G883" s="50" t="str">
        <f t="shared" si="361"/>
        <v>...</v>
      </c>
      <c r="H883" s="40">
        <f>IF(E883=".....", 0, _xlfn.IFNA(VLOOKUP($E883, Parameter2!$A$2:$C$5000, 3, FALSE), 0))</f>
        <v>0</v>
      </c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18" t="str">
        <f>IF(C883=".....","",_xlfn.IFNA(VLOOKUP($C883, Parameter!$A$4:$B$5000, 2, FALSE), "Kode belanja salah :("))</f>
        <v/>
      </c>
      <c r="X883" s="35"/>
      <c r="Y883" s="121"/>
      <c r="Z883" s="17"/>
      <c r="AA883" s="20"/>
      <c r="AB883" s="41" t="str">
        <f>IF($C883=".....","",VLOOKUP($C883, Parameter!$A$4:$L$5000, 6, FALSE))</f>
        <v/>
      </c>
      <c r="AC883" s="41" t="str">
        <f>IF($C883=".....","",VLOOKUP($C883, Parameter!$A$4:$L$5000, 7, FALSE))</f>
        <v/>
      </c>
      <c r="AD883" s="41" t="str">
        <f>IF($C883=".....","",VLOOKUP($C883, Parameter!$A$4:$L$5000, 8, FALSE))</f>
        <v/>
      </c>
      <c r="AE883" s="41" t="str">
        <f>IF($C883=".....","",VLOOKUP($C883, Parameter!$A$4:$L$5000, 9, FALSE))</f>
        <v/>
      </c>
      <c r="AF883" s="41" t="str">
        <f>IF($C883=".....","",VLOOKUP($C883, Parameter!$A$4:$L$5000, 10, FALSE))</f>
        <v/>
      </c>
      <c r="AG883" s="41" t="str">
        <f>IF($C883=".....","",VLOOKUP($C883, Parameter!$A$4:$L$5000, 11, FALSE))</f>
        <v/>
      </c>
      <c r="AH883" s="41" t="str">
        <f>IF($C883="..0.0.0.000","",_xlfn.IFNA(VLOOKUP($C883, Parameter!$A$4:$L$5000, 12, FALSE), ""))</f>
        <v/>
      </c>
      <c r="AI883" s="39"/>
      <c r="AJ883" s="39"/>
      <c r="AK883" s="39"/>
      <c r="AL883" s="39"/>
      <c r="AM883" s="39"/>
      <c r="AN883" s="39"/>
      <c r="AO883" s="39"/>
      <c r="AP883" s="41" t="str">
        <f>IF(F883="......", "", _xlfn.IFNA(VLOOKUP(F883, Parameter2!$D$2:$E$15000, 2, FALSE), "Kode aset salah :("))</f>
        <v/>
      </c>
      <c r="AQ883" s="39"/>
      <c r="AR883" s="51"/>
      <c r="AS883" s="52"/>
      <c r="AT883" s="53">
        <f t="shared" si="362"/>
        <v>0</v>
      </c>
      <c r="AU883" s="39" t="str">
        <f t="shared" si="363"/>
        <v/>
      </c>
      <c r="AV883" s="39" t="str">
        <f t="shared" si="364"/>
        <v/>
      </c>
      <c r="AW883" s="39" t="str">
        <f t="shared" si="365"/>
        <v/>
      </c>
      <c r="AX883" s="39" t="str">
        <f t="shared" si="366"/>
        <v/>
      </c>
      <c r="AY883" s="41" t="str">
        <f>IF(G883="...", "", VLOOKUP(G883, UPB!$A$3:$B$5000, 2, FALSE))</f>
        <v/>
      </c>
      <c r="AZ883" s="84"/>
      <c r="BA883" s="76"/>
      <c r="BB883" s="65"/>
      <c r="BC883" s="65"/>
      <c r="BD883" s="54"/>
      <c r="BE883" s="65"/>
      <c r="BF883" s="65"/>
      <c r="BG883" s="65"/>
      <c r="BH883" s="65"/>
      <c r="BI883" s="65"/>
      <c r="BJ883" s="65"/>
      <c r="BK883" s="65"/>
      <c r="BL883" s="65"/>
      <c r="BM883" s="65"/>
      <c r="BN883" s="70"/>
      <c r="BO883" s="65"/>
      <c r="BP883" s="65"/>
      <c r="BQ883" s="65"/>
      <c r="BR883" s="65"/>
      <c r="BS883" s="65"/>
      <c r="BT883" s="65"/>
      <c r="BU883" s="55" t="str">
        <f>IF(AND($D883 &lt;&gt; "", $D883 &lt;&gt; $E883, $F883 &lt;&gt; "x.x.x.x.x.x.x"), VLOOKUP($E883, Parameter!$E$3:$N$5000, 9, FALSE), "")</f>
        <v/>
      </c>
      <c r="BV883" s="55" t="str">
        <f>IF(AND($D883 &lt;&gt; "", $D883 &lt;&gt; $E883, $F883 &lt;&gt; "x.x.x.x.x.x.x"), VLOOKUP($E883, Parameter!$E$3:$N$5000, 10, FALSE), "")</f>
        <v/>
      </c>
      <c r="BW883" s="55" t="str">
        <f>IF(AND($D883 &lt;&gt; "", $D883 &lt;&gt; $E883, $F883 &lt;&gt; "x.x.x.x.x.x.x"), VLOOKUP($C883, Parameter!$A$4:$L$5000, 3, FALSE), "")</f>
        <v/>
      </c>
      <c r="BX883" s="55" t="str">
        <f>IF(AND($D883 &lt;&gt; "", $D883 &lt;&gt; $E883, $F883 &lt;&gt; "x.x.x.x.x.x.x"), VLOOKUP($C883, Parameter!$A$4:$L$5000, 4, FALSE), "")</f>
        <v/>
      </c>
      <c r="BY883" s="56">
        <f t="shared" si="367"/>
        <v>0</v>
      </c>
      <c r="BZ883" s="55" t="str">
        <f t="shared" si="368"/>
        <v>Intra</v>
      </c>
      <c r="CA883" s="55" t="str">
        <f>IF($BZ883="Ekstra", Parameter3!$B$2, "")</f>
        <v/>
      </c>
      <c r="CB883" s="55" t="str">
        <f>IF($BZ883="Ekstra", Parameter3!$C$2, "")</f>
        <v/>
      </c>
      <c r="CC883" s="55" t="str">
        <f>IF($BZ883="Ekstra", VLOOKUP($E883, Parameter!$E$3:$N$5000, 9, FALSE), "")</f>
        <v/>
      </c>
      <c r="CD883" s="55" t="str">
        <f>IF($BZ883="Ekstra", VLOOKUP($E883, Parameter!$E$3:$N$5000, 10, FALSE), "")</f>
        <v/>
      </c>
      <c r="CE883" s="56">
        <f t="shared" si="369"/>
        <v>0</v>
      </c>
      <c r="CF883" s="55" t="str">
        <f t="shared" si="380"/>
        <v/>
      </c>
      <c r="CG883" s="55" t="str">
        <f t="shared" si="380"/>
        <v/>
      </c>
      <c r="CH883" s="55" t="str">
        <f t="shared" si="370"/>
        <v/>
      </c>
      <c r="CI883" s="55" t="str">
        <f>IF($F883="x.x.x.x.x.x.x", VLOOKUP($C883, Parameter!$A$4:$L$5000, 4, FALSE), "")</f>
        <v/>
      </c>
      <c r="CJ883" s="56">
        <f t="shared" si="371"/>
        <v>0</v>
      </c>
      <c r="CM883" s="4" t="str">
        <f t="shared" si="372"/>
        <v>...-...-.....</v>
      </c>
      <c r="CN883" s="57">
        <f t="shared" si="373"/>
        <v>0</v>
      </c>
      <c r="CO883" s="58">
        <f t="shared" si="374"/>
        <v>0</v>
      </c>
      <c r="CP883" s="4" t="str">
        <f t="shared" si="375"/>
        <v/>
      </c>
      <c r="CQ883" s="4" t="b">
        <f t="shared" si="376"/>
        <v>0</v>
      </c>
      <c r="CR883" s="4" t="str">
        <f t="shared" si="377"/>
        <v/>
      </c>
      <c r="CS883" s="4" t="str">
        <f t="shared" si="378"/>
        <v/>
      </c>
      <c r="CT883" s="91" t="b">
        <f t="shared" si="355"/>
        <v>0</v>
      </c>
    </row>
    <row r="884" spans="1:98" s="4" customFormat="1" x14ac:dyDescent="0.25">
      <c r="A884" s="50" t="str">
        <f t="shared" si="356"/>
        <v>...</v>
      </c>
      <c r="B884" s="50" t="str">
        <f t="shared" si="357"/>
        <v>...</v>
      </c>
      <c r="C884" s="50" t="str">
        <f t="shared" si="358"/>
        <v>.....</v>
      </c>
      <c r="D884" s="50" t="str">
        <f>IF($C884=".....","",_xlfn.IFNA(VLOOKUP($C884, Parameter!$A$4:$L$5000, 3, FALSE), ""))</f>
        <v/>
      </c>
      <c r="E884" s="50" t="str">
        <f t="shared" si="359"/>
        <v>.....</v>
      </c>
      <c r="F884" s="50" t="str">
        <f t="shared" si="360"/>
        <v>......</v>
      </c>
      <c r="G884" s="50" t="str">
        <f t="shared" si="361"/>
        <v>...</v>
      </c>
      <c r="H884" s="40">
        <f>IF(E884=".....", 0, _xlfn.IFNA(VLOOKUP($E884, Parameter2!$A$2:$C$5000, 3, FALSE), 0))</f>
        <v>0</v>
      </c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18" t="str">
        <f>IF(C884=".....","",_xlfn.IFNA(VLOOKUP($C884, Parameter!$A$4:$B$5000, 2, FALSE), "Kode belanja salah :("))</f>
        <v/>
      </c>
      <c r="X884" s="35"/>
      <c r="Y884" s="121"/>
      <c r="Z884" s="17"/>
      <c r="AA884" s="20"/>
      <c r="AB884" s="41" t="str">
        <f>IF($C884=".....","",VLOOKUP($C884, Parameter!$A$4:$L$5000, 6, FALSE))</f>
        <v/>
      </c>
      <c r="AC884" s="41" t="str">
        <f>IF($C884=".....","",VLOOKUP($C884, Parameter!$A$4:$L$5000, 7, FALSE))</f>
        <v/>
      </c>
      <c r="AD884" s="41" t="str">
        <f>IF($C884=".....","",VLOOKUP($C884, Parameter!$A$4:$L$5000, 8, FALSE))</f>
        <v/>
      </c>
      <c r="AE884" s="41" t="str">
        <f>IF($C884=".....","",VLOOKUP($C884, Parameter!$A$4:$L$5000, 9, FALSE))</f>
        <v/>
      </c>
      <c r="AF884" s="41" t="str">
        <f>IF($C884=".....","",VLOOKUP($C884, Parameter!$A$4:$L$5000, 10, FALSE))</f>
        <v/>
      </c>
      <c r="AG884" s="41" t="str">
        <f>IF($C884=".....","",VLOOKUP($C884, Parameter!$A$4:$L$5000, 11, FALSE))</f>
        <v/>
      </c>
      <c r="AH884" s="41" t="str">
        <f>IF($C884="..0.0.0.000","",_xlfn.IFNA(VLOOKUP($C884, Parameter!$A$4:$L$5000, 12, FALSE), ""))</f>
        <v/>
      </c>
      <c r="AI884" s="39"/>
      <c r="AJ884" s="39"/>
      <c r="AK884" s="39"/>
      <c r="AL884" s="39"/>
      <c r="AM884" s="39"/>
      <c r="AN884" s="39"/>
      <c r="AO884" s="39"/>
      <c r="AP884" s="41" t="str">
        <f>IF(F884="......", "", _xlfn.IFNA(VLOOKUP(F884, Parameter2!$D$2:$E$15000, 2, FALSE), "Kode aset salah :("))</f>
        <v/>
      </c>
      <c r="AQ884" s="39"/>
      <c r="AR884" s="51"/>
      <c r="AS884" s="52"/>
      <c r="AT884" s="53">
        <f t="shared" si="362"/>
        <v>0</v>
      </c>
      <c r="AU884" s="39" t="str">
        <f t="shared" si="363"/>
        <v/>
      </c>
      <c r="AV884" s="39" t="str">
        <f t="shared" si="364"/>
        <v/>
      </c>
      <c r="AW884" s="39" t="str">
        <f t="shared" si="365"/>
        <v/>
      </c>
      <c r="AX884" s="39" t="str">
        <f t="shared" si="366"/>
        <v/>
      </c>
      <c r="AY884" s="41" t="str">
        <f>IF(G884="...", "", VLOOKUP(G884, UPB!$A$3:$B$5000, 2, FALSE))</f>
        <v/>
      </c>
      <c r="AZ884" s="84"/>
      <c r="BA884" s="76"/>
      <c r="BB884" s="65"/>
      <c r="BC884" s="65"/>
      <c r="BD884" s="54"/>
      <c r="BE884" s="65"/>
      <c r="BF884" s="65"/>
      <c r="BG884" s="65"/>
      <c r="BH884" s="65"/>
      <c r="BI884" s="65"/>
      <c r="BJ884" s="65"/>
      <c r="BK884" s="65"/>
      <c r="BL884" s="65"/>
      <c r="BM884" s="65"/>
      <c r="BN884" s="70"/>
      <c r="BO884" s="65"/>
      <c r="BP884" s="65"/>
      <c r="BQ884" s="65"/>
      <c r="BR884" s="65"/>
      <c r="BS884" s="65"/>
      <c r="BT884" s="65"/>
      <c r="BU884" s="55" t="str">
        <f>IF(AND($D884 &lt;&gt; "", $D884 &lt;&gt; $E884, $F884 &lt;&gt; "x.x.x.x.x.x.x"), VLOOKUP($E884, Parameter!$E$3:$N$5000, 9, FALSE), "")</f>
        <v/>
      </c>
      <c r="BV884" s="55" t="str">
        <f>IF(AND($D884 &lt;&gt; "", $D884 &lt;&gt; $E884, $F884 &lt;&gt; "x.x.x.x.x.x.x"), VLOOKUP($E884, Parameter!$E$3:$N$5000, 10, FALSE), "")</f>
        <v/>
      </c>
      <c r="BW884" s="55" t="str">
        <f>IF(AND($D884 &lt;&gt; "", $D884 &lt;&gt; $E884, $F884 &lt;&gt; "x.x.x.x.x.x.x"), VLOOKUP($C884, Parameter!$A$4:$L$5000, 3, FALSE), "")</f>
        <v/>
      </c>
      <c r="BX884" s="55" t="str">
        <f>IF(AND($D884 &lt;&gt; "", $D884 &lt;&gt; $E884, $F884 &lt;&gt; "x.x.x.x.x.x.x"), VLOOKUP($C884, Parameter!$A$4:$L$5000, 4, FALSE), "")</f>
        <v/>
      </c>
      <c r="BY884" s="56">
        <f t="shared" si="367"/>
        <v>0</v>
      </c>
      <c r="BZ884" s="55" t="str">
        <f t="shared" si="368"/>
        <v>Intra</v>
      </c>
      <c r="CA884" s="55" t="str">
        <f>IF($BZ884="Ekstra", Parameter3!$B$2, "")</f>
        <v/>
      </c>
      <c r="CB884" s="55" t="str">
        <f>IF($BZ884="Ekstra", Parameter3!$C$2, "")</f>
        <v/>
      </c>
      <c r="CC884" s="55" t="str">
        <f>IF($BZ884="Ekstra", VLOOKUP($E884, Parameter!$E$3:$N$5000, 9, FALSE), "")</f>
        <v/>
      </c>
      <c r="CD884" s="55" t="str">
        <f>IF($BZ884="Ekstra", VLOOKUP($E884, Parameter!$E$3:$N$5000, 10, FALSE), "")</f>
        <v/>
      </c>
      <c r="CE884" s="56">
        <f t="shared" si="369"/>
        <v>0</v>
      </c>
      <c r="CF884" s="55" t="str">
        <f t="shared" si="380"/>
        <v/>
      </c>
      <c r="CG884" s="55" t="str">
        <f t="shared" si="380"/>
        <v/>
      </c>
      <c r="CH884" s="55" t="str">
        <f t="shared" si="370"/>
        <v/>
      </c>
      <c r="CI884" s="55" t="str">
        <f>IF($F884="x.x.x.x.x.x.x", VLOOKUP($C884, Parameter!$A$4:$L$5000, 4, FALSE), "")</f>
        <v/>
      </c>
      <c r="CJ884" s="56">
        <f t="shared" si="371"/>
        <v>0</v>
      </c>
      <c r="CM884" s="4" t="str">
        <f t="shared" si="372"/>
        <v>...-...-.....</v>
      </c>
      <c r="CN884" s="57">
        <f t="shared" si="373"/>
        <v>0</v>
      </c>
      <c r="CO884" s="58">
        <f t="shared" si="374"/>
        <v>0</v>
      </c>
      <c r="CP884" s="4" t="str">
        <f t="shared" si="375"/>
        <v/>
      </c>
      <c r="CQ884" s="4" t="b">
        <f t="shared" si="376"/>
        <v>0</v>
      </c>
      <c r="CR884" s="4" t="str">
        <f t="shared" si="377"/>
        <v/>
      </c>
      <c r="CS884" s="4" t="str">
        <f t="shared" si="378"/>
        <v/>
      </c>
      <c r="CT884" s="91" t="b">
        <f t="shared" si="355"/>
        <v>0</v>
      </c>
    </row>
    <row r="885" spans="1:98" s="4" customFormat="1" x14ac:dyDescent="0.25">
      <c r="A885" s="50" t="str">
        <f t="shared" si="356"/>
        <v>...</v>
      </c>
      <c r="B885" s="50" t="str">
        <f t="shared" si="357"/>
        <v>...</v>
      </c>
      <c r="C885" s="50" t="str">
        <f t="shared" si="358"/>
        <v>.....</v>
      </c>
      <c r="D885" s="50" t="str">
        <f>IF($C885=".....","",_xlfn.IFNA(VLOOKUP($C885, Parameter!$A$4:$L$5000, 3, FALSE), ""))</f>
        <v/>
      </c>
      <c r="E885" s="50" t="str">
        <f t="shared" si="359"/>
        <v>.....</v>
      </c>
      <c r="F885" s="50" t="str">
        <f t="shared" si="360"/>
        <v>......</v>
      </c>
      <c r="G885" s="50" t="str">
        <f t="shared" si="361"/>
        <v>...</v>
      </c>
      <c r="H885" s="40">
        <f>IF(E885=".....", 0, _xlfn.IFNA(VLOOKUP($E885, Parameter2!$A$2:$C$5000, 3, FALSE), 0))</f>
        <v>0</v>
      </c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18" t="str">
        <f>IF(C885=".....","",_xlfn.IFNA(VLOOKUP($C885, Parameter!$A$4:$B$5000, 2, FALSE), "Kode belanja salah :("))</f>
        <v/>
      </c>
      <c r="X885" s="35"/>
      <c r="Y885" s="121"/>
      <c r="Z885" s="17"/>
      <c r="AA885" s="20"/>
      <c r="AB885" s="41" t="str">
        <f>IF($C885=".....","",VLOOKUP($C885, Parameter!$A$4:$L$5000, 6, FALSE))</f>
        <v/>
      </c>
      <c r="AC885" s="41" t="str">
        <f>IF($C885=".....","",VLOOKUP($C885, Parameter!$A$4:$L$5000, 7, FALSE))</f>
        <v/>
      </c>
      <c r="AD885" s="41" t="str">
        <f>IF($C885=".....","",VLOOKUP($C885, Parameter!$A$4:$L$5000, 8, FALSE))</f>
        <v/>
      </c>
      <c r="AE885" s="41" t="str">
        <f>IF($C885=".....","",VLOOKUP($C885, Parameter!$A$4:$L$5000, 9, FALSE))</f>
        <v/>
      </c>
      <c r="AF885" s="41" t="str">
        <f>IF($C885=".....","",VLOOKUP($C885, Parameter!$A$4:$L$5000, 10, FALSE))</f>
        <v/>
      </c>
      <c r="AG885" s="41" t="str">
        <f>IF($C885=".....","",VLOOKUP($C885, Parameter!$A$4:$L$5000, 11, FALSE))</f>
        <v/>
      </c>
      <c r="AH885" s="41" t="str">
        <f>IF($C885="..0.0.0.000","",_xlfn.IFNA(VLOOKUP($C885, Parameter!$A$4:$L$5000, 12, FALSE), ""))</f>
        <v/>
      </c>
      <c r="AI885" s="39"/>
      <c r="AJ885" s="39"/>
      <c r="AK885" s="39"/>
      <c r="AL885" s="39"/>
      <c r="AM885" s="39"/>
      <c r="AN885" s="39"/>
      <c r="AO885" s="39"/>
      <c r="AP885" s="41" t="str">
        <f>IF(F885="......", "", _xlfn.IFNA(VLOOKUP(F885, Parameter2!$D$2:$E$15000, 2, FALSE), "Kode aset salah :("))</f>
        <v/>
      </c>
      <c r="AQ885" s="39"/>
      <c r="AR885" s="51"/>
      <c r="AS885" s="52"/>
      <c r="AT885" s="53">
        <f t="shared" si="362"/>
        <v>0</v>
      </c>
      <c r="AU885" s="39" t="str">
        <f t="shared" si="363"/>
        <v/>
      </c>
      <c r="AV885" s="39" t="str">
        <f t="shared" si="364"/>
        <v/>
      </c>
      <c r="AW885" s="39" t="str">
        <f t="shared" si="365"/>
        <v/>
      </c>
      <c r="AX885" s="39" t="str">
        <f t="shared" si="366"/>
        <v/>
      </c>
      <c r="AY885" s="41" t="str">
        <f>IF(G885="...", "", VLOOKUP(G885, UPB!$A$3:$B$5000, 2, FALSE))</f>
        <v/>
      </c>
      <c r="AZ885" s="84"/>
      <c r="BA885" s="76"/>
      <c r="BB885" s="65"/>
      <c r="BC885" s="65"/>
      <c r="BD885" s="54"/>
      <c r="BE885" s="65"/>
      <c r="BF885" s="65"/>
      <c r="BG885" s="65"/>
      <c r="BH885" s="65"/>
      <c r="BI885" s="65"/>
      <c r="BJ885" s="65"/>
      <c r="BK885" s="65"/>
      <c r="BL885" s="65"/>
      <c r="BM885" s="65"/>
      <c r="BN885" s="70"/>
      <c r="BO885" s="65"/>
      <c r="BP885" s="65"/>
      <c r="BQ885" s="65"/>
      <c r="BR885" s="65"/>
      <c r="BS885" s="65"/>
      <c r="BT885" s="65"/>
      <c r="BU885" s="55" t="str">
        <f>IF(AND($D885 &lt;&gt; "", $D885 &lt;&gt; $E885, $F885 &lt;&gt; "x.x.x.x.x.x.x"), VLOOKUP($E885, Parameter!$E$3:$N$5000, 9, FALSE), "")</f>
        <v/>
      </c>
      <c r="BV885" s="55" t="str">
        <f>IF(AND($D885 &lt;&gt; "", $D885 &lt;&gt; $E885, $F885 &lt;&gt; "x.x.x.x.x.x.x"), VLOOKUP($E885, Parameter!$E$3:$N$5000, 10, FALSE), "")</f>
        <v/>
      </c>
      <c r="BW885" s="55" t="str">
        <f>IF(AND($D885 &lt;&gt; "", $D885 &lt;&gt; $E885, $F885 &lt;&gt; "x.x.x.x.x.x.x"), VLOOKUP($C885, Parameter!$A$4:$L$5000, 3, FALSE), "")</f>
        <v/>
      </c>
      <c r="BX885" s="55" t="str">
        <f>IF(AND($D885 &lt;&gt; "", $D885 &lt;&gt; $E885, $F885 &lt;&gt; "x.x.x.x.x.x.x"), VLOOKUP($C885, Parameter!$A$4:$L$5000, 4, FALSE), "")</f>
        <v/>
      </c>
      <c r="BY885" s="56">
        <f t="shared" si="367"/>
        <v>0</v>
      </c>
      <c r="BZ885" s="55" t="str">
        <f t="shared" si="368"/>
        <v>Intra</v>
      </c>
      <c r="CA885" s="55" t="str">
        <f>IF($BZ885="Ekstra", Parameter3!$B$2, "")</f>
        <v/>
      </c>
      <c r="CB885" s="55" t="str">
        <f>IF($BZ885="Ekstra", Parameter3!$C$2, "")</f>
        <v/>
      </c>
      <c r="CC885" s="55" t="str">
        <f>IF($BZ885="Ekstra", VLOOKUP($E885, Parameter!$E$3:$N$5000, 9, FALSE), "")</f>
        <v/>
      </c>
      <c r="CD885" s="55" t="str">
        <f>IF($BZ885="Ekstra", VLOOKUP($E885, Parameter!$E$3:$N$5000, 10, FALSE), "")</f>
        <v/>
      </c>
      <c r="CE885" s="56">
        <f t="shared" si="369"/>
        <v>0</v>
      </c>
      <c r="CF885" s="55" t="str">
        <f t="shared" si="380"/>
        <v/>
      </c>
      <c r="CG885" s="55" t="str">
        <f t="shared" si="380"/>
        <v/>
      </c>
      <c r="CH885" s="55" t="str">
        <f t="shared" si="370"/>
        <v/>
      </c>
      <c r="CI885" s="55" t="str">
        <f>IF($F885="x.x.x.x.x.x.x", VLOOKUP($C885, Parameter!$A$4:$L$5000, 4, FALSE), "")</f>
        <v/>
      </c>
      <c r="CJ885" s="56">
        <f t="shared" si="371"/>
        <v>0</v>
      </c>
      <c r="CM885" s="4" t="str">
        <f t="shared" si="372"/>
        <v>...-...-.....</v>
      </c>
      <c r="CN885" s="57">
        <f t="shared" si="373"/>
        <v>0</v>
      </c>
      <c r="CO885" s="58">
        <f t="shared" si="374"/>
        <v>0</v>
      </c>
      <c r="CP885" s="4" t="str">
        <f t="shared" si="375"/>
        <v/>
      </c>
      <c r="CQ885" s="4" t="b">
        <f t="shared" si="376"/>
        <v>0</v>
      </c>
      <c r="CR885" s="4" t="str">
        <f t="shared" si="377"/>
        <v/>
      </c>
      <c r="CS885" s="4" t="str">
        <f t="shared" si="378"/>
        <v/>
      </c>
      <c r="CT885" s="91" t="b">
        <f t="shared" si="355"/>
        <v>0</v>
      </c>
    </row>
    <row r="886" spans="1:98" s="4" customFormat="1" x14ac:dyDescent="0.25">
      <c r="A886" s="50" t="str">
        <f t="shared" si="356"/>
        <v>...</v>
      </c>
      <c r="B886" s="50" t="str">
        <f t="shared" si="357"/>
        <v>...</v>
      </c>
      <c r="C886" s="50" t="str">
        <f t="shared" si="358"/>
        <v>.....</v>
      </c>
      <c r="D886" s="50" t="str">
        <f>IF($C886=".....","",_xlfn.IFNA(VLOOKUP($C886, Parameter!$A$4:$L$5000, 3, FALSE), ""))</f>
        <v/>
      </c>
      <c r="E886" s="50" t="str">
        <f t="shared" si="359"/>
        <v>.....</v>
      </c>
      <c r="F886" s="50" t="str">
        <f t="shared" si="360"/>
        <v>......</v>
      </c>
      <c r="G886" s="50" t="str">
        <f t="shared" si="361"/>
        <v>...</v>
      </c>
      <c r="H886" s="40">
        <f>IF(E886=".....", 0, _xlfn.IFNA(VLOOKUP($E886, Parameter2!$A$2:$C$5000, 3, FALSE), 0))</f>
        <v>0</v>
      </c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18" t="str">
        <f>IF(C886=".....","",_xlfn.IFNA(VLOOKUP($C886, Parameter!$A$4:$B$5000, 2, FALSE), "Kode belanja salah :("))</f>
        <v/>
      </c>
      <c r="X886" s="35"/>
      <c r="Y886" s="121"/>
      <c r="Z886" s="17"/>
      <c r="AA886" s="20"/>
      <c r="AB886" s="41" t="str">
        <f>IF($C886=".....","",VLOOKUP($C886, Parameter!$A$4:$L$5000, 6, FALSE))</f>
        <v/>
      </c>
      <c r="AC886" s="41" t="str">
        <f>IF($C886=".....","",VLOOKUP($C886, Parameter!$A$4:$L$5000, 7, FALSE))</f>
        <v/>
      </c>
      <c r="AD886" s="41" t="str">
        <f>IF($C886=".....","",VLOOKUP($C886, Parameter!$A$4:$L$5000, 8, FALSE))</f>
        <v/>
      </c>
      <c r="AE886" s="41" t="str">
        <f>IF($C886=".....","",VLOOKUP($C886, Parameter!$A$4:$L$5000, 9, FALSE))</f>
        <v/>
      </c>
      <c r="AF886" s="41" t="str">
        <f>IF($C886=".....","",VLOOKUP($C886, Parameter!$A$4:$L$5000, 10, FALSE))</f>
        <v/>
      </c>
      <c r="AG886" s="41" t="str">
        <f>IF($C886=".....","",VLOOKUP($C886, Parameter!$A$4:$L$5000, 11, FALSE))</f>
        <v/>
      </c>
      <c r="AH886" s="41" t="str">
        <f>IF($C886="..0.0.0.000","",_xlfn.IFNA(VLOOKUP($C886, Parameter!$A$4:$L$5000, 12, FALSE), ""))</f>
        <v/>
      </c>
      <c r="AI886" s="39"/>
      <c r="AJ886" s="39"/>
      <c r="AK886" s="39"/>
      <c r="AL886" s="39"/>
      <c r="AM886" s="39"/>
      <c r="AN886" s="39"/>
      <c r="AO886" s="39"/>
      <c r="AP886" s="41" t="str">
        <f>IF(F886="......", "", _xlfn.IFNA(VLOOKUP(F886, Parameter2!$D$2:$E$15000, 2, FALSE), "Kode aset salah :("))</f>
        <v/>
      </c>
      <c r="AQ886" s="39"/>
      <c r="AR886" s="51"/>
      <c r="AS886" s="52"/>
      <c r="AT886" s="53">
        <f t="shared" si="362"/>
        <v>0</v>
      </c>
      <c r="AU886" s="39" t="str">
        <f t="shared" si="363"/>
        <v/>
      </c>
      <c r="AV886" s="39" t="str">
        <f t="shared" si="364"/>
        <v/>
      </c>
      <c r="AW886" s="39" t="str">
        <f t="shared" si="365"/>
        <v/>
      </c>
      <c r="AX886" s="39" t="str">
        <f t="shared" si="366"/>
        <v/>
      </c>
      <c r="AY886" s="41" t="str">
        <f>IF(G886="...", "", VLOOKUP(G886, UPB!$A$3:$B$5000, 2, FALSE))</f>
        <v/>
      </c>
      <c r="AZ886" s="84"/>
      <c r="BA886" s="76"/>
      <c r="BB886" s="65"/>
      <c r="BC886" s="65"/>
      <c r="BD886" s="54"/>
      <c r="BE886" s="65"/>
      <c r="BF886" s="65"/>
      <c r="BG886" s="65"/>
      <c r="BH886" s="65"/>
      <c r="BI886" s="65"/>
      <c r="BJ886" s="65"/>
      <c r="BK886" s="65"/>
      <c r="BL886" s="65"/>
      <c r="BM886" s="65"/>
      <c r="BN886" s="70"/>
      <c r="BO886" s="65"/>
      <c r="BP886" s="65"/>
      <c r="BQ886" s="65"/>
      <c r="BR886" s="65"/>
      <c r="BS886" s="65"/>
      <c r="BT886" s="65"/>
      <c r="BU886" s="55" t="str">
        <f>IF(AND($D886 &lt;&gt; "", $D886 &lt;&gt; $E886, $F886 &lt;&gt; "x.x.x.x.x.x.x"), VLOOKUP($E886, Parameter!$E$3:$N$5000, 9, FALSE), "")</f>
        <v/>
      </c>
      <c r="BV886" s="55" t="str">
        <f>IF(AND($D886 &lt;&gt; "", $D886 &lt;&gt; $E886, $F886 &lt;&gt; "x.x.x.x.x.x.x"), VLOOKUP($E886, Parameter!$E$3:$N$5000, 10, FALSE), "")</f>
        <v/>
      </c>
      <c r="BW886" s="55" t="str">
        <f>IF(AND($D886 &lt;&gt; "", $D886 &lt;&gt; $E886, $F886 &lt;&gt; "x.x.x.x.x.x.x"), VLOOKUP($C886, Parameter!$A$4:$L$5000, 3, FALSE), "")</f>
        <v/>
      </c>
      <c r="BX886" s="55" t="str">
        <f>IF(AND($D886 &lt;&gt; "", $D886 &lt;&gt; $E886, $F886 &lt;&gt; "x.x.x.x.x.x.x"), VLOOKUP($C886, Parameter!$A$4:$L$5000, 4, FALSE), "")</f>
        <v/>
      </c>
      <c r="BY886" s="56">
        <f t="shared" si="367"/>
        <v>0</v>
      </c>
      <c r="BZ886" s="55" t="str">
        <f t="shared" si="368"/>
        <v>Intra</v>
      </c>
      <c r="CA886" s="55" t="str">
        <f>IF($BZ886="Ekstra", Parameter3!$B$2, "")</f>
        <v/>
      </c>
      <c r="CB886" s="55" t="str">
        <f>IF($BZ886="Ekstra", Parameter3!$C$2, "")</f>
        <v/>
      </c>
      <c r="CC886" s="55" t="str">
        <f>IF($BZ886="Ekstra", VLOOKUP($E886, Parameter!$E$3:$N$5000, 9, FALSE), "")</f>
        <v/>
      </c>
      <c r="CD886" s="55" t="str">
        <f>IF($BZ886="Ekstra", VLOOKUP($E886, Parameter!$E$3:$N$5000, 10, FALSE), "")</f>
        <v/>
      </c>
      <c r="CE886" s="56">
        <f t="shared" si="369"/>
        <v>0</v>
      </c>
      <c r="CF886" s="55" t="str">
        <f t="shared" si="380"/>
        <v/>
      </c>
      <c r="CG886" s="55" t="str">
        <f t="shared" si="380"/>
        <v/>
      </c>
      <c r="CH886" s="55" t="str">
        <f t="shared" si="370"/>
        <v/>
      </c>
      <c r="CI886" s="55" t="str">
        <f>IF($F886="x.x.x.x.x.x.x", VLOOKUP($C886, Parameter!$A$4:$L$5000, 4, FALSE), "")</f>
        <v/>
      </c>
      <c r="CJ886" s="56">
        <f t="shared" si="371"/>
        <v>0</v>
      </c>
      <c r="CM886" s="4" t="str">
        <f t="shared" si="372"/>
        <v>...-...-.....</v>
      </c>
      <c r="CN886" s="57">
        <f t="shared" si="373"/>
        <v>0</v>
      </c>
      <c r="CO886" s="58">
        <f t="shared" si="374"/>
        <v>0</v>
      </c>
      <c r="CP886" s="4" t="str">
        <f t="shared" si="375"/>
        <v/>
      </c>
      <c r="CQ886" s="4" t="b">
        <f t="shared" si="376"/>
        <v>0</v>
      </c>
      <c r="CR886" s="4" t="str">
        <f t="shared" si="377"/>
        <v/>
      </c>
      <c r="CS886" s="4" t="str">
        <f t="shared" si="378"/>
        <v/>
      </c>
      <c r="CT886" s="91" t="b">
        <f t="shared" si="355"/>
        <v>0</v>
      </c>
    </row>
    <row r="887" spans="1:98" s="4" customFormat="1" x14ac:dyDescent="0.25">
      <c r="A887" s="50" t="str">
        <f t="shared" si="356"/>
        <v>...</v>
      </c>
      <c r="B887" s="50" t="str">
        <f t="shared" si="357"/>
        <v>...</v>
      </c>
      <c r="C887" s="50" t="str">
        <f t="shared" si="358"/>
        <v>.....</v>
      </c>
      <c r="D887" s="50" t="str">
        <f>IF($C887=".....","",_xlfn.IFNA(VLOOKUP($C887, Parameter!$A$4:$L$5000, 3, FALSE), ""))</f>
        <v/>
      </c>
      <c r="E887" s="50" t="str">
        <f t="shared" si="359"/>
        <v>.....</v>
      </c>
      <c r="F887" s="50" t="str">
        <f t="shared" si="360"/>
        <v>......</v>
      </c>
      <c r="G887" s="50" t="str">
        <f t="shared" si="361"/>
        <v>...</v>
      </c>
      <c r="H887" s="40">
        <f>IF(E887=".....", 0, _xlfn.IFNA(VLOOKUP($E887, Parameter2!$A$2:$C$5000, 3, FALSE), 0))</f>
        <v>0</v>
      </c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18" t="str">
        <f>IF(C887=".....","",_xlfn.IFNA(VLOOKUP($C887, Parameter!$A$4:$B$5000, 2, FALSE), "Kode belanja salah :("))</f>
        <v/>
      </c>
      <c r="X887" s="35"/>
      <c r="Y887" s="121"/>
      <c r="Z887" s="17"/>
      <c r="AA887" s="20"/>
      <c r="AB887" s="41" t="str">
        <f>IF($C887=".....","",VLOOKUP($C887, Parameter!$A$4:$L$5000, 6, FALSE))</f>
        <v/>
      </c>
      <c r="AC887" s="41" t="str">
        <f>IF($C887=".....","",VLOOKUP($C887, Parameter!$A$4:$L$5000, 7, FALSE))</f>
        <v/>
      </c>
      <c r="AD887" s="41" t="str">
        <f>IF($C887=".....","",VLOOKUP($C887, Parameter!$A$4:$L$5000, 8, FALSE))</f>
        <v/>
      </c>
      <c r="AE887" s="41" t="str">
        <f>IF($C887=".....","",VLOOKUP($C887, Parameter!$A$4:$L$5000, 9, FALSE))</f>
        <v/>
      </c>
      <c r="AF887" s="41" t="str">
        <f>IF($C887=".....","",VLOOKUP($C887, Parameter!$A$4:$L$5000, 10, FALSE))</f>
        <v/>
      </c>
      <c r="AG887" s="41" t="str">
        <f>IF($C887=".....","",VLOOKUP($C887, Parameter!$A$4:$L$5000, 11, FALSE))</f>
        <v/>
      </c>
      <c r="AH887" s="41" t="str">
        <f>IF($C887="..0.0.0.000","",_xlfn.IFNA(VLOOKUP($C887, Parameter!$A$4:$L$5000, 12, FALSE), ""))</f>
        <v/>
      </c>
      <c r="AI887" s="39"/>
      <c r="AJ887" s="39"/>
      <c r="AK887" s="39"/>
      <c r="AL887" s="39"/>
      <c r="AM887" s="39"/>
      <c r="AN887" s="39"/>
      <c r="AO887" s="39"/>
      <c r="AP887" s="41" t="str">
        <f>IF(F887="......", "", _xlfn.IFNA(VLOOKUP(F887, Parameter2!$D$2:$E$15000, 2, FALSE), "Kode aset salah :("))</f>
        <v/>
      </c>
      <c r="AQ887" s="39"/>
      <c r="AR887" s="51"/>
      <c r="AS887" s="52"/>
      <c r="AT887" s="53">
        <f t="shared" si="362"/>
        <v>0</v>
      </c>
      <c r="AU887" s="39" t="str">
        <f t="shared" si="363"/>
        <v/>
      </c>
      <c r="AV887" s="39" t="str">
        <f t="shared" si="364"/>
        <v/>
      </c>
      <c r="AW887" s="39" t="str">
        <f t="shared" si="365"/>
        <v/>
      </c>
      <c r="AX887" s="39" t="str">
        <f t="shared" si="366"/>
        <v/>
      </c>
      <c r="AY887" s="41" t="str">
        <f>IF(G887="...", "", VLOOKUP(G887, UPB!$A$3:$B$5000, 2, FALSE))</f>
        <v/>
      </c>
      <c r="AZ887" s="84"/>
      <c r="BA887" s="76"/>
      <c r="BB887" s="65"/>
      <c r="BC887" s="65"/>
      <c r="BD887" s="54"/>
      <c r="BE887" s="65"/>
      <c r="BF887" s="65"/>
      <c r="BG887" s="65"/>
      <c r="BH887" s="65"/>
      <c r="BI887" s="65"/>
      <c r="BJ887" s="65"/>
      <c r="BK887" s="65"/>
      <c r="BL887" s="65"/>
      <c r="BM887" s="65"/>
      <c r="BN887" s="70"/>
      <c r="BO887" s="65"/>
      <c r="BP887" s="65"/>
      <c r="BQ887" s="65"/>
      <c r="BR887" s="65"/>
      <c r="BS887" s="65"/>
      <c r="BT887" s="65"/>
      <c r="BU887" s="55" t="str">
        <f>IF(AND($D887 &lt;&gt; "", $D887 &lt;&gt; $E887, $F887 &lt;&gt; "x.x.x.x.x.x.x"), VLOOKUP($E887, Parameter!$E$3:$N$5000, 9, FALSE), "")</f>
        <v/>
      </c>
      <c r="BV887" s="55" t="str">
        <f>IF(AND($D887 &lt;&gt; "", $D887 &lt;&gt; $E887, $F887 &lt;&gt; "x.x.x.x.x.x.x"), VLOOKUP($E887, Parameter!$E$3:$N$5000, 10, FALSE), "")</f>
        <v/>
      </c>
      <c r="BW887" s="55" t="str">
        <f>IF(AND($D887 &lt;&gt; "", $D887 &lt;&gt; $E887, $F887 &lt;&gt; "x.x.x.x.x.x.x"), VLOOKUP($C887, Parameter!$A$4:$L$5000, 3, FALSE), "")</f>
        <v/>
      </c>
      <c r="BX887" s="55" t="str">
        <f>IF(AND($D887 &lt;&gt; "", $D887 &lt;&gt; $E887, $F887 &lt;&gt; "x.x.x.x.x.x.x"), VLOOKUP($C887, Parameter!$A$4:$L$5000, 4, FALSE), "")</f>
        <v/>
      </c>
      <c r="BY887" s="56">
        <f t="shared" si="367"/>
        <v>0</v>
      </c>
      <c r="BZ887" s="55" t="str">
        <f t="shared" si="368"/>
        <v>Intra</v>
      </c>
      <c r="CA887" s="55" t="str">
        <f>IF($BZ887="Ekstra", Parameter3!$B$2, "")</f>
        <v/>
      </c>
      <c r="CB887" s="55" t="str">
        <f>IF($BZ887="Ekstra", Parameter3!$C$2, "")</f>
        <v/>
      </c>
      <c r="CC887" s="55" t="str">
        <f>IF($BZ887="Ekstra", VLOOKUP($E887, Parameter!$E$3:$N$5000, 9, FALSE), "")</f>
        <v/>
      </c>
      <c r="CD887" s="55" t="str">
        <f>IF($BZ887="Ekstra", VLOOKUP($E887, Parameter!$E$3:$N$5000, 10, FALSE), "")</f>
        <v/>
      </c>
      <c r="CE887" s="56">
        <f t="shared" si="369"/>
        <v>0</v>
      </c>
      <c r="CF887" s="55" t="str">
        <f t="shared" si="380"/>
        <v/>
      </c>
      <c r="CG887" s="55" t="str">
        <f t="shared" si="380"/>
        <v/>
      </c>
      <c r="CH887" s="55" t="str">
        <f t="shared" si="370"/>
        <v/>
      </c>
      <c r="CI887" s="55" t="str">
        <f>IF($F887="x.x.x.x.x.x.x", VLOOKUP($C887, Parameter!$A$4:$L$5000, 4, FALSE), "")</f>
        <v/>
      </c>
      <c r="CJ887" s="56">
        <f t="shared" si="371"/>
        <v>0</v>
      </c>
      <c r="CM887" s="4" t="str">
        <f t="shared" si="372"/>
        <v>...-...-.....</v>
      </c>
      <c r="CN887" s="57">
        <f t="shared" si="373"/>
        <v>0</v>
      </c>
      <c r="CO887" s="58">
        <f t="shared" si="374"/>
        <v>0</v>
      </c>
      <c r="CP887" s="4" t="str">
        <f t="shared" si="375"/>
        <v/>
      </c>
      <c r="CQ887" s="4" t="b">
        <f t="shared" si="376"/>
        <v>0</v>
      </c>
      <c r="CR887" s="4" t="str">
        <f t="shared" si="377"/>
        <v/>
      </c>
      <c r="CS887" s="4" t="str">
        <f t="shared" si="378"/>
        <v/>
      </c>
      <c r="CT887" s="91" t="b">
        <f t="shared" si="355"/>
        <v>0</v>
      </c>
    </row>
    <row r="888" spans="1:98" s="4" customFormat="1" x14ac:dyDescent="0.25">
      <c r="A888" s="50" t="str">
        <f t="shared" si="356"/>
        <v>...</v>
      </c>
      <c r="B888" s="50" t="str">
        <f t="shared" si="357"/>
        <v>...</v>
      </c>
      <c r="C888" s="50" t="str">
        <f t="shared" si="358"/>
        <v>.....</v>
      </c>
      <c r="D888" s="50" t="str">
        <f>IF($C888=".....","",_xlfn.IFNA(VLOOKUP($C888, Parameter!$A$4:$L$5000, 3, FALSE), ""))</f>
        <v/>
      </c>
      <c r="E888" s="50" t="str">
        <f t="shared" si="359"/>
        <v>.....</v>
      </c>
      <c r="F888" s="50" t="str">
        <f t="shared" si="360"/>
        <v>......</v>
      </c>
      <c r="G888" s="50" t="str">
        <f t="shared" si="361"/>
        <v>...</v>
      </c>
      <c r="H888" s="40">
        <f>IF(E888=".....", 0, _xlfn.IFNA(VLOOKUP($E888, Parameter2!$A$2:$C$5000, 3, FALSE), 0))</f>
        <v>0</v>
      </c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18" t="str">
        <f>IF(C888=".....","",_xlfn.IFNA(VLOOKUP($C888, Parameter!$A$4:$B$5000, 2, FALSE), "Kode belanja salah :("))</f>
        <v/>
      </c>
      <c r="X888" s="35"/>
      <c r="Y888" s="121"/>
      <c r="Z888" s="17"/>
      <c r="AA888" s="20"/>
      <c r="AB888" s="41" t="str">
        <f>IF($C888=".....","",VLOOKUP($C888, Parameter!$A$4:$L$5000, 6, FALSE))</f>
        <v/>
      </c>
      <c r="AC888" s="41" t="str">
        <f>IF($C888=".....","",VLOOKUP($C888, Parameter!$A$4:$L$5000, 7, FALSE))</f>
        <v/>
      </c>
      <c r="AD888" s="41" t="str">
        <f>IF($C888=".....","",VLOOKUP($C888, Parameter!$A$4:$L$5000, 8, FALSE))</f>
        <v/>
      </c>
      <c r="AE888" s="41" t="str">
        <f>IF($C888=".....","",VLOOKUP($C888, Parameter!$A$4:$L$5000, 9, FALSE))</f>
        <v/>
      </c>
      <c r="AF888" s="41" t="str">
        <f>IF($C888=".....","",VLOOKUP($C888, Parameter!$A$4:$L$5000, 10, FALSE))</f>
        <v/>
      </c>
      <c r="AG888" s="41" t="str">
        <f>IF($C888=".....","",VLOOKUP($C888, Parameter!$A$4:$L$5000, 11, FALSE))</f>
        <v/>
      </c>
      <c r="AH888" s="41" t="str">
        <f>IF($C888="..0.0.0.000","",_xlfn.IFNA(VLOOKUP($C888, Parameter!$A$4:$L$5000, 12, FALSE), ""))</f>
        <v/>
      </c>
      <c r="AI888" s="39"/>
      <c r="AJ888" s="39"/>
      <c r="AK888" s="39"/>
      <c r="AL888" s="39"/>
      <c r="AM888" s="39"/>
      <c r="AN888" s="39"/>
      <c r="AO888" s="39"/>
      <c r="AP888" s="41" t="str">
        <f>IF(F888="......", "", _xlfn.IFNA(VLOOKUP(F888, Parameter2!$D$2:$E$15000, 2, FALSE), "Kode aset salah :("))</f>
        <v/>
      </c>
      <c r="AQ888" s="39"/>
      <c r="AR888" s="51"/>
      <c r="AS888" s="52"/>
      <c r="AT888" s="53">
        <f t="shared" si="362"/>
        <v>0</v>
      </c>
      <c r="AU888" s="39" t="str">
        <f t="shared" si="363"/>
        <v/>
      </c>
      <c r="AV888" s="39" t="str">
        <f t="shared" si="364"/>
        <v/>
      </c>
      <c r="AW888" s="39" t="str">
        <f t="shared" si="365"/>
        <v/>
      </c>
      <c r="AX888" s="39" t="str">
        <f t="shared" si="366"/>
        <v/>
      </c>
      <c r="AY888" s="41" t="str">
        <f>IF(G888="...", "", VLOOKUP(G888, UPB!$A$3:$B$5000, 2, FALSE))</f>
        <v/>
      </c>
      <c r="AZ888" s="84"/>
      <c r="BA888" s="76"/>
      <c r="BB888" s="65"/>
      <c r="BC888" s="65"/>
      <c r="BD888" s="54"/>
      <c r="BE888" s="65"/>
      <c r="BF888" s="65"/>
      <c r="BG888" s="65"/>
      <c r="BH888" s="65"/>
      <c r="BI888" s="65"/>
      <c r="BJ888" s="65"/>
      <c r="BK888" s="65"/>
      <c r="BL888" s="65"/>
      <c r="BM888" s="65"/>
      <c r="BN888" s="70"/>
      <c r="BO888" s="65"/>
      <c r="BP888" s="65"/>
      <c r="BQ888" s="65"/>
      <c r="BR888" s="65"/>
      <c r="BS888" s="65"/>
      <c r="BT888" s="65"/>
      <c r="BU888" s="55" t="str">
        <f>IF(AND($D888 &lt;&gt; "", $D888 &lt;&gt; $E888, $F888 &lt;&gt; "x.x.x.x.x.x.x"), VLOOKUP($E888, Parameter!$E$3:$N$5000, 9, FALSE), "")</f>
        <v/>
      </c>
      <c r="BV888" s="55" t="str">
        <f>IF(AND($D888 &lt;&gt; "", $D888 &lt;&gt; $E888, $F888 &lt;&gt; "x.x.x.x.x.x.x"), VLOOKUP($E888, Parameter!$E$3:$N$5000, 10, FALSE), "")</f>
        <v/>
      </c>
      <c r="BW888" s="55" t="str">
        <f>IF(AND($D888 &lt;&gt; "", $D888 &lt;&gt; $E888, $F888 &lt;&gt; "x.x.x.x.x.x.x"), VLOOKUP($C888, Parameter!$A$4:$L$5000, 3, FALSE), "")</f>
        <v/>
      </c>
      <c r="BX888" s="55" t="str">
        <f>IF(AND($D888 &lt;&gt; "", $D888 &lt;&gt; $E888, $F888 &lt;&gt; "x.x.x.x.x.x.x"), VLOOKUP($C888, Parameter!$A$4:$L$5000, 4, FALSE), "")</f>
        <v/>
      </c>
      <c r="BY888" s="56">
        <f t="shared" si="367"/>
        <v>0</v>
      </c>
      <c r="BZ888" s="55" t="str">
        <f t="shared" si="368"/>
        <v>Intra</v>
      </c>
      <c r="CA888" s="55" t="str">
        <f>IF($BZ888="Ekstra", Parameter3!$B$2, "")</f>
        <v/>
      </c>
      <c r="CB888" s="55" t="str">
        <f>IF($BZ888="Ekstra", Parameter3!$C$2, "")</f>
        <v/>
      </c>
      <c r="CC888" s="55" t="str">
        <f>IF($BZ888="Ekstra", VLOOKUP($E888, Parameter!$E$3:$N$5000, 9, FALSE), "")</f>
        <v/>
      </c>
      <c r="CD888" s="55" t="str">
        <f>IF($BZ888="Ekstra", VLOOKUP($E888, Parameter!$E$3:$N$5000, 10, FALSE), "")</f>
        <v/>
      </c>
      <c r="CE888" s="56">
        <f t="shared" si="369"/>
        <v>0</v>
      </c>
      <c r="CF888" s="55" t="str">
        <f t="shared" si="380"/>
        <v/>
      </c>
      <c r="CG888" s="55" t="str">
        <f t="shared" si="380"/>
        <v/>
      </c>
      <c r="CH888" s="55" t="str">
        <f t="shared" si="370"/>
        <v/>
      </c>
      <c r="CI888" s="55" t="str">
        <f>IF($F888="x.x.x.x.x.x.x", VLOOKUP($C888, Parameter!$A$4:$L$5000, 4, FALSE), "")</f>
        <v/>
      </c>
      <c r="CJ888" s="56">
        <f t="shared" si="371"/>
        <v>0</v>
      </c>
      <c r="CM888" s="4" t="str">
        <f t="shared" si="372"/>
        <v>...-...-.....</v>
      </c>
      <c r="CN888" s="57">
        <f t="shared" si="373"/>
        <v>0</v>
      </c>
      <c r="CO888" s="58">
        <f t="shared" si="374"/>
        <v>0</v>
      </c>
      <c r="CP888" s="4" t="str">
        <f t="shared" si="375"/>
        <v/>
      </c>
      <c r="CQ888" s="4" t="b">
        <f t="shared" si="376"/>
        <v>0</v>
      </c>
      <c r="CR888" s="4" t="str">
        <f t="shared" si="377"/>
        <v/>
      </c>
      <c r="CS888" s="4" t="str">
        <f t="shared" si="378"/>
        <v/>
      </c>
      <c r="CT888" s="91" t="b">
        <f t="shared" si="355"/>
        <v>0</v>
      </c>
    </row>
    <row r="889" spans="1:98" s="4" customFormat="1" x14ac:dyDescent="0.25">
      <c r="A889" s="50" t="str">
        <f t="shared" si="356"/>
        <v>...</v>
      </c>
      <c r="B889" s="50" t="str">
        <f t="shared" si="357"/>
        <v>...</v>
      </c>
      <c r="C889" s="50" t="str">
        <f t="shared" si="358"/>
        <v>.....</v>
      </c>
      <c r="D889" s="50" t="str">
        <f>IF($C889=".....","",_xlfn.IFNA(VLOOKUP($C889, Parameter!$A$4:$L$5000, 3, FALSE), ""))</f>
        <v/>
      </c>
      <c r="E889" s="50" t="str">
        <f t="shared" si="359"/>
        <v>.....</v>
      </c>
      <c r="F889" s="50" t="str">
        <f t="shared" si="360"/>
        <v>......</v>
      </c>
      <c r="G889" s="50" t="str">
        <f t="shared" si="361"/>
        <v>...</v>
      </c>
      <c r="H889" s="40">
        <f>IF(E889=".....", 0, _xlfn.IFNA(VLOOKUP($E889, Parameter2!$A$2:$C$5000, 3, FALSE), 0))</f>
        <v>0</v>
      </c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18" t="str">
        <f>IF(C889=".....","",_xlfn.IFNA(VLOOKUP($C889, Parameter!$A$4:$B$5000, 2, FALSE), "Kode belanja salah :("))</f>
        <v/>
      </c>
      <c r="X889" s="35"/>
      <c r="Y889" s="121"/>
      <c r="Z889" s="17"/>
      <c r="AA889" s="20"/>
      <c r="AB889" s="41" t="str">
        <f>IF($C889=".....","",VLOOKUP($C889, Parameter!$A$4:$L$5000, 6, FALSE))</f>
        <v/>
      </c>
      <c r="AC889" s="41" t="str">
        <f>IF($C889=".....","",VLOOKUP($C889, Parameter!$A$4:$L$5000, 7, FALSE))</f>
        <v/>
      </c>
      <c r="AD889" s="41" t="str">
        <f>IF($C889=".....","",VLOOKUP($C889, Parameter!$A$4:$L$5000, 8, FALSE))</f>
        <v/>
      </c>
      <c r="AE889" s="41" t="str">
        <f>IF($C889=".....","",VLOOKUP($C889, Parameter!$A$4:$L$5000, 9, FALSE))</f>
        <v/>
      </c>
      <c r="AF889" s="41" t="str">
        <f>IF($C889=".....","",VLOOKUP($C889, Parameter!$A$4:$L$5000, 10, FALSE))</f>
        <v/>
      </c>
      <c r="AG889" s="41" t="str">
        <f>IF($C889=".....","",VLOOKUP($C889, Parameter!$A$4:$L$5000, 11, FALSE))</f>
        <v/>
      </c>
      <c r="AH889" s="41" t="str">
        <f>IF($C889="..0.0.0.000","",_xlfn.IFNA(VLOOKUP($C889, Parameter!$A$4:$L$5000, 12, FALSE), ""))</f>
        <v/>
      </c>
      <c r="AI889" s="39"/>
      <c r="AJ889" s="39"/>
      <c r="AK889" s="39"/>
      <c r="AL889" s="39"/>
      <c r="AM889" s="39"/>
      <c r="AN889" s="39"/>
      <c r="AO889" s="39"/>
      <c r="AP889" s="41" t="str">
        <f>IF(F889="......", "", _xlfn.IFNA(VLOOKUP(F889, Parameter2!$D$2:$E$15000, 2, FALSE), "Kode aset salah :("))</f>
        <v/>
      </c>
      <c r="AQ889" s="39"/>
      <c r="AR889" s="51"/>
      <c r="AS889" s="52"/>
      <c r="AT889" s="53">
        <f t="shared" si="362"/>
        <v>0</v>
      </c>
      <c r="AU889" s="39" t="str">
        <f t="shared" si="363"/>
        <v/>
      </c>
      <c r="AV889" s="39" t="str">
        <f t="shared" si="364"/>
        <v/>
      </c>
      <c r="AW889" s="39" t="str">
        <f t="shared" si="365"/>
        <v/>
      </c>
      <c r="AX889" s="39" t="str">
        <f t="shared" si="366"/>
        <v/>
      </c>
      <c r="AY889" s="41" t="str">
        <f>IF(G889="...", "", VLOOKUP(G889, UPB!$A$3:$B$5000, 2, FALSE))</f>
        <v/>
      </c>
      <c r="AZ889" s="84"/>
      <c r="BA889" s="76"/>
      <c r="BB889" s="65"/>
      <c r="BC889" s="65"/>
      <c r="BD889" s="54"/>
      <c r="BE889" s="65"/>
      <c r="BF889" s="65"/>
      <c r="BG889" s="65"/>
      <c r="BH889" s="65"/>
      <c r="BI889" s="65"/>
      <c r="BJ889" s="65"/>
      <c r="BK889" s="65"/>
      <c r="BL889" s="65"/>
      <c r="BM889" s="65"/>
      <c r="BN889" s="70"/>
      <c r="BO889" s="65"/>
      <c r="BP889" s="65"/>
      <c r="BQ889" s="65"/>
      <c r="BR889" s="65"/>
      <c r="BS889" s="65"/>
      <c r="BT889" s="65"/>
      <c r="BU889" s="55" t="str">
        <f>IF(AND($D889 &lt;&gt; "", $D889 &lt;&gt; $E889, $F889 &lt;&gt; "x.x.x.x.x.x.x"), VLOOKUP($E889, Parameter!$E$3:$N$5000, 9, FALSE), "")</f>
        <v/>
      </c>
      <c r="BV889" s="55" t="str">
        <f>IF(AND($D889 &lt;&gt; "", $D889 &lt;&gt; $E889, $F889 &lt;&gt; "x.x.x.x.x.x.x"), VLOOKUP($E889, Parameter!$E$3:$N$5000, 10, FALSE), "")</f>
        <v/>
      </c>
      <c r="BW889" s="55" t="str">
        <f>IF(AND($D889 &lt;&gt; "", $D889 &lt;&gt; $E889, $F889 &lt;&gt; "x.x.x.x.x.x.x"), VLOOKUP($C889, Parameter!$A$4:$L$5000, 3, FALSE), "")</f>
        <v/>
      </c>
      <c r="BX889" s="55" t="str">
        <f>IF(AND($D889 &lt;&gt; "", $D889 &lt;&gt; $E889, $F889 &lt;&gt; "x.x.x.x.x.x.x"), VLOOKUP($C889, Parameter!$A$4:$L$5000, 4, FALSE), "")</f>
        <v/>
      </c>
      <c r="BY889" s="56">
        <f t="shared" si="367"/>
        <v>0</v>
      </c>
      <c r="BZ889" s="55" t="str">
        <f t="shared" si="368"/>
        <v>Intra</v>
      </c>
      <c r="CA889" s="55" t="str">
        <f>IF($BZ889="Ekstra", Parameter3!$B$2, "")</f>
        <v/>
      </c>
      <c r="CB889" s="55" t="str">
        <f>IF($BZ889="Ekstra", Parameter3!$C$2, "")</f>
        <v/>
      </c>
      <c r="CC889" s="55" t="str">
        <f>IF($BZ889="Ekstra", VLOOKUP($E889, Parameter!$E$3:$N$5000, 9, FALSE), "")</f>
        <v/>
      </c>
      <c r="CD889" s="55" t="str">
        <f>IF($BZ889="Ekstra", VLOOKUP($E889, Parameter!$E$3:$N$5000, 10, FALSE), "")</f>
        <v/>
      </c>
      <c r="CE889" s="56">
        <f t="shared" si="369"/>
        <v>0</v>
      </c>
      <c r="CF889" s="55" t="str">
        <f t="shared" si="380"/>
        <v/>
      </c>
      <c r="CG889" s="55" t="str">
        <f t="shared" si="380"/>
        <v/>
      </c>
      <c r="CH889" s="55" t="str">
        <f t="shared" si="370"/>
        <v/>
      </c>
      <c r="CI889" s="55" t="str">
        <f>IF($F889="x.x.x.x.x.x.x", VLOOKUP($C889, Parameter!$A$4:$L$5000, 4, FALSE), "")</f>
        <v/>
      </c>
      <c r="CJ889" s="56">
        <f t="shared" si="371"/>
        <v>0</v>
      </c>
      <c r="CM889" s="4" t="str">
        <f t="shared" si="372"/>
        <v>...-...-.....</v>
      </c>
      <c r="CN889" s="57">
        <f t="shared" si="373"/>
        <v>0</v>
      </c>
      <c r="CO889" s="58">
        <f t="shared" si="374"/>
        <v>0</v>
      </c>
      <c r="CP889" s="4" t="str">
        <f t="shared" si="375"/>
        <v/>
      </c>
      <c r="CQ889" s="4" t="b">
        <f t="shared" si="376"/>
        <v>0</v>
      </c>
      <c r="CR889" s="4" t="str">
        <f t="shared" si="377"/>
        <v/>
      </c>
      <c r="CS889" s="4" t="str">
        <f t="shared" si="378"/>
        <v/>
      </c>
      <c r="CT889" s="91" t="b">
        <f t="shared" si="355"/>
        <v>0</v>
      </c>
    </row>
    <row r="890" spans="1:98" s="4" customFormat="1" x14ac:dyDescent="0.25">
      <c r="A890" s="50" t="str">
        <f t="shared" si="356"/>
        <v>...</v>
      </c>
      <c r="B890" s="50" t="str">
        <f t="shared" si="357"/>
        <v>...</v>
      </c>
      <c r="C890" s="50" t="str">
        <f t="shared" si="358"/>
        <v>.....</v>
      </c>
      <c r="D890" s="50" t="str">
        <f>IF($C890=".....","",_xlfn.IFNA(VLOOKUP($C890, Parameter!$A$4:$L$5000, 3, FALSE), ""))</f>
        <v/>
      </c>
      <c r="E890" s="50" t="str">
        <f t="shared" si="359"/>
        <v>.....</v>
      </c>
      <c r="F890" s="50" t="str">
        <f t="shared" si="360"/>
        <v>......</v>
      </c>
      <c r="G890" s="50" t="str">
        <f t="shared" si="361"/>
        <v>...</v>
      </c>
      <c r="H890" s="40">
        <f>IF(E890=".....", 0, _xlfn.IFNA(VLOOKUP($E890, Parameter2!$A$2:$C$5000, 3, FALSE), 0))</f>
        <v>0</v>
      </c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18" t="str">
        <f>IF(C890=".....","",_xlfn.IFNA(VLOOKUP($C890, Parameter!$A$4:$B$5000, 2, FALSE), "Kode belanja salah :("))</f>
        <v/>
      </c>
      <c r="X890" s="35"/>
      <c r="Y890" s="121"/>
      <c r="Z890" s="17"/>
      <c r="AA890" s="20"/>
      <c r="AB890" s="41" t="str">
        <f>IF($C890=".....","",VLOOKUP($C890, Parameter!$A$4:$L$5000, 6, FALSE))</f>
        <v/>
      </c>
      <c r="AC890" s="41" t="str">
        <f>IF($C890=".....","",VLOOKUP($C890, Parameter!$A$4:$L$5000, 7, FALSE))</f>
        <v/>
      </c>
      <c r="AD890" s="41" t="str">
        <f>IF($C890=".....","",VLOOKUP($C890, Parameter!$A$4:$L$5000, 8, FALSE))</f>
        <v/>
      </c>
      <c r="AE890" s="41" t="str">
        <f>IF($C890=".....","",VLOOKUP($C890, Parameter!$A$4:$L$5000, 9, FALSE))</f>
        <v/>
      </c>
      <c r="AF890" s="41" t="str">
        <f>IF($C890=".....","",VLOOKUP($C890, Parameter!$A$4:$L$5000, 10, FALSE))</f>
        <v/>
      </c>
      <c r="AG890" s="41" t="str">
        <f>IF($C890=".....","",VLOOKUP($C890, Parameter!$A$4:$L$5000, 11, FALSE))</f>
        <v/>
      </c>
      <c r="AH890" s="41" t="str">
        <f>IF($C890="..0.0.0.000","",_xlfn.IFNA(VLOOKUP($C890, Parameter!$A$4:$L$5000, 12, FALSE), ""))</f>
        <v/>
      </c>
      <c r="AI890" s="39"/>
      <c r="AJ890" s="39"/>
      <c r="AK890" s="39"/>
      <c r="AL890" s="39"/>
      <c r="AM890" s="39"/>
      <c r="AN890" s="39"/>
      <c r="AO890" s="39"/>
      <c r="AP890" s="41" t="str">
        <f>IF(F890="......", "", _xlfn.IFNA(VLOOKUP(F890, Parameter2!$D$2:$E$15000, 2, FALSE), "Kode aset salah :("))</f>
        <v/>
      </c>
      <c r="AQ890" s="39"/>
      <c r="AR890" s="51"/>
      <c r="AS890" s="52"/>
      <c r="AT890" s="53">
        <f t="shared" si="362"/>
        <v>0</v>
      </c>
      <c r="AU890" s="39" t="str">
        <f t="shared" si="363"/>
        <v/>
      </c>
      <c r="AV890" s="39" t="str">
        <f t="shared" si="364"/>
        <v/>
      </c>
      <c r="AW890" s="39" t="str">
        <f t="shared" si="365"/>
        <v/>
      </c>
      <c r="AX890" s="39" t="str">
        <f t="shared" si="366"/>
        <v/>
      </c>
      <c r="AY890" s="41" t="str">
        <f>IF(G890="...", "", VLOOKUP(G890, UPB!$A$3:$B$5000, 2, FALSE))</f>
        <v/>
      </c>
      <c r="AZ890" s="84"/>
      <c r="BA890" s="76"/>
      <c r="BB890" s="65"/>
      <c r="BC890" s="65"/>
      <c r="BD890" s="54"/>
      <c r="BE890" s="65"/>
      <c r="BF890" s="65"/>
      <c r="BG890" s="65"/>
      <c r="BH890" s="65"/>
      <c r="BI890" s="65"/>
      <c r="BJ890" s="65"/>
      <c r="BK890" s="65"/>
      <c r="BL890" s="65"/>
      <c r="BM890" s="65"/>
      <c r="BN890" s="70"/>
      <c r="BO890" s="65"/>
      <c r="BP890" s="65"/>
      <c r="BQ890" s="65"/>
      <c r="BR890" s="65"/>
      <c r="BS890" s="65"/>
      <c r="BT890" s="65"/>
      <c r="BU890" s="55" t="str">
        <f>IF(AND($D890 &lt;&gt; "", $D890 &lt;&gt; $E890, $F890 &lt;&gt; "x.x.x.x.x.x.x"), VLOOKUP($E890, Parameter!$E$3:$N$5000, 9, FALSE), "")</f>
        <v/>
      </c>
      <c r="BV890" s="55" t="str">
        <f>IF(AND($D890 &lt;&gt; "", $D890 &lt;&gt; $E890, $F890 &lt;&gt; "x.x.x.x.x.x.x"), VLOOKUP($E890, Parameter!$E$3:$N$5000, 10, FALSE), "")</f>
        <v/>
      </c>
      <c r="BW890" s="55" t="str">
        <f>IF(AND($D890 &lt;&gt; "", $D890 &lt;&gt; $E890, $F890 &lt;&gt; "x.x.x.x.x.x.x"), VLOOKUP($C890, Parameter!$A$4:$L$5000, 3, FALSE), "")</f>
        <v/>
      </c>
      <c r="BX890" s="55" t="str">
        <f>IF(AND($D890 &lt;&gt; "", $D890 &lt;&gt; $E890, $F890 &lt;&gt; "x.x.x.x.x.x.x"), VLOOKUP($C890, Parameter!$A$4:$L$5000, 4, FALSE), "")</f>
        <v/>
      </c>
      <c r="BY890" s="56">
        <f t="shared" si="367"/>
        <v>0</v>
      </c>
      <c r="BZ890" s="55" t="str">
        <f t="shared" si="368"/>
        <v>Intra</v>
      </c>
      <c r="CA890" s="55" t="str">
        <f>IF($BZ890="Ekstra", Parameter3!$B$2, "")</f>
        <v/>
      </c>
      <c r="CB890" s="55" t="str">
        <f>IF($BZ890="Ekstra", Parameter3!$C$2, "")</f>
        <v/>
      </c>
      <c r="CC890" s="55" t="str">
        <f>IF($BZ890="Ekstra", VLOOKUP($E890, Parameter!$E$3:$N$5000, 9, FALSE), "")</f>
        <v/>
      </c>
      <c r="CD890" s="55" t="str">
        <f>IF($BZ890="Ekstra", VLOOKUP($E890, Parameter!$E$3:$N$5000, 10, FALSE), "")</f>
        <v/>
      </c>
      <c r="CE890" s="56">
        <f t="shared" si="369"/>
        <v>0</v>
      </c>
      <c r="CF890" s="55" t="str">
        <f t="shared" si="380"/>
        <v/>
      </c>
      <c r="CG890" s="55" t="str">
        <f t="shared" si="380"/>
        <v/>
      </c>
      <c r="CH890" s="55" t="str">
        <f t="shared" si="370"/>
        <v/>
      </c>
      <c r="CI890" s="55" t="str">
        <f>IF($F890="x.x.x.x.x.x.x", VLOOKUP($C890, Parameter!$A$4:$L$5000, 4, FALSE), "")</f>
        <v/>
      </c>
      <c r="CJ890" s="56">
        <f t="shared" si="371"/>
        <v>0</v>
      </c>
      <c r="CM890" s="4" t="str">
        <f t="shared" si="372"/>
        <v>...-...-.....</v>
      </c>
      <c r="CN890" s="57">
        <f t="shared" si="373"/>
        <v>0</v>
      </c>
      <c r="CO890" s="58">
        <f t="shared" si="374"/>
        <v>0</v>
      </c>
      <c r="CP890" s="4" t="str">
        <f t="shared" si="375"/>
        <v/>
      </c>
      <c r="CQ890" s="4" t="b">
        <f t="shared" si="376"/>
        <v>0</v>
      </c>
      <c r="CR890" s="4" t="str">
        <f t="shared" si="377"/>
        <v/>
      </c>
      <c r="CS890" s="4" t="str">
        <f t="shared" si="378"/>
        <v/>
      </c>
      <c r="CT890" s="91" t="b">
        <f t="shared" si="355"/>
        <v>0</v>
      </c>
    </row>
    <row r="891" spans="1:98" s="4" customFormat="1" x14ac:dyDescent="0.25">
      <c r="A891" s="50" t="str">
        <f t="shared" si="356"/>
        <v>...</v>
      </c>
      <c r="B891" s="50" t="str">
        <f t="shared" si="357"/>
        <v>...</v>
      </c>
      <c r="C891" s="50" t="str">
        <f t="shared" si="358"/>
        <v>.....</v>
      </c>
      <c r="D891" s="50" t="str">
        <f>IF($C891=".....","",_xlfn.IFNA(VLOOKUP($C891, Parameter!$A$4:$L$5000, 3, FALSE), ""))</f>
        <v/>
      </c>
      <c r="E891" s="50" t="str">
        <f t="shared" si="359"/>
        <v>.....</v>
      </c>
      <c r="F891" s="50" t="str">
        <f t="shared" si="360"/>
        <v>......</v>
      </c>
      <c r="G891" s="50" t="str">
        <f t="shared" si="361"/>
        <v>...</v>
      </c>
      <c r="H891" s="40">
        <f>IF(E891=".....", 0, _xlfn.IFNA(VLOOKUP($E891, Parameter2!$A$2:$C$5000, 3, FALSE), 0))</f>
        <v>0</v>
      </c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18" t="str">
        <f>IF(C891=".....","",_xlfn.IFNA(VLOOKUP($C891, Parameter!$A$4:$B$5000, 2, FALSE), "Kode belanja salah :("))</f>
        <v/>
      </c>
      <c r="X891" s="35"/>
      <c r="Y891" s="121"/>
      <c r="Z891" s="17"/>
      <c r="AA891" s="20"/>
      <c r="AB891" s="41" t="str">
        <f>IF($C891=".....","",VLOOKUP($C891, Parameter!$A$4:$L$5000, 6, FALSE))</f>
        <v/>
      </c>
      <c r="AC891" s="41" t="str">
        <f>IF($C891=".....","",VLOOKUP($C891, Parameter!$A$4:$L$5000, 7, FALSE))</f>
        <v/>
      </c>
      <c r="AD891" s="41" t="str">
        <f>IF($C891=".....","",VLOOKUP($C891, Parameter!$A$4:$L$5000, 8, FALSE))</f>
        <v/>
      </c>
      <c r="AE891" s="41" t="str">
        <f>IF($C891=".....","",VLOOKUP($C891, Parameter!$A$4:$L$5000, 9, FALSE))</f>
        <v/>
      </c>
      <c r="AF891" s="41" t="str">
        <f>IF($C891=".....","",VLOOKUP($C891, Parameter!$A$4:$L$5000, 10, FALSE))</f>
        <v/>
      </c>
      <c r="AG891" s="41" t="str">
        <f>IF($C891=".....","",VLOOKUP($C891, Parameter!$A$4:$L$5000, 11, FALSE))</f>
        <v/>
      </c>
      <c r="AH891" s="41" t="str">
        <f>IF($C891="..0.0.0.000","",_xlfn.IFNA(VLOOKUP($C891, Parameter!$A$4:$L$5000, 12, FALSE), ""))</f>
        <v/>
      </c>
      <c r="AI891" s="39"/>
      <c r="AJ891" s="39"/>
      <c r="AK891" s="39"/>
      <c r="AL891" s="39"/>
      <c r="AM891" s="39"/>
      <c r="AN891" s="39"/>
      <c r="AO891" s="39"/>
      <c r="AP891" s="41" t="str">
        <f>IF(F891="......", "", _xlfn.IFNA(VLOOKUP(F891, Parameter2!$D$2:$E$15000, 2, FALSE), "Kode aset salah :("))</f>
        <v/>
      </c>
      <c r="AQ891" s="39"/>
      <c r="AR891" s="51"/>
      <c r="AS891" s="52"/>
      <c r="AT891" s="53">
        <f t="shared" si="362"/>
        <v>0</v>
      </c>
      <c r="AU891" s="39" t="str">
        <f t="shared" si="363"/>
        <v/>
      </c>
      <c r="AV891" s="39" t="str">
        <f t="shared" si="364"/>
        <v/>
      </c>
      <c r="AW891" s="39" t="str">
        <f t="shared" si="365"/>
        <v/>
      </c>
      <c r="AX891" s="39" t="str">
        <f t="shared" si="366"/>
        <v/>
      </c>
      <c r="AY891" s="41" t="str">
        <f>IF(G891="...", "", VLOOKUP(G891, UPB!$A$3:$B$5000, 2, FALSE))</f>
        <v/>
      </c>
      <c r="AZ891" s="84"/>
      <c r="BA891" s="76"/>
      <c r="BB891" s="65"/>
      <c r="BC891" s="65"/>
      <c r="BD891" s="54"/>
      <c r="BE891" s="65"/>
      <c r="BF891" s="65"/>
      <c r="BG891" s="65"/>
      <c r="BH891" s="65"/>
      <c r="BI891" s="65"/>
      <c r="BJ891" s="65"/>
      <c r="BK891" s="65"/>
      <c r="BL891" s="65"/>
      <c r="BM891" s="65"/>
      <c r="BN891" s="70"/>
      <c r="BO891" s="65"/>
      <c r="BP891" s="65"/>
      <c r="BQ891" s="65"/>
      <c r="BR891" s="65"/>
      <c r="BS891" s="65"/>
      <c r="BT891" s="65"/>
      <c r="BU891" s="55" t="str">
        <f>IF(AND($D891 &lt;&gt; "", $D891 &lt;&gt; $E891, $F891 &lt;&gt; "x.x.x.x.x.x.x"), VLOOKUP($E891, Parameter!$E$3:$N$5000, 9, FALSE), "")</f>
        <v/>
      </c>
      <c r="BV891" s="55" t="str">
        <f>IF(AND($D891 &lt;&gt; "", $D891 &lt;&gt; $E891, $F891 &lt;&gt; "x.x.x.x.x.x.x"), VLOOKUP($E891, Parameter!$E$3:$N$5000, 10, FALSE), "")</f>
        <v/>
      </c>
      <c r="BW891" s="55" t="str">
        <f>IF(AND($D891 &lt;&gt; "", $D891 &lt;&gt; $E891, $F891 &lt;&gt; "x.x.x.x.x.x.x"), VLOOKUP($C891, Parameter!$A$4:$L$5000, 3, FALSE), "")</f>
        <v/>
      </c>
      <c r="BX891" s="55" t="str">
        <f>IF(AND($D891 &lt;&gt; "", $D891 &lt;&gt; $E891, $F891 &lt;&gt; "x.x.x.x.x.x.x"), VLOOKUP($C891, Parameter!$A$4:$L$5000, 4, FALSE), "")</f>
        <v/>
      </c>
      <c r="BY891" s="56">
        <f t="shared" si="367"/>
        <v>0</v>
      </c>
      <c r="BZ891" s="55" t="str">
        <f t="shared" si="368"/>
        <v>Intra</v>
      </c>
      <c r="CA891" s="55" t="str">
        <f>IF($BZ891="Ekstra", Parameter3!$B$2, "")</f>
        <v/>
      </c>
      <c r="CB891" s="55" t="str">
        <f>IF($BZ891="Ekstra", Parameter3!$C$2, "")</f>
        <v/>
      </c>
      <c r="CC891" s="55" t="str">
        <f>IF($BZ891="Ekstra", VLOOKUP($E891, Parameter!$E$3:$N$5000, 9, FALSE), "")</f>
        <v/>
      </c>
      <c r="CD891" s="55" t="str">
        <f>IF($BZ891="Ekstra", VLOOKUP($E891, Parameter!$E$3:$N$5000, 10, FALSE), "")</f>
        <v/>
      </c>
      <c r="CE891" s="56">
        <f t="shared" si="369"/>
        <v>0</v>
      </c>
      <c r="CF891" s="55" t="str">
        <f t="shared" si="380"/>
        <v/>
      </c>
      <c r="CG891" s="55" t="str">
        <f t="shared" si="380"/>
        <v/>
      </c>
      <c r="CH891" s="55" t="str">
        <f t="shared" si="370"/>
        <v/>
      </c>
      <c r="CI891" s="55" t="str">
        <f>IF($F891="x.x.x.x.x.x.x", VLOOKUP($C891, Parameter!$A$4:$L$5000, 4, FALSE), "")</f>
        <v/>
      </c>
      <c r="CJ891" s="56">
        <f t="shared" si="371"/>
        <v>0</v>
      </c>
      <c r="CM891" s="4" t="str">
        <f t="shared" si="372"/>
        <v>...-...-.....</v>
      </c>
      <c r="CN891" s="57">
        <f t="shared" si="373"/>
        <v>0</v>
      </c>
      <c r="CO891" s="58">
        <f t="shared" si="374"/>
        <v>0</v>
      </c>
      <c r="CP891" s="4" t="str">
        <f t="shared" si="375"/>
        <v/>
      </c>
      <c r="CQ891" s="4" t="b">
        <f t="shared" si="376"/>
        <v>0</v>
      </c>
      <c r="CR891" s="4" t="str">
        <f t="shared" si="377"/>
        <v/>
      </c>
      <c r="CS891" s="4" t="str">
        <f t="shared" si="378"/>
        <v/>
      </c>
      <c r="CT891" s="91" t="b">
        <f t="shared" si="355"/>
        <v>0</v>
      </c>
    </row>
    <row r="892" spans="1:98" s="4" customFormat="1" x14ac:dyDescent="0.25">
      <c r="A892" s="50" t="str">
        <f t="shared" si="356"/>
        <v>...</v>
      </c>
      <c r="B892" s="50" t="str">
        <f t="shared" si="357"/>
        <v>...</v>
      </c>
      <c r="C892" s="50" t="str">
        <f t="shared" si="358"/>
        <v>.....</v>
      </c>
      <c r="D892" s="50" t="str">
        <f>IF($C892=".....","",_xlfn.IFNA(VLOOKUP($C892, Parameter!$A$4:$L$5000, 3, FALSE), ""))</f>
        <v/>
      </c>
      <c r="E892" s="50" t="str">
        <f t="shared" si="359"/>
        <v>.....</v>
      </c>
      <c r="F892" s="50" t="str">
        <f t="shared" si="360"/>
        <v>......</v>
      </c>
      <c r="G892" s="50" t="str">
        <f t="shared" si="361"/>
        <v>...</v>
      </c>
      <c r="H892" s="40">
        <f>IF(E892=".....", 0, _xlfn.IFNA(VLOOKUP($E892, Parameter2!$A$2:$C$5000, 3, FALSE), 0))</f>
        <v>0</v>
      </c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18" t="str">
        <f>IF(C892=".....","",_xlfn.IFNA(VLOOKUP($C892, Parameter!$A$4:$B$5000, 2, FALSE), "Kode belanja salah :("))</f>
        <v/>
      </c>
      <c r="X892" s="35"/>
      <c r="Y892" s="121"/>
      <c r="Z892" s="17"/>
      <c r="AA892" s="20"/>
      <c r="AB892" s="41" t="str">
        <f>IF($C892=".....","",VLOOKUP($C892, Parameter!$A$4:$L$5000, 6, FALSE))</f>
        <v/>
      </c>
      <c r="AC892" s="41" t="str">
        <f>IF($C892=".....","",VLOOKUP($C892, Parameter!$A$4:$L$5000, 7, FALSE))</f>
        <v/>
      </c>
      <c r="AD892" s="41" t="str">
        <f>IF($C892=".....","",VLOOKUP($C892, Parameter!$A$4:$L$5000, 8, FALSE))</f>
        <v/>
      </c>
      <c r="AE892" s="41" t="str">
        <f>IF($C892=".....","",VLOOKUP($C892, Parameter!$A$4:$L$5000, 9, FALSE))</f>
        <v/>
      </c>
      <c r="AF892" s="41" t="str">
        <f>IF($C892=".....","",VLOOKUP($C892, Parameter!$A$4:$L$5000, 10, FALSE))</f>
        <v/>
      </c>
      <c r="AG892" s="41" t="str">
        <f>IF($C892=".....","",VLOOKUP($C892, Parameter!$A$4:$L$5000, 11, FALSE))</f>
        <v/>
      </c>
      <c r="AH892" s="41" t="str">
        <f>IF($C892="..0.0.0.000","",_xlfn.IFNA(VLOOKUP($C892, Parameter!$A$4:$L$5000, 12, FALSE), ""))</f>
        <v/>
      </c>
      <c r="AI892" s="39"/>
      <c r="AJ892" s="39"/>
      <c r="AK892" s="39"/>
      <c r="AL892" s="39"/>
      <c r="AM892" s="39"/>
      <c r="AN892" s="39"/>
      <c r="AO892" s="39"/>
      <c r="AP892" s="41" t="str">
        <f>IF(F892="......", "", _xlfn.IFNA(VLOOKUP(F892, Parameter2!$D$2:$E$15000, 2, FALSE), "Kode aset salah :("))</f>
        <v/>
      </c>
      <c r="AQ892" s="39"/>
      <c r="AR892" s="51"/>
      <c r="AS892" s="52"/>
      <c r="AT892" s="53">
        <f t="shared" si="362"/>
        <v>0</v>
      </c>
      <c r="AU892" s="39" t="str">
        <f t="shared" si="363"/>
        <v/>
      </c>
      <c r="AV892" s="39" t="str">
        <f t="shared" si="364"/>
        <v/>
      </c>
      <c r="AW892" s="39" t="str">
        <f t="shared" si="365"/>
        <v/>
      </c>
      <c r="AX892" s="39" t="str">
        <f t="shared" si="366"/>
        <v/>
      </c>
      <c r="AY892" s="41" t="str">
        <f>IF(G892="...", "", VLOOKUP(G892, UPB!$A$3:$B$5000, 2, FALSE))</f>
        <v/>
      </c>
      <c r="AZ892" s="84"/>
      <c r="BA892" s="76"/>
      <c r="BB892" s="65"/>
      <c r="BC892" s="65"/>
      <c r="BD892" s="54"/>
      <c r="BE892" s="65"/>
      <c r="BF892" s="65"/>
      <c r="BG892" s="65"/>
      <c r="BH892" s="65"/>
      <c r="BI892" s="65"/>
      <c r="BJ892" s="65"/>
      <c r="BK892" s="65"/>
      <c r="BL892" s="65"/>
      <c r="BM892" s="65"/>
      <c r="BN892" s="70"/>
      <c r="BO892" s="65"/>
      <c r="BP892" s="65"/>
      <c r="BQ892" s="65"/>
      <c r="BR892" s="65"/>
      <c r="BS892" s="65"/>
      <c r="BT892" s="65"/>
      <c r="BU892" s="55" t="str">
        <f>IF(AND($D892 &lt;&gt; "", $D892 &lt;&gt; $E892, $F892 &lt;&gt; "x.x.x.x.x.x.x"), VLOOKUP($E892, Parameter!$E$3:$N$5000, 9, FALSE), "")</f>
        <v/>
      </c>
      <c r="BV892" s="55" t="str">
        <f>IF(AND($D892 &lt;&gt; "", $D892 &lt;&gt; $E892, $F892 &lt;&gt; "x.x.x.x.x.x.x"), VLOOKUP($E892, Parameter!$E$3:$N$5000, 10, FALSE), "")</f>
        <v/>
      </c>
      <c r="BW892" s="55" t="str">
        <f>IF(AND($D892 &lt;&gt; "", $D892 &lt;&gt; $E892, $F892 &lt;&gt; "x.x.x.x.x.x.x"), VLOOKUP($C892, Parameter!$A$4:$L$5000, 3, FALSE), "")</f>
        <v/>
      </c>
      <c r="BX892" s="55" t="str">
        <f>IF(AND($D892 &lt;&gt; "", $D892 &lt;&gt; $E892, $F892 &lt;&gt; "x.x.x.x.x.x.x"), VLOOKUP($C892, Parameter!$A$4:$L$5000, 4, FALSE), "")</f>
        <v/>
      </c>
      <c r="BY892" s="56">
        <f t="shared" si="367"/>
        <v>0</v>
      </c>
      <c r="BZ892" s="55" t="str">
        <f t="shared" si="368"/>
        <v>Intra</v>
      </c>
      <c r="CA892" s="55" t="str">
        <f>IF($BZ892="Ekstra", Parameter3!$B$2, "")</f>
        <v/>
      </c>
      <c r="CB892" s="55" t="str">
        <f>IF($BZ892="Ekstra", Parameter3!$C$2, "")</f>
        <v/>
      </c>
      <c r="CC892" s="55" t="str">
        <f>IF($BZ892="Ekstra", VLOOKUP($E892, Parameter!$E$3:$N$5000, 9, FALSE), "")</f>
        <v/>
      </c>
      <c r="CD892" s="55" t="str">
        <f>IF($BZ892="Ekstra", VLOOKUP($E892, Parameter!$E$3:$N$5000, 10, FALSE), "")</f>
        <v/>
      </c>
      <c r="CE892" s="56">
        <f t="shared" si="369"/>
        <v>0</v>
      </c>
      <c r="CF892" s="55" t="str">
        <f t="shared" ref="CF892:CG911" si="381">IF($F892="x.x.x.x.x.x.x", "x.x.x.x.x.x", "")</f>
        <v/>
      </c>
      <c r="CG892" s="55" t="str">
        <f t="shared" si="381"/>
        <v/>
      </c>
      <c r="CH892" s="55" t="str">
        <f t="shared" si="370"/>
        <v/>
      </c>
      <c r="CI892" s="55" t="str">
        <f>IF($F892="x.x.x.x.x.x.x", VLOOKUP($C892, Parameter!$A$4:$L$5000, 4, FALSE), "")</f>
        <v/>
      </c>
      <c r="CJ892" s="56">
        <f t="shared" si="371"/>
        <v>0</v>
      </c>
      <c r="CM892" s="4" t="str">
        <f t="shared" si="372"/>
        <v>...-...-.....</v>
      </c>
      <c r="CN892" s="57">
        <f t="shared" si="373"/>
        <v>0</v>
      </c>
      <c r="CO892" s="58">
        <f t="shared" si="374"/>
        <v>0</v>
      </c>
      <c r="CP892" s="4" t="str">
        <f t="shared" si="375"/>
        <v/>
      </c>
      <c r="CQ892" s="4" t="b">
        <f t="shared" si="376"/>
        <v>0</v>
      </c>
      <c r="CR892" s="4" t="str">
        <f t="shared" si="377"/>
        <v/>
      </c>
      <c r="CS892" s="4" t="str">
        <f t="shared" si="378"/>
        <v/>
      </c>
      <c r="CT892" s="91" t="b">
        <f t="shared" si="355"/>
        <v>0</v>
      </c>
    </row>
    <row r="893" spans="1:98" s="4" customFormat="1" x14ac:dyDescent="0.25">
      <c r="A893" s="50" t="str">
        <f t="shared" si="356"/>
        <v>...</v>
      </c>
      <c r="B893" s="50" t="str">
        <f t="shared" si="357"/>
        <v>...</v>
      </c>
      <c r="C893" s="50" t="str">
        <f t="shared" si="358"/>
        <v>.....</v>
      </c>
      <c r="D893" s="50" t="str">
        <f>IF($C893=".....","",_xlfn.IFNA(VLOOKUP($C893, Parameter!$A$4:$L$5000, 3, FALSE), ""))</f>
        <v/>
      </c>
      <c r="E893" s="50" t="str">
        <f t="shared" si="359"/>
        <v>.....</v>
      </c>
      <c r="F893" s="50" t="str">
        <f t="shared" si="360"/>
        <v>......</v>
      </c>
      <c r="G893" s="50" t="str">
        <f t="shared" si="361"/>
        <v>...</v>
      </c>
      <c r="H893" s="40">
        <f>IF(E893=".....", 0, _xlfn.IFNA(VLOOKUP($E893, Parameter2!$A$2:$C$5000, 3, FALSE), 0))</f>
        <v>0</v>
      </c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18" t="str">
        <f>IF(C893=".....","",_xlfn.IFNA(VLOOKUP($C893, Parameter!$A$4:$B$5000, 2, FALSE), "Kode belanja salah :("))</f>
        <v/>
      </c>
      <c r="X893" s="35"/>
      <c r="Y893" s="121"/>
      <c r="Z893" s="17"/>
      <c r="AA893" s="20"/>
      <c r="AB893" s="41" t="str">
        <f>IF($C893=".....","",VLOOKUP($C893, Parameter!$A$4:$L$5000, 6, FALSE))</f>
        <v/>
      </c>
      <c r="AC893" s="41" t="str">
        <f>IF($C893=".....","",VLOOKUP($C893, Parameter!$A$4:$L$5000, 7, FALSE))</f>
        <v/>
      </c>
      <c r="AD893" s="41" t="str">
        <f>IF($C893=".....","",VLOOKUP($C893, Parameter!$A$4:$L$5000, 8, FALSE))</f>
        <v/>
      </c>
      <c r="AE893" s="41" t="str">
        <f>IF($C893=".....","",VLOOKUP($C893, Parameter!$A$4:$L$5000, 9, FALSE))</f>
        <v/>
      </c>
      <c r="AF893" s="41" t="str">
        <f>IF($C893=".....","",VLOOKUP($C893, Parameter!$A$4:$L$5000, 10, FALSE))</f>
        <v/>
      </c>
      <c r="AG893" s="41" t="str">
        <f>IF($C893=".....","",VLOOKUP($C893, Parameter!$A$4:$L$5000, 11, FALSE))</f>
        <v/>
      </c>
      <c r="AH893" s="41" t="str">
        <f>IF($C893="..0.0.0.000","",_xlfn.IFNA(VLOOKUP($C893, Parameter!$A$4:$L$5000, 12, FALSE), ""))</f>
        <v/>
      </c>
      <c r="AI893" s="39"/>
      <c r="AJ893" s="39"/>
      <c r="AK893" s="39"/>
      <c r="AL893" s="39"/>
      <c r="AM893" s="39"/>
      <c r="AN893" s="39"/>
      <c r="AO893" s="39"/>
      <c r="AP893" s="41" t="str">
        <f>IF(F893="......", "", _xlfn.IFNA(VLOOKUP(F893, Parameter2!$D$2:$E$15000, 2, FALSE), "Kode aset salah :("))</f>
        <v/>
      </c>
      <c r="AQ893" s="39"/>
      <c r="AR893" s="51"/>
      <c r="AS893" s="52"/>
      <c r="AT893" s="53">
        <f t="shared" si="362"/>
        <v>0</v>
      </c>
      <c r="AU893" s="39" t="str">
        <f t="shared" si="363"/>
        <v/>
      </c>
      <c r="AV893" s="39" t="str">
        <f t="shared" si="364"/>
        <v/>
      </c>
      <c r="AW893" s="39" t="str">
        <f t="shared" si="365"/>
        <v/>
      </c>
      <c r="AX893" s="39" t="str">
        <f t="shared" si="366"/>
        <v/>
      </c>
      <c r="AY893" s="41" t="str">
        <f>IF(G893="...", "", VLOOKUP(G893, UPB!$A$3:$B$5000, 2, FALSE))</f>
        <v/>
      </c>
      <c r="AZ893" s="84"/>
      <c r="BA893" s="76"/>
      <c r="BB893" s="65"/>
      <c r="BC893" s="65"/>
      <c r="BD893" s="54"/>
      <c r="BE893" s="65"/>
      <c r="BF893" s="65"/>
      <c r="BG893" s="65"/>
      <c r="BH893" s="65"/>
      <c r="BI893" s="65"/>
      <c r="BJ893" s="65"/>
      <c r="BK893" s="65"/>
      <c r="BL893" s="65"/>
      <c r="BM893" s="65"/>
      <c r="BN893" s="70"/>
      <c r="BO893" s="65"/>
      <c r="BP893" s="65"/>
      <c r="BQ893" s="65"/>
      <c r="BR893" s="65"/>
      <c r="BS893" s="65"/>
      <c r="BT893" s="65"/>
      <c r="BU893" s="55" t="str">
        <f>IF(AND($D893 &lt;&gt; "", $D893 &lt;&gt; $E893, $F893 &lt;&gt; "x.x.x.x.x.x.x"), VLOOKUP($E893, Parameter!$E$3:$N$5000, 9, FALSE), "")</f>
        <v/>
      </c>
      <c r="BV893" s="55" t="str">
        <f>IF(AND($D893 &lt;&gt; "", $D893 &lt;&gt; $E893, $F893 &lt;&gt; "x.x.x.x.x.x.x"), VLOOKUP($E893, Parameter!$E$3:$N$5000, 10, FALSE), "")</f>
        <v/>
      </c>
      <c r="BW893" s="55" t="str">
        <f>IF(AND($D893 &lt;&gt; "", $D893 &lt;&gt; $E893, $F893 &lt;&gt; "x.x.x.x.x.x.x"), VLOOKUP($C893, Parameter!$A$4:$L$5000, 3, FALSE), "")</f>
        <v/>
      </c>
      <c r="BX893" s="55" t="str">
        <f>IF(AND($D893 &lt;&gt; "", $D893 &lt;&gt; $E893, $F893 &lt;&gt; "x.x.x.x.x.x.x"), VLOOKUP($C893, Parameter!$A$4:$L$5000, 4, FALSE), "")</f>
        <v/>
      </c>
      <c r="BY893" s="56">
        <f t="shared" si="367"/>
        <v>0</v>
      </c>
      <c r="BZ893" s="55" t="str">
        <f t="shared" si="368"/>
        <v>Intra</v>
      </c>
      <c r="CA893" s="55" t="str">
        <f>IF($BZ893="Ekstra", Parameter3!$B$2, "")</f>
        <v/>
      </c>
      <c r="CB893" s="55" t="str">
        <f>IF($BZ893="Ekstra", Parameter3!$C$2, "")</f>
        <v/>
      </c>
      <c r="CC893" s="55" t="str">
        <f>IF($BZ893="Ekstra", VLOOKUP($E893, Parameter!$E$3:$N$5000, 9, FALSE), "")</f>
        <v/>
      </c>
      <c r="CD893" s="55" t="str">
        <f>IF($BZ893="Ekstra", VLOOKUP($E893, Parameter!$E$3:$N$5000, 10, FALSE), "")</f>
        <v/>
      </c>
      <c r="CE893" s="56">
        <f t="shared" si="369"/>
        <v>0</v>
      </c>
      <c r="CF893" s="55" t="str">
        <f t="shared" si="381"/>
        <v/>
      </c>
      <c r="CG893" s="55" t="str">
        <f t="shared" si="381"/>
        <v/>
      </c>
      <c r="CH893" s="55" t="str">
        <f t="shared" si="370"/>
        <v/>
      </c>
      <c r="CI893" s="55" t="str">
        <f>IF($F893="x.x.x.x.x.x.x", VLOOKUP($C893, Parameter!$A$4:$L$5000, 4, FALSE), "")</f>
        <v/>
      </c>
      <c r="CJ893" s="56">
        <f t="shared" si="371"/>
        <v>0</v>
      </c>
      <c r="CM893" s="4" t="str">
        <f t="shared" si="372"/>
        <v>...-...-.....</v>
      </c>
      <c r="CN893" s="57">
        <f t="shared" si="373"/>
        <v>0</v>
      </c>
      <c r="CO893" s="58">
        <f t="shared" si="374"/>
        <v>0</v>
      </c>
      <c r="CP893" s="4" t="str">
        <f t="shared" si="375"/>
        <v/>
      </c>
      <c r="CQ893" s="4" t="b">
        <f t="shared" si="376"/>
        <v>0</v>
      </c>
      <c r="CR893" s="4" t="str">
        <f t="shared" si="377"/>
        <v/>
      </c>
      <c r="CS893" s="4" t="str">
        <f t="shared" si="378"/>
        <v/>
      </c>
      <c r="CT893" s="91" t="b">
        <f t="shared" si="355"/>
        <v>0</v>
      </c>
    </row>
    <row r="894" spans="1:98" s="4" customFormat="1" x14ac:dyDescent="0.25">
      <c r="A894" s="50" t="str">
        <f t="shared" si="356"/>
        <v>...</v>
      </c>
      <c r="B894" s="50" t="str">
        <f t="shared" si="357"/>
        <v>...</v>
      </c>
      <c r="C894" s="50" t="str">
        <f t="shared" si="358"/>
        <v>.....</v>
      </c>
      <c r="D894" s="50" t="str">
        <f>IF($C894=".....","",_xlfn.IFNA(VLOOKUP($C894, Parameter!$A$4:$L$5000, 3, FALSE), ""))</f>
        <v/>
      </c>
      <c r="E894" s="50" t="str">
        <f t="shared" si="359"/>
        <v>.....</v>
      </c>
      <c r="F894" s="50" t="str">
        <f t="shared" si="360"/>
        <v>......</v>
      </c>
      <c r="G894" s="50" t="str">
        <f t="shared" si="361"/>
        <v>...</v>
      </c>
      <c r="H894" s="40">
        <f>IF(E894=".....", 0, _xlfn.IFNA(VLOOKUP($E894, Parameter2!$A$2:$C$5000, 3, FALSE), 0))</f>
        <v>0</v>
      </c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18" t="str">
        <f>IF(C894=".....","",_xlfn.IFNA(VLOOKUP($C894, Parameter!$A$4:$B$5000, 2, FALSE), "Kode belanja salah :("))</f>
        <v/>
      </c>
      <c r="X894" s="35"/>
      <c r="Y894" s="121"/>
      <c r="Z894" s="17"/>
      <c r="AA894" s="20"/>
      <c r="AB894" s="41" t="str">
        <f>IF($C894=".....","",VLOOKUP($C894, Parameter!$A$4:$L$5000, 6, FALSE))</f>
        <v/>
      </c>
      <c r="AC894" s="41" t="str">
        <f>IF($C894=".....","",VLOOKUP($C894, Parameter!$A$4:$L$5000, 7, FALSE))</f>
        <v/>
      </c>
      <c r="AD894" s="41" t="str">
        <f>IF($C894=".....","",VLOOKUP($C894, Parameter!$A$4:$L$5000, 8, FALSE))</f>
        <v/>
      </c>
      <c r="AE894" s="41" t="str">
        <f>IF($C894=".....","",VLOOKUP($C894, Parameter!$A$4:$L$5000, 9, FALSE))</f>
        <v/>
      </c>
      <c r="AF894" s="41" t="str">
        <f>IF($C894=".....","",VLOOKUP($C894, Parameter!$A$4:$L$5000, 10, FALSE))</f>
        <v/>
      </c>
      <c r="AG894" s="41" t="str">
        <f>IF($C894=".....","",VLOOKUP($C894, Parameter!$A$4:$L$5000, 11, FALSE))</f>
        <v/>
      </c>
      <c r="AH894" s="41" t="str">
        <f>IF($C894="..0.0.0.000","",_xlfn.IFNA(VLOOKUP($C894, Parameter!$A$4:$L$5000, 12, FALSE), ""))</f>
        <v/>
      </c>
      <c r="AI894" s="39"/>
      <c r="AJ894" s="39"/>
      <c r="AK894" s="39"/>
      <c r="AL894" s="39"/>
      <c r="AM894" s="39"/>
      <c r="AN894" s="39"/>
      <c r="AO894" s="39"/>
      <c r="AP894" s="41" t="str">
        <f>IF(F894="......", "", _xlfn.IFNA(VLOOKUP(F894, Parameter2!$D$2:$E$15000, 2, FALSE), "Kode aset salah :("))</f>
        <v/>
      </c>
      <c r="AQ894" s="39"/>
      <c r="AR894" s="51"/>
      <c r="AS894" s="52"/>
      <c r="AT894" s="53">
        <f t="shared" si="362"/>
        <v>0</v>
      </c>
      <c r="AU894" s="39" t="str">
        <f t="shared" si="363"/>
        <v/>
      </c>
      <c r="AV894" s="39" t="str">
        <f t="shared" si="364"/>
        <v/>
      </c>
      <c r="AW894" s="39" t="str">
        <f t="shared" si="365"/>
        <v/>
      </c>
      <c r="AX894" s="39" t="str">
        <f t="shared" si="366"/>
        <v/>
      </c>
      <c r="AY894" s="41" t="str">
        <f>IF(G894="...", "", VLOOKUP(G894, UPB!$A$3:$B$5000, 2, FALSE))</f>
        <v/>
      </c>
      <c r="AZ894" s="84"/>
      <c r="BA894" s="76"/>
      <c r="BB894" s="65"/>
      <c r="BC894" s="65"/>
      <c r="BD894" s="54"/>
      <c r="BE894" s="65"/>
      <c r="BF894" s="65"/>
      <c r="BG894" s="65"/>
      <c r="BH894" s="65"/>
      <c r="BI894" s="65"/>
      <c r="BJ894" s="65"/>
      <c r="BK894" s="65"/>
      <c r="BL894" s="65"/>
      <c r="BM894" s="65"/>
      <c r="BN894" s="70"/>
      <c r="BO894" s="65"/>
      <c r="BP894" s="65"/>
      <c r="BQ894" s="65"/>
      <c r="BR894" s="65"/>
      <c r="BS894" s="65"/>
      <c r="BT894" s="65"/>
      <c r="BU894" s="55" t="str">
        <f>IF(AND($D894 &lt;&gt; "", $D894 &lt;&gt; $E894, $F894 &lt;&gt; "x.x.x.x.x.x.x"), VLOOKUP($E894, Parameter!$E$3:$N$5000, 9, FALSE), "")</f>
        <v/>
      </c>
      <c r="BV894" s="55" t="str">
        <f>IF(AND($D894 &lt;&gt; "", $D894 &lt;&gt; $E894, $F894 &lt;&gt; "x.x.x.x.x.x.x"), VLOOKUP($E894, Parameter!$E$3:$N$5000, 10, FALSE), "")</f>
        <v/>
      </c>
      <c r="BW894" s="55" t="str">
        <f>IF(AND($D894 &lt;&gt; "", $D894 &lt;&gt; $E894, $F894 &lt;&gt; "x.x.x.x.x.x.x"), VLOOKUP($C894, Parameter!$A$4:$L$5000, 3, FALSE), "")</f>
        <v/>
      </c>
      <c r="BX894" s="55" t="str">
        <f>IF(AND($D894 &lt;&gt; "", $D894 &lt;&gt; $E894, $F894 &lt;&gt; "x.x.x.x.x.x.x"), VLOOKUP($C894, Parameter!$A$4:$L$5000, 4, FALSE), "")</f>
        <v/>
      </c>
      <c r="BY894" s="56">
        <f t="shared" si="367"/>
        <v>0</v>
      </c>
      <c r="BZ894" s="55" t="str">
        <f t="shared" si="368"/>
        <v>Intra</v>
      </c>
      <c r="CA894" s="55" t="str">
        <f>IF($BZ894="Ekstra", Parameter3!$B$2, "")</f>
        <v/>
      </c>
      <c r="CB894" s="55" t="str">
        <f>IF($BZ894="Ekstra", Parameter3!$C$2, "")</f>
        <v/>
      </c>
      <c r="CC894" s="55" t="str">
        <f>IF($BZ894="Ekstra", VLOOKUP($E894, Parameter!$E$3:$N$5000, 9, FALSE), "")</f>
        <v/>
      </c>
      <c r="CD894" s="55" t="str">
        <f>IF($BZ894="Ekstra", VLOOKUP($E894, Parameter!$E$3:$N$5000, 10, FALSE), "")</f>
        <v/>
      </c>
      <c r="CE894" s="56">
        <f t="shared" si="369"/>
        <v>0</v>
      </c>
      <c r="CF894" s="55" t="str">
        <f t="shared" si="381"/>
        <v/>
      </c>
      <c r="CG894" s="55" t="str">
        <f t="shared" si="381"/>
        <v/>
      </c>
      <c r="CH894" s="55" t="str">
        <f t="shared" si="370"/>
        <v/>
      </c>
      <c r="CI894" s="55" t="str">
        <f>IF($F894="x.x.x.x.x.x.x", VLOOKUP($C894, Parameter!$A$4:$L$5000, 4, FALSE), "")</f>
        <v/>
      </c>
      <c r="CJ894" s="56">
        <f t="shared" si="371"/>
        <v>0</v>
      </c>
      <c r="CM894" s="4" t="str">
        <f t="shared" si="372"/>
        <v>...-...-.....</v>
      </c>
      <c r="CN894" s="57">
        <f t="shared" si="373"/>
        <v>0</v>
      </c>
      <c r="CO894" s="58">
        <f t="shared" si="374"/>
        <v>0</v>
      </c>
      <c r="CP894" s="4" t="str">
        <f t="shared" si="375"/>
        <v/>
      </c>
      <c r="CQ894" s="4" t="b">
        <f t="shared" si="376"/>
        <v>0</v>
      </c>
      <c r="CR894" s="4" t="str">
        <f t="shared" si="377"/>
        <v/>
      </c>
      <c r="CS894" s="4" t="str">
        <f t="shared" si="378"/>
        <v/>
      </c>
      <c r="CT894" s="91" t="b">
        <f t="shared" si="355"/>
        <v>0</v>
      </c>
    </row>
    <row r="895" spans="1:98" s="4" customFormat="1" x14ac:dyDescent="0.25">
      <c r="A895" s="50" t="str">
        <f t="shared" si="356"/>
        <v>...</v>
      </c>
      <c r="B895" s="50" t="str">
        <f t="shared" si="357"/>
        <v>...</v>
      </c>
      <c r="C895" s="50" t="str">
        <f t="shared" si="358"/>
        <v>.....</v>
      </c>
      <c r="D895" s="50" t="str">
        <f>IF($C895=".....","",_xlfn.IFNA(VLOOKUP($C895, Parameter!$A$4:$L$5000, 3, FALSE), ""))</f>
        <v/>
      </c>
      <c r="E895" s="50" t="str">
        <f t="shared" si="359"/>
        <v>.....</v>
      </c>
      <c r="F895" s="50" t="str">
        <f t="shared" si="360"/>
        <v>......</v>
      </c>
      <c r="G895" s="50" t="str">
        <f t="shared" si="361"/>
        <v>...</v>
      </c>
      <c r="H895" s="40">
        <f>IF(E895=".....", 0, _xlfn.IFNA(VLOOKUP($E895, Parameter2!$A$2:$C$5000, 3, FALSE), 0))</f>
        <v>0</v>
      </c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18" t="str">
        <f>IF(C895=".....","",_xlfn.IFNA(VLOOKUP($C895, Parameter!$A$4:$B$5000, 2, FALSE), "Kode belanja salah :("))</f>
        <v/>
      </c>
      <c r="X895" s="35"/>
      <c r="Y895" s="121"/>
      <c r="Z895" s="17"/>
      <c r="AA895" s="20"/>
      <c r="AB895" s="41" t="str">
        <f>IF($C895=".....","",VLOOKUP($C895, Parameter!$A$4:$L$5000, 6, FALSE))</f>
        <v/>
      </c>
      <c r="AC895" s="41" t="str">
        <f>IF($C895=".....","",VLOOKUP($C895, Parameter!$A$4:$L$5000, 7, FALSE))</f>
        <v/>
      </c>
      <c r="AD895" s="41" t="str">
        <f>IF($C895=".....","",VLOOKUP($C895, Parameter!$A$4:$L$5000, 8, FALSE))</f>
        <v/>
      </c>
      <c r="AE895" s="41" t="str">
        <f>IF($C895=".....","",VLOOKUP($C895, Parameter!$A$4:$L$5000, 9, FALSE))</f>
        <v/>
      </c>
      <c r="AF895" s="41" t="str">
        <f>IF($C895=".....","",VLOOKUP($C895, Parameter!$A$4:$L$5000, 10, FALSE))</f>
        <v/>
      </c>
      <c r="AG895" s="41" t="str">
        <f>IF($C895=".....","",VLOOKUP($C895, Parameter!$A$4:$L$5000, 11, FALSE))</f>
        <v/>
      </c>
      <c r="AH895" s="41" t="str">
        <f>IF($C895="..0.0.0.000","",_xlfn.IFNA(VLOOKUP($C895, Parameter!$A$4:$L$5000, 12, FALSE), ""))</f>
        <v/>
      </c>
      <c r="AI895" s="39"/>
      <c r="AJ895" s="39"/>
      <c r="AK895" s="39"/>
      <c r="AL895" s="39"/>
      <c r="AM895" s="39"/>
      <c r="AN895" s="39"/>
      <c r="AO895" s="39"/>
      <c r="AP895" s="41" t="str">
        <f>IF(F895="......", "", _xlfn.IFNA(VLOOKUP(F895, Parameter2!$D$2:$E$15000, 2, FALSE), "Kode aset salah :("))</f>
        <v/>
      </c>
      <c r="AQ895" s="39"/>
      <c r="AR895" s="51"/>
      <c r="AS895" s="52"/>
      <c r="AT895" s="53">
        <f t="shared" si="362"/>
        <v>0</v>
      </c>
      <c r="AU895" s="39" t="str">
        <f t="shared" si="363"/>
        <v/>
      </c>
      <c r="AV895" s="39" t="str">
        <f t="shared" si="364"/>
        <v/>
      </c>
      <c r="AW895" s="39" t="str">
        <f t="shared" si="365"/>
        <v/>
      </c>
      <c r="AX895" s="39" t="str">
        <f t="shared" si="366"/>
        <v/>
      </c>
      <c r="AY895" s="41" t="str">
        <f>IF(G895="...", "", VLOOKUP(G895, UPB!$A$3:$B$5000, 2, FALSE))</f>
        <v/>
      </c>
      <c r="AZ895" s="84"/>
      <c r="BA895" s="76"/>
      <c r="BB895" s="65"/>
      <c r="BC895" s="65"/>
      <c r="BD895" s="54"/>
      <c r="BE895" s="65"/>
      <c r="BF895" s="65"/>
      <c r="BG895" s="65"/>
      <c r="BH895" s="65"/>
      <c r="BI895" s="65"/>
      <c r="BJ895" s="65"/>
      <c r="BK895" s="65"/>
      <c r="BL895" s="65"/>
      <c r="BM895" s="65"/>
      <c r="BN895" s="70"/>
      <c r="BO895" s="65"/>
      <c r="BP895" s="65"/>
      <c r="BQ895" s="65"/>
      <c r="BR895" s="65"/>
      <c r="BS895" s="65"/>
      <c r="BT895" s="65"/>
      <c r="BU895" s="55" t="str">
        <f>IF(AND($D895 &lt;&gt; "", $D895 &lt;&gt; $E895, $F895 &lt;&gt; "x.x.x.x.x.x.x"), VLOOKUP($E895, Parameter!$E$3:$N$5000, 9, FALSE), "")</f>
        <v/>
      </c>
      <c r="BV895" s="55" t="str">
        <f>IF(AND($D895 &lt;&gt; "", $D895 &lt;&gt; $E895, $F895 &lt;&gt; "x.x.x.x.x.x.x"), VLOOKUP($E895, Parameter!$E$3:$N$5000, 10, FALSE), "")</f>
        <v/>
      </c>
      <c r="BW895" s="55" t="str">
        <f>IF(AND($D895 &lt;&gt; "", $D895 &lt;&gt; $E895, $F895 &lt;&gt; "x.x.x.x.x.x.x"), VLOOKUP($C895, Parameter!$A$4:$L$5000, 3, FALSE), "")</f>
        <v/>
      </c>
      <c r="BX895" s="55" t="str">
        <f>IF(AND($D895 &lt;&gt; "", $D895 &lt;&gt; $E895, $F895 &lt;&gt; "x.x.x.x.x.x.x"), VLOOKUP($C895, Parameter!$A$4:$L$5000, 4, FALSE), "")</f>
        <v/>
      </c>
      <c r="BY895" s="56">
        <f t="shared" si="367"/>
        <v>0</v>
      </c>
      <c r="BZ895" s="55" t="str">
        <f t="shared" si="368"/>
        <v>Intra</v>
      </c>
      <c r="CA895" s="55" t="str">
        <f>IF($BZ895="Ekstra", Parameter3!$B$2, "")</f>
        <v/>
      </c>
      <c r="CB895" s="55" t="str">
        <f>IF($BZ895="Ekstra", Parameter3!$C$2, "")</f>
        <v/>
      </c>
      <c r="CC895" s="55" t="str">
        <f>IF($BZ895="Ekstra", VLOOKUP($E895, Parameter!$E$3:$N$5000, 9, FALSE), "")</f>
        <v/>
      </c>
      <c r="CD895" s="55" t="str">
        <f>IF($BZ895="Ekstra", VLOOKUP($E895, Parameter!$E$3:$N$5000, 10, FALSE), "")</f>
        <v/>
      </c>
      <c r="CE895" s="56">
        <f t="shared" si="369"/>
        <v>0</v>
      </c>
      <c r="CF895" s="55" t="str">
        <f t="shared" si="381"/>
        <v/>
      </c>
      <c r="CG895" s="55" t="str">
        <f t="shared" si="381"/>
        <v/>
      </c>
      <c r="CH895" s="55" t="str">
        <f t="shared" si="370"/>
        <v/>
      </c>
      <c r="CI895" s="55" t="str">
        <f>IF($F895="x.x.x.x.x.x.x", VLOOKUP($C895, Parameter!$A$4:$L$5000, 4, FALSE), "")</f>
        <v/>
      </c>
      <c r="CJ895" s="56">
        <f t="shared" si="371"/>
        <v>0</v>
      </c>
      <c r="CM895" s="4" t="str">
        <f t="shared" si="372"/>
        <v>...-...-.....</v>
      </c>
      <c r="CN895" s="57">
        <f t="shared" si="373"/>
        <v>0</v>
      </c>
      <c r="CO895" s="58">
        <f t="shared" si="374"/>
        <v>0</v>
      </c>
      <c r="CP895" s="4" t="str">
        <f t="shared" si="375"/>
        <v/>
      </c>
      <c r="CQ895" s="4" t="b">
        <f t="shared" si="376"/>
        <v>0</v>
      </c>
      <c r="CR895" s="4" t="str">
        <f t="shared" si="377"/>
        <v/>
      </c>
      <c r="CS895" s="4" t="str">
        <f t="shared" si="378"/>
        <v/>
      </c>
      <c r="CT895" s="91" t="b">
        <f t="shared" si="355"/>
        <v>0</v>
      </c>
    </row>
    <row r="896" spans="1:98" s="4" customFormat="1" x14ac:dyDescent="0.25">
      <c r="A896" s="50" t="str">
        <f t="shared" si="356"/>
        <v>...</v>
      </c>
      <c r="B896" s="50" t="str">
        <f t="shared" si="357"/>
        <v>...</v>
      </c>
      <c r="C896" s="50" t="str">
        <f t="shared" si="358"/>
        <v>.....</v>
      </c>
      <c r="D896" s="50" t="str">
        <f>IF($C896=".....","",_xlfn.IFNA(VLOOKUP($C896, Parameter!$A$4:$L$5000, 3, FALSE), ""))</f>
        <v/>
      </c>
      <c r="E896" s="50" t="str">
        <f t="shared" si="359"/>
        <v>.....</v>
      </c>
      <c r="F896" s="50" t="str">
        <f t="shared" si="360"/>
        <v>......</v>
      </c>
      <c r="G896" s="50" t="str">
        <f t="shared" si="361"/>
        <v>...</v>
      </c>
      <c r="H896" s="40">
        <f>IF(E896=".....", 0, _xlfn.IFNA(VLOOKUP($E896, Parameter2!$A$2:$C$5000, 3, FALSE), 0))</f>
        <v>0</v>
      </c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18" t="str">
        <f>IF(C896=".....","",_xlfn.IFNA(VLOOKUP($C896, Parameter!$A$4:$B$5000, 2, FALSE), "Kode belanja salah :("))</f>
        <v/>
      </c>
      <c r="X896" s="35"/>
      <c r="Y896" s="121"/>
      <c r="Z896" s="17"/>
      <c r="AA896" s="20"/>
      <c r="AB896" s="41" t="str">
        <f>IF($C896=".....","",VLOOKUP($C896, Parameter!$A$4:$L$5000, 6, FALSE))</f>
        <v/>
      </c>
      <c r="AC896" s="41" t="str">
        <f>IF($C896=".....","",VLOOKUP($C896, Parameter!$A$4:$L$5000, 7, FALSE))</f>
        <v/>
      </c>
      <c r="AD896" s="41" t="str">
        <f>IF($C896=".....","",VLOOKUP($C896, Parameter!$A$4:$L$5000, 8, FALSE))</f>
        <v/>
      </c>
      <c r="AE896" s="41" t="str">
        <f>IF($C896=".....","",VLOOKUP($C896, Parameter!$A$4:$L$5000, 9, FALSE))</f>
        <v/>
      </c>
      <c r="AF896" s="41" t="str">
        <f>IF($C896=".....","",VLOOKUP($C896, Parameter!$A$4:$L$5000, 10, FALSE))</f>
        <v/>
      </c>
      <c r="AG896" s="41" t="str">
        <f>IF($C896=".....","",VLOOKUP($C896, Parameter!$A$4:$L$5000, 11, FALSE))</f>
        <v/>
      </c>
      <c r="AH896" s="41" t="str">
        <f>IF($C896="..0.0.0.000","",_xlfn.IFNA(VLOOKUP($C896, Parameter!$A$4:$L$5000, 12, FALSE), ""))</f>
        <v/>
      </c>
      <c r="AI896" s="39"/>
      <c r="AJ896" s="39"/>
      <c r="AK896" s="39"/>
      <c r="AL896" s="39"/>
      <c r="AM896" s="39"/>
      <c r="AN896" s="39"/>
      <c r="AO896" s="39"/>
      <c r="AP896" s="41" t="str">
        <f>IF(F896="......", "", _xlfn.IFNA(VLOOKUP(F896, Parameter2!$D$2:$E$15000, 2, FALSE), "Kode aset salah :("))</f>
        <v/>
      </c>
      <c r="AQ896" s="39"/>
      <c r="AR896" s="51"/>
      <c r="AS896" s="52"/>
      <c r="AT896" s="53">
        <f t="shared" si="362"/>
        <v>0</v>
      </c>
      <c r="AU896" s="39" t="str">
        <f t="shared" si="363"/>
        <v/>
      </c>
      <c r="AV896" s="39" t="str">
        <f t="shared" si="364"/>
        <v/>
      </c>
      <c r="AW896" s="39" t="str">
        <f t="shared" si="365"/>
        <v/>
      </c>
      <c r="AX896" s="39" t="str">
        <f t="shared" si="366"/>
        <v/>
      </c>
      <c r="AY896" s="41" t="str">
        <f>IF(G896="...", "", VLOOKUP(G896, UPB!$A$3:$B$5000, 2, FALSE))</f>
        <v/>
      </c>
      <c r="AZ896" s="84"/>
      <c r="BA896" s="76"/>
      <c r="BB896" s="65"/>
      <c r="BC896" s="65"/>
      <c r="BD896" s="54"/>
      <c r="BE896" s="65"/>
      <c r="BF896" s="65"/>
      <c r="BG896" s="65"/>
      <c r="BH896" s="65"/>
      <c r="BI896" s="65"/>
      <c r="BJ896" s="65"/>
      <c r="BK896" s="65"/>
      <c r="BL896" s="65"/>
      <c r="BM896" s="65"/>
      <c r="BN896" s="70"/>
      <c r="BO896" s="65"/>
      <c r="BP896" s="65"/>
      <c r="BQ896" s="65"/>
      <c r="BR896" s="65"/>
      <c r="BS896" s="65"/>
      <c r="BT896" s="65"/>
      <c r="BU896" s="55" t="str">
        <f>IF(AND($D896 &lt;&gt; "", $D896 &lt;&gt; $E896, $F896 &lt;&gt; "x.x.x.x.x.x.x"), VLOOKUP($E896, Parameter!$E$3:$N$5000, 9, FALSE), "")</f>
        <v/>
      </c>
      <c r="BV896" s="55" t="str">
        <f>IF(AND($D896 &lt;&gt; "", $D896 &lt;&gt; $E896, $F896 &lt;&gt; "x.x.x.x.x.x.x"), VLOOKUP($E896, Parameter!$E$3:$N$5000, 10, FALSE), "")</f>
        <v/>
      </c>
      <c r="BW896" s="55" t="str">
        <f>IF(AND($D896 &lt;&gt; "", $D896 &lt;&gt; $E896, $F896 &lt;&gt; "x.x.x.x.x.x.x"), VLOOKUP($C896, Parameter!$A$4:$L$5000, 3, FALSE), "")</f>
        <v/>
      </c>
      <c r="BX896" s="55" t="str">
        <f>IF(AND($D896 &lt;&gt; "", $D896 &lt;&gt; $E896, $F896 &lt;&gt; "x.x.x.x.x.x.x"), VLOOKUP($C896, Parameter!$A$4:$L$5000, 4, FALSE), "")</f>
        <v/>
      </c>
      <c r="BY896" s="56">
        <f t="shared" si="367"/>
        <v>0</v>
      </c>
      <c r="BZ896" s="55" t="str">
        <f t="shared" si="368"/>
        <v>Intra</v>
      </c>
      <c r="CA896" s="55" t="str">
        <f>IF($BZ896="Ekstra", Parameter3!$B$2, "")</f>
        <v/>
      </c>
      <c r="CB896" s="55" t="str">
        <f>IF($BZ896="Ekstra", Parameter3!$C$2, "")</f>
        <v/>
      </c>
      <c r="CC896" s="55" t="str">
        <f>IF($BZ896="Ekstra", VLOOKUP($E896, Parameter!$E$3:$N$5000, 9, FALSE), "")</f>
        <v/>
      </c>
      <c r="CD896" s="55" t="str">
        <f>IF($BZ896="Ekstra", VLOOKUP($E896, Parameter!$E$3:$N$5000, 10, FALSE), "")</f>
        <v/>
      </c>
      <c r="CE896" s="56">
        <f t="shared" si="369"/>
        <v>0</v>
      </c>
      <c r="CF896" s="55" t="str">
        <f t="shared" si="381"/>
        <v/>
      </c>
      <c r="CG896" s="55" t="str">
        <f t="shared" si="381"/>
        <v/>
      </c>
      <c r="CH896" s="55" t="str">
        <f t="shared" si="370"/>
        <v/>
      </c>
      <c r="CI896" s="55" t="str">
        <f>IF($F896="x.x.x.x.x.x.x", VLOOKUP($C896, Parameter!$A$4:$L$5000, 4, FALSE), "")</f>
        <v/>
      </c>
      <c r="CJ896" s="56">
        <f t="shared" si="371"/>
        <v>0</v>
      </c>
      <c r="CM896" s="4" t="str">
        <f t="shared" si="372"/>
        <v>...-...-.....</v>
      </c>
      <c r="CN896" s="57">
        <f t="shared" si="373"/>
        <v>0</v>
      </c>
      <c r="CO896" s="58">
        <f t="shared" si="374"/>
        <v>0</v>
      </c>
      <c r="CP896" s="4" t="str">
        <f t="shared" si="375"/>
        <v/>
      </c>
      <c r="CQ896" s="4" t="b">
        <f t="shared" si="376"/>
        <v>0</v>
      </c>
      <c r="CR896" s="4" t="str">
        <f t="shared" si="377"/>
        <v/>
      </c>
      <c r="CS896" s="4" t="str">
        <f t="shared" si="378"/>
        <v/>
      </c>
      <c r="CT896" s="91" t="b">
        <f t="shared" si="355"/>
        <v>0</v>
      </c>
    </row>
    <row r="897" spans="1:98" s="4" customFormat="1" x14ac:dyDescent="0.25">
      <c r="A897" s="50" t="str">
        <f t="shared" si="356"/>
        <v>...</v>
      </c>
      <c r="B897" s="50" t="str">
        <f t="shared" si="357"/>
        <v>...</v>
      </c>
      <c r="C897" s="50" t="str">
        <f t="shared" si="358"/>
        <v>.....</v>
      </c>
      <c r="D897" s="50" t="str">
        <f>IF($C897=".....","",_xlfn.IFNA(VLOOKUP($C897, Parameter!$A$4:$L$5000, 3, FALSE), ""))</f>
        <v/>
      </c>
      <c r="E897" s="50" t="str">
        <f t="shared" si="359"/>
        <v>.....</v>
      </c>
      <c r="F897" s="50" t="str">
        <f t="shared" si="360"/>
        <v>......</v>
      </c>
      <c r="G897" s="50" t="str">
        <f t="shared" si="361"/>
        <v>...</v>
      </c>
      <c r="H897" s="40">
        <f>IF(E897=".....", 0, _xlfn.IFNA(VLOOKUP($E897, Parameter2!$A$2:$C$5000, 3, FALSE), 0))</f>
        <v>0</v>
      </c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18" t="str">
        <f>IF(C897=".....","",_xlfn.IFNA(VLOOKUP($C897, Parameter!$A$4:$B$5000, 2, FALSE), "Kode belanja salah :("))</f>
        <v/>
      </c>
      <c r="X897" s="35"/>
      <c r="Y897" s="121"/>
      <c r="Z897" s="17"/>
      <c r="AA897" s="20"/>
      <c r="AB897" s="41" t="str">
        <f>IF($C897=".....","",VLOOKUP($C897, Parameter!$A$4:$L$5000, 6, FALSE))</f>
        <v/>
      </c>
      <c r="AC897" s="41" t="str">
        <f>IF($C897=".....","",VLOOKUP($C897, Parameter!$A$4:$L$5000, 7, FALSE))</f>
        <v/>
      </c>
      <c r="AD897" s="41" t="str">
        <f>IF($C897=".....","",VLOOKUP($C897, Parameter!$A$4:$L$5000, 8, FALSE))</f>
        <v/>
      </c>
      <c r="AE897" s="41" t="str">
        <f>IF($C897=".....","",VLOOKUP($C897, Parameter!$A$4:$L$5000, 9, FALSE))</f>
        <v/>
      </c>
      <c r="AF897" s="41" t="str">
        <f>IF($C897=".....","",VLOOKUP($C897, Parameter!$A$4:$L$5000, 10, FALSE))</f>
        <v/>
      </c>
      <c r="AG897" s="41" t="str">
        <f>IF($C897=".....","",VLOOKUP($C897, Parameter!$A$4:$L$5000, 11, FALSE))</f>
        <v/>
      </c>
      <c r="AH897" s="41" t="str">
        <f>IF($C897="..0.0.0.000","",_xlfn.IFNA(VLOOKUP($C897, Parameter!$A$4:$L$5000, 12, FALSE), ""))</f>
        <v/>
      </c>
      <c r="AI897" s="39"/>
      <c r="AJ897" s="39"/>
      <c r="AK897" s="39"/>
      <c r="AL897" s="39"/>
      <c r="AM897" s="39"/>
      <c r="AN897" s="39"/>
      <c r="AO897" s="39"/>
      <c r="AP897" s="41" t="str">
        <f>IF(F897="......", "", _xlfn.IFNA(VLOOKUP(F897, Parameter2!$D$2:$E$15000, 2, FALSE), "Kode aset salah :("))</f>
        <v/>
      </c>
      <c r="AQ897" s="39"/>
      <c r="AR897" s="51"/>
      <c r="AS897" s="52"/>
      <c r="AT897" s="53">
        <f t="shared" si="362"/>
        <v>0</v>
      </c>
      <c r="AU897" s="39" t="str">
        <f t="shared" si="363"/>
        <v/>
      </c>
      <c r="AV897" s="39" t="str">
        <f t="shared" si="364"/>
        <v/>
      </c>
      <c r="AW897" s="39" t="str">
        <f t="shared" si="365"/>
        <v/>
      </c>
      <c r="AX897" s="39" t="str">
        <f t="shared" si="366"/>
        <v/>
      </c>
      <c r="AY897" s="41" t="str">
        <f>IF(G897="...", "", VLOOKUP(G897, UPB!$A$3:$B$5000, 2, FALSE))</f>
        <v/>
      </c>
      <c r="AZ897" s="84"/>
      <c r="BA897" s="76"/>
      <c r="BB897" s="65"/>
      <c r="BC897" s="65"/>
      <c r="BD897" s="54"/>
      <c r="BE897" s="65"/>
      <c r="BF897" s="65"/>
      <c r="BG897" s="65"/>
      <c r="BH897" s="65"/>
      <c r="BI897" s="65"/>
      <c r="BJ897" s="65"/>
      <c r="BK897" s="65"/>
      <c r="BL897" s="65"/>
      <c r="BM897" s="65"/>
      <c r="BN897" s="70"/>
      <c r="BO897" s="65"/>
      <c r="BP897" s="65"/>
      <c r="BQ897" s="65"/>
      <c r="BR897" s="65"/>
      <c r="BS897" s="65"/>
      <c r="BT897" s="65"/>
      <c r="BU897" s="55" t="str">
        <f>IF(AND($D897 &lt;&gt; "", $D897 &lt;&gt; $E897, $F897 &lt;&gt; "x.x.x.x.x.x.x"), VLOOKUP($E897, Parameter!$E$3:$N$5000, 9, FALSE), "")</f>
        <v/>
      </c>
      <c r="BV897" s="55" t="str">
        <f>IF(AND($D897 &lt;&gt; "", $D897 &lt;&gt; $E897, $F897 &lt;&gt; "x.x.x.x.x.x.x"), VLOOKUP($E897, Parameter!$E$3:$N$5000, 10, FALSE), "")</f>
        <v/>
      </c>
      <c r="BW897" s="55" t="str">
        <f>IF(AND($D897 &lt;&gt; "", $D897 &lt;&gt; $E897, $F897 &lt;&gt; "x.x.x.x.x.x.x"), VLOOKUP($C897, Parameter!$A$4:$L$5000, 3, FALSE), "")</f>
        <v/>
      </c>
      <c r="BX897" s="55" t="str">
        <f>IF(AND($D897 &lt;&gt; "", $D897 &lt;&gt; $E897, $F897 &lt;&gt; "x.x.x.x.x.x.x"), VLOOKUP($C897, Parameter!$A$4:$L$5000, 4, FALSE), "")</f>
        <v/>
      </c>
      <c r="BY897" s="56">
        <f t="shared" si="367"/>
        <v>0</v>
      </c>
      <c r="BZ897" s="55" t="str">
        <f t="shared" si="368"/>
        <v>Intra</v>
      </c>
      <c r="CA897" s="55" t="str">
        <f>IF($BZ897="Ekstra", Parameter3!$B$2, "")</f>
        <v/>
      </c>
      <c r="CB897" s="55" t="str">
        <f>IF($BZ897="Ekstra", Parameter3!$C$2, "")</f>
        <v/>
      </c>
      <c r="CC897" s="55" t="str">
        <f>IF($BZ897="Ekstra", VLOOKUP($E897, Parameter!$E$3:$N$5000, 9, FALSE), "")</f>
        <v/>
      </c>
      <c r="CD897" s="55" t="str">
        <f>IF($BZ897="Ekstra", VLOOKUP($E897, Parameter!$E$3:$N$5000, 10, FALSE), "")</f>
        <v/>
      </c>
      <c r="CE897" s="56">
        <f t="shared" si="369"/>
        <v>0</v>
      </c>
      <c r="CF897" s="55" t="str">
        <f t="shared" si="381"/>
        <v/>
      </c>
      <c r="CG897" s="55" t="str">
        <f t="shared" si="381"/>
        <v/>
      </c>
      <c r="CH897" s="55" t="str">
        <f t="shared" si="370"/>
        <v/>
      </c>
      <c r="CI897" s="55" t="str">
        <f>IF($F897="x.x.x.x.x.x.x", VLOOKUP($C897, Parameter!$A$4:$L$5000, 4, FALSE), "")</f>
        <v/>
      </c>
      <c r="CJ897" s="56">
        <f t="shared" si="371"/>
        <v>0</v>
      </c>
      <c r="CM897" s="4" t="str">
        <f t="shared" si="372"/>
        <v>...-...-.....</v>
      </c>
      <c r="CN897" s="57">
        <f t="shared" si="373"/>
        <v>0</v>
      </c>
      <c r="CO897" s="58">
        <f t="shared" si="374"/>
        <v>0</v>
      </c>
      <c r="CP897" s="4" t="str">
        <f t="shared" si="375"/>
        <v/>
      </c>
      <c r="CQ897" s="4" t="b">
        <f t="shared" si="376"/>
        <v>0</v>
      </c>
      <c r="CR897" s="4" t="str">
        <f t="shared" si="377"/>
        <v/>
      </c>
      <c r="CS897" s="4" t="str">
        <f t="shared" si="378"/>
        <v/>
      </c>
      <c r="CT897" s="91" t="b">
        <f t="shared" si="355"/>
        <v>0</v>
      </c>
    </row>
    <row r="898" spans="1:98" s="4" customFormat="1" x14ac:dyDescent="0.25">
      <c r="A898" s="50" t="str">
        <f t="shared" si="356"/>
        <v>...</v>
      </c>
      <c r="B898" s="50" t="str">
        <f t="shared" si="357"/>
        <v>...</v>
      </c>
      <c r="C898" s="50" t="str">
        <f t="shared" si="358"/>
        <v>.....</v>
      </c>
      <c r="D898" s="50" t="str">
        <f>IF($C898=".....","",_xlfn.IFNA(VLOOKUP($C898, Parameter!$A$4:$L$5000, 3, FALSE), ""))</f>
        <v/>
      </c>
      <c r="E898" s="50" t="str">
        <f t="shared" si="359"/>
        <v>.....</v>
      </c>
      <c r="F898" s="50" t="str">
        <f t="shared" si="360"/>
        <v>......</v>
      </c>
      <c r="G898" s="50" t="str">
        <f t="shared" si="361"/>
        <v>...</v>
      </c>
      <c r="H898" s="40">
        <f>IF(E898=".....", 0, _xlfn.IFNA(VLOOKUP($E898, Parameter2!$A$2:$C$5000, 3, FALSE), 0))</f>
        <v>0</v>
      </c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18" t="str">
        <f>IF(C898=".....","",_xlfn.IFNA(VLOOKUP($C898, Parameter!$A$4:$B$5000, 2, FALSE), "Kode belanja salah :("))</f>
        <v/>
      </c>
      <c r="X898" s="35"/>
      <c r="Y898" s="121"/>
      <c r="Z898" s="17"/>
      <c r="AA898" s="20"/>
      <c r="AB898" s="41" t="str">
        <f>IF($C898=".....","",VLOOKUP($C898, Parameter!$A$4:$L$5000, 6, FALSE))</f>
        <v/>
      </c>
      <c r="AC898" s="41" t="str">
        <f>IF($C898=".....","",VLOOKUP($C898, Parameter!$A$4:$L$5000, 7, FALSE))</f>
        <v/>
      </c>
      <c r="AD898" s="41" t="str">
        <f>IF($C898=".....","",VLOOKUP($C898, Parameter!$A$4:$L$5000, 8, FALSE))</f>
        <v/>
      </c>
      <c r="AE898" s="41" t="str">
        <f>IF($C898=".....","",VLOOKUP($C898, Parameter!$A$4:$L$5000, 9, FALSE))</f>
        <v/>
      </c>
      <c r="AF898" s="41" t="str">
        <f>IF($C898=".....","",VLOOKUP($C898, Parameter!$A$4:$L$5000, 10, FALSE))</f>
        <v/>
      </c>
      <c r="AG898" s="41" t="str">
        <f>IF($C898=".....","",VLOOKUP($C898, Parameter!$A$4:$L$5000, 11, FALSE))</f>
        <v/>
      </c>
      <c r="AH898" s="41" t="str">
        <f>IF($C898="..0.0.0.000","",_xlfn.IFNA(VLOOKUP($C898, Parameter!$A$4:$L$5000, 12, FALSE), ""))</f>
        <v/>
      </c>
      <c r="AI898" s="39"/>
      <c r="AJ898" s="39"/>
      <c r="AK898" s="39"/>
      <c r="AL898" s="39"/>
      <c r="AM898" s="39"/>
      <c r="AN898" s="39"/>
      <c r="AO898" s="39"/>
      <c r="AP898" s="41" t="str">
        <f>IF(F898="......", "", _xlfn.IFNA(VLOOKUP(F898, Parameter2!$D$2:$E$15000, 2, FALSE), "Kode aset salah :("))</f>
        <v/>
      </c>
      <c r="AQ898" s="39"/>
      <c r="AR898" s="51"/>
      <c r="AS898" s="52"/>
      <c r="AT898" s="53">
        <f t="shared" si="362"/>
        <v>0</v>
      </c>
      <c r="AU898" s="39" t="str">
        <f t="shared" si="363"/>
        <v/>
      </c>
      <c r="AV898" s="39" t="str">
        <f t="shared" si="364"/>
        <v/>
      </c>
      <c r="AW898" s="39" t="str">
        <f t="shared" si="365"/>
        <v/>
      </c>
      <c r="AX898" s="39" t="str">
        <f t="shared" si="366"/>
        <v/>
      </c>
      <c r="AY898" s="41" t="str">
        <f>IF(G898="...", "", VLOOKUP(G898, UPB!$A$3:$B$5000, 2, FALSE))</f>
        <v/>
      </c>
      <c r="AZ898" s="84"/>
      <c r="BA898" s="76"/>
      <c r="BB898" s="65"/>
      <c r="BC898" s="65"/>
      <c r="BD898" s="54"/>
      <c r="BE898" s="65"/>
      <c r="BF898" s="65"/>
      <c r="BG898" s="65"/>
      <c r="BH898" s="65"/>
      <c r="BI898" s="65"/>
      <c r="BJ898" s="65"/>
      <c r="BK898" s="65"/>
      <c r="BL898" s="65"/>
      <c r="BM898" s="65"/>
      <c r="BN898" s="70"/>
      <c r="BO898" s="65"/>
      <c r="BP898" s="65"/>
      <c r="BQ898" s="65"/>
      <c r="BR898" s="65"/>
      <c r="BS898" s="65"/>
      <c r="BT898" s="65"/>
      <c r="BU898" s="55" t="str">
        <f>IF(AND($D898 &lt;&gt; "", $D898 &lt;&gt; $E898, $F898 &lt;&gt; "x.x.x.x.x.x.x"), VLOOKUP($E898, Parameter!$E$3:$N$5000, 9, FALSE), "")</f>
        <v/>
      </c>
      <c r="BV898" s="55" t="str">
        <f>IF(AND($D898 &lt;&gt; "", $D898 &lt;&gt; $E898, $F898 &lt;&gt; "x.x.x.x.x.x.x"), VLOOKUP($E898, Parameter!$E$3:$N$5000, 10, FALSE), "")</f>
        <v/>
      </c>
      <c r="BW898" s="55" t="str">
        <f>IF(AND($D898 &lt;&gt; "", $D898 &lt;&gt; $E898, $F898 &lt;&gt; "x.x.x.x.x.x.x"), VLOOKUP($C898, Parameter!$A$4:$L$5000, 3, FALSE), "")</f>
        <v/>
      </c>
      <c r="BX898" s="55" t="str">
        <f>IF(AND($D898 &lt;&gt; "", $D898 &lt;&gt; $E898, $F898 &lt;&gt; "x.x.x.x.x.x.x"), VLOOKUP($C898, Parameter!$A$4:$L$5000, 4, FALSE), "")</f>
        <v/>
      </c>
      <c r="BY898" s="56">
        <f t="shared" si="367"/>
        <v>0</v>
      </c>
      <c r="BZ898" s="55" t="str">
        <f t="shared" si="368"/>
        <v>Intra</v>
      </c>
      <c r="CA898" s="55" t="str">
        <f>IF($BZ898="Ekstra", Parameter3!$B$2, "")</f>
        <v/>
      </c>
      <c r="CB898" s="55" t="str">
        <f>IF($BZ898="Ekstra", Parameter3!$C$2, "")</f>
        <v/>
      </c>
      <c r="CC898" s="55" t="str">
        <f>IF($BZ898="Ekstra", VLOOKUP($E898, Parameter!$E$3:$N$5000, 9, FALSE), "")</f>
        <v/>
      </c>
      <c r="CD898" s="55" t="str">
        <f>IF($BZ898="Ekstra", VLOOKUP($E898, Parameter!$E$3:$N$5000, 10, FALSE), "")</f>
        <v/>
      </c>
      <c r="CE898" s="56">
        <f t="shared" si="369"/>
        <v>0</v>
      </c>
      <c r="CF898" s="55" t="str">
        <f t="shared" si="381"/>
        <v/>
      </c>
      <c r="CG898" s="55" t="str">
        <f t="shared" si="381"/>
        <v/>
      </c>
      <c r="CH898" s="55" t="str">
        <f t="shared" si="370"/>
        <v/>
      </c>
      <c r="CI898" s="55" t="str">
        <f>IF($F898="x.x.x.x.x.x.x", VLOOKUP($C898, Parameter!$A$4:$L$5000, 4, FALSE), "")</f>
        <v/>
      </c>
      <c r="CJ898" s="56">
        <f t="shared" si="371"/>
        <v>0</v>
      </c>
      <c r="CM898" s="4" t="str">
        <f t="shared" si="372"/>
        <v>...-...-.....</v>
      </c>
      <c r="CN898" s="57">
        <f t="shared" si="373"/>
        <v>0</v>
      </c>
      <c r="CO898" s="58">
        <f t="shared" si="374"/>
        <v>0</v>
      </c>
      <c r="CP898" s="4" t="str">
        <f t="shared" si="375"/>
        <v/>
      </c>
      <c r="CQ898" s="4" t="b">
        <f t="shared" si="376"/>
        <v>0</v>
      </c>
      <c r="CR898" s="4" t="str">
        <f t="shared" si="377"/>
        <v/>
      </c>
      <c r="CS898" s="4" t="str">
        <f t="shared" si="378"/>
        <v/>
      </c>
      <c r="CT898" s="91" t="b">
        <f t="shared" si="355"/>
        <v>0</v>
      </c>
    </row>
    <row r="899" spans="1:98" s="4" customFormat="1" x14ac:dyDescent="0.25">
      <c r="A899" s="50" t="str">
        <f t="shared" si="356"/>
        <v>...</v>
      </c>
      <c r="B899" s="50" t="str">
        <f t="shared" si="357"/>
        <v>...</v>
      </c>
      <c r="C899" s="50" t="str">
        <f t="shared" si="358"/>
        <v>.....</v>
      </c>
      <c r="D899" s="50" t="str">
        <f>IF($C899=".....","",_xlfn.IFNA(VLOOKUP($C899, Parameter!$A$4:$L$5000, 3, FALSE), ""))</f>
        <v/>
      </c>
      <c r="E899" s="50" t="str">
        <f t="shared" si="359"/>
        <v>.....</v>
      </c>
      <c r="F899" s="50" t="str">
        <f t="shared" si="360"/>
        <v>......</v>
      </c>
      <c r="G899" s="50" t="str">
        <f t="shared" si="361"/>
        <v>...</v>
      </c>
      <c r="H899" s="40">
        <f>IF(E899=".....", 0, _xlfn.IFNA(VLOOKUP($E899, Parameter2!$A$2:$C$5000, 3, FALSE), 0))</f>
        <v>0</v>
      </c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18" t="str">
        <f>IF(C899=".....","",_xlfn.IFNA(VLOOKUP($C899, Parameter!$A$4:$B$5000, 2, FALSE), "Kode belanja salah :("))</f>
        <v/>
      </c>
      <c r="X899" s="35"/>
      <c r="Y899" s="121"/>
      <c r="Z899" s="17"/>
      <c r="AA899" s="20"/>
      <c r="AB899" s="41" t="str">
        <f>IF($C899=".....","",VLOOKUP($C899, Parameter!$A$4:$L$5000, 6, FALSE))</f>
        <v/>
      </c>
      <c r="AC899" s="41" t="str">
        <f>IF($C899=".....","",VLOOKUP($C899, Parameter!$A$4:$L$5000, 7, FALSE))</f>
        <v/>
      </c>
      <c r="AD899" s="41" t="str">
        <f>IF($C899=".....","",VLOOKUP($C899, Parameter!$A$4:$L$5000, 8, FALSE))</f>
        <v/>
      </c>
      <c r="AE899" s="41" t="str">
        <f>IF($C899=".....","",VLOOKUP($C899, Parameter!$A$4:$L$5000, 9, FALSE))</f>
        <v/>
      </c>
      <c r="AF899" s="41" t="str">
        <f>IF($C899=".....","",VLOOKUP($C899, Parameter!$A$4:$L$5000, 10, FALSE))</f>
        <v/>
      </c>
      <c r="AG899" s="41" t="str">
        <f>IF($C899=".....","",VLOOKUP($C899, Parameter!$A$4:$L$5000, 11, FALSE))</f>
        <v/>
      </c>
      <c r="AH899" s="41" t="str">
        <f>IF($C899="..0.0.0.000","",_xlfn.IFNA(VLOOKUP($C899, Parameter!$A$4:$L$5000, 12, FALSE), ""))</f>
        <v/>
      </c>
      <c r="AI899" s="39"/>
      <c r="AJ899" s="39"/>
      <c r="AK899" s="39"/>
      <c r="AL899" s="39"/>
      <c r="AM899" s="39"/>
      <c r="AN899" s="39"/>
      <c r="AO899" s="39"/>
      <c r="AP899" s="41" t="str">
        <f>IF(F899="......", "", _xlfn.IFNA(VLOOKUP(F899, Parameter2!$D$2:$E$15000, 2, FALSE), "Kode aset salah :("))</f>
        <v/>
      </c>
      <c r="AQ899" s="39"/>
      <c r="AR899" s="51"/>
      <c r="AS899" s="52"/>
      <c r="AT899" s="53">
        <f t="shared" si="362"/>
        <v>0</v>
      </c>
      <c r="AU899" s="39" t="str">
        <f t="shared" si="363"/>
        <v/>
      </c>
      <c r="AV899" s="39" t="str">
        <f t="shared" si="364"/>
        <v/>
      </c>
      <c r="AW899" s="39" t="str">
        <f t="shared" si="365"/>
        <v/>
      </c>
      <c r="AX899" s="39" t="str">
        <f t="shared" si="366"/>
        <v/>
      </c>
      <c r="AY899" s="41" t="str">
        <f>IF(G899="...", "", VLOOKUP(G899, UPB!$A$3:$B$5000, 2, FALSE))</f>
        <v/>
      </c>
      <c r="AZ899" s="84"/>
      <c r="BA899" s="76"/>
      <c r="BB899" s="65"/>
      <c r="BC899" s="65"/>
      <c r="BD899" s="54"/>
      <c r="BE899" s="65"/>
      <c r="BF899" s="65"/>
      <c r="BG899" s="65"/>
      <c r="BH899" s="65"/>
      <c r="BI899" s="65"/>
      <c r="BJ899" s="65"/>
      <c r="BK899" s="65"/>
      <c r="BL899" s="65"/>
      <c r="BM899" s="65"/>
      <c r="BN899" s="70"/>
      <c r="BO899" s="65"/>
      <c r="BP899" s="65"/>
      <c r="BQ899" s="65"/>
      <c r="BR899" s="65"/>
      <c r="BS899" s="65"/>
      <c r="BT899" s="65"/>
      <c r="BU899" s="55" t="str">
        <f>IF(AND($D899 &lt;&gt; "", $D899 &lt;&gt; $E899, $F899 &lt;&gt; "x.x.x.x.x.x.x"), VLOOKUP($E899, Parameter!$E$3:$N$5000, 9, FALSE), "")</f>
        <v/>
      </c>
      <c r="BV899" s="55" t="str">
        <f>IF(AND($D899 &lt;&gt; "", $D899 &lt;&gt; $E899, $F899 &lt;&gt; "x.x.x.x.x.x.x"), VLOOKUP($E899, Parameter!$E$3:$N$5000, 10, FALSE), "")</f>
        <v/>
      </c>
      <c r="BW899" s="55" t="str">
        <f>IF(AND($D899 &lt;&gt; "", $D899 &lt;&gt; $E899, $F899 &lt;&gt; "x.x.x.x.x.x.x"), VLOOKUP($C899, Parameter!$A$4:$L$5000, 3, FALSE), "")</f>
        <v/>
      </c>
      <c r="BX899" s="55" t="str">
        <f>IF(AND($D899 &lt;&gt; "", $D899 &lt;&gt; $E899, $F899 &lt;&gt; "x.x.x.x.x.x.x"), VLOOKUP($C899, Parameter!$A$4:$L$5000, 4, FALSE), "")</f>
        <v/>
      </c>
      <c r="BY899" s="56">
        <f t="shared" si="367"/>
        <v>0</v>
      </c>
      <c r="BZ899" s="55" t="str">
        <f t="shared" si="368"/>
        <v>Intra</v>
      </c>
      <c r="CA899" s="55" t="str">
        <f>IF($BZ899="Ekstra", Parameter3!$B$2, "")</f>
        <v/>
      </c>
      <c r="CB899" s="55" t="str">
        <f>IF($BZ899="Ekstra", Parameter3!$C$2, "")</f>
        <v/>
      </c>
      <c r="CC899" s="55" t="str">
        <f>IF($BZ899="Ekstra", VLOOKUP($E899, Parameter!$E$3:$N$5000, 9, FALSE), "")</f>
        <v/>
      </c>
      <c r="CD899" s="55" t="str">
        <f>IF($BZ899="Ekstra", VLOOKUP($E899, Parameter!$E$3:$N$5000, 10, FALSE), "")</f>
        <v/>
      </c>
      <c r="CE899" s="56">
        <f t="shared" si="369"/>
        <v>0</v>
      </c>
      <c r="CF899" s="55" t="str">
        <f t="shared" si="381"/>
        <v/>
      </c>
      <c r="CG899" s="55" t="str">
        <f t="shared" si="381"/>
        <v/>
      </c>
      <c r="CH899" s="55" t="str">
        <f t="shared" si="370"/>
        <v/>
      </c>
      <c r="CI899" s="55" t="str">
        <f>IF($F899="x.x.x.x.x.x.x", VLOOKUP($C899, Parameter!$A$4:$L$5000, 4, FALSE), "")</f>
        <v/>
      </c>
      <c r="CJ899" s="56">
        <f t="shared" si="371"/>
        <v>0</v>
      </c>
      <c r="CM899" s="4" t="str">
        <f t="shared" si="372"/>
        <v>...-...-.....</v>
      </c>
      <c r="CN899" s="57">
        <f t="shared" si="373"/>
        <v>0</v>
      </c>
      <c r="CO899" s="58">
        <f t="shared" si="374"/>
        <v>0</v>
      </c>
      <c r="CP899" s="4" t="str">
        <f t="shared" si="375"/>
        <v/>
      </c>
      <c r="CQ899" s="4" t="b">
        <f t="shared" si="376"/>
        <v>0</v>
      </c>
      <c r="CR899" s="4" t="str">
        <f t="shared" si="377"/>
        <v/>
      </c>
      <c r="CS899" s="4" t="str">
        <f t="shared" si="378"/>
        <v/>
      </c>
      <c r="CT899" s="91" t="b">
        <f t="shared" si="355"/>
        <v>0</v>
      </c>
    </row>
    <row r="900" spans="1:98" s="4" customFormat="1" x14ac:dyDescent="0.25">
      <c r="A900" s="50" t="str">
        <f t="shared" si="356"/>
        <v>...</v>
      </c>
      <c r="B900" s="50" t="str">
        <f t="shared" si="357"/>
        <v>...</v>
      </c>
      <c r="C900" s="50" t="str">
        <f t="shared" si="358"/>
        <v>.....</v>
      </c>
      <c r="D900" s="50" t="str">
        <f>IF($C900=".....","",_xlfn.IFNA(VLOOKUP($C900, Parameter!$A$4:$L$5000, 3, FALSE), ""))</f>
        <v/>
      </c>
      <c r="E900" s="50" t="str">
        <f t="shared" si="359"/>
        <v>.....</v>
      </c>
      <c r="F900" s="50" t="str">
        <f t="shared" si="360"/>
        <v>......</v>
      </c>
      <c r="G900" s="50" t="str">
        <f t="shared" si="361"/>
        <v>...</v>
      </c>
      <c r="H900" s="40">
        <f>IF(E900=".....", 0, _xlfn.IFNA(VLOOKUP($E900, Parameter2!$A$2:$C$5000, 3, FALSE), 0))</f>
        <v>0</v>
      </c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18" t="str">
        <f>IF(C900=".....","",_xlfn.IFNA(VLOOKUP($C900, Parameter!$A$4:$B$5000, 2, FALSE), "Kode belanja salah :("))</f>
        <v/>
      </c>
      <c r="X900" s="35"/>
      <c r="Y900" s="121"/>
      <c r="Z900" s="17"/>
      <c r="AA900" s="20"/>
      <c r="AB900" s="41" t="str">
        <f>IF($C900=".....","",VLOOKUP($C900, Parameter!$A$4:$L$5000, 6, FALSE))</f>
        <v/>
      </c>
      <c r="AC900" s="41" t="str">
        <f>IF($C900=".....","",VLOOKUP($C900, Parameter!$A$4:$L$5000, 7, FALSE))</f>
        <v/>
      </c>
      <c r="AD900" s="41" t="str">
        <f>IF($C900=".....","",VLOOKUP($C900, Parameter!$A$4:$L$5000, 8, FALSE))</f>
        <v/>
      </c>
      <c r="AE900" s="41" t="str">
        <f>IF($C900=".....","",VLOOKUP($C900, Parameter!$A$4:$L$5000, 9, FALSE))</f>
        <v/>
      </c>
      <c r="AF900" s="41" t="str">
        <f>IF($C900=".....","",VLOOKUP($C900, Parameter!$A$4:$L$5000, 10, FALSE))</f>
        <v/>
      </c>
      <c r="AG900" s="41" t="str">
        <f>IF($C900=".....","",VLOOKUP($C900, Parameter!$A$4:$L$5000, 11, FALSE))</f>
        <v/>
      </c>
      <c r="AH900" s="41" t="str">
        <f>IF($C900="..0.0.0.000","",_xlfn.IFNA(VLOOKUP($C900, Parameter!$A$4:$L$5000, 12, FALSE), ""))</f>
        <v/>
      </c>
      <c r="AI900" s="39"/>
      <c r="AJ900" s="39"/>
      <c r="AK900" s="39"/>
      <c r="AL900" s="39"/>
      <c r="AM900" s="39"/>
      <c r="AN900" s="39"/>
      <c r="AO900" s="39"/>
      <c r="AP900" s="41" t="str">
        <f>IF(F900="......", "", _xlfn.IFNA(VLOOKUP(F900, Parameter2!$D$2:$E$15000, 2, FALSE), "Kode aset salah :("))</f>
        <v/>
      </c>
      <c r="AQ900" s="39"/>
      <c r="AR900" s="51"/>
      <c r="AS900" s="52"/>
      <c r="AT900" s="53">
        <f t="shared" si="362"/>
        <v>0</v>
      </c>
      <c r="AU900" s="39" t="str">
        <f t="shared" si="363"/>
        <v/>
      </c>
      <c r="AV900" s="39" t="str">
        <f t="shared" si="364"/>
        <v/>
      </c>
      <c r="AW900" s="39" t="str">
        <f t="shared" si="365"/>
        <v/>
      </c>
      <c r="AX900" s="39" t="str">
        <f t="shared" si="366"/>
        <v/>
      </c>
      <c r="AY900" s="41" t="str">
        <f>IF(G900="...", "", VLOOKUP(G900, UPB!$A$3:$B$5000, 2, FALSE))</f>
        <v/>
      </c>
      <c r="AZ900" s="84"/>
      <c r="BA900" s="76"/>
      <c r="BB900" s="65"/>
      <c r="BC900" s="65"/>
      <c r="BD900" s="54"/>
      <c r="BE900" s="65"/>
      <c r="BF900" s="65"/>
      <c r="BG900" s="65"/>
      <c r="BH900" s="65"/>
      <c r="BI900" s="65"/>
      <c r="BJ900" s="65"/>
      <c r="BK900" s="65"/>
      <c r="BL900" s="65"/>
      <c r="BM900" s="65"/>
      <c r="BN900" s="70"/>
      <c r="BO900" s="65"/>
      <c r="BP900" s="65"/>
      <c r="BQ900" s="65"/>
      <c r="BR900" s="65"/>
      <c r="BS900" s="65"/>
      <c r="BT900" s="65"/>
      <c r="BU900" s="55" t="str">
        <f>IF(AND($D900 &lt;&gt; "", $D900 &lt;&gt; $E900, $F900 &lt;&gt; "x.x.x.x.x.x.x"), VLOOKUP($E900, Parameter!$E$3:$N$5000, 9, FALSE), "")</f>
        <v/>
      </c>
      <c r="BV900" s="55" t="str">
        <f>IF(AND($D900 &lt;&gt; "", $D900 &lt;&gt; $E900, $F900 &lt;&gt; "x.x.x.x.x.x.x"), VLOOKUP($E900, Parameter!$E$3:$N$5000, 10, FALSE), "")</f>
        <v/>
      </c>
      <c r="BW900" s="55" t="str">
        <f>IF(AND($D900 &lt;&gt; "", $D900 &lt;&gt; $E900, $F900 &lt;&gt; "x.x.x.x.x.x.x"), VLOOKUP($C900, Parameter!$A$4:$L$5000, 3, FALSE), "")</f>
        <v/>
      </c>
      <c r="BX900" s="55" t="str">
        <f>IF(AND($D900 &lt;&gt; "", $D900 &lt;&gt; $E900, $F900 &lt;&gt; "x.x.x.x.x.x.x"), VLOOKUP($C900, Parameter!$A$4:$L$5000, 4, FALSE), "")</f>
        <v/>
      </c>
      <c r="BY900" s="56">
        <f t="shared" si="367"/>
        <v>0</v>
      </c>
      <c r="BZ900" s="55" t="str">
        <f t="shared" si="368"/>
        <v>Intra</v>
      </c>
      <c r="CA900" s="55" t="str">
        <f>IF($BZ900="Ekstra", Parameter3!$B$2, "")</f>
        <v/>
      </c>
      <c r="CB900" s="55" t="str">
        <f>IF($BZ900="Ekstra", Parameter3!$C$2, "")</f>
        <v/>
      </c>
      <c r="CC900" s="55" t="str">
        <f>IF($BZ900="Ekstra", VLOOKUP($E900, Parameter!$E$3:$N$5000, 9, FALSE), "")</f>
        <v/>
      </c>
      <c r="CD900" s="55" t="str">
        <f>IF($BZ900="Ekstra", VLOOKUP($E900, Parameter!$E$3:$N$5000, 10, FALSE), "")</f>
        <v/>
      </c>
      <c r="CE900" s="56">
        <f t="shared" si="369"/>
        <v>0</v>
      </c>
      <c r="CF900" s="55" t="str">
        <f t="shared" si="381"/>
        <v/>
      </c>
      <c r="CG900" s="55" t="str">
        <f t="shared" si="381"/>
        <v/>
      </c>
      <c r="CH900" s="55" t="str">
        <f t="shared" si="370"/>
        <v/>
      </c>
      <c r="CI900" s="55" t="str">
        <f>IF($F900="x.x.x.x.x.x.x", VLOOKUP($C900, Parameter!$A$4:$L$5000, 4, FALSE), "")</f>
        <v/>
      </c>
      <c r="CJ900" s="56">
        <f t="shared" si="371"/>
        <v>0</v>
      </c>
      <c r="CM900" s="4" t="str">
        <f t="shared" si="372"/>
        <v>...-...-.....</v>
      </c>
      <c r="CN900" s="57">
        <f t="shared" si="373"/>
        <v>0</v>
      </c>
      <c r="CO900" s="58">
        <f t="shared" si="374"/>
        <v>0</v>
      </c>
      <c r="CP900" s="4" t="str">
        <f t="shared" si="375"/>
        <v/>
      </c>
      <c r="CQ900" s="4" t="b">
        <f t="shared" si="376"/>
        <v>0</v>
      </c>
      <c r="CR900" s="4" t="str">
        <f t="shared" si="377"/>
        <v/>
      </c>
      <c r="CS900" s="4" t="str">
        <f t="shared" si="378"/>
        <v/>
      </c>
      <c r="CT900" s="91" t="b">
        <f t="shared" si="355"/>
        <v>0</v>
      </c>
    </row>
    <row r="901" spans="1:98" s="4" customFormat="1" x14ac:dyDescent="0.25">
      <c r="A901" s="50" t="str">
        <f t="shared" si="356"/>
        <v>...</v>
      </c>
      <c r="B901" s="50" t="str">
        <f t="shared" si="357"/>
        <v>...</v>
      </c>
      <c r="C901" s="50" t="str">
        <f t="shared" si="358"/>
        <v>.....</v>
      </c>
      <c r="D901" s="50" t="str">
        <f>IF($C901=".....","",_xlfn.IFNA(VLOOKUP($C901, Parameter!$A$4:$L$5000, 3, FALSE), ""))</f>
        <v/>
      </c>
      <c r="E901" s="50" t="str">
        <f t="shared" si="359"/>
        <v>.....</v>
      </c>
      <c r="F901" s="50" t="str">
        <f t="shared" si="360"/>
        <v>......</v>
      </c>
      <c r="G901" s="50" t="str">
        <f t="shared" si="361"/>
        <v>...</v>
      </c>
      <c r="H901" s="40">
        <f>IF(E901=".....", 0, _xlfn.IFNA(VLOOKUP($E901, Parameter2!$A$2:$C$5000, 3, FALSE), 0))</f>
        <v>0</v>
      </c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18" t="str">
        <f>IF(C901=".....","",_xlfn.IFNA(VLOOKUP($C901, Parameter!$A$4:$B$5000, 2, FALSE), "Kode belanja salah :("))</f>
        <v/>
      </c>
      <c r="X901" s="35"/>
      <c r="Y901" s="121"/>
      <c r="Z901" s="17"/>
      <c r="AA901" s="20"/>
      <c r="AB901" s="41" t="str">
        <f>IF($C901=".....","",VLOOKUP($C901, Parameter!$A$4:$L$5000, 6, FALSE))</f>
        <v/>
      </c>
      <c r="AC901" s="41" t="str">
        <f>IF($C901=".....","",VLOOKUP($C901, Parameter!$A$4:$L$5000, 7, FALSE))</f>
        <v/>
      </c>
      <c r="AD901" s="41" t="str">
        <f>IF($C901=".....","",VLOOKUP($C901, Parameter!$A$4:$L$5000, 8, FALSE))</f>
        <v/>
      </c>
      <c r="AE901" s="41" t="str">
        <f>IF($C901=".....","",VLOOKUP($C901, Parameter!$A$4:$L$5000, 9, FALSE))</f>
        <v/>
      </c>
      <c r="AF901" s="41" t="str">
        <f>IF($C901=".....","",VLOOKUP($C901, Parameter!$A$4:$L$5000, 10, FALSE))</f>
        <v/>
      </c>
      <c r="AG901" s="41" t="str">
        <f>IF($C901=".....","",VLOOKUP($C901, Parameter!$A$4:$L$5000, 11, FALSE))</f>
        <v/>
      </c>
      <c r="AH901" s="41" t="str">
        <f>IF($C901="..0.0.0.000","",_xlfn.IFNA(VLOOKUP($C901, Parameter!$A$4:$L$5000, 12, FALSE), ""))</f>
        <v/>
      </c>
      <c r="AI901" s="39"/>
      <c r="AJ901" s="39"/>
      <c r="AK901" s="39"/>
      <c r="AL901" s="39"/>
      <c r="AM901" s="39"/>
      <c r="AN901" s="39"/>
      <c r="AO901" s="39"/>
      <c r="AP901" s="41" t="str">
        <f>IF(F901="......", "", _xlfn.IFNA(VLOOKUP(F901, Parameter2!$D$2:$E$15000, 2, FALSE), "Kode aset salah :("))</f>
        <v/>
      </c>
      <c r="AQ901" s="39"/>
      <c r="AR901" s="51"/>
      <c r="AS901" s="52"/>
      <c r="AT901" s="53">
        <f t="shared" si="362"/>
        <v>0</v>
      </c>
      <c r="AU901" s="39" t="str">
        <f t="shared" si="363"/>
        <v/>
      </c>
      <c r="AV901" s="39" t="str">
        <f t="shared" si="364"/>
        <v/>
      </c>
      <c r="AW901" s="39" t="str">
        <f t="shared" si="365"/>
        <v/>
      </c>
      <c r="AX901" s="39" t="str">
        <f t="shared" si="366"/>
        <v/>
      </c>
      <c r="AY901" s="41" t="str">
        <f>IF(G901="...", "", VLOOKUP(G901, UPB!$A$3:$B$5000, 2, FALSE))</f>
        <v/>
      </c>
      <c r="AZ901" s="84"/>
      <c r="BA901" s="76"/>
      <c r="BB901" s="65"/>
      <c r="BC901" s="65"/>
      <c r="BD901" s="54"/>
      <c r="BE901" s="65"/>
      <c r="BF901" s="65"/>
      <c r="BG901" s="65"/>
      <c r="BH901" s="65"/>
      <c r="BI901" s="65"/>
      <c r="BJ901" s="65"/>
      <c r="BK901" s="65"/>
      <c r="BL901" s="65"/>
      <c r="BM901" s="65"/>
      <c r="BN901" s="70"/>
      <c r="BO901" s="65"/>
      <c r="BP901" s="65"/>
      <c r="BQ901" s="65"/>
      <c r="BR901" s="65"/>
      <c r="BS901" s="65"/>
      <c r="BT901" s="65"/>
      <c r="BU901" s="55" t="str">
        <f>IF(AND($D901 &lt;&gt; "", $D901 &lt;&gt; $E901, $F901 &lt;&gt; "x.x.x.x.x.x.x"), VLOOKUP($E901, Parameter!$E$3:$N$5000, 9, FALSE), "")</f>
        <v/>
      </c>
      <c r="BV901" s="55" t="str">
        <f>IF(AND($D901 &lt;&gt; "", $D901 &lt;&gt; $E901, $F901 &lt;&gt; "x.x.x.x.x.x.x"), VLOOKUP($E901, Parameter!$E$3:$N$5000, 10, FALSE), "")</f>
        <v/>
      </c>
      <c r="BW901" s="55" t="str">
        <f>IF(AND($D901 &lt;&gt; "", $D901 &lt;&gt; $E901, $F901 &lt;&gt; "x.x.x.x.x.x.x"), VLOOKUP($C901, Parameter!$A$4:$L$5000, 3, FALSE), "")</f>
        <v/>
      </c>
      <c r="BX901" s="55" t="str">
        <f>IF(AND($D901 &lt;&gt; "", $D901 &lt;&gt; $E901, $F901 &lt;&gt; "x.x.x.x.x.x.x"), VLOOKUP($C901, Parameter!$A$4:$L$5000, 4, FALSE), "")</f>
        <v/>
      </c>
      <c r="BY901" s="56">
        <f t="shared" si="367"/>
        <v>0</v>
      </c>
      <c r="BZ901" s="55" t="str">
        <f t="shared" si="368"/>
        <v>Intra</v>
      </c>
      <c r="CA901" s="55" t="str">
        <f>IF($BZ901="Ekstra", Parameter3!$B$2, "")</f>
        <v/>
      </c>
      <c r="CB901" s="55" t="str">
        <f>IF($BZ901="Ekstra", Parameter3!$C$2, "")</f>
        <v/>
      </c>
      <c r="CC901" s="55" t="str">
        <f>IF($BZ901="Ekstra", VLOOKUP($E901, Parameter!$E$3:$N$5000, 9, FALSE), "")</f>
        <v/>
      </c>
      <c r="CD901" s="55" t="str">
        <f>IF($BZ901="Ekstra", VLOOKUP($E901, Parameter!$E$3:$N$5000, 10, FALSE), "")</f>
        <v/>
      </c>
      <c r="CE901" s="56">
        <f t="shared" si="369"/>
        <v>0</v>
      </c>
      <c r="CF901" s="55" t="str">
        <f t="shared" si="381"/>
        <v/>
      </c>
      <c r="CG901" s="55" t="str">
        <f t="shared" si="381"/>
        <v/>
      </c>
      <c r="CH901" s="55" t="str">
        <f t="shared" si="370"/>
        <v/>
      </c>
      <c r="CI901" s="55" t="str">
        <f>IF($F901="x.x.x.x.x.x.x", VLOOKUP($C901, Parameter!$A$4:$L$5000, 4, FALSE), "")</f>
        <v/>
      </c>
      <c r="CJ901" s="56">
        <f t="shared" si="371"/>
        <v>0</v>
      </c>
      <c r="CM901" s="4" t="str">
        <f t="shared" si="372"/>
        <v>...-...-.....</v>
      </c>
      <c r="CN901" s="57">
        <f t="shared" si="373"/>
        <v>0</v>
      </c>
      <c r="CO901" s="58">
        <f t="shared" si="374"/>
        <v>0</v>
      </c>
      <c r="CP901" s="4" t="str">
        <f t="shared" si="375"/>
        <v/>
      </c>
      <c r="CQ901" s="4" t="b">
        <f t="shared" si="376"/>
        <v>0</v>
      </c>
      <c r="CR901" s="4" t="str">
        <f t="shared" si="377"/>
        <v/>
      </c>
      <c r="CS901" s="4" t="str">
        <f t="shared" si="378"/>
        <v/>
      </c>
      <c r="CT901" s="91" t="b">
        <f t="shared" si="355"/>
        <v>0</v>
      </c>
    </row>
    <row r="902" spans="1:98" s="4" customFormat="1" x14ac:dyDescent="0.25">
      <c r="A902" s="50" t="str">
        <f t="shared" si="356"/>
        <v>...</v>
      </c>
      <c r="B902" s="50" t="str">
        <f t="shared" si="357"/>
        <v>...</v>
      </c>
      <c r="C902" s="50" t="str">
        <f t="shared" si="358"/>
        <v>.....</v>
      </c>
      <c r="D902" s="50" t="str">
        <f>IF($C902=".....","",_xlfn.IFNA(VLOOKUP($C902, Parameter!$A$4:$L$5000, 3, FALSE), ""))</f>
        <v/>
      </c>
      <c r="E902" s="50" t="str">
        <f t="shared" si="359"/>
        <v>.....</v>
      </c>
      <c r="F902" s="50" t="str">
        <f t="shared" si="360"/>
        <v>......</v>
      </c>
      <c r="G902" s="50" t="str">
        <f t="shared" si="361"/>
        <v>...</v>
      </c>
      <c r="H902" s="40">
        <f>IF(E902=".....", 0, _xlfn.IFNA(VLOOKUP($E902, Parameter2!$A$2:$C$5000, 3, FALSE), 0))</f>
        <v>0</v>
      </c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18" t="str">
        <f>IF(C902=".....","",_xlfn.IFNA(VLOOKUP($C902, Parameter!$A$4:$B$5000, 2, FALSE), "Kode belanja salah :("))</f>
        <v/>
      </c>
      <c r="X902" s="35"/>
      <c r="Y902" s="121"/>
      <c r="Z902" s="17"/>
      <c r="AA902" s="20"/>
      <c r="AB902" s="41" t="str">
        <f>IF($C902=".....","",VLOOKUP($C902, Parameter!$A$4:$L$5000, 6, FALSE))</f>
        <v/>
      </c>
      <c r="AC902" s="41" t="str">
        <f>IF($C902=".....","",VLOOKUP($C902, Parameter!$A$4:$L$5000, 7, FALSE))</f>
        <v/>
      </c>
      <c r="AD902" s="41" t="str">
        <f>IF($C902=".....","",VLOOKUP($C902, Parameter!$A$4:$L$5000, 8, FALSE))</f>
        <v/>
      </c>
      <c r="AE902" s="41" t="str">
        <f>IF($C902=".....","",VLOOKUP($C902, Parameter!$A$4:$L$5000, 9, FALSE))</f>
        <v/>
      </c>
      <c r="AF902" s="41" t="str">
        <f>IF($C902=".....","",VLOOKUP($C902, Parameter!$A$4:$L$5000, 10, FALSE))</f>
        <v/>
      </c>
      <c r="AG902" s="41" t="str">
        <f>IF($C902=".....","",VLOOKUP($C902, Parameter!$A$4:$L$5000, 11, FALSE))</f>
        <v/>
      </c>
      <c r="AH902" s="41" t="str">
        <f>IF($C902="..0.0.0.000","",_xlfn.IFNA(VLOOKUP($C902, Parameter!$A$4:$L$5000, 12, FALSE), ""))</f>
        <v/>
      </c>
      <c r="AI902" s="39"/>
      <c r="AJ902" s="39"/>
      <c r="AK902" s="39"/>
      <c r="AL902" s="39"/>
      <c r="AM902" s="39"/>
      <c r="AN902" s="39"/>
      <c r="AO902" s="39"/>
      <c r="AP902" s="41" t="str">
        <f>IF(F902="......", "", _xlfn.IFNA(VLOOKUP(F902, Parameter2!$D$2:$E$15000, 2, FALSE), "Kode aset salah :("))</f>
        <v/>
      </c>
      <c r="AQ902" s="39"/>
      <c r="AR902" s="51"/>
      <c r="AS902" s="52"/>
      <c r="AT902" s="53">
        <f t="shared" si="362"/>
        <v>0</v>
      </c>
      <c r="AU902" s="39" t="str">
        <f t="shared" si="363"/>
        <v/>
      </c>
      <c r="AV902" s="39" t="str">
        <f t="shared" si="364"/>
        <v/>
      </c>
      <c r="AW902" s="39" t="str">
        <f t="shared" si="365"/>
        <v/>
      </c>
      <c r="AX902" s="39" t="str">
        <f t="shared" si="366"/>
        <v/>
      </c>
      <c r="AY902" s="41" t="str">
        <f>IF(G902="...", "", VLOOKUP(G902, UPB!$A$3:$B$5000, 2, FALSE))</f>
        <v/>
      </c>
      <c r="AZ902" s="84"/>
      <c r="BA902" s="76"/>
      <c r="BB902" s="65"/>
      <c r="BC902" s="65"/>
      <c r="BD902" s="54"/>
      <c r="BE902" s="65"/>
      <c r="BF902" s="65"/>
      <c r="BG902" s="65"/>
      <c r="BH902" s="65"/>
      <c r="BI902" s="65"/>
      <c r="BJ902" s="65"/>
      <c r="BK902" s="65"/>
      <c r="BL902" s="65"/>
      <c r="BM902" s="65"/>
      <c r="BN902" s="70"/>
      <c r="BO902" s="65"/>
      <c r="BP902" s="65"/>
      <c r="BQ902" s="65"/>
      <c r="BR902" s="65"/>
      <c r="BS902" s="65"/>
      <c r="BT902" s="65"/>
      <c r="BU902" s="55" t="str">
        <f>IF(AND($D902 &lt;&gt; "", $D902 &lt;&gt; $E902, $F902 &lt;&gt; "x.x.x.x.x.x.x"), VLOOKUP($E902, Parameter!$E$3:$N$5000, 9, FALSE), "")</f>
        <v/>
      </c>
      <c r="BV902" s="55" t="str">
        <f>IF(AND($D902 &lt;&gt; "", $D902 &lt;&gt; $E902, $F902 &lt;&gt; "x.x.x.x.x.x.x"), VLOOKUP($E902, Parameter!$E$3:$N$5000, 10, FALSE), "")</f>
        <v/>
      </c>
      <c r="BW902" s="55" t="str">
        <f>IF(AND($D902 &lt;&gt; "", $D902 &lt;&gt; $E902, $F902 &lt;&gt; "x.x.x.x.x.x.x"), VLOOKUP($C902, Parameter!$A$4:$L$5000, 3, FALSE), "")</f>
        <v/>
      </c>
      <c r="BX902" s="55" t="str">
        <f>IF(AND($D902 &lt;&gt; "", $D902 &lt;&gt; $E902, $F902 &lt;&gt; "x.x.x.x.x.x.x"), VLOOKUP($C902, Parameter!$A$4:$L$5000, 4, FALSE), "")</f>
        <v/>
      </c>
      <c r="BY902" s="56">
        <f t="shared" si="367"/>
        <v>0</v>
      </c>
      <c r="BZ902" s="55" t="str">
        <f t="shared" si="368"/>
        <v>Intra</v>
      </c>
      <c r="CA902" s="55" t="str">
        <f>IF($BZ902="Ekstra", Parameter3!$B$2, "")</f>
        <v/>
      </c>
      <c r="CB902" s="55" t="str">
        <f>IF($BZ902="Ekstra", Parameter3!$C$2, "")</f>
        <v/>
      </c>
      <c r="CC902" s="55" t="str">
        <f>IF($BZ902="Ekstra", VLOOKUP($E902, Parameter!$E$3:$N$5000, 9, FALSE), "")</f>
        <v/>
      </c>
      <c r="CD902" s="55" t="str">
        <f>IF($BZ902="Ekstra", VLOOKUP($E902, Parameter!$E$3:$N$5000, 10, FALSE), "")</f>
        <v/>
      </c>
      <c r="CE902" s="56">
        <f t="shared" si="369"/>
        <v>0</v>
      </c>
      <c r="CF902" s="55" t="str">
        <f t="shared" si="381"/>
        <v/>
      </c>
      <c r="CG902" s="55" t="str">
        <f t="shared" si="381"/>
        <v/>
      </c>
      <c r="CH902" s="55" t="str">
        <f t="shared" si="370"/>
        <v/>
      </c>
      <c r="CI902" s="55" t="str">
        <f>IF($F902="x.x.x.x.x.x.x", VLOOKUP($C902, Parameter!$A$4:$L$5000, 4, FALSE), "")</f>
        <v/>
      </c>
      <c r="CJ902" s="56">
        <f t="shared" si="371"/>
        <v>0</v>
      </c>
      <c r="CM902" s="4" t="str">
        <f t="shared" si="372"/>
        <v>...-...-.....</v>
      </c>
      <c r="CN902" s="57">
        <f t="shared" si="373"/>
        <v>0</v>
      </c>
      <c r="CO902" s="58">
        <f t="shared" si="374"/>
        <v>0</v>
      </c>
      <c r="CP902" s="4" t="str">
        <f t="shared" si="375"/>
        <v/>
      </c>
      <c r="CQ902" s="4" t="b">
        <f t="shared" si="376"/>
        <v>0</v>
      </c>
      <c r="CR902" s="4" t="str">
        <f t="shared" si="377"/>
        <v/>
      </c>
      <c r="CS902" s="4" t="str">
        <f t="shared" si="378"/>
        <v/>
      </c>
      <c r="CT902" s="91" t="b">
        <f t="shared" si="355"/>
        <v>0</v>
      </c>
    </row>
    <row r="903" spans="1:98" s="4" customFormat="1" x14ac:dyDescent="0.25">
      <c r="A903" s="50" t="str">
        <f t="shared" si="356"/>
        <v>...</v>
      </c>
      <c r="B903" s="50" t="str">
        <f t="shared" si="357"/>
        <v>...</v>
      </c>
      <c r="C903" s="50" t="str">
        <f t="shared" si="358"/>
        <v>.....</v>
      </c>
      <c r="D903" s="50" t="str">
        <f>IF($C903=".....","",_xlfn.IFNA(VLOOKUP($C903, Parameter!$A$4:$L$5000, 3, FALSE), ""))</f>
        <v/>
      </c>
      <c r="E903" s="50" t="str">
        <f t="shared" si="359"/>
        <v>.....</v>
      </c>
      <c r="F903" s="50" t="str">
        <f t="shared" si="360"/>
        <v>......</v>
      </c>
      <c r="G903" s="50" t="str">
        <f t="shared" si="361"/>
        <v>...</v>
      </c>
      <c r="H903" s="40">
        <f>IF(E903=".....", 0, _xlfn.IFNA(VLOOKUP($E903, Parameter2!$A$2:$C$5000, 3, FALSE), 0))</f>
        <v>0</v>
      </c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18" t="str">
        <f>IF(C903=".....","",_xlfn.IFNA(VLOOKUP($C903, Parameter!$A$4:$B$5000, 2, FALSE), "Kode belanja salah :("))</f>
        <v/>
      </c>
      <c r="X903" s="35"/>
      <c r="Y903" s="121"/>
      <c r="Z903" s="17"/>
      <c r="AA903" s="20"/>
      <c r="AB903" s="41" t="str">
        <f>IF($C903=".....","",VLOOKUP($C903, Parameter!$A$4:$L$5000, 6, FALSE))</f>
        <v/>
      </c>
      <c r="AC903" s="41" t="str">
        <f>IF($C903=".....","",VLOOKUP($C903, Parameter!$A$4:$L$5000, 7, FALSE))</f>
        <v/>
      </c>
      <c r="AD903" s="41" t="str">
        <f>IF($C903=".....","",VLOOKUP($C903, Parameter!$A$4:$L$5000, 8, FALSE))</f>
        <v/>
      </c>
      <c r="AE903" s="41" t="str">
        <f>IF($C903=".....","",VLOOKUP($C903, Parameter!$A$4:$L$5000, 9, FALSE))</f>
        <v/>
      </c>
      <c r="AF903" s="41" t="str">
        <f>IF($C903=".....","",VLOOKUP($C903, Parameter!$A$4:$L$5000, 10, FALSE))</f>
        <v/>
      </c>
      <c r="AG903" s="41" t="str">
        <f>IF($C903=".....","",VLOOKUP($C903, Parameter!$A$4:$L$5000, 11, FALSE))</f>
        <v/>
      </c>
      <c r="AH903" s="41" t="str">
        <f>IF($C903="..0.0.0.000","",_xlfn.IFNA(VLOOKUP($C903, Parameter!$A$4:$L$5000, 12, FALSE), ""))</f>
        <v/>
      </c>
      <c r="AI903" s="39"/>
      <c r="AJ903" s="39"/>
      <c r="AK903" s="39"/>
      <c r="AL903" s="39"/>
      <c r="AM903" s="39"/>
      <c r="AN903" s="39"/>
      <c r="AO903" s="39"/>
      <c r="AP903" s="41" t="str">
        <f>IF(F903="......", "", _xlfn.IFNA(VLOOKUP(F903, Parameter2!$D$2:$E$15000, 2, FALSE), "Kode aset salah :("))</f>
        <v/>
      </c>
      <c r="AQ903" s="39"/>
      <c r="AR903" s="51"/>
      <c r="AS903" s="52"/>
      <c r="AT903" s="53">
        <f t="shared" si="362"/>
        <v>0</v>
      </c>
      <c r="AU903" s="39" t="str">
        <f t="shared" si="363"/>
        <v/>
      </c>
      <c r="AV903" s="39" t="str">
        <f t="shared" si="364"/>
        <v/>
      </c>
      <c r="AW903" s="39" t="str">
        <f t="shared" si="365"/>
        <v/>
      </c>
      <c r="AX903" s="39" t="str">
        <f t="shared" si="366"/>
        <v/>
      </c>
      <c r="AY903" s="41" t="str">
        <f>IF(G903="...", "", VLOOKUP(G903, UPB!$A$3:$B$5000, 2, FALSE))</f>
        <v/>
      </c>
      <c r="AZ903" s="84"/>
      <c r="BA903" s="76"/>
      <c r="BB903" s="65"/>
      <c r="BC903" s="65"/>
      <c r="BD903" s="54"/>
      <c r="BE903" s="65"/>
      <c r="BF903" s="65"/>
      <c r="BG903" s="65"/>
      <c r="BH903" s="65"/>
      <c r="BI903" s="65"/>
      <c r="BJ903" s="65"/>
      <c r="BK903" s="65"/>
      <c r="BL903" s="65"/>
      <c r="BM903" s="65"/>
      <c r="BN903" s="70"/>
      <c r="BO903" s="65"/>
      <c r="BP903" s="65"/>
      <c r="BQ903" s="65"/>
      <c r="BR903" s="65"/>
      <c r="BS903" s="65"/>
      <c r="BT903" s="65"/>
      <c r="BU903" s="55" t="str">
        <f>IF(AND($D903 &lt;&gt; "", $D903 &lt;&gt; $E903, $F903 &lt;&gt; "x.x.x.x.x.x.x"), VLOOKUP($E903, Parameter!$E$3:$N$5000, 9, FALSE), "")</f>
        <v/>
      </c>
      <c r="BV903" s="55" t="str">
        <f>IF(AND($D903 &lt;&gt; "", $D903 &lt;&gt; $E903, $F903 &lt;&gt; "x.x.x.x.x.x.x"), VLOOKUP($E903, Parameter!$E$3:$N$5000, 10, FALSE), "")</f>
        <v/>
      </c>
      <c r="BW903" s="55" t="str">
        <f>IF(AND($D903 &lt;&gt; "", $D903 &lt;&gt; $E903, $F903 &lt;&gt; "x.x.x.x.x.x.x"), VLOOKUP($C903, Parameter!$A$4:$L$5000, 3, FALSE), "")</f>
        <v/>
      </c>
      <c r="BX903" s="55" t="str">
        <f>IF(AND($D903 &lt;&gt; "", $D903 &lt;&gt; $E903, $F903 &lt;&gt; "x.x.x.x.x.x.x"), VLOOKUP($C903, Parameter!$A$4:$L$5000, 4, FALSE), "")</f>
        <v/>
      </c>
      <c r="BY903" s="56">
        <f t="shared" si="367"/>
        <v>0</v>
      </c>
      <c r="BZ903" s="55" t="str">
        <f t="shared" si="368"/>
        <v>Intra</v>
      </c>
      <c r="CA903" s="55" t="str">
        <f>IF($BZ903="Ekstra", Parameter3!$B$2, "")</f>
        <v/>
      </c>
      <c r="CB903" s="55" t="str">
        <f>IF($BZ903="Ekstra", Parameter3!$C$2, "")</f>
        <v/>
      </c>
      <c r="CC903" s="55" t="str">
        <f>IF($BZ903="Ekstra", VLOOKUP($E903, Parameter!$E$3:$N$5000, 9, FALSE), "")</f>
        <v/>
      </c>
      <c r="CD903" s="55" t="str">
        <f>IF($BZ903="Ekstra", VLOOKUP($E903, Parameter!$E$3:$N$5000, 10, FALSE), "")</f>
        <v/>
      </c>
      <c r="CE903" s="56">
        <f t="shared" si="369"/>
        <v>0</v>
      </c>
      <c r="CF903" s="55" t="str">
        <f t="shared" si="381"/>
        <v/>
      </c>
      <c r="CG903" s="55" t="str">
        <f t="shared" si="381"/>
        <v/>
      </c>
      <c r="CH903" s="55" t="str">
        <f t="shared" si="370"/>
        <v/>
      </c>
      <c r="CI903" s="55" t="str">
        <f>IF($F903="x.x.x.x.x.x.x", VLOOKUP($C903, Parameter!$A$4:$L$5000, 4, FALSE), "")</f>
        <v/>
      </c>
      <c r="CJ903" s="56">
        <f t="shared" si="371"/>
        <v>0</v>
      </c>
      <c r="CM903" s="4" t="str">
        <f t="shared" si="372"/>
        <v>...-...-.....</v>
      </c>
      <c r="CN903" s="57">
        <f t="shared" si="373"/>
        <v>0</v>
      </c>
      <c r="CO903" s="58">
        <f t="shared" si="374"/>
        <v>0</v>
      </c>
      <c r="CP903" s="4" t="str">
        <f t="shared" si="375"/>
        <v/>
      </c>
      <c r="CQ903" s="4" t="b">
        <f t="shared" si="376"/>
        <v>0</v>
      </c>
      <c r="CR903" s="4" t="str">
        <f t="shared" si="377"/>
        <v/>
      </c>
      <c r="CS903" s="4" t="str">
        <f t="shared" si="378"/>
        <v/>
      </c>
      <c r="CT903" s="91" t="b">
        <f t="shared" si="355"/>
        <v>0</v>
      </c>
    </row>
    <row r="904" spans="1:98" s="4" customFormat="1" x14ac:dyDescent="0.25">
      <c r="A904" s="50" t="str">
        <f t="shared" si="356"/>
        <v>...</v>
      </c>
      <c r="B904" s="50" t="str">
        <f t="shared" si="357"/>
        <v>...</v>
      </c>
      <c r="C904" s="50" t="str">
        <f t="shared" si="358"/>
        <v>.....</v>
      </c>
      <c r="D904" s="50" t="str">
        <f>IF($C904=".....","",_xlfn.IFNA(VLOOKUP($C904, Parameter!$A$4:$L$5000, 3, FALSE), ""))</f>
        <v/>
      </c>
      <c r="E904" s="50" t="str">
        <f t="shared" si="359"/>
        <v>.....</v>
      </c>
      <c r="F904" s="50" t="str">
        <f t="shared" si="360"/>
        <v>......</v>
      </c>
      <c r="G904" s="50" t="str">
        <f t="shared" si="361"/>
        <v>...</v>
      </c>
      <c r="H904" s="40">
        <f>IF(E904=".....", 0, _xlfn.IFNA(VLOOKUP($E904, Parameter2!$A$2:$C$5000, 3, FALSE), 0))</f>
        <v>0</v>
      </c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18" t="str">
        <f>IF(C904=".....","",_xlfn.IFNA(VLOOKUP($C904, Parameter!$A$4:$B$5000, 2, FALSE), "Kode belanja salah :("))</f>
        <v/>
      </c>
      <c r="X904" s="35"/>
      <c r="Y904" s="121"/>
      <c r="Z904" s="17"/>
      <c r="AA904" s="20"/>
      <c r="AB904" s="41" t="str">
        <f>IF($C904=".....","",VLOOKUP($C904, Parameter!$A$4:$L$5000, 6, FALSE))</f>
        <v/>
      </c>
      <c r="AC904" s="41" t="str">
        <f>IF($C904=".....","",VLOOKUP($C904, Parameter!$A$4:$L$5000, 7, FALSE))</f>
        <v/>
      </c>
      <c r="AD904" s="41" t="str">
        <f>IF($C904=".....","",VLOOKUP($C904, Parameter!$A$4:$L$5000, 8, FALSE))</f>
        <v/>
      </c>
      <c r="AE904" s="41" t="str">
        <f>IF($C904=".....","",VLOOKUP($C904, Parameter!$A$4:$L$5000, 9, FALSE))</f>
        <v/>
      </c>
      <c r="AF904" s="41" t="str">
        <f>IF($C904=".....","",VLOOKUP($C904, Parameter!$A$4:$L$5000, 10, FALSE))</f>
        <v/>
      </c>
      <c r="AG904" s="41" t="str">
        <f>IF($C904=".....","",VLOOKUP($C904, Parameter!$A$4:$L$5000, 11, FALSE))</f>
        <v/>
      </c>
      <c r="AH904" s="41" t="str">
        <f>IF($C904="..0.0.0.000","",_xlfn.IFNA(VLOOKUP($C904, Parameter!$A$4:$L$5000, 12, FALSE), ""))</f>
        <v/>
      </c>
      <c r="AI904" s="39"/>
      <c r="AJ904" s="39"/>
      <c r="AK904" s="39"/>
      <c r="AL904" s="39"/>
      <c r="AM904" s="39"/>
      <c r="AN904" s="39"/>
      <c r="AO904" s="39"/>
      <c r="AP904" s="41" t="str">
        <f>IF(F904="......", "", _xlfn.IFNA(VLOOKUP(F904, Parameter2!$D$2:$E$15000, 2, FALSE), "Kode aset salah :("))</f>
        <v/>
      </c>
      <c r="AQ904" s="39"/>
      <c r="AR904" s="51"/>
      <c r="AS904" s="52"/>
      <c r="AT904" s="53">
        <f t="shared" si="362"/>
        <v>0</v>
      </c>
      <c r="AU904" s="39" t="str">
        <f t="shared" si="363"/>
        <v/>
      </c>
      <c r="AV904" s="39" t="str">
        <f t="shared" si="364"/>
        <v/>
      </c>
      <c r="AW904" s="39" t="str">
        <f t="shared" si="365"/>
        <v/>
      </c>
      <c r="AX904" s="39" t="str">
        <f t="shared" si="366"/>
        <v/>
      </c>
      <c r="AY904" s="41" t="str">
        <f>IF(G904="...", "", VLOOKUP(G904, UPB!$A$3:$B$5000, 2, FALSE))</f>
        <v/>
      </c>
      <c r="AZ904" s="84"/>
      <c r="BA904" s="76"/>
      <c r="BB904" s="65"/>
      <c r="BC904" s="65"/>
      <c r="BD904" s="54"/>
      <c r="BE904" s="65"/>
      <c r="BF904" s="65"/>
      <c r="BG904" s="65"/>
      <c r="BH904" s="65"/>
      <c r="BI904" s="65"/>
      <c r="BJ904" s="65"/>
      <c r="BK904" s="65"/>
      <c r="BL904" s="65"/>
      <c r="BM904" s="65"/>
      <c r="BN904" s="70"/>
      <c r="BO904" s="65"/>
      <c r="BP904" s="65"/>
      <c r="BQ904" s="65"/>
      <c r="BR904" s="65"/>
      <c r="BS904" s="65"/>
      <c r="BT904" s="65"/>
      <c r="BU904" s="55" t="str">
        <f>IF(AND($D904 &lt;&gt; "", $D904 &lt;&gt; $E904, $F904 &lt;&gt; "x.x.x.x.x.x.x"), VLOOKUP($E904, Parameter!$E$3:$N$5000, 9, FALSE), "")</f>
        <v/>
      </c>
      <c r="BV904" s="55" t="str">
        <f>IF(AND($D904 &lt;&gt; "", $D904 &lt;&gt; $E904, $F904 &lt;&gt; "x.x.x.x.x.x.x"), VLOOKUP($E904, Parameter!$E$3:$N$5000, 10, FALSE), "")</f>
        <v/>
      </c>
      <c r="BW904" s="55" t="str">
        <f>IF(AND($D904 &lt;&gt; "", $D904 &lt;&gt; $E904, $F904 &lt;&gt; "x.x.x.x.x.x.x"), VLOOKUP($C904, Parameter!$A$4:$L$5000, 3, FALSE), "")</f>
        <v/>
      </c>
      <c r="BX904" s="55" t="str">
        <f>IF(AND($D904 &lt;&gt; "", $D904 &lt;&gt; $E904, $F904 &lt;&gt; "x.x.x.x.x.x.x"), VLOOKUP($C904, Parameter!$A$4:$L$5000, 4, FALSE), "")</f>
        <v/>
      </c>
      <c r="BY904" s="56">
        <f t="shared" si="367"/>
        <v>0</v>
      </c>
      <c r="BZ904" s="55" t="str">
        <f t="shared" si="368"/>
        <v>Intra</v>
      </c>
      <c r="CA904" s="55" t="str">
        <f>IF($BZ904="Ekstra", Parameter3!$B$2, "")</f>
        <v/>
      </c>
      <c r="CB904" s="55" t="str">
        <f>IF($BZ904="Ekstra", Parameter3!$C$2, "")</f>
        <v/>
      </c>
      <c r="CC904" s="55" t="str">
        <f>IF($BZ904="Ekstra", VLOOKUP($E904, Parameter!$E$3:$N$5000, 9, FALSE), "")</f>
        <v/>
      </c>
      <c r="CD904" s="55" t="str">
        <f>IF($BZ904="Ekstra", VLOOKUP($E904, Parameter!$E$3:$N$5000, 10, FALSE), "")</f>
        <v/>
      </c>
      <c r="CE904" s="56">
        <f t="shared" si="369"/>
        <v>0</v>
      </c>
      <c r="CF904" s="55" t="str">
        <f t="shared" si="381"/>
        <v/>
      </c>
      <c r="CG904" s="55" t="str">
        <f t="shared" si="381"/>
        <v/>
      </c>
      <c r="CH904" s="55" t="str">
        <f t="shared" si="370"/>
        <v/>
      </c>
      <c r="CI904" s="55" t="str">
        <f>IF($F904="x.x.x.x.x.x.x", VLOOKUP($C904, Parameter!$A$4:$L$5000, 4, FALSE), "")</f>
        <v/>
      </c>
      <c r="CJ904" s="56">
        <f t="shared" si="371"/>
        <v>0</v>
      </c>
      <c r="CM904" s="4" t="str">
        <f t="shared" si="372"/>
        <v>...-...-.....</v>
      </c>
      <c r="CN904" s="57">
        <f t="shared" si="373"/>
        <v>0</v>
      </c>
      <c r="CO904" s="58">
        <f t="shared" si="374"/>
        <v>0</v>
      </c>
      <c r="CP904" s="4" t="str">
        <f t="shared" si="375"/>
        <v/>
      </c>
      <c r="CQ904" s="4" t="b">
        <f t="shared" si="376"/>
        <v>0</v>
      </c>
      <c r="CR904" s="4" t="str">
        <f t="shared" si="377"/>
        <v/>
      </c>
      <c r="CS904" s="4" t="str">
        <f t="shared" si="378"/>
        <v/>
      </c>
      <c r="CT904" s="91" t="b">
        <f t="shared" si="355"/>
        <v>0</v>
      </c>
    </row>
    <row r="905" spans="1:98" s="4" customFormat="1" x14ac:dyDescent="0.25">
      <c r="A905" s="50" t="str">
        <f t="shared" si="356"/>
        <v>...</v>
      </c>
      <c r="B905" s="50" t="str">
        <f t="shared" si="357"/>
        <v>...</v>
      </c>
      <c r="C905" s="50" t="str">
        <f t="shared" si="358"/>
        <v>.....</v>
      </c>
      <c r="D905" s="50" t="str">
        <f>IF($C905=".....","",_xlfn.IFNA(VLOOKUP($C905, Parameter!$A$4:$L$5000, 3, FALSE), ""))</f>
        <v/>
      </c>
      <c r="E905" s="50" t="str">
        <f t="shared" si="359"/>
        <v>.....</v>
      </c>
      <c r="F905" s="50" t="str">
        <f t="shared" si="360"/>
        <v>......</v>
      </c>
      <c r="G905" s="50" t="str">
        <f t="shared" si="361"/>
        <v>...</v>
      </c>
      <c r="H905" s="40">
        <f>IF(E905=".....", 0, _xlfn.IFNA(VLOOKUP($E905, Parameter2!$A$2:$C$5000, 3, FALSE), 0))</f>
        <v>0</v>
      </c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18" t="str">
        <f>IF(C905=".....","",_xlfn.IFNA(VLOOKUP($C905, Parameter!$A$4:$B$5000, 2, FALSE), "Kode belanja salah :("))</f>
        <v/>
      </c>
      <c r="X905" s="35"/>
      <c r="Y905" s="121"/>
      <c r="Z905" s="17"/>
      <c r="AA905" s="20"/>
      <c r="AB905" s="41" t="str">
        <f>IF($C905=".....","",VLOOKUP($C905, Parameter!$A$4:$L$5000, 6, FALSE))</f>
        <v/>
      </c>
      <c r="AC905" s="41" t="str">
        <f>IF($C905=".....","",VLOOKUP($C905, Parameter!$A$4:$L$5000, 7, FALSE))</f>
        <v/>
      </c>
      <c r="AD905" s="41" t="str">
        <f>IF($C905=".....","",VLOOKUP($C905, Parameter!$A$4:$L$5000, 8, FALSE))</f>
        <v/>
      </c>
      <c r="AE905" s="41" t="str">
        <f>IF($C905=".....","",VLOOKUP($C905, Parameter!$A$4:$L$5000, 9, FALSE))</f>
        <v/>
      </c>
      <c r="AF905" s="41" t="str">
        <f>IF($C905=".....","",VLOOKUP($C905, Parameter!$A$4:$L$5000, 10, FALSE))</f>
        <v/>
      </c>
      <c r="AG905" s="41" t="str">
        <f>IF($C905=".....","",VLOOKUP($C905, Parameter!$A$4:$L$5000, 11, FALSE))</f>
        <v/>
      </c>
      <c r="AH905" s="41" t="str">
        <f>IF($C905="..0.0.0.000","",_xlfn.IFNA(VLOOKUP($C905, Parameter!$A$4:$L$5000, 12, FALSE), ""))</f>
        <v/>
      </c>
      <c r="AI905" s="39"/>
      <c r="AJ905" s="39"/>
      <c r="AK905" s="39"/>
      <c r="AL905" s="39"/>
      <c r="AM905" s="39"/>
      <c r="AN905" s="39"/>
      <c r="AO905" s="39"/>
      <c r="AP905" s="41" t="str">
        <f>IF(F905="......", "", _xlfn.IFNA(VLOOKUP(F905, Parameter2!$D$2:$E$15000, 2, FALSE), "Kode aset salah :("))</f>
        <v/>
      </c>
      <c r="AQ905" s="39"/>
      <c r="AR905" s="51"/>
      <c r="AS905" s="52"/>
      <c r="AT905" s="53">
        <f t="shared" si="362"/>
        <v>0</v>
      </c>
      <c r="AU905" s="39" t="str">
        <f t="shared" si="363"/>
        <v/>
      </c>
      <c r="AV905" s="39" t="str">
        <f t="shared" si="364"/>
        <v/>
      </c>
      <c r="AW905" s="39" t="str">
        <f t="shared" si="365"/>
        <v/>
      </c>
      <c r="AX905" s="39" t="str">
        <f t="shared" si="366"/>
        <v/>
      </c>
      <c r="AY905" s="41" t="str">
        <f>IF(G905="...", "", VLOOKUP(G905, UPB!$A$3:$B$5000, 2, FALSE))</f>
        <v/>
      </c>
      <c r="AZ905" s="84"/>
      <c r="BA905" s="76"/>
      <c r="BB905" s="65"/>
      <c r="BC905" s="65"/>
      <c r="BD905" s="54"/>
      <c r="BE905" s="65"/>
      <c r="BF905" s="65"/>
      <c r="BG905" s="65"/>
      <c r="BH905" s="65"/>
      <c r="BI905" s="65"/>
      <c r="BJ905" s="65"/>
      <c r="BK905" s="65"/>
      <c r="BL905" s="65"/>
      <c r="BM905" s="65"/>
      <c r="BN905" s="70"/>
      <c r="BO905" s="65"/>
      <c r="BP905" s="65"/>
      <c r="BQ905" s="65"/>
      <c r="BR905" s="65"/>
      <c r="BS905" s="65"/>
      <c r="BT905" s="65"/>
      <c r="BU905" s="55" t="str">
        <f>IF(AND($D905 &lt;&gt; "", $D905 &lt;&gt; $E905, $F905 &lt;&gt; "x.x.x.x.x.x.x"), VLOOKUP($E905, Parameter!$E$3:$N$5000, 9, FALSE), "")</f>
        <v/>
      </c>
      <c r="BV905" s="55" t="str">
        <f>IF(AND($D905 &lt;&gt; "", $D905 &lt;&gt; $E905, $F905 &lt;&gt; "x.x.x.x.x.x.x"), VLOOKUP($E905, Parameter!$E$3:$N$5000, 10, FALSE), "")</f>
        <v/>
      </c>
      <c r="BW905" s="55" t="str">
        <f>IF(AND($D905 &lt;&gt; "", $D905 &lt;&gt; $E905, $F905 &lt;&gt; "x.x.x.x.x.x.x"), VLOOKUP($C905, Parameter!$A$4:$L$5000, 3, FALSE), "")</f>
        <v/>
      </c>
      <c r="BX905" s="55" t="str">
        <f>IF(AND($D905 &lt;&gt; "", $D905 &lt;&gt; $E905, $F905 &lt;&gt; "x.x.x.x.x.x.x"), VLOOKUP($C905, Parameter!$A$4:$L$5000, 4, FALSE), "")</f>
        <v/>
      </c>
      <c r="BY905" s="56">
        <f t="shared" si="367"/>
        <v>0</v>
      </c>
      <c r="BZ905" s="55" t="str">
        <f t="shared" si="368"/>
        <v>Intra</v>
      </c>
      <c r="CA905" s="55" t="str">
        <f>IF($BZ905="Ekstra", Parameter3!$B$2, "")</f>
        <v/>
      </c>
      <c r="CB905" s="55" t="str">
        <f>IF($BZ905="Ekstra", Parameter3!$C$2, "")</f>
        <v/>
      </c>
      <c r="CC905" s="55" t="str">
        <f>IF($BZ905="Ekstra", VLOOKUP($E905, Parameter!$E$3:$N$5000, 9, FALSE), "")</f>
        <v/>
      </c>
      <c r="CD905" s="55" t="str">
        <f>IF($BZ905="Ekstra", VLOOKUP($E905, Parameter!$E$3:$N$5000, 10, FALSE), "")</f>
        <v/>
      </c>
      <c r="CE905" s="56">
        <f t="shared" si="369"/>
        <v>0</v>
      </c>
      <c r="CF905" s="55" t="str">
        <f t="shared" si="381"/>
        <v/>
      </c>
      <c r="CG905" s="55" t="str">
        <f t="shared" si="381"/>
        <v/>
      </c>
      <c r="CH905" s="55" t="str">
        <f t="shared" si="370"/>
        <v/>
      </c>
      <c r="CI905" s="55" t="str">
        <f>IF($F905="x.x.x.x.x.x.x", VLOOKUP($C905, Parameter!$A$4:$L$5000, 4, FALSE), "")</f>
        <v/>
      </c>
      <c r="CJ905" s="56">
        <f t="shared" si="371"/>
        <v>0</v>
      </c>
      <c r="CM905" s="4" t="str">
        <f t="shared" si="372"/>
        <v>...-...-.....</v>
      </c>
      <c r="CN905" s="57">
        <f t="shared" si="373"/>
        <v>0</v>
      </c>
      <c r="CO905" s="58">
        <f t="shared" si="374"/>
        <v>0</v>
      </c>
      <c r="CP905" s="4" t="str">
        <f t="shared" si="375"/>
        <v/>
      </c>
      <c r="CQ905" s="4" t="b">
        <f t="shared" si="376"/>
        <v>0</v>
      </c>
      <c r="CR905" s="4" t="str">
        <f t="shared" si="377"/>
        <v/>
      </c>
      <c r="CS905" s="4" t="str">
        <f t="shared" si="378"/>
        <v/>
      </c>
      <c r="CT905" s="91" t="b">
        <f t="shared" si="355"/>
        <v>0</v>
      </c>
    </row>
    <row r="906" spans="1:98" s="4" customFormat="1" x14ac:dyDescent="0.25">
      <c r="A906" s="50" t="str">
        <f t="shared" si="356"/>
        <v>...</v>
      </c>
      <c r="B906" s="50" t="str">
        <f t="shared" si="357"/>
        <v>...</v>
      </c>
      <c r="C906" s="50" t="str">
        <f t="shared" si="358"/>
        <v>.....</v>
      </c>
      <c r="D906" s="50" t="str">
        <f>IF($C906=".....","",_xlfn.IFNA(VLOOKUP($C906, Parameter!$A$4:$L$5000, 3, FALSE), ""))</f>
        <v/>
      </c>
      <c r="E906" s="50" t="str">
        <f t="shared" si="359"/>
        <v>.....</v>
      </c>
      <c r="F906" s="50" t="str">
        <f t="shared" si="360"/>
        <v>......</v>
      </c>
      <c r="G906" s="50" t="str">
        <f t="shared" si="361"/>
        <v>...</v>
      </c>
      <c r="H906" s="40">
        <f>IF(E906=".....", 0, _xlfn.IFNA(VLOOKUP($E906, Parameter2!$A$2:$C$5000, 3, FALSE), 0))</f>
        <v>0</v>
      </c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18" t="str">
        <f>IF(C906=".....","",_xlfn.IFNA(VLOOKUP($C906, Parameter!$A$4:$B$5000, 2, FALSE), "Kode belanja salah :("))</f>
        <v/>
      </c>
      <c r="X906" s="35"/>
      <c r="Y906" s="121"/>
      <c r="Z906" s="17"/>
      <c r="AA906" s="20"/>
      <c r="AB906" s="41" t="str">
        <f>IF($C906=".....","",VLOOKUP($C906, Parameter!$A$4:$L$5000, 6, FALSE))</f>
        <v/>
      </c>
      <c r="AC906" s="41" t="str">
        <f>IF($C906=".....","",VLOOKUP($C906, Parameter!$A$4:$L$5000, 7, FALSE))</f>
        <v/>
      </c>
      <c r="AD906" s="41" t="str">
        <f>IF($C906=".....","",VLOOKUP($C906, Parameter!$A$4:$L$5000, 8, FALSE))</f>
        <v/>
      </c>
      <c r="AE906" s="41" t="str">
        <f>IF($C906=".....","",VLOOKUP($C906, Parameter!$A$4:$L$5000, 9, FALSE))</f>
        <v/>
      </c>
      <c r="AF906" s="41" t="str">
        <f>IF($C906=".....","",VLOOKUP($C906, Parameter!$A$4:$L$5000, 10, FALSE))</f>
        <v/>
      </c>
      <c r="AG906" s="41" t="str">
        <f>IF($C906=".....","",VLOOKUP($C906, Parameter!$A$4:$L$5000, 11, FALSE))</f>
        <v/>
      </c>
      <c r="AH906" s="41" t="str">
        <f>IF($C906="..0.0.0.000","",_xlfn.IFNA(VLOOKUP($C906, Parameter!$A$4:$L$5000, 12, FALSE), ""))</f>
        <v/>
      </c>
      <c r="AI906" s="39"/>
      <c r="AJ906" s="39"/>
      <c r="AK906" s="39"/>
      <c r="AL906" s="39"/>
      <c r="AM906" s="39"/>
      <c r="AN906" s="39"/>
      <c r="AO906" s="39"/>
      <c r="AP906" s="41" t="str">
        <f>IF(F906="......", "", _xlfn.IFNA(VLOOKUP(F906, Parameter2!$D$2:$E$15000, 2, FALSE), "Kode aset salah :("))</f>
        <v/>
      </c>
      <c r="AQ906" s="39"/>
      <c r="AR906" s="51"/>
      <c r="AS906" s="52"/>
      <c r="AT906" s="53">
        <f t="shared" si="362"/>
        <v>0</v>
      </c>
      <c r="AU906" s="39" t="str">
        <f t="shared" si="363"/>
        <v/>
      </c>
      <c r="AV906" s="39" t="str">
        <f t="shared" si="364"/>
        <v/>
      </c>
      <c r="AW906" s="39" t="str">
        <f t="shared" si="365"/>
        <v/>
      </c>
      <c r="AX906" s="39" t="str">
        <f t="shared" si="366"/>
        <v/>
      </c>
      <c r="AY906" s="41" t="str">
        <f>IF(G906="...", "", VLOOKUP(G906, UPB!$A$3:$B$5000, 2, FALSE))</f>
        <v/>
      </c>
      <c r="AZ906" s="84"/>
      <c r="BA906" s="76"/>
      <c r="BB906" s="65"/>
      <c r="BC906" s="65"/>
      <c r="BD906" s="54"/>
      <c r="BE906" s="65"/>
      <c r="BF906" s="65"/>
      <c r="BG906" s="65"/>
      <c r="BH906" s="65"/>
      <c r="BI906" s="65"/>
      <c r="BJ906" s="65"/>
      <c r="BK906" s="65"/>
      <c r="BL906" s="65"/>
      <c r="BM906" s="65"/>
      <c r="BN906" s="70"/>
      <c r="BO906" s="65"/>
      <c r="BP906" s="65"/>
      <c r="BQ906" s="65"/>
      <c r="BR906" s="65"/>
      <c r="BS906" s="65"/>
      <c r="BT906" s="65"/>
      <c r="BU906" s="55" t="str">
        <f>IF(AND($D906 &lt;&gt; "", $D906 &lt;&gt; $E906, $F906 &lt;&gt; "x.x.x.x.x.x.x"), VLOOKUP($E906, Parameter!$E$3:$N$5000, 9, FALSE), "")</f>
        <v/>
      </c>
      <c r="BV906" s="55" t="str">
        <f>IF(AND($D906 &lt;&gt; "", $D906 &lt;&gt; $E906, $F906 &lt;&gt; "x.x.x.x.x.x.x"), VLOOKUP($E906, Parameter!$E$3:$N$5000, 10, FALSE), "")</f>
        <v/>
      </c>
      <c r="BW906" s="55" t="str">
        <f>IF(AND($D906 &lt;&gt; "", $D906 &lt;&gt; $E906, $F906 &lt;&gt; "x.x.x.x.x.x.x"), VLOOKUP($C906, Parameter!$A$4:$L$5000, 3, FALSE), "")</f>
        <v/>
      </c>
      <c r="BX906" s="55" t="str">
        <f>IF(AND($D906 &lt;&gt; "", $D906 &lt;&gt; $E906, $F906 &lt;&gt; "x.x.x.x.x.x.x"), VLOOKUP($C906, Parameter!$A$4:$L$5000, 4, FALSE), "")</f>
        <v/>
      </c>
      <c r="BY906" s="56">
        <f t="shared" si="367"/>
        <v>0</v>
      </c>
      <c r="BZ906" s="55" t="str">
        <f t="shared" si="368"/>
        <v>Intra</v>
      </c>
      <c r="CA906" s="55" t="str">
        <f>IF($BZ906="Ekstra", Parameter3!$B$2, "")</f>
        <v/>
      </c>
      <c r="CB906" s="55" t="str">
        <f>IF($BZ906="Ekstra", Parameter3!$C$2, "")</f>
        <v/>
      </c>
      <c r="CC906" s="55" t="str">
        <f>IF($BZ906="Ekstra", VLOOKUP($E906, Parameter!$E$3:$N$5000, 9, FALSE), "")</f>
        <v/>
      </c>
      <c r="CD906" s="55" t="str">
        <f>IF($BZ906="Ekstra", VLOOKUP($E906, Parameter!$E$3:$N$5000, 10, FALSE), "")</f>
        <v/>
      </c>
      <c r="CE906" s="56">
        <f t="shared" si="369"/>
        <v>0</v>
      </c>
      <c r="CF906" s="55" t="str">
        <f t="shared" si="381"/>
        <v/>
      </c>
      <c r="CG906" s="55" t="str">
        <f t="shared" si="381"/>
        <v/>
      </c>
      <c r="CH906" s="55" t="str">
        <f t="shared" si="370"/>
        <v/>
      </c>
      <c r="CI906" s="55" t="str">
        <f>IF($F906="x.x.x.x.x.x.x", VLOOKUP($C906, Parameter!$A$4:$L$5000, 4, FALSE), "")</f>
        <v/>
      </c>
      <c r="CJ906" s="56">
        <f t="shared" si="371"/>
        <v>0</v>
      </c>
      <c r="CM906" s="4" t="str">
        <f t="shared" si="372"/>
        <v>...-...-.....</v>
      </c>
      <c r="CN906" s="57">
        <f t="shared" si="373"/>
        <v>0</v>
      </c>
      <c r="CO906" s="58">
        <f t="shared" si="374"/>
        <v>0</v>
      </c>
      <c r="CP906" s="4" t="str">
        <f t="shared" si="375"/>
        <v/>
      </c>
      <c r="CQ906" s="4" t="b">
        <f t="shared" si="376"/>
        <v>0</v>
      </c>
      <c r="CR906" s="4" t="str">
        <f t="shared" si="377"/>
        <v/>
      </c>
      <c r="CS906" s="4" t="str">
        <f t="shared" si="378"/>
        <v/>
      </c>
      <c r="CT906" s="91" t="b">
        <f t="shared" ref="CT906:CT969" si="382">IF(AK906=5, AU906&amp;"~"&amp;AV906&amp;"~"&amp;AW906&amp;"~"&amp;AX906&amp;"~"&amp;AI906&amp;"~"&amp;AJ906&amp;"~"&amp;AK906&amp;"~"&amp;AL906&amp;"~"&amp;AM906&amp;"~"&amp;AN906&amp;"~"&amp;AO906&amp;"~"&amp;AZ906&amp;"~"&amp;IF(ISBLANK(BR906), "-", BR906)&amp;"~"&amp;IF(ISBLANK(BS906), "-", BS906)&amp;"~"&amp;BT906&amp;"~"&amp;AR906&amp;"~"&amp;AT906&amp;"~"&amp;BA906)</f>
        <v>0</v>
      </c>
    </row>
    <row r="907" spans="1:98" s="4" customFormat="1" x14ac:dyDescent="0.25">
      <c r="A907" s="50" t="str">
        <f t="shared" si="356"/>
        <v>...</v>
      </c>
      <c r="B907" s="50" t="str">
        <f t="shared" si="357"/>
        <v>...</v>
      </c>
      <c r="C907" s="50" t="str">
        <f t="shared" si="358"/>
        <v>.....</v>
      </c>
      <c r="D907" s="50" t="str">
        <f>IF($C907=".....","",_xlfn.IFNA(VLOOKUP($C907, Parameter!$A$4:$L$5000, 3, FALSE), ""))</f>
        <v/>
      </c>
      <c r="E907" s="50" t="str">
        <f t="shared" si="359"/>
        <v>.....</v>
      </c>
      <c r="F907" s="50" t="str">
        <f t="shared" si="360"/>
        <v>......</v>
      </c>
      <c r="G907" s="50" t="str">
        <f t="shared" si="361"/>
        <v>...</v>
      </c>
      <c r="H907" s="40">
        <f>IF(E907=".....", 0, _xlfn.IFNA(VLOOKUP($E907, Parameter2!$A$2:$C$5000, 3, FALSE), 0))</f>
        <v>0</v>
      </c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18" t="str">
        <f>IF(C907=".....","",_xlfn.IFNA(VLOOKUP($C907, Parameter!$A$4:$B$5000, 2, FALSE), "Kode belanja salah :("))</f>
        <v/>
      </c>
      <c r="X907" s="35"/>
      <c r="Y907" s="121"/>
      <c r="Z907" s="17"/>
      <c r="AA907" s="20"/>
      <c r="AB907" s="41" t="str">
        <f>IF($C907=".....","",VLOOKUP($C907, Parameter!$A$4:$L$5000, 6, FALSE))</f>
        <v/>
      </c>
      <c r="AC907" s="41" t="str">
        <f>IF($C907=".....","",VLOOKUP($C907, Parameter!$A$4:$L$5000, 7, FALSE))</f>
        <v/>
      </c>
      <c r="AD907" s="41" t="str">
        <f>IF($C907=".....","",VLOOKUP($C907, Parameter!$A$4:$L$5000, 8, FALSE))</f>
        <v/>
      </c>
      <c r="AE907" s="41" t="str">
        <f>IF($C907=".....","",VLOOKUP($C907, Parameter!$A$4:$L$5000, 9, FALSE))</f>
        <v/>
      </c>
      <c r="AF907" s="41" t="str">
        <f>IF($C907=".....","",VLOOKUP($C907, Parameter!$A$4:$L$5000, 10, FALSE))</f>
        <v/>
      </c>
      <c r="AG907" s="41" t="str">
        <f>IF($C907=".....","",VLOOKUP($C907, Parameter!$A$4:$L$5000, 11, FALSE))</f>
        <v/>
      </c>
      <c r="AH907" s="41" t="str">
        <f>IF($C907="..0.0.0.000","",_xlfn.IFNA(VLOOKUP($C907, Parameter!$A$4:$L$5000, 12, FALSE), ""))</f>
        <v/>
      </c>
      <c r="AI907" s="39"/>
      <c r="AJ907" s="39"/>
      <c r="AK907" s="39"/>
      <c r="AL907" s="39"/>
      <c r="AM907" s="39"/>
      <c r="AN907" s="39"/>
      <c r="AO907" s="39"/>
      <c r="AP907" s="41" t="str">
        <f>IF(F907="......", "", _xlfn.IFNA(VLOOKUP(F907, Parameter2!$D$2:$E$15000, 2, FALSE), "Kode aset salah :("))</f>
        <v/>
      </c>
      <c r="AQ907" s="39"/>
      <c r="AR907" s="51"/>
      <c r="AS907" s="52"/>
      <c r="AT907" s="53">
        <f t="shared" si="362"/>
        <v>0</v>
      </c>
      <c r="AU907" s="39" t="str">
        <f t="shared" si="363"/>
        <v/>
      </c>
      <c r="AV907" s="39" t="str">
        <f t="shared" si="364"/>
        <v/>
      </c>
      <c r="AW907" s="39" t="str">
        <f t="shared" si="365"/>
        <v/>
      </c>
      <c r="AX907" s="39" t="str">
        <f t="shared" si="366"/>
        <v/>
      </c>
      <c r="AY907" s="41" t="str">
        <f>IF(G907="...", "", VLOOKUP(G907, UPB!$A$3:$B$5000, 2, FALSE))</f>
        <v/>
      </c>
      <c r="AZ907" s="84"/>
      <c r="BA907" s="76"/>
      <c r="BB907" s="65"/>
      <c r="BC907" s="65"/>
      <c r="BD907" s="54"/>
      <c r="BE907" s="65"/>
      <c r="BF907" s="65"/>
      <c r="BG907" s="65"/>
      <c r="BH907" s="65"/>
      <c r="BI907" s="65"/>
      <c r="BJ907" s="65"/>
      <c r="BK907" s="65"/>
      <c r="BL907" s="65"/>
      <c r="BM907" s="65"/>
      <c r="BN907" s="70"/>
      <c r="BO907" s="65"/>
      <c r="BP907" s="65"/>
      <c r="BQ907" s="65"/>
      <c r="BR907" s="65"/>
      <c r="BS907" s="65"/>
      <c r="BT907" s="65"/>
      <c r="BU907" s="55" t="str">
        <f>IF(AND($D907 &lt;&gt; "", $D907 &lt;&gt; $E907, $F907 &lt;&gt; "x.x.x.x.x.x.x"), VLOOKUP($E907, Parameter!$E$3:$N$5000, 9, FALSE), "")</f>
        <v/>
      </c>
      <c r="BV907" s="55" t="str">
        <f>IF(AND($D907 &lt;&gt; "", $D907 &lt;&gt; $E907, $F907 &lt;&gt; "x.x.x.x.x.x.x"), VLOOKUP($E907, Parameter!$E$3:$N$5000, 10, FALSE), "")</f>
        <v/>
      </c>
      <c r="BW907" s="55" t="str">
        <f>IF(AND($D907 &lt;&gt; "", $D907 &lt;&gt; $E907, $F907 &lt;&gt; "x.x.x.x.x.x.x"), VLOOKUP($C907, Parameter!$A$4:$L$5000, 3, FALSE), "")</f>
        <v/>
      </c>
      <c r="BX907" s="55" t="str">
        <f>IF(AND($D907 &lt;&gt; "", $D907 &lt;&gt; $E907, $F907 &lt;&gt; "x.x.x.x.x.x.x"), VLOOKUP($C907, Parameter!$A$4:$L$5000, 4, FALSE), "")</f>
        <v/>
      </c>
      <c r="BY907" s="56">
        <f t="shared" si="367"/>
        <v>0</v>
      </c>
      <c r="BZ907" s="55" t="str">
        <f t="shared" si="368"/>
        <v>Intra</v>
      </c>
      <c r="CA907" s="55" t="str">
        <f>IF($BZ907="Ekstra", Parameter3!$B$2, "")</f>
        <v/>
      </c>
      <c r="CB907" s="55" t="str">
        <f>IF($BZ907="Ekstra", Parameter3!$C$2, "")</f>
        <v/>
      </c>
      <c r="CC907" s="55" t="str">
        <f>IF($BZ907="Ekstra", VLOOKUP($E907, Parameter!$E$3:$N$5000, 9, FALSE), "")</f>
        <v/>
      </c>
      <c r="CD907" s="55" t="str">
        <f>IF($BZ907="Ekstra", VLOOKUP($E907, Parameter!$E$3:$N$5000, 10, FALSE), "")</f>
        <v/>
      </c>
      <c r="CE907" s="56">
        <f t="shared" si="369"/>
        <v>0</v>
      </c>
      <c r="CF907" s="55" t="str">
        <f t="shared" si="381"/>
        <v/>
      </c>
      <c r="CG907" s="55" t="str">
        <f t="shared" si="381"/>
        <v/>
      </c>
      <c r="CH907" s="55" t="str">
        <f t="shared" si="370"/>
        <v/>
      </c>
      <c r="CI907" s="55" t="str">
        <f>IF($F907="x.x.x.x.x.x.x", VLOOKUP($C907, Parameter!$A$4:$L$5000, 4, FALSE), "")</f>
        <v/>
      </c>
      <c r="CJ907" s="56">
        <f t="shared" si="371"/>
        <v>0</v>
      </c>
      <c r="CM907" s="4" t="str">
        <f t="shared" si="372"/>
        <v>...-...-.....</v>
      </c>
      <c r="CN907" s="57">
        <f t="shared" si="373"/>
        <v>0</v>
      </c>
      <c r="CO907" s="58">
        <f t="shared" si="374"/>
        <v>0</v>
      </c>
      <c r="CP907" s="4" t="str">
        <f t="shared" si="375"/>
        <v/>
      </c>
      <c r="CQ907" s="4" t="b">
        <f t="shared" si="376"/>
        <v>0</v>
      </c>
      <c r="CR907" s="4" t="str">
        <f t="shared" si="377"/>
        <v/>
      </c>
      <c r="CS907" s="4" t="str">
        <f t="shared" si="378"/>
        <v/>
      </c>
      <c r="CT907" s="91" t="b">
        <f t="shared" si="382"/>
        <v>0</v>
      </c>
    </row>
    <row r="908" spans="1:98" s="4" customFormat="1" x14ac:dyDescent="0.25">
      <c r="A908" s="50" t="str">
        <f t="shared" ref="A908:A971" si="383">I908&amp;"."&amp;J908&amp;"."&amp;K908&amp;"."&amp;L908</f>
        <v>...</v>
      </c>
      <c r="B908" s="50" t="str">
        <f t="shared" ref="B908:B971" si="384">M908&amp;"."&amp;N908&amp;"."&amp;O908&amp;"."&amp;P908</f>
        <v>...</v>
      </c>
      <c r="C908" s="50" t="str">
        <f t="shared" ref="C908:C971" si="385">Q908&amp;"."&amp;R908&amp;"."&amp;S908&amp;"."&amp;T908&amp;"."&amp;U908&amp;"."&amp;V908</f>
        <v>.....</v>
      </c>
      <c r="D908" s="50" t="str">
        <f>IF($C908=".....","",_xlfn.IFNA(VLOOKUP($C908, Parameter!$A$4:$L$5000, 3, FALSE), ""))</f>
        <v/>
      </c>
      <c r="E908" s="50" t="str">
        <f t="shared" ref="E908:E971" si="386">$AI908&amp;"."&amp;$AJ908&amp;"."&amp;$AK908&amp;"."&amp;$AL908&amp;"."&amp;$AM908&amp;"."&amp;$AN908</f>
        <v>.....</v>
      </c>
      <c r="F908" s="50" t="str">
        <f t="shared" ref="F908:F971" si="387">$AI908&amp;"."&amp;$AJ908&amp;"."&amp;$AK908&amp;"."&amp;$AL908&amp;"."&amp;$AM908&amp;"."&amp;$AN908&amp;"."&amp;$AO908</f>
        <v>......</v>
      </c>
      <c r="G908" s="50" t="str">
        <f t="shared" ref="G908:G971" si="388">AU908&amp;"."&amp;AV908&amp;"."&amp;AW908&amp;"."&amp;AX908</f>
        <v>...</v>
      </c>
      <c r="H908" s="40">
        <f>IF(E908=".....", 0, _xlfn.IFNA(VLOOKUP($E908, Parameter2!$A$2:$C$5000, 3, FALSE), 0))</f>
        <v>0</v>
      </c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18" t="str">
        <f>IF(C908=".....","",_xlfn.IFNA(VLOOKUP($C908, Parameter!$A$4:$B$5000, 2, FALSE), "Kode belanja salah :("))</f>
        <v/>
      </c>
      <c r="X908" s="35"/>
      <c r="Y908" s="121"/>
      <c r="Z908" s="17"/>
      <c r="AA908" s="20"/>
      <c r="AB908" s="41" t="str">
        <f>IF($C908=".....","",VLOOKUP($C908, Parameter!$A$4:$L$5000, 6, FALSE))</f>
        <v/>
      </c>
      <c r="AC908" s="41" t="str">
        <f>IF($C908=".....","",VLOOKUP($C908, Parameter!$A$4:$L$5000, 7, FALSE))</f>
        <v/>
      </c>
      <c r="AD908" s="41" t="str">
        <f>IF($C908=".....","",VLOOKUP($C908, Parameter!$A$4:$L$5000, 8, FALSE))</f>
        <v/>
      </c>
      <c r="AE908" s="41" t="str">
        <f>IF($C908=".....","",VLOOKUP($C908, Parameter!$A$4:$L$5000, 9, FALSE))</f>
        <v/>
      </c>
      <c r="AF908" s="41" t="str">
        <f>IF($C908=".....","",VLOOKUP($C908, Parameter!$A$4:$L$5000, 10, FALSE))</f>
        <v/>
      </c>
      <c r="AG908" s="41" t="str">
        <f>IF($C908=".....","",VLOOKUP($C908, Parameter!$A$4:$L$5000, 11, FALSE))</f>
        <v/>
      </c>
      <c r="AH908" s="41" t="str">
        <f>IF($C908="..0.0.0.000","",_xlfn.IFNA(VLOOKUP($C908, Parameter!$A$4:$L$5000, 12, FALSE), ""))</f>
        <v/>
      </c>
      <c r="AI908" s="39"/>
      <c r="AJ908" s="39"/>
      <c r="AK908" s="39"/>
      <c r="AL908" s="39"/>
      <c r="AM908" s="39"/>
      <c r="AN908" s="39"/>
      <c r="AO908" s="39"/>
      <c r="AP908" s="41" t="str">
        <f>IF(F908="......", "", _xlfn.IFNA(VLOOKUP(F908, Parameter2!$D$2:$E$15000, 2, FALSE), "Kode aset salah :("))</f>
        <v/>
      </c>
      <c r="AQ908" s="39"/>
      <c r="AR908" s="51"/>
      <c r="AS908" s="52"/>
      <c r="AT908" s="53">
        <f t="shared" ref="AT908:AT971" si="389">IF(OR(ISBLANK(AR908), AR908=0), 0, AS908/AR908)</f>
        <v>0</v>
      </c>
      <c r="AU908" s="39" t="str">
        <f t="shared" ref="AU908:AU971" si="390">IF(ISBLANK($AI908), "", $I$1)</f>
        <v/>
      </c>
      <c r="AV908" s="39" t="str">
        <f t="shared" ref="AV908:AV971" si="391">IF(ISBLANK($AI908), "", $J$1)</f>
        <v/>
      </c>
      <c r="AW908" s="39" t="str">
        <f t="shared" ref="AW908:AW971" si="392">IF(ISBLANK($AI908), "", $K$1)</f>
        <v/>
      </c>
      <c r="AX908" s="39" t="str">
        <f t="shared" ref="AX908:AX971" si="393">IF(ISBLANK($AI908), "", $L$1)</f>
        <v/>
      </c>
      <c r="AY908" s="41" t="str">
        <f>IF(G908="...", "", VLOOKUP(G908, UPB!$A$3:$B$5000, 2, FALSE))</f>
        <v/>
      </c>
      <c r="AZ908" s="84"/>
      <c r="BA908" s="76"/>
      <c r="BB908" s="65"/>
      <c r="BC908" s="65"/>
      <c r="BD908" s="54"/>
      <c r="BE908" s="65"/>
      <c r="BF908" s="65"/>
      <c r="BG908" s="65"/>
      <c r="BH908" s="65"/>
      <c r="BI908" s="65"/>
      <c r="BJ908" s="65"/>
      <c r="BK908" s="65"/>
      <c r="BL908" s="65"/>
      <c r="BM908" s="65"/>
      <c r="BN908" s="70"/>
      <c r="BO908" s="65"/>
      <c r="BP908" s="65"/>
      <c r="BQ908" s="65"/>
      <c r="BR908" s="65"/>
      <c r="BS908" s="65"/>
      <c r="BT908" s="65"/>
      <c r="BU908" s="55" t="str">
        <f>IF(AND($D908 &lt;&gt; "", $D908 &lt;&gt; $E908, $F908 &lt;&gt; "x.x.x.x.x.x.x"), VLOOKUP($E908, Parameter!$E$3:$N$5000, 9, FALSE), "")</f>
        <v/>
      </c>
      <c r="BV908" s="55" t="str">
        <f>IF(AND($D908 &lt;&gt; "", $D908 &lt;&gt; $E908, $F908 &lt;&gt; "x.x.x.x.x.x.x"), VLOOKUP($E908, Parameter!$E$3:$N$5000, 10, FALSE), "")</f>
        <v/>
      </c>
      <c r="BW908" s="55" t="str">
        <f>IF(AND($D908 &lt;&gt; "", $D908 &lt;&gt; $E908, $F908 &lt;&gt; "x.x.x.x.x.x.x"), VLOOKUP($C908, Parameter!$A$4:$L$5000, 3, FALSE), "")</f>
        <v/>
      </c>
      <c r="BX908" s="55" t="str">
        <f>IF(AND($D908 &lt;&gt; "", $D908 &lt;&gt; $E908, $F908 &lt;&gt; "x.x.x.x.x.x.x"), VLOOKUP($C908, Parameter!$A$4:$L$5000, 4, FALSE), "")</f>
        <v/>
      </c>
      <c r="BY908" s="56">
        <f t="shared" ref="BY908:BY971" si="394">IF(AND($D908 &lt;&gt; "", $D908 &lt;&gt; $E908, $F908 &lt;&gt; "x.x.x.x.x.x.x"), $AS908, 0)</f>
        <v>0</v>
      </c>
      <c r="BZ908" s="55" t="str">
        <f t="shared" ref="BZ908:BZ971" si="395">IF(AT908&lt;H908, "Ekstra", "Intra")</f>
        <v>Intra</v>
      </c>
      <c r="CA908" s="55" t="str">
        <f>IF($BZ908="Ekstra", Parameter3!$B$2, "")</f>
        <v/>
      </c>
      <c r="CB908" s="55" t="str">
        <f>IF($BZ908="Ekstra", Parameter3!$C$2, "")</f>
        <v/>
      </c>
      <c r="CC908" s="55" t="str">
        <f>IF($BZ908="Ekstra", VLOOKUP($E908, Parameter!$E$3:$N$5000, 9, FALSE), "")</f>
        <v/>
      </c>
      <c r="CD908" s="55" t="str">
        <f>IF($BZ908="Ekstra", VLOOKUP($E908, Parameter!$E$3:$N$5000, 10, FALSE), "")</f>
        <v/>
      </c>
      <c r="CE908" s="56">
        <f t="shared" ref="CE908:CE971" si="396">IF($BZ908="Ekstra", $AS908, 0)</f>
        <v>0</v>
      </c>
      <c r="CF908" s="55" t="str">
        <f t="shared" si="381"/>
        <v/>
      </c>
      <c r="CG908" s="55" t="str">
        <f t="shared" si="381"/>
        <v/>
      </c>
      <c r="CH908" s="55" t="str">
        <f t="shared" ref="CH908:CH971" si="397">IF($F908="x.x.x.x.x.x.x", D908, "")</f>
        <v/>
      </c>
      <c r="CI908" s="55" t="str">
        <f>IF($F908="x.x.x.x.x.x.x", VLOOKUP($C908, Parameter!$A$4:$L$5000, 4, FALSE), "")</f>
        <v/>
      </c>
      <c r="CJ908" s="56">
        <f t="shared" ref="CJ908:CJ971" si="398">IF($F908="x.x.x.x.x.x.x", $AS908, 0)</f>
        <v>0</v>
      </c>
      <c r="CM908" s="4" t="str">
        <f t="shared" ref="CM908:CM971" si="399">A908&amp;"-"&amp;B908&amp;"-"&amp;C908</f>
        <v>...-...-.....</v>
      </c>
      <c r="CN908" s="57">
        <f t="shared" ref="CN908:CN971" si="400">AA908</f>
        <v>0</v>
      </c>
      <c r="CO908" s="58">
        <f t="shared" ref="CO908:CO971" si="401">AS908</f>
        <v>0</v>
      </c>
      <c r="CP908" s="4" t="str">
        <f t="shared" ref="CP908:CP971" si="402">IF($AK908=1, AU908&amp;"~"&amp;AV908&amp;"~"&amp;AW908&amp;"~"&amp;AX908&amp;"~"&amp;AI908&amp;"~"&amp;AJ908&amp;"~"&amp;AK908&amp;"~"&amp;AL908&amp;"~"&amp;AM908&amp;"~"&amp;AN908&amp;"~"&amp;AO908&amp;"~"&amp;AZ908&amp;"~"&amp;BB908&amp;"~"&amp;BC908&amp;"~"&amp;BD908&amp;"~"&amp;BE908&amp;"~"&amp;AR908&amp;"~"&amp;AT908&amp;"~"&amp;BF908, "")</f>
        <v/>
      </c>
      <c r="CQ908" s="4" t="b">
        <f t="shared" ref="CQ908:CQ971" si="403">IF($AK908=2, AU908&amp;"~"&amp;AV908&amp;"~"&amp;AW908&amp;"~"&amp;AX908&amp;"~"&amp;AI908&amp;"~"&amp;AJ908&amp;"~"&amp;AK908&amp;"~"&amp;AL908&amp;"~"&amp;AM908&amp;"~"&amp;AN908&amp;"~"&amp;AO908&amp;"~"&amp;AZ908&amp;"~"&amp;IF(ISBLANK(BG908), "-", BG908)&amp;"~"&amp;IF(ISBLANK(BH908), "-", BH908)&amp;"~"&amp;IF(ISBLANK(BI908), "-", BI908)&amp;"~"&amp;IF(ISBLANK(BJ908), "-", BJ908)&amp;"~"&amp;IF(ISBLANK(BK908), "-", BK908)&amp;"~Pembelian~"&amp;AR908&amp;"~"&amp;AT908&amp; "~"&amp;BA908)</f>
        <v>0</v>
      </c>
      <c r="CR908" s="4" t="str">
        <f t="shared" ref="CR908:CR971" si="404">IF(AK908=3, AU908&amp;"~"&amp;AV908&amp;"~"&amp;AW908&amp;"~"&amp;AX908&amp;"~"&amp;AI908&amp;"~"&amp;AJ908&amp;"~"&amp;AK908&amp;"~"&amp;AL908&amp;"~"&amp;AM908&amp;"~"&amp;AN908&amp;"~"&amp;AO908&amp;"~"&amp;AZ908&amp;"~"&amp;BL908&amp;"~"&amp;BM908&amp;"~"&amp;AR908&amp;"~"&amp;AT908&amp;"~"&amp;BN908, "")</f>
        <v/>
      </c>
      <c r="CS908" s="4" t="str">
        <f t="shared" ref="CS908:CS971" si="405">IF(AK908=4, AU908&amp;"~"&amp;AV908&amp;"~"&amp;AW908&amp;"~"&amp;AX908&amp;"~"&amp;AI908&amp;"~"&amp;AJ908&amp;"~"&amp;AK908&amp;"~"&amp;AL908&amp;"~"&amp;AM908&amp;"~"&amp;AN908&amp;"~"&amp;AO908&amp;"~"&amp;AZ908&amp;"~"&amp;BO908&amp;"~"&amp;BP908&amp;"~"&amp;AR908&amp;"~"&amp;AT908&amp;"~"&amp;BQ908, "")</f>
        <v/>
      </c>
      <c r="CT908" s="91" t="b">
        <f t="shared" si="382"/>
        <v>0</v>
      </c>
    </row>
    <row r="909" spans="1:98" s="4" customFormat="1" x14ac:dyDescent="0.25">
      <c r="A909" s="50" t="str">
        <f t="shared" si="383"/>
        <v>...</v>
      </c>
      <c r="B909" s="50" t="str">
        <f t="shared" si="384"/>
        <v>...</v>
      </c>
      <c r="C909" s="50" t="str">
        <f t="shared" si="385"/>
        <v>.....</v>
      </c>
      <c r="D909" s="50" t="str">
        <f>IF($C909=".....","",_xlfn.IFNA(VLOOKUP($C909, Parameter!$A$4:$L$5000, 3, FALSE), ""))</f>
        <v/>
      </c>
      <c r="E909" s="50" t="str">
        <f t="shared" si="386"/>
        <v>.....</v>
      </c>
      <c r="F909" s="50" t="str">
        <f t="shared" si="387"/>
        <v>......</v>
      </c>
      <c r="G909" s="50" t="str">
        <f t="shared" si="388"/>
        <v>...</v>
      </c>
      <c r="H909" s="40">
        <f>IF(E909=".....", 0, _xlfn.IFNA(VLOOKUP($E909, Parameter2!$A$2:$C$5000, 3, FALSE), 0))</f>
        <v>0</v>
      </c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18" t="str">
        <f>IF(C909=".....","",_xlfn.IFNA(VLOOKUP($C909, Parameter!$A$4:$B$5000, 2, FALSE), "Kode belanja salah :("))</f>
        <v/>
      </c>
      <c r="X909" s="35"/>
      <c r="Y909" s="121"/>
      <c r="Z909" s="17"/>
      <c r="AA909" s="20"/>
      <c r="AB909" s="41" t="str">
        <f>IF($C909=".....","",VLOOKUP($C909, Parameter!$A$4:$L$5000, 6, FALSE))</f>
        <v/>
      </c>
      <c r="AC909" s="41" t="str">
        <f>IF($C909=".....","",VLOOKUP($C909, Parameter!$A$4:$L$5000, 7, FALSE))</f>
        <v/>
      </c>
      <c r="AD909" s="41" t="str">
        <f>IF($C909=".....","",VLOOKUP($C909, Parameter!$A$4:$L$5000, 8, FALSE))</f>
        <v/>
      </c>
      <c r="AE909" s="41" t="str">
        <f>IF($C909=".....","",VLOOKUP($C909, Parameter!$A$4:$L$5000, 9, FALSE))</f>
        <v/>
      </c>
      <c r="AF909" s="41" t="str">
        <f>IF($C909=".....","",VLOOKUP($C909, Parameter!$A$4:$L$5000, 10, FALSE))</f>
        <v/>
      </c>
      <c r="AG909" s="41" t="str">
        <f>IF($C909=".....","",VLOOKUP($C909, Parameter!$A$4:$L$5000, 11, FALSE))</f>
        <v/>
      </c>
      <c r="AH909" s="41" t="str">
        <f>IF($C909="..0.0.0.000","",_xlfn.IFNA(VLOOKUP($C909, Parameter!$A$4:$L$5000, 12, FALSE), ""))</f>
        <v/>
      </c>
      <c r="AI909" s="39"/>
      <c r="AJ909" s="39"/>
      <c r="AK909" s="39"/>
      <c r="AL909" s="39"/>
      <c r="AM909" s="39"/>
      <c r="AN909" s="39"/>
      <c r="AO909" s="39"/>
      <c r="AP909" s="41" t="str">
        <f>IF(F909="......", "", _xlfn.IFNA(VLOOKUP(F909, Parameter2!$D$2:$E$15000, 2, FALSE), "Kode aset salah :("))</f>
        <v/>
      </c>
      <c r="AQ909" s="39"/>
      <c r="AR909" s="51"/>
      <c r="AS909" s="52"/>
      <c r="AT909" s="53">
        <f t="shared" si="389"/>
        <v>0</v>
      </c>
      <c r="AU909" s="39" t="str">
        <f t="shared" si="390"/>
        <v/>
      </c>
      <c r="AV909" s="39" t="str">
        <f t="shared" si="391"/>
        <v/>
      </c>
      <c r="AW909" s="39" t="str">
        <f t="shared" si="392"/>
        <v/>
      </c>
      <c r="AX909" s="39" t="str">
        <f t="shared" si="393"/>
        <v/>
      </c>
      <c r="AY909" s="41" t="str">
        <f>IF(G909="...", "", VLOOKUP(G909, UPB!$A$3:$B$5000, 2, FALSE))</f>
        <v/>
      </c>
      <c r="AZ909" s="84"/>
      <c r="BA909" s="76"/>
      <c r="BB909" s="65"/>
      <c r="BC909" s="65"/>
      <c r="BD909" s="54"/>
      <c r="BE909" s="65"/>
      <c r="BF909" s="65"/>
      <c r="BG909" s="65"/>
      <c r="BH909" s="65"/>
      <c r="BI909" s="65"/>
      <c r="BJ909" s="65"/>
      <c r="BK909" s="65"/>
      <c r="BL909" s="65"/>
      <c r="BM909" s="65"/>
      <c r="BN909" s="70"/>
      <c r="BO909" s="65"/>
      <c r="BP909" s="65"/>
      <c r="BQ909" s="65"/>
      <c r="BR909" s="65"/>
      <c r="BS909" s="65"/>
      <c r="BT909" s="65"/>
      <c r="BU909" s="55" t="str">
        <f>IF(AND($D909 &lt;&gt; "", $D909 &lt;&gt; $E909, $F909 &lt;&gt; "x.x.x.x.x.x.x"), VLOOKUP($E909, Parameter!$E$3:$N$5000, 9, FALSE), "")</f>
        <v/>
      </c>
      <c r="BV909" s="55" t="str">
        <f>IF(AND($D909 &lt;&gt; "", $D909 &lt;&gt; $E909, $F909 &lt;&gt; "x.x.x.x.x.x.x"), VLOOKUP($E909, Parameter!$E$3:$N$5000, 10, FALSE), "")</f>
        <v/>
      </c>
      <c r="BW909" s="55" t="str">
        <f>IF(AND($D909 &lt;&gt; "", $D909 &lt;&gt; $E909, $F909 &lt;&gt; "x.x.x.x.x.x.x"), VLOOKUP($C909, Parameter!$A$4:$L$5000, 3, FALSE), "")</f>
        <v/>
      </c>
      <c r="BX909" s="55" t="str">
        <f>IF(AND($D909 &lt;&gt; "", $D909 &lt;&gt; $E909, $F909 &lt;&gt; "x.x.x.x.x.x.x"), VLOOKUP($C909, Parameter!$A$4:$L$5000, 4, FALSE), "")</f>
        <v/>
      </c>
      <c r="BY909" s="56">
        <f t="shared" si="394"/>
        <v>0</v>
      </c>
      <c r="BZ909" s="55" t="str">
        <f t="shared" si="395"/>
        <v>Intra</v>
      </c>
      <c r="CA909" s="55" t="str">
        <f>IF($BZ909="Ekstra", Parameter3!$B$2, "")</f>
        <v/>
      </c>
      <c r="CB909" s="55" t="str">
        <f>IF($BZ909="Ekstra", Parameter3!$C$2, "")</f>
        <v/>
      </c>
      <c r="CC909" s="55" t="str">
        <f>IF($BZ909="Ekstra", VLOOKUP($E909, Parameter!$E$3:$N$5000, 9, FALSE), "")</f>
        <v/>
      </c>
      <c r="CD909" s="55" t="str">
        <f>IF($BZ909="Ekstra", VLOOKUP($E909, Parameter!$E$3:$N$5000, 10, FALSE), "")</f>
        <v/>
      </c>
      <c r="CE909" s="56">
        <f t="shared" si="396"/>
        <v>0</v>
      </c>
      <c r="CF909" s="55" t="str">
        <f t="shared" si="381"/>
        <v/>
      </c>
      <c r="CG909" s="55" t="str">
        <f t="shared" si="381"/>
        <v/>
      </c>
      <c r="CH909" s="55" t="str">
        <f t="shared" si="397"/>
        <v/>
      </c>
      <c r="CI909" s="55" t="str">
        <f>IF($F909="x.x.x.x.x.x.x", VLOOKUP($C909, Parameter!$A$4:$L$5000, 4, FALSE), "")</f>
        <v/>
      </c>
      <c r="CJ909" s="56">
        <f t="shared" si="398"/>
        <v>0</v>
      </c>
      <c r="CM909" s="4" t="str">
        <f t="shared" si="399"/>
        <v>...-...-.....</v>
      </c>
      <c r="CN909" s="57">
        <f t="shared" si="400"/>
        <v>0</v>
      </c>
      <c r="CO909" s="58">
        <f t="shared" si="401"/>
        <v>0</v>
      </c>
      <c r="CP909" s="4" t="str">
        <f t="shared" si="402"/>
        <v/>
      </c>
      <c r="CQ909" s="4" t="b">
        <f t="shared" si="403"/>
        <v>0</v>
      </c>
      <c r="CR909" s="4" t="str">
        <f t="shared" si="404"/>
        <v/>
      </c>
      <c r="CS909" s="4" t="str">
        <f t="shared" si="405"/>
        <v/>
      </c>
      <c r="CT909" s="91" t="b">
        <f t="shared" si="382"/>
        <v>0</v>
      </c>
    </row>
    <row r="910" spans="1:98" s="4" customFormat="1" x14ac:dyDescent="0.25">
      <c r="A910" s="50" t="str">
        <f t="shared" si="383"/>
        <v>...</v>
      </c>
      <c r="B910" s="50" t="str">
        <f t="shared" si="384"/>
        <v>...</v>
      </c>
      <c r="C910" s="50" t="str">
        <f t="shared" si="385"/>
        <v>.....</v>
      </c>
      <c r="D910" s="50" t="str">
        <f>IF($C910=".....","",_xlfn.IFNA(VLOOKUP($C910, Parameter!$A$4:$L$5000, 3, FALSE), ""))</f>
        <v/>
      </c>
      <c r="E910" s="50" t="str">
        <f t="shared" si="386"/>
        <v>.....</v>
      </c>
      <c r="F910" s="50" t="str">
        <f t="shared" si="387"/>
        <v>......</v>
      </c>
      <c r="G910" s="50" t="str">
        <f t="shared" si="388"/>
        <v>...</v>
      </c>
      <c r="H910" s="40">
        <f>IF(E910=".....", 0, _xlfn.IFNA(VLOOKUP($E910, Parameter2!$A$2:$C$5000, 3, FALSE), 0))</f>
        <v>0</v>
      </c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18" t="str">
        <f>IF(C910=".....","",_xlfn.IFNA(VLOOKUP($C910, Parameter!$A$4:$B$5000, 2, FALSE), "Kode belanja salah :("))</f>
        <v/>
      </c>
      <c r="X910" s="35"/>
      <c r="Y910" s="121"/>
      <c r="Z910" s="17"/>
      <c r="AA910" s="20"/>
      <c r="AB910" s="41" t="str">
        <f>IF($C910=".....","",VLOOKUP($C910, Parameter!$A$4:$L$5000, 6, FALSE))</f>
        <v/>
      </c>
      <c r="AC910" s="41" t="str">
        <f>IF($C910=".....","",VLOOKUP($C910, Parameter!$A$4:$L$5000, 7, FALSE))</f>
        <v/>
      </c>
      <c r="AD910" s="41" t="str">
        <f>IF($C910=".....","",VLOOKUP($C910, Parameter!$A$4:$L$5000, 8, FALSE))</f>
        <v/>
      </c>
      <c r="AE910" s="41" t="str">
        <f>IF($C910=".....","",VLOOKUP($C910, Parameter!$A$4:$L$5000, 9, FALSE))</f>
        <v/>
      </c>
      <c r="AF910" s="41" t="str">
        <f>IF($C910=".....","",VLOOKUP($C910, Parameter!$A$4:$L$5000, 10, FALSE))</f>
        <v/>
      </c>
      <c r="AG910" s="41" t="str">
        <f>IF($C910=".....","",VLOOKUP($C910, Parameter!$A$4:$L$5000, 11, FALSE))</f>
        <v/>
      </c>
      <c r="AH910" s="41" t="str">
        <f>IF($C910="..0.0.0.000","",_xlfn.IFNA(VLOOKUP($C910, Parameter!$A$4:$L$5000, 12, FALSE), ""))</f>
        <v/>
      </c>
      <c r="AI910" s="39"/>
      <c r="AJ910" s="39"/>
      <c r="AK910" s="39"/>
      <c r="AL910" s="39"/>
      <c r="AM910" s="39"/>
      <c r="AN910" s="39"/>
      <c r="AO910" s="39"/>
      <c r="AP910" s="41" t="str">
        <f>IF(F910="......", "", _xlfn.IFNA(VLOOKUP(F910, Parameter2!$D$2:$E$15000, 2, FALSE), "Kode aset salah :("))</f>
        <v/>
      </c>
      <c r="AQ910" s="39"/>
      <c r="AR910" s="51"/>
      <c r="AS910" s="52"/>
      <c r="AT910" s="53">
        <f t="shared" si="389"/>
        <v>0</v>
      </c>
      <c r="AU910" s="39" t="str">
        <f t="shared" si="390"/>
        <v/>
      </c>
      <c r="AV910" s="39" t="str">
        <f t="shared" si="391"/>
        <v/>
      </c>
      <c r="AW910" s="39" t="str">
        <f t="shared" si="392"/>
        <v/>
      </c>
      <c r="AX910" s="39" t="str">
        <f t="shared" si="393"/>
        <v/>
      </c>
      <c r="AY910" s="41" t="str">
        <f>IF(G910="...", "", VLOOKUP(G910, UPB!$A$3:$B$5000, 2, FALSE))</f>
        <v/>
      </c>
      <c r="AZ910" s="84"/>
      <c r="BA910" s="76"/>
      <c r="BB910" s="65"/>
      <c r="BC910" s="65"/>
      <c r="BD910" s="54"/>
      <c r="BE910" s="65"/>
      <c r="BF910" s="65"/>
      <c r="BG910" s="65"/>
      <c r="BH910" s="65"/>
      <c r="BI910" s="65"/>
      <c r="BJ910" s="65"/>
      <c r="BK910" s="65"/>
      <c r="BL910" s="65"/>
      <c r="BM910" s="65"/>
      <c r="BN910" s="70"/>
      <c r="BO910" s="65"/>
      <c r="BP910" s="65"/>
      <c r="BQ910" s="65"/>
      <c r="BR910" s="65"/>
      <c r="BS910" s="65"/>
      <c r="BT910" s="65"/>
      <c r="BU910" s="55" t="str">
        <f>IF(AND($D910 &lt;&gt; "", $D910 &lt;&gt; $E910, $F910 &lt;&gt; "x.x.x.x.x.x.x"), VLOOKUP($E910, Parameter!$E$3:$N$5000, 9, FALSE), "")</f>
        <v/>
      </c>
      <c r="BV910" s="55" t="str">
        <f>IF(AND($D910 &lt;&gt; "", $D910 &lt;&gt; $E910, $F910 &lt;&gt; "x.x.x.x.x.x.x"), VLOOKUP($E910, Parameter!$E$3:$N$5000, 10, FALSE), "")</f>
        <v/>
      </c>
      <c r="BW910" s="55" t="str">
        <f>IF(AND($D910 &lt;&gt; "", $D910 &lt;&gt; $E910, $F910 &lt;&gt; "x.x.x.x.x.x.x"), VLOOKUP($C910, Parameter!$A$4:$L$5000, 3, FALSE), "")</f>
        <v/>
      </c>
      <c r="BX910" s="55" t="str">
        <f>IF(AND($D910 &lt;&gt; "", $D910 &lt;&gt; $E910, $F910 &lt;&gt; "x.x.x.x.x.x.x"), VLOOKUP($C910, Parameter!$A$4:$L$5000, 4, FALSE), "")</f>
        <v/>
      </c>
      <c r="BY910" s="56">
        <f t="shared" si="394"/>
        <v>0</v>
      </c>
      <c r="BZ910" s="55" t="str">
        <f t="shared" si="395"/>
        <v>Intra</v>
      </c>
      <c r="CA910" s="55" t="str">
        <f>IF($BZ910="Ekstra", Parameter3!$B$2, "")</f>
        <v/>
      </c>
      <c r="CB910" s="55" t="str">
        <f>IF($BZ910="Ekstra", Parameter3!$C$2, "")</f>
        <v/>
      </c>
      <c r="CC910" s="55" t="str">
        <f>IF($BZ910="Ekstra", VLOOKUP($E910, Parameter!$E$3:$N$5000, 9, FALSE), "")</f>
        <v/>
      </c>
      <c r="CD910" s="55" t="str">
        <f>IF($BZ910="Ekstra", VLOOKUP($E910, Parameter!$E$3:$N$5000, 10, FALSE), "")</f>
        <v/>
      </c>
      <c r="CE910" s="56">
        <f t="shared" si="396"/>
        <v>0</v>
      </c>
      <c r="CF910" s="55" t="str">
        <f t="shared" si="381"/>
        <v/>
      </c>
      <c r="CG910" s="55" t="str">
        <f t="shared" si="381"/>
        <v/>
      </c>
      <c r="CH910" s="55" t="str">
        <f t="shared" si="397"/>
        <v/>
      </c>
      <c r="CI910" s="55" t="str">
        <f>IF($F910="x.x.x.x.x.x.x", VLOOKUP($C910, Parameter!$A$4:$L$5000, 4, FALSE), "")</f>
        <v/>
      </c>
      <c r="CJ910" s="56">
        <f t="shared" si="398"/>
        <v>0</v>
      </c>
      <c r="CM910" s="4" t="str">
        <f t="shared" si="399"/>
        <v>...-...-.....</v>
      </c>
      <c r="CN910" s="57">
        <f t="shared" si="400"/>
        <v>0</v>
      </c>
      <c r="CO910" s="58">
        <f t="shared" si="401"/>
        <v>0</v>
      </c>
      <c r="CP910" s="4" t="str">
        <f t="shared" si="402"/>
        <v/>
      </c>
      <c r="CQ910" s="4" t="b">
        <f t="shared" si="403"/>
        <v>0</v>
      </c>
      <c r="CR910" s="4" t="str">
        <f t="shared" si="404"/>
        <v/>
      </c>
      <c r="CS910" s="4" t="str">
        <f t="shared" si="405"/>
        <v/>
      </c>
      <c r="CT910" s="91" t="b">
        <f t="shared" si="382"/>
        <v>0</v>
      </c>
    </row>
    <row r="911" spans="1:98" s="4" customFormat="1" x14ac:dyDescent="0.25">
      <c r="A911" s="50" t="str">
        <f t="shared" si="383"/>
        <v>...</v>
      </c>
      <c r="B911" s="50" t="str">
        <f t="shared" si="384"/>
        <v>...</v>
      </c>
      <c r="C911" s="50" t="str">
        <f t="shared" si="385"/>
        <v>.....</v>
      </c>
      <c r="D911" s="50" t="str">
        <f>IF($C911=".....","",_xlfn.IFNA(VLOOKUP($C911, Parameter!$A$4:$L$5000, 3, FALSE), ""))</f>
        <v/>
      </c>
      <c r="E911" s="50" t="str">
        <f t="shared" si="386"/>
        <v>.....</v>
      </c>
      <c r="F911" s="50" t="str">
        <f t="shared" si="387"/>
        <v>......</v>
      </c>
      <c r="G911" s="50" t="str">
        <f t="shared" si="388"/>
        <v>...</v>
      </c>
      <c r="H911" s="40">
        <f>IF(E911=".....", 0, _xlfn.IFNA(VLOOKUP($E911, Parameter2!$A$2:$C$5000, 3, FALSE), 0))</f>
        <v>0</v>
      </c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18" t="str">
        <f>IF(C911=".....","",_xlfn.IFNA(VLOOKUP($C911, Parameter!$A$4:$B$5000, 2, FALSE), "Kode belanja salah :("))</f>
        <v/>
      </c>
      <c r="X911" s="35"/>
      <c r="Y911" s="121"/>
      <c r="Z911" s="17"/>
      <c r="AA911" s="20"/>
      <c r="AB911" s="41" t="str">
        <f>IF($C911=".....","",VLOOKUP($C911, Parameter!$A$4:$L$5000, 6, FALSE))</f>
        <v/>
      </c>
      <c r="AC911" s="41" t="str">
        <f>IF($C911=".....","",VLOOKUP($C911, Parameter!$A$4:$L$5000, 7, FALSE))</f>
        <v/>
      </c>
      <c r="AD911" s="41" t="str">
        <f>IF($C911=".....","",VLOOKUP($C911, Parameter!$A$4:$L$5000, 8, FALSE))</f>
        <v/>
      </c>
      <c r="AE911" s="41" t="str">
        <f>IF($C911=".....","",VLOOKUP($C911, Parameter!$A$4:$L$5000, 9, FALSE))</f>
        <v/>
      </c>
      <c r="AF911" s="41" t="str">
        <f>IF($C911=".....","",VLOOKUP($C911, Parameter!$A$4:$L$5000, 10, FALSE))</f>
        <v/>
      </c>
      <c r="AG911" s="41" t="str">
        <f>IF($C911=".....","",VLOOKUP($C911, Parameter!$A$4:$L$5000, 11, FALSE))</f>
        <v/>
      </c>
      <c r="AH911" s="41" t="str">
        <f>IF($C911="..0.0.0.000","",_xlfn.IFNA(VLOOKUP($C911, Parameter!$A$4:$L$5000, 12, FALSE), ""))</f>
        <v/>
      </c>
      <c r="AI911" s="39"/>
      <c r="AJ911" s="39"/>
      <c r="AK911" s="39"/>
      <c r="AL911" s="39"/>
      <c r="AM911" s="39"/>
      <c r="AN911" s="39"/>
      <c r="AO911" s="39"/>
      <c r="AP911" s="41" t="str">
        <f>IF(F911="......", "", _xlfn.IFNA(VLOOKUP(F911, Parameter2!$D$2:$E$15000, 2, FALSE), "Kode aset salah :("))</f>
        <v/>
      </c>
      <c r="AQ911" s="39"/>
      <c r="AR911" s="51"/>
      <c r="AS911" s="52"/>
      <c r="AT911" s="53">
        <f t="shared" si="389"/>
        <v>0</v>
      </c>
      <c r="AU911" s="39" t="str">
        <f t="shared" si="390"/>
        <v/>
      </c>
      <c r="AV911" s="39" t="str">
        <f t="shared" si="391"/>
        <v/>
      </c>
      <c r="AW911" s="39" t="str">
        <f t="shared" si="392"/>
        <v/>
      </c>
      <c r="AX911" s="39" t="str">
        <f t="shared" si="393"/>
        <v/>
      </c>
      <c r="AY911" s="41" t="str">
        <f>IF(G911="...", "", VLOOKUP(G911, UPB!$A$3:$B$5000, 2, FALSE))</f>
        <v/>
      </c>
      <c r="AZ911" s="84"/>
      <c r="BA911" s="76"/>
      <c r="BB911" s="65"/>
      <c r="BC911" s="65"/>
      <c r="BD911" s="54"/>
      <c r="BE911" s="65"/>
      <c r="BF911" s="65"/>
      <c r="BG911" s="65"/>
      <c r="BH911" s="65"/>
      <c r="BI911" s="65"/>
      <c r="BJ911" s="65"/>
      <c r="BK911" s="65"/>
      <c r="BL911" s="65"/>
      <c r="BM911" s="65"/>
      <c r="BN911" s="70"/>
      <c r="BO911" s="65"/>
      <c r="BP911" s="65"/>
      <c r="BQ911" s="65"/>
      <c r="BR911" s="65"/>
      <c r="BS911" s="65"/>
      <c r="BT911" s="65"/>
      <c r="BU911" s="55" t="str">
        <f>IF(AND($D911 &lt;&gt; "", $D911 &lt;&gt; $E911, $F911 &lt;&gt; "x.x.x.x.x.x.x"), VLOOKUP($E911, Parameter!$E$3:$N$5000, 9, FALSE), "")</f>
        <v/>
      </c>
      <c r="BV911" s="55" t="str">
        <f>IF(AND($D911 &lt;&gt; "", $D911 &lt;&gt; $E911, $F911 &lt;&gt; "x.x.x.x.x.x.x"), VLOOKUP($E911, Parameter!$E$3:$N$5000, 10, FALSE), "")</f>
        <v/>
      </c>
      <c r="BW911" s="55" t="str">
        <f>IF(AND($D911 &lt;&gt; "", $D911 &lt;&gt; $E911, $F911 &lt;&gt; "x.x.x.x.x.x.x"), VLOOKUP($C911, Parameter!$A$4:$L$5000, 3, FALSE), "")</f>
        <v/>
      </c>
      <c r="BX911" s="55" t="str">
        <f>IF(AND($D911 &lt;&gt; "", $D911 &lt;&gt; $E911, $F911 &lt;&gt; "x.x.x.x.x.x.x"), VLOOKUP($C911, Parameter!$A$4:$L$5000, 4, FALSE), "")</f>
        <v/>
      </c>
      <c r="BY911" s="56">
        <f t="shared" si="394"/>
        <v>0</v>
      </c>
      <c r="BZ911" s="55" t="str">
        <f t="shared" si="395"/>
        <v>Intra</v>
      </c>
      <c r="CA911" s="55" t="str">
        <f>IF($BZ911="Ekstra", Parameter3!$B$2, "")</f>
        <v/>
      </c>
      <c r="CB911" s="55" t="str">
        <f>IF($BZ911="Ekstra", Parameter3!$C$2, "")</f>
        <v/>
      </c>
      <c r="CC911" s="55" t="str">
        <f>IF($BZ911="Ekstra", VLOOKUP($E911, Parameter!$E$3:$N$5000, 9, FALSE), "")</f>
        <v/>
      </c>
      <c r="CD911" s="55" t="str">
        <f>IF($BZ911="Ekstra", VLOOKUP($E911, Parameter!$E$3:$N$5000, 10, FALSE), "")</f>
        <v/>
      </c>
      <c r="CE911" s="56">
        <f t="shared" si="396"/>
        <v>0</v>
      </c>
      <c r="CF911" s="55" t="str">
        <f t="shared" si="381"/>
        <v/>
      </c>
      <c r="CG911" s="55" t="str">
        <f t="shared" si="381"/>
        <v/>
      </c>
      <c r="CH911" s="55" t="str">
        <f t="shared" si="397"/>
        <v/>
      </c>
      <c r="CI911" s="55" t="str">
        <f>IF($F911="x.x.x.x.x.x.x", VLOOKUP($C911, Parameter!$A$4:$L$5000, 4, FALSE), "")</f>
        <v/>
      </c>
      <c r="CJ911" s="56">
        <f t="shared" si="398"/>
        <v>0</v>
      </c>
      <c r="CM911" s="4" t="str">
        <f t="shared" si="399"/>
        <v>...-...-.....</v>
      </c>
      <c r="CN911" s="57">
        <f t="shared" si="400"/>
        <v>0</v>
      </c>
      <c r="CO911" s="58">
        <f t="shared" si="401"/>
        <v>0</v>
      </c>
      <c r="CP911" s="4" t="str">
        <f t="shared" si="402"/>
        <v/>
      </c>
      <c r="CQ911" s="4" t="b">
        <f t="shared" si="403"/>
        <v>0</v>
      </c>
      <c r="CR911" s="4" t="str">
        <f t="shared" si="404"/>
        <v/>
      </c>
      <c r="CS911" s="4" t="str">
        <f t="shared" si="405"/>
        <v/>
      </c>
      <c r="CT911" s="91" t="b">
        <f t="shared" si="382"/>
        <v>0</v>
      </c>
    </row>
    <row r="912" spans="1:98" s="4" customFormat="1" x14ac:dyDescent="0.25">
      <c r="A912" s="50" t="str">
        <f t="shared" si="383"/>
        <v>...</v>
      </c>
      <c r="B912" s="50" t="str">
        <f t="shared" si="384"/>
        <v>...</v>
      </c>
      <c r="C912" s="50" t="str">
        <f t="shared" si="385"/>
        <v>.....</v>
      </c>
      <c r="D912" s="50" t="str">
        <f>IF($C912=".....","",_xlfn.IFNA(VLOOKUP($C912, Parameter!$A$4:$L$5000, 3, FALSE), ""))</f>
        <v/>
      </c>
      <c r="E912" s="50" t="str">
        <f t="shared" si="386"/>
        <v>.....</v>
      </c>
      <c r="F912" s="50" t="str">
        <f t="shared" si="387"/>
        <v>......</v>
      </c>
      <c r="G912" s="50" t="str">
        <f t="shared" si="388"/>
        <v>...</v>
      </c>
      <c r="H912" s="40">
        <f>IF(E912=".....", 0, _xlfn.IFNA(VLOOKUP($E912, Parameter2!$A$2:$C$5000, 3, FALSE), 0))</f>
        <v>0</v>
      </c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18" t="str">
        <f>IF(C912=".....","",_xlfn.IFNA(VLOOKUP($C912, Parameter!$A$4:$B$5000, 2, FALSE), "Kode belanja salah :("))</f>
        <v/>
      </c>
      <c r="X912" s="35"/>
      <c r="Y912" s="121"/>
      <c r="Z912" s="17"/>
      <c r="AA912" s="20"/>
      <c r="AB912" s="41" t="str">
        <f>IF($C912=".....","",VLOOKUP($C912, Parameter!$A$4:$L$5000, 6, FALSE))</f>
        <v/>
      </c>
      <c r="AC912" s="41" t="str">
        <f>IF($C912=".....","",VLOOKUP($C912, Parameter!$A$4:$L$5000, 7, FALSE))</f>
        <v/>
      </c>
      <c r="AD912" s="41" t="str">
        <f>IF($C912=".....","",VLOOKUP($C912, Parameter!$A$4:$L$5000, 8, FALSE))</f>
        <v/>
      </c>
      <c r="AE912" s="41" t="str">
        <f>IF($C912=".....","",VLOOKUP($C912, Parameter!$A$4:$L$5000, 9, FALSE))</f>
        <v/>
      </c>
      <c r="AF912" s="41" t="str">
        <f>IF($C912=".....","",VLOOKUP($C912, Parameter!$A$4:$L$5000, 10, FALSE))</f>
        <v/>
      </c>
      <c r="AG912" s="41" t="str">
        <f>IF($C912=".....","",VLOOKUP($C912, Parameter!$A$4:$L$5000, 11, FALSE))</f>
        <v/>
      </c>
      <c r="AH912" s="41" t="str">
        <f>IF($C912="..0.0.0.000","",_xlfn.IFNA(VLOOKUP($C912, Parameter!$A$4:$L$5000, 12, FALSE), ""))</f>
        <v/>
      </c>
      <c r="AI912" s="39"/>
      <c r="AJ912" s="39"/>
      <c r="AK912" s="39"/>
      <c r="AL912" s="39"/>
      <c r="AM912" s="39"/>
      <c r="AN912" s="39"/>
      <c r="AO912" s="39"/>
      <c r="AP912" s="41" t="str">
        <f>IF(F912="......", "", _xlfn.IFNA(VLOOKUP(F912, Parameter2!$D$2:$E$15000, 2, FALSE), "Kode aset salah :("))</f>
        <v/>
      </c>
      <c r="AQ912" s="39"/>
      <c r="AR912" s="51"/>
      <c r="AS912" s="52"/>
      <c r="AT912" s="53">
        <f t="shared" si="389"/>
        <v>0</v>
      </c>
      <c r="AU912" s="39" t="str">
        <f t="shared" si="390"/>
        <v/>
      </c>
      <c r="AV912" s="39" t="str">
        <f t="shared" si="391"/>
        <v/>
      </c>
      <c r="AW912" s="39" t="str">
        <f t="shared" si="392"/>
        <v/>
      </c>
      <c r="AX912" s="39" t="str">
        <f t="shared" si="393"/>
        <v/>
      </c>
      <c r="AY912" s="41" t="str">
        <f>IF(G912="...", "", VLOOKUP(G912, UPB!$A$3:$B$5000, 2, FALSE))</f>
        <v/>
      </c>
      <c r="AZ912" s="84"/>
      <c r="BA912" s="76"/>
      <c r="BB912" s="65"/>
      <c r="BC912" s="65"/>
      <c r="BD912" s="54"/>
      <c r="BE912" s="65"/>
      <c r="BF912" s="65"/>
      <c r="BG912" s="65"/>
      <c r="BH912" s="65"/>
      <c r="BI912" s="65"/>
      <c r="BJ912" s="65"/>
      <c r="BK912" s="65"/>
      <c r="BL912" s="65"/>
      <c r="BM912" s="65"/>
      <c r="BN912" s="70"/>
      <c r="BO912" s="65"/>
      <c r="BP912" s="65"/>
      <c r="BQ912" s="65"/>
      <c r="BR912" s="65"/>
      <c r="BS912" s="65"/>
      <c r="BT912" s="65"/>
      <c r="BU912" s="55" t="str">
        <f>IF(AND($D912 &lt;&gt; "", $D912 &lt;&gt; $E912, $F912 &lt;&gt; "x.x.x.x.x.x.x"), VLOOKUP($E912, Parameter!$E$3:$N$5000, 9, FALSE), "")</f>
        <v/>
      </c>
      <c r="BV912" s="55" t="str">
        <f>IF(AND($D912 &lt;&gt; "", $D912 &lt;&gt; $E912, $F912 &lt;&gt; "x.x.x.x.x.x.x"), VLOOKUP($E912, Parameter!$E$3:$N$5000, 10, FALSE), "")</f>
        <v/>
      </c>
      <c r="BW912" s="55" t="str">
        <f>IF(AND($D912 &lt;&gt; "", $D912 &lt;&gt; $E912, $F912 &lt;&gt; "x.x.x.x.x.x.x"), VLOOKUP($C912, Parameter!$A$4:$L$5000, 3, FALSE), "")</f>
        <v/>
      </c>
      <c r="BX912" s="55" t="str">
        <f>IF(AND($D912 &lt;&gt; "", $D912 &lt;&gt; $E912, $F912 &lt;&gt; "x.x.x.x.x.x.x"), VLOOKUP($C912, Parameter!$A$4:$L$5000, 4, FALSE), "")</f>
        <v/>
      </c>
      <c r="BY912" s="56">
        <f t="shared" si="394"/>
        <v>0</v>
      </c>
      <c r="BZ912" s="55" t="str">
        <f t="shared" si="395"/>
        <v>Intra</v>
      </c>
      <c r="CA912" s="55" t="str">
        <f>IF($BZ912="Ekstra", Parameter3!$B$2, "")</f>
        <v/>
      </c>
      <c r="CB912" s="55" t="str">
        <f>IF($BZ912="Ekstra", Parameter3!$C$2, "")</f>
        <v/>
      </c>
      <c r="CC912" s="55" t="str">
        <f>IF($BZ912="Ekstra", VLOOKUP($E912, Parameter!$E$3:$N$5000, 9, FALSE), "")</f>
        <v/>
      </c>
      <c r="CD912" s="55" t="str">
        <f>IF($BZ912="Ekstra", VLOOKUP($E912, Parameter!$E$3:$N$5000, 10, FALSE), "")</f>
        <v/>
      </c>
      <c r="CE912" s="56">
        <f t="shared" si="396"/>
        <v>0</v>
      </c>
      <c r="CF912" s="55" t="str">
        <f t="shared" ref="CF912:CG931" si="406">IF($F912="x.x.x.x.x.x.x", "x.x.x.x.x.x", "")</f>
        <v/>
      </c>
      <c r="CG912" s="55" t="str">
        <f t="shared" si="406"/>
        <v/>
      </c>
      <c r="CH912" s="55" t="str">
        <f t="shared" si="397"/>
        <v/>
      </c>
      <c r="CI912" s="55" t="str">
        <f>IF($F912="x.x.x.x.x.x.x", VLOOKUP($C912, Parameter!$A$4:$L$5000, 4, FALSE), "")</f>
        <v/>
      </c>
      <c r="CJ912" s="56">
        <f t="shared" si="398"/>
        <v>0</v>
      </c>
      <c r="CM912" s="4" t="str">
        <f t="shared" si="399"/>
        <v>...-...-.....</v>
      </c>
      <c r="CN912" s="57">
        <f t="shared" si="400"/>
        <v>0</v>
      </c>
      <c r="CO912" s="58">
        <f t="shared" si="401"/>
        <v>0</v>
      </c>
      <c r="CP912" s="4" t="str">
        <f t="shared" si="402"/>
        <v/>
      </c>
      <c r="CQ912" s="4" t="b">
        <f t="shared" si="403"/>
        <v>0</v>
      </c>
      <c r="CR912" s="4" t="str">
        <f t="shared" si="404"/>
        <v/>
      </c>
      <c r="CS912" s="4" t="str">
        <f t="shared" si="405"/>
        <v/>
      </c>
      <c r="CT912" s="91" t="b">
        <f t="shared" si="382"/>
        <v>0</v>
      </c>
    </row>
    <row r="913" spans="1:98" s="4" customFormat="1" x14ac:dyDescent="0.25">
      <c r="A913" s="50" t="str">
        <f t="shared" si="383"/>
        <v>...</v>
      </c>
      <c r="B913" s="50" t="str">
        <f t="shared" si="384"/>
        <v>...</v>
      </c>
      <c r="C913" s="50" t="str">
        <f t="shared" si="385"/>
        <v>.....</v>
      </c>
      <c r="D913" s="50" t="str">
        <f>IF($C913=".....","",_xlfn.IFNA(VLOOKUP($C913, Parameter!$A$4:$L$5000, 3, FALSE), ""))</f>
        <v/>
      </c>
      <c r="E913" s="50" t="str">
        <f t="shared" si="386"/>
        <v>.....</v>
      </c>
      <c r="F913" s="50" t="str">
        <f t="shared" si="387"/>
        <v>......</v>
      </c>
      <c r="G913" s="50" t="str">
        <f t="shared" si="388"/>
        <v>...</v>
      </c>
      <c r="H913" s="40">
        <f>IF(E913=".....", 0, _xlfn.IFNA(VLOOKUP($E913, Parameter2!$A$2:$C$5000, 3, FALSE), 0))</f>
        <v>0</v>
      </c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18" t="str">
        <f>IF(C913=".....","",_xlfn.IFNA(VLOOKUP($C913, Parameter!$A$4:$B$5000, 2, FALSE), "Kode belanja salah :("))</f>
        <v/>
      </c>
      <c r="X913" s="35"/>
      <c r="Y913" s="121"/>
      <c r="Z913" s="17"/>
      <c r="AA913" s="20"/>
      <c r="AB913" s="41" t="str">
        <f>IF($C913=".....","",VLOOKUP($C913, Parameter!$A$4:$L$5000, 6, FALSE))</f>
        <v/>
      </c>
      <c r="AC913" s="41" t="str">
        <f>IF($C913=".....","",VLOOKUP($C913, Parameter!$A$4:$L$5000, 7, FALSE))</f>
        <v/>
      </c>
      <c r="AD913" s="41" t="str">
        <f>IF($C913=".....","",VLOOKUP($C913, Parameter!$A$4:$L$5000, 8, FALSE))</f>
        <v/>
      </c>
      <c r="AE913" s="41" t="str">
        <f>IF($C913=".....","",VLOOKUP($C913, Parameter!$A$4:$L$5000, 9, FALSE))</f>
        <v/>
      </c>
      <c r="AF913" s="41" t="str">
        <f>IF($C913=".....","",VLOOKUP($C913, Parameter!$A$4:$L$5000, 10, FALSE))</f>
        <v/>
      </c>
      <c r="AG913" s="41" t="str">
        <f>IF($C913=".....","",VLOOKUP($C913, Parameter!$A$4:$L$5000, 11, FALSE))</f>
        <v/>
      </c>
      <c r="AH913" s="41" t="str">
        <f>IF($C913="..0.0.0.000","",_xlfn.IFNA(VLOOKUP($C913, Parameter!$A$4:$L$5000, 12, FALSE), ""))</f>
        <v/>
      </c>
      <c r="AI913" s="39"/>
      <c r="AJ913" s="39"/>
      <c r="AK913" s="39"/>
      <c r="AL913" s="39"/>
      <c r="AM913" s="39"/>
      <c r="AN913" s="39"/>
      <c r="AO913" s="39"/>
      <c r="AP913" s="41" t="str">
        <f>IF(F913="......", "", _xlfn.IFNA(VLOOKUP(F913, Parameter2!$D$2:$E$15000, 2, FALSE), "Kode aset salah :("))</f>
        <v/>
      </c>
      <c r="AQ913" s="39"/>
      <c r="AR913" s="51"/>
      <c r="AS913" s="52"/>
      <c r="AT913" s="53">
        <f t="shared" si="389"/>
        <v>0</v>
      </c>
      <c r="AU913" s="39" t="str">
        <f t="shared" si="390"/>
        <v/>
      </c>
      <c r="AV913" s="39" t="str">
        <f t="shared" si="391"/>
        <v/>
      </c>
      <c r="AW913" s="39" t="str">
        <f t="shared" si="392"/>
        <v/>
      </c>
      <c r="AX913" s="39" t="str">
        <f t="shared" si="393"/>
        <v/>
      </c>
      <c r="AY913" s="41" t="str">
        <f>IF(G913="...", "", VLOOKUP(G913, UPB!$A$3:$B$5000, 2, FALSE))</f>
        <v/>
      </c>
      <c r="AZ913" s="84"/>
      <c r="BA913" s="76"/>
      <c r="BB913" s="65"/>
      <c r="BC913" s="65"/>
      <c r="BD913" s="54"/>
      <c r="BE913" s="65"/>
      <c r="BF913" s="65"/>
      <c r="BG913" s="65"/>
      <c r="BH913" s="65"/>
      <c r="BI913" s="65"/>
      <c r="BJ913" s="65"/>
      <c r="BK913" s="65"/>
      <c r="BL913" s="65"/>
      <c r="BM913" s="65"/>
      <c r="BN913" s="70"/>
      <c r="BO913" s="65"/>
      <c r="BP913" s="65"/>
      <c r="BQ913" s="65"/>
      <c r="BR913" s="65"/>
      <c r="BS913" s="65"/>
      <c r="BT913" s="65"/>
      <c r="BU913" s="55" t="str">
        <f>IF(AND($D913 &lt;&gt; "", $D913 &lt;&gt; $E913, $F913 &lt;&gt; "x.x.x.x.x.x.x"), VLOOKUP($E913, Parameter!$E$3:$N$5000, 9, FALSE), "")</f>
        <v/>
      </c>
      <c r="BV913" s="55" t="str">
        <f>IF(AND($D913 &lt;&gt; "", $D913 &lt;&gt; $E913, $F913 &lt;&gt; "x.x.x.x.x.x.x"), VLOOKUP($E913, Parameter!$E$3:$N$5000, 10, FALSE), "")</f>
        <v/>
      </c>
      <c r="BW913" s="55" t="str">
        <f>IF(AND($D913 &lt;&gt; "", $D913 &lt;&gt; $E913, $F913 &lt;&gt; "x.x.x.x.x.x.x"), VLOOKUP($C913, Parameter!$A$4:$L$5000, 3, FALSE), "")</f>
        <v/>
      </c>
      <c r="BX913" s="55" t="str">
        <f>IF(AND($D913 &lt;&gt; "", $D913 &lt;&gt; $E913, $F913 &lt;&gt; "x.x.x.x.x.x.x"), VLOOKUP($C913, Parameter!$A$4:$L$5000, 4, FALSE), "")</f>
        <v/>
      </c>
      <c r="BY913" s="56">
        <f t="shared" si="394"/>
        <v>0</v>
      </c>
      <c r="BZ913" s="55" t="str">
        <f t="shared" si="395"/>
        <v>Intra</v>
      </c>
      <c r="CA913" s="55" t="str">
        <f>IF($BZ913="Ekstra", Parameter3!$B$2, "")</f>
        <v/>
      </c>
      <c r="CB913" s="55" t="str">
        <f>IF($BZ913="Ekstra", Parameter3!$C$2, "")</f>
        <v/>
      </c>
      <c r="CC913" s="55" t="str">
        <f>IF($BZ913="Ekstra", VLOOKUP($E913, Parameter!$E$3:$N$5000, 9, FALSE), "")</f>
        <v/>
      </c>
      <c r="CD913" s="55" t="str">
        <f>IF($BZ913="Ekstra", VLOOKUP($E913, Parameter!$E$3:$N$5000, 10, FALSE), "")</f>
        <v/>
      </c>
      <c r="CE913" s="56">
        <f t="shared" si="396"/>
        <v>0</v>
      </c>
      <c r="CF913" s="55" t="str">
        <f t="shared" si="406"/>
        <v/>
      </c>
      <c r="CG913" s="55" t="str">
        <f t="shared" si="406"/>
        <v/>
      </c>
      <c r="CH913" s="55" t="str">
        <f t="shared" si="397"/>
        <v/>
      </c>
      <c r="CI913" s="55" t="str">
        <f>IF($F913="x.x.x.x.x.x.x", VLOOKUP($C913, Parameter!$A$4:$L$5000, 4, FALSE), "")</f>
        <v/>
      </c>
      <c r="CJ913" s="56">
        <f t="shared" si="398"/>
        <v>0</v>
      </c>
      <c r="CM913" s="4" t="str">
        <f t="shared" si="399"/>
        <v>...-...-.....</v>
      </c>
      <c r="CN913" s="57">
        <f t="shared" si="400"/>
        <v>0</v>
      </c>
      <c r="CO913" s="58">
        <f t="shared" si="401"/>
        <v>0</v>
      </c>
      <c r="CP913" s="4" t="str">
        <f t="shared" si="402"/>
        <v/>
      </c>
      <c r="CQ913" s="4" t="b">
        <f t="shared" si="403"/>
        <v>0</v>
      </c>
      <c r="CR913" s="4" t="str">
        <f t="shared" si="404"/>
        <v/>
      </c>
      <c r="CS913" s="4" t="str">
        <f t="shared" si="405"/>
        <v/>
      </c>
      <c r="CT913" s="91" t="b">
        <f t="shared" si="382"/>
        <v>0</v>
      </c>
    </row>
    <row r="914" spans="1:98" s="4" customFormat="1" x14ac:dyDescent="0.25">
      <c r="A914" s="50" t="str">
        <f t="shared" si="383"/>
        <v>...</v>
      </c>
      <c r="B914" s="50" t="str">
        <f t="shared" si="384"/>
        <v>...</v>
      </c>
      <c r="C914" s="50" t="str">
        <f t="shared" si="385"/>
        <v>.....</v>
      </c>
      <c r="D914" s="50" t="str">
        <f>IF($C914=".....","",_xlfn.IFNA(VLOOKUP($C914, Parameter!$A$4:$L$5000, 3, FALSE), ""))</f>
        <v/>
      </c>
      <c r="E914" s="50" t="str">
        <f t="shared" si="386"/>
        <v>.....</v>
      </c>
      <c r="F914" s="50" t="str">
        <f t="shared" si="387"/>
        <v>......</v>
      </c>
      <c r="G914" s="50" t="str">
        <f t="shared" si="388"/>
        <v>...</v>
      </c>
      <c r="H914" s="40">
        <f>IF(E914=".....", 0, _xlfn.IFNA(VLOOKUP($E914, Parameter2!$A$2:$C$5000, 3, FALSE), 0))</f>
        <v>0</v>
      </c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18" t="str">
        <f>IF(C914=".....","",_xlfn.IFNA(VLOOKUP($C914, Parameter!$A$4:$B$5000, 2, FALSE), "Kode belanja salah :("))</f>
        <v/>
      </c>
      <c r="X914" s="35"/>
      <c r="Y914" s="121"/>
      <c r="Z914" s="17"/>
      <c r="AA914" s="20"/>
      <c r="AB914" s="41" t="str">
        <f>IF($C914=".....","",VLOOKUP($C914, Parameter!$A$4:$L$5000, 6, FALSE))</f>
        <v/>
      </c>
      <c r="AC914" s="41" t="str">
        <f>IF($C914=".....","",VLOOKUP($C914, Parameter!$A$4:$L$5000, 7, FALSE))</f>
        <v/>
      </c>
      <c r="AD914" s="41" t="str">
        <f>IF($C914=".....","",VLOOKUP($C914, Parameter!$A$4:$L$5000, 8, FALSE))</f>
        <v/>
      </c>
      <c r="AE914" s="41" t="str">
        <f>IF($C914=".....","",VLOOKUP($C914, Parameter!$A$4:$L$5000, 9, FALSE))</f>
        <v/>
      </c>
      <c r="AF914" s="41" t="str">
        <f>IF($C914=".....","",VLOOKUP($C914, Parameter!$A$4:$L$5000, 10, FALSE))</f>
        <v/>
      </c>
      <c r="AG914" s="41" t="str">
        <f>IF($C914=".....","",VLOOKUP($C914, Parameter!$A$4:$L$5000, 11, FALSE))</f>
        <v/>
      </c>
      <c r="AH914" s="41" t="str">
        <f>IF($C914="..0.0.0.000","",_xlfn.IFNA(VLOOKUP($C914, Parameter!$A$4:$L$5000, 12, FALSE), ""))</f>
        <v/>
      </c>
      <c r="AI914" s="39"/>
      <c r="AJ914" s="39"/>
      <c r="AK914" s="39"/>
      <c r="AL914" s="39"/>
      <c r="AM914" s="39"/>
      <c r="AN914" s="39"/>
      <c r="AO914" s="39"/>
      <c r="AP914" s="41" t="str">
        <f>IF(F914="......", "", _xlfn.IFNA(VLOOKUP(F914, Parameter2!$D$2:$E$15000, 2, FALSE), "Kode aset salah :("))</f>
        <v/>
      </c>
      <c r="AQ914" s="39"/>
      <c r="AR914" s="51"/>
      <c r="AS914" s="52"/>
      <c r="AT914" s="53">
        <f t="shared" si="389"/>
        <v>0</v>
      </c>
      <c r="AU914" s="39" t="str">
        <f t="shared" si="390"/>
        <v/>
      </c>
      <c r="AV914" s="39" t="str">
        <f t="shared" si="391"/>
        <v/>
      </c>
      <c r="AW914" s="39" t="str">
        <f t="shared" si="392"/>
        <v/>
      </c>
      <c r="AX914" s="39" t="str">
        <f t="shared" si="393"/>
        <v/>
      </c>
      <c r="AY914" s="41" t="str">
        <f>IF(G914="...", "", VLOOKUP(G914, UPB!$A$3:$B$5000, 2, FALSE))</f>
        <v/>
      </c>
      <c r="AZ914" s="84"/>
      <c r="BA914" s="76"/>
      <c r="BB914" s="65"/>
      <c r="BC914" s="65"/>
      <c r="BD914" s="54"/>
      <c r="BE914" s="65"/>
      <c r="BF914" s="65"/>
      <c r="BG914" s="65"/>
      <c r="BH914" s="65"/>
      <c r="BI914" s="65"/>
      <c r="BJ914" s="65"/>
      <c r="BK914" s="65"/>
      <c r="BL914" s="65"/>
      <c r="BM914" s="65"/>
      <c r="BN914" s="70"/>
      <c r="BO914" s="65"/>
      <c r="BP914" s="65"/>
      <c r="BQ914" s="65"/>
      <c r="BR914" s="65"/>
      <c r="BS914" s="65"/>
      <c r="BT914" s="65"/>
      <c r="BU914" s="55" t="str">
        <f>IF(AND($D914 &lt;&gt; "", $D914 &lt;&gt; $E914, $F914 &lt;&gt; "x.x.x.x.x.x.x"), VLOOKUP($E914, Parameter!$E$3:$N$5000, 9, FALSE), "")</f>
        <v/>
      </c>
      <c r="BV914" s="55" t="str">
        <f>IF(AND($D914 &lt;&gt; "", $D914 &lt;&gt; $E914, $F914 &lt;&gt; "x.x.x.x.x.x.x"), VLOOKUP($E914, Parameter!$E$3:$N$5000, 10, FALSE), "")</f>
        <v/>
      </c>
      <c r="BW914" s="55" t="str">
        <f>IF(AND($D914 &lt;&gt; "", $D914 &lt;&gt; $E914, $F914 &lt;&gt; "x.x.x.x.x.x.x"), VLOOKUP($C914, Parameter!$A$4:$L$5000, 3, FALSE), "")</f>
        <v/>
      </c>
      <c r="BX914" s="55" t="str">
        <f>IF(AND($D914 &lt;&gt; "", $D914 &lt;&gt; $E914, $F914 &lt;&gt; "x.x.x.x.x.x.x"), VLOOKUP($C914, Parameter!$A$4:$L$5000, 4, FALSE), "")</f>
        <v/>
      </c>
      <c r="BY914" s="56">
        <f t="shared" si="394"/>
        <v>0</v>
      </c>
      <c r="BZ914" s="55" t="str">
        <f t="shared" si="395"/>
        <v>Intra</v>
      </c>
      <c r="CA914" s="55" t="str">
        <f>IF($BZ914="Ekstra", Parameter3!$B$2, "")</f>
        <v/>
      </c>
      <c r="CB914" s="55" t="str">
        <f>IF($BZ914="Ekstra", Parameter3!$C$2, "")</f>
        <v/>
      </c>
      <c r="CC914" s="55" t="str">
        <f>IF($BZ914="Ekstra", VLOOKUP($E914, Parameter!$E$3:$N$5000, 9, FALSE), "")</f>
        <v/>
      </c>
      <c r="CD914" s="55" t="str">
        <f>IF($BZ914="Ekstra", VLOOKUP($E914, Parameter!$E$3:$N$5000, 10, FALSE), "")</f>
        <v/>
      </c>
      <c r="CE914" s="56">
        <f t="shared" si="396"/>
        <v>0</v>
      </c>
      <c r="CF914" s="55" t="str">
        <f t="shared" si="406"/>
        <v/>
      </c>
      <c r="CG914" s="55" t="str">
        <f t="shared" si="406"/>
        <v/>
      </c>
      <c r="CH914" s="55" t="str">
        <f t="shared" si="397"/>
        <v/>
      </c>
      <c r="CI914" s="55" t="str">
        <f>IF($F914="x.x.x.x.x.x.x", VLOOKUP($C914, Parameter!$A$4:$L$5000, 4, FALSE), "")</f>
        <v/>
      </c>
      <c r="CJ914" s="56">
        <f t="shared" si="398"/>
        <v>0</v>
      </c>
      <c r="CM914" s="4" t="str">
        <f t="shared" si="399"/>
        <v>...-...-.....</v>
      </c>
      <c r="CN914" s="57">
        <f t="shared" si="400"/>
        <v>0</v>
      </c>
      <c r="CO914" s="58">
        <f t="shared" si="401"/>
        <v>0</v>
      </c>
      <c r="CP914" s="4" t="str">
        <f t="shared" si="402"/>
        <v/>
      </c>
      <c r="CQ914" s="4" t="b">
        <f t="shared" si="403"/>
        <v>0</v>
      </c>
      <c r="CR914" s="4" t="str">
        <f t="shared" si="404"/>
        <v/>
      </c>
      <c r="CS914" s="4" t="str">
        <f t="shared" si="405"/>
        <v/>
      </c>
      <c r="CT914" s="91" t="b">
        <f t="shared" si="382"/>
        <v>0</v>
      </c>
    </row>
    <row r="915" spans="1:98" s="4" customFormat="1" x14ac:dyDescent="0.25">
      <c r="A915" s="50" t="str">
        <f t="shared" si="383"/>
        <v>...</v>
      </c>
      <c r="B915" s="50" t="str">
        <f t="shared" si="384"/>
        <v>...</v>
      </c>
      <c r="C915" s="50" t="str">
        <f t="shared" si="385"/>
        <v>.....</v>
      </c>
      <c r="D915" s="50" t="str">
        <f>IF($C915=".....","",_xlfn.IFNA(VLOOKUP($C915, Parameter!$A$4:$L$5000, 3, FALSE), ""))</f>
        <v/>
      </c>
      <c r="E915" s="50" t="str">
        <f t="shared" si="386"/>
        <v>.....</v>
      </c>
      <c r="F915" s="50" t="str">
        <f t="shared" si="387"/>
        <v>......</v>
      </c>
      <c r="G915" s="50" t="str">
        <f t="shared" si="388"/>
        <v>...</v>
      </c>
      <c r="H915" s="40">
        <f>IF(E915=".....", 0, _xlfn.IFNA(VLOOKUP($E915, Parameter2!$A$2:$C$5000, 3, FALSE), 0))</f>
        <v>0</v>
      </c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18" t="str">
        <f>IF(C915=".....","",_xlfn.IFNA(VLOOKUP($C915, Parameter!$A$4:$B$5000, 2, FALSE), "Kode belanja salah :("))</f>
        <v/>
      </c>
      <c r="X915" s="35"/>
      <c r="Y915" s="121"/>
      <c r="Z915" s="17"/>
      <c r="AA915" s="20"/>
      <c r="AB915" s="41" t="str">
        <f>IF($C915=".....","",VLOOKUP($C915, Parameter!$A$4:$L$5000, 6, FALSE))</f>
        <v/>
      </c>
      <c r="AC915" s="41" t="str">
        <f>IF($C915=".....","",VLOOKUP($C915, Parameter!$A$4:$L$5000, 7, FALSE))</f>
        <v/>
      </c>
      <c r="AD915" s="41" t="str">
        <f>IF($C915=".....","",VLOOKUP($C915, Parameter!$A$4:$L$5000, 8, FALSE))</f>
        <v/>
      </c>
      <c r="AE915" s="41" t="str">
        <f>IF($C915=".....","",VLOOKUP($C915, Parameter!$A$4:$L$5000, 9, FALSE))</f>
        <v/>
      </c>
      <c r="AF915" s="41" t="str">
        <f>IF($C915=".....","",VLOOKUP($C915, Parameter!$A$4:$L$5000, 10, FALSE))</f>
        <v/>
      </c>
      <c r="AG915" s="41" t="str">
        <f>IF($C915=".....","",VLOOKUP($C915, Parameter!$A$4:$L$5000, 11, FALSE))</f>
        <v/>
      </c>
      <c r="AH915" s="41" t="str">
        <f>IF($C915="..0.0.0.000","",_xlfn.IFNA(VLOOKUP($C915, Parameter!$A$4:$L$5000, 12, FALSE), ""))</f>
        <v/>
      </c>
      <c r="AI915" s="39"/>
      <c r="AJ915" s="39"/>
      <c r="AK915" s="39"/>
      <c r="AL915" s="39"/>
      <c r="AM915" s="39"/>
      <c r="AN915" s="39"/>
      <c r="AO915" s="39"/>
      <c r="AP915" s="41" t="str">
        <f>IF(F915="......", "", _xlfn.IFNA(VLOOKUP(F915, Parameter2!$D$2:$E$15000, 2, FALSE), "Kode aset salah :("))</f>
        <v/>
      </c>
      <c r="AQ915" s="39"/>
      <c r="AR915" s="51"/>
      <c r="AS915" s="52"/>
      <c r="AT915" s="53">
        <f t="shared" si="389"/>
        <v>0</v>
      </c>
      <c r="AU915" s="39" t="str">
        <f t="shared" si="390"/>
        <v/>
      </c>
      <c r="AV915" s="39" t="str">
        <f t="shared" si="391"/>
        <v/>
      </c>
      <c r="AW915" s="39" t="str">
        <f t="shared" si="392"/>
        <v/>
      </c>
      <c r="AX915" s="39" t="str">
        <f t="shared" si="393"/>
        <v/>
      </c>
      <c r="AY915" s="41" t="str">
        <f>IF(G915="...", "", VLOOKUP(G915, UPB!$A$3:$B$5000, 2, FALSE))</f>
        <v/>
      </c>
      <c r="AZ915" s="84"/>
      <c r="BA915" s="76"/>
      <c r="BB915" s="65"/>
      <c r="BC915" s="65"/>
      <c r="BD915" s="54"/>
      <c r="BE915" s="65"/>
      <c r="BF915" s="65"/>
      <c r="BG915" s="65"/>
      <c r="BH915" s="65"/>
      <c r="BI915" s="65"/>
      <c r="BJ915" s="65"/>
      <c r="BK915" s="65"/>
      <c r="BL915" s="65"/>
      <c r="BM915" s="65"/>
      <c r="BN915" s="70"/>
      <c r="BO915" s="65"/>
      <c r="BP915" s="65"/>
      <c r="BQ915" s="65"/>
      <c r="BR915" s="65"/>
      <c r="BS915" s="65"/>
      <c r="BT915" s="65"/>
      <c r="BU915" s="55" t="str">
        <f>IF(AND($D915 &lt;&gt; "", $D915 &lt;&gt; $E915, $F915 &lt;&gt; "x.x.x.x.x.x.x"), VLOOKUP($E915, Parameter!$E$3:$N$5000, 9, FALSE), "")</f>
        <v/>
      </c>
      <c r="BV915" s="55" t="str">
        <f>IF(AND($D915 &lt;&gt; "", $D915 &lt;&gt; $E915, $F915 &lt;&gt; "x.x.x.x.x.x.x"), VLOOKUP($E915, Parameter!$E$3:$N$5000, 10, FALSE), "")</f>
        <v/>
      </c>
      <c r="BW915" s="55" t="str">
        <f>IF(AND($D915 &lt;&gt; "", $D915 &lt;&gt; $E915, $F915 &lt;&gt; "x.x.x.x.x.x.x"), VLOOKUP($C915, Parameter!$A$4:$L$5000, 3, FALSE), "")</f>
        <v/>
      </c>
      <c r="BX915" s="55" t="str">
        <f>IF(AND($D915 &lt;&gt; "", $D915 &lt;&gt; $E915, $F915 &lt;&gt; "x.x.x.x.x.x.x"), VLOOKUP($C915, Parameter!$A$4:$L$5000, 4, FALSE), "")</f>
        <v/>
      </c>
      <c r="BY915" s="56">
        <f t="shared" si="394"/>
        <v>0</v>
      </c>
      <c r="BZ915" s="55" t="str">
        <f t="shared" si="395"/>
        <v>Intra</v>
      </c>
      <c r="CA915" s="55" t="str">
        <f>IF($BZ915="Ekstra", Parameter3!$B$2, "")</f>
        <v/>
      </c>
      <c r="CB915" s="55" t="str">
        <f>IF($BZ915="Ekstra", Parameter3!$C$2, "")</f>
        <v/>
      </c>
      <c r="CC915" s="55" t="str">
        <f>IF($BZ915="Ekstra", VLOOKUP($E915, Parameter!$E$3:$N$5000, 9, FALSE), "")</f>
        <v/>
      </c>
      <c r="CD915" s="55" t="str">
        <f>IF($BZ915="Ekstra", VLOOKUP($E915, Parameter!$E$3:$N$5000, 10, FALSE), "")</f>
        <v/>
      </c>
      <c r="CE915" s="56">
        <f t="shared" si="396"/>
        <v>0</v>
      </c>
      <c r="CF915" s="55" t="str">
        <f t="shared" si="406"/>
        <v/>
      </c>
      <c r="CG915" s="55" t="str">
        <f t="shared" si="406"/>
        <v/>
      </c>
      <c r="CH915" s="55" t="str">
        <f t="shared" si="397"/>
        <v/>
      </c>
      <c r="CI915" s="55" t="str">
        <f>IF($F915="x.x.x.x.x.x.x", VLOOKUP($C915, Parameter!$A$4:$L$5000, 4, FALSE), "")</f>
        <v/>
      </c>
      <c r="CJ915" s="56">
        <f t="shared" si="398"/>
        <v>0</v>
      </c>
      <c r="CM915" s="4" t="str">
        <f t="shared" si="399"/>
        <v>...-...-.....</v>
      </c>
      <c r="CN915" s="57">
        <f t="shared" si="400"/>
        <v>0</v>
      </c>
      <c r="CO915" s="58">
        <f t="shared" si="401"/>
        <v>0</v>
      </c>
      <c r="CP915" s="4" t="str">
        <f t="shared" si="402"/>
        <v/>
      </c>
      <c r="CQ915" s="4" t="b">
        <f t="shared" si="403"/>
        <v>0</v>
      </c>
      <c r="CR915" s="4" t="str">
        <f t="shared" si="404"/>
        <v/>
      </c>
      <c r="CS915" s="4" t="str">
        <f t="shared" si="405"/>
        <v/>
      </c>
      <c r="CT915" s="91" t="b">
        <f t="shared" si="382"/>
        <v>0</v>
      </c>
    </row>
    <row r="916" spans="1:98" s="4" customFormat="1" x14ac:dyDescent="0.25">
      <c r="A916" s="50" t="str">
        <f t="shared" si="383"/>
        <v>...</v>
      </c>
      <c r="B916" s="50" t="str">
        <f t="shared" si="384"/>
        <v>...</v>
      </c>
      <c r="C916" s="50" t="str">
        <f t="shared" si="385"/>
        <v>.....</v>
      </c>
      <c r="D916" s="50" t="str">
        <f>IF($C916=".....","",_xlfn.IFNA(VLOOKUP($C916, Parameter!$A$4:$L$5000, 3, FALSE), ""))</f>
        <v/>
      </c>
      <c r="E916" s="50" t="str">
        <f t="shared" si="386"/>
        <v>.....</v>
      </c>
      <c r="F916" s="50" t="str">
        <f t="shared" si="387"/>
        <v>......</v>
      </c>
      <c r="G916" s="50" t="str">
        <f t="shared" si="388"/>
        <v>...</v>
      </c>
      <c r="H916" s="40">
        <f>IF(E916=".....", 0, _xlfn.IFNA(VLOOKUP($E916, Parameter2!$A$2:$C$5000, 3, FALSE), 0))</f>
        <v>0</v>
      </c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18" t="str">
        <f>IF(C916=".....","",_xlfn.IFNA(VLOOKUP($C916, Parameter!$A$4:$B$5000, 2, FALSE), "Kode belanja salah :("))</f>
        <v/>
      </c>
      <c r="X916" s="35"/>
      <c r="Y916" s="121"/>
      <c r="Z916" s="17"/>
      <c r="AA916" s="20"/>
      <c r="AB916" s="41" t="str">
        <f>IF($C916=".....","",VLOOKUP($C916, Parameter!$A$4:$L$5000, 6, FALSE))</f>
        <v/>
      </c>
      <c r="AC916" s="41" t="str">
        <f>IF($C916=".....","",VLOOKUP($C916, Parameter!$A$4:$L$5000, 7, FALSE))</f>
        <v/>
      </c>
      <c r="AD916" s="41" t="str">
        <f>IF($C916=".....","",VLOOKUP($C916, Parameter!$A$4:$L$5000, 8, FALSE))</f>
        <v/>
      </c>
      <c r="AE916" s="41" t="str">
        <f>IF($C916=".....","",VLOOKUP($C916, Parameter!$A$4:$L$5000, 9, FALSE))</f>
        <v/>
      </c>
      <c r="AF916" s="41" t="str">
        <f>IF($C916=".....","",VLOOKUP($C916, Parameter!$A$4:$L$5000, 10, FALSE))</f>
        <v/>
      </c>
      <c r="AG916" s="41" t="str">
        <f>IF($C916=".....","",VLOOKUP($C916, Parameter!$A$4:$L$5000, 11, FALSE))</f>
        <v/>
      </c>
      <c r="AH916" s="41" t="str">
        <f>IF($C916="..0.0.0.000","",_xlfn.IFNA(VLOOKUP($C916, Parameter!$A$4:$L$5000, 12, FALSE), ""))</f>
        <v/>
      </c>
      <c r="AI916" s="39"/>
      <c r="AJ916" s="39"/>
      <c r="AK916" s="39"/>
      <c r="AL916" s="39"/>
      <c r="AM916" s="39"/>
      <c r="AN916" s="39"/>
      <c r="AO916" s="39"/>
      <c r="AP916" s="41" t="str">
        <f>IF(F916="......", "", _xlfn.IFNA(VLOOKUP(F916, Parameter2!$D$2:$E$15000, 2, FALSE), "Kode aset salah :("))</f>
        <v/>
      </c>
      <c r="AQ916" s="39"/>
      <c r="AR916" s="51"/>
      <c r="AS916" s="52"/>
      <c r="AT916" s="53">
        <f t="shared" si="389"/>
        <v>0</v>
      </c>
      <c r="AU916" s="39" t="str">
        <f t="shared" si="390"/>
        <v/>
      </c>
      <c r="AV916" s="39" t="str">
        <f t="shared" si="391"/>
        <v/>
      </c>
      <c r="AW916" s="39" t="str">
        <f t="shared" si="392"/>
        <v/>
      </c>
      <c r="AX916" s="39" t="str">
        <f t="shared" si="393"/>
        <v/>
      </c>
      <c r="AY916" s="41" t="str">
        <f>IF(G916="...", "", VLOOKUP(G916, UPB!$A$3:$B$5000, 2, FALSE))</f>
        <v/>
      </c>
      <c r="AZ916" s="84"/>
      <c r="BA916" s="76"/>
      <c r="BB916" s="65"/>
      <c r="BC916" s="65"/>
      <c r="BD916" s="54"/>
      <c r="BE916" s="65"/>
      <c r="BF916" s="65"/>
      <c r="BG916" s="65"/>
      <c r="BH916" s="65"/>
      <c r="BI916" s="65"/>
      <c r="BJ916" s="65"/>
      <c r="BK916" s="65"/>
      <c r="BL916" s="65"/>
      <c r="BM916" s="65"/>
      <c r="BN916" s="70"/>
      <c r="BO916" s="65"/>
      <c r="BP916" s="65"/>
      <c r="BQ916" s="65"/>
      <c r="BR916" s="65"/>
      <c r="BS916" s="65"/>
      <c r="BT916" s="65"/>
      <c r="BU916" s="55" t="str">
        <f>IF(AND($D916 &lt;&gt; "", $D916 &lt;&gt; $E916, $F916 &lt;&gt; "x.x.x.x.x.x.x"), VLOOKUP($E916, Parameter!$E$3:$N$5000, 9, FALSE), "")</f>
        <v/>
      </c>
      <c r="BV916" s="55" t="str">
        <f>IF(AND($D916 &lt;&gt; "", $D916 &lt;&gt; $E916, $F916 &lt;&gt; "x.x.x.x.x.x.x"), VLOOKUP($E916, Parameter!$E$3:$N$5000, 10, FALSE), "")</f>
        <v/>
      </c>
      <c r="BW916" s="55" t="str">
        <f>IF(AND($D916 &lt;&gt; "", $D916 &lt;&gt; $E916, $F916 &lt;&gt; "x.x.x.x.x.x.x"), VLOOKUP($C916, Parameter!$A$4:$L$5000, 3, FALSE), "")</f>
        <v/>
      </c>
      <c r="BX916" s="55" t="str">
        <f>IF(AND($D916 &lt;&gt; "", $D916 &lt;&gt; $E916, $F916 &lt;&gt; "x.x.x.x.x.x.x"), VLOOKUP($C916, Parameter!$A$4:$L$5000, 4, FALSE), "")</f>
        <v/>
      </c>
      <c r="BY916" s="56">
        <f t="shared" si="394"/>
        <v>0</v>
      </c>
      <c r="BZ916" s="55" t="str">
        <f t="shared" si="395"/>
        <v>Intra</v>
      </c>
      <c r="CA916" s="55" t="str">
        <f>IF($BZ916="Ekstra", Parameter3!$B$2, "")</f>
        <v/>
      </c>
      <c r="CB916" s="55" t="str">
        <f>IF($BZ916="Ekstra", Parameter3!$C$2, "")</f>
        <v/>
      </c>
      <c r="CC916" s="55" t="str">
        <f>IF($BZ916="Ekstra", VLOOKUP($E916, Parameter!$E$3:$N$5000, 9, FALSE), "")</f>
        <v/>
      </c>
      <c r="CD916" s="55" t="str">
        <f>IF($BZ916="Ekstra", VLOOKUP($E916, Parameter!$E$3:$N$5000, 10, FALSE), "")</f>
        <v/>
      </c>
      <c r="CE916" s="56">
        <f t="shared" si="396"/>
        <v>0</v>
      </c>
      <c r="CF916" s="55" t="str">
        <f t="shared" si="406"/>
        <v/>
      </c>
      <c r="CG916" s="55" t="str">
        <f t="shared" si="406"/>
        <v/>
      </c>
      <c r="CH916" s="55" t="str">
        <f t="shared" si="397"/>
        <v/>
      </c>
      <c r="CI916" s="55" t="str">
        <f>IF($F916="x.x.x.x.x.x.x", VLOOKUP($C916, Parameter!$A$4:$L$5000, 4, FALSE), "")</f>
        <v/>
      </c>
      <c r="CJ916" s="56">
        <f t="shared" si="398"/>
        <v>0</v>
      </c>
      <c r="CM916" s="4" t="str">
        <f t="shared" si="399"/>
        <v>...-...-.....</v>
      </c>
      <c r="CN916" s="57">
        <f t="shared" si="400"/>
        <v>0</v>
      </c>
      <c r="CO916" s="58">
        <f t="shared" si="401"/>
        <v>0</v>
      </c>
      <c r="CP916" s="4" t="str">
        <f t="shared" si="402"/>
        <v/>
      </c>
      <c r="CQ916" s="4" t="b">
        <f t="shared" si="403"/>
        <v>0</v>
      </c>
      <c r="CR916" s="4" t="str">
        <f t="shared" si="404"/>
        <v/>
      </c>
      <c r="CS916" s="4" t="str">
        <f t="shared" si="405"/>
        <v/>
      </c>
      <c r="CT916" s="91" t="b">
        <f t="shared" si="382"/>
        <v>0</v>
      </c>
    </row>
    <row r="917" spans="1:98" s="4" customFormat="1" x14ac:dyDescent="0.25">
      <c r="A917" s="50" t="str">
        <f t="shared" si="383"/>
        <v>...</v>
      </c>
      <c r="B917" s="50" t="str">
        <f t="shared" si="384"/>
        <v>...</v>
      </c>
      <c r="C917" s="50" t="str">
        <f t="shared" si="385"/>
        <v>.....</v>
      </c>
      <c r="D917" s="50" t="str">
        <f>IF($C917=".....","",_xlfn.IFNA(VLOOKUP($C917, Parameter!$A$4:$L$5000, 3, FALSE), ""))</f>
        <v/>
      </c>
      <c r="E917" s="50" t="str">
        <f t="shared" si="386"/>
        <v>.....</v>
      </c>
      <c r="F917" s="50" t="str">
        <f t="shared" si="387"/>
        <v>......</v>
      </c>
      <c r="G917" s="50" t="str">
        <f t="shared" si="388"/>
        <v>...</v>
      </c>
      <c r="H917" s="40">
        <f>IF(E917=".....", 0, _xlfn.IFNA(VLOOKUP($E917, Parameter2!$A$2:$C$5000, 3, FALSE), 0))</f>
        <v>0</v>
      </c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18" t="str">
        <f>IF(C917=".....","",_xlfn.IFNA(VLOOKUP($C917, Parameter!$A$4:$B$5000, 2, FALSE), "Kode belanja salah :("))</f>
        <v/>
      </c>
      <c r="X917" s="35"/>
      <c r="Y917" s="121"/>
      <c r="Z917" s="17"/>
      <c r="AA917" s="20"/>
      <c r="AB917" s="41" t="str">
        <f>IF($C917=".....","",VLOOKUP($C917, Parameter!$A$4:$L$5000, 6, FALSE))</f>
        <v/>
      </c>
      <c r="AC917" s="41" t="str">
        <f>IF($C917=".....","",VLOOKUP($C917, Parameter!$A$4:$L$5000, 7, FALSE))</f>
        <v/>
      </c>
      <c r="AD917" s="41" t="str">
        <f>IF($C917=".....","",VLOOKUP($C917, Parameter!$A$4:$L$5000, 8, FALSE))</f>
        <v/>
      </c>
      <c r="AE917" s="41" t="str">
        <f>IF($C917=".....","",VLOOKUP($C917, Parameter!$A$4:$L$5000, 9, FALSE))</f>
        <v/>
      </c>
      <c r="AF917" s="41" t="str">
        <f>IF($C917=".....","",VLOOKUP($C917, Parameter!$A$4:$L$5000, 10, FALSE))</f>
        <v/>
      </c>
      <c r="AG917" s="41" t="str">
        <f>IF($C917=".....","",VLOOKUP($C917, Parameter!$A$4:$L$5000, 11, FALSE))</f>
        <v/>
      </c>
      <c r="AH917" s="41" t="str">
        <f>IF($C917="..0.0.0.000","",_xlfn.IFNA(VLOOKUP($C917, Parameter!$A$4:$L$5000, 12, FALSE), ""))</f>
        <v/>
      </c>
      <c r="AI917" s="39"/>
      <c r="AJ917" s="39"/>
      <c r="AK917" s="39"/>
      <c r="AL917" s="39"/>
      <c r="AM917" s="39"/>
      <c r="AN917" s="39"/>
      <c r="AO917" s="39"/>
      <c r="AP917" s="41" t="str">
        <f>IF(F917="......", "", _xlfn.IFNA(VLOOKUP(F917, Parameter2!$D$2:$E$15000, 2, FALSE), "Kode aset salah :("))</f>
        <v/>
      </c>
      <c r="AQ917" s="39"/>
      <c r="AR917" s="51"/>
      <c r="AS917" s="52"/>
      <c r="AT917" s="53">
        <f t="shared" si="389"/>
        <v>0</v>
      </c>
      <c r="AU917" s="39" t="str">
        <f t="shared" si="390"/>
        <v/>
      </c>
      <c r="AV917" s="39" t="str">
        <f t="shared" si="391"/>
        <v/>
      </c>
      <c r="AW917" s="39" t="str">
        <f t="shared" si="392"/>
        <v/>
      </c>
      <c r="AX917" s="39" t="str">
        <f t="shared" si="393"/>
        <v/>
      </c>
      <c r="AY917" s="41" t="str">
        <f>IF(G917="...", "", VLOOKUP(G917, UPB!$A$3:$B$5000, 2, FALSE))</f>
        <v/>
      </c>
      <c r="AZ917" s="84"/>
      <c r="BA917" s="76"/>
      <c r="BB917" s="65"/>
      <c r="BC917" s="65"/>
      <c r="BD917" s="54"/>
      <c r="BE917" s="65"/>
      <c r="BF917" s="65"/>
      <c r="BG917" s="65"/>
      <c r="BH917" s="65"/>
      <c r="BI917" s="65"/>
      <c r="BJ917" s="65"/>
      <c r="BK917" s="65"/>
      <c r="BL917" s="65"/>
      <c r="BM917" s="65"/>
      <c r="BN917" s="70"/>
      <c r="BO917" s="65"/>
      <c r="BP917" s="65"/>
      <c r="BQ917" s="65"/>
      <c r="BR917" s="65"/>
      <c r="BS917" s="65"/>
      <c r="BT917" s="65"/>
      <c r="BU917" s="55" t="str">
        <f>IF(AND($D917 &lt;&gt; "", $D917 &lt;&gt; $E917, $F917 &lt;&gt; "x.x.x.x.x.x.x"), VLOOKUP($E917, Parameter!$E$3:$N$5000, 9, FALSE), "")</f>
        <v/>
      </c>
      <c r="BV917" s="55" t="str">
        <f>IF(AND($D917 &lt;&gt; "", $D917 &lt;&gt; $E917, $F917 &lt;&gt; "x.x.x.x.x.x.x"), VLOOKUP($E917, Parameter!$E$3:$N$5000, 10, FALSE), "")</f>
        <v/>
      </c>
      <c r="BW917" s="55" t="str">
        <f>IF(AND($D917 &lt;&gt; "", $D917 &lt;&gt; $E917, $F917 &lt;&gt; "x.x.x.x.x.x.x"), VLOOKUP($C917, Parameter!$A$4:$L$5000, 3, FALSE), "")</f>
        <v/>
      </c>
      <c r="BX917" s="55" t="str">
        <f>IF(AND($D917 &lt;&gt; "", $D917 &lt;&gt; $E917, $F917 &lt;&gt; "x.x.x.x.x.x.x"), VLOOKUP($C917, Parameter!$A$4:$L$5000, 4, FALSE), "")</f>
        <v/>
      </c>
      <c r="BY917" s="56">
        <f t="shared" si="394"/>
        <v>0</v>
      </c>
      <c r="BZ917" s="55" t="str">
        <f t="shared" si="395"/>
        <v>Intra</v>
      </c>
      <c r="CA917" s="55" t="str">
        <f>IF($BZ917="Ekstra", Parameter3!$B$2, "")</f>
        <v/>
      </c>
      <c r="CB917" s="55" t="str">
        <f>IF($BZ917="Ekstra", Parameter3!$C$2, "")</f>
        <v/>
      </c>
      <c r="CC917" s="55" t="str">
        <f>IF($BZ917="Ekstra", VLOOKUP($E917, Parameter!$E$3:$N$5000, 9, FALSE), "")</f>
        <v/>
      </c>
      <c r="CD917" s="55" t="str">
        <f>IF($BZ917="Ekstra", VLOOKUP($E917, Parameter!$E$3:$N$5000, 10, FALSE), "")</f>
        <v/>
      </c>
      <c r="CE917" s="56">
        <f t="shared" si="396"/>
        <v>0</v>
      </c>
      <c r="CF917" s="55" t="str">
        <f t="shared" si="406"/>
        <v/>
      </c>
      <c r="CG917" s="55" t="str">
        <f t="shared" si="406"/>
        <v/>
      </c>
      <c r="CH917" s="55" t="str">
        <f t="shared" si="397"/>
        <v/>
      </c>
      <c r="CI917" s="55" t="str">
        <f>IF($F917="x.x.x.x.x.x.x", VLOOKUP($C917, Parameter!$A$4:$L$5000, 4, FALSE), "")</f>
        <v/>
      </c>
      <c r="CJ917" s="56">
        <f t="shared" si="398"/>
        <v>0</v>
      </c>
      <c r="CM917" s="4" t="str">
        <f t="shared" si="399"/>
        <v>...-...-.....</v>
      </c>
      <c r="CN917" s="57">
        <f t="shared" si="400"/>
        <v>0</v>
      </c>
      <c r="CO917" s="58">
        <f t="shared" si="401"/>
        <v>0</v>
      </c>
      <c r="CP917" s="4" t="str">
        <f t="shared" si="402"/>
        <v/>
      </c>
      <c r="CQ917" s="4" t="b">
        <f t="shared" si="403"/>
        <v>0</v>
      </c>
      <c r="CR917" s="4" t="str">
        <f t="shared" si="404"/>
        <v/>
      </c>
      <c r="CS917" s="4" t="str">
        <f t="shared" si="405"/>
        <v/>
      </c>
      <c r="CT917" s="91" t="b">
        <f t="shared" si="382"/>
        <v>0</v>
      </c>
    </row>
    <row r="918" spans="1:98" s="4" customFormat="1" x14ac:dyDescent="0.25">
      <c r="A918" s="50" t="str">
        <f t="shared" si="383"/>
        <v>...</v>
      </c>
      <c r="B918" s="50" t="str">
        <f t="shared" si="384"/>
        <v>...</v>
      </c>
      <c r="C918" s="50" t="str">
        <f t="shared" si="385"/>
        <v>.....</v>
      </c>
      <c r="D918" s="50" t="str">
        <f>IF($C918=".....","",_xlfn.IFNA(VLOOKUP($C918, Parameter!$A$4:$L$5000, 3, FALSE), ""))</f>
        <v/>
      </c>
      <c r="E918" s="50" t="str">
        <f t="shared" si="386"/>
        <v>.....</v>
      </c>
      <c r="F918" s="50" t="str">
        <f t="shared" si="387"/>
        <v>......</v>
      </c>
      <c r="G918" s="50" t="str">
        <f t="shared" si="388"/>
        <v>...</v>
      </c>
      <c r="H918" s="40">
        <f>IF(E918=".....", 0, _xlfn.IFNA(VLOOKUP($E918, Parameter2!$A$2:$C$5000, 3, FALSE), 0))</f>
        <v>0</v>
      </c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18" t="str">
        <f>IF(C918=".....","",_xlfn.IFNA(VLOOKUP($C918, Parameter!$A$4:$B$5000, 2, FALSE), "Kode belanja salah :("))</f>
        <v/>
      </c>
      <c r="X918" s="35"/>
      <c r="Y918" s="121"/>
      <c r="Z918" s="17"/>
      <c r="AA918" s="20"/>
      <c r="AB918" s="41" t="str">
        <f>IF($C918=".....","",VLOOKUP($C918, Parameter!$A$4:$L$5000, 6, FALSE))</f>
        <v/>
      </c>
      <c r="AC918" s="41" t="str">
        <f>IF($C918=".....","",VLOOKUP($C918, Parameter!$A$4:$L$5000, 7, FALSE))</f>
        <v/>
      </c>
      <c r="AD918" s="41" t="str">
        <f>IF($C918=".....","",VLOOKUP($C918, Parameter!$A$4:$L$5000, 8, FALSE))</f>
        <v/>
      </c>
      <c r="AE918" s="41" t="str">
        <f>IF($C918=".....","",VLOOKUP($C918, Parameter!$A$4:$L$5000, 9, FALSE))</f>
        <v/>
      </c>
      <c r="AF918" s="41" t="str">
        <f>IF($C918=".....","",VLOOKUP($C918, Parameter!$A$4:$L$5000, 10, FALSE))</f>
        <v/>
      </c>
      <c r="AG918" s="41" t="str">
        <f>IF($C918=".....","",VLOOKUP($C918, Parameter!$A$4:$L$5000, 11, FALSE))</f>
        <v/>
      </c>
      <c r="AH918" s="41" t="str">
        <f>IF($C918="..0.0.0.000","",_xlfn.IFNA(VLOOKUP($C918, Parameter!$A$4:$L$5000, 12, FALSE), ""))</f>
        <v/>
      </c>
      <c r="AI918" s="39"/>
      <c r="AJ918" s="39"/>
      <c r="AK918" s="39"/>
      <c r="AL918" s="39"/>
      <c r="AM918" s="39"/>
      <c r="AN918" s="39"/>
      <c r="AO918" s="39"/>
      <c r="AP918" s="41" t="str">
        <f>IF(F918="......", "", _xlfn.IFNA(VLOOKUP(F918, Parameter2!$D$2:$E$15000, 2, FALSE), "Kode aset salah :("))</f>
        <v/>
      </c>
      <c r="AQ918" s="39"/>
      <c r="AR918" s="51"/>
      <c r="AS918" s="52"/>
      <c r="AT918" s="53">
        <f t="shared" si="389"/>
        <v>0</v>
      </c>
      <c r="AU918" s="39" t="str">
        <f t="shared" si="390"/>
        <v/>
      </c>
      <c r="AV918" s="39" t="str">
        <f t="shared" si="391"/>
        <v/>
      </c>
      <c r="AW918" s="39" t="str">
        <f t="shared" si="392"/>
        <v/>
      </c>
      <c r="AX918" s="39" t="str">
        <f t="shared" si="393"/>
        <v/>
      </c>
      <c r="AY918" s="41" t="str">
        <f>IF(G918="...", "", VLOOKUP(G918, UPB!$A$3:$B$5000, 2, FALSE))</f>
        <v/>
      </c>
      <c r="AZ918" s="84"/>
      <c r="BA918" s="76"/>
      <c r="BB918" s="65"/>
      <c r="BC918" s="65"/>
      <c r="BD918" s="54"/>
      <c r="BE918" s="65"/>
      <c r="BF918" s="65"/>
      <c r="BG918" s="65"/>
      <c r="BH918" s="65"/>
      <c r="BI918" s="65"/>
      <c r="BJ918" s="65"/>
      <c r="BK918" s="65"/>
      <c r="BL918" s="65"/>
      <c r="BM918" s="65"/>
      <c r="BN918" s="70"/>
      <c r="BO918" s="65"/>
      <c r="BP918" s="65"/>
      <c r="BQ918" s="65"/>
      <c r="BR918" s="65"/>
      <c r="BS918" s="65"/>
      <c r="BT918" s="65"/>
      <c r="BU918" s="55" t="str">
        <f>IF(AND($D918 &lt;&gt; "", $D918 &lt;&gt; $E918, $F918 &lt;&gt; "x.x.x.x.x.x.x"), VLOOKUP($E918, Parameter!$E$3:$N$5000, 9, FALSE), "")</f>
        <v/>
      </c>
      <c r="BV918" s="55" t="str">
        <f>IF(AND($D918 &lt;&gt; "", $D918 &lt;&gt; $E918, $F918 &lt;&gt; "x.x.x.x.x.x.x"), VLOOKUP($E918, Parameter!$E$3:$N$5000, 10, FALSE), "")</f>
        <v/>
      </c>
      <c r="BW918" s="55" t="str">
        <f>IF(AND($D918 &lt;&gt; "", $D918 &lt;&gt; $E918, $F918 &lt;&gt; "x.x.x.x.x.x.x"), VLOOKUP($C918, Parameter!$A$4:$L$5000, 3, FALSE), "")</f>
        <v/>
      </c>
      <c r="BX918" s="55" t="str">
        <f>IF(AND($D918 &lt;&gt; "", $D918 &lt;&gt; $E918, $F918 &lt;&gt; "x.x.x.x.x.x.x"), VLOOKUP($C918, Parameter!$A$4:$L$5000, 4, FALSE), "")</f>
        <v/>
      </c>
      <c r="BY918" s="56">
        <f t="shared" si="394"/>
        <v>0</v>
      </c>
      <c r="BZ918" s="55" t="str">
        <f t="shared" si="395"/>
        <v>Intra</v>
      </c>
      <c r="CA918" s="55" t="str">
        <f>IF($BZ918="Ekstra", Parameter3!$B$2, "")</f>
        <v/>
      </c>
      <c r="CB918" s="55" t="str">
        <f>IF($BZ918="Ekstra", Parameter3!$C$2, "")</f>
        <v/>
      </c>
      <c r="CC918" s="55" t="str">
        <f>IF($BZ918="Ekstra", VLOOKUP($E918, Parameter!$E$3:$N$5000, 9, FALSE), "")</f>
        <v/>
      </c>
      <c r="CD918" s="55" t="str">
        <f>IF($BZ918="Ekstra", VLOOKUP($E918, Parameter!$E$3:$N$5000, 10, FALSE), "")</f>
        <v/>
      </c>
      <c r="CE918" s="56">
        <f t="shared" si="396"/>
        <v>0</v>
      </c>
      <c r="CF918" s="55" t="str">
        <f t="shared" si="406"/>
        <v/>
      </c>
      <c r="CG918" s="55" t="str">
        <f t="shared" si="406"/>
        <v/>
      </c>
      <c r="CH918" s="55" t="str">
        <f t="shared" si="397"/>
        <v/>
      </c>
      <c r="CI918" s="55" t="str">
        <f>IF($F918="x.x.x.x.x.x.x", VLOOKUP($C918, Parameter!$A$4:$L$5000, 4, FALSE), "")</f>
        <v/>
      </c>
      <c r="CJ918" s="56">
        <f t="shared" si="398"/>
        <v>0</v>
      </c>
      <c r="CM918" s="4" t="str">
        <f t="shared" si="399"/>
        <v>...-...-.....</v>
      </c>
      <c r="CN918" s="57">
        <f t="shared" si="400"/>
        <v>0</v>
      </c>
      <c r="CO918" s="58">
        <f t="shared" si="401"/>
        <v>0</v>
      </c>
      <c r="CP918" s="4" t="str">
        <f t="shared" si="402"/>
        <v/>
      </c>
      <c r="CQ918" s="4" t="b">
        <f t="shared" si="403"/>
        <v>0</v>
      </c>
      <c r="CR918" s="4" t="str">
        <f t="shared" si="404"/>
        <v/>
      </c>
      <c r="CS918" s="4" t="str">
        <f t="shared" si="405"/>
        <v/>
      </c>
      <c r="CT918" s="91" t="b">
        <f t="shared" si="382"/>
        <v>0</v>
      </c>
    </row>
    <row r="919" spans="1:98" s="4" customFormat="1" x14ac:dyDescent="0.25">
      <c r="A919" s="50" t="str">
        <f t="shared" si="383"/>
        <v>...</v>
      </c>
      <c r="B919" s="50" t="str">
        <f t="shared" si="384"/>
        <v>...</v>
      </c>
      <c r="C919" s="50" t="str">
        <f t="shared" si="385"/>
        <v>.....</v>
      </c>
      <c r="D919" s="50" t="str">
        <f>IF($C919=".....","",_xlfn.IFNA(VLOOKUP($C919, Parameter!$A$4:$L$5000, 3, FALSE), ""))</f>
        <v/>
      </c>
      <c r="E919" s="50" t="str">
        <f t="shared" si="386"/>
        <v>.....</v>
      </c>
      <c r="F919" s="50" t="str">
        <f t="shared" si="387"/>
        <v>......</v>
      </c>
      <c r="G919" s="50" t="str">
        <f t="shared" si="388"/>
        <v>...</v>
      </c>
      <c r="H919" s="40">
        <f>IF(E919=".....", 0, _xlfn.IFNA(VLOOKUP($E919, Parameter2!$A$2:$C$5000, 3, FALSE), 0))</f>
        <v>0</v>
      </c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18" t="str">
        <f>IF(C919=".....","",_xlfn.IFNA(VLOOKUP($C919, Parameter!$A$4:$B$5000, 2, FALSE), "Kode belanja salah :("))</f>
        <v/>
      </c>
      <c r="X919" s="35"/>
      <c r="Y919" s="121"/>
      <c r="Z919" s="17"/>
      <c r="AA919" s="20"/>
      <c r="AB919" s="41" t="str">
        <f>IF($C919=".....","",VLOOKUP($C919, Parameter!$A$4:$L$5000, 6, FALSE))</f>
        <v/>
      </c>
      <c r="AC919" s="41" t="str">
        <f>IF($C919=".....","",VLOOKUP($C919, Parameter!$A$4:$L$5000, 7, FALSE))</f>
        <v/>
      </c>
      <c r="AD919" s="41" t="str">
        <f>IF($C919=".....","",VLOOKUP($C919, Parameter!$A$4:$L$5000, 8, FALSE))</f>
        <v/>
      </c>
      <c r="AE919" s="41" t="str">
        <f>IF($C919=".....","",VLOOKUP($C919, Parameter!$A$4:$L$5000, 9, FALSE))</f>
        <v/>
      </c>
      <c r="AF919" s="41" t="str">
        <f>IF($C919=".....","",VLOOKUP($C919, Parameter!$A$4:$L$5000, 10, FALSE))</f>
        <v/>
      </c>
      <c r="AG919" s="41" t="str">
        <f>IF($C919=".....","",VLOOKUP($C919, Parameter!$A$4:$L$5000, 11, FALSE))</f>
        <v/>
      </c>
      <c r="AH919" s="41" t="str">
        <f>IF($C919="..0.0.0.000","",_xlfn.IFNA(VLOOKUP($C919, Parameter!$A$4:$L$5000, 12, FALSE), ""))</f>
        <v/>
      </c>
      <c r="AI919" s="39"/>
      <c r="AJ919" s="39"/>
      <c r="AK919" s="39"/>
      <c r="AL919" s="39"/>
      <c r="AM919" s="39"/>
      <c r="AN919" s="39"/>
      <c r="AO919" s="39"/>
      <c r="AP919" s="41" t="str">
        <f>IF(F919="......", "", _xlfn.IFNA(VLOOKUP(F919, Parameter2!$D$2:$E$15000, 2, FALSE), "Kode aset salah :("))</f>
        <v/>
      </c>
      <c r="AQ919" s="39"/>
      <c r="AR919" s="51"/>
      <c r="AS919" s="52"/>
      <c r="AT919" s="53">
        <f t="shared" si="389"/>
        <v>0</v>
      </c>
      <c r="AU919" s="39" t="str">
        <f t="shared" si="390"/>
        <v/>
      </c>
      <c r="AV919" s="39" t="str">
        <f t="shared" si="391"/>
        <v/>
      </c>
      <c r="AW919" s="39" t="str">
        <f t="shared" si="392"/>
        <v/>
      </c>
      <c r="AX919" s="39" t="str">
        <f t="shared" si="393"/>
        <v/>
      </c>
      <c r="AY919" s="41" t="str">
        <f>IF(G919="...", "", VLOOKUP(G919, UPB!$A$3:$B$5000, 2, FALSE))</f>
        <v/>
      </c>
      <c r="AZ919" s="84"/>
      <c r="BA919" s="76"/>
      <c r="BB919" s="65"/>
      <c r="BC919" s="65"/>
      <c r="BD919" s="54"/>
      <c r="BE919" s="65"/>
      <c r="BF919" s="65"/>
      <c r="BG919" s="65"/>
      <c r="BH919" s="65"/>
      <c r="BI919" s="65"/>
      <c r="BJ919" s="65"/>
      <c r="BK919" s="65"/>
      <c r="BL919" s="65"/>
      <c r="BM919" s="65"/>
      <c r="BN919" s="70"/>
      <c r="BO919" s="65"/>
      <c r="BP919" s="65"/>
      <c r="BQ919" s="65"/>
      <c r="BR919" s="65"/>
      <c r="BS919" s="65"/>
      <c r="BT919" s="65"/>
      <c r="BU919" s="55" t="str">
        <f>IF(AND($D919 &lt;&gt; "", $D919 &lt;&gt; $E919, $F919 &lt;&gt; "x.x.x.x.x.x.x"), VLOOKUP($E919, Parameter!$E$3:$N$5000, 9, FALSE), "")</f>
        <v/>
      </c>
      <c r="BV919" s="55" t="str">
        <f>IF(AND($D919 &lt;&gt; "", $D919 &lt;&gt; $E919, $F919 &lt;&gt; "x.x.x.x.x.x.x"), VLOOKUP($E919, Parameter!$E$3:$N$5000, 10, FALSE), "")</f>
        <v/>
      </c>
      <c r="BW919" s="55" t="str">
        <f>IF(AND($D919 &lt;&gt; "", $D919 &lt;&gt; $E919, $F919 &lt;&gt; "x.x.x.x.x.x.x"), VLOOKUP($C919, Parameter!$A$4:$L$5000, 3, FALSE), "")</f>
        <v/>
      </c>
      <c r="BX919" s="55" t="str">
        <f>IF(AND($D919 &lt;&gt; "", $D919 &lt;&gt; $E919, $F919 &lt;&gt; "x.x.x.x.x.x.x"), VLOOKUP($C919, Parameter!$A$4:$L$5000, 4, FALSE), "")</f>
        <v/>
      </c>
      <c r="BY919" s="56">
        <f t="shared" si="394"/>
        <v>0</v>
      </c>
      <c r="BZ919" s="55" t="str">
        <f t="shared" si="395"/>
        <v>Intra</v>
      </c>
      <c r="CA919" s="55" t="str">
        <f>IF($BZ919="Ekstra", Parameter3!$B$2, "")</f>
        <v/>
      </c>
      <c r="CB919" s="55" t="str">
        <f>IF($BZ919="Ekstra", Parameter3!$C$2, "")</f>
        <v/>
      </c>
      <c r="CC919" s="55" t="str">
        <f>IF($BZ919="Ekstra", VLOOKUP($E919, Parameter!$E$3:$N$5000, 9, FALSE), "")</f>
        <v/>
      </c>
      <c r="CD919" s="55" t="str">
        <f>IF($BZ919="Ekstra", VLOOKUP($E919, Parameter!$E$3:$N$5000, 10, FALSE), "")</f>
        <v/>
      </c>
      <c r="CE919" s="56">
        <f t="shared" si="396"/>
        <v>0</v>
      </c>
      <c r="CF919" s="55" t="str">
        <f t="shared" si="406"/>
        <v/>
      </c>
      <c r="CG919" s="55" t="str">
        <f t="shared" si="406"/>
        <v/>
      </c>
      <c r="CH919" s="55" t="str">
        <f t="shared" si="397"/>
        <v/>
      </c>
      <c r="CI919" s="55" t="str">
        <f>IF($F919="x.x.x.x.x.x.x", VLOOKUP($C919, Parameter!$A$4:$L$5000, 4, FALSE), "")</f>
        <v/>
      </c>
      <c r="CJ919" s="56">
        <f t="shared" si="398"/>
        <v>0</v>
      </c>
      <c r="CM919" s="4" t="str">
        <f t="shared" si="399"/>
        <v>...-...-.....</v>
      </c>
      <c r="CN919" s="57">
        <f t="shared" si="400"/>
        <v>0</v>
      </c>
      <c r="CO919" s="58">
        <f t="shared" si="401"/>
        <v>0</v>
      </c>
      <c r="CP919" s="4" t="str">
        <f t="shared" si="402"/>
        <v/>
      </c>
      <c r="CQ919" s="4" t="b">
        <f t="shared" si="403"/>
        <v>0</v>
      </c>
      <c r="CR919" s="4" t="str">
        <f t="shared" si="404"/>
        <v/>
      </c>
      <c r="CS919" s="4" t="str">
        <f t="shared" si="405"/>
        <v/>
      </c>
      <c r="CT919" s="91" t="b">
        <f t="shared" si="382"/>
        <v>0</v>
      </c>
    </row>
    <row r="920" spans="1:98" s="4" customFormat="1" x14ac:dyDescent="0.25">
      <c r="A920" s="50" t="str">
        <f t="shared" si="383"/>
        <v>...</v>
      </c>
      <c r="B920" s="50" t="str">
        <f t="shared" si="384"/>
        <v>...</v>
      </c>
      <c r="C920" s="50" t="str">
        <f t="shared" si="385"/>
        <v>.....</v>
      </c>
      <c r="D920" s="50" t="str">
        <f>IF($C920=".....","",_xlfn.IFNA(VLOOKUP($C920, Parameter!$A$4:$L$5000, 3, FALSE), ""))</f>
        <v/>
      </c>
      <c r="E920" s="50" t="str">
        <f t="shared" si="386"/>
        <v>.....</v>
      </c>
      <c r="F920" s="50" t="str">
        <f t="shared" si="387"/>
        <v>......</v>
      </c>
      <c r="G920" s="50" t="str">
        <f t="shared" si="388"/>
        <v>...</v>
      </c>
      <c r="H920" s="40">
        <f>IF(E920=".....", 0, _xlfn.IFNA(VLOOKUP($E920, Parameter2!$A$2:$C$5000, 3, FALSE), 0))</f>
        <v>0</v>
      </c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18" t="str">
        <f>IF(C920=".....","",_xlfn.IFNA(VLOOKUP($C920, Parameter!$A$4:$B$5000, 2, FALSE), "Kode belanja salah :("))</f>
        <v/>
      </c>
      <c r="X920" s="35"/>
      <c r="Y920" s="121"/>
      <c r="Z920" s="17"/>
      <c r="AA920" s="20"/>
      <c r="AB920" s="41" t="str">
        <f>IF($C920=".....","",VLOOKUP($C920, Parameter!$A$4:$L$5000, 6, FALSE))</f>
        <v/>
      </c>
      <c r="AC920" s="41" t="str">
        <f>IF($C920=".....","",VLOOKUP($C920, Parameter!$A$4:$L$5000, 7, FALSE))</f>
        <v/>
      </c>
      <c r="AD920" s="41" t="str">
        <f>IF($C920=".....","",VLOOKUP($C920, Parameter!$A$4:$L$5000, 8, FALSE))</f>
        <v/>
      </c>
      <c r="AE920" s="41" t="str">
        <f>IF($C920=".....","",VLOOKUP($C920, Parameter!$A$4:$L$5000, 9, FALSE))</f>
        <v/>
      </c>
      <c r="AF920" s="41" t="str">
        <f>IF($C920=".....","",VLOOKUP($C920, Parameter!$A$4:$L$5000, 10, FALSE))</f>
        <v/>
      </c>
      <c r="AG920" s="41" t="str">
        <f>IF($C920=".....","",VLOOKUP($C920, Parameter!$A$4:$L$5000, 11, FALSE))</f>
        <v/>
      </c>
      <c r="AH920" s="41" t="str">
        <f>IF($C920="..0.0.0.000","",_xlfn.IFNA(VLOOKUP($C920, Parameter!$A$4:$L$5000, 12, FALSE), ""))</f>
        <v/>
      </c>
      <c r="AI920" s="39"/>
      <c r="AJ920" s="39"/>
      <c r="AK920" s="39"/>
      <c r="AL920" s="39"/>
      <c r="AM920" s="39"/>
      <c r="AN920" s="39"/>
      <c r="AO920" s="39"/>
      <c r="AP920" s="41" t="str">
        <f>IF(F920="......", "", _xlfn.IFNA(VLOOKUP(F920, Parameter2!$D$2:$E$15000, 2, FALSE), "Kode aset salah :("))</f>
        <v/>
      </c>
      <c r="AQ920" s="39"/>
      <c r="AR920" s="51"/>
      <c r="AS920" s="52"/>
      <c r="AT920" s="53">
        <f t="shared" si="389"/>
        <v>0</v>
      </c>
      <c r="AU920" s="39" t="str">
        <f t="shared" si="390"/>
        <v/>
      </c>
      <c r="AV920" s="39" t="str">
        <f t="shared" si="391"/>
        <v/>
      </c>
      <c r="AW920" s="39" t="str">
        <f t="shared" si="392"/>
        <v/>
      </c>
      <c r="AX920" s="39" t="str">
        <f t="shared" si="393"/>
        <v/>
      </c>
      <c r="AY920" s="41" t="str">
        <f>IF(G920="...", "", VLOOKUP(G920, UPB!$A$3:$B$5000, 2, FALSE))</f>
        <v/>
      </c>
      <c r="AZ920" s="84"/>
      <c r="BA920" s="76"/>
      <c r="BB920" s="65"/>
      <c r="BC920" s="65"/>
      <c r="BD920" s="54"/>
      <c r="BE920" s="65"/>
      <c r="BF920" s="65"/>
      <c r="BG920" s="65"/>
      <c r="BH920" s="65"/>
      <c r="BI920" s="65"/>
      <c r="BJ920" s="65"/>
      <c r="BK920" s="65"/>
      <c r="BL920" s="65"/>
      <c r="BM920" s="65"/>
      <c r="BN920" s="70"/>
      <c r="BO920" s="65"/>
      <c r="BP920" s="65"/>
      <c r="BQ920" s="65"/>
      <c r="BR920" s="65"/>
      <c r="BS920" s="65"/>
      <c r="BT920" s="65"/>
      <c r="BU920" s="55" t="str">
        <f>IF(AND($D920 &lt;&gt; "", $D920 &lt;&gt; $E920, $F920 &lt;&gt; "x.x.x.x.x.x.x"), VLOOKUP($E920, Parameter!$E$3:$N$5000, 9, FALSE), "")</f>
        <v/>
      </c>
      <c r="BV920" s="55" t="str">
        <f>IF(AND($D920 &lt;&gt; "", $D920 &lt;&gt; $E920, $F920 &lt;&gt; "x.x.x.x.x.x.x"), VLOOKUP($E920, Parameter!$E$3:$N$5000, 10, FALSE), "")</f>
        <v/>
      </c>
      <c r="BW920" s="55" t="str">
        <f>IF(AND($D920 &lt;&gt; "", $D920 &lt;&gt; $E920, $F920 &lt;&gt; "x.x.x.x.x.x.x"), VLOOKUP($C920, Parameter!$A$4:$L$5000, 3, FALSE), "")</f>
        <v/>
      </c>
      <c r="BX920" s="55" t="str">
        <f>IF(AND($D920 &lt;&gt; "", $D920 &lt;&gt; $E920, $F920 &lt;&gt; "x.x.x.x.x.x.x"), VLOOKUP($C920, Parameter!$A$4:$L$5000, 4, FALSE), "")</f>
        <v/>
      </c>
      <c r="BY920" s="56">
        <f t="shared" si="394"/>
        <v>0</v>
      </c>
      <c r="BZ920" s="55" t="str">
        <f t="shared" si="395"/>
        <v>Intra</v>
      </c>
      <c r="CA920" s="55" t="str">
        <f>IF($BZ920="Ekstra", Parameter3!$B$2, "")</f>
        <v/>
      </c>
      <c r="CB920" s="55" t="str">
        <f>IF($BZ920="Ekstra", Parameter3!$C$2, "")</f>
        <v/>
      </c>
      <c r="CC920" s="55" t="str">
        <f>IF($BZ920="Ekstra", VLOOKUP($E920, Parameter!$E$3:$N$5000, 9, FALSE), "")</f>
        <v/>
      </c>
      <c r="CD920" s="55" t="str">
        <f>IF($BZ920="Ekstra", VLOOKUP($E920, Parameter!$E$3:$N$5000, 10, FALSE), "")</f>
        <v/>
      </c>
      <c r="CE920" s="56">
        <f t="shared" si="396"/>
        <v>0</v>
      </c>
      <c r="CF920" s="55" t="str">
        <f t="shared" si="406"/>
        <v/>
      </c>
      <c r="CG920" s="55" t="str">
        <f t="shared" si="406"/>
        <v/>
      </c>
      <c r="CH920" s="55" t="str">
        <f t="shared" si="397"/>
        <v/>
      </c>
      <c r="CI920" s="55" t="str">
        <f>IF($F920="x.x.x.x.x.x.x", VLOOKUP($C920, Parameter!$A$4:$L$5000, 4, FALSE), "")</f>
        <v/>
      </c>
      <c r="CJ920" s="56">
        <f t="shared" si="398"/>
        <v>0</v>
      </c>
      <c r="CM920" s="4" t="str">
        <f t="shared" si="399"/>
        <v>...-...-.....</v>
      </c>
      <c r="CN920" s="57">
        <f t="shared" si="400"/>
        <v>0</v>
      </c>
      <c r="CO920" s="58">
        <f t="shared" si="401"/>
        <v>0</v>
      </c>
      <c r="CP920" s="4" t="str">
        <f t="shared" si="402"/>
        <v/>
      </c>
      <c r="CQ920" s="4" t="b">
        <f t="shared" si="403"/>
        <v>0</v>
      </c>
      <c r="CR920" s="4" t="str">
        <f t="shared" si="404"/>
        <v/>
      </c>
      <c r="CS920" s="4" t="str">
        <f t="shared" si="405"/>
        <v/>
      </c>
      <c r="CT920" s="91" t="b">
        <f t="shared" si="382"/>
        <v>0</v>
      </c>
    </row>
    <row r="921" spans="1:98" s="4" customFormat="1" x14ac:dyDescent="0.25">
      <c r="A921" s="50" t="str">
        <f t="shared" si="383"/>
        <v>...</v>
      </c>
      <c r="B921" s="50" t="str">
        <f t="shared" si="384"/>
        <v>...</v>
      </c>
      <c r="C921" s="50" t="str">
        <f t="shared" si="385"/>
        <v>.....</v>
      </c>
      <c r="D921" s="50" t="str">
        <f>IF($C921=".....","",_xlfn.IFNA(VLOOKUP($C921, Parameter!$A$4:$L$5000, 3, FALSE), ""))</f>
        <v/>
      </c>
      <c r="E921" s="50" t="str">
        <f t="shared" si="386"/>
        <v>.....</v>
      </c>
      <c r="F921" s="50" t="str">
        <f t="shared" si="387"/>
        <v>......</v>
      </c>
      <c r="G921" s="50" t="str">
        <f t="shared" si="388"/>
        <v>...</v>
      </c>
      <c r="H921" s="40">
        <f>IF(E921=".....", 0, _xlfn.IFNA(VLOOKUP($E921, Parameter2!$A$2:$C$5000, 3, FALSE), 0))</f>
        <v>0</v>
      </c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18" t="str">
        <f>IF(C921=".....","",_xlfn.IFNA(VLOOKUP($C921, Parameter!$A$4:$B$5000, 2, FALSE), "Kode belanja salah :("))</f>
        <v/>
      </c>
      <c r="X921" s="35"/>
      <c r="Y921" s="121"/>
      <c r="Z921" s="17"/>
      <c r="AA921" s="20"/>
      <c r="AB921" s="41" t="str">
        <f>IF($C921=".....","",VLOOKUP($C921, Parameter!$A$4:$L$5000, 6, FALSE))</f>
        <v/>
      </c>
      <c r="AC921" s="41" t="str">
        <f>IF($C921=".....","",VLOOKUP($C921, Parameter!$A$4:$L$5000, 7, FALSE))</f>
        <v/>
      </c>
      <c r="AD921" s="41" t="str">
        <f>IF($C921=".....","",VLOOKUP($C921, Parameter!$A$4:$L$5000, 8, FALSE))</f>
        <v/>
      </c>
      <c r="AE921" s="41" t="str">
        <f>IF($C921=".....","",VLOOKUP($C921, Parameter!$A$4:$L$5000, 9, FALSE))</f>
        <v/>
      </c>
      <c r="AF921" s="41" t="str">
        <f>IF($C921=".....","",VLOOKUP($C921, Parameter!$A$4:$L$5000, 10, FALSE))</f>
        <v/>
      </c>
      <c r="AG921" s="41" t="str">
        <f>IF($C921=".....","",VLOOKUP($C921, Parameter!$A$4:$L$5000, 11, FALSE))</f>
        <v/>
      </c>
      <c r="AH921" s="41" t="str">
        <f>IF($C921="..0.0.0.000","",_xlfn.IFNA(VLOOKUP($C921, Parameter!$A$4:$L$5000, 12, FALSE), ""))</f>
        <v/>
      </c>
      <c r="AI921" s="39"/>
      <c r="AJ921" s="39"/>
      <c r="AK921" s="39"/>
      <c r="AL921" s="39"/>
      <c r="AM921" s="39"/>
      <c r="AN921" s="39"/>
      <c r="AO921" s="39"/>
      <c r="AP921" s="41" t="str">
        <f>IF(F921="......", "", _xlfn.IFNA(VLOOKUP(F921, Parameter2!$D$2:$E$15000, 2, FALSE), "Kode aset salah :("))</f>
        <v/>
      </c>
      <c r="AQ921" s="39"/>
      <c r="AR921" s="51"/>
      <c r="AS921" s="52"/>
      <c r="AT921" s="53">
        <f t="shared" si="389"/>
        <v>0</v>
      </c>
      <c r="AU921" s="39" t="str">
        <f t="shared" si="390"/>
        <v/>
      </c>
      <c r="AV921" s="39" t="str">
        <f t="shared" si="391"/>
        <v/>
      </c>
      <c r="AW921" s="39" t="str">
        <f t="shared" si="392"/>
        <v/>
      </c>
      <c r="AX921" s="39" t="str">
        <f t="shared" si="393"/>
        <v/>
      </c>
      <c r="AY921" s="41" t="str">
        <f>IF(G921="...", "", VLOOKUP(G921, UPB!$A$3:$B$5000, 2, FALSE))</f>
        <v/>
      </c>
      <c r="AZ921" s="84"/>
      <c r="BA921" s="76"/>
      <c r="BB921" s="65"/>
      <c r="BC921" s="65"/>
      <c r="BD921" s="54"/>
      <c r="BE921" s="65"/>
      <c r="BF921" s="65"/>
      <c r="BG921" s="65"/>
      <c r="BH921" s="65"/>
      <c r="BI921" s="65"/>
      <c r="BJ921" s="65"/>
      <c r="BK921" s="65"/>
      <c r="BL921" s="65"/>
      <c r="BM921" s="65"/>
      <c r="BN921" s="70"/>
      <c r="BO921" s="65"/>
      <c r="BP921" s="65"/>
      <c r="BQ921" s="65"/>
      <c r="BR921" s="65"/>
      <c r="BS921" s="65"/>
      <c r="BT921" s="65"/>
      <c r="BU921" s="55" t="str">
        <f>IF(AND($D921 &lt;&gt; "", $D921 &lt;&gt; $E921, $F921 &lt;&gt; "x.x.x.x.x.x.x"), VLOOKUP($E921, Parameter!$E$3:$N$5000, 9, FALSE), "")</f>
        <v/>
      </c>
      <c r="BV921" s="55" t="str">
        <f>IF(AND($D921 &lt;&gt; "", $D921 &lt;&gt; $E921, $F921 &lt;&gt; "x.x.x.x.x.x.x"), VLOOKUP($E921, Parameter!$E$3:$N$5000, 10, FALSE), "")</f>
        <v/>
      </c>
      <c r="BW921" s="55" t="str">
        <f>IF(AND($D921 &lt;&gt; "", $D921 &lt;&gt; $E921, $F921 &lt;&gt; "x.x.x.x.x.x.x"), VLOOKUP($C921, Parameter!$A$4:$L$5000, 3, FALSE), "")</f>
        <v/>
      </c>
      <c r="BX921" s="55" t="str">
        <f>IF(AND($D921 &lt;&gt; "", $D921 &lt;&gt; $E921, $F921 &lt;&gt; "x.x.x.x.x.x.x"), VLOOKUP($C921, Parameter!$A$4:$L$5000, 4, FALSE), "")</f>
        <v/>
      </c>
      <c r="BY921" s="56">
        <f t="shared" si="394"/>
        <v>0</v>
      </c>
      <c r="BZ921" s="55" t="str">
        <f t="shared" si="395"/>
        <v>Intra</v>
      </c>
      <c r="CA921" s="55" t="str">
        <f>IF($BZ921="Ekstra", Parameter3!$B$2, "")</f>
        <v/>
      </c>
      <c r="CB921" s="55" t="str">
        <f>IF($BZ921="Ekstra", Parameter3!$C$2, "")</f>
        <v/>
      </c>
      <c r="CC921" s="55" t="str">
        <f>IF($BZ921="Ekstra", VLOOKUP($E921, Parameter!$E$3:$N$5000, 9, FALSE), "")</f>
        <v/>
      </c>
      <c r="CD921" s="55" t="str">
        <f>IF($BZ921="Ekstra", VLOOKUP($E921, Parameter!$E$3:$N$5000, 10, FALSE), "")</f>
        <v/>
      </c>
      <c r="CE921" s="56">
        <f t="shared" si="396"/>
        <v>0</v>
      </c>
      <c r="CF921" s="55" t="str">
        <f t="shared" si="406"/>
        <v/>
      </c>
      <c r="CG921" s="55" t="str">
        <f t="shared" si="406"/>
        <v/>
      </c>
      <c r="CH921" s="55" t="str">
        <f t="shared" si="397"/>
        <v/>
      </c>
      <c r="CI921" s="55" t="str">
        <f>IF($F921="x.x.x.x.x.x.x", VLOOKUP($C921, Parameter!$A$4:$L$5000, 4, FALSE), "")</f>
        <v/>
      </c>
      <c r="CJ921" s="56">
        <f t="shared" si="398"/>
        <v>0</v>
      </c>
      <c r="CM921" s="4" t="str">
        <f t="shared" si="399"/>
        <v>...-...-.....</v>
      </c>
      <c r="CN921" s="57">
        <f t="shared" si="400"/>
        <v>0</v>
      </c>
      <c r="CO921" s="58">
        <f t="shared" si="401"/>
        <v>0</v>
      </c>
      <c r="CP921" s="4" t="str">
        <f t="shared" si="402"/>
        <v/>
      </c>
      <c r="CQ921" s="4" t="b">
        <f t="shared" si="403"/>
        <v>0</v>
      </c>
      <c r="CR921" s="4" t="str">
        <f t="shared" si="404"/>
        <v/>
      </c>
      <c r="CS921" s="4" t="str">
        <f t="shared" si="405"/>
        <v/>
      </c>
      <c r="CT921" s="91" t="b">
        <f t="shared" si="382"/>
        <v>0</v>
      </c>
    </row>
    <row r="922" spans="1:98" s="4" customFormat="1" x14ac:dyDescent="0.25">
      <c r="A922" s="50" t="str">
        <f t="shared" si="383"/>
        <v>...</v>
      </c>
      <c r="B922" s="50" t="str">
        <f t="shared" si="384"/>
        <v>...</v>
      </c>
      <c r="C922" s="50" t="str">
        <f t="shared" si="385"/>
        <v>.....</v>
      </c>
      <c r="D922" s="50" t="str">
        <f>IF($C922=".....","",_xlfn.IFNA(VLOOKUP($C922, Parameter!$A$4:$L$5000, 3, FALSE), ""))</f>
        <v/>
      </c>
      <c r="E922" s="50" t="str">
        <f t="shared" si="386"/>
        <v>.....</v>
      </c>
      <c r="F922" s="50" t="str">
        <f t="shared" si="387"/>
        <v>......</v>
      </c>
      <c r="G922" s="50" t="str">
        <f t="shared" si="388"/>
        <v>...</v>
      </c>
      <c r="H922" s="40">
        <f>IF(E922=".....", 0, _xlfn.IFNA(VLOOKUP($E922, Parameter2!$A$2:$C$5000, 3, FALSE), 0))</f>
        <v>0</v>
      </c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18" t="str">
        <f>IF(C922=".....","",_xlfn.IFNA(VLOOKUP($C922, Parameter!$A$4:$B$5000, 2, FALSE), "Kode belanja salah :("))</f>
        <v/>
      </c>
      <c r="X922" s="35"/>
      <c r="Y922" s="121"/>
      <c r="Z922" s="17"/>
      <c r="AA922" s="20"/>
      <c r="AB922" s="41" t="str">
        <f>IF($C922=".....","",VLOOKUP($C922, Parameter!$A$4:$L$5000, 6, FALSE))</f>
        <v/>
      </c>
      <c r="AC922" s="41" t="str">
        <f>IF($C922=".....","",VLOOKUP($C922, Parameter!$A$4:$L$5000, 7, FALSE))</f>
        <v/>
      </c>
      <c r="AD922" s="41" t="str">
        <f>IF($C922=".....","",VLOOKUP($C922, Parameter!$A$4:$L$5000, 8, FALSE))</f>
        <v/>
      </c>
      <c r="AE922" s="41" t="str">
        <f>IF($C922=".....","",VLOOKUP($C922, Parameter!$A$4:$L$5000, 9, FALSE))</f>
        <v/>
      </c>
      <c r="AF922" s="41" t="str">
        <f>IF($C922=".....","",VLOOKUP($C922, Parameter!$A$4:$L$5000, 10, FALSE))</f>
        <v/>
      </c>
      <c r="AG922" s="41" t="str">
        <f>IF($C922=".....","",VLOOKUP($C922, Parameter!$A$4:$L$5000, 11, FALSE))</f>
        <v/>
      </c>
      <c r="AH922" s="41" t="str">
        <f>IF($C922="..0.0.0.000","",_xlfn.IFNA(VLOOKUP($C922, Parameter!$A$4:$L$5000, 12, FALSE), ""))</f>
        <v/>
      </c>
      <c r="AI922" s="39"/>
      <c r="AJ922" s="39"/>
      <c r="AK922" s="39"/>
      <c r="AL922" s="39"/>
      <c r="AM922" s="39"/>
      <c r="AN922" s="39"/>
      <c r="AO922" s="39"/>
      <c r="AP922" s="41" t="str">
        <f>IF(F922="......", "", _xlfn.IFNA(VLOOKUP(F922, Parameter2!$D$2:$E$15000, 2, FALSE), "Kode aset salah :("))</f>
        <v/>
      </c>
      <c r="AQ922" s="39"/>
      <c r="AR922" s="51"/>
      <c r="AS922" s="52"/>
      <c r="AT922" s="53">
        <f t="shared" si="389"/>
        <v>0</v>
      </c>
      <c r="AU922" s="39" t="str">
        <f t="shared" si="390"/>
        <v/>
      </c>
      <c r="AV922" s="39" t="str">
        <f t="shared" si="391"/>
        <v/>
      </c>
      <c r="AW922" s="39" t="str">
        <f t="shared" si="392"/>
        <v/>
      </c>
      <c r="AX922" s="39" t="str">
        <f t="shared" si="393"/>
        <v/>
      </c>
      <c r="AY922" s="41" t="str">
        <f>IF(G922="...", "", VLOOKUP(G922, UPB!$A$3:$B$5000, 2, FALSE))</f>
        <v/>
      </c>
      <c r="AZ922" s="84"/>
      <c r="BA922" s="76"/>
      <c r="BB922" s="65"/>
      <c r="BC922" s="65"/>
      <c r="BD922" s="54"/>
      <c r="BE922" s="65"/>
      <c r="BF922" s="65"/>
      <c r="BG922" s="65"/>
      <c r="BH922" s="65"/>
      <c r="BI922" s="65"/>
      <c r="BJ922" s="65"/>
      <c r="BK922" s="65"/>
      <c r="BL922" s="65"/>
      <c r="BM922" s="65"/>
      <c r="BN922" s="70"/>
      <c r="BO922" s="65"/>
      <c r="BP922" s="65"/>
      <c r="BQ922" s="65"/>
      <c r="BR922" s="65"/>
      <c r="BS922" s="65"/>
      <c r="BT922" s="65"/>
      <c r="BU922" s="55" t="str">
        <f>IF(AND($D922 &lt;&gt; "", $D922 &lt;&gt; $E922, $F922 &lt;&gt; "x.x.x.x.x.x.x"), VLOOKUP($E922, Parameter!$E$3:$N$5000, 9, FALSE), "")</f>
        <v/>
      </c>
      <c r="BV922" s="55" t="str">
        <f>IF(AND($D922 &lt;&gt; "", $D922 &lt;&gt; $E922, $F922 &lt;&gt; "x.x.x.x.x.x.x"), VLOOKUP($E922, Parameter!$E$3:$N$5000, 10, FALSE), "")</f>
        <v/>
      </c>
      <c r="BW922" s="55" t="str">
        <f>IF(AND($D922 &lt;&gt; "", $D922 &lt;&gt; $E922, $F922 &lt;&gt; "x.x.x.x.x.x.x"), VLOOKUP($C922, Parameter!$A$4:$L$5000, 3, FALSE), "")</f>
        <v/>
      </c>
      <c r="BX922" s="55" t="str">
        <f>IF(AND($D922 &lt;&gt; "", $D922 &lt;&gt; $E922, $F922 &lt;&gt; "x.x.x.x.x.x.x"), VLOOKUP($C922, Parameter!$A$4:$L$5000, 4, FALSE), "")</f>
        <v/>
      </c>
      <c r="BY922" s="56">
        <f t="shared" si="394"/>
        <v>0</v>
      </c>
      <c r="BZ922" s="55" t="str">
        <f t="shared" si="395"/>
        <v>Intra</v>
      </c>
      <c r="CA922" s="55" t="str">
        <f>IF($BZ922="Ekstra", Parameter3!$B$2, "")</f>
        <v/>
      </c>
      <c r="CB922" s="55" t="str">
        <f>IF($BZ922="Ekstra", Parameter3!$C$2, "")</f>
        <v/>
      </c>
      <c r="CC922" s="55" t="str">
        <f>IF($BZ922="Ekstra", VLOOKUP($E922, Parameter!$E$3:$N$5000, 9, FALSE), "")</f>
        <v/>
      </c>
      <c r="CD922" s="55" t="str">
        <f>IF($BZ922="Ekstra", VLOOKUP($E922, Parameter!$E$3:$N$5000, 10, FALSE), "")</f>
        <v/>
      </c>
      <c r="CE922" s="56">
        <f t="shared" si="396"/>
        <v>0</v>
      </c>
      <c r="CF922" s="55" t="str">
        <f t="shared" si="406"/>
        <v/>
      </c>
      <c r="CG922" s="55" t="str">
        <f t="shared" si="406"/>
        <v/>
      </c>
      <c r="CH922" s="55" t="str">
        <f t="shared" si="397"/>
        <v/>
      </c>
      <c r="CI922" s="55" t="str">
        <f>IF($F922="x.x.x.x.x.x.x", VLOOKUP($C922, Parameter!$A$4:$L$5000, 4, FALSE), "")</f>
        <v/>
      </c>
      <c r="CJ922" s="56">
        <f t="shared" si="398"/>
        <v>0</v>
      </c>
      <c r="CM922" s="4" t="str">
        <f t="shared" si="399"/>
        <v>...-...-.....</v>
      </c>
      <c r="CN922" s="57">
        <f t="shared" si="400"/>
        <v>0</v>
      </c>
      <c r="CO922" s="58">
        <f t="shared" si="401"/>
        <v>0</v>
      </c>
      <c r="CP922" s="4" t="str">
        <f t="shared" si="402"/>
        <v/>
      </c>
      <c r="CQ922" s="4" t="b">
        <f t="shared" si="403"/>
        <v>0</v>
      </c>
      <c r="CR922" s="4" t="str">
        <f t="shared" si="404"/>
        <v/>
      </c>
      <c r="CS922" s="4" t="str">
        <f t="shared" si="405"/>
        <v/>
      </c>
      <c r="CT922" s="91" t="b">
        <f t="shared" si="382"/>
        <v>0</v>
      </c>
    </row>
    <row r="923" spans="1:98" s="4" customFormat="1" x14ac:dyDescent="0.25">
      <c r="A923" s="50" t="str">
        <f t="shared" si="383"/>
        <v>...</v>
      </c>
      <c r="B923" s="50" t="str">
        <f t="shared" si="384"/>
        <v>...</v>
      </c>
      <c r="C923" s="50" t="str">
        <f t="shared" si="385"/>
        <v>.....</v>
      </c>
      <c r="D923" s="50" t="str">
        <f>IF($C923=".....","",_xlfn.IFNA(VLOOKUP($C923, Parameter!$A$4:$L$5000, 3, FALSE), ""))</f>
        <v/>
      </c>
      <c r="E923" s="50" t="str">
        <f t="shared" si="386"/>
        <v>.....</v>
      </c>
      <c r="F923" s="50" t="str">
        <f t="shared" si="387"/>
        <v>......</v>
      </c>
      <c r="G923" s="50" t="str">
        <f t="shared" si="388"/>
        <v>...</v>
      </c>
      <c r="H923" s="40">
        <f>IF(E923=".....", 0, _xlfn.IFNA(VLOOKUP($E923, Parameter2!$A$2:$C$5000, 3, FALSE), 0))</f>
        <v>0</v>
      </c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18" t="str">
        <f>IF(C923=".....","",_xlfn.IFNA(VLOOKUP($C923, Parameter!$A$4:$B$5000, 2, FALSE), "Kode belanja salah :("))</f>
        <v/>
      </c>
      <c r="X923" s="35"/>
      <c r="Y923" s="121"/>
      <c r="Z923" s="17"/>
      <c r="AA923" s="20"/>
      <c r="AB923" s="41" t="str">
        <f>IF($C923=".....","",VLOOKUP($C923, Parameter!$A$4:$L$5000, 6, FALSE))</f>
        <v/>
      </c>
      <c r="AC923" s="41" t="str">
        <f>IF($C923=".....","",VLOOKUP($C923, Parameter!$A$4:$L$5000, 7, FALSE))</f>
        <v/>
      </c>
      <c r="AD923" s="41" t="str">
        <f>IF($C923=".....","",VLOOKUP($C923, Parameter!$A$4:$L$5000, 8, FALSE))</f>
        <v/>
      </c>
      <c r="AE923" s="41" t="str">
        <f>IF($C923=".....","",VLOOKUP($C923, Parameter!$A$4:$L$5000, 9, FALSE))</f>
        <v/>
      </c>
      <c r="AF923" s="41" t="str">
        <f>IF($C923=".....","",VLOOKUP($C923, Parameter!$A$4:$L$5000, 10, FALSE))</f>
        <v/>
      </c>
      <c r="AG923" s="41" t="str">
        <f>IF($C923=".....","",VLOOKUP($C923, Parameter!$A$4:$L$5000, 11, FALSE))</f>
        <v/>
      </c>
      <c r="AH923" s="41" t="str">
        <f>IF($C923="..0.0.0.000","",_xlfn.IFNA(VLOOKUP($C923, Parameter!$A$4:$L$5000, 12, FALSE), ""))</f>
        <v/>
      </c>
      <c r="AI923" s="39"/>
      <c r="AJ923" s="39"/>
      <c r="AK923" s="39"/>
      <c r="AL923" s="39"/>
      <c r="AM923" s="39"/>
      <c r="AN923" s="39"/>
      <c r="AO923" s="39"/>
      <c r="AP923" s="41" t="str">
        <f>IF(F923="......", "", _xlfn.IFNA(VLOOKUP(F923, Parameter2!$D$2:$E$15000, 2, FALSE), "Kode aset salah :("))</f>
        <v/>
      </c>
      <c r="AQ923" s="39"/>
      <c r="AR923" s="51"/>
      <c r="AS923" s="52"/>
      <c r="AT923" s="53">
        <f t="shared" si="389"/>
        <v>0</v>
      </c>
      <c r="AU923" s="39" t="str">
        <f t="shared" si="390"/>
        <v/>
      </c>
      <c r="AV923" s="39" t="str">
        <f t="shared" si="391"/>
        <v/>
      </c>
      <c r="AW923" s="39" t="str">
        <f t="shared" si="392"/>
        <v/>
      </c>
      <c r="AX923" s="39" t="str">
        <f t="shared" si="393"/>
        <v/>
      </c>
      <c r="AY923" s="41" t="str">
        <f>IF(G923="...", "", VLOOKUP(G923, UPB!$A$3:$B$5000, 2, FALSE))</f>
        <v/>
      </c>
      <c r="AZ923" s="84"/>
      <c r="BA923" s="76"/>
      <c r="BB923" s="65"/>
      <c r="BC923" s="65"/>
      <c r="BD923" s="54"/>
      <c r="BE923" s="65"/>
      <c r="BF923" s="65"/>
      <c r="BG923" s="65"/>
      <c r="BH923" s="65"/>
      <c r="BI923" s="65"/>
      <c r="BJ923" s="65"/>
      <c r="BK923" s="65"/>
      <c r="BL923" s="65"/>
      <c r="BM923" s="65"/>
      <c r="BN923" s="70"/>
      <c r="BO923" s="65"/>
      <c r="BP923" s="65"/>
      <c r="BQ923" s="65"/>
      <c r="BR923" s="65"/>
      <c r="BS923" s="65"/>
      <c r="BT923" s="65"/>
      <c r="BU923" s="55" t="str">
        <f>IF(AND($D923 &lt;&gt; "", $D923 &lt;&gt; $E923, $F923 &lt;&gt; "x.x.x.x.x.x.x"), VLOOKUP($E923, Parameter!$E$3:$N$5000, 9, FALSE), "")</f>
        <v/>
      </c>
      <c r="BV923" s="55" t="str">
        <f>IF(AND($D923 &lt;&gt; "", $D923 &lt;&gt; $E923, $F923 &lt;&gt; "x.x.x.x.x.x.x"), VLOOKUP($E923, Parameter!$E$3:$N$5000, 10, FALSE), "")</f>
        <v/>
      </c>
      <c r="BW923" s="55" t="str">
        <f>IF(AND($D923 &lt;&gt; "", $D923 &lt;&gt; $E923, $F923 &lt;&gt; "x.x.x.x.x.x.x"), VLOOKUP($C923, Parameter!$A$4:$L$5000, 3, FALSE), "")</f>
        <v/>
      </c>
      <c r="BX923" s="55" t="str">
        <f>IF(AND($D923 &lt;&gt; "", $D923 &lt;&gt; $E923, $F923 &lt;&gt; "x.x.x.x.x.x.x"), VLOOKUP($C923, Parameter!$A$4:$L$5000, 4, FALSE), "")</f>
        <v/>
      </c>
      <c r="BY923" s="56">
        <f t="shared" si="394"/>
        <v>0</v>
      </c>
      <c r="BZ923" s="55" t="str">
        <f t="shared" si="395"/>
        <v>Intra</v>
      </c>
      <c r="CA923" s="55" t="str">
        <f>IF($BZ923="Ekstra", Parameter3!$B$2, "")</f>
        <v/>
      </c>
      <c r="CB923" s="55" t="str">
        <f>IF($BZ923="Ekstra", Parameter3!$C$2, "")</f>
        <v/>
      </c>
      <c r="CC923" s="55" t="str">
        <f>IF($BZ923="Ekstra", VLOOKUP($E923, Parameter!$E$3:$N$5000, 9, FALSE), "")</f>
        <v/>
      </c>
      <c r="CD923" s="55" t="str">
        <f>IF($BZ923="Ekstra", VLOOKUP($E923, Parameter!$E$3:$N$5000, 10, FALSE), "")</f>
        <v/>
      </c>
      <c r="CE923" s="56">
        <f t="shared" si="396"/>
        <v>0</v>
      </c>
      <c r="CF923" s="55" t="str">
        <f t="shared" si="406"/>
        <v/>
      </c>
      <c r="CG923" s="55" t="str">
        <f t="shared" si="406"/>
        <v/>
      </c>
      <c r="CH923" s="55" t="str">
        <f t="shared" si="397"/>
        <v/>
      </c>
      <c r="CI923" s="55" t="str">
        <f>IF($F923="x.x.x.x.x.x.x", VLOOKUP($C923, Parameter!$A$4:$L$5000, 4, FALSE), "")</f>
        <v/>
      </c>
      <c r="CJ923" s="56">
        <f t="shared" si="398"/>
        <v>0</v>
      </c>
      <c r="CM923" s="4" t="str">
        <f t="shared" si="399"/>
        <v>...-...-.....</v>
      </c>
      <c r="CN923" s="57">
        <f t="shared" si="400"/>
        <v>0</v>
      </c>
      <c r="CO923" s="58">
        <f t="shared" si="401"/>
        <v>0</v>
      </c>
      <c r="CP923" s="4" t="str">
        <f t="shared" si="402"/>
        <v/>
      </c>
      <c r="CQ923" s="4" t="b">
        <f t="shared" si="403"/>
        <v>0</v>
      </c>
      <c r="CR923" s="4" t="str">
        <f t="shared" si="404"/>
        <v/>
      </c>
      <c r="CS923" s="4" t="str">
        <f t="shared" si="405"/>
        <v/>
      </c>
      <c r="CT923" s="91" t="b">
        <f t="shared" si="382"/>
        <v>0</v>
      </c>
    </row>
    <row r="924" spans="1:98" s="4" customFormat="1" x14ac:dyDescent="0.25">
      <c r="A924" s="50" t="str">
        <f t="shared" si="383"/>
        <v>...</v>
      </c>
      <c r="B924" s="50" t="str">
        <f t="shared" si="384"/>
        <v>...</v>
      </c>
      <c r="C924" s="50" t="str">
        <f t="shared" si="385"/>
        <v>.....</v>
      </c>
      <c r="D924" s="50" t="str">
        <f>IF($C924=".....","",_xlfn.IFNA(VLOOKUP($C924, Parameter!$A$4:$L$5000, 3, FALSE), ""))</f>
        <v/>
      </c>
      <c r="E924" s="50" t="str">
        <f t="shared" si="386"/>
        <v>.....</v>
      </c>
      <c r="F924" s="50" t="str">
        <f t="shared" si="387"/>
        <v>......</v>
      </c>
      <c r="G924" s="50" t="str">
        <f t="shared" si="388"/>
        <v>...</v>
      </c>
      <c r="H924" s="40">
        <f>IF(E924=".....", 0, _xlfn.IFNA(VLOOKUP($E924, Parameter2!$A$2:$C$5000, 3, FALSE), 0))</f>
        <v>0</v>
      </c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18" t="str">
        <f>IF(C924=".....","",_xlfn.IFNA(VLOOKUP($C924, Parameter!$A$4:$B$5000, 2, FALSE), "Kode belanja salah :("))</f>
        <v/>
      </c>
      <c r="X924" s="35"/>
      <c r="Y924" s="121"/>
      <c r="Z924" s="17"/>
      <c r="AA924" s="20"/>
      <c r="AB924" s="41" t="str">
        <f>IF($C924=".....","",VLOOKUP($C924, Parameter!$A$4:$L$5000, 6, FALSE))</f>
        <v/>
      </c>
      <c r="AC924" s="41" t="str">
        <f>IF($C924=".....","",VLOOKUP($C924, Parameter!$A$4:$L$5000, 7, FALSE))</f>
        <v/>
      </c>
      <c r="AD924" s="41" t="str">
        <f>IF($C924=".....","",VLOOKUP($C924, Parameter!$A$4:$L$5000, 8, FALSE))</f>
        <v/>
      </c>
      <c r="AE924" s="41" t="str">
        <f>IF($C924=".....","",VLOOKUP($C924, Parameter!$A$4:$L$5000, 9, FALSE))</f>
        <v/>
      </c>
      <c r="AF924" s="41" t="str">
        <f>IF($C924=".....","",VLOOKUP($C924, Parameter!$A$4:$L$5000, 10, FALSE))</f>
        <v/>
      </c>
      <c r="AG924" s="41" t="str">
        <f>IF($C924=".....","",VLOOKUP($C924, Parameter!$A$4:$L$5000, 11, FALSE))</f>
        <v/>
      </c>
      <c r="AH924" s="41" t="str">
        <f>IF($C924="..0.0.0.000","",_xlfn.IFNA(VLOOKUP($C924, Parameter!$A$4:$L$5000, 12, FALSE), ""))</f>
        <v/>
      </c>
      <c r="AI924" s="39"/>
      <c r="AJ924" s="39"/>
      <c r="AK924" s="39"/>
      <c r="AL924" s="39"/>
      <c r="AM924" s="39"/>
      <c r="AN924" s="39"/>
      <c r="AO924" s="39"/>
      <c r="AP924" s="41" t="str">
        <f>IF(F924="......", "", _xlfn.IFNA(VLOOKUP(F924, Parameter2!$D$2:$E$15000, 2, FALSE), "Kode aset salah :("))</f>
        <v/>
      </c>
      <c r="AQ924" s="39"/>
      <c r="AR924" s="51"/>
      <c r="AS924" s="52"/>
      <c r="AT924" s="53">
        <f t="shared" si="389"/>
        <v>0</v>
      </c>
      <c r="AU924" s="39" t="str">
        <f t="shared" si="390"/>
        <v/>
      </c>
      <c r="AV924" s="39" t="str">
        <f t="shared" si="391"/>
        <v/>
      </c>
      <c r="AW924" s="39" t="str">
        <f t="shared" si="392"/>
        <v/>
      </c>
      <c r="AX924" s="39" t="str">
        <f t="shared" si="393"/>
        <v/>
      </c>
      <c r="AY924" s="41" t="str">
        <f>IF(G924="...", "", VLOOKUP(G924, UPB!$A$3:$B$5000, 2, FALSE))</f>
        <v/>
      </c>
      <c r="AZ924" s="84"/>
      <c r="BA924" s="76"/>
      <c r="BB924" s="65"/>
      <c r="BC924" s="65"/>
      <c r="BD924" s="54"/>
      <c r="BE924" s="65"/>
      <c r="BF924" s="65"/>
      <c r="BG924" s="65"/>
      <c r="BH924" s="65"/>
      <c r="BI924" s="65"/>
      <c r="BJ924" s="65"/>
      <c r="BK924" s="65"/>
      <c r="BL924" s="65"/>
      <c r="BM924" s="65"/>
      <c r="BN924" s="70"/>
      <c r="BO924" s="65"/>
      <c r="BP924" s="65"/>
      <c r="BQ924" s="65"/>
      <c r="BR924" s="65"/>
      <c r="BS924" s="65"/>
      <c r="BT924" s="65"/>
      <c r="BU924" s="55" t="str">
        <f>IF(AND($D924 &lt;&gt; "", $D924 &lt;&gt; $E924, $F924 &lt;&gt; "x.x.x.x.x.x.x"), VLOOKUP($E924, Parameter!$E$3:$N$5000, 9, FALSE), "")</f>
        <v/>
      </c>
      <c r="BV924" s="55" t="str">
        <f>IF(AND($D924 &lt;&gt; "", $D924 &lt;&gt; $E924, $F924 &lt;&gt; "x.x.x.x.x.x.x"), VLOOKUP($E924, Parameter!$E$3:$N$5000, 10, FALSE), "")</f>
        <v/>
      </c>
      <c r="BW924" s="55" t="str">
        <f>IF(AND($D924 &lt;&gt; "", $D924 &lt;&gt; $E924, $F924 &lt;&gt; "x.x.x.x.x.x.x"), VLOOKUP($C924, Parameter!$A$4:$L$5000, 3, FALSE), "")</f>
        <v/>
      </c>
      <c r="BX924" s="55" t="str">
        <f>IF(AND($D924 &lt;&gt; "", $D924 &lt;&gt; $E924, $F924 &lt;&gt; "x.x.x.x.x.x.x"), VLOOKUP($C924, Parameter!$A$4:$L$5000, 4, FALSE), "")</f>
        <v/>
      </c>
      <c r="BY924" s="56">
        <f t="shared" si="394"/>
        <v>0</v>
      </c>
      <c r="BZ924" s="55" t="str">
        <f t="shared" si="395"/>
        <v>Intra</v>
      </c>
      <c r="CA924" s="55" t="str">
        <f>IF($BZ924="Ekstra", Parameter3!$B$2, "")</f>
        <v/>
      </c>
      <c r="CB924" s="55" t="str">
        <f>IF($BZ924="Ekstra", Parameter3!$C$2, "")</f>
        <v/>
      </c>
      <c r="CC924" s="55" t="str">
        <f>IF($BZ924="Ekstra", VLOOKUP($E924, Parameter!$E$3:$N$5000, 9, FALSE), "")</f>
        <v/>
      </c>
      <c r="CD924" s="55" t="str">
        <f>IF($BZ924="Ekstra", VLOOKUP($E924, Parameter!$E$3:$N$5000, 10, FALSE), "")</f>
        <v/>
      </c>
      <c r="CE924" s="56">
        <f t="shared" si="396"/>
        <v>0</v>
      </c>
      <c r="CF924" s="55" t="str">
        <f t="shared" si="406"/>
        <v/>
      </c>
      <c r="CG924" s="55" t="str">
        <f t="shared" si="406"/>
        <v/>
      </c>
      <c r="CH924" s="55" t="str">
        <f t="shared" si="397"/>
        <v/>
      </c>
      <c r="CI924" s="55" t="str">
        <f>IF($F924="x.x.x.x.x.x.x", VLOOKUP($C924, Parameter!$A$4:$L$5000, 4, FALSE), "")</f>
        <v/>
      </c>
      <c r="CJ924" s="56">
        <f t="shared" si="398"/>
        <v>0</v>
      </c>
      <c r="CM924" s="4" t="str">
        <f t="shared" si="399"/>
        <v>...-...-.....</v>
      </c>
      <c r="CN924" s="57">
        <f t="shared" si="400"/>
        <v>0</v>
      </c>
      <c r="CO924" s="58">
        <f t="shared" si="401"/>
        <v>0</v>
      </c>
      <c r="CP924" s="4" t="str">
        <f t="shared" si="402"/>
        <v/>
      </c>
      <c r="CQ924" s="4" t="b">
        <f t="shared" si="403"/>
        <v>0</v>
      </c>
      <c r="CR924" s="4" t="str">
        <f t="shared" si="404"/>
        <v/>
      </c>
      <c r="CS924" s="4" t="str">
        <f t="shared" si="405"/>
        <v/>
      </c>
      <c r="CT924" s="91" t="b">
        <f t="shared" si="382"/>
        <v>0</v>
      </c>
    </row>
    <row r="925" spans="1:98" s="4" customFormat="1" x14ac:dyDescent="0.25">
      <c r="A925" s="50" t="str">
        <f t="shared" si="383"/>
        <v>...</v>
      </c>
      <c r="B925" s="50" t="str">
        <f t="shared" si="384"/>
        <v>...</v>
      </c>
      <c r="C925" s="50" t="str">
        <f t="shared" si="385"/>
        <v>.....</v>
      </c>
      <c r="D925" s="50" t="str">
        <f>IF($C925=".....","",_xlfn.IFNA(VLOOKUP($C925, Parameter!$A$4:$L$5000, 3, FALSE), ""))</f>
        <v/>
      </c>
      <c r="E925" s="50" t="str">
        <f t="shared" si="386"/>
        <v>.....</v>
      </c>
      <c r="F925" s="50" t="str">
        <f t="shared" si="387"/>
        <v>......</v>
      </c>
      <c r="G925" s="50" t="str">
        <f t="shared" si="388"/>
        <v>...</v>
      </c>
      <c r="H925" s="40">
        <f>IF(E925=".....", 0, _xlfn.IFNA(VLOOKUP($E925, Parameter2!$A$2:$C$5000, 3, FALSE), 0))</f>
        <v>0</v>
      </c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18" t="str">
        <f>IF(C925=".....","",_xlfn.IFNA(VLOOKUP($C925, Parameter!$A$4:$B$5000, 2, FALSE), "Kode belanja salah :("))</f>
        <v/>
      </c>
      <c r="X925" s="35"/>
      <c r="Y925" s="121"/>
      <c r="Z925" s="17"/>
      <c r="AA925" s="20"/>
      <c r="AB925" s="41" t="str">
        <f>IF($C925=".....","",VLOOKUP($C925, Parameter!$A$4:$L$5000, 6, FALSE))</f>
        <v/>
      </c>
      <c r="AC925" s="41" t="str">
        <f>IF($C925=".....","",VLOOKUP($C925, Parameter!$A$4:$L$5000, 7, FALSE))</f>
        <v/>
      </c>
      <c r="AD925" s="41" t="str">
        <f>IF($C925=".....","",VLOOKUP($C925, Parameter!$A$4:$L$5000, 8, FALSE))</f>
        <v/>
      </c>
      <c r="AE925" s="41" t="str">
        <f>IF($C925=".....","",VLOOKUP($C925, Parameter!$A$4:$L$5000, 9, FALSE))</f>
        <v/>
      </c>
      <c r="AF925" s="41" t="str">
        <f>IF($C925=".....","",VLOOKUP($C925, Parameter!$A$4:$L$5000, 10, FALSE))</f>
        <v/>
      </c>
      <c r="AG925" s="41" t="str">
        <f>IF($C925=".....","",VLOOKUP($C925, Parameter!$A$4:$L$5000, 11, FALSE))</f>
        <v/>
      </c>
      <c r="AH925" s="41" t="str">
        <f>IF($C925="..0.0.0.000","",_xlfn.IFNA(VLOOKUP($C925, Parameter!$A$4:$L$5000, 12, FALSE), ""))</f>
        <v/>
      </c>
      <c r="AI925" s="39"/>
      <c r="AJ925" s="39"/>
      <c r="AK925" s="39"/>
      <c r="AL925" s="39"/>
      <c r="AM925" s="39"/>
      <c r="AN925" s="39"/>
      <c r="AO925" s="39"/>
      <c r="AP925" s="41" t="str">
        <f>IF(F925="......", "", _xlfn.IFNA(VLOOKUP(F925, Parameter2!$D$2:$E$15000, 2, FALSE), "Kode aset salah :("))</f>
        <v/>
      </c>
      <c r="AQ925" s="39"/>
      <c r="AR925" s="51"/>
      <c r="AS925" s="52"/>
      <c r="AT925" s="53">
        <f t="shared" si="389"/>
        <v>0</v>
      </c>
      <c r="AU925" s="39" t="str">
        <f t="shared" si="390"/>
        <v/>
      </c>
      <c r="AV925" s="39" t="str">
        <f t="shared" si="391"/>
        <v/>
      </c>
      <c r="AW925" s="39" t="str">
        <f t="shared" si="392"/>
        <v/>
      </c>
      <c r="AX925" s="39" t="str">
        <f t="shared" si="393"/>
        <v/>
      </c>
      <c r="AY925" s="41" t="str">
        <f>IF(G925="...", "", VLOOKUP(G925, UPB!$A$3:$B$5000, 2, FALSE))</f>
        <v/>
      </c>
      <c r="AZ925" s="84"/>
      <c r="BA925" s="76"/>
      <c r="BB925" s="65"/>
      <c r="BC925" s="65"/>
      <c r="BD925" s="54"/>
      <c r="BE925" s="65"/>
      <c r="BF925" s="65"/>
      <c r="BG925" s="65"/>
      <c r="BH925" s="65"/>
      <c r="BI925" s="65"/>
      <c r="BJ925" s="65"/>
      <c r="BK925" s="65"/>
      <c r="BL925" s="65"/>
      <c r="BM925" s="65"/>
      <c r="BN925" s="70"/>
      <c r="BO925" s="65"/>
      <c r="BP925" s="65"/>
      <c r="BQ925" s="65"/>
      <c r="BR925" s="65"/>
      <c r="BS925" s="65"/>
      <c r="BT925" s="65"/>
      <c r="BU925" s="55" t="str">
        <f>IF(AND($D925 &lt;&gt; "", $D925 &lt;&gt; $E925, $F925 &lt;&gt; "x.x.x.x.x.x.x"), VLOOKUP($E925, Parameter!$E$3:$N$5000, 9, FALSE), "")</f>
        <v/>
      </c>
      <c r="BV925" s="55" t="str">
        <f>IF(AND($D925 &lt;&gt; "", $D925 &lt;&gt; $E925, $F925 &lt;&gt; "x.x.x.x.x.x.x"), VLOOKUP($E925, Parameter!$E$3:$N$5000, 10, FALSE), "")</f>
        <v/>
      </c>
      <c r="BW925" s="55" t="str">
        <f>IF(AND($D925 &lt;&gt; "", $D925 &lt;&gt; $E925, $F925 &lt;&gt; "x.x.x.x.x.x.x"), VLOOKUP($C925, Parameter!$A$4:$L$5000, 3, FALSE), "")</f>
        <v/>
      </c>
      <c r="BX925" s="55" t="str">
        <f>IF(AND($D925 &lt;&gt; "", $D925 &lt;&gt; $E925, $F925 &lt;&gt; "x.x.x.x.x.x.x"), VLOOKUP($C925, Parameter!$A$4:$L$5000, 4, FALSE), "")</f>
        <v/>
      </c>
      <c r="BY925" s="56">
        <f t="shared" si="394"/>
        <v>0</v>
      </c>
      <c r="BZ925" s="55" t="str">
        <f t="shared" si="395"/>
        <v>Intra</v>
      </c>
      <c r="CA925" s="55" t="str">
        <f>IF($BZ925="Ekstra", Parameter3!$B$2, "")</f>
        <v/>
      </c>
      <c r="CB925" s="55" t="str">
        <f>IF($BZ925="Ekstra", Parameter3!$C$2, "")</f>
        <v/>
      </c>
      <c r="CC925" s="55" t="str">
        <f>IF($BZ925="Ekstra", VLOOKUP($E925, Parameter!$E$3:$N$5000, 9, FALSE), "")</f>
        <v/>
      </c>
      <c r="CD925" s="55" t="str">
        <f>IF($BZ925="Ekstra", VLOOKUP($E925, Parameter!$E$3:$N$5000, 10, FALSE), "")</f>
        <v/>
      </c>
      <c r="CE925" s="56">
        <f t="shared" si="396"/>
        <v>0</v>
      </c>
      <c r="CF925" s="55" t="str">
        <f t="shared" si="406"/>
        <v/>
      </c>
      <c r="CG925" s="55" t="str">
        <f t="shared" si="406"/>
        <v/>
      </c>
      <c r="CH925" s="55" t="str">
        <f t="shared" si="397"/>
        <v/>
      </c>
      <c r="CI925" s="55" t="str">
        <f>IF($F925="x.x.x.x.x.x.x", VLOOKUP($C925, Parameter!$A$4:$L$5000, 4, FALSE), "")</f>
        <v/>
      </c>
      <c r="CJ925" s="56">
        <f t="shared" si="398"/>
        <v>0</v>
      </c>
      <c r="CM925" s="4" t="str">
        <f t="shared" si="399"/>
        <v>...-...-.....</v>
      </c>
      <c r="CN925" s="57">
        <f t="shared" si="400"/>
        <v>0</v>
      </c>
      <c r="CO925" s="58">
        <f t="shared" si="401"/>
        <v>0</v>
      </c>
      <c r="CP925" s="4" t="str">
        <f t="shared" si="402"/>
        <v/>
      </c>
      <c r="CQ925" s="4" t="b">
        <f t="shared" si="403"/>
        <v>0</v>
      </c>
      <c r="CR925" s="4" t="str">
        <f t="shared" si="404"/>
        <v/>
      </c>
      <c r="CS925" s="4" t="str">
        <f t="shared" si="405"/>
        <v/>
      </c>
      <c r="CT925" s="91" t="b">
        <f t="shared" si="382"/>
        <v>0</v>
      </c>
    </row>
    <row r="926" spans="1:98" s="4" customFormat="1" x14ac:dyDescent="0.25">
      <c r="A926" s="50" t="str">
        <f t="shared" si="383"/>
        <v>...</v>
      </c>
      <c r="B926" s="50" t="str">
        <f t="shared" si="384"/>
        <v>...</v>
      </c>
      <c r="C926" s="50" t="str">
        <f t="shared" si="385"/>
        <v>.....</v>
      </c>
      <c r="D926" s="50" t="str">
        <f>IF($C926=".....","",_xlfn.IFNA(VLOOKUP($C926, Parameter!$A$4:$L$5000, 3, FALSE), ""))</f>
        <v/>
      </c>
      <c r="E926" s="50" t="str">
        <f t="shared" si="386"/>
        <v>.....</v>
      </c>
      <c r="F926" s="50" t="str">
        <f t="shared" si="387"/>
        <v>......</v>
      </c>
      <c r="G926" s="50" t="str">
        <f t="shared" si="388"/>
        <v>...</v>
      </c>
      <c r="H926" s="40">
        <f>IF(E926=".....", 0, _xlfn.IFNA(VLOOKUP($E926, Parameter2!$A$2:$C$5000, 3, FALSE), 0))</f>
        <v>0</v>
      </c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18" t="str">
        <f>IF(C926=".....","",_xlfn.IFNA(VLOOKUP($C926, Parameter!$A$4:$B$5000, 2, FALSE), "Kode belanja salah :("))</f>
        <v/>
      </c>
      <c r="X926" s="35"/>
      <c r="Y926" s="121"/>
      <c r="Z926" s="17"/>
      <c r="AA926" s="20"/>
      <c r="AB926" s="41" t="str">
        <f>IF($C926=".....","",VLOOKUP($C926, Parameter!$A$4:$L$5000, 6, FALSE))</f>
        <v/>
      </c>
      <c r="AC926" s="41" t="str">
        <f>IF($C926=".....","",VLOOKUP($C926, Parameter!$A$4:$L$5000, 7, FALSE))</f>
        <v/>
      </c>
      <c r="AD926" s="41" t="str">
        <f>IF($C926=".....","",VLOOKUP($C926, Parameter!$A$4:$L$5000, 8, FALSE))</f>
        <v/>
      </c>
      <c r="AE926" s="41" t="str">
        <f>IF($C926=".....","",VLOOKUP($C926, Parameter!$A$4:$L$5000, 9, FALSE))</f>
        <v/>
      </c>
      <c r="AF926" s="41" t="str">
        <f>IF($C926=".....","",VLOOKUP($C926, Parameter!$A$4:$L$5000, 10, FALSE))</f>
        <v/>
      </c>
      <c r="AG926" s="41" t="str">
        <f>IF($C926=".....","",VLOOKUP($C926, Parameter!$A$4:$L$5000, 11, FALSE))</f>
        <v/>
      </c>
      <c r="AH926" s="41" t="str">
        <f>IF($C926="..0.0.0.000","",_xlfn.IFNA(VLOOKUP($C926, Parameter!$A$4:$L$5000, 12, FALSE), ""))</f>
        <v/>
      </c>
      <c r="AI926" s="39"/>
      <c r="AJ926" s="39"/>
      <c r="AK926" s="39"/>
      <c r="AL926" s="39"/>
      <c r="AM926" s="39"/>
      <c r="AN926" s="39"/>
      <c r="AO926" s="39"/>
      <c r="AP926" s="41" t="str">
        <f>IF(F926="......", "", _xlfn.IFNA(VLOOKUP(F926, Parameter2!$D$2:$E$15000, 2, FALSE), "Kode aset salah :("))</f>
        <v/>
      </c>
      <c r="AQ926" s="39"/>
      <c r="AR926" s="51"/>
      <c r="AS926" s="52"/>
      <c r="AT926" s="53">
        <f t="shared" si="389"/>
        <v>0</v>
      </c>
      <c r="AU926" s="39" t="str">
        <f t="shared" si="390"/>
        <v/>
      </c>
      <c r="AV926" s="39" t="str">
        <f t="shared" si="391"/>
        <v/>
      </c>
      <c r="AW926" s="39" t="str">
        <f t="shared" si="392"/>
        <v/>
      </c>
      <c r="AX926" s="39" t="str">
        <f t="shared" si="393"/>
        <v/>
      </c>
      <c r="AY926" s="41" t="str">
        <f>IF(G926="...", "", VLOOKUP(G926, UPB!$A$3:$B$5000, 2, FALSE))</f>
        <v/>
      </c>
      <c r="AZ926" s="84"/>
      <c r="BA926" s="76"/>
      <c r="BB926" s="65"/>
      <c r="BC926" s="65"/>
      <c r="BD926" s="54"/>
      <c r="BE926" s="65"/>
      <c r="BF926" s="65"/>
      <c r="BG926" s="65"/>
      <c r="BH926" s="65"/>
      <c r="BI926" s="65"/>
      <c r="BJ926" s="65"/>
      <c r="BK926" s="65"/>
      <c r="BL926" s="65"/>
      <c r="BM926" s="65"/>
      <c r="BN926" s="70"/>
      <c r="BO926" s="65"/>
      <c r="BP926" s="65"/>
      <c r="BQ926" s="65"/>
      <c r="BR926" s="65"/>
      <c r="BS926" s="65"/>
      <c r="BT926" s="65"/>
      <c r="BU926" s="55" t="str">
        <f>IF(AND($D926 &lt;&gt; "", $D926 &lt;&gt; $E926, $F926 &lt;&gt; "x.x.x.x.x.x.x"), VLOOKUP($E926, Parameter!$E$3:$N$5000, 9, FALSE), "")</f>
        <v/>
      </c>
      <c r="BV926" s="55" t="str">
        <f>IF(AND($D926 &lt;&gt; "", $D926 &lt;&gt; $E926, $F926 &lt;&gt; "x.x.x.x.x.x.x"), VLOOKUP($E926, Parameter!$E$3:$N$5000, 10, FALSE), "")</f>
        <v/>
      </c>
      <c r="BW926" s="55" t="str">
        <f>IF(AND($D926 &lt;&gt; "", $D926 &lt;&gt; $E926, $F926 &lt;&gt; "x.x.x.x.x.x.x"), VLOOKUP($C926, Parameter!$A$4:$L$5000, 3, FALSE), "")</f>
        <v/>
      </c>
      <c r="BX926" s="55" t="str">
        <f>IF(AND($D926 &lt;&gt; "", $D926 &lt;&gt; $E926, $F926 &lt;&gt; "x.x.x.x.x.x.x"), VLOOKUP($C926, Parameter!$A$4:$L$5000, 4, FALSE), "")</f>
        <v/>
      </c>
      <c r="BY926" s="56">
        <f t="shared" si="394"/>
        <v>0</v>
      </c>
      <c r="BZ926" s="55" t="str">
        <f t="shared" si="395"/>
        <v>Intra</v>
      </c>
      <c r="CA926" s="55" t="str">
        <f>IF($BZ926="Ekstra", Parameter3!$B$2, "")</f>
        <v/>
      </c>
      <c r="CB926" s="55" t="str">
        <f>IF($BZ926="Ekstra", Parameter3!$C$2, "")</f>
        <v/>
      </c>
      <c r="CC926" s="55" t="str">
        <f>IF($BZ926="Ekstra", VLOOKUP($E926, Parameter!$E$3:$N$5000, 9, FALSE), "")</f>
        <v/>
      </c>
      <c r="CD926" s="55" t="str">
        <f>IF($BZ926="Ekstra", VLOOKUP($E926, Parameter!$E$3:$N$5000, 10, FALSE), "")</f>
        <v/>
      </c>
      <c r="CE926" s="56">
        <f t="shared" si="396"/>
        <v>0</v>
      </c>
      <c r="CF926" s="55" t="str">
        <f t="shared" si="406"/>
        <v/>
      </c>
      <c r="CG926" s="55" t="str">
        <f t="shared" si="406"/>
        <v/>
      </c>
      <c r="CH926" s="55" t="str">
        <f t="shared" si="397"/>
        <v/>
      </c>
      <c r="CI926" s="55" t="str">
        <f>IF($F926="x.x.x.x.x.x.x", VLOOKUP($C926, Parameter!$A$4:$L$5000, 4, FALSE), "")</f>
        <v/>
      </c>
      <c r="CJ926" s="56">
        <f t="shared" si="398"/>
        <v>0</v>
      </c>
      <c r="CM926" s="4" t="str">
        <f t="shared" si="399"/>
        <v>...-...-.....</v>
      </c>
      <c r="CN926" s="57">
        <f t="shared" si="400"/>
        <v>0</v>
      </c>
      <c r="CO926" s="58">
        <f t="shared" si="401"/>
        <v>0</v>
      </c>
      <c r="CP926" s="4" t="str">
        <f t="shared" si="402"/>
        <v/>
      </c>
      <c r="CQ926" s="4" t="b">
        <f t="shared" si="403"/>
        <v>0</v>
      </c>
      <c r="CR926" s="4" t="str">
        <f t="shared" si="404"/>
        <v/>
      </c>
      <c r="CS926" s="4" t="str">
        <f t="shared" si="405"/>
        <v/>
      </c>
      <c r="CT926" s="91" t="b">
        <f t="shared" si="382"/>
        <v>0</v>
      </c>
    </row>
    <row r="927" spans="1:98" s="4" customFormat="1" x14ac:dyDescent="0.25">
      <c r="A927" s="50" t="str">
        <f t="shared" si="383"/>
        <v>...</v>
      </c>
      <c r="B927" s="50" t="str">
        <f t="shared" si="384"/>
        <v>...</v>
      </c>
      <c r="C927" s="50" t="str">
        <f t="shared" si="385"/>
        <v>.....</v>
      </c>
      <c r="D927" s="50" t="str">
        <f>IF($C927=".....","",_xlfn.IFNA(VLOOKUP($C927, Parameter!$A$4:$L$5000, 3, FALSE), ""))</f>
        <v/>
      </c>
      <c r="E927" s="50" t="str">
        <f t="shared" si="386"/>
        <v>.....</v>
      </c>
      <c r="F927" s="50" t="str">
        <f t="shared" si="387"/>
        <v>......</v>
      </c>
      <c r="G927" s="50" t="str">
        <f t="shared" si="388"/>
        <v>...</v>
      </c>
      <c r="H927" s="40">
        <f>IF(E927=".....", 0, _xlfn.IFNA(VLOOKUP($E927, Parameter2!$A$2:$C$5000, 3, FALSE), 0))</f>
        <v>0</v>
      </c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18" t="str">
        <f>IF(C927=".....","",_xlfn.IFNA(VLOOKUP($C927, Parameter!$A$4:$B$5000, 2, FALSE), "Kode belanja salah :("))</f>
        <v/>
      </c>
      <c r="X927" s="35"/>
      <c r="Y927" s="121"/>
      <c r="Z927" s="17"/>
      <c r="AA927" s="20"/>
      <c r="AB927" s="41" t="str">
        <f>IF($C927=".....","",VLOOKUP($C927, Parameter!$A$4:$L$5000, 6, FALSE))</f>
        <v/>
      </c>
      <c r="AC927" s="41" t="str">
        <f>IF($C927=".....","",VLOOKUP($C927, Parameter!$A$4:$L$5000, 7, FALSE))</f>
        <v/>
      </c>
      <c r="AD927" s="41" t="str">
        <f>IF($C927=".....","",VLOOKUP($C927, Parameter!$A$4:$L$5000, 8, FALSE))</f>
        <v/>
      </c>
      <c r="AE927" s="41" t="str">
        <f>IF($C927=".....","",VLOOKUP($C927, Parameter!$A$4:$L$5000, 9, FALSE))</f>
        <v/>
      </c>
      <c r="AF927" s="41" t="str">
        <f>IF($C927=".....","",VLOOKUP($C927, Parameter!$A$4:$L$5000, 10, FALSE))</f>
        <v/>
      </c>
      <c r="AG927" s="41" t="str">
        <f>IF($C927=".....","",VLOOKUP($C927, Parameter!$A$4:$L$5000, 11, FALSE))</f>
        <v/>
      </c>
      <c r="AH927" s="41" t="str">
        <f>IF($C927="..0.0.0.000","",_xlfn.IFNA(VLOOKUP($C927, Parameter!$A$4:$L$5000, 12, FALSE), ""))</f>
        <v/>
      </c>
      <c r="AI927" s="39"/>
      <c r="AJ927" s="39"/>
      <c r="AK927" s="39"/>
      <c r="AL927" s="39"/>
      <c r="AM927" s="39"/>
      <c r="AN927" s="39"/>
      <c r="AO927" s="39"/>
      <c r="AP927" s="41" t="str">
        <f>IF(F927="......", "", _xlfn.IFNA(VLOOKUP(F927, Parameter2!$D$2:$E$15000, 2, FALSE), "Kode aset salah :("))</f>
        <v/>
      </c>
      <c r="AQ927" s="39"/>
      <c r="AR927" s="51"/>
      <c r="AS927" s="52"/>
      <c r="AT927" s="53">
        <f t="shared" si="389"/>
        <v>0</v>
      </c>
      <c r="AU927" s="39" t="str">
        <f t="shared" si="390"/>
        <v/>
      </c>
      <c r="AV927" s="39" t="str">
        <f t="shared" si="391"/>
        <v/>
      </c>
      <c r="AW927" s="39" t="str">
        <f t="shared" si="392"/>
        <v/>
      </c>
      <c r="AX927" s="39" t="str">
        <f t="shared" si="393"/>
        <v/>
      </c>
      <c r="AY927" s="41" t="str">
        <f>IF(G927="...", "", VLOOKUP(G927, UPB!$A$3:$B$5000, 2, FALSE))</f>
        <v/>
      </c>
      <c r="AZ927" s="84"/>
      <c r="BA927" s="76"/>
      <c r="BB927" s="65"/>
      <c r="BC927" s="65"/>
      <c r="BD927" s="54"/>
      <c r="BE927" s="65"/>
      <c r="BF927" s="65"/>
      <c r="BG927" s="65"/>
      <c r="BH927" s="65"/>
      <c r="BI927" s="65"/>
      <c r="BJ927" s="65"/>
      <c r="BK927" s="65"/>
      <c r="BL927" s="65"/>
      <c r="BM927" s="65"/>
      <c r="BN927" s="70"/>
      <c r="BO927" s="65"/>
      <c r="BP927" s="65"/>
      <c r="BQ927" s="65"/>
      <c r="BR927" s="65"/>
      <c r="BS927" s="65"/>
      <c r="BT927" s="65"/>
      <c r="BU927" s="55" t="str">
        <f>IF(AND($D927 &lt;&gt; "", $D927 &lt;&gt; $E927, $F927 &lt;&gt; "x.x.x.x.x.x.x"), VLOOKUP($E927, Parameter!$E$3:$N$5000, 9, FALSE), "")</f>
        <v/>
      </c>
      <c r="BV927" s="55" t="str">
        <f>IF(AND($D927 &lt;&gt; "", $D927 &lt;&gt; $E927, $F927 &lt;&gt; "x.x.x.x.x.x.x"), VLOOKUP($E927, Parameter!$E$3:$N$5000, 10, FALSE), "")</f>
        <v/>
      </c>
      <c r="BW927" s="55" t="str">
        <f>IF(AND($D927 &lt;&gt; "", $D927 &lt;&gt; $E927, $F927 &lt;&gt; "x.x.x.x.x.x.x"), VLOOKUP($C927, Parameter!$A$4:$L$5000, 3, FALSE), "")</f>
        <v/>
      </c>
      <c r="BX927" s="55" t="str">
        <f>IF(AND($D927 &lt;&gt; "", $D927 &lt;&gt; $E927, $F927 &lt;&gt; "x.x.x.x.x.x.x"), VLOOKUP($C927, Parameter!$A$4:$L$5000, 4, FALSE), "")</f>
        <v/>
      </c>
      <c r="BY927" s="56">
        <f t="shared" si="394"/>
        <v>0</v>
      </c>
      <c r="BZ927" s="55" t="str">
        <f t="shared" si="395"/>
        <v>Intra</v>
      </c>
      <c r="CA927" s="55" t="str">
        <f>IF($BZ927="Ekstra", Parameter3!$B$2, "")</f>
        <v/>
      </c>
      <c r="CB927" s="55" t="str">
        <f>IF($BZ927="Ekstra", Parameter3!$C$2, "")</f>
        <v/>
      </c>
      <c r="CC927" s="55" t="str">
        <f>IF($BZ927="Ekstra", VLOOKUP($E927, Parameter!$E$3:$N$5000, 9, FALSE), "")</f>
        <v/>
      </c>
      <c r="CD927" s="55" t="str">
        <f>IF($BZ927="Ekstra", VLOOKUP($E927, Parameter!$E$3:$N$5000, 10, FALSE), "")</f>
        <v/>
      </c>
      <c r="CE927" s="56">
        <f t="shared" si="396"/>
        <v>0</v>
      </c>
      <c r="CF927" s="55" t="str">
        <f t="shared" si="406"/>
        <v/>
      </c>
      <c r="CG927" s="55" t="str">
        <f t="shared" si="406"/>
        <v/>
      </c>
      <c r="CH927" s="55" t="str">
        <f t="shared" si="397"/>
        <v/>
      </c>
      <c r="CI927" s="55" t="str">
        <f>IF($F927="x.x.x.x.x.x.x", VLOOKUP($C927, Parameter!$A$4:$L$5000, 4, FALSE), "")</f>
        <v/>
      </c>
      <c r="CJ927" s="56">
        <f t="shared" si="398"/>
        <v>0</v>
      </c>
      <c r="CM927" s="4" t="str">
        <f t="shared" si="399"/>
        <v>...-...-.....</v>
      </c>
      <c r="CN927" s="57">
        <f t="shared" si="400"/>
        <v>0</v>
      </c>
      <c r="CO927" s="58">
        <f t="shared" si="401"/>
        <v>0</v>
      </c>
      <c r="CP927" s="4" t="str">
        <f t="shared" si="402"/>
        <v/>
      </c>
      <c r="CQ927" s="4" t="b">
        <f t="shared" si="403"/>
        <v>0</v>
      </c>
      <c r="CR927" s="4" t="str">
        <f t="shared" si="404"/>
        <v/>
      </c>
      <c r="CS927" s="4" t="str">
        <f t="shared" si="405"/>
        <v/>
      </c>
      <c r="CT927" s="91" t="b">
        <f t="shared" si="382"/>
        <v>0</v>
      </c>
    </row>
    <row r="928" spans="1:98" s="4" customFormat="1" x14ac:dyDescent="0.25">
      <c r="A928" s="50" t="str">
        <f t="shared" si="383"/>
        <v>...</v>
      </c>
      <c r="B928" s="50" t="str">
        <f t="shared" si="384"/>
        <v>...</v>
      </c>
      <c r="C928" s="50" t="str">
        <f t="shared" si="385"/>
        <v>.....</v>
      </c>
      <c r="D928" s="50" t="str">
        <f>IF($C928=".....","",_xlfn.IFNA(VLOOKUP($C928, Parameter!$A$4:$L$5000, 3, FALSE), ""))</f>
        <v/>
      </c>
      <c r="E928" s="50" t="str">
        <f t="shared" si="386"/>
        <v>.....</v>
      </c>
      <c r="F928" s="50" t="str">
        <f t="shared" si="387"/>
        <v>......</v>
      </c>
      <c r="G928" s="50" t="str">
        <f t="shared" si="388"/>
        <v>...</v>
      </c>
      <c r="H928" s="40">
        <f>IF(E928=".....", 0, _xlfn.IFNA(VLOOKUP($E928, Parameter2!$A$2:$C$5000, 3, FALSE), 0))</f>
        <v>0</v>
      </c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18" t="str">
        <f>IF(C928=".....","",_xlfn.IFNA(VLOOKUP($C928, Parameter!$A$4:$B$5000, 2, FALSE), "Kode belanja salah :("))</f>
        <v/>
      </c>
      <c r="X928" s="35"/>
      <c r="Y928" s="121"/>
      <c r="Z928" s="17"/>
      <c r="AA928" s="20"/>
      <c r="AB928" s="41" t="str">
        <f>IF($C928=".....","",VLOOKUP($C928, Parameter!$A$4:$L$5000, 6, FALSE))</f>
        <v/>
      </c>
      <c r="AC928" s="41" t="str">
        <f>IF($C928=".....","",VLOOKUP($C928, Parameter!$A$4:$L$5000, 7, FALSE))</f>
        <v/>
      </c>
      <c r="AD928" s="41" t="str">
        <f>IF($C928=".....","",VLOOKUP($C928, Parameter!$A$4:$L$5000, 8, FALSE))</f>
        <v/>
      </c>
      <c r="AE928" s="41" t="str">
        <f>IF($C928=".....","",VLOOKUP($C928, Parameter!$A$4:$L$5000, 9, FALSE))</f>
        <v/>
      </c>
      <c r="AF928" s="41" t="str">
        <f>IF($C928=".....","",VLOOKUP($C928, Parameter!$A$4:$L$5000, 10, FALSE))</f>
        <v/>
      </c>
      <c r="AG928" s="41" t="str">
        <f>IF($C928=".....","",VLOOKUP($C928, Parameter!$A$4:$L$5000, 11, FALSE))</f>
        <v/>
      </c>
      <c r="AH928" s="41" t="str">
        <f>IF($C928="..0.0.0.000","",_xlfn.IFNA(VLOOKUP($C928, Parameter!$A$4:$L$5000, 12, FALSE), ""))</f>
        <v/>
      </c>
      <c r="AI928" s="39"/>
      <c r="AJ928" s="39"/>
      <c r="AK928" s="39"/>
      <c r="AL928" s="39"/>
      <c r="AM928" s="39"/>
      <c r="AN928" s="39"/>
      <c r="AO928" s="39"/>
      <c r="AP928" s="41" t="str">
        <f>IF(F928="......", "", _xlfn.IFNA(VLOOKUP(F928, Parameter2!$D$2:$E$15000, 2, FALSE), "Kode aset salah :("))</f>
        <v/>
      </c>
      <c r="AQ928" s="39"/>
      <c r="AR928" s="51"/>
      <c r="AS928" s="52"/>
      <c r="AT928" s="53">
        <f t="shared" si="389"/>
        <v>0</v>
      </c>
      <c r="AU928" s="39" t="str">
        <f t="shared" si="390"/>
        <v/>
      </c>
      <c r="AV928" s="39" t="str">
        <f t="shared" si="391"/>
        <v/>
      </c>
      <c r="AW928" s="39" t="str">
        <f t="shared" si="392"/>
        <v/>
      </c>
      <c r="AX928" s="39" t="str">
        <f t="shared" si="393"/>
        <v/>
      </c>
      <c r="AY928" s="41" t="str">
        <f>IF(G928="...", "", VLOOKUP(G928, UPB!$A$3:$B$5000, 2, FALSE))</f>
        <v/>
      </c>
      <c r="AZ928" s="84"/>
      <c r="BA928" s="76"/>
      <c r="BB928" s="65"/>
      <c r="BC928" s="65"/>
      <c r="BD928" s="54"/>
      <c r="BE928" s="65"/>
      <c r="BF928" s="65"/>
      <c r="BG928" s="65"/>
      <c r="BH928" s="65"/>
      <c r="BI928" s="65"/>
      <c r="BJ928" s="65"/>
      <c r="BK928" s="65"/>
      <c r="BL928" s="65"/>
      <c r="BM928" s="65"/>
      <c r="BN928" s="70"/>
      <c r="BO928" s="65"/>
      <c r="BP928" s="65"/>
      <c r="BQ928" s="65"/>
      <c r="BR928" s="65"/>
      <c r="BS928" s="65"/>
      <c r="BT928" s="65"/>
      <c r="BU928" s="55" t="str">
        <f>IF(AND($D928 &lt;&gt; "", $D928 &lt;&gt; $E928, $F928 &lt;&gt; "x.x.x.x.x.x.x"), VLOOKUP($E928, Parameter!$E$3:$N$5000, 9, FALSE), "")</f>
        <v/>
      </c>
      <c r="BV928" s="55" t="str">
        <f>IF(AND($D928 &lt;&gt; "", $D928 &lt;&gt; $E928, $F928 &lt;&gt; "x.x.x.x.x.x.x"), VLOOKUP($E928, Parameter!$E$3:$N$5000, 10, FALSE), "")</f>
        <v/>
      </c>
      <c r="BW928" s="55" t="str">
        <f>IF(AND($D928 &lt;&gt; "", $D928 &lt;&gt; $E928, $F928 &lt;&gt; "x.x.x.x.x.x.x"), VLOOKUP($C928, Parameter!$A$4:$L$5000, 3, FALSE), "")</f>
        <v/>
      </c>
      <c r="BX928" s="55" t="str">
        <f>IF(AND($D928 &lt;&gt; "", $D928 &lt;&gt; $E928, $F928 &lt;&gt; "x.x.x.x.x.x.x"), VLOOKUP($C928, Parameter!$A$4:$L$5000, 4, FALSE), "")</f>
        <v/>
      </c>
      <c r="BY928" s="56">
        <f t="shared" si="394"/>
        <v>0</v>
      </c>
      <c r="BZ928" s="55" t="str">
        <f t="shared" si="395"/>
        <v>Intra</v>
      </c>
      <c r="CA928" s="55" t="str">
        <f>IF($BZ928="Ekstra", Parameter3!$B$2, "")</f>
        <v/>
      </c>
      <c r="CB928" s="55" t="str">
        <f>IF($BZ928="Ekstra", Parameter3!$C$2, "")</f>
        <v/>
      </c>
      <c r="CC928" s="55" t="str">
        <f>IF($BZ928="Ekstra", VLOOKUP($E928, Parameter!$E$3:$N$5000, 9, FALSE), "")</f>
        <v/>
      </c>
      <c r="CD928" s="55" t="str">
        <f>IF($BZ928="Ekstra", VLOOKUP($E928, Parameter!$E$3:$N$5000, 10, FALSE), "")</f>
        <v/>
      </c>
      <c r="CE928" s="56">
        <f t="shared" si="396"/>
        <v>0</v>
      </c>
      <c r="CF928" s="55" t="str">
        <f t="shared" si="406"/>
        <v/>
      </c>
      <c r="CG928" s="55" t="str">
        <f t="shared" si="406"/>
        <v/>
      </c>
      <c r="CH928" s="55" t="str">
        <f t="shared" si="397"/>
        <v/>
      </c>
      <c r="CI928" s="55" t="str">
        <f>IF($F928="x.x.x.x.x.x.x", VLOOKUP($C928, Parameter!$A$4:$L$5000, 4, FALSE), "")</f>
        <v/>
      </c>
      <c r="CJ928" s="56">
        <f t="shared" si="398"/>
        <v>0</v>
      </c>
      <c r="CM928" s="4" t="str">
        <f t="shared" si="399"/>
        <v>...-...-.....</v>
      </c>
      <c r="CN928" s="57">
        <f t="shared" si="400"/>
        <v>0</v>
      </c>
      <c r="CO928" s="58">
        <f t="shared" si="401"/>
        <v>0</v>
      </c>
      <c r="CP928" s="4" t="str">
        <f t="shared" si="402"/>
        <v/>
      </c>
      <c r="CQ928" s="4" t="b">
        <f t="shared" si="403"/>
        <v>0</v>
      </c>
      <c r="CR928" s="4" t="str">
        <f t="shared" si="404"/>
        <v/>
      </c>
      <c r="CS928" s="4" t="str">
        <f t="shared" si="405"/>
        <v/>
      </c>
      <c r="CT928" s="91" t="b">
        <f t="shared" si="382"/>
        <v>0</v>
      </c>
    </row>
    <row r="929" spans="1:98" s="4" customFormat="1" x14ac:dyDescent="0.25">
      <c r="A929" s="50" t="str">
        <f t="shared" si="383"/>
        <v>...</v>
      </c>
      <c r="B929" s="50" t="str">
        <f t="shared" si="384"/>
        <v>...</v>
      </c>
      <c r="C929" s="50" t="str">
        <f t="shared" si="385"/>
        <v>.....</v>
      </c>
      <c r="D929" s="50" t="str">
        <f>IF($C929=".....","",_xlfn.IFNA(VLOOKUP($C929, Parameter!$A$4:$L$5000, 3, FALSE), ""))</f>
        <v/>
      </c>
      <c r="E929" s="50" t="str">
        <f t="shared" si="386"/>
        <v>.....</v>
      </c>
      <c r="F929" s="50" t="str">
        <f t="shared" si="387"/>
        <v>......</v>
      </c>
      <c r="G929" s="50" t="str">
        <f t="shared" si="388"/>
        <v>...</v>
      </c>
      <c r="H929" s="40">
        <f>IF(E929=".....", 0, _xlfn.IFNA(VLOOKUP($E929, Parameter2!$A$2:$C$5000, 3, FALSE), 0))</f>
        <v>0</v>
      </c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18" t="str">
        <f>IF(C929=".....","",_xlfn.IFNA(VLOOKUP($C929, Parameter!$A$4:$B$5000, 2, FALSE), "Kode belanja salah :("))</f>
        <v/>
      </c>
      <c r="X929" s="35"/>
      <c r="Y929" s="121"/>
      <c r="Z929" s="17"/>
      <c r="AA929" s="20"/>
      <c r="AB929" s="41" t="str">
        <f>IF($C929=".....","",VLOOKUP($C929, Parameter!$A$4:$L$5000, 6, FALSE))</f>
        <v/>
      </c>
      <c r="AC929" s="41" t="str">
        <f>IF($C929=".....","",VLOOKUP($C929, Parameter!$A$4:$L$5000, 7, FALSE))</f>
        <v/>
      </c>
      <c r="AD929" s="41" t="str">
        <f>IF($C929=".....","",VLOOKUP($C929, Parameter!$A$4:$L$5000, 8, FALSE))</f>
        <v/>
      </c>
      <c r="AE929" s="41" t="str">
        <f>IF($C929=".....","",VLOOKUP($C929, Parameter!$A$4:$L$5000, 9, FALSE))</f>
        <v/>
      </c>
      <c r="AF929" s="41" t="str">
        <f>IF($C929=".....","",VLOOKUP($C929, Parameter!$A$4:$L$5000, 10, FALSE))</f>
        <v/>
      </c>
      <c r="AG929" s="41" t="str">
        <f>IF($C929=".....","",VLOOKUP($C929, Parameter!$A$4:$L$5000, 11, FALSE))</f>
        <v/>
      </c>
      <c r="AH929" s="41" t="str">
        <f>IF($C929="..0.0.0.000","",_xlfn.IFNA(VLOOKUP($C929, Parameter!$A$4:$L$5000, 12, FALSE), ""))</f>
        <v/>
      </c>
      <c r="AI929" s="39"/>
      <c r="AJ929" s="39"/>
      <c r="AK929" s="39"/>
      <c r="AL929" s="39"/>
      <c r="AM929" s="39"/>
      <c r="AN929" s="39"/>
      <c r="AO929" s="39"/>
      <c r="AP929" s="41" t="str">
        <f>IF(F929="......", "", _xlfn.IFNA(VLOOKUP(F929, Parameter2!$D$2:$E$15000, 2, FALSE), "Kode aset salah :("))</f>
        <v/>
      </c>
      <c r="AQ929" s="39"/>
      <c r="AR929" s="51"/>
      <c r="AS929" s="52"/>
      <c r="AT929" s="53">
        <f t="shared" si="389"/>
        <v>0</v>
      </c>
      <c r="AU929" s="39" t="str">
        <f t="shared" si="390"/>
        <v/>
      </c>
      <c r="AV929" s="39" t="str">
        <f t="shared" si="391"/>
        <v/>
      </c>
      <c r="AW929" s="39" t="str">
        <f t="shared" si="392"/>
        <v/>
      </c>
      <c r="AX929" s="39" t="str">
        <f t="shared" si="393"/>
        <v/>
      </c>
      <c r="AY929" s="41" t="str">
        <f>IF(G929="...", "", VLOOKUP(G929, UPB!$A$3:$B$5000, 2, FALSE))</f>
        <v/>
      </c>
      <c r="AZ929" s="84"/>
      <c r="BA929" s="76"/>
      <c r="BB929" s="65"/>
      <c r="BC929" s="65"/>
      <c r="BD929" s="54"/>
      <c r="BE929" s="65"/>
      <c r="BF929" s="65"/>
      <c r="BG929" s="65"/>
      <c r="BH929" s="65"/>
      <c r="BI929" s="65"/>
      <c r="BJ929" s="65"/>
      <c r="BK929" s="65"/>
      <c r="BL929" s="65"/>
      <c r="BM929" s="65"/>
      <c r="BN929" s="70"/>
      <c r="BO929" s="65"/>
      <c r="BP929" s="65"/>
      <c r="BQ929" s="65"/>
      <c r="BR929" s="65"/>
      <c r="BS929" s="65"/>
      <c r="BT929" s="65"/>
      <c r="BU929" s="55" t="str">
        <f>IF(AND($D929 &lt;&gt; "", $D929 &lt;&gt; $E929, $F929 &lt;&gt; "x.x.x.x.x.x.x"), VLOOKUP($E929, Parameter!$E$3:$N$5000, 9, FALSE), "")</f>
        <v/>
      </c>
      <c r="BV929" s="55" t="str">
        <f>IF(AND($D929 &lt;&gt; "", $D929 &lt;&gt; $E929, $F929 &lt;&gt; "x.x.x.x.x.x.x"), VLOOKUP($E929, Parameter!$E$3:$N$5000, 10, FALSE), "")</f>
        <v/>
      </c>
      <c r="BW929" s="55" t="str">
        <f>IF(AND($D929 &lt;&gt; "", $D929 &lt;&gt; $E929, $F929 &lt;&gt; "x.x.x.x.x.x.x"), VLOOKUP($C929, Parameter!$A$4:$L$5000, 3, FALSE), "")</f>
        <v/>
      </c>
      <c r="BX929" s="55" t="str">
        <f>IF(AND($D929 &lt;&gt; "", $D929 &lt;&gt; $E929, $F929 &lt;&gt; "x.x.x.x.x.x.x"), VLOOKUP($C929, Parameter!$A$4:$L$5000, 4, FALSE), "")</f>
        <v/>
      </c>
      <c r="BY929" s="56">
        <f t="shared" si="394"/>
        <v>0</v>
      </c>
      <c r="BZ929" s="55" t="str">
        <f t="shared" si="395"/>
        <v>Intra</v>
      </c>
      <c r="CA929" s="55" t="str">
        <f>IF($BZ929="Ekstra", Parameter3!$B$2, "")</f>
        <v/>
      </c>
      <c r="CB929" s="55" t="str">
        <f>IF($BZ929="Ekstra", Parameter3!$C$2, "")</f>
        <v/>
      </c>
      <c r="CC929" s="55" t="str">
        <f>IF($BZ929="Ekstra", VLOOKUP($E929, Parameter!$E$3:$N$5000, 9, FALSE), "")</f>
        <v/>
      </c>
      <c r="CD929" s="55" t="str">
        <f>IF($BZ929="Ekstra", VLOOKUP($E929, Parameter!$E$3:$N$5000, 10, FALSE), "")</f>
        <v/>
      </c>
      <c r="CE929" s="56">
        <f t="shared" si="396"/>
        <v>0</v>
      </c>
      <c r="CF929" s="55" t="str">
        <f t="shared" si="406"/>
        <v/>
      </c>
      <c r="CG929" s="55" t="str">
        <f t="shared" si="406"/>
        <v/>
      </c>
      <c r="CH929" s="55" t="str">
        <f t="shared" si="397"/>
        <v/>
      </c>
      <c r="CI929" s="55" t="str">
        <f>IF($F929="x.x.x.x.x.x.x", VLOOKUP($C929, Parameter!$A$4:$L$5000, 4, FALSE), "")</f>
        <v/>
      </c>
      <c r="CJ929" s="56">
        <f t="shared" si="398"/>
        <v>0</v>
      </c>
      <c r="CM929" s="4" t="str">
        <f t="shared" si="399"/>
        <v>...-...-.....</v>
      </c>
      <c r="CN929" s="57">
        <f t="shared" si="400"/>
        <v>0</v>
      </c>
      <c r="CO929" s="58">
        <f t="shared" si="401"/>
        <v>0</v>
      </c>
      <c r="CP929" s="4" t="str">
        <f t="shared" si="402"/>
        <v/>
      </c>
      <c r="CQ929" s="4" t="b">
        <f t="shared" si="403"/>
        <v>0</v>
      </c>
      <c r="CR929" s="4" t="str">
        <f t="shared" si="404"/>
        <v/>
      </c>
      <c r="CS929" s="4" t="str">
        <f t="shared" si="405"/>
        <v/>
      </c>
      <c r="CT929" s="91" t="b">
        <f t="shared" si="382"/>
        <v>0</v>
      </c>
    </row>
    <row r="930" spans="1:98" s="4" customFormat="1" x14ac:dyDescent="0.25">
      <c r="A930" s="50" t="str">
        <f t="shared" si="383"/>
        <v>...</v>
      </c>
      <c r="B930" s="50" t="str">
        <f t="shared" si="384"/>
        <v>...</v>
      </c>
      <c r="C930" s="50" t="str">
        <f t="shared" si="385"/>
        <v>.....</v>
      </c>
      <c r="D930" s="50" t="str">
        <f>IF($C930=".....","",_xlfn.IFNA(VLOOKUP($C930, Parameter!$A$4:$L$5000, 3, FALSE), ""))</f>
        <v/>
      </c>
      <c r="E930" s="50" t="str">
        <f t="shared" si="386"/>
        <v>.....</v>
      </c>
      <c r="F930" s="50" t="str">
        <f t="shared" si="387"/>
        <v>......</v>
      </c>
      <c r="G930" s="50" t="str">
        <f t="shared" si="388"/>
        <v>...</v>
      </c>
      <c r="H930" s="40">
        <f>IF(E930=".....", 0, _xlfn.IFNA(VLOOKUP($E930, Parameter2!$A$2:$C$5000, 3, FALSE), 0))</f>
        <v>0</v>
      </c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18" t="str">
        <f>IF(C930=".....","",_xlfn.IFNA(VLOOKUP($C930, Parameter!$A$4:$B$5000, 2, FALSE), "Kode belanja salah :("))</f>
        <v/>
      </c>
      <c r="X930" s="35"/>
      <c r="Y930" s="121"/>
      <c r="Z930" s="17"/>
      <c r="AA930" s="20"/>
      <c r="AB930" s="41" t="str">
        <f>IF($C930=".....","",VLOOKUP($C930, Parameter!$A$4:$L$5000, 6, FALSE))</f>
        <v/>
      </c>
      <c r="AC930" s="41" t="str">
        <f>IF($C930=".....","",VLOOKUP($C930, Parameter!$A$4:$L$5000, 7, FALSE))</f>
        <v/>
      </c>
      <c r="AD930" s="41" t="str">
        <f>IF($C930=".....","",VLOOKUP($C930, Parameter!$A$4:$L$5000, 8, FALSE))</f>
        <v/>
      </c>
      <c r="AE930" s="41" t="str">
        <f>IF($C930=".....","",VLOOKUP($C930, Parameter!$A$4:$L$5000, 9, FALSE))</f>
        <v/>
      </c>
      <c r="AF930" s="41" t="str">
        <f>IF($C930=".....","",VLOOKUP($C930, Parameter!$A$4:$L$5000, 10, FALSE))</f>
        <v/>
      </c>
      <c r="AG930" s="41" t="str">
        <f>IF($C930=".....","",VLOOKUP($C930, Parameter!$A$4:$L$5000, 11, FALSE))</f>
        <v/>
      </c>
      <c r="AH930" s="41" t="str">
        <f>IF($C930="..0.0.0.000","",_xlfn.IFNA(VLOOKUP($C930, Parameter!$A$4:$L$5000, 12, FALSE), ""))</f>
        <v/>
      </c>
      <c r="AI930" s="39"/>
      <c r="AJ930" s="39"/>
      <c r="AK930" s="39"/>
      <c r="AL930" s="39"/>
      <c r="AM930" s="39"/>
      <c r="AN930" s="39"/>
      <c r="AO930" s="39"/>
      <c r="AP930" s="41" t="str">
        <f>IF(F930="......", "", _xlfn.IFNA(VLOOKUP(F930, Parameter2!$D$2:$E$15000, 2, FALSE), "Kode aset salah :("))</f>
        <v/>
      </c>
      <c r="AQ930" s="39"/>
      <c r="AR930" s="51"/>
      <c r="AS930" s="52"/>
      <c r="AT930" s="53">
        <f t="shared" si="389"/>
        <v>0</v>
      </c>
      <c r="AU930" s="39" t="str">
        <f t="shared" si="390"/>
        <v/>
      </c>
      <c r="AV930" s="39" t="str">
        <f t="shared" si="391"/>
        <v/>
      </c>
      <c r="AW930" s="39" t="str">
        <f t="shared" si="392"/>
        <v/>
      </c>
      <c r="AX930" s="39" t="str">
        <f t="shared" si="393"/>
        <v/>
      </c>
      <c r="AY930" s="41" t="str">
        <f>IF(G930="...", "", VLOOKUP(G930, UPB!$A$3:$B$5000, 2, FALSE))</f>
        <v/>
      </c>
      <c r="AZ930" s="84"/>
      <c r="BA930" s="76"/>
      <c r="BB930" s="65"/>
      <c r="BC930" s="65"/>
      <c r="BD930" s="54"/>
      <c r="BE930" s="65"/>
      <c r="BF930" s="65"/>
      <c r="BG930" s="65"/>
      <c r="BH930" s="65"/>
      <c r="BI930" s="65"/>
      <c r="BJ930" s="65"/>
      <c r="BK930" s="65"/>
      <c r="BL930" s="65"/>
      <c r="BM930" s="65"/>
      <c r="BN930" s="70"/>
      <c r="BO930" s="65"/>
      <c r="BP930" s="65"/>
      <c r="BQ930" s="65"/>
      <c r="BR930" s="65"/>
      <c r="BS930" s="65"/>
      <c r="BT930" s="65"/>
      <c r="BU930" s="55" t="str">
        <f>IF(AND($D930 &lt;&gt; "", $D930 &lt;&gt; $E930, $F930 &lt;&gt; "x.x.x.x.x.x.x"), VLOOKUP($E930, Parameter!$E$3:$N$5000, 9, FALSE), "")</f>
        <v/>
      </c>
      <c r="BV930" s="55" t="str">
        <f>IF(AND($D930 &lt;&gt; "", $D930 &lt;&gt; $E930, $F930 &lt;&gt; "x.x.x.x.x.x.x"), VLOOKUP($E930, Parameter!$E$3:$N$5000, 10, FALSE), "")</f>
        <v/>
      </c>
      <c r="BW930" s="55" t="str">
        <f>IF(AND($D930 &lt;&gt; "", $D930 &lt;&gt; $E930, $F930 &lt;&gt; "x.x.x.x.x.x.x"), VLOOKUP($C930, Parameter!$A$4:$L$5000, 3, FALSE), "")</f>
        <v/>
      </c>
      <c r="BX930" s="55" t="str">
        <f>IF(AND($D930 &lt;&gt; "", $D930 &lt;&gt; $E930, $F930 &lt;&gt; "x.x.x.x.x.x.x"), VLOOKUP($C930, Parameter!$A$4:$L$5000, 4, FALSE), "")</f>
        <v/>
      </c>
      <c r="BY930" s="56">
        <f t="shared" si="394"/>
        <v>0</v>
      </c>
      <c r="BZ930" s="55" t="str">
        <f t="shared" si="395"/>
        <v>Intra</v>
      </c>
      <c r="CA930" s="55" t="str">
        <f>IF($BZ930="Ekstra", Parameter3!$B$2, "")</f>
        <v/>
      </c>
      <c r="CB930" s="55" t="str">
        <f>IF($BZ930="Ekstra", Parameter3!$C$2, "")</f>
        <v/>
      </c>
      <c r="CC930" s="55" t="str">
        <f>IF($BZ930="Ekstra", VLOOKUP($E930, Parameter!$E$3:$N$5000, 9, FALSE), "")</f>
        <v/>
      </c>
      <c r="CD930" s="55" t="str">
        <f>IF($BZ930="Ekstra", VLOOKUP($E930, Parameter!$E$3:$N$5000, 10, FALSE), "")</f>
        <v/>
      </c>
      <c r="CE930" s="56">
        <f t="shared" si="396"/>
        <v>0</v>
      </c>
      <c r="CF930" s="55" t="str">
        <f t="shared" si="406"/>
        <v/>
      </c>
      <c r="CG930" s="55" t="str">
        <f t="shared" si="406"/>
        <v/>
      </c>
      <c r="CH930" s="55" t="str">
        <f t="shared" si="397"/>
        <v/>
      </c>
      <c r="CI930" s="55" t="str">
        <f>IF($F930="x.x.x.x.x.x.x", VLOOKUP($C930, Parameter!$A$4:$L$5000, 4, FALSE), "")</f>
        <v/>
      </c>
      <c r="CJ930" s="56">
        <f t="shared" si="398"/>
        <v>0</v>
      </c>
      <c r="CM930" s="4" t="str">
        <f t="shared" si="399"/>
        <v>...-...-.....</v>
      </c>
      <c r="CN930" s="57">
        <f t="shared" si="400"/>
        <v>0</v>
      </c>
      <c r="CO930" s="58">
        <f t="shared" si="401"/>
        <v>0</v>
      </c>
      <c r="CP930" s="4" t="str">
        <f t="shared" si="402"/>
        <v/>
      </c>
      <c r="CQ930" s="4" t="b">
        <f t="shared" si="403"/>
        <v>0</v>
      </c>
      <c r="CR930" s="4" t="str">
        <f t="shared" si="404"/>
        <v/>
      </c>
      <c r="CS930" s="4" t="str">
        <f t="shared" si="405"/>
        <v/>
      </c>
      <c r="CT930" s="91" t="b">
        <f t="shared" si="382"/>
        <v>0</v>
      </c>
    </row>
    <row r="931" spans="1:98" s="4" customFormat="1" x14ac:dyDescent="0.25">
      <c r="A931" s="50" t="str">
        <f t="shared" si="383"/>
        <v>...</v>
      </c>
      <c r="B931" s="50" t="str">
        <f t="shared" si="384"/>
        <v>...</v>
      </c>
      <c r="C931" s="50" t="str">
        <f t="shared" si="385"/>
        <v>.....</v>
      </c>
      <c r="D931" s="50" t="str">
        <f>IF($C931=".....","",_xlfn.IFNA(VLOOKUP($C931, Parameter!$A$4:$L$5000, 3, FALSE), ""))</f>
        <v/>
      </c>
      <c r="E931" s="50" t="str">
        <f t="shared" si="386"/>
        <v>.....</v>
      </c>
      <c r="F931" s="50" t="str">
        <f t="shared" si="387"/>
        <v>......</v>
      </c>
      <c r="G931" s="50" t="str">
        <f t="shared" si="388"/>
        <v>...</v>
      </c>
      <c r="H931" s="40">
        <f>IF(E931=".....", 0, _xlfn.IFNA(VLOOKUP($E931, Parameter2!$A$2:$C$5000, 3, FALSE), 0))</f>
        <v>0</v>
      </c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18" t="str">
        <f>IF(C931=".....","",_xlfn.IFNA(VLOOKUP($C931, Parameter!$A$4:$B$5000, 2, FALSE), "Kode belanja salah :("))</f>
        <v/>
      </c>
      <c r="X931" s="35"/>
      <c r="Y931" s="121"/>
      <c r="Z931" s="17"/>
      <c r="AA931" s="20"/>
      <c r="AB931" s="41" t="str">
        <f>IF($C931=".....","",VLOOKUP($C931, Parameter!$A$4:$L$5000, 6, FALSE))</f>
        <v/>
      </c>
      <c r="AC931" s="41" t="str">
        <f>IF($C931=".....","",VLOOKUP($C931, Parameter!$A$4:$L$5000, 7, FALSE))</f>
        <v/>
      </c>
      <c r="AD931" s="41" t="str">
        <f>IF($C931=".....","",VLOOKUP($C931, Parameter!$A$4:$L$5000, 8, FALSE))</f>
        <v/>
      </c>
      <c r="AE931" s="41" t="str">
        <f>IF($C931=".....","",VLOOKUP($C931, Parameter!$A$4:$L$5000, 9, FALSE))</f>
        <v/>
      </c>
      <c r="AF931" s="41" t="str">
        <f>IF($C931=".....","",VLOOKUP($C931, Parameter!$A$4:$L$5000, 10, FALSE))</f>
        <v/>
      </c>
      <c r="AG931" s="41" t="str">
        <f>IF($C931=".....","",VLOOKUP($C931, Parameter!$A$4:$L$5000, 11, FALSE))</f>
        <v/>
      </c>
      <c r="AH931" s="41" t="str">
        <f>IF($C931="..0.0.0.000","",_xlfn.IFNA(VLOOKUP($C931, Parameter!$A$4:$L$5000, 12, FALSE), ""))</f>
        <v/>
      </c>
      <c r="AI931" s="39"/>
      <c r="AJ931" s="39"/>
      <c r="AK931" s="39"/>
      <c r="AL931" s="39"/>
      <c r="AM931" s="39"/>
      <c r="AN931" s="39"/>
      <c r="AO931" s="39"/>
      <c r="AP931" s="41" t="str">
        <f>IF(F931="......", "", _xlfn.IFNA(VLOOKUP(F931, Parameter2!$D$2:$E$15000, 2, FALSE), "Kode aset salah :("))</f>
        <v/>
      </c>
      <c r="AQ931" s="39"/>
      <c r="AR931" s="51"/>
      <c r="AS931" s="52"/>
      <c r="AT931" s="53">
        <f t="shared" si="389"/>
        <v>0</v>
      </c>
      <c r="AU931" s="39" t="str">
        <f t="shared" si="390"/>
        <v/>
      </c>
      <c r="AV931" s="39" t="str">
        <f t="shared" si="391"/>
        <v/>
      </c>
      <c r="AW931" s="39" t="str">
        <f t="shared" si="392"/>
        <v/>
      </c>
      <c r="AX931" s="39" t="str">
        <f t="shared" si="393"/>
        <v/>
      </c>
      <c r="AY931" s="41" t="str">
        <f>IF(G931="...", "", VLOOKUP(G931, UPB!$A$3:$B$5000, 2, FALSE))</f>
        <v/>
      </c>
      <c r="AZ931" s="84"/>
      <c r="BA931" s="76"/>
      <c r="BB931" s="65"/>
      <c r="BC931" s="65"/>
      <c r="BD931" s="54"/>
      <c r="BE931" s="65"/>
      <c r="BF931" s="65"/>
      <c r="BG931" s="65"/>
      <c r="BH931" s="65"/>
      <c r="BI931" s="65"/>
      <c r="BJ931" s="65"/>
      <c r="BK931" s="65"/>
      <c r="BL931" s="65"/>
      <c r="BM931" s="65"/>
      <c r="BN931" s="70"/>
      <c r="BO931" s="65"/>
      <c r="BP931" s="65"/>
      <c r="BQ931" s="65"/>
      <c r="BR931" s="65"/>
      <c r="BS931" s="65"/>
      <c r="BT931" s="65"/>
      <c r="BU931" s="55" t="str">
        <f>IF(AND($D931 &lt;&gt; "", $D931 &lt;&gt; $E931, $F931 &lt;&gt; "x.x.x.x.x.x.x"), VLOOKUP($E931, Parameter!$E$3:$N$5000, 9, FALSE), "")</f>
        <v/>
      </c>
      <c r="BV931" s="55" t="str">
        <f>IF(AND($D931 &lt;&gt; "", $D931 &lt;&gt; $E931, $F931 &lt;&gt; "x.x.x.x.x.x.x"), VLOOKUP($E931, Parameter!$E$3:$N$5000, 10, FALSE), "")</f>
        <v/>
      </c>
      <c r="BW931" s="55" t="str">
        <f>IF(AND($D931 &lt;&gt; "", $D931 &lt;&gt; $E931, $F931 &lt;&gt; "x.x.x.x.x.x.x"), VLOOKUP($C931, Parameter!$A$4:$L$5000, 3, FALSE), "")</f>
        <v/>
      </c>
      <c r="BX931" s="55" t="str">
        <f>IF(AND($D931 &lt;&gt; "", $D931 &lt;&gt; $E931, $F931 &lt;&gt; "x.x.x.x.x.x.x"), VLOOKUP($C931, Parameter!$A$4:$L$5000, 4, FALSE), "")</f>
        <v/>
      </c>
      <c r="BY931" s="56">
        <f t="shared" si="394"/>
        <v>0</v>
      </c>
      <c r="BZ931" s="55" t="str">
        <f t="shared" si="395"/>
        <v>Intra</v>
      </c>
      <c r="CA931" s="55" t="str">
        <f>IF($BZ931="Ekstra", Parameter3!$B$2, "")</f>
        <v/>
      </c>
      <c r="CB931" s="55" t="str">
        <f>IF($BZ931="Ekstra", Parameter3!$C$2, "")</f>
        <v/>
      </c>
      <c r="CC931" s="55" t="str">
        <f>IF($BZ931="Ekstra", VLOOKUP($E931, Parameter!$E$3:$N$5000, 9, FALSE), "")</f>
        <v/>
      </c>
      <c r="CD931" s="55" t="str">
        <f>IF($BZ931="Ekstra", VLOOKUP($E931, Parameter!$E$3:$N$5000, 10, FALSE), "")</f>
        <v/>
      </c>
      <c r="CE931" s="56">
        <f t="shared" si="396"/>
        <v>0</v>
      </c>
      <c r="CF931" s="55" t="str">
        <f t="shared" si="406"/>
        <v/>
      </c>
      <c r="CG931" s="55" t="str">
        <f t="shared" si="406"/>
        <v/>
      </c>
      <c r="CH931" s="55" t="str">
        <f t="shared" si="397"/>
        <v/>
      </c>
      <c r="CI931" s="55" t="str">
        <f>IF($F931="x.x.x.x.x.x.x", VLOOKUP($C931, Parameter!$A$4:$L$5000, 4, FALSE), "")</f>
        <v/>
      </c>
      <c r="CJ931" s="56">
        <f t="shared" si="398"/>
        <v>0</v>
      </c>
      <c r="CM931" s="4" t="str">
        <f t="shared" si="399"/>
        <v>...-...-.....</v>
      </c>
      <c r="CN931" s="57">
        <f t="shared" si="400"/>
        <v>0</v>
      </c>
      <c r="CO931" s="58">
        <f t="shared" si="401"/>
        <v>0</v>
      </c>
      <c r="CP931" s="4" t="str">
        <f t="shared" si="402"/>
        <v/>
      </c>
      <c r="CQ931" s="4" t="b">
        <f t="shared" si="403"/>
        <v>0</v>
      </c>
      <c r="CR931" s="4" t="str">
        <f t="shared" si="404"/>
        <v/>
      </c>
      <c r="CS931" s="4" t="str">
        <f t="shared" si="405"/>
        <v/>
      </c>
      <c r="CT931" s="91" t="b">
        <f t="shared" si="382"/>
        <v>0</v>
      </c>
    </row>
    <row r="932" spans="1:98" s="4" customFormat="1" x14ac:dyDescent="0.25">
      <c r="A932" s="50" t="str">
        <f t="shared" si="383"/>
        <v>...</v>
      </c>
      <c r="B932" s="50" t="str">
        <f t="shared" si="384"/>
        <v>...</v>
      </c>
      <c r="C932" s="50" t="str">
        <f t="shared" si="385"/>
        <v>.....</v>
      </c>
      <c r="D932" s="50" t="str">
        <f>IF($C932=".....","",_xlfn.IFNA(VLOOKUP($C932, Parameter!$A$4:$L$5000, 3, FALSE), ""))</f>
        <v/>
      </c>
      <c r="E932" s="50" t="str">
        <f t="shared" si="386"/>
        <v>.....</v>
      </c>
      <c r="F932" s="50" t="str">
        <f t="shared" si="387"/>
        <v>......</v>
      </c>
      <c r="G932" s="50" t="str">
        <f t="shared" si="388"/>
        <v>...</v>
      </c>
      <c r="H932" s="40">
        <f>IF(E932=".....", 0, _xlfn.IFNA(VLOOKUP($E932, Parameter2!$A$2:$C$5000, 3, FALSE), 0))</f>
        <v>0</v>
      </c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18" t="str">
        <f>IF(C932=".....","",_xlfn.IFNA(VLOOKUP($C932, Parameter!$A$4:$B$5000, 2, FALSE), "Kode belanja salah :("))</f>
        <v/>
      </c>
      <c r="X932" s="35"/>
      <c r="Y932" s="121"/>
      <c r="Z932" s="17"/>
      <c r="AA932" s="20"/>
      <c r="AB932" s="41" t="str">
        <f>IF($C932=".....","",VLOOKUP($C932, Parameter!$A$4:$L$5000, 6, FALSE))</f>
        <v/>
      </c>
      <c r="AC932" s="41" t="str">
        <f>IF($C932=".....","",VLOOKUP($C932, Parameter!$A$4:$L$5000, 7, FALSE))</f>
        <v/>
      </c>
      <c r="AD932" s="41" t="str">
        <f>IF($C932=".....","",VLOOKUP($C932, Parameter!$A$4:$L$5000, 8, FALSE))</f>
        <v/>
      </c>
      <c r="AE932" s="41" t="str">
        <f>IF($C932=".....","",VLOOKUP($C932, Parameter!$A$4:$L$5000, 9, FALSE))</f>
        <v/>
      </c>
      <c r="AF932" s="41" t="str">
        <f>IF($C932=".....","",VLOOKUP($C932, Parameter!$A$4:$L$5000, 10, FALSE))</f>
        <v/>
      </c>
      <c r="AG932" s="41" t="str">
        <f>IF($C932=".....","",VLOOKUP($C932, Parameter!$A$4:$L$5000, 11, FALSE))</f>
        <v/>
      </c>
      <c r="AH932" s="41" t="str">
        <f>IF($C932="..0.0.0.000","",_xlfn.IFNA(VLOOKUP($C932, Parameter!$A$4:$L$5000, 12, FALSE), ""))</f>
        <v/>
      </c>
      <c r="AI932" s="39"/>
      <c r="AJ932" s="39"/>
      <c r="AK932" s="39"/>
      <c r="AL932" s="39"/>
      <c r="AM932" s="39"/>
      <c r="AN932" s="39"/>
      <c r="AO932" s="39"/>
      <c r="AP932" s="41" t="str">
        <f>IF(F932="......", "", _xlfn.IFNA(VLOOKUP(F932, Parameter2!$D$2:$E$15000, 2, FALSE), "Kode aset salah :("))</f>
        <v/>
      </c>
      <c r="AQ932" s="39"/>
      <c r="AR932" s="51"/>
      <c r="AS932" s="52"/>
      <c r="AT932" s="53">
        <f t="shared" si="389"/>
        <v>0</v>
      </c>
      <c r="AU932" s="39" t="str">
        <f t="shared" si="390"/>
        <v/>
      </c>
      <c r="AV932" s="39" t="str">
        <f t="shared" si="391"/>
        <v/>
      </c>
      <c r="AW932" s="39" t="str">
        <f t="shared" si="392"/>
        <v/>
      </c>
      <c r="AX932" s="39" t="str">
        <f t="shared" si="393"/>
        <v/>
      </c>
      <c r="AY932" s="41" t="str">
        <f>IF(G932="...", "", VLOOKUP(G932, UPB!$A$3:$B$5000, 2, FALSE))</f>
        <v/>
      </c>
      <c r="AZ932" s="84"/>
      <c r="BA932" s="76"/>
      <c r="BB932" s="65"/>
      <c r="BC932" s="65"/>
      <c r="BD932" s="54"/>
      <c r="BE932" s="65"/>
      <c r="BF932" s="65"/>
      <c r="BG932" s="65"/>
      <c r="BH932" s="65"/>
      <c r="BI932" s="65"/>
      <c r="BJ932" s="65"/>
      <c r="BK932" s="65"/>
      <c r="BL932" s="65"/>
      <c r="BM932" s="65"/>
      <c r="BN932" s="70"/>
      <c r="BO932" s="65"/>
      <c r="BP932" s="65"/>
      <c r="BQ932" s="65"/>
      <c r="BR932" s="65"/>
      <c r="BS932" s="65"/>
      <c r="BT932" s="65"/>
      <c r="BU932" s="55" t="str">
        <f>IF(AND($D932 &lt;&gt; "", $D932 &lt;&gt; $E932, $F932 &lt;&gt; "x.x.x.x.x.x.x"), VLOOKUP($E932, Parameter!$E$3:$N$5000, 9, FALSE), "")</f>
        <v/>
      </c>
      <c r="BV932" s="55" t="str">
        <f>IF(AND($D932 &lt;&gt; "", $D932 &lt;&gt; $E932, $F932 &lt;&gt; "x.x.x.x.x.x.x"), VLOOKUP($E932, Parameter!$E$3:$N$5000, 10, FALSE), "")</f>
        <v/>
      </c>
      <c r="BW932" s="55" t="str">
        <f>IF(AND($D932 &lt;&gt; "", $D932 &lt;&gt; $E932, $F932 &lt;&gt; "x.x.x.x.x.x.x"), VLOOKUP($C932, Parameter!$A$4:$L$5000, 3, FALSE), "")</f>
        <v/>
      </c>
      <c r="BX932" s="55" t="str">
        <f>IF(AND($D932 &lt;&gt; "", $D932 &lt;&gt; $E932, $F932 &lt;&gt; "x.x.x.x.x.x.x"), VLOOKUP($C932, Parameter!$A$4:$L$5000, 4, FALSE), "")</f>
        <v/>
      </c>
      <c r="BY932" s="56">
        <f t="shared" si="394"/>
        <v>0</v>
      </c>
      <c r="BZ932" s="55" t="str">
        <f t="shared" si="395"/>
        <v>Intra</v>
      </c>
      <c r="CA932" s="55" t="str">
        <f>IF($BZ932="Ekstra", Parameter3!$B$2, "")</f>
        <v/>
      </c>
      <c r="CB932" s="55" t="str">
        <f>IF($BZ932="Ekstra", Parameter3!$C$2, "")</f>
        <v/>
      </c>
      <c r="CC932" s="55" t="str">
        <f>IF($BZ932="Ekstra", VLOOKUP($E932, Parameter!$E$3:$N$5000, 9, FALSE), "")</f>
        <v/>
      </c>
      <c r="CD932" s="55" t="str">
        <f>IF($BZ932="Ekstra", VLOOKUP($E932, Parameter!$E$3:$N$5000, 10, FALSE), "")</f>
        <v/>
      </c>
      <c r="CE932" s="56">
        <f t="shared" si="396"/>
        <v>0</v>
      </c>
      <c r="CF932" s="55" t="str">
        <f t="shared" ref="CF932:CG951" si="407">IF($F932="x.x.x.x.x.x.x", "x.x.x.x.x.x", "")</f>
        <v/>
      </c>
      <c r="CG932" s="55" t="str">
        <f t="shared" si="407"/>
        <v/>
      </c>
      <c r="CH932" s="55" t="str">
        <f t="shared" si="397"/>
        <v/>
      </c>
      <c r="CI932" s="55" t="str">
        <f>IF($F932="x.x.x.x.x.x.x", VLOOKUP($C932, Parameter!$A$4:$L$5000, 4, FALSE), "")</f>
        <v/>
      </c>
      <c r="CJ932" s="56">
        <f t="shared" si="398"/>
        <v>0</v>
      </c>
      <c r="CM932" s="4" t="str">
        <f t="shared" si="399"/>
        <v>...-...-.....</v>
      </c>
      <c r="CN932" s="57">
        <f t="shared" si="400"/>
        <v>0</v>
      </c>
      <c r="CO932" s="58">
        <f t="shared" si="401"/>
        <v>0</v>
      </c>
      <c r="CP932" s="4" t="str">
        <f t="shared" si="402"/>
        <v/>
      </c>
      <c r="CQ932" s="4" t="b">
        <f t="shared" si="403"/>
        <v>0</v>
      </c>
      <c r="CR932" s="4" t="str">
        <f t="shared" si="404"/>
        <v/>
      </c>
      <c r="CS932" s="4" t="str">
        <f t="shared" si="405"/>
        <v/>
      </c>
      <c r="CT932" s="91" t="b">
        <f t="shared" si="382"/>
        <v>0</v>
      </c>
    </row>
    <row r="933" spans="1:98" s="4" customFormat="1" x14ac:dyDescent="0.25">
      <c r="A933" s="50" t="str">
        <f t="shared" si="383"/>
        <v>...</v>
      </c>
      <c r="B933" s="50" t="str">
        <f t="shared" si="384"/>
        <v>...</v>
      </c>
      <c r="C933" s="50" t="str">
        <f t="shared" si="385"/>
        <v>.....</v>
      </c>
      <c r="D933" s="50" t="str">
        <f>IF($C933=".....","",_xlfn.IFNA(VLOOKUP($C933, Parameter!$A$4:$L$5000, 3, FALSE), ""))</f>
        <v/>
      </c>
      <c r="E933" s="50" t="str">
        <f t="shared" si="386"/>
        <v>.....</v>
      </c>
      <c r="F933" s="50" t="str">
        <f t="shared" si="387"/>
        <v>......</v>
      </c>
      <c r="G933" s="50" t="str">
        <f t="shared" si="388"/>
        <v>...</v>
      </c>
      <c r="H933" s="40">
        <f>IF(E933=".....", 0, _xlfn.IFNA(VLOOKUP($E933, Parameter2!$A$2:$C$5000, 3, FALSE), 0))</f>
        <v>0</v>
      </c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18" t="str">
        <f>IF(C933=".....","",_xlfn.IFNA(VLOOKUP($C933, Parameter!$A$4:$B$5000, 2, FALSE), "Kode belanja salah :("))</f>
        <v/>
      </c>
      <c r="X933" s="35"/>
      <c r="Y933" s="121"/>
      <c r="Z933" s="17"/>
      <c r="AA933" s="20"/>
      <c r="AB933" s="41" t="str">
        <f>IF($C933=".....","",VLOOKUP($C933, Parameter!$A$4:$L$5000, 6, FALSE))</f>
        <v/>
      </c>
      <c r="AC933" s="41" t="str">
        <f>IF($C933=".....","",VLOOKUP($C933, Parameter!$A$4:$L$5000, 7, FALSE))</f>
        <v/>
      </c>
      <c r="AD933" s="41" t="str">
        <f>IF($C933=".....","",VLOOKUP($C933, Parameter!$A$4:$L$5000, 8, FALSE))</f>
        <v/>
      </c>
      <c r="AE933" s="41" t="str">
        <f>IF($C933=".....","",VLOOKUP($C933, Parameter!$A$4:$L$5000, 9, FALSE))</f>
        <v/>
      </c>
      <c r="AF933" s="41" t="str">
        <f>IF($C933=".....","",VLOOKUP($C933, Parameter!$A$4:$L$5000, 10, FALSE))</f>
        <v/>
      </c>
      <c r="AG933" s="41" t="str">
        <f>IF($C933=".....","",VLOOKUP($C933, Parameter!$A$4:$L$5000, 11, FALSE))</f>
        <v/>
      </c>
      <c r="AH933" s="41" t="str">
        <f>IF($C933="..0.0.0.000","",_xlfn.IFNA(VLOOKUP($C933, Parameter!$A$4:$L$5000, 12, FALSE), ""))</f>
        <v/>
      </c>
      <c r="AI933" s="39"/>
      <c r="AJ933" s="39"/>
      <c r="AK933" s="39"/>
      <c r="AL933" s="39"/>
      <c r="AM933" s="39"/>
      <c r="AN933" s="39"/>
      <c r="AO933" s="39"/>
      <c r="AP933" s="41" t="str">
        <f>IF(F933="......", "", _xlfn.IFNA(VLOOKUP(F933, Parameter2!$D$2:$E$15000, 2, FALSE), "Kode aset salah :("))</f>
        <v/>
      </c>
      <c r="AQ933" s="39"/>
      <c r="AR933" s="51"/>
      <c r="AS933" s="52"/>
      <c r="AT933" s="53">
        <f t="shared" si="389"/>
        <v>0</v>
      </c>
      <c r="AU933" s="39" t="str">
        <f t="shared" si="390"/>
        <v/>
      </c>
      <c r="AV933" s="39" t="str">
        <f t="shared" si="391"/>
        <v/>
      </c>
      <c r="AW933" s="39" t="str">
        <f t="shared" si="392"/>
        <v/>
      </c>
      <c r="AX933" s="39" t="str">
        <f t="shared" si="393"/>
        <v/>
      </c>
      <c r="AY933" s="41" t="str">
        <f>IF(G933="...", "", VLOOKUP(G933, UPB!$A$3:$B$5000, 2, FALSE))</f>
        <v/>
      </c>
      <c r="AZ933" s="84"/>
      <c r="BA933" s="76"/>
      <c r="BB933" s="65"/>
      <c r="BC933" s="65"/>
      <c r="BD933" s="54"/>
      <c r="BE933" s="65"/>
      <c r="BF933" s="65"/>
      <c r="BG933" s="65"/>
      <c r="BH933" s="65"/>
      <c r="BI933" s="65"/>
      <c r="BJ933" s="65"/>
      <c r="BK933" s="65"/>
      <c r="BL933" s="65"/>
      <c r="BM933" s="65"/>
      <c r="BN933" s="70"/>
      <c r="BO933" s="65"/>
      <c r="BP933" s="65"/>
      <c r="BQ933" s="65"/>
      <c r="BR933" s="65"/>
      <c r="BS933" s="65"/>
      <c r="BT933" s="65"/>
      <c r="BU933" s="55" t="str">
        <f>IF(AND($D933 &lt;&gt; "", $D933 &lt;&gt; $E933, $F933 &lt;&gt; "x.x.x.x.x.x.x"), VLOOKUP($E933, Parameter!$E$3:$N$5000, 9, FALSE), "")</f>
        <v/>
      </c>
      <c r="BV933" s="55" t="str">
        <f>IF(AND($D933 &lt;&gt; "", $D933 &lt;&gt; $E933, $F933 &lt;&gt; "x.x.x.x.x.x.x"), VLOOKUP($E933, Parameter!$E$3:$N$5000, 10, FALSE), "")</f>
        <v/>
      </c>
      <c r="BW933" s="55" t="str">
        <f>IF(AND($D933 &lt;&gt; "", $D933 &lt;&gt; $E933, $F933 &lt;&gt; "x.x.x.x.x.x.x"), VLOOKUP($C933, Parameter!$A$4:$L$5000, 3, FALSE), "")</f>
        <v/>
      </c>
      <c r="BX933" s="55" t="str">
        <f>IF(AND($D933 &lt;&gt; "", $D933 &lt;&gt; $E933, $F933 &lt;&gt; "x.x.x.x.x.x.x"), VLOOKUP($C933, Parameter!$A$4:$L$5000, 4, FALSE), "")</f>
        <v/>
      </c>
      <c r="BY933" s="56">
        <f t="shared" si="394"/>
        <v>0</v>
      </c>
      <c r="BZ933" s="55" t="str">
        <f t="shared" si="395"/>
        <v>Intra</v>
      </c>
      <c r="CA933" s="55" t="str">
        <f>IF($BZ933="Ekstra", Parameter3!$B$2, "")</f>
        <v/>
      </c>
      <c r="CB933" s="55" t="str">
        <f>IF($BZ933="Ekstra", Parameter3!$C$2, "")</f>
        <v/>
      </c>
      <c r="CC933" s="55" t="str">
        <f>IF($BZ933="Ekstra", VLOOKUP($E933, Parameter!$E$3:$N$5000, 9, FALSE), "")</f>
        <v/>
      </c>
      <c r="CD933" s="55" t="str">
        <f>IF($BZ933="Ekstra", VLOOKUP($E933, Parameter!$E$3:$N$5000, 10, FALSE), "")</f>
        <v/>
      </c>
      <c r="CE933" s="56">
        <f t="shared" si="396"/>
        <v>0</v>
      </c>
      <c r="CF933" s="55" t="str">
        <f t="shared" si="407"/>
        <v/>
      </c>
      <c r="CG933" s="55" t="str">
        <f t="shared" si="407"/>
        <v/>
      </c>
      <c r="CH933" s="55" t="str">
        <f t="shared" si="397"/>
        <v/>
      </c>
      <c r="CI933" s="55" t="str">
        <f>IF($F933="x.x.x.x.x.x.x", VLOOKUP($C933, Parameter!$A$4:$L$5000, 4, FALSE), "")</f>
        <v/>
      </c>
      <c r="CJ933" s="56">
        <f t="shared" si="398"/>
        <v>0</v>
      </c>
      <c r="CM933" s="4" t="str">
        <f t="shared" si="399"/>
        <v>...-...-.....</v>
      </c>
      <c r="CN933" s="57">
        <f t="shared" si="400"/>
        <v>0</v>
      </c>
      <c r="CO933" s="58">
        <f t="shared" si="401"/>
        <v>0</v>
      </c>
      <c r="CP933" s="4" t="str">
        <f t="shared" si="402"/>
        <v/>
      </c>
      <c r="CQ933" s="4" t="b">
        <f t="shared" si="403"/>
        <v>0</v>
      </c>
      <c r="CR933" s="4" t="str">
        <f t="shared" si="404"/>
        <v/>
      </c>
      <c r="CS933" s="4" t="str">
        <f t="shared" si="405"/>
        <v/>
      </c>
      <c r="CT933" s="91" t="b">
        <f t="shared" si="382"/>
        <v>0</v>
      </c>
    </row>
    <row r="934" spans="1:98" s="4" customFormat="1" x14ac:dyDescent="0.25">
      <c r="A934" s="50" t="str">
        <f t="shared" si="383"/>
        <v>...</v>
      </c>
      <c r="B934" s="50" t="str">
        <f t="shared" si="384"/>
        <v>...</v>
      </c>
      <c r="C934" s="50" t="str">
        <f t="shared" si="385"/>
        <v>.....</v>
      </c>
      <c r="D934" s="50" t="str">
        <f>IF($C934=".....","",_xlfn.IFNA(VLOOKUP($C934, Parameter!$A$4:$L$5000, 3, FALSE), ""))</f>
        <v/>
      </c>
      <c r="E934" s="50" t="str">
        <f t="shared" si="386"/>
        <v>.....</v>
      </c>
      <c r="F934" s="50" t="str">
        <f t="shared" si="387"/>
        <v>......</v>
      </c>
      <c r="G934" s="50" t="str">
        <f t="shared" si="388"/>
        <v>...</v>
      </c>
      <c r="H934" s="40">
        <f>IF(E934=".....", 0, _xlfn.IFNA(VLOOKUP($E934, Parameter2!$A$2:$C$5000, 3, FALSE), 0))</f>
        <v>0</v>
      </c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18" t="str">
        <f>IF(C934=".....","",_xlfn.IFNA(VLOOKUP($C934, Parameter!$A$4:$B$5000, 2, FALSE), "Kode belanja salah :("))</f>
        <v/>
      </c>
      <c r="X934" s="35"/>
      <c r="Y934" s="121"/>
      <c r="Z934" s="17"/>
      <c r="AA934" s="20"/>
      <c r="AB934" s="41" t="str">
        <f>IF($C934=".....","",VLOOKUP($C934, Parameter!$A$4:$L$5000, 6, FALSE))</f>
        <v/>
      </c>
      <c r="AC934" s="41" t="str">
        <f>IF($C934=".....","",VLOOKUP($C934, Parameter!$A$4:$L$5000, 7, FALSE))</f>
        <v/>
      </c>
      <c r="AD934" s="41" t="str">
        <f>IF($C934=".....","",VLOOKUP($C934, Parameter!$A$4:$L$5000, 8, FALSE))</f>
        <v/>
      </c>
      <c r="AE934" s="41" t="str">
        <f>IF($C934=".....","",VLOOKUP($C934, Parameter!$A$4:$L$5000, 9, FALSE))</f>
        <v/>
      </c>
      <c r="AF934" s="41" t="str">
        <f>IF($C934=".....","",VLOOKUP($C934, Parameter!$A$4:$L$5000, 10, FALSE))</f>
        <v/>
      </c>
      <c r="AG934" s="41" t="str">
        <f>IF($C934=".....","",VLOOKUP($C934, Parameter!$A$4:$L$5000, 11, FALSE))</f>
        <v/>
      </c>
      <c r="AH934" s="41" t="str">
        <f>IF($C934="..0.0.0.000","",_xlfn.IFNA(VLOOKUP($C934, Parameter!$A$4:$L$5000, 12, FALSE), ""))</f>
        <v/>
      </c>
      <c r="AI934" s="39"/>
      <c r="AJ934" s="39"/>
      <c r="AK934" s="39"/>
      <c r="AL934" s="39"/>
      <c r="AM934" s="39"/>
      <c r="AN934" s="39"/>
      <c r="AO934" s="39"/>
      <c r="AP934" s="41" t="str">
        <f>IF(F934="......", "", _xlfn.IFNA(VLOOKUP(F934, Parameter2!$D$2:$E$15000, 2, FALSE), "Kode aset salah :("))</f>
        <v/>
      </c>
      <c r="AQ934" s="39"/>
      <c r="AR934" s="51"/>
      <c r="AS934" s="52"/>
      <c r="AT934" s="53">
        <f t="shared" si="389"/>
        <v>0</v>
      </c>
      <c r="AU934" s="39" t="str">
        <f t="shared" si="390"/>
        <v/>
      </c>
      <c r="AV934" s="39" t="str">
        <f t="shared" si="391"/>
        <v/>
      </c>
      <c r="AW934" s="39" t="str">
        <f t="shared" si="392"/>
        <v/>
      </c>
      <c r="AX934" s="39" t="str">
        <f t="shared" si="393"/>
        <v/>
      </c>
      <c r="AY934" s="41" t="str">
        <f>IF(G934="...", "", VLOOKUP(G934, UPB!$A$3:$B$5000, 2, FALSE))</f>
        <v/>
      </c>
      <c r="AZ934" s="84"/>
      <c r="BA934" s="76"/>
      <c r="BB934" s="65"/>
      <c r="BC934" s="65"/>
      <c r="BD934" s="54"/>
      <c r="BE934" s="65"/>
      <c r="BF934" s="65"/>
      <c r="BG934" s="65"/>
      <c r="BH934" s="65"/>
      <c r="BI934" s="65"/>
      <c r="BJ934" s="65"/>
      <c r="BK934" s="65"/>
      <c r="BL934" s="65"/>
      <c r="BM934" s="65"/>
      <c r="BN934" s="70"/>
      <c r="BO934" s="65"/>
      <c r="BP934" s="65"/>
      <c r="BQ934" s="65"/>
      <c r="BR934" s="65"/>
      <c r="BS934" s="65"/>
      <c r="BT934" s="65"/>
      <c r="BU934" s="55" t="str">
        <f>IF(AND($D934 &lt;&gt; "", $D934 &lt;&gt; $E934, $F934 &lt;&gt; "x.x.x.x.x.x.x"), VLOOKUP($E934, Parameter!$E$3:$N$5000, 9, FALSE), "")</f>
        <v/>
      </c>
      <c r="BV934" s="55" t="str">
        <f>IF(AND($D934 &lt;&gt; "", $D934 &lt;&gt; $E934, $F934 &lt;&gt; "x.x.x.x.x.x.x"), VLOOKUP($E934, Parameter!$E$3:$N$5000, 10, FALSE), "")</f>
        <v/>
      </c>
      <c r="BW934" s="55" t="str">
        <f>IF(AND($D934 &lt;&gt; "", $D934 &lt;&gt; $E934, $F934 &lt;&gt; "x.x.x.x.x.x.x"), VLOOKUP($C934, Parameter!$A$4:$L$5000, 3, FALSE), "")</f>
        <v/>
      </c>
      <c r="BX934" s="55" t="str">
        <f>IF(AND($D934 &lt;&gt; "", $D934 &lt;&gt; $E934, $F934 &lt;&gt; "x.x.x.x.x.x.x"), VLOOKUP($C934, Parameter!$A$4:$L$5000, 4, FALSE), "")</f>
        <v/>
      </c>
      <c r="BY934" s="56">
        <f t="shared" si="394"/>
        <v>0</v>
      </c>
      <c r="BZ934" s="55" t="str">
        <f t="shared" si="395"/>
        <v>Intra</v>
      </c>
      <c r="CA934" s="55" t="str">
        <f>IF($BZ934="Ekstra", Parameter3!$B$2, "")</f>
        <v/>
      </c>
      <c r="CB934" s="55" t="str">
        <f>IF($BZ934="Ekstra", Parameter3!$C$2, "")</f>
        <v/>
      </c>
      <c r="CC934" s="55" t="str">
        <f>IF($BZ934="Ekstra", VLOOKUP($E934, Parameter!$E$3:$N$5000, 9, FALSE), "")</f>
        <v/>
      </c>
      <c r="CD934" s="55" t="str">
        <f>IF($BZ934="Ekstra", VLOOKUP($E934, Parameter!$E$3:$N$5000, 10, FALSE), "")</f>
        <v/>
      </c>
      <c r="CE934" s="56">
        <f t="shared" si="396"/>
        <v>0</v>
      </c>
      <c r="CF934" s="55" t="str">
        <f t="shared" si="407"/>
        <v/>
      </c>
      <c r="CG934" s="55" t="str">
        <f t="shared" si="407"/>
        <v/>
      </c>
      <c r="CH934" s="55" t="str">
        <f t="shared" si="397"/>
        <v/>
      </c>
      <c r="CI934" s="55" t="str">
        <f>IF($F934="x.x.x.x.x.x.x", VLOOKUP($C934, Parameter!$A$4:$L$5000, 4, FALSE), "")</f>
        <v/>
      </c>
      <c r="CJ934" s="56">
        <f t="shared" si="398"/>
        <v>0</v>
      </c>
      <c r="CM934" s="4" t="str">
        <f t="shared" si="399"/>
        <v>...-...-.....</v>
      </c>
      <c r="CN934" s="57">
        <f t="shared" si="400"/>
        <v>0</v>
      </c>
      <c r="CO934" s="58">
        <f t="shared" si="401"/>
        <v>0</v>
      </c>
      <c r="CP934" s="4" t="str">
        <f t="shared" si="402"/>
        <v/>
      </c>
      <c r="CQ934" s="4" t="b">
        <f t="shared" si="403"/>
        <v>0</v>
      </c>
      <c r="CR934" s="4" t="str">
        <f t="shared" si="404"/>
        <v/>
      </c>
      <c r="CS934" s="4" t="str">
        <f t="shared" si="405"/>
        <v/>
      </c>
      <c r="CT934" s="91" t="b">
        <f t="shared" si="382"/>
        <v>0</v>
      </c>
    </row>
    <row r="935" spans="1:98" s="4" customFormat="1" x14ac:dyDescent="0.25">
      <c r="A935" s="50" t="str">
        <f t="shared" si="383"/>
        <v>...</v>
      </c>
      <c r="B935" s="50" t="str">
        <f t="shared" si="384"/>
        <v>...</v>
      </c>
      <c r="C935" s="50" t="str">
        <f t="shared" si="385"/>
        <v>.....</v>
      </c>
      <c r="D935" s="50" t="str">
        <f>IF($C935=".....","",_xlfn.IFNA(VLOOKUP($C935, Parameter!$A$4:$L$5000, 3, FALSE), ""))</f>
        <v/>
      </c>
      <c r="E935" s="50" t="str">
        <f t="shared" si="386"/>
        <v>.....</v>
      </c>
      <c r="F935" s="50" t="str">
        <f t="shared" si="387"/>
        <v>......</v>
      </c>
      <c r="G935" s="50" t="str">
        <f t="shared" si="388"/>
        <v>...</v>
      </c>
      <c r="H935" s="40">
        <f>IF(E935=".....", 0, _xlfn.IFNA(VLOOKUP($E935, Parameter2!$A$2:$C$5000, 3, FALSE), 0))</f>
        <v>0</v>
      </c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18" t="str">
        <f>IF(C935=".....","",_xlfn.IFNA(VLOOKUP($C935, Parameter!$A$4:$B$5000, 2, FALSE), "Kode belanja salah :("))</f>
        <v/>
      </c>
      <c r="X935" s="35"/>
      <c r="Y935" s="121"/>
      <c r="Z935" s="17"/>
      <c r="AA935" s="20"/>
      <c r="AB935" s="41" t="str">
        <f>IF($C935=".....","",VLOOKUP($C935, Parameter!$A$4:$L$5000, 6, FALSE))</f>
        <v/>
      </c>
      <c r="AC935" s="41" t="str">
        <f>IF($C935=".....","",VLOOKUP($C935, Parameter!$A$4:$L$5000, 7, FALSE))</f>
        <v/>
      </c>
      <c r="AD935" s="41" t="str">
        <f>IF($C935=".....","",VLOOKUP($C935, Parameter!$A$4:$L$5000, 8, FALSE))</f>
        <v/>
      </c>
      <c r="AE935" s="41" t="str">
        <f>IF($C935=".....","",VLOOKUP($C935, Parameter!$A$4:$L$5000, 9, FALSE))</f>
        <v/>
      </c>
      <c r="AF935" s="41" t="str">
        <f>IF($C935=".....","",VLOOKUP($C935, Parameter!$A$4:$L$5000, 10, FALSE))</f>
        <v/>
      </c>
      <c r="AG935" s="41" t="str">
        <f>IF($C935=".....","",VLOOKUP($C935, Parameter!$A$4:$L$5000, 11, FALSE))</f>
        <v/>
      </c>
      <c r="AH935" s="41" t="str">
        <f>IF($C935="..0.0.0.000","",_xlfn.IFNA(VLOOKUP($C935, Parameter!$A$4:$L$5000, 12, FALSE), ""))</f>
        <v/>
      </c>
      <c r="AI935" s="39"/>
      <c r="AJ935" s="39"/>
      <c r="AK935" s="39"/>
      <c r="AL935" s="39"/>
      <c r="AM935" s="39"/>
      <c r="AN935" s="39"/>
      <c r="AO935" s="39"/>
      <c r="AP935" s="41" t="str">
        <f>IF(F935="......", "", _xlfn.IFNA(VLOOKUP(F935, Parameter2!$D$2:$E$15000, 2, FALSE), "Kode aset salah :("))</f>
        <v/>
      </c>
      <c r="AQ935" s="39"/>
      <c r="AR935" s="51"/>
      <c r="AS935" s="52"/>
      <c r="AT935" s="53">
        <f t="shared" si="389"/>
        <v>0</v>
      </c>
      <c r="AU935" s="39" t="str">
        <f t="shared" si="390"/>
        <v/>
      </c>
      <c r="AV935" s="39" t="str">
        <f t="shared" si="391"/>
        <v/>
      </c>
      <c r="AW935" s="39" t="str">
        <f t="shared" si="392"/>
        <v/>
      </c>
      <c r="AX935" s="39" t="str">
        <f t="shared" si="393"/>
        <v/>
      </c>
      <c r="AY935" s="41" t="str">
        <f>IF(G935="...", "", VLOOKUP(G935, UPB!$A$3:$B$5000, 2, FALSE))</f>
        <v/>
      </c>
      <c r="AZ935" s="84"/>
      <c r="BA935" s="76"/>
      <c r="BB935" s="65"/>
      <c r="BC935" s="65"/>
      <c r="BD935" s="54"/>
      <c r="BE935" s="65"/>
      <c r="BF935" s="65"/>
      <c r="BG935" s="65"/>
      <c r="BH935" s="65"/>
      <c r="BI935" s="65"/>
      <c r="BJ935" s="65"/>
      <c r="BK935" s="65"/>
      <c r="BL935" s="65"/>
      <c r="BM935" s="65"/>
      <c r="BN935" s="70"/>
      <c r="BO935" s="65"/>
      <c r="BP935" s="65"/>
      <c r="BQ935" s="65"/>
      <c r="BR935" s="65"/>
      <c r="BS935" s="65"/>
      <c r="BT935" s="65"/>
      <c r="BU935" s="55" t="str">
        <f>IF(AND($D935 &lt;&gt; "", $D935 &lt;&gt; $E935, $F935 &lt;&gt; "x.x.x.x.x.x.x"), VLOOKUP($E935, Parameter!$E$3:$N$5000, 9, FALSE), "")</f>
        <v/>
      </c>
      <c r="BV935" s="55" t="str">
        <f>IF(AND($D935 &lt;&gt; "", $D935 &lt;&gt; $E935, $F935 &lt;&gt; "x.x.x.x.x.x.x"), VLOOKUP($E935, Parameter!$E$3:$N$5000, 10, FALSE), "")</f>
        <v/>
      </c>
      <c r="BW935" s="55" t="str">
        <f>IF(AND($D935 &lt;&gt; "", $D935 &lt;&gt; $E935, $F935 &lt;&gt; "x.x.x.x.x.x.x"), VLOOKUP($C935, Parameter!$A$4:$L$5000, 3, FALSE), "")</f>
        <v/>
      </c>
      <c r="BX935" s="55" t="str">
        <f>IF(AND($D935 &lt;&gt; "", $D935 &lt;&gt; $E935, $F935 &lt;&gt; "x.x.x.x.x.x.x"), VLOOKUP($C935, Parameter!$A$4:$L$5000, 4, FALSE), "")</f>
        <v/>
      </c>
      <c r="BY935" s="56">
        <f t="shared" si="394"/>
        <v>0</v>
      </c>
      <c r="BZ935" s="55" t="str">
        <f t="shared" si="395"/>
        <v>Intra</v>
      </c>
      <c r="CA935" s="55" t="str">
        <f>IF($BZ935="Ekstra", Parameter3!$B$2, "")</f>
        <v/>
      </c>
      <c r="CB935" s="55" t="str">
        <f>IF($BZ935="Ekstra", Parameter3!$C$2, "")</f>
        <v/>
      </c>
      <c r="CC935" s="55" t="str">
        <f>IF($BZ935="Ekstra", VLOOKUP($E935, Parameter!$E$3:$N$5000, 9, FALSE), "")</f>
        <v/>
      </c>
      <c r="CD935" s="55" t="str">
        <f>IF($BZ935="Ekstra", VLOOKUP($E935, Parameter!$E$3:$N$5000, 10, FALSE), "")</f>
        <v/>
      </c>
      <c r="CE935" s="56">
        <f t="shared" si="396"/>
        <v>0</v>
      </c>
      <c r="CF935" s="55" t="str">
        <f t="shared" si="407"/>
        <v/>
      </c>
      <c r="CG935" s="55" t="str">
        <f t="shared" si="407"/>
        <v/>
      </c>
      <c r="CH935" s="55" t="str">
        <f t="shared" si="397"/>
        <v/>
      </c>
      <c r="CI935" s="55" t="str">
        <f>IF($F935="x.x.x.x.x.x.x", VLOOKUP($C935, Parameter!$A$4:$L$5000, 4, FALSE), "")</f>
        <v/>
      </c>
      <c r="CJ935" s="56">
        <f t="shared" si="398"/>
        <v>0</v>
      </c>
      <c r="CM935" s="4" t="str">
        <f t="shared" si="399"/>
        <v>...-...-.....</v>
      </c>
      <c r="CN935" s="57">
        <f t="shared" si="400"/>
        <v>0</v>
      </c>
      <c r="CO935" s="58">
        <f t="shared" si="401"/>
        <v>0</v>
      </c>
      <c r="CP935" s="4" t="str">
        <f t="shared" si="402"/>
        <v/>
      </c>
      <c r="CQ935" s="4" t="b">
        <f t="shared" si="403"/>
        <v>0</v>
      </c>
      <c r="CR935" s="4" t="str">
        <f t="shared" si="404"/>
        <v/>
      </c>
      <c r="CS935" s="4" t="str">
        <f t="shared" si="405"/>
        <v/>
      </c>
      <c r="CT935" s="91" t="b">
        <f t="shared" si="382"/>
        <v>0</v>
      </c>
    </row>
    <row r="936" spans="1:98" s="4" customFormat="1" x14ac:dyDescent="0.25">
      <c r="A936" s="50" t="str">
        <f t="shared" si="383"/>
        <v>...</v>
      </c>
      <c r="B936" s="50" t="str">
        <f t="shared" si="384"/>
        <v>...</v>
      </c>
      <c r="C936" s="50" t="str">
        <f t="shared" si="385"/>
        <v>.....</v>
      </c>
      <c r="D936" s="50" t="str">
        <f>IF($C936=".....","",_xlfn.IFNA(VLOOKUP($C936, Parameter!$A$4:$L$5000, 3, FALSE), ""))</f>
        <v/>
      </c>
      <c r="E936" s="50" t="str">
        <f t="shared" si="386"/>
        <v>.....</v>
      </c>
      <c r="F936" s="50" t="str">
        <f t="shared" si="387"/>
        <v>......</v>
      </c>
      <c r="G936" s="50" t="str">
        <f t="shared" si="388"/>
        <v>...</v>
      </c>
      <c r="H936" s="40">
        <f>IF(E936=".....", 0, _xlfn.IFNA(VLOOKUP($E936, Parameter2!$A$2:$C$5000, 3, FALSE), 0))</f>
        <v>0</v>
      </c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18" t="str">
        <f>IF(C936=".....","",_xlfn.IFNA(VLOOKUP($C936, Parameter!$A$4:$B$5000, 2, FALSE), "Kode belanja salah :("))</f>
        <v/>
      </c>
      <c r="X936" s="35"/>
      <c r="Y936" s="121"/>
      <c r="Z936" s="17"/>
      <c r="AA936" s="20"/>
      <c r="AB936" s="41" t="str">
        <f>IF($C936=".....","",VLOOKUP($C936, Parameter!$A$4:$L$5000, 6, FALSE))</f>
        <v/>
      </c>
      <c r="AC936" s="41" t="str">
        <f>IF($C936=".....","",VLOOKUP($C936, Parameter!$A$4:$L$5000, 7, FALSE))</f>
        <v/>
      </c>
      <c r="AD936" s="41" t="str">
        <f>IF($C936=".....","",VLOOKUP($C936, Parameter!$A$4:$L$5000, 8, FALSE))</f>
        <v/>
      </c>
      <c r="AE936" s="41" t="str">
        <f>IF($C936=".....","",VLOOKUP($C936, Parameter!$A$4:$L$5000, 9, FALSE))</f>
        <v/>
      </c>
      <c r="AF936" s="41" t="str">
        <f>IF($C936=".....","",VLOOKUP($C936, Parameter!$A$4:$L$5000, 10, FALSE))</f>
        <v/>
      </c>
      <c r="AG936" s="41" t="str">
        <f>IF($C936=".....","",VLOOKUP($C936, Parameter!$A$4:$L$5000, 11, FALSE))</f>
        <v/>
      </c>
      <c r="AH936" s="41" t="str">
        <f>IF($C936="..0.0.0.000","",_xlfn.IFNA(VLOOKUP($C936, Parameter!$A$4:$L$5000, 12, FALSE), ""))</f>
        <v/>
      </c>
      <c r="AI936" s="39"/>
      <c r="AJ936" s="39"/>
      <c r="AK936" s="39"/>
      <c r="AL936" s="39"/>
      <c r="AM936" s="39"/>
      <c r="AN936" s="39"/>
      <c r="AO936" s="39"/>
      <c r="AP936" s="41" t="str">
        <f>IF(F936="......", "", _xlfn.IFNA(VLOOKUP(F936, Parameter2!$D$2:$E$15000, 2, FALSE), "Kode aset salah :("))</f>
        <v/>
      </c>
      <c r="AQ936" s="39"/>
      <c r="AR936" s="51"/>
      <c r="AS936" s="52"/>
      <c r="AT936" s="53">
        <f t="shared" si="389"/>
        <v>0</v>
      </c>
      <c r="AU936" s="39" t="str">
        <f t="shared" si="390"/>
        <v/>
      </c>
      <c r="AV936" s="39" t="str">
        <f t="shared" si="391"/>
        <v/>
      </c>
      <c r="AW936" s="39" t="str">
        <f t="shared" si="392"/>
        <v/>
      </c>
      <c r="AX936" s="39" t="str">
        <f t="shared" si="393"/>
        <v/>
      </c>
      <c r="AY936" s="41" t="str">
        <f>IF(G936="...", "", VLOOKUP(G936, UPB!$A$3:$B$5000, 2, FALSE))</f>
        <v/>
      </c>
      <c r="AZ936" s="84"/>
      <c r="BA936" s="76"/>
      <c r="BB936" s="65"/>
      <c r="BC936" s="65"/>
      <c r="BD936" s="54"/>
      <c r="BE936" s="65"/>
      <c r="BF936" s="65"/>
      <c r="BG936" s="65"/>
      <c r="BH936" s="65"/>
      <c r="BI936" s="65"/>
      <c r="BJ936" s="65"/>
      <c r="BK936" s="65"/>
      <c r="BL936" s="65"/>
      <c r="BM936" s="65"/>
      <c r="BN936" s="70"/>
      <c r="BO936" s="65"/>
      <c r="BP936" s="65"/>
      <c r="BQ936" s="65"/>
      <c r="BR936" s="65"/>
      <c r="BS936" s="65"/>
      <c r="BT936" s="65"/>
      <c r="BU936" s="55" t="str">
        <f>IF(AND($D936 &lt;&gt; "", $D936 &lt;&gt; $E936, $F936 &lt;&gt; "x.x.x.x.x.x.x"), VLOOKUP($E936, Parameter!$E$3:$N$5000, 9, FALSE), "")</f>
        <v/>
      </c>
      <c r="BV936" s="55" t="str">
        <f>IF(AND($D936 &lt;&gt; "", $D936 &lt;&gt; $E936, $F936 &lt;&gt; "x.x.x.x.x.x.x"), VLOOKUP($E936, Parameter!$E$3:$N$5000, 10, FALSE), "")</f>
        <v/>
      </c>
      <c r="BW936" s="55" t="str">
        <f>IF(AND($D936 &lt;&gt; "", $D936 &lt;&gt; $E936, $F936 &lt;&gt; "x.x.x.x.x.x.x"), VLOOKUP($C936, Parameter!$A$4:$L$5000, 3, FALSE), "")</f>
        <v/>
      </c>
      <c r="BX936" s="55" t="str">
        <f>IF(AND($D936 &lt;&gt; "", $D936 &lt;&gt; $E936, $F936 &lt;&gt; "x.x.x.x.x.x.x"), VLOOKUP($C936, Parameter!$A$4:$L$5000, 4, FALSE), "")</f>
        <v/>
      </c>
      <c r="BY936" s="56">
        <f t="shared" si="394"/>
        <v>0</v>
      </c>
      <c r="BZ936" s="55" t="str">
        <f t="shared" si="395"/>
        <v>Intra</v>
      </c>
      <c r="CA936" s="55" t="str">
        <f>IF($BZ936="Ekstra", Parameter3!$B$2, "")</f>
        <v/>
      </c>
      <c r="CB936" s="55" t="str">
        <f>IF($BZ936="Ekstra", Parameter3!$C$2, "")</f>
        <v/>
      </c>
      <c r="CC936" s="55" t="str">
        <f>IF($BZ936="Ekstra", VLOOKUP($E936, Parameter!$E$3:$N$5000, 9, FALSE), "")</f>
        <v/>
      </c>
      <c r="CD936" s="55" t="str">
        <f>IF($BZ936="Ekstra", VLOOKUP($E936, Parameter!$E$3:$N$5000, 10, FALSE), "")</f>
        <v/>
      </c>
      <c r="CE936" s="56">
        <f t="shared" si="396"/>
        <v>0</v>
      </c>
      <c r="CF936" s="55" t="str">
        <f t="shared" si="407"/>
        <v/>
      </c>
      <c r="CG936" s="55" t="str">
        <f t="shared" si="407"/>
        <v/>
      </c>
      <c r="CH936" s="55" t="str">
        <f t="shared" si="397"/>
        <v/>
      </c>
      <c r="CI936" s="55" t="str">
        <f>IF($F936="x.x.x.x.x.x.x", VLOOKUP($C936, Parameter!$A$4:$L$5000, 4, FALSE), "")</f>
        <v/>
      </c>
      <c r="CJ936" s="56">
        <f t="shared" si="398"/>
        <v>0</v>
      </c>
      <c r="CM936" s="4" t="str">
        <f t="shared" si="399"/>
        <v>...-...-.....</v>
      </c>
      <c r="CN936" s="57">
        <f t="shared" si="400"/>
        <v>0</v>
      </c>
      <c r="CO936" s="58">
        <f t="shared" si="401"/>
        <v>0</v>
      </c>
      <c r="CP936" s="4" t="str">
        <f t="shared" si="402"/>
        <v/>
      </c>
      <c r="CQ936" s="4" t="b">
        <f t="shared" si="403"/>
        <v>0</v>
      </c>
      <c r="CR936" s="4" t="str">
        <f t="shared" si="404"/>
        <v/>
      </c>
      <c r="CS936" s="4" t="str">
        <f t="shared" si="405"/>
        <v/>
      </c>
      <c r="CT936" s="91" t="b">
        <f t="shared" si="382"/>
        <v>0</v>
      </c>
    </row>
    <row r="937" spans="1:98" s="4" customFormat="1" x14ac:dyDescent="0.25">
      <c r="A937" s="50" t="str">
        <f t="shared" si="383"/>
        <v>...</v>
      </c>
      <c r="B937" s="50" t="str">
        <f t="shared" si="384"/>
        <v>...</v>
      </c>
      <c r="C937" s="50" t="str">
        <f t="shared" si="385"/>
        <v>.....</v>
      </c>
      <c r="D937" s="50" t="str">
        <f>IF($C937=".....","",_xlfn.IFNA(VLOOKUP($C937, Parameter!$A$4:$L$5000, 3, FALSE), ""))</f>
        <v/>
      </c>
      <c r="E937" s="50" t="str">
        <f t="shared" si="386"/>
        <v>.....</v>
      </c>
      <c r="F937" s="50" t="str">
        <f t="shared" si="387"/>
        <v>......</v>
      </c>
      <c r="G937" s="50" t="str">
        <f t="shared" si="388"/>
        <v>...</v>
      </c>
      <c r="H937" s="40">
        <f>IF(E937=".....", 0, _xlfn.IFNA(VLOOKUP($E937, Parameter2!$A$2:$C$5000, 3, FALSE), 0))</f>
        <v>0</v>
      </c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18" t="str">
        <f>IF(C937=".....","",_xlfn.IFNA(VLOOKUP($C937, Parameter!$A$4:$B$5000, 2, FALSE), "Kode belanja salah :("))</f>
        <v/>
      </c>
      <c r="X937" s="35"/>
      <c r="Y937" s="121"/>
      <c r="Z937" s="17"/>
      <c r="AA937" s="20"/>
      <c r="AB937" s="41" t="str">
        <f>IF($C937=".....","",VLOOKUP($C937, Parameter!$A$4:$L$5000, 6, FALSE))</f>
        <v/>
      </c>
      <c r="AC937" s="41" t="str">
        <f>IF($C937=".....","",VLOOKUP($C937, Parameter!$A$4:$L$5000, 7, FALSE))</f>
        <v/>
      </c>
      <c r="AD937" s="41" t="str">
        <f>IF($C937=".....","",VLOOKUP($C937, Parameter!$A$4:$L$5000, 8, FALSE))</f>
        <v/>
      </c>
      <c r="AE937" s="41" t="str">
        <f>IF($C937=".....","",VLOOKUP($C937, Parameter!$A$4:$L$5000, 9, FALSE))</f>
        <v/>
      </c>
      <c r="AF937" s="41" t="str">
        <f>IF($C937=".....","",VLOOKUP($C937, Parameter!$A$4:$L$5000, 10, FALSE))</f>
        <v/>
      </c>
      <c r="AG937" s="41" t="str">
        <f>IF($C937=".....","",VLOOKUP($C937, Parameter!$A$4:$L$5000, 11, FALSE))</f>
        <v/>
      </c>
      <c r="AH937" s="41" t="str">
        <f>IF($C937="..0.0.0.000","",_xlfn.IFNA(VLOOKUP($C937, Parameter!$A$4:$L$5000, 12, FALSE), ""))</f>
        <v/>
      </c>
      <c r="AI937" s="39"/>
      <c r="AJ937" s="39"/>
      <c r="AK937" s="39"/>
      <c r="AL937" s="39"/>
      <c r="AM937" s="39"/>
      <c r="AN937" s="39"/>
      <c r="AO937" s="39"/>
      <c r="AP937" s="41" t="str">
        <f>IF(F937="......", "", _xlfn.IFNA(VLOOKUP(F937, Parameter2!$D$2:$E$15000, 2, FALSE), "Kode aset salah :("))</f>
        <v/>
      </c>
      <c r="AQ937" s="39"/>
      <c r="AR937" s="51"/>
      <c r="AS937" s="52"/>
      <c r="AT937" s="53">
        <f t="shared" si="389"/>
        <v>0</v>
      </c>
      <c r="AU937" s="39" t="str">
        <f t="shared" si="390"/>
        <v/>
      </c>
      <c r="AV937" s="39" t="str">
        <f t="shared" si="391"/>
        <v/>
      </c>
      <c r="AW937" s="39" t="str">
        <f t="shared" si="392"/>
        <v/>
      </c>
      <c r="AX937" s="39" t="str">
        <f t="shared" si="393"/>
        <v/>
      </c>
      <c r="AY937" s="41" t="str">
        <f>IF(G937="...", "", VLOOKUP(G937, UPB!$A$3:$B$5000, 2, FALSE))</f>
        <v/>
      </c>
      <c r="AZ937" s="84"/>
      <c r="BA937" s="76"/>
      <c r="BB937" s="65"/>
      <c r="BC937" s="65"/>
      <c r="BD937" s="54"/>
      <c r="BE937" s="65"/>
      <c r="BF937" s="65"/>
      <c r="BG937" s="65"/>
      <c r="BH937" s="65"/>
      <c r="BI937" s="65"/>
      <c r="BJ937" s="65"/>
      <c r="BK937" s="65"/>
      <c r="BL937" s="65"/>
      <c r="BM937" s="65"/>
      <c r="BN937" s="70"/>
      <c r="BO937" s="65"/>
      <c r="BP937" s="65"/>
      <c r="BQ937" s="65"/>
      <c r="BR937" s="65"/>
      <c r="BS937" s="65"/>
      <c r="BT937" s="65"/>
      <c r="BU937" s="55" t="str">
        <f>IF(AND($D937 &lt;&gt; "", $D937 &lt;&gt; $E937, $F937 &lt;&gt; "x.x.x.x.x.x.x"), VLOOKUP($E937, Parameter!$E$3:$N$5000, 9, FALSE), "")</f>
        <v/>
      </c>
      <c r="BV937" s="55" t="str">
        <f>IF(AND($D937 &lt;&gt; "", $D937 &lt;&gt; $E937, $F937 &lt;&gt; "x.x.x.x.x.x.x"), VLOOKUP($E937, Parameter!$E$3:$N$5000, 10, FALSE), "")</f>
        <v/>
      </c>
      <c r="BW937" s="55" t="str">
        <f>IF(AND($D937 &lt;&gt; "", $D937 &lt;&gt; $E937, $F937 &lt;&gt; "x.x.x.x.x.x.x"), VLOOKUP($C937, Parameter!$A$4:$L$5000, 3, FALSE), "")</f>
        <v/>
      </c>
      <c r="BX937" s="55" t="str">
        <f>IF(AND($D937 &lt;&gt; "", $D937 &lt;&gt; $E937, $F937 &lt;&gt; "x.x.x.x.x.x.x"), VLOOKUP($C937, Parameter!$A$4:$L$5000, 4, FALSE), "")</f>
        <v/>
      </c>
      <c r="BY937" s="56">
        <f t="shared" si="394"/>
        <v>0</v>
      </c>
      <c r="BZ937" s="55" t="str">
        <f t="shared" si="395"/>
        <v>Intra</v>
      </c>
      <c r="CA937" s="55" t="str">
        <f>IF($BZ937="Ekstra", Parameter3!$B$2, "")</f>
        <v/>
      </c>
      <c r="CB937" s="55" t="str">
        <f>IF($BZ937="Ekstra", Parameter3!$C$2, "")</f>
        <v/>
      </c>
      <c r="CC937" s="55" t="str">
        <f>IF($BZ937="Ekstra", VLOOKUP($E937, Parameter!$E$3:$N$5000, 9, FALSE), "")</f>
        <v/>
      </c>
      <c r="CD937" s="55" t="str">
        <f>IF($BZ937="Ekstra", VLOOKUP($E937, Parameter!$E$3:$N$5000, 10, FALSE), "")</f>
        <v/>
      </c>
      <c r="CE937" s="56">
        <f t="shared" si="396"/>
        <v>0</v>
      </c>
      <c r="CF937" s="55" t="str">
        <f t="shared" si="407"/>
        <v/>
      </c>
      <c r="CG937" s="55" t="str">
        <f t="shared" si="407"/>
        <v/>
      </c>
      <c r="CH937" s="55" t="str">
        <f t="shared" si="397"/>
        <v/>
      </c>
      <c r="CI937" s="55" t="str">
        <f>IF($F937="x.x.x.x.x.x.x", VLOOKUP($C937, Parameter!$A$4:$L$5000, 4, FALSE), "")</f>
        <v/>
      </c>
      <c r="CJ937" s="56">
        <f t="shared" si="398"/>
        <v>0</v>
      </c>
      <c r="CM937" s="4" t="str">
        <f t="shared" si="399"/>
        <v>...-...-.....</v>
      </c>
      <c r="CN937" s="57">
        <f t="shared" si="400"/>
        <v>0</v>
      </c>
      <c r="CO937" s="58">
        <f t="shared" si="401"/>
        <v>0</v>
      </c>
      <c r="CP937" s="4" t="str">
        <f t="shared" si="402"/>
        <v/>
      </c>
      <c r="CQ937" s="4" t="b">
        <f t="shared" si="403"/>
        <v>0</v>
      </c>
      <c r="CR937" s="4" t="str">
        <f t="shared" si="404"/>
        <v/>
      </c>
      <c r="CS937" s="4" t="str">
        <f t="shared" si="405"/>
        <v/>
      </c>
      <c r="CT937" s="91" t="b">
        <f t="shared" si="382"/>
        <v>0</v>
      </c>
    </row>
    <row r="938" spans="1:98" s="4" customFormat="1" x14ac:dyDescent="0.25">
      <c r="A938" s="50" t="str">
        <f t="shared" si="383"/>
        <v>...</v>
      </c>
      <c r="B938" s="50" t="str">
        <f t="shared" si="384"/>
        <v>...</v>
      </c>
      <c r="C938" s="50" t="str">
        <f t="shared" si="385"/>
        <v>.....</v>
      </c>
      <c r="D938" s="50" t="str">
        <f>IF($C938=".....","",_xlfn.IFNA(VLOOKUP($C938, Parameter!$A$4:$L$5000, 3, FALSE), ""))</f>
        <v/>
      </c>
      <c r="E938" s="50" t="str">
        <f t="shared" si="386"/>
        <v>.....</v>
      </c>
      <c r="F938" s="50" t="str">
        <f t="shared" si="387"/>
        <v>......</v>
      </c>
      <c r="G938" s="50" t="str">
        <f t="shared" si="388"/>
        <v>...</v>
      </c>
      <c r="H938" s="40">
        <f>IF(E938=".....", 0, _xlfn.IFNA(VLOOKUP($E938, Parameter2!$A$2:$C$5000, 3, FALSE), 0))</f>
        <v>0</v>
      </c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18" t="str">
        <f>IF(C938=".....","",_xlfn.IFNA(VLOOKUP($C938, Parameter!$A$4:$B$5000, 2, FALSE), "Kode belanja salah :("))</f>
        <v/>
      </c>
      <c r="X938" s="35"/>
      <c r="Y938" s="121"/>
      <c r="Z938" s="17"/>
      <c r="AA938" s="20"/>
      <c r="AB938" s="41" t="str">
        <f>IF($C938=".....","",VLOOKUP($C938, Parameter!$A$4:$L$5000, 6, FALSE))</f>
        <v/>
      </c>
      <c r="AC938" s="41" t="str">
        <f>IF($C938=".....","",VLOOKUP($C938, Parameter!$A$4:$L$5000, 7, FALSE))</f>
        <v/>
      </c>
      <c r="AD938" s="41" t="str">
        <f>IF($C938=".....","",VLOOKUP($C938, Parameter!$A$4:$L$5000, 8, FALSE))</f>
        <v/>
      </c>
      <c r="AE938" s="41" t="str">
        <f>IF($C938=".....","",VLOOKUP($C938, Parameter!$A$4:$L$5000, 9, FALSE))</f>
        <v/>
      </c>
      <c r="AF938" s="41" t="str">
        <f>IF($C938=".....","",VLOOKUP($C938, Parameter!$A$4:$L$5000, 10, FALSE))</f>
        <v/>
      </c>
      <c r="AG938" s="41" t="str">
        <f>IF($C938=".....","",VLOOKUP($C938, Parameter!$A$4:$L$5000, 11, FALSE))</f>
        <v/>
      </c>
      <c r="AH938" s="41" t="str">
        <f>IF($C938="..0.0.0.000","",_xlfn.IFNA(VLOOKUP($C938, Parameter!$A$4:$L$5000, 12, FALSE), ""))</f>
        <v/>
      </c>
      <c r="AI938" s="39"/>
      <c r="AJ938" s="39"/>
      <c r="AK938" s="39"/>
      <c r="AL938" s="39"/>
      <c r="AM938" s="39"/>
      <c r="AN938" s="39"/>
      <c r="AO938" s="39"/>
      <c r="AP938" s="41" t="str">
        <f>IF(F938="......", "", _xlfn.IFNA(VLOOKUP(F938, Parameter2!$D$2:$E$15000, 2, FALSE), "Kode aset salah :("))</f>
        <v/>
      </c>
      <c r="AQ938" s="39"/>
      <c r="AR938" s="51"/>
      <c r="AS938" s="52"/>
      <c r="AT938" s="53">
        <f t="shared" si="389"/>
        <v>0</v>
      </c>
      <c r="AU938" s="39" t="str">
        <f t="shared" si="390"/>
        <v/>
      </c>
      <c r="AV938" s="39" t="str">
        <f t="shared" si="391"/>
        <v/>
      </c>
      <c r="AW938" s="39" t="str">
        <f t="shared" si="392"/>
        <v/>
      </c>
      <c r="AX938" s="39" t="str">
        <f t="shared" si="393"/>
        <v/>
      </c>
      <c r="AY938" s="41" t="str">
        <f>IF(G938="...", "", VLOOKUP(G938, UPB!$A$3:$B$5000, 2, FALSE))</f>
        <v/>
      </c>
      <c r="AZ938" s="84"/>
      <c r="BA938" s="76"/>
      <c r="BB938" s="65"/>
      <c r="BC938" s="65"/>
      <c r="BD938" s="54"/>
      <c r="BE938" s="65"/>
      <c r="BF938" s="65"/>
      <c r="BG938" s="65"/>
      <c r="BH938" s="65"/>
      <c r="BI938" s="65"/>
      <c r="BJ938" s="65"/>
      <c r="BK938" s="65"/>
      <c r="BL938" s="65"/>
      <c r="BM938" s="65"/>
      <c r="BN938" s="70"/>
      <c r="BO938" s="65"/>
      <c r="BP938" s="65"/>
      <c r="BQ938" s="65"/>
      <c r="BR938" s="65"/>
      <c r="BS938" s="65"/>
      <c r="BT938" s="65"/>
      <c r="BU938" s="55" t="str">
        <f>IF(AND($D938 &lt;&gt; "", $D938 &lt;&gt; $E938, $F938 &lt;&gt; "x.x.x.x.x.x.x"), VLOOKUP($E938, Parameter!$E$3:$N$5000, 9, FALSE), "")</f>
        <v/>
      </c>
      <c r="BV938" s="55" t="str">
        <f>IF(AND($D938 &lt;&gt; "", $D938 &lt;&gt; $E938, $F938 &lt;&gt; "x.x.x.x.x.x.x"), VLOOKUP($E938, Parameter!$E$3:$N$5000, 10, FALSE), "")</f>
        <v/>
      </c>
      <c r="BW938" s="55" t="str">
        <f>IF(AND($D938 &lt;&gt; "", $D938 &lt;&gt; $E938, $F938 &lt;&gt; "x.x.x.x.x.x.x"), VLOOKUP($C938, Parameter!$A$4:$L$5000, 3, FALSE), "")</f>
        <v/>
      </c>
      <c r="BX938" s="55" t="str">
        <f>IF(AND($D938 &lt;&gt; "", $D938 &lt;&gt; $E938, $F938 &lt;&gt; "x.x.x.x.x.x.x"), VLOOKUP($C938, Parameter!$A$4:$L$5000, 4, FALSE), "")</f>
        <v/>
      </c>
      <c r="BY938" s="56">
        <f t="shared" si="394"/>
        <v>0</v>
      </c>
      <c r="BZ938" s="55" t="str">
        <f t="shared" si="395"/>
        <v>Intra</v>
      </c>
      <c r="CA938" s="55" t="str">
        <f>IF($BZ938="Ekstra", Parameter3!$B$2, "")</f>
        <v/>
      </c>
      <c r="CB938" s="55" t="str">
        <f>IF($BZ938="Ekstra", Parameter3!$C$2, "")</f>
        <v/>
      </c>
      <c r="CC938" s="55" t="str">
        <f>IF($BZ938="Ekstra", VLOOKUP($E938, Parameter!$E$3:$N$5000, 9, FALSE), "")</f>
        <v/>
      </c>
      <c r="CD938" s="55" t="str">
        <f>IF($BZ938="Ekstra", VLOOKUP($E938, Parameter!$E$3:$N$5000, 10, FALSE), "")</f>
        <v/>
      </c>
      <c r="CE938" s="56">
        <f t="shared" si="396"/>
        <v>0</v>
      </c>
      <c r="CF938" s="55" t="str">
        <f t="shared" si="407"/>
        <v/>
      </c>
      <c r="CG938" s="55" t="str">
        <f t="shared" si="407"/>
        <v/>
      </c>
      <c r="CH938" s="55" t="str">
        <f t="shared" si="397"/>
        <v/>
      </c>
      <c r="CI938" s="55" t="str">
        <f>IF($F938="x.x.x.x.x.x.x", VLOOKUP($C938, Parameter!$A$4:$L$5000, 4, FALSE), "")</f>
        <v/>
      </c>
      <c r="CJ938" s="56">
        <f t="shared" si="398"/>
        <v>0</v>
      </c>
      <c r="CM938" s="4" t="str">
        <f t="shared" si="399"/>
        <v>...-...-.....</v>
      </c>
      <c r="CN938" s="57">
        <f t="shared" si="400"/>
        <v>0</v>
      </c>
      <c r="CO938" s="58">
        <f t="shared" si="401"/>
        <v>0</v>
      </c>
      <c r="CP938" s="4" t="str">
        <f t="shared" si="402"/>
        <v/>
      </c>
      <c r="CQ938" s="4" t="b">
        <f t="shared" si="403"/>
        <v>0</v>
      </c>
      <c r="CR938" s="4" t="str">
        <f t="shared" si="404"/>
        <v/>
      </c>
      <c r="CS938" s="4" t="str">
        <f t="shared" si="405"/>
        <v/>
      </c>
      <c r="CT938" s="91" t="b">
        <f t="shared" si="382"/>
        <v>0</v>
      </c>
    </row>
    <row r="939" spans="1:98" s="4" customFormat="1" x14ac:dyDescent="0.25">
      <c r="A939" s="50" t="str">
        <f t="shared" si="383"/>
        <v>...</v>
      </c>
      <c r="B939" s="50" t="str">
        <f t="shared" si="384"/>
        <v>...</v>
      </c>
      <c r="C939" s="50" t="str">
        <f t="shared" si="385"/>
        <v>.....</v>
      </c>
      <c r="D939" s="50" t="str">
        <f>IF($C939=".....","",_xlfn.IFNA(VLOOKUP($C939, Parameter!$A$4:$L$5000, 3, FALSE), ""))</f>
        <v/>
      </c>
      <c r="E939" s="50" t="str">
        <f t="shared" si="386"/>
        <v>.....</v>
      </c>
      <c r="F939" s="50" t="str">
        <f t="shared" si="387"/>
        <v>......</v>
      </c>
      <c r="G939" s="50" t="str">
        <f t="shared" si="388"/>
        <v>...</v>
      </c>
      <c r="H939" s="40">
        <f>IF(E939=".....", 0, _xlfn.IFNA(VLOOKUP($E939, Parameter2!$A$2:$C$5000, 3, FALSE), 0))</f>
        <v>0</v>
      </c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18" t="str">
        <f>IF(C939=".....","",_xlfn.IFNA(VLOOKUP($C939, Parameter!$A$4:$B$5000, 2, FALSE), "Kode belanja salah :("))</f>
        <v/>
      </c>
      <c r="X939" s="35"/>
      <c r="Y939" s="121"/>
      <c r="Z939" s="17"/>
      <c r="AA939" s="20"/>
      <c r="AB939" s="41" t="str">
        <f>IF($C939=".....","",VLOOKUP($C939, Parameter!$A$4:$L$5000, 6, FALSE))</f>
        <v/>
      </c>
      <c r="AC939" s="41" t="str">
        <f>IF($C939=".....","",VLOOKUP($C939, Parameter!$A$4:$L$5000, 7, FALSE))</f>
        <v/>
      </c>
      <c r="AD939" s="41" t="str">
        <f>IF($C939=".....","",VLOOKUP($C939, Parameter!$A$4:$L$5000, 8, FALSE))</f>
        <v/>
      </c>
      <c r="AE939" s="41" t="str">
        <f>IF($C939=".....","",VLOOKUP($C939, Parameter!$A$4:$L$5000, 9, FALSE))</f>
        <v/>
      </c>
      <c r="AF939" s="41" t="str">
        <f>IF($C939=".....","",VLOOKUP($C939, Parameter!$A$4:$L$5000, 10, FALSE))</f>
        <v/>
      </c>
      <c r="AG939" s="41" t="str">
        <f>IF($C939=".....","",VLOOKUP($C939, Parameter!$A$4:$L$5000, 11, FALSE))</f>
        <v/>
      </c>
      <c r="AH939" s="41" t="str">
        <f>IF($C939="..0.0.0.000","",_xlfn.IFNA(VLOOKUP($C939, Parameter!$A$4:$L$5000, 12, FALSE), ""))</f>
        <v/>
      </c>
      <c r="AI939" s="39"/>
      <c r="AJ939" s="39"/>
      <c r="AK939" s="39"/>
      <c r="AL939" s="39"/>
      <c r="AM939" s="39"/>
      <c r="AN939" s="39"/>
      <c r="AO939" s="39"/>
      <c r="AP939" s="41" t="str">
        <f>IF(F939="......", "", _xlfn.IFNA(VLOOKUP(F939, Parameter2!$D$2:$E$15000, 2, FALSE), "Kode aset salah :("))</f>
        <v/>
      </c>
      <c r="AQ939" s="39"/>
      <c r="AR939" s="51"/>
      <c r="AS939" s="52"/>
      <c r="AT939" s="53">
        <f t="shared" si="389"/>
        <v>0</v>
      </c>
      <c r="AU939" s="39" t="str">
        <f t="shared" si="390"/>
        <v/>
      </c>
      <c r="AV939" s="39" t="str">
        <f t="shared" si="391"/>
        <v/>
      </c>
      <c r="AW939" s="39" t="str">
        <f t="shared" si="392"/>
        <v/>
      </c>
      <c r="AX939" s="39" t="str">
        <f t="shared" si="393"/>
        <v/>
      </c>
      <c r="AY939" s="41" t="str">
        <f>IF(G939="...", "", VLOOKUP(G939, UPB!$A$3:$B$5000, 2, FALSE))</f>
        <v/>
      </c>
      <c r="AZ939" s="84"/>
      <c r="BA939" s="76"/>
      <c r="BB939" s="65"/>
      <c r="BC939" s="65"/>
      <c r="BD939" s="54"/>
      <c r="BE939" s="65"/>
      <c r="BF939" s="65"/>
      <c r="BG939" s="65"/>
      <c r="BH939" s="65"/>
      <c r="BI939" s="65"/>
      <c r="BJ939" s="65"/>
      <c r="BK939" s="65"/>
      <c r="BL939" s="65"/>
      <c r="BM939" s="65"/>
      <c r="BN939" s="70"/>
      <c r="BO939" s="65"/>
      <c r="BP939" s="65"/>
      <c r="BQ939" s="65"/>
      <c r="BR939" s="65"/>
      <c r="BS939" s="65"/>
      <c r="BT939" s="65"/>
      <c r="BU939" s="55" t="str">
        <f>IF(AND($D939 &lt;&gt; "", $D939 &lt;&gt; $E939, $F939 &lt;&gt; "x.x.x.x.x.x.x"), VLOOKUP($E939, Parameter!$E$3:$N$5000, 9, FALSE), "")</f>
        <v/>
      </c>
      <c r="BV939" s="55" t="str">
        <f>IF(AND($D939 &lt;&gt; "", $D939 &lt;&gt; $E939, $F939 &lt;&gt; "x.x.x.x.x.x.x"), VLOOKUP($E939, Parameter!$E$3:$N$5000, 10, FALSE), "")</f>
        <v/>
      </c>
      <c r="BW939" s="55" t="str">
        <f>IF(AND($D939 &lt;&gt; "", $D939 &lt;&gt; $E939, $F939 &lt;&gt; "x.x.x.x.x.x.x"), VLOOKUP($C939, Parameter!$A$4:$L$5000, 3, FALSE), "")</f>
        <v/>
      </c>
      <c r="BX939" s="55" t="str">
        <f>IF(AND($D939 &lt;&gt; "", $D939 &lt;&gt; $E939, $F939 &lt;&gt; "x.x.x.x.x.x.x"), VLOOKUP($C939, Parameter!$A$4:$L$5000, 4, FALSE), "")</f>
        <v/>
      </c>
      <c r="BY939" s="56">
        <f t="shared" si="394"/>
        <v>0</v>
      </c>
      <c r="BZ939" s="55" t="str">
        <f t="shared" si="395"/>
        <v>Intra</v>
      </c>
      <c r="CA939" s="55" t="str">
        <f>IF($BZ939="Ekstra", Parameter3!$B$2, "")</f>
        <v/>
      </c>
      <c r="CB939" s="55" t="str">
        <f>IF($BZ939="Ekstra", Parameter3!$C$2, "")</f>
        <v/>
      </c>
      <c r="CC939" s="55" t="str">
        <f>IF($BZ939="Ekstra", VLOOKUP($E939, Parameter!$E$3:$N$5000, 9, FALSE), "")</f>
        <v/>
      </c>
      <c r="CD939" s="55" t="str">
        <f>IF($BZ939="Ekstra", VLOOKUP($E939, Parameter!$E$3:$N$5000, 10, FALSE), "")</f>
        <v/>
      </c>
      <c r="CE939" s="56">
        <f t="shared" si="396"/>
        <v>0</v>
      </c>
      <c r="CF939" s="55" t="str">
        <f t="shared" si="407"/>
        <v/>
      </c>
      <c r="CG939" s="55" t="str">
        <f t="shared" si="407"/>
        <v/>
      </c>
      <c r="CH939" s="55" t="str">
        <f t="shared" si="397"/>
        <v/>
      </c>
      <c r="CI939" s="55" t="str">
        <f>IF($F939="x.x.x.x.x.x.x", VLOOKUP($C939, Parameter!$A$4:$L$5000, 4, FALSE), "")</f>
        <v/>
      </c>
      <c r="CJ939" s="56">
        <f t="shared" si="398"/>
        <v>0</v>
      </c>
      <c r="CM939" s="4" t="str">
        <f t="shared" si="399"/>
        <v>...-...-.....</v>
      </c>
      <c r="CN939" s="57">
        <f t="shared" si="400"/>
        <v>0</v>
      </c>
      <c r="CO939" s="58">
        <f t="shared" si="401"/>
        <v>0</v>
      </c>
      <c r="CP939" s="4" t="str">
        <f t="shared" si="402"/>
        <v/>
      </c>
      <c r="CQ939" s="4" t="b">
        <f t="shared" si="403"/>
        <v>0</v>
      </c>
      <c r="CR939" s="4" t="str">
        <f t="shared" si="404"/>
        <v/>
      </c>
      <c r="CS939" s="4" t="str">
        <f t="shared" si="405"/>
        <v/>
      </c>
      <c r="CT939" s="91" t="b">
        <f t="shared" si="382"/>
        <v>0</v>
      </c>
    </row>
    <row r="940" spans="1:98" s="4" customFormat="1" x14ac:dyDescent="0.25">
      <c r="A940" s="50" t="str">
        <f t="shared" si="383"/>
        <v>...</v>
      </c>
      <c r="B940" s="50" t="str">
        <f t="shared" si="384"/>
        <v>...</v>
      </c>
      <c r="C940" s="50" t="str">
        <f t="shared" si="385"/>
        <v>.....</v>
      </c>
      <c r="D940" s="50" t="str">
        <f>IF($C940=".....","",_xlfn.IFNA(VLOOKUP($C940, Parameter!$A$4:$L$5000, 3, FALSE), ""))</f>
        <v/>
      </c>
      <c r="E940" s="50" t="str">
        <f t="shared" si="386"/>
        <v>.....</v>
      </c>
      <c r="F940" s="50" t="str">
        <f t="shared" si="387"/>
        <v>......</v>
      </c>
      <c r="G940" s="50" t="str">
        <f t="shared" si="388"/>
        <v>...</v>
      </c>
      <c r="H940" s="40">
        <f>IF(E940=".....", 0, _xlfn.IFNA(VLOOKUP($E940, Parameter2!$A$2:$C$5000, 3, FALSE), 0))</f>
        <v>0</v>
      </c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18" t="str">
        <f>IF(C940=".....","",_xlfn.IFNA(VLOOKUP($C940, Parameter!$A$4:$B$5000, 2, FALSE), "Kode belanja salah :("))</f>
        <v/>
      </c>
      <c r="X940" s="35"/>
      <c r="Y940" s="121"/>
      <c r="Z940" s="17"/>
      <c r="AA940" s="20"/>
      <c r="AB940" s="41" t="str">
        <f>IF($C940=".....","",VLOOKUP($C940, Parameter!$A$4:$L$5000, 6, FALSE))</f>
        <v/>
      </c>
      <c r="AC940" s="41" t="str">
        <f>IF($C940=".....","",VLOOKUP($C940, Parameter!$A$4:$L$5000, 7, FALSE))</f>
        <v/>
      </c>
      <c r="AD940" s="41" t="str">
        <f>IF($C940=".....","",VLOOKUP($C940, Parameter!$A$4:$L$5000, 8, FALSE))</f>
        <v/>
      </c>
      <c r="AE940" s="41" t="str">
        <f>IF($C940=".....","",VLOOKUP($C940, Parameter!$A$4:$L$5000, 9, FALSE))</f>
        <v/>
      </c>
      <c r="AF940" s="41" t="str">
        <f>IF($C940=".....","",VLOOKUP($C940, Parameter!$A$4:$L$5000, 10, FALSE))</f>
        <v/>
      </c>
      <c r="AG940" s="41" t="str">
        <f>IF($C940=".....","",VLOOKUP($C940, Parameter!$A$4:$L$5000, 11, FALSE))</f>
        <v/>
      </c>
      <c r="AH940" s="41" t="str">
        <f>IF($C940="..0.0.0.000","",_xlfn.IFNA(VLOOKUP($C940, Parameter!$A$4:$L$5000, 12, FALSE), ""))</f>
        <v/>
      </c>
      <c r="AI940" s="39"/>
      <c r="AJ940" s="39"/>
      <c r="AK940" s="39"/>
      <c r="AL940" s="39"/>
      <c r="AM940" s="39"/>
      <c r="AN940" s="39"/>
      <c r="AO940" s="39"/>
      <c r="AP940" s="41" t="str">
        <f>IF(F940="......", "", _xlfn.IFNA(VLOOKUP(F940, Parameter2!$D$2:$E$15000, 2, FALSE), "Kode aset salah :("))</f>
        <v/>
      </c>
      <c r="AQ940" s="39"/>
      <c r="AR940" s="51"/>
      <c r="AS940" s="52"/>
      <c r="AT940" s="53">
        <f t="shared" si="389"/>
        <v>0</v>
      </c>
      <c r="AU940" s="39" t="str">
        <f t="shared" si="390"/>
        <v/>
      </c>
      <c r="AV940" s="39" t="str">
        <f t="shared" si="391"/>
        <v/>
      </c>
      <c r="AW940" s="39" t="str">
        <f t="shared" si="392"/>
        <v/>
      </c>
      <c r="AX940" s="39" t="str">
        <f t="shared" si="393"/>
        <v/>
      </c>
      <c r="AY940" s="41" t="str">
        <f>IF(G940="...", "", VLOOKUP(G940, UPB!$A$3:$B$5000, 2, FALSE))</f>
        <v/>
      </c>
      <c r="AZ940" s="84"/>
      <c r="BA940" s="76"/>
      <c r="BB940" s="65"/>
      <c r="BC940" s="65"/>
      <c r="BD940" s="54"/>
      <c r="BE940" s="65"/>
      <c r="BF940" s="65"/>
      <c r="BG940" s="65"/>
      <c r="BH940" s="65"/>
      <c r="BI940" s="65"/>
      <c r="BJ940" s="65"/>
      <c r="BK940" s="65"/>
      <c r="BL940" s="65"/>
      <c r="BM940" s="65"/>
      <c r="BN940" s="70"/>
      <c r="BO940" s="65"/>
      <c r="BP940" s="65"/>
      <c r="BQ940" s="65"/>
      <c r="BR940" s="65"/>
      <c r="BS940" s="65"/>
      <c r="BT940" s="65"/>
      <c r="BU940" s="55" t="str">
        <f>IF(AND($D940 &lt;&gt; "", $D940 &lt;&gt; $E940, $F940 &lt;&gt; "x.x.x.x.x.x.x"), VLOOKUP($E940, Parameter!$E$3:$N$5000, 9, FALSE), "")</f>
        <v/>
      </c>
      <c r="BV940" s="55" t="str">
        <f>IF(AND($D940 &lt;&gt; "", $D940 &lt;&gt; $E940, $F940 &lt;&gt; "x.x.x.x.x.x.x"), VLOOKUP($E940, Parameter!$E$3:$N$5000, 10, FALSE), "")</f>
        <v/>
      </c>
      <c r="BW940" s="55" t="str">
        <f>IF(AND($D940 &lt;&gt; "", $D940 &lt;&gt; $E940, $F940 &lt;&gt; "x.x.x.x.x.x.x"), VLOOKUP($C940, Parameter!$A$4:$L$5000, 3, FALSE), "")</f>
        <v/>
      </c>
      <c r="BX940" s="55" t="str">
        <f>IF(AND($D940 &lt;&gt; "", $D940 &lt;&gt; $E940, $F940 &lt;&gt; "x.x.x.x.x.x.x"), VLOOKUP($C940, Parameter!$A$4:$L$5000, 4, FALSE), "")</f>
        <v/>
      </c>
      <c r="BY940" s="56">
        <f t="shared" si="394"/>
        <v>0</v>
      </c>
      <c r="BZ940" s="55" t="str">
        <f t="shared" si="395"/>
        <v>Intra</v>
      </c>
      <c r="CA940" s="55" t="str">
        <f>IF($BZ940="Ekstra", Parameter3!$B$2, "")</f>
        <v/>
      </c>
      <c r="CB940" s="55" t="str">
        <f>IF($BZ940="Ekstra", Parameter3!$C$2, "")</f>
        <v/>
      </c>
      <c r="CC940" s="55" t="str">
        <f>IF($BZ940="Ekstra", VLOOKUP($E940, Parameter!$E$3:$N$5000, 9, FALSE), "")</f>
        <v/>
      </c>
      <c r="CD940" s="55" t="str">
        <f>IF($BZ940="Ekstra", VLOOKUP($E940, Parameter!$E$3:$N$5000, 10, FALSE), "")</f>
        <v/>
      </c>
      <c r="CE940" s="56">
        <f t="shared" si="396"/>
        <v>0</v>
      </c>
      <c r="CF940" s="55" t="str">
        <f t="shared" si="407"/>
        <v/>
      </c>
      <c r="CG940" s="55" t="str">
        <f t="shared" si="407"/>
        <v/>
      </c>
      <c r="CH940" s="55" t="str">
        <f t="shared" si="397"/>
        <v/>
      </c>
      <c r="CI940" s="55" t="str">
        <f>IF($F940="x.x.x.x.x.x.x", VLOOKUP($C940, Parameter!$A$4:$L$5000, 4, FALSE), "")</f>
        <v/>
      </c>
      <c r="CJ940" s="56">
        <f t="shared" si="398"/>
        <v>0</v>
      </c>
      <c r="CM940" s="4" t="str">
        <f t="shared" si="399"/>
        <v>...-...-.....</v>
      </c>
      <c r="CN940" s="57">
        <f t="shared" si="400"/>
        <v>0</v>
      </c>
      <c r="CO940" s="58">
        <f t="shared" si="401"/>
        <v>0</v>
      </c>
      <c r="CP940" s="4" t="str">
        <f t="shared" si="402"/>
        <v/>
      </c>
      <c r="CQ940" s="4" t="b">
        <f t="shared" si="403"/>
        <v>0</v>
      </c>
      <c r="CR940" s="4" t="str">
        <f t="shared" si="404"/>
        <v/>
      </c>
      <c r="CS940" s="4" t="str">
        <f t="shared" si="405"/>
        <v/>
      </c>
      <c r="CT940" s="91" t="b">
        <f t="shared" si="382"/>
        <v>0</v>
      </c>
    </row>
    <row r="941" spans="1:98" s="4" customFormat="1" x14ac:dyDescent="0.25">
      <c r="A941" s="50" t="str">
        <f t="shared" si="383"/>
        <v>...</v>
      </c>
      <c r="B941" s="50" t="str">
        <f t="shared" si="384"/>
        <v>...</v>
      </c>
      <c r="C941" s="50" t="str">
        <f t="shared" si="385"/>
        <v>.....</v>
      </c>
      <c r="D941" s="50" t="str">
        <f>IF($C941=".....","",_xlfn.IFNA(VLOOKUP($C941, Parameter!$A$4:$L$5000, 3, FALSE), ""))</f>
        <v/>
      </c>
      <c r="E941" s="50" t="str">
        <f t="shared" si="386"/>
        <v>.....</v>
      </c>
      <c r="F941" s="50" t="str">
        <f t="shared" si="387"/>
        <v>......</v>
      </c>
      <c r="G941" s="50" t="str">
        <f t="shared" si="388"/>
        <v>...</v>
      </c>
      <c r="H941" s="40">
        <f>IF(E941=".....", 0, _xlfn.IFNA(VLOOKUP($E941, Parameter2!$A$2:$C$5000, 3, FALSE), 0))</f>
        <v>0</v>
      </c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18" t="str">
        <f>IF(C941=".....","",_xlfn.IFNA(VLOOKUP($C941, Parameter!$A$4:$B$5000, 2, FALSE), "Kode belanja salah :("))</f>
        <v/>
      </c>
      <c r="X941" s="35"/>
      <c r="Y941" s="121"/>
      <c r="Z941" s="17"/>
      <c r="AA941" s="20"/>
      <c r="AB941" s="41" t="str">
        <f>IF($C941=".....","",VLOOKUP($C941, Parameter!$A$4:$L$5000, 6, FALSE))</f>
        <v/>
      </c>
      <c r="AC941" s="41" t="str">
        <f>IF($C941=".....","",VLOOKUP($C941, Parameter!$A$4:$L$5000, 7, FALSE))</f>
        <v/>
      </c>
      <c r="AD941" s="41" t="str">
        <f>IF($C941=".....","",VLOOKUP($C941, Parameter!$A$4:$L$5000, 8, FALSE))</f>
        <v/>
      </c>
      <c r="AE941" s="41" t="str">
        <f>IF($C941=".....","",VLOOKUP($C941, Parameter!$A$4:$L$5000, 9, FALSE))</f>
        <v/>
      </c>
      <c r="AF941" s="41" t="str">
        <f>IF($C941=".....","",VLOOKUP($C941, Parameter!$A$4:$L$5000, 10, FALSE))</f>
        <v/>
      </c>
      <c r="AG941" s="41" t="str">
        <f>IF($C941=".....","",VLOOKUP($C941, Parameter!$A$4:$L$5000, 11, FALSE))</f>
        <v/>
      </c>
      <c r="AH941" s="41" t="str">
        <f>IF($C941="..0.0.0.000","",_xlfn.IFNA(VLOOKUP($C941, Parameter!$A$4:$L$5000, 12, FALSE), ""))</f>
        <v/>
      </c>
      <c r="AI941" s="39"/>
      <c r="AJ941" s="39"/>
      <c r="AK941" s="39"/>
      <c r="AL941" s="39"/>
      <c r="AM941" s="39"/>
      <c r="AN941" s="39"/>
      <c r="AO941" s="39"/>
      <c r="AP941" s="41" t="str">
        <f>IF(F941="......", "", _xlfn.IFNA(VLOOKUP(F941, Parameter2!$D$2:$E$15000, 2, FALSE), "Kode aset salah :("))</f>
        <v/>
      </c>
      <c r="AQ941" s="39"/>
      <c r="AR941" s="51"/>
      <c r="AS941" s="52"/>
      <c r="AT941" s="53">
        <f t="shared" si="389"/>
        <v>0</v>
      </c>
      <c r="AU941" s="39" t="str">
        <f t="shared" si="390"/>
        <v/>
      </c>
      <c r="AV941" s="39" t="str">
        <f t="shared" si="391"/>
        <v/>
      </c>
      <c r="AW941" s="39" t="str">
        <f t="shared" si="392"/>
        <v/>
      </c>
      <c r="AX941" s="39" t="str">
        <f t="shared" si="393"/>
        <v/>
      </c>
      <c r="AY941" s="41" t="str">
        <f>IF(G941="...", "", VLOOKUP(G941, UPB!$A$3:$B$5000, 2, FALSE))</f>
        <v/>
      </c>
      <c r="AZ941" s="84"/>
      <c r="BA941" s="76"/>
      <c r="BB941" s="65"/>
      <c r="BC941" s="65"/>
      <c r="BD941" s="54"/>
      <c r="BE941" s="65"/>
      <c r="BF941" s="65"/>
      <c r="BG941" s="65"/>
      <c r="BH941" s="65"/>
      <c r="BI941" s="65"/>
      <c r="BJ941" s="65"/>
      <c r="BK941" s="65"/>
      <c r="BL941" s="65"/>
      <c r="BM941" s="65"/>
      <c r="BN941" s="70"/>
      <c r="BO941" s="65"/>
      <c r="BP941" s="65"/>
      <c r="BQ941" s="65"/>
      <c r="BR941" s="65"/>
      <c r="BS941" s="65"/>
      <c r="BT941" s="65"/>
      <c r="BU941" s="55" t="str">
        <f>IF(AND($D941 &lt;&gt; "", $D941 &lt;&gt; $E941, $F941 &lt;&gt; "x.x.x.x.x.x.x"), VLOOKUP($E941, Parameter!$E$3:$N$5000, 9, FALSE), "")</f>
        <v/>
      </c>
      <c r="BV941" s="55" t="str">
        <f>IF(AND($D941 &lt;&gt; "", $D941 &lt;&gt; $E941, $F941 &lt;&gt; "x.x.x.x.x.x.x"), VLOOKUP($E941, Parameter!$E$3:$N$5000, 10, FALSE), "")</f>
        <v/>
      </c>
      <c r="BW941" s="55" t="str">
        <f>IF(AND($D941 &lt;&gt; "", $D941 &lt;&gt; $E941, $F941 &lt;&gt; "x.x.x.x.x.x.x"), VLOOKUP($C941, Parameter!$A$4:$L$5000, 3, FALSE), "")</f>
        <v/>
      </c>
      <c r="BX941" s="55" t="str">
        <f>IF(AND($D941 &lt;&gt; "", $D941 &lt;&gt; $E941, $F941 &lt;&gt; "x.x.x.x.x.x.x"), VLOOKUP($C941, Parameter!$A$4:$L$5000, 4, FALSE), "")</f>
        <v/>
      </c>
      <c r="BY941" s="56">
        <f t="shared" si="394"/>
        <v>0</v>
      </c>
      <c r="BZ941" s="55" t="str">
        <f t="shared" si="395"/>
        <v>Intra</v>
      </c>
      <c r="CA941" s="55" t="str">
        <f>IF($BZ941="Ekstra", Parameter3!$B$2, "")</f>
        <v/>
      </c>
      <c r="CB941" s="55" t="str">
        <f>IF($BZ941="Ekstra", Parameter3!$C$2, "")</f>
        <v/>
      </c>
      <c r="CC941" s="55" t="str">
        <f>IF($BZ941="Ekstra", VLOOKUP($E941, Parameter!$E$3:$N$5000, 9, FALSE), "")</f>
        <v/>
      </c>
      <c r="CD941" s="55" t="str">
        <f>IF($BZ941="Ekstra", VLOOKUP($E941, Parameter!$E$3:$N$5000, 10, FALSE), "")</f>
        <v/>
      </c>
      <c r="CE941" s="56">
        <f t="shared" si="396"/>
        <v>0</v>
      </c>
      <c r="CF941" s="55" t="str">
        <f t="shared" si="407"/>
        <v/>
      </c>
      <c r="CG941" s="55" t="str">
        <f t="shared" si="407"/>
        <v/>
      </c>
      <c r="CH941" s="55" t="str">
        <f t="shared" si="397"/>
        <v/>
      </c>
      <c r="CI941" s="55" t="str">
        <f>IF($F941="x.x.x.x.x.x.x", VLOOKUP($C941, Parameter!$A$4:$L$5000, 4, FALSE), "")</f>
        <v/>
      </c>
      <c r="CJ941" s="56">
        <f t="shared" si="398"/>
        <v>0</v>
      </c>
      <c r="CM941" s="4" t="str">
        <f t="shared" si="399"/>
        <v>...-...-.....</v>
      </c>
      <c r="CN941" s="57">
        <f t="shared" si="400"/>
        <v>0</v>
      </c>
      <c r="CO941" s="58">
        <f t="shared" si="401"/>
        <v>0</v>
      </c>
      <c r="CP941" s="4" t="str">
        <f t="shared" si="402"/>
        <v/>
      </c>
      <c r="CQ941" s="4" t="b">
        <f t="shared" si="403"/>
        <v>0</v>
      </c>
      <c r="CR941" s="4" t="str">
        <f t="shared" si="404"/>
        <v/>
      </c>
      <c r="CS941" s="4" t="str">
        <f t="shared" si="405"/>
        <v/>
      </c>
      <c r="CT941" s="91" t="b">
        <f t="shared" si="382"/>
        <v>0</v>
      </c>
    </row>
    <row r="942" spans="1:98" s="4" customFormat="1" x14ac:dyDescent="0.25">
      <c r="A942" s="50" t="str">
        <f t="shared" si="383"/>
        <v>...</v>
      </c>
      <c r="B942" s="50" t="str">
        <f t="shared" si="384"/>
        <v>...</v>
      </c>
      <c r="C942" s="50" t="str">
        <f t="shared" si="385"/>
        <v>.....</v>
      </c>
      <c r="D942" s="50" t="str">
        <f>IF($C942=".....","",_xlfn.IFNA(VLOOKUP($C942, Parameter!$A$4:$L$5000, 3, FALSE), ""))</f>
        <v/>
      </c>
      <c r="E942" s="50" t="str">
        <f t="shared" si="386"/>
        <v>.....</v>
      </c>
      <c r="F942" s="50" t="str">
        <f t="shared" si="387"/>
        <v>......</v>
      </c>
      <c r="G942" s="50" t="str">
        <f t="shared" si="388"/>
        <v>...</v>
      </c>
      <c r="H942" s="40">
        <f>IF(E942=".....", 0, _xlfn.IFNA(VLOOKUP($E942, Parameter2!$A$2:$C$5000, 3, FALSE), 0))</f>
        <v>0</v>
      </c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18" t="str">
        <f>IF(C942=".....","",_xlfn.IFNA(VLOOKUP($C942, Parameter!$A$4:$B$5000, 2, FALSE), "Kode belanja salah :("))</f>
        <v/>
      </c>
      <c r="X942" s="35"/>
      <c r="Y942" s="121"/>
      <c r="Z942" s="17"/>
      <c r="AA942" s="20"/>
      <c r="AB942" s="41" t="str">
        <f>IF($C942=".....","",VLOOKUP($C942, Parameter!$A$4:$L$5000, 6, FALSE))</f>
        <v/>
      </c>
      <c r="AC942" s="41" t="str">
        <f>IF($C942=".....","",VLOOKUP($C942, Parameter!$A$4:$L$5000, 7, FALSE))</f>
        <v/>
      </c>
      <c r="AD942" s="41" t="str">
        <f>IF($C942=".....","",VLOOKUP($C942, Parameter!$A$4:$L$5000, 8, FALSE))</f>
        <v/>
      </c>
      <c r="AE942" s="41" t="str">
        <f>IF($C942=".....","",VLOOKUP($C942, Parameter!$A$4:$L$5000, 9, FALSE))</f>
        <v/>
      </c>
      <c r="AF942" s="41" t="str">
        <f>IF($C942=".....","",VLOOKUP($C942, Parameter!$A$4:$L$5000, 10, FALSE))</f>
        <v/>
      </c>
      <c r="AG942" s="41" t="str">
        <f>IF($C942=".....","",VLOOKUP($C942, Parameter!$A$4:$L$5000, 11, FALSE))</f>
        <v/>
      </c>
      <c r="AH942" s="41" t="str">
        <f>IF($C942="..0.0.0.000","",_xlfn.IFNA(VLOOKUP($C942, Parameter!$A$4:$L$5000, 12, FALSE), ""))</f>
        <v/>
      </c>
      <c r="AI942" s="39"/>
      <c r="AJ942" s="39"/>
      <c r="AK942" s="39"/>
      <c r="AL942" s="39"/>
      <c r="AM942" s="39"/>
      <c r="AN942" s="39"/>
      <c r="AO942" s="39"/>
      <c r="AP942" s="41" t="str">
        <f>IF(F942="......", "", _xlfn.IFNA(VLOOKUP(F942, Parameter2!$D$2:$E$15000, 2, FALSE), "Kode aset salah :("))</f>
        <v/>
      </c>
      <c r="AQ942" s="39"/>
      <c r="AR942" s="51"/>
      <c r="AS942" s="52"/>
      <c r="AT942" s="53">
        <f t="shared" si="389"/>
        <v>0</v>
      </c>
      <c r="AU942" s="39" t="str">
        <f t="shared" si="390"/>
        <v/>
      </c>
      <c r="AV942" s="39" t="str">
        <f t="shared" si="391"/>
        <v/>
      </c>
      <c r="AW942" s="39" t="str">
        <f t="shared" si="392"/>
        <v/>
      </c>
      <c r="AX942" s="39" t="str">
        <f t="shared" si="393"/>
        <v/>
      </c>
      <c r="AY942" s="41" t="str">
        <f>IF(G942="...", "", VLOOKUP(G942, UPB!$A$3:$B$5000, 2, FALSE))</f>
        <v/>
      </c>
      <c r="AZ942" s="84"/>
      <c r="BA942" s="76"/>
      <c r="BB942" s="65"/>
      <c r="BC942" s="65"/>
      <c r="BD942" s="54"/>
      <c r="BE942" s="65"/>
      <c r="BF942" s="65"/>
      <c r="BG942" s="65"/>
      <c r="BH942" s="65"/>
      <c r="BI942" s="65"/>
      <c r="BJ942" s="65"/>
      <c r="BK942" s="65"/>
      <c r="BL942" s="65"/>
      <c r="BM942" s="65"/>
      <c r="BN942" s="70"/>
      <c r="BO942" s="65"/>
      <c r="BP942" s="65"/>
      <c r="BQ942" s="65"/>
      <c r="BR942" s="65"/>
      <c r="BS942" s="65"/>
      <c r="BT942" s="65"/>
      <c r="BU942" s="55" t="str">
        <f>IF(AND($D942 &lt;&gt; "", $D942 &lt;&gt; $E942, $F942 &lt;&gt; "x.x.x.x.x.x.x"), VLOOKUP($E942, Parameter!$E$3:$N$5000, 9, FALSE), "")</f>
        <v/>
      </c>
      <c r="BV942" s="55" t="str">
        <f>IF(AND($D942 &lt;&gt; "", $D942 &lt;&gt; $E942, $F942 &lt;&gt; "x.x.x.x.x.x.x"), VLOOKUP($E942, Parameter!$E$3:$N$5000, 10, FALSE), "")</f>
        <v/>
      </c>
      <c r="BW942" s="55" t="str">
        <f>IF(AND($D942 &lt;&gt; "", $D942 &lt;&gt; $E942, $F942 &lt;&gt; "x.x.x.x.x.x.x"), VLOOKUP($C942, Parameter!$A$4:$L$5000, 3, FALSE), "")</f>
        <v/>
      </c>
      <c r="BX942" s="55" t="str">
        <f>IF(AND($D942 &lt;&gt; "", $D942 &lt;&gt; $E942, $F942 &lt;&gt; "x.x.x.x.x.x.x"), VLOOKUP($C942, Parameter!$A$4:$L$5000, 4, FALSE), "")</f>
        <v/>
      </c>
      <c r="BY942" s="56">
        <f t="shared" si="394"/>
        <v>0</v>
      </c>
      <c r="BZ942" s="55" t="str">
        <f t="shared" si="395"/>
        <v>Intra</v>
      </c>
      <c r="CA942" s="55" t="str">
        <f>IF($BZ942="Ekstra", Parameter3!$B$2, "")</f>
        <v/>
      </c>
      <c r="CB942" s="55" t="str">
        <f>IF($BZ942="Ekstra", Parameter3!$C$2, "")</f>
        <v/>
      </c>
      <c r="CC942" s="55" t="str">
        <f>IF($BZ942="Ekstra", VLOOKUP($E942, Parameter!$E$3:$N$5000, 9, FALSE), "")</f>
        <v/>
      </c>
      <c r="CD942" s="55" t="str">
        <f>IF($BZ942="Ekstra", VLOOKUP($E942, Parameter!$E$3:$N$5000, 10, FALSE), "")</f>
        <v/>
      </c>
      <c r="CE942" s="56">
        <f t="shared" si="396"/>
        <v>0</v>
      </c>
      <c r="CF942" s="55" t="str">
        <f t="shared" si="407"/>
        <v/>
      </c>
      <c r="CG942" s="55" t="str">
        <f t="shared" si="407"/>
        <v/>
      </c>
      <c r="CH942" s="55" t="str">
        <f t="shared" si="397"/>
        <v/>
      </c>
      <c r="CI942" s="55" t="str">
        <f>IF($F942="x.x.x.x.x.x.x", VLOOKUP($C942, Parameter!$A$4:$L$5000, 4, FALSE), "")</f>
        <v/>
      </c>
      <c r="CJ942" s="56">
        <f t="shared" si="398"/>
        <v>0</v>
      </c>
      <c r="CM942" s="4" t="str">
        <f t="shared" si="399"/>
        <v>...-...-.....</v>
      </c>
      <c r="CN942" s="57">
        <f t="shared" si="400"/>
        <v>0</v>
      </c>
      <c r="CO942" s="58">
        <f t="shared" si="401"/>
        <v>0</v>
      </c>
      <c r="CP942" s="4" t="str">
        <f t="shared" si="402"/>
        <v/>
      </c>
      <c r="CQ942" s="4" t="b">
        <f t="shared" si="403"/>
        <v>0</v>
      </c>
      <c r="CR942" s="4" t="str">
        <f t="shared" si="404"/>
        <v/>
      </c>
      <c r="CS942" s="4" t="str">
        <f t="shared" si="405"/>
        <v/>
      </c>
      <c r="CT942" s="91" t="b">
        <f t="shared" si="382"/>
        <v>0</v>
      </c>
    </row>
    <row r="943" spans="1:98" s="4" customFormat="1" x14ac:dyDescent="0.25">
      <c r="A943" s="50" t="str">
        <f t="shared" si="383"/>
        <v>...</v>
      </c>
      <c r="B943" s="50" t="str">
        <f t="shared" si="384"/>
        <v>...</v>
      </c>
      <c r="C943" s="50" t="str">
        <f t="shared" si="385"/>
        <v>.....</v>
      </c>
      <c r="D943" s="50" t="str">
        <f>IF($C943=".....","",_xlfn.IFNA(VLOOKUP($C943, Parameter!$A$4:$L$5000, 3, FALSE), ""))</f>
        <v/>
      </c>
      <c r="E943" s="50" t="str">
        <f t="shared" si="386"/>
        <v>.....</v>
      </c>
      <c r="F943" s="50" t="str">
        <f t="shared" si="387"/>
        <v>......</v>
      </c>
      <c r="G943" s="50" t="str">
        <f t="shared" si="388"/>
        <v>...</v>
      </c>
      <c r="H943" s="40">
        <f>IF(E943=".....", 0, _xlfn.IFNA(VLOOKUP($E943, Parameter2!$A$2:$C$5000, 3, FALSE), 0))</f>
        <v>0</v>
      </c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18" t="str">
        <f>IF(C943=".....","",_xlfn.IFNA(VLOOKUP($C943, Parameter!$A$4:$B$5000, 2, FALSE), "Kode belanja salah :("))</f>
        <v/>
      </c>
      <c r="X943" s="35"/>
      <c r="Y943" s="121"/>
      <c r="Z943" s="17"/>
      <c r="AA943" s="20"/>
      <c r="AB943" s="41" t="str">
        <f>IF($C943=".....","",VLOOKUP($C943, Parameter!$A$4:$L$5000, 6, FALSE))</f>
        <v/>
      </c>
      <c r="AC943" s="41" t="str">
        <f>IF($C943=".....","",VLOOKUP($C943, Parameter!$A$4:$L$5000, 7, FALSE))</f>
        <v/>
      </c>
      <c r="AD943" s="41" t="str">
        <f>IF($C943=".....","",VLOOKUP($C943, Parameter!$A$4:$L$5000, 8, FALSE))</f>
        <v/>
      </c>
      <c r="AE943" s="41" t="str">
        <f>IF($C943=".....","",VLOOKUP($C943, Parameter!$A$4:$L$5000, 9, FALSE))</f>
        <v/>
      </c>
      <c r="AF943" s="41" t="str">
        <f>IF($C943=".....","",VLOOKUP($C943, Parameter!$A$4:$L$5000, 10, FALSE))</f>
        <v/>
      </c>
      <c r="AG943" s="41" t="str">
        <f>IF($C943=".....","",VLOOKUP($C943, Parameter!$A$4:$L$5000, 11, FALSE))</f>
        <v/>
      </c>
      <c r="AH943" s="41" t="str">
        <f>IF($C943="..0.0.0.000","",_xlfn.IFNA(VLOOKUP($C943, Parameter!$A$4:$L$5000, 12, FALSE), ""))</f>
        <v/>
      </c>
      <c r="AI943" s="39"/>
      <c r="AJ943" s="39"/>
      <c r="AK943" s="39"/>
      <c r="AL943" s="39"/>
      <c r="AM943" s="39"/>
      <c r="AN943" s="39"/>
      <c r="AO943" s="39"/>
      <c r="AP943" s="41" t="str">
        <f>IF(F943="......", "", _xlfn.IFNA(VLOOKUP(F943, Parameter2!$D$2:$E$15000, 2, FALSE), "Kode aset salah :("))</f>
        <v/>
      </c>
      <c r="AQ943" s="39"/>
      <c r="AR943" s="51"/>
      <c r="AS943" s="52"/>
      <c r="AT943" s="53">
        <f t="shared" si="389"/>
        <v>0</v>
      </c>
      <c r="AU943" s="39" t="str">
        <f t="shared" si="390"/>
        <v/>
      </c>
      <c r="AV943" s="39" t="str">
        <f t="shared" si="391"/>
        <v/>
      </c>
      <c r="AW943" s="39" t="str">
        <f t="shared" si="392"/>
        <v/>
      </c>
      <c r="AX943" s="39" t="str">
        <f t="shared" si="393"/>
        <v/>
      </c>
      <c r="AY943" s="41" t="str">
        <f>IF(G943="...", "", VLOOKUP(G943, UPB!$A$3:$B$5000, 2, FALSE))</f>
        <v/>
      </c>
      <c r="AZ943" s="84"/>
      <c r="BA943" s="76"/>
      <c r="BB943" s="65"/>
      <c r="BC943" s="65"/>
      <c r="BD943" s="54"/>
      <c r="BE943" s="65"/>
      <c r="BF943" s="65"/>
      <c r="BG943" s="65"/>
      <c r="BH943" s="65"/>
      <c r="BI943" s="65"/>
      <c r="BJ943" s="65"/>
      <c r="BK943" s="65"/>
      <c r="BL943" s="65"/>
      <c r="BM943" s="65"/>
      <c r="BN943" s="70"/>
      <c r="BO943" s="65"/>
      <c r="BP943" s="65"/>
      <c r="BQ943" s="65"/>
      <c r="BR943" s="65"/>
      <c r="BS943" s="65"/>
      <c r="BT943" s="65"/>
      <c r="BU943" s="55" t="str">
        <f>IF(AND($D943 &lt;&gt; "", $D943 &lt;&gt; $E943, $F943 &lt;&gt; "x.x.x.x.x.x.x"), VLOOKUP($E943, Parameter!$E$3:$N$5000, 9, FALSE), "")</f>
        <v/>
      </c>
      <c r="BV943" s="55" t="str">
        <f>IF(AND($D943 &lt;&gt; "", $D943 &lt;&gt; $E943, $F943 &lt;&gt; "x.x.x.x.x.x.x"), VLOOKUP($E943, Parameter!$E$3:$N$5000, 10, FALSE), "")</f>
        <v/>
      </c>
      <c r="BW943" s="55" t="str">
        <f>IF(AND($D943 &lt;&gt; "", $D943 &lt;&gt; $E943, $F943 &lt;&gt; "x.x.x.x.x.x.x"), VLOOKUP($C943, Parameter!$A$4:$L$5000, 3, FALSE), "")</f>
        <v/>
      </c>
      <c r="BX943" s="55" t="str">
        <f>IF(AND($D943 &lt;&gt; "", $D943 &lt;&gt; $E943, $F943 &lt;&gt; "x.x.x.x.x.x.x"), VLOOKUP($C943, Parameter!$A$4:$L$5000, 4, FALSE), "")</f>
        <v/>
      </c>
      <c r="BY943" s="56">
        <f t="shared" si="394"/>
        <v>0</v>
      </c>
      <c r="BZ943" s="55" t="str">
        <f t="shared" si="395"/>
        <v>Intra</v>
      </c>
      <c r="CA943" s="55" t="str">
        <f>IF($BZ943="Ekstra", Parameter3!$B$2, "")</f>
        <v/>
      </c>
      <c r="CB943" s="55" t="str">
        <f>IF($BZ943="Ekstra", Parameter3!$C$2, "")</f>
        <v/>
      </c>
      <c r="CC943" s="55" t="str">
        <f>IF($BZ943="Ekstra", VLOOKUP($E943, Parameter!$E$3:$N$5000, 9, FALSE), "")</f>
        <v/>
      </c>
      <c r="CD943" s="55" t="str">
        <f>IF($BZ943="Ekstra", VLOOKUP($E943, Parameter!$E$3:$N$5000, 10, FALSE), "")</f>
        <v/>
      </c>
      <c r="CE943" s="56">
        <f t="shared" si="396"/>
        <v>0</v>
      </c>
      <c r="CF943" s="55" t="str">
        <f t="shared" si="407"/>
        <v/>
      </c>
      <c r="CG943" s="55" t="str">
        <f t="shared" si="407"/>
        <v/>
      </c>
      <c r="CH943" s="55" t="str">
        <f t="shared" si="397"/>
        <v/>
      </c>
      <c r="CI943" s="55" t="str">
        <f>IF($F943="x.x.x.x.x.x.x", VLOOKUP($C943, Parameter!$A$4:$L$5000, 4, FALSE), "")</f>
        <v/>
      </c>
      <c r="CJ943" s="56">
        <f t="shared" si="398"/>
        <v>0</v>
      </c>
      <c r="CM943" s="4" t="str">
        <f t="shared" si="399"/>
        <v>...-...-.....</v>
      </c>
      <c r="CN943" s="57">
        <f t="shared" si="400"/>
        <v>0</v>
      </c>
      <c r="CO943" s="58">
        <f t="shared" si="401"/>
        <v>0</v>
      </c>
      <c r="CP943" s="4" t="str">
        <f t="shared" si="402"/>
        <v/>
      </c>
      <c r="CQ943" s="4" t="b">
        <f t="shared" si="403"/>
        <v>0</v>
      </c>
      <c r="CR943" s="4" t="str">
        <f t="shared" si="404"/>
        <v/>
      </c>
      <c r="CS943" s="4" t="str">
        <f t="shared" si="405"/>
        <v/>
      </c>
      <c r="CT943" s="91" t="b">
        <f t="shared" si="382"/>
        <v>0</v>
      </c>
    </row>
    <row r="944" spans="1:98" s="4" customFormat="1" x14ac:dyDescent="0.25">
      <c r="A944" s="50" t="str">
        <f t="shared" si="383"/>
        <v>...</v>
      </c>
      <c r="B944" s="50" t="str">
        <f t="shared" si="384"/>
        <v>...</v>
      </c>
      <c r="C944" s="50" t="str">
        <f t="shared" si="385"/>
        <v>.....</v>
      </c>
      <c r="D944" s="50" t="str">
        <f>IF($C944=".....","",_xlfn.IFNA(VLOOKUP($C944, Parameter!$A$4:$L$5000, 3, FALSE), ""))</f>
        <v/>
      </c>
      <c r="E944" s="50" t="str">
        <f t="shared" si="386"/>
        <v>.....</v>
      </c>
      <c r="F944" s="50" t="str">
        <f t="shared" si="387"/>
        <v>......</v>
      </c>
      <c r="G944" s="50" t="str">
        <f t="shared" si="388"/>
        <v>...</v>
      </c>
      <c r="H944" s="40">
        <f>IF(E944=".....", 0, _xlfn.IFNA(VLOOKUP($E944, Parameter2!$A$2:$C$5000, 3, FALSE), 0))</f>
        <v>0</v>
      </c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18" t="str">
        <f>IF(C944=".....","",_xlfn.IFNA(VLOOKUP($C944, Parameter!$A$4:$B$5000, 2, FALSE), "Kode belanja salah :("))</f>
        <v/>
      </c>
      <c r="X944" s="35"/>
      <c r="Y944" s="121"/>
      <c r="Z944" s="17"/>
      <c r="AA944" s="20"/>
      <c r="AB944" s="41" t="str">
        <f>IF($C944=".....","",VLOOKUP($C944, Parameter!$A$4:$L$5000, 6, FALSE))</f>
        <v/>
      </c>
      <c r="AC944" s="41" t="str">
        <f>IF($C944=".....","",VLOOKUP($C944, Parameter!$A$4:$L$5000, 7, FALSE))</f>
        <v/>
      </c>
      <c r="AD944" s="41" t="str">
        <f>IF($C944=".....","",VLOOKUP($C944, Parameter!$A$4:$L$5000, 8, FALSE))</f>
        <v/>
      </c>
      <c r="AE944" s="41" t="str">
        <f>IF($C944=".....","",VLOOKUP($C944, Parameter!$A$4:$L$5000, 9, FALSE))</f>
        <v/>
      </c>
      <c r="AF944" s="41" t="str">
        <f>IF($C944=".....","",VLOOKUP($C944, Parameter!$A$4:$L$5000, 10, FALSE))</f>
        <v/>
      </c>
      <c r="AG944" s="41" t="str">
        <f>IF($C944=".....","",VLOOKUP($C944, Parameter!$A$4:$L$5000, 11, FALSE))</f>
        <v/>
      </c>
      <c r="AH944" s="41" t="str">
        <f>IF($C944="..0.0.0.000","",_xlfn.IFNA(VLOOKUP($C944, Parameter!$A$4:$L$5000, 12, FALSE), ""))</f>
        <v/>
      </c>
      <c r="AI944" s="39"/>
      <c r="AJ944" s="39"/>
      <c r="AK944" s="39"/>
      <c r="AL944" s="39"/>
      <c r="AM944" s="39"/>
      <c r="AN944" s="39"/>
      <c r="AO944" s="39"/>
      <c r="AP944" s="41" t="str">
        <f>IF(F944="......", "", _xlfn.IFNA(VLOOKUP(F944, Parameter2!$D$2:$E$15000, 2, FALSE), "Kode aset salah :("))</f>
        <v/>
      </c>
      <c r="AQ944" s="39"/>
      <c r="AR944" s="51"/>
      <c r="AS944" s="52"/>
      <c r="AT944" s="53">
        <f t="shared" si="389"/>
        <v>0</v>
      </c>
      <c r="AU944" s="39" t="str">
        <f t="shared" si="390"/>
        <v/>
      </c>
      <c r="AV944" s="39" t="str">
        <f t="shared" si="391"/>
        <v/>
      </c>
      <c r="AW944" s="39" t="str">
        <f t="shared" si="392"/>
        <v/>
      </c>
      <c r="AX944" s="39" t="str">
        <f t="shared" si="393"/>
        <v/>
      </c>
      <c r="AY944" s="41" t="str">
        <f>IF(G944="...", "", VLOOKUP(G944, UPB!$A$3:$B$5000, 2, FALSE))</f>
        <v/>
      </c>
      <c r="AZ944" s="84"/>
      <c r="BA944" s="76"/>
      <c r="BB944" s="65"/>
      <c r="BC944" s="65"/>
      <c r="BD944" s="54"/>
      <c r="BE944" s="65"/>
      <c r="BF944" s="65"/>
      <c r="BG944" s="65"/>
      <c r="BH944" s="65"/>
      <c r="BI944" s="65"/>
      <c r="BJ944" s="65"/>
      <c r="BK944" s="65"/>
      <c r="BL944" s="65"/>
      <c r="BM944" s="65"/>
      <c r="BN944" s="70"/>
      <c r="BO944" s="65"/>
      <c r="BP944" s="65"/>
      <c r="BQ944" s="65"/>
      <c r="BR944" s="65"/>
      <c r="BS944" s="65"/>
      <c r="BT944" s="65"/>
      <c r="BU944" s="55" t="str">
        <f>IF(AND($D944 &lt;&gt; "", $D944 &lt;&gt; $E944, $F944 &lt;&gt; "x.x.x.x.x.x.x"), VLOOKUP($E944, Parameter!$E$3:$N$5000, 9, FALSE), "")</f>
        <v/>
      </c>
      <c r="BV944" s="55" t="str">
        <f>IF(AND($D944 &lt;&gt; "", $D944 &lt;&gt; $E944, $F944 &lt;&gt; "x.x.x.x.x.x.x"), VLOOKUP($E944, Parameter!$E$3:$N$5000, 10, FALSE), "")</f>
        <v/>
      </c>
      <c r="BW944" s="55" t="str">
        <f>IF(AND($D944 &lt;&gt; "", $D944 &lt;&gt; $E944, $F944 &lt;&gt; "x.x.x.x.x.x.x"), VLOOKUP($C944, Parameter!$A$4:$L$5000, 3, FALSE), "")</f>
        <v/>
      </c>
      <c r="BX944" s="55" t="str">
        <f>IF(AND($D944 &lt;&gt; "", $D944 &lt;&gt; $E944, $F944 &lt;&gt; "x.x.x.x.x.x.x"), VLOOKUP($C944, Parameter!$A$4:$L$5000, 4, FALSE), "")</f>
        <v/>
      </c>
      <c r="BY944" s="56">
        <f t="shared" si="394"/>
        <v>0</v>
      </c>
      <c r="BZ944" s="55" t="str">
        <f t="shared" si="395"/>
        <v>Intra</v>
      </c>
      <c r="CA944" s="55" t="str">
        <f>IF($BZ944="Ekstra", Parameter3!$B$2, "")</f>
        <v/>
      </c>
      <c r="CB944" s="55" t="str">
        <f>IF($BZ944="Ekstra", Parameter3!$C$2, "")</f>
        <v/>
      </c>
      <c r="CC944" s="55" t="str">
        <f>IF($BZ944="Ekstra", VLOOKUP($E944, Parameter!$E$3:$N$5000, 9, FALSE), "")</f>
        <v/>
      </c>
      <c r="CD944" s="55" t="str">
        <f>IF($BZ944="Ekstra", VLOOKUP($E944, Parameter!$E$3:$N$5000, 10, FALSE), "")</f>
        <v/>
      </c>
      <c r="CE944" s="56">
        <f t="shared" si="396"/>
        <v>0</v>
      </c>
      <c r="CF944" s="55" t="str">
        <f t="shared" si="407"/>
        <v/>
      </c>
      <c r="CG944" s="55" t="str">
        <f t="shared" si="407"/>
        <v/>
      </c>
      <c r="CH944" s="55" t="str">
        <f t="shared" si="397"/>
        <v/>
      </c>
      <c r="CI944" s="55" t="str">
        <f>IF($F944="x.x.x.x.x.x.x", VLOOKUP($C944, Parameter!$A$4:$L$5000, 4, FALSE), "")</f>
        <v/>
      </c>
      <c r="CJ944" s="56">
        <f t="shared" si="398"/>
        <v>0</v>
      </c>
      <c r="CM944" s="4" t="str">
        <f t="shared" si="399"/>
        <v>...-...-.....</v>
      </c>
      <c r="CN944" s="57">
        <f t="shared" si="400"/>
        <v>0</v>
      </c>
      <c r="CO944" s="58">
        <f t="shared" si="401"/>
        <v>0</v>
      </c>
      <c r="CP944" s="4" t="str">
        <f t="shared" si="402"/>
        <v/>
      </c>
      <c r="CQ944" s="4" t="b">
        <f t="shared" si="403"/>
        <v>0</v>
      </c>
      <c r="CR944" s="4" t="str">
        <f t="shared" si="404"/>
        <v/>
      </c>
      <c r="CS944" s="4" t="str">
        <f t="shared" si="405"/>
        <v/>
      </c>
      <c r="CT944" s="91" t="b">
        <f t="shared" si="382"/>
        <v>0</v>
      </c>
    </row>
    <row r="945" spans="1:98" s="4" customFormat="1" x14ac:dyDescent="0.25">
      <c r="A945" s="50" t="str">
        <f t="shared" si="383"/>
        <v>...</v>
      </c>
      <c r="B945" s="50" t="str">
        <f t="shared" si="384"/>
        <v>...</v>
      </c>
      <c r="C945" s="50" t="str">
        <f t="shared" si="385"/>
        <v>.....</v>
      </c>
      <c r="D945" s="50" t="str">
        <f>IF($C945=".....","",_xlfn.IFNA(VLOOKUP($C945, Parameter!$A$4:$L$5000, 3, FALSE), ""))</f>
        <v/>
      </c>
      <c r="E945" s="50" t="str">
        <f t="shared" si="386"/>
        <v>.....</v>
      </c>
      <c r="F945" s="50" t="str">
        <f t="shared" si="387"/>
        <v>......</v>
      </c>
      <c r="G945" s="50" t="str">
        <f t="shared" si="388"/>
        <v>...</v>
      </c>
      <c r="H945" s="40">
        <f>IF(E945=".....", 0, _xlfn.IFNA(VLOOKUP($E945, Parameter2!$A$2:$C$5000, 3, FALSE), 0))</f>
        <v>0</v>
      </c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18" t="str">
        <f>IF(C945=".....","",_xlfn.IFNA(VLOOKUP($C945, Parameter!$A$4:$B$5000, 2, FALSE), "Kode belanja salah :("))</f>
        <v/>
      </c>
      <c r="X945" s="35"/>
      <c r="Y945" s="121"/>
      <c r="Z945" s="17"/>
      <c r="AA945" s="20"/>
      <c r="AB945" s="41" t="str">
        <f>IF($C945=".....","",VLOOKUP($C945, Parameter!$A$4:$L$5000, 6, FALSE))</f>
        <v/>
      </c>
      <c r="AC945" s="41" t="str">
        <f>IF($C945=".....","",VLOOKUP($C945, Parameter!$A$4:$L$5000, 7, FALSE))</f>
        <v/>
      </c>
      <c r="AD945" s="41" t="str">
        <f>IF($C945=".....","",VLOOKUP($C945, Parameter!$A$4:$L$5000, 8, FALSE))</f>
        <v/>
      </c>
      <c r="AE945" s="41" t="str">
        <f>IF($C945=".....","",VLOOKUP($C945, Parameter!$A$4:$L$5000, 9, FALSE))</f>
        <v/>
      </c>
      <c r="AF945" s="41" t="str">
        <f>IF($C945=".....","",VLOOKUP($C945, Parameter!$A$4:$L$5000, 10, FALSE))</f>
        <v/>
      </c>
      <c r="AG945" s="41" t="str">
        <f>IF($C945=".....","",VLOOKUP($C945, Parameter!$A$4:$L$5000, 11, FALSE))</f>
        <v/>
      </c>
      <c r="AH945" s="41" t="str">
        <f>IF($C945="..0.0.0.000","",_xlfn.IFNA(VLOOKUP($C945, Parameter!$A$4:$L$5000, 12, FALSE), ""))</f>
        <v/>
      </c>
      <c r="AI945" s="39"/>
      <c r="AJ945" s="39"/>
      <c r="AK945" s="39"/>
      <c r="AL945" s="39"/>
      <c r="AM945" s="39"/>
      <c r="AN945" s="39"/>
      <c r="AO945" s="39"/>
      <c r="AP945" s="41" t="str">
        <f>IF(F945="......", "", _xlfn.IFNA(VLOOKUP(F945, Parameter2!$D$2:$E$15000, 2, FALSE), "Kode aset salah :("))</f>
        <v/>
      </c>
      <c r="AQ945" s="39"/>
      <c r="AR945" s="51"/>
      <c r="AS945" s="52"/>
      <c r="AT945" s="53">
        <f t="shared" si="389"/>
        <v>0</v>
      </c>
      <c r="AU945" s="39" t="str">
        <f t="shared" si="390"/>
        <v/>
      </c>
      <c r="AV945" s="39" t="str">
        <f t="shared" si="391"/>
        <v/>
      </c>
      <c r="AW945" s="39" t="str">
        <f t="shared" si="392"/>
        <v/>
      </c>
      <c r="AX945" s="39" t="str">
        <f t="shared" si="393"/>
        <v/>
      </c>
      <c r="AY945" s="41" t="str">
        <f>IF(G945="...", "", VLOOKUP(G945, UPB!$A$3:$B$5000, 2, FALSE))</f>
        <v/>
      </c>
      <c r="AZ945" s="84"/>
      <c r="BA945" s="76"/>
      <c r="BB945" s="65"/>
      <c r="BC945" s="65"/>
      <c r="BD945" s="54"/>
      <c r="BE945" s="65"/>
      <c r="BF945" s="65"/>
      <c r="BG945" s="65"/>
      <c r="BH945" s="65"/>
      <c r="BI945" s="65"/>
      <c r="BJ945" s="65"/>
      <c r="BK945" s="65"/>
      <c r="BL945" s="65"/>
      <c r="BM945" s="65"/>
      <c r="BN945" s="70"/>
      <c r="BO945" s="65"/>
      <c r="BP945" s="65"/>
      <c r="BQ945" s="65"/>
      <c r="BR945" s="65"/>
      <c r="BS945" s="65"/>
      <c r="BT945" s="65"/>
      <c r="BU945" s="55" t="str">
        <f>IF(AND($D945 &lt;&gt; "", $D945 &lt;&gt; $E945, $F945 &lt;&gt; "x.x.x.x.x.x.x"), VLOOKUP($E945, Parameter!$E$3:$N$5000, 9, FALSE), "")</f>
        <v/>
      </c>
      <c r="BV945" s="55" t="str">
        <f>IF(AND($D945 &lt;&gt; "", $D945 &lt;&gt; $E945, $F945 &lt;&gt; "x.x.x.x.x.x.x"), VLOOKUP($E945, Parameter!$E$3:$N$5000, 10, FALSE), "")</f>
        <v/>
      </c>
      <c r="BW945" s="55" t="str">
        <f>IF(AND($D945 &lt;&gt; "", $D945 &lt;&gt; $E945, $F945 &lt;&gt; "x.x.x.x.x.x.x"), VLOOKUP($C945, Parameter!$A$4:$L$5000, 3, FALSE), "")</f>
        <v/>
      </c>
      <c r="BX945" s="55" t="str">
        <f>IF(AND($D945 &lt;&gt; "", $D945 &lt;&gt; $E945, $F945 &lt;&gt; "x.x.x.x.x.x.x"), VLOOKUP($C945, Parameter!$A$4:$L$5000, 4, FALSE), "")</f>
        <v/>
      </c>
      <c r="BY945" s="56">
        <f t="shared" si="394"/>
        <v>0</v>
      </c>
      <c r="BZ945" s="55" t="str">
        <f t="shared" si="395"/>
        <v>Intra</v>
      </c>
      <c r="CA945" s="55" t="str">
        <f>IF($BZ945="Ekstra", Parameter3!$B$2, "")</f>
        <v/>
      </c>
      <c r="CB945" s="55" t="str">
        <f>IF($BZ945="Ekstra", Parameter3!$C$2, "")</f>
        <v/>
      </c>
      <c r="CC945" s="55" t="str">
        <f>IF($BZ945="Ekstra", VLOOKUP($E945, Parameter!$E$3:$N$5000, 9, FALSE), "")</f>
        <v/>
      </c>
      <c r="CD945" s="55" t="str">
        <f>IF($BZ945="Ekstra", VLOOKUP($E945, Parameter!$E$3:$N$5000, 10, FALSE), "")</f>
        <v/>
      </c>
      <c r="CE945" s="56">
        <f t="shared" si="396"/>
        <v>0</v>
      </c>
      <c r="CF945" s="55" t="str">
        <f t="shared" si="407"/>
        <v/>
      </c>
      <c r="CG945" s="55" t="str">
        <f t="shared" si="407"/>
        <v/>
      </c>
      <c r="CH945" s="55" t="str">
        <f t="shared" si="397"/>
        <v/>
      </c>
      <c r="CI945" s="55" t="str">
        <f>IF($F945="x.x.x.x.x.x.x", VLOOKUP($C945, Parameter!$A$4:$L$5000, 4, FALSE), "")</f>
        <v/>
      </c>
      <c r="CJ945" s="56">
        <f t="shared" si="398"/>
        <v>0</v>
      </c>
      <c r="CM945" s="4" t="str">
        <f t="shared" si="399"/>
        <v>...-...-.....</v>
      </c>
      <c r="CN945" s="57">
        <f t="shared" si="400"/>
        <v>0</v>
      </c>
      <c r="CO945" s="58">
        <f t="shared" si="401"/>
        <v>0</v>
      </c>
      <c r="CP945" s="4" t="str">
        <f t="shared" si="402"/>
        <v/>
      </c>
      <c r="CQ945" s="4" t="b">
        <f t="shared" si="403"/>
        <v>0</v>
      </c>
      <c r="CR945" s="4" t="str">
        <f t="shared" si="404"/>
        <v/>
      </c>
      <c r="CS945" s="4" t="str">
        <f t="shared" si="405"/>
        <v/>
      </c>
      <c r="CT945" s="91" t="b">
        <f t="shared" si="382"/>
        <v>0</v>
      </c>
    </row>
    <row r="946" spans="1:98" s="4" customFormat="1" x14ac:dyDescent="0.25">
      <c r="A946" s="50" t="str">
        <f t="shared" si="383"/>
        <v>...</v>
      </c>
      <c r="B946" s="50" t="str">
        <f t="shared" si="384"/>
        <v>...</v>
      </c>
      <c r="C946" s="50" t="str">
        <f t="shared" si="385"/>
        <v>.....</v>
      </c>
      <c r="D946" s="50" t="str">
        <f>IF($C946=".....","",_xlfn.IFNA(VLOOKUP($C946, Parameter!$A$4:$L$5000, 3, FALSE), ""))</f>
        <v/>
      </c>
      <c r="E946" s="50" t="str">
        <f t="shared" si="386"/>
        <v>.....</v>
      </c>
      <c r="F946" s="50" t="str">
        <f t="shared" si="387"/>
        <v>......</v>
      </c>
      <c r="G946" s="50" t="str">
        <f t="shared" si="388"/>
        <v>...</v>
      </c>
      <c r="H946" s="40">
        <f>IF(E946=".....", 0, _xlfn.IFNA(VLOOKUP($E946, Parameter2!$A$2:$C$5000, 3, FALSE), 0))</f>
        <v>0</v>
      </c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18" t="str">
        <f>IF(C946=".....","",_xlfn.IFNA(VLOOKUP($C946, Parameter!$A$4:$B$5000, 2, FALSE), "Kode belanja salah :("))</f>
        <v/>
      </c>
      <c r="X946" s="35"/>
      <c r="Y946" s="121"/>
      <c r="Z946" s="17"/>
      <c r="AA946" s="20"/>
      <c r="AB946" s="41" t="str">
        <f>IF($C946=".....","",VLOOKUP($C946, Parameter!$A$4:$L$5000, 6, FALSE))</f>
        <v/>
      </c>
      <c r="AC946" s="41" t="str">
        <f>IF($C946=".....","",VLOOKUP($C946, Parameter!$A$4:$L$5000, 7, FALSE))</f>
        <v/>
      </c>
      <c r="AD946" s="41" t="str">
        <f>IF($C946=".....","",VLOOKUP($C946, Parameter!$A$4:$L$5000, 8, FALSE))</f>
        <v/>
      </c>
      <c r="AE946" s="41" t="str">
        <f>IF($C946=".....","",VLOOKUP($C946, Parameter!$A$4:$L$5000, 9, FALSE))</f>
        <v/>
      </c>
      <c r="AF946" s="41" t="str">
        <f>IF($C946=".....","",VLOOKUP($C946, Parameter!$A$4:$L$5000, 10, FALSE))</f>
        <v/>
      </c>
      <c r="AG946" s="41" t="str">
        <f>IF($C946=".....","",VLOOKUP($C946, Parameter!$A$4:$L$5000, 11, FALSE))</f>
        <v/>
      </c>
      <c r="AH946" s="41" t="str">
        <f>IF($C946="..0.0.0.000","",_xlfn.IFNA(VLOOKUP($C946, Parameter!$A$4:$L$5000, 12, FALSE), ""))</f>
        <v/>
      </c>
      <c r="AI946" s="39"/>
      <c r="AJ946" s="39"/>
      <c r="AK946" s="39"/>
      <c r="AL946" s="39"/>
      <c r="AM946" s="39"/>
      <c r="AN946" s="39"/>
      <c r="AO946" s="39"/>
      <c r="AP946" s="41" t="str">
        <f>IF(F946="......", "", _xlfn.IFNA(VLOOKUP(F946, Parameter2!$D$2:$E$15000, 2, FALSE), "Kode aset salah :("))</f>
        <v/>
      </c>
      <c r="AQ946" s="39"/>
      <c r="AR946" s="51"/>
      <c r="AS946" s="52"/>
      <c r="AT946" s="53">
        <f t="shared" si="389"/>
        <v>0</v>
      </c>
      <c r="AU946" s="39" t="str">
        <f t="shared" si="390"/>
        <v/>
      </c>
      <c r="AV946" s="39" t="str">
        <f t="shared" si="391"/>
        <v/>
      </c>
      <c r="AW946" s="39" t="str">
        <f t="shared" si="392"/>
        <v/>
      </c>
      <c r="AX946" s="39" t="str">
        <f t="shared" si="393"/>
        <v/>
      </c>
      <c r="AY946" s="41" t="str">
        <f>IF(G946="...", "", VLOOKUP(G946, UPB!$A$3:$B$5000, 2, FALSE))</f>
        <v/>
      </c>
      <c r="AZ946" s="84"/>
      <c r="BA946" s="76"/>
      <c r="BB946" s="65"/>
      <c r="BC946" s="65"/>
      <c r="BD946" s="54"/>
      <c r="BE946" s="65"/>
      <c r="BF946" s="65"/>
      <c r="BG946" s="65"/>
      <c r="BH946" s="65"/>
      <c r="BI946" s="65"/>
      <c r="BJ946" s="65"/>
      <c r="BK946" s="65"/>
      <c r="BL946" s="65"/>
      <c r="BM946" s="65"/>
      <c r="BN946" s="70"/>
      <c r="BO946" s="65"/>
      <c r="BP946" s="65"/>
      <c r="BQ946" s="65"/>
      <c r="BR946" s="65"/>
      <c r="BS946" s="65"/>
      <c r="BT946" s="65"/>
      <c r="BU946" s="55" t="str">
        <f>IF(AND($D946 &lt;&gt; "", $D946 &lt;&gt; $E946, $F946 &lt;&gt; "x.x.x.x.x.x.x"), VLOOKUP($E946, Parameter!$E$3:$N$5000, 9, FALSE), "")</f>
        <v/>
      </c>
      <c r="BV946" s="55" t="str">
        <f>IF(AND($D946 &lt;&gt; "", $D946 &lt;&gt; $E946, $F946 &lt;&gt; "x.x.x.x.x.x.x"), VLOOKUP($E946, Parameter!$E$3:$N$5000, 10, FALSE), "")</f>
        <v/>
      </c>
      <c r="BW946" s="55" t="str">
        <f>IF(AND($D946 &lt;&gt; "", $D946 &lt;&gt; $E946, $F946 &lt;&gt; "x.x.x.x.x.x.x"), VLOOKUP($C946, Parameter!$A$4:$L$5000, 3, FALSE), "")</f>
        <v/>
      </c>
      <c r="BX946" s="55" t="str">
        <f>IF(AND($D946 &lt;&gt; "", $D946 &lt;&gt; $E946, $F946 &lt;&gt; "x.x.x.x.x.x.x"), VLOOKUP($C946, Parameter!$A$4:$L$5000, 4, FALSE), "")</f>
        <v/>
      </c>
      <c r="BY946" s="56">
        <f t="shared" si="394"/>
        <v>0</v>
      </c>
      <c r="BZ946" s="55" t="str">
        <f t="shared" si="395"/>
        <v>Intra</v>
      </c>
      <c r="CA946" s="55" t="str">
        <f>IF($BZ946="Ekstra", Parameter3!$B$2, "")</f>
        <v/>
      </c>
      <c r="CB946" s="55" t="str">
        <f>IF($BZ946="Ekstra", Parameter3!$C$2, "")</f>
        <v/>
      </c>
      <c r="CC946" s="55" t="str">
        <f>IF($BZ946="Ekstra", VLOOKUP($E946, Parameter!$E$3:$N$5000, 9, FALSE), "")</f>
        <v/>
      </c>
      <c r="CD946" s="55" t="str">
        <f>IF($BZ946="Ekstra", VLOOKUP($E946, Parameter!$E$3:$N$5000, 10, FALSE), "")</f>
        <v/>
      </c>
      <c r="CE946" s="56">
        <f t="shared" si="396"/>
        <v>0</v>
      </c>
      <c r="CF946" s="55" t="str">
        <f t="shared" si="407"/>
        <v/>
      </c>
      <c r="CG946" s="55" t="str">
        <f t="shared" si="407"/>
        <v/>
      </c>
      <c r="CH946" s="55" t="str">
        <f t="shared" si="397"/>
        <v/>
      </c>
      <c r="CI946" s="55" t="str">
        <f>IF($F946="x.x.x.x.x.x.x", VLOOKUP($C946, Parameter!$A$4:$L$5000, 4, FALSE), "")</f>
        <v/>
      </c>
      <c r="CJ946" s="56">
        <f t="shared" si="398"/>
        <v>0</v>
      </c>
      <c r="CM946" s="4" t="str">
        <f t="shared" si="399"/>
        <v>...-...-.....</v>
      </c>
      <c r="CN946" s="57">
        <f t="shared" si="400"/>
        <v>0</v>
      </c>
      <c r="CO946" s="58">
        <f t="shared" si="401"/>
        <v>0</v>
      </c>
      <c r="CP946" s="4" t="str">
        <f t="shared" si="402"/>
        <v/>
      </c>
      <c r="CQ946" s="4" t="b">
        <f t="shared" si="403"/>
        <v>0</v>
      </c>
      <c r="CR946" s="4" t="str">
        <f t="shared" si="404"/>
        <v/>
      </c>
      <c r="CS946" s="4" t="str">
        <f t="shared" si="405"/>
        <v/>
      </c>
      <c r="CT946" s="91" t="b">
        <f t="shared" si="382"/>
        <v>0</v>
      </c>
    </row>
    <row r="947" spans="1:98" s="4" customFormat="1" x14ac:dyDescent="0.25">
      <c r="A947" s="50" t="str">
        <f t="shared" si="383"/>
        <v>...</v>
      </c>
      <c r="B947" s="50" t="str">
        <f t="shared" si="384"/>
        <v>...</v>
      </c>
      <c r="C947" s="50" t="str">
        <f t="shared" si="385"/>
        <v>.....</v>
      </c>
      <c r="D947" s="50" t="str">
        <f>IF($C947=".....","",_xlfn.IFNA(VLOOKUP($C947, Parameter!$A$4:$L$5000, 3, FALSE), ""))</f>
        <v/>
      </c>
      <c r="E947" s="50" t="str">
        <f t="shared" si="386"/>
        <v>.....</v>
      </c>
      <c r="F947" s="50" t="str">
        <f t="shared" si="387"/>
        <v>......</v>
      </c>
      <c r="G947" s="50" t="str">
        <f t="shared" si="388"/>
        <v>...</v>
      </c>
      <c r="H947" s="40">
        <f>IF(E947=".....", 0, _xlfn.IFNA(VLOOKUP($E947, Parameter2!$A$2:$C$5000, 3, FALSE), 0))</f>
        <v>0</v>
      </c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18" t="str">
        <f>IF(C947=".....","",_xlfn.IFNA(VLOOKUP($C947, Parameter!$A$4:$B$5000, 2, FALSE), "Kode belanja salah :("))</f>
        <v/>
      </c>
      <c r="X947" s="35"/>
      <c r="Y947" s="121"/>
      <c r="Z947" s="17"/>
      <c r="AA947" s="20"/>
      <c r="AB947" s="41" t="str">
        <f>IF($C947=".....","",VLOOKUP($C947, Parameter!$A$4:$L$5000, 6, FALSE))</f>
        <v/>
      </c>
      <c r="AC947" s="41" t="str">
        <f>IF($C947=".....","",VLOOKUP($C947, Parameter!$A$4:$L$5000, 7, FALSE))</f>
        <v/>
      </c>
      <c r="AD947" s="41" t="str">
        <f>IF($C947=".....","",VLOOKUP($C947, Parameter!$A$4:$L$5000, 8, FALSE))</f>
        <v/>
      </c>
      <c r="AE947" s="41" t="str">
        <f>IF($C947=".....","",VLOOKUP($C947, Parameter!$A$4:$L$5000, 9, FALSE))</f>
        <v/>
      </c>
      <c r="AF947" s="41" t="str">
        <f>IF($C947=".....","",VLOOKUP($C947, Parameter!$A$4:$L$5000, 10, FALSE))</f>
        <v/>
      </c>
      <c r="AG947" s="41" t="str">
        <f>IF($C947=".....","",VLOOKUP($C947, Parameter!$A$4:$L$5000, 11, FALSE))</f>
        <v/>
      </c>
      <c r="AH947" s="41" t="str">
        <f>IF($C947="..0.0.0.000","",_xlfn.IFNA(VLOOKUP($C947, Parameter!$A$4:$L$5000, 12, FALSE), ""))</f>
        <v/>
      </c>
      <c r="AI947" s="39"/>
      <c r="AJ947" s="39"/>
      <c r="AK947" s="39"/>
      <c r="AL947" s="39"/>
      <c r="AM947" s="39"/>
      <c r="AN947" s="39"/>
      <c r="AO947" s="39"/>
      <c r="AP947" s="41" t="str">
        <f>IF(F947="......", "", _xlfn.IFNA(VLOOKUP(F947, Parameter2!$D$2:$E$15000, 2, FALSE), "Kode aset salah :("))</f>
        <v/>
      </c>
      <c r="AQ947" s="39"/>
      <c r="AR947" s="51"/>
      <c r="AS947" s="52"/>
      <c r="AT947" s="53">
        <f t="shared" si="389"/>
        <v>0</v>
      </c>
      <c r="AU947" s="39" t="str">
        <f t="shared" si="390"/>
        <v/>
      </c>
      <c r="AV947" s="39" t="str">
        <f t="shared" si="391"/>
        <v/>
      </c>
      <c r="AW947" s="39" t="str">
        <f t="shared" si="392"/>
        <v/>
      </c>
      <c r="AX947" s="39" t="str">
        <f t="shared" si="393"/>
        <v/>
      </c>
      <c r="AY947" s="41" t="str">
        <f>IF(G947="...", "", VLOOKUP(G947, UPB!$A$3:$B$5000, 2, FALSE))</f>
        <v/>
      </c>
      <c r="AZ947" s="84"/>
      <c r="BA947" s="76"/>
      <c r="BB947" s="65"/>
      <c r="BC947" s="65"/>
      <c r="BD947" s="54"/>
      <c r="BE947" s="65"/>
      <c r="BF947" s="65"/>
      <c r="BG947" s="65"/>
      <c r="BH947" s="65"/>
      <c r="BI947" s="65"/>
      <c r="BJ947" s="65"/>
      <c r="BK947" s="65"/>
      <c r="BL947" s="65"/>
      <c r="BM947" s="65"/>
      <c r="BN947" s="70"/>
      <c r="BO947" s="65"/>
      <c r="BP947" s="65"/>
      <c r="BQ947" s="65"/>
      <c r="BR947" s="65"/>
      <c r="BS947" s="65"/>
      <c r="BT947" s="65"/>
      <c r="BU947" s="55" t="str">
        <f>IF(AND($D947 &lt;&gt; "", $D947 &lt;&gt; $E947, $F947 &lt;&gt; "x.x.x.x.x.x.x"), VLOOKUP($E947, Parameter!$E$3:$N$5000, 9, FALSE), "")</f>
        <v/>
      </c>
      <c r="BV947" s="55" t="str">
        <f>IF(AND($D947 &lt;&gt; "", $D947 &lt;&gt; $E947, $F947 &lt;&gt; "x.x.x.x.x.x.x"), VLOOKUP($E947, Parameter!$E$3:$N$5000, 10, FALSE), "")</f>
        <v/>
      </c>
      <c r="BW947" s="55" t="str">
        <f>IF(AND($D947 &lt;&gt; "", $D947 &lt;&gt; $E947, $F947 &lt;&gt; "x.x.x.x.x.x.x"), VLOOKUP($C947, Parameter!$A$4:$L$5000, 3, FALSE), "")</f>
        <v/>
      </c>
      <c r="BX947" s="55" t="str">
        <f>IF(AND($D947 &lt;&gt; "", $D947 &lt;&gt; $E947, $F947 &lt;&gt; "x.x.x.x.x.x.x"), VLOOKUP($C947, Parameter!$A$4:$L$5000, 4, FALSE), "")</f>
        <v/>
      </c>
      <c r="BY947" s="56">
        <f t="shared" si="394"/>
        <v>0</v>
      </c>
      <c r="BZ947" s="55" t="str">
        <f t="shared" si="395"/>
        <v>Intra</v>
      </c>
      <c r="CA947" s="55" t="str">
        <f>IF($BZ947="Ekstra", Parameter3!$B$2, "")</f>
        <v/>
      </c>
      <c r="CB947" s="55" t="str">
        <f>IF($BZ947="Ekstra", Parameter3!$C$2, "")</f>
        <v/>
      </c>
      <c r="CC947" s="55" t="str">
        <f>IF($BZ947="Ekstra", VLOOKUP($E947, Parameter!$E$3:$N$5000, 9, FALSE), "")</f>
        <v/>
      </c>
      <c r="CD947" s="55" t="str">
        <f>IF($BZ947="Ekstra", VLOOKUP($E947, Parameter!$E$3:$N$5000, 10, FALSE), "")</f>
        <v/>
      </c>
      <c r="CE947" s="56">
        <f t="shared" si="396"/>
        <v>0</v>
      </c>
      <c r="CF947" s="55" t="str">
        <f t="shared" si="407"/>
        <v/>
      </c>
      <c r="CG947" s="55" t="str">
        <f t="shared" si="407"/>
        <v/>
      </c>
      <c r="CH947" s="55" t="str">
        <f t="shared" si="397"/>
        <v/>
      </c>
      <c r="CI947" s="55" t="str">
        <f>IF($F947="x.x.x.x.x.x.x", VLOOKUP($C947, Parameter!$A$4:$L$5000, 4, FALSE), "")</f>
        <v/>
      </c>
      <c r="CJ947" s="56">
        <f t="shared" si="398"/>
        <v>0</v>
      </c>
      <c r="CM947" s="4" t="str">
        <f t="shared" si="399"/>
        <v>...-...-.....</v>
      </c>
      <c r="CN947" s="57">
        <f t="shared" si="400"/>
        <v>0</v>
      </c>
      <c r="CO947" s="58">
        <f t="shared" si="401"/>
        <v>0</v>
      </c>
      <c r="CP947" s="4" t="str">
        <f t="shared" si="402"/>
        <v/>
      </c>
      <c r="CQ947" s="4" t="b">
        <f t="shared" si="403"/>
        <v>0</v>
      </c>
      <c r="CR947" s="4" t="str">
        <f t="shared" si="404"/>
        <v/>
      </c>
      <c r="CS947" s="4" t="str">
        <f t="shared" si="405"/>
        <v/>
      </c>
      <c r="CT947" s="91" t="b">
        <f t="shared" si="382"/>
        <v>0</v>
      </c>
    </row>
    <row r="948" spans="1:98" s="4" customFormat="1" x14ac:dyDescent="0.25">
      <c r="A948" s="50" t="str">
        <f t="shared" si="383"/>
        <v>...</v>
      </c>
      <c r="B948" s="50" t="str">
        <f t="shared" si="384"/>
        <v>...</v>
      </c>
      <c r="C948" s="50" t="str">
        <f t="shared" si="385"/>
        <v>.....</v>
      </c>
      <c r="D948" s="50" t="str">
        <f>IF($C948=".....","",_xlfn.IFNA(VLOOKUP($C948, Parameter!$A$4:$L$5000, 3, FALSE), ""))</f>
        <v/>
      </c>
      <c r="E948" s="50" t="str">
        <f t="shared" si="386"/>
        <v>.....</v>
      </c>
      <c r="F948" s="50" t="str">
        <f t="shared" si="387"/>
        <v>......</v>
      </c>
      <c r="G948" s="50" t="str">
        <f t="shared" si="388"/>
        <v>...</v>
      </c>
      <c r="H948" s="40">
        <f>IF(E948=".....", 0, _xlfn.IFNA(VLOOKUP($E948, Parameter2!$A$2:$C$5000, 3, FALSE), 0))</f>
        <v>0</v>
      </c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18" t="str">
        <f>IF(C948=".....","",_xlfn.IFNA(VLOOKUP($C948, Parameter!$A$4:$B$5000, 2, FALSE), "Kode belanja salah :("))</f>
        <v/>
      </c>
      <c r="X948" s="35"/>
      <c r="Y948" s="121"/>
      <c r="Z948" s="17"/>
      <c r="AA948" s="20"/>
      <c r="AB948" s="41" t="str">
        <f>IF($C948=".....","",VLOOKUP($C948, Parameter!$A$4:$L$5000, 6, FALSE))</f>
        <v/>
      </c>
      <c r="AC948" s="41" t="str">
        <f>IF($C948=".....","",VLOOKUP($C948, Parameter!$A$4:$L$5000, 7, FALSE))</f>
        <v/>
      </c>
      <c r="AD948" s="41" t="str">
        <f>IF($C948=".....","",VLOOKUP($C948, Parameter!$A$4:$L$5000, 8, FALSE))</f>
        <v/>
      </c>
      <c r="AE948" s="41" t="str">
        <f>IF($C948=".....","",VLOOKUP($C948, Parameter!$A$4:$L$5000, 9, FALSE))</f>
        <v/>
      </c>
      <c r="AF948" s="41" t="str">
        <f>IF($C948=".....","",VLOOKUP($C948, Parameter!$A$4:$L$5000, 10, FALSE))</f>
        <v/>
      </c>
      <c r="AG948" s="41" t="str">
        <f>IF($C948=".....","",VLOOKUP($C948, Parameter!$A$4:$L$5000, 11, FALSE))</f>
        <v/>
      </c>
      <c r="AH948" s="41" t="str">
        <f>IF($C948="..0.0.0.000","",_xlfn.IFNA(VLOOKUP($C948, Parameter!$A$4:$L$5000, 12, FALSE), ""))</f>
        <v/>
      </c>
      <c r="AI948" s="39"/>
      <c r="AJ948" s="39"/>
      <c r="AK948" s="39"/>
      <c r="AL948" s="39"/>
      <c r="AM948" s="39"/>
      <c r="AN948" s="39"/>
      <c r="AO948" s="39"/>
      <c r="AP948" s="41" t="str">
        <f>IF(F948="......", "", _xlfn.IFNA(VLOOKUP(F948, Parameter2!$D$2:$E$15000, 2, FALSE), "Kode aset salah :("))</f>
        <v/>
      </c>
      <c r="AQ948" s="39"/>
      <c r="AR948" s="51"/>
      <c r="AS948" s="52"/>
      <c r="AT948" s="53">
        <f t="shared" si="389"/>
        <v>0</v>
      </c>
      <c r="AU948" s="39" t="str">
        <f t="shared" si="390"/>
        <v/>
      </c>
      <c r="AV948" s="39" t="str">
        <f t="shared" si="391"/>
        <v/>
      </c>
      <c r="AW948" s="39" t="str">
        <f t="shared" si="392"/>
        <v/>
      </c>
      <c r="AX948" s="39" t="str">
        <f t="shared" si="393"/>
        <v/>
      </c>
      <c r="AY948" s="41" t="str">
        <f>IF(G948="...", "", VLOOKUP(G948, UPB!$A$3:$B$5000, 2, FALSE))</f>
        <v/>
      </c>
      <c r="AZ948" s="84"/>
      <c r="BA948" s="76"/>
      <c r="BB948" s="65"/>
      <c r="BC948" s="65"/>
      <c r="BD948" s="54"/>
      <c r="BE948" s="65"/>
      <c r="BF948" s="65"/>
      <c r="BG948" s="65"/>
      <c r="BH948" s="65"/>
      <c r="BI948" s="65"/>
      <c r="BJ948" s="65"/>
      <c r="BK948" s="65"/>
      <c r="BL948" s="65"/>
      <c r="BM948" s="65"/>
      <c r="BN948" s="70"/>
      <c r="BO948" s="65"/>
      <c r="BP948" s="65"/>
      <c r="BQ948" s="65"/>
      <c r="BR948" s="65"/>
      <c r="BS948" s="65"/>
      <c r="BT948" s="65"/>
      <c r="BU948" s="55" t="str">
        <f>IF(AND($D948 &lt;&gt; "", $D948 &lt;&gt; $E948, $F948 &lt;&gt; "x.x.x.x.x.x.x"), VLOOKUP($E948, Parameter!$E$3:$N$5000, 9, FALSE), "")</f>
        <v/>
      </c>
      <c r="BV948" s="55" t="str">
        <f>IF(AND($D948 &lt;&gt; "", $D948 &lt;&gt; $E948, $F948 &lt;&gt; "x.x.x.x.x.x.x"), VLOOKUP($E948, Parameter!$E$3:$N$5000, 10, FALSE), "")</f>
        <v/>
      </c>
      <c r="BW948" s="55" t="str">
        <f>IF(AND($D948 &lt;&gt; "", $D948 &lt;&gt; $E948, $F948 &lt;&gt; "x.x.x.x.x.x.x"), VLOOKUP($C948, Parameter!$A$4:$L$5000, 3, FALSE), "")</f>
        <v/>
      </c>
      <c r="BX948" s="55" t="str">
        <f>IF(AND($D948 &lt;&gt; "", $D948 &lt;&gt; $E948, $F948 &lt;&gt; "x.x.x.x.x.x.x"), VLOOKUP($C948, Parameter!$A$4:$L$5000, 4, FALSE), "")</f>
        <v/>
      </c>
      <c r="BY948" s="56">
        <f t="shared" si="394"/>
        <v>0</v>
      </c>
      <c r="BZ948" s="55" t="str">
        <f t="shared" si="395"/>
        <v>Intra</v>
      </c>
      <c r="CA948" s="55" t="str">
        <f>IF($BZ948="Ekstra", Parameter3!$B$2, "")</f>
        <v/>
      </c>
      <c r="CB948" s="55" t="str">
        <f>IF($BZ948="Ekstra", Parameter3!$C$2, "")</f>
        <v/>
      </c>
      <c r="CC948" s="55" t="str">
        <f>IF($BZ948="Ekstra", VLOOKUP($E948, Parameter!$E$3:$N$5000, 9, FALSE), "")</f>
        <v/>
      </c>
      <c r="CD948" s="55" t="str">
        <f>IF($BZ948="Ekstra", VLOOKUP($E948, Parameter!$E$3:$N$5000, 10, FALSE), "")</f>
        <v/>
      </c>
      <c r="CE948" s="56">
        <f t="shared" si="396"/>
        <v>0</v>
      </c>
      <c r="CF948" s="55" t="str">
        <f t="shared" si="407"/>
        <v/>
      </c>
      <c r="CG948" s="55" t="str">
        <f t="shared" si="407"/>
        <v/>
      </c>
      <c r="CH948" s="55" t="str">
        <f t="shared" si="397"/>
        <v/>
      </c>
      <c r="CI948" s="55" t="str">
        <f>IF($F948="x.x.x.x.x.x.x", VLOOKUP($C948, Parameter!$A$4:$L$5000, 4, FALSE), "")</f>
        <v/>
      </c>
      <c r="CJ948" s="56">
        <f t="shared" si="398"/>
        <v>0</v>
      </c>
      <c r="CM948" s="4" t="str">
        <f t="shared" si="399"/>
        <v>...-...-.....</v>
      </c>
      <c r="CN948" s="57">
        <f t="shared" si="400"/>
        <v>0</v>
      </c>
      <c r="CO948" s="58">
        <f t="shared" si="401"/>
        <v>0</v>
      </c>
      <c r="CP948" s="4" t="str">
        <f t="shared" si="402"/>
        <v/>
      </c>
      <c r="CQ948" s="4" t="b">
        <f t="shared" si="403"/>
        <v>0</v>
      </c>
      <c r="CR948" s="4" t="str">
        <f t="shared" si="404"/>
        <v/>
      </c>
      <c r="CS948" s="4" t="str">
        <f t="shared" si="405"/>
        <v/>
      </c>
      <c r="CT948" s="91" t="b">
        <f t="shared" si="382"/>
        <v>0</v>
      </c>
    </row>
    <row r="949" spans="1:98" s="4" customFormat="1" x14ac:dyDescent="0.25">
      <c r="A949" s="50" t="str">
        <f t="shared" si="383"/>
        <v>...</v>
      </c>
      <c r="B949" s="50" t="str">
        <f t="shared" si="384"/>
        <v>...</v>
      </c>
      <c r="C949" s="50" t="str">
        <f t="shared" si="385"/>
        <v>.....</v>
      </c>
      <c r="D949" s="50" t="str">
        <f>IF($C949=".....","",_xlfn.IFNA(VLOOKUP($C949, Parameter!$A$4:$L$5000, 3, FALSE), ""))</f>
        <v/>
      </c>
      <c r="E949" s="50" t="str">
        <f t="shared" si="386"/>
        <v>.....</v>
      </c>
      <c r="F949" s="50" t="str">
        <f t="shared" si="387"/>
        <v>......</v>
      </c>
      <c r="G949" s="50" t="str">
        <f t="shared" si="388"/>
        <v>...</v>
      </c>
      <c r="H949" s="40">
        <f>IF(E949=".....", 0, _xlfn.IFNA(VLOOKUP($E949, Parameter2!$A$2:$C$5000, 3, FALSE), 0))</f>
        <v>0</v>
      </c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18" t="str">
        <f>IF(C949=".....","",_xlfn.IFNA(VLOOKUP($C949, Parameter!$A$4:$B$5000, 2, FALSE), "Kode belanja salah :("))</f>
        <v/>
      </c>
      <c r="X949" s="35"/>
      <c r="Y949" s="121"/>
      <c r="Z949" s="17"/>
      <c r="AA949" s="20"/>
      <c r="AB949" s="41" t="str">
        <f>IF($C949=".....","",VLOOKUP($C949, Parameter!$A$4:$L$5000, 6, FALSE))</f>
        <v/>
      </c>
      <c r="AC949" s="41" t="str">
        <f>IF($C949=".....","",VLOOKUP($C949, Parameter!$A$4:$L$5000, 7, FALSE))</f>
        <v/>
      </c>
      <c r="AD949" s="41" t="str">
        <f>IF($C949=".....","",VLOOKUP($C949, Parameter!$A$4:$L$5000, 8, FALSE))</f>
        <v/>
      </c>
      <c r="AE949" s="41" t="str">
        <f>IF($C949=".....","",VLOOKUP($C949, Parameter!$A$4:$L$5000, 9, FALSE))</f>
        <v/>
      </c>
      <c r="AF949" s="41" t="str">
        <f>IF($C949=".....","",VLOOKUP($C949, Parameter!$A$4:$L$5000, 10, FALSE))</f>
        <v/>
      </c>
      <c r="AG949" s="41" t="str">
        <f>IF($C949=".....","",VLOOKUP($C949, Parameter!$A$4:$L$5000, 11, FALSE))</f>
        <v/>
      </c>
      <c r="AH949" s="41" t="str">
        <f>IF($C949="..0.0.0.000","",_xlfn.IFNA(VLOOKUP($C949, Parameter!$A$4:$L$5000, 12, FALSE), ""))</f>
        <v/>
      </c>
      <c r="AI949" s="39"/>
      <c r="AJ949" s="39"/>
      <c r="AK949" s="39"/>
      <c r="AL949" s="39"/>
      <c r="AM949" s="39"/>
      <c r="AN949" s="39"/>
      <c r="AO949" s="39"/>
      <c r="AP949" s="41" t="str">
        <f>IF(F949="......", "", _xlfn.IFNA(VLOOKUP(F949, Parameter2!$D$2:$E$15000, 2, FALSE), "Kode aset salah :("))</f>
        <v/>
      </c>
      <c r="AQ949" s="39"/>
      <c r="AR949" s="51"/>
      <c r="AS949" s="52"/>
      <c r="AT949" s="53">
        <f t="shared" si="389"/>
        <v>0</v>
      </c>
      <c r="AU949" s="39" t="str">
        <f t="shared" si="390"/>
        <v/>
      </c>
      <c r="AV949" s="39" t="str">
        <f t="shared" si="391"/>
        <v/>
      </c>
      <c r="AW949" s="39" t="str">
        <f t="shared" si="392"/>
        <v/>
      </c>
      <c r="AX949" s="39" t="str">
        <f t="shared" si="393"/>
        <v/>
      </c>
      <c r="AY949" s="41" t="str">
        <f>IF(G949="...", "", VLOOKUP(G949, UPB!$A$3:$B$5000, 2, FALSE))</f>
        <v/>
      </c>
      <c r="AZ949" s="84"/>
      <c r="BA949" s="76"/>
      <c r="BB949" s="65"/>
      <c r="BC949" s="65"/>
      <c r="BD949" s="54"/>
      <c r="BE949" s="65"/>
      <c r="BF949" s="65"/>
      <c r="BG949" s="65"/>
      <c r="BH949" s="65"/>
      <c r="BI949" s="65"/>
      <c r="BJ949" s="65"/>
      <c r="BK949" s="65"/>
      <c r="BL949" s="65"/>
      <c r="BM949" s="65"/>
      <c r="BN949" s="70"/>
      <c r="BO949" s="65"/>
      <c r="BP949" s="65"/>
      <c r="BQ949" s="65"/>
      <c r="BR949" s="65"/>
      <c r="BS949" s="65"/>
      <c r="BT949" s="65"/>
      <c r="BU949" s="55" t="str">
        <f>IF(AND($D949 &lt;&gt; "", $D949 &lt;&gt; $E949, $F949 &lt;&gt; "x.x.x.x.x.x.x"), VLOOKUP($E949, Parameter!$E$3:$N$5000, 9, FALSE), "")</f>
        <v/>
      </c>
      <c r="BV949" s="55" t="str">
        <f>IF(AND($D949 &lt;&gt; "", $D949 &lt;&gt; $E949, $F949 &lt;&gt; "x.x.x.x.x.x.x"), VLOOKUP($E949, Parameter!$E$3:$N$5000, 10, FALSE), "")</f>
        <v/>
      </c>
      <c r="BW949" s="55" t="str">
        <f>IF(AND($D949 &lt;&gt; "", $D949 &lt;&gt; $E949, $F949 &lt;&gt; "x.x.x.x.x.x.x"), VLOOKUP($C949, Parameter!$A$4:$L$5000, 3, FALSE), "")</f>
        <v/>
      </c>
      <c r="BX949" s="55" t="str">
        <f>IF(AND($D949 &lt;&gt; "", $D949 &lt;&gt; $E949, $F949 &lt;&gt; "x.x.x.x.x.x.x"), VLOOKUP($C949, Parameter!$A$4:$L$5000, 4, FALSE), "")</f>
        <v/>
      </c>
      <c r="BY949" s="56">
        <f t="shared" si="394"/>
        <v>0</v>
      </c>
      <c r="BZ949" s="55" t="str">
        <f t="shared" si="395"/>
        <v>Intra</v>
      </c>
      <c r="CA949" s="55" t="str">
        <f>IF($BZ949="Ekstra", Parameter3!$B$2, "")</f>
        <v/>
      </c>
      <c r="CB949" s="55" t="str">
        <f>IF($BZ949="Ekstra", Parameter3!$C$2, "")</f>
        <v/>
      </c>
      <c r="CC949" s="55" t="str">
        <f>IF($BZ949="Ekstra", VLOOKUP($E949, Parameter!$E$3:$N$5000, 9, FALSE), "")</f>
        <v/>
      </c>
      <c r="CD949" s="55" t="str">
        <f>IF($BZ949="Ekstra", VLOOKUP($E949, Parameter!$E$3:$N$5000, 10, FALSE), "")</f>
        <v/>
      </c>
      <c r="CE949" s="56">
        <f t="shared" si="396"/>
        <v>0</v>
      </c>
      <c r="CF949" s="55" t="str">
        <f t="shared" si="407"/>
        <v/>
      </c>
      <c r="CG949" s="55" t="str">
        <f t="shared" si="407"/>
        <v/>
      </c>
      <c r="CH949" s="55" t="str">
        <f t="shared" si="397"/>
        <v/>
      </c>
      <c r="CI949" s="55" t="str">
        <f>IF($F949="x.x.x.x.x.x.x", VLOOKUP($C949, Parameter!$A$4:$L$5000, 4, FALSE), "")</f>
        <v/>
      </c>
      <c r="CJ949" s="56">
        <f t="shared" si="398"/>
        <v>0</v>
      </c>
      <c r="CM949" s="4" t="str">
        <f t="shared" si="399"/>
        <v>...-...-.....</v>
      </c>
      <c r="CN949" s="57">
        <f t="shared" si="400"/>
        <v>0</v>
      </c>
      <c r="CO949" s="58">
        <f t="shared" si="401"/>
        <v>0</v>
      </c>
      <c r="CP949" s="4" t="str">
        <f t="shared" si="402"/>
        <v/>
      </c>
      <c r="CQ949" s="4" t="b">
        <f t="shared" si="403"/>
        <v>0</v>
      </c>
      <c r="CR949" s="4" t="str">
        <f t="shared" si="404"/>
        <v/>
      </c>
      <c r="CS949" s="4" t="str">
        <f t="shared" si="405"/>
        <v/>
      </c>
      <c r="CT949" s="91" t="b">
        <f t="shared" si="382"/>
        <v>0</v>
      </c>
    </row>
    <row r="950" spans="1:98" s="4" customFormat="1" x14ac:dyDescent="0.25">
      <c r="A950" s="50" t="str">
        <f t="shared" si="383"/>
        <v>...</v>
      </c>
      <c r="B950" s="50" t="str">
        <f t="shared" si="384"/>
        <v>...</v>
      </c>
      <c r="C950" s="50" t="str">
        <f t="shared" si="385"/>
        <v>.....</v>
      </c>
      <c r="D950" s="50" t="str">
        <f>IF($C950=".....","",_xlfn.IFNA(VLOOKUP($C950, Parameter!$A$4:$L$5000, 3, FALSE), ""))</f>
        <v/>
      </c>
      <c r="E950" s="50" t="str">
        <f t="shared" si="386"/>
        <v>.....</v>
      </c>
      <c r="F950" s="50" t="str">
        <f t="shared" si="387"/>
        <v>......</v>
      </c>
      <c r="G950" s="50" t="str">
        <f t="shared" si="388"/>
        <v>...</v>
      </c>
      <c r="H950" s="40">
        <f>IF(E950=".....", 0, _xlfn.IFNA(VLOOKUP($E950, Parameter2!$A$2:$C$5000, 3, FALSE), 0))</f>
        <v>0</v>
      </c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18" t="str">
        <f>IF(C950=".....","",_xlfn.IFNA(VLOOKUP($C950, Parameter!$A$4:$B$5000, 2, FALSE), "Kode belanja salah :("))</f>
        <v/>
      </c>
      <c r="X950" s="35"/>
      <c r="Y950" s="121"/>
      <c r="Z950" s="17"/>
      <c r="AA950" s="20"/>
      <c r="AB950" s="41" t="str">
        <f>IF($C950=".....","",VLOOKUP($C950, Parameter!$A$4:$L$5000, 6, FALSE))</f>
        <v/>
      </c>
      <c r="AC950" s="41" t="str">
        <f>IF($C950=".....","",VLOOKUP($C950, Parameter!$A$4:$L$5000, 7, FALSE))</f>
        <v/>
      </c>
      <c r="AD950" s="41" t="str">
        <f>IF($C950=".....","",VLOOKUP($C950, Parameter!$A$4:$L$5000, 8, FALSE))</f>
        <v/>
      </c>
      <c r="AE950" s="41" t="str">
        <f>IF($C950=".....","",VLOOKUP($C950, Parameter!$A$4:$L$5000, 9, FALSE))</f>
        <v/>
      </c>
      <c r="AF950" s="41" t="str">
        <f>IF($C950=".....","",VLOOKUP($C950, Parameter!$A$4:$L$5000, 10, FALSE))</f>
        <v/>
      </c>
      <c r="AG950" s="41" t="str">
        <f>IF($C950=".....","",VLOOKUP($C950, Parameter!$A$4:$L$5000, 11, FALSE))</f>
        <v/>
      </c>
      <c r="AH950" s="41" t="str">
        <f>IF($C950="..0.0.0.000","",_xlfn.IFNA(VLOOKUP($C950, Parameter!$A$4:$L$5000, 12, FALSE), ""))</f>
        <v/>
      </c>
      <c r="AI950" s="39"/>
      <c r="AJ950" s="39"/>
      <c r="AK950" s="39"/>
      <c r="AL950" s="39"/>
      <c r="AM950" s="39"/>
      <c r="AN950" s="39"/>
      <c r="AO950" s="39"/>
      <c r="AP950" s="41" t="str">
        <f>IF(F950="......", "", _xlfn.IFNA(VLOOKUP(F950, Parameter2!$D$2:$E$15000, 2, FALSE), "Kode aset salah :("))</f>
        <v/>
      </c>
      <c r="AQ950" s="39"/>
      <c r="AR950" s="51"/>
      <c r="AS950" s="52"/>
      <c r="AT950" s="53">
        <f t="shared" si="389"/>
        <v>0</v>
      </c>
      <c r="AU950" s="39" t="str">
        <f t="shared" si="390"/>
        <v/>
      </c>
      <c r="AV950" s="39" t="str">
        <f t="shared" si="391"/>
        <v/>
      </c>
      <c r="AW950" s="39" t="str">
        <f t="shared" si="392"/>
        <v/>
      </c>
      <c r="AX950" s="39" t="str">
        <f t="shared" si="393"/>
        <v/>
      </c>
      <c r="AY950" s="41" t="str">
        <f>IF(G950="...", "", VLOOKUP(G950, UPB!$A$3:$B$5000, 2, FALSE))</f>
        <v/>
      </c>
      <c r="AZ950" s="84"/>
      <c r="BA950" s="76"/>
      <c r="BB950" s="65"/>
      <c r="BC950" s="65"/>
      <c r="BD950" s="54"/>
      <c r="BE950" s="65"/>
      <c r="BF950" s="65"/>
      <c r="BG950" s="65"/>
      <c r="BH950" s="65"/>
      <c r="BI950" s="65"/>
      <c r="BJ950" s="65"/>
      <c r="BK950" s="65"/>
      <c r="BL950" s="65"/>
      <c r="BM950" s="65"/>
      <c r="BN950" s="70"/>
      <c r="BO950" s="65"/>
      <c r="BP950" s="65"/>
      <c r="BQ950" s="65"/>
      <c r="BR950" s="65"/>
      <c r="BS950" s="65"/>
      <c r="BT950" s="65"/>
      <c r="BU950" s="55" t="str">
        <f>IF(AND($D950 &lt;&gt; "", $D950 &lt;&gt; $E950, $F950 &lt;&gt; "x.x.x.x.x.x.x"), VLOOKUP($E950, Parameter!$E$3:$N$5000, 9, FALSE), "")</f>
        <v/>
      </c>
      <c r="BV950" s="55" t="str">
        <f>IF(AND($D950 &lt;&gt; "", $D950 &lt;&gt; $E950, $F950 &lt;&gt; "x.x.x.x.x.x.x"), VLOOKUP($E950, Parameter!$E$3:$N$5000, 10, FALSE), "")</f>
        <v/>
      </c>
      <c r="BW950" s="55" t="str">
        <f>IF(AND($D950 &lt;&gt; "", $D950 &lt;&gt; $E950, $F950 &lt;&gt; "x.x.x.x.x.x.x"), VLOOKUP($C950, Parameter!$A$4:$L$5000, 3, FALSE), "")</f>
        <v/>
      </c>
      <c r="BX950" s="55" t="str">
        <f>IF(AND($D950 &lt;&gt; "", $D950 &lt;&gt; $E950, $F950 &lt;&gt; "x.x.x.x.x.x.x"), VLOOKUP($C950, Parameter!$A$4:$L$5000, 4, FALSE), "")</f>
        <v/>
      </c>
      <c r="BY950" s="56">
        <f t="shared" si="394"/>
        <v>0</v>
      </c>
      <c r="BZ950" s="55" t="str">
        <f t="shared" si="395"/>
        <v>Intra</v>
      </c>
      <c r="CA950" s="55" t="str">
        <f>IF($BZ950="Ekstra", Parameter3!$B$2, "")</f>
        <v/>
      </c>
      <c r="CB950" s="55" t="str">
        <f>IF($BZ950="Ekstra", Parameter3!$C$2, "")</f>
        <v/>
      </c>
      <c r="CC950" s="55" t="str">
        <f>IF($BZ950="Ekstra", VLOOKUP($E950, Parameter!$E$3:$N$5000, 9, FALSE), "")</f>
        <v/>
      </c>
      <c r="CD950" s="55" t="str">
        <f>IF($BZ950="Ekstra", VLOOKUP($E950, Parameter!$E$3:$N$5000, 10, FALSE), "")</f>
        <v/>
      </c>
      <c r="CE950" s="56">
        <f t="shared" si="396"/>
        <v>0</v>
      </c>
      <c r="CF950" s="55" t="str">
        <f t="shared" si="407"/>
        <v/>
      </c>
      <c r="CG950" s="55" t="str">
        <f t="shared" si="407"/>
        <v/>
      </c>
      <c r="CH950" s="55" t="str">
        <f t="shared" si="397"/>
        <v/>
      </c>
      <c r="CI950" s="55" t="str">
        <f>IF($F950="x.x.x.x.x.x.x", VLOOKUP($C950, Parameter!$A$4:$L$5000, 4, FALSE), "")</f>
        <v/>
      </c>
      <c r="CJ950" s="56">
        <f t="shared" si="398"/>
        <v>0</v>
      </c>
      <c r="CM950" s="4" t="str">
        <f t="shared" si="399"/>
        <v>...-...-.....</v>
      </c>
      <c r="CN950" s="57">
        <f t="shared" si="400"/>
        <v>0</v>
      </c>
      <c r="CO950" s="58">
        <f t="shared" si="401"/>
        <v>0</v>
      </c>
      <c r="CP950" s="4" t="str">
        <f t="shared" si="402"/>
        <v/>
      </c>
      <c r="CQ950" s="4" t="b">
        <f t="shared" si="403"/>
        <v>0</v>
      </c>
      <c r="CR950" s="4" t="str">
        <f t="shared" si="404"/>
        <v/>
      </c>
      <c r="CS950" s="4" t="str">
        <f t="shared" si="405"/>
        <v/>
      </c>
      <c r="CT950" s="91" t="b">
        <f t="shared" si="382"/>
        <v>0</v>
      </c>
    </row>
    <row r="951" spans="1:98" s="4" customFormat="1" x14ac:dyDescent="0.25">
      <c r="A951" s="50" t="str">
        <f t="shared" si="383"/>
        <v>...</v>
      </c>
      <c r="B951" s="50" t="str">
        <f t="shared" si="384"/>
        <v>...</v>
      </c>
      <c r="C951" s="50" t="str">
        <f t="shared" si="385"/>
        <v>.....</v>
      </c>
      <c r="D951" s="50" t="str">
        <f>IF($C951=".....","",_xlfn.IFNA(VLOOKUP($C951, Parameter!$A$4:$L$5000, 3, FALSE), ""))</f>
        <v/>
      </c>
      <c r="E951" s="50" t="str">
        <f t="shared" si="386"/>
        <v>.....</v>
      </c>
      <c r="F951" s="50" t="str">
        <f t="shared" si="387"/>
        <v>......</v>
      </c>
      <c r="G951" s="50" t="str">
        <f t="shared" si="388"/>
        <v>...</v>
      </c>
      <c r="H951" s="40">
        <f>IF(E951=".....", 0, _xlfn.IFNA(VLOOKUP($E951, Parameter2!$A$2:$C$5000, 3, FALSE), 0))</f>
        <v>0</v>
      </c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18" t="str">
        <f>IF(C951=".....","",_xlfn.IFNA(VLOOKUP($C951, Parameter!$A$4:$B$5000, 2, FALSE), "Kode belanja salah :("))</f>
        <v/>
      </c>
      <c r="X951" s="35"/>
      <c r="Y951" s="121"/>
      <c r="Z951" s="17"/>
      <c r="AA951" s="20"/>
      <c r="AB951" s="41" t="str">
        <f>IF($C951=".....","",VLOOKUP($C951, Parameter!$A$4:$L$5000, 6, FALSE))</f>
        <v/>
      </c>
      <c r="AC951" s="41" t="str">
        <f>IF($C951=".....","",VLOOKUP($C951, Parameter!$A$4:$L$5000, 7, FALSE))</f>
        <v/>
      </c>
      <c r="AD951" s="41" t="str">
        <f>IF($C951=".....","",VLOOKUP($C951, Parameter!$A$4:$L$5000, 8, FALSE))</f>
        <v/>
      </c>
      <c r="AE951" s="41" t="str">
        <f>IF($C951=".....","",VLOOKUP($C951, Parameter!$A$4:$L$5000, 9, FALSE))</f>
        <v/>
      </c>
      <c r="AF951" s="41" t="str">
        <f>IF($C951=".....","",VLOOKUP($C951, Parameter!$A$4:$L$5000, 10, FALSE))</f>
        <v/>
      </c>
      <c r="AG951" s="41" t="str">
        <f>IF($C951=".....","",VLOOKUP($C951, Parameter!$A$4:$L$5000, 11, FALSE))</f>
        <v/>
      </c>
      <c r="AH951" s="41" t="str">
        <f>IF($C951="..0.0.0.000","",_xlfn.IFNA(VLOOKUP($C951, Parameter!$A$4:$L$5000, 12, FALSE), ""))</f>
        <v/>
      </c>
      <c r="AI951" s="39"/>
      <c r="AJ951" s="39"/>
      <c r="AK951" s="39"/>
      <c r="AL951" s="39"/>
      <c r="AM951" s="39"/>
      <c r="AN951" s="39"/>
      <c r="AO951" s="39"/>
      <c r="AP951" s="41" t="str">
        <f>IF(F951="......", "", _xlfn.IFNA(VLOOKUP(F951, Parameter2!$D$2:$E$15000, 2, FALSE), "Kode aset salah :("))</f>
        <v/>
      </c>
      <c r="AQ951" s="39"/>
      <c r="AR951" s="51"/>
      <c r="AS951" s="52"/>
      <c r="AT951" s="53">
        <f t="shared" si="389"/>
        <v>0</v>
      </c>
      <c r="AU951" s="39" t="str">
        <f t="shared" si="390"/>
        <v/>
      </c>
      <c r="AV951" s="39" t="str">
        <f t="shared" si="391"/>
        <v/>
      </c>
      <c r="AW951" s="39" t="str">
        <f t="shared" si="392"/>
        <v/>
      </c>
      <c r="AX951" s="39" t="str">
        <f t="shared" si="393"/>
        <v/>
      </c>
      <c r="AY951" s="41" t="str">
        <f>IF(G951="...", "", VLOOKUP(G951, UPB!$A$3:$B$5000, 2, FALSE))</f>
        <v/>
      </c>
      <c r="AZ951" s="84"/>
      <c r="BA951" s="76"/>
      <c r="BB951" s="65"/>
      <c r="BC951" s="65"/>
      <c r="BD951" s="54"/>
      <c r="BE951" s="65"/>
      <c r="BF951" s="65"/>
      <c r="BG951" s="65"/>
      <c r="BH951" s="65"/>
      <c r="BI951" s="65"/>
      <c r="BJ951" s="65"/>
      <c r="BK951" s="65"/>
      <c r="BL951" s="65"/>
      <c r="BM951" s="65"/>
      <c r="BN951" s="70"/>
      <c r="BO951" s="65"/>
      <c r="BP951" s="65"/>
      <c r="BQ951" s="65"/>
      <c r="BR951" s="65"/>
      <c r="BS951" s="65"/>
      <c r="BT951" s="65"/>
      <c r="BU951" s="55" t="str">
        <f>IF(AND($D951 &lt;&gt; "", $D951 &lt;&gt; $E951, $F951 &lt;&gt; "x.x.x.x.x.x.x"), VLOOKUP($E951, Parameter!$E$3:$N$5000, 9, FALSE), "")</f>
        <v/>
      </c>
      <c r="BV951" s="55" t="str">
        <f>IF(AND($D951 &lt;&gt; "", $D951 &lt;&gt; $E951, $F951 &lt;&gt; "x.x.x.x.x.x.x"), VLOOKUP($E951, Parameter!$E$3:$N$5000, 10, FALSE), "")</f>
        <v/>
      </c>
      <c r="BW951" s="55" t="str">
        <f>IF(AND($D951 &lt;&gt; "", $D951 &lt;&gt; $E951, $F951 &lt;&gt; "x.x.x.x.x.x.x"), VLOOKUP($C951, Parameter!$A$4:$L$5000, 3, FALSE), "")</f>
        <v/>
      </c>
      <c r="BX951" s="55" t="str">
        <f>IF(AND($D951 &lt;&gt; "", $D951 &lt;&gt; $E951, $F951 &lt;&gt; "x.x.x.x.x.x.x"), VLOOKUP($C951, Parameter!$A$4:$L$5000, 4, FALSE), "")</f>
        <v/>
      </c>
      <c r="BY951" s="56">
        <f t="shared" si="394"/>
        <v>0</v>
      </c>
      <c r="BZ951" s="55" t="str">
        <f t="shared" si="395"/>
        <v>Intra</v>
      </c>
      <c r="CA951" s="55" t="str">
        <f>IF($BZ951="Ekstra", Parameter3!$B$2, "")</f>
        <v/>
      </c>
      <c r="CB951" s="55" t="str">
        <f>IF($BZ951="Ekstra", Parameter3!$C$2, "")</f>
        <v/>
      </c>
      <c r="CC951" s="55" t="str">
        <f>IF($BZ951="Ekstra", VLOOKUP($E951, Parameter!$E$3:$N$5000, 9, FALSE), "")</f>
        <v/>
      </c>
      <c r="CD951" s="55" t="str">
        <f>IF($BZ951="Ekstra", VLOOKUP($E951, Parameter!$E$3:$N$5000, 10, FALSE), "")</f>
        <v/>
      </c>
      <c r="CE951" s="56">
        <f t="shared" si="396"/>
        <v>0</v>
      </c>
      <c r="CF951" s="55" t="str">
        <f t="shared" si="407"/>
        <v/>
      </c>
      <c r="CG951" s="55" t="str">
        <f t="shared" si="407"/>
        <v/>
      </c>
      <c r="CH951" s="55" t="str">
        <f t="shared" si="397"/>
        <v/>
      </c>
      <c r="CI951" s="55" t="str">
        <f>IF($F951="x.x.x.x.x.x.x", VLOOKUP($C951, Parameter!$A$4:$L$5000, 4, FALSE), "")</f>
        <v/>
      </c>
      <c r="CJ951" s="56">
        <f t="shared" si="398"/>
        <v>0</v>
      </c>
      <c r="CM951" s="4" t="str">
        <f t="shared" si="399"/>
        <v>...-...-.....</v>
      </c>
      <c r="CN951" s="57">
        <f t="shared" si="400"/>
        <v>0</v>
      </c>
      <c r="CO951" s="58">
        <f t="shared" si="401"/>
        <v>0</v>
      </c>
      <c r="CP951" s="4" t="str">
        <f t="shared" si="402"/>
        <v/>
      </c>
      <c r="CQ951" s="4" t="b">
        <f t="shared" si="403"/>
        <v>0</v>
      </c>
      <c r="CR951" s="4" t="str">
        <f t="shared" si="404"/>
        <v/>
      </c>
      <c r="CS951" s="4" t="str">
        <f t="shared" si="405"/>
        <v/>
      </c>
      <c r="CT951" s="91" t="b">
        <f t="shared" si="382"/>
        <v>0</v>
      </c>
    </row>
    <row r="952" spans="1:98" s="4" customFormat="1" x14ac:dyDescent="0.25">
      <c r="A952" s="50" t="str">
        <f t="shared" si="383"/>
        <v>...</v>
      </c>
      <c r="B952" s="50" t="str">
        <f t="shared" si="384"/>
        <v>...</v>
      </c>
      <c r="C952" s="50" t="str">
        <f t="shared" si="385"/>
        <v>.....</v>
      </c>
      <c r="D952" s="50" t="str">
        <f>IF($C952=".....","",_xlfn.IFNA(VLOOKUP($C952, Parameter!$A$4:$L$5000, 3, FALSE), ""))</f>
        <v/>
      </c>
      <c r="E952" s="50" t="str">
        <f t="shared" si="386"/>
        <v>.....</v>
      </c>
      <c r="F952" s="50" t="str">
        <f t="shared" si="387"/>
        <v>......</v>
      </c>
      <c r="G952" s="50" t="str">
        <f t="shared" si="388"/>
        <v>...</v>
      </c>
      <c r="H952" s="40">
        <f>IF(E952=".....", 0, _xlfn.IFNA(VLOOKUP($E952, Parameter2!$A$2:$C$5000, 3, FALSE), 0))</f>
        <v>0</v>
      </c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18" t="str">
        <f>IF(C952=".....","",_xlfn.IFNA(VLOOKUP($C952, Parameter!$A$4:$B$5000, 2, FALSE), "Kode belanja salah :("))</f>
        <v/>
      </c>
      <c r="X952" s="35"/>
      <c r="Y952" s="121"/>
      <c r="Z952" s="17"/>
      <c r="AA952" s="20"/>
      <c r="AB952" s="41" t="str">
        <f>IF($C952=".....","",VLOOKUP($C952, Parameter!$A$4:$L$5000, 6, FALSE))</f>
        <v/>
      </c>
      <c r="AC952" s="41" t="str">
        <f>IF($C952=".....","",VLOOKUP($C952, Parameter!$A$4:$L$5000, 7, FALSE))</f>
        <v/>
      </c>
      <c r="AD952" s="41" t="str">
        <f>IF($C952=".....","",VLOOKUP($C952, Parameter!$A$4:$L$5000, 8, FALSE))</f>
        <v/>
      </c>
      <c r="AE952" s="41" t="str">
        <f>IF($C952=".....","",VLOOKUP($C952, Parameter!$A$4:$L$5000, 9, FALSE))</f>
        <v/>
      </c>
      <c r="AF952" s="41" t="str">
        <f>IF($C952=".....","",VLOOKUP($C952, Parameter!$A$4:$L$5000, 10, FALSE))</f>
        <v/>
      </c>
      <c r="AG952" s="41" t="str">
        <f>IF($C952=".....","",VLOOKUP($C952, Parameter!$A$4:$L$5000, 11, FALSE))</f>
        <v/>
      </c>
      <c r="AH952" s="41" t="str">
        <f>IF($C952="..0.0.0.000","",_xlfn.IFNA(VLOOKUP($C952, Parameter!$A$4:$L$5000, 12, FALSE), ""))</f>
        <v/>
      </c>
      <c r="AI952" s="39"/>
      <c r="AJ952" s="39"/>
      <c r="AK952" s="39"/>
      <c r="AL952" s="39"/>
      <c r="AM952" s="39"/>
      <c r="AN952" s="39"/>
      <c r="AO952" s="39"/>
      <c r="AP952" s="41" t="str">
        <f>IF(F952="......", "", _xlfn.IFNA(VLOOKUP(F952, Parameter2!$D$2:$E$15000, 2, FALSE), "Kode aset salah :("))</f>
        <v/>
      </c>
      <c r="AQ952" s="39"/>
      <c r="AR952" s="51"/>
      <c r="AS952" s="52"/>
      <c r="AT952" s="53">
        <f t="shared" si="389"/>
        <v>0</v>
      </c>
      <c r="AU952" s="39" t="str">
        <f t="shared" si="390"/>
        <v/>
      </c>
      <c r="AV952" s="39" t="str">
        <f t="shared" si="391"/>
        <v/>
      </c>
      <c r="AW952" s="39" t="str">
        <f t="shared" si="392"/>
        <v/>
      </c>
      <c r="AX952" s="39" t="str">
        <f t="shared" si="393"/>
        <v/>
      </c>
      <c r="AY952" s="41" t="str">
        <f>IF(G952="...", "", VLOOKUP(G952, UPB!$A$3:$B$5000, 2, FALSE))</f>
        <v/>
      </c>
      <c r="AZ952" s="84"/>
      <c r="BA952" s="76"/>
      <c r="BB952" s="65"/>
      <c r="BC952" s="65"/>
      <c r="BD952" s="54"/>
      <c r="BE952" s="65"/>
      <c r="BF952" s="65"/>
      <c r="BG952" s="65"/>
      <c r="BH952" s="65"/>
      <c r="BI952" s="65"/>
      <c r="BJ952" s="65"/>
      <c r="BK952" s="65"/>
      <c r="BL952" s="65"/>
      <c r="BM952" s="65"/>
      <c r="BN952" s="70"/>
      <c r="BO952" s="65"/>
      <c r="BP952" s="65"/>
      <c r="BQ952" s="65"/>
      <c r="BR952" s="65"/>
      <c r="BS952" s="65"/>
      <c r="BT952" s="65"/>
      <c r="BU952" s="55" t="str">
        <f>IF(AND($D952 &lt;&gt; "", $D952 &lt;&gt; $E952, $F952 &lt;&gt; "x.x.x.x.x.x.x"), VLOOKUP($E952, Parameter!$E$3:$N$5000, 9, FALSE), "")</f>
        <v/>
      </c>
      <c r="BV952" s="55" t="str">
        <f>IF(AND($D952 &lt;&gt; "", $D952 &lt;&gt; $E952, $F952 &lt;&gt; "x.x.x.x.x.x.x"), VLOOKUP($E952, Parameter!$E$3:$N$5000, 10, FALSE), "")</f>
        <v/>
      </c>
      <c r="BW952" s="55" t="str">
        <f>IF(AND($D952 &lt;&gt; "", $D952 &lt;&gt; $E952, $F952 &lt;&gt; "x.x.x.x.x.x.x"), VLOOKUP($C952, Parameter!$A$4:$L$5000, 3, FALSE), "")</f>
        <v/>
      </c>
      <c r="BX952" s="55" t="str">
        <f>IF(AND($D952 &lt;&gt; "", $D952 &lt;&gt; $E952, $F952 &lt;&gt; "x.x.x.x.x.x.x"), VLOOKUP($C952, Parameter!$A$4:$L$5000, 4, FALSE), "")</f>
        <v/>
      </c>
      <c r="BY952" s="56">
        <f t="shared" si="394"/>
        <v>0</v>
      </c>
      <c r="BZ952" s="55" t="str">
        <f t="shared" si="395"/>
        <v>Intra</v>
      </c>
      <c r="CA952" s="55" t="str">
        <f>IF($BZ952="Ekstra", Parameter3!$B$2, "")</f>
        <v/>
      </c>
      <c r="CB952" s="55" t="str">
        <f>IF($BZ952="Ekstra", Parameter3!$C$2, "")</f>
        <v/>
      </c>
      <c r="CC952" s="55" t="str">
        <f>IF($BZ952="Ekstra", VLOOKUP($E952, Parameter!$E$3:$N$5000, 9, FALSE), "")</f>
        <v/>
      </c>
      <c r="CD952" s="55" t="str">
        <f>IF($BZ952="Ekstra", VLOOKUP($E952, Parameter!$E$3:$N$5000, 10, FALSE), "")</f>
        <v/>
      </c>
      <c r="CE952" s="56">
        <f t="shared" si="396"/>
        <v>0</v>
      </c>
      <c r="CF952" s="55" t="str">
        <f t="shared" ref="CF952:CG971" si="408">IF($F952="x.x.x.x.x.x.x", "x.x.x.x.x.x", "")</f>
        <v/>
      </c>
      <c r="CG952" s="55" t="str">
        <f t="shared" si="408"/>
        <v/>
      </c>
      <c r="CH952" s="55" t="str">
        <f t="shared" si="397"/>
        <v/>
      </c>
      <c r="CI952" s="55" t="str">
        <f>IF($F952="x.x.x.x.x.x.x", VLOOKUP($C952, Parameter!$A$4:$L$5000, 4, FALSE), "")</f>
        <v/>
      </c>
      <c r="CJ952" s="56">
        <f t="shared" si="398"/>
        <v>0</v>
      </c>
      <c r="CM952" s="4" t="str">
        <f t="shared" si="399"/>
        <v>...-...-.....</v>
      </c>
      <c r="CN952" s="57">
        <f t="shared" si="400"/>
        <v>0</v>
      </c>
      <c r="CO952" s="58">
        <f t="shared" si="401"/>
        <v>0</v>
      </c>
      <c r="CP952" s="4" t="str">
        <f t="shared" si="402"/>
        <v/>
      </c>
      <c r="CQ952" s="4" t="b">
        <f t="shared" si="403"/>
        <v>0</v>
      </c>
      <c r="CR952" s="4" t="str">
        <f t="shared" si="404"/>
        <v/>
      </c>
      <c r="CS952" s="4" t="str">
        <f t="shared" si="405"/>
        <v/>
      </c>
      <c r="CT952" s="91" t="b">
        <f t="shared" si="382"/>
        <v>0</v>
      </c>
    </row>
    <row r="953" spans="1:98" s="4" customFormat="1" x14ac:dyDescent="0.25">
      <c r="A953" s="50" t="str">
        <f t="shared" si="383"/>
        <v>...</v>
      </c>
      <c r="B953" s="50" t="str">
        <f t="shared" si="384"/>
        <v>...</v>
      </c>
      <c r="C953" s="50" t="str">
        <f t="shared" si="385"/>
        <v>.....</v>
      </c>
      <c r="D953" s="50" t="str">
        <f>IF($C953=".....","",_xlfn.IFNA(VLOOKUP($C953, Parameter!$A$4:$L$5000, 3, FALSE), ""))</f>
        <v/>
      </c>
      <c r="E953" s="50" t="str">
        <f t="shared" si="386"/>
        <v>.....</v>
      </c>
      <c r="F953" s="50" t="str">
        <f t="shared" si="387"/>
        <v>......</v>
      </c>
      <c r="G953" s="50" t="str">
        <f t="shared" si="388"/>
        <v>...</v>
      </c>
      <c r="H953" s="40">
        <f>IF(E953=".....", 0, _xlfn.IFNA(VLOOKUP($E953, Parameter2!$A$2:$C$5000, 3, FALSE), 0))</f>
        <v>0</v>
      </c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18" t="str">
        <f>IF(C953=".....","",_xlfn.IFNA(VLOOKUP($C953, Parameter!$A$4:$B$5000, 2, FALSE), "Kode belanja salah :("))</f>
        <v/>
      </c>
      <c r="X953" s="35"/>
      <c r="Y953" s="121"/>
      <c r="Z953" s="17"/>
      <c r="AA953" s="20"/>
      <c r="AB953" s="41" t="str">
        <f>IF($C953=".....","",VLOOKUP($C953, Parameter!$A$4:$L$5000, 6, FALSE))</f>
        <v/>
      </c>
      <c r="AC953" s="41" t="str">
        <f>IF($C953=".....","",VLOOKUP($C953, Parameter!$A$4:$L$5000, 7, FALSE))</f>
        <v/>
      </c>
      <c r="AD953" s="41" t="str">
        <f>IF($C953=".....","",VLOOKUP($C953, Parameter!$A$4:$L$5000, 8, FALSE))</f>
        <v/>
      </c>
      <c r="AE953" s="41" t="str">
        <f>IF($C953=".....","",VLOOKUP($C953, Parameter!$A$4:$L$5000, 9, FALSE))</f>
        <v/>
      </c>
      <c r="AF953" s="41" t="str">
        <f>IF($C953=".....","",VLOOKUP($C953, Parameter!$A$4:$L$5000, 10, FALSE))</f>
        <v/>
      </c>
      <c r="AG953" s="41" t="str">
        <f>IF($C953=".....","",VLOOKUP($C953, Parameter!$A$4:$L$5000, 11, FALSE))</f>
        <v/>
      </c>
      <c r="AH953" s="41" t="str">
        <f>IF($C953="..0.0.0.000","",_xlfn.IFNA(VLOOKUP($C953, Parameter!$A$4:$L$5000, 12, FALSE), ""))</f>
        <v/>
      </c>
      <c r="AI953" s="39"/>
      <c r="AJ953" s="39"/>
      <c r="AK953" s="39"/>
      <c r="AL953" s="39"/>
      <c r="AM953" s="39"/>
      <c r="AN953" s="39"/>
      <c r="AO953" s="39"/>
      <c r="AP953" s="41" t="str">
        <f>IF(F953="......", "", _xlfn.IFNA(VLOOKUP(F953, Parameter2!$D$2:$E$15000, 2, FALSE), "Kode aset salah :("))</f>
        <v/>
      </c>
      <c r="AQ953" s="39"/>
      <c r="AR953" s="51"/>
      <c r="AS953" s="52"/>
      <c r="AT953" s="53">
        <f t="shared" si="389"/>
        <v>0</v>
      </c>
      <c r="AU953" s="39" t="str">
        <f t="shared" si="390"/>
        <v/>
      </c>
      <c r="AV953" s="39" t="str">
        <f t="shared" si="391"/>
        <v/>
      </c>
      <c r="AW953" s="39" t="str">
        <f t="shared" si="392"/>
        <v/>
      </c>
      <c r="AX953" s="39" t="str">
        <f t="shared" si="393"/>
        <v/>
      </c>
      <c r="AY953" s="41" t="str">
        <f>IF(G953="...", "", VLOOKUP(G953, UPB!$A$3:$B$5000, 2, FALSE))</f>
        <v/>
      </c>
      <c r="AZ953" s="84"/>
      <c r="BA953" s="76"/>
      <c r="BB953" s="65"/>
      <c r="BC953" s="65"/>
      <c r="BD953" s="54"/>
      <c r="BE953" s="65"/>
      <c r="BF953" s="65"/>
      <c r="BG953" s="65"/>
      <c r="BH953" s="65"/>
      <c r="BI953" s="65"/>
      <c r="BJ953" s="65"/>
      <c r="BK953" s="65"/>
      <c r="BL953" s="65"/>
      <c r="BM953" s="65"/>
      <c r="BN953" s="70"/>
      <c r="BO953" s="65"/>
      <c r="BP953" s="65"/>
      <c r="BQ953" s="65"/>
      <c r="BR953" s="65"/>
      <c r="BS953" s="65"/>
      <c r="BT953" s="65"/>
      <c r="BU953" s="55" t="str">
        <f>IF(AND($D953 &lt;&gt; "", $D953 &lt;&gt; $E953, $F953 &lt;&gt; "x.x.x.x.x.x.x"), VLOOKUP($E953, Parameter!$E$3:$N$5000, 9, FALSE), "")</f>
        <v/>
      </c>
      <c r="BV953" s="55" t="str">
        <f>IF(AND($D953 &lt;&gt; "", $D953 &lt;&gt; $E953, $F953 &lt;&gt; "x.x.x.x.x.x.x"), VLOOKUP($E953, Parameter!$E$3:$N$5000, 10, FALSE), "")</f>
        <v/>
      </c>
      <c r="BW953" s="55" t="str">
        <f>IF(AND($D953 &lt;&gt; "", $D953 &lt;&gt; $E953, $F953 &lt;&gt; "x.x.x.x.x.x.x"), VLOOKUP($C953, Parameter!$A$4:$L$5000, 3, FALSE), "")</f>
        <v/>
      </c>
      <c r="BX953" s="55" t="str">
        <f>IF(AND($D953 &lt;&gt; "", $D953 &lt;&gt; $E953, $F953 &lt;&gt; "x.x.x.x.x.x.x"), VLOOKUP($C953, Parameter!$A$4:$L$5000, 4, FALSE), "")</f>
        <v/>
      </c>
      <c r="BY953" s="56">
        <f t="shared" si="394"/>
        <v>0</v>
      </c>
      <c r="BZ953" s="55" t="str">
        <f t="shared" si="395"/>
        <v>Intra</v>
      </c>
      <c r="CA953" s="55" t="str">
        <f>IF($BZ953="Ekstra", Parameter3!$B$2, "")</f>
        <v/>
      </c>
      <c r="CB953" s="55" t="str">
        <f>IF($BZ953="Ekstra", Parameter3!$C$2, "")</f>
        <v/>
      </c>
      <c r="CC953" s="55" t="str">
        <f>IF($BZ953="Ekstra", VLOOKUP($E953, Parameter!$E$3:$N$5000, 9, FALSE), "")</f>
        <v/>
      </c>
      <c r="CD953" s="55" t="str">
        <f>IF($BZ953="Ekstra", VLOOKUP($E953, Parameter!$E$3:$N$5000, 10, FALSE), "")</f>
        <v/>
      </c>
      <c r="CE953" s="56">
        <f t="shared" si="396"/>
        <v>0</v>
      </c>
      <c r="CF953" s="55" t="str">
        <f t="shared" si="408"/>
        <v/>
      </c>
      <c r="CG953" s="55" t="str">
        <f t="shared" si="408"/>
        <v/>
      </c>
      <c r="CH953" s="55" t="str">
        <f t="shared" si="397"/>
        <v/>
      </c>
      <c r="CI953" s="55" t="str">
        <f>IF($F953="x.x.x.x.x.x.x", VLOOKUP($C953, Parameter!$A$4:$L$5000, 4, FALSE), "")</f>
        <v/>
      </c>
      <c r="CJ953" s="56">
        <f t="shared" si="398"/>
        <v>0</v>
      </c>
      <c r="CM953" s="4" t="str">
        <f t="shared" si="399"/>
        <v>...-...-.....</v>
      </c>
      <c r="CN953" s="57">
        <f t="shared" si="400"/>
        <v>0</v>
      </c>
      <c r="CO953" s="58">
        <f t="shared" si="401"/>
        <v>0</v>
      </c>
      <c r="CP953" s="4" t="str">
        <f t="shared" si="402"/>
        <v/>
      </c>
      <c r="CQ953" s="4" t="b">
        <f t="shared" si="403"/>
        <v>0</v>
      </c>
      <c r="CR953" s="4" t="str">
        <f t="shared" si="404"/>
        <v/>
      </c>
      <c r="CS953" s="4" t="str">
        <f t="shared" si="405"/>
        <v/>
      </c>
      <c r="CT953" s="91" t="b">
        <f t="shared" si="382"/>
        <v>0</v>
      </c>
    </row>
    <row r="954" spans="1:98" s="4" customFormat="1" x14ac:dyDescent="0.25">
      <c r="A954" s="50" t="str">
        <f t="shared" si="383"/>
        <v>...</v>
      </c>
      <c r="B954" s="50" t="str">
        <f t="shared" si="384"/>
        <v>...</v>
      </c>
      <c r="C954" s="50" t="str">
        <f t="shared" si="385"/>
        <v>.....</v>
      </c>
      <c r="D954" s="50" t="str">
        <f>IF($C954=".....","",_xlfn.IFNA(VLOOKUP($C954, Parameter!$A$4:$L$5000, 3, FALSE), ""))</f>
        <v/>
      </c>
      <c r="E954" s="50" t="str">
        <f t="shared" si="386"/>
        <v>.....</v>
      </c>
      <c r="F954" s="50" t="str">
        <f t="shared" si="387"/>
        <v>......</v>
      </c>
      <c r="G954" s="50" t="str">
        <f t="shared" si="388"/>
        <v>...</v>
      </c>
      <c r="H954" s="40">
        <f>IF(E954=".....", 0, _xlfn.IFNA(VLOOKUP($E954, Parameter2!$A$2:$C$5000, 3, FALSE), 0))</f>
        <v>0</v>
      </c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18" t="str">
        <f>IF(C954=".....","",_xlfn.IFNA(VLOOKUP($C954, Parameter!$A$4:$B$5000, 2, FALSE), "Kode belanja salah :("))</f>
        <v/>
      </c>
      <c r="X954" s="35"/>
      <c r="Y954" s="121"/>
      <c r="Z954" s="17"/>
      <c r="AA954" s="20"/>
      <c r="AB954" s="41" t="str">
        <f>IF($C954=".....","",VLOOKUP($C954, Parameter!$A$4:$L$5000, 6, FALSE))</f>
        <v/>
      </c>
      <c r="AC954" s="41" t="str">
        <f>IF($C954=".....","",VLOOKUP($C954, Parameter!$A$4:$L$5000, 7, FALSE))</f>
        <v/>
      </c>
      <c r="AD954" s="41" t="str">
        <f>IF($C954=".....","",VLOOKUP($C954, Parameter!$A$4:$L$5000, 8, FALSE))</f>
        <v/>
      </c>
      <c r="AE954" s="41" t="str">
        <f>IF($C954=".....","",VLOOKUP($C954, Parameter!$A$4:$L$5000, 9, FALSE))</f>
        <v/>
      </c>
      <c r="AF954" s="41" t="str">
        <f>IF($C954=".....","",VLOOKUP($C954, Parameter!$A$4:$L$5000, 10, FALSE))</f>
        <v/>
      </c>
      <c r="AG954" s="41" t="str">
        <f>IF($C954=".....","",VLOOKUP($C954, Parameter!$A$4:$L$5000, 11, FALSE))</f>
        <v/>
      </c>
      <c r="AH954" s="41" t="str">
        <f>IF($C954="..0.0.0.000","",_xlfn.IFNA(VLOOKUP($C954, Parameter!$A$4:$L$5000, 12, FALSE), ""))</f>
        <v/>
      </c>
      <c r="AI954" s="39"/>
      <c r="AJ954" s="39"/>
      <c r="AK954" s="39"/>
      <c r="AL954" s="39"/>
      <c r="AM954" s="39"/>
      <c r="AN954" s="39"/>
      <c r="AO954" s="39"/>
      <c r="AP954" s="41" t="str">
        <f>IF(F954="......", "", _xlfn.IFNA(VLOOKUP(F954, Parameter2!$D$2:$E$15000, 2, FALSE), "Kode aset salah :("))</f>
        <v/>
      </c>
      <c r="AQ954" s="39"/>
      <c r="AR954" s="51"/>
      <c r="AS954" s="52"/>
      <c r="AT954" s="53">
        <f t="shared" si="389"/>
        <v>0</v>
      </c>
      <c r="AU954" s="39" t="str">
        <f t="shared" si="390"/>
        <v/>
      </c>
      <c r="AV954" s="39" t="str">
        <f t="shared" si="391"/>
        <v/>
      </c>
      <c r="AW954" s="39" t="str">
        <f t="shared" si="392"/>
        <v/>
      </c>
      <c r="AX954" s="39" t="str">
        <f t="shared" si="393"/>
        <v/>
      </c>
      <c r="AY954" s="41" t="str">
        <f>IF(G954="...", "", VLOOKUP(G954, UPB!$A$3:$B$5000, 2, FALSE))</f>
        <v/>
      </c>
      <c r="AZ954" s="84"/>
      <c r="BA954" s="76"/>
      <c r="BB954" s="65"/>
      <c r="BC954" s="65"/>
      <c r="BD954" s="54"/>
      <c r="BE954" s="65"/>
      <c r="BF954" s="65"/>
      <c r="BG954" s="65"/>
      <c r="BH954" s="65"/>
      <c r="BI954" s="65"/>
      <c r="BJ954" s="65"/>
      <c r="BK954" s="65"/>
      <c r="BL954" s="65"/>
      <c r="BM954" s="65"/>
      <c r="BN954" s="70"/>
      <c r="BO954" s="65"/>
      <c r="BP954" s="65"/>
      <c r="BQ954" s="65"/>
      <c r="BR954" s="65"/>
      <c r="BS954" s="65"/>
      <c r="BT954" s="65"/>
      <c r="BU954" s="55" t="str">
        <f>IF(AND($D954 &lt;&gt; "", $D954 &lt;&gt; $E954, $F954 &lt;&gt; "x.x.x.x.x.x.x"), VLOOKUP($E954, Parameter!$E$3:$N$5000, 9, FALSE), "")</f>
        <v/>
      </c>
      <c r="BV954" s="55" t="str">
        <f>IF(AND($D954 &lt;&gt; "", $D954 &lt;&gt; $E954, $F954 &lt;&gt; "x.x.x.x.x.x.x"), VLOOKUP($E954, Parameter!$E$3:$N$5000, 10, FALSE), "")</f>
        <v/>
      </c>
      <c r="BW954" s="55" t="str">
        <f>IF(AND($D954 &lt;&gt; "", $D954 &lt;&gt; $E954, $F954 &lt;&gt; "x.x.x.x.x.x.x"), VLOOKUP($C954, Parameter!$A$4:$L$5000, 3, FALSE), "")</f>
        <v/>
      </c>
      <c r="BX954" s="55" t="str">
        <f>IF(AND($D954 &lt;&gt; "", $D954 &lt;&gt; $E954, $F954 &lt;&gt; "x.x.x.x.x.x.x"), VLOOKUP($C954, Parameter!$A$4:$L$5000, 4, FALSE), "")</f>
        <v/>
      </c>
      <c r="BY954" s="56">
        <f t="shared" si="394"/>
        <v>0</v>
      </c>
      <c r="BZ954" s="55" t="str">
        <f t="shared" si="395"/>
        <v>Intra</v>
      </c>
      <c r="CA954" s="55" t="str">
        <f>IF($BZ954="Ekstra", Parameter3!$B$2, "")</f>
        <v/>
      </c>
      <c r="CB954" s="55" t="str">
        <f>IF($BZ954="Ekstra", Parameter3!$C$2, "")</f>
        <v/>
      </c>
      <c r="CC954" s="55" t="str">
        <f>IF($BZ954="Ekstra", VLOOKUP($E954, Parameter!$E$3:$N$5000, 9, FALSE), "")</f>
        <v/>
      </c>
      <c r="CD954" s="55" t="str">
        <f>IF($BZ954="Ekstra", VLOOKUP($E954, Parameter!$E$3:$N$5000, 10, FALSE), "")</f>
        <v/>
      </c>
      <c r="CE954" s="56">
        <f t="shared" si="396"/>
        <v>0</v>
      </c>
      <c r="CF954" s="55" t="str">
        <f t="shared" si="408"/>
        <v/>
      </c>
      <c r="CG954" s="55" t="str">
        <f t="shared" si="408"/>
        <v/>
      </c>
      <c r="CH954" s="55" t="str">
        <f t="shared" si="397"/>
        <v/>
      </c>
      <c r="CI954" s="55" t="str">
        <f>IF($F954="x.x.x.x.x.x.x", VLOOKUP($C954, Parameter!$A$4:$L$5000, 4, FALSE), "")</f>
        <v/>
      </c>
      <c r="CJ954" s="56">
        <f t="shared" si="398"/>
        <v>0</v>
      </c>
      <c r="CM954" s="4" t="str">
        <f t="shared" si="399"/>
        <v>...-...-.....</v>
      </c>
      <c r="CN954" s="57">
        <f t="shared" si="400"/>
        <v>0</v>
      </c>
      <c r="CO954" s="58">
        <f t="shared" si="401"/>
        <v>0</v>
      </c>
      <c r="CP954" s="4" t="str">
        <f t="shared" si="402"/>
        <v/>
      </c>
      <c r="CQ954" s="4" t="b">
        <f t="shared" si="403"/>
        <v>0</v>
      </c>
      <c r="CR954" s="4" t="str">
        <f t="shared" si="404"/>
        <v/>
      </c>
      <c r="CS954" s="4" t="str">
        <f t="shared" si="405"/>
        <v/>
      </c>
      <c r="CT954" s="91" t="b">
        <f t="shared" si="382"/>
        <v>0</v>
      </c>
    </row>
    <row r="955" spans="1:98" s="4" customFormat="1" x14ac:dyDescent="0.25">
      <c r="A955" s="50" t="str">
        <f t="shared" si="383"/>
        <v>...</v>
      </c>
      <c r="B955" s="50" t="str">
        <f t="shared" si="384"/>
        <v>...</v>
      </c>
      <c r="C955" s="50" t="str">
        <f t="shared" si="385"/>
        <v>.....</v>
      </c>
      <c r="D955" s="50" t="str">
        <f>IF($C955=".....","",_xlfn.IFNA(VLOOKUP($C955, Parameter!$A$4:$L$5000, 3, FALSE), ""))</f>
        <v/>
      </c>
      <c r="E955" s="50" t="str">
        <f t="shared" si="386"/>
        <v>.....</v>
      </c>
      <c r="F955" s="50" t="str">
        <f t="shared" si="387"/>
        <v>......</v>
      </c>
      <c r="G955" s="50" t="str">
        <f t="shared" si="388"/>
        <v>...</v>
      </c>
      <c r="H955" s="40">
        <f>IF(E955=".....", 0, _xlfn.IFNA(VLOOKUP($E955, Parameter2!$A$2:$C$5000, 3, FALSE), 0))</f>
        <v>0</v>
      </c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18" t="str">
        <f>IF(C955=".....","",_xlfn.IFNA(VLOOKUP($C955, Parameter!$A$4:$B$5000, 2, FALSE), "Kode belanja salah :("))</f>
        <v/>
      </c>
      <c r="X955" s="35"/>
      <c r="Y955" s="121"/>
      <c r="Z955" s="17"/>
      <c r="AA955" s="20"/>
      <c r="AB955" s="41" t="str">
        <f>IF($C955=".....","",VLOOKUP($C955, Parameter!$A$4:$L$5000, 6, FALSE))</f>
        <v/>
      </c>
      <c r="AC955" s="41" t="str">
        <f>IF($C955=".....","",VLOOKUP($C955, Parameter!$A$4:$L$5000, 7, FALSE))</f>
        <v/>
      </c>
      <c r="AD955" s="41" t="str">
        <f>IF($C955=".....","",VLOOKUP($C955, Parameter!$A$4:$L$5000, 8, FALSE))</f>
        <v/>
      </c>
      <c r="AE955" s="41" t="str">
        <f>IF($C955=".....","",VLOOKUP($C955, Parameter!$A$4:$L$5000, 9, FALSE))</f>
        <v/>
      </c>
      <c r="AF955" s="41" t="str">
        <f>IF($C955=".....","",VLOOKUP($C955, Parameter!$A$4:$L$5000, 10, FALSE))</f>
        <v/>
      </c>
      <c r="AG955" s="41" t="str">
        <f>IF($C955=".....","",VLOOKUP($C955, Parameter!$A$4:$L$5000, 11, FALSE))</f>
        <v/>
      </c>
      <c r="AH955" s="41" t="str">
        <f>IF($C955="..0.0.0.000","",_xlfn.IFNA(VLOOKUP($C955, Parameter!$A$4:$L$5000, 12, FALSE), ""))</f>
        <v/>
      </c>
      <c r="AI955" s="39"/>
      <c r="AJ955" s="39"/>
      <c r="AK955" s="39"/>
      <c r="AL955" s="39"/>
      <c r="AM955" s="39"/>
      <c r="AN955" s="39"/>
      <c r="AO955" s="39"/>
      <c r="AP955" s="41" t="str">
        <f>IF(F955="......", "", _xlfn.IFNA(VLOOKUP(F955, Parameter2!$D$2:$E$15000, 2, FALSE), "Kode aset salah :("))</f>
        <v/>
      </c>
      <c r="AQ955" s="39"/>
      <c r="AR955" s="51"/>
      <c r="AS955" s="52"/>
      <c r="AT955" s="53">
        <f t="shared" si="389"/>
        <v>0</v>
      </c>
      <c r="AU955" s="39" t="str">
        <f t="shared" si="390"/>
        <v/>
      </c>
      <c r="AV955" s="39" t="str">
        <f t="shared" si="391"/>
        <v/>
      </c>
      <c r="AW955" s="39" t="str">
        <f t="shared" si="392"/>
        <v/>
      </c>
      <c r="AX955" s="39" t="str">
        <f t="shared" si="393"/>
        <v/>
      </c>
      <c r="AY955" s="41" t="str">
        <f>IF(G955="...", "", VLOOKUP(G955, UPB!$A$3:$B$5000, 2, FALSE))</f>
        <v/>
      </c>
      <c r="AZ955" s="84"/>
      <c r="BA955" s="76"/>
      <c r="BB955" s="65"/>
      <c r="BC955" s="65"/>
      <c r="BD955" s="54"/>
      <c r="BE955" s="65"/>
      <c r="BF955" s="65"/>
      <c r="BG955" s="65"/>
      <c r="BH955" s="65"/>
      <c r="BI955" s="65"/>
      <c r="BJ955" s="65"/>
      <c r="BK955" s="65"/>
      <c r="BL955" s="65"/>
      <c r="BM955" s="65"/>
      <c r="BN955" s="70"/>
      <c r="BO955" s="65"/>
      <c r="BP955" s="65"/>
      <c r="BQ955" s="65"/>
      <c r="BR955" s="65"/>
      <c r="BS955" s="65"/>
      <c r="BT955" s="65"/>
      <c r="BU955" s="55" t="str">
        <f>IF(AND($D955 &lt;&gt; "", $D955 &lt;&gt; $E955, $F955 &lt;&gt; "x.x.x.x.x.x.x"), VLOOKUP($E955, Parameter!$E$3:$N$5000, 9, FALSE), "")</f>
        <v/>
      </c>
      <c r="BV955" s="55" t="str">
        <f>IF(AND($D955 &lt;&gt; "", $D955 &lt;&gt; $E955, $F955 &lt;&gt; "x.x.x.x.x.x.x"), VLOOKUP($E955, Parameter!$E$3:$N$5000, 10, FALSE), "")</f>
        <v/>
      </c>
      <c r="BW955" s="55" t="str">
        <f>IF(AND($D955 &lt;&gt; "", $D955 &lt;&gt; $E955, $F955 &lt;&gt; "x.x.x.x.x.x.x"), VLOOKUP($C955, Parameter!$A$4:$L$5000, 3, FALSE), "")</f>
        <v/>
      </c>
      <c r="BX955" s="55" t="str">
        <f>IF(AND($D955 &lt;&gt; "", $D955 &lt;&gt; $E955, $F955 &lt;&gt; "x.x.x.x.x.x.x"), VLOOKUP($C955, Parameter!$A$4:$L$5000, 4, FALSE), "")</f>
        <v/>
      </c>
      <c r="BY955" s="56">
        <f t="shared" si="394"/>
        <v>0</v>
      </c>
      <c r="BZ955" s="55" t="str">
        <f t="shared" si="395"/>
        <v>Intra</v>
      </c>
      <c r="CA955" s="55" t="str">
        <f>IF($BZ955="Ekstra", Parameter3!$B$2, "")</f>
        <v/>
      </c>
      <c r="CB955" s="55" t="str">
        <f>IF($BZ955="Ekstra", Parameter3!$C$2, "")</f>
        <v/>
      </c>
      <c r="CC955" s="55" t="str">
        <f>IF($BZ955="Ekstra", VLOOKUP($E955, Parameter!$E$3:$N$5000, 9, FALSE), "")</f>
        <v/>
      </c>
      <c r="CD955" s="55" t="str">
        <f>IF($BZ955="Ekstra", VLOOKUP($E955, Parameter!$E$3:$N$5000, 10, FALSE), "")</f>
        <v/>
      </c>
      <c r="CE955" s="56">
        <f t="shared" si="396"/>
        <v>0</v>
      </c>
      <c r="CF955" s="55" t="str">
        <f t="shared" si="408"/>
        <v/>
      </c>
      <c r="CG955" s="55" t="str">
        <f t="shared" si="408"/>
        <v/>
      </c>
      <c r="CH955" s="55" t="str">
        <f t="shared" si="397"/>
        <v/>
      </c>
      <c r="CI955" s="55" t="str">
        <f>IF($F955="x.x.x.x.x.x.x", VLOOKUP($C955, Parameter!$A$4:$L$5000, 4, FALSE), "")</f>
        <v/>
      </c>
      <c r="CJ955" s="56">
        <f t="shared" si="398"/>
        <v>0</v>
      </c>
      <c r="CM955" s="4" t="str">
        <f t="shared" si="399"/>
        <v>...-...-.....</v>
      </c>
      <c r="CN955" s="57">
        <f t="shared" si="400"/>
        <v>0</v>
      </c>
      <c r="CO955" s="58">
        <f t="shared" si="401"/>
        <v>0</v>
      </c>
      <c r="CP955" s="4" t="str">
        <f t="shared" si="402"/>
        <v/>
      </c>
      <c r="CQ955" s="4" t="b">
        <f t="shared" si="403"/>
        <v>0</v>
      </c>
      <c r="CR955" s="4" t="str">
        <f t="shared" si="404"/>
        <v/>
      </c>
      <c r="CS955" s="4" t="str">
        <f t="shared" si="405"/>
        <v/>
      </c>
      <c r="CT955" s="91" t="b">
        <f t="shared" si="382"/>
        <v>0</v>
      </c>
    </row>
    <row r="956" spans="1:98" s="4" customFormat="1" x14ac:dyDescent="0.25">
      <c r="A956" s="50" t="str">
        <f t="shared" si="383"/>
        <v>...</v>
      </c>
      <c r="B956" s="50" t="str">
        <f t="shared" si="384"/>
        <v>...</v>
      </c>
      <c r="C956" s="50" t="str">
        <f t="shared" si="385"/>
        <v>.....</v>
      </c>
      <c r="D956" s="50" t="str">
        <f>IF($C956=".....","",_xlfn.IFNA(VLOOKUP($C956, Parameter!$A$4:$L$5000, 3, FALSE), ""))</f>
        <v/>
      </c>
      <c r="E956" s="50" t="str">
        <f t="shared" si="386"/>
        <v>.....</v>
      </c>
      <c r="F956" s="50" t="str">
        <f t="shared" si="387"/>
        <v>......</v>
      </c>
      <c r="G956" s="50" t="str">
        <f t="shared" si="388"/>
        <v>...</v>
      </c>
      <c r="H956" s="40">
        <f>IF(E956=".....", 0, _xlfn.IFNA(VLOOKUP($E956, Parameter2!$A$2:$C$5000, 3, FALSE), 0))</f>
        <v>0</v>
      </c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18" t="str">
        <f>IF(C956=".....","",_xlfn.IFNA(VLOOKUP($C956, Parameter!$A$4:$B$5000, 2, FALSE), "Kode belanja salah :("))</f>
        <v/>
      </c>
      <c r="X956" s="35"/>
      <c r="Y956" s="121"/>
      <c r="Z956" s="17"/>
      <c r="AA956" s="20"/>
      <c r="AB956" s="41" t="str">
        <f>IF($C956=".....","",VLOOKUP($C956, Parameter!$A$4:$L$5000, 6, FALSE))</f>
        <v/>
      </c>
      <c r="AC956" s="41" t="str">
        <f>IF($C956=".....","",VLOOKUP($C956, Parameter!$A$4:$L$5000, 7, FALSE))</f>
        <v/>
      </c>
      <c r="AD956" s="41" t="str">
        <f>IF($C956=".....","",VLOOKUP($C956, Parameter!$A$4:$L$5000, 8, FALSE))</f>
        <v/>
      </c>
      <c r="AE956" s="41" t="str">
        <f>IF($C956=".....","",VLOOKUP($C956, Parameter!$A$4:$L$5000, 9, FALSE))</f>
        <v/>
      </c>
      <c r="AF956" s="41" t="str">
        <f>IF($C956=".....","",VLOOKUP($C956, Parameter!$A$4:$L$5000, 10, FALSE))</f>
        <v/>
      </c>
      <c r="AG956" s="41" t="str">
        <f>IF($C956=".....","",VLOOKUP($C956, Parameter!$A$4:$L$5000, 11, FALSE))</f>
        <v/>
      </c>
      <c r="AH956" s="41" t="str">
        <f>IF($C956="..0.0.0.000","",_xlfn.IFNA(VLOOKUP($C956, Parameter!$A$4:$L$5000, 12, FALSE), ""))</f>
        <v/>
      </c>
      <c r="AI956" s="39"/>
      <c r="AJ956" s="39"/>
      <c r="AK956" s="39"/>
      <c r="AL956" s="39"/>
      <c r="AM956" s="39"/>
      <c r="AN956" s="39"/>
      <c r="AO956" s="39"/>
      <c r="AP956" s="41" t="str">
        <f>IF(F956="......", "", _xlfn.IFNA(VLOOKUP(F956, Parameter2!$D$2:$E$15000, 2, FALSE), "Kode aset salah :("))</f>
        <v/>
      </c>
      <c r="AQ956" s="39"/>
      <c r="AR956" s="51"/>
      <c r="AS956" s="52"/>
      <c r="AT956" s="53">
        <f t="shared" si="389"/>
        <v>0</v>
      </c>
      <c r="AU956" s="39" t="str">
        <f t="shared" si="390"/>
        <v/>
      </c>
      <c r="AV956" s="39" t="str">
        <f t="shared" si="391"/>
        <v/>
      </c>
      <c r="AW956" s="39" t="str">
        <f t="shared" si="392"/>
        <v/>
      </c>
      <c r="AX956" s="39" t="str">
        <f t="shared" si="393"/>
        <v/>
      </c>
      <c r="AY956" s="41" t="str">
        <f>IF(G956="...", "", VLOOKUP(G956, UPB!$A$3:$B$5000, 2, FALSE))</f>
        <v/>
      </c>
      <c r="AZ956" s="84"/>
      <c r="BA956" s="76"/>
      <c r="BB956" s="65"/>
      <c r="BC956" s="65"/>
      <c r="BD956" s="54"/>
      <c r="BE956" s="65"/>
      <c r="BF956" s="65"/>
      <c r="BG956" s="65"/>
      <c r="BH956" s="65"/>
      <c r="BI956" s="65"/>
      <c r="BJ956" s="65"/>
      <c r="BK956" s="65"/>
      <c r="BL956" s="65"/>
      <c r="BM956" s="65"/>
      <c r="BN956" s="70"/>
      <c r="BO956" s="65"/>
      <c r="BP956" s="65"/>
      <c r="BQ956" s="65"/>
      <c r="BR956" s="65"/>
      <c r="BS956" s="65"/>
      <c r="BT956" s="65"/>
      <c r="BU956" s="55" t="str">
        <f>IF(AND($D956 &lt;&gt; "", $D956 &lt;&gt; $E956, $F956 &lt;&gt; "x.x.x.x.x.x.x"), VLOOKUP($E956, Parameter!$E$3:$N$5000, 9, FALSE), "")</f>
        <v/>
      </c>
      <c r="BV956" s="55" t="str">
        <f>IF(AND($D956 &lt;&gt; "", $D956 &lt;&gt; $E956, $F956 &lt;&gt; "x.x.x.x.x.x.x"), VLOOKUP($E956, Parameter!$E$3:$N$5000, 10, FALSE), "")</f>
        <v/>
      </c>
      <c r="BW956" s="55" t="str">
        <f>IF(AND($D956 &lt;&gt; "", $D956 &lt;&gt; $E956, $F956 &lt;&gt; "x.x.x.x.x.x.x"), VLOOKUP($C956, Parameter!$A$4:$L$5000, 3, FALSE), "")</f>
        <v/>
      </c>
      <c r="BX956" s="55" t="str">
        <f>IF(AND($D956 &lt;&gt; "", $D956 &lt;&gt; $E956, $F956 &lt;&gt; "x.x.x.x.x.x.x"), VLOOKUP($C956, Parameter!$A$4:$L$5000, 4, FALSE), "")</f>
        <v/>
      </c>
      <c r="BY956" s="56">
        <f t="shared" si="394"/>
        <v>0</v>
      </c>
      <c r="BZ956" s="55" t="str">
        <f t="shared" si="395"/>
        <v>Intra</v>
      </c>
      <c r="CA956" s="55" t="str">
        <f>IF($BZ956="Ekstra", Parameter3!$B$2, "")</f>
        <v/>
      </c>
      <c r="CB956" s="55" t="str">
        <f>IF($BZ956="Ekstra", Parameter3!$C$2, "")</f>
        <v/>
      </c>
      <c r="CC956" s="55" t="str">
        <f>IF($BZ956="Ekstra", VLOOKUP($E956, Parameter!$E$3:$N$5000, 9, FALSE), "")</f>
        <v/>
      </c>
      <c r="CD956" s="55" t="str">
        <f>IF($BZ956="Ekstra", VLOOKUP($E956, Parameter!$E$3:$N$5000, 10, FALSE), "")</f>
        <v/>
      </c>
      <c r="CE956" s="56">
        <f t="shared" si="396"/>
        <v>0</v>
      </c>
      <c r="CF956" s="55" t="str">
        <f t="shared" si="408"/>
        <v/>
      </c>
      <c r="CG956" s="55" t="str">
        <f t="shared" si="408"/>
        <v/>
      </c>
      <c r="CH956" s="55" t="str">
        <f t="shared" si="397"/>
        <v/>
      </c>
      <c r="CI956" s="55" t="str">
        <f>IF($F956="x.x.x.x.x.x.x", VLOOKUP($C956, Parameter!$A$4:$L$5000, 4, FALSE), "")</f>
        <v/>
      </c>
      <c r="CJ956" s="56">
        <f t="shared" si="398"/>
        <v>0</v>
      </c>
      <c r="CM956" s="4" t="str">
        <f t="shared" si="399"/>
        <v>...-...-.....</v>
      </c>
      <c r="CN956" s="57">
        <f t="shared" si="400"/>
        <v>0</v>
      </c>
      <c r="CO956" s="58">
        <f t="shared" si="401"/>
        <v>0</v>
      </c>
      <c r="CP956" s="4" t="str">
        <f t="shared" si="402"/>
        <v/>
      </c>
      <c r="CQ956" s="4" t="b">
        <f t="shared" si="403"/>
        <v>0</v>
      </c>
      <c r="CR956" s="4" t="str">
        <f t="shared" si="404"/>
        <v/>
      </c>
      <c r="CS956" s="4" t="str">
        <f t="shared" si="405"/>
        <v/>
      </c>
      <c r="CT956" s="91" t="b">
        <f t="shared" si="382"/>
        <v>0</v>
      </c>
    </row>
    <row r="957" spans="1:98" s="4" customFormat="1" x14ac:dyDescent="0.25">
      <c r="A957" s="50" t="str">
        <f t="shared" si="383"/>
        <v>...</v>
      </c>
      <c r="B957" s="50" t="str">
        <f t="shared" si="384"/>
        <v>...</v>
      </c>
      <c r="C957" s="50" t="str">
        <f t="shared" si="385"/>
        <v>.....</v>
      </c>
      <c r="D957" s="50" t="str">
        <f>IF($C957=".....","",_xlfn.IFNA(VLOOKUP($C957, Parameter!$A$4:$L$5000, 3, FALSE), ""))</f>
        <v/>
      </c>
      <c r="E957" s="50" t="str">
        <f t="shared" si="386"/>
        <v>.....</v>
      </c>
      <c r="F957" s="50" t="str">
        <f t="shared" si="387"/>
        <v>......</v>
      </c>
      <c r="G957" s="50" t="str">
        <f t="shared" si="388"/>
        <v>...</v>
      </c>
      <c r="H957" s="40">
        <f>IF(E957=".....", 0, _xlfn.IFNA(VLOOKUP($E957, Parameter2!$A$2:$C$5000, 3, FALSE), 0))</f>
        <v>0</v>
      </c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18" t="str">
        <f>IF(C957=".....","",_xlfn.IFNA(VLOOKUP($C957, Parameter!$A$4:$B$5000, 2, FALSE), "Kode belanja salah :("))</f>
        <v/>
      </c>
      <c r="X957" s="35"/>
      <c r="Y957" s="121"/>
      <c r="Z957" s="17"/>
      <c r="AA957" s="20"/>
      <c r="AB957" s="41" t="str">
        <f>IF($C957=".....","",VLOOKUP($C957, Parameter!$A$4:$L$5000, 6, FALSE))</f>
        <v/>
      </c>
      <c r="AC957" s="41" t="str">
        <f>IF($C957=".....","",VLOOKUP($C957, Parameter!$A$4:$L$5000, 7, FALSE))</f>
        <v/>
      </c>
      <c r="AD957" s="41" t="str">
        <f>IF($C957=".....","",VLOOKUP($C957, Parameter!$A$4:$L$5000, 8, FALSE))</f>
        <v/>
      </c>
      <c r="AE957" s="41" t="str">
        <f>IF($C957=".....","",VLOOKUP($C957, Parameter!$A$4:$L$5000, 9, FALSE))</f>
        <v/>
      </c>
      <c r="AF957" s="41" t="str">
        <f>IF($C957=".....","",VLOOKUP($C957, Parameter!$A$4:$L$5000, 10, FALSE))</f>
        <v/>
      </c>
      <c r="AG957" s="41" t="str">
        <f>IF($C957=".....","",VLOOKUP($C957, Parameter!$A$4:$L$5000, 11, FALSE))</f>
        <v/>
      </c>
      <c r="AH957" s="41" t="str">
        <f>IF($C957="..0.0.0.000","",_xlfn.IFNA(VLOOKUP($C957, Parameter!$A$4:$L$5000, 12, FALSE), ""))</f>
        <v/>
      </c>
      <c r="AI957" s="39"/>
      <c r="AJ957" s="39"/>
      <c r="AK957" s="39"/>
      <c r="AL957" s="39"/>
      <c r="AM957" s="39"/>
      <c r="AN957" s="39"/>
      <c r="AO957" s="39"/>
      <c r="AP957" s="41" t="str">
        <f>IF(F957="......", "", _xlfn.IFNA(VLOOKUP(F957, Parameter2!$D$2:$E$15000, 2, FALSE), "Kode aset salah :("))</f>
        <v/>
      </c>
      <c r="AQ957" s="39"/>
      <c r="AR957" s="51"/>
      <c r="AS957" s="52"/>
      <c r="AT957" s="53">
        <f t="shared" si="389"/>
        <v>0</v>
      </c>
      <c r="AU957" s="39" t="str">
        <f t="shared" si="390"/>
        <v/>
      </c>
      <c r="AV957" s="39" t="str">
        <f t="shared" si="391"/>
        <v/>
      </c>
      <c r="AW957" s="39" t="str">
        <f t="shared" si="392"/>
        <v/>
      </c>
      <c r="AX957" s="39" t="str">
        <f t="shared" si="393"/>
        <v/>
      </c>
      <c r="AY957" s="41" t="str">
        <f>IF(G957="...", "", VLOOKUP(G957, UPB!$A$3:$B$5000, 2, FALSE))</f>
        <v/>
      </c>
      <c r="AZ957" s="84"/>
      <c r="BA957" s="76"/>
      <c r="BB957" s="65"/>
      <c r="BC957" s="65"/>
      <c r="BD957" s="54"/>
      <c r="BE957" s="65"/>
      <c r="BF957" s="65"/>
      <c r="BG957" s="65"/>
      <c r="BH957" s="65"/>
      <c r="BI957" s="65"/>
      <c r="BJ957" s="65"/>
      <c r="BK957" s="65"/>
      <c r="BL957" s="65"/>
      <c r="BM957" s="65"/>
      <c r="BN957" s="70"/>
      <c r="BO957" s="65"/>
      <c r="BP957" s="65"/>
      <c r="BQ957" s="65"/>
      <c r="BR957" s="65"/>
      <c r="BS957" s="65"/>
      <c r="BT957" s="65"/>
      <c r="BU957" s="55" t="str">
        <f>IF(AND($D957 &lt;&gt; "", $D957 &lt;&gt; $E957, $F957 &lt;&gt; "x.x.x.x.x.x.x"), VLOOKUP($E957, Parameter!$E$3:$N$5000, 9, FALSE), "")</f>
        <v/>
      </c>
      <c r="BV957" s="55" t="str">
        <f>IF(AND($D957 &lt;&gt; "", $D957 &lt;&gt; $E957, $F957 &lt;&gt; "x.x.x.x.x.x.x"), VLOOKUP($E957, Parameter!$E$3:$N$5000, 10, FALSE), "")</f>
        <v/>
      </c>
      <c r="BW957" s="55" t="str">
        <f>IF(AND($D957 &lt;&gt; "", $D957 &lt;&gt; $E957, $F957 &lt;&gt; "x.x.x.x.x.x.x"), VLOOKUP($C957, Parameter!$A$4:$L$5000, 3, FALSE), "")</f>
        <v/>
      </c>
      <c r="BX957" s="55" t="str">
        <f>IF(AND($D957 &lt;&gt; "", $D957 &lt;&gt; $E957, $F957 &lt;&gt; "x.x.x.x.x.x.x"), VLOOKUP($C957, Parameter!$A$4:$L$5000, 4, FALSE), "")</f>
        <v/>
      </c>
      <c r="BY957" s="56">
        <f t="shared" si="394"/>
        <v>0</v>
      </c>
      <c r="BZ957" s="55" t="str">
        <f t="shared" si="395"/>
        <v>Intra</v>
      </c>
      <c r="CA957" s="55" t="str">
        <f>IF($BZ957="Ekstra", Parameter3!$B$2, "")</f>
        <v/>
      </c>
      <c r="CB957" s="55" t="str">
        <f>IF($BZ957="Ekstra", Parameter3!$C$2, "")</f>
        <v/>
      </c>
      <c r="CC957" s="55" t="str">
        <f>IF($BZ957="Ekstra", VLOOKUP($E957, Parameter!$E$3:$N$5000, 9, FALSE), "")</f>
        <v/>
      </c>
      <c r="CD957" s="55" t="str">
        <f>IF($BZ957="Ekstra", VLOOKUP($E957, Parameter!$E$3:$N$5000, 10, FALSE), "")</f>
        <v/>
      </c>
      <c r="CE957" s="56">
        <f t="shared" si="396"/>
        <v>0</v>
      </c>
      <c r="CF957" s="55" t="str">
        <f t="shared" si="408"/>
        <v/>
      </c>
      <c r="CG957" s="55" t="str">
        <f t="shared" si="408"/>
        <v/>
      </c>
      <c r="CH957" s="55" t="str">
        <f t="shared" si="397"/>
        <v/>
      </c>
      <c r="CI957" s="55" t="str">
        <f>IF($F957="x.x.x.x.x.x.x", VLOOKUP($C957, Parameter!$A$4:$L$5000, 4, FALSE), "")</f>
        <v/>
      </c>
      <c r="CJ957" s="56">
        <f t="shared" si="398"/>
        <v>0</v>
      </c>
      <c r="CM957" s="4" t="str">
        <f t="shared" si="399"/>
        <v>...-...-.....</v>
      </c>
      <c r="CN957" s="57">
        <f t="shared" si="400"/>
        <v>0</v>
      </c>
      <c r="CO957" s="58">
        <f t="shared" si="401"/>
        <v>0</v>
      </c>
      <c r="CP957" s="4" t="str">
        <f t="shared" si="402"/>
        <v/>
      </c>
      <c r="CQ957" s="4" t="b">
        <f t="shared" si="403"/>
        <v>0</v>
      </c>
      <c r="CR957" s="4" t="str">
        <f t="shared" si="404"/>
        <v/>
      </c>
      <c r="CS957" s="4" t="str">
        <f t="shared" si="405"/>
        <v/>
      </c>
      <c r="CT957" s="91" t="b">
        <f t="shared" si="382"/>
        <v>0</v>
      </c>
    </row>
    <row r="958" spans="1:98" s="4" customFormat="1" x14ac:dyDescent="0.25">
      <c r="A958" s="50" t="str">
        <f t="shared" si="383"/>
        <v>...</v>
      </c>
      <c r="B958" s="50" t="str">
        <f t="shared" si="384"/>
        <v>...</v>
      </c>
      <c r="C958" s="50" t="str">
        <f t="shared" si="385"/>
        <v>.....</v>
      </c>
      <c r="D958" s="50" t="str">
        <f>IF($C958=".....","",_xlfn.IFNA(VLOOKUP($C958, Parameter!$A$4:$L$5000, 3, FALSE), ""))</f>
        <v/>
      </c>
      <c r="E958" s="50" t="str">
        <f t="shared" si="386"/>
        <v>.....</v>
      </c>
      <c r="F958" s="50" t="str">
        <f t="shared" si="387"/>
        <v>......</v>
      </c>
      <c r="G958" s="50" t="str">
        <f t="shared" si="388"/>
        <v>...</v>
      </c>
      <c r="H958" s="40">
        <f>IF(E958=".....", 0, _xlfn.IFNA(VLOOKUP($E958, Parameter2!$A$2:$C$5000, 3, FALSE), 0))</f>
        <v>0</v>
      </c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18" t="str">
        <f>IF(C958=".....","",_xlfn.IFNA(VLOOKUP($C958, Parameter!$A$4:$B$5000, 2, FALSE), "Kode belanja salah :("))</f>
        <v/>
      </c>
      <c r="X958" s="35"/>
      <c r="Y958" s="121"/>
      <c r="Z958" s="17"/>
      <c r="AA958" s="20"/>
      <c r="AB958" s="41" t="str">
        <f>IF($C958=".....","",VLOOKUP($C958, Parameter!$A$4:$L$5000, 6, FALSE))</f>
        <v/>
      </c>
      <c r="AC958" s="41" t="str">
        <f>IF($C958=".....","",VLOOKUP($C958, Parameter!$A$4:$L$5000, 7, FALSE))</f>
        <v/>
      </c>
      <c r="AD958" s="41" t="str">
        <f>IF($C958=".....","",VLOOKUP($C958, Parameter!$A$4:$L$5000, 8, FALSE))</f>
        <v/>
      </c>
      <c r="AE958" s="41" t="str">
        <f>IF($C958=".....","",VLOOKUP($C958, Parameter!$A$4:$L$5000, 9, FALSE))</f>
        <v/>
      </c>
      <c r="AF958" s="41" t="str">
        <f>IF($C958=".....","",VLOOKUP($C958, Parameter!$A$4:$L$5000, 10, FALSE))</f>
        <v/>
      </c>
      <c r="AG958" s="41" t="str">
        <f>IF($C958=".....","",VLOOKUP($C958, Parameter!$A$4:$L$5000, 11, FALSE))</f>
        <v/>
      </c>
      <c r="AH958" s="41" t="str">
        <f>IF($C958="..0.0.0.000","",_xlfn.IFNA(VLOOKUP($C958, Parameter!$A$4:$L$5000, 12, FALSE), ""))</f>
        <v/>
      </c>
      <c r="AI958" s="39"/>
      <c r="AJ958" s="39"/>
      <c r="AK958" s="39"/>
      <c r="AL958" s="39"/>
      <c r="AM958" s="39"/>
      <c r="AN958" s="39"/>
      <c r="AO958" s="39"/>
      <c r="AP958" s="41" t="str">
        <f>IF(F958="......", "", _xlfn.IFNA(VLOOKUP(F958, Parameter2!$D$2:$E$15000, 2, FALSE), "Kode aset salah :("))</f>
        <v/>
      </c>
      <c r="AQ958" s="39"/>
      <c r="AR958" s="51"/>
      <c r="AS958" s="52"/>
      <c r="AT958" s="53">
        <f t="shared" si="389"/>
        <v>0</v>
      </c>
      <c r="AU958" s="39" t="str">
        <f t="shared" si="390"/>
        <v/>
      </c>
      <c r="AV958" s="39" t="str">
        <f t="shared" si="391"/>
        <v/>
      </c>
      <c r="AW958" s="39" t="str">
        <f t="shared" si="392"/>
        <v/>
      </c>
      <c r="AX958" s="39" t="str">
        <f t="shared" si="393"/>
        <v/>
      </c>
      <c r="AY958" s="41" t="str">
        <f>IF(G958="...", "", VLOOKUP(G958, UPB!$A$3:$B$5000, 2, FALSE))</f>
        <v/>
      </c>
      <c r="AZ958" s="84"/>
      <c r="BA958" s="76"/>
      <c r="BB958" s="65"/>
      <c r="BC958" s="65"/>
      <c r="BD958" s="54"/>
      <c r="BE958" s="65"/>
      <c r="BF958" s="65"/>
      <c r="BG958" s="65"/>
      <c r="BH958" s="65"/>
      <c r="BI958" s="65"/>
      <c r="BJ958" s="65"/>
      <c r="BK958" s="65"/>
      <c r="BL958" s="65"/>
      <c r="BM958" s="65"/>
      <c r="BN958" s="70"/>
      <c r="BO958" s="65"/>
      <c r="BP958" s="65"/>
      <c r="BQ958" s="65"/>
      <c r="BR958" s="65"/>
      <c r="BS958" s="65"/>
      <c r="BT958" s="65"/>
      <c r="BU958" s="55" t="str">
        <f>IF(AND($D958 &lt;&gt; "", $D958 &lt;&gt; $E958, $F958 &lt;&gt; "x.x.x.x.x.x.x"), VLOOKUP($E958, Parameter!$E$3:$N$5000, 9, FALSE), "")</f>
        <v/>
      </c>
      <c r="BV958" s="55" t="str">
        <f>IF(AND($D958 &lt;&gt; "", $D958 &lt;&gt; $E958, $F958 &lt;&gt; "x.x.x.x.x.x.x"), VLOOKUP($E958, Parameter!$E$3:$N$5000, 10, FALSE), "")</f>
        <v/>
      </c>
      <c r="BW958" s="55" t="str">
        <f>IF(AND($D958 &lt;&gt; "", $D958 &lt;&gt; $E958, $F958 &lt;&gt; "x.x.x.x.x.x.x"), VLOOKUP($C958, Parameter!$A$4:$L$5000, 3, FALSE), "")</f>
        <v/>
      </c>
      <c r="BX958" s="55" t="str">
        <f>IF(AND($D958 &lt;&gt; "", $D958 &lt;&gt; $E958, $F958 &lt;&gt; "x.x.x.x.x.x.x"), VLOOKUP($C958, Parameter!$A$4:$L$5000, 4, FALSE), "")</f>
        <v/>
      </c>
      <c r="BY958" s="56">
        <f t="shared" si="394"/>
        <v>0</v>
      </c>
      <c r="BZ958" s="55" t="str">
        <f t="shared" si="395"/>
        <v>Intra</v>
      </c>
      <c r="CA958" s="55" t="str">
        <f>IF($BZ958="Ekstra", Parameter3!$B$2, "")</f>
        <v/>
      </c>
      <c r="CB958" s="55" t="str">
        <f>IF($BZ958="Ekstra", Parameter3!$C$2, "")</f>
        <v/>
      </c>
      <c r="CC958" s="55" t="str">
        <f>IF($BZ958="Ekstra", VLOOKUP($E958, Parameter!$E$3:$N$5000, 9, FALSE), "")</f>
        <v/>
      </c>
      <c r="CD958" s="55" t="str">
        <f>IF($BZ958="Ekstra", VLOOKUP($E958, Parameter!$E$3:$N$5000, 10, FALSE), "")</f>
        <v/>
      </c>
      <c r="CE958" s="56">
        <f t="shared" si="396"/>
        <v>0</v>
      </c>
      <c r="CF958" s="55" t="str">
        <f t="shared" si="408"/>
        <v/>
      </c>
      <c r="CG958" s="55" t="str">
        <f t="shared" si="408"/>
        <v/>
      </c>
      <c r="CH958" s="55" t="str">
        <f t="shared" si="397"/>
        <v/>
      </c>
      <c r="CI958" s="55" t="str">
        <f>IF($F958="x.x.x.x.x.x.x", VLOOKUP($C958, Parameter!$A$4:$L$5000, 4, FALSE), "")</f>
        <v/>
      </c>
      <c r="CJ958" s="56">
        <f t="shared" si="398"/>
        <v>0</v>
      </c>
      <c r="CM958" s="4" t="str">
        <f t="shared" si="399"/>
        <v>...-...-.....</v>
      </c>
      <c r="CN958" s="57">
        <f t="shared" si="400"/>
        <v>0</v>
      </c>
      <c r="CO958" s="58">
        <f t="shared" si="401"/>
        <v>0</v>
      </c>
      <c r="CP958" s="4" t="str">
        <f t="shared" si="402"/>
        <v/>
      </c>
      <c r="CQ958" s="4" t="b">
        <f t="shared" si="403"/>
        <v>0</v>
      </c>
      <c r="CR958" s="4" t="str">
        <f t="shared" si="404"/>
        <v/>
      </c>
      <c r="CS958" s="4" t="str">
        <f t="shared" si="405"/>
        <v/>
      </c>
      <c r="CT958" s="91" t="b">
        <f t="shared" si="382"/>
        <v>0</v>
      </c>
    </row>
    <row r="959" spans="1:98" s="4" customFormat="1" x14ac:dyDescent="0.25">
      <c r="A959" s="50" t="str">
        <f t="shared" si="383"/>
        <v>...</v>
      </c>
      <c r="B959" s="50" t="str">
        <f t="shared" si="384"/>
        <v>...</v>
      </c>
      <c r="C959" s="50" t="str">
        <f t="shared" si="385"/>
        <v>.....</v>
      </c>
      <c r="D959" s="50" t="str">
        <f>IF($C959=".....","",_xlfn.IFNA(VLOOKUP($C959, Parameter!$A$4:$L$5000, 3, FALSE), ""))</f>
        <v/>
      </c>
      <c r="E959" s="50" t="str">
        <f t="shared" si="386"/>
        <v>.....</v>
      </c>
      <c r="F959" s="50" t="str">
        <f t="shared" si="387"/>
        <v>......</v>
      </c>
      <c r="G959" s="50" t="str">
        <f t="shared" si="388"/>
        <v>...</v>
      </c>
      <c r="H959" s="40">
        <f>IF(E959=".....", 0, _xlfn.IFNA(VLOOKUP($E959, Parameter2!$A$2:$C$5000, 3, FALSE), 0))</f>
        <v>0</v>
      </c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18" t="str">
        <f>IF(C959=".....","",_xlfn.IFNA(VLOOKUP($C959, Parameter!$A$4:$B$5000, 2, FALSE), "Kode belanja salah :("))</f>
        <v/>
      </c>
      <c r="X959" s="35"/>
      <c r="Y959" s="121"/>
      <c r="Z959" s="17"/>
      <c r="AA959" s="20"/>
      <c r="AB959" s="41" t="str">
        <f>IF($C959=".....","",VLOOKUP($C959, Parameter!$A$4:$L$5000, 6, FALSE))</f>
        <v/>
      </c>
      <c r="AC959" s="41" t="str">
        <f>IF($C959=".....","",VLOOKUP($C959, Parameter!$A$4:$L$5000, 7, FALSE))</f>
        <v/>
      </c>
      <c r="AD959" s="41" t="str">
        <f>IF($C959=".....","",VLOOKUP($C959, Parameter!$A$4:$L$5000, 8, FALSE))</f>
        <v/>
      </c>
      <c r="AE959" s="41" t="str">
        <f>IF($C959=".....","",VLOOKUP($C959, Parameter!$A$4:$L$5000, 9, FALSE))</f>
        <v/>
      </c>
      <c r="AF959" s="41" t="str">
        <f>IF($C959=".....","",VLOOKUP($C959, Parameter!$A$4:$L$5000, 10, FALSE))</f>
        <v/>
      </c>
      <c r="AG959" s="41" t="str">
        <f>IF($C959=".....","",VLOOKUP($C959, Parameter!$A$4:$L$5000, 11, FALSE))</f>
        <v/>
      </c>
      <c r="AH959" s="41" t="str">
        <f>IF($C959="..0.0.0.000","",_xlfn.IFNA(VLOOKUP($C959, Parameter!$A$4:$L$5000, 12, FALSE), ""))</f>
        <v/>
      </c>
      <c r="AI959" s="39"/>
      <c r="AJ959" s="39"/>
      <c r="AK959" s="39"/>
      <c r="AL959" s="39"/>
      <c r="AM959" s="39"/>
      <c r="AN959" s="39"/>
      <c r="AO959" s="39"/>
      <c r="AP959" s="41" t="str">
        <f>IF(F959="......", "", _xlfn.IFNA(VLOOKUP(F959, Parameter2!$D$2:$E$15000, 2, FALSE), "Kode aset salah :("))</f>
        <v/>
      </c>
      <c r="AQ959" s="39"/>
      <c r="AR959" s="51"/>
      <c r="AS959" s="52"/>
      <c r="AT959" s="53">
        <f t="shared" si="389"/>
        <v>0</v>
      </c>
      <c r="AU959" s="39" t="str">
        <f t="shared" si="390"/>
        <v/>
      </c>
      <c r="AV959" s="39" t="str">
        <f t="shared" si="391"/>
        <v/>
      </c>
      <c r="AW959" s="39" t="str">
        <f t="shared" si="392"/>
        <v/>
      </c>
      <c r="AX959" s="39" t="str">
        <f t="shared" si="393"/>
        <v/>
      </c>
      <c r="AY959" s="41" t="str">
        <f>IF(G959="...", "", VLOOKUP(G959, UPB!$A$3:$B$5000, 2, FALSE))</f>
        <v/>
      </c>
      <c r="AZ959" s="84"/>
      <c r="BA959" s="76"/>
      <c r="BB959" s="65"/>
      <c r="BC959" s="65"/>
      <c r="BD959" s="54"/>
      <c r="BE959" s="65"/>
      <c r="BF959" s="65"/>
      <c r="BG959" s="65"/>
      <c r="BH959" s="65"/>
      <c r="BI959" s="65"/>
      <c r="BJ959" s="65"/>
      <c r="BK959" s="65"/>
      <c r="BL959" s="65"/>
      <c r="BM959" s="65"/>
      <c r="BN959" s="70"/>
      <c r="BO959" s="65"/>
      <c r="BP959" s="65"/>
      <c r="BQ959" s="65"/>
      <c r="BR959" s="65"/>
      <c r="BS959" s="65"/>
      <c r="BT959" s="65"/>
      <c r="BU959" s="55" t="str">
        <f>IF(AND($D959 &lt;&gt; "", $D959 &lt;&gt; $E959, $F959 &lt;&gt; "x.x.x.x.x.x.x"), VLOOKUP($E959, Parameter!$E$3:$N$5000, 9, FALSE), "")</f>
        <v/>
      </c>
      <c r="BV959" s="55" t="str">
        <f>IF(AND($D959 &lt;&gt; "", $D959 &lt;&gt; $E959, $F959 &lt;&gt; "x.x.x.x.x.x.x"), VLOOKUP($E959, Parameter!$E$3:$N$5000, 10, FALSE), "")</f>
        <v/>
      </c>
      <c r="BW959" s="55" t="str">
        <f>IF(AND($D959 &lt;&gt; "", $D959 &lt;&gt; $E959, $F959 &lt;&gt; "x.x.x.x.x.x.x"), VLOOKUP($C959, Parameter!$A$4:$L$5000, 3, FALSE), "")</f>
        <v/>
      </c>
      <c r="BX959" s="55" t="str">
        <f>IF(AND($D959 &lt;&gt; "", $D959 &lt;&gt; $E959, $F959 &lt;&gt; "x.x.x.x.x.x.x"), VLOOKUP($C959, Parameter!$A$4:$L$5000, 4, FALSE), "")</f>
        <v/>
      </c>
      <c r="BY959" s="56">
        <f t="shared" si="394"/>
        <v>0</v>
      </c>
      <c r="BZ959" s="55" t="str">
        <f t="shared" si="395"/>
        <v>Intra</v>
      </c>
      <c r="CA959" s="55" t="str">
        <f>IF($BZ959="Ekstra", Parameter3!$B$2, "")</f>
        <v/>
      </c>
      <c r="CB959" s="55" t="str">
        <f>IF($BZ959="Ekstra", Parameter3!$C$2, "")</f>
        <v/>
      </c>
      <c r="CC959" s="55" t="str">
        <f>IF($BZ959="Ekstra", VLOOKUP($E959, Parameter!$E$3:$N$5000, 9, FALSE), "")</f>
        <v/>
      </c>
      <c r="CD959" s="55" t="str">
        <f>IF($BZ959="Ekstra", VLOOKUP($E959, Parameter!$E$3:$N$5000, 10, FALSE), "")</f>
        <v/>
      </c>
      <c r="CE959" s="56">
        <f t="shared" si="396"/>
        <v>0</v>
      </c>
      <c r="CF959" s="55" t="str">
        <f t="shared" si="408"/>
        <v/>
      </c>
      <c r="CG959" s="55" t="str">
        <f t="shared" si="408"/>
        <v/>
      </c>
      <c r="CH959" s="55" t="str">
        <f t="shared" si="397"/>
        <v/>
      </c>
      <c r="CI959" s="55" t="str">
        <f>IF($F959="x.x.x.x.x.x.x", VLOOKUP($C959, Parameter!$A$4:$L$5000, 4, FALSE), "")</f>
        <v/>
      </c>
      <c r="CJ959" s="56">
        <f t="shared" si="398"/>
        <v>0</v>
      </c>
      <c r="CM959" s="4" t="str">
        <f t="shared" si="399"/>
        <v>...-...-.....</v>
      </c>
      <c r="CN959" s="57">
        <f t="shared" si="400"/>
        <v>0</v>
      </c>
      <c r="CO959" s="58">
        <f t="shared" si="401"/>
        <v>0</v>
      </c>
      <c r="CP959" s="4" t="str">
        <f t="shared" si="402"/>
        <v/>
      </c>
      <c r="CQ959" s="4" t="b">
        <f t="shared" si="403"/>
        <v>0</v>
      </c>
      <c r="CR959" s="4" t="str">
        <f t="shared" si="404"/>
        <v/>
      </c>
      <c r="CS959" s="4" t="str">
        <f t="shared" si="405"/>
        <v/>
      </c>
      <c r="CT959" s="91" t="b">
        <f t="shared" si="382"/>
        <v>0</v>
      </c>
    </row>
    <row r="960" spans="1:98" s="4" customFormat="1" x14ac:dyDescent="0.25">
      <c r="A960" s="50" t="str">
        <f t="shared" si="383"/>
        <v>...</v>
      </c>
      <c r="B960" s="50" t="str">
        <f t="shared" si="384"/>
        <v>...</v>
      </c>
      <c r="C960" s="50" t="str">
        <f t="shared" si="385"/>
        <v>.....</v>
      </c>
      <c r="D960" s="50" t="str">
        <f>IF($C960=".....","",_xlfn.IFNA(VLOOKUP($C960, Parameter!$A$4:$L$5000, 3, FALSE), ""))</f>
        <v/>
      </c>
      <c r="E960" s="50" t="str">
        <f t="shared" si="386"/>
        <v>.....</v>
      </c>
      <c r="F960" s="50" t="str">
        <f t="shared" si="387"/>
        <v>......</v>
      </c>
      <c r="G960" s="50" t="str">
        <f t="shared" si="388"/>
        <v>...</v>
      </c>
      <c r="H960" s="40">
        <f>IF(E960=".....", 0, _xlfn.IFNA(VLOOKUP($E960, Parameter2!$A$2:$C$5000, 3, FALSE), 0))</f>
        <v>0</v>
      </c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18" t="str">
        <f>IF(C960=".....","",_xlfn.IFNA(VLOOKUP($C960, Parameter!$A$4:$B$5000, 2, FALSE), "Kode belanja salah :("))</f>
        <v/>
      </c>
      <c r="X960" s="35"/>
      <c r="Y960" s="121"/>
      <c r="Z960" s="17"/>
      <c r="AA960" s="20"/>
      <c r="AB960" s="41" t="str">
        <f>IF($C960=".....","",VLOOKUP($C960, Parameter!$A$4:$L$5000, 6, FALSE))</f>
        <v/>
      </c>
      <c r="AC960" s="41" t="str">
        <f>IF($C960=".....","",VLOOKUP($C960, Parameter!$A$4:$L$5000, 7, FALSE))</f>
        <v/>
      </c>
      <c r="AD960" s="41" t="str">
        <f>IF($C960=".....","",VLOOKUP($C960, Parameter!$A$4:$L$5000, 8, FALSE))</f>
        <v/>
      </c>
      <c r="AE960" s="41" t="str">
        <f>IF($C960=".....","",VLOOKUP($C960, Parameter!$A$4:$L$5000, 9, FALSE))</f>
        <v/>
      </c>
      <c r="AF960" s="41" t="str">
        <f>IF($C960=".....","",VLOOKUP($C960, Parameter!$A$4:$L$5000, 10, FALSE))</f>
        <v/>
      </c>
      <c r="AG960" s="41" t="str">
        <f>IF($C960=".....","",VLOOKUP($C960, Parameter!$A$4:$L$5000, 11, FALSE))</f>
        <v/>
      </c>
      <c r="AH960" s="41" t="str">
        <f>IF($C960="..0.0.0.000","",_xlfn.IFNA(VLOOKUP($C960, Parameter!$A$4:$L$5000, 12, FALSE), ""))</f>
        <v/>
      </c>
      <c r="AI960" s="39"/>
      <c r="AJ960" s="39"/>
      <c r="AK960" s="39"/>
      <c r="AL960" s="39"/>
      <c r="AM960" s="39"/>
      <c r="AN960" s="39"/>
      <c r="AO960" s="39"/>
      <c r="AP960" s="41" t="str">
        <f>IF(F960="......", "", _xlfn.IFNA(VLOOKUP(F960, Parameter2!$D$2:$E$15000, 2, FALSE), "Kode aset salah :("))</f>
        <v/>
      </c>
      <c r="AQ960" s="39"/>
      <c r="AR960" s="51"/>
      <c r="AS960" s="52"/>
      <c r="AT960" s="53">
        <f t="shared" si="389"/>
        <v>0</v>
      </c>
      <c r="AU960" s="39" t="str">
        <f t="shared" si="390"/>
        <v/>
      </c>
      <c r="AV960" s="39" t="str">
        <f t="shared" si="391"/>
        <v/>
      </c>
      <c r="AW960" s="39" t="str">
        <f t="shared" si="392"/>
        <v/>
      </c>
      <c r="AX960" s="39" t="str">
        <f t="shared" si="393"/>
        <v/>
      </c>
      <c r="AY960" s="41" t="str">
        <f>IF(G960="...", "", VLOOKUP(G960, UPB!$A$3:$B$5000, 2, FALSE))</f>
        <v/>
      </c>
      <c r="AZ960" s="84"/>
      <c r="BA960" s="76"/>
      <c r="BB960" s="65"/>
      <c r="BC960" s="65"/>
      <c r="BD960" s="54"/>
      <c r="BE960" s="65"/>
      <c r="BF960" s="65"/>
      <c r="BG960" s="65"/>
      <c r="BH960" s="65"/>
      <c r="BI960" s="65"/>
      <c r="BJ960" s="65"/>
      <c r="BK960" s="65"/>
      <c r="BL960" s="65"/>
      <c r="BM960" s="65"/>
      <c r="BN960" s="70"/>
      <c r="BO960" s="65"/>
      <c r="BP960" s="65"/>
      <c r="BQ960" s="65"/>
      <c r="BR960" s="65"/>
      <c r="BS960" s="65"/>
      <c r="BT960" s="65"/>
      <c r="BU960" s="55" t="str">
        <f>IF(AND($D960 &lt;&gt; "", $D960 &lt;&gt; $E960, $F960 &lt;&gt; "x.x.x.x.x.x.x"), VLOOKUP($E960, Parameter!$E$3:$N$5000, 9, FALSE), "")</f>
        <v/>
      </c>
      <c r="BV960" s="55" t="str">
        <f>IF(AND($D960 &lt;&gt; "", $D960 &lt;&gt; $E960, $F960 &lt;&gt; "x.x.x.x.x.x.x"), VLOOKUP($E960, Parameter!$E$3:$N$5000, 10, FALSE), "")</f>
        <v/>
      </c>
      <c r="BW960" s="55" t="str">
        <f>IF(AND($D960 &lt;&gt; "", $D960 &lt;&gt; $E960, $F960 &lt;&gt; "x.x.x.x.x.x.x"), VLOOKUP($C960, Parameter!$A$4:$L$5000, 3, FALSE), "")</f>
        <v/>
      </c>
      <c r="BX960" s="55" t="str">
        <f>IF(AND($D960 &lt;&gt; "", $D960 &lt;&gt; $E960, $F960 &lt;&gt; "x.x.x.x.x.x.x"), VLOOKUP($C960, Parameter!$A$4:$L$5000, 4, FALSE), "")</f>
        <v/>
      </c>
      <c r="BY960" s="56">
        <f t="shared" si="394"/>
        <v>0</v>
      </c>
      <c r="BZ960" s="55" t="str">
        <f t="shared" si="395"/>
        <v>Intra</v>
      </c>
      <c r="CA960" s="55" t="str">
        <f>IF($BZ960="Ekstra", Parameter3!$B$2, "")</f>
        <v/>
      </c>
      <c r="CB960" s="55" t="str">
        <f>IF($BZ960="Ekstra", Parameter3!$C$2, "")</f>
        <v/>
      </c>
      <c r="CC960" s="55" t="str">
        <f>IF($BZ960="Ekstra", VLOOKUP($E960, Parameter!$E$3:$N$5000, 9, FALSE), "")</f>
        <v/>
      </c>
      <c r="CD960" s="55" t="str">
        <f>IF($BZ960="Ekstra", VLOOKUP($E960, Parameter!$E$3:$N$5000, 10, FALSE), "")</f>
        <v/>
      </c>
      <c r="CE960" s="56">
        <f t="shared" si="396"/>
        <v>0</v>
      </c>
      <c r="CF960" s="55" t="str">
        <f t="shared" si="408"/>
        <v/>
      </c>
      <c r="CG960" s="55" t="str">
        <f t="shared" si="408"/>
        <v/>
      </c>
      <c r="CH960" s="55" t="str">
        <f t="shared" si="397"/>
        <v/>
      </c>
      <c r="CI960" s="55" t="str">
        <f>IF($F960="x.x.x.x.x.x.x", VLOOKUP($C960, Parameter!$A$4:$L$5000, 4, FALSE), "")</f>
        <v/>
      </c>
      <c r="CJ960" s="56">
        <f t="shared" si="398"/>
        <v>0</v>
      </c>
      <c r="CM960" s="4" t="str">
        <f t="shared" si="399"/>
        <v>...-...-.....</v>
      </c>
      <c r="CN960" s="57">
        <f t="shared" si="400"/>
        <v>0</v>
      </c>
      <c r="CO960" s="58">
        <f t="shared" si="401"/>
        <v>0</v>
      </c>
      <c r="CP960" s="4" t="str">
        <f t="shared" si="402"/>
        <v/>
      </c>
      <c r="CQ960" s="4" t="b">
        <f t="shared" si="403"/>
        <v>0</v>
      </c>
      <c r="CR960" s="4" t="str">
        <f t="shared" si="404"/>
        <v/>
      </c>
      <c r="CS960" s="4" t="str">
        <f t="shared" si="405"/>
        <v/>
      </c>
      <c r="CT960" s="91" t="b">
        <f t="shared" si="382"/>
        <v>0</v>
      </c>
    </row>
    <row r="961" spans="1:98" s="4" customFormat="1" x14ac:dyDescent="0.25">
      <c r="A961" s="50" t="str">
        <f t="shared" si="383"/>
        <v>...</v>
      </c>
      <c r="B961" s="50" t="str">
        <f t="shared" si="384"/>
        <v>...</v>
      </c>
      <c r="C961" s="50" t="str">
        <f t="shared" si="385"/>
        <v>.....</v>
      </c>
      <c r="D961" s="50" t="str">
        <f>IF($C961=".....","",_xlfn.IFNA(VLOOKUP($C961, Parameter!$A$4:$L$5000, 3, FALSE), ""))</f>
        <v/>
      </c>
      <c r="E961" s="50" t="str">
        <f t="shared" si="386"/>
        <v>.....</v>
      </c>
      <c r="F961" s="50" t="str">
        <f t="shared" si="387"/>
        <v>......</v>
      </c>
      <c r="G961" s="50" t="str">
        <f t="shared" si="388"/>
        <v>...</v>
      </c>
      <c r="H961" s="40">
        <f>IF(E961=".....", 0, _xlfn.IFNA(VLOOKUP($E961, Parameter2!$A$2:$C$5000, 3, FALSE), 0))</f>
        <v>0</v>
      </c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18" t="str">
        <f>IF(C961=".....","",_xlfn.IFNA(VLOOKUP($C961, Parameter!$A$4:$B$5000, 2, FALSE), "Kode belanja salah :("))</f>
        <v/>
      </c>
      <c r="X961" s="35"/>
      <c r="Y961" s="121"/>
      <c r="Z961" s="17"/>
      <c r="AA961" s="20"/>
      <c r="AB961" s="41" t="str">
        <f>IF($C961=".....","",VLOOKUP($C961, Parameter!$A$4:$L$5000, 6, FALSE))</f>
        <v/>
      </c>
      <c r="AC961" s="41" t="str">
        <f>IF($C961=".....","",VLOOKUP($C961, Parameter!$A$4:$L$5000, 7, FALSE))</f>
        <v/>
      </c>
      <c r="AD961" s="41" t="str">
        <f>IF($C961=".....","",VLOOKUP($C961, Parameter!$A$4:$L$5000, 8, FALSE))</f>
        <v/>
      </c>
      <c r="AE961" s="41" t="str">
        <f>IF($C961=".....","",VLOOKUP($C961, Parameter!$A$4:$L$5000, 9, FALSE))</f>
        <v/>
      </c>
      <c r="AF961" s="41" t="str">
        <f>IF($C961=".....","",VLOOKUP($C961, Parameter!$A$4:$L$5000, 10, FALSE))</f>
        <v/>
      </c>
      <c r="AG961" s="41" t="str">
        <f>IF($C961=".....","",VLOOKUP($C961, Parameter!$A$4:$L$5000, 11, FALSE))</f>
        <v/>
      </c>
      <c r="AH961" s="41" t="str">
        <f>IF($C961="..0.0.0.000","",_xlfn.IFNA(VLOOKUP($C961, Parameter!$A$4:$L$5000, 12, FALSE), ""))</f>
        <v/>
      </c>
      <c r="AI961" s="39"/>
      <c r="AJ961" s="39"/>
      <c r="AK961" s="39"/>
      <c r="AL961" s="39"/>
      <c r="AM961" s="39"/>
      <c r="AN961" s="39"/>
      <c r="AO961" s="39"/>
      <c r="AP961" s="41" t="str">
        <f>IF(F961="......", "", _xlfn.IFNA(VLOOKUP(F961, Parameter2!$D$2:$E$15000, 2, FALSE), "Kode aset salah :("))</f>
        <v/>
      </c>
      <c r="AQ961" s="39"/>
      <c r="AR961" s="51"/>
      <c r="AS961" s="52"/>
      <c r="AT961" s="53">
        <f t="shared" si="389"/>
        <v>0</v>
      </c>
      <c r="AU961" s="39" t="str">
        <f t="shared" si="390"/>
        <v/>
      </c>
      <c r="AV961" s="39" t="str">
        <f t="shared" si="391"/>
        <v/>
      </c>
      <c r="AW961" s="39" t="str">
        <f t="shared" si="392"/>
        <v/>
      </c>
      <c r="AX961" s="39" t="str">
        <f t="shared" si="393"/>
        <v/>
      </c>
      <c r="AY961" s="41" t="str">
        <f>IF(G961="...", "", VLOOKUP(G961, UPB!$A$3:$B$5000, 2, FALSE))</f>
        <v/>
      </c>
      <c r="AZ961" s="84"/>
      <c r="BA961" s="76"/>
      <c r="BB961" s="65"/>
      <c r="BC961" s="65"/>
      <c r="BD961" s="54"/>
      <c r="BE961" s="65"/>
      <c r="BF961" s="65"/>
      <c r="BG961" s="65"/>
      <c r="BH961" s="65"/>
      <c r="BI961" s="65"/>
      <c r="BJ961" s="65"/>
      <c r="BK961" s="65"/>
      <c r="BL961" s="65"/>
      <c r="BM961" s="65"/>
      <c r="BN961" s="70"/>
      <c r="BO961" s="65"/>
      <c r="BP961" s="65"/>
      <c r="BQ961" s="65"/>
      <c r="BR961" s="65"/>
      <c r="BS961" s="65"/>
      <c r="BT961" s="65"/>
      <c r="BU961" s="55" t="str">
        <f>IF(AND($D961 &lt;&gt; "", $D961 &lt;&gt; $E961, $F961 &lt;&gt; "x.x.x.x.x.x.x"), VLOOKUP($E961, Parameter!$E$3:$N$5000, 9, FALSE), "")</f>
        <v/>
      </c>
      <c r="BV961" s="55" t="str">
        <f>IF(AND($D961 &lt;&gt; "", $D961 &lt;&gt; $E961, $F961 &lt;&gt; "x.x.x.x.x.x.x"), VLOOKUP($E961, Parameter!$E$3:$N$5000, 10, FALSE), "")</f>
        <v/>
      </c>
      <c r="BW961" s="55" t="str">
        <f>IF(AND($D961 &lt;&gt; "", $D961 &lt;&gt; $E961, $F961 &lt;&gt; "x.x.x.x.x.x.x"), VLOOKUP($C961, Parameter!$A$4:$L$5000, 3, FALSE), "")</f>
        <v/>
      </c>
      <c r="BX961" s="55" t="str">
        <f>IF(AND($D961 &lt;&gt; "", $D961 &lt;&gt; $E961, $F961 &lt;&gt; "x.x.x.x.x.x.x"), VLOOKUP($C961, Parameter!$A$4:$L$5000, 4, FALSE), "")</f>
        <v/>
      </c>
      <c r="BY961" s="56">
        <f t="shared" si="394"/>
        <v>0</v>
      </c>
      <c r="BZ961" s="55" t="str">
        <f t="shared" si="395"/>
        <v>Intra</v>
      </c>
      <c r="CA961" s="55" t="str">
        <f>IF($BZ961="Ekstra", Parameter3!$B$2, "")</f>
        <v/>
      </c>
      <c r="CB961" s="55" t="str">
        <f>IF($BZ961="Ekstra", Parameter3!$C$2, "")</f>
        <v/>
      </c>
      <c r="CC961" s="55" t="str">
        <f>IF($BZ961="Ekstra", VLOOKUP($E961, Parameter!$E$3:$N$5000, 9, FALSE), "")</f>
        <v/>
      </c>
      <c r="CD961" s="55" t="str">
        <f>IF($BZ961="Ekstra", VLOOKUP($E961, Parameter!$E$3:$N$5000, 10, FALSE), "")</f>
        <v/>
      </c>
      <c r="CE961" s="56">
        <f t="shared" si="396"/>
        <v>0</v>
      </c>
      <c r="CF961" s="55" t="str">
        <f t="shared" si="408"/>
        <v/>
      </c>
      <c r="CG961" s="55" t="str">
        <f t="shared" si="408"/>
        <v/>
      </c>
      <c r="CH961" s="55" t="str">
        <f t="shared" si="397"/>
        <v/>
      </c>
      <c r="CI961" s="55" t="str">
        <f>IF($F961="x.x.x.x.x.x.x", VLOOKUP($C961, Parameter!$A$4:$L$5000, 4, FALSE), "")</f>
        <v/>
      </c>
      <c r="CJ961" s="56">
        <f t="shared" si="398"/>
        <v>0</v>
      </c>
      <c r="CM961" s="4" t="str">
        <f t="shared" si="399"/>
        <v>...-...-.....</v>
      </c>
      <c r="CN961" s="57">
        <f t="shared" si="400"/>
        <v>0</v>
      </c>
      <c r="CO961" s="58">
        <f t="shared" si="401"/>
        <v>0</v>
      </c>
      <c r="CP961" s="4" t="str">
        <f t="shared" si="402"/>
        <v/>
      </c>
      <c r="CQ961" s="4" t="b">
        <f t="shared" si="403"/>
        <v>0</v>
      </c>
      <c r="CR961" s="4" t="str">
        <f t="shared" si="404"/>
        <v/>
      </c>
      <c r="CS961" s="4" t="str">
        <f t="shared" si="405"/>
        <v/>
      </c>
      <c r="CT961" s="91" t="b">
        <f t="shared" si="382"/>
        <v>0</v>
      </c>
    </row>
    <row r="962" spans="1:98" s="4" customFormat="1" x14ac:dyDescent="0.25">
      <c r="A962" s="50" t="str">
        <f t="shared" si="383"/>
        <v>...</v>
      </c>
      <c r="B962" s="50" t="str">
        <f t="shared" si="384"/>
        <v>...</v>
      </c>
      <c r="C962" s="50" t="str">
        <f t="shared" si="385"/>
        <v>.....</v>
      </c>
      <c r="D962" s="50" t="str">
        <f>IF($C962=".....","",_xlfn.IFNA(VLOOKUP($C962, Parameter!$A$4:$L$5000, 3, FALSE), ""))</f>
        <v/>
      </c>
      <c r="E962" s="50" t="str">
        <f t="shared" si="386"/>
        <v>.....</v>
      </c>
      <c r="F962" s="50" t="str">
        <f t="shared" si="387"/>
        <v>......</v>
      </c>
      <c r="G962" s="50" t="str">
        <f t="shared" si="388"/>
        <v>...</v>
      </c>
      <c r="H962" s="40">
        <f>IF(E962=".....", 0, _xlfn.IFNA(VLOOKUP($E962, Parameter2!$A$2:$C$5000, 3, FALSE), 0))</f>
        <v>0</v>
      </c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18" t="str">
        <f>IF(C962=".....","",_xlfn.IFNA(VLOOKUP($C962, Parameter!$A$4:$B$5000, 2, FALSE), "Kode belanja salah :("))</f>
        <v/>
      </c>
      <c r="X962" s="35"/>
      <c r="Y962" s="121"/>
      <c r="Z962" s="17"/>
      <c r="AA962" s="20"/>
      <c r="AB962" s="41" t="str">
        <f>IF($C962=".....","",VLOOKUP($C962, Parameter!$A$4:$L$5000, 6, FALSE))</f>
        <v/>
      </c>
      <c r="AC962" s="41" t="str">
        <f>IF($C962=".....","",VLOOKUP($C962, Parameter!$A$4:$L$5000, 7, FALSE))</f>
        <v/>
      </c>
      <c r="AD962" s="41" t="str">
        <f>IF($C962=".....","",VLOOKUP($C962, Parameter!$A$4:$L$5000, 8, FALSE))</f>
        <v/>
      </c>
      <c r="AE962" s="41" t="str">
        <f>IF($C962=".....","",VLOOKUP($C962, Parameter!$A$4:$L$5000, 9, FALSE))</f>
        <v/>
      </c>
      <c r="AF962" s="41" t="str">
        <f>IF($C962=".....","",VLOOKUP($C962, Parameter!$A$4:$L$5000, 10, FALSE))</f>
        <v/>
      </c>
      <c r="AG962" s="41" t="str">
        <f>IF($C962=".....","",VLOOKUP($C962, Parameter!$A$4:$L$5000, 11, FALSE))</f>
        <v/>
      </c>
      <c r="AH962" s="41" t="str">
        <f>IF($C962="..0.0.0.000","",_xlfn.IFNA(VLOOKUP($C962, Parameter!$A$4:$L$5000, 12, FALSE), ""))</f>
        <v/>
      </c>
      <c r="AI962" s="39"/>
      <c r="AJ962" s="39"/>
      <c r="AK962" s="39"/>
      <c r="AL962" s="39"/>
      <c r="AM962" s="39"/>
      <c r="AN962" s="39"/>
      <c r="AO962" s="39"/>
      <c r="AP962" s="41" t="str">
        <f>IF(F962="......", "", _xlfn.IFNA(VLOOKUP(F962, Parameter2!$D$2:$E$15000, 2, FALSE), "Kode aset salah :("))</f>
        <v/>
      </c>
      <c r="AQ962" s="39"/>
      <c r="AR962" s="51"/>
      <c r="AS962" s="52"/>
      <c r="AT962" s="53">
        <f t="shared" si="389"/>
        <v>0</v>
      </c>
      <c r="AU962" s="39" t="str">
        <f t="shared" si="390"/>
        <v/>
      </c>
      <c r="AV962" s="39" t="str">
        <f t="shared" si="391"/>
        <v/>
      </c>
      <c r="AW962" s="39" t="str">
        <f t="shared" si="392"/>
        <v/>
      </c>
      <c r="AX962" s="39" t="str">
        <f t="shared" si="393"/>
        <v/>
      </c>
      <c r="AY962" s="41" t="str">
        <f>IF(G962="...", "", VLOOKUP(G962, UPB!$A$3:$B$5000, 2, FALSE))</f>
        <v/>
      </c>
      <c r="AZ962" s="84"/>
      <c r="BA962" s="76"/>
      <c r="BB962" s="65"/>
      <c r="BC962" s="65"/>
      <c r="BD962" s="54"/>
      <c r="BE962" s="65"/>
      <c r="BF962" s="65"/>
      <c r="BG962" s="65"/>
      <c r="BH962" s="65"/>
      <c r="BI962" s="65"/>
      <c r="BJ962" s="65"/>
      <c r="BK962" s="65"/>
      <c r="BL962" s="65"/>
      <c r="BM962" s="65"/>
      <c r="BN962" s="70"/>
      <c r="BO962" s="65"/>
      <c r="BP962" s="65"/>
      <c r="BQ962" s="65"/>
      <c r="BR962" s="65"/>
      <c r="BS962" s="65"/>
      <c r="BT962" s="65"/>
      <c r="BU962" s="55" t="str">
        <f>IF(AND($D962 &lt;&gt; "", $D962 &lt;&gt; $E962, $F962 &lt;&gt; "x.x.x.x.x.x.x"), VLOOKUP($E962, Parameter!$E$3:$N$5000, 9, FALSE), "")</f>
        <v/>
      </c>
      <c r="BV962" s="55" t="str">
        <f>IF(AND($D962 &lt;&gt; "", $D962 &lt;&gt; $E962, $F962 &lt;&gt; "x.x.x.x.x.x.x"), VLOOKUP($E962, Parameter!$E$3:$N$5000, 10, FALSE), "")</f>
        <v/>
      </c>
      <c r="BW962" s="55" t="str">
        <f>IF(AND($D962 &lt;&gt; "", $D962 &lt;&gt; $E962, $F962 &lt;&gt; "x.x.x.x.x.x.x"), VLOOKUP($C962, Parameter!$A$4:$L$5000, 3, FALSE), "")</f>
        <v/>
      </c>
      <c r="BX962" s="55" t="str">
        <f>IF(AND($D962 &lt;&gt; "", $D962 &lt;&gt; $E962, $F962 &lt;&gt; "x.x.x.x.x.x.x"), VLOOKUP($C962, Parameter!$A$4:$L$5000, 4, FALSE), "")</f>
        <v/>
      </c>
      <c r="BY962" s="56">
        <f t="shared" si="394"/>
        <v>0</v>
      </c>
      <c r="BZ962" s="55" t="str">
        <f t="shared" si="395"/>
        <v>Intra</v>
      </c>
      <c r="CA962" s="55" t="str">
        <f>IF($BZ962="Ekstra", Parameter3!$B$2, "")</f>
        <v/>
      </c>
      <c r="CB962" s="55" t="str">
        <f>IF($BZ962="Ekstra", Parameter3!$C$2, "")</f>
        <v/>
      </c>
      <c r="CC962" s="55" t="str">
        <f>IF($BZ962="Ekstra", VLOOKUP($E962, Parameter!$E$3:$N$5000, 9, FALSE), "")</f>
        <v/>
      </c>
      <c r="CD962" s="55" t="str">
        <f>IF($BZ962="Ekstra", VLOOKUP($E962, Parameter!$E$3:$N$5000, 10, FALSE), "")</f>
        <v/>
      </c>
      <c r="CE962" s="56">
        <f t="shared" si="396"/>
        <v>0</v>
      </c>
      <c r="CF962" s="55" t="str">
        <f t="shared" si="408"/>
        <v/>
      </c>
      <c r="CG962" s="55" t="str">
        <f t="shared" si="408"/>
        <v/>
      </c>
      <c r="CH962" s="55" t="str">
        <f t="shared" si="397"/>
        <v/>
      </c>
      <c r="CI962" s="55" t="str">
        <f>IF($F962="x.x.x.x.x.x.x", VLOOKUP($C962, Parameter!$A$4:$L$5000, 4, FALSE), "")</f>
        <v/>
      </c>
      <c r="CJ962" s="56">
        <f t="shared" si="398"/>
        <v>0</v>
      </c>
      <c r="CM962" s="4" t="str">
        <f t="shared" si="399"/>
        <v>...-...-.....</v>
      </c>
      <c r="CN962" s="57">
        <f t="shared" si="400"/>
        <v>0</v>
      </c>
      <c r="CO962" s="58">
        <f t="shared" si="401"/>
        <v>0</v>
      </c>
      <c r="CP962" s="4" t="str">
        <f t="shared" si="402"/>
        <v/>
      </c>
      <c r="CQ962" s="4" t="b">
        <f t="shared" si="403"/>
        <v>0</v>
      </c>
      <c r="CR962" s="4" t="str">
        <f t="shared" si="404"/>
        <v/>
      </c>
      <c r="CS962" s="4" t="str">
        <f t="shared" si="405"/>
        <v/>
      </c>
      <c r="CT962" s="91" t="b">
        <f t="shared" si="382"/>
        <v>0</v>
      </c>
    </row>
    <row r="963" spans="1:98" s="4" customFormat="1" x14ac:dyDescent="0.25">
      <c r="A963" s="50" t="str">
        <f t="shared" si="383"/>
        <v>...</v>
      </c>
      <c r="B963" s="50" t="str">
        <f t="shared" si="384"/>
        <v>...</v>
      </c>
      <c r="C963" s="50" t="str">
        <f t="shared" si="385"/>
        <v>.....</v>
      </c>
      <c r="D963" s="50" t="str">
        <f>IF($C963=".....","",_xlfn.IFNA(VLOOKUP($C963, Parameter!$A$4:$L$5000, 3, FALSE), ""))</f>
        <v/>
      </c>
      <c r="E963" s="50" t="str">
        <f t="shared" si="386"/>
        <v>.....</v>
      </c>
      <c r="F963" s="50" t="str">
        <f t="shared" si="387"/>
        <v>......</v>
      </c>
      <c r="G963" s="50" t="str">
        <f t="shared" si="388"/>
        <v>...</v>
      </c>
      <c r="H963" s="40">
        <f>IF(E963=".....", 0, _xlfn.IFNA(VLOOKUP($E963, Parameter2!$A$2:$C$5000, 3, FALSE), 0))</f>
        <v>0</v>
      </c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18" t="str">
        <f>IF(C963=".....","",_xlfn.IFNA(VLOOKUP($C963, Parameter!$A$4:$B$5000, 2, FALSE), "Kode belanja salah :("))</f>
        <v/>
      </c>
      <c r="X963" s="35"/>
      <c r="Y963" s="121"/>
      <c r="Z963" s="17"/>
      <c r="AA963" s="20"/>
      <c r="AB963" s="41" t="str">
        <f>IF($C963=".....","",VLOOKUP($C963, Parameter!$A$4:$L$5000, 6, FALSE))</f>
        <v/>
      </c>
      <c r="AC963" s="41" t="str">
        <f>IF($C963=".....","",VLOOKUP($C963, Parameter!$A$4:$L$5000, 7, FALSE))</f>
        <v/>
      </c>
      <c r="AD963" s="41" t="str">
        <f>IF($C963=".....","",VLOOKUP($C963, Parameter!$A$4:$L$5000, 8, FALSE))</f>
        <v/>
      </c>
      <c r="AE963" s="41" t="str">
        <f>IF($C963=".....","",VLOOKUP($C963, Parameter!$A$4:$L$5000, 9, FALSE))</f>
        <v/>
      </c>
      <c r="AF963" s="41" t="str">
        <f>IF($C963=".....","",VLOOKUP($C963, Parameter!$A$4:$L$5000, 10, FALSE))</f>
        <v/>
      </c>
      <c r="AG963" s="41" t="str">
        <f>IF($C963=".....","",VLOOKUP($C963, Parameter!$A$4:$L$5000, 11, FALSE))</f>
        <v/>
      </c>
      <c r="AH963" s="41" t="str">
        <f>IF($C963="..0.0.0.000","",_xlfn.IFNA(VLOOKUP($C963, Parameter!$A$4:$L$5000, 12, FALSE), ""))</f>
        <v/>
      </c>
      <c r="AI963" s="39"/>
      <c r="AJ963" s="39"/>
      <c r="AK963" s="39"/>
      <c r="AL963" s="39"/>
      <c r="AM963" s="39"/>
      <c r="AN963" s="39"/>
      <c r="AO963" s="39"/>
      <c r="AP963" s="41" t="str">
        <f>IF(F963="......", "", _xlfn.IFNA(VLOOKUP(F963, Parameter2!$D$2:$E$15000, 2, FALSE), "Kode aset salah :("))</f>
        <v/>
      </c>
      <c r="AQ963" s="39"/>
      <c r="AR963" s="51"/>
      <c r="AS963" s="52"/>
      <c r="AT963" s="53">
        <f t="shared" si="389"/>
        <v>0</v>
      </c>
      <c r="AU963" s="39" t="str">
        <f t="shared" si="390"/>
        <v/>
      </c>
      <c r="AV963" s="39" t="str">
        <f t="shared" si="391"/>
        <v/>
      </c>
      <c r="AW963" s="39" t="str">
        <f t="shared" si="392"/>
        <v/>
      </c>
      <c r="AX963" s="39" t="str">
        <f t="shared" si="393"/>
        <v/>
      </c>
      <c r="AY963" s="41" t="str">
        <f>IF(G963="...", "", VLOOKUP(G963, UPB!$A$3:$B$5000, 2, FALSE))</f>
        <v/>
      </c>
      <c r="AZ963" s="84"/>
      <c r="BA963" s="76"/>
      <c r="BB963" s="65"/>
      <c r="BC963" s="65"/>
      <c r="BD963" s="54"/>
      <c r="BE963" s="65"/>
      <c r="BF963" s="65"/>
      <c r="BG963" s="65"/>
      <c r="BH963" s="65"/>
      <c r="BI963" s="65"/>
      <c r="BJ963" s="65"/>
      <c r="BK963" s="65"/>
      <c r="BL963" s="65"/>
      <c r="BM963" s="65"/>
      <c r="BN963" s="70"/>
      <c r="BO963" s="65"/>
      <c r="BP963" s="65"/>
      <c r="BQ963" s="65"/>
      <c r="BR963" s="65"/>
      <c r="BS963" s="65"/>
      <c r="BT963" s="65"/>
      <c r="BU963" s="55" t="str">
        <f>IF(AND($D963 &lt;&gt; "", $D963 &lt;&gt; $E963, $F963 &lt;&gt; "x.x.x.x.x.x.x"), VLOOKUP($E963, Parameter!$E$3:$N$5000, 9, FALSE), "")</f>
        <v/>
      </c>
      <c r="BV963" s="55" t="str">
        <f>IF(AND($D963 &lt;&gt; "", $D963 &lt;&gt; $E963, $F963 &lt;&gt; "x.x.x.x.x.x.x"), VLOOKUP($E963, Parameter!$E$3:$N$5000, 10, FALSE), "")</f>
        <v/>
      </c>
      <c r="BW963" s="55" t="str">
        <f>IF(AND($D963 &lt;&gt; "", $D963 &lt;&gt; $E963, $F963 &lt;&gt; "x.x.x.x.x.x.x"), VLOOKUP($C963, Parameter!$A$4:$L$5000, 3, FALSE), "")</f>
        <v/>
      </c>
      <c r="BX963" s="55" t="str">
        <f>IF(AND($D963 &lt;&gt; "", $D963 &lt;&gt; $E963, $F963 &lt;&gt; "x.x.x.x.x.x.x"), VLOOKUP($C963, Parameter!$A$4:$L$5000, 4, FALSE), "")</f>
        <v/>
      </c>
      <c r="BY963" s="56">
        <f t="shared" si="394"/>
        <v>0</v>
      </c>
      <c r="BZ963" s="55" t="str">
        <f t="shared" si="395"/>
        <v>Intra</v>
      </c>
      <c r="CA963" s="55" t="str">
        <f>IF($BZ963="Ekstra", Parameter3!$B$2, "")</f>
        <v/>
      </c>
      <c r="CB963" s="55" t="str">
        <f>IF($BZ963="Ekstra", Parameter3!$C$2, "")</f>
        <v/>
      </c>
      <c r="CC963" s="55" t="str">
        <f>IF($BZ963="Ekstra", VLOOKUP($E963, Parameter!$E$3:$N$5000, 9, FALSE), "")</f>
        <v/>
      </c>
      <c r="CD963" s="55" t="str">
        <f>IF($BZ963="Ekstra", VLOOKUP($E963, Parameter!$E$3:$N$5000, 10, FALSE), "")</f>
        <v/>
      </c>
      <c r="CE963" s="56">
        <f t="shared" si="396"/>
        <v>0</v>
      </c>
      <c r="CF963" s="55" t="str">
        <f t="shared" si="408"/>
        <v/>
      </c>
      <c r="CG963" s="55" t="str">
        <f t="shared" si="408"/>
        <v/>
      </c>
      <c r="CH963" s="55" t="str">
        <f t="shared" si="397"/>
        <v/>
      </c>
      <c r="CI963" s="55" t="str">
        <f>IF($F963="x.x.x.x.x.x.x", VLOOKUP($C963, Parameter!$A$4:$L$5000, 4, FALSE), "")</f>
        <v/>
      </c>
      <c r="CJ963" s="56">
        <f t="shared" si="398"/>
        <v>0</v>
      </c>
      <c r="CM963" s="4" t="str">
        <f t="shared" si="399"/>
        <v>...-...-.....</v>
      </c>
      <c r="CN963" s="57">
        <f t="shared" si="400"/>
        <v>0</v>
      </c>
      <c r="CO963" s="58">
        <f t="shared" si="401"/>
        <v>0</v>
      </c>
      <c r="CP963" s="4" t="str">
        <f t="shared" si="402"/>
        <v/>
      </c>
      <c r="CQ963" s="4" t="b">
        <f t="shared" si="403"/>
        <v>0</v>
      </c>
      <c r="CR963" s="4" t="str">
        <f t="shared" si="404"/>
        <v/>
      </c>
      <c r="CS963" s="4" t="str">
        <f t="shared" si="405"/>
        <v/>
      </c>
      <c r="CT963" s="91" t="b">
        <f t="shared" si="382"/>
        <v>0</v>
      </c>
    </row>
    <row r="964" spans="1:98" s="4" customFormat="1" x14ac:dyDescent="0.25">
      <c r="A964" s="50" t="str">
        <f t="shared" si="383"/>
        <v>...</v>
      </c>
      <c r="B964" s="50" t="str">
        <f t="shared" si="384"/>
        <v>...</v>
      </c>
      <c r="C964" s="50" t="str">
        <f t="shared" si="385"/>
        <v>.....</v>
      </c>
      <c r="D964" s="50" t="str">
        <f>IF($C964=".....","",_xlfn.IFNA(VLOOKUP($C964, Parameter!$A$4:$L$5000, 3, FALSE), ""))</f>
        <v/>
      </c>
      <c r="E964" s="50" t="str">
        <f t="shared" si="386"/>
        <v>.....</v>
      </c>
      <c r="F964" s="50" t="str">
        <f t="shared" si="387"/>
        <v>......</v>
      </c>
      <c r="G964" s="50" t="str">
        <f t="shared" si="388"/>
        <v>...</v>
      </c>
      <c r="H964" s="40">
        <f>IF(E964=".....", 0, _xlfn.IFNA(VLOOKUP($E964, Parameter2!$A$2:$C$5000, 3, FALSE), 0))</f>
        <v>0</v>
      </c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18" t="str">
        <f>IF(C964=".....","",_xlfn.IFNA(VLOOKUP($C964, Parameter!$A$4:$B$5000, 2, FALSE), "Kode belanja salah :("))</f>
        <v/>
      </c>
      <c r="X964" s="35"/>
      <c r="Y964" s="121"/>
      <c r="Z964" s="17"/>
      <c r="AA964" s="20"/>
      <c r="AB964" s="41" t="str">
        <f>IF($C964=".....","",VLOOKUP($C964, Parameter!$A$4:$L$5000, 6, FALSE))</f>
        <v/>
      </c>
      <c r="AC964" s="41" t="str">
        <f>IF($C964=".....","",VLOOKUP($C964, Parameter!$A$4:$L$5000, 7, FALSE))</f>
        <v/>
      </c>
      <c r="AD964" s="41" t="str">
        <f>IF($C964=".....","",VLOOKUP($C964, Parameter!$A$4:$L$5000, 8, FALSE))</f>
        <v/>
      </c>
      <c r="AE964" s="41" t="str">
        <f>IF($C964=".....","",VLOOKUP($C964, Parameter!$A$4:$L$5000, 9, FALSE))</f>
        <v/>
      </c>
      <c r="AF964" s="41" t="str">
        <f>IF($C964=".....","",VLOOKUP($C964, Parameter!$A$4:$L$5000, 10, FALSE))</f>
        <v/>
      </c>
      <c r="AG964" s="41" t="str">
        <f>IF($C964=".....","",VLOOKUP($C964, Parameter!$A$4:$L$5000, 11, FALSE))</f>
        <v/>
      </c>
      <c r="AH964" s="41" t="str">
        <f>IF($C964="..0.0.0.000","",_xlfn.IFNA(VLOOKUP($C964, Parameter!$A$4:$L$5000, 12, FALSE), ""))</f>
        <v/>
      </c>
      <c r="AI964" s="39"/>
      <c r="AJ964" s="39"/>
      <c r="AK964" s="39"/>
      <c r="AL964" s="39"/>
      <c r="AM964" s="39"/>
      <c r="AN964" s="39"/>
      <c r="AO964" s="39"/>
      <c r="AP964" s="41" t="str">
        <f>IF(F964="......", "", _xlfn.IFNA(VLOOKUP(F964, Parameter2!$D$2:$E$15000, 2, FALSE), "Kode aset salah :("))</f>
        <v/>
      </c>
      <c r="AQ964" s="39"/>
      <c r="AR964" s="51"/>
      <c r="AS964" s="52"/>
      <c r="AT964" s="53">
        <f t="shared" si="389"/>
        <v>0</v>
      </c>
      <c r="AU964" s="39" t="str">
        <f t="shared" si="390"/>
        <v/>
      </c>
      <c r="AV964" s="39" t="str">
        <f t="shared" si="391"/>
        <v/>
      </c>
      <c r="AW964" s="39" t="str">
        <f t="shared" si="392"/>
        <v/>
      </c>
      <c r="AX964" s="39" t="str">
        <f t="shared" si="393"/>
        <v/>
      </c>
      <c r="AY964" s="41" t="str">
        <f>IF(G964="...", "", VLOOKUP(G964, UPB!$A$3:$B$5000, 2, FALSE))</f>
        <v/>
      </c>
      <c r="AZ964" s="84"/>
      <c r="BA964" s="76"/>
      <c r="BB964" s="65"/>
      <c r="BC964" s="65"/>
      <c r="BD964" s="54"/>
      <c r="BE964" s="65"/>
      <c r="BF964" s="65"/>
      <c r="BG964" s="65"/>
      <c r="BH964" s="65"/>
      <c r="BI964" s="65"/>
      <c r="BJ964" s="65"/>
      <c r="BK964" s="65"/>
      <c r="BL964" s="65"/>
      <c r="BM964" s="65"/>
      <c r="BN964" s="70"/>
      <c r="BO964" s="65"/>
      <c r="BP964" s="65"/>
      <c r="BQ964" s="65"/>
      <c r="BR964" s="65"/>
      <c r="BS964" s="65"/>
      <c r="BT964" s="65"/>
      <c r="BU964" s="55" t="str">
        <f>IF(AND($D964 &lt;&gt; "", $D964 &lt;&gt; $E964, $F964 &lt;&gt; "x.x.x.x.x.x.x"), VLOOKUP($E964, Parameter!$E$3:$N$5000, 9, FALSE), "")</f>
        <v/>
      </c>
      <c r="BV964" s="55" t="str">
        <f>IF(AND($D964 &lt;&gt; "", $D964 &lt;&gt; $E964, $F964 &lt;&gt; "x.x.x.x.x.x.x"), VLOOKUP($E964, Parameter!$E$3:$N$5000, 10, FALSE), "")</f>
        <v/>
      </c>
      <c r="BW964" s="55" t="str">
        <f>IF(AND($D964 &lt;&gt; "", $D964 &lt;&gt; $E964, $F964 &lt;&gt; "x.x.x.x.x.x.x"), VLOOKUP($C964, Parameter!$A$4:$L$5000, 3, FALSE), "")</f>
        <v/>
      </c>
      <c r="BX964" s="55" t="str">
        <f>IF(AND($D964 &lt;&gt; "", $D964 &lt;&gt; $E964, $F964 &lt;&gt; "x.x.x.x.x.x.x"), VLOOKUP($C964, Parameter!$A$4:$L$5000, 4, FALSE), "")</f>
        <v/>
      </c>
      <c r="BY964" s="56">
        <f t="shared" si="394"/>
        <v>0</v>
      </c>
      <c r="BZ964" s="55" t="str">
        <f t="shared" si="395"/>
        <v>Intra</v>
      </c>
      <c r="CA964" s="55" t="str">
        <f>IF($BZ964="Ekstra", Parameter3!$B$2, "")</f>
        <v/>
      </c>
      <c r="CB964" s="55" t="str">
        <f>IF($BZ964="Ekstra", Parameter3!$C$2, "")</f>
        <v/>
      </c>
      <c r="CC964" s="55" t="str">
        <f>IF($BZ964="Ekstra", VLOOKUP($E964, Parameter!$E$3:$N$5000, 9, FALSE), "")</f>
        <v/>
      </c>
      <c r="CD964" s="55" t="str">
        <f>IF($BZ964="Ekstra", VLOOKUP($E964, Parameter!$E$3:$N$5000, 10, FALSE), "")</f>
        <v/>
      </c>
      <c r="CE964" s="56">
        <f t="shared" si="396"/>
        <v>0</v>
      </c>
      <c r="CF964" s="55" t="str">
        <f t="shared" si="408"/>
        <v/>
      </c>
      <c r="CG964" s="55" t="str">
        <f t="shared" si="408"/>
        <v/>
      </c>
      <c r="CH964" s="55" t="str">
        <f t="shared" si="397"/>
        <v/>
      </c>
      <c r="CI964" s="55" t="str">
        <f>IF($F964="x.x.x.x.x.x.x", VLOOKUP($C964, Parameter!$A$4:$L$5000, 4, FALSE), "")</f>
        <v/>
      </c>
      <c r="CJ964" s="56">
        <f t="shared" si="398"/>
        <v>0</v>
      </c>
      <c r="CM964" s="4" t="str">
        <f t="shared" si="399"/>
        <v>...-...-.....</v>
      </c>
      <c r="CN964" s="57">
        <f t="shared" si="400"/>
        <v>0</v>
      </c>
      <c r="CO964" s="58">
        <f t="shared" si="401"/>
        <v>0</v>
      </c>
      <c r="CP964" s="4" t="str">
        <f t="shared" si="402"/>
        <v/>
      </c>
      <c r="CQ964" s="4" t="b">
        <f t="shared" si="403"/>
        <v>0</v>
      </c>
      <c r="CR964" s="4" t="str">
        <f t="shared" si="404"/>
        <v/>
      </c>
      <c r="CS964" s="4" t="str">
        <f t="shared" si="405"/>
        <v/>
      </c>
      <c r="CT964" s="91" t="b">
        <f t="shared" si="382"/>
        <v>0</v>
      </c>
    </row>
    <row r="965" spans="1:98" s="4" customFormat="1" x14ac:dyDescent="0.25">
      <c r="A965" s="50" t="str">
        <f t="shared" si="383"/>
        <v>...</v>
      </c>
      <c r="B965" s="50" t="str">
        <f t="shared" si="384"/>
        <v>...</v>
      </c>
      <c r="C965" s="50" t="str">
        <f t="shared" si="385"/>
        <v>.....</v>
      </c>
      <c r="D965" s="50" t="str">
        <f>IF($C965=".....","",_xlfn.IFNA(VLOOKUP($C965, Parameter!$A$4:$L$5000, 3, FALSE), ""))</f>
        <v/>
      </c>
      <c r="E965" s="50" t="str">
        <f t="shared" si="386"/>
        <v>.....</v>
      </c>
      <c r="F965" s="50" t="str">
        <f t="shared" si="387"/>
        <v>......</v>
      </c>
      <c r="G965" s="50" t="str">
        <f t="shared" si="388"/>
        <v>...</v>
      </c>
      <c r="H965" s="40">
        <f>IF(E965=".....", 0, _xlfn.IFNA(VLOOKUP($E965, Parameter2!$A$2:$C$5000, 3, FALSE), 0))</f>
        <v>0</v>
      </c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18" t="str">
        <f>IF(C965=".....","",_xlfn.IFNA(VLOOKUP($C965, Parameter!$A$4:$B$5000, 2, FALSE), "Kode belanja salah :("))</f>
        <v/>
      </c>
      <c r="X965" s="35"/>
      <c r="Y965" s="121"/>
      <c r="Z965" s="17"/>
      <c r="AA965" s="20"/>
      <c r="AB965" s="41" t="str">
        <f>IF($C965=".....","",VLOOKUP($C965, Parameter!$A$4:$L$5000, 6, FALSE))</f>
        <v/>
      </c>
      <c r="AC965" s="41" t="str">
        <f>IF($C965=".....","",VLOOKUP($C965, Parameter!$A$4:$L$5000, 7, FALSE))</f>
        <v/>
      </c>
      <c r="AD965" s="41" t="str">
        <f>IF($C965=".....","",VLOOKUP($C965, Parameter!$A$4:$L$5000, 8, FALSE))</f>
        <v/>
      </c>
      <c r="AE965" s="41" t="str">
        <f>IF($C965=".....","",VLOOKUP($C965, Parameter!$A$4:$L$5000, 9, FALSE))</f>
        <v/>
      </c>
      <c r="AF965" s="41" t="str">
        <f>IF($C965=".....","",VLOOKUP($C965, Parameter!$A$4:$L$5000, 10, FALSE))</f>
        <v/>
      </c>
      <c r="AG965" s="41" t="str">
        <f>IF($C965=".....","",VLOOKUP($C965, Parameter!$A$4:$L$5000, 11, FALSE))</f>
        <v/>
      </c>
      <c r="AH965" s="41" t="str">
        <f>IF($C965="..0.0.0.000","",_xlfn.IFNA(VLOOKUP($C965, Parameter!$A$4:$L$5000, 12, FALSE), ""))</f>
        <v/>
      </c>
      <c r="AI965" s="39"/>
      <c r="AJ965" s="39"/>
      <c r="AK965" s="39"/>
      <c r="AL965" s="39"/>
      <c r="AM965" s="39"/>
      <c r="AN965" s="39"/>
      <c r="AO965" s="39"/>
      <c r="AP965" s="41" t="str">
        <f>IF(F965="......", "", _xlfn.IFNA(VLOOKUP(F965, Parameter2!$D$2:$E$15000, 2, FALSE), "Kode aset salah :("))</f>
        <v/>
      </c>
      <c r="AQ965" s="39"/>
      <c r="AR965" s="51"/>
      <c r="AS965" s="52"/>
      <c r="AT965" s="53">
        <f t="shared" si="389"/>
        <v>0</v>
      </c>
      <c r="AU965" s="39" t="str">
        <f t="shared" si="390"/>
        <v/>
      </c>
      <c r="AV965" s="39" t="str">
        <f t="shared" si="391"/>
        <v/>
      </c>
      <c r="AW965" s="39" t="str">
        <f t="shared" si="392"/>
        <v/>
      </c>
      <c r="AX965" s="39" t="str">
        <f t="shared" si="393"/>
        <v/>
      </c>
      <c r="AY965" s="41" t="str">
        <f>IF(G965="...", "", VLOOKUP(G965, UPB!$A$3:$B$5000, 2, FALSE))</f>
        <v/>
      </c>
      <c r="AZ965" s="84"/>
      <c r="BA965" s="76"/>
      <c r="BB965" s="65"/>
      <c r="BC965" s="65"/>
      <c r="BD965" s="54"/>
      <c r="BE965" s="65"/>
      <c r="BF965" s="65"/>
      <c r="BG965" s="65"/>
      <c r="BH965" s="65"/>
      <c r="BI965" s="65"/>
      <c r="BJ965" s="65"/>
      <c r="BK965" s="65"/>
      <c r="BL965" s="65"/>
      <c r="BM965" s="65"/>
      <c r="BN965" s="70"/>
      <c r="BO965" s="65"/>
      <c r="BP965" s="65"/>
      <c r="BQ965" s="65"/>
      <c r="BR965" s="65"/>
      <c r="BS965" s="65"/>
      <c r="BT965" s="65"/>
      <c r="BU965" s="55" t="str">
        <f>IF(AND($D965 &lt;&gt; "", $D965 &lt;&gt; $E965, $F965 &lt;&gt; "x.x.x.x.x.x.x"), VLOOKUP($E965, Parameter!$E$3:$N$5000, 9, FALSE), "")</f>
        <v/>
      </c>
      <c r="BV965" s="55" t="str">
        <f>IF(AND($D965 &lt;&gt; "", $D965 &lt;&gt; $E965, $F965 &lt;&gt; "x.x.x.x.x.x.x"), VLOOKUP($E965, Parameter!$E$3:$N$5000, 10, FALSE), "")</f>
        <v/>
      </c>
      <c r="BW965" s="55" t="str">
        <f>IF(AND($D965 &lt;&gt; "", $D965 &lt;&gt; $E965, $F965 &lt;&gt; "x.x.x.x.x.x.x"), VLOOKUP($C965, Parameter!$A$4:$L$5000, 3, FALSE), "")</f>
        <v/>
      </c>
      <c r="BX965" s="55" t="str">
        <f>IF(AND($D965 &lt;&gt; "", $D965 &lt;&gt; $E965, $F965 &lt;&gt; "x.x.x.x.x.x.x"), VLOOKUP($C965, Parameter!$A$4:$L$5000, 4, FALSE), "")</f>
        <v/>
      </c>
      <c r="BY965" s="56">
        <f t="shared" si="394"/>
        <v>0</v>
      </c>
      <c r="BZ965" s="55" t="str">
        <f t="shared" si="395"/>
        <v>Intra</v>
      </c>
      <c r="CA965" s="55" t="str">
        <f>IF($BZ965="Ekstra", Parameter3!$B$2, "")</f>
        <v/>
      </c>
      <c r="CB965" s="55" t="str">
        <f>IF($BZ965="Ekstra", Parameter3!$C$2, "")</f>
        <v/>
      </c>
      <c r="CC965" s="55" t="str">
        <f>IF($BZ965="Ekstra", VLOOKUP($E965, Parameter!$E$3:$N$5000, 9, FALSE), "")</f>
        <v/>
      </c>
      <c r="CD965" s="55" t="str">
        <f>IF($BZ965="Ekstra", VLOOKUP($E965, Parameter!$E$3:$N$5000, 10, FALSE), "")</f>
        <v/>
      </c>
      <c r="CE965" s="56">
        <f t="shared" si="396"/>
        <v>0</v>
      </c>
      <c r="CF965" s="55" t="str">
        <f t="shared" si="408"/>
        <v/>
      </c>
      <c r="CG965" s="55" t="str">
        <f t="shared" si="408"/>
        <v/>
      </c>
      <c r="CH965" s="55" t="str">
        <f t="shared" si="397"/>
        <v/>
      </c>
      <c r="CI965" s="55" t="str">
        <f>IF($F965="x.x.x.x.x.x.x", VLOOKUP($C965, Parameter!$A$4:$L$5000, 4, FALSE), "")</f>
        <v/>
      </c>
      <c r="CJ965" s="56">
        <f t="shared" si="398"/>
        <v>0</v>
      </c>
      <c r="CM965" s="4" t="str">
        <f t="shared" si="399"/>
        <v>...-...-.....</v>
      </c>
      <c r="CN965" s="57">
        <f t="shared" si="400"/>
        <v>0</v>
      </c>
      <c r="CO965" s="58">
        <f t="shared" si="401"/>
        <v>0</v>
      </c>
      <c r="CP965" s="4" t="str">
        <f t="shared" si="402"/>
        <v/>
      </c>
      <c r="CQ965" s="4" t="b">
        <f t="shared" si="403"/>
        <v>0</v>
      </c>
      <c r="CR965" s="4" t="str">
        <f t="shared" si="404"/>
        <v/>
      </c>
      <c r="CS965" s="4" t="str">
        <f t="shared" si="405"/>
        <v/>
      </c>
      <c r="CT965" s="91" t="b">
        <f t="shared" si="382"/>
        <v>0</v>
      </c>
    </row>
    <row r="966" spans="1:98" s="4" customFormat="1" x14ac:dyDescent="0.25">
      <c r="A966" s="50" t="str">
        <f t="shared" si="383"/>
        <v>...</v>
      </c>
      <c r="B966" s="50" t="str">
        <f t="shared" si="384"/>
        <v>...</v>
      </c>
      <c r="C966" s="50" t="str">
        <f t="shared" si="385"/>
        <v>.....</v>
      </c>
      <c r="D966" s="50" t="str">
        <f>IF($C966=".....","",_xlfn.IFNA(VLOOKUP($C966, Parameter!$A$4:$L$5000, 3, FALSE), ""))</f>
        <v/>
      </c>
      <c r="E966" s="50" t="str">
        <f t="shared" si="386"/>
        <v>.....</v>
      </c>
      <c r="F966" s="50" t="str">
        <f t="shared" si="387"/>
        <v>......</v>
      </c>
      <c r="G966" s="50" t="str">
        <f t="shared" si="388"/>
        <v>...</v>
      </c>
      <c r="H966" s="40">
        <f>IF(E966=".....", 0, _xlfn.IFNA(VLOOKUP($E966, Parameter2!$A$2:$C$5000, 3, FALSE), 0))</f>
        <v>0</v>
      </c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18" t="str">
        <f>IF(C966=".....","",_xlfn.IFNA(VLOOKUP($C966, Parameter!$A$4:$B$5000, 2, FALSE), "Kode belanja salah :("))</f>
        <v/>
      </c>
      <c r="X966" s="35"/>
      <c r="Y966" s="121"/>
      <c r="Z966" s="17"/>
      <c r="AA966" s="20"/>
      <c r="AB966" s="41" t="str">
        <f>IF($C966=".....","",VLOOKUP($C966, Parameter!$A$4:$L$5000, 6, FALSE))</f>
        <v/>
      </c>
      <c r="AC966" s="41" t="str">
        <f>IF($C966=".....","",VLOOKUP($C966, Parameter!$A$4:$L$5000, 7, FALSE))</f>
        <v/>
      </c>
      <c r="AD966" s="41" t="str">
        <f>IF($C966=".....","",VLOOKUP($C966, Parameter!$A$4:$L$5000, 8, FALSE))</f>
        <v/>
      </c>
      <c r="AE966" s="41" t="str">
        <f>IF($C966=".....","",VLOOKUP($C966, Parameter!$A$4:$L$5000, 9, FALSE))</f>
        <v/>
      </c>
      <c r="AF966" s="41" t="str">
        <f>IF($C966=".....","",VLOOKUP($C966, Parameter!$A$4:$L$5000, 10, FALSE))</f>
        <v/>
      </c>
      <c r="AG966" s="41" t="str">
        <f>IF($C966=".....","",VLOOKUP($C966, Parameter!$A$4:$L$5000, 11, FALSE))</f>
        <v/>
      </c>
      <c r="AH966" s="41" t="str">
        <f>IF($C966="..0.0.0.000","",_xlfn.IFNA(VLOOKUP($C966, Parameter!$A$4:$L$5000, 12, FALSE), ""))</f>
        <v/>
      </c>
      <c r="AI966" s="39"/>
      <c r="AJ966" s="39"/>
      <c r="AK966" s="39"/>
      <c r="AL966" s="39"/>
      <c r="AM966" s="39"/>
      <c r="AN966" s="39"/>
      <c r="AO966" s="39"/>
      <c r="AP966" s="41" t="str">
        <f>IF(F966="......", "", _xlfn.IFNA(VLOOKUP(F966, Parameter2!$D$2:$E$15000, 2, FALSE), "Kode aset salah :("))</f>
        <v/>
      </c>
      <c r="AQ966" s="39"/>
      <c r="AR966" s="51"/>
      <c r="AS966" s="52"/>
      <c r="AT966" s="53">
        <f t="shared" si="389"/>
        <v>0</v>
      </c>
      <c r="AU966" s="39" t="str">
        <f t="shared" si="390"/>
        <v/>
      </c>
      <c r="AV966" s="39" t="str">
        <f t="shared" si="391"/>
        <v/>
      </c>
      <c r="AW966" s="39" t="str">
        <f t="shared" si="392"/>
        <v/>
      </c>
      <c r="AX966" s="39" t="str">
        <f t="shared" si="393"/>
        <v/>
      </c>
      <c r="AY966" s="41" t="str">
        <f>IF(G966="...", "", VLOOKUP(G966, UPB!$A$3:$B$5000, 2, FALSE))</f>
        <v/>
      </c>
      <c r="AZ966" s="84"/>
      <c r="BA966" s="76"/>
      <c r="BB966" s="65"/>
      <c r="BC966" s="65"/>
      <c r="BD966" s="54"/>
      <c r="BE966" s="65"/>
      <c r="BF966" s="65"/>
      <c r="BG966" s="65"/>
      <c r="BH966" s="65"/>
      <c r="BI966" s="65"/>
      <c r="BJ966" s="65"/>
      <c r="BK966" s="65"/>
      <c r="BL966" s="65"/>
      <c r="BM966" s="65"/>
      <c r="BN966" s="70"/>
      <c r="BO966" s="65"/>
      <c r="BP966" s="65"/>
      <c r="BQ966" s="65"/>
      <c r="BR966" s="65"/>
      <c r="BS966" s="65"/>
      <c r="BT966" s="65"/>
      <c r="BU966" s="55" t="str">
        <f>IF(AND($D966 &lt;&gt; "", $D966 &lt;&gt; $E966, $F966 &lt;&gt; "x.x.x.x.x.x.x"), VLOOKUP($E966, Parameter!$E$3:$N$5000, 9, FALSE), "")</f>
        <v/>
      </c>
      <c r="BV966" s="55" t="str">
        <f>IF(AND($D966 &lt;&gt; "", $D966 &lt;&gt; $E966, $F966 &lt;&gt; "x.x.x.x.x.x.x"), VLOOKUP($E966, Parameter!$E$3:$N$5000, 10, FALSE), "")</f>
        <v/>
      </c>
      <c r="BW966" s="55" t="str">
        <f>IF(AND($D966 &lt;&gt; "", $D966 &lt;&gt; $E966, $F966 &lt;&gt; "x.x.x.x.x.x.x"), VLOOKUP($C966, Parameter!$A$4:$L$5000, 3, FALSE), "")</f>
        <v/>
      </c>
      <c r="BX966" s="55" t="str">
        <f>IF(AND($D966 &lt;&gt; "", $D966 &lt;&gt; $E966, $F966 &lt;&gt; "x.x.x.x.x.x.x"), VLOOKUP($C966, Parameter!$A$4:$L$5000, 4, FALSE), "")</f>
        <v/>
      </c>
      <c r="BY966" s="56">
        <f t="shared" si="394"/>
        <v>0</v>
      </c>
      <c r="BZ966" s="55" t="str">
        <f t="shared" si="395"/>
        <v>Intra</v>
      </c>
      <c r="CA966" s="55" t="str">
        <f>IF($BZ966="Ekstra", Parameter3!$B$2, "")</f>
        <v/>
      </c>
      <c r="CB966" s="55" t="str">
        <f>IF($BZ966="Ekstra", Parameter3!$C$2, "")</f>
        <v/>
      </c>
      <c r="CC966" s="55" t="str">
        <f>IF($BZ966="Ekstra", VLOOKUP($E966, Parameter!$E$3:$N$5000, 9, FALSE), "")</f>
        <v/>
      </c>
      <c r="CD966" s="55" t="str">
        <f>IF($BZ966="Ekstra", VLOOKUP($E966, Parameter!$E$3:$N$5000, 10, FALSE), "")</f>
        <v/>
      </c>
      <c r="CE966" s="56">
        <f t="shared" si="396"/>
        <v>0</v>
      </c>
      <c r="CF966" s="55" t="str">
        <f t="shared" si="408"/>
        <v/>
      </c>
      <c r="CG966" s="55" t="str">
        <f t="shared" si="408"/>
        <v/>
      </c>
      <c r="CH966" s="55" t="str">
        <f t="shared" si="397"/>
        <v/>
      </c>
      <c r="CI966" s="55" t="str">
        <f>IF($F966="x.x.x.x.x.x.x", VLOOKUP($C966, Parameter!$A$4:$L$5000, 4, FALSE), "")</f>
        <v/>
      </c>
      <c r="CJ966" s="56">
        <f t="shared" si="398"/>
        <v>0</v>
      </c>
      <c r="CM966" s="4" t="str">
        <f t="shared" si="399"/>
        <v>...-...-.....</v>
      </c>
      <c r="CN966" s="57">
        <f t="shared" si="400"/>
        <v>0</v>
      </c>
      <c r="CO966" s="58">
        <f t="shared" si="401"/>
        <v>0</v>
      </c>
      <c r="CP966" s="4" t="str">
        <f t="shared" si="402"/>
        <v/>
      </c>
      <c r="CQ966" s="4" t="b">
        <f t="shared" si="403"/>
        <v>0</v>
      </c>
      <c r="CR966" s="4" t="str">
        <f t="shared" si="404"/>
        <v/>
      </c>
      <c r="CS966" s="4" t="str">
        <f t="shared" si="405"/>
        <v/>
      </c>
      <c r="CT966" s="91" t="b">
        <f t="shared" si="382"/>
        <v>0</v>
      </c>
    </row>
    <row r="967" spans="1:98" s="4" customFormat="1" x14ac:dyDescent="0.25">
      <c r="A967" s="50" t="str">
        <f t="shared" si="383"/>
        <v>...</v>
      </c>
      <c r="B967" s="50" t="str">
        <f t="shared" si="384"/>
        <v>...</v>
      </c>
      <c r="C967" s="50" t="str">
        <f t="shared" si="385"/>
        <v>.....</v>
      </c>
      <c r="D967" s="50" t="str">
        <f>IF($C967=".....","",_xlfn.IFNA(VLOOKUP($C967, Parameter!$A$4:$L$5000, 3, FALSE), ""))</f>
        <v/>
      </c>
      <c r="E967" s="50" t="str">
        <f t="shared" si="386"/>
        <v>.....</v>
      </c>
      <c r="F967" s="50" t="str">
        <f t="shared" si="387"/>
        <v>......</v>
      </c>
      <c r="G967" s="50" t="str">
        <f t="shared" si="388"/>
        <v>...</v>
      </c>
      <c r="H967" s="40">
        <f>IF(E967=".....", 0, _xlfn.IFNA(VLOOKUP($E967, Parameter2!$A$2:$C$5000, 3, FALSE), 0))</f>
        <v>0</v>
      </c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18" t="str">
        <f>IF(C967=".....","",_xlfn.IFNA(VLOOKUP($C967, Parameter!$A$4:$B$5000, 2, FALSE), "Kode belanja salah :("))</f>
        <v/>
      </c>
      <c r="X967" s="35"/>
      <c r="Y967" s="121"/>
      <c r="Z967" s="17"/>
      <c r="AA967" s="20"/>
      <c r="AB967" s="41" t="str">
        <f>IF($C967=".....","",VLOOKUP($C967, Parameter!$A$4:$L$5000, 6, FALSE))</f>
        <v/>
      </c>
      <c r="AC967" s="41" t="str">
        <f>IF($C967=".....","",VLOOKUP($C967, Parameter!$A$4:$L$5000, 7, FALSE))</f>
        <v/>
      </c>
      <c r="AD967" s="41" t="str">
        <f>IF($C967=".....","",VLOOKUP($C967, Parameter!$A$4:$L$5000, 8, FALSE))</f>
        <v/>
      </c>
      <c r="AE967" s="41" t="str">
        <f>IF($C967=".....","",VLOOKUP($C967, Parameter!$A$4:$L$5000, 9, FALSE))</f>
        <v/>
      </c>
      <c r="AF967" s="41" t="str">
        <f>IF($C967=".....","",VLOOKUP($C967, Parameter!$A$4:$L$5000, 10, FALSE))</f>
        <v/>
      </c>
      <c r="AG967" s="41" t="str">
        <f>IF($C967=".....","",VLOOKUP($C967, Parameter!$A$4:$L$5000, 11, FALSE))</f>
        <v/>
      </c>
      <c r="AH967" s="41" t="str">
        <f>IF($C967="..0.0.0.000","",_xlfn.IFNA(VLOOKUP($C967, Parameter!$A$4:$L$5000, 12, FALSE), ""))</f>
        <v/>
      </c>
      <c r="AI967" s="39"/>
      <c r="AJ967" s="39"/>
      <c r="AK967" s="39"/>
      <c r="AL967" s="39"/>
      <c r="AM967" s="39"/>
      <c r="AN967" s="39"/>
      <c r="AO967" s="39"/>
      <c r="AP967" s="41" t="str">
        <f>IF(F967="......", "", _xlfn.IFNA(VLOOKUP(F967, Parameter2!$D$2:$E$15000, 2, FALSE), "Kode aset salah :("))</f>
        <v/>
      </c>
      <c r="AQ967" s="39"/>
      <c r="AR967" s="51"/>
      <c r="AS967" s="52"/>
      <c r="AT967" s="53">
        <f t="shared" si="389"/>
        <v>0</v>
      </c>
      <c r="AU967" s="39" t="str">
        <f t="shared" si="390"/>
        <v/>
      </c>
      <c r="AV967" s="39" t="str">
        <f t="shared" si="391"/>
        <v/>
      </c>
      <c r="AW967" s="39" t="str">
        <f t="shared" si="392"/>
        <v/>
      </c>
      <c r="AX967" s="39" t="str">
        <f t="shared" si="393"/>
        <v/>
      </c>
      <c r="AY967" s="41" t="str">
        <f>IF(G967="...", "", VLOOKUP(G967, UPB!$A$3:$B$5000, 2, FALSE))</f>
        <v/>
      </c>
      <c r="AZ967" s="84"/>
      <c r="BA967" s="76"/>
      <c r="BB967" s="65"/>
      <c r="BC967" s="65"/>
      <c r="BD967" s="54"/>
      <c r="BE967" s="65"/>
      <c r="BF967" s="65"/>
      <c r="BG967" s="65"/>
      <c r="BH967" s="65"/>
      <c r="BI967" s="65"/>
      <c r="BJ967" s="65"/>
      <c r="BK967" s="65"/>
      <c r="BL967" s="65"/>
      <c r="BM967" s="65"/>
      <c r="BN967" s="70"/>
      <c r="BO967" s="65"/>
      <c r="BP967" s="65"/>
      <c r="BQ967" s="65"/>
      <c r="BR967" s="65"/>
      <c r="BS967" s="65"/>
      <c r="BT967" s="65"/>
      <c r="BU967" s="55" t="str">
        <f>IF(AND($D967 &lt;&gt; "", $D967 &lt;&gt; $E967, $F967 &lt;&gt; "x.x.x.x.x.x.x"), VLOOKUP($E967, Parameter!$E$3:$N$5000, 9, FALSE), "")</f>
        <v/>
      </c>
      <c r="BV967" s="55" t="str">
        <f>IF(AND($D967 &lt;&gt; "", $D967 &lt;&gt; $E967, $F967 &lt;&gt; "x.x.x.x.x.x.x"), VLOOKUP($E967, Parameter!$E$3:$N$5000, 10, FALSE), "")</f>
        <v/>
      </c>
      <c r="BW967" s="55" t="str">
        <f>IF(AND($D967 &lt;&gt; "", $D967 &lt;&gt; $E967, $F967 &lt;&gt; "x.x.x.x.x.x.x"), VLOOKUP($C967, Parameter!$A$4:$L$5000, 3, FALSE), "")</f>
        <v/>
      </c>
      <c r="BX967" s="55" t="str">
        <f>IF(AND($D967 &lt;&gt; "", $D967 &lt;&gt; $E967, $F967 &lt;&gt; "x.x.x.x.x.x.x"), VLOOKUP($C967, Parameter!$A$4:$L$5000, 4, FALSE), "")</f>
        <v/>
      </c>
      <c r="BY967" s="56">
        <f t="shared" si="394"/>
        <v>0</v>
      </c>
      <c r="BZ967" s="55" t="str">
        <f t="shared" si="395"/>
        <v>Intra</v>
      </c>
      <c r="CA967" s="55" t="str">
        <f>IF($BZ967="Ekstra", Parameter3!$B$2, "")</f>
        <v/>
      </c>
      <c r="CB967" s="55" t="str">
        <f>IF($BZ967="Ekstra", Parameter3!$C$2, "")</f>
        <v/>
      </c>
      <c r="CC967" s="55" t="str">
        <f>IF($BZ967="Ekstra", VLOOKUP($E967, Parameter!$E$3:$N$5000, 9, FALSE), "")</f>
        <v/>
      </c>
      <c r="CD967" s="55" t="str">
        <f>IF($BZ967="Ekstra", VLOOKUP($E967, Parameter!$E$3:$N$5000, 10, FALSE), "")</f>
        <v/>
      </c>
      <c r="CE967" s="56">
        <f t="shared" si="396"/>
        <v>0</v>
      </c>
      <c r="CF967" s="55" t="str">
        <f t="shared" si="408"/>
        <v/>
      </c>
      <c r="CG967" s="55" t="str">
        <f t="shared" si="408"/>
        <v/>
      </c>
      <c r="CH967" s="55" t="str">
        <f t="shared" si="397"/>
        <v/>
      </c>
      <c r="CI967" s="55" t="str">
        <f>IF($F967="x.x.x.x.x.x.x", VLOOKUP($C967, Parameter!$A$4:$L$5000, 4, FALSE), "")</f>
        <v/>
      </c>
      <c r="CJ967" s="56">
        <f t="shared" si="398"/>
        <v>0</v>
      </c>
      <c r="CM967" s="4" t="str">
        <f t="shared" si="399"/>
        <v>...-...-.....</v>
      </c>
      <c r="CN967" s="57">
        <f t="shared" si="400"/>
        <v>0</v>
      </c>
      <c r="CO967" s="58">
        <f t="shared" si="401"/>
        <v>0</v>
      </c>
      <c r="CP967" s="4" t="str">
        <f t="shared" si="402"/>
        <v/>
      </c>
      <c r="CQ967" s="4" t="b">
        <f t="shared" si="403"/>
        <v>0</v>
      </c>
      <c r="CR967" s="4" t="str">
        <f t="shared" si="404"/>
        <v/>
      </c>
      <c r="CS967" s="4" t="str">
        <f t="shared" si="405"/>
        <v/>
      </c>
      <c r="CT967" s="91" t="b">
        <f t="shared" si="382"/>
        <v>0</v>
      </c>
    </row>
    <row r="968" spans="1:98" s="4" customFormat="1" x14ac:dyDescent="0.25">
      <c r="A968" s="50" t="str">
        <f t="shared" si="383"/>
        <v>...</v>
      </c>
      <c r="B968" s="50" t="str">
        <f t="shared" si="384"/>
        <v>...</v>
      </c>
      <c r="C968" s="50" t="str">
        <f t="shared" si="385"/>
        <v>.....</v>
      </c>
      <c r="D968" s="50" t="str">
        <f>IF($C968=".....","",_xlfn.IFNA(VLOOKUP($C968, Parameter!$A$4:$L$5000, 3, FALSE), ""))</f>
        <v/>
      </c>
      <c r="E968" s="50" t="str">
        <f t="shared" si="386"/>
        <v>.....</v>
      </c>
      <c r="F968" s="50" t="str">
        <f t="shared" si="387"/>
        <v>......</v>
      </c>
      <c r="G968" s="50" t="str">
        <f t="shared" si="388"/>
        <v>...</v>
      </c>
      <c r="H968" s="40">
        <f>IF(E968=".....", 0, _xlfn.IFNA(VLOOKUP($E968, Parameter2!$A$2:$C$5000, 3, FALSE), 0))</f>
        <v>0</v>
      </c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18" t="str">
        <f>IF(C968=".....","",_xlfn.IFNA(VLOOKUP($C968, Parameter!$A$4:$B$5000, 2, FALSE), "Kode belanja salah :("))</f>
        <v/>
      </c>
      <c r="X968" s="35"/>
      <c r="Y968" s="121"/>
      <c r="Z968" s="17"/>
      <c r="AA968" s="20"/>
      <c r="AB968" s="41" t="str">
        <f>IF($C968=".....","",VLOOKUP($C968, Parameter!$A$4:$L$5000, 6, FALSE))</f>
        <v/>
      </c>
      <c r="AC968" s="41" t="str">
        <f>IF($C968=".....","",VLOOKUP($C968, Parameter!$A$4:$L$5000, 7, FALSE))</f>
        <v/>
      </c>
      <c r="AD968" s="41" t="str">
        <f>IF($C968=".....","",VLOOKUP($C968, Parameter!$A$4:$L$5000, 8, FALSE))</f>
        <v/>
      </c>
      <c r="AE968" s="41" t="str">
        <f>IF($C968=".....","",VLOOKUP($C968, Parameter!$A$4:$L$5000, 9, FALSE))</f>
        <v/>
      </c>
      <c r="AF968" s="41" t="str">
        <f>IF($C968=".....","",VLOOKUP($C968, Parameter!$A$4:$L$5000, 10, FALSE))</f>
        <v/>
      </c>
      <c r="AG968" s="41" t="str">
        <f>IF($C968=".....","",VLOOKUP($C968, Parameter!$A$4:$L$5000, 11, FALSE))</f>
        <v/>
      </c>
      <c r="AH968" s="41" t="str">
        <f>IF($C968="..0.0.0.000","",_xlfn.IFNA(VLOOKUP($C968, Parameter!$A$4:$L$5000, 12, FALSE), ""))</f>
        <v/>
      </c>
      <c r="AI968" s="39"/>
      <c r="AJ968" s="39"/>
      <c r="AK968" s="39"/>
      <c r="AL968" s="39"/>
      <c r="AM968" s="39"/>
      <c r="AN968" s="39"/>
      <c r="AO968" s="39"/>
      <c r="AP968" s="41" t="str">
        <f>IF(F968="......", "", _xlfn.IFNA(VLOOKUP(F968, Parameter2!$D$2:$E$15000, 2, FALSE), "Kode aset salah :("))</f>
        <v/>
      </c>
      <c r="AQ968" s="39"/>
      <c r="AR968" s="51"/>
      <c r="AS968" s="52"/>
      <c r="AT968" s="53">
        <f t="shared" si="389"/>
        <v>0</v>
      </c>
      <c r="AU968" s="39" t="str">
        <f t="shared" si="390"/>
        <v/>
      </c>
      <c r="AV968" s="39" t="str">
        <f t="shared" si="391"/>
        <v/>
      </c>
      <c r="AW968" s="39" t="str">
        <f t="shared" si="392"/>
        <v/>
      </c>
      <c r="AX968" s="39" t="str">
        <f t="shared" si="393"/>
        <v/>
      </c>
      <c r="AY968" s="41" t="str">
        <f>IF(G968="...", "", VLOOKUP(G968, UPB!$A$3:$B$5000, 2, FALSE))</f>
        <v/>
      </c>
      <c r="AZ968" s="84"/>
      <c r="BA968" s="76"/>
      <c r="BB968" s="65"/>
      <c r="BC968" s="65"/>
      <c r="BD968" s="54"/>
      <c r="BE968" s="65"/>
      <c r="BF968" s="65"/>
      <c r="BG968" s="65"/>
      <c r="BH968" s="65"/>
      <c r="BI968" s="65"/>
      <c r="BJ968" s="65"/>
      <c r="BK968" s="65"/>
      <c r="BL968" s="65"/>
      <c r="BM968" s="65"/>
      <c r="BN968" s="70"/>
      <c r="BO968" s="65"/>
      <c r="BP968" s="65"/>
      <c r="BQ968" s="65"/>
      <c r="BR968" s="65"/>
      <c r="BS968" s="65"/>
      <c r="BT968" s="65"/>
      <c r="BU968" s="55" t="str">
        <f>IF(AND($D968 &lt;&gt; "", $D968 &lt;&gt; $E968, $F968 &lt;&gt; "x.x.x.x.x.x.x"), VLOOKUP($E968, Parameter!$E$3:$N$5000, 9, FALSE), "")</f>
        <v/>
      </c>
      <c r="BV968" s="55" t="str">
        <f>IF(AND($D968 &lt;&gt; "", $D968 &lt;&gt; $E968, $F968 &lt;&gt; "x.x.x.x.x.x.x"), VLOOKUP($E968, Parameter!$E$3:$N$5000, 10, FALSE), "")</f>
        <v/>
      </c>
      <c r="BW968" s="55" t="str">
        <f>IF(AND($D968 &lt;&gt; "", $D968 &lt;&gt; $E968, $F968 &lt;&gt; "x.x.x.x.x.x.x"), VLOOKUP($C968, Parameter!$A$4:$L$5000, 3, FALSE), "")</f>
        <v/>
      </c>
      <c r="BX968" s="55" t="str">
        <f>IF(AND($D968 &lt;&gt; "", $D968 &lt;&gt; $E968, $F968 &lt;&gt; "x.x.x.x.x.x.x"), VLOOKUP($C968, Parameter!$A$4:$L$5000, 4, FALSE), "")</f>
        <v/>
      </c>
      <c r="BY968" s="56">
        <f t="shared" si="394"/>
        <v>0</v>
      </c>
      <c r="BZ968" s="55" t="str">
        <f t="shared" si="395"/>
        <v>Intra</v>
      </c>
      <c r="CA968" s="55" t="str">
        <f>IF($BZ968="Ekstra", Parameter3!$B$2, "")</f>
        <v/>
      </c>
      <c r="CB968" s="55" t="str">
        <f>IF($BZ968="Ekstra", Parameter3!$C$2, "")</f>
        <v/>
      </c>
      <c r="CC968" s="55" t="str">
        <f>IF($BZ968="Ekstra", VLOOKUP($E968, Parameter!$E$3:$N$5000, 9, FALSE), "")</f>
        <v/>
      </c>
      <c r="CD968" s="55" t="str">
        <f>IF($BZ968="Ekstra", VLOOKUP($E968, Parameter!$E$3:$N$5000, 10, FALSE), "")</f>
        <v/>
      </c>
      <c r="CE968" s="56">
        <f t="shared" si="396"/>
        <v>0</v>
      </c>
      <c r="CF968" s="55" t="str">
        <f t="shared" si="408"/>
        <v/>
      </c>
      <c r="CG968" s="55" t="str">
        <f t="shared" si="408"/>
        <v/>
      </c>
      <c r="CH968" s="55" t="str">
        <f t="shared" si="397"/>
        <v/>
      </c>
      <c r="CI968" s="55" t="str">
        <f>IF($F968="x.x.x.x.x.x.x", VLOOKUP($C968, Parameter!$A$4:$L$5000, 4, FALSE), "")</f>
        <v/>
      </c>
      <c r="CJ968" s="56">
        <f t="shared" si="398"/>
        <v>0</v>
      </c>
      <c r="CM968" s="4" t="str">
        <f t="shared" si="399"/>
        <v>...-...-.....</v>
      </c>
      <c r="CN968" s="57">
        <f t="shared" si="400"/>
        <v>0</v>
      </c>
      <c r="CO968" s="58">
        <f t="shared" si="401"/>
        <v>0</v>
      </c>
      <c r="CP968" s="4" t="str">
        <f t="shared" si="402"/>
        <v/>
      </c>
      <c r="CQ968" s="4" t="b">
        <f t="shared" si="403"/>
        <v>0</v>
      </c>
      <c r="CR968" s="4" t="str">
        <f t="shared" si="404"/>
        <v/>
      </c>
      <c r="CS968" s="4" t="str">
        <f t="shared" si="405"/>
        <v/>
      </c>
      <c r="CT968" s="91" t="b">
        <f t="shared" si="382"/>
        <v>0</v>
      </c>
    </row>
    <row r="969" spans="1:98" s="4" customFormat="1" x14ac:dyDescent="0.25">
      <c r="A969" s="50" t="str">
        <f t="shared" si="383"/>
        <v>...</v>
      </c>
      <c r="B969" s="50" t="str">
        <f t="shared" si="384"/>
        <v>...</v>
      </c>
      <c r="C969" s="50" t="str">
        <f t="shared" si="385"/>
        <v>.....</v>
      </c>
      <c r="D969" s="50" t="str">
        <f>IF($C969=".....","",_xlfn.IFNA(VLOOKUP($C969, Parameter!$A$4:$L$5000, 3, FALSE), ""))</f>
        <v/>
      </c>
      <c r="E969" s="50" t="str">
        <f t="shared" si="386"/>
        <v>.....</v>
      </c>
      <c r="F969" s="50" t="str">
        <f t="shared" si="387"/>
        <v>......</v>
      </c>
      <c r="G969" s="50" t="str">
        <f t="shared" si="388"/>
        <v>...</v>
      </c>
      <c r="H969" s="40">
        <f>IF(E969=".....", 0, _xlfn.IFNA(VLOOKUP($E969, Parameter2!$A$2:$C$5000, 3, FALSE), 0))</f>
        <v>0</v>
      </c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18" t="str">
        <f>IF(C969=".....","",_xlfn.IFNA(VLOOKUP($C969, Parameter!$A$4:$B$5000, 2, FALSE), "Kode belanja salah :("))</f>
        <v/>
      </c>
      <c r="X969" s="35"/>
      <c r="Y969" s="121"/>
      <c r="Z969" s="17"/>
      <c r="AA969" s="20"/>
      <c r="AB969" s="41" t="str">
        <f>IF($C969=".....","",VLOOKUP($C969, Parameter!$A$4:$L$5000, 6, FALSE))</f>
        <v/>
      </c>
      <c r="AC969" s="41" t="str">
        <f>IF($C969=".....","",VLOOKUP($C969, Parameter!$A$4:$L$5000, 7, FALSE))</f>
        <v/>
      </c>
      <c r="AD969" s="41" t="str">
        <f>IF($C969=".....","",VLOOKUP($C969, Parameter!$A$4:$L$5000, 8, FALSE))</f>
        <v/>
      </c>
      <c r="AE969" s="41" t="str">
        <f>IF($C969=".....","",VLOOKUP($C969, Parameter!$A$4:$L$5000, 9, FALSE))</f>
        <v/>
      </c>
      <c r="AF969" s="41" t="str">
        <f>IF($C969=".....","",VLOOKUP($C969, Parameter!$A$4:$L$5000, 10, FALSE))</f>
        <v/>
      </c>
      <c r="AG969" s="41" t="str">
        <f>IF($C969=".....","",VLOOKUP($C969, Parameter!$A$4:$L$5000, 11, FALSE))</f>
        <v/>
      </c>
      <c r="AH969" s="41" t="str">
        <f>IF($C969="..0.0.0.000","",_xlfn.IFNA(VLOOKUP($C969, Parameter!$A$4:$L$5000, 12, FALSE), ""))</f>
        <v/>
      </c>
      <c r="AI969" s="39"/>
      <c r="AJ969" s="39"/>
      <c r="AK969" s="39"/>
      <c r="AL969" s="39"/>
      <c r="AM969" s="39"/>
      <c r="AN969" s="39"/>
      <c r="AO969" s="39"/>
      <c r="AP969" s="41" t="str">
        <f>IF(F969="......", "", _xlfn.IFNA(VLOOKUP(F969, Parameter2!$D$2:$E$15000, 2, FALSE), "Kode aset salah :("))</f>
        <v/>
      </c>
      <c r="AQ969" s="39"/>
      <c r="AR969" s="51"/>
      <c r="AS969" s="52"/>
      <c r="AT969" s="53">
        <f t="shared" si="389"/>
        <v>0</v>
      </c>
      <c r="AU969" s="39" t="str">
        <f t="shared" si="390"/>
        <v/>
      </c>
      <c r="AV969" s="39" t="str">
        <f t="shared" si="391"/>
        <v/>
      </c>
      <c r="AW969" s="39" t="str">
        <f t="shared" si="392"/>
        <v/>
      </c>
      <c r="AX969" s="39" t="str">
        <f t="shared" si="393"/>
        <v/>
      </c>
      <c r="AY969" s="41" t="str">
        <f>IF(G969="...", "", VLOOKUP(G969, UPB!$A$3:$B$5000, 2, FALSE))</f>
        <v/>
      </c>
      <c r="AZ969" s="84"/>
      <c r="BA969" s="76"/>
      <c r="BB969" s="65"/>
      <c r="BC969" s="65"/>
      <c r="BD969" s="54"/>
      <c r="BE969" s="65"/>
      <c r="BF969" s="65"/>
      <c r="BG969" s="65"/>
      <c r="BH969" s="65"/>
      <c r="BI969" s="65"/>
      <c r="BJ969" s="65"/>
      <c r="BK969" s="65"/>
      <c r="BL969" s="65"/>
      <c r="BM969" s="65"/>
      <c r="BN969" s="70"/>
      <c r="BO969" s="65"/>
      <c r="BP969" s="65"/>
      <c r="BQ969" s="65"/>
      <c r="BR969" s="65"/>
      <c r="BS969" s="65"/>
      <c r="BT969" s="65"/>
      <c r="BU969" s="55" t="str">
        <f>IF(AND($D969 &lt;&gt; "", $D969 &lt;&gt; $E969, $F969 &lt;&gt; "x.x.x.x.x.x.x"), VLOOKUP($E969, Parameter!$E$3:$N$5000, 9, FALSE), "")</f>
        <v/>
      </c>
      <c r="BV969" s="55" t="str">
        <f>IF(AND($D969 &lt;&gt; "", $D969 &lt;&gt; $E969, $F969 &lt;&gt; "x.x.x.x.x.x.x"), VLOOKUP($E969, Parameter!$E$3:$N$5000, 10, FALSE), "")</f>
        <v/>
      </c>
      <c r="BW969" s="55" t="str">
        <f>IF(AND($D969 &lt;&gt; "", $D969 &lt;&gt; $E969, $F969 &lt;&gt; "x.x.x.x.x.x.x"), VLOOKUP($C969, Parameter!$A$4:$L$5000, 3, FALSE), "")</f>
        <v/>
      </c>
      <c r="BX969" s="55" t="str">
        <f>IF(AND($D969 &lt;&gt; "", $D969 &lt;&gt; $E969, $F969 &lt;&gt; "x.x.x.x.x.x.x"), VLOOKUP($C969, Parameter!$A$4:$L$5000, 4, FALSE), "")</f>
        <v/>
      </c>
      <c r="BY969" s="56">
        <f t="shared" si="394"/>
        <v>0</v>
      </c>
      <c r="BZ969" s="55" t="str">
        <f t="shared" si="395"/>
        <v>Intra</v>
      </c>
      <c r="CA969" s="55" t="str">
        <f>IF($BZ969="Ekstra", Parameter3!$B$2, "")</f>
        <v/>
      </c>
      <c r="CB969" s="55" t="str">
        <f>IF($BZ969="Ekstra", Parameter3!$C$2, "")</f>
        <v/>
      </c>
      <c r="CC969" s="55" t="str">
        <f>IF($BZ969="Ekstra", VLOOKUP($E969, Parameter!$E$3:$N$5000, 9, FALSE), "")</f>
        <v/>
      </c>
      <c r="CD969" s="55" t="str">
        <f>IF($BZ969="Ekstra", VLOOKUP($E969, Parameter!$E$3:$N$5000, 10, FALSE), "")</f>
        <v/>
      </c>
      <c r="CE969" s="56">
        <f t="shared" si="396"/>
        <v>0</v>
      </c>
      <c r="CF969" s="55" t="str">
        <f t="shared" si="408"/>
        <v/>
      </c>
      <c r="CG969" s="55" t="str">
        <f t="shared" si="408"/>
        <v/>
      </c>
      <c r="CH969" s="55" t="str">
        <f t="shared" si="397"/>
        <v/>
      </c>
      <c r="CI969" s="55" t="str">
        <f>IF($F969="x.x.x.x.x.x.x", VLOOKUP($C969, Parameter!$A$4:$L$5000, 4, FALSE), "")</f>
        <v/>
      </c>
      <c r="CJ969" s="56">
        <f t="shared" si="398"/>
        <v>0</v>
      </c>
      <c r="CM969" s="4" t="str">
        <f t="shared" si="399"/>
        <v>...-...-.....</v>
      </c>
      <c r="CN969" s="57">
        <f t="shared" si="400"/>
        <v>0</v>
      </c>
      <c r="CO969" s="58">
        <f t="shared" si="401"/>
        <v>0</v>
      </c>
      <c r="CP969" s="4" t="str">
        <f t="shared" si="402"/>
        <v/>
      </c>
      <c r="CQ969" s="4" t="b">
        <f t="shared" si="403"/>
        <v>0</v>
      </c>
      <c r="CR969" s="4" t="str">
        <f t="shared" si="404"/>
        <v/>
      </c>
      <c r="CS969" s="4" t="str">
        <f t="shared" si="405"/>
        <v/>
      </c>
      <c r="CT969" s="91" t="b">
        <f t="shared" si="382"/>
        <v>0</v>
      </c>
    </row>
    <row r="970" spans="1:98" s="4" customFormat="1" x14ac:dyDescent="0.25">
      <c r="A970" s="50" t="str">
        <f t="shared" si="383"/>
        <v>...</v>
      </c>
      <c r="B970" s="50" t="str">
        <f t="shared" si="384"/>
        <v>...</v>
      </c>
      <c r="C970" s="50" t="str">
        <f t="shared" si="385"/>
        <v>.....</v>
      </c>
      <c r="D970" s="50" t="str">
        <f>IF($C970=".....","",_xlfn.IFNA(VLOOKUP($C970, Parameter!$A$4:$L$5000, 3, FALSE), ""))</f>
        <v/>
      </c>
      <c r="E970" s="50" t="str">
        <f t="shared" si="386"/>
        <v>.....</v>
      </c>
      <c r="F970" s="50" t="str">
        <f t="shared" si="387"/>
        <v>......</v>
      </c>
      <c r="G970" s="50" t="str">
        <f t="shared" si="388"/>
        <v>...</v>
      </c>
      <c r="H970" s="40">
        <f>IF(E970=".....", 0, _xlfn.IFNA(VLOOKUP($E970, Parameter2!$A$2:$C$5000, 3, FALSE), 0))</f>
        <v>0</v>
      </c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18" t="str">
        <f>IF(C970=".....","",_xlfn.IFNA(VLOOKUP($C970, Parameter!$A$4:$B$5000, 2, FALSE), "Kode belanja salah :("))</f>
        <v/>
      </c>
      <c r="X970" s="35"/>
      <c r="Y970" s="121"/>
      <c r="Z970" s="17"/>
      <c r="AA970" s="20"/>
      <c r="AB970" s="41" t="str">
        <f>IF($C970=".....","",VLOOKUP($C970, Parameter!$A$4:$L$5000, 6, FALSE))</f>
        <v/>
      </c>
      <c r="AC970" s="41" t="str">
        <f>IF($C970=".....","",VLOOKUP($C970, Parameter!$A$4:$L$5000, 7, FALSE))</f>
        <v/>
      </c>
      <c r="AD970" s="41" t="str">
        <f>IF($C970=".....","",VLOOKUP($C970, Parameter!$A$4:$L$5000, 8, FALSE))</f>
        <v/>
      </c>
      <c r="AE970" s="41" t="str">
        <f>IF($C970=".....","",VLOOKUP($C970, Parameter!$A$4:$L$5000, 9, FALSE))</f>
        <v/>
      </c>
      <c r="AF970" s="41" t="str">
        <f>IF($C970=".....","",VLOOKUP($C970, Parameter!$A$4:$L$5000, 10, FALSE))</f>
        <v/>
      </c>
      <c r="AG970" s="41" t="str">
        <f>IF($C970=".....","",VLOOKUP($C970, Parameter!$A$4:$L$5000, 11, FALSE))</f>
        <v/>
      </c>
      <c r="AH970" s="41" t="str">
        <f>IF($C970="..0.0.0.000","",_xlfn.IFNA(VLOOKUP($C970, Parameter!$A$4:$L$5000, 12, FALSE), ""))</f>
        <v/>
      </c>
      <c r="AI970" s="39"/>
      <c r="AJ970" s="39"/>
      <c r="AK970" s="39"/>
      <c r="AL970" s="39"/>
      <c r="AM970" s="39"/>
      <c r="AN970" s="39"/>
      <c r="AO970" s="39"/>
      <c r="AP970" s="41" t="str">
        <f>IF(F970="......", "", _xlfn.IFNA(VLOOKUP(F970, Parameter2!$D$2:$E$15000, 2, FALSE), "Kode aset salah :("))</f>
        <v/>
      </c>
      <c r="AQ970" s="39"/>
      <c r="AR970" s="51"/>
      <c r="AS970" s="52"/>
      <c r="AT970" s="53">
        <f t="shared" si="389"/>
        <v>0</v>
      </c>
      <c r="AU970" s="39" t="str">
        <f t="shared" si="390"/>
        <v/>
      </c>
      <c r="AV970" s="39" t="str">
        <f t="shared" si="391"/>
        <v/>
      </c>
      <c r="AW970" s="39" t="str">
        <f t="shared" si="392"/>
        <v/>
      </c>
      <c r="AX970" s="39" t="str">
        <f t="shared" si="393"/>
        <v/>
      </c>
      <c r="AY970" s="41" t="str">
        <f>IF(G970="...", "", VLOOKUP(G970, UPB!$A$3:$B$5000, 2, FALSE))</f>
        <v/>
      </c>
      <c r="AZ970" s="84"/>
      <c r="BA970" s="76"/>
      <c r="BB970" s="65"/>
      <c r="BC970" s="65"/>
      <c r="BD970" s="54"/>
      <c r="BE970" s="65"/>
      <c r="BF970" s="65"/>
      <c r="BG970" s="65"/>
      <c r="BH970" s="65"/>
      <c r="BI970" s="65"/>
      <c r="BJ970" s="65"/>
      <c r="BK970" s="65"/>
      <c r="BL970" s="65"/>
      <c r="BM970" s="65"/>
      <c r="BN970" s="70"/>
      <c r="BO970" s="65"/>
      <c r="BP970" s="65"/>
      <c r="BQ970" s="65"/>
      <c r="BR970" s="65"/>
      <c r="BS970" s="65"/>
      <c r="BT970" s="65"/>
      <c r="BU970" s="55" t="str">
        <f>IF(AND($D970 &lt;&gt; "", $D970 &lt;&gt; $E970, $F970 &lt;&gt; "x.x.x.x.x.x.x"), VLOOKUP($E970, Parameter!$E$3:$N$5000, 9, FALSE), "")</f>
        <v/>
      </c>
      <c r="BV970" s="55" t="str">
        <f>IF(AND($D970 &lt;&gt; "", $D970 &lt;&gt; $E970, $F970 &lt;&gt; "x.x.x.x.x.x.x"), VLOOKUP($E970, Parameter!$E$3:$N$5000, 10, FALSE), "")</f>
        <v/>
      </c>
      <c r="BW970" s="55" t="str">
        <f>IF(AND($D970 &lt;&gt; "", $D970 &lt;&gt; $E970, $F970 &lt;&gt; "x.x.x.x.x.x.x"), VLOOKUP($C970, Parameter!$A$4:$L$5000, 3, FALSE), "")</f>
        <v/>
      </c>
      <c r="BX970" s="55" t="str">
        <f>IF(AND($D970 &lt;&gt; "", $D970 &lt;&gt; $E970, $F970 &lt;&gt; "x.x.x.x.x.x.x"), VLOOKUP($C970, Parameter!$A$4:$L$5000, 4, FALSE), "")</f>
        <v/>
      </c>
      <c r="BY970" s="56">
        <f t="shared" si="394"/>
        <v>0</v>
      </c>
      <c r="BZ970" s="55" t="str">
        <f t="shared" si="395"/>
        <v>Intra</v>
      </c>
      <c r="CA970" s="55" t="str">
        <f>IF($BZ970="Ekstra", Parameter3!$B$2, "")</f>
        <v/>
      </c>
      <c r="CB970" s="55" t="str">
        <f>IF($BZ970="Ekstra", Parameter3!$C$2, "")</f>
        <v/>
      </c>
      <c r="CC970" s="55" t="str">
        <f>IF($BZ970="Ekstra", VLOOKUP($E970, Parameter!$E$3:$N$5000, 9, FALSE), "")</f>
        <v/>
      </c>
      <c r="CD970" s="55" t="str">
        <f>IF($BZ970="Ekstra", VLOOKUP($E970, Parameter!$E$3:$N$5000, 10, FALSE), "")</f>
        <v/>
      </c>
      <c r="CE970" s="56">
        <f t="shared" si="396"/>
        <v>0</v>
      </c>
      <c r="CF970" s="55" t="str">
        <f t="shared" si="408"/>
        <v/>
      </c>
      <c r="CG970" s="55" t="str">
        <f t="shared" si="408"/>
        <v/>
      </c>
      <c r="CH970" s="55" t="str">
        <f t="shared" si="397"/>
        <v/>
      </c>
      <c r="CI970" s="55" t="str">
        <f>IF($F970="x.x.x.x.x.x.x", VLOOKUP($C970, Parameter!$A$4:$L$5000, 4, FALSE), "")</f>
        <v/>
      </c>
      <c r="CJ970" s="56">
        <f t="shared" si="398"/>
        <v>0</v>
      </c>
      <c r="CM970" s="4" t="str">
        <f t="shared" si="399"/>
        <v>...-...-.....</v>
      </c>
      <c r="CN970" s="57">
        <f t="shared" si="400"/>
        <v>0</v>
      </c>
      <c r="CO970" s="58">
        <f t="shared" si="401"/>
        <v>0</v>
      </c>
      <c r="CP970" s="4" t="str">
        <f t="shared" si="402"/>
        <v/>
      </c>
      <c r="CQ970" s="4" t="b">
        <f t="shared" si="403"/>
        <v>0</v>
      </c>
      <c r="CR970" s="4" t="str">
        <f t="shared" si="404"/>
        <v/>
      </c>
      <c r="CS970" s="4" t="str">
        <f t="shared" si="405"/>
        <v/>
      </c>
      <c r="CT970" s="91" t="b">
        <f t="shared" ref="CT970:CT1001" si="409">IF(AK970=5, AU970&amp;"~"&amp;AV970&amp;"~"&amp;AW970&amp;"~"&amp;AX970&amp;"~"&amp;AI970&amp;"~"&amp;AJ970&amp;"~"&amp;AK970&amp;"~"&amp;AL970&amp;"~"&amp;AM970&amp;"~"&amp;AN970&amp;"~"&amp;AO970&amp;"~"&amp;AZ970&amp;"~"&amp;IF(ISBLANK(BR970), "-", BR970)&amp;"~"&amp;IF(ISBLANK(BS970), "-", BS970)&amp;"~"&amp;BT970&amp;"~"&amp;AR970&amp;"~"&amp;AT970&amp;"~"&amp;BA970)</f>
        <v>0</v>
      </c>
    </row>
    <row r="971" spans="1:98" s="4" customFormat="1" x14ac:dyDescent="0.25">
      <c r="A971" s="50" t="str">
        <f t="shared" si="383"/>
        <v>...</v>
      </c>
      <c r="B971" s="50" t="str">
        <f t="shared" si="384"/>
        <v>...</v>
      </c>
      <c r="C971" s="50" t="str">
        <f t="shared" si="385"/>
        <v>.....</v>
      </c>
      <c r="D971" s="50" t="str">
        <f>IF($C971=".....","",_xlfn.IFNA(VLOOKUP($C971, Parameter!$A$4:$L$5000, 3, FALSE), ""))</f>
        <v/>
      </c>
      <c r="E971" s="50" t="str">
        <f t="shared" si="386"/>
        <v>.....</v>
      </c>
      <c r="F971" s="50" t="str">
        <f t="shared" si="387"/>
        <v>......</v>
      </c>
      <c r="G971" s="50" t="str">
        <f t="shared" si="388"/>
        <v>...</v>
      </c>
      <c r="H971" s="40">
        <f>IF(E971=".....", 0, _xlfn.IFNA(VLOOKUP($E971, Parameter2!$A$2:$C$5000, 3, FALSE), 0))</f>
        <v>0</v>
      </c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18" t="str">
        <f>IF(C971=".....","",_xlfn.IFNA(VLOOKUP($C971, Parameter!$A$4:$B$5000, 2, FALSE), "Kode belanja salah :("))</f>
        <v/>
      </c>
      <c r="X971" s="35"/>
      <c r="Y971" s="121"/>
      <c r="Z971" s="17"/>
      <c r="AA971" s="20"/>
      <c r="AB971" s="41" t="str">
        <f>IF($C971=".....","",VLOOKUP($C971, Parameter!$A$4:$L$5000, 6, FALSE))</f>
        <v/>
      </c>
      <c r="AC971" s="41" t="str">
        <f>IF($C971=".....","",VLOOKUP($C971, Parameter!$A$4:$L$5000, 7, FALSE))</f>
        <v/>
      </c>
      <c r="AD971" s="41" t="str">
        <f>IF($C971=".....","",VLOOKUP($C971, Parameter!$A$4:$L$5000, 8, FALSE))</f>
        <v/>
      </c>
      <c r="AE971" s="41" t="str">
        <f>IF($C971=".....","",VLOOKUP($C971, Parameter!$A$4:$L$5000, 9, FALSE))</f>
        <v/>
      </c>
      <c r="AF971" s="41" t="str">
        <f>IF($C971=".....","",VLOOKUP($C971, Parameter!$A$4:$L$5000, 10, FALSE))</f>
        <v/>
      </c>
      <c r="AG971" s="41" t="str">
        <f>IF($C971=".....","",VLOOKUP($C971, Parameter!$A$4:$L$5000, 11, FALSE))</f>
        <v/>
      </c>
      <c r="AH971" s="41" t="str">
        <f>IF($C971="..0.0.0.000","",_xlfn.IFNA(VLOOKUP($C971, Parameter!$A$4:$L$5000, 12, FALSE), ""))</f>
        <v/>
      </c>
      <c r="AI971" s="39"/>
      <c r="AJ971" s="39"/>
      <c r="AK971" s="39"/>
      <c r="AL971" s="39"/>
      <c r="AM971" s="39"/>
      <c r="AN971" s="39"/>
      <c r="AO971" s="39"/>
      <c r="AP971" s="41" t="str">
        <f>IF(F971="......", "", _xlfn.IFNA(VLOOKUP(F971, Parameter2!$D$2:$E$15000, 2, FALSE), "Kode aset salah :("))</f>
        <v/>
      </c>
      <c r="AQ971" s="39"/>
      <c r="AR971" s="51"/>
      <c r="AS971" s="52"/>
      <c r="AT971" s="53">
        <f t="shared" si="389"/>
        <v>0</v>
      </c>
      <c r="AU971" s="39" t="str">
        <f t="shared" si="390"/>
        <v/>
      </c>
      <c r="AV971" s="39" t="str">
        <f t="shared" si="391"/>
        <v/>
      </c>
      <c r="AW971" s="39" t="str">
        <f t="shared" si="392"/>
        <v/>
      </c>
      <c r="AX971" s="39" t="str">
        <f t="shared" si="393"/>
        <v/>
      </c>
      <c r="AY971" s="41" t="str">
        <f>IF(G971="...", "", VLOOKUP(G971, UPB!$A$3:$B$5000, 2, FALSE))</f>
        <v/>
      </c>
      <c r="AZ971" s="84"/>
      <c r="BA971" s="76"/>
      <c r="BB971" s="65"/>
      <c r="BC971" s="65"/>
      <c r="BD971" s="54"/>
      <c r="BE971" s="65"/>
      <c r="BF971" s="65"/>
      <c r="BG971" s="65"/>
      <c r="BH971" s="65"/>
      <c r="BI971" s="65"/>
      <c r="BJ971" s="65"/>
      <c r="BK971" s="65"/>
      <c r="BL971" s="65"/>
      <c r="BM971" s="65"/>
      <c r="BN971" s="70"/>
      <c r="BO971" s="65"/>
      <c r="BP971" s="65"/>
      <c r="BQ971" s="65"/>
      <c r="BR971" s="65"/>
      <c r="BS971" s="65"/>
      <c r="BT971" s="65"/>
      <c r="BU971" s="55" t="str">
        <f>IF(AND($D971 &lt;&gt; "", $D971 &lt;&gt; $E971, $F971 &lt;&gt; "x.x.x.x.x.x.x"), VLOOKUP($E971, Parameter!$E$3:$N$5000, 9, FALSE), "")</f>
        <v/>
      </c>
      <c r="BV971" s="55" t="str">
        <f>IF(AND($D971 &lt;&gt; "", $D971 &lt;&gt; $E971, $F971 &lt;&gt; "x.x.x.x.x.x.x"), VLOOKUP($E971, Parameter!$E$3:$N$5000, 10, FALSE), "")</f>
        <v/>
      </c>
      <c r="BW971" s="55" t="str">
        <f>IF(AND($D971 &lt;&gt; "", $D971 &lt;&gt; $E971, $F971 &lt;&gt; "x.x.x.x.x.x.x"), VLOOKUP($C971, Parameter!$A$4:$L$5000, 3, FALSE), "")</f>
        <v/>
      </c>
      <c r="BX971" s="55" t="str">
        <f>IF(AND($D971 &lt;&gt; "", $D971 &lt;&gt; $E971, $F971 &lt;&gt; "x.x.x.x.x.x.x"), VLOOKUP($C971, Parameter!$A$4:$L$5000, 4, FALSE), "")</f>
        <v/>
      </c>
      <c r="BY971" s="56">
        <f t="shared" si="394"/>
        <v>0</v>
      </c>
      <c r="BZ971" s="55" t="str">
        <f t="shared" si="395"/>
        <v>Intra</v>
      </c>
      <c r="CA971" s="55" t="str">
        <f>IF($BZ971="Ekstra", Parameter3!$B$2, "")</f>
        <v/>
      </c>
      <c r="CB971" s="55" t="str">
        <f>IF($BZ971="Ekstra", Parameter3!$C$2, "")</f>
        <v/>
      </c>
      <c r="CC971" s="55" t="str">
        <f>IF($BZ971="Ekstra", VLOOKUP($E971, Parameter!$E$3:$N$5000, 9, FALSE), "")</f>
        <v/>
      </c>
      <c r="CD971" s="55" t="str">
        <f>IF($BZ971="Ekstra", VLOOKUP($E971, Parameter!$E$3:$N$5000, 10, FALSE), "")</f>
        <v/>
      </c>
      <c r="CE971" s="56">
        <f t="shared" si="396"/>
        <v>0</v>
      </c>
      <c r="CF971" s="55" t="str">
        <f t="shared" si="408"/>
        <v/>
      </c>
      <c r="CG971" s="55" t="str">
        <f t="shared" si="408"/>
        <v/>
      </c>
      <c r="CH971" s="55" t="str">
        <f t="shared" si="397"/>
        <v/>
      </c>
      <c r="CI971" s="55" t="str">
        <f>IF($F971="x.x.x.x.x.x.x", VLOOKUP($C971, Parameter!$A$4:$L$5000, 4, FALSE), "")</f>
        <v/>
      </c>
      <c r="CJ971" s="56">
        <f t="shared" si="398"/>
        <v>0</v>
      </c>
      <c r="CM971" s="4" t="str">
        <f t="shared" si="399"/>
        <v>...-...-.....</v>
      </c>
      <c r="CN971" s="57">
        <f t="shared" si="400"/>
        <v>0</v>
      </c>
      <c r="CO971" s="58">
        <f t="shared" si="401"/>
        <v>0</v>
      </c>
      <c r="CP971" s="4" t="str">
        <f t="shared" si="402"/>
        <v/>
      </c>
      <c r="CQ971" s="4" t="b">
        <f t="shared" si="403"/>
        <v>0</v>
      </c>
      <c r="CR971" s="4" t="str">
        <f t="shared" si="404"/>
        <v/>
      </c>
      <c r="CS971" s="4" t="str">
        <f t="shared" si="405"/>
        <v/>
      </c>
      <c r="CT971" s="91" t="b">
        <f t="shared" si="409"/>
        <v>0</v>
      </c>
    </row>
    <row r="972" spans="1:98" s="4" customFormat="1" x14ac:dyDescent="0.25">
      <c r="A972" s="50" t="str">
        <f t="shared" ref="A972:A1001" si="410">I972&amp;"."&amp;J972&amp;"."&amp;K972&amp;"."&amp;L972</f>
        <v>...</v>
      </c>
      <c r="B972" s="50" t="str">
        <f t="shared" ref="B972:B1001" si="411">M972&amp;"."&amp;N972&amp;"."&amp;O972&amp;"."&amp;P972</f>
        <v>...</v>
      </c>
      <c r="C972" s="50" t="str">
        <f t="shared" ref="C972:C1001" si="412">Q972&amp;"."&amp;R972&amp;"."&amp;S972&amp;"."&amp;T972&amp;"."&amp;U972&amp;"."&amp;V972</f>
        <v>.....</v>
      </c>
      <c r="D972" s="50" t="str">
        <f>IF($C972=".....","",_xlfn.IFNA(VLOOKUP($C972, Parameter!$A$4:$L$5000, 3, FALSE), ""))</f>
        <v/>
      </c>
      <c r="E972" s="50" t="str">
        <f t="shared" ref="E972:E1001" si="413">$AI972&amp;"."&amp;$AJ972&amp;"."&amp;$AK972&amp;"."&amp;$AL972&amp;"."&amp;$AM972&amp;"."&amp;$AN972</f>
        <v>.....</v>
      </c>
      <c r="F972" s="50" t="str">
        <f t="shared" ref="F972:F1001" si="414">$AI972&amp;"."&amp;$AJ972&amp;"."&amp;$AK972&amp;"."&amp;$AL972&amp;"."&amp;$AM972&amp;"."&amp;$AN972&amp;"."&amp;$AO972</f>
        <v>......</v>
      </c>
      <c r="G972" s="50" t="str">
        <f t="shared" ref="G972:G1001" si="415">AU972&amp;"."&amp;AV972&amp;"."&amp;AW972&amp;"."&amp;AX972</f>
        <v>...</v>
      </c>
      <c r="H972" s="40">
        <f>IF(E972=".....", 0, _xlfn.IFNA(VLOOKUP($E972, Parameter2!$A$2:$C$5000, 3, FALSE), 0))</f>
        <v>0</v>
      </c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18" t="str">
        <f>IF(C972=".....","",_xlfn.IFNA(VLOOKUP($C972, Parameter!$A$4:$B$5000, 2, FALSE), "Kode belanja salah :("))</f>
        <v/>
      </c>
      <c r="X972" s="35"/>
      <c r="Y972" s="121"/>
      <c r="Z972" s="17"/>
      <c r="AA972" s="20"/>
      <c r="AB972" s="41" t="str">
        <f>IF($C972=".....","",VLOOKUP($C972, Parameter!$A$4:$L$5000, 6, FALSE))</f>
        <v/>
      </c>
      <c r="AC972" s="41" t="str">
        <f>IF($C972=".....","",VLOOKUP($C972, Parameter!$A$4:$L$5000, 7, FALSE))</f>
        <v/>
      </c>
      <c r="AD972" s="41" t="str">
        <f>IF($C972=".....","",VLOOKUP($C972, Parameter!$A$4:$L$5000, 8, FALSE))</f>
        <v/>
      </c>
      <c r="AE972" s="41" t="str">
        <f>IF($C972=".....","",VLOOKUP($C972, Parameter!$A$4:$L$5000, 9, FALSE))</f>
        <v/>
      </c>
      <c r="AF972" s="41" t="str">
        <f>IF($C972=".....","",VLOOKUP($C972, Parameter!$A$4:$L$5000, 10, FALSE))</f>
        <v/>
      </c>
      <c r="AG972" s="41" t="str">
        <f>IF($C972=".....","",VLOOKUP($C972, Parameter!$A$4:$L$5000, 11, FALSE))</f>
        <v/>
      </c>
      <c r="AH972" s="41" t="str">
        <f>IF($C972="..0.0.0.000","",_xlfn.IFNA(VLOOKUP($C972, Parameter!$A$4:$L$5000, 12, FALSE), ""))</f>
        <v/>
      </c>
      <c r="AI972" s="39"/>
      <c r="AJ972" s="39"/>
      <c r="AK972" s="39"/>
      <c r="AL972" s="39"/>
      <c r="AM972" s="39"/>
      <c r="AN972" s="39"/>
      <c r="AO972" s="39"/>
      <c r="AP972" s="41" t="str">
        <f>IF(F972="......", "", _xlfn.IFNA(VLOOKUP(F972, Parameter2!$D$2:$E$15000, 2, FALSE), "Kode aset salah :("))</f>
        <v/>
      </c>
      <c r="AQ972" s="39"/>
      <c r="AR972" s="51"/>
      <c r="AS972" s="52"/>
      <c r="AT972" s="53">
        <f t="shared" ref="AT972:AT1001" si="416">IF(OR(ISBLANK(AR972), AR972=0), 0, AS972/AR972)</f>
        <v>0</v>
      </c>
      <c r="AU972" s="39" t="str">
        <f t="shared" ref="AU972:AU1001" si="417">IF(ISBLANK($AI972), "", $I$1)</f>
        <v/>
      </c>
      <c r="AV972" s="39" t="str">
        <f t="shared" ref="AV972:AV1001" si="418">IF(ISBLANK($AI972), "", $J$1)</f>
        <v/>
      </c>
      <c r="AW972" s="39" t="str">
        <f t="shared" ref="AW972:AW1001" si="419">IF(ISBLANK($AI972), "", $K$1)</f>
        <v/>
      </c>
      <c r="AX972" s="39" t="str">
        <f t="shared" ref="AX972:AX1001" si="420">IF(ISBLANK($AI972), "", $L$1)</f>
        <v/>
      </c>
      <c r="AY972" s="41" t="str">
        <f>IF(G972="...", "", VLOOKUP(G972, UPB!$A$3:$B$5000, 2, FALSE))</f>
        <v/>
      </c>
      <c r="AZ972" s="84"/>
      <c r="BA972" s="76"/>
      <c r="BB972" s="65"/>
      <c r="BC972" s="65"/>
      <c r="BD972" s="54"/>
      <c r="BE972" s="65"/>
      <c r="BF972" s="65"/>
      <c r="BG972" s="65"/>
      <c r="BH972" s="65"/>
      <c r="BI972" s="65"/>
      <c r="BJ972" s="65"/>
      <c r="BK972" s="65"/>
      <c r="BL972" s="65"/>
      <c r="BM972" s="65"/>
      <c r="BN972" s="70"/>
      <c r="BO972" s="65"/>
      <c r="BP972" s="65"/>
      <c r="BQ972" s="65"/>
      <c r="BR972" s="65"/>
      <c r="BS972" s="65"/>
      <c r="BT972" s="65"/>
      <c r="BU972" s="55" t="str">
        <f>IF(AND($D972 &lt;&gt; "", $D972 &lt;&gt; $E972, $F972 &lt;&gt; "x.x.x.x.x.x.x"), VLOOKUP($E972, Parameter!$E$3:$N$5000, 9, FALSE), "")</f>
        <v/>
      </c>
      <c r="BV972" s="55" t="str">
        <f>IF(AND($D972 &lt;&gt; "", $D972 &lt;&gt; $E972, $F972 &lt;&gt; "x.x.x.x.x.x.x"), VLOOKUP($E972, Parameter!$E$3:$N$5000, 10, FALSE), "")</f>
        <v/>
      </c>
      <c r="BW972" s="55" t="str">
        <f>IF(AND($D972 &lt;&gt; "", $D972 &lt;&gt; $E972, $F972 &lt;&gt; "x.x.x.x.x.x.x"), VLOOKUP($C972, Parameter!$A$4:$L$5000, 3, FALSE), "")</f>
        <v/>
      </c>
      <c r="BX972" s="55" t="str">
        <f>IF(AND($D972 &lt;&gt; "", $D972 &lt;&gt; $E972, $F972 &lt;&gt; "x.x.x.x.x.x.x"), VLOOKUP($C972, Parameter!$A$4:$L$5000, 4, FALSE), "")</f>
        <v/>
      </c>
      <c r="BY972" s="56">
        <f t="shared" ref="BY972:BY1001" si="421">IF(AND($D972 &lt;&gt; "", $D972 &lt;&gt; $E972, $F972 &lt;&gt; "x.x.x.x.x.x.x"), $AS972, 0)</f>
        <v>0</v>
      </c>
      <c r="BZ972" s="55" t="str">
        <f t="shared" ref="BZ972:BZ1001" si="422">IF(AT972&lt;H972, "Ekstra", "Intra")</f>
        <v>Intra</v>
      </c>
      <c r="CA972" s="55" t="str">
        <f>IF($BZ972="Ekstra", Parameter3!$B$2, "")</f>
        <v/>
      </c>
      <c r="CB972" s="55" t="str">
        <f>IF($BZ972="Ekstra", Parameter3!$C$2, "")</f>
        <v/>
      </c>
      <c r="CC972" s="55" t="str">
        <f>IF($BZ972="Ekstra", VLOOKUP($E972, Parameter!$E$3:$N$5000, 9, FALSE), "")</f>
        <v/>
      </c>
      <c r="CD972" s="55" t="str">
        <f>IF($BZ972="Ekstra", VLOOKUP($E972, Parameter!$E$3:$N$5000, 10, FALSE), "")</f>
        <v/>
      </c>
      <c r="CE972" s="56">
        <f t="shared" ref="CE972:CE1001" si="423">IF($BZ972="Ekstra", $AS972, 0)</f>
        <v>0</v>
      </c>
      <c r="CF972" s="55" t="str">
        <f t="shared" ref="CF972:CG991" si="424">IF($F972="x.x.x.x.x.x.x", "x.x.x.x.x.x", "")</f>
        <v/>
      </c>
      <c r="CG972" s="55" t="str">
        <f t="shared" si="424"/>
        <v/>
      </c>
      <c r="CH972" s="55" t="str">
        <f t="shared" ref="CH972:CH1001" si="425">IF($F972="x.x.x.x.x.x.x", D972, "")</f>
        <v/>
      </c>
      <c r="CI972" s="55" t="str">
        <f>IF($F972="x.x.x.x.x.x.x", VLOOKUP($C972, Parameter!$A$4:$L$5000, 4, FALSE), "")</f>
        <v/>
      </c>
      <c r="CJ972" s="56">
        <f t="shared" ref="CJ972:CJ1001" si="426">IF($F972="x.x.x.x.x.x.x", $AS972, 0)</f>
        <v>0</v>
      </c>
      <c r="CM972" s="4" t="str">
        <f t="shared" ref="CM972:CM1001" si="427">A972&amp;"-"&amp;B972&amp;"-"&amp;C972</f>
        <v>...-...-.....</v>
      </c>
      <c r="CN972" s="57">
        <f t="shared" ref="CN972:CN1001" si="428">AA972</f>
        <v>0</v>
      </c>
      <c r="CO972" s="58">
        <f t="shared" ref="CO972:CO1001" si="429">AS972</f>
        <v>0</v>
      </c>
      <c r="CP972" s="4" t="str">
        <f t="shared" ref="CP972:CP1001" si="430">IF($AK972=1, AU972&amp;"~"&amp;AV972&amp;"~"&amp;AW972&amp;"~"&amp;AX972&amp;"~"&amp;AI972&amp;"~"&amp;AJ972&amp;"~"&amp;AK972&amp;"~"&amp;AL972&amp;"~"&amp;AM972&amp;"~"&amp;AN972&amp;"~"&amp;AO972&amp;"~"&amp;AZ972&amp;"~"&amp;BB972&amp;"~"&amp;BC972&amp;"~"&amp;BD972&amp;"~"&amp;BE972&amp;"~"&amp;AR972&amp;"~"&amp;AT972&amp;"~"&amp;BF972, "")</f>
        <v/>
      </c>
      <c r="CQ972" s="4" t="b">
        <f t="shared" ref="CQ972:CQ1001" si="431">IF($AK972=2, AU972&amp;"~"&amp;AV972&amp;"~"&amp;AW972&amp;"~"&amp;AX972&amp;"~"&amp;AI972&amp;"~"&amp;AJ972&amp;"~"&amp;AK972&amp;"~"&amp;AL972&amp;"~"&amp;AM972&amp;"~"&amp;AN972&amp;"~"&amp;AO972&amp;"~"&amp;AZ972&amp;"~"&amp;IF(ISBLANK(BG972), "-", BG972)&amp;"~"&amp;IF(ISBLANK(BH972), "-", BH972)&amp;"~"&amp;IF(ISBLANK(BI972), "-", BI972)&amp;"~"&amp;IF(ISBLANK(BJ972), "-", BJ972)&amp;"~"&amp;IF(ISBLANK(BK972), "-", BK972)&amp;"~Pembelian~"&amp;AR972&amp;"~"&amp;AT972&amp; "~"&amp;BA972)</f>
        <v>0</v>
      </c>
      <c r="CR972" s="4" t="str">
        <f t="shared" ref="CR972:CR1001" si="432">IF(AK972=3, AU972&amp;"~"&amp;AV972&amp;"~"&amp;AW972&amp;"~"&amp;AX972&amp;"~"&amp;AI972&amp;"~"&amp;AJ972&amp;"~"&amp;AK972&amp;"~"&amp;AL972&amp;"~"&amp;AM972&amp;"~"&amp;AN972&amp;"~"&amp;AO972&amp;"~"&amp;AZ972&amp;"~"&amp;BL972&amp;"~"&amp;BM972&amp;"~"&amp;AR972&amp;"~"&amp;AT972&amp;"~"&amp;BN972, "")</f>
        <v/>
      </c>
      <c r="CS972" s="4" t="str">
        <f t="shared" ref="CS972:CS1001" si="433">IF(AK972=4, AU972&amp;"~"&amp;AV972&amp;"~"&amp;AW972&amp;"~"&amp;AX972&amp;"~"&amp;AI972&amp;"~"&amp;AJ972&amp;"~"&amp;AK972&amp;"~"&amp;AL972&amp;"~"&amp;AM972&amp;"~"&amp;AN972&amp;"~"&amp;AO972&amp;"~"&amp;AZ972&amp;"~"&amp;BO972&amp;"~"&amp;BP972&amp;"~"&amp;AR972&amp;"~"&amp;AT972&amp;"~"&amp;BQ972, "")</f>
        <v/>
      </c>
      <c r="CT972" s="91" t="b">
        <f t="shared" si="409"/>
        <v>0</v>
      </c>
    </row>
    <row r="973" spans="1:98" s="4" customFormat="1" x14ac:dyDescent="0.25">
      <c r="A973" s="50" t="str">
        <f t="shared" si="410"/>
        <v>...</v>
      </c>
      <c r="B973" s="50" t="str">
        <f t="shared" si="411"/>
        <v>...</v>
      </c>
      <c r="C973" s="50" t="str">
        <f t="shared" si="412"/>
        <v>.....</v>
      </c>
      <c r="D973" s="50" t="str">
        <f>IF($C973=".....","",_xlfn.IFNA(VLOOKUP($C973, Parameter!$A$4:$L$5000, 3, FALSE), ""))</f>
        <v/>
      </c>
      <c r="E973" s="50" t="str">
        <f t="shared" si="413"/>
        <v>.....</v>
      </c>
      <c r="F973" s="50" t="str">
        <f t="shared" si="414"/>
        <v>......</v>
      </c>
      <c r="G973" s="50" t="str">
        <f t="shared" si="415"/>
        <v>...</v>
      </c>
      <c r="H973" s="40">
        <f>IF(E973=".....", 0, _xlfn.IFNA(VLOOKUP($E973, Parameter2!$A$2:$C$5000, 3, FALSE), 0))</f>
        <v>0</v>
      </c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18" t="str">
        <f>IF(C973=".....","",_xlfn.IFNA(VLOOKUP($C973, Parameter!$A$4:$B$5000, 2, FALSE), "Kode belanja salah :("))</f>
        <v/>
      </c>
      <c r="X973" s="35"/>
      <c r="Y973" s="121"/>
      <c r="Z973" s="17"/>
      <c r="AA973" s="20"/>
      <c r="AB973" s="41" t="str">
        <f>IF($C973=".....","",VLOOKUP($C973, Parameter!$A$4:$L$5000, 6, FALSE))</f>
        <v/>
      </c>
      <c r="AC973" s="41" t="str">
        <f>IF($C973=".....","",VLOOKUP($C973, Parameter!$A$4:$L$5000, 7, FALSE))</f>
        <v/>
      </c>
      <c r="AD973" s="41" t="str">
        <f>IF($C973=".....","",VLOOKUP($C973, Parameter!$A$4:$L$5000, 8, FALSE))</f>
        <v/>
      </c>
      <c r="AE973" s="41" t="str">
        <f>IF($C973=".....","",VLOOKUP($C973, Parameter!$A$4:$L$5000, 9, FALSE))</f>
        <v/>
      </c>
      <c r="AF973" s="41" t="str">
        <f>IF($C973=".....","",VLOOKUP($C973, Parameter!$A$4:$L$5000, 10, FALSE))</f>
        <v/>
      </c>
      <c r="AG973" s="41" t="str">
        <f>IF($C973=".....","",VLOOKUP($C973, Parameter!$A$4:$L$5000, 11, FALSE))</f>
        <v/>
      </c>
      <c r="AH973" s="41" t="str">
        <f>IF($C973="..0.0.0.000","",_xlfn.IFNA(VLOOKUP($C973, Parameter!$A$4:$L$5000, 12, FALSE), ""))</f>
        <v/>
      </c>
      <c r="AI973" s="39"/>
      <c r="AJ973" s="39"/>
      <c r="AK973" s="39"/>
      <c r="AL973" s="39"/>
      <c r="AM973" s="39"/>
      <c r="AN973" s="39"/>
      <c r="AO973" s="39"/>
      <c r="AP973" s="41" t="str">
        <f>IF(F973="......", "", _xlfn.IFNA(VLOOKUP(F973, Parameter2!$D$2:$E$15000, 2, FALSE), "Kode aset salah :("))</f>
        <v/>
      </c>
      <c r="AQ973" s="39"/>
      <c r="AR973" s="51"/>
      <c r="AS973" s="52"/>
      <c r="AT973" s="53">
        <f t="shared" si="416"/>
        <v>0</v>
      </c>
      <c r="AU973" s="39" t="str">
        <f t="shared" si="417"/>
        <v/>
      </c>
      <c r="AV973" s="39" t="str">
        <f t="shared" si="418"/>
        <v/>
      </c>
      <c r="AW973" s="39" t="str">
        <f t="shared" si="419"/>
        <v/>
      </c>
      <c r="AX973" s="39" t="str">
        <f t="shared" si="420"/>
        <v/>
      </c>
      <c r="AY973" s="41" t="str">
        <f>IF(G973="...", "", VLOOKUP(G973, UPB!$A$3:$B$5000, 2, FALSE))</f>
        <v/>
      </c>
      <c r="AZ973" s="84"/>
      <c r="BA973" s="76"/>
      <c r="BB973" s="65"/>
      <c r="BC973" s="65"/>
      <c r="BD973" s="54"/>
      <c r="BE973" s="65"/>
      <c r="BF973" s="65"/>
      <c r="BG973" s="65"/>
      <c r="BH973" s="65"/>
      <c r="BI973" s="65"/>
      <c r="BJ973" s="65"/>
      <c r="BK973" s="65"/>
      <c r="BL973" s="65"/>
      <c r="BM973" s="65"/>
      <c r="BN973" s="70"/>
      <c r="BO973" s="65"/>
      <c r="BP973" s="65"/>
      <c r="BQ973" s="65"/>
      <c r="BR973" s="65"/>
      <c r="BS973" s="65"/>
      <c r="BT973" s="65"/>
      <c r="BU973" s="55" t="str">
        <f>IF(AND($D973 &lt;&gt; "", $D973 &lt;&gt; $E973, $F973 &lt;&gt; "x.x.x.x.x.x.x"), VLOOKUP($E973, Parameter!$E$3:$N$5000, 9, FALSE), "")</f>
        <v/>
      </c>
      <c r="BV973" s="55" t="str">
        <f>IF(AND($D973 &lt;&gt; "", $D973 &lt;&gt; $E973, $F973 &lt;&gt; "x.x.x.x.x.x.x"), VLOOKUP($E973, Parameter!$E$3:$N$5000, 10, FALSE), "")</f>
        <v/>
      </c>
      <c r="BW973" s="55" t="str">
        <f>IF(AND($D973 &lt;&gt; "", $D973 &lt;&gt; $E973, $F973 &lt;&gt; "x.x.x.x.x.x.x"), VLOOKUP($C973, Parameter!$A$4:$L$5000, 3, FALSE), "")</f>
        <v/>
      </c>
      <c r="BX973" s="55" t="str">
        <f>IF(AND($D973 &lt;&gt; "", $D973 &lt;&gt; $E973, $F973 &lt;&gt; "x.x.x.x.x.x.x"), VLOOKUP($C973, Parameter!$A$4:$L$5000, 4, FALSE), "")</f>
        <v/>
      </c>
      <c r="BY973" s="56">
        <f t="shared" si="421"/>
        <v>0</v>
      </c>
      <c r="BZ973" s="55" t="str">
        <f t="shared" si="422"/>
        <v>Intra</v>
      </c>
      <c r="CA973" s="55" t="str">
        <f>IF($BZ973="Ekstra", Parameter3!$B$2, "")</f>
        <v/>
      </c>
      <c r="CB973" s="55" t="str">
        <f>IF($BZ973="Ekstra", Parameter3!$C$2, "")</f>
        <v/>
      </c>
      <c r="CC973" s="55" t="str">
        <f>IF($BZ973="Ekstra", VLOOKUP($E973, Parameter!$E$3:$N$5000, 9, FALSE), "")</f>
        <v/>
      </c>
      <c r="CD973" s="55" t="str">
        <f>IF($BZ973="Ekstra", VLOOKUP($E973, Parameter!$E$3:$N$5000, 10, FALSE), "")</f>
        <v/>
      </c>
      <c r="CE973" s="56">
        <f t="shared" si="423"/>
        <v>0</v>
      </c>
      <c r="CF973" s="55" t="str">
        <f t="shared" si="424"/>
        <v/>
      </c>
      <c r="CG973" s="55" t="str">
        <f t="shared" si="424"/>
        <v/>
      </c>
      <c r="CH973" s="55" t="str">
        <f t="shared" si="425"/>
        <v/>
      </c>
      <c r="CI973" s="55" t="str">
        <f>IF($F973="x.x.x.x.x.x.x", VLOOKUP($C973, Parameter!$A$4:$L$5000, 4, FALSE), "")</f>
        <v/>
      </c>
      <c r="CJ973" s="56">
        <f t="shared" si="426"/>
        <v>0</v>
      </c>
      <c r="CM973" s="4" t="str">
        <f t="shared" si="427"/>
        <v>...-...-.....</v>
      </c>
      <c r="CN973" s="57">
        <f t="shared" si="428"/>
        <v>0</v>
      </c>
      <c r="CO973" s="58">
        <f t="shared" si="429"/>
        <v>0</v>
      </c>
      <c r="CP973" s="4" t="str">
        <f t="shared" si="430"/>
        <v/>
      </c>
      <c r="CQ973" s="4" t="b">
        <f t="shared" si="431"/>
        <v>0</v>
      </c>
      <c r="CR973" s="4" t="str">
        <f t="shared" si="432"/>
        <v/>
      </c>
      <c r="CS973" s="4" t="str">
        <f t="shared" si="433"/>
        <v/>
      </c>
      <c r="CT973" s="91" t="b">
        <f t="shared" si="409"/>
        <v>0</v>
      </c>
    </row>
    <row r="974" spans="1:98" s="4" customFormat="1" x14ac:dyDescent="0.25">
      <c r="A974" s="50" t="str">
        <f t="shared" si="410"/>
        <v>...</v>
      </c>
      <c r="B974" s="50" t="str">
        <f t="shared" si="411"/>
        <v>...</v>
      </c>
      <c r="C974" s="50" t="str">
        <f t="shared" si="412"/>
        <v>.....</v>
      </c>
      <c r="D974" s="50" t="str">
        <f>IF($C974=".....","",_xlfn.IFNA(VLOOKUP($C974, Parameter!$A$4:$L$5000, 3, FALSE), ""))</f>
        <v/>
      </c>
      <c r="E974" s="50" t="str">
        <f t="shared" si="413"/>
        <v>.....</v>
      </c>
      <c r="F974" s="50" t="str">
        <f t="shared" si="414"/>
        <v>......</v>
      </c>
      <c r="G974" s="50" t="str">
        <f t="shared" si="415"/>
        <v>...</v>
      </c>
      <c r="H974" s="40">
        <f>IF(E974=".....", 0, _xlfn.IFNA(VLOOKUP($E974, Parameter2!$A$2:$C$5000, 3, FALSE), 0))</f>
        <v>0</v>
      </c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18" t="str">
        <f>IF(C974=".....","",_xlfn.IFNA(VLOOKUP($C974, Parameter!$A$4:$B$5000, 2, FALSE), "Kode belanja salah :("))</f>
        <v/>
      </c>
      <c r="X974" s="35"/>
      <c r="Y974" s="121"/>
      <c r="Z974" s="17"/>
      <c r="AA974" s="20"/>
      <c r="AB974" s="41" t="str">
        <f>IF($C974=".....","",VLOOKUP($C974, Parameter!$A$4:$L$5000, 6, FALSE))</f>
        <v/>
      </c>
      <c r="AC974" s="41" t="str">
        <f>IF($C974=".....","",VLOOKUP($C974, Parameter!$A$4:$L$5000, 7, FALSE))</f>
        <v/>
      </c>
      <c r="AD974" s="41" t="str">
        <f>IF($C974=".....","",VLOOKUP($C974, Parameter!$A$4:$L$5000, 8, FALSE))</f>
        <v/>
      </c>
      <c r="AE974" s="41" t="str">
        <f>IF($C974=".....","",VLOOKUP($C974, Parameter!$A$4:$L$5000, 9, FALSE))</f>
        <v/>
      </c>
      <c r="AF974" s="41" t="str">
        <f>IF($C974=".....","",VLOOKUP($C974, Parameter!$A$4:$L$5000, 10, FALSE))</f>
        <v/>
      </c>
      <c r="AG974" s="41" t="str">
        <f>IF($C974=".....","",VLOOKUP($C974, Parameter!$A$4:$L$5000, 11, FALSE))</f>
        <v/>
      </c>
      <c r="AH974" s="41" t="str">
        <f>IF($C974="..0.0.0.000","",_xlfn.IFNA(VLOOKUP($C974, Parameter!$A$4:$L$5000, 12, FALSE), ""))</f>
        <v/>
      </c>
      <c r="AI974" s="39"/>
      <c r="AJ974" s="39"/>
      <c r="AK974" s="39"/>
      <c r="AL974" s="39"/>
      <c r="AM974" s="39"/>
      <c r="AN974" s="39"/>
      <c r="AO974" s="39"/>
      <c r="AP974" s="41" t="str">
        <f>IF(F974="......", "", _xlfn.IFNA(VLOOKUP(F974, Parameter2!$D$2:$E$15000, 2, FALSE), "Kode aset salah :("))</f>
        <v/>
      </c>
      <c r="AQ974" s="39"/>
      <c r="AR974" s="51"/>
      <c r="AS974" s="52"/>
      <c r="AT974" s="53">
        <f t="shared" si="416"/>
        <v>0</v>
      </c>
      <c r="AU974" s="39" t="str">
        <f t="shared" si="417"/>
        <v/>
      </c>
      <c r="AV974" s="39" t="str">
        <f t="shared" si="418"/>
        <v/>
      </c>
      <c r="AW974" s="39" t="str">
        <f t="shared" si="419"/>
        <v/>
      </c>
      <c r="AX974" s="39" t="str">
        <f t="shared" si="420"/>
        <v/>
      </c>
      <c r="AY974" s="41" t="str">
        <f>IF(G974="...", "", VLOOKUP(G974, UPB!$A$3:$B$5000, 2, FALSE))</f>
        <v/>
      </c>
      <c r="AZ974" s="84"/>
      <c r="BA974" s="76"/>
      <c r="BB974" s="65"/>
      <c r="BC974" s="65"/>
      <c r="BD974" s="54"/>
      <c r="BE974" s="65"/>
      <c r="BF974" s="65"/>
      <c r="BG974" s="65"/>
      <c r="BH974" s="65"/>
      <c r="BI974" s="65"/>
      <c r="BJ974" s="65"/>
      <c r="BK974" s="65"/>
      <c r="BL974" s="65"/>
      <c r="BM974" s="65"/>
      <c r="BN974" s="70"/>
      <c r="BO974" s="65"/>
      <c r="BP974" s="65"/>
      <c r="BQ974" s="65"/>
      <c r="BR974" s="65"/>
      <c r="BS974" s="65"/>
      <c r="BT974" s="65"/>
      <c r="BU974" s="55" t="str">
        <f>IF(AND($D974 &lt;&gt; "", $D974 &lt;&gt; $E974, $F974 &lt;&gt; "x.x.x.x.x.x.x"), VLOOKUP($E974, Parameter!$E$3:$N$5000, 9, FALSE), "")</f>
        <v/>
      </c>
      <c r="BV974" s="55" t="str">
        <f>IF(AND($D974 &lt;&gt; "", $D974 &lt;&gt; $E974, $F974 &lt;&gt; "x.x.x.x.x.x.x"), VLOOKUP($E974, Parameter!$E$3:$N$5000, 10, FALSE), "")</f>
        <v/>
      </c>
      <c r="BW974" s="55" t="str">
        <f>IF(AND($D974 &lt;&gt; "", $D974 &lt;&gt; $E974, $F974 &lt;&gt; "x.x.x.x.x.x.x"), VLOOKUP($C974, Parameter!$A$4:$L$5000, 3, FALSE), "")</f>
        <v/>
      </c>
      <c r="BX974" s="55" t="str">
        <f>IF(AND($D974 &lt;&gt; "", $D974 &lt;&gt; $E974, $F974 &lt;&gt; "x.x.x.x.x.x.x"), VLOOKUP($C974, Parameter!$A$4:$L$5000, 4, FALSE), "")</f>
        <v/>
      </c>
      <c r="BY974" s="56">
        <f t="shared" si="421"/>
        <v>0</v>
      </c>
      <c r="BZ974" s="55" t="str">
        <f t="shared" si="422"/>
        <v>Intra</v>
      </c>
      <c r="CA974" s="55" t="str">
        <f>IF($BZ974="Ekstra", Parameter3!$B$2, "")</f>
        <v/>
      </c>
      <c r="CB974" s="55" t="str">
        <f>IF($BZ974="Ekstra", Parameter3!$C$2, "")</f>
        <v/>
      </c>
      <c r="CC974" s="55" t="str">
        <f>IF($BZ974="Ekstra", VLOOKUP($E974, Parameter!$E$3:$N$5000, 9, FALSE), "")</f>
        <v/>
      </c>
      <c r="CD974" s="55" t="str">
        <f>IF($BZ974="Ekstra", VLOOKUP($E974, Parameter!$E$3:$N$5000, 10, FALSE), "")</f>
        <v/>
      </c>
      <c r="CE974" s="56">
        <f t="shared" si="423"/>
        <v>0</v>
      </c>
      <c r="CF974" s="55" t="str">
        <f t="shared" si="424"/>
        <v/>
      </c>
      <c r="CG974" s="55" t="str">
        <f t="shared" si="424"/>
        <v/>
      </c>
      <c r="CH974" s="55" t="str">
        <f t="shared" si="425"/>
        <v/>
      </c>
      <c r="CI974" s="55" t="str">
        <f>IF($F974="x.x.x.x.x.x.x", VLOOKUP($C974, Parameter!$A$4:$L$5000, 4, FALSE), "")</f>
        <v/>
      </c>
      <c r="CJ974" s="56">
        <f t="shared" si="426"/>
        <v>0</v>
      </c>
      <c r="CM974" s="4" t="str">
        <f t="shared" si="427"/>
        <v>...-...-.....</v>
      </c>
      <c r="CN974" s="57">
        <f t="shared" si="428"/>
        <v>0</v>
      </c>
      <c r="CO974" s="58">
        <f t="shared" si="429"/>
        <v>0</v>
      </c>
      <c r="CP974" s="4" t="str">
        <f t="shared" si="430"/>
        <v/>
      </c>
      <c r="CQ974" s="4" t="b">
        <f t="shared" si="431"/>
        <v>0</v>
      </c>
      <c r="CR974" s="4" t="str">
        <f t="shared" si="432"/>
        <v/>
      </c>
      <c r="CS974" s="4" t="str">
        <f t="shared" si="433"/>
        <v/>
      </c>
      <c r="CT974" s="91" t="b">
        <f t="shared" si="409"/>
        <v>0</v>
      </c>
    </row>
    <row r="975" spans="1:98" s="4" customFormat="1" x14ac:dyDescent="0.25">
      <c r="A975" s="50" t="str">
        <f t="shared" si="410"/>
        <v>...</v>
      </c>
      <c r="B975" s="50" t="str">
        <f t="shared" si="411"/>
        <v>...</v>
      </c>
      <c r="C975" s="50" t="str">
        <f t="shared" si="412"/>
        <v>.....</v>
      </c>
      <c r="D975" s="50" t="str">
        <f>IF($C975=".....","",_xlfn.IFNA(VLOOKUP($C975, Parameter!$A$4:$L$5000, 3, FALSE), ""))</f>
        <v/>
      </c>
      <c r="E975" s="50" t="str">
        <f t="shared" si="413"/>
        <v>.....</v>
      </c>
      <c r="F975" s="50" t="str">
        <f t="shared" si="414"/>
        <v>......</v>
      </c>
      <c r="G975" s="50" t="str">
        <f t="shared" si="415"/>
        <v>...</v>
      </c>
      <c r="H975" s="40">
        <f>IF(E975=".....", 0, _xlfn.IFNA(VLOOKUP($E975, Parameter2!$A$2:$C$5000, 3, FALSE), 0))</f>
        <v>0</v>
      </c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18" t="str">
        <f>IF(C975=".....","",_xlfn.IFNA(VLOOKUP($C975, Parameter!$A$4:$B$5000, 2, FALSE), "Kode belanja salah :("))</f>
        <v/>
      </c>
      <c r="X975" s="35"/>
      <c r="Y975" s="121"/>
      <c r="Z975" s="17"/>
      <c r="AA975" s="20"/>
      <c r="AB975" s="41" t="str">
        <f>IF($C975=".....","",VLOOKUP($C975, Parameter!$A$4:$L$5000, 6, FALSE))</f>
        <v/>
      </c>
      <c r="AC975" s="41" t="str">
        <f>IF($C975=".....","",VLOOKUP($C975, Parameter!$A$4:$L$5000, 7, FALSE))</f>
        <v/>
      </c>
      <c r="AD975" s="41" t="str">
        <f>IF($C975=".....","",VLOOKUP($C975, Parameter!$A$4:$L$5000, 8, FALSE))</f>
        <v/>
      </c>
      <c r="AE975" s="41" t="str">
        <f>IF($C975=".....","",VLOOKUP($C975, Parameter!$A$4:$L$5000, 9, FALSE))</f>
        <v/>
      </c>
      <c r="AF975" s="41" t="str">
        <f>IF($C975=".....","",VLOOKUP($C975, Parameter!$A$4:$L$5000, 10, FALSE))</f>
        <v/>
      </c>
      <c r="AG975" s="41" t="str">
        <f>IF($C975=".....","",VLOOKUP($C975, Parameter!$A$4:$L$5000, 11, FALSE))</f>
        <v/>
      </c>
      <c r="AH975" s="41" t="str">
        <f>IF($C975="..0.0.0.000","",_xlfn.IFNA(VLOOKUP($C975, Parameter!$A$4:$L$5000, 12, FALSE), ""))</f>
        <v/>
      </c>
      <c r="AI975" s="39"/>
      <c r="AJ975" s="39"/>
      <c r="AK975" s="39"/>
      <c r="AL975" s="39"/>
      <c r="AM975" s="39"/>
      <c r="AN975" s="39"/>
      <c r="AO975" s="39"/>
      <c r="AP975" s="41" t="str">
        <f>IF(F975="......", "", _xlfn.IFNA(VLOOKUP(F975, Parameter2!$D$2:$E$15000, 2, FALSE), "Kode aset salah :("))</f>
        <v/>
      </c>
      <c r="AQ975" s="39"/>
      <c r="AR975" s="51"/>
      <c r="AS975" s="52"/>
      <c r="AT975" s="53">
        <f t="shared" si="416"/>
        <v>0</v>
      </c>
      <c r="AU975" s="39" t="str">
        <f t="shared" si="417"/>
        <v/>
      </c>
      <c r="AV975" s="39" t="str">
        <f t="shared" si="418"/>
        <v/>
      </c>
      <c r="AW975" s="39" t="str">
        <f t="shared" si="419"/>
        <v/>
      </c>
      <c r="AX975" s="39" t="str">
        <f t="shared" si="420"/>
        <v/>
      </c>
      <c r="AY975" s="41" t="str">
        <f>IF(G975="...", "", VLOOKUP(G975, UPB!$A$3:$B$5000, 2, FALSE))</f>
        <v/>
      </c>
      <c r="AZ975" s="84"/>
      <c r="BA975" s="76"/>
      <c r="BB975" s="65"/>
      <c r="BC975" s="65"/>
      <c r="BD975" s="54"/>
      <c r="BE975" s="65"/>
      <c r="BF975" s="65"/>
      <c r="BG975" s="65"/>
      <c r="BH975" s="65"/>
      <c r="BI975" s="65"/>
      <c r="BJ975" s="65"/>
      <c r="BK975" s="65"/>
      <c r="BL975" s="65"/>
      <c r="BM975" s="65"/>
      <c r="BN975" s="70"/>
      <c r="BO975" s="65"/>
      <c r="BP975" s="65"/>
      <c r="BQ975" s="65"/>
      <c r="BR975" s="65"/>
      <c r="BS975" s="65"/>
      <c r="BT975" s="65"/>
      <c r="BU975" s="55" t="str">
        <f>IF(AND($D975 &lt;&gt; "", $D975 &lt;&gt; $E975, $F975 &lt;&gt; "x.x.x.x.x.x.x"), VLOOKUP($E975, Parameter!$E$3:$N$5000, 9, FALSE), "")</f>
        <v/>
      </c>
      <c r="BV975" s="55" t="str">
        <f>IF(AND($D975 &lt;&gt; "", $D975 &lt;&gt; $E975, $F975 &lt;&gt; "x.x.x.x.x.x.x"), VLOOKUP($E975, Parameter!$E$3:$N$5000, 10, FALSE), "")</f>
        <v/>
      </c>
      <c r="BW975" s="55" t="str">
        <f>IF(AND($D975 &lt;&gt; "", $D975 &lt;&gt; $E975, $F975 &lt;&gt; "x.x.x.x.x.x.x"), VLOOKUP($C975, Parameter!$A$4:$L$5000, 3, FALSE), "")</f>
        <v/>
      </c>
      <c r="BX975" s="55" t="str">
        <f>IF(AND($D975 &lt;&gt; "", $D975 &lt;&gt; $E975, $F975 &lt;&gt; "x.x.x.x.x.x.x"), VLOOKUP($C975, Parameter!$A$4:$L$5000, 4, FALSE), "")</f>
        <v/>
      </c>
      <c r="BY975" s="56">
        <f t="shared" si="421"/>
        <v>0</v>
      </c>
      <c r="BZ975" s="55" t="str">
        <f t="shared" si="422"/>
        <v>Intra</v>
      </c>
      <c r="CA975" s="55" t="str">
        <f>IF($BZ975="Ekstra", Parameter3!$B$2, "")</f>
        <v/>
      </c>
      <c r="CB975" s="55" t="str">
        <f>IF($BZ975="Ekstra", Parameter3!$C$2, "")</f>
        <v/>
      </c>
      <c r="CC975" s="55" t="str">
        <f>IF($BZ975="Ekstra", VLOOKUP($E975, Parameter!$E$3:$N$5000, 9, FALSE), "")</f>
        <v/>
      </c>
      <c r="CD975" s="55" t="str">
        <f>IF($BZ975="Ekstra", VLOOKUP($E975, Parameter!$E$3:$N$5000, 10, FALSE), "")</f>
        <v/>
      </c>
      <c r="CE975" s="56">
        <f t="shared" si="423"/>
        <v>0</v>
      </c>
      <c r="CF975" s="55" t="str">
        <f t="shared" si="424"/>
        <v/>
      </c>
      <c r="CG975" s="55" t="str">
        <f t="shared" si="424"/>
        <v/>
      </c>
      <c r="CH975" s="55" t="str">
        <f t="shared" si="425"/>
        <v/>
      </c>
      <c r="CI975" s="55" t="str">
        <f>IF($F975="x.x.x.x.x.x.x", VLOOKUP($C975, Parameter!$A$4:$L$5000, 4, FALSE), "")</f>
        <v/>
      </c>
      <c r="CJ975" s="56">
        <f t="shared" si="426"/>
        <v>0</v>
      </c>
      <c r="CM975" s="4" t="str">
        <f t="shared" si="427"/>
        <v>...-...-.....</v>
      </c>
      <c r="CN975" s="57">
        <f t="shared" si="428"/>
        <v>0</v>
      </c>
      <c r="CO975" s="58">
        <f t="shared" si="429"/>
        <v>0</v>
      </c>
      <c r="CP975" s="4" t="str">
        <f t="shared" si="430"/>
        <v/>
      </c>
      <c r="CQ975" s="4" t="b">
        <f t="shared" si="431"/>
        <v>0</v>
      </c>
      <c r="CR975" s="4" t="str">
        <f t="shared" si="432"/>
        <v/>
      </c>
      <c r="CS975" s="4" t="str">
        <f t="shared" si="433"/>
        <v/>
      </c>
      <c r="CT975" s="91" t="b">
        <f t="shared" si="409"/>
        <v>0</v>
      </c>
    </row>
    <row r="976" spans="1:98" s="4" customFormat="1" x14ac:dyDescent="0.25">
      <c r="A976" s="50" t="str">
        <f t="shared" si="410"/>
        <v>...</v>
      </c>
      <c r="B976" s="50" t="str">
        <f t="shared" si="411"/>
        <v>...</v>
      </c>
      <c r="C976" s="50" t="str">
        <f t="shared" si="412"/>
        <v>.....</v>
      </c>
      <c r="D976" s="50" t="str">
        <f>IF($C976=".....","",_xlfn.IFNA(VLOOKUP($C976, Parameter!$A$4:$L$5000, 3, FALSE), ""))</f>
        <v/>
      </c>
      <c r="E976" s="50" t="str">
        <f t="shared" si="413"/>
        <v>.....</v>
      </c>
      <c r="F976" s="50" t="str">
        <f t="shared" si="414"/>
        <v>......</v>
      </c>
      <c r="G976" s="50" t="str">
        <f t="shared" si="415"/>
        <v>...</v>
      </c>
      <c r="H976" s="40">
        <f>IF(E976=".....", 0, _xlfn.IFNA(VLOOKUP($E976, Parameter2!$A$2:$C$5000, 3, FALSE), 0))</f>
        <v>0</v>
      </c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18" t="str">
        <f>IF(C976=".....","",_xlfn.IFNA(VLOOKUP($C976, Parameter!$A$4:$B$5000, 2, FALSE), "Kode belanja salah :("))</f>
        <v/>
      </c>
      <c r="X976" s="35"/>
      <c r="Y976" s="121"/>
      <c r="Z976" s="17"/>
      <c r="AA976" s="20"/>
      <c r="AB976" s="41" t="str">
        <f>IF($C976=".....","",VLOOKUP($C976, Parameter!$A$4:$L$5000, 6, FALSE))</f>
        <v/>
      </c>
      <c r="AC976" s="41" t="str">
        <f>IF($C976=".....","",VLOOKUP($C976, Parameter!$A$4:$L$5000, 7, FALSE))</f>
        <v/>
      </c>
      <c r="AD976" s="41" t="str">
        <f>IF($C976=".....","",VLOOKUP($C976, Parameter!$A$4:$L$5000, 8, FALSE))</f>
        <v/>
      </c>
      <c r="AE976" s="41" t="str">
        <f>IF($C976=".....","",VLOOKUP($C976, Parameter!$A$4:$L$5000, 9, FALSE))</f>
        <v/>
      </c>
      <c r="AF976" s="41" t="str">
        <f>IF($C976=".....","",VLOOKUP($C976, Parameter!$A$4:$L$5000, 10, FALSE))</f>
        <v/>
      </c>
      <c r="AG976" s="41" t="str">
        <f>IF($C976=".....","",VLOOKUP($C976, Parameter!$A$4:$L$5000, 11, FALSE))</f>
        <v/>
      </c>
      <c r="AH976" s="41" t="str">
        <f>IF($C976="..0.0.0.000","",_xlfn.IFNA(VLOOKUP($C976, Parameter!$A$4:$L$5000, 12, FALSE), ""))</f>
        <v/>
      </c>
      <c r="AI976" s="39"/>
      <c r="AJ976" s="39"/>
      <c r="AK976" s="39"/>
      <c r="AL976" s="39"/>
      <c r="AM976" s="39"/>
      <c r="AN976" s="39"/>
      <c r="AO976" s="39"/>
      <c r="AP976" s="41" t="str">
        <f>IF(F976="......", "", _xlfn.IFNA(VLOOKUP(F976, Parameter2!$D$2:$E$15000, 2, FALSE), "Kode aset salah :("))</f>
        <v/>
      </c>
      <c r="AQ976" s="39"/>
      <c r="AR976" s="51"/>
      <c r="AS976" s="52"/>
      <c r="AT976" s="53">
        <f t="shared" si="416"/>
        <v>0</v>
      </c>
      <c r="AU976" s="39" t="str">
        <f t="shared" si="417"/>
        <v/>
      </c>
      <c r="AV976" s="39" t="str">
        <f t="shared" si="418"/>
        <v/>
      </c>
      <c r="AW976" s="39" t="str">
        <f t="shared" si="419"/>
        <v/>
      </c>
      <c r="AX976" s="39" t="str">
        <f t="shared" si="420"/>
        <v/>
      </c>
      <c r="AY976" s="41" t="str">
        <f>IF(G976="...", "", VLOOKUP(G976, UPB!$A$3:$B$5000, 2, FALSE))</f>
        <v/>
      </c>
      <c r="AZ976" s="84"/>
      <c r="BA976" s="76"/>
      <c r="BB976" s="65"/>
      <c r="BC976" s="65"/>
      <c r="BD976" s="54"/>
      <c r="BE976" s="65"/>
      <c r="BF976" s="65"/>
      <c r="BG976" s="65"/>
      <c r="BH976" s="65"/>
      <c r="BI976" s="65"/>
      <c r="BJ976" s="65"/>
      <c r="BK976" s="65"/>
      <c r="BL976" s="65"/>
      <c r="BM976" s="65"/>
      <c r="BN976" s="70"/>
      <c r="BO976" s="65"/>
      <c r="BP976" s="65"/>
      <c r="BQ976" s="65"/>
      <c r="BR976" s="65"/>
      <c r="BS976" s="65"/>
      <c r="BT976" s="65"/>
      <c r="BU976" s="55" t="str">
        <f>IF(AND($D976 &lt;&gt; "", $D976 &lt;&gt; $E976, $F976 &lt;&gt; "x.x.x.x.x.x.x"), VLOOKUP($E976, Parameter!$E$3:$N$5000, 9, FALSE), "")</f>
        <v/>
      </c>
      <c r="BV976" s="55" t="str">
        <f>IF(AND($D976 &lt;&gt; "", $D976 &lt;&gt; $E976, $F976 &lt;&gt; "x.x.x.x.x.x.x"), VLOOKUP($E976, Parameter!$E$3:$N$5000, 10, FALSE), "")</f>
        <v/>
      </c>
      <c r="BW976" s="55" t="str">
        <f>IF(AND($D976 &lt;&gt; "", $D976 &lt;&gt; $E976, $F976 &lt;&gt; "x.x.x.x.x.x.x"), VLOOKUP($C976, Parameter!$A$4:$L$5000, 3, FALSE), "")</f>
        <v/>
      </c>
      <c r="BX976" s="55" t="str">
        <f>IF(AND($D976 &lt;&gt; "", $D976 &lt;&gt; $E976, $F976 &lt;&gt; "x.x.x.x.x.x.x"), VLOOKUP($C976, Parameter!$A$4:$L$5000, 4, FALSE), "")</f>
        <v/>
      </c>
      <c r="BY976" s="56">
        <f t="shared" si="421"/>
        <v>0</v>
      </c>
      <c r="BZ976" s="55" t="str">
        <f t="shared" si="422"/>
        <v>Intra</v>
      </c>
      <c r="CA976" s="55" t="str">
        <f>IF($BZ976="Ekstra", Parameter3!$B$2, "")</f>
        <v/>
      </c>
      <c r="CB976" s="55" t="str">
        <f>IF($BZ976="Ekstra", Parameter3!$C$2, "")</f>
        <v/>
      </c>
      <c r="CC976" s="55" t="str">
        <f>IF($BZ976="Ekstra", VLOOKUP($E976, Parameter!$E$3:$N$5000, 9, FALSE), "")</f>
        <v/>
      </c>
      <c r="CD976" s="55" t="str">
        <f>IF($BZ976="Ekstra", VLOOKUP($E976, Parameter!$E$3:$N$5000, 10, FALSE), "")</f>
        <v/>
      </c>
      <c r="CE976" s="56">
        <f t="shared" si="423"/>
        <v>0</v>
      </c>
      <c r="CF976" s="55" t="str">
        <f t="shared" si="424"/>
        <v/>
      </c>
      <c r="CG976" s="55" t="str">
        <f t="shared" si="424"/>
        <v/>
      </c>
      <c r="CH976" s="55" t="str">
        <f t="shared" si="425"/>
        <v/>
      </c>
      <c r="CI976" s="55" t="str">
        <f>IF($F976="x.x.x.x.x.x.x", VLOOKUP($C976, Parameter!$A$4:$L$5000, 4, FALSE), "")</f>
        <v/>
      </c>
      <c r="CJ976" s="56">
        <f t="shared" si="426"/>
        <v>0</v>
      </c>
      <c r="CM976" s="4" t="str">
        <f t="shared" si="427"/>
        <v>...-...-.....</v>
      </c>
      <c r="CN976" s="57">
        <f t="shared" si="428"/>
        <v>0</v>
      </c>
      <c r="CO976" s="58">
        <f t="shared" si="429"/>
        <v>0</v>
      </c>
      <c r="CP976" s="4" t="str">
        <f t="shared" si="430"/>
        <v/>
      </c>
      <c r="CQ976" s="4" t="b">
        <f t="shared" si="431"/>
        <v>0</v>
      </c>
      <c r="CR976" s="4" t="str">
        <f t="shared" si="432"/>
        <v/>
      </c>
      <c r="CS976" s="4" t="str">
        <f t="shared" si="433"/>
        <v/>
      </c>
      <c r="CT976" s="91" t="b">
        <f t="shared" si="409"/>
        <v>0</v>
      </c>
    </row>
    <row r="977" spans="1:98" s="4" customFormat="1" x14ac:dyDescent="0.25">
      <c r="A977" s="50" t="str">
        <f t="shared" si="410"/>
        <v>...</v>
      </c>
      <c r="B977" s="50" t="str">
        <f t="shared" si="411"/>
        <v>...</v>
      </c>
      <c r="C977" s="50" t="str">
        <f t="shared" si="412"/>
        <v>.....</v>
      </c>
      <c r="D977" s="50" t="str">
        <f>IF($C977=".....","",_xlfn.IFNA(VLOOKUP($C977, Parameter!$A$4:$L$5000, 3, FALSE), ""))</f>
        <v/>
      </c>
      <c r="E977" s="50" t="str">
        <f t="shared" si="413"/>
        <v>.....</v>
      </c>
      <c r="F977" s="50" t="str">
        <f t="shared" si="414"/>
        <v>......</v>
      </c>
      <c r="G977" s="50" t="str">
        <f t="shared" si="415"/>
        <v>...</v>
      </c>
      <c r="H977" s="40">
        <f>IF(E977=".....", 0, _xlfn.IFNA(VLOOKUP($E977, Parameter2!$A$2:$C$5000, 3, FALSE), 0))</f>
        <v>0</v>
      </c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18" t="str">
        <f>IF(C977=".....","",_xlfn.IFNA(VLOOKUP($C977, Parameter!$A$4:$B$5000, 2, FALSE), "Kode belanja salah :("))</f>
        <v/>
      </c>
      <c r="X977" s="35"/>
      <c r="Y977" s="121"/>
      <c r="Z977" s="17"/>
      <c r="AA977" s="20"/>
      <c r="AB977" s="41" t="str">
        <f>IF($C977=".....","",VLOOKUP($C977, Parameter!$A$4:$L$5000, 6, FALSE))</f>
        <v/>
      </c>
      <c r="AC977" s="41" t="str">
        <f>IF($C977=".....","",VLOOKUP($C977, Parameter!$A$4:$L$5000, 7, FALSE))</f>
        <v/>
      </c>
      <c r="AD977" s="41" t="str">
        <f>IF($C977=".....","",VLOOKUP($C977, Parameter!$A$4:$L$5000, 8, FALSE))</f>
        <v/>
      </c>
      <c r="AE977" s="41" t="str">
        <f>IF($C977=".....","",VLOOKUP($C977, Parameter!$A$4:$L$5000, 9, FALSE))</f>
        <v/>
      </c>
      <c r="AF977" s="41" t="str">
        <f>IF($C977=".....","",VLOOKUP($C977, Parameter!$A$4:$L$5000, 10, FALSE))</f>
        <v/>
      </c>
      <c r="AG977" s="41" t="str">
        <f>IF($C977=".....","",VLOOKUP($C977, Parameter!$A$4:$L$5000, 11, FALSE))</f>
        <v/>
      </c>
      <c r="AH977" s="41" t="str">
        <f>IF($C977="..0.0.0.000","",_xlfn.IFNA(VLOOKUP($C977, Parameter!$A$4:$L$5000, 12, FALSE), ""))</f>
        <v/>
      </c>
      <c r="AI977" s="39"/>
      <c r="AJ977" s="39"/>
      <c r="AK977" s="39"/>
      <c r="AL977" s="39"/>
      <c r="AM977" s="39"/>
      <c r="AN977" s="39"/>
      <c r="AO977" s="39"/>
      <c r="AP977" s="41" t="str">
        <f>IF(F977="......", "", _xlfn.IFNA(VLOOKUP(F977, Parameter2!$D$2:$E$15000, 2, FALSE), "Kode aset salah :("))</f>
        <v/>
      </c>
      <c r="AQ977" s="39"/>
      <c r="AR977" s="51"/>
      <c r="AS977" s="52"/>
      <c r="AT977" s="53">
        <f t="shared" si="416"/>
        <v>0</v>
      </c>
      <c r="AU977" s="39" t="str">
        <f t="shared" si="417"/>
        <v/>
      </c>
      <c r="AV977" s="39" t="str">
        <f t="shared" si="418"/>
        <v/>
      </c>
      <c r="AW977" s="39" t="str">
        <f t="shared" si="419"/>
        <v/>
      </c>
      <c r="AX977" s="39" t="str">
        <f t="shared" si="420"/>
        <v/>
      </c>
      <c r="AY977" s="41" t="str">
        <f>IF(G977="...", "", VLOOKUP(G977, UPB!$A$3:$B$5000, 2, FALSE))</f>
        <v/>
      </c>
      <c r="AZ977" s="84"/>
      <c r="BA977" s="76"/>
      <c r="BB977" s="65"/>
      <c r="BC977" s="65"/>
      <c r="BD977" s="54"/>
      <c r="BE977" s="65"/>
      <c r="BF977" s="65"/>
      <c r="BG977" s="65"/>
      <c r="BH977" s="65"/>
      <c r="BI977" s="65"/>
      <c r="BJ977" s="65"/>
      <c r="BK977" s="65"/>
      <c r="BL977" s="65"/>
      <c r="BM977" s="65"/>
      <c r="BN977" s="70"/>
      <c r="BO977" s="65"/>
      <c r="BP977" s="65"/>
      <c r="BQ977" s="65"/>
      <c r="BR977" s="65"/>
      <c r="BS977" s="65"/>
      <c r="BT977" s="65"/>
      <c r="BU977" s="55" t="str">
        <f>IF(AND($D977 &lt;&gt; "", $D977 &lt;&gt; $E977, $F977 &lt;&gt; "x.x.x.x.x.x.x"), VLOOKUP($E977, Parameter!$E$3:$N$5000, 9, FALSE), "")</f>
        <v/>
      </c>
      <c r="BV977" s="55" t="str">
        <f>IF(AND($D977 &lt;&gt; "", $D977 &lt;&gt; $E977, $F977 &lt;&gt; "x.x.x.x.x.x.x"), VLOOKUP($E977, Parameter!$E$3:$N$5000, 10, FALSE), "")</f>
        <v/>
      </c>
      <c r="BW977" s="55" t="str">
        <f>IF(AND($D977 &lt;&gt; "", $D977 &lt;&gt; $E977, $F977 &lt;&gt; "x.x.x.x.x.x.x"), VLOOKUP($C977, Parameter!$A$4:$L$5000, 3, FALSE), "")</f>
        <v/>
      </c>
      <c r="BX977" s="55" t="str">
        <f>IF(AND($D977 &lt;&gt; "", $D977 &lt;&gt; $E977, $F977 &lt;&gt; "x.x.x.x.x.x.x"), VLOOKUP($C977, Parameter!$A$4:$L$5000, 4, FALSE), "")</f>
        <v/>
      </c>
      <c r="BY977" s="56">
        <f t="shared" si="421"/>
        <v>0</v>
      </c>
      <c r="BZ977" s="55" t="str">
        <f t="shared" si="422"/>
        <v>Intra</v>
      </c>
      <c r="CA977" s="55" t="str">
        <f>IF($BZ977="Ekstra", Parameter3!$B$2, "")</f>
        <v/>
      </c>
      <c r="CB977" s="55" t="str">
        <f>IF($BZ977="Ekstra", Parameter3!$C$2, "")</f>
        <v/>
      </c>
      <c r="CC977" s="55" t="str">
        <f>IF($BZ977="Ekstra", VLOOKUP($E977, Parameter!$E$3:$N$5000, 9, FALSE), "")</f>
        <v/>
      </c>
      <c r="CD977" s="55" t="str">
        <f>IF($BZ977="Ekstra", VLOOKUP($E977, Parameter!$E$3:$N$5000, 10, FALSE), "")</f>
        <v/>
      </c>
      <c r="CE977" s="56">
        <f t="shared" si="423"/>
        <v>0</v>
      </c>
      <c r="CF977" s="55" t="str">
        <f t="shared" si="424"/>
        <v/>
      </c>
      <c r="CG977" s="55" t="str">
        <f t="shared" si="424"/>
        <v/>
      </c>
      <c r="CH977" s="55" t="str">
        <f t="shared" si="425"/>
        <v/>
      </c>
      <c r="CI977" s="55" t="str">
        <f>IF($F977="x.x.x.x.x.x.x", VLOOKUP($C977, Parameter!$A$4:$L$5000, 4, FALSE), "")</f>
        <v/>
      </c>
      <c r="CJ977" s="56">
        <f t="shared" si="426"/>
        <v>0</v>
      </c>
      <c r="CM977" s="4" t="str">
        <f t="shared" si="427"/>
        <v>...-...-.....</v>
      </c>
      <c r="CN977" s="57">
        <f t="shared" si="428"/>
        <v>0</v>
      </c>
      <c r="CO977" s="58">
        <f t="shared" si="429"/>
        <v>0</v>
      </c>
      <c r="CP977" s="4" t="str">
        <f t="shared" si="430"/>
        <v/>
      </c>
      <c r="CQ977" s="4" t="b">
        <f t="shared" si="431"/>
        <v>0</v>
      </c>
      <c r="CR977" s="4" t="str">
        <f t="shared" si="432"/>
        <v/>
      </c>
      <c r="CS977" s="4" t="str">
        <f t="shared" si="433"/>
        <v/>
      </c>
      <c r="CT977" s="91" t="b">
        <f t="shared" si="409"/>
        <v>0</v>
      </c>
    </row>
    <row r="978" spans="1:98" s="4" customFormat="1" x14ac:dyDescent="0.25">
      <c r="A978" s="50" t="str">
        <f t="shared" si="410"/>
        <v>...</v>
      </c>
      <c r="B978" s="50" t="str">
        <f t="shared" si="411"/>
        <v>...</v>
      </c>
      <c r="C978" s="50" t="str">
        <f t="shared" si="412"/>
        <v>.....</v>
      </c>
      <c r="D978" s="50" t="str">
        <f>IF($C978=".....","",_xlfn.IFNA(VLOOKUP($C978, Parameter!$A$4:$L$5000, 3, FALSE), ""))</f>
        <v/>
      </c>
      <c r="E978" s="50" t="str">
        <f t="shared" si="413"/>
        <v>.....</v>
      </c>
      <c r="F978" s="50" t="str">
        <f t="shared" si="414"/>
        <v>......</v>
      </c>
      <c r="G978" s="50" t="str">
        <f t="shared" si="415"/>
        <v>...</v>
      </c>
      <c r="H978" s="40">
        <f>IF(E978=".....", 0, _xlfn.IFNA(VLOOKUP($E978, Parameter2!$A$2:$C$5000, 3, FALSE), 0))</f>
        <v>0</v>
      </c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18" t="str">
        <f>IF(C978=".....","",_xlfn.IFNA(VLOOKUP($C978, Parameter!$A$4:$B$5000, 2, FALSE), "Kode belanja salah :("))</f>
        <v/>
      </c>
      <c r="X978" s="35"/>
      <c r="Y978" s="121"/>
      <c r="Z978" s="17"/>
      <c r="AA978" s="20"/>
      <c r="AB978" s="41" t="str">
        <f>IF($C978=".....","",VLOOKUP($C978, Parameter!$A$4:$L$5000, 6, FALSE))</f>
        <v/>
      </c>
      <c r="AC978" s="41" t="str">
        <f>IF($C978=".....","",VLOOKUP($C978, Parameter!$A$4:$L$5000, 7, FALSE))</f>
        <v/>
      </c>
      <c r="AD978" s="41" t="str">
        <f>IF($C978=".....","",VLOOKUP($C978, Parameter!$A$4:$L$5000, 8, FALSE))</f>
        <v/>
      </c>
      <c r="AE978" s="41" t="str">
        <f>IF($C978=".....","",VLOOKUP($C978, Parameter!$A$4:$L$5000, 9, FALSE))</f>
        <v/>
      </c>
      <c r="AF978" s="41" t="str">
        <f>IF($C978=".....","",VLOOKUP($C978, Parameter!$A$4:$L$5000, 10, FALSE))</f>
        <v/>
      </c>
      <c r="AG978" s="41" t="str">
        <f>IF($C978=".....","",VLOOKUP($C978, Parameter!$A$4:$L$5000, 11, FALSE))</f>
        <v/>
      </c>
      <c r="AH978" s="41" t="str">
        <f>IF($C978="..0.0.0.000","",_xlfn.IFNA(VLOOKUP($C978, Parameter!$A$4:$L$5000, 12, FALSE), ""))</f>
        <v/>
      </c>
      <c r="AI978" s="39"/>
      <c r="AJ978" s="39"/>
      <c r="AK978" s="39"/>
      <c r="AL978" s="39"/>
      <c r="AM978" s="39"/>
      <c r="AN978" s="39"/>
      <c r="AO978" s="39"/>
      <c r="AP978" s="41" t="str">
        <f>IF(F978="......", "", _xlfn.IFNA(VLOOKUP(F978, Parameter2!$D$2:$E$15000, 2, FALSE), "Kode aset salah :("))</f>
        <v/>
      </c>
      <c r="AQ978" s="39"/>
      <c r="AR978" s="51"/>
      <c r="AS978" s="52"/>
      <c r="AT978" s="53">
        <f t="shared" si="416"/>
        <v>0</v>
      </c>
      <c r="AU978" s="39" t="str">
        <f t="shared" si="417"/>
        <v/>
      </c>
      <c r="AV978" s="39" t="str">
        <f t="shared" si="418"/>
        <v/>
      </c>
      <c r="AW978" s="39" t="str">
        <f t="shared" si="419"/>
        <v/>
      </c>
      <c r="AX978" s="39" t="str">
        <f t="shared" si="420"/>
        <v/>
      </c>
      <c r="AY978" s="41" t="str">
        <f>IF(G978="...", "", VLOOKUP(G978, UPB!$A$3:$B$5000, 2, FALSE))</f>
        <v/>
      </c>
      <c r="AZ978" s="84"/>
      <c r="BA978" s="76"/>
      <c r="BB978" s="65"/>
      <c r="BC978" s="65"/>
      <c r="BD978" s="54"/>
      <c r="BE978" s="65"/>
      <c r="BF978" s="65"/>
      <c r="BG978" s="65"/>
      <c r="BH978" s="65"/>
      <c r="BI978" s="65"/>
      <c r="BJ978" s="65"/>
      <c r="BK978" s="65"/>
      <c r="BL978" s="65"/>
      <c r="BM978" s="65"/>
      <c r="BN978" s="70"/>
      <c r="BO978" s="65"/>
      <c r="BP978" s="65"/>
      <c r="BQ978" s="65"/>
      <c r="BR978" s="65"/>
      <c r="BS978" s="65"/>
      <c r="BT978" s="65"/>
      <c r="BU978" s="55" t="str">
        <f>IF(AND($D978 &lt;&gt; "", $D978 &lt;&gt; $E978, $F978 &lt;&gt; "x.x.x.x.x.x.x"), VLOOKUP($E978, Parameter!$E$3:$N$5000, 9, FALSE), "")</f>
        <v/>
      </c>
      <c r="BV978" s="55" t="str">
        <f>IF(AND($D978 &lt;&gt; "", $D978 &lt;&gt; $E978, $F978 &lt;&gt; "x.x.x.x.x.x.x"), VLOOKUP($E978, Parameter!$E$3:$N$5000, 10, FALSE), "")</f>
        <v/>
      </c>
      <c r="BW978" s="55" t="str">
        <f>IF(AND($D978 &lt;&gt; "", $D978 &lt;&gt; $E978, $F978 &lt;&gt; "x.x.x.x.x.x.x"), VLOOKUP($C978, Parameter!$A$4:$L$5000, 3, FALSE), "")</f>
        <v/>
      </c>
      <c r="BX978" s="55" t="str">
        <f>IF(AND($D978 &lt;&gt; "", $D978 &lt;&gt; $E978, $F978 &lt;&gt; "x.x.x.x.x.x.x"), VLOOKUP($C978, Parameter!$A$4:$L$5000, 4, FALSE), "")</f>
        <v/>
      </c>
      <c r="BY978" s="56">
        <f t="shared" si="421"/>
        <v>0</v>
      </c>
      <c r="BZ978" s="55" t="str">
        <f t="shared" si="422"/>
        <v>Intra</v>
      </c>
      <c r="CA978" s="55" t="str">
        <f>IF($BZ978="Ekstra", Parameter3!$B$2, "")</f>
        <v/>
      </c>
      <c r="CB978" s="55" t="str">
        <f>IF($BZ978="Ekstra", Parameter3!$C$2, "")</f>
        <v/>
      </c>
      <c r="CC978" s="55" t="str">
        <f>IF($BZ978="Ekstra", VLOOKUP($E978, Parameter!$E$3:$N$5000, 9, FALSE), "")</f>
        <v/>
      </c>
      <c r="CD978" s="55" t="str">
        <f>IF($BZ978="Ekstra", VLOOKUP($E978, Parameter!$E$3:$N$5000, 10, FALSE), "")</f>
        <v/>
      </c>
      <c r="CE978" s="56">
        <f t="shared" si="423"/>
        <v>0</v>
      </c>
      <c r="CF978" s="55" t="str">
        <f t="shared" si="424"/>
        <v/>
      </c>
      <c r="CG978" s="55" t="str">
        <f t="shared" si="424"/>
        <v/>
      </c>
      <c r="CH978" s="55" t="str">
        <f t="shared" si="425"/>
        <v/>
      </c>
      <c r="CI978" s="55" t="str">
        <f>IF($F978="x.x.x.x.x.x.x", VLOOKUP($C978, Parameter!$A$4:$L$5000, 4, FALSE), "")</f>
        <v/>
      </c>
      <c r="CJ978" s="56">
        <f t="shared" si="426"/>
        <v>0</v>
      </c>
      <c r="CM978" s="4" t="str">
        <f t="shared" si="427"/>
        <v>...-...-.....</v>
      </c>
      <c r="CN978" s="57">
        <f t="shared" si="428"/>
        <v>0</v>
      </c>
      <c r="CO978" s="58">
        <f t="shared" si="429"/>
        <v>0</v>
      </c>
      <c r="CP978" s="4" t="str">
        <f t="shared" si="430"/>
        <v/>
      </c>
      <c r="CQ978" s="4" t="b">
        <f t="shared" si="431"/>
        <v>0</v>
      </c>
      <c r="CR978" s="4" t="str">
        <f t="shared" si="432"/>
        <v/>
      </c>
      <c r="CS978" s="4" t="str">
        <f t="shared" si="433"/>
        <v/>
      </c>
      <c r="CT978" s="91" t="b">
        <f t="shared" si="409"/>
        <v>0</v>
      </c>
    </row>
    <row r="979" spans="1:98" s="4" customFormat="1" x14ac:dyDescent="0.25">
      <c r="A979" s="50" t="str">
        <f t="shared" si="410"/>
        <v>...</v>
      </c>
      <c r="B979" s="50" t="str">
        <f t="shared" si="411"/>
        <v>...</v>
      </c>
      <c r="C979" s="50" t="str">
        <f t="shared" si="412"/>
        <v>.....</v>
      </c>
      <c r="D979" s="50" t="str">
        <f>IF($C979=".....","",_xlfn.IFNA(VLOOKUP($C979, Parameter!$A$4:$L$5000, 3, FALSE), ""))</f>
        <v/>
      </c>
      <c r="E979" s="50" t="str">
        <f t="shared" si="413"/>
        <v>.....</v>
      </c>
      <c r="F979" s="50" t="str">
        <f t="shared" si="414"/>
        <v>......</v>
      </c>
      <c r="G979" s="50" t="str">
        <f t="shared" si="415"/>
        <v>...</v>
      </c>
      <c r="H979" s="40">
        <f>IF(E979=".....", 0, _xlfn.IFNA(VLOOKUP($E979, Parameter2!$A$2:$C$5000, 3, FALSE), 0))</f>
        <v>0</v>
      </c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18" t="str">
        <f>IF(C979=".....","",_xlfn.IFNA(VLOOKUP($C979, Parameter!$A$4:$B$5000, 2, FALSE), "Kode belanja salah :("))</f>
        <v/>
      </c>
      <c r="X979" s="35"/>
      <c r="Y979" s="121"/>
      <c r="Z979" s="17"/>
      <c r="AA979" s="20"/>
      <c r="AB979" s="41" t="str">
        <f>IF($C979=".....","",VLOOKUP($C979, Parameter!$A$4:$L$5000, 6, FALSE))</f>
        <v/>
      </c>
      <c r="AC979" s="41" t="str">
        <f>IF($C979=".....","",VLOOKUP($C979, Parameter!$A$4:$L$5000, 7, FALSE))</f>
        <v/>
      </c>
      <c r="AD979" s="41" t="str">
        <f>IF($C979=".....","",VLOOKUP($C979, Parameter!$A$4:$L$5000, 8, FALSE))</f>
        <v/>
      </c>
      <c r="AE979" s="41" t="str">
        <f>IF($C979=".....","",VLOOKUP($C979, Parameter!$A$4:$L$5000, 9, FALSE))</f>
        <v/>
      </c>
      <c r="AF979" s="41" t="str">
        <f>IF($C979=".....","",VLOOKUP($C979, Parameter!$A$4:$L$5000, 10, FALSE))</f>
        <v/>
      </c>
      <c r="AG979" s="41" t="str">
        <f>IF($C979=".....","",VLOOKUP($C979, Parameter!$A$4:$L$5000, 11, FALSE))</f>
        <v/>
      </c>
      <c r="AH979" s="41" t="str">
        <f>IF($C979="..0.0.0.000","",_xlfn.IFNA(VLOOKUP($C979, Parameter!$A$4:$L$5000, 12, FALSE), ""))</f>
        <v/>
      </c>
      <c r="AI979" s="39"/>
      <c r="AJ979" s="39"/>
      <c r="AK979" s="39"/>
      <c r="AL979" s="39"/>
      <c r="AM979" s="39"/>
      <c r="AN979" s="39"/>
      <c r="AO979" s="39"/>
      <c r="AP979" s="41" t="str">
        <f>IF(F979="......", "", _xlfn.IFNA(VLOOKUP(F979, Parameter2!$D$2:$E$15000, 2, FALSE), "Kode aset salah :("))</f>
        <v/>
      </c>
      <c r="AQ979" s="39"/>
      <c r="AR979" s="51"/>
      <c r="AS979" s="52"/>
      <c r="AT979" s="53">
        <f t="shared" si="416"/>
        <v>0</v>
      </c>
      <c r="AU979" s="39" t="str">
        <f t="shared" si="417"/>
        <v/>
      </c>
      <c r="AV979" s="39" t="str">
        <f t="shared" si="418"/>
        <v/>
      </c>
      <c r="AW979" s="39" t="str">
        <f t="shared" si="419"/>
        <v/>
      </c>
      <c r="AX979" s="39" t="str">
        <f t="shared" si="420"/>
        <v/>
      </c>
      <c r="AY979" s="41" t="str">
        <f>IF(G979="...", "", VLOOKUP(G979, UPB!$A$3:$B$5000, 2, FALSE))</f>
        <v/>
      </c>
      <c r="AZ979" s="84"/>
      <c r="BA979" s="76"/>
      <c r="BB979" s="65"/>
      <c r="BC979" s="65"/>
      <c r="BD979" s="54"/>
      <c r="BE979" s="65"/>
      <c r="BF979" s="65"/>
      <c r="BG979" s="65"/>
      <c r="BH979" s="65"/>
      <c r="BI979" s="65"/>
      <c r="BJ979" s="65"/>
      <c r="BK979" s="65"/>
      <c r="BL979" s="65"/>
      <c r="BM979" s="65"/>
      <c r="BN979" s="70"/>
      <c r="BO979" s="65"/>
      <c r="BP979" s="65"/>
      <c r="BQ979" s="65"/>
      <c r="BR979" s="65"/>
      <c r="BS979" s="65"/>
      <c r="BT979" s="65"/>
      <c r="BU979" s="55" t="str">
        <f>IF(AND($D979 &lt;&gt; "", $D979 &lt;&gt; $E979, $F979 &lt;&gt; "x.x.x.x.x.x.x"), VLOOKUP($E979, Parameter!$E$3:$N$5000, 9, FALSE), "")</f>
        <v/>
      </c>
      <c r="BV979" s="55" t="str">
        <f>IF(AND($D979 &lt;&gt; "", $D979 &lt;&gt; $E979, $F979 &lt;&gt; "x.x.x.x.x.x.x"), VLOOKUP($E979, Parameter!$E$3:$N$5000, 10, FALSE), "")</f>
        <v/>
      </c>
      <c r="BW979" s="55" t="str">
        <f>IF(AND($D979 &lt;&gt; "", $D979 &lt;&gt; $E979, $F979 &lt;&gt; "x.x.x.x.x.x.x"), VLOOKUP($C979, Parameter!$A$4:$L$5000, 3, FALSE), "")</f>
        <v/>
      </c>
      <c r="BX979" s="55" t="str">
        <f>IF(AND($D979 &lt;&gt; "", $D979 &lt;&gt; $E979, $F979 &lt;&gt; "x.x.x.x.x.x.x"), VLOOKUP($C979, Parameter!$A$4:$L$5000, 4, FALSE), "")</f>
        <v/>
      </c>
      <c r="BY979" s="56">
        <f t="shared" si="421"/>
        <v>0</v>
      </c>
      <c r="BZ979" s="55" t="str">
        <f t="shared" si="422"/>
        <v>Intra</v>
      </c>
      <c r="CA979" s="55" t="str">
        <f>IF($BZ979="Ekstra", Parameter3!$B$2, "")</f>
        <v/>
      </c>
      <c r="CB979" s="55" t="str">
        <f>IF($BZ979="Ekstra", Parameter3!$C$2, "")</f>
        <v/>
      </c>
      <c r="CC979" s="55" t="str">
        <f>IF($BZ979="Ekstra", VLOOKUP($E979, Parameter!$E$3:$N$5000, 9, FALSE), "")</f>
        <v/>
      </c>
      <c r="CD979" s="55" t="str">
        <f>IF($BZ979="Ekstra", VLOOKUP($E979, Parameter!$E$3:$N$5000, 10, FALSE), "")</f>
        <v/>
      </c>
      <c r="CE979" s="56">
        <f t="shared" si="423"/>
        <v>0</v>
      </c>
      <c r="CF979" s="55" t="str">
        <f t="shared" si="424"/>
        <v/>
      </c>
      <c r="CG979" s="55" t="str">
        <f t="shared" si="424"/>
        <v/>
      </c>
      <c r="CH979" s="55" t="str">
        <f t="shared" si="425"/>
        <v/>
      </c>
      <c r="CI979" s="55" t="str">
        <f>IF($F979="x.x.x.x.x.x.x", VLOOKUP($C979, Parameter!$A$4:$L$5000, 4, FALSE), "")</f>
        <v/>
      </c>
      <c r="CJ979" s="56">
        <f t="shared" si="426"/>
        <v>0</v>
      </c>
      <c r="CM979" s="4" t="str">
        <f t="shared" si="427"/>
        <v>...-...-.....</v>
      </c>
      <c r="CN979" s="57">
        <f t="shared" si="428"/>
        <v>0</v>
      </c>
      <c r="CO979" s="58">
        <f t="shared" si="429"/>
        <v>0</v>
      </c>
      <c r="CP979" s="4" t="str">
        <f t="shared" si="430"/>
        <v/>
      </c>
      <c r="CQ979" s="4" t="b">
        <f t="shared" si="431"/>
        <v>0</v>
      </c>
      <c r="CR979" s="4" t="str">
        <f t="shared" si="432"/>
        <v/>
      </c>
      <c r="CS979" s="4" t="str">
        <f t="shared" si="433"/>
        <v/>
      </c>
      <c r="CT979" s="91" t="b">
        <f t="shared" si="409"/>
        <v>0</v>
      </c>
    </row>
    <row r="980" spans="1:98" s="4" customFormat="1" x14ac:dyDescent="0.25">
      <c r="A980" s="50" t="str">
        <f t="shared" si="410"/>
        <v>...</v>
      </c>
      <c r="B980" s="50" t="str">
        <f t="shared" si="411"/>
        <v>...</v>
      </c>
      <c r="C980" s="50" t="str">
        <f t="shared" si="412"/>
        <v>.....</v>
      </c>
      <c r="D980" s="50" t="str">
        <f>IF($C980=".....","",_xlfn.IFNA(VLOOKUP($C980, Parameter!$A$4:$L$5000, 3, FALSE), ""))</f>
        <v/>
      </c>
      <c r="E980" s="50" t="str">
        <f t="shared" si="413"/>
        <v>.....</v>
      </c>
      <c r="F980" s="50" t="str">
        <f t="shared" si="414"/>
        <v>......</v>
      </c>
      <c r="G980" s="50" t="str">
        <f t="shared" si="415"/>
        <v>...</v>
      </c>
      <c r="H980" s="40">
        <f>IF(E980=".....", 0, _xlfn.IFNA(VLOOKUP($E980, Parameter2!$A$2:$C$5000, 3, FALSE), 0))</f>
        <v>0</v>
      </c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18" t="str">
        <f>IF(C980=".....","",_xlfn.IFNA(VLOOKUP($C980, Parameter!$A$4:$B$5000, 2, FALSE), "Kode belanja salah :("))</f>
        <v/>
      </c>
      <c r="X980" s="35"/>
      <c r="Y980" s="121"/>
      <c r="Z980" s="17"/>
      <c r="AA980" s="20"/>
      <c r="AB980" s="41" t="str">
        <f>IF($C980=".....","",VLOOKUP($C980, Parameter!$A$4:$L$5000, 6, FALSE))</f>
        <v/>
      </c>
      <c r="AC980" s="41" t="str">
        <f>IF($C980=".....","",VLOOKUP($C980, Parameter!$A$4:$L$5000, 7, FALSE))</f>
        <v/>
      </c>
      <c r="AD980" s="41" t="str">
        <f>IF($C980=".....","",VLOOKUP($C980, Parameter!$A$4:$L$5000, 8, FALSE))</f>
        <v/>
      </c>
      <c r="AE980" s="41" t="str">
        <f>IF($C980=".....","",VLOOKUP($C980, Parameter!$A$4:$L$5000, 9, FALSE))</f>
        <v/>
      </c>
      <c r="AF980" s="41" t="str">
        <f>IF($C980=".....","",VLOOKUP($C980, Parameter!$A$4:$L$5000, 10, FALSE))</f>
        <v/>
      </c>
      <c r="AG980" s="41" t="str">
        <f>IF($C980=".....","",VLOOKUP($C980, Parameter!$A$4:$L$5000, 11, FALSE))</f>
        <v/>
      </c>
      <c r="AH980" s="41" t="str">
        <f>IF($C980="..0.0.0.000","",_xlfn.IFNA(VLOOKUP($C980, Parameter!$A$4:$L$5000, 12, FALSE), ""))</f>
        <v/>
      </c>
      <c r="AI980" s="39"/>
      <c r="AJ980" s="39"/>
      <c r="AK980" s="39"/>
      <c r="AL980" s="39"/>
      <c r="AM980" s="39"/>
      <c r="AN980" s="39"/>
      <c r="AO980" s="39"/>
      <c r="AP980" s="41" t="str">
        <f>IF(F980="......", "", _xlfn.IFNA(VLOOKUP(F980, Parameter2!$D$2:$E$15000, 2, FALSE), "Kode aset salah :("))</f>
        <v/>
      </c>
      <c r="AQ980" s="39"/>
      <c r="AR980" s="51"/>
      <c r="AS980" s="52"/>
      <c r="AT980" s="53">
        <f t="shared" si="416"/>
        <v>0</v>
      </c>
      <c r="AU980" s="39" t="str">
        <f t="shared" si="417"/>
        <v/>
      </c>
      <c r="AV980" s="39" t="str">
        <f t="shared" si="418"/>
        <v/>
      </c>
      <c r="AW980" s="39" t="str">
        <f t="shared" si="419"/>
        <v/>
      </c>
      <c r="AX980" s="39" t="str">
        <f t="shared" si="420"/>
        <v/>
      </c>
      <c r="AY980" s="41" t="str">
        <f>IF(G980="...", "", VLOOKUP(G980, UPB!$A$3:$B$5000, 2, FALSE))</f>
        <v/>
      </c>
      <c r="AZ980" s="84"/>
      <c r="BA980" s="76"/>
      <c r="BB980" s="65"/>
      <c r="BC980" s="65"/>
      <c r="BD980" s="54"/>
      <c r="BE980" s="65"/>
      <c r="BF980" s="65"/>
      <c r="BG980" s="65"/>
      <c r="BH980" s="65"/>
      <c r="BI980" s="65"/>
      <c r="BJ980" s="65"/>
      <c r="BK980" s="65"/>
      <c r="BL980" s="65"/>
      <c r="BM980" s="65"/>
      <c r="BN980" s="70"/>
      <c r="BO980" s="65"/>
      <c r="BP980" s="65"/>
      <c r="BQ980" s="65"/>
      <c r="BR980" s="65"/>
      <c r="BS980" s="65"/>
      <c r="BT980" s="65"/>
      <c r="BU980" s="55" t="str">
        <f>IF(AND($D980 &lt;&gt; "", $D980 &lt;&gt; $E980, $F980 &lt;&gt; "x.x.x.x.x.x.x"), VLOOKUP($E980, Parameter!$E$3:$N$5000, 9, FALSE), "")</f>
        <v/>
      </c>
      <c r="BV980" s="55" t="str">
        <f>IF(AND($D980 &lt;&gt; "", $D980 &lt;&gt; $E980, $F980 &lt;&gt; "x.x.x.x.x.x.x"), VLOOKUP($E980, Parameter!$E$3:$N$5000, 10, FALSE), "")</f>
        <v/>
      </c>
      <c r="BW980" s="55" t="str">
        <f>IF(AND($D980 &lt;&gt; "", $D980 &lt;&gt; $E980, $F980 &lt;&gt; "x.x.x.x.x.x.x"), VLOOKUP($C980, Parameter!$A$4:$L$5000, 3, FALSE), "")</f>
        <v/>
      </c>
      <c r="BX980" s="55" t="str">
        <f>IF(AND($D980 &lt;&gt; "", $D980 &lt;&gt; $E980, $F980 &lt;&gt; "x.x.x.x.x.x.x"), VLOOKUP($C980, Parameter!$A$4:$L$5000, 4, FALSE), "")</f>
        <v/>
      </c>
      <c r="BY980" s="56">
        <f t="shared" si="421"/>
        <v>0</v>
      </c>
      <c r="BZ980" s="55" t="str">
        <f t="shared" si="422"/>
        <v>Intra</v>
      </c>
      <c r="CA980" s="55" t="str">
        <f>IF($BZ980="Ekstra", Parameter3!$B$2, "")</f>
        <v/>
      </c>
      <c r="CB980" s="55" t="str">
        <f>IF($BZ980="Ekstra", Parameter3!$C$2, "")</f>
        <v/>
      </c>
      <c r="CC980" s="55" t="str">
        <f>IF($BZ980="Ekstra", VLOOKUP($E980, Parameter!$E$3:$N$5000, 9, FALSE), "")</f>
        <v/>
      </c>
      <c r="CD980" s="55" t="str">
        <f>IF($BZ980="Ekstra", VLOOKUP($E980, Parameter!$E$3:$N$5000, 10, FALSE), "")</f>
        <v/>
      </c>
      <c r="CE980" s="56">
        <f t="shared" si="423"/>
        <v>0</v>
      </c>
      <c r="CF980" s="55" t="str">
        <f t="shared" si="424"/>
        <v/>
      </c>
      <c r="CG980" s="55" t="str">
        <f t="shared" si="424"/>
        <v/>
      </c>
      <c r="CH980" s="55" t="str">
        <f t="shared" si="425"/>
        <v/>
      </c>
      <c r="CI980" s="55" t="str">
        <f>IF($F980="x.x.x.x.x.x.x", VLOOKUP($C980, Parameter!$A$4:$L$5000, 4, FALSE), "")</f>
        <v/>
      </c>
      <c r="CJ980" s="56">
        <f t="shared" si="426"/>
        <v>0</v>
      </c>
      <c r="CM980" s="4" t="str">
        <f t="shared" si="427"/>
        <v>...-...-.....</v>
      </c>
      <c r="CN980" s="57">
        <f t="shared" si="428"/>
        <v>0</v>
      </c>
      <c r="CO980" s="58">
        <f t="shared" si="429"/>
        <v>0</v>
      </c>
      <c r="CP980" s="4" t="str">
        <f t="shared" si="430"/>
        <v/>
      </c>
      <c r="CQ980" s="4" t="b">
        <f t="shared" si="431"/>
        <v>0</v>
      </c>
      <c r="CR980" s="4" t="str">
        <f t="shared" si="432"/>
        <v/>
      </c>
      <c r="CS980" s="4" t="str">
        <f t="shared" si="433"/>
        <v/>
      </c>
      <c r="CT980" s="91" t="b">
        <f t="shared" si="409"/>
        <v>0</v>
      </c>
    </row>
    <row r="981" spans="1:98" s="4" customFormat="1" x14ac:dyDescent="0.25">
      <c r="A981" s="50" t="str">
        <f t="shared" si="410"/>
        <v>...</v>
      </c>
      <c r="B981" s="50" t="str">
        <f t="shared" si="411"/>
        <v>...</v>
      </c>
      <c r="C981" s="50" t="str">
        <f t="shared" si="412"/>
        <v>.....</v>
      </c>
      <c r="D981" s="50" t="str">
        <f>IF($C981=".....","",_xlfn.IFNA(VLOOKUP($C981, Parameter!$A$4:$L$5000, 3, FALSE), ""))</f>
        <v/>
      </c>
      <c r="E981" s="50" t="str">
        <f t="shared" si="413"/>
        <v>.....</v>
      </c>
      <c r="F981" s="50" t="str">
        <f t="shared" si="414"/>
        <v>......</v>
      </c>
      <c r="G981" s="50" t="str">
        <f t="shared" si="415"/>
        <v>...</v>
      </c>
      <c r="H981" s="40">
        <f>IF(E981=".....", 0, _xlfn.IFNA(VLOOKUP($E981, Parameter2!$A$2:$C$5000, 3, FALSE), 0))</f>
        <v>0</v>
      </c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18" t="str">
        <f>IF(C981=".....","",_xlfn.IFNA(VLOOKUP($C981, Parameter!$A$4:$B$5000, 2, FALSE), "Kode belanja salah :("))</f>
        <v/>
      </c>
      <c r="X981" s="35"/>
      <c r="Y981" s="121"/>
      <c r="Z981" s="17"/>
      <c r="AA981" s="20"/>
      <c r="AB981" s="41" t="str">
        <f>IF($C981=".....","",VLOOKUP($C981, Parameter!$A$4:$L$5000, 6, FALSE))</f>
        <v/>
      </c>
      <c r="AC981" s="41" t="str">
        <f>IF($C981=".....","",VLOOKUP($C981, Parameter!$A$4:$L$5000, 7, FALSE))</f>
        <v/>
      </c>
      <c r="AD981" s="41" t="str">
        <f>IF($C981=".....","",VLOOKUP($C981, Parameter!$A$4:$L$5000, 8, FALSE))</f>
        <v/>
      </c>
      <c r="AE981" s="41" t="str">
        <f>IF($C981=".....","",VLOOKUP($C981, Parameter!$A$4:$L$5000, 9, FALSE))</f>
        <v/>
      </c>
      <c r="AF981" s="41" t="str">
        <f>IF($C981=".....","",VLOOKUP($C981, Parameter!$A$4:$L$5000, 10, FALSE))</f>
        <v/>
      </c>
      <c r="AG981" s="41" t="str">
        <f>IF($C981=".....","",VLOOKUP($C981, Parameter!$A$4:$L$5000, 11, FALSE))</f>
        <v/>
      </c>
      <c r="AH981" s="41" t="str">
        <f>IF($C981="..0.0.0.000","",_xlfn.IFNA(VLOOKUP($C981, Parameter!$A$4:$L$5000, 12, FALSE), ""))</f>
        <v/>
      </c>
      <c r="AI981" s="39"/>
      <c r="AJ981" s="39"/>
      <c r="AK981" s="39"/>
      <c r="AL981" s="39"/>
      <c r="AM981" s="39"/>
      <c r="AN981" s="39"/>
      <c r="AO981" s="39"/>
      <c r="AP981" s="41" t="str">
        <f>IF(F981="......", "", _xlfn.IFNA(VLOOKUP(F981, Parameter2!$D$2:$E$15000, 2, FALSE), "Kode aset salah :("))</f>
        <v/>
      </c>
      <c r="AQ981" s="39"/>
      <c r="AR981" s="51"/>
      <c r="AS981" s="52"/>
      <c r="AT981" s="53">
        <f t="shared" si="416"/>
        <v>0</v>
      </c>
      <c r="AU981" s="39" t="str">
        <f t="shared" si="417"/>
        <v/>
      </c>
      <c r="AV981" s="39" t="str">
        <f t="shared" si="418"/>
        <v/>
      </c>
      <c r="AW981" s="39" t="str">
        <f t="shared" si="419"/>
        <v/>
      </c>
      <c r="AX981" s="39" t="str">
        <f t="shared" si="420"/>
        <v/>
      </c>
      <c r="AY981" s="41" t="str">
        <f>IF(G981="...", "", VLOOKUP(G981, UPB!$A$3:$B$5000, 2, FALSE))</f>
        <v/>
      </c>
      <c r="AZ981" s="84"/>
      <c r="BA981" s="76"/>
      <c r="BB981" s="65"/>
      <c r="BC981" s="65"/>
      <c r="BD981" s="54"/>
      <c r="BE981" s="65"/>
      <c r="BF981" s="65"/>
      <c r="BG981" s="65"/>
      <c r="BH981" s="65"/>
      <c r="BI981" s="65"/>
      <c r="BJ981" s="65"/>
      <c r="BK981" s="65"/>
      <c r="BL981" s="65"/>
      <c r="BM981" s="65"/>
      <c r="BN981" s="70"/>
      <c r="BO981" s="65"/>
      <c r="BP981" s="65"/>
      <c r="BQ981" s="65"/>
      <c r="BR981" s="65"/>
      <c r="BS981" s="65"/>
      <c r="BT981" s="65"/>
      <c r="BU981" s="55" t="str">
        <f>IF(AND($D981 &lt;&gt; "", $D981 &lt;&gt; $E981, $F981 &lt;&gt; "x.x.x.x.x.x.x"), VLOOKUP($E981, Parameter!$E$3:$N$5000, 9, FALSE), "")</f>
        <v/>
      </c>
      <c r="BV981" s="55" t="str">
        <f>IF(AND($D981 &lt;&gt; "", $D981 &lt;&gt; $E981, $F981 &lt;&gt; "x.x.x.x.x.x.x"), VLOOKUP($E981, Parameter!$E$3:$N$5000, 10, FALSE), "")</f>
        <v/>
      </c>
      <c r="BW981" s="55" t="str">
        <f>IF(AND($D981 &lt;&gt; "", $D981 &lt;&gt; $E981, $F981 &lt;&gt; "x.x.x.x.x.x.x"), VLOOKUP($C981, Parameter!$A$4:$L$5000, 3, FALSE), "")</f>
        <v/>
      </c>
      <c r="BX981" s="55" t="str">
        <f>IF(AND($D981 &lt;&gt; "", $D981 &lt;&gt; $E981, $F981 &lt;&gt; "x.x.x.x.x.x.x"), VLOOKUP($C981, Parameter!$A$4:$L$5000, 4, FALSE), "")</f>
        <v/>
      </c>
      <c r="BY981" s="56">
        <f t="shared" si="421"/>
        <v>0</v>
      </c>
      <c r="BZ981" s="55" t="str">
        <f t="shared" si="422"/>
        <v>Intra</v>
      </c>
      <c r="CA981" s="55" t="str">
        <f>IF($BZ981="Ekstra", Parameter3!$B$2, "")</f>
        <v/>
      </c>
      <c r="CB981" s="55" t="str">
        <f>IF($BZ981="Ekstra", Parameter3!$C$2, "")</f>
        <v/>
      </c>
      <c r="CC981" s="55" t="str">
        <f>IF($BZ981="Ekstra", VLOOKUP($E981, Parameter!$E$3:$N$5000, 9, FALSE), "")</f>
        <v/>
      </c>
      <c r="CD981" s="55" t="str">
        <f>IF($BZ981="Ekstra", VLOOKUP($E981, Parameter!$E$3:$N$5000, 10, FALSE), "")</f>
        <v/>
      </c>
      <c r="CE981" s="56">
        <f t="shared" si="423"/>
        <v>0</v>
      </c>
      <c r="CF981" s="55" t="str">
        <f t="shared" si="424"/>
        <v/>
      </c>
      <c r="CG981" s="55" t="str">
        <f t="shared" si="424"/>
        <v/>
      </c>
      <c r="CH981" s="55" t="str">
        <f t="shared" si="425"/>
        <v/>
      </c>
      <c r="CI981" s="55" t="str">
        <f>IF($F981="x.x.x.x.x.x.x", VLOOKUP($C981, Parameter!$A$4:$L$5000, 4, FALSE), "")</f>
        <v/>
      </c>
      <c r="CJ981" s="56">
        <f t="shared" si="426"/>
        <v>0</v>
      </c>
      <c r="CM981" s="4" t="str">
        <f t="shared" si="427"/>
        <v>...-...-.....</v>
      </c>
      <c r="CN981" s="57">
        <f t="shared" si="428"/>
        <v>0</v>
      </c>
      <c r="CO981" s="58">
        <f t="shared" si="429"/>
        <v>0</v>
      </c>
      <c r="CP981" s="4" t="str">
        <f t="shared" si="430"/>
        <v/>
      </c>
      <c r="CQ981" s="4" t="b">
        <f t="shared" si="431"/>
        <v>0</v>
      </c>
      <c r="CR981" s="4" t="str">
        <f t="shared" si="432"/>
        <v/>
      </c>
      <c r="CS981" s="4" t="str">
        <f t="shared" si="433"/>
        <v/>
      </c>
      <c r="CT981" s="91" t="b">
        <f t="shared" si="409"/>
        <v>0</v>
      </c>
    </row>
    <row r="982" spans="1:98" s="4" customFormat="1" x14ac:dyDescent="0.25">
      <c r="A982" s="50" t="str">
        <f t="shared" si="410"/>
        <v>...</v>
      </c>
      <c r="B982" s="50" t="str">
        <f t="shared" si="411"/>
        <v>...</v>
      </c>
      <c r="C982" s="50" t="str">
        <f t="shared" si="412"/>
        <v>.....</v>
      </c>
      <c r="D982" s="50" t="str">
        <f>IF($C982=".....","",_xlfn.IFNA(VLOOKUP($C982, Parameter!$A$4:$L$5000, 3, FALSE), ""))</f>
        <v/>
      </c>
      <c r="E982" s="50" t="str">
        <f t="shared" si="413"/>
        <v>.....</v>
      </c>
      <c r="F982" s="50" t="str">
        <f t="shared" si="414"/>
        <v>......</v>
      </c>
      <c r="G982" s="50" t="str">
        <f t="shared" si="415"/>
        <v>...</v>
      </c>
      <c r="H982" s="40">
        <f>IF(E982=".....", 0, _xlfn.IFNA(VLOOKUP($E982, Parameter2!$A$2:$C$5000, 3, FALSE), 0))</f>
        <v>0</v>
      </c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18" t="str">
        <f>IF(C982=".....","",_xlfn.IFNA(VLOOKUP($C982, Parameter!$A$4:$B$5000, 2, FALSE), "Kode belanja salah :("))</f>
        <v/>
      </c>
      <c r="X982" s="35"/>
      <c r="Y982" s="121"/>
      <c r="Z982" s="17"/>
      <c r="AA982" s="20"/>
      <c r="AB982" s="41" t="str">
        <f>IF($C982=".....","",VLOOKUP($C982, Parameter!$A$4:$L$5000, 6, FALSE))</f>
        <v/>
      </c>
      <c r="AC982" s="41" t="str">
        <f>IF($C982=".....","",VLOOKUP($C982, Parameter!$A$4:$L$5000, 7, FALSE))</f>
        <v/>
      </c>
      <c r="AD982" s="41" t="str">
        <f>IF($C982=".....","",VLOOKUP($C982, Parameter!$A$4:$L$5000, 8, FALSE))</f>
        <v/>
      </c>
      <c r="AE982" s="41" t="str">
        <f>IF($C982=".....","",VLOOKUP($C982, Parameter!$A$4:$L$5000, 9, FALSE))</f>
        <v/>
      </c>
      <c r="AF982" s="41" t="str">
        <f>IF($C982=".....","",VLOOKUP($C982, Parameter!$A$4:$L$5000, 10, FALSE))</f>
        <v/>
      </c>
      <c r="AG982" s="41" t="str">
        <f>IF($C982=".....","",VLOOKUP($C982, Parameter!$A$4:$L$5000, 11, FALSE))</f>
        <v/>
      </c>
      <c r="AH982" s="41" t="str">
        <f>IF($C982="..0.0.0.000","",_xlfn.IFNA(VLOOKUP($C982, Parameter!$A$4:$L$5000, 12, FALSE), ""))</f>
        <v/>
      </c>
      <c r="AI982" s="39"/>
      <c r="AJ982" s="39"/>
      <c r="AK982" s="39"/>
      <c r="AL982" s="39"/>
      <c r="AM982" s="39"/>
      <c r="AN982" s="39"/>
      <c r="AO982" s="39"/>
      <c r="AP982" s="41" t="str">
        <f>IF(F982="......", "", _xlfn.IFNA(VLOOKUP(F982, Parameter2!$D$2:$E$15000, 2, FALSE), "Kode aset salah :("))</f>
        <v/>
      </c>
      <c r="AQ982" s="39"/>
      <c r="AR982" s="51"/>
      <c r="AS982" s="52"/>
      <c r="AT982" s="53">
        <f t="shared" si="416"/>
        <v>0</v>
      </c>
      <c r="AU982" s="39" t="str">
        <f t="shared" si="417"/>
        <v/>
      </c>
      <c r="AV982" s="39" t="str">
        <f t="shared" si="418"/>
        <v/>
      </c>
      <c r="AW982" s="39" t="str">
        <f t="shared" si="419"/>
        <v/>
      </c>
      <c r="AX982" s="39" t="str">
        <f t="shared" si="420"/>
        <v/>
      </c>
      <c r="AY982" s="41" t="str">
        <f>IF(G982="...", "", VLOOKUP(G982, UPB!$A$3:$B$5000, 2, FALSE))</f>
        <v/>
      </c>
      <c r="AZ982" s="84"/>
      <c r="BA982" s="76"/>
      <c r="BB982" s="65"/>
      <c r="BC982" s="65"/>
      <c r="BD982" s="54"/>
      <c r="BE982" s="65"/>
      <c r="BF982" s="65"/>
      <c r="BG982" s="65"/>
      <c r="BH982" s="65"/>
      <c r="BI982" s="65"/>
      <c r="BJ982" s="65"/>
      <c r="BK982" s="65"/>
      <c r="BL982" s="65"/>
      <c r="BM982" s="65"/>
      <c r="BN982" s="70"/>
      <c r="BO982" s="65"/>
      <c r="BP982" s="65"/>
      <c r="BQ982" s="65"/>
      <c r="BR982" s="65"/>
      <c r="BS982" s="65"/>
      <c r="BT982" s="65"/>
      <c r="BU982" s="55" t="str">
        <f>IF(AND($D982 &lt;&gt; "", $D982 &lt;&gt; $E982, $F982 &lt;&gt; "x.x.x.x.x.x.x"), VLOOKUP($E982, Parameter!$E$3:$N$5000, 9, FALSE), "")</f>
        <v/>
      </c>
      <c r="BV982" s="55" t="str">
        <f>IF(AND($D982 &lt;&gt; "", $D982 &lt;&gt; $E982, $F982 &lt;&gt; "x.x.x.x.x.x.x"), VLOOKUP($E982, Parameter!$E$3:$N$5000, 10, FALSE), "")</f>
        <v/>
      </c>
      <c r="BW982" s="55" t="str">
        <f>IF(AND($D982 &lt;&gt; "", $D982 &lt;&gt; $E982, $F982 &lt;&gt; "x.x.x.x.x.x.x"), VLOOKUP($C982, Parameter!$A$4:$L$5000, 3, FALSE), "")</f>
        <v/>
      </c>
      <c r="BX982" s="55" t="str">
        <f>IF(AND($D982 &lt;&gt; "", $D982 &lt;&gt; $E982, $F982 &lt;&gt; "x.x.x.x.x.x.x"), VLOOKUP($C982, Parameter!$A$4:$L$5000, 4, FALSE), "")</f>
        <v/>
      </c>
      <c r="BY982" s="56">
        <f t="shared" si="421"/>
        <v>0</v>
      </c>
      <c r="BZ982" s="55" t="str">
        <f t="shared" si="422"/>
        <v>Intra</v>
      </c>
      <c r="CA982" s="55" t="str">
        <f>IF($BZ982="Ekstra", Parameter3!$B$2, "")</f>
        <v/>
      </c>
      <c r="CB982" s="55" t="str">
        <f>IF($BZ982="Ekstra", Parameter3!$C$2, "")</f>
        <v/>
      </c>
      <c r="CC982" s="55" t="str">
        <f>IF($BZ982="Ekstra", VLOOKUP($E982, Parameter!$E$3:$N$5000, 9, FALSE), "")</f>
        <v/>
      </c>
      <c r="CD982" s="55" t="str">
        <f>IF($BZ982="Ekstra", VLOOKUP($E982, Parameter!$E$3:$N$5000, 10, FALSE), "")</f>
        <v/>
      </c>
      <c r="CE982" s="56">
        <f t="shared" si="423"/>
        <v>0</v>
      </c>
      <c r="CF982" s="55" t="str">
        <f t="shared" si="424"/>
        <v/>
      </c>
      <c r="CG982" s="55" t="str">
        <f t="shared" si="424"/>
        <v/>
      </c>
      <c r="CH982" s="55" t="str">
        <f t="shared" si="425"/>
        <v/>
      </c>
      <c r="CI982" s="55" t="str">
        <f>IF($F982="x.x.x.x.x.x.x", VLOOKUP($C982, Parameter!$A$4:$L$5000, 4, FALSE), "")</f>
        <v/>
      </c>
      <c r="CJ982" s="56">
        <f t="shared" si="426"/>
        <v>0</v>
      </c>
      <c r="CM982" s="4" t="str">
        <f t="shared" si="427"/>
        <v>...-...-.....</v>
      </c>
      <c r="CN982" s="57">
        <f t="shared" si="428"/>
        <v>0</v>
      </c>
      <c r="CO982" s="58">
        <f t="shared" si="429"/>
        <v>0</v>
      </c>
      <c r="CP982" s="4" t="str">
        <f t="shared" si="430"/>
        <v/>
      </c>
      <c r="CQ982" s="4" t="b">
        <f t="shared" si="431"/>
        <v>0</v>
      </c>
      <c r="CR982" s="4" t="str">
        <f t="shared" si="432"/>
        <v/>
      </c>
      <c r="CS982" s="4" t="str">
        <f t="shared" si="433"/>
        <v/>
      </c>
      <c r="CT982" s="91" t="b">
        <f t="shared" si="409"/>
        <v>0</v>
      </c>
    </row>
    <row r="983" spans="1:98" s="4" customFormat="1" x14ac:dyDescent="0.25">
      <c r="A983" s="50" t="str">
        <f t="shared" si="410"/>
        <v>...</v>
      </c>
      <c r="B983" s="50" t="str">
        <f t="shared" si="411"/>
        <v>...</v>
      </c>
      <c r="C983" s="50" t="str">
        <f t="shared" si="412"/>
        <v>.....</v>
      </c>
      <c r="D983" s="50" t="str">
        <f>IF($C983=".....","",_xlfn.IFNA(VLOOKUP($C983, Parameter!$A$4:$L$5000, 3, FALSE), ""))</f>
        <v/>
      </c>
      <c r="E983" s="50" t="str">
        <f t="shared" si="413"/>
        <v>.....</v>
      </c>
      <c r="F983" s="50" t="str">
        <f t="shared" si="414"/>
        <v>......</v>
      </c>
      <c r="G983" s="50" t="str">
        <f t="shared" si="415"/>
        <v>...</v>
      </c>
      <c r="H983" s="40">
        <f>IF(E983=".....", 0, _xlfn.IFNA(VLOOKUP($E983, Parameter2!$A$2:$C$5000, 3, FALSE), 0))</f>
        <v>0</v>
      </c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18" t="str">
        <f>IF(C983=".....","",_xlfn.IFNA(VLOOKUP($C983, Parameter!$A$4:$B$5000, 2, FALSE), "Kode belanja salah :("))</f>
        <v/>
      </c>
      <c r="X983" s="35"/>
      <c r="Y983" s="121"/>
      <c r="Z983" s="17"/>
      <c r="AA983" s="20"/>
      <c r="AB983" s="41" t="str">
        <f>IF($C983=".....","",VLOOKUP($C983, Parameter!$A$4:$L$5000, 6, FALSE))</f>
        <v/>
      </c>
      <c r="AC983" s="41" t="str">
        <f>IF($C983=".....","",VLOOKUP($C983, Parameter!$A$4:$L$5000, 7, FALSE))</f>
        <v/>
      </c>
      <c r="AD983" s="41" t="str">
        <f>IF($C983=".....","",VLOOKUP($C983, Parameter!$A$4:$L$5000, 8, FALSE))</f>
        <v/>
      </c>
      <c r="AE983" s="41" t="str">
        <f>IF($C983=".....","",VLOOKUP($C983, Parameter!$A$4:$L$5000, 9, FALSE))</f>
        <v/>
      </c>
      <c r="AF983" s="41" t="str">
        <f>IF($C983=".....","",VLOOKUP($C983, Parameter!$A$4:$L$5000, 10, FALSE))</f>
        <v/>
      </c>
      <c r="AG983" s="41" t="str">
        <f>IF($C983=".....","",VLOOKUP($C983, Parameter!$A$4:$L$5000, 11, FALSE))</f>
        <v/>
      </c>
      <c r="AH983" s="41" t="str">
        <f>IF($C983="..0.0.0.000","",_xlfn.IFNA(VLOOKUP($C983, Parameter!$A$4:$L$5000, 12, FALSE), ""))</f>
        <v/>
      </c>
      <c r="AI983" s="39"/>
      <c r="AJ983" s="39"/>
      <c r="AK983" s="39"/>
      <c r="AL983" s="39"/>
      <c r="AM983" s="39"/>
      <c r="AN983" s="39"/>
      <c r="AO983" s="39"/>
      <c r="AP983" s="41" t="str">
        <f>IF(F983="......", "", _xlfn.IFNA(VLOOKUP(F983, Parameter2!$D$2:$E$15000, 2, FALSE), "Kode aset salah :("))</f>
        <v/>
      </c>
      <c r="AQ983" s="39"/>
      <c r="AR983" s="51"/>
      <c r="AS983" s="52"/>
      <c r="AT983" s="53">
        <f t="shared" si="416"/>
        <v>0</v>
      </c>
      <c r="AU983" s="39" t="str">
        <f t="shared" si="417"/>
        <v/>
      </c>
      <c r="AV983" s="39" t="str">
        <f t="shared" si="418"/>
        <v/>
      </c>
      <c r="AW983" s="39" t="str">
        <f t="shared" si="419"/>
        <v/>
      </c>
      <c r="AX983" s="39" t="str">
        <f t="shared" si="420"/>
        <v/>
      </c>
      <c r="AY983" s="41" t="str">
        <f>IF(G983="...", "", VLOOKUP(G983, UPB!$A$3:$B$5000, 2, FALSE))</f>
        <v/>
      </c>
      <c r="AZ983" s="84"/>
      <c r="BA983" s="76"/>
      <c r="BB983" s="65"/>
      <c r="BC983" s="65"/>
      <c r="BD983" s="54"/>
      <c r="BE983" s="65"/>
      <c r="BF983" s="65"/>
      <c r="BG983" s="65"/>
      <c r="BH983" s="65"/>
      <c r="BI983" s="65"/>
      <c r="BJ983" s="65"/>
      <c r="BK983" s="65"/>
      <c r="BL983" s="65"/>
      <c r="BM983" s="65"/>
      <c r="BN983" s="70"/>
      <c r="BO983" s="65"/>
      <c r="BP983" s="65"/>
      <c r="BQ983" s="65"/>
      <c r="BR983" s="65"/>
      <c r="BS983" s="65"/>
      <c r="BT983" s="65"/>
      <c r="BU983" s="55" t="str">
        <f>IF(AND($D983 &lt;&gt; "", $D983 &lt;&gt; $E983, $F983 &lt;&gt; "x.x.x.x.x.x.x"), VLOOKUP($E983, Parameter!$E$3:$N$5000, 9, FALSE), "")</f>
        <v/>
      </c>
      <c r="BV983" s="55" t="str">
        <f>IF(AND($D983 &lt;&gt; "", $D983 &lt;&gt; $E983, $F983 &lt;&gt; "x.x.x.x.x.x.x"), VLOOKUP($E983, Parameter!$E$3:$N$5000, 10, FALSE), "")</f>
        <v/>
      </c>
      <c r="BW983" s="55" t="str">
        <f>IF(AND($D983 &lt;&gt; "", $D983 &lt;&gt; $E983, $F983 &lt;&gt; "x.x.x.x.x.x.x"), VLOOKUP($C983, Parameter!$A$4:$L$5000, 3, FALSE), "")</f>
        <v/>
      </c>
      <c r="BX983" s="55" t="str">
        <f>IF(AND($D983 &lt;&gt; "", $D983 &lt;&gt; $E983, $F983 &lt;&gt; "x.x.x.x.x.x.x"), VLOOKUP($C983, Parameter!$A$4:$L$5000, 4, FALSE), "")</f>
        <v/>
      </c>
      <c r="BY983" s="56">
        <f t="shared" si="421"/>
        <v>0</v>
      </c>
      <c r="BZ983" s="55" t="str">
        <f t="shared" si="422"/>
        <v>Intra</v>
      </c>
      <c r="CA983" s="55" t="str">
        <f>IF($BZ983="Ekstra", Parameter3!$B$2, "")</f>
        <v/>
      </c>
      <c r="CB983" s="55" t="str">
        <f>IF($BZ983="Ekstra", Parameter3!$C$2, "")</f>
        <v/>
      </c>
      <c r="CC983" s="55" t="str">
        <f>IF($BZ983="Ekstra", VLOOKUP($E983, Parameter!$E$3:$N$5000, 9, FALSE), "")</f>
        <v/>
      </c>
      <c r="CD983" s="55" t="str">
        <f>IF($BZ983="Ekstra", VLOOKUP($E983, Parameter!$E$3:$N$5000, 10, FALSE), "")</f>
        <v/>
      </c>
      <c r="CE983" s="56">
        <f t="shared" si="423"/>
        <v>0</v>
      </c>
      <c r="CF983" s="55" t="str">
        <f t="shared" si="424"/>
        <v/>
      </c>
      <c r="CG983" s="55" t="str">
        <f t="shared" si="424"/>
        <v/>
      </c>
      <c r="CH983" s="55" t="str">
        <f t="shared" si="425"/>
        <v/>
      </c>
      <c r="CI983" s="55" t="str">
        <f>IF($F983="x.x.x.x.x.x.x", VLOOKUP($C983, Parameter!$A$4:$L$5000, 4, FALSE), "")</f>
        <v/>
      </c>
      <c r="CJ983" s="56">
        <f t="shared" si="426"/>
        <v>0</v>
      </c>
      <c r="CM983" s="4" t="str">
        <f t="shared" si="427"/>
        <v>...-...-.....</v>
      </c>
      <c r="CN983" s="57">
        <f t="shared" si="428"/>
        <v>0</v>
      </c>
      <c r="CO983" s="58">
        <f t="shared" si="429"/>
        <v>0</v>
      </c>
      <c r="CP983" s="4" t="str">
        <f t="shared" si="430"/>
        <v/>
      </c>
      <c r="CQ983" s="4" t="b">
        <f t="shared" si="431"/>
        <v>0</v>
      </c>
      <c r="CR983" s="4" t="str">
        <f t="shared" si="432"/>
        <v/>
      </c>
      <c r="CS983" s="4" t="str">
        <f t="shared" si="433"/>
        <v/>
      </c>
      <c r="CT983" s="91" t="b">
        <f t="shared" si="409"/>
        <v>0</v>
      </c>
    </row>
    <row r="984" spans="1:98" s="4" customFormat="1" x14ac:dyDescent="0.25">
      <c r="A984" s="50" t="str">
        <f t="shared" si="410"/>
        <v>...</v>
      </c>
      <c r="B984" s="50" t="str">
        <f t="shared" si="411"/>
        <v>...</v>
      </c>
      <c r="C984" s="50" t="str">
        <f t="shared" si="412"/>
        <v>.....</v>
      </c>
      <c r="D984" s="50" t="str">
        <f>IF($C984=".....","",_xlfn.IFNA(VLOOKUP($C984, Parameter!$A$4:$L$5000, 3, FALSE), ""))</f>
        <v/>
      </c>
      <c r="E984" s="50" t="str">
        <f t="shared" si="413"/>
        <v>.....</v>
      </c>
      <c r="F984" s="50" t="str">
        <f t="shared" si="414"/>
        <v>......</v>
      </c>
      <c r="G984" s="50" t="str">
        <f t="shared" si="415"/>
        <v>...</v>
      </c>
      <c r="H984" s="40">
        <f>IF(E984=".....", 0, _xlfn.IFNA(VLOOKUP($E984, Parameter2!$A$2:$C$5000, 3, FALSE), 0))</f>
        <v>0</v>
      </c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18" t="str">
        <f>IF(C984=".....","",_xlfn.IFNA(VLOOKUP($C984, Parameter!$A$4:$B$5000, 2, FALSE), "Kode belanja salah :("))</f>
        <v/>
      </c>
      <c r="X984" s="35"/>
      <c r="Y984" s="121"/>
      <c r="Z984" s="17"/>
      <c r="AA984" s="20"/>
      <c r="AB984" s="41" t="str">
        <f>IF($C984=".....","",VLOOKUP($C984, Parameter!$A$4:$L$5000, 6, FALSE))</f>
        <v/>
      </c>
      <c r="AC984" s="41" t="str">
        <f>IF($C984=".....","",VLOOKUP($C984, Parameter!$A$4:$L$5000, 7, FALSE))</f>
        <v/>
      </c>
      <c r="AD984" s="41" t="str">
        <f>IF($C984=".....","",VLOOKUP($C984, Parameter!$A$4:$L$5000, 8, FALSE))</f>
        <v/>
      </c>
      <c r="AE984" s="41" t="str">
        <f>IF($C984=".....","",VLOOKUP($C984, Parameter!$A$4:$L$5000, 9, FALSE))</f>
        <v/>
      </c>
      <c r="AF984" s="41" t="str">
        <f>IF($C984=".....","",VLOOKUP($C984, Parameter!$A$4:$L$5000, 10, FALSE))</f>
        <v/>
      </c>
      <c r="AG984" s="41" t="str">
        <f>IF($C984=".....","",VLOOKUP($C984, Parameter!$A$4:$L$5000, 11, FALSE))</f>
        <v/>
      </c>
      <c r="AH984" s="41" t="str">
        <f>IF($C984="..0.0.0.000","",_xlfn.IFNA(VLOOKUP($C984, Parameter!$A$4:$L$5000, 12, FALSE), ""))</f>
        <v/>
      </c>
      <c r="AI984" s="39"/>
      <c r="AJ984" s="39"/>
      <c r="AK984" s="39"/>
      <c r="AL984" s="39"/>
      <c r="AM984" s="39"/>
      <c r="AN984" s="39"/>
      <c r="AO984" s="39"/>
      <c r="AP984" s="41" t="str">
        <f>IF(F984="......", "", _xlfn.IFNA(VLOOKUP(F984, Parameter2!$D$2:$E$15000, 2, FALSE), "Kode aset salah :("))</f>
        <v/>
      </c>
      <c r="AQ984" s="39"/>
      <c r="AR984" s="51"/>
      <c r="AS984" s="52"/>
      <c r="AT984" s="53">
        <f t="shared" si="416"/>
        <v>0</v>
      </c>
      <c r="AU984" s="39" t="str">
        <f t="shared" si="417"/>
        <v/>
      </c>
      <c r="AV984" s="39" t="str">
        <f t="shared" si="418"/>
        <v/>
      </c>
      <c r="AW984" s="39" t="str">
        <f t="shared" si="419"/>
        <v/>
      </c>
      <c r="AX984" s="39" t="str">
        <f t="shared" si="420"/>
        <v/>
      </c>
      <c r="AY984" s="41" t="str">
        <f>IF(G984="...", "", VLOOKUP(G984, UPB!$A$3:$B$5000, 2, FALSE))</f>
        <v/>
      </c>
      <c r="AZ984" s="84"/>
      <c r="BA984" s="76"/>
      <c r="BB984" s="65"/>
      <c r="BC984" s="65"/>
      <c r="BD984" s="54"/>
      <c r="BE984" s="65"/>
      <c r="BF984" s="65"/>
      <c r="BG984" s="65"/>
      <c r="BH984" s="65"/>
      <c r="BI984" s="65"/>
      <c r="BJ984" s="65"/>
      <c r="BK984" s="65"/>
      <c r="BL984" s="65"/>
      <c r="BM984" s="65"/>
      <c r="BN984" s="70"/>
      <c r="BO984" s="65"/>
      <c r="BP984" s="65"/>
      <c r="BQ984" s="65"/>
      <c r="BR984" s="65"/>
      <c r="BS984" s="65"/>
      <c r="BT984" s="65"/>
      <c r="BU984" s="55" t="str">
        <f>IF(AND($D984 &lt;&gt; "", $D984 &lt;&gt; $E984, $F984 &lt;&gt; "x.x.x.x.x.x.x"), VLOOKUP($E984, Parameter!$E$3:$N$5000, 9, FALSE), "")</f>
        <v/>
      </c>
      <c r="BV984" s="55" t="str">
        <f>IF(AND($D984 &lt;&gt; "", $D984 &lt;&gt; $E984, $F984 &lt;&gt; "x.x.x.x.x.x.x"), VLOOKUP($E984, Parameter!$E$3:$N$5000, 10, FALSE), "")</f>
        <v/>
      </c>
      <c r="BW984" s="55" t="str">
        <f>IF(AND($D984 &lt;&gt; "", $D984 &lt;&gt; $E984, $F984 &lt;&gt; "x.x.x.x.x.x.x"), VLOOKUP($C984, Parameter!$A$4:$L$5000, 3, FALSE), "")</f>
        <v/>
      </c>
      <c r="BX984" s="55" t="str">
        <f>IF(AND($D984 &lt;&gt; "", $D984 &lt;&gt; $E984, $F984 &lt;&gt; "x.x.x.x.x.x.x"), VLOOKUP($C984, Parameter!$A$4:$L$5000, 4, FALSE), "")</f>
        <v/>
      </c>
      <c r="BY984" s="56">
        <f t="shared" si="421"/>
        <v>0</v>
      </c>
      <c r="BZ984" s="55" t="str">
        <f t="shared" si="422"/>
        <v>Intra</v>
      </c>
      <c r="CA984" s="55" t="str">
        <f>IF($BZ984="Ekstra", Parameter3!$B$2, "")</f>
        <v/>
      </c>
      <c r="CB984" s="55" t="str">
        <f>IF($BZ984="Ekstra", Parameter3!$C$2, "")</f>
        <v/>
      </c>
      <c r="CC984" s="55" t="str">
        <f>IF($BZ984="Ekstra", VLOOKUP($E984, Parameter!$E$3:$N$5000, 9, FALSE), "")</f>
        <v/>
      </c>
      <c r="CD984" s="55" t="str">
        <f>IF($BZ984="Ekstra", VLOOKUP($E984, Parameter!$E$3:$N$5000, 10, FALSE), "")</f>
        <v/>
      </c>
      <c r="CE984" s="56">
        <f t="shared" si="423"/>
        <v>0</v>
      </c>
      <c r="CF984" s="55" t="str">
        <f t="shared" si="424"/>
        <v/>
      </c>
      <c r="CG984" s="55" t="str">
        <f t="shared" si="424"/>
        <v/>
      </c>
      <c r="CH984" s="55" t="str">
        <f t="shared" si="425"/>
        <v/>
      </c>
      <c r="CI984" s="55" t="str">
        <f>IF($F984="x.x.x.x.x.x.x", VLOOKUP($C984, Parameter!$A$4:$L$5000, 4, FALSE), "")</f>
        <v/>
      </c>
      <c r="CJ984" s="56">
        <f t="shared" si="426"/>
        <v>0</v>
      </c>
      <c r="CM984" s="4" t="str">
        <f t="shared" si="427"/>
        <v>...-...-.....</v>
      </c>
      <c r="CN984" s="57">
        <f t="shared" si="428"/>
        <v>0</v>
      </c>
      <c r="CO984" s="58">
        <f t="shared" si="429"/>
        <v>0</v>
      </c>
      <c r="CP984" s="4" t="str">
        <f t="shared" si="430"/>
        <v/>
      </c>
      <c r="CQ984" s="4" t="b">
        <f t="shared" si="431"/>
        <v>0</v>
      </c>
      <c r="CR984" s="4" t="str">
        <f t="shared" si="432"/>
        <v/>
      </c>
      <c r="CS984" s="4" t="str">
        <f t="shared" si="433"/>
        <v/>
      </c>
      <c r="CT984" s="91" t="b">
        <f t="shared" si="409"/>
        <v>0</v>
      </c>
    </row>
    <row r="985" spans="1:98" s="4" customFormat="1" x14ac:dyDescent="0.25">
      <c r="A985" s="50" t="str">
        <f t="shared" si="410"/>
        <v>...</v>
      </c>
      <c r="B985" s="50" t="str">
        <f t="shared" si="411"/>
        <v>...</v>
      </c>
      <c r="C985" s="50" t="str">
        <f t="shared" si="412"/>
        <v>.....</v>
      </c>
      <c r="D985" s="50" t="str">
        <f>IF($C985=".....","",_xlfn.IFNA(VLOOKUP($C985, Parameter!$A$4:$L$5000, 3, FALSE), ""))</f>
        <v/>
      </c>
      <c r="E985" s="50" t="str">
        <f t="shared" si="413"/>
        <v>.....</v>
      </c>
      <c r="F985" s="50" t="str">
        <f t="shared" si="414"/>
        <v>......</v>
      </c>
      <c r="G985" s="50" t="str">
        <f t="shared" si="415"/>
        <v>...</v>
      </c>
      <c r="H985" s="40">
        <f>IF(E985=".....", 0, _xlfn.IFNA(VLOOKUP($E985, Parameter2!$A$2:$C$5000, 3, FALSE), 0))</f>
        <v>0</v>
      </c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18" t="str">
        <f>IF(C985=".....","",_xlfn.IFNA(VLOOKUP($C985, Parameter!$A$4:$B$5000, 2, FALSE), "Kode belanja salah :("))</f>
        <v/>
      </c>
      <c r="X985" s="35"/>
      <c r="Y985" s="121"/>
      <c r="Z985" s="17"/>
      <c r="AA985" s="20"/>
      <c r="AB985" s="41" t="str">
        <f>IF($C985=".....","",VLOOKUP($C985, Parameter!$A$4:$L$5000, 6, FALSE))</f>
        <v/>
      </c>
      <c r="AC985" s="41" t="str">
        <f>IF($C985=".....","",VLOOKUP($C985, Parameter!$A$4:$L$5000, 7, FALSE))</f>
        <v/>
      </c>
      <c r="AD985" s="41" t="str">
        <f>IF($C985=".....","",VLOOKUP($C985, Parameter!$A$4:$L$5000, 8, FALSE))</f>
        <v/>
      </c>
      <c r="AE985" s="41" t="str">
        <f>IF($C985=".....","",VLOOKUP($C985, Parameter!$A$4:$L$5000, 9, FALSE))</f>
        <v/>
      </c>
      <c r="AF985" s="41" t="str">
        <f>IF($C985=".....","",VLOOKUP($C985, Parameter!$A$4:$L$5000, 10, FALSE))</f>
        <v/>
      </c>
      <c r="AG985" s="41" t="str">
        <f>IF($C985=".....","",VLOOKUP($C985, Parameter!$A$4:$L$5000, 11, FALSE))</f>
        <v/>
      </c>
      <c r="AH985" s="41" t="str">
        <f>IF($C985="..0.0.0.000","",_xlfn.IFNA(VLOOKUP($C985, Parameter!$A$4:$L$5000, 12, FALSE), ""))</f>
        <v/>
      </c>
      <c r="AI985" s="39"/>
      <c r="AJ985" s="39"/>
      <c r="AK985" s="39"/>
      <c r="AL985" s="39"/>
      <c r="AM985" s="39"/>
      <c r="AN985" s="39"/>
      <c r="AO985" s="39"/>
      <c r="AP985" s="41" t="str">
        <f>IF(F985="......", "", _xlfn.IFNA(VLOOKUP(F985, Parameter2!$D$2:$E$15000, 2, FALSE), "Kode aset salah :("))</f>
        <v/>
      </c>
      <c r="AQ985" s="39"/>
      <c r="AR985" s="51"/>
      <c r="AS985" s="52"/>
      <c r="AT985" s="53">
        <f t="shared" si="416"/>
        <v>0</v>
      </c>
      <c r="AU985" s="39" t="str">
        <f t="shared" si="417"/>
        <v/>
      </c>
      <c r="AV985" s="39" t="str">
        <f t="shared" si="418"/>
        <v/>
      </c>
      <c r="AW985" s="39" t="str">
        <f t="shared" si="419"/>
        <v/>
      </c>
      <c r="AX985" s="39" t="str">
        <f t="shared" si="420"/>
        <v/>
      </c>
      <c r="AY985" s="41" t="str">
        <f>IF(G985="...", "", VLOOKUP(G985, UPB!$A$3:$B$5000, 2, FALSE))</f>
        <v/>
      </c>
      <c r="AZ985" s="84"/>
      <c r="BA985" s="76"/>
      <c r="BB985" s="65"/>
      <c r="BC985" s="65"/>
      <c r="BD985" s="54"/>
      <c r="BE985" s="65"/>
      <c r="BF985" s="65"/>
      <c r="BG985" s="65"/>
      <c r="BH985" s="65"/>
      <c r="BI985" s="65"/>
      <c r="BJ985" s="65"/>
      <c r="BK985" s="65"/>
      <c r="BL985" s="65"/>
      <c r="BM985" s="65"/>
      <c r="BN985" s="70"/>
      <c r="BO985" s="65"/>
      <c r="BP985" s="65"/>
      <c r="BQ985" s="65"/>
      <c r="BR985" s="65"/>
      <c r="BS985" s="65"/>
      <c r="BT985" s="65"/>
      <c r="BU985" s="55" t="str">
        <f>IF(AND($D985 &lt;&gt; "", $D985 &lt;&gt; $E985, $F985 &lt;&gt; "x.x.x.x.x.x.x"), VLOOKUP($E985, Parameter!$E$3:$N$5000, 9, FALSE), "")</f>
        <v/>
      </c>
      <c r="BV985" s="55" t="str">
        <f>IF(AND($D985 &lt;&gt; "", $D985 &lt;&gt; $E985, $F985 &lt;&gt; "x.x.x.x.x.x.x"), VLOOKUP($E985, Parameter!$E$3:$N$5000, 10, FALSE), "")</f>
        <v/>
      </c>
      <c r="BW985" s="55" t="str">
        <f>IF(AND($D985 &lt;&gt; "", $D985 &lt;&gt; $E985, $F985 &lt;&gt; "x.x.x.x.x.x.x"), VLOOKUP($C985, Parameter!$A$4:$L$5000, 3, FALSE), "")</f>
        <v/>
      </c>
      <c r="BX985" s="55" t="str">
        <f>IF(AND($D985 &lt;&gt; "", $D985 &lt;&gt; $E985, $F985 &lt;&gt; "x.x.x.x.x.x.x"), VLOOKUP($C985, Parameter!$A$4:$L$5000, 4, FALSE), "")</f>
        <v/>
      </c>
      <c r="BY985" s="56">
        <f t="shared" si="421"/>
        <v>0</v>
      </c>
      <c r="BZ985" s="55" t="str">
        <f t="shared" si="422"/>
        <v>Intra</v>
      </c>
      <c r="CA985" s="55" t="str">
        <f>IF($BZ985="Ekstra", Parameter3!$B$2, "")</f>
        <v/>
      </c>
      <c r="CB985" s="55" t="str">
        <f>IF($BZ985="Ekstra", Parameter3!$C$2, "")</f>
        <v/>
      </c>
      <c r="CC985" s="55" t="str">
        <f>IF($BZ985="Ekstra", VLOOKUP($E985, Parameter!$E$3:$N$5000, 9, FALSE), "")</f>
        <v/>
      </c>
      <c r="CD985" s="55" t="str">
        <f>IF($BZ985="Ekstra", VLOOKUP($E985, Parameter!$E$3:$N$5000, 10, FALSE), "")</f>
        <v/>
      </c>
      <c r="CE985" s="56">
        <f t="shared" si="423"/>
        <v>0</v>
      </c>
      <c r="CF985" s="55" t="str">
        <f t="shared" si="424"/>
        <v/>
      </c>
      <c r="CG985" s="55" t="str">
        <f t="shared" si="424"/>
        <v/>
      </c>
      <c r="CH985" s="55" t="str">
        <f t="shared" si="425"/>
        <v/>
      </c>
      <c r="CI985" s="55" t="str">
        <f>IF($F985="x.x.x.x.x.x.x", VLOOKUP($C985, Parameter!$A$4:$L$5000, 4, FALSE), "")</f>
        <v/>
      </c>
      <c r="CJ985" s="56">
        <f t="shared" si="426"/>
        <v>0</v>
      </c>
      <c r="CM985" s="4" t="str">
        <f t="shared" si="427"/>
        <v>...-...-.....</v>
      </c>
      <c r="CN985" s="57">
        <f t="shared" si="428"/>
        <v>0</v>
      </c>
      <c r="CO985" s="58">
        <f t="shared" si="429"/>
        <v>0</v>
      </c>
      <c r="CP985" s="4" t="str">
        <f t="shared" si="430"/>
        <v/>
      </c>
      <c r="CQ985" s="4" t="b">
        <f t="shared" si="431"/>
        <v>0</v>
      </c>
      <c r="CR985" s="4" t="str">
        <f t="shared" si="432"/>
        <v/>
      </c>
      <c r="CS985" s="4" t="str">
        <f t="shared" si="433"/>
        <v/>
      </c>
      <c r="CT985" s="91" t="b">
        <f t="shared" si="409"/>
        <v>0</v>
      </c>
    </row>
    <row r="986" spans="1:98" s="4" customFormat="1" x14ac:dyDescent="0.25">
      <c r="A986" s="50" t="str">
        <f t="shared" si="410"/>
        <v>...</v>
      </c>
      <c r="B986" s="50" t="str">
        <f t="shared" si="411"/>
        <v>...</v>
      </c>
      <c r="C986" s="50" t="str">
        <f t="shared" si="412"/>
        <v>.....</v>
      </c>
      <c r="D986" s="50" t="str">
        <f>IF($C986=".....","",_xlfn.IFNA(VLOOKUP($C986, Parameter!$A$4:$L$5000, 3, FALSE), ""))</f>
        <v/>
      </c>
      <c r="E986" s="50" t="str">
        <f t="shared" si="413"/>
        <v>.....</v>
      </c>
      <c r="F986" s="50" t="str">
        <f t="shared" si="414"/>
        <v>......</v>
      </c>
      <c r="G986" s="50" t="str">
        <f t="shared" si="415"/>
        <v>...</v>
      </c>
      <c r="H986" s="40">
        <f>IF(E986=".....", 0, _xlfn.IFNA(VLOOKUP($E986, Parameter2!$A$2:$C$5000, 3, FALSE), 0))</f>
        <v>0</v>
      </c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18" t="str">
        <f>IF(C986=".....","",_xlfn.IFNA(VLOOKUP($C986, Parameter!$A$4:$B$5000, 2, FALSE), "Kode belanja salah :("))</f>
        <v/>
      </c>
      <c r="X986" s="35"/>
      <c r="Y986" s="121"/>
      <c r="Z986" s="17"/>
      <c r="AA986" s="20"/>
      <c r="AB986" s="41" t="str">
        <f>IF($C986=".....","",VLOOKUP($C986, Parameter!$A$4:$L$5000, 6, FALSE))</f>
        <v/>
      </c>
      <c r="AC986" s="41" t="str">
        <f>IF($C986=".....","",VLOOKUP($C986, Parameter!$A$4:$L$5000, 7, FALSE))</f>
        <v/>
      </c>
      <c r="AD986" s="41" t="str">
        <f>IF($C986=".....","",VLOOKUP($C986, Parameter!$A$4:$L$5000, 8, FALSE))</f>
        <v/>
      </c>
      <c r="AE986" s="41" t="str">
        <f>IF($C986=".....","",VLOOKUP($C986, Parameter!$A$4:$L$5000, 9, FALSE))</f>
        <v/>
      </c>
      <c r="AF986" s="41" t="str">
        <f>IF($C986=".....","",VLOOKUP($C986, Parameter!$A$4:$L$5000, 10, FALSE))</f>
        <v/>
      </c>
      <c r="AG986" s="41" t="str">
        <f>IF($C986=".....","",VLOOKUP($C986, Parameter!$A$4:$L$5000, 11, FALSE))</f>
        <v/>
      </c>
      <c r="AH986" s="41" t="str">
        <f>IF($C986="..0.0.0.000","",_xlfn.IFNA(VLOOKUP($C986, Parameter!$A$4:$L$5000, 12, FALSE), ""))</f>
        <v/>
      </c>
      <c r="AI986" s="39"/>
      <c r="AJ986" s="39"/>
      <c r="AK986" s="39"/>
      <c r="AL986" s="39"/>
      <c r="AM986" s="39"/>
      <c r="AN986" s="39"/>
      <c r="AO986" s="39"/>
      <c r="AP986" s="41" t="str">
        <f>IF(F986="......", "", _xlfn.IFNA(VLOOKUP(F986, Parameter2!$D$2:$E$15000, 2, FALSE), "Kode aset salah :("))</f>
        <v/>
      </c>
      <c r="AQ986" s="39"/>
      <c r="AR986" s="51"/>
      <c r="AS986" s="52"/>
      <c r="AT986" s="53">
        <f t="shared" si="416"/>
        <v>0</v>
      </c>
      <c r="AU986" s="39" t="str">
        <f t="shared" si="417"/>
        <v/>
      </c>
      <c r="AV986" s="39" t="str">
        <f t="shared" si="418"/>
        <v/>
      </c>
      <c r="AW986" s="39" t="str">
        <f t="shared" si="419"/>
        <v/>
      </c>
      <c r="AX986" s="39" t="str">
        <f t="shared" si="420"/>
        <v/>
      </c>
      <c r="AY986" s="41" t="str">
        <f>IF(G986="...", "", VLOOKUP(G986, UPB!$A$3:$B$5000, 2, FALSE))</f>
        <v/>
      </c>
      <c r="AZ986" s="84"/>
      <c r="BA986" s="76"/>
      <c r="BB986" s="65"/>
      <c r="BC986" s="65"/>
      <c r="BD986" s="54"/>
      <c r="BE986" s="65"/>
      <c r="BF986" s="65"/>
      <c r="BG986" s="65"/>
      <c r="BH986" s="65"/>
      <c r="BI986" s="65"/>
      <c r="BJ986" s="65"/>
      <c r="BK986" s="65"/>
      <c r="BL986" s="65"/>
      <c r="BM986" s="65"/>
      <c r="BN986" s="70"/>
      <c r="BO986" s="65"/>
      <c r="BP986" s="65"/>
      <c r="BQ986" s="65"/>
      <c r="BR986" s="65"/>
      <c r="BS986" s="65"/>
      <c r="BT986" s="65"/>
      <c r="BU986" s="55" t="str">
        <f>IF(AND($D986 &lt;&gt; "", $D986 &lt;&gt; $E986, $F986 &lt;&gt; "x.x.x.x.x.x.x"), VLOOKUP($E986, Parameter!$E$3:$N$5000, 9, FALSE), "")</f>
        <v/>
      </c>
      <c r="BV986" s="55" t="str">
        <f>IF(AND($D986 &lt;&gt; "", $D986 &lt;&gt; $E986, $F986 &lt;&gt; "x.x.x.x.x.x.x"), VLOOKUP($E986, Parameter!$E$3:$N$5000, 10, FALSE), "")</f>
        <v/>
      </c>
      <c r="BW986" s="55" t="str">
        <f>IF(AND($D986 &lt;&gt; "", $D986 &lt;&gt; $E986, $F986 &lt;&gt; "x.x.x.x.x.x.x"), VLOOKUP($C986, Parameter!$A$4:$L$5000, 3, FALSE), "")</f>
        <v/>
      </c>
      <c r="BX986" s="55" t="str">
        <f>IF(AND($D986 &lt;&gt; "", $D986 &lt;&gt; $E986, $F986 &lt;&gt; "x.x.x.x.x.x.x"), VLOOKUP($C986, Parameter!$A$4:$L$5000, 4, FALSE), "")</f>
        <v/>
      </c>
      <c r="BY986" s="56">
        <f t="shared" si="421"/>
        <v>0</v>
      </c>
      <c r="BZ986" s="55" t="str">
        <f t="shared" si="422"/>
        <v>Intra</v>
      </c>
      <c r="CA986" s="55" t="str">
        <f>IF($BZ986="Ekstra", Parameter3!$B$2, "")</f>
        <v/>
      </c>
      <c r="CB986" s="55" t="str">
        <f>IF($BZ986="Ekstra", Parameter3!$C$2, "")</f>
        <v/>
      </c>
      <c r="CC986" s="55" t="str">
        <f>IF($BZ986="Ekstra", VLOOKUP($E986, Parameter!$E$3:$N$5000, 9, FALSE), "")</f>
        <v/>
      </c>
      <c r="CD986" s="55" t="str">
        <f>IF($BZ986="Ekstra", VLOOKUP($E986, Parameter!$E$3:$N$5000, 10, FALSE), "")</f>
        <v/>
      </c>
      <c r="CE986" s="56">
        <f t="shared" si="423"/>
        <v>0</v>
      </c>
      <c r="CF986" s="55" t="str">
        <f t="shared" si="424"/>
        <v/>
      </c>
      <c r="CG986" s="55" t="str">
        <f t="shared" si="424"/>
        <v/>
      </c>
      <c r="CH986" s="55" t="str">
        <f t="shared" si="425"/>
        <v/>
      </c>
      <c r="CI986" s="55" t="str">
        <f>IF($F986="x.x.x.x.x.x.x", VLOOKUP($C986, Parameter!$A$4:$L$5000, 4, FALSE), "")</f>
        <v/>
      </c>
      <c r="CJ986" s="56">
        <f t="shared" si="426"/>
        <v>0</v>
      </c>
      <c r="CM986" s="4" t="str">
        <f t="shared" si="427"/>
        <v>...-...-.....</v>
      </c>
      <c r="CN986" s="57">
        <f t="shared" si="428"/>
        <v>0</v>
      </c>
      <c r="CO986" s="58">
        <f t="shared" si="429"/>
        <v>0</v>
      </c>
      <c r="CP986" s="4" t="str">
        <f t="shared" si="430"/>
        <v/>
      </c>
      <c r="CQ986" s="4" t="b">
        <f t="shared" si="431"/>
        <v>0</v>
      </c>
      <c r="CR986" s="4" t="str">
        <f t="shared" si="432"/>
        <v/>
      </c>
      <c r="CS986" s="4" t="str">
        <f t="shared" si="433"/>
        <v/>
      </c>
      <c r="CT986" s="91" t="b">
        <f t="shared" si="409"/>
        <v>0</v>
      </c>
    </row>
    <row r="987" spans="1:98" s="4" customFormat="1" x14ac:dyDescent="0.25">
      <c r="A987" s="50" t="str">
        <f t="shared" si="410"/>
        <v>...</v>
      </c>
      <c r="B987" s="50" t="str">
        <f t="shared" si="411"/>
        <v>...</v>
      </c>
      <c r="C987" s="50" t="str">
        <f t="shared" si="412"/>
        <v>.....</v>
      </c>
      <c r="D987" s="50" t="str">
        <f>IF($C987=".....","",_xlfn.IFNA(VLOOKUP($C987, Parameter!$A$4:$L$5000, 3, FALSE), ""))</f>
        <v/>
      </c>
      <c r="E987" s="50" t="str">
        <f t="shared" si="413"/>
        <v>.....</v>
      </c>
      <c r="F987" s="50" t="str">
        <f t="shared" si="414"/>
        <v>......</v>
      </c>
      <c r="G987" s="50" t="str">
        <f t="shared" si="415"/>
        <v>...</v>
      </c>
      <c r="H987" s="40">
        <f>IF(E987=".....", 0, _xlfn.IFNA(VLOOKUP($E987, Parameter2!$A$2:$C$5000, 3, FALSE), 0))</f>
        <v>0</v>
      </c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18" t="str">
        <f>IF(C987=".....","",_xlfn.IFNA(VLOOKUP($C987, Parameter!$A$4:$B$5000, 2, FALSE), "Kode belanja salah :("))</f>
        <v/>
      </c>
      <c r="X987" s="35"/>
      <c r="Y987" s="121"/>
      <c r="Z987" s="17"/>
      <c r="AA987" s="20"/>
      <c r="AB987" s="41" t="str">
        <f>IF($C987=".....","",VLOOKUP($C987, Parameter!$A$4:$L$5000, 6, FALSE))</f>
        <v/>
      </c>
      <c r="AC987" s="41" t="str">
        <f>IF($C987=".....","",VLOOKUP($C987, Parameter!$A$4:$L$5000, 7, FALSE))</f>
        <v/>
      </c>
      <c r="AD987" s="41" t="str">
        <f>IF($C987=".....","",VLOOKUP($C987, Parameter!$A$4:$L$5000, 8, FALSE))</f>
        <v/>
      </c>
      <c r="AE987" s="41" t="str">
        <f>IF($C987=".....","",VLOOKUP($C987, Parameter!$A$4:$L$5000, 9, FALSE))</f>
        <v/>
      </c>
      <c r="AF987" s="41" t="str">
        <f>IF($C987=".....","",VLOOKUP($C987, Parameter!$A$4:$L$5000, 10, FALSE))</f>
        <v/>
      </c>
      <c r="AG987" s="41" t="str">
        <f>IF($C987=".....","",VLOOKUP($C987, Parameter!$A$4:$L$5000, 11, FALSE))</f>
        <v/>
      </c>
      <c r="AH987" s="41" t="str">
        <f>IF($C987="..0.0.0.000","",_xlfn.IFNA(VLOOKUP($C987, Parameter!$A$4:$L$5000, 12, FALSE), ""))</f>
        <v/>
      </c>
      <c r="AI987" s="39"/>
      <c r="AJ987" s="39"/>
      <c r="AK987" s="39"/>
      <c r="AL987" s="39"/>
      <c r="AM987" s="39"/>
      <c r="AN987" s="39"/>
      <c r="AO987" s="39"/>
      <c r="AP987" s="41" t="str">
        <f>IF(F987="......", "", _xlfn.IFNA(VLOOKUP(F987, Parameter2!$D$2:$E$15000, 2, FALSE), "Kode aset salah :("))</f>
        <v/>
      </c>
      <c r="AQ987" s="39"/>
      <c r="AR987" s="51"/>
      <c r="AS987" s="52"/>
      <c r="AT987" s="53">
        <f t="shared" si="416"/>
        <v>0</v>
      </c>
      <c r="AU987" s="39" t="str">
        <f t="shared" si="417"/>
        <v/>
      </c>
      <c r="AV987" s="39" t="str">
        <f t="shared" si="418"/>
        <v/>
      </c>
      <c r="AW987" s="39" t="str">
        <f t="shared" si="419"/>
        <v/>
      </c>
      <c r="AX987" s="39" t="str">
        <f t="shared" si="420"/>
        <v/>
      </c>
      <c r="AY987" s="41" t="str">
        <f>IF(G987="...", "", VLOOKUP(G987, UPB!$A$3:$B$5000, 2, FALSE))</f>
        <v/>
      </c>
      <c r="AZ987" s="84"/>
      <c r="BA987" s="76"/>
      <c r="BB987" s="65"/>
      <c r="BC987" s="65"/>
      <c r="BD987" s="54"/>
      <c r="BE987" s="65"/>
      <c r="BF987" s="65"/>
      <c r="BG987" s="65"/>
      <c r="BH987" s="65"/>
      <c r="BI987" s="65"/>
      <c r="BJ987" s="65"/>
      <c r="BK987" s="65"/>
      <c r="BL987" s="65"/>
      <c r="BM987" s="65"/>
      <c r="BN987" s="70"/>
      <c r="BO987" s="65"/>
      <c r="BP987" s="65"/>
      <c r="BQ987" s="65"/>
      <c r="BR987" s="65"/>
      <c r="BS987" s="65"/>
      <c r="BT987" s="65"/>
      <c r="BU987" s="55" t="str">
        <f>IF(AND($D987 &lt;&gt; "", $D987 &lt;&gt; $E987, $F987 &lt;&gt; "x.x.x.x.x.x.x"), VLOOKUP($E987, Parameter!$E$3:$N$5000, 9, FALSE), "")</f>
        <v/>
      </c>
      <c r="BV987" s="55" t="str">
        <f>IF(AND($D987 &lt;&gt; "", $D987 &lt;&gt; $E987, $F987 &lt;&gt; "x.x.x.x.x.x.x"), VLOOKUP($E987, Parameter!$E$3:$N$5000, 10, FALSE), "")</f>
        <v/>
      </c>
      <c r="BW987" s="55" t="str">
        <f>IF(AND($D987 &lt;&gt; "", $D987 &lt;&gt; $E987, $F987 &lt;&gt; "x.x.x.x.x.x.x"), VLOOKUP($C987, Parameter!$A$4:$L$5000, 3, FALSE), "")</f>
        <v/>
      </c>
      <c r="BX987" s="55" t="str">
        <f>IF(AND($D987 &lt;&gt; "", $D987 &lt;&gt; $E987, $F987 &lt;&gt; "x.x.x.x.x.x.x"), VLOOKUP($C987, Parameter!$A$4:$L$5000, 4, FALSE), "")</f>
        <v/>
      </c>
      <c r="BY987" s="56">
        <f t="shared" si="421"/>
        <v>0</v>
      </c>
      <c r="BZ987" s="55" t="str">
        <f t="shared" si="422"/>
        <v>Intra</v>
      </c>
      <c r="CA987" s="55" t="str">
        <f>IF($BZ987="Ekstra", Parameter3!$B$2, "")</f>
        <v/>
      </c>
      <c r="CB987" s="55" t="str">
        <f>IF($BZ987="Ekstra", Parameter3!$C$2, "")</f>
        <v/>
      </c>
      <c r="CC987" s="55" t="str">
        <f>IF($BZ987="Ekstra", VLOOKUP($E987, Parameter!$E$3:$N$5000, 9, FALSE), "")</f>
        <v/>
      </c>
      <c r="CD987" s="55" t="str">
        <f>IF($BZ987="Ekstra", VLOOKUP($E987, Parameter!$E$3:$N$5000, 10, FALSE), "")</f>
        <v/>
      </c>
      <c r="CE987" s="56">
        <f t="shared" si="423"/>
        <v>0</v>
      </c>
      <c r="CF987" s="55" t="str">
        <f t="shared" si="424"/>
        <v/>
      </c>
      <c r="CG987" s="55" t="str">
        <f t="shared" si="424"/>
        <v/>
      </c>
      <c r="CH987" s="55" t="str">
        <f t="shared" si="425"/>
        <v/>
      </c>
      <c r="CI987" s="55" t="str">
        <f>IF($F987="x.x.x.x.x.x.x", VLOOKUP($C987, Parameter!$A$4:$L$5000, 4, FALSE), "")</f>
        <v/>
      </c>
      <c r="CJ987" s="56">
        <f t="shared" si="426"/>
        <v>0</v>
      </c>
      <c r="CM987" s="4" t="str">
        <f t="shared" si="427"/>
        <v>...-...-.....</v>
      </c>
      <c r="CN987" s="57">
        <f t="shared" si="428"/>
        <v>0</v>
      </c>
      <c r="CO987" s="58">
        <f t="shared" si="429"/>
        <v>0</v>
      </c>
      <c r="CP987" s="4" t="str">
        <f t="shared" si="430"/>
        <v/>
      </c>
      <c r="CQ987" s="4" t="b">
        <f t="shared" si="431"/>
        <v>0</v>
      </c>
      <c r="CR987" s="4" t="str">
        <f t="shared" si="432"/>
        <v/>
      </c>
      <c r="CS987" s="4" t="str">
        <f t="shared" si="433"/>
        <v/>
      </c>
      <c r="CT987" s="91" t="b">
        <f t="shared" si="409"/>
        <v>0</v>
      </c>
    </row>
    <row r="988" spans="1:98" s="4" customFormat="1" x14ac:dyDescent="0.25">
      <c r="A988" s="50" t="str">
        <f t="shared" si="410"/>
        <v>...</v>
      </c>
      <c r="B988" s="50" t="str">
        <f t="shared" si="411"/>
        <v>...</v>
      </c>
      <c r="C988" s="50" t="str">
        <f t="shared" si="412"/>
        <v>.....</v>
      </c>
      <c r="D988" s="50" t="str">
        <f>IF($C988=".....","",_xlfn.IFNA(VLOOKUP($C988, Parameter!$A$4:$L$5000, 3, FALSE), ""))</f>
        <v/>
      </c>
      <c r="E988" s="50" t="str">
        <f t="shared" si="413"/>
        <v>.....</v>
      </c>
      <c r="F988" s="50" t="str">
        <f t="shared" si="414"/>
        <v>......</v>
      </c>
      <c r="G988" s="50" t="str">
        <f t="shared" si="415"/>
        <v>...</v>
      </c>
      <c r="H988" s="40">
        <f>IF(E988=".....", 0, _xlfn.IFNA(VLOOKUP($E988, Parameter2!$A$2:$C$5000, 3, FALSE), 0))</f>
        <v>0</v>
      </c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18" t="str">
        <f>IF(C988=".....","",_xlfn.IFNA(VLOOKUP($C988, Parameter!$A$4:$B$5000, 2, FALSE), "Kode belanja salah :("))</f>
        <v/>
      </c>
      <c r="X988" s="35"/>
      <c r="Y988" s="121"/>
      <c r="Z988" s="17"/>
      <c r="AA988" s="20"/>
      <c r="AB988" s="41" t="str">
        <f>IF($C988=".....","",VLOOKUP($C988, Parameter!$A$4:$L$5000, 6, FALSE))</f>
        <v/>
      </c>
      <c r="AC988" s="41" t="str">
        <f>IF($C988=".....","",VLOOKUP($C988, Parameter!$A$4:$L$5000, 7, FALSE))</f>
        <v/>
      </c>
      <c r="AD988" s="41" t="str">
        <f>IF($C988=".....","",VLOOKUP($C988, Parameter!$A$4:$L$5000, 8, FALSE))</f>
        <v/>
      </c>
      <c r="AE988" s="41" t="str">
        <f>IF($C988=".....","",VLOOKUP($C988, Parameter!$A$4:$L$5000, 9, FALSE))</f>
        <v/>
      </c>
      <c r="AF988" s="41" t="str">
        <f>IF($C988=".....","",VLOOKUP($C988, Parameter!$A$4:$L$5000, 10, FALSE))</f>
        <v/>
      </c>
      <c r="AG988" s="41" t="str">
        <f>IF($C988=".....","",VLOOKUP($C988, Parameter!$A$4:$L$5000, 11, FALSE))</f>
        <v/>
      </c>
      <c r="AH988" s="41" t="str">
        <f>IF($C988="..0.0.0.000","",_xlfn.IFNA(VLOOKUP($C988, Parameter!$A$4:$L$5000, 12, FALSE), ""))</f>
        <v/>
      </c>
      <c r="AI988" s="39"/>
      <c r="AJ988" s="39"/>
      <c r="AK988" s="39"/>
      <c r="AL988" s="39"/>
      <c r="AM988" s="39"/>
      <c r="AN988" s="39"/>
      <c r="AO988" s="39"/>
      <c r="AP988" s="41" t="str">
        <f>IF(F988="......", "", _xlfn.IFNA(VLOOKUP(F988, Parameter2!$D$2:$E$15000, 2, FALSE), "Kode aset salah :("))</f>
        <v/>
      </c>
      <c r="AQ988" s="39"/>
      <c r="AR988" s="51"/>
      <c r="AS988" s="52"/>
      <c r="AT988" s="53">
        <f t="shared" si="416"/>
        <v>0</v>
      </c>
      <c r="AU988" s="39" t="str">
        <f t="shared" si="417"/>
        <v/>
      </c>
      <c r="AV988" s="39" t="str">
        <f t="shared" si="418"/>
        <v/>
      </c>
      <c r="AW988" s="39" t="str">
        <f t="shared" si="419"/>
        <v/>
      </c>
      <c r="AX988" s="39" t="str">
        <f t="shared" si="420"/>
        <v/>
      </c>
      <c r="AY988" s="41" t="str">
        <f>IF(G988="...", "", VLOOKUP(G988, UPB!$A$3:$B$5000, 2, FALSE))</f>
        <v/>
      </c>
      <c r="AZ988" s="84"/>
      <c r="BA988" s="76"/>
      <c r="BB988" s="65"/>
      <c r="BC988" s="65"/>
      <c r="BD988" s="54"/>
      <c r="BE988" s="65"/>
      <c r="BF988" s="65"/>
      <c r="BG988" s="65"/>
      <c r="BH988" s="65"/>
      <c r="BI988" s="65"/>
      <c r="BJ988" s="65"/>
      <c r="BK988" s="65"/>
      <c r="BL988" s="65"/>
      <c r="BM988" s="65"/>
      <c r="BN988" s="70"/>
      <c r="BO988" s="65"/>
      <c r="BP988" s="65"/>
      <c r="BQ988" s="65"/>
      <c r="BR988" s="65"/>
      <c r="BS988" s="65"/>
      <c r="BT988" s="65"/>
      <c r="BU988" s="55" t="str">
        <f>IF(AND($D988 &lt;&gt; "", $D988 &lt;&gt; $E988, $F988 &lt;&gt; "x.x.x.x.x.x.x"), VLOOKUP($E988, Parameter!$E$3:$N$5000, 9, FALSE), "")</f>
        <v/>
      </c>
      <c r="BV988" s="55" t="str">
        <f>IF(AND($D988 &lt;&gt; "", $D988 &lt;&gt; $E988, $F988 &lt;&gt; "x.x.x.x.x.x.x"), VLOOKUP($E988, Parameter!$E$3:$N$5000, 10, FALSE), "")</f>
        <v/>
      </c>
      <c r="BW988" s="55" t="str">
        <f>IF(AND($D988 &lt;&gt; "", $D988 &lt;&gt; $E988, $F988 &lt;&gt; "x.x.x.x.x.x.x"), VLOOKUP($C988, Parameter!$A$4:$L$5000, 3, FALSE), "")</f>
        <v/>
      </c>
      <c r="BX988" s="55" t="str">
        <f>IF(AND($D988 &lt;&gt; "", $D988 &lt;&gt; $E988, $F988 &lt;&gt; "x.x.x.x.x.x.x"), VLOOKUP($C988, Parameter!$A$4:$L$5000, 4, FALSE), "")</f>
        <v/>
      </c>
      <c r="BY988" s="56">
        <f t="shared" si="421"/>
        <v>0</v>
      </c>
      <c r="BZ988" s="55" t="str">
        <f t="shared" si="422"/>
        <v>Intra</v>
      </c>
      <c r="CA988" s="55" t="str">
        <f>IF($BZ988="Ekstra", Parameter3!$B$2, "")</f>
        <v/>
      </c>
      <c r="CB988" s="55" t="str">
        <f>IF($BZ988="Ekstra", Parameter3!$C$2, "")</f>
        <v/>
      </c>
      <c r="CC988" s="55" t="str">
        <f>IF($BZ988="Ekstra", VLOOKUP($E988, Parameter!$E$3:$N$5000, 9, FALSE), "")</f>
        <v/>
      </c>
      <c r="CD988" s="55" t="str">
        <f>IF($BZ988="Ekstra", VLOOKUP($E988, Parameter!$E$3:$N$5000, 10, FALSE), "")</f>
        <v/>
      </c>
      <c r="CE988" s="56">
        <f t="shared" si="423"/>
        <v>0</v>
      </c>
      <c r="CF988" s="55" t="str">
        <f t="shared" si="424"/>
        <v/>
      </c>
      <c r="CG988" s="55" t="str">
        <f t="shared" si="424"/>
        <v/>
      </c>
      <c r="CH988" s="55" t="str">
        <f t="shared" si="425"/>
        <v/>
      </c>
      <c r="CI988" s="55" t="str">
        <f>IF($F988="x.x.x.x.x.x.x", VLOOKUP($C988, Parameter!$A$4:$L$5000, 4, FALSE), "")</f>
        <v/>
      </c>
      <c r="CJ988" s="56">
        <f t="shared" si="426"/>
        <v>0</v>
      </c>
      <c r="CM988" s="4" t="str">
        <f t="shared" si="427"/>
        <v>...-...-.....</v>
      </c>
      <c r="CN988" s="57">
        <f t="shared" si="428"/>
        <v>0</v>
      </c>
      <c r="CO988" s="58">
        <f t="shared" si="429"/>
        <v>0</v>
      </c>
      <c r="CP988" s="4" t="str">
        <f t="shared" si="430"/>
        <v/>
      </c>
      <c r="CQ988" s="4" t="b">
        <f t="shared" si="431"/>
        <v>0</v>
      </c>
      <c r="CR988" s="4" t="str">
        <f t="shared" si="432"/>
        <v/>
      </c>
      <c r="CS988" s="4" t="str">
        <f t="shared" si="433"/>
        <v/>
      </c>
      <c r="CT988" s="91" t="b">
        <f t="shared" si="409"/>
        <v>0</v>
      </c>
    </row>
    <row r="989" spans="1:98" s="4" customFormat="1" x14ac:dyDescent="0.25">
      <c r="A989" s="50" t="str">
        <f t="shared" si="410"/>
        <v>...</v>
      </c>
      <c r="B989" s="50" t="str">
        <f t="shared" si="411"/>
        <v>...</v>
      </c>
      <c r="C989" s="50" t="str">
        <f t="shared" si="412"/>
        <v>.....</v>
      </c>
      <c r="D989" s="50" t="str">
        <f>IF($C989=".....","",_xlfn.IFNA(VLOOKUP($C989, Parameter!$A$4:$L$5000, 3, FALSE), ""))</f>
        <v/>
      </c>
      <c r="E989" s="50" t="str">
        <f t="shared" si="413"/>
        <v>.....</v>
      </c>
      <c r="F989" s="50" t="str">
        <f t="shared" si="414"/>
        <v>......</v>
      </c>
      <c r="G989" s="50" t="str">
        <f t="shared" si="415"/>
        <v>...</v>
      </c>
      <c r="H989" s="40">
        <f>IF(E989=".....", 0, _xlfn.IFNA(VLOOKUP($E989, Parameter2!$A$2:$C$5000, 3, FALSE), 0))</f>
        <v>0</v>
      </c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18" t="str">
        <f>IF(C989=".....","",_xlfn.IFNA(VLOOKUP($C989, Parameter!$A$4:$B$5000, 2, FALSE), "Kode belanja salah :("))</f>
        <v/>
      </c>
      <c r="X989" s="35"/>
      <c r="Y989" s="121"/>
      <c r="Z989" s="17"/>
      <c r="AA989" s="20"/>
      <c r="AB989" s="41" t="str">
        <f>IF($C989=".....","",VLOOKUP($C989, Parameter!$A$4:$L$5000, 6, FALSE))</f>
        <v/>
      </c>
      <c r="AC989" s="41" t="str">
        <f>IF($C989=".....","",VLOOKUP($C989, Parameter!$A$4:$L$5000, 7, FALSE))</f>
        <v/>
      </c>
      <c r="AD989" s="41" t="str">
        <f>IF($C989=".....","",VLOOKUP($C989, Parameter!$A$4:$L$5000, 8, FALSE))</f>
        <v/>
      </c>
      <c r="AE989" s="41" t="str">
        <f>IF($C989=".....","",VLOOKUP($C989, Parameter!$A$4:$L$5000, 9, FALSE))</f>
        <v/>
      </c>
      <c r="AF989" s="41" t="str">
        <f>IF($C989=".....","",VLOOKUP($C989, Parameter!$A$4:$L$5000, 10, FALSE))</f>
        <v/>
      </c>
      <c r="AG989" s="41" t="str">
        <f>IF($C989=".....","",VLOOKUP($C989, Parameter!$A$4:$L$5000, 11, FALSE))</f>
        <v/>
      </c>
      <c r="AH989" s="41" t="str">
        <f>IF($C989="..0.0.0.000","",_xlfn.IFNA(VLOOKUP($C989, Parameter!$A$4:$L$5000, 12, FALSE), ""))</f>
        <v/>
      </c>
      <c r="AI989" s="39"/>
      <c r="AJ989" s="39"/>
      <c r="AK989" s="39"/>
      <c r="AL989" s="39"/>
      <c r="AM989" s="39"/>
      <c r="AN989" s="39"/>
      <c r="AO989" s="39"/>
      <c r="AP989" s="41" t="str">
        <f>IF(F989="......", "", _xlfn.IFNA(VLOOKUP(F989, Parameter2!$D$2:$E$15000, 2, FALSE), "Kode aset salah :("))</f>
        <v/>
      </c>
      <c r="AQ989" s="39"/>
      <c r="AR989" s="51"/>
      <c r="AS989" s="52"/>
      <c r="AT989" s="53">
        <f t="shared" si="416"/>
        <v>0</v>
      </c>
      <c r="AU989" s="39" t="str">
        <f t="shared" si="417"/>
        <v/>
      </c>
      <c r="AV989" s="39" t="str">
        <f t="shared" si="418"/>
        <v/>
      </c>
      <c r="AW989" s="39" t="str">
        <f t="shared" si="419"/>
        <v/>
      </c>
      <c r="AX989" s="39" t="str">
        <f t="shared" si="420"/>
        <v/>
      </c>
      <c r="AY989" s="41" t="str">
        <f>IF(G989="...", "", VLOOKUP(G989, UPB!$A$3:$B$5000, 2, FALSE))</f>
        <v/>
      </c>
      <c r="AZ989" s="84"/>
      <c r="BA989" s="76"/>
      <c r="BB989" s="65"/>
      <c r="BC989" s="65"/>
      <c r="BD989" s="54"/>
      <c r="BE989" s="65"/>
      <c r="BF989" s="65"/>
      <c r="BG989" s="65"/>
      <c r="BH989" s="65"/>
      <c r="BI989" s="65"/>
      <c r="BJ989" s="65"/>
      <c r="BK989" s="65"/>
      <c r="BL989" s="65"/>
      <c r="BM989" s="65"/>
      <c r="BN989" s="70"/>
      <c r="BO989" s="65"/>
      <c r="BP989" s="65"/>
      <c r="BQ989" s="65"/>
      <c r="BR989" s="65"/>
      <c r="BS989" s="65"/>
      <c r="BT989" s="65"/>
      <c r="BU989" s="55" t="str">
        <f>IF(AND($D989 &lt;&gt; "", $D989 &lt;&gt; $E989, $F989 &lt;&gt; "x.x.x.x.x.x.x"), VLOOKUP($E989, Parameter!$E$3:$N$5000, 9, FALSE), "")</f>
        <v/>
      </c>
      <c r="BV989" s="55" t="str">
        <f>IF(AND($D989 &lt;&gt; "", $D989 &lt;&gt; $E989, $F989 &lt;&gt; "x.x.x.x.x.x.x"), VLOOKUP($E989, Parameter!$E$3:$N$5000, 10, FALSE), "")</f>
        <v/>
      </c>
      <c r="BW989" s="55" t="str">
        <f>IF(AND($D989 &lt;&gt; "", $D989 &lt;&gt; $E989, $F989 &lt;&gt; "x.x.x.x.x.x.x"), VLOOKUP($C989, Parameter!$A$4:$L$5000, 3, FALSE), "")</f>
        <v/>
      </c>
      <c r="BX989" s="55" t="str">
        <f>IF(AND($D989 &lt;&gt; "", $D989 &lt;&gt; $E989, $F989 &lt;&gt; "x.x.x.x.x.x.x"), VLOOKUP($C989, Parameter!$A$4:$L$5000, 4, FALSE), "")</f>
        <v/>
      </c>
      <c r="BY989" s="56">
        <f t="shared" si="421"/>
        <v>0</v>
      </c>
      <c r="BZ989" s="55" t="str">
        <f t="shared" si="422"/>
        <v>Intra</v>
      </c>
      <c r="CA989" s="55" t="str">
        <f>IF($BZ989="Ekstra", Parameter3!$B$2, "")</f>
        <v/>
      </c>
      <c r="CB989" s="55" t="str">
        <f>IF($BZ989="Ekstra", Parameter3!$C$2, "")</f>
        <v/>
      </c>
      <c r="CC989" s="55" t="str">
        <f>IF($BZ989="Ekstra", VLOOKUP($E989, Parameter!$E$3:$N$5000, 9, FALSE), "")</f>
        <v/>
      </c>
      <c r="CD989" s="55" t="str">
        <f>IF($BZ989="Ekstra", VLOOKUP($E989, Parameter!$E$3:$N$5000, 10, FALSE), "")</f>
        <v/>
      </c>
      <c r="CE989" s="56">
        <f t="shared" si="423"/>
        <v>0</v>
      </c>
      <c r="CF989" s="55" t="str">
        <f t="shared" si="424"/>
        <v/>
      </c>
      <c r="CG989" s="55" t="str">
        <f t="shared" si="424"/>
        <v/>
      </c>
      <c r="CH989" s="55" t="str">
        <f t="shared" si="425"/>
        <v/>
      </c>
      <c r="CI989" s="55" t="str">
        <f>IF($F989="x.x.x.x.x.x.x", VLOOKUP($C989, Parameter!$A$4:$L$5000, 4, FALSE), "")</f>
        <v/>
      </c>
      <c r="CJ989" s="56">
        <f t="shared" si="426"/>
        <v>0</v>
      </c>
      <c r="CM989" s="4" t="str">
        <f t="shared" si="427"/>
        <v>...-...-.....</v>
      </c>
      <c r="CN989" s="57">
        <f t="shared" si="428"/>
        <v>0</v>
      </c>
      <c r="CO989" s="58">
        <f t="shared" si="429"/>
        <v>0</v>
      </c>
      <c r="CP989" s="4" t="str">
        <f t="shared" si="430"/>
        <v/>
      </c>
      <c r="CQ989" s="4" t="b">
        <f t="shared" si="431"/>
        <v>0</v>
      </c>
      <c r="CR989" s="4" t="str">
        <f t="shared" si="432"/>
        <v/>
      </c>
      <c r="CS989" s="4" t="str">
        <f t="shared" si="433"/>
        <v/>
      </c>
      <c r="CT989" s="91" t="b">
        <f t="shared" si="409"/>
        <v>0</v>
      </c>
    </row>
    <row r="990" spans="1:98" s="4" customFormat="1" x14ac:dyDescent="0.25">
      <c r="A990" s="50" t="str">
        <f t="shared" si="410"/>
        <v>...</v>
      </c>
      <c r="B990" s="50" t="str">
        <f t="shared" si="411"/>
        <v>...</v>
      </c>
      <c r="C990" s="50" t="str">
        <f t="shared" si="412"/>
        <v>.....</v>
      </c>
      <c r="D990" s="50" t="str">
        <f>IF($C990=".....","",_xlfn.IFNA(VLOOKUP($C990, Parameter!$A$4:$L$5000, 3, FALSE), ""))</f>
        <v/>
      </c>
      <c r="E990" s="50" t="str">
        <f t="shared" si="413"/>
        <v>.....</v>
      </c>
      <c r="F990" s="50" t="str">
        <f t="shared" si="414"/>
        <v>......</v>
      </c>
      <c r="G990" s="50" t="str">
        <f t="shared" si="415"/>
        <v>...</v>
      </c>
      <c r="H990" s="40">
        <f>IF(E990=".....", 0, _xlfn.IFNA(VLOOKUP($E990, Parameter2!$A$2:$C$5000, 3, FALSE), 0))</f>
        <v>0</v>
      </c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18" t="str">
        <f>IF(C990=".....","",_xlfn.IFNA(VLOOKUP($C990, Parameter!$A$4:$B$5000, 2, FALSE), "Kode belanja salah :("))</f>
        <v/>
      </c>
      <c r="X990" s="35"/>
      <c r="Y990" s="121"/>
      <c r="Z990" s="17"/>
      <c r="AA990" s="20"/>
      <c r="AB990" s="41" t="str">
        <f>IF($C990=".....","",VLOOKUP($C990, Parameter!$A$4:$L$5000, 6, FALSE))</f>
        <v/>
      </c>
      <c r="AC990" s="41" t="str">
        <f>IF($C990=".....","",VLOOKUP($C990, Parameter!$A$4:$L$5000, 7, FALSE))</f>
        <v/>
      </c>
      <c r="AD990" s="41" t="str">
        <f>IF($C990=".....","",VLOOKUP($C990, Parameter!$A$4:$L$5000, 8, FALSE))</f>
        <v/>
      </c>
      <c r="AE990" s="41" t="str">
        <f>IF($C990=".....","",VLOOKUP($C990, Parameter!$A$4:$L$5000, 9, FALSE))</f>
        <v/>
      </c>
      <c r="AF990" s="41" t="str">
        <f>IF($C990=".....","",VLOOKUP($C990, Parameter!$A$4:$L$5000, 10, FALSE))</f>
        <v/>
      </c>
      <c r="AG990" s="41" t="str">
        <f>IF($C990=".....","",VLOOKUP($C990, Parameter!$A$4:$L$5000, 11, FALSE))</f>
        <v/>
      </c>
      <c r="AH990" s="41" t="str">
        <f>IF($C990="..0.0.0.000","",_xlfn.IFNA(VLOOKUP($C990, Parameter!$A$4:$L$5000, 12, FALSE), ""))</f>
        <v/>
      </c>
      <c r="AI990" s="39"/>
      <c r="AJ990" s="39"/>
      <c r="AK990" s="39"/>
      <c r="AL990" s="39"/>
      <c r="AM990" s="39"/>
      <c r="AN990" s="39"/>
      <c r="AO990" s="39"/>
      <c r="AP990" s="41" t="str">
        <f>IF(F990="......", "", _xlfn.IFNA(VLOOKUP(F990, Parameter2!$D$2:$E$15000, 2, FALSE), "Kode aset salah :("))</f>
        <v/>
      </c>
      <c r="AQ990" s="39"/>
      <c r="AR990" s="51"/>
      <c r="AS990" s="52"/>
      <c r="AT990" s="53">
        <f t="shared" si="416"/>
        <v>0</v>
      </c>
      <c r="AU990" s="39" t="str">
        <f t="shared" si="417"/>
        <v/>
      </c>
      <c r="AV990" s="39" t="str">
        <f t="shared" si="418"/>
        <v/>
      </c>
      <c r="AW990" s="39" t="str">
        <f t="shared" si="419"/>
        <v/>
      </c>
      <c r="AX990" s="39" t="str">
        <f t="shared" si="420"/>
        <v/>
      </c>
      <c r="AY990" s="41" t="str">
        <f>IF(G990="...", "", VLOOKUP(G990, UPB!$A$3:$B$5000, 2, FALSE))</f>
        <v/>
      </c>
      <c r="AZ990" s="84"/>
      <c r="BA990" s="76"/>
      <c r="BB990" s="65"/>
      <c r="BC990" s="65"/>
      <c r="BD990" s="54"/>
      <c r="BE990" s="65"/>
      <c r="BF990" s="65"/>
      <c r="BG990" s="65"/>
      <c r="BH990" s="65"/>
      <c r="BI990" s="65"/>
      <c r="BJ990" s="65"/>
      <c r="BK990" s="65"/>
      <c r="BL990" s="65"/>
      <c r="BM990" s="65"/>
      <c r="BN990" s="70"/>
      <c r="BO990" s="65"/>
      <c r="BP990" s="65"/>
      <c r="BQ990" s="65"/>
      <c r="BR990" s="65"/>
      <c r="BS990" s="65"/>
      <c r="BT990" s="65"/>
      <c r="BU990" s="55" t="str">
        <f>IF(AND($D990 &lt;&gt; "", $D990 &lt;&gt; $E990, $F990 &lt;&gt; "x.x.x.x.x.x.x"), VLOOKUP($E990, Parameter!$E$3:$N$5000, 9, FALSE), "")</f>
        <v/>
      </c>
      <c r="BV990" s="55" t="str">
        <f>IF(AND($D990 &lt;&gt; "", $D990 &lt;&gt; $E990, $F990 &lt;&gt; "x.x.x.x.x.x.x"), VLOOKUP($E990, Parameter!$E$3:$N$5000, 10, FALSE), "")</f>
        <v/>
      </c>
      <c r="BW990" s="55" t="str">
        <f>IF(AND($D990 &lt;&gt; "", $D990 &lt;&gt; $E990, $F990 &lt;&gt; "x.x.x.x.x.x.x"), VLOOKUP($C990, Parameter!$A$4:$L$5000, 3, FALSE), "")</f>
        <v/>
      </c>
      <c r="BX990" s="55" t="str">
        <f>IF(AND($D990 &lt;&gt; "", $D990 &lt;&gt; $E990, $F990 &lt;&gt; "x.x.x.x.x.x.x"), VLOOKUP($C990, Parameter!$A$4:$L$5000, 4, FALSE), "")</f>
        <v/>
      </c>
      <c r="BY990" s="56">
        <f t="shared" si="421"/>
        <v>0</v>
      </c>
      <c r="BZ990" s="55" t="str">
        <f t="shared" si="422"/>
        <v>Intra</v>
      </c>
      <c r="CA990" s="55" t="str">
        <f>IF($BZ990="Ekstra", Parameter3!$B$2, "")</f>
        <v/>
      </c>
      <c r="CB990" s="55" t="str">
        <f>IF($BZ990="Ekstra", Parameter3!$C$2, "")</f>
        <v/>
      </c>
      <c r="CC990" s="55" t="str">
        <f>IF($BZ990="Ekstra", VLOOKUP($E990, Parameter!$E$3:$N$5000, 9, FALSE), "")</f>
        <v/>
      </c>
      <c r="CD990" s="55" t="str">
        <f>IF($BZ990="Ekstra", VLOOKUP($E990, Parameter!$E$3:$N$5000, 10, FALSE), "")</f>
        <v/>
      </c>
      <c r="CE990" s="56">
        <f t="shared" si="423"/>
        <v>0</v>
      </c>
      <c r="CF990" s="55" t="str">
        <f t="shared" si="424"/>
        <v/>
      </c>
      <c r="CG990" s="55" t="str">
        <f t="shared" si="424"/>
        <v/>
      </c>
      <c r="CH990" s="55" t="str">
        <f t="shared" si="425"/>
        <v/>
      </c>
      <c r="CI990" s="55" t="str">
        <f>IF($F990="x.x.x.x.x.x.x", VLOOKUP($C990, Parameter!$A$4:$L$5000, 4, FALSE), "")</f>
        <v/>
      </c>
      <c r="CJ990" s="56">
        <f t="shared" si="426"/>
        <v>0</v>
      </c>
      <c r="CM990" s="4" t="str">
        <f t="shared" si="427"/>
        <v>...-...-.....</v>
      </c>
      <c r="CN990" s="57">
        <f t="shared" si="428"/>
        <v>0</v>
      </c>
      <c r="CO990" s="58">
        <f t="shared" si="429"/>
        <v>0</v>
      </c>
      <c r="CP990" s="4" t="str">
        <f t="shared" si="430"/>
        <v/>
      </c>
      <c r="CQ990" s="4" t="b">
        <f t="shared" si="431"/>
        <v>0</v>
      </c>
      <c r="CR990" s="4" t="str">
        <f t="shared" si="432"/>
        <v/>
      </c>
      <c r="CS990" s="4" t="str">
        <f t="shared" si="433"/>
        <v/>
      </c>
      <c r="CT990" s="91" t="b">
        <f t="shared" si="409"/>
        <v>0</v>
      </c>
    </row>
    <row r="991" spans="1:98" s="4" customFormat="1" x14ac:dyDescent="0.25">
      <c r="A991" s="50" t="str">
        <f t="shared" si="410"/>
        <v>...</v>
      </c>
      <c r="B991" s="50" t="str">
        <f t="shared" si="411"/>
        <v>...</v>
      </c>
      <c r="C991" s="50" t="str">
        <f t="shared" si="412"/>
        <v>.....</v>
      </c>
      <c r="D991" s="50" t="str">
        <f>IF($C991=".....","",_xlfn.IFNA(VLOOKUP($C991, Parameter!$A$4:$L$5000, 3, FALSE), ""))</f>
        <v/>
      </c>
      <c r="E991" s="50" t="str">
        <f t="shared" si="413"/>
        <v>.....</v>
      </c>
      <c r="F991" s="50" t="str">
        <f t="shared" si="414"/>
        <v>......</v>
      </c>
      <c r="G991" s="50" t="str">
        <f t="shared" si="415"/>
        <v>...</v>
      </c>
      <c r="H991" s="40">
        <f>IF(E991=".....", 0, _xlfn.IFNA(VLOOKUP($E991, Parameter2!$A$2:$C$5000, 3, FALSE), 0))</f>
        <v>0</v>
      </c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18" t="str">
        <f>IF(C991=".....","",_xlfn.IFNA(VLOOKUP($C991, Parameter!$A$4:$B$5000, 2, FALSE), "Kode belanja salah :("))</f>
        <v/>
      </c>
      <c r="X991" s="35"/>
      <c r="Y991" s="121"/>
      <c r="Z991" s="17"/>
      <c r="AA991" s="20"/>
      <c r="AB991" s="41" t="str">
        <f>IF($C991=".....","",VLOOKUP($C991, Parameter!$A$4:$L$5000, 6, FALSE))</f>
        <v/>
      </c>
      <c r="AC991" s="41" t="str">
        <f>IF($C991=".....","",VLOOKUP($C991, Parameter!$A$4:$L$5000, 7, FALSE))</f>
        <v/>
      </c>
      <c r="AD991" s="41" t="str">
        <f>IF($C991=".....","",VLOOKUP($C991, Parameter!$A$4:$L$5000, 8, FALSE))</f>
        <v/>
      </c>
      <c r="AE991" s="41" t="str">
        <f>IF($C991=".....","",VLOOKUP($C991, Parameter!$A$4:$L$5000, 9, FALSE))</f>
        <v/>
      </c>
      <c r="AF991" s="41" t="str">
        <f>IF($C991=".....","",VLOOKUP($C991, Parameter!$A$4:$L$5000, 10, FALSE))</f>
        <v/>
      </c>
      <c r="AG991" s="41" t="str">
        <f>IF($C991=".....","",VLOOKUP($C991, Parameter!$A$4:$L$5000, 11, FALSE))</f>
        <v/>
      </c>
      <c r="AH991" s="41" t="str">
        <f>IF($C991="..0.0.0.000","",_xlfn.IFNA(VLOOKUP($C991, Parameter!$A$4:$L$5000, 12, FALSE), ""))</f>
        <v/>
      </c>
      <c r="AI991" s="39"/>
      <c r="AJ991" s="39"/>
      <c r="AK991" s="39"/>
      <c r="AL991" s="39"/>
      <c r="AM991" s="39"/>
      <c r="AN991" s="39"/>
      <c r="AO991" s="39"/>
      <c r="AP991" s="41" t="str">
        <f>IF(F991="......", "", _xlfn.IFNA(VLOOKUP(F991, Parameter2!$D$2:$E$15000, 2, FALSE), "Kode aset salah :("))</f>
        <v/>
      </c>
      <c r="AQ991" s="39"/>
      <c r="AR991" s="51"/>
      <c r="AS991" s="52"/>
      <c r="AT991" s="53">
        <f t="shared" si="416"/>
        <v>0</v>
      </c>
      <c r="AU991" s="39" t="str">
        <f t="shared" si="417"/>
        <v/>
      </c>
      <c r="AV991" s="39" t="str">
        <f t="shared" si="418"/>
        <v/>
      </c>
      <c r="AW991" s="39" t="str">
        <f t="shared" si="419"/>
        <v/>
      </c>
      <c r="AX991" s="39" t="str">
        <f t="shared" si="420"/>
        <v/>
      </c>
      <c r="AY991" s="41" t="str">
        <f>IF(G991="...", "", VLOOKUP(G991, UPB!$A$3:$B$5000, 2, FALSE))</f>
        <v/>
      </c>
      <c r="AZ991" s="84"/>
      <c r="BA991" s="76"/>
      <c r="BB991" s="65"/>
      <c r="BC991" s="65"/>
      <c r="BD991" s="54"/>
      <c r="BE991" s="65"/>
      <c r="BF991" s="65"/>
      <c r="BG991" s="65"/>
      <c r="BH991" s="65"/>
      <c r="BI991" s="65"/>
      <c r="BJ991" s="65"/>
      <c r="BK991" s="65"/>
      <c r="BL991" s="65"/>
      <c r="BM991" s="65"/>
      <c r="BN991" s="70"/>
      <c r="BO991" s="65"/>
      <c r="BP991" s="65"/>
      <c r="BQ991" s="65"/>
      <c r="BR991" s="65"/>
      <c r="BS991" s="65"/>
      <c r="BT991" s="65"/>
      <c r="BU991" s="55" t="str">
        <f>IF(AND($D991 &lt;&gt; "", $D991 &lt;&gt; $E991, $F991 &lt;&gt; "x.x.x.x.x.x.x"), VLOOKUP($E991, Parameter!$E$3:$N$5000, 9, FALSE), "")</f>
        <v/>
      </c>
      <c r="BV991" s="55" t="str">
        <f>IF(AND($D991 &lt;&gt; "", $D991 &lt;&gt; $E991, $F991 &lt;&gt; "x.x.x.x.x.x.x"), VLOOKUP($E991, Parameter!$E$3:$N$5000, 10, FALSE), "")</f>
        <v/>
      </c>
      <c r="BW991" s="55" t="str">
        <f>IF(AND($D991 &lt;&gt; "", $D991 &lt;&gt; $E991, $F991 &lt;&gt; "x.x.x.x.x.x.x"), VLOOKUP($C991, Parameter!$A$4:$L$5000, 3, FALSE), "")</f>
        <v/>
      </c>
      <c r="BX991" s="55" t="str">
        <f>IF(AND($D991 &lt;&gt; "", $D991 &lt;&gt; $E991, $F991 &lt;&gt; "x.x.x.x.x.x.x"), VLOOKUP($C991, Parameter!$A$4:$L$5000, 4, FALSE), "")</f>
        <v/>
      </c>
      <c r="BY991" s="56">
        <f t="shared" si="421"/>
        <v>0</v>
      </c>
      <c r="BZ991" s="55" t="str">
        <f t="shared" si="422"/>
        <v>Intra</v>
      </c>
      <c r="CA991" s="55" t="str">
        <f>IF($BZ991="Ekstra", Parameter3!$B$2, "")</f>
        <v/>
      </c>
      <c r="CB991" s="55" t="str">
        <f>IF($BZ991="Ekstra", Parameter3!$C$2, "")</f>
        <v/>
      </c>
      <c r="CC991" s="55" t="str">
        <f>IF($BZ991="Ekstra", VLOOKUP($E991, Parameter!$E$3:$N$5000, 9, FALSE), "")</f>
        <v/>
      </c>
      <c r="CD991" s="55" t="str">
        <f>IF($BZ991="Ekstra", VLOOKUP($E991, Parameter!$E$3:$N$5000, 10, FALSE), "")</f>
        <v/>
      </c>
      <c r="CE991" s="56">
        <f t="shared" si="423"/>
        <v>0</v>
      </c>
      <c r="CF991" s="55" t="str">
        <f t="shared" si="424"/>
        <v/>
      </c>
      <c r="CG991" s="55" t="str">
        <f t="shared" si="424"/>
        <v/>
      </c>
      <c r="CH991" s="55" t="str">
        <f t="shared" si="425"/>
        <v/>
      </c>
      <c r="CI991" s="55" t="str">
        <f>IF($F991="x.x.x.x.x.x.x", VLOOKUP($C991, Parameter!$A$4:$L$5000, 4, FALSE), "")</f>
        <v/>
      </c>
      <c r="CJ991" s="56">
        <f t="shared" si="426"/>
        <v>0</v>
      </c>
      <c r="CM991" s="4" t="str">
        <f t="shared" si="427"/>
        <v>...-...-.....</v>
      </c>
      <c r="CN991" s="57">
        <f t="shared" si="428"/>
        <v>0</v>
      </c>
      <c r="CO991" s="58">
        <f t="shared" si="429"/>
        <v>0</v>
      </c>
      <c r="CP991" s="4" t="str">
        <f t="shared" si="430"/>
        <v/>
      </c>
      <c r="CQ991" s="4" t="b">
        <f t="shared" si="431"/>
        <v>0</v>
      </c>
      <c r="CR991" s="4" t="str">
        <f t="shared" si="432"/>
        <v/>
      </c>
      <c r="CS991" s="4" t="str">
        <f t="shared" si="433"/>
        <v/>
      </c>
      <c r="CT991" s="91" t="b">
        <f t="shared" si="409"/>
        <v>0</v>
      </c>
    </row>
    <row r="992" spans="1:98" s="4" customFormat="1" x14ac:dyDescent="0.25">
      <c r="A992" s="50" t="str">
        <f t="shared" si="410"/>
        <v>...</v>
      </c>
      <c r="B992" s="50" t="str">
        <f t="shared" si="411"/>
        <v>...</v>
      </c>
      <c r="C992" s="50" t="str">
        <f t="shared" si="412"/>
        <v>.....</v>
      </c>
      <c r="D992" s="50" t="str">
        <f>IF($C992=".....","",_xlfn.IFNA(VLOOKUP($C992, Parameter!$A$4:$L$5000, 3, FALSE), ""))</f>
        <v/>
      </c>
      <c r="E992" s="50" t="str">
        <f t="shared" si="413"/>
        <v>.....</v>
      </c>
      <c r="F992" s="50" t="str">
        <f t="shared" si="414"/>
        <v>......</v>
      </c>
      <c r="G992" s="50" t="str">
        <f t="shared" si="415"/>
        <v>...</v>
      </c>
      <c r="H992" s="40">
        <f>IF(E992=".....", 0, _xlfn.IFNA(VLOOKUP($E992, Parameter2!$A$2:$C$5000, 3, FALSE), 0))</f>
        <v>0</v>
      </c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18" t="str">
        <f>IF(C992=".....","",_xlfn.IFNA(VLOOKUP($C992, Parameter!$A$4:$B$5000, 2, FALSE), "Kode belanja salah :("))</f>
        <v/>
      </c>
      <c r="X992" s="35"/>
      <c r="Y992" s="121"/>
      <c r="Z992" s="17"/>
      <c r="AA992" s="20"/>
      <c r="AB992" s="41" t="str">
        <f>IF($C992=".....","",VLOOKUP($C992, Parameter!$A$4:$L$5000, 6, FALSE))</f>
        <v/>
      </c>
      <c r="AC992" s="41" t="str">
        <f>IF($C992=".....","",VLOOKUP($C992, Parameter!$A$4:$L$5000, 7, FALSE))</f>
        <v/>
      </c>
      <c r="AD992" s="41" t="str">
        <f>IF($C992=".....","",VLOOKUP($C992, Parameter!$A$4:$L$5000, 8, FALSE))</f>
        <v/>
      </c>
      <c r="AE992" s="41" t="str">
        <f>IF($C992=".....","",VLOOKUP($C992, Parameter!$A$4:$L$5000, 9, FALSE))</f>
        <v/>
      </c>
      <c r="AF992" s="41" t="str">
        <f>IF($C992=".....","",VLOOKUP($C992, Parameter!$A$4:$L$5000, 10, FALSE))</f>
        <v/>
      </c>
      <c r="AG992" s="41" t="str">
        <f>IF($C992=".....","",VLOOKUP($C992, Parameter!$A$4:$L$5000, 11, FALSE))</f>
        <v/>
      </c>
      <c r="AH992" s="41" t="str">
        <f>IF($C992="..0.0.0.000","",_xlfn.IFNA(VLOOKUP($C992, Parameter!$A$4:$L$5000, 12, FALSE), ""))</f>
        <v/>
      </c>
      <c r="AI992" s="39"/>
      <c r="AJ992" s="39"/>
      <c r="AK992" s="39"/>
      <c r="AL992" s="39"/>
      <c r="AM992" s="39"/>
      <c r="AN992" s="39"/>
      <c r="AO992" s="39"/>
      <c r="AP992" s="41" t="str">
        <f>IF(F992="......", "", _xlfn.IFNA(VLOOKUP(F992, Parameter2!$D$2:$E$15000, 2, FALSE), "Kode aset salah :("))</f>
        <v/>
      </c>
      <c r="AQ992" s="39"/>
      <c r="AR992" s="51"/>
      <c r="AS992" s="52"/>
      <c r="AT992" s="53">
        <f t="shared" si="416"/>
        <v>0</v>
      </c>
      <c r="AU992" s="39" t="str">
        <f t="shared" si="417"/>
        <v/>
      </c>
      <c r="AV992" s="39" t="str">
        <f t="shared" si="418"/>
        <v/>
      </c>
      <c r="AW992" s="39" t="str">
        <f t="shared" si="419"/>
        <v/>
      </c>
      <c r="AX992" s="39" t="str">
        <f t="shared" si="420"/>
        <v/>
      </c>
      <c r="AY992" s="41" t="str">
        <f>IF(G992="...", "", VLOOKUP(G992, UPB!$A$3:$B$5000, 2, FALSE))</f>
        <v/>
      </c>
      <c r="AZ992" s="84"/>
      <c r="BA992" s="76"/>
      <c r="BB992" s="65"/>
      <c r="BC992" s="65"/>
      <c r="BD992" s="54"/>
      <c r="BE992" s="65"/>
      <c r="BF992" s="65"/>
      <c r="BG992" s="65"/>
      <c r="BH992" s="65"/>
      <c r="BI992" s="65"/>
      <c r="BJ992" s="65"/>
      <c r="BK992" s="65"/>
      <c r="BL992" s="65"/>
      <c r="BM992" s="65"/>
      <c r="BN992" s="70"/>
      <c r="BO992" s="65"/>
      <c r="BP992" s="65"/>
      <c r="BQ992" s="65"/>
      <c r="BR992" s="65"/>
      <c r="BS992" s="65"/>
      <c r="BT992" s="65"/>
      <c r="BU992" s="55" t="str">
        <f>IF(AND($D992 &lt;&gt; "", $D992 &lt;&gt; $E992, $F992 &lt;&gt; "x.x.x.x.x.x.x"), VLOOKUP($E992, Parameter!$E$3:$N$5000, 9, FALSE), "")</f>
        <v/>
      </c>
      <c r="BV992" s="55" t="str">
        <f>IF(AND($D992 &lt;&gt; "", $D992 &lt;&gt; $E992, $F992 &lt;&gt; "x.x.x.x.x.x.x"), VLOOKUP($E992, Parameter!$E$3:$N$5000, 10, FALSE), "")</f>
        <v/>
      </c>
      <c r="BW992" s="55" t="str">
        <f>IF(AND($D992 &lt;&gt; "", $D992 &lt;&gt; $E992, $F992 &lt;&gt; "x.x.x.x.x.x.x"), VLOOKUP($C992, Parameter!$A$4:$L$5000, 3, FALSE), "")</f>
        <v/>
      </c>
      <c r="BX992" s="55" t="str">
        <f>IF(AND($D992 &lt;&gt; "", $D992 &lt;&gt; $E992, $F992 &lt;&gt; "x.x.x.x.x.x.x"), VLOOKUP($C992, Parameter!$A$4:$L$5000, 4, FALSE), "")</f>
        <v/>
      </c>
      <c r="BY992" s="56">
        <f t="shared" si="421"/>
        <v>0</v>
      </c>
      <c r="BZ992" s="55" t="str">
        <f t="shared" si="422"/>
        <v>Intra</v>
      </c>
      <c r="CA992" s="55" t="str">
        <f>IF($BZ992="Ekstra", Parameter3!$B$2, "")</f>
        <v/>
      </c>
      <c r="CB992" s="55" t="str">
        <f>IF($BZ992="Ekstra", Parameter3!$C$2, "")</f>
        <v/>
      </c>
      <c r="CC992" s="55" t="str">
        <f>IF($BZ992="Ekstra", VLOOKUP($E992, Parameter!$E$3:$N$5000, 9, FALSE), "")</f>
        <v/>
      </c>
      <c r="CD992" s="55" t="str">
        <f>IF($BZ992="Ekstra", VLOOKUP($E992, Parameter!$E$3:$N$5000, 10, FALSE), "")</f>
        <v/>
      </c>
      <c r="CE992" s="56">
        <f t="shared" si="423"/>
        <v>0</v>
      </c>
      <c r="CF992" s="55" t="str">
        <f t="shared" ref="CF992:CG1001" si="434">IF($F992="x.x.x.x.x.x.x", "x.x.x.x.x.x", "")</f>
        <v/>
      </c>
      <c r="CG992" s="55" t="str">
        <f t="shared" si="434"/>
        <v/>
      </c>
      <c r="CH992" s="55" t="str">
        <f t="shared" si="425"/>
        <v/>
      </c>
      <c r="CI992" s="55" t="str">
        <f>IF($F992="x.x.x.x.x.x.x", VLOOKUP($C992, Parameter!$A$4:$L$5000, 4, FALSE), "")</f>
        <v/>
      </c>
      <c r="CJ992" s="56">
        <f t="shared" si="426"/>
        <v>0</v>
      </c>
      <c r="CM992" s="4" t="str">
        <f t="shared" si="427"/>
        <v>...-...-.....</v>
      </c>
      <c r="CN992" s="57">
        <f t="shared" si="428"/>
        <v>0</v>
      </c>
      <c r="CO992" s="58">
        <f t="shared" si="429"/>
        <v>0</v>
      </c>
      <c r="CP992" s="4" t="str">
        <f t="shared" si="430"/>
        <v/>
      </c>
      <c r="CQ992" s="4" t="b">
        <f t="shared" si="431"/>
        <v>0</v>
      </c>
      <c r="CR992" s="4" t="str">
        <f t="shared" si="432"/>
        <v/>
      </c>
      <c r="CS992" s="4" t="str">
        <f t="shared" si="433"/>
        <v/>
      </c>
      <c r="CT992" s="91" t="b">
        <f t="shared" si="409"/>
        <v>0</v>
      </c>
    </row>
    <row r="993" spans="1:98" s="4" customFormat="1" x14ac:dyDescent="0.25">
      <c r="A993" s="50" t="str">
        <f t="shared" si="410"/>
        <v>...</v>
      </c>
      <c r="B993" s="50" t="str">
        <f t="shared" si="411"/>
        <v>...</v>
      </c>
      <c r="C993" s="50" t="str">
        <f t="shared" si="412"/>
        <v>.....</v>
      </c>
      <c r="D993" s="50" t="str">
        <f>IF($C993=".....","",_xlfn.IFNA(VLOOKUP($C993, Parameter!$A$4:$L$5000, 3, FALSE), ""))</f>
        <v/>
      </c>
      <c r="E993" s="50" t="str">
        <f t="shared" si="413"/>
        <v>.....</v>
      </c>
      <c r="F993" s="50" t="str">
        <f t="shared" si="414"/>
        <v>......</v>
      </c>
      <c r="G993" s="50" t="str">
        <f t="shared" si="415"/>
        <v>...</v>
      </c>
      <c r="H993" s="40">
        <f>IF(E993=".....", 0, _xlfn.IFNA(VLOOKUP($E993, Parameter2!$A$2:$C$5000, 3, FALSE), 0))</f>
        <v>0</v>
      </c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18" t="str">
        <f>IF(C993=".....","",_xlfn.IFNA(VLOOKUP($C993, Parameter!$A$4:$B$5000, 2, FALSE), "Kode belanja salah :("))</f>
        <v/>
      </c>
      <c r="X993" s="35"/>
      <c r="Y993" s="121"/>
      <c r="Z993" s="17"/>
      <c r="AA993" s="20"/>
      <c r="AB993" s="41" t="str">
        <f>IF($C993=".....","",VLOOKUP($C993, Parameter!$A$4:$L$5000, 6, FALSE))</f>
        <v/>
      </c>
      <c r="AC993" s="41" t="str">
        <f>IF($C993=".....","",VLOOKUP($C993, Parameter!$A$4:$L$5000, 7, FALSE))</f>
        <v/>
      </c>
      <c r="AD993" s="41" t="str">
        <f>IF($C993=".....","",VLOOKUP($C993, Parameter!$A$4:$L$5000, 8, FALSE))</f>
        <v/>
      </c>
      <c r="AE993" s="41" t="str">
        <f>IF($C993=".....","",VLOOKUP($C993, Parameter!$A$4:$L$5000, 9, FALSE))</f>
        <v/>
      </c>
      <c r="AF993" s="41" t="str">
        <f>IF($C993=".....","",VLOOKUP($C993, Parameter!$A$4:$L$5000, 10, FALSE))</f>
        <v/>
      </c>
      <c r="AG993" s="41" t="str">
        <f>IF($C993=".....","",VLOOKUP($C993, Parameter!$A$4:$L$5000, 11, FALSE))</f>
        <v/>
      </c>
      <c r="AH993" s="41" t="str">
        <f>IF($C993="..0.0.0.000","",_xlfn.IFNA(VLOOKUP($C993, Parameter!$A$4:$L$5000, 12, FALSE), ""))</f>
        <v/>
      </c>
      <c r="AI993" s="39"/>
      <c r="AJ993" s="39"/>
      <c r="AK993" s="39"/>
      <c r="AL993" s="39"/>
      <c r="AM993" s="39"/>
      <c r="AN993" s="39"/>
      <c r="AO993" s="39"/>
      <c r="AP993" s="41" t="str">
        <f>IF(F993="......", "", _xlfn.IFNA(VLOOKUP(F993, Parameter2!$D$2:$E$15000, 2, FALSE), "Kode aset salah :("))</f>
        <v/>
      </c>
      <c r="AQ993" s="39"/>
      <c r="AR993" s="51"/>
      <c r="AS993" s="52"/>
      <c r="AT993" s="53">
        <f t="shared" si="416"/>
        <v>0</v>
      </c>
      <c r="AU993" s="39" t="str">
        <f t="shared" si="417"/>
        <v/>
      </c>
      <c r="AV993" s="39" t="str">
        <f t="shared" si="418"/>
        <v/>
      </c>
      <c r="AW993" s="39" t="str">
        <f t="shared" si="419"/>
        <v/>
      </c>
      <c r="AX993" s="39" t="str">
        <f t="shared" si="420"/>
        <v/>
      </c>
      <c r="AY993" s="41" t="str">
        <f>IF(G993="...", "", VLOOKUP(G993, UPB!$A$3:$B$5000, 2, FALSE))</f>
        <v/>
      </c>
      <c r="AZ993" s="84"/>
      <c r="BA993" s="76"/>
      <c r="BB993" s="65"/>
      <c r="BC993" s="65"/>
      <c r="BD993" s="54"/>
      <c r="BE993" s="65"/>
      <c r="BF993" s="65"/>
      <c r="BG993" s="65"/>
      <c r="BH993" s="65"/>
      <c r="BI993" s="65"/>
      <c r="BJ993" s="65"/>
      <c r="BK993" s="65"/>
      <c r="BL993" s="65"/>
      <c r="BM993" s="65"/>
      <c r="BN993" s="70"/>
      <c r="BO993" s="65"/>
      <c r="BP993" s="65"/>
      <c r="BQ993" s="65"/>
      <c r="BR993" s="65"/>
      <c r="BS993" s="65"/>
      <c r="BT993" s="65"/>
      <c r="BU993" s="55" t="str">
        <f>IF(AND($D993 &lt;&gt; "", $D993 &lt;&gt; $E993, $F993 &lt;&gt; "x.x.x.x.x.x.x"), VLOOKUP($E993, Parameter!$E$3:$N$5000, 9, FALSE), "")</f>
        <v/>
      </c>
      <c r="BV993" s="55" t="str">
        <f>IF(AND($D993 &lt;&gt; "", $D993 &lt;&gt; $E993, $F993 &lt;&gt; "x.x.x.x.x.x.x"), VLOOKUP($E993, Parameter!$E$3:$N$5000, 10, FALSE), "")</f>
        <v/>
      </c>
      <c r="BW993" s="55" t="str">
        <f>IF(AND($D993 &lt;&gt; "", $D993 &lt;&gt; $E993, $F993 &lt;&gt; "x.x.x.x.x.x.x"), VLOOKUP($C993, Parameter!$A$4:$L$5000, 3, FALSE), "")</f>
        <v/>
      </c>
      <c r="BX993" s="55" t="str">
        <f>IF(AND($D993 &lt;&gt; "", $D993 &lt;&gt; $E993, $F993 &lt;&gt; "x.x.x.x.x.x.x"), VLOOKUP($C993, Parameter!$A$4:$L$5000, 4, FALSE), "")</f>
        <v/>
      </c>
      <c r="BY993" s="56">
        <f t="shared" si="421"/>
        <v>0</v>
      </c>
      <c r="BZ993" s="55" t="str">
        <f t="shared" si="422"/>
        <v>Intra</v>
      </c>
      <c r="CA993" s="55" t="str">
        <f>IF($BZ993="Ekstra", Parameter3!$B$2, "")</f>
        <v/>
      </c>
      <c r="CB993" s="55" t="str">
        <f>IF($BZ993="Ekstra", Parameter3!$C$2, "")</f>
        <v/>
      </c>
      <c r="CC993" s="55" t="str">
        <f>IF($BZ993="Ekstra", VLOOKUP($E993, Parameter!$E$3:$N$5000, 9, FALSE), "")</f>
        <v/>
      </c>
      <c r="CD993" s="55" t="str">
        <f>IF($BZ993="Ekstra", VLOOKUP($E993, Parameter!$E$3:$N$5000, 10, FALSE), "")</f>
        <v/>
      </c>
      <c r="CE993" s="56">
        <f t="shared" si="423"/>
        <v>0</v>
      </c>
      <c r="CF993" s="55" t="str">
        <f t="shared" si="434"/>
        <v/>
      </c>
      <c r="CG993" s="55" t="str">
        <f t="shared" si="434"/>
        <v/>
      </c>
      <c r="CH993" s="55" t="str">
        <f t="shared" si="425"/>
        <v/>
      </c>
      <c r="CI993" s="55" t="str">
        <f>IF($F993="x.x.x.x.x.x.x", VLOOKUP($C993, Parameter!$A$4:$L$5000, 4, FALSE), "")</f>
        <v/>
      </c>
      <c r="CJ993" s="56">
        <f t="shared" si="426"/>
        <v>0</v>
      </c>
      <c r="CM993" s="4" t="str">
        <f t="shared" si="427"/>
        <v>...-...-.....</v>
      </c>
      <c r="CN993" s="57">
        <f t="shared" si="428"/>
        <v>0</v>
      </c>
      <c r="CO993" s="58">
        <f t="shared" si="429"/>
        <v>0</v>
      </c>
      <c r="CP993" s="4" t="str">
        <f t="shared" si="430"/>
        <v/>
      </c>
      <c r="CQ993" s="4" t="b">
        <f t="shared" si="431"/>
        <v>0</v>
      </c>
      <c r="CR993" s="4" t="str">
        <f t="shared" si="432"/>
        <v/>
      </c>
      <c r="CS993" s="4" t="str">
        <f t="shared" si="433"/>
        <v/>
      </c>
      <c r="CT993" s="91" t="b">
        <f t="shared" si="409"/>
        <v>0</v>
      </c>
    </row>
    <row r="994" spans="1:98" s="4" customFormat="1" x14ac:dyDescent="0.25">
      <c r="A994" s="50" t="str">
        <f t="shared" si="410"/>
        <v>...</v>
      </c>
      <c r="B994" s="50" t="str">
        <f t="shared" si="411"/>
        <v>...</v>
      </c>
      <c r="C994" s="50" t="str">
        <f t="shared" si="412"/>
        <v>.....</v>
      </c>
      <c r="D994" s="50" t="str">
        <f>IF($C994=".....","",_xlfn.IFNA(VLOOKUP($C994, Parameter!$A$4:$L$5000, 3, FALSE), ""))</f>
        <v/>
      </c>
      <c r="E994" s="50" t="str">
        <f t="shared" si="413"/>
        <v>.....</v>
      </c>
      <c r="F994" s="50" t="str">
        <f t="shared" si="414"/>
        <v>......</v>
      </c>
      <c r="G994" s="50" t="str">
        <f t="shared" si="415"/>
        <v>...</v>
      </c>
      <c r="H994" s="40">
        <f>IF(E994=".....", 0, _xlfn.IFNA(VLOOKUP($E994, Parameter2!$A$2:$C$5000, 3, FALSE), 0))</f>
        <v>0</v>
      </c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18" t="str">
        <f>IF(C994=".....","",_xlfn.IFNA(VLOOKUP($C994, Parameter!$A$4:$B$5000, 2, FALSE), "Kode belanja salah :("))</f>
        <v/>
      </c>
      <c r="X994" s="35"/>
      <c r="Y994" s="121"/>
      <c r="Z994" s="17"/>
      <c r="AA994" s="20"/>
      <c r="AB994" s="41" t="str">
        <f>IF($C994=".....","",VLOOKUP($C994, Parameter!$A$4:$L$5000, 6, FALSE))</f>
        <v/>
      </c>
      <c r="AC994" s="41" t="str">
        <f>IF($C994=".....","",VLOOKUP($C994, Parameter!$A$4:$L$5000, 7, FALSE))</f>
        <v/>
      </c>
      <c r="AD994" s="41" t="str">
        <f>IF($C994=".....","",VLOOKUP($C994, Parameter!$A$4:$L$5000, 8, FALSE))</f>
        <v/>
      </c>
      <c r="AE994" s="41" t="str">
        <f>IF($C994=".....","",VLOOKUP($C994, Parameter!$A$4:$L$5000, 9, FALSE))</f>
        <v/>
      </c>
      <c r="AF994" s="41" t="str">
        <f>IF($C994=".....","",VLOOKUP($C994, Parameter!$A$4:$L$5000, 10, FALSE))</f>
        <v/>
      </c>
      <c r="AG994" s="41" t="str">
        <f>IF($C994=".....","",VLOOKUP($C994, Parameter!$A$4:$L$5000, 11, FALSE))</f>
        <v/>
      </c>
      <c r="AH994" s="41" t="str">
        <f>IF($C994="..0.0.0.000","",_xlfn.IFNA(VLOOKUP($C994, Parameter!$A$4:$L$5000, 12, FALSE), ""))</f>
        <v/>
      </c>
      <c r="AI994" s="39"/>
      <c r="AJ994" s="39"/>
      <c r="AK994" s="39"/>
      <c r="AL994" s="39"/>
      <c r="AM994" s="39"/>
      <c r="AN994" s="39"/>
      <c r="AO994" s="39"/>
      <c r="AP994" s="41" t="str">
        <f>IF(F994="......", "", _xlfn.IFNA(VLOOKUP(F994, Parameter2!$D$2:$E$15000, 2, FALSE), "Kode aset salah :("))</f>
        <v/>
      </c>
      <c r="AQ994" s="39"/>
      <c r="AR994" s="51"/>
      <c r="AS994" s="52"/>
      <c r="AT994" s="53">
        <f t="shared" si="416"/>
        <v>0</v>
      </c>
      <c r="AU994" s="39" t="str">
        <f t="shared" si="417"/>
        <v/>
      </c>
      <c r="AV994" s="39" t="str">
        <f t="shared" si="418"/>
        <v/>
      </c>
      <c r="AW994" s="39" t="str">
        <f t="shared" si="419"/>
        <v/>
      </c>
      <c r="AX994" s="39" t="str">
        <f t="shared" si="420"/>
        <v/>
      </c>
      <c r="AY994" s="41" t="str">
        <f>IF(G994="...", "", VLOOKUP(G994, UPB!$A$3:$B$5000, 2, FALSE))</f>
        <v/>
      </c>
      <c r="AZ994" s="84"/>
      <c r="BA994" s="76"/>
      <c r="BB994" s="65"/>
      <c r="BC994" s="65"/>
      <c r="BD994" s="54"/>
      <c r="BE994" s="65"/>
      <c r="BF994" s="65"/>
      <c r="BG994" s="65"/>
      <c r="BH994" s="65"/>
      <c r="BI994" s="65"/>
      <c r="BJ994" s="65"/>
      <c r="BK994" s="65"/>
      <c r="BL994" s="65"/>
      <c r="BM994" s="65"/>
      <c r="BN994" s="70"/>
      <c r="BO994" s="65"/>
      <c r="BP994" s="65"/>
      <c r="BQ994" s="65"/>
      <c r="BR994" s="65"/>
      <c r="BS994" s="65"/>
      <c r="BT994" s="65"/>
      <c r="BU994" s="55" t="str">
        <f>IF(AND($D994 &lt;&gt; "", $D994 &lt;&gt; $E994, $F994 &lt;&gt; "x.x.x.x.x.x.x"), VLOOKUP($E994, Parameter!$E$3:$N$5000, 9, FALSE), "")</f>
        <v/>
      </c>
      <c r="BV994" s="55" t="str">
        <f>IF(AND($D994 &lt;&gt; "", $D994 &lt;&gt; $E994, $F994 &lt;&gt; "x.x.x.x.x.x.x"), VLOOKUP($E994, Parameter!$E$3:$N$5000, 10, FALSE), "")</f>
        <v/>
      </c>
      <c r="BW994" s="55" t="str">
        <f>IF(AND($D994 &lt;&gt; "", $D994 &lt;&gt; $E994, $F994 &lt;&gt; "x.x.x.x.x.x.x"), VLOOKUP($C994, Parameter!$A$4:$L$5000, 3, FALSE), "")</f>
        <v/>
      </c>
      <c r="BX994" s="55" t="str">
        <f>IF(AND($D994 &lt;&gt; "", $D994 &lt;&gt; $E994, $F994 &lt;&gt; "x.x.x.x.x.x.x"), VLOOKUP($C994, Parameter!$A$4:$L$5000, 4, FALSE), "")</f>
        <v/>
      </c>
      <c r="BY994" s="56">
        <f t="shared" si="421"/>
        <v>0</v>
      </c>
      <c r="BZ994" s="55" t="str">
        <f t="shared" si="422"/>
        <v>Intra</v>
      </c>
      <c r="CA994" s="55" t="str">
        <f>IF($BZ994="Ekstra", Parameter3!$B$2, "")</f>
        <v/>
      </c>
      <c r="CB994" s="55" t="str">
        <f>IF($BZ994="Ekstra", Parameter3!$C$2, "")</f>
        <v/>
      </c>
      <c r="CC994" s="55" t="str">
        <f>IF($BZ994="Ekstra", VLOOKUP($E994, Parameter!$E$3:$N$5000, 9, FALSE), "")</f>
        <v/>
      </c>
      <c r="CD994" s="55" t="str">
        <f>IF($BZ994="Ekstra", VLOOKUP($E994, Parameter!$E$3:$N$5000, 10, FALSE), "")</f>
        <v/>
      </c>
      <c r="CE994" s="56">
        <f t="shared" si="423"/>
        <v>0</v>
      </c>
      <c r="CF994" s="55" t="str">
        <f t="shared" si="434"/>
        <v/>
      </c>
      <c r="CG994" s="55" t="str">
        <f t="shared" si="434"/>
        <v/>
      </c>
      <c r="CH994" s="55" t="str">
        <f t="shared" si="425"/>
        <v/>
      </c>
      <c r="CI994" s="55" t="str">
        <f>IF($F994="x.x.x.x.x.x.x", VLOOKUP($C994, Parameter!$A$4:$L$5000, 4, FALSE), "")</f>
        <v/>
      </c>
      <c r="CJ994" s="56">
        <f t="shared" si="426"/>
        <v>0</v>
      </c>
      <c r="CM994" s="4" t="str">
        <f t="shared" si="427"/>
        <v>...-...-.....</v>
      </c>
      <c r="CN994" s="57">
        <f t="shared" si="428"/>
        <v>0</v>
      </c>
      <c r="CO994" s="58">
        <f t="shared" si="429"/>
        <v>0</v>
      </c>
      <c r="CP994" s="4" t="str">
        <f t="shared" si="430"/>
        <v/>
      </c>
      <c r="CQ994" s="4" t="b">
        <f t="shared" si="431"/>
        <v>0</v>
      </c>
      <c r="CR994" s="4" t="str">
        <f t="shared" si="432"/>
        <v/>
      </c>
      <c r="CS994" s="4" t="str">
        <f t="shared" si="433"/>
        <v/>
      </c>
      <c r="CT994" s="91" t="b">
        <f t="shared" si="409"/>
        <v>0</v>
      </c>
    </row>
    <row r="995" spans="1:98" s="4" customFormat="1" x14ac:dyDescent="0.25">
      <c r="A995" s="50" t="str">
        <f t="shared" si="410"/>
        <v>...</v>
      </c>
      <c r="B995" s="50" t="str">
        <f t="shared" si="411"/>
        <v>...</v>
      </c>
      <c r="C995" s="50" t="str">
        <f t="shared" si="412"/>
        <v>.....</v>
      </c>
      <c r="D995" s="50" t="str">
        <f>IF($C995=".....","",_xlfn.IFNA(VLOOKUP($C995, Parameter!$A$4:$L$5000, 3, FALSE), ""))</f>
        <v/>
      </c>
      <c r="E995" s="50" t="str">
        <f t="shared" si="413"/>
        <v>.....</v>
      </c>
      <c r="F995" s="50" t="str">
        <f t="shared" si="414"/>
        <v>......</v>
      </c>
      <c r="G995" s="50" t="str">
        <f t="shared" si="415"/>
        <v>...</v>
      </c>
      <c r="H995" s="40">
        <f>IF(E995=".....", 0, _xlfn.IFNA(VLOOKUP($E995, Parameter2!$A$2:$C$5000, 3, FALSE), 0))</f>
        <v>0</v>
      </c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18" t="str">
        <f>IF(C995=".....","",_xlfn.IFNA(VLOOKUP($C995, Parameter!$A$4:$B$5000, 2, FALSE), "Kode belanja salah :("))</f>
        <v/>
      </c>
      <c r="X995" s="35"/>
      <c r="Y995" s="121"/>
      <c r="Z995" s="17"/>
      <c r="AA995" s="20"/>
      <c r="AB995" s="41" t="str">
        <f>IF($C995=".....","",VLOOKUP($C995, Parameter!$A$4:$L$5000, 6, FALSE))</f>
        <v/>
      </c>
      <c r="AC995" s="41" t="str">
        <f>IF($C995=".....","",VLOOKUP($C995, Parameter!$A$4:$L$5000, 7, FALSE))</f>
        <v/>
      </c>
      <c r="AD995" s="41" t="str">
        <f>IF($C995=".....","",VLOOKUP($C995, Parameter!$A$4:$L$5000, 8, FALSE))</f>
        <v/>
      </c>
      <c r="AE995" s="41" t="str">
        <f>IF($C995=".....","",VLOOKUP($C995, Parameter!$A$4:$L$5000, 9, FALSE))</f>
        <v/>
      </c>
      <c r="AF995" s="41" t="str">
        <f>IF($C995=".....","",VLOOKUP($C995, Parameter!$A$4:$L$5000, 10, FALSE))</f>
        <v/>
      </c>
      <c r="AG995" s="41" t="str">
        <f>IF($C995=".....","",VLOOKUP($C995, Parameter!$A$4:$L$5000, 11, FALSE))</f>
        <v/>
      </c>
      <c r="AH995" s="41" t="str">
        <f>IF($C995="..0.0.0.000","",_xlfn.IFNA(VLOOKUP($C995, Parameter!$A$4:$L$5000, 12, FALSE), ""))</f>
        <v/>
      </c>
      <c r="AI995" s="39"/>
      <c r="AJ995" s="39"/>
      <c r="AK995" s="39"/>
      <c r="AL995" s="39"/>
      <c r="AM995" s="39"/>
      <c r="AN995" s="39"/>
      <c r="AO995" s="39"/>
      <c r="AP995" s="41" t="str">
        <f>IF(F995="......", "", _xlfn.IFNA(VLOOKUP(F995, Parameter2!$D$2:$E$15000, 2, FALSE), "Kode aset salah :("))</f>
        <v/>
      </c>
      <c r="AQ995" s="39"/>
      <c r="AR995" s="51"/>
      <c r="AS995" s="52"/>
      <c r="AT995" s="53">
        <f t="shared" si="416"/>
        <v>0</v>
      </c>
      <c r="AU995" s="39" t="str">
        <f t="shared" si="417"/>
        <v/>
      </c>
      <c r="AV995" s="39" t="str">
        <f t="shared" si="418"/>
        <v/>
      </c>
      <c r="AW995" s="39" t="str">
        <f t="shared" si="419"/>
        <v/>
      </c>
      <c r="AX995" s="39" t="str">
        <f t="shared" si="420"/>
        <v/>
      </c>
      <c r="AY995" s="41" t="str">
        <f>IF(G995="...", "", VLOOKUP(G995, UPB!$A$3:$B$5000, 2, FALSE))</f>
        <v/>
      </c>
      <c r="AZ995" s="84"/>
      <c r="BA995" s="76"/>
      <c r="BB995" s="65"/>
      <c r="BC995" s="65"/>
      <c r="BD995" s="54"/>
      <c r="BE995" s="65"/>
      <c r="BF995" s="65"/>
      <c r="BG995" s="65"/>
      <c r="BH995" s="65"/>
      <c r="BI995" s="65"/>
      <c r="BJ995" s="65"/>
      <c r="BK995" s="65"/>
      <c r="BL995" s="65"/>
      <c r="BM995" s="65"/>
      <c r="BN995" s="70"/>
      <c r="BO995" s="65"/>
      <c r="BP995" s="65"/>
      <c r="BQ995" s="65"/>
      <c r="BR995" s="65"/>
      <c r="BS995" s="65"/>
      <c r="BT995" s="65"/>
      <c r="BU995" s="55" t="str">
        <f>IF(AND($D995 &lt;&gt; "", $D995 &lt;&gt; $E995, $F995 &lt;&gt; "x.x.x.x.x.x.x"), VLOOKUP($E995, Parameter!$E$3:$N$5000, 9, FALSE), "")</f>
        <v/>
      </c>
      <c r="BV995" s="55" t="str">
        <f>IF(AND($D995 &lt;&gt; "", $D995 &lt;&gt; $E995, $F995 &lt;&gt; "x.x.x.x.x.x.x"), VLOOKUP($E995, Parameter!$E$3:$N$5000, 10, FALSE), "")</f>
        <v/>
      </c>
      <c r="BW995" s="55" t="str">
        <f>IF(AND($D995 &lt;&gt; "", $D995 &lt;&gt; $E995, $F995 &lt;&gt; "x.x.x.x.x.x.x"), VLOOKUP($C995, Parameter!$A$4:$L$5000, 3, FALSE), "")</f>
        <v/>
      </c>
      <c r="BX995" s="55" t="str">
        <f>IF(AND($D995 &lt;&gt; "", $D995 &lt;&gt; $E995, $F995 &lt;&gt; "x.x.x.x.x.x.x"), VLOOKUP($C995, Parameter!$A$4:$L$5000, 4, FALSE), "")</f>
        <v/>
      </c>
      <c r="BY995" s="56">
        <f t="shared" si="421"/>
        <v>0</v>
      </c>
      <c r="BZ995" s="55" t="str">
        <f t="shared" si="422"/>
        <v>Intra</v>
      </c>
      <c r="CA995" s="55" t="str">
        <f>IF($BZ995="Ekstra", Parameter3!$B$2, "")</f>
        <v/>
      </c>
      <c r="CB995" s="55" t="str">
        <f>IF($BZ995="Ekstra", Parameter3!$C$2, "")</f>
        <v/>
      </c>
      <c r="CC995" s="55" t="str">
        <f>IF($BZ995="Ekstra", VLOOKUP($E995, Parameter!$E$3:$N$5000, 9, FALSE), "")</f>
        <v/>
      </c>
      <c r="CD995" s="55" t="str">
        <f>IF($BZ995="Ekstra", VLOOKUP($E995, Parameter!$E$3:$N$5000, 10, FALSE), "")</f>
        <v/>
      </c>
      <c r="CE995" s="56">
        <f t="shared" si="423"/>
        <v>0</v>
      </c>
      <c r="CF995" s="55" t="str">
        <f t="shared" si="434"/>
        <v/>
      </c>
      <c r="CG995" s="55" t="str">
        <f t="shared" si="434"/>
        <v/>
      </c>
      <c r="CH995" s="55" t="str">
        <f t="shared" si="425"/>
        <v/>
      </c>
      <c r="CI995" s="55" t="str">
        <f>IF($F995="x.x.x.x.x.x.x", VLOOKUP($C995, Parameter!$A$4:$L$5000, 4, FALSE), "")</f>
        <v/>
      </c>
      <c r="CJ995" s="56">
        <f t="shared" si="426"/>
        <v>0</v>
      </c>
      <c r="CM995" s="4" t="str">
        <f t="shared" si="427"/>
        <v>...-...-.....</v>
      </c>
      <c r="CN995" s="57">
        <f t="shared" si="428"/>
        <v>0</v>
      </c>
      <c r="CO995" s="58">
        <f t="shared" si="429"/>
        <v>0</v>
      </c>
      <c r="CP995" s="4" t="str">
        <f t="shared" si="430"/>
        <v/>
      </c>
      <c r="CQ995" s="4" t="b">
        <f t="shared" si="431"/>
        <v>0</v>
      </c>
      <c r="CR995" s="4" t="str">
        <f t="shared" si="432"/>
        <v/>
      </c>
      <c r="CS995" s="4" t="str">
        <f t="shared" si="433"/>
        <v/>
      </c>
      <c r="CT995" s="91" t="b">
        <f t="shared" si="409"/>
        <v>0</v>
      </c>
    </row>
    <row r="996" spans="1:98" s="4" customFormat="1" x14ac:dyDescent="0.25">
      <c r="A996" s="50" t="str">
        <f t="shared" si="410"/>
        <v>...</v>
      </c>
      <c r="B996" s="50" t="str">
        <f t="shared" si="411"/>
        <v>...</v>
      </c>
      <c r="C996" s="50" t="str">
        <f t="shared" si="412"/>
        <v>.....</v>
      </c>
      <c r="D996" s="50" t="str">
        <f>IF($C996=".....","",_xlfn.IFNA(VLOOKUP($C996, Parameter!$A$4:$L$5000, 3, FALSE), ""))</f>
        <v/>
      </c>
      <c r="E996" s="50" t="str">
        <f t="shared" si="413"/>
        <v>.....</v>
      </c>
      <c r="F996" s="50" t="str">
        <f t="shared" si="414"/>
        <v>......</v>
      </c>
      <c r="G996" s="50" t="str">
        <f t="shared" si="415"/>
        <v>...</v>
      </c>
      <c r="H996" s="40">
        <f>IF(E996=".....", 0, _xlfn.IFNA(VLOOKUP($E996, Parameter2!$A$2:$C$5000, 3, FALSE), 0))</f>
        <v>0</v>
      </c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18" t="str">
        <f>IF(C996=".....","",_xlfn.IFNA(VLOOKUP($C996, Parameter!$A$4:$B$5000, 2, FALSE), "Kode belanja salah :("))</f>
        <v/>
      </c>
      <c r="X996" s="35"/>
      <c r="Y996" s="121"/>
      <c r="Z996" s="17"/>
      <c r="AA996" s="20"/>
      <c r="AB996" s="41" t="str">
        <f>IF($C996=".....","",VLOOKUP($C996, Parameter!$A$4:$L$5000, 6, FALSE))</f>
        <v/>
      </c>
      <c r="AC996" s="41" t="str">
        <f>IF($C996=".....","",VLOOKUP($C996, Parameter!$A$4:$L$5000, 7, FALSE))</f>
        <v/>
      </c>
      <c r="AD996" s="41" t="str">
        <f>IF($C996=".....","",VLOOKUP($C996, Parameter!$A$4:$L$5000, 8, FALSE))</f>
        <v/>
      </c>
      <c r="AE996" s="41" t="str">
        <f>IF($C996=".....","",VLOOKUP($C996, Parameter!$A$4:$L$5000, 9, FALSE))</f>
        <v/>
      </c>
      <c r="AF996" s="41" t="str">
        <f>IF($C996=".....","",VLOOKUP($C996, Parameter!$A$4:$L$5000, 10, FALSE))</f>
        <v/>
      </c>
      <c r="AG996" s="41" t="str">
        <f>IF($C996=".....","",VLOOKUP($C996, Parameter!$A$4:$L$5000, 11, FALSE))</f>
        <v/>
      </c>
      <c r="AH996" s="41" t="str">
        <f>IF($C996="..0.0.0.000","",_xlfn.IFNA(VLOOKUP($C996, Parameter!$A$4:$L$5000, 12, FALSE), ""))</f>
        <v/>
      </c>
      <c r="AI996" s="39"/>
      <c r="AJ996" s="39"/>
      <c r="AK996" s="39"/>
      <c r="AL996" s="39"/>
      <c r="AM996" s="39"/>
      <c r="AN996" s="39"/>
      <c r="AO996" s="39"/>
      <c r="AP996" s="41" t="str">
        <f>IF(F996="......", "", _xlfn.IFNA(VLOOKUP(F996, Parameter2!$D$2:$E$15000, 2, FALSE), "Kode aset salah :("))</f>
        <v/>
      </c>
      <c r="AQ996" s="39"/>
      <c r="AR996" s="51"/>
      <c r="AS996" s="52"/>
      <c r="AT996" s="53">
        <f t="shared" si="416"/>
        <v>0</v>
      </c>
      <c r="AU996" s="39" t="str">
        <f t="shared" si="417"/>
        <v/>
      </c>
      <c r="AV996" s="39" t="str">
        <f t="shared" si="418"/>
        <v/>
      </c>
      <c r="AW996" s="39" t="str">
        <f t="shared" si="419"/>
        <v/>
      </c>
      <c r="AX996" s="39" t="str">
        <f t="shared" si="420"/>
        <v/>
      </c>
      <c r="AY996" s="41" t="str">
        <f>IF(G996="...", "", VLOOKUP(G996, UPB!$A$3:$B$5000, 2, FALSE))</f>
        <v/>
      </c>
      <c r="AZ996" s="84"/>
      <c r="BA996" s="76"/>
      <c r="BB996" s="65"/>
      <c r="BC996" s="65"/>
      <c r="BD996" s="54"/>
      <c r="BE996" s="65"/>
      <c r="BF996" s="65"/>
      <c r="BG996" s="65"/>
      <c r="BH996" s="65"/>
      <c r="BI996" s="65"/>
      <c r="BJ996" s="65"/>
      <c r="BK996" s="65"/>
      <c r="BL996" s="65"/>
      <c r="BM996" s="65"/>
      <c r="BN996" s="70"/>
      <c r="BO996" s="65"/>
      <c r="BP996" s="65"/>
      <c r="BQ996" s="65"/>
      <c r="BR996" s="65"/>
      <c r="BS996" s="65"/>
      <c r="BT996" s="65"/>
      <c r="BU996" s="55" t="str">
        <f>IF(AND($D996 &lt;&gt; "", $D996 &lt;&gt; $E996, $F996 &lt;&gt; "x.x.x.x.x.x.x"), VLOOKUP($E996, Parameter!$E$3:$N$5000, 9, FALSE), "")</f>
        <v/>
      </c>
      <c r="BV996" s="55" t="str">
        <f>IF(AND($D996 &lt;&gt; "", $D996 &lt;&gt; $E996, $F996 &lt;&gt; "x.x.x.x.x.x.x"), VLOOKUP($E996, Parameter!$E$3:$N$5000, 10, FALSE), "")</f>
        <v/>
      </c>
      <c r="BW996" s="55" t="str">
        <f>IF(AND($D996 &lt;&gt; "", $D996 &lt;&gt; $E996, $F996 &lt;&gt; "x.x.x.x.x.x.x"), VLOOKUP($C996, Parameter!$A$4:$L$5000, 3, FALSE), "")</f>
        <v/>
      </c>
      <c r="BX996" s="55" t="str">
        <f>IF(AND($D996 &lt;&gt; "", $D996 &lt;&gt; $E996, $F996 &lt;&gt; "x.x.x.x.x.x.x"), VLOOKUP($C996, Parameter!$A$4:$L$5000, 4, FALSE), "")</f>
        <v/>
      </c>
      <c r="BY996" s="56">
        <f t="shared" si="421"/>
        <v>0</v>
      </c>
      <c r="BZ996" s="55" t="str">
        <f t="shared" si="422"/>
        <v>Intra</v>
      </c>
      <c r="CA996" s="55" t="str">
        <f>IF($BZ996="Ekstra", Parameter3!$B$2, "")</f>
        <v/>
      </c>
      <c r="CB996" s="55" t="str">
        <f>IF($BZ996="Ekstra", Parameter3!$C$2, "")</f>
        <v/>
      </c>
      <c r="CC996" s="55" t="str">
        <f>IF($BZ996="Ekstra", VLOOKUP($E996, Parameter!$E$3:$N$5000, 9, FALSE), "")</f>
        <v/>
      </c>
      <c r="CD996" s="55" t="str">
        <f>IF($BZ996="Ekstra", VLOOKUP($E996, Parameter!$E$3:$N$5000, 10, FALSE), "")</f>
        <v/>
      </c>
      <c r="CE996" s="56">
        <f t="shared" si="423"/>
        <v>0</v>
      </c>
      <c r="CF996" s="55" t="str">
        <f t="shared" si="434"/>
        <v/>
      </c>
      <c r="CG996" s="55" t="str">
        <f t="shared" si="434"/>
        <v/>
      </c>
      <c r="CH996" s="55" t="str">
        <f t="shared" si="425"/>
        <v/>
      </c>
      <c r="CI996" s="55" t="str">
        <f>IF($F996="x.x.x.x.x.x.x", VLOOKUP($C996, Parameter!$A$4:$L$5000, 4, FALSE), "")</f>
        <v/>
      </c>
      <c r="CJ996" s="56">
        <f t="shared" si="426"/>
        <v>0</v>
      </c>
      <c r="CM996" s="4" t="str">
        <f t="shared" si="427"/>
        <v>...-...-.....</v>
      </c>
      <c r="CN996" s="57">
        <f t="shared" si="428"/>
        <v>0</v>
      </c>
      <c r="CO996" s="58">
        <f t="shared" si="429"/>
        <v>0</v>
      </c>
      <c r="CP996" s="4" t="str">
        <f t="shared" si="430"/>
        <v/>
      </c>
      <c r="CQ996" s="4" t="b">
        <f t="shared" si="431"/>
        <v>0</v>
      </c>
      <c r="CR996" s="4" t="str">
        <f t="shared" si="432"/>
        <v/>
      </c>
      <c r="CS996" s="4" t="str">
        <f t="shared" si="433"/>
        <v/>
      </c>
      <c r="CT996" s="91" t="b">
        <f t="shared" si="409"/>
        <v>0</v>
      </c>
    </row>
    <row r="997" spans="1:98" s="4" customFormat="1" x14ac:dyDescent="0.25">
      <c r="A997" s="50" t="str">
        <f t="shared" si="410"/>
        <v>...</v>
      </c>
      <c r="B997" s="50" t="str">
        <f t="shared" si="411"/>
        <v>...</v>
      </c>
      <c r="C997" s="50" t="str">
        <f t="shared" si="412"/>
        <v>.....</v>
      </c>
      <c r="D997" s="50" t="str">
        <f>IF($C997=".....","",_xlfn.IFNA(VLOOKUP($C997, Parameter!$A$4:$L$5000, 3, FALSE), ""))</f>
        <v/>
      </c>
      <c r="E997" s="50" t="str">
        <f t="shared" si="413"/>
        <v>.....</v>
      </c>
      <c r="F997" s="50" t="str">
        <f t="shared" si="414"/>
        <v>......</v>
      </c>
      <c r="G997" s="50" t="str">
        <f t="shared" si="415"/>
        <v>...</v>
      </c>
      <c r="H997" s="40">
        <f>IF(E997=".....", 0, _xlfn.IFNA(VLOOKUP($E997, Parameter2!$A$2:$C$5000, 3, FALSE), 0))</f>
        <v>0</v>
      </c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18" t="str">
        <f>IF(C997=".....","",_xlfn.IFNA(VLOOKUP($C997, Parameter!$A$4:$B$5000, 2, FALSE), "Kode belanja salah :("))</f>
        <v/>
      </c>
      <c r="X997" s="35"/>
      <c r="Y997" s="121"/>
      <c r="Z997" s="17"/>
      <c r="AA997" s="20"/>
      <c r="AB997" s="41" t="str">
        <f>IF($C997=".....","",VLOOKUP($C997, Parameter!$A$4:$L$5000, 6, FALSE))</f>
        <v/>
      </c>
      <c r="AC997" s="41" t="str">
        <f>IF($C997=".....","",VLOOKUP($C997, Parameter!$A$4:$L$5000, 7, FALSE))</f>
        <v/>
      </c>
      <c r="AD997" s="41" t="str">
        <f>IF($C997=".....","",VLOOKUP($C997, Parameter!$A$4:$L$5000, 8, FALSE))</f>
        <v/>
      </c>
      <c r="AE997" s="41" t="str">
        <f>IF($C997=".....","",VLOOKUP($C997, Parameter!$A$4:$L$5000, 9, FALSE))</f>
        <v/>
      </c>
      <c r="AF997" s="41" t="str">
        <f>IF($C997=".....","",VLOOKUP($C997, Parameter!$A$4:$L$5000, 10, FALSE))</f>
        <v/>
      </c>
      <c r="AG997" s="41" t="str">
        <f>IF($C997=".....","",VLOOKUP($C997, Parameter!$A$4:$L$5000, 11, FALSE))</f>
        <v/>
      </c>
      <c r="AH997" s="41" t="str">
        <f>IF($C997="..0.0.0.000","",_xlfn.IFNA(VLOOKUP($C997, Parameter!$A$4:$L$5000, 12, FALSE), ""))</f>
        <v/>
      </c>
      <c r="AI997" s="39"/>
      <c r="AJ997" s="39"/>
      <c r="AK997" s="39"/>
      <c r="AL997" s="39"/>
      <c r="AM997" s="39"/>
      <c r="AN997" s="39"/>
      <c r="AO997" s="39"/>
      <c r="AP997" s="41" t="str">
        <f>IF(F997="......", "", _xlfn.IFNA(VLOOKUP(F997, Parameter2!$D$2:$E$15000, 2, FALSE), "Kode aset salah :("))</f>
        <v/>
      </c>
      <c r="AQ997" s="39"/>
      <c r="AR997" s="51"/>
      <c r="AS997" s="52"/>
      <c r="AT997" s="53">
        <f t="shared" si="416"/>
        <v>0</v>
      </c>
      <c r="AU997" s="39" t="str">
        <f t="shared" si="417"/>
        <v/>
      </c>
      <c r="AV997" s="39" t="str">
        <f t="shared" si="418"/>
        <v/>
      </c>
      <c r="AW997" s="39" t="str">
        <f t="shared" si="419"/>
        <v/>
      </c>
      <c r="AX997" s="39" t="str">
        <f t="shared" si="420"/>
        <v/>
      </c>
      <c r="AY997" s="41" t="str">
        <f>IF(G997="...", "", VLOOKUP(G997, UPB!$A$3:$B$5000, 2, FALSE))</f>
        <v/>
      </c>
      <c r="AZ997" s="84"/>
      <c r="BA997" s="76"/>
      <c r="BB997" s="65"/>
      <c r="BC997" s="65"/>
      <c r="BD997" s="54"/>
      <c r="BE997" s="65"/>
      <c r="BF997" s="65"/>
      <c r="BG997" s="65"/>
      <c r="BH997" s="65"/>
      <c r="BI997" s="65"/>
      <c r="BJ997" s="65"/>
      <c r="BK997" s="65"/>
      <c r="BL997" s="65"/>
      <c r="BM997" s="65"/>
      <c r="BN997" s="70"/>
      <c r="BO997" s="65"/>
      <c r="BP997" s="65"/>
      <c r="BQ997" s="65"/>
      <c r="BR997" s="65"/>
      <c r="BS997" s="65"/>
      <c r="BT997" s="65"/>
      <c r="BU997" s="55" t="str">
        <f>IF(AND($D997 &lt;&gt; "", $D997 &lt;&gt; $E997, $F997 &lt;&gt; "x.x.x.x.x.x.x"), VLOOKUP($E997, Parameter!$E$3:$N$5000, 9, FALSE), "")</f>
        <v/>
      </c>
      <c r="BV997" s="55" t="str">
        <f>IF(AND($D997 &lt;&gt; "", $D997 &lt;&gt; $E997, $F997 &lt;&gt; "x.x.x.x.x.x.x"), VLOOKUP($E997, Parameter!$E$3:$N$5000, 10, FALSE), "")</f>
        <v/>
      </c>
      <c r="BW997" s="55" t="str">
        <f>IF(AND($D997 &lt;&gt; "", $D997 &lt;&gt; $E997, $F997 &lt;&gt; "x.x.x.x.x.x.x"), VLOOKUP($C997, Parameter!$A$4:$L$5000, 3, FALSE), "")</f>
        <v/>
      </c>
      <c r="BX997" s="55" t="str">
        <f>IF(AND($D997 &lt;&gt; "", $D997 &lt;&gt; $E997, $F997 &lt;&gt; "x.x.x.x.x.x.x"), VLOOKUP($C997, Parameter!$A$4:$L$5000, 4, FALSE), "")</f>
        <v/>
      </c>
      <c r="BY997" s="56">
        <f t="shared" si="421"/>
        <v>0</v>
      </c>
      <c r="BZ997" s="55" t="str">
        <f t="shared" si="422"/>
        <v>Intra</v>
      </c>
      <c r="CA997" s="55" t="str">
        <f>IF($BZ997="Ekstra", Parameter3!$B$2, "")</f>
        <v/>
      </c>
      <c r="CB997" s="55" t="str">
        <f>IF($BZ997="Ekstra", Parameter3!$C$2, "")</f>
        <v/>
      </c>
      <c r="CC997" s="55" t="str">
        <f>IF($BZ997="Ekstra", VLOOKUP($E997, Parameter!$E$3:$N$5000, 9, FALSE), "")</f>
        <v/>
      </c>
      <c r="CD997" s="55" t="str">
        <f>IF($BZ997="Ekstra", VLOOKUP($E997, Parameter!$E$3:$N$5000, 10, FALSE), "")</f>
        <v/>
      </c>
      <c r="CE997" s="56">
        <f t="shared" si="423"/>
        <v>0</v>
      </c>
      <c r="CF997" s="55" t="str">
        <f t="shared" si="434"/>
        <v/>
      </c>
      <c r="CG997" s="55" t="str">
        <f t="shared" si="434"/>
        <v/>
      </c>
      <c r="CH997" s="55" t="str">
        <f t="shared" si="425"/>
        <v/>
      </c>
      <c r="CI997" s="55" t="str">
        <f>IF($F997="x.x.x.x.x.x.x", VLOOKUP($C997, Parameter!$A$4:$L$5000, 4, FALSE), "")</f>
        <v/>
      </c>
      <c r="CJ997" s="56">
        <f t="shared" si="426"/>
        <v>0</v>
      </c>
      <c r="CM997" s="4" t="str">
        <f t="shared" si="427"/>
        <v>...-...-.....</v>
      </c>
      <c r="CN997" s="57">
        <f t="shared" si="428"/>
        <v>0</v>
      </c>
      <c r="CO997" s="58">
        <f t="shared" si="429"/>
        <v>0</v>
      </c>
      <c r="CP997" s="4" t="str">
        <f t="shared" si="430"/>
        <v/>
      </c>
      <c r="CQ997" s="4" t="b">
        <f t="shared" si="431"/>
        <v>0</v>
      </c>
      <c r="CR997" s="4" t="str">
        <f t="shared" si="432"/>
        <v/>
      </c>
      <c r="CS997" s="4" t="str">
        <f t="shared" si="433"/>
        <v/>
      </c>
      <c r="CT997" s="91" t="b">
        <f t="shared" si="409"/>
        <v>0</v>
      </c>
    </row>
    <row r="998" spans="1:98" s="4" customFormat="1" x14ac:dyDescent="0.25">
      <c r="A998" s="50" t="str">
        <f t="shared" si="410"/>
        <v>...</v>
      </c>
      <c r="B998" s="50" t="str">
        <f t="shared" si="411"/>
        <v>...</v>
      </c>
      <c r="C998" s="50" t="str">
        <f t="shared" si="412"/>
        <v>.....</v>
      </c>
      <c r="D998" s="50" t="str">
        <f>IF($C998=".....","",_xlfn.IFNA(VLOOKUP($C998, Parameter!$A$4:$L$5000, 3, FALSE), ""))</f>
        <v/>
      </c>
      <c r="E998" s="50" t="str">
        <f t="shared" si="413"/>
        <v>.....</v>
      </c>
      <c r="F998" s="50" t="str">
        <f t="shared" si="414"/>
        <v>......</v>
      </c>
      <c r="G998" s="50" t="str">
        <f t="shared" si="415"/>
        <v>...</v>
      </c>
      <c r="H998" s="40">
        <f>IF(E998=".....", 0, _xlfn.IFNA(VLOOKUP($E998, Parameter2!$A$2:$C$5000, 3, FALSE), 0))</f>
        <v>0</v>
      </c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18" t="str">
        <f>IF(C998=".....","",_xlfn.IFNA(VLOOKUP($C998, Parameter!$A$4:$B$5000, 2, FALSE), "Kode belanja salah :("))</f>
        <v/>
      </c>
      <c r="X998" s="35"/>
      <c r="Y998" s="121"/>
      <c r="Z998" s="17"/>
      <c r="AA998" s="20"/>
      <c r="AB998" s="41" t="str">
        <f>IF($C998=".....","",VLOOKUP($C998, Parameter!$A$4:$L$5000, 6, FALSE))</f>
        <v/>
      </c>
      <c r="AC998" s="41" t="str">
        <f>IF($C998=".....","",VLOOKUP($C998, Parameter!$A$4:$L$5000, 7, FALSE))</f>
        <v/>
      </c>
      <c r="AD998" s="41" t="str">
        <f>IF($C998=".....","",VLOOKUP($C998, Parameter!$A$4:$L$5000, 8, FALSE))</f>
        <v/>
      </c>
      <c r="AE998" s="41" t="str">
        <f>IF($C998=".....","",VLOOKUP($C998, Parameter!$A$4:$L$5000, 9, FALSE))</f>
        <v/>
      </c>
      <c r="AF998" s="41" t="str">
        <f>IF($C998=".....","",VLOOKUP($C998, Parameter!$A$4:$L$5000, 10, FALSE))</f>
        <v/>
      </c>
      <c r="AG998" s="41" t="str">
        <f>IF($C998=".....","",VLOOKUP($C998, Parameter!$A$4:$L$5000, 11, FALSE))</f>
        <v/>
      </c>
      <c r="AH998" s="41" t="str">
        <f>IF($C998="..0.0.0.000","",_xlfn.IFNA(VLOOKUP($C998, Parameter!$A$4:$L$5000, 12, FALSE), ""))</f>
        <v/>
      </c>
      <c r="AI998" s="39"/>
      <c r="AJ998" s="39"/>
      <c r="AK998" s="39"/>
      <c r="AL998" s="39"/>
      <c r="AM998" s="39"/>
      <c r="AN998" s="39"/>
      <c r="AO998" s="39"/>
      <c r="AP998" s="41" t="str">
        <f>IF(F998="......", "", _xlfn.IFNA(VLOOKUP(F998, Parameter2!$D$2:$E$15000, 2, FALSE), "Kode aset salah :("))</f>
        <v/>
      </c>
      <c r="AQ998" s="39"/>
      <c r="AR998" s="51"/>
      <c r="AS998" s="52"/>
      <c r="AT998" s="53">
        <f t="shared" si="416"/>
        <v>0</v>
      </c>
      <c r="AU998" s="39" t="str">
        <f t="shared" si="417"/>
        <v/>
      </c>
      <c r="AV998" s="39" t="str">
        <f t="shared" si="418"/>
        <v/>
      </c>
      <c r="AW998" s="39" t="str">
        <f t="shared" si="419"/>
        <v/>
      </c>
      <c r="AX998" s="39" t="str">
        <f t="shared" si="420"/>
        <v/>
      </c>
      <c r="AY998" s="41" t="str">
        <f>IF(G998="...", "", VLOOKUP(G998, UPB!$A$3:$B$5000, 2, FALSE))</f>
        <v/>
      </c>
      <c r="AZ998" s="84"/>
      <c r="BA998" s="76"/>
      <c r="BB998" s="65"/>
      <c r="BC998" s="65"/>
      <c r="BD998" s="54"/>
      <c r="BE998" s="65"/>
      <c r="BF998" s="65"/>
      <c r="BG998" s="65"/>
      <c r="BH998" s="65"/>
      <c r="BI998" s="65"/>
      <c r="BJ998" s="65"/>
      <c r="BK998" s="65"/>
      <c r="BL998" s="65"/>
      <c r="BM998" s="65"/>
      <c r="BN998" s="70"/>
      <c r="BO998" s="65"/>
      <c r="BP998" s="65"/>
      <c r="BQ998" s="65"/>
      <c r="BR998" s="65"/>
      <c r="BS998" s="65"/>
      <c r="BT998" s="65"/>
      <c r="BU998" s="55" t="str">
        <f>IF(AND($D998 &lt;&gt; "", $D998 &lt;&gt; $E998, $F998 &lt;&gt; "x.x.x.x.x.x.x"), VLOOKUP($E998, Parameter!$E$3:$N$5000, 9, FALSE), "")</f>
        <v/>
      </c>
      <c r="BV998" s="55" t="str">
        <f>IF(AND($D998 &lt;&gt; "", $D998 &lt;&gt; $E998, $F998 &lt;&gt; "x.x.x.x.x.x.x"), VLOOKUP($E998, Parameter!$E$3:$N$5000, 10, FALSE), "")</f>
        <v/>
      </c>
      <c r="BW998" s="55" t="str">
        <f>IF(AND($D998 &lt;&gt; "", $D998 &lt;&gt; $E998, $F998 &lt;&gt; "x.x.x.x.x.x.x"), VLOOKUP($C998, Parameter!$A$4:$L$5000, 3, FALSE), "")</f>
        <v/>
      </c>
      <c r="BX998" s="55" t="str">
        <f>IF(AND($D998 &lt;&gt; "", $D998 &lt;&gt; $E998, $F998 &lt;&gt; "x.x.x.x.x.x.x"), VLOOKUP($C998, Parameter!$A$4:$L$5000, 4, FALSE), "")</f>
        <v/>
      </c>
      <c r="BY998" s="56">
        <f t="shared" si="421"/>
        <v>0</v>
      </c>
      <c r="BZ998" s="55" t="str">
        <f t="shared" si="422"/>
        <v>Intra</v>
      </c>
      <c r="CA998" s="55" t="str">
        <f>IF($BZ998="Ekstra", Parameter3!$B$2, "")</f>
        <v/>
      </c>
      <c r="CB998" s="55" t="str">
        <f>IF($BZ998="Ekstra", Parameter3!$C$2, "")</f>
        <v/>
      </c>
      <c r="CC998" s="55" t="str">
        <f>IF($BZ998="Ekstra", VLOOKUP($E998, Parameter!$E$3:$N$5000, 9, FALSE), "")</f>
        <v/>
      </c>
      <c r="CD998" s="55" t="str">
        <f>IF($BZ998="Ekstra", VLOOKUP($E998, Parameter!$E$3:$N$5000, 10, FALSE), "")</f>
        <v/>
      </c>
      <c r="CE998" s="56">
        <f t="shared" si="423"/>
        <v>0</v>
      </c>
      <c r="CF998" s="55" t="str">
        <f t="shared" si="434"/>
        <v/>
      </c>
      <c r="CG998" s="55" t="str">
        <f t="shared" si="434"/>
        <v/>
      </c>
      <c r="CH998" s="55" t="str">
        <f t="shared" si="425"/>
        <v/>
      </c>
      <c r="CI998" s="55" t="str">
        <f>IF($F998="x.x.x.x.x.x.x", VLOOKUP($C998, Parameter!$A$4:$L$5000, 4, FALSE), "")</f>
        <v/>
      </c>
      <c r="CJ998" s="56">
        <f t="shared" si="426"/>
        <v>0</v>
      </c>
      <c r="CM998" s="4" t="str">
        <f t="shared" si="427"/>
        <v>...-...-.....</v>
      </c>
      <c r="CN998" s="57">
        <f t="shared" si="428"/>
        <v>0</v>
      </c>
      <c r="CO998" s="58">
        <f t="shared" si="429"/>
        <v>0</v>
      </c>
      <c r="CP998" s="4" t="str">
        <f t="shared" si="430"/>
        <v/>
      </c>
      <c r="CQ998" s="4" t="b">
        <f t="shared" si="431"/>
        <v>0</v>
      </c>
      <c r="CR998" s="4" t="str">
        <f t="shared" si="432"/>
        <v/>
      </c>
      <c r="CS998" s="4" t="str">
        <f t="shared" si="433"/>
        <v/>
      </c>
      <c r="CT998" s="91" t="b">
        <f t="shared" si="409"/>
        <v>0</v>
      </c>
    </row>
    <row r="999" spans="1:98" s="4" customFormat="1" x14ac:dyDescent="0.25">
      <c r="A999" s="50" t="str">
        <f t="shared" si="410"/>
        <v>...</v>
      </c>
      <c r="B999" s="50" t="str">
        <f t="shared" si="411"/>
        <v>...</v>
      </c>
      <c r="C999" s="50" t="str">
        <f t="shared" si="412"/>
        <v>.....</v>
      </c>
      <c r="D999" s="50" t="str">
        <f>IF($C999=".....","",_xlfn.IFNA(VLOOKUP($C999, Parameter!$A$4:$L$5000, 3, FALSE), ""))</f>
        <v/>
      </c>
      <c r="E999" s="50" t="str">
        <f t="shared" si="413"/>
        <v>.....</v>
      </c>
      <c r="F999" s="50" t="str">
        <f t="shared" si="414"/>
        <v>......</v>
      </c>
      <c r="G999" s="50" t="str">
        <f t="shared" si="415"/>
        <v>...</v>
      </c>
      <c r="H999" s="40">
        <f>IF(E999=".....", 0, _xlfn.IFNA(VLOOKUP($E999, Parameter2!$A$2:$C$5000, 3, FALSE), 0))</f>
        <v>0</v>
      </c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18" t="str">
        <f>IF(C999=".....","",_xlfn.IFNA(VLOOKUP($C999, Parameter!$A$4:$B$5000, 2, FALSE), "Kode belanja salah :("))</f>
        <v/>
      </c>
      <c r="X999" s="35"/>
      <c r="Y999" s="121"/>
      <c r="Z999" s="17"/>
      <c r="AA999" s="20"/>
      <c r="AB999" s="41" t="str">
        <f>IF($C999=".....","",VLOOKUP($C999, Parameter!$A$4:$L$5000, 6, FALSE))</f>
        <v/>
      </c>
      <c r="AC999" s="41" t="str">
        <f>IF($C999=".....","",VLOOKUP($C999, Parameter!$A$4:$L$5000, 7, FALSE))</f>
        <v/>
      </c>
      <c r="AD999" s="41" t="str">
        <f>IF($C999=".....","",VLOOKUP($C999, Parameter!$A$4:$L$5000, 8, FALSE))</f>
        <v/>
      </c>
      <c r="AE999" s="41" t="str">
        <f>IF($C999=".....","",VLOOKUP($C999, Parameter!$A$4:$L$5000, 9, FALSE))</f>
        <v/>
      </c>
      <c r="AF999" s="41" t="str">
        <f>IF($C999=".....","",VLOOKUP($C999, Parameter!$A$4:$L$5000, 10, FALSE))</f>
        <v/>
      </c>
      <c r="AG999" s="41" t="str">
        <f>IF($C999=".....","",VLOOKUP($C999, Parameter!$A$4:$L$5000, 11, FALSE))</f>
        <v/>
      </c>
      <c r="AH999" s="41" t="str">
        <f>IF($C999="..0.0.0.000","",_xlfn.IFNA(VLOOKUP($C999, Parameter!$A$4:$L$5000, 12, FALSE), ""))</f>
        <v/>
      </c>
      <c r="AI999" s="39"/>
      <c r="AJ999" s="39"/>
      <c r="AK999" s="39"/>
      <c r="AL999" s="39"/>
      <c r="AM999" s="39"/>
      <c r="AN999" s="39"/>
      <c r="AO999" s="39"/>
      <c r="AP999" s="41" t="str">
        <f>IF(F999="......", "", _xlfn.IFNA(VLOOKUP(F999, Parameter2!$D$2:$E$15000, 2, FALSE), "Kode aset salah :("))</f>
        <v/>
      </c>
      <c r="AQ999" s="39"/>
      <c r="AR999" s="51"/>
      <c r="AS999" s="52"/>
      <c r="AT999" s="53">
        <f t="shared" si="416"/>
        <v>0</v>
      </c>
      <c r="AU999" s="39" t="str">
        <f t="shared" si="417"/>
        <v/>
      </c>
      <c r="AV999" s="39" t="str">
        <f t="shared" si="418"/>
        <v/>
      </c>
      <c r="AW999" s="39" t="str">
        <f t="shared" si="419"/>
        <v/>
      </c>
      <c r="AX999" s="39" t="str">
        <f t="shared" si="420"/>
        <v/>
      </c>
      <c r="AY999" s="41" t="str">
        <f>IF(G999="...", "", VLOOKUP(G999, UPB!$A$3:$B$5000, 2, FALSE))</f>
        <v/>
      </c>
      <c r="AZ999" s="84"/>
      <c r="BA999" s="76"/>
      <c r="BB999" s="65"/>
      <c r="BC999" s="65"/>
      <c r="BD999" s="54"/>
      <c r="BE999" s="65"/>
      <c r="BF999" s="65"/>
      <c r="BG999" s="65"/>
      <c r="BH999" s="65"/>
      <c r="BI999" s="65"/>
      <c r="BJ999" s="65"/>
      <c r="BK999" s="65"/>
      <c r="BL999" s="65"/>
      <c r="BM999" s="65"/>
      <c r="BN999" s="70"/>
      <c r="BO999" s="65"/>
      <c r="BP999" s="65"/>
      <c r="BQ999" s="65"/>
      <c r="BR999" s="65"/>
      <c r="BS999" s="65"/>
      <c r="BT999" s="65"/>
      <c r="BU999" s="55" t="str">
        <f>IF(AND($D999 &lt;&gt; "", $D999 &lt;&gt; $E999, $F999 &lt;&gt; "x.x.x.x.x.x.x"), VLOOKUP($E999, Parameter!$E$3:$N$5000, 9, FALSE), "")</f>
        <v/>
      </c>
      <c r="BV999" s="55" t="str">
        <f>IF(AND($D999 &lt;&gt; "", $D999 &lt;&gt; $E999, $F999 &lt;&gt; "x.x.x.x.x.x.x"), VLOOKUP($E999, Parameter!$E$3:$N$5000, 10, FALSE), "")</f>
        <v/>
      </c>
      <c r="BW999" s="55" t="str">
        <f>IF(AND($D999 &lt;&gt; "", $D999 &lt;&gt; $E999, $F999 &lt;&gt; "x.x.x.x.x.x.x"), VLOOKUP($C999, Parameter!$A$4:$L$5000, 3, FALSE), "")</f>
        <v/>
      </c>
      <c r="BX999" s="55" t="str">
        <f>IF(AND($D999 &lt;&gt; "", $D999 &lt;&gt; $E999, $F999 &lt;&gt; "x.x.x.x.x.x.x"), VLOOKUP($C999, Parameter!$A$4:$L$5000, 4, FALSE), "")</f>
        <v/>
      </c>
      <c r="BY999" s="56">
        <f t="shared" si="421"/>
        <v>0</v>
      </c>
      <c r="BZ999" s="55" t="str">
        <f t="shared" si="422"/>
        <v>Intra</v>
      </c>
      <c r="CA999" s="55" t="str">
        <f>IF($BZ999="Ekstra", Parameter3!$B$2, "")</f>
        <v/>
      </c>
      <c r="CB999" s="55" t="str">
        <f>IF($BZ999="Ekstra", Parameter3!$C$2, "")</f>
        <v/>
      </c>
      <c r="CC999" s="55" t="str">
        <f>IF($BZ999="Ekstra", VLOOKUP($E999, Parameter!$E$3:$N$5000, 9, FALSE), "")</f>
        <v/>
      </c>
      <c r="CD999" s="55" t="str">
        <f>IF($BZ999="Ekstra", VLOOKUP($E999, Parameter!$E$3:$N$5000, 10, FALSE), "")</f>
        <v/>
      </c>
      <c r="CE999" s="56">
        <f t="shared" si="423"/>
        <v>0</v>
      </c>
      <c r="CF999" s="55" t="str">
        <f t="shared" si="434"/>
        <v/>
      </c>
      <c r="CG999" s="55" t="str">
        <f t="shared" si="434"/>
        <v/>
      </c>
      <c r="CH999" s="55" t="str">
        <f t="shared" si="425"/>
        <v/>
      </c>
      <c r="CI999" s="55" t="str">
        <f>IF($F999="x.x.x.x.x.x.x", VLOOKUP($C999, Parameter!$A$4:$L$5000, 4, FALSE), "")</f>
        <v/>
      </c>
      <c r="CJ999" s="56">
        <f t="shared" si="426"/>
        <v>0</v>
      </c>
      <c r="CM999" s="4" t="str">
        <f t="shared" si="427"/>
        <v>...-...-.....</v>
      </c>
      <c r="CN999" s="57">
        <f t="shared" si="428"/>
        <v>0</v>
      </c>
      <c r="CO999" s="58">
        <f t="shared" si="429"/>
        <v>0</v>
      </c>
      <c r="CP999" s="4" t="str">
        <f t="shared" si="430"/>
        <v/>
      </c>
      <c r="CQ999" s="4" t="b">
        <f t="shared" si="431"/>
        <v>0</v>
      </c>
      <c r="CR999" s="4" t="str">
        <f t="shared" si="432"/>
        <v/>
      </c>
      <c r="CS999" s="4" t="str">
        <f t="shared" si="433"/>
        <v/>
      </c>
      <c r="CT999" s="91" t="b">
        <f t="shared" si="409"/>
        <v>0</v>
      </c>
    </row>
    <row r="1000" spans="1:98" s="4" customFormat="1" x14ac:dyDescent="0.25">
      <c r="A1000" s="50" t="str">
        <f t="shared" si="410"/>
        <v>...</v>
      </c>
      <c r="B1000" s="50" t="str">
        <f t="shared" si="411"/>
        <v>...</v>
      </c>
      <c r="C1000" s="50" t="str">
        <f t="shared" si="412"/>
        <v>.....</v>
      </c>
      <c r="D1000" s="50" t="str">
        <f>IF($C1000=".....","",_xlfn.IFNA(VLOOKUP($C1000, Parameter!$A$4:$L$5000, 3, FALSE), ""))</f>
        <v/>
      </c>
      <c r="E1000" s="50" t="str">
        <f t="shared" si="413"/>
        <v>.....</v>
      </c>
      <c r="F1000" s="50" t="str">
        <f t="shared" si="414"/>
        <v>......</v>
      </c>
      <c r="G1000" s="50" t="str">
        <f t="shared" si="415"/>
        <v>...</v>
      </c>
      <c r="H1000" s="40">
        <f>IF(E1000=".....", 0, _xlfn.IFNA(VLOOKUP($E1000, Parameter2!$A$2:$C$5000, 3, FALSE), 0))</f>
        <v>0</v>
      </c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18" t="str">
        <f>IF(C1000=".....","",_xlfn.IFNA(VLOOKUP($C1000, Parameter!$A$4:$B$5000, 2, FALSE), "Kode belanja salah :("))</f>
        <v/>
      </c>
      <c r="X1000" s="35"/>
      <c r="Y1000" s="121"/>
      <c r="Z1000" s="17"/>
      <c r="AA1000" s="20"/>
      <c r="AB1000" s="41" t="str">
        <f>IF($C1000=".....","",VLOOKUP($C1000, Parameter!$A$4:$L$5000, 6, FALSE))</f>
        <v/>
      </c>
      <c r="AC1000" s="41" t="str">
        <f>IF($C1000=".....","",VLOOKUP($C1000, Parameter!$A$4:$L$5000, 7, FALSE))</f>
        <v/>
      </c>
      <c r="AD1000" s="41" t="str">
        <f>IF($C1000=".....","",VLOOKUP($C1000, Parameter!$A$4:$L$5000, 8, FALSE))</f>
        <v/>
      </c>
      <c r="AE1000" s="41" t="str">
        <f>IF($C1000=".....","",VLOOKUP($C1000, Parameter!$A$4:$L$5000, 9, FALSE))</f>
        <v/>
      </c>
      <c r="AF1000" s="41" t="str">
        <f>IF($C1000=".....","",VLOOKUP($C1000, Parameter!$A$4:$L$5000, 10, FALSE))</f>
        <v/>
      </c>
      <c r="AG1000" s="41" t="str">
        <f>IF($C1000=".....","",VLOOKUP($C1000, Parameter!$A$4:$L$5000, 11, FALSE))</f>
        <v/>
      </c>
      <c r="AH1000" s="41" t="str">
        <f>IF($C1000="..0.0.0.000","",_xlfn.IFNA(VLOOKUP($C1000, Parameter!$A$4:$L$5000, 12, FALSE), ""))</f>
        <v/>
      </c>
      <c r="AI1000" s="39"/>
      <c r="AJ1000" s="39"/>
      <c r="AK1000" s="39"/>
      <c r="AL1000" s="39"/>
      <c r="AM1000" s="39"/>
      <c r="AN1000" s="39"/>
      <c r="AO1000" s="39"/>
      <c r="AP1000" s="41" t="str">
        <f>IF(F1000="......", "", _xlfn.IFNA(VLOOKUP(F1000, Parameter2!$D$2:$E$15000, 2, FALSE), "Kode aset salah :("))</f>
        <v/>
      </c>
      <c r="AQ1000" s="39"/>
      <c r="AR1000" s="51"/>
      <c r="AS1000" s="52"/>
      <c r="AT1000" s="53">
        <f t="shared" si="416"/>
        <v>0</v>
      </c>
      <c r="AU1000" s="39" t="str">
        <f t="shared" si="417"/>
        <v/>
      </c>
      <c r="AV1000" s="39" t="str">
        <f t="shared" si="418"/>
        <v/>
      </c>
      <c r="AW1000" s="39" t="str">
        <f t="shared" si="419"/>
        <v/>
      </c>
      <c r="AX1000" s="39" t="str">
        <f t="shared" si="420"/>
        <v/>
      </c>
      <c r="AY1000" s="41" t="str">
        <f>IF(G1000="...", "", VLOOKUP(G1000, UPB!$A$3:$B$5000, 2, FALSE))</f>
        <v/>
      </c>
      <c r="AZ1000" s="84"/>
      <c r="BA1000" s="76"/>
      <c r="BB1000" s="65"/>
      <c r="BC1000" s="65"/>
      <c r="BD1000" s="54"/>
      <c r="BE1000" s="65"/>
      <c r="BF1000" s="65"/>
      <c r="BG1000" s="65"/>
      <c r="BH1000" s="65"/>
      <c r="BI1000" s="65"/>
      <c r="BJ1000" s="65"/>
      <c r="BK1000" s="65"/>
      <c r="BL1000" s="65"/>
      <c r="BM1000" s="65"/>
      <c r="BN1000" s="70"/>
      <c r="BO1000" s="65"/>
      <c r="BP1000" s="65"/>
      <c r="BQ1000" s="65"/>
      <c r="BR1000" s="65"/>
      <c r="BS1000" s="65"/>
      <c r="BT1000" s="65"/>
      <c r="BU1000" s="55" t="str">
        <f>IF(AND($D1000 &lt;&gt; "", $D1000 &lt;&gt; $E1000, $F1000 &lt;&gt; "x.x.x.x.x.x.x"), VLOOKUP($E1000, Parameter!$E$3:$N$5000, 9, FALSE), "")</f>
        <v/>
      </c>
      <c r="BV1000" s="55" t="str">
        <f>IF(AND($D1000 &lt;&gt; "", $D1000 &lt;&gt; $E1000, $F1000 &lt;&gt; "x.x.x.x.x.x.x"), VLOOKUP($E1000, Parameter!$E$3:$N$5000, 10, FALSE), "")</f>
        <v/>
      </c>
      <c r="BW1000" s="55" t="str">
        <f>IF(AND($D1000 &lt;&gt; "", $D1000 &lt;&gt; $E1000, $F1000 &lt;&gt; "x.x.x.x.x.x.x"), VLOOKUP($C1000, Parameter!$A$4:$L$5000, 3, FALSE), "")</f>
        <v/>
      </c>
      <c r="BX1000" s="55" t="str">
        <f>IF(AND($D1000 &lt;&gt; "", $D1000 &lt;&gt; $E1000, $F1000 &lt;&gt; "x.x.x.x.x.x.x"), VLOOKUP($C1000, Parameter!$A$4:$L$5000, 4, FALSE), "")</f>
        <v/>
      </c>
      <c r="BY1000" s="56">
        <f t="shared" si="421"/>
        <v>0</v>
      </c>
      <c r="BZ1000" s="55" t="str">
        <f t="shared" si="422"/>
        <v>Intra</v>
      </c>
      <c r="CA1000" s="55" t="str">
        <f>IF($BZ1000="Ekstra", Parameter3!$B$2, "")</f>
        <v/>
      </c>
      <c r="CB1000" s="55" t="str">
        <f>IF($BZ1000="Ekstra", Parameter3!$C$2, "")</f>
        <v/>
      </c>
      <c r="CC1000" s="55" t="str">
        <f>IF($BZ1000="Ekstra", VLOOKUP($E1000, Parameter!$E$3:$N$5000, 9, FALSE), "")</f>
        <v/>
      </c>
      <c r="CD1000" s="55" t="str">
        <f>IF($BZ1000="Ekstra", VLOOKUP($E1000, Parameter!$E$3:$N$5000, 10, FALSE), "")</f>
        <v/>
      </c>
      <c r="CE1000" s="56">
        <f t="shared" si="423"/>
        <v>0</v>
      </c>
      <c r="CF1000" s="55" t="str">
        <f t="shared" si="434"/>
        <v/>
      </c>
      <c r="CG1000" s="55" t="str">
        <f t="shared" si="434"/>
        <v/>
      </c>
      <c r="CH1000" s="55" t="str">
        <f t="shared" si="425"/>
        <v/>
      </c>
      <c r="CI1000" s="55" t="str">
        <f>IF($F1000="x.x.x.x.x.x.x", VLOOKUP($C1000, Parameter!$A$4:$L$5000, 4, FALSE), "")</f>
        <v/>
      </c>
      <c r="CJ1000" s="56">
        <f t="shared" si="426"/>
        <v>0</v>
      </c>
      <c r="CM1000" s="4" t="str">
        <f t="shared" si="427"/>
        <v>...-...-.....</v>
      </c>
      <c r="CN1000" s="57">
        <f t="shared" si="428"/>
        <v>0</v>
      </c>
      <c r="CO1000" s="58">
        <f t="shared" si="429"/>
        <v>0</v>
      </c>
      <c r="CP1000" s="4" t="str">
        <f t="shared" si="430"/>
        <v/>
      </c>
      <c r="CQ1000" s="4" t="b">
        <f t="shared" si="431"/>
        <v>0</v>
      </c>
      <c r="CR1000" s="4" t="str">
        <f t="shared" si="432"/>
        <v/>
      </c>
      <c r="CS1000" s="4" t="str">
        <f t="shared" si="433"/>
        <v/>
      </c>
      <c r="CT1000" s="91" t="b">
        <f t="shared" si="409"/>
        <v>0</v>
      </c>
    </row>
    <row r="1001" spans="1:98" s="4" customFormat="1" x14ac:dyDescent="0.25">
      <c r="A1001" s="50" t="str">
        <f t="shared" si="410"/>
        <v>...</v>
      </c>
      <c r="B1001" s="50" t="str">
        <f t="shared" si="411"/>
        <v>...</v>
      </c>
      <c r="C1001" s="50" t="str">
        <f t="shared" si="412"/>
        <v>.....</v>
      </c>
      <c r="D1001" s="50" t="str">
        <f>IF($C1001=".....","",_xlfn.IFNA(VLOOKUP($C1001, Parameter!$A$4:$L$5000, 3, FALSE), ""))</f>
        <v/>
      </c>
      <c r="E1001" s="50" t="str">
        <f t="shared" si="413"/>
        <v>.....</v>
      </c>
      <c r="F1001" s="50" t="str">
        <f t="shared" si="414"/>
        <v>......</v>
      </c>
      <c r="G1001" s="50" t="str">
        <f t="shared" si="415"/>
        <v>...</v>
      </c>
      <c r="H1001" s="40">
        <f>IF(E1001=".....", 0, _xlfn.IFNA(VLOOKUP($E1001, Parameter2!$A$2:$C$5000, 3, FALSE), 0))</f>
        <v>0</v>
      </c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18" t="str">
        <f>IF(C1001=".....","",_xlfn.IFNA(VLOOKUP($C1001, Parameter!$A$4:$B$5000, 2, FALSE), "Kode belanja salah :("))</f>
        <v/>
      </c>
      <c r="X1001" s="35"/>
      <c r="Y1001" s="121"/>
      <c r="Z1001" s="17"/>
      <c r="AA1001" s="20"/>
      <c r="AB1001" s="41" t="str">
        <f>IF($C1001=".....","",VLOOKUP($C1001, Parameter!$A$4:$L$5000, 6, FALSE))</f>
        <v/>
      </c>
      <c r="AC1001" s="41" t="str">
        <f>IF($C1001=".....","",VLOOKUP($C1001, Parameter!$A$4:$L$5000, 7, FALSE))</f>
        <v/>
      </c>
      <c r="AD1001" s="41" t="str">
        <f>IF($C1001=".....","",VLOOKUP($C1001, Parameter!$A$4:$L$5000, 8, FALSE))</f>
        <v/>
      </c>
      <c r="AE1001" s="41" t="str">
        <f>IF($C1001=".....","",VLOOKUP($C1001, Parameter!$A$4:$L$5000, 9, FALSE))</f>
        <v/>
      </c>
      <c r="AF1001" s="41" t="str">
        <f>IF($C1001=".....","",VLOOKUP($C1001, Parameter!$A$4:$L$5000, 10, FALSE))</f>
        <v/>
      </c>
      <c r="AG1001" s="41" t="str">
        <f>IF($C1001=".....","",VLOOKUP($C1001, Parameter!$A$4:$L$5000, 11, FALSE))</f>
        <v/>
      </c>
      <c r="AH1001" s="41" t="str">
        <f>IF($C1001="..0.0.0.000","",_xlfn.IFNA(VLOOKUP($C1001, Parameter!$A$4:$L$5000, 12, FALSE), ""))</f>
        <v/>
      </c>
      <c r="AI1001" s="39"/>
      <c r="AJ1001" s="39"/>
      <c r="AK1001" s="39"/>
      <c r="AL1001" s="39"/>
      <c r="AM1001" s="39"/>
      <c r="AN1001" s="39"/>
      <c r="AO1001" s="39"/>
      <c r="AP1001" s="41" t="str">
        <f>IF(F1001="......", "", _xlfn.IFNA(VLOOKUP(F1001, Parameter2!$D$2:$E$15000, 2, FALSE), "Kode aset salah :("))</f>
        <v/>
      </c>
      <c r="AQ1001" s="39"/>
      <c r="AR1001" s="51"/>
      <c r="AS1001" s="52"/>
      <c r="AT1001" s="53">
        <f t="shared" si="416"/>
        <v>0</v>
      </c>
      <c r="AU1001" s="39" t="str">
        <f t="shared" si="417"/>
        <v/>
      </c>
      <c r="AV1001" s="39" t="str">
        <f t="shared" si="418"/>
        <v/>
      </c>
      <c r="AW1001" s="39" t="str">
        <f t="shared" si="419"/>
        <v/>
      </c>
      <c r="AX1001" s="39" t="str">
        <f t="shared" si="420"/>
        <v/>
      </c>
      <c r="AY1001" s="41" t="str">
        <f>IF(G1001="...", "", VLOOKUP(G1001, UPB!$A$3:$B$5000, 2, FALSE))</f>
        <v/>
      </c>
      <c r="AZ1001" s="84"/>
      <c r="BA1001" s="76"/>
      <c r="BB1001" s="65"/>
      <c r="BC1001" s="65"/>
      <c r="BD1001" s="54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70"/>
      <c r="BO1001" s="65"/>
      <c r="BP1001" s="65"/>
      <c r="BQ1001" s="65"/>
      <c r="BR1001" s="65"/>
      <c r="BS1001" s="65"/>
      <c r="BT1001" s="65"/>
      <c r="BU1001" s="55" t="str">
        <f>IF(AND($D1001 &lt;&gt; "", $D1001 &lt;&gt; $E1001, $F1001 &lt;&gt; "x.x.x.x.x.x.x"), VLOOKUP($E1001, Parameter!$E$3:$N$5000, 9, FALSE), "")</f>
        <v/>
      </c>
      <c r="BV1001" s="55" t="str">
        <f>IF(AND($D1001 &lt;&gt; "", $D1001 &lt;&gt; $E1001, $F1001 &lt;&gt; "x.x.x.x.x.x.x"), VLOOKUP($E1001, Parameter!$E$3:$N$5000, 10, FALSE), "")</f>
        <v/>
      </c>
      <c r="BW1001" s="55" t="str">
        <f>IF(AND($D1001 &lt;&gt; "", $D1001 &lt;&gt; $E1001, $F1001 &lt;&gt; "x.x.x.x.x.x.x"), VLOOKUP($C1001, Parameter!$A$4:$L$5000, 3, FALSE), "")</f>
        <v/>
      </c>
      <c r="BX1001" s="55" t="str">
        <f>IF(AND($D1001 &lt;&gt; "", $D1001 &lt;&gt; $E1001, $F1001 &lt;&gt; "x.x.x.x.x.x.x"), VLOOKUP($C1001, Parameter!$A$4:$L$5000, 4, FALSE), "")</f>
        <v/>
      </c>
      <c r="BY1001" s="56">
        <f t="shared" si="421"/>
        <v>0</v>
      </c>
      <c r="BZ1001" s="55" t="str">
        <f t="shared" si="422"/>
        <v>Intra</v>
      </c>
      <c r="CA1001" s="55" t="str">
        <f>IF($BZ1001="Ekstra", Parameter3!$B$2, "")</f>
        <v/>
      </c>
      <c r="CB1001" s="55" t="str">
        <f>IF($BZ1001="Ekstra", Parameter3!$C$2, "")</f>
        <v/>
      </c>
      <c r="CC1001" s="55" t="str">
        <f>IF($BZ1001="Ekstra", VLOOKUP($E1001, Parameter!$E$3:$N$5000, 9, FALSE), "")</f>
        <v/>
      </c>
      <c r="CD1001" s="55" t="str">
        <f>IF($BZ1001="Ekstra", VLOOKUP($E1001, Parameter!$E$3:$N$5000, 10, FALSE), "")</f>
        <v/>
      </c>
      <c r="CE1001" s="56">
        <f t="shared" si="423"/>
        <v>0</v>
      </c>
      <c r="CF1001" s="55" t="str">
        <f t="shared" si="434"/>
        <v/>
      </c>
      <c r="CG1001" s="55" t="str">
        <f t="shared" si="434"/>
        <v/>
      </c>
      <c r="CH1001" s="55" t="str">
        <f t="shared" si="425"/>
        <v/>
      </c>
      <c r="CI1001" s="55" t="str">
        <f>IF($F1001="x.x.x.x.x.x.x", VLOOKUP($C1001, Parameter!$A$4:$L$5000, 4, FALSE), "")</f>
        <v/>
      </c>
      <c r="CJ1001" s="56">
        <f t="shared" si="426"/>
        <v>0</v>
      </c>
      <c r="CM1001" s="4" t="str">
        <f t="shared" si="427"/>
        <v>...-...-.....</v>
      </c>
      <c r="CN1001" s="57">
        <f t="shared" si="428"/>
        <v>0</v>
      </c>
      <c r="CO1001" s="58">
        <f t="shared" si="429"/>
        <v>0</v>
      </c>
      <c r="CP1001" s="4" t="str">
        <f t="shared" si="430"/>
        <v/>
      </c>
      <c r="CQ1001" s="4" t="b">
        <f t="shared" si="431"/>
        <v>0</v>
      </c>
      <c r="CR1001" s="4" t="str">
        <f t="shared" si="432"/>
        <v/>
      </c>
      <c r="CS1001" s="4" t="str">
        <f t="shared" si="433"/>
        <v/>
      </c>
      <c r="CT1001" s="91" t="b">
        <f t="shared" si="409"/>
        <v>0</v>
      </c>
    </row>
  </sheetData>
  <autoFilter ref="I7:CT7" xr:uid="{00000000-0009-0000-0000-000006000000}"/>
  <mergeCells count="39">
    <mergeCell ref="BU5:BY5"/>
    <mergeCell ref="BZ5:BZ6"/>
    <mergeCell ref="CA5:CE5"/>
    <mergeCell ref="CF5:CJ5"/>
    <mergeCell ref="CM6:CO6"/>
    <mergeCell ref="AI5:AO5"/>
    <mergeCell ref="BR5:BT5"/>
    <mergeCell ref="AQ5:AQ6"/>
    <mergeCell ref="AR5:AR6"/>
    <mergeCell ref="AS5:AS6"/>
    <mergeCell ref="AT5:AT6"/>
    <mergeCell ref="AU5:AY5"/>
    <mergeCell ref="AZ5:AZ6"/>
    <mergeCell ref="BA5:BA6"/>
    <mergeCell ref="BB5:BF5"/>
    <mergeCell ref="BG5:BK5"/>
    <mergeCell ref="BL5:BN5"/>
    <mergeCell ref="BO5:BQ5"/>
    <mergeCell ref="W5:W6"/>
    <mergeCell ref="X5:Z5"/>
    <mergeCell ref="AA5:AA6"/>
    <mergeCell ref="AB5:AG5"/>
    <mergeCell ref="AH5:AH6"/>
    <mergeCell ref="AI3:AZ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AP5:AP6"/>
    <mergeCell ref="J5:J6"/>
    <mergeCell ref="K5:K6"/>
    <mergeCell ref="L5:L6"/>
    <mergeCell ref="M5:P5"/>
    <mergeCell ref="Q5:V5"/>
  </mergeCells>
  <pageMargins left="0.7" right="0.7" top="0.75" bottom="0.75" header="0.3" footer="0.3"/>
  <pageSetup paperSize="152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BR50"/>
  <sheetViews>
    <sheetView showGridLines="0" topLeftCell="I1" zoomScale="90" zoomScaleNormal="90" workbookViewId="0">
      <selection activeCell="N12" sqref="N12"/>
    </sheetView>
  </sheetViews>
  <sheetFormatPr defaultColWidth="9.140625" defaultRowHeight="14.25" x14ac:dyDescent="0.25"/>
  <cols>
    <col min="1" max="1" width="5.85546875" style="2" hidden="1" customWidth="1"/>
    <col min="2" max="2" width="6.42578125" style="2" hidden="1" customWidth="1"/>
    <col min="3" max="4" width="12.5703125" style="2" hidden="1" customWidth="1"/>
    <col min="5" max="5" width="18.85546875" style="2" hidden="1" customWidth="1"/>
    <col min="6" max="6" width="18.5703125" style="2" hidden="1" customWidth="1"/>
    <col min="7" max="7" width="12.42578125" style="2" hidden="1" customWidth="1"/>
    <col min="8" max="8" width="13.140625" style="3" hidden="1" customWidth="1"/>
    <col min="9" max="22" width="5.85546875" style="2" customWidth="1"/>
    <col min="23" max="24" width="20.85546875" style="2" customWidth="1"/>
    <col min="25" max="25" width="10.85546875" style="5" customWidth="1"/>
    <col min="26" max="26" width="20.85546875" style="2" customWidth="1"/>
    <col min="27" max="27" width="15.85546875" style="7" customWidth="1"/>
    <col min="28" max="29" width="5.85546875" style="7" customWidth="1"/>
    <col min="30" max="34" width="5.85546875" style="2" customWidth="1"/>
    <col min="35" max="36" width="20.85546875" style="2" customWidth="1"/>
    <col min="37" max="37" width="5.85546875" style="7" customWidth="1"/>
    <col min="38" max="38" width="15.85546875" style="7" customWidth="1"/>
    <col min="39" max="39" width="15.85546875" style="8" customWidth="1"/>
    <col min="40" max="43" width="5.85546875" style="8" customWidth="1"/>
    <col min="44" max="44" width="20.85546875" style="8" customWidth="1"/>
    <col min="45" max="45" width="10.85546875" style="9" customWidth="1"/>
    <col min="46" max="59" width="20.85546875" style="8" customWidth="1"/>
    <col min="60" max="60" width="15.85546875" style="2" customWidth="1"/>
    <col min="61" max="61" width="20.85546875" style="2" customWidth="1"/>
    <col min="62" max="62" width="15.85546875" style="2" customWidth="1"/>
    <col min="63" max="63" width="20.85546875" style="2" customWidth="1"/>
    <col min="64" max="64" width="15.85546875" style="2" customWidth="1"/>
    <col min="65" max="65" width="9.140625" style="2"/>
    <col min="66" max="66" width="15.85546875" style="2" customWidth="1"/>
    <col min="67" max="67" width="20.85546875" style="2" customWidth="1"/>
    <col min="68" max="68" width="15.85546875" style="2" customWidth="1"/>
    <col min="69" max="69" width="20.85546875" style="2" customWidth="1"/>
    <col min="70" max="70" width="15.85546875" style="2" customWidth="1"/>
    <col min="71" max="16384" width="9.140625" style="2"/>
  </cols>
  <sheetData>
    <row r="1" spans="1:70" ht="15" x14ac:dyDescent="0.25">
      <c r="I1" s="93"/>
      <c r="J1" s="93"/>
      <c r="K1" s="93"/>
      <c r="L1" s="93"/>
      <c r="Q1" s="17"/>
      <c r="S1" s="4" t="s">
        <v>243</v>
      </c>
      <c r="AA1" s="6">
        <f>SUBTOTAL(9, AA8:AA50)</f>
        <v>0</v>
      </c>
      <c r="AL1" s="6">
        <f>SUBTOTAL(9, AL8:AL50)</f>
        <v>0</v>
      </c>
    </row>
    <row r="2" spans="1:70" x14ac:dyDescent="0.2">
      <c r="Q2" s="21"/>
      <c r="S2" s="4" t="s">
        <v>241</v>
      </c>
      <c r="AA2" s="10"/>
      <c r="AB2" s="10"/>
      <c r="AC2" s="10"/>
      <c r="AL2" s="6">
        <f>AA1-AL1</f>
        <v>0</v>
      </c>
    </row>
    <row r="3" spans="1:70" x14ac:dyDescent="0.25">
      <c r="Q3" s="24"/>
      <c r="S3" s="4" t="s">
        <v>3077</v>
      </c>
    </row>
    <row r="5" spans="1:70" ht="12" customHeight="1" x14ac:dyDescent="0.25">
      <c r="A5" s="151" t="s">
        <v>4489</v>
      </c>
      <c r="B5" s="151" t="s">
        <v>4490</v>
      </c>
      <c r="C5" s="151" t="s">
        <v>239</v>
      </c>
      <c r="D5" s="32"/>
      <c r="E5" s="151" t="s">
        <v>4491</v>
      </c>
      <c r="F5" s="151" t="s">
        <v>4492</v>
      </c>
      <c r="G5" s="151" t="s">
        <v>3122</v>
      </c>
      <c r="H5" s="155" t="s">
        <v>4493</v>
      </c>
      <c r="I5" s="156" t="s">
        <v>3114</v>
      </c>
      <c r="J5" s="156" t="s">
        <v>3115</v>
      </c>
      <c r="K5" s="156" t="s">
        <v>3116</v>
      </c>
      <c r="L5" s="156" t="s">
        <v>3117</v>
      </c>
      <c r="M5" s="152" t="s">
        <v>3085</v>
      </c>
      <c r="N5" s="153"/>
      <c r="O5" s="153"/>
      <c r="P5" s="154"/>
      <c r="Q5" s="156" t="s">
        <v>3063</v>
      </c>
      <c r="R5" s="156"/>
      <c r="S5" s="156"/>
      <c r="T5" s="156"/>
      <c r="U5" s="156"/>
      <c r="V5" s="156"/>
      <c r="W5" s="156" t="s">
        <v>3069</v>
      </c>
      <c r="X5" s="152" t="s">
        <v>3118</v>
      </c>
      <c r="Y5" s="153"/>
      <c r="Z5" s="154"/>
      <c r="AA5" s="160" t="s">
        <v>1</v>
      </c>
      <c r="AB5" s="152" t="s">
        <v>4495</v>
      </c>
      <c r="AC5" s="153"/>
      <c r="AD5" s="153"/>
      <c r="AE5" s="153"/>
      <c r="AF5" s="153"/>
      <c r="AG5" s="153"/>
      <c r="AH5" s="154"/>
      <c r="AI5" s="156" t="s">
        <v>3071</v>
      </c>
      <c r="AJ5" s="161" t="s">
        <v>3121</v>
      </c>
      <c r="AK5" s="160" t="s">
        <v>3072</v>
      </c>
      <c r="AL5" s="163" t="s">
        <v>3070</v>
      </c>
      <c r="AM5" s="165" t="s">
        <v>3078</v>
      </c>
      <c r="AN5" s="157" t="s">
        <v>242</v>
      </c>
      <c r="AO5" s="158"/>
      <c r="AP5" s="158"/>
      <c r="AQ5" s="158"/>
      <c r="AR5" s="159"/>
      <c r="AS5" s="166" t="s">
        <v>4494</v>
      </c>
      <c r="AT5" s="157" t="s">
        <v>4477</v>
      </c>
      <c r="AU5" s="158"/>
      <c r="AV5" s="158"/>
      <c r="AW5" s="158"/>
      <c r="AX5" s="159"/>
      <c r="AY5" s="157" t="s">
        <v>4480</v>
      </c>
      <c r="AZ5" s="158"/>
      <c r="BA5" s="159"/>
      <c r="BB5" s="157" t="s">
        <v>4481</v>
      </c>
      <c r="BC5" s="158"/>
      <c r="BD5" s="159"/>
      <c r="BE5" s="157" t="s">
        <v>4482</v>
      </c>
      <c r="BF5" s="158"/>
      <c r="BG5" s="159"/>
      <c r="BH5" s="156" t="s">
        <v>20567</v>
      </c>
      <c r="BI5" s="156"/>
      <c r="BJ5" s="156"/>
      <c r="BK5" s="156"/>
      <c r="BL5" s="156"/>
      <c r="BM5" s="156" t="s">
        <v>4485</v>
      </c>
      <c r="BN5" s="156" t="s">
        <v>20568</v>
      </c>
      <c r="BO5" s="156"/>
      <c r="BP5" s="156"/>
      <c r="BQ5" s="156"/>
      <c r="BR5" s="156"/>
    </row>
    <row r="6" spans="1:70" ht="36" customHeight="1" x14ac:dyDescent="0.25">
      <c r="A6" s="151"/>
      <c r="B6" s="151"/>
      <c r="C6" s="151"/>
      <c r="D6" s="32"/>
      <c r="E6" s="151"/>
      <c r="F6" s="151"/>
      <c r="G6" s="151"/>
      <c r="H6" s="155"/>
      <c r="I6" s="156"/>
      <c r="J6" s="156"/>
      <c r="K6" s="156"/>
      <c r="L6" s="156"/>
      <c r="M6" s="11" t="s">
        <v>15060</v>
      </c>
      <c r="N6" s="11" t="s">
        <v>15061</v>
      </c>
      <c r="O6" s="11" t="s">
        <v>15062</v>
      </c>
      <c r="P6" s="11" t="s">
        <v>22965</v>
      </c>
      <c r="Q6" s="11" t="s">
        <v>3064</v>
      </c>
      <c r="R6" s="11" t="s">
        <v>3065</v>
      </c>
      <c r="S6" s="11" t="s">
        <v>3066</v>
      </c>
      <c r="T6" s="11" t="s">
        <v>3067</v>
      </c>
      <c r="U6" s="11" t="s">
        <v>3068</v>
      </c>
      <c r="V6" s="11" t="s">
        <v>18487</v>
      </c>
      <c r="W6" s="156"/>
      <c r="X6" s="12" t="s">
        <v>3119</v>
      </c>
      <c r="Y6" s="13" t="s">
        <v>3120</v>
      </c>
      <c r="Z6" s="12" t="s">
        <v>3113</v>
      </c>
      <c r="AA6" s="160"/>
      <c r="AB6" s="27" t="s">
        <v>5337</v>
      </c>
      <c r="AC6" s="27" t="s">
        <v>5338</v>
      </c>
      <c r="AD6" s="11" t="s">
        <v>3064</v>
      </c>
      <c r="AE6" s="11" t="s">
        <v>3065</v>
      </c>
      <c r="AF6" s="11" t="s">
        <v>3066</v>
      </c>
      <c r="AG6" s="11" t="s">
        <v>3067</v>
      </c>
      <c r="AH6" s="11" t="s">
        <v>3068</v>
      </c>
      <c r="AI6" s="156"/>
      <c r="AJ6" s="162"/>
      <c r="AK6" s="160"/>
      <c r="AL6" s="164"/>
      <c r="AM6" s="165"/>
      <c r="AN6" s="14" t="s">
        <v>4486</v>
      </c>
      <c r="AO6" s="14" t="s">
        <v>4487</v>
      </c>
      <c r="AP6" s="14" t="s">
        <v>4488</v>
      </c>
      <c r="AQ6" s="14" t="s">
        <v>4487</v>
      </c>
      <c r="AR6" s="14" t="s">
        <v>4476</v>
      </c>
      <c r="AS6" s="167"/>
      <c r="AT6" s="14" t="s">
        <v>3109</v>
      </c>
      <c r="AU6" s="14" t="s">
        <v>3110</v>
      </c>
      <c r="AV6" s="14" t="s">
        <v>3111</v>
      </c>
      <c r="AW6" s="14" t="s">
        <v>3112</v>
      </c>
      <c r="AX6" s="14" t="s">
        <v>3113</v>
      </c>
      <c r="AY6" s="14" t="s">
        <v>4479</v>
      </c>
      <c r="AZ6" s="14" t="s">
        <v>4478</v>
      </c>
      <c r="BA6" s="14" t="s">
        <v>3113</v>
      </c>
      <c r="BB6" s="14" t="s">
        <v>4479</v>
      </c>
      <c r="BC6" s="14" t="s">
        <v>4478</v>
      </c>
      <c r="BD6" s="14" t="s">
        <v>3113</v>
      </c>
      <c r="BE6" s="14" t="s">
        <v>4483</v>
      </c>
      <c r="BF6" s="14" t="s">
        <v>4484</v>
      </c>
      <c r="BG6" s="14" t="s">
        <v>3113</v>
      </c>
      <c r="BH6" s="11" t="s">
        <v>3073</v>
      </c>
      <c r="BI6" s="11" t="s">
        <v>3074</v>
      </c>
      <c r="BJ6" s="11" t="s">
        <v>3075</v>
      </c>
      <c r="BK6" s="11" t="s">
        <v>3076</v>
      </c>
      <c r="BL6" s="11" t="s">
        <v>1</v>
      </c>
      <c r="BM6" s="156"/>
      <c r="BN6" s="11" t="s">
        <v>3073</v>
      </c>
      <c r="BO6" s="11" t="s">
        <v>3074</v>
      </c>
      <c r="BP6" s="11" t="s">
        <v>3075</v>
      </c>
      <c r="BQ6" s="11" t="s">
        <v>3076</v>
      </c>
      <c r="BR6" s="11" t="s">
        <v>1</v>
      </c>
    </row>
    <row r="7" spans="1:70" x14ac:dyDescent="0.25">
      <c r="I7" s="11"/>
      <c r="J7" s="11"/>
      <c r="K7" s="11"/>
      <c r="L7" s="11"/>
      <c r="M7" s="11"/>
      <c r="N7" s="11"/>
      <c r="O7" s="11"/>
      <c r="P7" s="11"/>
      <c r="Q7" s="11">
        <v>1</v>
      </c>
      <c r="R7" s="11"/>
      <c r="S7" s="11"/>
      <c r="T7" s="11"/>
      <c r="U7" s="11"/>
      <c r="V7" s="11"/>
      <c r="W7" s="12"/>
      <c r="X7" s="12"/>
      <c r="Y7" s="13"/>
      <c r="Z7" s="12"/>
      <c r="AA7" s="27"/>
      <c r="AB7" s="27"/>
      <c r="AC7" s="27"/>
      <c r="AD7" s="11"/>
      <c r="AE7" s="11"/>
      <c r="AF7" s="11"/>
      <c r="AG7" s="11"/>
      <c r="AH7" s="11"/>
      <c r="AI7" s="12"/>
      <c r="AJ7" s="28"/>
      <c r="AK7" s="27"/>
      <c r="AL7" s="29"/>
      <c r="AM7" s="14"/>
      <c r="AN7" s="14"/>
      <c r="AO7" s="14"/>
      <c r="AP7" s="14"/>
      <c r="AQ7" s="14"/>
      <c r="AR7" s="14"/>
      <c r="AS7" s="30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</row>
    <row r="8" spans="1:70" x14ac:dyDescent="0.25">
      <c r="A8" s="15" t="str">
        <f>I8&amp;"."&amp;J8&amp;"."&amp;K8&amp;"."&amp;L8</f>
        <v>...</v>
      </c>
      <c r="B8" s="15" t="str">
        <f>M8&amp;"."&amp;N8&amp;"."&amp;O8&amp;"."&amp;P8</f>
        <v>...</v>
      </c>
      <c r="C8" s="15" t="str">
        <f>Q8&amp;"."&amp;R8&amp;"."&amp;S8&amp;"."&amp;T8&amp;"."&amp;U8&amp;"."&amp;V8</f>
        <v>.....</v>
      </c>
      <c r="D8" s="15"/>
      <c r="E8" s="15" t="str">
        <f>$AB8&amp;"."&amp;$AC8&amp;"."&amp;$AD8&amp;"."&amp;$AE8&amp;"."&amp;$AF8&amp;"."&amp;$AG8</f>
        <v>.....</v>
      </c>
      <c r="F8" s="15" t="str">
        <f>$AB8&amp;"."&amp;$AC8&amp;"."&amp;$AD8&amp;"."&amp;$AE8&amp;"."&amp;$AF8&amp;"."&amp;$AG8&amp;"."&amp;$AH8</f>
        <v>......</v>
      </c>
      <c r="G8" s="15" t="str">
        <f>AN8&amp;"."&amp;AO8&amp;"."&amp;AP8&amp;"."&amp;AQ8</f>
        <v>...</v>
      </c>
      <c r="H8" s="16">
        <f>IF(E8=".....", 0, VLOOKUP($E8, Parameter2!$A$2:$C$15000, 3, FALSE))</f>
        <v>0</v>
      </c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8" t="str">
        <f>IF(C8=".....","",VLOOKUP($C8, Parameter!$A$4:$B$5000, 2, FALSE))</f>
        <v/>
      </c>
      <c r="X8" s="17"/>
      <c r="Y8" s="19"/>
      <c r="Z8" s="17"/>
      <c r="AA8" s="20"/>
      <c r="AB8" s="21"/>
      <c r="AC8" s="21"/>
      <c r="AD8" s="21"/>
      <c r="AE8" s="21"/>
      <c r="AF8" s="21"/>
      <c r="AG8" s="21"/>
      <c r="AH8" s="21"/>
      <c r="AI8" s="18" t="str">
        <f>IF(F8="......","",VLOOKUP(F8, Parameter2!$D$2:$E$15000, 2, FALSE))</f>
        <v/>
      </c>
      <c r="AJ8" s="21"/>
      <c r="AK8" s="22"/>
      <c r="AL8" s="22"/>
      <c r="AM8" s="26">
        <f t="shared" ref="AM8:AM50" si="0">IF(OR(ISBLANK(AK8), AK8=0), 0, AL8/AK8)</f>
        <v>0</v>
      </c>
      <c r="AN8" s="25" t="str">
        <f>IF(ISBLANK($AB8), "", $I$1)</f>
        <v/>
      </c>
      <c r="AO8" s="25" t="str">
        <f>IF(ISBLANK($AB8), "", $J$1)</f>
        <v/>
      </c>
      <c r="AP8" s="25" t="str">
        <f>IF(ISBLANK($AB8), "", $K$1)</f>
        <v/>
      </c>
      <c r="AQ8" s="25" t="str">
        <f>IF(ISBLANK($AB8), "", $L$1)</f>
        <v/>
      </c>
      <c r="AR8" s="26" t="str">
        <f>IF(G8="...", "", VLOOKUP(G8, UPB!$A$3:$B$5000, 2, FALSE))</f>
        <v/>
      </c>
      <c r="AS8" s="23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18" t="str">
        <f>IF(AND($C8&lt;&gt;".....", $E8 &lt;&gt;"....."), VLOOKUP($E8, Parameter!$E$3:$N$5000, 9, FALSE), "")</f>
        <v/>
      </c>
      <c r="BI8" s="18" t="str">
        <f>IF(AND($C8&lt;&gt;".....", $E8 &lt;&gt;"....."), VLOOKUP($E8, Parameter!$E$3:$N$5000, 10, FALSE), "")</f>
        <v/>
      </c>
      <c r="BJ8" s="18" t="str">
        <f>IF(AND($C8&lt;&gt;".....", $E8 &lt;&gt;"....."), VLOOKUP($C8, Parameter!$A$4:$D$5000, 3, FALSE), "")</f>
        <v/>
      </c>
      <c r="BK8" s="18" t="str">
        <f>IF(AND($C8&lt;&gt;".....", $E8 &lt;&gt;"....."), VLOOKUP($C8, Parameter!$A$4:$D$5000, 4, FALSE), "")</f>
        <v/>
      </c>
      <c r="BL8" s="26">
        <f>IF(AND($C8&lt;&gt;".....", $E8 &lt;&gt;"....."), $AL8, 0)</f>
        <v>0</v>
      </c>
      <c r="BM8" s="18" t="str">
        <f t="shared" ref="BM8" si="1">IF(AM8&lt;H8, "Ekstra", "Intra")</f>
        <v>Intra</v>
      </c>
      <c r="BN8" s="18" t="str">
        <f>IF($BM8="Ekstra", Parameter3!$B$2, "")</f>
        <v/>
      </c>
      <c r="BO8" s="18" t="str">
        <f>IF($BM8="Ekstra", Parameter3!$C$2, "")</f>
        <v/>
      </c>
      <c r="BP8" s="18" t="str">
        <f>IF($BM8="Ekstra", VLOOKUP($E8, Parameter!$E$3:$N$5000, 9, FALSE), "")</f>
        <v/>
      </c>
      <c r="BQ8" s="18" t="str">
        <f>IF($BM8="Ekstra", VLOOKUP($E8, Parameter!$E$3:$N$5000, 10, FALSE), "")</f>
        <v/>
      </c>
      <c r="BR8" s="26">
        <f>IF($BM8="Ekstra", $AL8, 0)</f>
        <v>0</v>
      </c>
    </row>
    <row r="9" spans="1:70" x14ac:dyDescent="0.25">
      <c r="A9" s="15" t="str">
        <f t="shared" ref="A9:A48" si="2">I9&amp;"."&amp;J9&amp;"."&amp;K9&amp;"."&amp;L9</f>
        <v>...</v>
      </c>
      <c r="B9" s="15" t="str">
        <f t="shared" ref="B9:B48" si="3">M9&amp;"."&amp;N9&amp;"."&amp;O9&amp;"."&amp;P9</f>
        <v>...</v>
      </c>
      <c r="C9" s="15" t="str">
        <f t="shared" ref="C9:C50" si="4">Q9&amp;"."&amp;R9&amp;"."&amp;S9&amp;"."&amp;T9&amp;"."&amp;U9&amp;"."&amp;V9</f>
        <v>.....</v>
      </c>
      <c r="D9" s="15"/>
      <c r="E9" s="15" t="str">
        <f t="shared" ref="E9:E50" si="5">$AB9&amp;"."&amp;$AC9&amp;"."&amp;$AD9&amp;"."&amp;$AE9&amp;"."&amp;$AF9&amp;"."&amp;$AG9</f>
        <v>.....</v>
      </c>
      <c r="F9" s="15" t="str">
        <f t="shared" ref="F9:F50" si="6">$AB9&amp;"."&amp;$AC9&amp;"."&amp;$AD9&amp;"."&amp;$AE9&amp;"."&amp;$AF9&amp;"."&amp;$AG9&amp;"."&amp;$AH9</f>
        <v>......</v>
      </c>
      <c r="G9" s="15" t="str">
        <f t="shared" ref="G9:G48" si="7">AN9&amp;"."&amp;AO9&amp;"."&amp;AP9&amp;"."&amp;AQ9</f>
        <v>...</v>
      </c>
      <c r="H9" s="16">
        <f>IF(E9=".....", 0, VLOOKUP($E9, Parameter2!$A$2:$C$5000, 3, FALSE))</f>
        <v>0</v>
      </c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8" t="str">
        <f>IF(C9=".....","",VLOOKUP($C9, Parameter!$A$4:$B$5000, 2, FALSE))</f>
        <v/>
      </c>
      <c r="X9" s="17"/>
      <c r="Y9" s="19"/>
      <c r="Z9" s="17"/>
      <c r="AA9" s="20"/>
      <c r="AB9" s="21"/>
      <c r="AC9" s="21"/>
      <c r="AD9" s="21"/>
      <c r="AE9" s="21"/>
      <c r="AF9" s="21"/>
      <c r="AG9" s="21"/>
      <c r="AH9" s="21"/>
      <c r="AI9" s="18" t="str">
        <f>IF(F9="......","",VLOOKUP(F9, Parameter2!$D$2:$E$15000, 2, FALSE))</f>
        <v/>
      </c>
      <c r="AJ9" s="21"/>
      <c r="AK9" s="22"/>
      <c r="AL9" s="22"/>
      <c r="AM9" s="26">
        <f t="shared" ref="AM9:AM48" si="8">IF(OR(ISBLANK(AK9), AK9=0), 0, AL9/AK9)</f>
        <v>0</v>
      </c>
      <c r="AN9" s="25" t="str">
        <f t="shared" ref="AN9:AN48" si="9">IF(ISBLANK($AB9), "", $I$1)</f>
        <v/>
      </c>
      <c r="AO9" s="25" t="str">
        <f t="shared" ref="AO9:AO48" si="10">IF(ISBLANK($AB9), "", $J$1)</f>
        <v/>
      </c>
      <c r="AP9" s="25" t="str">
        <f t="shared" ref="AP9:AP48" si="11">IF(ISBLANK($AB9), "", $K$1)</f>
        <v/>
      </c>
      <c r="AQ9" s="25" t="str">
        <f t="shared" ref="AQ9:AQ48" si="12">IF(ISBLANK($AB9), "", $L$1)</f>
        <v/>
      </c>
      <c r="AR9" s="26" t="str">
        <f>IF(G9="...", "", VLOOKUP(G9, UPB!$A$3:$B$5000, 2, FALSE))</f>
        <v/>
      </c>
      <c r="AS9" s="23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18" t="str">
        <f>IF(AND($C9&lt;&gt;".....", $E9 &lt;&gt;"....."), VLOOKUP($E9, Parameter!$E$3:$N$5000, 9, FALSE), "")</f>
        <v/>
      </c>
      <c r="BI9" s="18" t="str">
        <f>IF(AND($C9&lt;&gt;".....", $E9 &lt;&gt;"....."), VLOOKUP($E9, Parameter!$E$3:$N$5000, 10, FALSE), "")</f>
        <v/>
      </c>
      <c r="BJ9" s="18" t="str">
        <f>IF(AND($C9&lt;&gt;".....", $E9 &lt;&gt;"....."), VLOOKUP($C9, Parameter!$A$4:$D$5000, 3, FALSE), "")</f>
        <v/>
      </c>
      <c r="BK9" s="18" t="str">
        <f>IF(AND($C9&lt;&gt;".....", $E9 &lt;&gt;"....."), VLOOKUP($C9, Parameter!$A$4:$D$5000, 4, FALSE), "")</f>
        <v/>
      </c>
      <c r="BL9" s="26">
        <f t="shared" ref="BL9:BL50" si="13">IF(AND($C9&lt;&gt;".....", $E9 &lt;&gt;"....."), $AL9, 0)</f>
        <v>0</v>
      </c>
      <c r="BM9" s="18" t="str">
        <f t="shared" ref="BM9:BM50" si="14">IF(AM9&lt;H9, "Ekstra", "Intra")</f>
        <v>Intra</v>
      </c>
      <c r="BN9" s="18" t="str">
        <f>IF($BM9="Ekstra", Parameter3!$B$2, "")</f>
        <v/>
      </c>
      <c r="BO9" s="18" t="str">
        <f>IF($BM9="Ekstra", Parameter3!$C$2, "")</f>
        <v/>
      </c>
      <c r="BP9" s="18" t="str">
        <f>IF($BM9="Ekstra", VLOOKUP($E9, Parameter!$E$3:$N$5000, 9, FALSE), "")</f>
        <v/>
      </c>
      <c r="BQ9" s="18" t="str">
        <f>IF($BM9="Ekstra", VLOOKUP($E9, Parameter!$E$3:$N$5000, 10, FALSE), "")</f>
        <v/>
      </c>
      <c r="BR9" s="26">
        <f t="shared" ref="BR9:BR50" si="15">IF($BM9="Ekstra", $AL9, 0)</f>
        <v>0</v>
      </c>
    </row>
    <row r="10" spans="1:70" x14ac:dyDescent="0.25">
      <c r="A10" s="15" t="str">
        <f t="shared" si="2"/>
        <v>...</v>
      </c>
      <c r="B10" s="15" t="str">
        <f t="shared" si="3"/>
        <v>...</v>
      </c>
      <c r="C10" s="15" t="str">
        <f t="shared" si="4"/>
        <v>.....</v>
      </c>
      <c r="D10" s="15"/>
      <c r="E10" s="15" t="str">
        <f t="shared" si="5"/>
        <v>.....</v>
      </c>
      <c r="F10" s="15" t="str">
        <f t="shared" si="6"/>
        <v>......</v>
      </c>
      <c r="G10" s="15" t="str">
        <f t="shared" si="7"/>
        <v>...</v>
      </c>
      <c r="H10" s="16">
        <f>IF(E10=".....", 0, VLOOKUP($E10, Parameter2!$A$2:$C$5000, 3, FALSE))</f>
        <v>0</v>
      </c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8" t="str">
        <f>IF(C10=".....","",VLOOKUP($C10, Parameter!$A$4:$B$5000, 2, FALSE))</f>
        <v/>
      </c>
      <c r="X10" s="17"/>
      <c r="Y10" s="19"/>
      <c r="Z10" s="17"/>
      <c r="AA10" s="20"/>
      <c r="AB10" s="21"/>
      <c r="AC10" s="21"/>
      <c r="AD10" s="21"/>
      <c r="AE10" s="21"/>
      <c r="AF10" s="21"/>
      <c r="AG10" s="21"/>
      <c r="AH10" s="21"/>
      <c r="AI10" s="18" t="str">
        <f>IF(F10="......","",VLOOKUP(F10, Parameter2!$D$2:$E$15000, 2, FALSE))</f>
        <v/>
      </c>
      <c r="AJ10" s="21"/>
      <c r="AK10" s="22"/>
      <c r="AL10" s="22"/>
      <c r="AM10" s="26">
        <f t="shared" si="8"/>
        <v>0</v>
      </c>
      <c r="AN10" s="25" t="str">
        <f t="shared" si="9"/>
        <v/>
      </c>
      <c r="AO10" s="25" t="str">
        <f t="shared" si="10"/>
        <v/>
      </c>
      <c r="AP10" s="25" t="str">
        <f t="shared" si="11"/>
        <v/>
      </c>
      <c r="AQ10" s="25" t="str">
        <f t="shared" si="12"/>
        <v/>
      </c>
      <c r="AR10" s="26" t="str">
        <f>IF(G10="...", "", VLOOKUP(G10, UPB!$A$3:$B$5000, 2, FALSE))</f>
        <v/>
      </c>
      <c r="AS10" s="23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18" t="str">
        <f>IF(AND($C10&lt;&gt;".....", $E10 &lt;&gt;"....."), VLOOKUP($E10, Parameter!$E$3:$N$5000, 9, FALSE), "")</f>
        <v/>
      </c>
      <c r="BI10" s="18" t="str">
        <f>IF(AND($C10&lt;&gt;".....", $E10 &lt;&gt;"....."), VLOOKUP($E10, Parameter!$E$3:$N$5000, 10, FALSE), "")</f>
        <v/>
      </c>
      <c r="BJ10" s="18" t="str">
        <f>IF(AND($C10&lt;&gt;".....", $E10 &lt;&gt;"....."), VLOOKUP($C10, Parameter!$A$4:$D$5000, 3, FALSE), "")</f>
        <v/>
      </c>
      <c r="BK10" s="18" t="str">
        <f>IF(AND($C10&lt;&gt;".....", $E10 &lt;&gt;"....."), VLOOKUP($C10, Parameter!$A$4:$D$5000, 4, FALSE), "")</f>
        <v/>
      </c>
      <c r="BL10" s="26">
        <f t="shared" si="13"/>
        <v>0</v>
      </c>
      <c r="BM10" s="18" t="str">
        <f t="shared" si="14"/>
        <v>Intra</v>
      </c>
      <c r="BN10" s="18" t="str">
        <f>IF($BM10="Ekstra", Parameter3!$B$2, "")</f>
        <v/>
      </c>
      <c r="BO10" s="18" t="str">
        <f>IF($BM10="Ekstra", Parameter3!$C$2, "")</f>
        <v/>
      </c>
      <c r="BP10" s="18" t="str">
        <f>IF($BM10="Ekstra", VLOOKUP($E10, Parameter!$E$3:$N$5000, 9, FALSE), "")</f>
        <v/>
      </c>
      <c r="BQ10" s="18" t="str">
        <f>IF($BM10="Ekstra", VLOOKUP($E10, Parameter!$E$3:$N$5000, 10, FALSE), "")</f>
        <v/>
      </c>
      <c r="BR10" s="26">
        <f t="shared" si="15"/>
        <v>0</v>
      </c>
    </row>
    <row r="11" spans="1:70" x14ac:dyDescent="0.25">
      <c r="A11" s="15" t="str">
        <f t="shared" si="2"/>
        <v>...</v>
      </c>
      <c r="B11" s="15" t="str">
        <f t="shared" si="3"/>
        <v>...</v>
      </c>
      <c r="C11" s="15" t="str">
        <f t="shared" si="4"/>
        <v>.....</v>
      </c>
      <c r="D11" s="15"/>
      <c r="E11" s="15" t="str">
        <f t="shared" si="5"/>
        <v>.....</v>
      </c>
      <c r="F11" s="15" t="str">
        <f t="shared" si="6"/>
        <v>......</v>
      </c>
      <c r="G11" s="15" t="str">
        <f t="shared" si="7"/>
        <v>...</v>
      </c>
      <c r="H11" s="16">
        <f>IF(E11=".....", 0, VLOOKUP($E11, Parameter2!$A$2:$C$5000, 3, FALSE))</f>
        <v>0</v>
      </c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8" t="str">
        <f>IF(C11=".....","",VLOOKUP($C11, Parameter!$A$4:$B$5000, 2, FALSE))</f>
        <v/>
      </c>
      <c r="X11" s="17"/>
      <c r="Y11" s="19"/>
      <c r="Z11" s="17"/>
      <c r="AA11" s="20"/>
      <c r="AB11" s="21"/>
      <c r="AC11" s="21"/>
      <c r="AD11" s="21"/>
      <c r="AE11" s="21"/>
      <c r="AF11" s="21"/>
      <c r="AG11" s="21"/>
      <c r="AH11" s="21"/>
      <c r="AI11" s="18" t="str">
        <f>IF(F11="......","",VLOOKUP(F11, Parameter2!$D$2:$E$15000, 2, FALSE))</f>
        <v/>
      </c>
      <c r="AJ11" s="21"/>
      <c r="AK11" s="22"/>
      <c r="AL11" s="22"/>
      <c r="AM11" s="26">
        <f t="shared" si="8"/>
        <v>0</v>
      </c>
      <c r="AN11" s="25" t="str">
        <f t="shared" si="9"/>
        <v/>
      </c>
      <c r="AO11" s="25" t="str">
        <f t="shared" si="10"/>
        <v/>
      </c>
      <c r="AP11" s="25" t="str">
        <f t="shared" si="11"/>
        <v/>
      </c>
      <c r="AQ11" s="25" t="str">
        <f t="shared" si="12"/>
        <v/>
      </c>
      <c r="AR11" s="26" t="str">
        <f>IF(G11="...", "", VLOOKUP(G11, UPB!$A$3:$B$5000, 2, FALSE))</f>
        <v/>
      </c>
      <c r="AS11" s="23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18" t="str">
        <f>IF(AND($C11&lt;&gt;".....", $E11 &lt;&gt;"....."), VLOOKUP($E11, Parameter!$E$3:$N$5000, 9, FALSE), "")</f>
        <v/>
      </c>
      <c r="BI11" s="18" t="str">
        <f>IF(AND($C11&lt;&gt;".....", $E11 &lt;&gt;"....."), VLOOKUP($E11, Parameter!$E$3:$N$5000, 10, FALSE), "")</f>
        <v/>
      </c>
      <c r="BJ11" s="18" t="str">
        <f>IF(AND($C11&lt;&gt;".....", $E11 &lt;&gt;"....."), VLOOKUP($C11, Parameter!$A$4:$D$5000, 3, FALSE), "")</f>
        <v/>
      </c>
      <c r="BK11" s="18" t="str">
        <f>IF(AND($C11&lt;&gt;".....", $E11 &lt;&gt;"....."), VLOOKUP($C11, Parameter!$A$4:$D$5000, 4, FALSE), "")</f>
        <v/>
      </c>
      <c r="BL11" s="26">
        <f t="shared" si="13"/>
        <v>0</v>
      </c>
      <c r="BM11" s="18" t="str">
        <f t="shared" si="14"/>
        <v>Intra</v>
      </c>
      <c r="BN11" s="18" t="str">
        <f>IF($BM11="Ekstra", Parameter3!$B$2, "")</f>
        <v/>
      </c>
      <c r="BO11" s="18" t="str">
        <f>IF($BM11="Ekstra", Parameter3!$C$2, "")</f>
        <v/>
      </c>
      <c r="BP11" s="18" t="str">
        <f>IF($BM11="Ekstra", VLOOKUP($E11, Parameter!$E$3:$N$5000, 9, FALSE), "")</f>
        <v/>
      </c>
      <c r="BQ11" s="18" t="str">
        <f>IF($BM11="Ekstra", VLOOKUP($E11, Parameter!$E$3:$N$5000, 10, FALSE), "")</f>
        <v/>
      </c>
      <c r="BR11" s="26">
        <f t="shared" si="15"/>
        <v>0</v>
      </c>
    </row>
    <row r="12" spans="1:70" x14ac:dyDescent="0.25">
      <c r="A12" s="15" t="str">
        <f t="shared" si="2"/>
        <v>...</v>
      </c>
      <c r="B12" s="15" t="str">
        <f t="shared" si="3"/>
        <v>...</v>
      </c>
      <c r="C12" s="15" t="str">
        <f t="shared" si="4"/>
        <v>.....</v>
      </c>
      <c r="D12" s="15"/>
      <c r="E12" s="15" t="str">
        <f t="shared" si="5"/>
        <v>.....</v>
      </c>
      <c r="F12" s="15" t="str">
        <f t="shared" si="6"/>
        <v>......</v>
      </c>
      <c r="G12" s="15" t="str">
        <f t="shared" si="7"/>
        <v>...</v>
      </c>
      <c r="H12" s="16">
        <f>IF(E12=".....", 0, VLOOKUP($E12, Parameter2!$A$2:$C$5000, 3, FALSE))</f>
        <v>0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8" t="str">
        <f>IF(C12=".....","",VLOOKUP($C12, Parameter!$A$4:$B$5000, 2, FALSE))</f>
        <v/>
      </c>
      <c r="X12" s="17"/>
      <c r="Y12" s="19"/>
      <c r="Z12" s="17"/>
      <c r="AA12" s="20"/>
      <c r="AB12" s="21"/>
      <c r="AC12" s="21"/>
      <c r="AD12" s="21"/>
      <c r="AE12" s="21"/>
      <c r="AF12" s="21"/>
      <c r="AG12" s="21"/>
      <c r="AH12" s="21"/>
      <c r="AI12" s="18" t="str">
        <f>IF(F12="......","",VLOOKUP(F12, Parameter2!$D$2:$E$15000, 2, FALSE))</f>
        <v/>
      </c>
      <c r="AJ12" s="21"/>
      <c r="AK12" s="22"/>
      <c r="AL12" s="22"/>
      <c r="AM12" s="26">
        <f t="shared" si="8"/>
        <v>0</v>
      </c>
      <c r="AN12" s="25" t="str">
        <f t="shared" si="9"/>
        <v/>
      </c>
      <c r="AO12" s="25" t="str">
        <f t="shared" si="10"/>
        <v/>
      </c>
      <c r="AP12" s="25" t="str">
        <f t="shared" si="11"/>
        <v/>
      </c>
      <c r="AQ12" s="25" t="str">
        <f t="shared" si="12"/>
        <v/>
      </c>
      <c r="AR12" s="26" t="str">
        <f>IF(G12="...", "", VLOOKUP(G12, UPB!$A$3:$B$5000, 2, FALSE))</f>
        <v/>
      </c>
      <c r="AS12" s="23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18" t="str">
        <f>IF(AND($C12&lt;&gt;".....", $E12 &lt;&gt;"....."), VLOOKUP($E12, Parameter!$E$3:$N$5000, 9, FALSE), "")</f>
        <v/>
      </c>
      <c r="BI12" s="18" t="str">
        <f>IF(AND($C12&lt;&gt;".....", $E12 &lt;&gt;"....."), VLOOKUP($E12, Parameter!$E$3:$N$5000, 10, FALSE), "")</f>
        <v/>
      </c>
      <c r="BJ12" s="18" t="str">
        <f>IF(AND($C12&lt;&gt;".....", $E12 &lt;&gt;"....."), VLOOKUP($C12, Parameter!$A$4:$D$5000, 3, FALSE), "")</f>
        <v/>
      </c>
      <c r="BK12" s="18" t="str">
        <f>IF(AND($C12&lt;&gt;".....", $E12 &lt;&gt;"....."), VLOOKUP($C12, Parameter!$A$4:$D$5000, 4, FALSE), "")</f>
        <v/>
      </c>
      <c r="BL12" s="26">
        <f t="shared" si="13"/>
        <v>0</v>
      </c>
      <c r="BM12" s="18" t="str">
        <f t="shared" si="14"/>
        <v>Intra</v>
      </c>
      <c r="BN12" s="18" t="str">
        <f>IF($BM12="Ekstra", Parameter3!$B$2, "")</f>
        <v/>
      </c>
      <c r="BO12" s="18" t="str">
        <f>IF($BM12="Ekstra", Parameter3!$C$2, "")</f>
        <v/>
      </c>
      <c r="BP12" s="18" t="str">
        <f>IF($BM12="Ekstra", VLOOKUP($E12, Parameter!$E$3:$N$5000, 9, FALSE), "")</f>
        <v/>
      </c>
      <c r="BQ12" s="18" t="str">
        <f>IF($BM12="Ekstra", VLOOKUP($E12, Parameter!$E$3:$N$5000, 10, FALSE), "")</f>
        <v/>
      </c>
      <c r="BR12" s="26">
        <f t="shared" si="15"/>
        <v>0</v>
      </c>
    </row>
    <row r="13" spans="1:70" x14ac:dyDescent="0.25">
      <c r="A13" s="15" t="str">
        <f t="shared" si="2"/>
        <v>...</v>
      </c>
      <c r="B13" s="15" t="str">
        <f t="shared" si="3"/>
        <v>...</v>
      </c>
      <c r="C13" s="15" t="str">
        <f t="shared" si="4"/>
        <v>.....</v>
      </c>
      <c r="D13" s="15"/>
      <c r="E13" s="15" t="str">
        <f t="shared" si="5"/>
        <v>.....</v>
      </c>
      <c r="F13" s="15" t="str">
        <f t="shared" si="6"/>
        <v>......</v>
      </c>
      <c r="G13" s="15" t="str">
        <f t="shared" si="7"/>
        <v>...</v>
      </c>
      <c r="H13" s="16">
        <f>IF(E13=".....", 0, VLOOKUP($E13, Parameter2!$A$2:$C$5000, 3, FALSE))</f>
        <v>0</v>
      </c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8" t="str">
        <f>IF(C13=".....","",VLOOKUP($C13, Parameter!$A$4:$B$5000, 2, FALSE))</f>
        <v/>
      </c>
      <c r="X13" s="17"/>
      <c r="Y13" s="19"/>
      <c r="Z13" s="17"/>
      <c r="AA13" s="20"/>
      <c r="AB13" s="21"/>
      <c r="AC13" s="21"/>
      <c r="AD13" s="21"/>
      <c r="AE13" s="21"/>
      <c r="AF13" s="21"/>
      <c r="AG13" s="21"/>
      <c r="AH13" s="21"/>
      <c r="AI13" s="18" t="str">
        <f>IF(F13="......","",VLOOKUP(F13, Parameter2!$D$2:$E$15000, 2, FALSE))</f>
        <v/>
      </c>
      <c r="AJ13" s="21"/>
      <c r="AK13" s="22"/>
      <c r="AL13" s="22"/>
      <c r="AM13" s="26">
        <f t="shared" si="8"/>
        <v>0</v>
      </c>
      <c r="AN13" s="25" t="str">
        <f t="shared" si="9"/>
        <v/>
      </c>
      <c r="AO13" s="25" t="str">
        <f t="shared" si="10"/>
        <v/>
      </c>
      <c r="AP13" s="25" t="str">
        <f t="shared" si="11"/>
        <v/>
      </c>
      <c r="AQ13" s="25" t="str">
        <f t="shared" si="12"/>
        <v/>
      </c>
      <c r="AR13" s="26" t="str">
        <f>IF(G13="...", "", VLOOKUP(G13, UPB!$A$3:$B$5000, 2, FALSE))</f>
        <v/>
      </c>
      <c r="AS13" s="23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18" t="str">
        <f>IF(AND($C13&lt;&gt;".....", $E13 &lt;&gt;"....."), VLOOKUP($E13, Parameter!$E$3:$N$5000, 9, FALSE), "")</f>
        <v/>
      </c>
      <c r="BI13" s="18" t="str">
        <f>IF(AND($C13&lt;&gt;".....", $E13 &lt;&gt;"....."), VLOOKUP($E13, Parameter!$E$3:$N$5000, 10, FALSE), "")</f>
        <v/>
      </c>
      <c r="BJ13" s="18" t="str">
        <f>IF(AND($C13&lt;&gt;".....", $E13 &lt;&gt;"....."), VLOOKUP($C13, Parameter!$A$4:$D$5000, 3, FALSE), "")</f>
        <v/>
      </c>
      <c r="BK13" s="18" t="str">
        <f>IF(AND($C13&lt;&gt;".....", $E13 &lt;&gt;"....."), VLOOKUP($C13, Parameter!$A$4:$D$5000, 4, FALSE), "")</f>
        <v/>
      </c>
      <c r="BL13" s="26">
        <f t="shared" si="13"/>
        <v>0</v>
      </c>
      <c r="BM13" s="18" t="str">
        <f t="shared" si="14"/>
        <v>Intra</v>
      </c>
      <c r="BN13" s="18" t="str">
        <f>IF($BM13="Ekstra", Parameter3!$B$2, "")</f>
        <v/>
      </c>
      <c r="BO13" s="18" t="str">
        <f>IF($BM13="Ekstra", Parameter3!$C$2, "")</f>
        <v/>
      </c>
      <c r="BP13" s="18" t="str">
        <f>IF($BM13="Ekstra", VLOOKUP($E13, Parameter!$E$3:$N$5000, 9, FALSE), "")</f>
        <v/>
      </c>
      <c r="BQ13" s="18" t="str">
        <f>IF($BM13="Ekstra", VLOOKUP($E13, Parameter!$E$3:$N$5000, 10, FALSE), "")</f>
        <v/>
      </c>
      <c r="BR13" s="26">
        <f t="shared" si="15"/>
        <v>0</v>
      </c>
    </row>
    <row r="14" spans="1:70" x14ac:dyDescent="0.25">
      <c r="A14" s="15" t="str">
        <f t="shared" si="2"/>
        <v>...</v>
      </c>
      <c r="B14" s="15" t="str">
        <f t="shared" si="3"/>
        <v>...</v>
      </c>
      <c r="C14" s="15" t="str">
        <f t="shared" si="4"/>
        <v>.....</v>
      </c>
      <c r="D14" s="15"/>
      <c r="E14" s="15" t="str">
        <f t="shared" si="5"/>
        <v>.....</v>
      </c>
      <c r="F14" s="15" t="str">
        <f t="shared" si="6"/>
        <v>......</v>
      </c>
      <c r="G14" s="15" t="str">
        <f t="shared" si="7"/>
        <v>...</v>
      </c>
      <c r="H14" s="16">
        <f>IF(E14=".....", 0, VLOOKUP($E14, Parameter2!$A$2:$C$5000, 3, FALSE))</f>
        <v>0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8" t="str">
        <f>IF(C14=".....","",VLOOKUP($C14, Parameter!$A$4:$B$5000, 2, FALSE))</f>
        <v/>
      </c>
      <c r="X14" s="17"/>
      <c r="Y14" s="19"/>
      <c r="Z14" s="17"/>
      <c r="AA14" s="20"/>
      <c r="AB14" s="21"/>
      <c r="AC14" s="21"/>
      <c r="AD14" s="21"/>
      <c r="AE14" s="21"/>
      <c r="AF14" s="21"/>
      <c r="AG14" s="21"/>
      <c r="AH14" s="21"/>
      <c r="AI14" s="18" t="str">
        <f>IF(F14="......","",VLOOKUP(F14, Parameter2!$D$2:$E$15000, 2, FALSE))</f>
        <v/>
      </c>
      <c r="AJ14" s="21"/>
      <c r="AK14" s="22"/>
      <c r="AL14" s="22"/>
      <c r="AM14" s="26">
        <f t="shared" si="8"/>
        <v>0</v>
      </c>
      <c r="AN14" s="25" t="str">
        <f t="shared" si="9"/>
        <v/>
      </c>
      <c r="AO14" s="25" t="str">
        <f t="shared" si="10"/>
        <v/>
      </c>
      <c r="AP14" s="25" t="str">
        <f t="shared" si="11"/>
        <v/>
      </c>
      <c r="AQ14" s="25" t="str">
        <f t="shared" si="12"/>
        <v/>
      </c>
      <c r="AR14" s="26" t="str">
        <f>IF(G14="...", "", VLOOKUP(G14, UPB!$A$3:$B$5000, 2, FALSE))</f>
        <v/>
      </c>
      <c r="AS14" s="23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18" t="str">
        <f>IF(AND($C14&lt;&gt;".....", $E14 &lt;&gt;"....."), VLOOKUP($E14, Parameter!$E$3:$N$5000, 9, FALSE), "")</f>
        <v/>
      </c>
      <c r="BI14" s="18" t="str">
        <f>IF(AND($C14&lt;&gt;".....", $E14 &lt;&gt;"....."), VLOOKUP($E14, Parameter!$E$3:$N$5000, 10, FALSE), "")</f>
        <v/>
      </c>
      <c r="BJ14" s="18" t="str">
        <f>IF(AND($C14&lt;&gt;".....", $E14 &lt;&gt;"....."), VLOOKUP($C14, Parameter!$A$4:$D$5000, 3, FALSE), "")</f>
        <v/>
      </c>
      <c r="BK14" s="18" t="str">
        <f>IF(AND($C14&lt;&gt;".....", $E14 &lt;&gt;"....."), VLOOKUP($C14, Parameter!$A$4:$D$5000, 4, FALSE), "")</f>
        <v/>
      </c>
      <c r="BL14" s="26">
        <f t="shared" si="13"/>
        <v>0</v>
      </c>
      <c r="BM14" s="18" t="str">
        <f t="shared" si="14"/>
        <v>Intra</v>
      </c>
      <c r="BN14" s="18" t="str">
        <f>IF($BM14="Ekstra", Parameter3!$B$2, "")</f>
        <v/>
      </c>
      <c r="BO14" s="18" t="str">
        <f>IF($BM14="Ekstra", Parameter3!$C$2, "")</f>
        <v/>
      </c>
      <c r="BP14" s="18" t="str">
        <f>IF($BM14="Ekstra", VLOOKUP($E14, Parameter!$E$3:$N$5000, 9, FALSE), "")</f>
        <v/>
      </c>
      <c r="BQ14" s="18" t="str">
        <f>IF($BM14="Ekstra", VLOOKUP($E14, Parameter!$E$3:$N$5000, 10, FALSE), "")</f>
        <v/>
      </c>
      <c r="BR14" s="26">
        <f t="shared" si="15"/>
        <v>0</v>
      </c>
    </row>
    <row r="15" spans="1:70" x14ac:dyDescent="0.25">
      <c r="A15" s="15" t="str">
        <f t="shared" si="2"/>
        <v>...</v>
      </c>
      <c r="B15" s="15" t="str">
        <f t="shared" si="3"/>
        <v>...</v>
      </c>
      <c r="C15" s="15" t="str">
        <f t="shared" si="4"/>
        <v>.....</v>
      </c>
      <c r="D15" s="15"/>
      <c r="E15" s="15" t="str">
        <f t="shared" si="5"/>
        <v>.....</v>
      </c>
      <c r="F15" s="15" t="str">
        <f t="shared" si="6"/>
        <v>......</v>
      </c>
      <c r="G15" s="15" t="str">
        <f t="shared" si="7"/>
        <v>...</v>
      </c>
      <c r="H15" s="16">
        <f>IF(E15=".....", 0, VLOOKUP($E15, Parameter2!$A$2:$C$5000, 3, FALSE))</f>
        <v>0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8" t="str">
        <f>IF(C15=".....","",VLOOKUP($C15, Parameter!$A$4:$B$5000, 2, FALSE))</f>
        <v/>
      </c>
      <c r="X15" s="17"/>
      <c r="Y15" s="19"/>
      <c r="Z15" s="17"/>
      <c r="AA15" s="20"/>
      <c r="AB15" s="21"/>
      <c r="AC15" s="21"/>
      <c r="AD15" s="21"/>
      <c r="AE15" s="21"/>
      <c r="AF15" s="21"/>
      <c r="AG15" s="21"/>
      <c r="AH15" s="21"/>
      <c r="AI15" s="18" t="str">
        <f>IF(F15="......","",VLOOKUP(F15, Parameter2!$D$2:$E$15000, 2, FALSE))</f>
        <v/>
      </c>
      <c r="AJ15" s="21"/>
      <c r="AK15" s="22"/>
      <c r="AL15" s="22"/>
      <c r="AM15" s="26">
        <f t="shared" si="8"/>
        <v>0</v>
      </c>
      <c r="AN15" s="25" t="str">
        <f t="shared" si="9"/>
        <v/>
      </c>
      <c r="AO15" s="25" t="str">
        <f t="shared" si="10"/>
        <v/>
      </c>
      <c r="AP15" s="25" t="str">
        <f t="shared" si="11"/>
        <v/>
      </c>
      <c r="AQ15" s="25" t="str">
        <f t="shared" si="12"/>
        <v/>
      </c>
      <c r="AR15" s="26" t="str">
        <f>IF(G15="...", "", VLOOKUP(G15, UPB!$A$3:$B$5000, 2, FALSE))</f>
        <v/>
      </c>
      <c r="AS15" s="23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18" t="str">
        <f>IF(AND($C15&lt;&gt;".....", $E15 &lt;&gt;"....."), VLOOKUP($E15, Parameter!$E$3:$N$5000, 9, FALSE), "")</f>
        <v/>
      </c>
      <c r="BI15" s="18" t="str">
        <f>IF(AND($C15&lt;&gt;".....", $E15 &lt;&gt;"....."), VLOOKUP($E15, Parameter!$E$3:$N$5000, 10, FALSE), "")</f>
        <v/>
      </c>
      <c r="BJ15" s="18" t="str">
        <f>IF(AND($C15&lt;&gt;".....", $E15 &lt;&gt;"....."), VLOOKUP($C15, Parameter!$A$4:$D$5000, 3, FALSE), "")</f>
        <v/>
      </c>
      <c r="BK15" s="18" t="str">
        <f>IF(AND($C15&lt;&gt;".....", $E15 &lt;&gt;"....."), VLOOKUP($C15, Parameter!$A$4:$D$5000, 4, FALSE), "")</f>
        <v/>
      </c>
      <c r="BL15" s="26">
        <f t="shared" si="13"/>
        <v>0</v>
      </c>
      <c r="BM15" s="18" t="str">
        <f t="shared" si="14"/>
        <v>Intra</v>
      </c>
      <c r="BN15" s="18" t="str">
        <f>IF($BM15="Ekstra", Parameter3!$B$2, "")</f>
        <v/>
      </c>
      <c r="BO15" s="18" t="str">
        <f>IF($BM15="Ekstra", Parameter3!$C$2, "")</f>
        <v/>
      </c>
      <c r="BP15" s="18" t="str">
        <f>IF($BM15="Ekstra", VLOOKUP($E15, Parameter!$E$3:$N$5000, 9, FALSE), "")</f>
        <v/>
      </c>
      <c r="BQ15" s="18" t="str">
        <f>IF($BM15="Ekstra", VLOOKUP($E15, Parameter!$E$3:$N$5000, 10, FALSE), "")</f>
        <v/>
      </c>
      <c r="BR15" s="26">
        <f t="shared" si="15"/>
        <v>0</v>
      </c>
    </row>
    <row r="16" spans="1:70" x14ac:dyDescent="0.25">
      <c r="A16" s="15" t="str">
        <f t="shared" si="2"/>
        <v>...</v>
      </c>
      <c r="B16" s="15" t="str">
        <f t="shared" si="3"/>
        <v>...</v>
      </c>
      <c r="C16" s="15" t="str">
        <f t="shared" si="4"/>
        <v>.....</v>
      </c>
      <c r="D16" s="15"/>
      <c r="E16" s="15" t="str">
        <f t="shared" si="5"/>
        <v>.....</v>
      </c>
      <c r="F16" s="15" t="str">
        <f t="shared" si="6"/>
        <v>......</v>
      </c>
      <c r="G16" s="15" t="str">
        <f t="shared" si="7"/>
        <v>...</v>
      </c>
      <c r="H16" s="16">
        <f>IF(E16=".....", 0, VLOOKUP($E16, Parameter2!$A$2:$C$5000, 3, FALSE))</f>
        <v>0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8" t="str">
        <f>IF(C16=".....","",VLOOKUP($C16, Parameter!$A$4:$B$5000, 2, FALSE))</f>
        <v/>
      </c>
      <c r="X16" s="17"/>
      <c r="Y16" s="19"/>
      <c r="Z16" s="17"/>
      <c r="AA16" s="20"/>
      <c r="AB16" s="21"/>
      <c r="AC16" s="21"/>
      <c r="AD16" s="21"/>
      <c r="AE16" s="21"/>
      <c r="AF16" s="21"/>
      <c r="AG16" s="21"/>
      <c r="AH16" s="21"/>
      <c r="AI16" s="18" t="str">
        <f>IF(F16="......","",VLOOKUP(F16, Parameter2!$D$2:$E$15000, 2, FALSE))</f>
        <v/>
      </c>
      <c r="AJ16" s="21"/>
      <c r="AK16" s="22"/>
      <c r="AL16" s="22"/>
      <c r="AM16" s="26">
        <f t="shared" si="8"/>
        <v>0</v>
      </c>
      <c r="AN16" s="25" t="str">
        <f t="shared" si="9"/>
        <v/>
      </c>
      <c r="AO16" s="25" t="str">
        <f t="shared" si="10"/>
        <v/>
      </c>
      <c r="AP16" s="25" t="str">
        <f t="shared" si="11"/>
        <v/>
      </c>
      <c r="AQ16" s="25" t="str">
        <f t="shared" si="12"/>
        <v/>
      </c>
      <c r="AR16" s="26" t="str">
        <f>IF(G16="...", "", VLOOKUP(G16, UPB!$A$3:$B$5000, 2, FALSE))</f>
        <v/>
      </c>
      <c r="AS16" s="23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18" t="str">
        <f>IF(AND($C16&lt;&gt;".....", $E16 &lt;&gt;"....."), VLOOKUP($E16, Parameter!$E$3:$N$5000, 9, FALSE), "")</f>
        <v/>
      </c>
      <c r="BI16" s="18" t="str">
        <f>IF(AND($C16&lt;&gt;".....", $E16 &lt;&gt;"....."), VLOOKUP($E16, Parameter!$E$3:$N$5000, 10, FALSE), "")</f>
        <v/>
      </c>
      <c r="BJ16" s="18" t="str">
        <f>IF(AND($C16&lt;&gt;".....", $E16 &lt;&gt;"....."), VLOOKUP($C16, Parameter!$A$4:$D$5000, 3, FALSE), "")</f>
        <v/>
      </c>
      <c r="BK16" s="18" t="str">
        <f>IF(AND($C16&lt;&gt;".....", $E16 &lt;&gt;"....."), VLOOKUP($C16, Parameter!$A$4:$D$5000, 4, FALSE), "")</f>
        <v/>
      </c>
      <c r="BL16" s="26">
        <f t="shared" si="13"/>
        <v>0</v>
      </c>
      <c r="BM16" s="18" t="str">
        <f t="shared" si="14"/>
        <v>Intra</v>
      </c>
      <c r="BN16" s="18" t="str">
        <f>IF($BM16="Ekstra", Parameter3!$B$2, "")</f>
        <v/>
      </c>
      <c r="BO16" s="18" t="str">
        <f>IF($BM16="Ekstra", Parameter3!$C$2, "")</f>
        <v/>
      </c>
      <c r="BP16" s="18" t="str">
        <f>IF($BM16="Ekstra", VLOOKUP($E16, Parameter!$E$3:$N$5000, 9, FALSE), "")</f>
        <v/>
      </c>
      <c r="BQ16" s="18" t="str">
        <f>IF($BM16="Ekstra", VLOOKUP($E16, Parameter!$E$3:$N$5000, 10, FALSE), "")</f>
        <v/>
      </c>
      <c r="BR16" s="26">
        <f t="shared" si="15"/>
        <v>0</v>
      </c>
    </row>
    <row r="17" spans="1:70" x14ac:dyDescent="0.25">
      <c r="A17" s="15" t="str">
        <f t="shared" si="2"/>
        <v>...</v>
      </c>
      <c r="B17" s="15" t="str">
        <f t="shared" si="3"/>
        <v>...</v>
      </c>
      <c r="C17" s="15" t="str">
        <f t="shared" si="4"/>
        <v>.....</v>
      </c>
      <c r="D17" s="15"/>
      <c r="E17" s="15" t="str">
        <f t="shared" si="5"/>
        <v>.....</v>
      </c>
      <c r="F17" s="15" t="str">
        <f t="shared" si="6"/>
        <v>......</v>
      </c>
      <c r="G17" s="15" t="str">
        <f t="shared" si="7"/>
        <v>...</v>
      </c>
      <c r="H17" s="16">
        <f>IF(E17=".....", 0, VLOOKUP($E17, Parameter2!$A$2:$C$5000, 3, FALSE))</f>
        <v>0</v>
      </c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8" t="str">
        <f>IF(C17=".....","",VLOOKUP($C17, Parameter!$A$4:$B$5000, 2, FALSE))</f>
        <v/>
      </c>
      <c r="X17" s="17"/>
      <c r="Y17" s="19"/>
      <c r="Z17" s="17"/>
      <c r="AA17" s="20"/>
      <c r="AB17" s="21"/>
      <c r="AC17" s="21"/>
      <c r="AD17" s="21"/>
      <c r="AE17" s="21"/>
      <c r="AF17" s="21"/>
      <c r="AG17" s="21"/>
      <c r="AH17" s="21"/>
      <c r="AI17" s="18" t="str">
        <f>IF(F17="......","",VLOOKUP(F17, Parameter2!$D$2:$E$15000, 2, FALSE))</f>
        <v/>
      </c>
      <c r="AJ17" s="21"/>
      <c r="AK17" s="22"/>
      <c r="AL17" s="22"/>
      <c r="AM17" s="26">
        <f t="shared" si="8"/>
        <v>0</v>
      </c>
      <c r="AN17" s="25" t="str">
        <f t="shared" si="9"/>
        <v/>
      </c>
      <c r="AO17" s="25" t="str">
        <f t="shared" si="10"/>
        <v/>
      </c>
      <c r="AP17" s="25" t="str">
        <f t="shared" si="11"/>
        <v/>
      </c>
      <c r="AQ17" s="25" t="str">
        <f t="shared" si="12"/>
        <v/>
      </c>
      <c r="AR17" s="26" t="str">
        <f>IF(G17="...", "", VLOOKUP(G17, UPB!$A$3:$B$5000, 2, FALSE))</f>
        <v/>
      </c>
      <c r="AS17" s="23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18" t="str">
        <f>IF(AND($C17&lt;&gt;".....", $E17 &lt;&gt;"....."), VLOOKUP($E17, Parameter!$E$3:$N$5000, 9, FALSE), "")</f>
        <v/>
      </c>
      <c r="BI17" s="18" t="str">
        <f>IF(AND($C17&lt;&gt;".....", $E17 &lt;&gt;"....."), VLOOKUP($E17, Parameter!$E$3:$N$5000, 10, FALSE), "")</f>
        <v/>
      </c>
      <c r="BJ17" s="18" t="str">
        <f>IF(AND($C17&lt;&gt;".....", $E17 &lt;&gt;"....."), VLOOKUP($C17, Parameter!$A$4:$D$5000, 3, FALSE), "")</f>
        <v/>
      </c>
      <c r="BK17" s="18" t="str">
        <f>IF(AND($C17&lt;&gt;".....", $E17 &lt;&gt;"....."), VLOOKUP($C17, Parameter!$A$4:$D$5000, 4, FALSE), "")</f>
        <v/>
      </c>
      <c r="BL17" s="26">
        <f t="shared" si="13"/>
        <v>0</v>
      </c>
      <c r="BM17" s="18" t="str">
        <f t="shared" si="14"/>
        <v>Intra</v>
      </c>
      <c r="BN17" s="18" t="str">
        <f>IF($BM17="Ekstra", Parameter3!$B$2, "")</f>
        <v/>
      </c>
      <c r="BO17" s="18" t="str">
        <f>IF($BM17="Ekstra", Parameter3!$C$2, "")</f>
        <v/>
      </c>
      <c r="BP17" s="18" t="str">
        <f>IF($BM17="Ekstra", VLOOKUP($E17, Parameter!$E$3:$N$5000, 9, FALSE), "")</f>
        <v/>
      </c>
      <c r="BQ17" s="18" t="str">
        <f>IF($BM17="Ekstra", VLOOKUP($E17, Parameter!$E$3:$N$5000, 10, FALSE), "")</f>
        <v/>
      </c>
      <c r="BR17" s="26">
        <f t="shared" si="15"/>
        <v>0</v>
      </c>
    </row>
    <row r="18" spans="1:70" x14ac:dyDescent="0.25">
      <c r="A18" s="15" t="str">
        <f t="shared" si="2"/>
        <v>...</v>
      </c>
      <c r="B18" s="15" t="str">
        <f t="shared" si="3"/>
        <v>...</v>
      </c>
      <c r="C18" s="15" t="str">
        <f t="shared" si="4"/>
        <v>.....</v>
      </c>
      <c r="D18" s="15"/>
      <c r="E18" s="15" t="str">
        <f t="shared" si="5"/>
        <v>.....</v>
      </c>
      <c r="F18" s="15" t="str">
        <f t="shared" si="6"/>
        <v>......</v>
      </c>
      <c r="G18" s="15" t="str">
        <f t="shared" si="7"/>
        <v>...</v>
      </c>
      <c r="H18" s="16">
        <f>IF(E18=".....", 0, VLOOKUP($E18, Parameter2!$A$2:$C$5000, 3, FALSE))</f>
        <v>0</v>
      </c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8" t="str">
        <f>IF(C18=".....","",VLOOKUP($C18, Parameter!$A$4:$B$5000, 2, FALSE))</f>
        <v/>
      </c>
      <c r="X18" s="17"/>
      <c r="Y18" s="19"/>
      <c r="Z18" s="17"/>
      <c r="AA18" s="20"/>
      <c r="AB18" s="21"/>
      <c r="AC18" s="21"/>
      <c r="AD18" s="21"/>
      <c r="AE18" s="21"/>
      <c r="AF18" s="21"/>
      <c r="AG18" s="21"/>
      <c r="AH18" s="21"/>
      <c r="AI18" s="18" t="str">
        <f>IF(F18="......","",VLOOKUP(F18, Parameter2!$D$2:$E$15000, 2, FALSE))</f>
        <v/>
      </c>
      <c r="AJ18" s="21"/>
      <c r="AK18" s="22"/>
      <c r="AL18" s="22"/>
      <c r="AM18" s="26">
        <f t="shared" si="8"/>
        <v>0</v>
      </c>
      <c r="AN18" s="25" t="str">
        <f t="shared" si="9"/>
        <v/>
      </c>
      <c r="AO18" s="25" t="str">
        <f t="shared" si="10"/>
        <v/>
      </c>
      <c r="AP18" s="25" t="str">
        <f t="shared" si="11"/>
        <v/>
      </c>
      <c r="AQ18" s="25" t="str">
        <f t="shared" si="12"/>
        <v/>
      </c>
      <c r="AR18" s="26" t="str">
        <f>IF(G18="...", "", VLOOKUP(G18, UPB!$A$3:$B$5000, 2, FALSE))</f>
        <v/>
      </c>
      <c r="AS18" s="23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18" t="str">
        <f>IF(AND($C18&lt;&gt;".....", $E18 &lt;&gt;"....."), VLOOKUP($E18, Parameter!$E$3:$N$5000, 9, FALSE), "")</f>
        <v/>
      </c>
      <c r="BI18" s="18" t="str">
        <f>IF(AND($C18&lt;&gt;".....", $E18 &lt;&gt;"....."), VLOOKUP($E18, Parameter!$E$3:$N$5000, 10, FALSE), "")</f>
        <v/>
      </c>
      <c r="BJ18" s="18" t="str">
        <f>IF(AND($C18&lt;&gt;".....", $E18 &lt;&gt;"....."), VLOOKUP($C18, Parameter!$A$4:$D$5000, 3, FALSE), "")</f>
        <v/>
      </c>
      <c r="BK18" s="18" t="str">
        <f>IF(AND($C18&lt;&gt;".....", $E18 &lt;&gt;"....."), VLOOKUP($C18, Parameter!$A$4:$D$5000, 4, FALSE), "")</f>
        <v/>
      </c>
      <c r="BL18" s="26">
        <f t="shared" si="13"/>
        <v>0</v>
      </c>
      <c r="BM18" s="18" t="str">
        <f t="shared" si="14"/>
        <v>Intra</v>
      </c>
      <c r="BN18" s="18" t="str">
        <f>IF($BM18="Ekstra", Parameter3!$B$2, "")</f>
        <v/>
      </c>
      <c r="BO18" s="18" t="str">
        <f>IF($BM18="Ekstra", Parameter3!$C$2, "")</f>
        <v/>
      </c>
      <c r="BP18" s="18" t="str">
        <f>IF($BM18="Ekstra", VLOOKUP($E18, Parameter!$E$3:$N$5000, 9, FALSE), "")</f>
        <v/>
      </c>
      <c r="BQ18" s="18" t="str">
        <f>IF($BM18="Ekstra", VLOOKUP($E18, Parameter!$E$3:$N$5000, 10, FALSE), "")</f>
        <v/>
      </c>
      <c r="BR18" s="26">
        <f t="shared" si="15"/>
        <v>0</v>
      </c>
    </row>
    <row r="19" spans="1:70" x14ac:dyDescent="0.25">
      <c r="A19" s="15" t="str">
        <f t="shared" si="2"/>
        <v>...</v>
      </c>
      <c r="B19" s="15" t="str">
        <f t="shared" si="3"/>
        <v>...</v>
      </c>
      <c r="C19" s="15" t="str">
        <f t="shared" si="4"/>
        <v>.....</v>
      </c>
      <c r="D19" s="15"/>
      <c r="E19" s="15" t="str">
        <f t="shared" si="5"/>
        <v>.....</v>
      </c>
      <c r="F19" s="15" t="str">
        <f t="shared" si="6"/>
        <v>......</v>
      </c>
      <c r="G19" s="15" t="str">
        <f t="shared" si="7"/>
        <v>...</v>
      </c>
      <c r="H19" s="16">
        <f>IF(E19=".....", 0, VLOOKUP($E19, Parameter2!$A$2:$C$5000, 3, FALSE))</f>
        <v>0</v>
      </c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8" t="str">
        <f>IF(C19=".....","",VLOOKUP($C19, Parameter!$A$4:$B$5000, 2, FALSE))</f>
        <v/>
      </c>
      <c r="X19" s="17"/>
      <c r="Y19" s="19"/>
      <c r="Z19" s="17"/>
      <c r="AA19" s="20"/>
      <c r="AB19" s="21"/>
      <c r="AC19" s="21"/>
      <c r="AD19" s="21"/>
      <c r="AE19" s="21"/>
      <c r="AF19" s="21"/>
      <c r="AG19" s="21"/>
      <c r="AH19" s="21"/>
      <c r="AI19" s="18" t="str">
        <f>IF(F19="......","",VLOOKUP(F19, Parameter2!$D$2:$E$15000, 2, FALSE))</f>
        <v/>
      </c>
      <c r="AJ19" s="21"/>
      <c r="AK19" s="22"/>
      <c r="AL19" s="22"/>
      <c r="AM19" s="26">
        <f t="shared" si="8"/>
        <v>0</v>
      </c>
      <c r="AN19" s="25" t="str">
        <f t="shared" si="9"/>
        <v/>
      </c>
      <c r="AO19" s="25" t="str">
        <f t="shared" si="10"/>
        <v/>
      </c>
      <c r="AP19" s="25" t="str">
        <f t="shared" si="11"/>
        <v/>
      </c>
      <c r="AQ19" s="25" t="str">
        <f t="shared" si="12"/>
        <v/>
      </c>
      <c r="AR19" s="26" t="str">
        <f>IF(G19="...", "", VLOOKUP(G19, UPB!$A$3:$B$5000, 2, FALSE))</f>
        <v/>
      </c>
      <c r="AS19" s="23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18" t="str">
        <f>IF(AND($C19&lt;&gt;".....", $E19 &lt;&gt;"....."), VLOOKUP($E19, Parameter!$E$3:$N$5000, 9, FALSE), "")</f>
        <v/>
      </c>
      <c r="BI19" s="18" t="str">
        <f>IF(AND($C19&lt;&gt;".....", $E19 &lt;&gt;"....."), VLOOKUP($E19, Parameter!$E$3:$N$5000, 10, FALSE), "")</f>
        <v/>
      </c>
      <c r="BJ19" s="18" t="str">
        <f>IF(AND($C19&lt;&gt;".....", $E19 &lt;&gt;"....."), VLOOKUP($C19, Parameter!$A$4:$D$5000, 3, FALSE), "")</f>
        <v/>
      </c>
      <c r="BK19" s="18" t="str">
        <f>IF(AND($C19&lt;&gt;".....", $E19 &lt;&gt;"....."), VLOOKUP($C19, Parameter!$A$4:$D$5000, 4, FALSE), "")</f>
        <v/>
      </c>
      <c r="BL19" s="26">
        <f t="shared" si="13"/>
        <v>0</v>
      </c>
      <c r="BM19" s="18" t="str">
        <f t="shared" si="14"/>
        <v>Intra</v>
      </c>
      <c r="BN19" s="18" t="str">
        <f>IF($BM19="Ekstra", Parameter3!$B$2, "")</f>
        <v/>
      </c>
      <c r="BO19" s="18" t="str">
        <f>IF($BM19="Ekstra", Parameter3!$C$2, "")</f>
        <v/>
      </c>
      <c r="BP19" s="18" t="str">
        <f>IF($BM19="Ekstra", VLOOKUP($E19, Parameter!$E$3:$N$5000, 9, FALSE), "")</f>
        <v/>
      </c>
      <c r="BQ19" s="18" t="str">
        <f>IF($BM19="Ekstra", VLOOKUP($E19, Parameter!$E$3:$N$5000, 10, FALSE), "")</f>
        <v/>
      </c>
      <c r="BR19" s="26">
        <f t="shared" si="15"/>
        <v>0</v>
      </c>
    </row>
    <row r="20" spans="1:70" x14ac:dyDescent="0.25">
      <c r="A20" s="15" t="str">
        <f t="shared" si="2"/>
        <v>...</v>
      </c>
      <c r="B20" s="15" t="str">
        <f t="shared" si="3"/>
        <v>...</v>
      </c>
      <c r="C20" s="15" t="str">
        <f t="shared" si="4"/>
        <v>.....</v>
      </c>
      <c r="D20" s="15"/>
      <c r="E20" s="15" t="str">
        <f t="shared" si="5"/>
        <v>.....</v>
      </c>
      <c r="F20" s="15" t="str">
        <f t="shared" si="6"/>
        <v>......</v>
      </c>
      <c r="G20" s="15" t="str">
        <f t="shared" si="7"/>
        <v>...</v>
      </c>
      <c r="H20" s="16">
        <f>IF(E20=".....", 0, VLOOKUP($E20, Parameter2!$A$2:$C$5000, 3, FALSE))</f>
        <v>0</v>
      </c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8" t="str">
        <f>IF(C20=".....","",VLOOKUP($C20, Parameter!$A$4:$B$5000, 2, FALSE))</f>
        <v/>
      </c>
      <c r="X20" s="17"/>
      <c r="Y20" s="19"/>
      <c r="Z20" s="17"/>
      <c r="AA20" s="20"/>
      <c r="AB20" s="21"/>
      <c r="AC20" s="21"/>
      <c r="AD20" s="21"/>
      <c r="AE20" s="21"/>
      <c r="AF20" s="21"/>
      <c r="AG20" s="21"/>
      <c r="AH20" s="21"/>
      <c r="AI20" s="18" t="str">
        <f>IF(F20="......","",VLOOKUP(F20, Parameter2!$D$2:$E$15000, 2, FALSE))</f>
        <v/>
      </c>
      <c r="AJ20" s="21"/>
      <c r="AK20" s="22"/>
      <c r="AL20" s="22"/>
      <c r="AM20" s="26">
        <f t="shared" si="8"/>
        <v>0</v>
      </c>
      <c r="AN20" s="25" t="str">
        <f t="shared" si="9"/>
        <v/>
      </c>
      <c r="AO20" s="25" t="str">
        <f t="shared" si="10"/>
        <v/>
      </c>
      <c r="AP20" s="25" t="str">
        <f t="shared" si="11"/>
        <v/>
      </c>
      <c r="AQ20" s="25" t="str">
        <f t="shared" si="12"/>
        <v/>
      </c>
      <c r="AR20" s="26" t="str">
        <f>IF(G20="...", "", VLOOKUP(G20, UPB!$A$3:$B$5000, 2, FALSE))</f>
        <v/>
      </c>
      <c r="AS20" s="23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18" t="str">
        <f>IF(AND($C20&lt;&gt;".....", $E20 &lt;&gt;"....."), VLOOKUP($E20, Parameter!$E$3:$N$5000, 9, FALSE), "")</f>
        <v/>
      </c>
      <c r="BI20" s="18" t="str">
        <f>IF(AND($C20&lt;&gt;".....", $E20 &lt;&gt;"....."), VLOOKUP($E20, Parameter!$E$3:$N$5000, 10, FALSE), "")</f>
        <v/>
      </c>
      <c r="BJ20" s="18" t="str">
        <f>IF(AND($C20&lt;&gt;".....", $E20 &lt;&gt;"....."), VLOOKUP($C20, Parameter!$A$4:$D$5000, 3, FALSE), "")</f>
        <v/>
      </c>
      <c r="BK20" s="18" t="str">
        <f>IF(AND($C20&lt;&gt;".....", $E20 &lt;&gt;"....."), VLOOKUP($C20, Parameter!$A$4:$D$5000, 4, FALSE), "")</f>
        <v/>
      </c>
      <c r="BL20" s="26">
        <f t="shared" si="13"/>
        <v>0</v>
      </c>
      <c r="BM20" s="18" t="str">
        <f t="shared" si="14"/>
        <v>Intra</v>
      </c>
      <c r="BN20" s="18" t="str">
        <f>IF($BM20="Ekstra", Parameter3!$B$2, "")</f>
        <v/>
      </c>
      <c r="BO20" s="18" t="str">
        <f>IF($BM20="Ekstra", Parameter3!$C$2, "")</f>
        <v/>
      </c>
      <c r="BP20" s="18" t="str">
        <f>IF($BM20="Ekstra", VLOOKUP($E20, Parameter!$E$3:$N$5000, 9, FALSE), "")</f>
        <v/>
      </c>
      <c r="BQ20" s="18" t="str">
        <f>IF($BM20="Ekstra", VLOOKUP($E20, Parameter!$E$3:$N$5000, 10, FALSE), "")</f>
        <v/>
      </c>
      <c r="BR20" s="26">
        <f t="shared" si="15"/>
        <v>0</v>
      </c>
    </row>
    <row r="21" spans="1:70" x14ac:dyDescent="0.25">
      <c r="A21" s="15" t="str">
        <f t="shared" si="2"/>
        <v>...</v>
      </c>
      <c r="B21" s="15" t="str">
        <f t="shared" si="3"/>
        <v>...</v>
      </c>
      <c r="C21" s="15" t="str">
        <f t="shared" si="4"/>
        <v>.....</v>
      </c>
      <c r="D21" s="15"/>
      <c r="E21" s="15" t="str">
        <f t="shared" si="5"/>
        <v>.....</v>
      </c>
      <c r="F21" s="15" t="str">
        <f t="shared" si="6"/>
        <v>......</v>
      </c>
      <c r="G21" s="15" t="str">
        <f t="shared" si="7"/>
        <v>...</v>
      </c>
      <c r="H21" s="16">
        <f>IF(E21=".....", 0, VLOOKUP($E21, Parameter2!$A$2:$C$5000, 3, FALSE))</f>
        <v>0</v>
      </c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8" t="str">
        <f>IF(C21=".....","",VLOOKUP($C21, Parameter!$A$4:$B$5000, 2, FALSE))</f>
        <v/>
      </c>
      <c r="X21" s="17"/>
      <c r="Y21" s="19"/>
      <c r="Z21" s="17"/>
      <c r="AA21" s="20"/>
      <c r="AB21" s="21"/>
      <c r="AC21" s="21"/>
      <c r="AD21" s="21"/>
      <c r="AE21" s="21"/>
      <c r="AF21" s="21"/>
      <c r="AG21" s="21"/>
      <c r="AH21" s="21"/>
      <c r="AI21" s="18" t="str">
        <f>IF(F21="......","",VLOOKUP(F21, Parameter2!$D$2:$E$15000, 2, FALSE))</f>
        <v/>
      </c>
      <c r="AJ21" s="21"/>
      <c r="AK21" s="22"/>
      <c r="AL21" s="22"/>
      <c r="AM21" s="26">
        <f t="shared" si="8"/>
        <v>0</v>
      </c>
      <c r="AN21" s="25" t="str">
        <f t="shared" si="9"/>
        <v/>
      </c>
      <c r="AO21" s="25" t="str">
        <f t="shared" si="10"/>
        <v/>
      </c>
      <c r="AP21" s="25" t="str">
        <f t="shared" si="11"/>
        <v/>
      </c>
      <c r="AQ21" s="25" t="str">
        <f t="shared" si="12"/>
        <v/>
      </c>
      <c r="AR21" s="26" t="str">
        <f>IF(G21="...", "", VLOOKUP(G21, UPB!$A$3:$B$5000, 2, FALSE))</f>
        <v/>
      </c>
      <c r="AS21" s="23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18" t="str">
        <f>IF(AND($C21&lt;&gt;".....", $E21 &lt;&gt;"....."), VLOOKUP($E21, Parameter!$E$3:$N$5000, 9, FALSE), "")</f>
        <v/>
      </c>
      <c r="BI21" s="18" t="str">
        <f>IF(AND($C21&lt;&gt;".....", $E21 &lt;&gt;"....."), VLOOKUP($E21, Parameter!$E$3:$N$5000, 10, FALSE), "")</f>
        <v/>
      </c>
      <c r="BJ21" s="18" t="str">
        <f>IF(AND($C21&lt;&gt;".....", $E21 &lt;&gt;"....."), VLOOKUP($C21, Parameter!$A$4:$D$5000, 3, FALSE), "")</f>
        <v/>
      </c>
      <c r="BK21" s="18" t="str">
        <f>IF(AND($C21&lt;&gt;".....", $E21 &lt;&gt;"....."), VLOOKUP($C21, Parameter!$A$4:$D$5000, 4, FALSE), "")</f>
        <v/>
      </c>
      <c r="BL21" s="26">
        <f t="shared" si="13"/>
        <v>0</v>
      </c>
      <c r="BM21" s="18" t="str">
        <f t="shared" si="14"/>
        <v>Intra</v>
      </c>
      <c r="BN21" s="18" t="str">
        <f>IF($BM21="Ekstra", Parameter3!$B$2, "")</f>
        <v/>
      </c>
      <c r="BO21" s="18" t="str">
        <f>IF($BM21="Ekstra", Parameter3!$C$2, "")</f>
        <v/>
      </c>
      <c r="BP21" s="18" t="str">
        <f>IF($BM21="Ekstra", VLOOKUP($E21, Parameter!$E$3:$N$5000, 9, FALSE), "")</f>
        <v/>
      </c>
      <c r="BQ21" s="18" t="str">
        <f>IF($BM21="Ekstra", VLOOKUP($E21, Parameter!$E$3:$N$5000, 10, FALSE), "")</f>
        <v/>
      </c>
      <c r="BR21" s="26">
        <f t="shared" si="15"/>
        <v>0</v>
      </c>
    </row>
    <row r="22" spans="1:70" x14ac:dyDescent="0.25">
      <c r="A22" s="15" t="str">
        <f t="shared" si="2"/>
        <v>...</v>
      </c>
      <c r="B22" s="15" t="str">
        <f t="shared" si="3"/>
        <v>...</v>
      </c>
      <c r="C22" s="15" t="str">
        <f t="shared" si="4"/>
        <v>.....</v>
      </c>
      <c r="D22" s="15"/>
      <c r="E22" s="15" t="str">
        <f t="shared" si="5"/>
        <v>.....</v>
      </c>
      <c r="F22" s="15" t="str">
        <f t="shared" si="6"/>
        <v>......</v>
      </c>
      <c r="G22" s="15" t="str">
        <f t="shared" si="7"/>
        <v>...</v>
      </c>
      <c r="H22" s="16">
        <f>IF(E22=".....", 0, VLOOKUP($E22, Parameter2!$A$2:$C$5000, 3, FALSE))</f>
        <v>0</v>
      </c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8" t="str">
        <f>IF(C22=".....","",VLOOKUP($C22, Parameter!$A$4:$B$5000, 2, FALSE))</f>
        <v/>
      </c>
      <c r="X22" s="17"/>
      <c r="Y22" s="19"/>
      <c r="Z22" s="17"/>
      <c r="AA22" s="20"/>
      <c r="AB22" s="21"/>
      <c r="AC22" s="21"/>
      <c r="AD22" s="21"/>
      <c r="AE22" s="21"/>
      <c r="AF22" s="21"/>
      <c r="AG22" s="21"/>
      <c r="AH22" s="21"/>
      <c r="AI22" s="18" t="str">
        <f>IF(F22="......","",VLOOKUP(F22, Parameter2!$D$2:$E$15000, 2, FALSE))</f>
        <v/>
      </c>
      <c r="AJ22" s="21"/>
      <c r="AK22" s="22"/>
      <c r="AL22" s="22"/>
      <c r="AM22" s="26">
        <f t="shared" si="8"/>
        <v>0</v>
      </c>
      <c r="AN22" s="25" t="str">
        <f t="shared" si="9"/>
        <v/>
      </c>
      <c r="AO22" s="25" t="str">
        <f t="shared" si="10"/>
        <v/>
      </c>
      <c r="AP22" s="25" t="str">
        <f t="shared" si="11"/>
        <v/>
      </c>
      <c r="AQ22" s="25" t="str">
        <f t="shared" si="12"/>
        <v/>
      </c>
      <c r="AR22" s="26" t="str">
        <f>IF(G22="...", "", VLOOKUP(G22, UPB!$A$3:$B$5000, 2, FALSE))</f>
        <v/>
      </c>
      <c r="AS22" s="23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18" t="str">
        <f>IF(AND($C22&lt;&gt;".....", $E22 &lt;&gt;"....."), VLOOKUP($E22, Parameter!$E$3:$N$5000, 9, FALSE), "")</f>
        <v/>
      </c>
      <c r="BI22" s="18" t="str">
        <f>IF(AND($C22&lt;&gt;".....", $E22 &lt;&gt;"....."), VLOOKUP($E22, Parameter!$E$3:$N$5000, 10, FALSE), "")</f>
        <v/>
      </c>
      <c r="BJ22" s="18" t="str">
        <f>IF(AND($C22&lt;&gt;".....", $E22 &lt;&gt;"....."), VLOOKUP($C22, Parameter!$A$4:$D$5000, 3, FALSE), "")</f>
        <v/>
      </c>
      <c r="BK22" s="18" t="str">
        <f>IF(AND($C22&lt;&gt;".....", $E22 &lt;&gt;"....."), VLOOKUP($C22, Parameter!$A$4:$D$5000, 4, FALSE), "")</f>
        <v/>
      </c>
      <c r="BL22" s="26">
        <f t="shared" si="13"/>
        <v>0</v>
      </c>
      <c r="BM22" s="18" t="str">
        <f t="shared" si="14"/>
        <v>Intra</v>
      </c>
      <c r="BN22" s="18" t="str">
        <f>IF($BM22="Ekstra", Parameter3!$B$2, "")</f>
        <v/>
      </c>
      <c r="BO22" s="18" t="str">
        <f>IF($BM22="Ekstra", Parameter3!$C$2, "")</f>
        <v/>
      </c>
      <c r="BP22" s="18" t="str">
        <f>IF($BM22="Ekstra", VLOOKUP($E22, Parameter!$E$3:$N$5000, 9, FALSE), "")</f>
        <v/>
      </c>
      <c r="BQ22" s="18" t="str">
        <f>IF($BM22="Ekstra", VLOOKUP($E22, Parameter!$E$3:$N$5000, 10, FALSE), "")</f>
        <v/>
      </c>
      <c r="BR22" s="26">
        <f t="shared" si="15"/>
        <v>0</v>
      </c>
    </row>
    <row r="23" spans="1:70" x14ac:dyDescent="0.25">
      <c r="A23" s="15" t="str">
        <f t="shared" si="2"/>
        <v>...</v>
      </c>
      <c r="B23" s="15" t="str">
        <f t="shared" si="3"/>
        <v>...</v>
      </c>
      <c r="C23" s="15" t="str">
        <f t="shared" si="4"/>
        <v>.....</v>
      </c>
      <c r="D23" s="15"/>
      <c r="E23" s="15" t="str">
        <f t="shared" si="5"/>
        <v>.....</v>
      </c>
      <c r="F23" s="15" t="str">
        <f t="shared" si="6"/>
        <v>......</v>
      </c>
      <c r="G23" s="15" t="str">
        <f t="shared" si="7"/>
        <v>...</v>
      </c>
      <c r="H23" s="16">
        <f>IF(E23=".....", 0, VLOOKUP($E23, Parameter2!$A$2:$C$5000, 3, FALSE))</f>
        <v>0</v>
      </c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8" t="str">
        <f>IF(C23=".....","",VLOOKUP($C23, Parameter!$A$4:$B$5000, 2, FALSE))</f>
        <v/>
      </c>
      <c r="X23" s="17"/>
      <c r="Y23" s="19"/>
      <c r="Z23" s="17"/>
      <c r="AA23" s="20"/>
      <c r="AB23" s="21"/>
      <c r="AC23" s="21"/>
      <c r="AD23" s="21"/>
      <c r="AE23" s="21"/>
      <c r="AF23" s="21"/>
      <c r="AG23" s="21"/>
      <c r="AH23" s="21"/>
      <c r="AI23" s="18" t="str">
        <f>IF(F23="......","",VLOOKUP(F23, Parameter2!$D$2:$E$15000, 2, FALSE))</f>
        <v/>
      </c>
      <c r="AJ23" s="21"/>
      <c r="AK23" s="22"/>
      <c r="AL23" s="22"/>
      <c r="AM23" s="26">
        <f t="shared" si="8"/>
        <v>0</v>
      </c>
      <c r="AN23" s="25" t="str">
        <f t="shared" si="9"/>
        <v/>
      </c>
      <c r="AO23" s="25" t="str">
        <f t="shared" si="10"/>
        <v/>
      </c>
      <c r="AP23" s="25" t="str">
        <f t="shared" si="11"/>
        <v/>
      </c>
      <c r="AQ23" s="25" t="str">
        <f t="shared" si="12"/>
        <v/>
      </c>
      <c r="AR23" s="26" t="str">
        <f>IF(G23="...", "", VLOOKUP(G23, UPB!$A$3:$B$5000, 2, FALSE))</f>
        <v/>
      </c>
      <c r="AS23" s="23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18" t="str">
        <f>IF(AND($C23&lt;&gt;".....", $E23 &lt;&gt;"....."), VLOOKUP($E23, Parameter!$E$3:$N$5000, 9, FALSE), "")</f>
        <v/>
      </c>
      <c r="BI23" s="18" t="str">
        <f>IF(AND($C23&lt;&gt;".....", $E23 &lt;&gt;"....."), VLOOKUP($E23, Parameter!$E$3:$N$5000, 10, FALSE), "")</f>
        <v/>
      </c>
      <c r="BJ23" s="18" t="str">
        <f>IF(AND($C23&lt;&gt;".....", $E23 &lt;&gt;"....."), VLOOKUP($C23, Parameter!$A$4:$D$5000, 3, FALSE), "")</f>
        <v/>
      </c>
      <c r="BK23" s="18" t="str">
        <f>IF(AND($C23&lt;&gt;".....", $E23 &lt;&gt;"....."), VLOOKUP($C23, Parameter!$A$4:$D$5000, 4, FALSE), "")</f>
        <v/>
      </c>
      <c r="BL23" s="26">
        <f t="shared" si="13"/>
        <v>0</v>
      </c>
      <c r="BM23" s="18" t="str">
        <f t="shared" si="14"/>
        <v>Intra</v>
      </c>
      <c r="BN23" s="18" t="str">
        <f>IF($BM23="Ekstra", Parameter3!$B$2, "")</f>
        <v/>
      </c>
      <c r="BO23" s="18" t="str">
        <f>IF($BM23="Ekstra", Parameter3!$C$2, "")</f>
        <v/>
      </c>
      <c r="BP23" s="18" t="str">
        <f>IF($BM23="Ekstra", VLOOKUP($E23, Parameter!$E$3:$N$5000, 9, FALSE), "")</f>
        <v/>
      </c>
      <c r="BQ23" s="18" t="str">
        <f>IF($BM23="Ekstra", VLOOKUP($E23, Parameter!$E$3:$N$5000, 10, FALSE), "")</f>
        <v/>
      </c>
      <c r="BR23" s="26">
        <f t="shared" si="15"/>
        <v>0</v>
      </c>
    </row>
    <row r="24" spans="1:70" x14ac:dyDescent="0.25">
      <c r="A24" s="15" t="str">
        <f t="shared" si="2"/>
        <v>...</v>
      </c>
      <c r="B24" s="15" t="str">
        <f t="shared" si="3"/>
        <v>...</v>
      </c>
      <c r="C24" s="15" t="str">
        <f t="shared" si="4"/>
        <v>.....</v>
      </c>
      <c r="D24" s="15"/>
      <c r="E24" s="15" t="str">
        <f t="shared" si="5"/>
        <v>.....</v>
      </c>
      <c r="F24" s="15" t="str">
        <f t="shared" si="6"/>
        <v>......</v>
      </c>
      <c r="G24" s="15" t="str">
        <f t="shared" si="7"/>
        <v>...</v>
      </c>
      <c r="H24" s="16">
        <f>IF(E24=".....", 0, VLOOKUP($E24, Parameter2!$A$2:$C$5000, 3, FALSE))</f>
        <v>0</v>
      </c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8" t="str">
        <f>IF(C24=".....","",VLOOKUP($C24, Parameter!$A$4:$B$5000, 2, FALSE))</f>
        <v/>
      </c>
      <c r="X24" s="17"/>
      <c r="Y24" s="19"/>
      <c r="Z24" s="17"/>
      <c r="AA24" s="20"/>
      <c r="AB24" s="21"/>
      <c r="AC24" s="21"/>
      <c r="AD24" s="21"/>
      <c r="AE24" s="21"/>
      <c r="AF24" s="21"/>
      <c r="AG24" s="21"/>
      <c r="AH24" s="21"/>
      <c r="AI24" s="18" t="str">
        <f>IF(F24="......","",VLOOKUP(F24, Parameter2!$D$2:$E$15000, 2, FALSE))</f>
        <v/>
      </c>
      <c r="AJ24" s="21"/>
      <c r="AK24" s="22"/>
      <c r="AL24" s="22"/>
      <c r="AM24" s="26">
        <f t="shared" si="8"/>
        <v>0</v>
      </c>
      <c r="AN24" s="25" t="str">
        <f t="shared" si="9"/>
        <v/>
      </c>
      <c r="AO24" s="25" t="str">
        <f t="shared" si="10"/>
        <v/>
      </c>
      <c r="AP24" s="25" t="str">
        <f t="shared" si="11"/>
        <v/>
      </c>
      <c r="AQ24" s="25" t="str">
        <f t="shared" si="12"/>
        <v/>
      </c>
      <c r="AR24" s="26" t="str">
        <f>IF(G24="...", "", VLOOKUP(G24, UPB!$A$3:$B$5000, 2, FALSE))</f>
        <v/>
      </c>
      <c r="AS24" s="23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18" t="str">
        <f>IF(AND($C24&lt;&gt;".....", $E24 &lt;&gt;"....."), VLOOKUP($E24, Parameter!$E$3:$N$5000, 9, FALSE), "")</f>
        <v/>
      </c>
      <c r="BI24" s="18" t="str">
        <f>IF(AND($C24&lt;&gt;".....", $E24 &lt;&gt;"....."), VLOOKUP($E24, Parameter!$E$3:$N$5000, 10, FALSE), "")</f>
        <v/>
      </c>
      <c r="BJ24" s="18" t="str">
        <f>IF(AND($C24&lt;&gt;".....", $E24 &lt;&gt;"....."), VLOOKUP($C24, Parameter!$A$4:$D$5000, 3, FALSE), "")</f>
        <v/>
      </c>
      <c r="BK24" s="18" t="str">
        <f>IF(AND($C24&lt;&gt;".....", $E24 &lt;&gt;"....."), VLOOKUP($C24, Parameter!$A$4:$D$5000, 4, FALSE), "")</f>
        <v/>
      </c>
      <c r="BL24" s="26">
        <f t="shared" si="13"/>
        <v>0</v>
      </c>
      <c r="BM24" s="18" t="str">
        <f t="shared" si="14"/>
        <v>Intra</v>
      </c>
      <c r="BN24" s="18" t="str">
        <f>IF($BM24="Ekstra", Parameter3!$B$2, "")</f>
        <v/>
      </c>
      <c r="BO24" s="18" t="str">
        <f>IF($BM24="Ekstra", Parameter3!$C$2, "")</f>
        <v/>
      </c>
      <c r="BP24" s="18" t="str">
        <f>IF($BM24="Ekstra", VLOOKUP($E24, Parameter!$E$3:$N$5000, 9, FALSE), "")</f>
        <v/>
      </c>
      <c r="BQ24" s="18" t="str">
        <f>IF($BM24="Ekstra", VLOOKUP($E24, Parameter!$E$3:$N$5000, 10, FALSE), "")</f>
        <v/>
      </c>
      <c r="BR24" s="26">
        <f t="shared" si="15"/>
        <v>0</v>
      </c>
    </row>
    <row r="25" spans="1:70" x14ac:dyDescent="0.25">
      <c r="A25" s="15" t="str">
        <f t="shared" si="2"/>
        <v>...</v>
      </c>
      <c r="B25" s="15" t="str">
        <f t="shared" si="3"/>
        <v>...</v>
      </c>
      <c r="C25" s="15" t="str">
        <f t="shared" si="4"/>
        <v>.....</v>
      </c>
      <c r="D25" s="15"/>
      <c r="E25" s="15" t="str">
        <f t="shared" si="5"/>
        <v>.....</v>
      </c>
      <c r="F25" s="15" t="str">
        <f t="shared" si="6"/>
        <v>......</v>
      </c>
      <c r="G25" s="15" t="str">
        <f t="shared" si="7"/>
        <v>...</v>
      </c>
      <c r="H25" s="16">
        <f>IF(E25=".....", 0, VLOOKUP($E25, Parameter2!$A$2:$C$5000, 3, FALSE))</f>
        <v>0</v>
      </c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8" t="str">
        <f>IF(C25=".....","",VLOOKUP($C25, Parameter!$A$4:$B$5000, 2, FALSE))</f>
        <v/>
      </c>
      <c r="X25" s="17"/>
      <c r="Y25" s="19"/>
      <c r="Z25" s="17"/>
      <c r="AA25" s="20"/>
      <c r="AB25" s="21"/>
      <c r="AC25" s="21"/>
      <c r="AD25" s="21"/>
      <c r="AE25" s="21"/>
      <c r="AF25" s="21"/>
      <c r="AG25" s="21"/>
      <c r="AH25" s="21"/>
      <c r="AI25" s="18" t="str">
        <f>IF(F25="......","",VLOOKUP(F25, Parameter2!$D$2:$E$15000, 2, FALSE))</f>
        <v/>
      </c>
      <c r="AJ25" s="21"/>
      <c r="AK25" s="22"/>
      <c r="AL25" s="22"/>
      <c r="AM25" s="26">
        <f t="shared" si="8"/>
        <v>0</v>
      </c>
      <c r="AN25" s="25" t="str">
        <f t="shared" si="9"/>
        <v/>
      </c>
      <c r="AO25" s="25" t="str">
        <f t="shared" si="10"/>
        <v/>
      </c>
      <c r="AP25" s="25" t="str">
        <f t="shared" si="11"/>
        <v/>
      </c>
      <c r="AQ25" s="25" t="str">
        <f t="shared" si="12"/>
        <v/>
      </c>
      <c r="AR25" s="26" t="str">
        <f>IF(G25="...", "", VLOOKUP(G25, UPB!$A$3:$B$5000, 2, FALSE))</f>
        <v/>
      </c>
      <c r="AS25" s="23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18" t="str">
        <f>IF(AND($C25&lt;&gt;".....", $E25 &lt;&gt;"....."), VLOOKUP($E25, Parameter!$E$3:$N$5000, 9, FALSE), "")</f>
        <v/>
      </c>
      <c r="BI25" s="18" t="str">
        <f>IF(AND($C25&lt;&gt;".....", $E25 &lt;&gt;"....."), VLOOKUP($E25, Parameter!$E$3:$N$5000, 10, FALSE), "")</f>
        <v/>
      </c>
      <c r="BJ25" s="18" t="str">
        <f>IF(AND($C25&lt;&gt;".....", $E25 &lt;&gt;"....."), VLOOKUP($C25, Parameter!$A$4:$D$5000, 3, FALSE), "")</f>
        <v/>
      </c>
      <c r="BK25" s="18" t="str">
        <f>IF(AND($C25&lt;&gt;".....", $E25 &lt;&gt;"....."), VLOOKUP($C25, Parameter!$A$4:$D$5000, 4, FALSE), "")</f>
        <v/>
      </c>
      <c r="BL25" s="26">
        <f t="shared" si="13"/>
        <v>0</v>
      </c>
      <c r="BM25" s="18" t="str">
        <f t="shared" si="14"/>
        <v>Intra</v>
      </c>
      <c r="BN25" s="18" t="str">
        <f>IF($BM25="Ekstra", Parameter3!$B$2, "")</f>
        <v/>
      </c>
      <c r="BO25" s="18" t="str">
        <f>IF($BM25="Ekstra", Parameter3!$C$2, "")</f>
        <v/>
      </c>
      <c r="BP25" s="18" t="str">
        <f>IF($BM25="Ekstra", VLOOKUP($E25, Parameter!$E$3:$N$5000, 9, FALSE), "")</f>
        <v/>
      </c>
      <c r="BQ25" s="18" t="str">
        <f>IF($BM25="Ekstra", VLOOKUP($E25, Parameter!$E$3:$N$5000, 10, FALSE), "")</f>
        <v/>
      </c>
      <c r="BR25" s="26">
        <f t="shared" si="15"/>
        <v>0</v>
      </c>
    </row>
    <row r="26" spans="1:70" x14ac:dyDescent="0.25">
      <c r="A26" s="15" t="str">
        <f t="shared" si="2"/>
        <v>...</v>
      </c>
      <c r="B26" s="15" t="str">
        <f t="shared" si="3"/>
        <v>...</v>
      </c>
      <c r="C26" s="15" t="str">
        <f t="shared" si="4"/>
        <v>.....</v>
      </c>
      <c r="D26" s="15"/>
      <c r="E26" s="15" t="str">
        <f t="shared" si="5"/>
        <v>.....</v>
      </c>
      <c r="F26" s="15" t="str">
        <f t="shared" si="6"/>
        <v>......</v>
      </c>
      <c r="G26" s="15" t="str">
        <f t="shared" si="7"/>
        <v>...</v>
      </c>
      <c r="H26" s="16">
        <f>IF(E26=".....", 0, VLOOKUP($E26, Parameter2!$A$2:$C$5000, 3, FALSE))</f>
        <v>0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8" t="str">
        <f>IF(C26=".....","",VLOOKUP($C26, Parameter!$A$4:$B$5000, 2, FALSE))</f>
        <v/>
      </c>
      <c r="X26" s="17"/>
      <c r="Y26" s="19"/>
      <c r="Z26" s="17"/>
      <c r="AA26" s="20"/>
      <c r="AB26" s="21"/>
      <c r="AC26" s="21"/>
      <c r="AD26" s="21"/>
      <c r="AE26" s="21"/>
      <c r="AF26" s="21"/>
      <c r="AG26" s="21"/>
      <c r="AH26" s="21"/>
      <c r="AI26" s="18" t="str">
        <f>IF(F26="......","",VLOOKUP(F26, Parameter2!$D$2:$E$15000, 2, FALSE))</f>
        <v/>
      </c>
      <c r="AJ26" s="21"/>
      <c r="AK26" s="22"/>
      <c r="AL26" s="22"/>
      <c r="AM26" s="26">
        <f t="shared" si="8"/>
        <v>0</v>
      </c>
      <c r="AN26" s="25" t="str">
        <f t="shared" si="9"/>
        <v/>
      </c>
      <c r="AO26" s="25" t="str">
        <f t="shared" si="10"/>
        <v/>
      </c>
      <c r="AP26" s="25" t="str">
        <f t="shared" si="11"/>
        <v/>
      </c>
      <c r="AQ26" s="25" t="str">
        <f t="shared" si="12"/>
        <v/>
      </c>
      <c r="AR26" s="26" t="str">
        <f>IF(G26="...", "", VLOOKUP(G26, UPB!$A$3:$B$5000, 2, FALSE))</f>
        <v/>
      </c>
      <c r="AS26" s="23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18" t="str">
        <f>IF(AND($C26&lt;&gt;".....", $E26 &lt;&gt;"....."), VLOOKUP($E26, Parameter!$E$3:$N$5000, 9, FALSE), "")</f>
        <v/>
      </c>
      <c r="BI26" s="18" t="str">
        <f>IF(AND($C26&lt;&gt;".....", $E26 &lt;&gt;"....."), VLOOKUP($E26, Parameter!$E$3:$N$5000, 10, FALSE), "")</f>
        <v/>
      </c>
      <c r="BJ26" s="18" t="str">
        <f>IF(AND($C26&lt;&gt;".....", $E26 &lt;&gt;"....."), VLOOKUP($C26, Parameter!$A$4:$D$5000, 3, FALSE), "")</f>
        <v/>
      </c>
      <c r="BK26" s="18" t="str">
        <f>IF(AND($C26&lt;&gt;".....", $E26 &lt;&gt;"....."), VLOOKUP($C26, Parameter!$A$4:$D$5000, 4, FALSE), "")</f>
        <v/>
      </c>
      <c r="BL26" s="26">
        <f t="shared" si="13"/>
        <v>0</v>
      </c>
      <c r="BM26" s="18" t="str">
        <f t="shared" si="14"/>
        <v>Intra</v>
      </c>
      <c r="BN26" s="18" t="str">
        <f>IF($BM26="Ekstra", Parameter3!$B$2, "")</f>
        <v/>
      </c>
      <c r="BO26" s="18" t="str">
        <f>IF($BM26="Ekstra", Parameter3!$C$2, "")</f>
        <v/>
      </c>
      <c r="BP26" s="18" t="str">
        <f>IF($BM26="Ekstra", VLOOKUP($E26, Parameter!$E$3:$N$5000, 9, FALSE), "")</f>
        <v/>
      </c>
      <c r="BQ26" s="18" t="str">
        <f>IF($BM26="Ekstra", VLOOKUP($E26, Parameter!$E$3:$N$5000, 10, FALSE), "")</f>
        <v/>
      </c>
      <c r="BR26" s="26">
        <f t="shared" si="15"/>
        <v>0</v>
      </c>
    </row>
    <row r="27" spans="1:70" x14ac:dyDescent="0.25">
      <c r="A27" s="15" t="str">
        <f t="shared" si="2"/>
        <v>...</v>
      </c>
      <c r="B27" s="15" t="str">
        <f t="shared" si="3"/>
        <v>...</v>
      </c>
      <c r="C27" s="15" t="str">
        <f t="shared" si="4"/>
        <v>.....</v>
      </c>
      <c r="D27" s="15"/>
      <c r="E27" s="15" t="str">
        <f t="shared" si="5"/>
        <v>.....</v>
      </c>
      <c r="F27" s="15" t="str">
        <f t="shared" si="6"/>
        <v>......</v>
      </c>
      <c r="G27" s="15" t="str">
        <f t="shared" si="7"/>
        <v>...</v>
      </c>
      <c r="H27" s="16">
        <f>IF(E27=".....", 0, VLOOKUP($E27, Parameter2!$A$2:$C$5000, 3, FALSE))</f>
        <v>0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8" t="str">
        <f>IF(C27=".....","",VLOOKUP($C27, Parameter!$A$4:$B$5000, 2, FALSE))</f>
        <v/>
      </c>
      <c r="X27" s="17"/>
      <c r="Y27" s="19"/>
      <c r="Z27" s="17"/>
      <c r="AA27" s="20"/>
      <c r="AB27" s="21"/>
      <c r="AC27" s="21"/>
      <c r="AD27" s="21"/>
      <c r="AE27" s="21"/>
      <c r="AF27" s="21"/>
      <c r="AG27" s="21"/>
      <c r="AH27" s="21"/>
      <c r="AI27" s="18" t="str">
        <f>IF(F27="......","",VLOOKUP(F27, Parameter2!$D$2:$E$15000, 2, FALSE))</f>
        <v/>
      </c>
      <c r="AJ27" s="21"/>
      <c r="AK27" s="22"/>
      <c r="AL27" s="22"/>
      <c r="AM27" s="26">
        <f t="shared" si="8"/>
        <v>0</v>
      </c>
      <c r="AN27" s="25" t="str">
        <f t="shared" si="9"/>
        <v/>
      </c>
      <c r="AO27" s="25" t="str">
        <f t="shared" si="10"/>
        <v/>
      </c>
      <c r="AP27" s="25" t="str">
        <f t="shared" si="11"/>
        <v/>
      </c>
      <c r="AQ27" s="25" t="str">
        <f t="shared" si="12"/>
        <v/>
      </c>
      <c r="AR27" s="26" t="str">
        <f>IF(G27="...", "", VLOOKUP(G27, UPB!$A$3:$B$5000, 2, FALSE))</f>
        <v/>
      </c>
      <c r="AS27" s="23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18" t="str">
        <f>IF(AND($C27&lt;&gt;".....", $E27 &lt;&gt;"....."), VLOOKUP($E27, Parameter!$E$3:$N$5000, 9, FALSE), "")</f>
        <v/>
      </c>
      <c r="BI27" s="18" t="str">
        <f>IF(AND($C27&lt;&gt;".....", $E27 &lt;&gt;"....."), VLOOKUP($E27, Parameter!$E$3:$N$5000, 10, FALSE), "")</f>
        <v/>
      </c>
      <c r="BJ27" s="18" t="str">
        <f>IF(AND($C27&lt;&gt;".....", $E27 &lt;&gt;"....."), VLOOKUP($C27, Parameter!$A$4:$D$5000, 3, FALSE), "")</f>
        <v/>
      </c>
      <c r="BK27" s="18" t="str">
        <f>IF(AND($C27&lt;&gt;".....", $E27 &lt;&gt;"....."), VLOOKUP($C27, Parameter!$A$4:$D$5000, 4, FALSE), "")</f>
        <v/>
      </c>
      <c r="BL27" s="26">
        <f t="shared" si="13"/>
        <v>0</v>
      </c>
      <c r="BM27" s="18" t="str">
        <f t="shared" si="14"/>
        <v>Intra</v>
      </c>
      <c r="BN27" s="18" t="str">
        <f>IF($BM27="Ekstra", Parameter3!$B$2, "")</f>
        <v/>
      </c>
      <c r="BO27" s="18" t="str">
        <f>IF($BM27="Ekstra", Parameter3!$C$2, "")</f>
        <v/>
      </c>
      <c r="BP27" s="18" t="str">
        <f>IF($BM27="Ekstra", VLOOKUP($E27, Parameter!$E$3:$N$5000, 9, FALSE), "")</f>
        <v/>
      </c>
      <c r="BQ27" s="18" t="str">
        <f>IF($BM27="Ekstra", VLOOKUP($E27, Parameter!$E$3:$N$5000, 10, FALSE), "")</f>
        <v/>
      </c>
      <c r="BR27" s="26">
        <f t="shared" si="15"/>
        <v>0</v>
      </c>
    </row>
    <row r="28" spans="1:70" x14ac:dyDescent="0.25">
      <c r="A28" s="15" t="str">
        <f t="shared" si="2"/>
        <v>...</v>
      </c>
      <c r="B28" s="15" t="str">
        <f t="shared" si="3"/>
        <v>...</v>
      </c>
      <c r="C28" s="15" t="str">
        <f t="shared" si="4"/>
        <v>.....</v>
      </c>
      <c r="D28" s="15"/>
      <c r="E28" s="15" t="str">
        <f t="shared" si="5"/>
        <v>.....</v>
      </c>
      <c r="F28" s="15" t="str">
        <f t="shared" si="6"/>
        <v>......</v>
      </c>
      <c r="G28" s="15" t="str">
        <f t="shared" si="7"/>
        <v>...</v>
      </c>
      <c r="H28" s="16">
        <f>IF(E28=".....", 0, VLOOKUP($E28, Parameter2!$A$2:$C$5000, 3, FALSE))</f>
        <v>0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8" t="str">
        <f>IF(C28=".....","",VLOOKUP($C28, Parameter!$A$4:$B$5000, 2, FALSE))</f>
        <v/>
      </c>
      <c r="X28" s="17"/>
      <c r="Y28" s="19"/>
      <c r="Z28" s="17"/>
      <c r="AA28" s="20"/>
      <c r="AB28" s="21"/>
      <c r="AC28" s="21"/>
      <c r="AD28" s="21"/>
      <c r="AE28" s="21"/>
      <c r="AF28" s="21"/>
      <c r="AG28" s="21"/>
      <c r="AH28" s="21"/>
      <c r="AI28" s="18" t="str">
        <f>IF(F28="......","",VLOOKUP(F28, Parameter2!$D$2:$E$15000, 2, FALSE))</f>
        <v/>
      </c>
      <c r="AJ28" s="21"/>
      <c r="AK28" s="22"/>
      <c r="AL28" s="22"/>
      <c r="AM28" s="26">
        <f t="shared" si="8"/>
        <v>0</v>
      </c>
      <c r="AN28" s="25" t="str">
        <f t="shared" si="9"/>
        <v/>
      </c>
      <c r="AO28" s="25" t="str">
        <f t="shared" si="10"/>
        <v/>
      </c>
      <c r="AP28" s="25" t="str">
        <f t="shared" si="11"/>
        <v/>
      </c>
      <c r="AQ28" s="25" t="str">
        <f t="shared" si="12"/>
        <v/>
      </c>
      <c r="AR28" s="26" t="str">
        <f>IF(G28="...", "", VLOOKUP(G28, UPB!$A$3:$B$5000, 2, FALSE))</f>
        <v/>
      </c>
      <c r="AS28" s="23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18" t="str">
        <f>IF(AND($C28&lt;&gt;".....", $E28 &lt;&gt;"....."), VLOOKUP($E28, Parameter!$E$3:$N$5000, 9, FALSE), "")</f>
        <v/>
      </c>
      <c r="BI28" s="18" t="str">
        <f>IF(AND($C28&lt;&gt;".....", $E28 &lt;&gt;"....."), VLOOKUP($E28, Parameter!$E$3:$N$5000, 10, FALSE), "")</f>
        <v/>
      </c>
      <c r="BJ28" s="18" t="str">
        <f>IF(AND($C28&lt;&gt;".....", $E28 &lt;&gt;"....."), VLOOKUP($C28, Parameter!$A$4:$D$5000, 3, FALSE), "")</f>
        <v/>
      </c>
      <c r="BK28" s="18" t="str">
        <f>IF(AND($C28&lt;&gt;".....", $E28 &lt;&gt;"....."), VLOOKUP($C28, Parameter!$A$4:$D$5000, 4, FALSE), "")</f>
        <v/>
      </c>
      <c r="BL28" s="26">
        <f t="shared" si="13"/>
        <v>0</v>
      </c>
      <c r="BM28" s="18" t="str">
        <f t="shared" si="14"/>
        <v>Intra</v>
      </c>
      <c r="BN28" s="18" t="str">
        <f>IF($BM28="Ekstra", Parameter3!$B$2, "")</f>
        <v/>
      </c>
      <c r="BO28" s="18" t="str">
        <f>IF($BM28="Ekstra", Parameter3!$C$2, "")</f>
        <v/>
      </c>
      <c r="BP28" s="18" t="str">
        <f>IF($BM28="Ekstra", VLOOKUP($E28, Parameter!$E$3:$N$5000, 9, FALSE), "")</f>
        <v/>
      </c>
      <c r="BQ28" s="18" t="str">
        <f>IF($BM28="Ekstra", VLOOKUP($E28, Parameter!$E$3:$N$5000, 10, FALSE), "")</f>
        <v/>
      </c>
      <c r="BR28" s="26">
        <f t="shared" si="15"/>
        <v>0</v>
      </c>
    </row>
    <row r="29" spans="1:70" x14ac:dyDescent="0.25">
      <c r="A29" s="15" t="str">
        <f t="shared" si="2"/>
        <v>...</v>
      </c>
      <c r="B29" s="15" t="str">
        <f t="shared" si="3"/>
        <v>...</v>
      </c>
      <c r="C29" s="15" t="str">
        <f t="shared" si="4"/>
        <v>.....</v>
      </c>
      <c r="D29" s="15"/>
      <c r="E29" s="15" t="str">
        <f t="shared" si="5"/>
        <v>.....</v>
      </c>
      <c r="F29" s="15" t="str">
        <f t="shared" si="6"/>
        <v>......</v>
      </c>
      <c r="G29" s="15" t="str">
        <f t="shared" si="7"/>
        <v>...</v>
      </c>
      <c r="H29" s="16">
        <f>IF(E29=".....", 0, VLOOKUP($E29, Parameter2!$A$2:$C$5000, 3, FALSE))</f>
        <v>0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8" t="str">
        <f>IF(C29=".....","",VLOOKUP($C29, Parameter!$A$4:$B$5000, 2, FALSE))</f>
        <v/>
      </c>
      <c r="X29" s="17"/>
      <c r="Y29" s="19"/>
      <c r="Z29" s="17"/>
      <c r="AA29" s="20"/>
      <c r="AB29" s="21"/>
      <c r="AC29" s="21"/>
      <c r="AD29" s="21"/>
      <c r="AE29" s="21"/>
      <c r="AF29" s="21"/>
      <c r="AG29" s="21"/>
      <c r="AH29" s="21"/>
      <c r="AI29" s="18" t="str">
        <f>IF(F29="......","",VLOOKUP(F29, Parameter2!$D$2:$E$15000, 2, FALSE))</f>
        <v/>
      </c>
      <c r="AJ29" s="21"/>
      <c r="AK29" s="22"/>
      <c r="AL29" s="22"/>
      <c r="AM29" s="26">
        <f t="shared" si="8"/>
        <v>0</v>
      </c>
      <c r="AN29" s="25" t="str">
        <f t="shared" si="9"/>
        <v/>
      </c>
      <c r="AO29" s="25" t="str">
        <f t="shared" si="10"/>
        <v/>
      </c>
      <c r="AP29" s="25" t="str">
        <f t="shared" si="11"/>
        <v/>
      </c>
      <c r="AQ29" s="25" t="str">
        <f t="shared" si="12"/>
        <v/>
      </c>
      <c r="AR29" s="26" t="str">
        <f>IF(G29="...", "", VLOOKUP(G29, UPB!$A$3:$B$5000, 2, FALSE))</f>
        <v/>
      </c>
      <c r="AS29" s="23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18" t="str">
        <f>IF(AND($C29&lt;&gt;".....", $E29 &lt;&gt;"....."), VLOOKUP($E29, Parameter!$E$3:$N$5000, 9, FALSE), "")</f>
        <v/>
      </c>
      <c r="BI29" s="18" t="str">
        <f>IF(AND($C29&lt;&gt;".....", $E29 &lt;&gt;"....."), VLOOKUP($E29, Parameter!$E$3:$N$5000, 10, FALSE), "")</f>
        <v/>
      </c>
      <c r="BJ29" s="18" t="str">
        <f>IF(AND($C29&lt;&gt;".....", $E29 &lt;&gt;"....."), VLOOKUP($C29, Parameter!$A$4:$D$5000, 3, FALSE), "")</f>
        <v/>
      </c>
      <c r="BK29" s="18" t="str">
        <f>IF(AND($C29&lt;&gt;".....", $E29 &lt;&gt;"....."), VLOOKUP($C29, Parameter!$A$4:$D$5000, 4, FALSE), "")</f>
        <v/>
      </c>
      <c r="BL29" s="26">
        <f t="shared" si="13"/>
        <v>0</v>
      </c>
      <c r="BM29" s="18" t="str">
        <f t="shared" si="14"/>
        <v>Intra</v>
      </c>
      <c r="BN29" s="18" t="str">
        <f>IF($BM29="Ekstra", Parameter3!$B$2, "")</f>
        <v/>
      </c>
      <c r="BO29" s="18" t="str">
        <f>IF($BM29="Ekstra", Parameter3!$C$2, "")</f>
        <v/>
      </c>
      <c r="BP29" s="18" t="str">
        <f>IF($BM29="Ekstra", VLOOKUP($E29, Parameter!$E$3:$N$5000, 9, FALSE), "")</f>
        <v/>
      </c>
      <c r="BQ29" s="18" t="str">
        <f>IF($BM29="Ekstra", VLOOKUP($E29, Parameter!$E$3:$N$5000, 10, FALSE), "")</f>
        <v/>
      </c>
      <c r="BR29" s="26">
        <f t="shared" si="15"/>
        <v>0</v>
      </c>
    </row>
    <row r="30" spans="1:70" x14ac:dyDescent="0.25">
      <c r="A30" s="15" t="str">
        <f t="shared" si="2"/>
        <v>...</v>
      </c>
      <c r="B30" s="15" t="str">
        <f t="shared" si="3"/>
        <v>...</v>
      </c>
      <c r="C30" s="15" t="str">
        <f t="shared" si="4"/>
        <v>.....</v>
      </c>
      <c r="D30" s="15"/>
      <c r="E30" s="15" t="str">
        <f t="shared" si="5"/>
        <v>.....</v>
      </c>
      <c r="F30" s="15" t="str">
        <f t="shared" si="6"/>
        <v>......</v>
      </c>
      <c r="G30" s="15" t="str">
        <f t="shared" si="7"/>
        <v>...</v>
      </c>
      <c r="H30" s="16">
        <f>IF(E30=".....", 0, VLOOKUP($E30, Parameter2!$A$2:$C$5000, 3, FALSE))</f>
        <v>0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8" t="str">
        <f>IF(C30=".....","",VLOOKUP($C30, Parameter!$A$4:$B$5000, 2, FALSE))</f>
        <v/>
      </c>
      <c r="X30" s="17"/>
      <c r="Y30" s="19"/>
      <c r="Z30" s="17"/>
      <c r="AA30" s="20"/>
      <c r="AB30" s="21"/>
      <c r="AC30" s="21"/>
      <c r="AD30" s="21"/>
      <c r="AE30" s="21"/>
      <c r="AF30" s="21"/>
      <c r="AG30" s="21"/>
      <c r="AH30" s="21"/>
      <c r="AI30" s="18" t="str">
        <f>IF(F30="......","",VLOOKUP(F30, Parameter2!$D$2:$E$15000, 2, FALSE))</f>
        <v/>
      </c>
      <c r="AJ30" s="21"/>
      <c r="AK30" s="22"/>
      <c r="AL30" s="22"/>
      <c r="AM30" s="26">
        <f t="shared" si="8"/>
        <v>0</v>
      </c>
      <c r="AN30" s="25" t="str">
        <f t="shared" si="9"/>
        <v/>
      </c>
      <c r="AO30" s="25" t="str">
        <f t="shared" si="10"/>
        <v/>
      </c>
      <c r="AP30" s="25" t="str">
        <f t="shared" si="11"/>
        <v/>
      </c>
      <c r="AQ30" s="25" t="str">
        <f t="shared" si="12"/>
        <v/>
      </c>
      <c r="AR30" s="26" t="str">
        <f>IF(G30="...", "", VLOOKUP(G30, UPB!$A$3:$B$5000, 2, FALSE))</f>
        <v/>
      </c>
      <c r="AS30" s="23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18" t="str">
        <f>IF(AND($C30&lt;&gt;".....", $E30 &lt;&gt;"....."), VLOOKUP($E30, Parameter!$E$3:$N$5000, 9, FALSE), "")</f>
        <v/>
      </c>
      <c r="BI30" s="18" t="str">
        <f>IF(AND($C30&lt;&gt;".....", $E30 &lt;&gt;"....."), VLOOKUP($E30, Parameter!$E$3:$N$5000, 10, FALSE), "")</f>
        <v/>
      </c>
      <c r="BJ30" s="18" t="str">
        <f>IF(AND($C30&lt;&gt;".....", $E30 &lt;&gt;"....."), VLOOKUP($C30, Parameter!$A$4:$D$5000, 3, FALSE), "")</f>
        <v/>
      </c>
      <c r="BK30" s="18" t="str">
        <f>IF(AND($C30&lt;&gt;".....", $E30 &lt;&gt;"....."), VLOOKUP($C30, Parameter!$A$4:$D$5000, 4, FALSE), "")</f>
        <v/>
      </c>
      <c r="BL30" s="26">
        <f t="shared" si="13"/>
        <v>0</v>
      </c>
      <c r="BM30" s="18" t="str">
        <f t="shared" si="14"/>
        <v>Intra</v>
      </c>
      <c r="BN30" s="18" t="str">
        <f>IF($BM30="Ekstra", Parameter3!$B$2, "")</f>
        <v/>
      </c>
      <c r="BO30" s="18" t="str">
        <f>IF($BM30="Ekstra", Parameter3!$C$2, "")</f>
        <v/>
      </c>
      <c r="BP30" s="18" t="str">
        <f>IF($BM30="Ekstra", VLOOKUP($E30, Parameter!$E$3:$N$5000, 9, FALSE), "")</f>
        <v/>
      </c>
      <c r="BQ30" s="18" t="str">
        <f>IF($BM30="Ekstra", VLOOKUP($E30, Parameter!$E$3:$N$5000, 10, FALSE), "")</f>
        <v/>
      </c>
      <c r="BR30" s="26">
        <f t="shared" si="15"/>
        <v>0</v>
      </c>
    </row>
    <row r="31" spans="1:70" x14ac:dyDescent="0.25">
      <c r="A31" s="15" t="str">
        <f t="shared" si="2"/>
        <v>...</v>
      </c>
      <c r="B31" s="15" t="str">
        <f t="shared" si="3"/>
        <v>...</v>
      </c>
      <c r="C31" s="15" t="str">
        <f t="shared" si="4"/>
        <v>.....</v>
      </c>
      <c r="D31" s="15"/>
      <c r="E31" s="15" t="str">
        <f t="shared" si="5"/>
        <v>.....</v>
      </c>
      <c r="F31" s="15" t="str">
        <f t="shared" si="6"/>
        <v>......</v>
      </c>
      <c r="G31" s="15" t="str">
        <f t="shared" si="7"/>
        <v>...</v>
      </c>
      <c r="H31" s="16">
        <f>IF(E31=".....", 0, VLOOKUP($E31, Parameter2!$A$2:$C$5000, 3, FALSE))</f>
        <v>0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8" t="str">
        <f>IF(C31=".....","",VLOOKUP($C31, Parameter!$A$4:$B$5000, 2, FALSE))</f>
        <v/>
      </c>
      <c r="X31" s="17"/>
      <c r="Y31" s="19"/>
      <c r="Z31" s="17"/>
      <c r="AA31" s="20"/>
      <c r="AB31" s="21"/>
      <c r="AC31" s="21"/>
      <c r="AD31" s="21"/>
      <c r="AE31" s="21"/>
      <c r="AF31" s="21"/>
      <c r="AG31" s="21"/>
      <c r="AH31" s="21"/>
      <c r="AI31" s="18" t="str">
        <f>IF(F31="......","",VLOOKUP(F31, Parameter2!$D$2:$E$15000, 2, FALSE))</f>
        <v/>
      </c>
      <c r="AJ31" s="21"/>
      <c r="AK31" s="22"/>
      <c r="AL31" s="22"/>
      <c r="AM31" s="26">
        <f t="shared" si="8"/>
        <v>0</v>
      </c>
      <c r="AN31" s="25" t="str">
        <f t="shared" si="9"/>
        <v/>
      </c>
      <c r="AO31" s="25" t="str">
        <f t="shared" si="10"/>
        <v/>
      </c>
      <c r="AP31" s="25" t="str">
        <f t="shared" si="11"/>
        <v/>
      </c>
      <c r="AQ31" s="25" t="str">
        <f t="shared" si="12"/>
        <v/>
      </c>
      <c r="AR31" s="26" t="str">
        <f>IF(G31="...", "", VLOOKUP(G31, UPB!$A$3:$B$5000, 2, FALSE))</f>
        <v/>
      </c>
      <c r="AS31" s="23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18" t="str">
        <f>IF(AND($C31&lt;&gt;".....", $E31 &lt;&gt;"....."), VLOOKUP($E31, Parameter!$E$3:$N$5000, 9, FALSE), "")</f>
        <v/>
      </c>
      <c r="BI31" s="18" t="str">
        <f>IF(AND($C31&lt;&gt;".....", $E31 &lt;&gt;"....."), VLOOKUP($E31, Parameter!$E$3:$N$5000, 10, FALSE), "")</f>
        <v/>
      </c>
      <c r="BJ31" s="18" t="str">
        <f>IF(AND($C31&lt;&gt;".....", $E31 &lt;&gt;"....."), VLOOKUP($C31, Parameter!$A$4:$D$5000, 3, FALSE), "")</f>
        <v/>
      </c>
      <c r="BK31" s="18" t="str">
        <f>IF(AND($C31&lt;&gt;".....", $E31 &lt;&gt;"....."), VLOOKUP($C31, Parameter!$A$4:$D$5000, 4, FALSE), "")</f>
        <v/>
      </c>
      <c r="BL31" s="26">
        <f t="shared" si="13"/>
        <v>0</v>
      </c>
      <c r="BM31" s="18" t="str">
        <f t="shared" si="14"/>
        <v>Intra</v>
      </c>
      <c r="BN31" s="18" t="str">
        <f>IF($BM31="Ekstra", Parameter3!$B$2, "")</f>
        <v/>
      </c>
      <c r="BO31" s="18" t="str">
        <f>IF($BM31="Ekstra", Parameter3!$C$2, "")</f>
        <v/>
      </c>
      <c r="BP31" s="18" t="str">
        <f>IF($BM31="Ekstra", VLOOKUP($E31, Parameter!$E$3:$N$5000, 9, FALSE), "")</f>
        <v/>
      </c>
      <c r="BQ31" s="18" t="str">
        <f>IF($BM31="Ekstra", VLOOKUP($E31, Parameter!$E$3:$N$5000, 10, FALSE), "")</f>
        <v/>
      </c>
      <c r="BR31" s="26">
        <f t="shared" si="15"/>
        <v>0</v>
      </c>
    </row>
    <row r="32" spans="1:70" x14ac:dyDescent="0.25">
      <c r="A32" s="15" t="str">
        <f t="shared" si="2"/>
        <v>...</v>
      </c>
      <c r="B32" s="15" t="str">
        <f t="shared" si="3"/>
        <v>...</v>
      </c>
      <c r="C32" s="15" t="str">
        <f t="shared" si="4"/>
        <v>.....</v>
      </c>
      <c r="D32" s="15"/>
      <c r="E32" s="15" t="str">
        <f t="shared" si="5"/>
        <v>.....</v>
      </c>
      <c r="F32" s="15" t="str">
        <f t="shared" si="6"/>
        <v>......</v>
      </c>
      <c r="G32" s="15" t="str">
        <f t="shared" si="7"/>
        <v>...</v>
      </c>
      <c r="H32" s="16">
        <f>IF(E32=".....", 0, VLOOKUP($E32, Parameter2!$A$2:$C$5000, 3, FALSE))</f>
        <v>0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8" t="str">
        <f>IF(C32=".....","",VLOOKUP($C32, Parameter!$A$4:$B$5000, 2, FALSE))</f>
        <v/>
      </c>
      <c r="X32" s="17"/>
      <c r="Y32" s="19"/>
      <c r="Z32" s="17"/>
      <c r="AA32" s="20"/>
      <c r="AB32" s="21"/>
      <c r="AC32" s="21"/>
      <c r="AD32" s="21"/>
      <c r="AE32" s="21"/>
      <c r="AF32" s="21"/>
      <c r="AG32" s="21"/>
      <c r="AH32" s="21"/>
      <c r="AI32" s="18" t="str">
        <f>IF(F32="......","",VLOOKUP(F32, Parameter2!$D$2:$E$15000, 2, FALSE))</f>
        <v/>
      </c>
      <c r="AJ32" s="21"/>
      <c r="AK32" s="22"/>
      <c r="AL32" s="22"/>
      <c r="AM32" s="26">
        <f t="shared" si="8"/>
        <v>0</v>
      </c>
      <c r="AN32" s="25" t="str">
        <f t="shared" si="9"/>
        <v/>
      </c>
      <c r="AO32" s="25" t="str">
        <f t="shared" si="10"/>
        <v/>
      </c>
      <c r="AP32" s="25" t="str">
        <f t="shared" si="11"/>
        <v/>
      </c>
      <c r="AQ32" s="25" t="str">
        <f t="shared" si="12"/>
        <v/>
      </c>
      <c r="AR32" s="26" t="str">
        <f>IF(G32="...", "", VLOOKUP(G32, UPB!$A$3:$B$5000, 2, FALSE))</f>
        <v/>
      </c>
      <c r="AS32" s="23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18" t="str">
        <f>IF(AND($C32&lt;&gt;".....", $E32 &lt;&gt;"....."), VLOOKUP($E32, Parameter!$E$3:$N$5000, 9, FALSE), "")</f>
        <v/>
      </c>
      <c r="BI32" s="18" t="str">
        <f>IF(AND($C32&lt;&gt;".....", $E32 &lt;&gt;"....."), VLOOKUP($E32, Parameter!$E$3:$N$5000, 10, FALSE), "")</f>
        <v/>
      </c>
      <c r="BJ32" s="18" t="str">
        <f>IF(AND($C32&lt;&gt;".....", $E32 &lt;&gt;"....."), VLOOKUP($C32, Parameter!$A$4:$D$5000, 3, FALSE), "")</f>
        <v/>
      </c>
      <c r="BK32" s="18" t="str">
        <f>IF(AND($C32&lt;&gt;".....", $E32 &lt;&gt;"....."), VLOOKUP($C32, Parameter!$A$4:$D$5000, 4, FALSE), "")</f>
        <v/>
      </c>
      <c r="BL32" s="26">
        <f t="shared" si="13"/>
        <v>0</v>
      </c>
      <c r="BM32" s="18" t="str">
        <f t="shared" si="14"/>
        <v>Intra</v>
      </c>
      <c r="BN32" s="18" t="str">
        <f>IF($BM32="Ekstra", Parameter3!$B$2, "")</f>
        <v/>
      </c>
      <c r="BO32" s="18" t="str">
        <f>IF($BM32="Ekstra", Parameter3!$C$2, "")</f>
        <v/>
      </c>
      <c r="BP32" s="18" t="str">
        <f>IF($BM32="Ekstra", VLOOKUP($E32, Parameter!$E$3:$N$5000, 9, FALSE), "")</f>
        <v/>
      </c>
      <c r="BQ32" s="18" t="str">
        <f>IF($BM32="Ekstra", VLOOKUP($E32, Parameter!$E$3:$N$5000, 10, FALSE), "")</f>
        <v/>
      </c>
      <c r="BR32" s="26">
        <f t="shared" si="15"/>
        <v>0</v>
      </c>
    </row>
    <row r="33" spans="1:70" x14ac:dyDescent="0.25">
      <c r="A33" s="15" t="str">
        <f t="shared" si="2"/>
        <v>...</v>
      </c>
      <c r="B33" s="15" t="str">
        <f t="shared" si="3"/>
        <v>...</v>
      </c>
      <c r="C33" s="15" t="str">
        <f t="shared" si="4"/>
        <v>.....</v>
      </c>
      <c r="D33" s="15"/>
      <c r="E33" s="15" t="str">
        <f t="shared" si="5"/>
        <v>.....</v>
      </c>
      <c r="F33" s="15" t="str">
        <f t="shared" si="6"/>
        <v>......</v>
      </c>
      <c r="G33" s="15" t="str">
        <f t="shared" si="7"/>
        <v>...</v>
      </c>
      <c r="H33" s="16">
        <f>IF(E33=".....", 0, VLOOKUP($E33, Parameter2!$A$2:$C$5000, 3, FALSE))</f>
        <v>0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8" t="str">
        <f>IF(C33=".....","",VLOOKUP($C33, Parameter!$A$4:$B$5000, 2, FALSE))</f>
        <v/>
      </c>
      <c r="X33" s="17"/>
      <c r="Y33" s="19"/>
      <c r="Z33" s="17"/>
      <c r="AA33" s="20"/>
      <c r="AB33" s="21"/>
      <c r="AC33" s="21"/>
      <c r="AD33" s="21"/>
      <c r="AE33" s="21"/>
      <c r="AF33" s="21"/>
      <c r="AG33" s="21"/>
      <c r="AH33" s="21"/>
      <c r="AI33" s="18" t="str">
        <f>IF(F33="......","",VLOOKUP(F33, Parameter2!$D$2:$E$15000, 2, FALSE))</f>
        <v/>
      </c>
      <c r="AJ33" s="21"/>
      <c r="AK33" s="22"/>
      <c r="AL33" s="22"/>
      <c r="AM33" s="26">
        <f t="shared" si="8"/>
        <v>0</v>
      </c>
      <c r="AN33" s="25" t="str">
        <f t="shared" si="9"/>
        <v/>
      </c>
      <c r="AO33" s="25" t="str">
        <f t="shared" si="10"/>
        <v/>
      </c>
      <c r="AP33" s="25" t="str">
        <f t="shared" si="11"/>
        <v/>
      </c>
      <c r="AQ33" s="25" t="str">
        <f t="shared" si="12"/>
        <v/>
      </c>
      <c r="AR33" s="26" t="str">
        <f>IF(G33="...", "", VLOOKUP(G33, UPB!$A$3:$B$5000, 2, FALSE))</f>
        <v/>
      </c>
      <c r="AS33" s="23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18" t="str">
        <f>IF(AND($C33&lt;&gt;".....", $E33 &lt;&gt;"....."), VLOOKUP($E33, Parameter!$E$3:$N$5000, 9, FALSE), "")</f>
        <v/>
      </c>
      <c r="BI33" s="18" t="str">
        <f>IF(AND($C33&lt;&gt;".....", $E33 &lt;&gt;"....."), VLOOKUP($E33, Parameter!$E$3:$N$5000, 10, FALSE), "")</f>
        <v/>
      </c>
      <c r="BJ33" s="18" t="str">
        <f>IF(AND($C33&lt;&gt;".....", $E33 &lt;&gt;"....."), VLOOKUP($C33, Parameter!$A$4:$D$5000, 3, FALSE), "")</f>
        <v/>
      </c>
      <c r="BK33" s="18" t="str">
        <f>IF(AND($C33&lt;&gt;".....", $E33 &lt;&gt;"....."), VLOOKUP($C33, Parameter!$A$4:$D$5000, 4, FALSE), "")</f>
        <v/>
      </c>
      <c r="BL33" s="26">
        <f t="shared" si="13"/>
        <v>0</v>
      </c>
      <c r="BM33" s="18" t="str">
        <f t="shared" si="14"/>
        <v>Intra</v>
      </c>
      <c r="BN33" s="18" t="str">
        <f>IF($BM33="Ekstra", Parameter3!$B$2, "")</f>
        <v/>
      </c>
      <c r="BO33" s="18" t="str">
        <f>IF($BM33="Ekstra", Parameter3!$C$2, "")</f>
        <v/>
      </c>
      <c r="BP33" s="18" t="str">
        <f>IF($BM33="Ekstra", VLOOKUP($E33, Parameter!$E$3:$N$5000, 9, FALSE), "")</f>
        <v/>
      </c>
      <c r="BQ33" s="18" t="str">
        <f>IF($BM33="Ekstra", VLOOKUP($E33, Parameter!$E$3:$N$5000, 10, FALSE), "")</f>
        <v/>
      </c>
      <c r="BR33" s="26">
        <f t="shared" si="15"/>
        <v>0</v>
      </c>
    </row>
    <row r="34" spans="1:70" x14ac:dyDescent="0.25">
      <c r="A34" s="15" t="str">
        <f t="shared" si="2"/>
        <v>...</v>
      </c>
      <c r="B34" s="15" t="str">
        <f t="shared" si="3"/>
        <v>...</v>
      </c>
      <c r="C34" s="15" t="str">
        <f t="shared" si="4"/>
        <v>.....</v>
      </c>
      <c r="D34" s="15"/>
      <c r="E34" s="15" t="str">
        <f t="shared" si="5"/>
        <v>.....</v>
      </c>
      <c r="F34" s="15" t="str">
        <f t="shared" si="6"/>
        <v>......</v>
      </c>
      <c r="G34" s="15" t="str">
        <f t="shared" si="7"/>
        <v>...</v>
      </c>
      <c r="H34" s="16">
        <f>IF(E34=".....", 0, VLOOKUP($E34, Parameter2!$A$2:$C$5000, 3, FALSE))</f>
        <v>0</v>
      </c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8" t="str">
        <f>IF(C34=".....","",VLOOKUP($C34, Parameter!$A$4:$B$5000, 2, FALSE))</f>
        <v/>
      </c>
      <c r="X34" s="17"/>
      <c r="Y34" s="19"/>
      <c r="Z34" s="17"/>
      <c r="AA34" s="20"/>
      <c r="AB34" s="21"/>
      <c r="AC34" s="21"/>
      <c r="AD34" s="21"/>
      <c r="AE34" s="21"/>
      <c r="AF34" s="21"/>
      <c r="AG34" s="21"/>
      <c r="AH34" s="21"/>
      <c r="AI34" s="18" t="str">
        <f>IF(F34="......","",VLOOKUP(F34, Parameter2!$D$2:$E$15000, 2, FALSE))</f>
        <v/>
      </c>
      <c r="AJ34" s="21"/>
      <c r="AK34" s="22"/>
      <c r="AL34" s="22"/>
      <c r="AM34" s="26">
        <f t="shared" si="8"/>
        <v>0</v>
      </c>
      <c r="AN34" s="25" t="str">
        <f t="shared" si="9"/>
        <v/>
      </c>
      <c r="AO34" s="25" t="str">
        <f t="shared" si="10"/>
        <v/>
      </c>
      <c r="AP34" s="25" t="str">
        <f t="shared" si="11"/>
        <v/>
      </c>
      <c r="AQ34" s="25" t="str">
        <f t="shared" si="12"/>
        <v/>
      </c>
      <c r="AR34" s="26" t="str">
        <f>IF(G34="...", "", VLOOKUP(G34, UPB!$A$3:$B$5000, 2, FALSE))</f>
        <v/>
      </c>
      <c r="AS34" s="23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18" t="str">
        <f>IF(AND($C34&lt;&gt;".....", $E34 &lt;&gt;"....."), VLOOKUP($E34, Parameter!$E$3:$N$5000, 9, FALSE), "")</f>
        <v/>
      </c>
      <c r="BI34" s="18" t="str">
        <f>IF(AND($C34&lt;&gt;".....", $E34 &lt;&gt;"....."), VLOOKUP($E34, Parameter!$E$3:$N$5000, 10, FALSE), "")</f>
        <v/>
      </c>
      <c r="BJ34" s="18" t="str">
        <f>IF(AND($C34&lt;&gt;".....", $E34 &lt;&gt;"....."), VLOOKUP($C34, Parameter!$A$4:$D$5000, 3, FALSE), "")</f>
        <v/>
      </c>
      <c r="BK34" s="18" t="str">
        <f>IF(AND($C34&lt;&gt;".....", $E34 &lt;&gt;"....."), VLOOKUP($C34, Parameter!$A$4:$D$5000, 4, FALSE), "")</f>
        <v/>
      </c>
      <c r="BL34" s="26">
        <f t="shared" si="13"/>
        <v>0</v>
      </c>
      <c r="BM34" s="18" t="str">
        <f t="shared" si="14"/>
        <v>Intra</v>
      </c>
      <c r="BN34" s="18" t="str">
        <f>IF($BM34="Ekstra", Parameter3!$B$2, "")</f>
        <v/>
      </c>
      <c r="BO34" s="18" t="str">
        <f>IF($BM34="Ekstra", Parameter3!$C$2, "")</f>
        <v/>
      </c>
      <c r="BP34" s="18" t="str">
        <f>IF($BM34="Ekstra", VLOOKUP($E34, Parameter!$E$3:$N$5000, 9, FALSE), "")</f>
        <v/>
      </c>
      <c r="BQ34" s="18" t="str">
        <f>IF($BM34="Ekstra", VLOOKUP($E34, Parameter!$E$3:$N$5000, 10, FALSE), "")</f>
        <v/>
      </c>
      <c r="BR34" s="26">
        <f t="shared" si="15"/>
        <v>0</v>
      </c>
    </row>
    <row r="35" spans="1:70" x14ac:dyDescent="0.25">
      <c r="A35" s="15" t="str">
        <f t="shared" si="2"/>
        <v>...</v>
      </c>
      <c r="B35" s="15" t="str">
        <f t="shared" si="3"/>
        <v>...</v>
      </c>
      <c r="C35" s="15" t="str">
        <f t="shared" si="4"/>
        <v>.....</v>
      </c>
      <c r="D35" s="15"/>
      <c r="E35" s="15" t="str">
        <f t="shared" si="5"/>
        <v>.....</v>
      </c>
      <c r="F35" s="15" t="str">
        <f t="shared" si="6"/>
        <v>......</v>
      </c>
      <c r="G35" s="15" t="str">
        <f t="shared" si="7"/>
        <v>...</v>
      </c>
      <c r="H35" s="16">
        <f>IF(E35=".....", 0, VLOOKUP($E35, Parameter2!$A$2:$C$5000, 3, FALSE))</f>
        <v>0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8" t="str">
        <f>IF(C35=".....","",VLOOKUP($C35, Parameter!$A$4:$B$5000, 2, FALSE))</f>
        <v/>
      </c>
      <c r="X35" s="17"/>
      <c r="Y35" s="19"/>
      <c r="Z35" s="17"/>
      <c r="AA35" s="20"/>
      <c r="AB35" s="21"/>
      <c r="AC35" s="21"/>
      <c r="AD35" s="21"/>
      <c r="AE35" s="21"/>
      <c r="AF35" s="21"/>
      <c r="AG35" s="21"/>
      <c r="AH35" s="21"/>
      <c r="AI35" s="18" t="str">
        <f>IF(F35="......","",VLOOKUP(F35, Parameter2!$D$2:$E$15000, 2, FALSE))</f>
        <v/>
      </c>
      <c r="AJ35" s="21"/>
      <c r="AK35" s="22"/>
      <c r="AL35" s="22"/>
      <c r="AM35" s="26">
        <f t="shared" si="8"/>
        <v>0</v>
      </c>
      <c r="AN35" s="25" t="str">
        <f t="shared" si="9"/>
        <v/>
      </c>
      <c r="AO35" s="25" t="str">
        <f t="shared" si="10"/>
        <v/>
      </c>
      <c r="AP35" s="25" t="str">
        <f t="shared" si="11"/>
        <v/>
      </c>
      <c r="AQ35" s="25" t="str">
        <f t="shared" si="12"/>
        <v/>
      </c>
      <c r="AR35" s="26" t="str">
        <f>IF(G35="...", "", VLOOKUP(G35, UPB!$A$3:$B$5000, 2, FALSE))</f>
        <v/>
      </c>
      <c r="AS35" s="23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18" t="str">
        <f>IF(AND($C35&lt;&gt;".....", $E35 &lt;&gt;"....."), VLOOKUP($E35, Parameter!$E$3:$N$5000, 9, FALSE), "")</f>
        <v/>
      </c>
      <c r="BI35" s="18" t="str">
        <f>IF(AND($C35&lt;&gt;".....", $E35 &lt;&gt;"....."), VLOOKUP($E35, Parameter!$E$3:$N$5000, 10, FALSE), "")</f>
        <v/>
      </c>
      <c r="BJ35" s="18" t="str">
        <f>IF(AND($C35&lt;&gt;".....", $E35 &lt;&gt;"....."), VLOOKUP($C35, Parameter!$A$4:$D$5000, 3, FALSE), "")</f>
        <v/>
      </c>
      <c r="BK35" s="18" t="str">
        <f>IF(AND($C35&lt;&gt;".....", $E35 &lt;&gt;"....."), VLOOKUP($C35, Parameter!$A$4:$D$5000, 4, FALSE), "")</f>
        <v/>
      </c>
      <c r="BL35" s="26">
        <f t="shared" si="13"/>
        <v>0</v>
      </c>
      <c r="BM35" s="18" t="str">
        <f t="shared" si="14"/>
        <v>Intra</v>
      </c>
      <c r="BN35" s="18" t="str">
        <f>IF($BM35="Ekstra", Parameter3!$B$2, "")</f>
        <v/>
      </c>
      <c r="BO35" s="18" t="str">
        <f>IF($BM35="Ekstra", Parameter3!$C$2, "")</f>
        <v/>
      </c>
      <c r="BP35" s="18" t="str">
        <f>IF($BM35="Ekstra", VLOOKUP($E35, Parameter!$E$3:$N$5000, 9, FALSE), "")</f>
        <v/>
      </c>
      <c r="BQ35" s="18" t="str">
        <f>IF($BM35="Ekstra", VLOOKUP($E35, Parameter!$E$3:$N$5000, 10, FALSE), "")</f>
        <v/>
      </c>
      <c r="BR35" s="26">
        <f t="shared" si="15"/>
        <v>0</v>
      </c>
    </row>
    <row r="36" spans="1:70" x14ac:dyDescent="0.25">
      <c r="A36" s="15" t="str">
        <f t="shared" si="2"/>
        <v>...</v>
      </c>
      <c r="B36" s="15" t="str">
        <f t="shared" si="3"/>
        <v>...</v>
      </c>
      <c r="C36" s="15" t="str">
        <f t="shared" si="4"/>
        <v>.....</v>
      </c>
      <c r="D36" s="15"/>
      <c r="E36" s="15" t="str">
        <f t="shared" si="5"/>
        <v>.....</v>
      </c>
      <c r="F36" s="15" t="str">
        <f t="shared" si="6"/>
        <v>......</v>
      </c>
      <c r="G36" s="15" t="str">
        <f t="shared" si="7"/>
        <v>...</v>
      </c>
      <c r="H36" s="16">
        <f>IF(E36=".....", 0, VLOOKUP($E36, Parameter2!$A$2:$C$5000, 3, FALSE))</f>
        <v>0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8" t="str">
        <f>IF(C36=".....","",VLOOKUP($C36, Parameter!$A$4:$B$5000, 2, FALSE))</f>
        <v/>
      </c>
      <c r="X36" s="17"/>
      <c r="Y36" s="19"/>
      <c r="Z36" s="17"/>
      <c r="AA36" s="20"/>
      <c r="AB36" s="21"/>
      <c r="AC36" s="21"/>
      <c r="AD36" s="21"/>
      <c r="AE36" s="21"/>
      <c r="AF36" s="21"/>
      <c r="AG36" s="21"/>
      <c r="AH36" s="21"/>
      <c r="AI36" s="18" t="str">
        <f>IF(F36="......","",VLOOKUP(F36, Parameter2!$D$2:$E$15000, 2, FALSE))</f>
        <v/>
      </c>
      <c r="AJ36" s="21"/>
      <c r="AK36" s="22"/>
      <c r="AL36" s="22"/>
      <c r="AM36" s="26">
        <f t="shared" si="8"/>
        <v>0</v>
      </c>
      <c r="AN36" s="25" t="str">
        <f t="shared" si="9"/>
        <v/>
      </c>
      <c r="AO36" s="25" t="str">
        <f t="shared" si="10"/>
        <v/>
      </c>
      <c r="AP36" s="25" t="str">
        <f t="shared" si="11"/>
        <v/>
      </c>
      <c r="AQ36" s="25" t="str">
        <f t="shared" si="12"/>
        <v/>
      </c>
      <c r="AR36" s="26" t="str">
        <f>IF(G36="...", "", VLOOKUP(G36, UPB!$A$3:$B$5000, 2, FALSE))</f>
        <v/>
      </c>
      <c r="AS36" s="23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18" t="str">
        <f>IF(AND($C36&lt;&gt;".....", $E36 &lt;&gt;"....."), VLOOKUP($E36, Parameter!$E$3:$N$5000, 9, FALSE), "")</f>
        <v/>
      </c>
      <c r="BI36" s="18" t="str">
        <f>IF(AND($C36&lt;&gt;".....", $E36 &lt;&gt;"....."), VLOOKUP($E36, Parameter!$E$3:$N$5000, 10, FALSE), "")</f>
        <v/>
      </c>
      <c r="BJ36" s="18" t="str">
        <f>IF(AND($C36&lt;&gt;".....", $E36 &lt;&gt;"....."), VLOOKUP($C36, Parameter!$A$4:$D$5000, 3, FALSE), "")</f>
        <v/>
      </c>
      <c r="BK36" s="18" t="str">
        <f>IF(AND($C36&lt;&gt;".....", $E36 &lt;&gt;"....."), VLOOKUP($C36, Parameter!$A$4:$D$5000, 4, FALSE), "")</f>
        <v/>
      </c>
      <c r="BL36" s="26">
        <f t="shared" si="13"/>
        <v>0</v>
      </c>
      <c r="BM36" s="18" t="str">
        <f t="shared" si="14"/>
        <v>Intra</v>
      </c>
      <c r="BN36" s="18" t="str">
        <f>IF($BM36="Ekstra", Parameter3!$B$2, "")</f>
        <v/>
      </c>
      <c r="BO36" s="18" t="str">
        <f>IF($BM36="Ekstra", Parameter3!$C$2, "")</f>
        <v/>
      </c>
      <c r="BP36" s="18" t="str">
        <f>IF($BM36="Ekstra", VLOOKUP($E36, Parameter!$E$3:$N$5000, 9, FALSE), "")</f>
        <v/>
      </c>
      <c r="BQ36" s="18" t="str">
        <f>IF($BM36="Ekstra", VLOOKUP($E36, Parameter!$E$3:$N$5000, 10, FALSE), "")</f>
        <v/>
      </c>
      <c r="BR36" s="26">
        <f t="shared" si="15"/>
        <v>0</v>
      </c>
    </row>
    <row r="37" spans="1:70" x14ac:dyDescent="0.25">
      <c r="A37" s="15" t="str">
        <f t="shared" si="2"/>
        <v>...</v>
      </c>
      <c r="B37" s="15" t="str">
        <f t="shared" si="3"/>
        <v>...</v>
      </c>
      <c r="C37" s="15" t="str">
        <f t="shared" si="4"/>
        <v>.....</v>
      </c>
      <c r="D37" s="15"/>
      <c r="E37" s="15" t="str">
        <f t="shared" si="5"/>
        <v>.....</v>
      </c>
      <c r="F37" s="15" t="str">
        <f t="shared" si="6"/>
        <v>......</v>
      </c>
      <c r="G37" s="15" t="str">
        <f t="shared" si="7"/>
        <v>...</v>
      </c>
      <c r="H37" s="16">
        <f>IF(E37=".....", 0, VLOOKUP($E37, Parameter2!$A$2:$C$5000, 3, FALSE))</f>
        <v>0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8" t="str">
        <f>IF(C37=".....","",VLOOKUP($C37, Parameter!$A$4:$B$5000, 2, FALSE))</f>
        <v/>
      </c>
      <c r="X37" s="17"/>
      <c r="Y37" s="19"/>
      <c r="Z37" s="17"/>
      <c r="AA37" s="20"/>
      <c r="AB37" s="21"/>
      <c r="AC37" s="21"/>
      <c r="AD37" s="21"/>
      <c r="AE37" s="21"/>
      <c r="AF37" s="21"/>
      <c r="AG37" s="21"/>
      <c r="AH37" s="21"/>
      <c r="AI37" s="18" t="str">
        <f>IF(F37="......","",VLOOKUP(F37, Parameter2!$D$2:$E$15000, 2, FALSE))</f>
        <v/>
      </c>
      <c r="AJ37" s="21"/>
      <c r="AK37" s="22"/>
      <c r="AL37" s="22"/>
      <c r="AM37" s="26">
        <f t="shared" si="8"/>
        <v>0</v>
      </c>
      <c r="AN37" s="25" t="str">
        <f t="shared" si="9"/>
        <v/>
      </c>
      <c r="AO37" s="25" t="str">
        <f t="shared" si="10"/>
        <v/>
      </c>
      <c r="AP37" s="25" t="str">
        <f t="shared" si="11"/>
        <v/>
      </c>
      <c r="AQ37" s="25" t="str">
        <f t="shared" si="12"/>
        <v/>
      </c>
      <c r="AR37" s="26" t="str">
        <f>IF(G37="...", "", VLOOKUP(G37, UPB!$A$3:$B$5000, 2, FALSE))</f>
        <v/>
      </c>
      <c r="AS37" s="23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18" t="str">
        <f>IF(AND($C37&lt;&gt;".....", $E37 &lt;&gt;"....."), VLOOKUP($E37, Parameter!$E$3:$N$5000, 9, FALSE), "")</f>
        <v/>
      </c>
      <c r="BI37" s="18" t="str">
        <f>IF(AND($C37&lt;&gt;".....", $E37 &lt;&gt;"....."), VLOOKUP($E37, Parameter!$E$3:$N$5000, 10, FALSE), "")</f>
        <v/>
      </c>
      <c r="BJ37" s="18" t="str">
        <f>IF(AND($C37&lt;&gt;".....", $E37 &lt;&gt;"....."), VLOOKUP($C37, Parameter!$A$4:$D$5000, 3, FALSE), "")</f>
        <v/>
      </c>
      <c r="BK37" s="18" t="str">
        <f>IF(AND($C37&lt;&gt;".....", $E37 &lt;&gt;"....."), VLOOKUP($C37, Parameter!$A$4:$D$5000, 4, FALSE), "")</f>
        <v/>
      </c>
      <c r="BL37" s="26">
        <f t="shared" si="13"/>
        <v>0</v>
      </c>
      <c r="BM37" s="18" t="str">
        <f t="shared" si="14"/>
        <v>Intra</v>
      </c>
      <c r="BN37" s="18" t="str">
        <f>IF($BM37="Ekstra", Parameter3!$B$2, "")</f>
        <v/>
      </c>
      <c r="BO37" s="18" t="str">
        <f>IF($BM37="Ekstra", Parameter3!$C$2, "")</f>
        <v/>
      </c>
      <c r="BP37" s="18" t="str">
        <f>IF($BM37="Ekstra", VLOOKUP($E37, Parameter!$E$3:$N$5000, 9, FALSE), "")</f>
        <v/>
      </c>
      <c r="BQ37" s="18" t="str">
        <f>IF($BM37="Ekstra", VLOOKUP($E37, Parameter!$E$3:$N$5000, 10, FALSE), "")</f>
        <v/>
      </c>
      <c r="BR37" s="26">
        <f t="shared" si="15"/>
        <v>0</v>
      </c>
    </row>
    <row r="38" spans="1:70" x14ac:dyDescent="0.25">
      <c r="A38" s="15" t="str">
        <f t="shared" si="2"/>
        <v>...</v>
      </c>
      <c r="B38" s="15" t="str">
        <f t="shared" si="3"/>
        <v>...</v>
      </c>
      <c r="C38" s="15" t="str">
        <f t="shared" si="4"/>
        <v>.....</v>
      </c>
      <c r="D38" s="15"/>
      <c r="E38" s="15" t="str">
        <f t="shared" si="5"/>
        <v>.....</v>
      </c>
      <c r="F38" s="15" t="str">
        <f t="shared" si="6"/>
        <v>......</v>
      </c>
      <c r="G38" s="15" t="str">
        <f t="shared" si="7"/>
        <v>...</v>
      </c>
      <c r="H38" s="16">
        <f>IF(E38=".....", 0, VLOOKUP($E38, Parameter2!$A$2:$C$5000, 3, FALSE))</f>
        <v>0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8" t="str">
        <f>IF(C38=".....","",VLOOKUP($C38, Parameter!$A$4:$B$5000, 2, FALSE))</f>
        <v/>
      </c>
      <c r="X38" s="17"/>
      <c r="Y38" s="19"/>
      <c r="Z38" s="17"/>
      <c r="AA38" s="20"/>
      <c r="AB38" s="21"/>
      <c r="AC38" s="21"/>
      <c r="AD38" s="21"/>
      <c r="AE38" s="21"/>
      <c r="AF38" s="21"/>
      <c r="AG38" s="21"/>
      <c r="AH38" s="21"/>
      <c r="AI38" s="18" t="str">
        <f>IF(F38="......","",VLOOKUP(F38, Parameter2!$D$2:$E$15000, 2, FALSE))</f>
        <v/>
      </c>
      <c r="AJ38" s="21"/>
      <c r="AK38" s="22"/>
      <c r="AL38" s="22"/>
      <c r="AM38" s="26">
        <f t="shared" si="8"/>
        <v>0</v>
      </c>
      <c r="AN38" s="25" t="str">
        <f t="shared" si="9"/>
        <v/>
      </c>
      <c r="AO38" s="25" t="str">
        <f t="shared" si="10"/>
        <v/>
      </c>
      <c r="AP38" s="25" t="str">
        <f t="shared" si="11"/>
        <v/>
      </c>
      <c r="AQ38" s="25" t="str">
        <f t="shared" si="12"/>
        <v/>
      </c>
      <c r="AR38" s="26" t="str">
        <f>IF(G38="...", "", VLOOKUP(G38, UPB!$A$3:$B$5000, 2, FALSE))</f>
        <v/>
      </c>
      <c r="AS38" s="23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18" t="str">
        <f>IF(AND($C38&lt;&gt;".....", $E38 &lt;&gt;"....."), VLOOKUP($E38, Parameter!$E$3:$N$5000, 9, FALSE), "")</f>
        <v/>
      </c>
      <c r="BI38" s="18" t="str">
        <f>IF(AND($C38&lt;&gt;".....", $E38 &lt;&gt;"....."), VLOOKUP($E38, Parameter!$E$3:$N$5000, 10, FALSE), "")</f>
        <v/>
      </c>
      <c r="BJ38" s="18" t="str">
        <f>IF(AND($C38&lt;&gt;".....", $E38 &lt;&gt;"....."), VLOOKUP($C38, Parameter!$A$4:$D$5000, 3, FALSE), "")</f>
        <v/>
      </c>
      <c r="BK38" s="18" t="str">
        <f>IF(AND($C38&lt;&gt;".....", $E38 &lt;&gt;"....."), VLOOKUP($C38, Parameter!$A$4:$D$5000, 4, FALSE), "")</f>
        <v/>
      </c>
      <c r="BL38" s="26">
        <f t="shared" si="13"/>
        <v>0</v>
      </c>
      <c r="BM38" s="18" t="str">
        <f t="shared" si="14"/>
        <v>Intra</v>
      </c>
      <c r="BN38" s="18" t="str">
        <f>IF($BM38="Ekstra", Parameter3!$B$2, "")</f>
        <v/>
      </c>
      <c r="BO38" s="18" t="str">
        <f>IF($BM38="Ekstra", Parameter3!$C$2, "")</f>
        <v/>
      </c>
      <c r="BP38" s="18" t="str">
        <f>IF($BM38="Ekstra", VLOOKUP($E38, Parameter!$E$3:$N$5000, 9, FALSE), "")</f>
        <v/>
      </c>
      <c r="BQ38" s="18" t="str">
        <f>IF($BM38="Ekstra", VLOOKUP($E38, Parameter!$E$3:$N$5000, 10, FALSE), "")</f>
        <v/>
      </c>
      <c r="BR38" s="26">
        <f t="shared" si="15"/>
        <v>0</v>
      </c>
    </row>
    <row r="39" spans="1:70" x14ac:dyDescent="0.25">
      <c r="A39" s="15" t="str">
        <f t="shared" si="2"/>
        <v>...</v>
      </c>
      <c r="B39" s="15" t="str">
        <f t="shared" si="3"/>
        <v>...</v>
      </c>
      <c r="C39" s="15" t="str">
        <f t="shared" si="4"/>
        <v>.....</v>
      </c>
      <c r="D39" s="15"/>
      <c r="E39" s="15" t="str">
        <f t="shared" si="5"/>
        <v>.....</v>
      </c>
      <c r="F39" s="15" t="str">
        <f t="shared" si="6"/>
        <v>......</v>
      </c>
      <c r="G39" s="15" t="str">
        <f t="shared" si="7"/>
        <v>...</v>
      </c>
      <c r="H39" s="16">
        <f>IF(E39=".....", 0, VLOOKUP($E39, Parameter2!$A$2:$C$5000, 3, FALSE))</f>
        <v>0</v>
      </c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8" t="str">
        <f>IF(C39=".....","",VLOOKUP($C39, Parameter!$A$4:$B$5000, 2, FALSE))</f>
        <v/>
      </c>
      <c r="X39" s="17"/>
      <c r="Y39" s="19"/>
      <c r="Z39" s="17"/>
      <c r="AA39" s="20"/>
      <c r="AB39" s="21"/>
      <c r="AC39" s="21"/>
      <c r="AD39" s="21"/>
      <c r="AE39" s="21"/>
      <c r="AF39" s="21"/>
      <c r="AG39" s="21"/>
      <c r="AH39" s="21"/>
      <c r="AI39" s="18" t="str">
        <f>IF(F39="......","",VLOOKUP(F39, Parameter2!$D$2:$E$15000, 2, FALSE))</f>
        <v/>
      </c>
      <c r="AJ39" s="21"/>
      <c r="AK39" s="22"/>
      <c r="AL39" s="22"/>
      <c r="AM39" s="26">
        <f t="shared" si="8"/>
        <v>0</v>
      </c>
      <c r="AN39" s="25" t="str">
        <f t="shared" si="9"/>
        <v/>
      </c>
      <c r="AO39" s="25" t="str">
        <f t="shared" si="10"/>
        <v/>
      </c>
      <c r="AP39" s="25" t="str">
        <f t="shared" si="11"/>
        <v/>
      </c>
      <c r="AQ39" s="25" t="str">
        <f t="shared" si="12"/>
        <v/>
      </c>
      <c r="AR39" s="26" t="str">
        <f>IF(G39="...", "", VLOOKUP(G39, UPB!$A$3:$B$5000, 2, FALSE))</f>
        <v/>
      </c>
      <c r="AS39" s="23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18" t="str">
        <f>IF(AND($C39&lt;&gt;".....", $E39 &lt;&gt;"....."), VLOOKUP($E39, Parameter!$E$3:$N$5000, 9, FALSE), "")</f>
        <v/>
      </c>
      <c r="BI39" s="18" t="str">
        <f>IF(AND($C39&lt;&gt;".....", $E39 &lt;&gt;"....."), VLOOKUP($E39, Parameter!$E$3:$N$5000, 10, FALSE), "")</f>
        <v/>
      </c>
      <c r="BJ39" s="18" t="str">
        <f>IF(AND($C39&lt;&gt;".....", $E39 &lt;&gt;"....."), VLOOKUP($C39, Parameter!$A$4:$D$5000, 3, FALSE), "")</f>
        <v/>
      </c>
      <c r="BK39" s="18" t="str">
        <f>IF(AND($C39&lt;&gt;".....", $E39 &lt;&gt;"....."), VLOOKUP($C39, Parameter!$A$4:$D$5000, 4, FALSE), "")</f>
        <v/>
      </c>
      <c r="BL39" s="26">
        <f t="shared" si="13"/>
        <v>0</v>
      </c>
      <c r="BM39" s="18" t="str">
        <f t="shared" si="14"/>
        <v>Intra</v>
      </c>
      <c r="BN39" s="18" t="str">
        <f>IF($BM39="Ekstra", Parameter3!$B$2, "")</f>
        <v/>
      </c>
      <c r="BO39" s="18" t="str">
        <f>IF($BM39="Ekstra", Parameter3!$C$2, "")</f>
        <v/>
      </c>
      <c r="BP39" s="18" t="str">
        <f>IF($BM39="Ekstra", VLOOKUP($E39, Parameter!$E$3:$N$5000, 9, FALSE), "")</f>
        <v/>
      </c>
      <c r="BQ39" s="18" t="str">
        <f>IF($BM39="Ekstra", VLOOKUP($E39, Parameter!$E$3:$N$5000, 10, FALSE), "")</f>
        <v/>
      </c>
      <c r="BR39" s="26">
        <f t="shared" si="15"/>
        <v>0</v>
      </c>
    </row>
    <row r="40" spans="1:70" x14ac:dyDescent="0.25">
      <c r="A40" s="15" t="str">
        <f t="shared" si="2"/>
        <v>...</v>
      </c>
      <c r="B40" s="15" t="str">
        <f t="shared" si="3"/>
        <v>...</v>
      </c>
      <c r="C40" s="15" t="str">
        <f t="shared" si="4"/>
        <v>.....</v>
      </c>
      <c r="D40" s="15"/>
      <c r="E40" s="15" t="str">
        <f t="shared" si="5"/>
        <v>.....</v>
      </c>
      <c r="F40" s="15" t="str">
        <f t="shared" si="6"/>
        <v>......</v>
      </c>
      <c r="G40" s="15" t="str">
        <f t="shared" si="7"/>
        <v>...</v>
      </c>
      <c r="H40" s="16">
        <f>IF(E40=".....", 0, VLOOKUP($E40, Parameter2!$A$2:$C$5000, 3, FALSE))</f>
        <v>0</v>
      </c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8" t="str">
        <f>IF(C40=".....","",VLOOKUP($C40, Parameter!$A$4:$B$5000, 2, FALSE))</f>
        <v/>
      </c>
      <c r="X40" s="17"/>
      <c r="Y40" s="19"/>
      <c r="Z40" s="17"/>
      <c r="AA40" s="20"/>
      <c r="AB40" s="21"/>
      <c r="AC40" s="21"/>
      <c r="AD40" s="21"/>
      <c r="AE40" s="21"/>
      <c r="AF40" s="21"/>
      <c r="AG40" s="21"/>
      <c r="AH40" s="21"/>
      <c r="AI40" s="18" t="str">
        <f>IF(F40="......","",VLOOKUP(F40, Parameter2!$D$2:$E$15000, 2, FALSE))</f>
        <v/>
      </c>
      <c r="AJ40" s="21"/>
      <c r="AK40" s="22"/>
      <c r="AL40" s="22"/>
      <c r="AM40" s="26">
        <f t="shared" si="8"/>
        <v>0</v>
      </c>
      <c r="AN40" s="25" t="str">
        <f t="shared" si="9"/>
        <v/>
      </c>
      <c r="AO40" s="25" t="str">
        <f t="shared" si="10"/>
        <v/>
      </c>
      <c r="AP40" s="25" t="str">
        <f t="shared" si="11"/>
        <v/>
      </c>
      <c r="AQ40" s="25" t="str">
        <f t="shared" si="12"/>
        <v/>
      </c>
      <c r="AR40" s="26" t="str">
        <f>IF(G40="...", "", VLOOKUP(G40, UPB!$A$3:$B$5000, 2, FALSE))</f>
        <v/>
      </c>
      <c r="AS40" s="23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18" t="str">
        <f>IF(AND($C40&lt;&gt;".....", $E40 &lt;&gt;"....."), VLOOKUP($E40, Parameter!$E$3:$N$5000, 9, FALSE), "")</f>
        <v/>
      </c>
      <c r="BI40" s="18" t="str">
        <f>IF(AND($C40&lt;&gt;".....", $E40 &lt;&gt;"....."), VLOOKUP($E40, Parameter!$E$3:$N$5000, 10, FALSE), "")</f>
        <v/>
      </c>
      <c r="BJ40" s="18" t="str">
        <f>IF(AND($C40&lt;&gt;".....", $E40 &lt;&gt;"....."), VLOOKUP($C40, Parameter!$A$4:$D$5000, 3, FALSE), "")</f>
        <v/>
      </c>
      <c r="BK40" s="18" t="str">
        <f>IF(AND($C40&lt;&gt;".....", $E40 &lt;&gt;"....."), VLOOKUP($C40, Parameter!$A$4:$D$5000, 4, FALSE), "")</f>
        <v/>
      </c>
      <c r="BL40" s="26">
        <f t="shared" si="13"/>
        <v>0</v>
      </c>
      <c r="BM40" s="18" t="str">
        <f t="shared" si="14"/>
        <v>Intra</v>
      </c>
      <c r="BN40" s="18" t="str">
        <f>IF($BM40="Ekstra", Parameter3!$B$2, "")</f>
        <v/>
      </c>
      <c r="BO40" s="18" t="str">
        <f>IF($BM40="Ekstra", Parameter3!$C$2, "")</f>
        <v/>
      </c>
      <c r="BP40" s="18" t="str">
        <f>IF($BM40="Ekstra", VLOOKUP($E40, Parameter!$E$3:$N$5000, 9, FALSE), "")</f>
        <v/>
      </c>
      <c r="BQ40" s="18" t="str">
        <f>IF($BM40="Ekstra", VLOOKUP($E40, Parameter!$E$3:$N$5000, 10, FALSE), "")</f>
        <v/>
      </c>
      <c r="BR40" s="26">
        <f t="shared" si="15"/>
        <v>0</v>
      </c>
    </row>
    <row r="41" spans="1:70" x14ac:dyDescent="0.25">
      <c r="A41" s="15" t="str">
        <f t="shared" si="2"/>
        <v>...</v>
      </c>
      <c r="B41" s="15" t="str">
        <f t="shared" si="3"/>
        <v>...</v>
      </c>
      <c r="C41" s="15" t="str">
        <f t="shared" si="4"/>
        <v>.....</v>
      </c>
      <c r="D41" s="15"/>
      <c r="E41" s="15" t="str">
        <f t="shared" si="5"/>
        <v>.....</v>
      </c>
      <c r="F41" s="15" t="str">
        <f t="shared" si="6"/>
        <v>......</v>
      </c>
      <c r="G41" s="15" t="str">
        <f t="shared" si="7"/>
        <v>...</v>
      </c>
      <c r="H41" s="16">
        <f>IF(E41=".....", 0, VLOOKUP($E41, Parameter2!$A$2:$C$5000, 3, FALSE))</f>
        <v>0</v>
      </c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8" t="str">
        <f>IF(C41=".....","",VLOOKUP($C41, Parameter!$A$4:$B$5000, 2, FALSE))</f>
        <v/>
      </c>
      <c r="X41" s="17"/>
      <c r="Y41" s="19"/>
      <c r="Z41" s="17"/>
      <c r="AA41" s="20"/>
      <c r="AB41" s="21"/>
      <c r="AC41" s="21"/>
      <c r="AD41" s="21"/>
      <c r="AE41" s="21"/>
      <c r="AF41" s="21"/>
      <c r="AG41" s="21"/>
      <c r="AH41" s="21"/>
      <c r="AI41" s="18" t="str">
        <f>IF(F41="......","",VLOOKUP(F41, Parameter2!$D$2:$E$15000, 2, FALSE))</f>
        <v/>
      </c>
      <c r="AJ41" s="21"/>
      <c r="AK41" s="22"/>
      <c r="AL41" s="22"/>
      <c r="AM41" s="26">
        <f t="shared" si="8"/>
        <v>0</v>
      </c>
      <c r="AN41" s="25" t="str">
        <f t="shared" si="9"/>
        <v/>
      </c>
      <c r="AO41" s="25" t="str">
        <f t="shared" si="10"/>
        <v/>
      </c>
      <c r="AP41" s="25" t="str">
        <f t="shared" si="11"/>
        <v/>
      </c>
      <c r="AQ41" s="25" t="str">
        <f t="shared" si="12"/>
        <v/>
      </c>
      <c r="AR41" s="26" t="str">
        <f>IF(G41="...", "", VLOOKUP(G41, UPB!$A$3:$B$5000, 2, FALSE))</f>
        <v/>
      </c>
      <c r="AS41" s="23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18" t="str">
        <f>IF(AND($C41&lt;&gt;".....", $E41 &lt;&gt;"....."), VLOOKUP($E41, Parameter!$E$3:$N$5000, 9, FALSE), "")</f>
        <v/>
      </c>
      <c r="BI41" s="18" t="str">
        <f>IF(AND($C41&lt;&gt;".....", $E41 &lt;&gt;"....."), VLOOKUP($E41, Parameter!$E$3:$N$5000, 10, FALSE), "")</f>
        <v/>
      </c>
      <c r="BJ41" s="18" t="str">
        <f>IF(AND($C41&lt;&gt;".....", $E41 &lt;&gt;"....."), VLOOKUP($C41, Parameter!$A$4:$D$5000, 3, FALSE), "")</f>
        <v/>
      </c>
      <c r="BK41" s="18" t="str">
        <f>IF(AND($C41&lt;&gt;".....", $E41 &lt;&gt;"....."), VLOOKUP($C41, Parameter!$A$4:$D$5000, 4, FALSE), "")</f>
        <v/>
      </c>
      <c r="BL41" s="26">
        <f t="shared" si="13"/>
        <v>0</v>
      </c>
      <c r="BM41" s="18" t="str">
        <f t="shared" si="14"/>
        <v>Intra</v>
      </c>
      <c r="BN41" s="18" t="str">
        <f>IF($BM41="Ekstra", Parameter3!$B$2, "")</f>
        <v/>
      </c>
      <c r="BO41" s="18" t="str">
        <f>IF($BM41="Ekstra", Parameter3!$C$2, "")</f>
        <v/>
      </c>
      <c r="BP41" s="18" t="str">
        <f>IF($BM41="Ekstra", VLOOKUP($E41, Parameter!$E$3:$N$5000, 9, FALSE), "")</f>
        <v/>
      </c>
      <c r="BQ41" s="18" t="str">
        <f>IF($BM41="Ekstra", VLOOKUP($E41, Parameter!$E$3:$N$5000, 10, FALSE), "")</f>
        <v/>
      </c>
      <c r="BR41" s="26">
        <f t="shared" si="15"/>
        <v>0</v>
      </c>
    </row>
    <row r="42" spans="1:70" x14ac:dyDescent="0.25">
      <c r="A42" s="15" t="str">
        <f t="shared" si="2"/>
        <v>...</v>
      </c>
      <c r="B42" s="15" t="str">
        <f t="shared" si="3"/>
        <v>...</v>
      </c>
      <c r="C42" s="15" t="str">
        <f t="shared" si="4"/>
        <v>.....</v>
      </c>
      <c r="D42" s="15"/>
      <c r="E42" s="15" t="str">
        <f t="shared" si="5"/>
        <v>.....</v>
      </c>
      <c r="F42" s="15" t="str">
        <f t="shared" si="6"/>
        <v>......</v>
      </c>
      <c r="G42" s="15" t="str">
        <f t="shared" si="7"/>
        <v>...</v>
      </c>
      <c r="H42" s="16">
        <f>IF(E42=".....", 0, VLOOKUP($E42, Parameter2!$A$2:$C$5000, 3, FALSE))</f>
        <v>0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8" t="str">
        <f>IF(C42=".....","",VLOOKUP($C42, Parameter!$A$4:$B$5000, 2, FALSE))</f>
        <v/>
      </c>
      <c r="X42" s="17"/>
      <c r="Y42" s="19"/>
      <c r="Z42" s="17"/>
      <c r="AA42" s="20"/>
      <c r="AB42" s="21"/>
      <c r="AC42" s="21"/>
      <c r="AD42" s="21"/>
      <c r="AE42" s="21"/>
      <c r="AF42" s="21"/>
      <c r="AG42" s="21"/>
      <c r="AH42" s="21"/>
      <c r="AI42" s="18" t="str">
        <f>IF(F42="......","",VLOOKUP(F42, Parameter2!$D$2:$E$15000, 2, FALSE))</f>
        <v/>
      </c>
      <c r="AJ42" s="21"/>
      <c r="AK42" s="22"/>
      <c r="AL42" s="22"/>
      <c r="AM42" s="26">
        <f t="shared" si="8"/>
        <v>0</v>
      </c>
      <c r="AN42" s="25" t="str">
        <f t="shared" si="9"/>
        <v/>
      </c>
      <c r="AO42" s="25" t="str">
        <f t="shared" si="10"/>
        <v/>
      </c>
      <c r="AP42" s="25" t="str">
        <f t="shared" si="11"/>
        <v/>
      </c>
      <c r="AQ42" s="25" t="str">
        <f t="shared" si="12"/>
        <v/>
      </c>
      <c r="AR42" s="26" t="str">
        <f>IF(G42="...", "", VLOOKUP(G42, UPB!$A$3:$B$5000, 2, FALSE))</f>
        <v/>
      </c>
      <c r="AS42" s="23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18" t="str">
        <f>IF(AND($C42&lt;&gt;".....", $E42 &lt;&gt;"....."), VLOOKUP($E42, Parameter!$E$3:$N$5000, 9, FALSE), "")</f>
        <v/>
      </c>
      <c r="BI42" s="18" t="str">
        <f>IF(AND($C42&lt;&gt;".....", $E42 &lt;&gt;"....."), VLOOKUP($E42, Parameter!$E$3:$N$5000, 10, FALSE), "")</f>
        <v/>
      </c>
      <c r="BJ42" s="18" t="str">
        <f>IF(AND($C42&lt;&gt;".....", $E42 &lt;&gt;"....."), VLOOKUP($C42, Parameter!$A$4:$D$5000, 3, FALSE), "")</f>
        <v/>
      </c>
      <c r="BK42" s="18" t="str">
        <f>IF(AND($C42&lt;&gt;".....", $E42 &lt;&gt;"....."), VLOOKUP($C42, Parameter!$A$4:$D$5000, 4, FALSE), "")</f>
        <v/>
      </c>
      <c r="BL42" s="26">
        <f t="shared" si="13"/>
        <v>0</v>
      </c>
      <c r="BM42" s="18" t="str">
        <f t="shared" si="14"/>
        <v>Intra</v>
      </c>
      <c r="BN42" s="18" t="str">
        <f>IF($BM42="Ekstra", Parameter3!$B$2, "")</f>
        <v/>
      </c>
      <c r="BO42" s="18" t="str">
        <f>IF($BM42="Ekstra", Parameter3!$C$2, "")</f>
        <v/>
      </c>
      <c r="BP42" s="18" t="str">
        <f>IF($BM42="Ekstra", VLOOKUP($E42, Parameter!$E$3:$N$5000, 9, FALSE), "")</f>
        <v/>
      </c>
      <c r="BQ42" s="18" t="str">
        <f>IF($BM42="Ekstra", VLOOKUP($E42, Parameter!$E$3:$N$5000, 10, FALSE), "")</f>
        <v/>
      </c>
      <c r="BR42" s="26">
        <f t="shared" si="15"/>
        <v>0</v>
      </c>
    </row>
    <row r="43" spans="1:70" x14ac:dyDescent="0.25">
      <c r="A43" s="15" t="str">
        <f t="shared" si="2"/>
        <v>...</v>
      </c>
      <c r="B43" s="15" t="str">
        <f t="shared" si="3"/>
        <v>...</v>
      </c>
      <c r="C43" s="15" t="str">
        <f t="shared" si="4"/>
        <v>.....</v>
      </c>
      <c r="D43" s="15"/>
      <c r="E43" s="15" t="str">
        <f t="shared" si="5"/>
        <v>.....</v>
      </c>
      <c r="F43" s="15" t="str">
        <f t="shared" si="6"/>
        <v>......</v>
      </c>
      <c r="G43" s="15" t="str">
        <f t="shared" si="7"/>
        <v>...</v>
      </c>
      <c r="H43" s="16">
        <f>IF(E43=".....", 0, VLOOKUP($E43, Parameter2!$A$2:$C$5000, 3, FALSE))</f>
        <v>0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8" t="str">
        <f>IF(C43=".....","",VLOOKUP($C43, Parameter!$A$4:$B$5000, 2, FALSE))</f>
        <v/>
      </c>
      <c r="X43" s="17"/>
      <c r="Y43" s="19"/>
      <c r="Z43" s="17"/>
      <c r="AA43" s="20"/>
      <c r="AB43" s="21"/>
      <c r="AC43" s="21"/>
      <c r="AD43" s="21"/>
      <c r="AE43" s="21"/>
      <c r="AF43" s="21"/>
      <c r="AG43" s="21"/>
      <c r="AH43" s="21"/>
      <c r="AI43" s="18" t="str">
        <f>IF(F43="......","",VLOOKUP(F43, Parameter2!$D$2:$E$15000, 2, FALSE))</f>
        <v/>
      </c>
      <c r="AJ43" s="21"/>
      <c r="AK43" s="22"/>
      <c r="AL43" s="22"/>
      <c r="AM43" s="26">
        <f t="shared" si="8"/>
        <v>0</v>
      </c>
      <c r="AN43" s="25" t="str">
        <f t="shared" si="9"/>
        <v/>
      </c>
      <c r="AO43" s="25" t="str">
        <f t="shared" si="10"/>
        <v/>
      </c>
      <c r="AP43" s="25" t="str">
        <f t="shared" si="11"/>
        <v/>
      </c>
      <c r="AQ43" s="25" t="str">
        <f t="shared" si="12"/>
        <v/>
      </c>
      <c r="AR43" s="26" t="str">
        <f>IF(G43="...", "", VLOOKUP(G43, UPB!$A$3:$B$5000, 2, FALSE))</f>
        <v/>
      </c>
      <c r="AS43" s="23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18" t="str">
        <f>IF(AND($C43&lt;&gt;".....", $E43 &lt;&gt;"....."), VLOOKUP($E43, Parameter!$E$3:$N$5000, 9, FALSE), "")</f>
        <v/>
      </c>
      <c r="BI43" s="18" t="str">
        <f>IF(AND($C43&lt;&gt;".....", $E43 &lt;&gt;"....."), VLOOKUP($E43, Parameter!$E$3:$N$5000, 10, FALSE), "")</f>
        <v/>
      </c>
      <c r="BJ43" s="18" t="str">
        <f>IF(AND($C43&lt;&gt;".....", $E43 &lt;&gt;"....."), VLOOKUP($C43, Parameter!$A$4:$D$5000, 3, FALSE), "")</f>
        <v/>
      </c>
      <c r="BK43" s="18" t="str">
        <f>IF(AND($C43&lt;&gt;".....", $E43 &lt;&gt;"....."), VLOOKUP($C43, Parameter!$A$4:$D$5000, 4, FALSE), "")</f>
        <v/>
      </c>
      <c r="BL43" s="26">
        <f t="shared" si="13"/>
        <v>0</v>
      </c>
      <c r="BM43" s="18" t="str">
        <f t="shared" si="14"/>
        <v>Intra</v>
      </c>
      <c r="BN43" s="18" t="str">
        <f>IF($BM43="Ekstra", Parameter3!$B$2, "")</f>
        <v/>
      </c>
      <c r="BO43" s="18" t="str">
        <f>IF($BM43="Ekstra", Parameter3!$C$2, "")</f>
        <v/>
      </c>
      <c r="BP43" s="18" t="str">
        <f>IF($BM43="Ekstra", VLOOKUP($E43, Parameter!$E$3:$N$5000, 9, FALSE), "")</f>
        <v/>
      </c>
      <c r="BQ43" s="18" t="str">
        <f>IF($BM43="Ekstra", VLOOKUP($E43, Parameter!$E$3:$N$5000, 10, FALSE), "")</f>
        <v/>
      </c>
      <c r="BR43" s="26">
        <f t="shared" si="15"/>
        <v>0</v>
      </c>
    </row>
    <row r="44" spans="1:70" x14ac:dyDescent="0.25">
      <c r="A44" s="15" t="str">
        <f t="shared" si="2"/>
        <v>...</v>
      </c>
      <c r="B44" s="15" t="str">
        <f t="shared" si="3"/>
        <v>...</v>
      </c>
      <c r="C44" s="15" t="str">
        <f t="shared" si="4"/>
        <v>.....</v>
      </c>
      <c r="D44" s="15"/>
      <c r="E44" s="15" t="str">
        <f t="shared" si="5"/>
        <v>.....</v>
      </c>
      <c r="F44" s="15" t="str">
        <f t="shared" si="6"/>
        <v>......</v>
      </c>
      <c r="G44" s="15" t="str">
        <f t="shared" si="7"/>
        <v>...</v>
      </c>
      <c r="H44" s="16">
        <f>IF(E44=".....", 0, VLOOKUP($E44, Parameter2!$A$2:$C$5000, 3, FALSE))</f>
        <v>0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8" t="str">
        <f>IF(C44=".....","",VLOOKUP($C44, Parameter!$A$4:$B$5000, 2, FALSE))</f>
        <v/>
      </c>
      <c r="X44" s="17"/>
      <c r="Y44" s="19"/>
      <c r="Z44" s="17"/>
      <c r="AA44" s="20"/>
      <c r="AB44" s="21"/>
      <c r="AC44" s="21"/>
      <c r="AD44" s="21"/>
      <c r="AE44" s="21"/>
      <c r="AF44" s="21"/>
      <c r="AG44" s="21"/>
      <c r="AH44" s="21"/>
      <c r="AI44" s="18" t="str">
        <f>IF(F44="......","",VLOOKUP(F44, Parameter2!$D$2:$E$15000, 2, FALSE))</f>
        <v/>
      </c>
      <c r="AJ44" s="21"/>
      <c r="AK44" s="22"/>
      <c r="AL44" s="22"/>
      <c r="AM44" s="26">
        <f t="shared" si="8"/>
        <v>0</v>
      </c>
      <c r="AN44" s="25" t="str">
        <f t="shared" si="9"/>
        <v/>
      </c>
      <c r="AO44" s="25" t="str">
        <f t="shared" si="10"/>
        <v/>
      </c>
      <c r="AP44" s="25" t="str">
        <f t="shared" si="11"/>
        <v/>
      </c>
      <c r="AQ44" s="25" t="str">
        <f t="shared" si="12"/>
        <v/>
      </c>
      <c r="AR44" s="26" t="str">
        <f>IF(G44="...", "", VLOOKUP(G44, UPB!$A$3:$B$5000, 2, FALSE))</f>
        <v/>
      </c>
      <c r="AS44" s="23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18" t="str">
        <f>IF(AND($C44&lt;&gt;".....", $E44 &lt;&gt;"....."), VLOOKUP($E44, Parameter!$E$3:$N$5000, 9, FALSE), "")</f>
        <v/>
      </c>
      <c r="BI44" s="18" t="str">
        <f>IF(AND($C44&lt;&gt;".....", $E44 &lt;&gt;"....."), VLOOKUP($E44, Parameter!$E$3:$N$5000, 10, FALSE), "")</f>
        <v/>
      </c>
      <c r="BJ44" s="18" t="str">
        <f>IF(AND($C44&lt;&gt;".....", $E44 &lt;&gt;"....."), VLOOKUP($C44, Parameter!$A$4:$D$5000, 3, FALSE), "")</f>
        <v/>
      </c>
      <c r="BK44" s="18" t="str">
        <f>IF(AND($C44&lt;&gt;".....", $E44 &lt;&gt;"....."), VLOOKUP($C44, Parameter!$A$4:$D$5000, 4, FALSE), "")</f>
        <v/>
      </c>
      <c r="BL44" s="26">
        <f t="shared" si="13"/>
        <v>0</v>
      </c>
      <c r="BM44" s="18" t="str">
        <f t="shared" si="14"/>
        <v>Intra</v>
      </c>
      <c r="BN44" s="18" t="str">
        <f>IF($BM44="Ekstra", Parameter3!$B$2, "")</f>
        <v/>
      </c>
      <c r="BO44" s="18" t="str">
        <f>IF($BM44="Ekstra", Parameter3!$C$2, "")</f>
        <v/>
      </c>
      <c r="BP44" s="18" t="str">
        <f>IF($BM44="Ekstra", VLOOKUP($E44, Parameter!$E$3:$N$5000, 9, FALSE), "")</f>
        <v/>
      </c>
      <c r="BQ44" s="18" t="str">
        <f>IF($BM44="Ekstra", VLOOKUP($E44, Parameter!$E$3:$N$5000, 10, FALSE), "")</f>
        <v/>
      </c>
      <c r="BR44" s="26">
        <f t="shared" si="15"/>
        <v>0</v>
      </c>
    </row>
    <row r="45" spans="1:70" x14ac:dyDescent="0.25">
      <c r="A45" s="15" t="str">
        <f t="shared" si="2"/>
        <v>...</v>
      </c>
      <c r="B45" s="15" t="str">
        <f t="shared" si="3"/>
        <v>...</v>
      </c>
      <c r="C45" s="15" t="str">
        <f t="shared" si="4"/>
        <v>.....</v>
      </c>
      <c r="D45" s="15"/>
      <c r="E45" s="15" t="str">
        <f t="shared" si="5"/>
        <v>.....</v>
      </c>
      <c r="F45" s="15" t="str">
        <f t="shared" si="6"/>
        <v>......</v>
      </c>
      <c r="G45" s="15" t="str">
        <f t="shared" si="7"/>
        <v>...</v>
      </c>
      <c r="H45" s="16">
        <f>IF(E45=".....", 0, VLOOKUP($E45, Parameter2!$A$2:$C$5000, 3, FALSE))</f>
        <v>0</v>
      </c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8" t="str">
        <f>IF(C45=".....","",VLOOKUP($C45, Parameter!$A$4:$B$5000, 2, FALSE))</f>
        <v/>
      </c>
      <c r="X45" s="17"/>
      <c r="Y45" s="19"/>
      <c r="Z45" s="17"/>
      <c r="AA45" s="20"/>
      <c r="AB45" s="21"/>
      <c r="AC45" s="21"/>
      <c r="AD45" s="21"/>
      <c r="AE45" s="21"/>
      <c r="AF45" s="21"/>
      <c r="AG45" s="21"/>
      <c r="AH45" s="21"/>
      <c r="AI45" s="18" t="str">
        <f>IF(F45="......","",VLOOKUP(F45, Parameter2!$D$2:$E$15000, 2, FALSE))</f>
        <v/>
      </c>
      <c r="AJ45" s="21"/>
      <c r="AK45" s="22"/>
      <c r="AL45" s="22"/>
      <c r="AM45" s="26">
        <f t="shared" si="8"/>
        <v>0</v>
      </c>
      <c r="AN45" s="25" t="str">
        <f t="shared" si="9"/>
        <v/>
      </c>
      <c r="AO45" s="25" t="str">
        <f t="shared" si="10"/>
        <v/>
      </c>
      <c r="AP45" s="25" t="str">
        <f t="shared" si="11"/>
        <v/>
      </c>
      <c r="AQ45" s="25" t="str">
        <f t="shared" si="12"/>
        <v/>
      </c>
      <c r="AR45" s="26" t="str">
        <f>IF(G45="...", "", VLOOKUP(G45, UPB!$A$3:$B$5000, 2, FALSE))</f>
        <v/>
      </c>
      <c r="AS45" s="23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18" t="str">
        <f>IF(AND($C45&lt;&gt;".....", $E45 &lt;&gt;"....."), VLOOKUP($E45, Parameter!$E$3:$N$5000, 9, FALSE), "")</f>
        <v/>
      </c>
      <c r="BI45" s="18" t="str">
        <f>IF(AND($C45&lt;&gt;".....", $E45 &lt;&gt;"....."), VLOOKUP($E45, Parameter!$E$3:$N$5000, 10, FALSE), "")</f>
        <v/>
      </c>
      <c r="BJ45" s="18" t="str">
        <f>IF(AND($C45&lt;&gt;".....", $E45 &lt;&gt;"....."), VLOOKUP($C45, Parameter!$A$4:$D$5000, 3, FALSE), "")</f>
        <v/>
      </c>
      <c r="BK45" s="18" t="str">
        <f>IF(AND($C45&lt;&gt;".....", $E45 &lt;&gt;"....."), VLOOKUP($C45, Parameter!$A$4:$D$5000, 4, FALSE), "")</f>
        <v/>
      </c>
      <c r="BL45" s="26">
        <f t="shared" si="13"/>
        <v>0</v>
      </c>
      <c r="BM45" s="18" t="str">
        <f t="shared" si="14"/>
        <v>Intra</v>
      </c>
      <c r="BN45" s="18" t="str">
        <f>IF($BM45="Ekstra", Parameter3!$B$2, "")</f>
        <v/>
      </c>
      <c r="BO45" s="18" t="str">
        <f>IF($BM45="Ekstra", Parameter3!$C$2, "")</f>
        <v/>
      </c>
      <c r="BP45" s="18" t="str">
        <f>IF($BM45="Ekstra", VLOOKUP($E45, Parameter!$E$3:$N$5000, 9, FALSE), "")</f>
        <v/>
      </c>
      <c r="BQ45" s="18" t="str">
        <f>IF($BM45="Ekstra", VLOOKUP($E45, Parameter!$E$3:$N$5000, 10, FALSE), "")</f>
        <v/>
      </c>
      <c r="BR45" s="26">
        <f t="shared" si="15"/>
        <v>0</v>
      </c>
    </row>
    <row r="46" spans="1:70" x14ac:dyDescent="0.25">
      <c r="A46" s="15" t="str">
        <f t="shared" si="2"/>
        <v>...</v>
      </c>
      <c r="B46" s="15" t="str">
        <f t="shared" si="3"/>
        <v>...</v>
      </c>
      <c r="C46" s="15" t="str">
        <f t="shared" si="4"/>
        <v>.....</v>
      </c>
      <c r="D46" s="15"/>
      <c r="E46" s="15" t="str">
        <f t="shared" si="5"/>
        <v>.....</v>
      </c>
      <c r="F46" s="15" t="str">
        <f t="shared" si="6"/>
        <v>......</v>
      </c>
      <c r="G46" s="15" t="str">
        <f t="shared" si="7"/>
        <v>...</v>
      </c>
      <c r="H46" s="16">
        <f>IF(E46=".....", 0, VLOOKUP($E46, Parameter2!$A$2:$C$5000, 3, FALSE))</f>
        <v>0</v>
      </c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8" t="str">
        <f>IF(C46=".....","",VLOOKUP($C46, Parameter!$A$4:$B$5000, 2, FALSE))</f>
        <v/>
      </c>
      <c r="X46" s="17"/>
      <c r="Y46" s="19"/>
      <c r="Z46" s="17"/>
      <c r="AA46" s="20"/>
      <c r="AB46" s="21"/>
      <c r="AC46" s="21"/>
      <c r="AD46" s="21"/>
      <c r="AE46" s="21"/>
      <c r="AF46" s="21"/>
      <c r="AG46" s="21"/>
      <c r="AH46" s="21"/>
      <c r="AI46" s="18" t="str">
        <f>IF(F46="......","",VLOOKUP(F46, Parameter2!$D$2:$E$15000, 2, FALSE))</f>
        <v/>
      </c>
      <c r="AJ46" s="21"/>
      <c r="AK46" s="22"/>
      <c r="AL46" s="22"/>
      <c r="AM46" s="26">
        <f t="shared" si="8"/>
        <v>0</v>
      </c>
      <c r="AN46" s="25" t="str">
        <f t="shared" si="9"/>
        <v/>
      </c>
      <c r="AO46" s="25" t="str">
        <f t="shared" si="10"/>
        <v/>
      </c>
      <c r="AP46" s="25" t="str">
        <f t="shared" si="11"/>
        <v/>
      </c>
      <c r="AQ46" s="25" t="str">
        <f t="shared" si="12"/>
        <v/>
      </c>
      <c r="AR46" s="26" t="str">
        <f>IF(G46="...", "", VLOOKUP(G46, UPB!$A$3:$B$5000, 2, FALSE))</f>
        <v/>
      </c>
      <c r="AS46" s="23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18" t="str">
        <f>IF(AND($C46&lt;&gt;".....", $E46 &lt;&gt;"....."), VLOOKUP($E46, Parameter!$E$3:$N$5000, 9, FALSE), "")</f>
        <v/>
      </c>
      <c r="BI46" s="18" t="str">
        <f>IF(AND($C46&lt;&gt;".....", $E46 &lt;&gt;"....."), VLOOKUP($E46, Parameter!$E$3:$N$5000, 10, FALSE), "")</f>
        <v/>
      </c>
      <c r="BJ46" s="18" t="str">
        <f>IF(AND($C46&lt;&gt;".....", $E46 &lt;&gt;"....."), VLOOKUP($C46, Parameter!$A$4:$D$5000, 3, FALSE), "")</f>
        <v/>
      </c>
      <c r="BK46" s="18" t="str">
        <f>IF(AND($C46&lt;&gt;".....", $E46 &lt;&gt;"....."), VLOOKUP($C46, Parameter!$A$4:$D$5000, 4, FALSE), "")</f>
        <v/>
      </c>
      <c r="BL46" s="26">
        <f t="shared" si="13"/>
        <v>0</v>
      </c>
      <c r="BM46" s="18" t="str">
        <f t="shared" si="14"/>
        <v>Intra</v>
      </c>
      <c r="BN46" s="18" t="str">
        <f>IF($BM46="Ekstra", Parameter3!$B$2, "")</f>
        <v/>
      </c>
      <c r="BO46" s="18" t="str">
        <f>IF($BM46="Ekstra", Parameter3!$C$2, "")</f>
        <v/>
      </c>
      <c r="BP46" s="18" t="str">
        <f>IF($BM46="Ekstra", VLOOKUP($E46, Parameter!$E$3:$N$5000, 9, FALSE), "")</f>
        <v/>
      </c>
      <c r="BQ46" s="18" t="str">
        <f>IF($BM46="Ekstra", VLOOKUP($E46, Parameter!$E$3:$N$5000, 10, FALSE), "")</f>
        <v/>
      </c>
      <c r="BR46" s="26">
        <f t="shared" si="15"/>
        <v>0</v>
      </c>
    </row>
    <row r="47" spans="1:70" x14ac:dyDescent="0.25">
      <c r="A47" s="15" t="str">
        <f t="shared" si="2"/>
        <v>...</v>
      </c>
      <c r="B47" s="15" t="str">
        <f t="shared" si="3"/>
        <v>...</v>
      </c>
      <c r="C47" s="15" t="str">
        <f t="shared" si="4"/>
        <v>.....</v>
      </c>
      <c r="D47" s="15"/>
      <c r="E47" s="15" t="str">
        <f t="shared" si="5"/>
        <v>.....</v>
      </c>
      <c r="F47" s="15" t="str">
        <f t="shared" si="6"/>
        <v>......</v>
      </c>
      <c r="G47" s="15" t="str">
        <f t="shared" si="7"/>
        <v>...</v>
      </c>
      <c r="H47" s="16">
        <f>IF(E47=".....", 0, VLOOKUP($E47, Parameter2!$A$2:$C$5000, 3, FALSE))</f>
        <v>0</v>
      </c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8" t="str">
        <f>IF(C47=".....","",VLOOKUP($C47, Parameter!$A$4:$B$5000, 2, FALSE))</f>
        <v/>
      </c>
      <c r="X47" s="17"/>
      <c r="Y47" s="19"/>
      <c r="Z47" s="17"/>
      <c r="AA47" s="20"/>
      <c r="AB47" s="21"/>
      <c r="AC47" s="21"/>
      <c r="AD47" s="21"/>
      <c r="AE47" s="21"/>
      <c r="AF47" s="21"/>
      <c r="AG47" s="21"/>
      <c r="AH47" s="21"/>
      <c r="AI47" s="18" t="str">
        <f>IF(F47="......","",VLOOKUP(F47, Parameter2!$D$2:$E$15000, 2, FALSE))</f>
        <v/>
      </c>
      <c r="AJ47" s="21"/>
      <c r="AK47" s="22"/>
      <c r="AL47" s="22"/>
      <c r="AM47" s="26">
        <f t="shared" si="8"/>
        <v>0</v>
      </c>
      <c r="AN47" s="25" t="str">
        <f t="shared" si="9"/>
        <v/>
      </c>
      <c r="AO47" s="25" t="str">
        <f t="shared" si="10"/>
        <v/>
      </c>
      <c r="AP47" s="25" t="str">
        <f t="shared" si="11"/>
        <v/>
      </c>
      <c r="AQ47" s="25" t="str">
        <f t="shared" si="12"/>
        <v/>
      </c>
      <c r="AR47" s="26" t="str">
        <f>IF(G47="...", "", VLOOKUP(G47, UPB!$A$3:$B$5000, 2, FALSE))</f>
        <v/>
      </c>
      <c r="AS47" s="23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18" t="str">
        <f>IF(AND($C47&lt;&gt;".....", $E47 &lt;&gt;"....."), VLOOKUP($E47, Parameter!$E$3:$N$5000, 9, FALSE), "")</f>
        <v/>
      </c>
      <c r="BI47" s="18" t="str">
        <f>IF(AND($C47&lt;&gt;".....", $E47 &lt;&gt;"....."), VLOOKUP($E47, Parameter!$E$3:$N$5000, 10, FALSE), "")</f>
        <v/>
      </c>
      <c r="BJ47" s="18" t="str">
        <f>IF(AND($C47&lt;&gt;".....", $E47 &lt;&gt;"....."), VLOOKUP($C47, Parameter!$A$4:$D$5000, 3, FALSE), "")</f>
        <v/>
      </c>
      <c r="BK47" s="18" t="str">
        <f>IF(AND($C47&lt;&gt;".....", $E47 &lt;&gt;"....."), VLOOKUP($C47, Parameter!$A$4:$D$5000, 4, FALSE), "")</f>
        <v/>
      </c>
      <c r="BL47" s="26">
        <f t="shared" si="13"/>
        <v>0</v>
      </c>
      <c r="BM47" s="18" t="str">
        <f t="shared" si="14"/>
        <v>Intra</v>
      </c>
      <c r="BN47" s="18" t="str">
        <f>IF($BM47="Ekstra", Parameter3!$B$2, "")</f>
        <v/>
      </c>
      <c r="BO47" s="18" t="str">
        <f>IF($BM47="Ekstra", Parameter3!$C$2, "")</f>
        <v/>
      </c>
      <c r="BP47" s="18" t="str">
        <f>IF($BM47="Ekstra", VLOOKUP($E47, Parameter!$E$3:$N$5000, 9, FALSE), "")</f>
        <v/>
      </c>
      <c r="BQ47" s="18" t="str">
        <f>IF($BM47="Ekstra", VLOOKUP($E47, Parameter!$E$3:$N$5000, 10, FALSE), "")</f>
        <v/>
      </c>
      <c r="BR47" s="26">
        <f t="shared" si="15"/>
        <v>0</v>
      </c>
    </row>
    <row r="48" spans="1:70" x14ac:dyDescent="0.25">
      <c r="A48" s="15" t="str">
        <f t="shared" si="2"/>
        <v>...</v>
      </c>
      <c r="B48" s="15" t="str">
        <f t="shared" si="3"/>
        <v>...</v>
      </c>
      <c r="C48" s="15" t="str">
        <f t="shared" si="4"/>
        <v>.....</v>
      </c>
      <c r="D48" s="15"/>
      <c r="E48" s="15" t="str">
        <f t="shared" si="5"/>
        <v>.....</v>
      </c>
      <c r="F48" s="15" t="str">
        <f t="shared" si="6"/>
        <v>......</v>
      </c>
      <c r="G48" s="15" t="str">
        <f t="shared" si="7"/>
        <v>...</v>
      </c>
      <c r="H48" s="16">
        <f>IF(E48=".....", 0, VLOOKUP($E48, Parameter2!$A$2:$C$5000, 3, FALSE))</f>
        <v>0</v>
      </c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8" t="str">
        <f>IF(C48=".....","",VLOOKUP($C48, Parameter!$A$4:$B$5000, 2, FALSE))</f>
        <v/>
      </c>
      <c r="X48" s="17"/>
      <c r="Y48" s="19"/>
      <c r="Z48" s="17"/>
      <c r="AA48" s="20"/>
      <c r="AB48" s="21"/>
      <c r="AC48" s="21"/>
      <c r="AD48" s="21"/>
      <c r="AE48" s="21"/>
      <c r="AF48" s="21"/>
      <c r="AG48" s="21"/>
      <c r="AH48" s="21"/>
      <c r="AI48" s="18" t="str">
        <f>IF(F48="......","",VLOOKUP(F48, Parameter2!$D$2:$E$15000, 2, FALSE))</f>
        <v/>
      </c>
      <c r="AJ48" s="21"/>
      <c r="AK48" s="22"/>
      <c r="AL48" s="22"/>
      <c r="AM48" s="26">
        <f t="shared" si="8"/>
        <v>0</v>
      </c>
      <c r="AN48" s="25" t="str">
        <f t="shared" si="9"/>
        <v/>
      </c>
      <c r="AO48" s="25" t="str">
        <f t="shared" si="10"/>
        <v/>
      </c>
      <c r="AP48" s="25" t="str">
        <f t="shared" si="11"/>
        <v/>
      </c>
      <c r="AQ48" s="25" t="str">
        <f t="shared" si="12"/>
        <v/>
      </c>
      <c r="AR48" s="26" t="str">
        <f>IF(G48="...", "", VLOOKUP(G48, UPB!$A$3:$B$5000, 2, FALSE))</f>
        <v/>
      </c>
      <c r="AS48" s="23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18" t="str">
        <f>IF(AND($C48&lt;&gt;".....", $E48 &lt;&gt;"....."), VLOOKUP($E48, Parameter!$E$3:$N$5000, 9, FALSE), "")</f>
        <v/>
      </c>
      <c r="BI48" s="18" t="str">
        <f>IF(AND($C48&lt;&gt;".....", $E48 &lt;&gt;"....."), VLOOKUP($E48, Parameter!$E$3:$N$5000, 10, FALSE), "")</f>
        <v/>
      </c>
      <c r="BJ48" s="18" t="str">
        <f>IF(AND($C48&lt;&gt;".....", $E48 &lt;&gt;"....."), VLOOKUP($C48, Parameter!$A$4:$D$5000, 3, FALSE), "")</f>
        <v/>
      </c>
      <c r="BK48" s="18" t="str">
        <f>IF(AND($C48&lt;&gt;".....", $E48 &lt;&gt;"....."), VLOOKUP($C48, Parameter!$A$4:$D$5000, 4, FALSE), "")</f>
        <v/>
      </c>
      <c r="BL48" s="26">
        <f t="shared" si="13"/>
        <v>0</v>
      </c>
      <c r="BM48" s="18" t="str">
        <f t="shared" si="14"/>
        <v>Intra</v>
      </c>
      <c r="BN48" s="18" t="str">
        <f>IF($BM48="Ekstra", Parameter3!$B$2, "")</f>
        <v/>
      </c>
      <c r="BO48" s="18" t="str">
        <f>IF($BM48="Ekstra", Parameter3!$C$2, "")</f>
        <v/>
      </c>
      <c r="BP48" s="18" t="str">
        <f>IF($BM48="Ekstra", VLOOKUP($E48, Parameter!$E$3:$N$5000, 9, FALSE), "")</f>
        <v/>
      </c>
      <c r="BQ48" s="18" t="str">
        <f>IF($BM48="Ekstra", VLOOKUP($E48, Parameter!$E$3:$N$5000, 10, FALSE), "")</f>
        <v/>
      </c>
      <c r="BR48" s="26">
        <f t="shared" si="15"/>
        <v>0</v>
      </c>
    </row>
    <row r="49" spans="1:70" x14ac:dyDescent="0.25">
      <c r="A49" s="15" t="str">
        <f>I49&amp;"."&amp;J49&amp;"."&amp;K49&amp;"."&amp;L49</f>
        <v>...</v>
      </c>
      <c r="B49" s="15" t="str">
        <f t="shared" ref="B49:B50" si="16">M49&amp;"."&amp;N49&amp;"."&amp;O49&amp;"."&amp;P49</f>
        <v>...</v>
      </c>
      <c r="C49" s="15" t="str">
        <f t="shared" si="4"/>
        <v>.....</v>
      </c>
      <c r="D49" s="15"/>
      <c r="E49" s="15" t="str">
        <f t="shared" si="5"/>
        <v>.....</v>
      </c>
      <c r="F49" s="15" t="str">
        <f t="shared" si="6"/>
        <v>......</v>
      </c>
      <c r="G49" s="15" t="str">
        <f>AN49&amp;"."&amp;AO49&amp;"."&amp;AP49&amp;"."&amp;AQ49</f>
        <v>...</v>
      </c>
      <c r="H49" s="16">
        <f>IF(E49=".....", 0, VLOOKUP($E49, Parameter2!$A$2:$C$5000, 3, FALSE))</f>
        <v>0</v>
      </c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8" t="str">
        <f>IF(C49=".....","",VLOOKUP($C49, Parameter!$A$4:$B$5000, 2, FALSE))</f>
        <v/>
      </c>
      <c r="X49" s="17"/>
      <c r="Y49" s="19"/>
      <c r="Z49" s="17"/>
      <c r="AA49" s="20"/>
      <c r="AB49" s="21"/>
      <c r="AC49" s="21"/>
      <c r="AD49" s="21"/>
      <c r="AE49" s="21"/>
      <c r="AF49" s="21"/>
      <c r="AG49" s="21"/>
      <c r="AH49" s="21"/>
      <c r="AI49" s="18" t="str">
        <f>IF(F49="......","",VLOOKUP(F49, Parameter2!$D$2:$E$15000, 2, FALSE))</f>
        <v/>
      </c>
      <c r="AJ49" s="21"/>
      <c r="AK49" s="22"/>
      <c r="AL49" s="22"/>
      <c r="AM49" s="26">
        <f t="shared" ref="AM49" si="17">IF(OR(ISBLANK(AK49), AK49=0), 0, AL49/AK49)</f>
        <v>0</v>
      </c>
      <c r="AN49" s="25" t="str">
        <f>IF(ISBLANK($AB49), "", $I$1)</f>
        <v/>
      </c>
      <c r="AO49" s="25" t="str">
        <f>IF(ISBLANK($AB49), "", $J$1)</f>
        <v/>
      </c>
      <c r="AP49" s="25" t="str">
        <f>IF(ISBLANK($AB49), "", $K$1)</f>
        <v/>
      </c>
      <c r="AQ49" s="25" t="str">
        <f>IF(ISBLANK($AB49), "", $L$1)</f>
        <v/>
      </c>
      <c r="AR49" s="26" t="str">
        <f>IF(G49="...", "", VLOOKUP(G49, UPB!$A$3:$B$5000, 2, FALSE))</f>
        <v/>
      </c>
      <c r="AS49" s="23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18" t="str">
        <f>IF(AND($C49&lt;&gt;".....", $E49 &lt;&gt;"....."), VLOOKUP($E49, Parameter!$E$3:$N$5000, 9, FALSE), "")</f>
        <v/>
      </c>
      <c r="BI49" s="18" t="str">
        <f>IF(AND($C49&lt;&gt;".....", $E49 &lt;&gt;"....."), VLOOKUP($E49, Parameter!$E$3:$N$5000, 10, FALSE), "")</f>
        <v/>
      </c>
      <c r="BJ49" s="18" t="str">
        <f>IF(AND($C49&lt;&gt;".....", $E49 &lt;&gt;"....."), VLOOKUP($C49, Parameter!$A$4:$D$5000, 3, FALSE), "")</f>
        <v/>
      </c>
      <c r="BK49" s="18" t="str">
        <f>IF(AND($C49&lt;&gt;".....", $E49 &lt;&gt;"....."), VLOOKUP($C49, Parameter!$A$4:$D$5000, 4, FALSE), "")</f>
        <v/>
      </c>
      <c r="BL49" s="26">
        <f t="shared" si="13"/>
        <v>0</v>
      </c>
      <c r="BM49" s="18" t="str">
        <f t="shared" si="14"/>
        <v>Intra</v>
      </c>
      <c r="BN49" s="18" t="str">
        <f>IF($BM49="Ekstra", Parameter3!$B$2, "")</f>
        <v/>
      </c>
      <c r="BO49" s="18" t="str">
        <f>IF($BM49="Ekstra", Parameter3!$C$2, "")</f>
        <v/>
      </c>
      <c r="BP49" s="18" t="str">
        <f>IF($BM49="Ekstra", VLOOKUP($E49, Parameter!$E$3:$N$5000, 9, FALSE), "")</f>
        <v/>
      </c>
      <c r="BQ49" s="18" t="str">
        <f>IF($BM49="Ekstra", VLOOKUP($E49, Parameter!$E$3:$N$5000, 10, FALSE), "")</f>
        <v/>
      </c>
      <c r="BR49" s="26">
        <f t="shared" si="15"/>
        <v>0</v>
      </c>
    </row>
    <row r="50" spans="1:70" x14ac:dyDescent="0.25">
      <c r="A50" s="15" t="str">
        <f t="shared" ref="A50" si="18">I50&amp;"."&amp;J50&amp;"."&amp;K50&amp;"."&amp;L50</f>
        <v>...</v>
      </c>
      <c r="B50" s="15" t="str">
        <f t="shared" si="16"/>
        <v>...</v>
      </c>
      <c r="C50" s="15" t="str">
        <f t="shared" si="4"/>
        <v>.....</v>
      </c>
      <c r="D50" s="15"/>
      <c r="E50" s="15" t="str">
        <f t="shared" si="5"/>
        <v>.....</v>
      </c>
      <c r="F50" s="15" t="str">
        <f t="shared" si="6"/>
        <v>......</v>
      </c>
      <c r="G50" s="15" t="str">
        <f t="shared" ref="G50" si="19">AN50&amp;"."&amp;AO50&amp;"."&amp;AP50&amp;"."&amp;AQ50</f>
        <v>...</v>
      </c>
      <c r="H50" s="16">
        <f>IF(E50=".....", 0, VLOOKUP($E50, Parameter2!$A$2:$C$5000, 3, FALSE))</f>
        <v>0</v>
      </c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8" t="str">
        <f>IF(C50=".....","",VLOOKUP($C50, Parameter!$A$4:$B$5000, 2, FALSE))</f>
        <v/>
      </c>
      <c r="X50" s="17"/>
      <c r="Y50" s="19"/>
      <c r="Z50" s="17"/>
      <c r="AA50" s="20"/>
      <c r="AB50" s="21"/>
      <c r="AC50" s="21"/>
      <c r="AD50" s="21"/>
      <c r="AE50" s="21"/>
      <c r="AF50" s="21"/>
      <c r="AG50" s="21"/>
      <c r="AH50" s="21"/>
      <c r="AI50" s="18" t="str">
        <f>IF(F50="......","",VLOOKUP(F50, Parameter2!$D$2:$E$15000, 2, FALSE))</f>
        <v/>
      </c>
      <c r="AJ50" s="21"/>
      <c r="AK50" s="22"/>
      <c r="AL50" s="22"/>
      <c r="AM50" s="26">
        <f t="shared" si="0"/>
        <v>0</v>
      </c>
      <c r="AN50" s="25" t="str">
        <f t="shared" ref="AN50" si="20">IF(ISBLANK($AB50), "", $I$1)</f>
        <v/>
      </c>
      <c r="AO50" s="25" t="str">
        <f t="shared" ref="AO50" si="21">IF(ISBLANK($AB50), "", $J$1)</f>
        <v/>
      </c>
      <c r="AP50" s="25" t="str">
        <f t="shared" ref="AP50" si="22">IF(ISBLANK($AB50), "", $K$1)</f>
        <v/>
      </c>
      <c r="AQ50" s="25" t="str">
        <f t="shared" ref="AQ50" si="23">IF(ISBLANK($AB50), "", $L$1)</f>
        <v/>
      </c>
      <c r="AR50" s="26" t="str">
        <f>IF(G50="...", "", VLOOKUP(G50, UPB!$A$3:$B$5000, 2, FALSE))</f>
        <v/>
      </c>
      <c r="AS50" s="23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18" t="str">
        <f>IF(AND($C50&lt;&gt;".....", $E50 &lt;&gt;"....."), VLOOKUP($E50, Parameter!$E$3:$N$5000, 9, FALSE), "")</f>
        <v/>
      </c>
      <c r="BI50" s="18" t="str">
        <f>IF(AND($C50&lt;&gt;".....", $E50 &lt;&gt;"....."), VLOOKUP($E50, Parameter!$E$3:$N$5000, 10, FALSE), "")</f>
        <v/>
      </c>
      <c r="BJ50" s="18" t="str">
        <f>IF(AND($C50&lt;&gt;".....", $E50 &lt;&gt;"....."), VLOOKUP($C50, Parameter!$A$4:$D$5000, 3, FALSE), "")</f>
        <v/>
      </c>
      <c r="BK50" s="18" t="str">
        <f>IF(AND($C50&lt;&gt;".....", $E50 &lt;&gt;"....."), VLOOKUP($C50, Parameter!$A$4:$D$5000, 4, FALSE), "")</f>
        <v/>
      </c>
      <c r="BL50" s="26">
        <f t="shared" si="13"/>
        <v>0</v>
      </c>
      <c r="BM50" s="18" t="str">
        <f t="shared" si="14"/>
        <v>Intra</v>
      </c>
      <c r="BN50" s="18" t="str">
        <f>IF($BM50="Ekstra", Parameter3!$B$2, "")</f>
        <v/>
      </c>
      <c r="BO50" s="18" t="str">
        <f>IF($BM50="Ekstra", Parameter3!$C$2, "")</f>
        <v/>
      </c>
      <c r="BP50" s="18" t="str">
        <f>IF($BM50="Ekstra", VLOOKUP($E50, Parameter!$E$3:$N$5000, 9, FALSE), "")</f>
        <v/>
      </c>
      <c r="BQ50" s="18" t="str">
        <f>IF($BM50="Ekstra", VLOOKUP($E50, Parameter!$E$3:$N$5000, 10, FALSE), "")</f>
        <v/>
      </c>
      <c r="BR50" s="26">
        <f t="shared" si="15"/>
        <v>0</v>
      </c>
    </row>
  </sheetData>
  <sheetProtection autoFilter="0"/>
  <autoFilter ref="A7:BR7" xr:uid="{00000000-0009-0000-0000-000007000000}"/>
  <mergeCells count="31">
    <mergeCell ref="BN5:BR5"/>
    <mergeCell ref="AY5:BA5"/>
    <mergeCell ref="BB5:BD5"/>
    <mergeCell ref="BE5:BG5"/>
    <mergeCell ref="BH5:BL5"/>
    <mergeCell ref="BM5:BM6"/>
    <mergeCell ref="AT5:AX5"/>
    <mergeCell ref="AA5:AA6"/>
    <mergeCell ref="AI5:AI6"/>
    <mergeCell ref="AJ5:AJ6"/>
    <mergeCell ref="AK5:AK6"/>
    <mergeCell ref="AL5:AL6"/>
    <mergeCell ref="AM5:AM6"/>
    <mergeCell ref="AN5:AR5"/>
    <mergeCell ref="AS5:AS6"/>
    <mergeCell ref="AB5:AH5"/>
    <mergeCell ref="A5:A6"/>
    <mergeCell ref="B5:B6"/>
    <mergeCell ref="C5:C6"/>
    <mergeCell ref="X5:Z5"/>
    <mergeCell ref="E5:E6"/>
    <mergeCell ref="F5:F6"/>
    <mergeCell ref="G5:G6"/>
    <mergeCell ref="H5:H6"/>
    <mergeCell ref="I5:I6"/>
    <mergeCell ref="J5:J6"/>
    <mergeCell ref="K5:K6"/>
    <mergeCell ref="L5:L6"/>
    <mergeCell ref="Q5:V5"/>
    <mergeCell ref="W5:W6"/>
    <mergeCell ref="M5:P5"/>
  </mergeCells>
  <pageMargins left="0.7" right="0.7" top="0.75" bottom="0.75" header="0.3" footer="0.3"/>
  <pageSetup paperSize="258" orientation="portrait" horizontalDpi="180" verticalDpi="18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BB42"/>
  <sheetViews>
    <sheetView topLeftCell="E2" zoomScale="70" zoomScaleNormal="70" workbookViewId="0">
      <selection activeCell="N23" sqref="N23"/>
    </sheetView>
  </sheetViews>
  <sheetFormatPr defaultColWidth="9.140625" defaultRowHeight="14.25" x14ac:dyDescent="0.25"/>
  <cols>
    <col min="1" max="1" width="18.85546875" style="2" hidden="1" customWidth="1"/>
    <col min="2" max="2" width="20" style="2" hidden="1" customWidth="1"/>
    <col min="3" max="3" width="12.42578125" style="2" hidden="1" customWidth="1"/>
    <col min="4" max="4" width="13.140625" style="3" hidden="1" customWidth="1"/>
    <col min="5" max="5" width="5.85546875" style="2" customWidth="1"/>
    <col min="6" max="7" width="5.85546875" style="7" customWidth="1"/>
    <col min="8" max="12" width="5.85546875" style="2" customWidth="1"/>
    <col min="13" max="14" width="20.85546875" style="2" customWidth="1"/>
    <col min="15" max="15" width="5.85546875" style="7" customWidth="1"/>
    <col min="16" max="16" width="15.85546875" style="7" customWidth="1"/>
    <col min="17" max="17" width="15.85546875" style="8" customWidth="1"/>
    <col min="18" max="21" width="5.85546875" style="8" customWidth="1"/>
    <col min="22" max="22" width="20.85546875" style="8" customWidth="1"/>
    <col min="23" max="24" width="10.85546875" style="9" customWidth="1"/>
    <col min="25" max="43" width="20.85546875" style="8" customWidth="1"/>
    <col min="44" max="44" width="15.85546875" style="2" customWidth="1"/>
    <col min="45" max="45" width="20.85546875" style="2" customWidth="1"/>
    <col min="46" max="46" width="15.85546875" style="2" customWidth="1"/>
    <col min="47" max="47" width="20.85546875" style="2" customWidth="1"/>
    <col min="48" max="48" width="15.85546875" style="2" customWidth="1"/>
    <col min="49" max="49" width="9.140625" style="2"/>
    <col min="50" max="50" width="15.85546875" style="2" customWidth="1"/>
    <col min="51" max="51" width="20.85546875" style="2" customWidth="1"/>
    <col min="52" max="52" width="15.85546875" style="2" customWidth="1"/>
    <col min="53" max="53" width="20.85546875" style="2" customWidth="1"/>
    <col min="54" max="54" width="15.85546875" style="2" customWidth="1"/>
    <col min="55" max="16384" width="9.140625" style="2"/>
  </cols>
  <sheetData>
    <row r="1" spans="1:54" ht="15" x14ac:dyDescent="0.25">
      <c r="F1" s="31"/>
      <c r="G1" s="31"/>
      <c r="H1" s="31"/>
      <c r="I1" s="31"/>
      <c r="P1" s="6">
        <f>P42</f>
        <v>0</v>
      </c>
    </row>
    <row r="2" spans="1:54" x14ac:dyDescent="0.2">
      <c r="F2" s="10"/>
      <c r="G2" s="10"/>
      <c r="P2" s="6"/>
    </row>
    <row r="3" spans="1:54" ht="15" x14ac:dyDescent="0.25">
      <c r="F3">
        <v>1</v>
      </c>
      <c r="G3" t="s">
        <v>20570</v>
      </c>
      <c r="P3" s="6"/>
    </row>
    <row r="4" spans="1:54" ht="15" x14ac:dyDescent="0.25">
      <c r="F4">
        <v>2</v>
      </c>
      <c r="G4" t="s">
        <v>20571</v>
      </c>
      <c r="P4" s="6"/>
    </row>
    <row r="5" spans="1:54" ht="15" x14ac:dyDescent="0.25">
      <c r="F5">
        <v>3</v>
      </c>
      <c r="G5" t="s">
        <v>20572</v>
      </c>
      <c r="P5" s="6"/>
    </row>
    <row r="6" spans="1:54" ht="15" x14ac:dyDescent="0.25">
      <c r="F6">
        <v>4</v>
      </c>
      <c r="G6" t="s">
        <v>20573</v>
      </c>
      <c r="P6" s="6"/>
    </row>
    <row r="7" spans="1:54" ht="15" x14ac:dyDescent="0.25">
      <c r="F7">
        <v>5</v>
      </c>
      <c r="G7" t="s">
        <v>20574</v>
      </c>
      <c r="P7" s="6"/>
    </row>
    <row r="8" spans="1:54" ht="15" x14ac:dyDescent="0.25">
      <c r="F8">
        <v>6</v>
      </c>
      <c r="G8" t="s">
        <v>20575</v>
      </c>
      <c r="P8" s="6"/>
    </row>
    <row r="9" spans="1:54" ht="15" x14ac:dyDescent="0.25">
      <c r="F9">
        <v>7</v>
      </c>
      <c r="G9" t="s">
        <v>20576</v>
      </c>
      <c r="P9" s="6"/>
    </row>
    <row r="10" spans="1:54" ht="15" x14ac:dyDescent="0.25">
      <c r="F10">
        <v>8</v>
      </c>
      <c r="G10" t="s">
        <v>42881</v>
      </c>
      <c r="P10" s="6"/>
    </row>
    <row r="12" spans="1:54" ht="12" customHeight="1" x14ac:dyDescent="0.25">
      <c r="A12" s="151" t="s">
        <v>4491</v>
      </c>
      <c r="B12" s="151" t="s">
        <v>4492</v>
      </c>
      <c r="C12" s="151" t="s">
        <v>3122</v>
      </c>
      <c r="D12" s="155" t="s">
        <v>4493</v>
      </c>
      <c r="E12" s="156" t="s">
        <v>20577</v>
      </c>
      <c r="F12" s="152" t="s">
        <v>4495</v>
      </c>
      <c r="G12" s="153"/>
      <c r="H12" s="153"/>
      <c r="I12" s="153"/>
      <c r="J12" s="153"/>
      <c r="K12" s="153"/>
      <c r="L12" s="154"/>
      <c r="M12" s="156" t="s">
        <v>3071</v>
      </c>
      <c r="N12" s="161" t="s">
        <v>3121</v>
      </c>
      <c r="O12" s="160" t="s">
        <v>3072</v>
      </c>
      <c r="P12" s="163" t="s">
        <v>3070</v>
      </c>
      <c r="Q12" s="165" t="s">
        <v>3078</v>
      </c>
      <c r="R12" s="157" t="s">
        <v>242</v>
      </c>
      <c r="S12" s="158"/>
      <c r="T12" s="158"/>
      <c r="U12" s="158"/>
      <c r="V12" s="159"/>
      <c r="W12" s="166" t="s">
        <v>4494</v>
      </c>
      <c r="X12" s="166" t="s">
        <v>42882</v>
      </c>
      <c r="Y12" s="168" t="s">
        <v>18488</v>
      </c>
      <c r="Z12" s="169"/>
      <c r="AA12" s="169"/>
      <c r="AB12" s="169"/>
      <c r="AC12" s="170"/>
      <c r="AD12" s="157" t="s">
        <v>4477</v>
      </c>
      <c r="AE12" s="158"/>
      <c r="AF12" s="158"/>
      <c r="AG12" s="158"/>
      <c r="AH12" s="159"/>
      <c r="AI12" s="157" t="s">
        <v>4480</v>
      </c>
      <c r="AJ12" s="158"/>
      <c r="AK12" s="159"/>
      <c r="AL12" s="157" t="s">
        <v>4481</v>
      </c>
      <c r="AM12" s="158"/>
      <c r="AN12" s="159"/>
      <c r="AO12" s="157" t="s">
        <v>4482</v>
      </c>
      <c r="AP12" s="158"/>
      <c r="AQ12" s="159"/>
      <c r="AR12" s="156" t="s">
        <v>20567</v>
      </c>
      <c r="AS12" s="156"/>
      <c r="AT12" s="156"/>
      <c r="AU12" s="156"/>
      <c r="AV12" s="156"/>
      <c r="AW12" s="156" t="s">
        <v>4485</v>
      </c>
      <c r="AX12" s="156" t="s">
        <v>20568</v>
      </c>
      <c r="AY12" s="156"/>
      <c r="AZ12" s="156"/>
      <c r="BA12" s="156"/>
      <c r="BB12" s="156"/>
    </row>
    <row r="13" spans="1:54" ht="36" customHeight="1" x14ac:dyDescent="0.25">
      <c r="A13" s="151"/>
      <c r="B13" s="151"/>
      <c r="C13" s="151"/>
      <c r="D13" s="155"/>
      <c r="E13" s="156"/>
      <c r="F13" s="27" t="s">
        <v>5337</v>
      </c>
      <c r="G13" s="27" t="s">
        <v>5338</v>
      </c>
      <c r="H13" s="11" t="s">
        <v>3064</v>
      </c>
      <c r="I13" s="11" t="s">
        <v>3065</v>
      </c>
      <c r="J13" s="11" t="s">
        <v>3066</v>
      </c>
      <c r="K13" s="11" t="s">
        <v>3067</v>
      </c>
      <c r="L13" s="11" t="s">
        <v>3068</v>
      </c>
      <c r="M13" s="156"/>
      <c r="N13" s="162"/>
      <c r="O13" s="160"/>
      <c r="P13" s="164"/>
      <c r="Q13" s="165"/>
      <c r="R13" s="14" t="s">
        <v>4486</v>
      </c>
      <c r="S13" s="14" t="s">
        <v>4487</v>
      </c>
      <c r="T13" s="14" t="s">
        <v>4488</v>
      </c>
      <c r="U13" s="14" t="s">
        <v>4487</v>
      </c>
      <c r="V13" s="14" t="s">
        <v>4476</v>
      </c>
      <c r="W13" s="167"/>
      <c r="X13" s="167"/>
      <c r="Y13" s="14" t="s">
        <v>18492</v>
      </c>
      <c r="Z13" s="14" t="s">
        <v>18489</v>
      </c>
      <c r="AA13" s="30" t="s">
        <v>18490</v>
      </c>
      <c r="AB13" s="14" t="s">
        <v>18491</v>
      </c>
      <c r="AC13" s="14" t="s">
        <v>3113</v>
      </c>
      <c r="AD13" s="14" t="s">
        <v>3109</v>
      </c>
      <c r="AE13" s="14" t="s">
        <v>3110</v>
      </c>
      <c r="AF13" s="14" t="s">
        <v>3111</v>
      </c>
      <c r="AG13" s="14" t="s">
        <v>3112</v>
      </c>
      <c r="AH13" s="14" t="s">
        <v>3113</v>
      </c>
      <c r="AI13" s="14" t="s">
        <v>4479</v>
      </c>
      <c r="AJ13" s="14" t="s">
        <v>4478</v>
      </c>
      <c r="AK13" s="14" t="s">
        <v>3113</v>
      </c>
      <c r="AL13" s="14" t="s">
        <v>4479</v>
      </c>
      <c r="AM13" s="14" t="s">
        <v>4478</v>
      </c>
      <c r="AN13" s="14" t="s">
        <v>3113</v>
      </c>
      <c r="AO13" s="14" t="s">
        <v>4483</v>
      </c>
      <c r="AP13" s="14" t="s">
        <v>4484</v>
      </c>
      <c r="AQ13" s="14" t="s">
        <v>3113</v>
      </c>
      <c r="AR13" s="11" t="s">
        <v>3073</v>
      </c>
      <c r="AS13" s="11" t="s">
        <v>3074</v>
      </c>
      <c r="AT13" s="11" t="s">
        <v>3075</v>
      </c>
      <c r="AU13" s="11" t="s">
        <v>3076</v>
      </c>
      <c r="AV13" s="11" t="s">
        <v>1</v>
      </c>
      <c r="AW13" s="156"/>
      <c r="AX13" s="11" t="s">
        <v>3073</v>
      </c>
      <c r="AY13" s="11" t="s">
        <v>3074</v>
      </c>
      <c r="AZ13" s="11" t="s">
        <v>3075</v>
      </c>
      <c r="BA13" s="11" t="s">
        <v>3076</v>
      </c>
      <c r="BB13" s="11" t="s">
        <v>1</v>
      </c>
    </row>
    <row r="14" spans="1:54" x14ac:dyDescent="0.25">
      <c r="E14" s="11"/>
      <c r="F14" s="27"/>
      <c r="G14" s="27"/>
      <c r="H14" s="11"/>
      <c r="I14" s="11"/>
      <c r="J14" s="11"/>
      <c r="K14" s="11"/>
      <c r="L14" s="11"/>
      <c r="M14" s="12"/>
      <c r="N14" s="28"/>
      <c r="O14" s="27"/>
      <c r="P14" s="29"/>
      <c r="Q14" s="14"/>
      <c r="R14" s="14"/>
      <c r="S14" s="14"/>
      <c r="T14" s="14"/>
      <c r="U14" s="14"/>
      <c r="V14" s="14"/>
      <c r="W14" s="30"/>
      <c r="X14" s="30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</row>
    <row r="15" spans="1:54" x14ac:dyDescent="0.25">
      <c r="A15" s="15" t="str">
        <f>$F15&amp;"."&amp;$G15&amp;"."&amp;$H15&amp;"."&amp;$I15&amp;"."&amp;$J15&amp;"."&amp;$K15</f>
        <v>.....</v>
      </c>
      <c r="B15" s="15" t="str">
        <f>$F15&amp;"."&amp;$G15&amp;"."&amp;$H15&amp;"."&amp;$I15&amp;"."&amp;$J15&amp;"."&amp;$K15&amp;"."&amp;$L15</f>
        <v>......</v>
      </c>
      <c r="C15" s="15" t="str">
        <f t="shared" ref="C15:C39" si="0">R15&amp;"."&amp;S15&amp;"."&amp;T15&amp;"."&amp;U15</f>
        <v>...</v>
      </c>
      <c r="D15" s="16">
        <f>IF(A15=".....", 0, VLOOKUP($A15, Parameter2!$A$2:$C$5000, 3, FALSE))</f>
        <v>0</v>
      </c>
      <c r="E15" s="17"/>
      <c r="F15" s="21"/>
      <c r="G15" s="21"/>
      <c r="H15" s="21"/>
      <c r="I15" s="21"/>
      <c r="J15" s="21"/>
      <c r="K15" s="21"/>
      <c r="L15" s="21"/>
      <c r="M15" s="18" t="str">
        <f>IF(B15="......","",VLOOKUP(B15, Parameter2!$D$2:$E$15000, 2, FALSE))</f>
        <v/>
      </c>
      <c r="N15" s="21"/>
      <c r="O15" s="22"/>
      <c r="P15" s="22"/>
      <c r="Q15" s="26">
        <f t="shared" ref="Q15:Q39" si="1">IF(OR(ISBLANK(O15), O15=0), 0, P15/O15)</f>
        <v>0</v>
      </c>
      <c r="R15" s="25"/>
      <c r="S15" s="25"/>
      <c r="T15" s="25"/>
      <c r="U15" s="25"/>
      <c r="V15" s="26" t="str">
        <f>IF(C15="...", "", VLOOKUP(C15, UPB!$A$3:$B$5000, 2, FALSE))</f>
        <v/>
      </c>
      <c r="W15" s="23"/>
      <c r="X15" s="78"/>
      <c r="Y15" s="71"/>
      <c r="Z15" s="71"/>
      <c r="AA15" s="22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18" t="str">
        <f>IF(AND($A15 &lt;&gt;"....."), VLOOKUP($A15, Parameter!$E$3:$N$5000, 9, FALSE), "")</f>
        <v/>
      </c>
      <c r="AS15" s="18" t="str">
        <f>IF(AND($A15 &lt;&gt;"....."), VLOOKUP($A15, Parameter!$E$3:$N$5000, 10, FALSE), "")</f>
        <v/>
      </c>
      <c r="AT15" s="18" t="str">
        <f>IF(AND(Hibah!$E15&lt;&gt;"", $A15 &lt;&gt;"....."), VLOOKUP($E15, Parameter3!$A$4:$C$11, 2, FALSE), "")</f>
        <v/>
      </c>
      <c r="AU15" s="18" t="str">
        <f>IF(AND(Hibah!$E15&lt;&gt;"", $A15 &lt;&gt;"....."), VLOOKUP($E15, Parameter3!$A$4:$C$11, 3, FALSE), "")</f>
        <v/>
      </c>
      <c r="AV15" s="26">
        <f>IF(AND(Hibah!$E15&lt;&gt;"", $A15 &lt;&gt;"....."), $P15, 0)</f>
        <v>0</v>
      </c>
      <c r="AW15" s="18" t="str">
        <f t="shared" ref="AW15:AW39" si="2">IF(Q15&lt;D15, "Ekstra", "Intra")</f>
        <v>Intra</v>
      </c>
      <c r="AX15" s="18" t="str">
        <f>IF($AW15="Ekstra", Parameter3!$B$2, "")</f>
        <v/>
      </c>
      <c r="AY15" s="18" t="str">
        <f>IF($AW15="Ekstra", Parameter3!$C$2, "")</f>
        <v/>
      </c>
      <c r="AZ15" s="18" t="str">
        <f>IF($AW15="Ekstra", VLOOKUP($A15, Parameter!$E$3:$N$5000, 9, FALSE), "")</f>
        <v/>
      </c>
      <c r="BA15" s="18" t="str">
        <f>IF($AW15="Ekstra", VLOOKUP($A15, Parameter!$E$3:$N$5000, 10, FALSE), "")</f>
        <v/>
      </c>
      <c r="BB15" s="26">
        <f t="shared" ref="BB15:BB39" si="3">IF($AW15="Ekstra", $P15, 0)</f>
        <v>0</v>
      </c>
    </row>
    <row r="16" spans="1:54" x14ac:dyDescent="0.25">
      <c r="A16" s="15" t="str">
        <f t="shared" ref="A16:A41" si="4">$F16&amp;"."&amp;$G16&amp;"."&amp;$H16&amp;"."&amp;$I16&amp;"."&amp;$J16&amp;"."&amp;$K16</f>
        <v>.....</v>
      </c>
      <c r="B16" s="15" t="str">
        <f t="shared" ref="B16:B41" si="5">$F16&amp;"."&amp;$G16&amp;"."&amp;$H16&amp;"."&amp;$I16&amp;"."&amp;$J16&amp;"."&amp;$K16&amp;"."&amp;$L16</f>
        <v>......</v>
      </c>
      <c r="C16" s="15" t="str">
        <f t="shared" si="0"/>
        <v>...</v>
      </c>
      <c r="D16" s="16">
        <f>IF(A16=".....", 0, VLOOKUP($A16, Parameter2!$A$2:$C$5000, 3, FALSE))</f>
        <v>0</v>
      </c>
      <c r="E16" s="17"/>
      <c r="F16" s="21"/>
      <c r="G16" s="21"/>
      <c r="H16" s="21"/>
      <c r="I16" s="21"/>
      <c r="J16" s="21"/>
      <c r="K16" s="21"/>
      <c r="L16" s="21"/>
      <c r="M16" s="18" t="str">
        <f>IF(B16="......","",VLOOKUP(B16, Parameter2!$D$2:$E$15000, 2, FALSE))</f>
        <v/>
      </c>
      <c r="N16" s="21"/>
      <c r="O16" s="22"/>
      <c r="P16" s="22"/>
      <c r="Q16" s="26">
        <f t="shared" si="1"/>
        <v>0</v>
      </c>
      <c r="R16" s="25"/>
      <c r="S16" s="25"/>
      <c r="T16" s="25"/>
      <c r="U16" s="25"/>
      <c r="V16" s="26" t="str">
        <f>IF(C16="...", "", VLOOKUP(C16, UPB!$A$3:$B$5000, 2, FALSE))</f>
        <v/>
      </c>
      <c r="W16" s="23"/>
      <c r="X16" s="78"/>
      <c r="Y16" s="71"/>
      <c r="Z16" s="71"/>
      <c r="AA16" s="22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18" t="str">
        <f>IF(AND($A16 &lt;&gt;"....."), VLOOKUP($A16, Parameter!$E$3:$N$5000, 9, FALSE), "")</f>
        <v/>
      </c>
      <c r="AS16" s="18" t="str">
        <f>IF(AND($A16 &lt;&gt;"....."), VLOOKUP($A16, Parameter!$E$3:$N$5000, 10, FALSE), "")</f>
        <v/>
      </c>
      <c r="AT16" s="18" t="str">
        <f>IF(AND(Hibah!$E16&lt;&gt;"", $A16 &lt;&gt;"....."), VLOOKUP($E16, Parameter3!$A$4:$C$11, 2, FALSE), "")</f>
        <v/>
      </c>
      <c r="AU16" s="18" t="str">
        <f>IF(AND(Hibah!$E16&lt;&gt;"", $A16 &lt;&gt;"....."), VLOOKUP($E16, Parameter3!$A$4:$C$11, 3, FALSE), "")</f>
        <v/>
      </c>
      <c r="AV16" s="26">
        <f>IF(AND(Hibah!$E16&lt;&gt;"", $A16 &lt;&gt;"....."), $P16, 0)</f>
        <v>0</v>
      </c>
      <c r="AW16" s="18" t="str">
        <f t="shared" si="2"/>
        <v>Intra</v>
      </c>
      <c r="AX16" s="18" t="str">
        <f>IF($AW16="Ekstra", Parameter3!$B$2, "")</f>
        <v/>
      </c>
      <c r="AY16" s="18" t="str">
        <f>IF($AW16="Ekstra", Parameter3!$C$2, "")</f>
        <v/>
      </c>
      <c r="AZ16" s="18" t="str">
        <f>IF($AW16="Ekstra", VLOOKUP($A16, Parameter!$E$3:$N$5000, 9, FALSE), "")</f>
        <v/>
      </c>
      <c r="BA16" s="18" t="str">
        <f>IF($AW16="Ekstra", VLOOKUP($A16, Parameter!$E$3:$N$5000, 10, FALSE), "")</f>
        <v/>
      </c>
      <c r="BB16" s="26">
        <f t="shared" si="3"/>
        <v>0</v>
      </c>
    </row>
    <row r="17" spans="1:54" x14ac:dyDescent="0.25">
      <c r="A17" s="15" t="str">
        <f t="shared" si="4"/>
        <v>.....</v>
      </c>
      <c r="B17" s="15" t="str">
        <f t="shared" si="5"/>
        <v>......</v>
      </c>
      <c r="C17" s="15" t="str">
        <f t="shared" si="0"/>
        <v>...</v>
      </c>
      <c r="D17" s="16">
        <f>IF(A17=".....", 0, VLOOKUP($A17, Parameter2!$A$2:$C$5000, 3, FALSE))</f>
        <v>0</v>
      </c>
      <c r="E17" s="17"/>
      <c r="F17" s="21"/>
      <c r="G17" s="21"/>
      <c r="H17" s="21"/>
      <c r="I17" s="21"/>
      <c r="J17" s="21"/>
      <c r="K17" s="21"/>
      <c r="L17" s="21"/>
      <c r="M17" s="18" t="str">
        <f>IF(B17="......","",VLOOKUP(B17, Parameter2!$D$2:$E$15000, 2, FALSE))</f>
        <v/>
      </c>
      <c r="N17" s="21"/>
      <c r="O17" s="22"/>
      <c r="P17" s="22"/>
      <c r="Q17" s="26">
        <f t="shared" si="1"/>
        <v>0</v>
      </c>
      <c r="R17" s="25"/>
      <c r="S17" s="25"/>
      <c r="T17" s="25"/>
      <c r="U17" s="25"/>
      <c r="V17" s="26" t="str">
        <f>IF(C17="...", "", VLOOKUP(C17, UPB!$A$3:$B$5000, 2, FALSE))</f>
        <v/>
      </c>
      <c r="W17" s="23"/>
      <c r="X17" s="78"/>
      <c r="Y17" s="71"/>
      <c r="Z17" s="71"/>
      <c r="AA17" s="22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18" t="str">
        <f>IF(AND($A17 &lt;&gt;"....."), VLOOKUP($A17, Parameter!$E$3:$N$5000, 9, FALSE), "")</f>
        <v/>
      </c>
      <c r="AS17" s="18" t="str">
        <f>IF(AND($A17 &lt;&gt;"....."), VLOOKUP($A17, Parameter!$E$3:$N$5000, 10, FALSE), "")</f>
        <v/>
      </c>
      <c r="AT17" s="18" t="str">
        <f>IF(AND(Hibah!$E17&lt;&gt;"", $A17 &lt;&gt;"....."), VLOOKUP($E17, Parameter3!$A$4:$C$11, 2, FALSE), "")</f>
        <v/>
      </c>
      <c r="AU17" s="18" t="str">
        <f>IF(AND(Hibah!$E17&lt;&gt;"", $A17 &lt;&gt;"....."), VLOOKUP($E17, Parameter3!$A$4:$C$11, 3, FALSE), "")</f>
        <v/>
      </c>
      <c r="AV17" s="26">
        <f>IF(AND(Hibah!$E17&lt;&gt;"", $A17 &lt;&gt;"....."), $P17, 0)</f>
        <v>0</v>
      </c>
      <c r="AW17" s="18" t="str">
        <f t="shared" si="2"/>
        <v>Intra</v>
      </c>
      <c r="AX17" s="18" t="str">
        <f>IF($AW17="Ekstra", Parameter3!$B$2, "")</f>
        <v/>
      </c>
      <c r="AY17" s="18" t="str">
        <f>IF($AW17="Ekstra", Parameter3!$C$2, "")</f>
        <v/>
      </c>
      <c r="AZ17" s="18" t="str">
        <f>IF($AW17="Ekstra", VLOOKUP($A17, Parameter!$E$3:$N$5000, 9, FALSE), "")</f>
        <v/>
      </c>
      <c r="BA17" s="18" t="str">
        <f>IF($AW17="Ekstra", VLOOKUP($A17, Parameter!$E$3:$N$5000, 10, FALSE), "")</f>
        <v/>
      </c>
      <c r="BB17" s="26">
        <f t="shared" si="3"/>
        <v>0</v>
      </c>
    </row>
    <row r="18" spans="1:54" x14ac:dyDescent="0.25">
      <c r="A18" s="15" t="str">
        <f t="shared" si="4"/>
        <v>.....</v>
      </c>
      <c r="B18" s="15" t="str">
        <f t="shared" si="5"/>
        <v>......</v>
      </c>
      <c r="C18" s="15" t="str">
        <f t="shared" si="0"/>
        <v>...</v>
      </c>
      <c r="D18" s="16">
        <f>IF(A18=".....", 0, VLOOKUP($A18, Parameter2!$A$2:$C$5000, 3, FALSE))</f>
        <v>0</v>
      </c>
      <c r="E18" s="17"/>
      <c r="F18" s="21"/>
      <c r="G18" s="21"/>
      <c r="H18" s="21"/>
      <c r="I18" s="21"/>
      <c r="J18" s="21"/>
      <c r="K18" s="21"/>
      <c r="L18" s="21"/>
      <c r="M18" s="18" t="str">
        <f>IF(B18="......","",VLOOKUP(B18, Parameter2!$D$2:$E$15000, 2, FALSE))</f>
        <v/>
      </c>
      <c r="N18" s="21"/>
      <c r="O18" s="22"/>
      <c r="P18" s="22"/>
      <c r="Q18" s="26">
        <f t="shared" si="1"/>
        <v>0</v>
      </c>
      <c r="R18" s="25" t="str">
        <f t="shared" ref="R18:R39" si="6">IF(ISBLANK($F18), "", $F$1)</f>
        <v/>
      </c>
      <c r="S18" s="25" t="str">
        <f t="shared" ref="S18:S39" si="7" xml:space="preserve"> IF(ISBLANK($F18), "",$G$1)</f>
        <v/>
      </c>
      <c r="T18" s="25" t="str">
        <f t="shared" ref="T18:T39" si="8" xml:space="preserve"> IF(ISBLANK($F18), "",$H$1)</f>
        <v/>
      </c>
      <c r="U18" s="25" t="str">
        <f t="shared" ref="U18:U39" si="9" xml:space="preserve"> IF(ISBLANK($F18), "",$I$1)</f>
        <v/>
      </c>
      <c r="V18" s="26" t="str">
        <f>IF(C18="...", "", VLOOKUP(C18, UPB!$A$3:$B$5000, 2, FALSE))</f>
        <v/>
      </c>
      <c r="W18" s="23"/>
      <c r="X18" s="78"/>
      <c r="Y18" s="71"/>
      <c r="Z18" s="71"/>
      <c r="AA18" s="22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18" t="str">
        <f>IF(AND($A18 &lt;&gt;"....."), VLOOKUP($A18, Parameter!$E$3:$N$5000, 9, FALSE), "")</f>
        <v/>
      </c>
      <c r="AS18" s="18" t="str">
        <f>IF(AND($A18 &lt;&gt;"....."), VLOOKUP($A18, Parameter!$E$3:$N$5000, 10, FALSE), "")</f>
        <v/>
      </c>
      <c r="AT18" s="18" t="str">
        <f>IF(AND(Hibah!$E18&lt;&gt;"", $A18 &lt;&gt;"....."), VLOOKUP($E18, Parameter3!$A$4:$C$11, 2, FALSE), "")</f>
        <v/>
      </c>
      <c r="AU18" s="18" t="str">
        <f>IF(AND(Hibah!$E18&lt;&gt;"", $A18 &lt;&gt;"....."), VLOOKUP($E18, Parameter3!$A$4:$C$11, 3, FALSE), "")</f>
        <v/>
      </c>
      <c r="AV18" s="26">
        <f>IF(AND(Hibah!$E18&lt;&gt;"", $A18 &lt;&gt;"....."), $P18, 0)</f>
        <v>0</v>
      </c>
      <c r="AW18" s="18" t="str">
        <f t="shared" si="2"/>
        <v>Intra</v>
      </c>
      <c r="AX18" s="18" t="str">
        <f>IF($AW18="Ekstra", Parameter3!$B$2, "")</f>
        <v/>
      </c>
      <c r="AY18" s="18" t="str">
        <f>IF($AW18="Ekstra", Parameter3!$C$2, "")</f>
        <v/>
      </c>
      <c r="AZ18" s="18" t="str">
        <f>IF($AW18="Ekstra", VLOOKUP($A18, Parameter!$E$3:$N$5000, 9, FALSE), "")</f>
        <v/>
      </c>
      <c r="BA18" s="18" t="str">
        <f>IF($AW18="Ekstra", VLOOKUP($A18, Parameter!$E$3:$N$5000, 10, FALSE), "")</f>
        <v/>
      </c>
      <c r="BB18" s="26">
        <f t="shared" si="3"/>
        <v>0</v>
      </c>
    </row>
    <row r="19" spans="1:54" x14ac:dyDescent="0.25">
      <c r="A19" s="15" t="str">
        <f t="shared" si="4"/>
        <v>.....</v>
      </c>
      <c r="B19" s="15" t="str">
        <f t="shared" si="5"/>
        <v>......</v>
      </c>
      <c r="C19" s="15" t="str">
        <f t="shared" si="0"/>
        <v>...</v>
      </c>
      <c r="D19" s="16">
        <f>IF(A19=".....", 0, VLOOKUP($A19, Parameter2!$A$2:$C$5000, 3, FALSE))</f>
        <v>0</v>
      </c>
      <c r="E19" s="17"/>
      <c r="F19" s="21"/>
      <c r="G19" s="21"/>
      <c r="H19" s="21"/>
      <c r="I19" s="21"/>
      <c r="J19" s="21"/>
      <c r="K19" s="21"/>
      <c r="L19" s="21"/>
      <c r="M19" s="18" t="str">
        <f>IF(B19="......","",VLOOKUP(B19, Parameter2!$D$2:$E$15000, 2, FALSE))</f>
        <v/>
      </c>
      <c r="N19" s="21"/>
      <c r="O19" s="22"/>
      <c r="P19" s="22"/>
      <c r="Q19" s="26">
        <f t="shared" si="1"/>
        <v>0</v>
      </c>
      <c r="R19" s="25" t="str">
        <f t="shared" si="6"/>
        <v/>
      </c>
      <c r="S19" s="25" t="str">
        <f t="shared" si="7"/>
        <v/>
      </c>
      <c r="T19" s="25" t="str">
        <f t="shared" si="8"/>
        <v/>
      </c>
      <c r="U19" s="25" t="str">
        <f t="shared" si="9"/>
        <v/>
      </c>
      <c r="V19" s="26" t="str">
        <f>IF(C19="...", "", VLOOKUP(C19, UPB!$A$3:$B$5000, 2, FALSE))</f>
        <v/>
      </c>
      <c r="W19" s="23"/>
      <c r="X19" s="78"/>
      <c r="Y19" s="71"/>
      <c r="Z19" s="71"/>
      <c r="AA19" s="22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18" t="str">
        <f>IF(AND($A19 &lt;&gt;"....."), VLOOKUP($A19, Parameter!$E$3:$N$5000, 9, FALSE), "")</f>
        <v/>
      </c>
      <c r="AS19" s="18" t="str">
        <f>IF(AND($A19 &lt;&gt;"....."), VLOOKUP($A19, Parameter!$E$3:$N$5000, 10, FALSE), "")</f>
        <v/>
      </c>
      <c r="AT19" s="18" t="str">
        <f>IF(AND(Hibah!$E19&lt;&gt;"", $A19 &lt;&gt;"....."), VLOOKUP($E19, Parameter3!$A$4:$C$11, 2, FALSE), "")</f>
        <v/>
      </c>
      <c r="AU19" s="18" t="str">
        <f>IF(AND(Hibah!$E19&lt;&gt;"", $A19 &lt;&gt;"....."), VLOOKUP($E19, Parameter3!$A$4:$C$11, 3, FALSE), "")</f>
        <v/>
      </c>
      <c r="AV19" s="26">
        <f>IF(AND(Hibah!$E19&lt;&gt;"", $A19 &lt;&gt;"....."), $P19, 0)</f>
        <v>0</v>
      </c>
      <c r="AW19" s="18" t="str">
        <f t="shared" si="2"/>
        <v>Intra</v>
      </c>
      <c r="AX19" s="18" t="str">
        <f>IF($AW19="Ekstra", Parameter3!$B$2, "")</f>
        <v/>
      </c>
      <c r="AY19" s="18" t="str">
        <f>IF($AW19="Ekstra", Parameter3!$C$2, "")</f>
        <v/>
      </c>
      <c r="AZ19" s="18" t="str">
        <f>IF($AW19="Ekstra", VLOOKUP($A19, Parameter!$E$3:$N$5000, 9, FALSE), "")</f>
        <v/>
      </c>
      <c r="BA19" s="18" t="str">
        <f>IF($AW19="Ekstra", VLOOKUP($A19, Parameter!$E$3:$N$5000, 10, FALSE), "")</f>
        <v/>
      </c>
      <c r="BB19" s="26">
        <f t="shared" si="3"/>
        <v>0</v>
      </c>
    </row>
    <row r="20" spans="1:54" x14ac:dyDescent="0.25">
      <c r="A20" s="15" t="str">
        <f t="shared" si="4"/>
        <v>.....</v>
      </c>
      <c r="B20" s="15" t="str">
        <f t="shared" si="5"/>
        <v>......</v>
      </c>
      <c r="C20" s="15" t="str">
        <f t="shared" si="0"/>
        <v>...</v>
      </c>
      <c r="D20" s="16">
        <f>IF(A20=".....", 0, VLOOKUP($A20, Parameter2!$A$2:$C$5000, 3, FALSE))</f>
        <v>0</v>
      </c>
      <c r="E20" s="17"/>
      <c r="F20" s="21"/>
      <c r="G20" s="21"/>
      <c r="H20" s="21"/>
      <c r="I20" s="21"/>
      <c r="J20" s="21"/>
      <c r="K20" s="21"/>
      <c r="L20" s="21"/>
      <c r="M20" s="18" t="str">
        <f>IF(B20="......","",VLOOKUP(B20, Parameter2!$D$2:$E$15000, 2, FALSE))</f>
        <v/>
      </c>
      <c r="N20" s="21"/>
      <c r="O20" s="22"/>
      <c r="P20" s="22"/>
      <c r="Q20" s="26">
        <f t="shared" si="1"/>
        <v>0</v>
      </c>
      <c r="R20" s="25" t="str">
        <f t="shared" si="6"/>
        <v/>
      </c>
      <c r="S20" s="25" t="str">
        <f t="shared" si="7"/>
        <v/>
      </c>
      <c r="T20" s="25" t="str">
        <f t="shared" si="8"/>
        <v/>
      </c>
      <c r="U20" s="25" t="str">
        <f t="shared" si="9"/>
        <v/>
      </c>
      <c r="V20" s="26" t="str">
        <f>IF(C20="...", "", VLOOKUP(C20, UPB!$A$3:$B$5000, 2, FALSE))</f>
        <v/>
      </c>
      <c r="W20" s="23"/>
      <c r="X20" s="78"/>
      <c r="Y20" s="71"/>
      <c r="Z20" s="71"/>
      <c r="AA20" s="22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18" t="str">
        <f>IF(AND($A20 &lt;&gt;"....."), VLOOKUP($A20, Parameter!$E$3:$N$5000, 9, FALSE), "")</f>
        <v/>
      </c>
      <c r="AS20" s="18" t="str">
        <f>IF(AND($A20 &lt;&gt;"....."), VLOOKUP($A20, Parameter!$E$3:$N$5000, 10, FALSE), "")</f>
        <v/>
      </c>
      <c r="AT20" s="18" t="str">
        <f>IF(AND(Hibah!$E20&lt;&gt;"", $A20 &lt;&gt;"....."), VLOOKUP($E20, Parameter3!$A$4:$C$11, 2, FALSE), "")</f>
        <v/>
      </c>
      <c r="AU20" s="18" t="str">
        <f>IF(AND(Hibah!$E20&lt;&gt;"", $A20 &lt;&gt;"....."), VLOOKUP($E20, Parameter3!$A$4:$C$11, 3, FALSE), "")</f>
        <v/>
      </c>
      <c r="AV20" s="26">
        <f>IF(AND(Hibah!$E20&lt;&gt;"", $A20 &lt;&gt;"....."), $P20, 0)</f>
        <v>0</v>
      </c>
      <c r="AW20" s="18" t="str">
        <f t="shared" si="2"/>
        <v>Intra</v>
      </c>
      <c r="AX20" s="18" t="str">
        <f>IF($AW20="Ekstra", Parameter3!$B$2, "")</f>
        <v/>
      </c>
      <c r="AY20" s="18" t="str">
        <f>IF($AW20="Ekstra", Parameter3!$C$2, "")</f>
        <v/>
      </c>
      <c r="AZ20" s="18" t="str">
        <f>IF($AW20="Ekstra", VLOOKUP($A20, Parameter!$E$3:$N$5000, 9, FALSE), "")</f>
        <v/>
      </c>
      <c r="BA20" s="18" t="str">
        <f>IF($AW20="Ekstra", VLOOKUP($A20, Parameter!$E$3:$N$5000, 10, FALSE), "")</f>
        <v/>
      </c>
      <c r="BB20" s="26">
        <f t="shared" si="3"/>
        <v>0</v>
      </c>
    </row>
    <row r="21" spans="1:54" x14ac:dyDescent="0.25">
      <c r="A21" s="15" t="str">
        <f t="shared" si="4"/>
        <v>.....</v>
      </c>
      <c r="B21" s="15" t="str">
        <f t="shared" si="5"/>
        <v>......</v>
      </c>
      <c r="C21" s="15" t="str">
        <f t="shared" si="0"/>
        <v>...</v>
      </c>
      <c r="D21" s="16">
        <f>IF(A21=".....", 0, VLOOKUP($A21, Parameter2!$A$2:$C$5000, 3, FALSE))</f>
        <v>0</v>
      </c>
      <c r="E21" s="17"/>
      <c r="F21" s="21"/>
      <c r="G21" s="21"/>
      <c r="H21" s="21"/>
      <c r="I21" s="21"/>
      <c r="J21" s="21"/>
      <c r="K21" s="21"/>
      <c r="L21" s="21"/>
      <c r="M21" s="18" t="str">
        <f>IF(B21="......","",VLOOKUP(B21, Parameter2!$D$2:$E$15000, 2, FALSE))</f>
        <v/>
      </c>
      <c r="N21" s="21"/>
      <c r="O21" s="22"/>
      <c r="P21" s="22"/>
      <c r="Q21" s="26">
        <f t="shared" si="1"/>
        <v>0</v>
      </c>
      <c r="R21" s="25" t="str">
        <f t="shared" si="6"/>
        <v/>
      </c>
      <c r="S21" s="25" t="str">
        <f t="shared" si="7"/>
        <v/>
      </c>
      <c r="T21" s="25" t="str">
        <f t="shared" si="8"/>
        <v/>
      </c>
      <c r="U21" s="25" t="str">
        <f t="shared" si="9"/>
        <v/>
      </c>
      <c r="V21" s="26" t="str">
        <f>IF(C21="...", "", VLOOKUP(C21, UPB!$A$3:$B$5000, 2, FALSE))</f>
        <v/>
      </c>
      <c r="W21" s="23"/>
      <c r="X21" s="78"/>
      <c r="Y21" s="71"/>
      <c r="Z21" s="71"/>
      <c r="AA21" s="22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18" t="str">
        <f>IF(AND($A21 &lt;&gt;"....."), VLOOKUP($A21, Parameter!$E$3:$N$5000, 9, FALSE), "")</f>
        <v/>
      </c>
      <c r="AS21" s="18" t="str">
        <f>IF(AND($A21 &lt;&gt;"....."), VLOOKUP($A21, Parameter!$E$3:$N$5000, 10, FALSE), "")</f>
        <v/>
      </c>
      <c r="AT21" s="18" t="str">
        <f>IF(AND(Hibah!$E21&lt;&gt;"", $A21 &lt;&gt;"....."), VLOOKUP($E21, Parameter3!$A$4:$C$11, 2, FALSE), "")</f>
        <v/>
      </c>
      <c r="AU21" s="18" t="str">
        <f>IF(AND(Hibah!$E21&lt;&gt;"", $A21 &lt;&gt;"....."), VLOOKUP($E21, Parameter3!$A$4:$C$11, 3, FALSE), "")</f>
        <v/>
      </c>
      <c r="AV21" s="26">
        <f>IF(AND(Hibah!$E21&lt;&gt;"", $A21 &lt;&gt;"....."), $P21, 0)</f>
        <v>0</v>
      </c>
      <c r="AW21" s="18" t="str">
        <f t="shared" si="2"/>
        <v>Intra</v>
      </c>
      <c r="AX21" s="18" t="str">
        <f>IF($AW21="Ekstra", Parameter3!$B$2, "")</f>
        <v/>
      </c>
      <c r="AY21" s="18" t="str">
        <f>IF($AW21="Ekstra", Parameter3!$C$2, "")</f>
        <v/>
      </c>
      <c r="AZ21" s="18" t="str">
        <f>IF($AW21="Ekstra", VLOOKUP($A21, Parameter!$E$3:$N$5000, 9, FALSE), "")</f>
        <v/>
      </c>
      <c r="BA21" s="18" t="str">
        <f>IF($AW21="Ekstra", VLOOKUP($A21, Parameter!$E$3:$N$5000, 10, FALSE), "")</f>
        <v/>
      </c>
      <c r="BB21" s="26">
        <f t="shared" si="3"/>
        <v>0</v>
      </c>
    </row>
    <row r="22" spans="1:54" x14ac:dyDescent="0.25">
      <c r="A22" s="15" t="str">
        <f t="shared" si="4"/>
        <v>.....</v>
      </c>
      <c r="B22" s="15" t="str">
        <f t="shared" si="5"/>
        <v>......</v>
      </c>
      <c r="C22" s="15" t="str">
        <f t="shared" si="0"/>
        <v>...</v>
      </c>
      <c r="D22" s="16">
        <f>IF(A22=".....", 0, VLOOKUP($A22, Parameter2!$A$2:$C$5000, 3, FALSE))</f>
        <v>0</v>
      </c>
      <c r="E22" s="17"/>
      <c r="F22" s="21"/>
      <c r="G22" s="21"/>
      <c r="H22" s="21"/>
      <c r="I22" s="21"/>
      <c r="J22" s="21"/>
      <c r="K22" s="21"/>
      <c r="L22" s="21"/>
      <c r="M22" s="18" t="str">
        <f>IF(B22="......","",VLOOKUP(B22, Parameter2!$D$2:$E$15000, 2, FALSE))</f>
        <v/>
      </c>
      <c r="N22" s="21"/>
      <c r="O22" s="22"/>
      <c r="P22" s="22"/>
      <c r="Q22" s="26">
        <f t="shared" si="1"/>
        <v>0</v>
      </c>
      <c r="R22" s="25" t="str">
        <f t="shared" si="6"/>
        <v/>
      </c>
      <c r="S22" s="25" t="str">
        <f t="shared" si="7"/>
        <v/>
      </c>
      <c r="T22" s="25" t="str">
        <f t="shared" si="8"/>
        <v/>
      </c>
      <c r="U22" s="25" t="str">
        <f t="shared" si="9"/>
        <v/>
      </c>
      <c r="V22" s="26" t="str">
        <f>IF(C22="...", "", VLOOKUP(C22, UPB!$A$3:$B$5000, 2, FALSE))</f>
        <v/>
      </c>
      <c r="W22" s="23"/>
      <c r="X22" s="78"/>
      <c r="Y22" s="71"/>
      <c r="Z22" s="71"/>
      <c r="AA22" s="22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18" t="str">
        <f>IF(AND($A22 &lt;&gt;"....."), VLOOKUP($A22, Parameter!$E$3:$N$5000, 9, FALSE), "")</f>
        <v/>
      </c>
      <c r="AS22" s="18" t="str">
        <f>IF(AND($A22 &lt;&gt;"....."), VLOOKUP($A22, Parameter!$E$3:$N$5000, 10, FALSE), "")</f>
        <v/>
      </c>
      <c r="AT22" s="18" t="str">
        <f>IF(AND(Hibah!$E22&lt;&gt;"", $A22 &lt;&gt;"....."), VLOOKUP($E22, Parameter3!$A$4:$C$11, 2, FALSE), "")</f>
        <v/>
      </c>
      <c r="AU22" s="18" t="str">
        <f>IF(AND(Hibah!$E22&lt;&gt;"", $A22 &lt;&gt;"....."), VLOOKUP($E22, Parameter3!$A$4:$C$11, 3, FALSE), "")</f>
        <v/>
      </c>
      <c r="AV22" s="26">
        <f>IF(AND(Hibah!$E22&lt;&gt;"", $A22 &lt;&gt;"....."), $P22, 0)</f>
        <v>0</v>
      </c>
      <c r="AW22" s="18" t="str">
        <f t="shared" si="2"/>
        <v>Intra</v>
      </c>
      <c r="AX22" s="18" t="str">
        <f>IF($AW22="Ekstra", Parameter3!$B$2, "")</f>
        <v/>
      </c>
      <c r="AY22" s="18" t="str">
        <f>IF($AW22="Ekstra", Parameter3!$C$2, "")</f>
        <v/>
      </c>
      <c r="AZ22" s="18" t="str">
        <f>IF($AW22="Ekstra", VLOOKUP($A22, Parameter!$E$3:$N$5000, 9, FALSE), "")</f>
        <v/>
      </c>
      <c r="BA22" s="18" t="str">
        <f>IF($AW22="Ekstra", VLOOKUP($A22, Parameter!$E$3:$N$5000, 10, FALSE), "")</f>
        <v/>
      </c>
      <c r="BB22" s="26">
        <f t="shared" si="3"/>
        <v>0</v>
      </c>
    </row>
    <row r="23" spans="1:54" x14ac:dyDescent="0.25">
      <c r="A23" s="15" t="str">
        <f t="shared" si="4"/>
        <v>.....</v>
      </c>
      <c r="B23" s="15" t="str">
        <f t="shared" si="5"/>
        <v>......</v>
      </c>
      <c r="C23" s="15" t="str">
        <f t="shared" si="0"/>
        <v>...</v>
      </c>
      <c r="D23" s="16">
        <f>IF(A23=".....", 0, VLOOKUP($A23, Parameter2!$A$2:$C$5000, 3, FALSE))</f>
        <v>0</v>
      </c>
      <c r="E23" s="17"/>
      <c r="F23" s="21"/>
      <c r="G23" s="21"/>
      <c r="H23" s="21"/>
      <c r="I23" s="21"/>
      <c r="J23" s="21"/>
      <c r="K23" s="21"/>
      <c r="L23" s="21"/>
      <c r="M23" s="18" t="str">
        <f>IF(B23="......","",VLOOKUP(B23, Parameter2!$D$2:$E$15000, 2, FALSE))</f>
        <v/>
      </c>
      <c r="N23" s="21"/>
      <c r="O23" s="22"/>
      <c r="P23" s="22"/>
      <c r="Q23" s="26">
        <f t="shared" si="1"/>
        <v>0</v>
      </c>
      <c r="R23" s="25" t="str">
        <f t="shared" si="6"/>
        <v/>
      </c>
      <c r="S23" s="25" t="str">
        <f t="shared" si="7"/>
        <v/>
      </c>
      <c r="T23" s="25" t="str">
        <f t="shared" si="8"/>
        <v/>
      </c>
      <c r="U23" s="25" t="str">
        <f t="shared" si="9"/>
        <v/>
      </c>
      <c r="V23" s="26" t="str">
        <f>IF(C23="...", "", VLOOKUP(C23, UPB!$A$3:$B$5000, 2, FALSE))</f>
        <v/>
      </c>
      <c r="W23" s="23"/>
      <c r="X23" s="78"/>
      <c r="Y23" s="71"/>
      <c r="Z23" s="71"/>
      <c r="AA23" s="22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18" t="str">
        <f>IF(AND($A23 &lt;&gt;"....."), VLOOKUP($A23, Parameter!$E$3:$N$5000, 9, FALSE), "")</f>
        <v/>
      </c>
      <c r="AS23" s="18" t="str">
        <f>IF(AND($A23 &lt;&gt;"....."), VLOOKUP($A23, Parameter!$E$3:$N$5000, 10, FALSE), "")</f>
        <v/>
      </c>
      <c r="AT23" s="18" t="str">
        <f>IF(AND(Hibah!$E23&lt;&gt;"", $A23 &lt;&gt;"....."), VLOOKUP($E23, Parameter3!$A$4:$C$11, 2, FALSE), "")</f>
        <v/>
      </c>
      <c r="AU23" s="18" t="str">
        <f>IF(AND(Hibah!$E23&lt;&gt;"", $A23 &lt;&gt;"....."), VLOOKUP($E23, Parameter3!$A$4:$C$11, 3, FALSE), "")</f>
        <v/>
      </c>
      <c r="AV23" s="26">
        <f>IF(AND(Hibah!$E23&lt;&gt;"", $A23 &lt;&gt;"....."), $P23, 0)</f>
        <v>0</v>
      </c>
      <c r="AW23" s="18" t="str">
        <f t="shared" si="2"/>
        <v>Intra</v>
      </c>
      <c r="AX23" s="18" t="str">
        <f>IF($AW23="Ekstra", Parameter3!$B$2, "")</f>
        <v/>
      </c>
      <c r="AY23" s="18" t="str">
        <f>IF($AW23="Ekstra", Parameter3!$C$2, "")</f>
        <v/>
      </c>
      <c r="AZ23" s="18" t="str">
        <f>IF($AW23="Ekstra", VLOOKUP($A23, Parameter!$E$3:$N$5000, 9, FALSE), "")</f>
        <v/>
      </c>
      <c r="BA23" s="18" t="str">
        <f>IF($AW23="Ekstra", VLOOKUP($A23, Parameter!$E$3:$N$5000, 10, FALSE), "")</f>
        <v/>
      </c>
      <c r="BB23" s="26">
        <f t="shared" si="3"/>
        <v>0</v>
      </c>
    </row>
    <row r="24" spans="1:54" x14ac:dyDescent="0.25">
      <c r="A24" s="15" t="str">
        <f t="shared" si="4"/>
        <v>.....</v>
      </c>
      <c r="B24" s="15" t="str">
        <f t="shared" si="5"/>
        <v>......</v>
      </c>
      <c r="C24" s="15" t="str">
        <f t="shared" si="0"/>
        <v>...</v>
      </c>
      <c r="D24" s="16">
        <f>IF(A24=".....", 0, VLOOKUP($A24, Parameter2!$A$2:$C$5000, 3, FALSE))</f>
        <v>0</v>
      </c>
      <c r="E24" s="17"/>
      <c r="F24" s="21"/>
      <c r="G24" s="21"/>
      <c r="H24" s="21"/>
      <c r="I24" s="21"/>
      <c r="J24" s="21"/>
      <c r="K24" s="21"/>
      <c r="L24" s="21"/>
      <c r="M24" s="18" t="str">
        <f>IF(B24="......","",VLOOKUP(B24, Parameter2!$D$2:$E$15000, 2, FALSE))</f>
        <v/>
      </c>
      <c r="N24" s="21"/>
      <c r="O24" s="22"/>
      <c r="P24" s="22"/>
      <c r="Q24" s="26">
        <f t="shared" si="1"/>
        <v>0</v>
      </c>
      <c r="R24" s="25" t="str">
        <f t="shared" si="6"/>
        <v/>
      </c>
      <c r="S24" s="25" t="str">
        <f t="shared" si="7"/>
        <v/>
      </c>
      <c r="T24" s="25" t="str">
        <f t="shared" si="8"/>
        <v/>
      </c>
      <c r="U24" s="25" t="str">
        <f t="shared" si="9"/>
        <v/>
      </c>
      <c r="V24" s="26" t="str">
        <f>IF(C24="...", "", VLOOKUP(C24, UPB!$A$3:$B$5000, 2, FALSE))</f>
        <v/>
      </c>
      <c r="W24" s="23"/>
      <c r="X24" s="78"/>
      <c r="Y24" s="71"/>
      <c r="Z24" s="71"/>
      <c r="AA24" s="22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18" t="str">
        <f>IF(AND($A24 &lt;&gt;"....."), VLOOKUP($A24, Parameter!$E$3:$N$5000, 9, FALSE), "")</f>
        <v/>
      </c>
      <c r="AS24" s="18" t="str">
        <f>IF(AND($A24 &lt;&gt;"....."), VLOOKUP($A24, Parameter!$E$3:$N$5000, 10, FALSE), "")</f>
        <v/>
      </c>
      <c r="AT24" s="18" t="str">
        <f>IF(AND(Hibah!$E24&lt;&gt;"", $A24 &lt;&gt;"....."), VLOOKUP($E24, Parameter3!$A$4:$C$11, 2, FALSE), "")</f>
        <v/>
      </c>
      <c r="AU24" s="18" t="str">
        <f>IF(AND(Hibah!$E24&lt;&gt;"", $A24 &lt;&gt;"....."), VLOOKUP($E24, Parameter3!$A$4:$C$11, 3, FALSE), "")</f>
        <v/>
      </c>
      <c r="AV24" s="26">
        <f>IF(AND(Hibah!$E24&lt;&gt;"", $A24 &lt;&gt;"....."), $P24, 0)</f>
        <v>0</v>
      </c>
      <c r="AW24" s="18" t="str">
        <f t="shared" si="2"/>
        <v>Intra</v>
      </c>
      <c r="AX24" s="18" t="str">
        <f>IF($AW24="Ekstra", Parameter3!$B$2, "")</f>
        <v/>
      </c>
      <c r="AY24" s="18" t="str">
        <f>IF($AW24="Ekstra", Parameter3!$C$2, "")</f>
        <v/>
      </c>
      <c r="AZ24" s="18" t="str">
        <f>IF($AW24="Ekstra", VLOOKUP($A24, Parameter!$E$3:$N$5000, 9, FALSE), "")</f>
        <v/>
      </c>
      <c r="BA24" s="18" t="str">
        <f>IF($AW24="Ekstra", VLOOKUP($A24, Parameter!$E$3:$N$5000, 10, FALSE), "")</f>
        <v/>
      </c>
      <c r="BB24" s="26">
        <f t="shared" si="3"/>
        <v>0</v>
      </c>
    </row>
    <row r="25" spans="1:54" x14ac:dyDescent="0.25">
      <c r="A25" s="15" t="str">
        <f t="shared" si="4"/>
        <v>.....</v>
      </c>
      <c r="B25" s="15" t="str">
        <f t="shared" si="5"/>
        <v>......</v>
      </c>
      <c r="C25" s="15" t="str">
        <f t="shared" si="0"/>
        <v>...</v>
      </c>
      <c r="D25" s="16">
        <f>IF(A25=".....", 0, VLOOKUP($A25, Parameter2!$A$2:$C$5000, 3, FALSE))</f>
        <v>0</v>
      </c>
      <c r="E25" s="17"/>
      <c r="F25" s="21"/>
      <c r="G25" s="21"/>
      <c r="H25" s="21"/>
      <c r="I25" s="21"/>
      <c r="J25" s="21"/>
      <c r="K25" s="21"/>
      <c r="L25" s="21"/>
      <c r="M25" s="18" t="str">
        <f>IF(B25="......","",VLOOKUP(B25, Parameter2!$D$2:$E$15000, 2, FALSE))</f>
        <v/>
      </c>
      <c r="N25" s="21"/>
      <c r="O25" s="22"/>
      <c r="P25" s="22"/>
      <c r="Q25" s="26">
        <f t="shared" si="1"/>
        <v>0</v>
      </c>
      <c r="R25" s="25" t="str">
        <f t="shared" si="6"/>
        <v/>
      </c>
      <c r="S25" s="25" t="str">
        <f t="shared" si="7"/>
        <v/>
      </c>
      <c r="T25" s="25" t="str">
        <f t="shared" si="8"/>
        <v/>
      </c>
      <c r="U25" s="25" t="str">
        <f t="shared" si="9"/>
        <v/>
      </c>
      <c r="V25" s="26" t="str">
        <f>IF(C25="...", "", VLOOKUP(C25, UPB!$A$3:$B$5000, 2, FALSE))</f>
        <v/>
      </c>
      <c r="W25" s="23"/>
      <c r="X25" s="78"/>
      <c r="Y25" s="71"/>
      <c r="Z25" s="71"/>
      <c r="AA25" s="22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18" t="str">
        <f>IF(AND($A25 &lt;&gt;"....."), VLOOKUP($A25, Parameter!$E$3:$N$5000, 9, FALSE), "")</f>
        <v/>
      </c>
      <c r="AS25" s="18" t="str">
        <f>IF(AND($A25 &lt;&gt;"....."), VLOOKUP($A25, Parameter!$E$3:$N$5000, 10, FALSE), "")</f>
        <v/>
      </c>
      <c r="AT25" s="18" t="str">
        <f>IF(AND(Hibah!$E25&lt;&gt;"", $A25 &lt;&gt;"....."), VLOOKUP($E25, Parameter3!$A$4:$C$11, 2, FALSE), "")</f>
        <v/>
      </c>
      <c r="AU25" s="18" t="str">
        <f>IF(AND(Hibah!$E25&lt;&gt;"", $A25 &lt;&gt;"....."), VLOOKUP($E25, Parameter3!$A$4:$C$11, 3, FALSE), "")</f>
        <v/>
      </c>
      <c r="AV25" s="26">
        <f>IF(AND(Hibah!$E25&lt;&gt;"", $A25 &lt;&gt;"....."), $P25, 0)</f>
        <v>0</v>
      </c>
      <c r="AW25" s="18" t="str">
        <f t="shared" si="2"/>
        <v>Intra</v>
      </c>
      <c r="AX25" s="18" t="str">
        <f>IF($AW25="Ekstra", Parameter3!$B$2, "")</f>
        <v/>
      </c>
      <c r="AY25" s="18" t="str">
        <f>IF($AW25="Ekstra", Parameter3!$C$2, "")</f>
        <v/>
      </c>
      <c r="AZ25" s="18" t="str">
        <f>IF($AW25="Ekstra", VLOOKUP($A25, Parameter!$E$3:$N$5000, 9, FALSE), "")</f>
        <v/>
      </c>
      <c r="BA25" s="18" t="str">
        <f>IF($AW25="Ekstra", VLOOKUP($A25, Parameter!$E$3:$N$5000, 10, FALSE), "")</f>
        <v/>
      </c>
      <c r="BB25" s="26">
        <f t="shared" si="3"/>
        <v>0</v>
      </c>
    </row>
    <row r="26" spans="1:54" x14ac:dyDescent="0.25">
      <c r="A26" s="15" t="str">
        <f t="shared" si="4"/>
        <v>.....</v>
      </c>
      <c r="B26" s="15" t="str">
        <f t="shared" si="5"/>
        <v>......</v>
      </c>
      <c r="C26" s="15" t="str">
        <f t="shared" si="0"/>
        <v>...</v>
      </c>
      <c r="D26" s="16">
        <f>IF(A26=".....", 0, VLOOKUP($A26, Parameter2!$A$2:$C$5000, 3, FALSE))</f>
        <v>0</v>
      </c>
      <c r="E26" s="17"/>
      <c r="F26" s="21"/>
      <c r="G26" s="21"/>
      <c r="H26" s="21"/>
      <c r="I26" s="21"/>
      <c r="J26" s="21"/>
      <c r="K26" s="21"/>
      <c r="L26" s="21"/>
      <c r="M26" s="18" t="str">
        <f>IF(B26="......","",VLOOKUP(B26, Parameter2!$D$2:$E$15000, 2, FALSE))</f>
        <v/>
      </c>
      <c r="N26" s="21"/>
      <c r="O26" s="22"/>
      <c r="P26" s="22"/>
      <c r="Q26" s="26">
        <f t="shared" si="1"/>
        <v>0</v>
      </c>
      <c r="R26" s="25" t="str">
        <f t="shared" si="6"/>
        <v/>
      </c>
      <c r="S26" s="25" t="str">
        <f t="shared" si="7"/>
        <v/>
      </c>
      <c r="T26" s="25" t="str">
        <f t="shared" si="8"/>
        <v/>
      </c>
      <c r="U26" s="25" t="str">
        <f t="shared" si="9"/>
        <v/>
      </c>
      <c r="V26" s="26" t="str">
        <f>IF(C26="...", "", VLOOKUP(C26, UPB!$A$3:$B$5000, 2, FALSE))</f>
        <v/>
      </c>
      <c r="W26" s="23"/>
      <c r="X26" s="78"/>
      <c r="Y26" s="71"/>
      <c r="Z26" s="71"/>
      <c r="AA26" s="22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18" t="str">
        <f>IF(AND($A26 &lt;&gt;"....."), VLOOKUP($A26, Parameter!$E$3:$N$5000, 9, FALSE), "")</f>
        <v/>
      </c>
      <c r="AS26" s="18" t="str">
        <f>IF(AND($A26 &lt;&gt;"....."), VLOOKUP($A26, Parameter!$E$3:$N$5000, 10, FALSE), "")</f>
        <v/>
      </c>
      <c r="AT26" s="18" t="str">
        <f>IF(AND(Hibah!$E26&lt;&gt;"", $A26 &lt;&gt;"....."), VLOOKUP($E26, Parameter3!$A$4:$C$11, 2, FALSE), "")</f>
        <v/>
      </c>
      <c r="AU26" s="18" t="str">
        <f>IF(AND(Hibah!$E26&lt;&gt;"", $A26 &lt;&gt;"....."), VLOOKUP($E26, Parameter3!$A$4:$C$11, 3, FALSE), "")</f>
        <v/>
      </c>
      <c r="AV26" s="26">
        <f>IF(AND(Hibah!$E26&lt;&gt;"", $A26 &lt;&gt;"....."), $P26, 0)</f>
        <v>0</v>
      </c>
      <c r="AW26" s="18" t="str">
        <f t="shared" si="2"/>
        <v>Intra</v>
      </c>
      <c r="AX26" s="18" t="str">
        <f>IF($AW26="Ekstra", Parameter3!$B$2, "")</f>
        <v/>
      </c>
      <c r="AY26" s="18" t="str">
        <f>IF($AW26="Ekstra", Parameter3!$C$2, "")</f>
        <v/>
      </c>
      <c r="AZ26" s="18" t="str">
        <f>IF($AW26="Ekstra", VLOOKUP($A26, Parameter!$E$3:$N$5000, 9, FALSE), "")</f>
        <v/>
      </c>
      <c r="BA26" s="18" t="str">
        <f>IF($AW26="Ekstra", VLOOKUP($A26, Parameter!$E$3:$N$5000, 10, FALSE), "")</f>
        <v/>
      </c>
      <c r="BB26" s="26">
        <f t="shared" si="3"/>
        <v>0</v>
      </c>
    </row>
    <row r="27" spans="1:54" x14ac:dyDescent="0.25">
      <c r="A27" s="15" t="str">
        <f t="shared" si="4"/>
        <v>.....</v>
      </c>
      <c r="B27" s="15" t="str">
        <f t="shared" si="5"/>
        <v>......</v>
      </c>
      <c r="C27" s="15" t="str">
        <f t="shared" si="0"/>
        <v>...</v>
      </c>
      <c r="D27" s="16">
        <f>IF(A27=".....", 0, VLOOKUP($A27, Parameter2!$A$2:$C$5000, 3, FALSE))</f>
        <v>0</v>
      </c>
      <c r="E27" s="17"/>
      <c r="F27" s="21"/>
      <c r="G27" s="21"/>
      <c r="H27" s="21"/>
      <c r="I27" s="21"/>
      <c r="J27" s="21"/>
      <c r="K27" s="21"/>
      <c r="L27" s="21"/>
      <c r="M27" s="18" t="str">
        <f>IF(B27="......","",VLOOKUP(B27, Parameter2!$D$2:$E$15000, 2, FALSE))</f>
        <v/>
      </c>
      <c r="N27" s="21"/>
      <c r="O27" s="22"/>
      <c r="P27" s="22"/>
      <c r="Q27" s="26">
        <f t="shared" si="1"/>
        <v>0</v>
      </c>
      <c r="R27" s="25" t="str">
        <f t="shared" si="6"/>
        <v/>
      </c>
      <c r="S27" s="25" t="str">
        <f t="shared" si="7"/>
        <v/>
      </c>
      <c r="T27" s="25" t="str">
        <f t="shared" si="8"/>
        <v/>
      </c>
      <c r="U27" s="25" t="str">
        <f t="shared" si="9"/>
        <v/>
      </c>
      <c r="V27" s="26" t="str">
        <f>IF(C27="...", "", VLOOKUP(C27, UPB!$A$3:$B$5000, 2, FALSE))</f>
        <v/>
      </c>
      <c r="W27" s="23"/>
      <c r="X27" s="78"/>
      <c r="Y27" s="71"/>
      <c r="Z27" s="71"/>
      <c r="AA27" s="22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18" t="str">
        <f>IF(AND($A27 &lt;&gt;"....."), VLOOKUP($A27, Parameter!$E$3:$N$5000, 9, FALSE), "")</f>
        <v/>
      </c>
      <c r="AS27" s="18" t="str">
        <f>IF(AND($A27 &lt;&gt;"....."), VLOOKUP($A27, Parameter!$E$3:$N$5000, 10, FALSE), "")</f>
        <v/>
      </c>
      <c r="AT27" s="18" t="str">
        <f>IF(AND(Hibah!$E27&lt;&gt;"", $A27 &lt;&gt;"....."), VLOOKUP($E27, Parameter3!$A$4:$C$11, 2, FALSE), "")</f>
        <v/>
      </c>
      <c r="AU27" s="18" t="str">
        <f>IF(AND(Hibah!$E27&lt;&gt;"", $A27 &lt;&gt;"....."), VLOOKUP($E27, Parameter3!$A$4:$C$11, 3, FALSE), "")</f>
        <v/>
      </c>
      <c r="AV27" s="26">
        <f>IF(AND(Hibah!$E27&lt;&gt;"", $A27 &lt;&gt;"....."), $P27, 0)</f>
        <v>0</v>
      </c>
      <c r="AW27" s="18" t="str">
        <f t="shared" si="2"/>
        <v>Intra</v>
      </c>
      <c r="AX27" s="18" t="str">
        <f>IF($AW27="Ekstra", Parameter3!$B$2, "")</f>
        <v/>
      </c>
      <c r="AY27" s="18" t="str">
        <f>IF($AW27="Ekstra", Parameter3!$C$2, "")</f>
        <v/>
      </c>
      <c r="AZ27" s="18" t="str">
        <f>IF($AW27="Ekstra", VLOOKUP($A27, Parameter!$E$3:$N$5000, 9, FALSE), "")</f>
        <v/>
      </c>
      <c r="BA27" s="18" t="str">
        <f>IF($AW27="Ekstra", VLOOKUP($A27, Parameter!$E$3:$N$5000, 10, FALSE), "")</f>
        <v/>
      </c>
      <c r="BB27" s="26">
        <f t="shared" si="3"/>
        <v>0</v>
      </c>
    </row>
    <row r="28" spans="1:54" x14ac:dyDescent="0.25">
      <c r="A28" s="15" t="str">
        <f t="shared" si="4"/>
        <v>.....</v>
      </c>
      <c r="B28" s="15" t="str">
        <f t="shared" si="5"/>
        <v>......</v>
      </c>
      <c r="C28" s="15" t="str">
        <f t="shared" si="0"/>
        <v>...</v>
      </c>
      <c r="D28" s="16">
        <f>IF(A28=".....", 0, VLOOKUP($A28, Parameter2!$A$2:$C$5000, 3, FALSE))</f>
        <v>0</v>
      </c>
      <c r="E28" s="17"/>
      <c r="F28" s="21"/>
      <c r="G28" s="21"/>
      <c r="H28" s="21"/>
      <c r="I28" s="21"/>
      <c r="J28" s="21"/>
      <c r="K28" s="21"/>
      <c r="L28" s="21"/>
      <c r="M28" s="18" t="str">
        <f>IF(B28="......","",VLOOKUP(B28, Parameter2!$D$2:$E$15000, 2, FALSE))</f>
        <v/>
      </c>
      <c r="N28" s="21"/>
      <c r="O28" s="22"/>
      <c r="P28" s="22"/>
      <c r="Q28" s="26">
        <f t="shared" si="1"/>
        <v>0</v>
      </c>
      <c r="R28" s="25" t="str">
        <f t="shared" si="6"/>
        <v/>
      </c>
      <c r="S28" s="25" t="str">
        <f t="shared" si="7"/>
        <v/>
      </c>
      <c r="T28" s="25" t="str">
        <f t="shared" si="8"/>
        <v/>
      </c>
      <c r="U28" s="25" t="str">
        <f t="shared" si="9"/>
        <v/>
      </c>
      <c r="V28" s="26" t="str">
        <f>IF(C28="...", "", VLOOKUP(C28, UPB!$A$3:$B$5000, 2, FALSE))</f>
        <v/>
      </c>
      <c r="W28" s="23"/>
      <c r="X28" s="78"/>
      <c r="Y28" s="71"/>
      <c r="Z28" s="71"/>
      <c r="AA28" s="22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18" t="str">
        <f>IF(AND($A28 &lt;&gt;"....."), VLOOKUP($A28, Parameter!$E$3:$N$5000, 9, FALSE), "")</f>
        <v/>
      </c>
      <c r="AS28" s="18" t="str">
        <f>IF(AND($A28 &lt;&gt;"....."), VLOOKUP($A28, Parameter!$E$3:$N$5000, 10, FALSE), "")</f>
        <v/>
      </c>
      <c r="AT28" s="18" t="str">
        <f>IF(AND(Hibah!$E28&lt;&gt;"", $A28 &lt;&gt;"....."), VLOOKUP($E28, Parameter3!$A$4:$C$11, 2, FALSE), "")</f>
        <v/>
      </c>
      <c r="AU28" s="18" t="str">
        <f>IF(AND(Hibah!$E28&lt;&gt;"", $A28 &lt;&gt;"....."), VLOOKUP($E28, Parameter3!$A$4:$C$11, 3, FALSE), "")</f>
        <v/>
      </c>
      <c r="AV28" s="26">
        <f>IF(AND(Hibah!$E28&lt;&gt;"", $A28 &lt;&gt;"....."), $P28, 0)</f>
        <v>0</v>
      </c>
      <c r="AW28" s="18" t="str">
        <f t="shared" si="2"/>
        <v>Intra</v>
      </c>
      <c r="AX28" s="18" t="str">
        <f>IF($AW28="Ekstra", Parameter3!$B$2, "")</f>
        <v/>
      </c>
      <c r="AY28" s="18" t="str">
        <f>IF($AW28="Ekstra", Parameter3!$C$2, "")</f>
        <v/>
      </c>
      <c r="AZ28" s="18" t="str">
        <f>IF($AW28="Ekstra", VLOOKUP($A28, Parameter!$E$3:$N$5000, 9, FALSE), "")</f>
        <v/>
      </c>
      <c r="BA28" s="18" t="str">
        <f>IF($AW28="Ekstra", VLOOKUP($A28, Parameter!$E$3:$N$5000, 10, FALSE), "")</f>
        <v/>
      </c>
      <c r="BB28" s="26">
        <f t="shared" si="3"/>
        <v>0</v>
      </c>
    </row>
    <row r="29" spans="1:54" x14ac:dyDescent="0.25">
      <c r="A29" s="15" t="str">
        <f t="shared" si="4"/>
        <v>.....</v>
      </c>
      <c r="B29" s="15" t="str">
        <f t="shared" si="5"/>
        <v>......</v>
      </c>
      <c r="C29" s="15" t="str">
        <f t="shared" si="0"/>
        <v>...</v>
      </c>
      <c r="D29" s="16">
        <f>IF(A29=".....", 0, VLOOKUP($A29, Parameter2!$A$2:$C$5000, 3, FALSE))</f>
        <v>0</v>
      </c>
      <c r="E29" s="17"/>
      <c r="F29" s="21"/>
      <c r="G29" s="21"/>
      <c r="H29" s="21"/>
      <c r="I29" s="21"/>
      <c r="J29" s="21"/>
      <c r="K29" s="21"/>
      <c r="L29" s="21"/>
      <c r="M29" s="18" t="str">
        <f>IF(B29="......","",VLOOKUP(B29, Parameter2!$D$2:$E$15000, 2, FALSE))</f>
        <v/>
      </c>
      <c r="N29" s="21"/>
      <c r="O29" s="22"/>
      <c r="P29" s="22"/>
      <c r="Q29" s="26">
        <f t="shared" si="1"/>
        <v>0</v>
      </c>
      <c r="R29" s="25" t="str">
        <f t="shared" si="6"/>
        <v/>
      </c>
      <c r="S29" s="25" t="str">
        <f t="shared" si="7"/>
        <v/>
      </c>
      <c r="T29" s="25" t="str">
        <f t="shared" si="8"/>
        <v/>
      </c>
      <c r="U29" s="25" t="str">
        <f t="shared" si="9"/>
        <v/>
      </c>
      <c r="V29" s="26" t="str">
        <f>IF(C29="...", "", VLOOKUP(C29, UPB!$A$3:$B$5000, 2, FALSE))</f>
        <v/>
      </c>
      <c r="W29" s="23"/>
      <c r="X29" s="78"/>
      <c r="Y29" s="71"/>
      <c r="Z29" s="71"/>
      <c r="AA29" s="22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18" t="str">
        <f>IF(AND($A29 &lt;&gt;"....."), VLOOKUP($A29, Parameter!$E$3:$N$5000, 9, FALSE), "")</f>
        <v/>
      </c>
      <c r="AS29" s="18" t="str">
        <f>IF(AND($A29 &lt;&gt;"....."), VLOOKUP($A29, Parameter!$E$3:$N$5000, 10, FALSE), "")</f>
        <v/>
      </c>
      <c r="AT29" s="18" t="str">
        <f>IF(AND(Hibah!$E29&lt;&gt;"", $A29 &lt;&gt;"....."), VLOOKUP($E29, Parameter3!$A$4:$C$11, 2, FALSE), "")</f>
        <v/>
      </c>
      <c r="AU29" s="18" t="str">
        <f>IF(AND(Hibah!$E29&lt;&gt;"", $A29 &lt;&gt;"....."), VLOOKUP($E29, Parameter3!$A$4:$C$11, 3, FALSE), "")</f>
        <v/>
      </c>
      <c r="AV29" s="26">
        <f>IF(AND(Hibah!$E29&lt;&gt;"", $A29 &lt;&gt;"....."), $P29, 0)</f>
        <v>0</v>
      </c>
      <c r="AW29" s="18" t="str">
        <f t="shared" si="2"/>
        <v>Intra</v>
      </c>
      <c r="AX29" s="18" t="str">
        <f>IF($AW29="Ekstra", Parameter3!$B$2, "")</f>
        <v/>
      </c>
      <c r="AY29" s="18" t="str">
        <f>IF($AW29="Ekstra", Parameter3!$C$2, "")</f>
        <v/>
      </c>
      <c r="AZ29" s="18" t="str">
        <f>IF($AW29="Ekstra", VLOOKUP($A29, Parameter!$E$3:$N$5000, 9, FALSE), "")</f>
        <v/>
      </c>
      <c r="BA29" s="18" t="str">
        <f>IF($AW29="Ekstra", VLOOKUP($A29, Parameter!$E$3:$N$5000, 10, FALSE), "")</f>
        <v/>
      </c>
      <c r="BB29" s="26">
        <f t="shared" si="3"/>
        <v>0</v>
      </c>
    </row>
    <row r="30" spans="1:54" x14ac:dyDescent="0.25">
      <c r="A30" s="15" t="str">
        <f t="shared" si="4"/>
        <v>.....</v>
      </c>
      <c r="B30" s="15" t="str">
        <f t="shared" si="5"/>
        <v>......</v>
      </c>
      <c r="C30" s="15" t="str">
        <f t="shared" si="0"/>
        <v>...</v>
      </c>
      <c r="D30" s="16">
        <f>IF(A30=".....", 0, VLOOKUP($A30, Parameter2!$A$2:$C$5000, 3, FALSE))</f>
        <v>0</v>
      </c>
      <c r="E30" s="17"/>
      <c r="F30" s="21"/>
      <c r="G30" s="21"/>
      <c r="H30" s="21"/>
      <c r="I30" s="21"/>
      <c r="J30" s="21"/>
      <c r="K30" s="21"/>
      <c r="L30" s="21"/>
      <c r="M30" s="18" t="str">
        <f>IF(B30="......","",VLOOKUP(B30, Parameter2!$D$2:$E$15000, 2, FALSE))</f>
        <v/>
      </c>
      <c r="N30" s="21"/>
      <c r="O30" s="22"/>
      <c r="P30" s="22"/>
      <c r="Q30" s="26">
        <f t="shared" si="1"/>
        <v>0</v>
      </c>
      <c r="R30" s="25" t="str">
        <f t="shared" si="6"/>
        <v/>
      </c>
      <c r="S30" s="25" t="str">
        <f t="shared" si="7"/>
        <v/>
      </c>
      <c r="T30" s="25" t="str">
        <f t="shared" si="8"/>
        <v/>
      </c>
      <c r="U30" s="25" t="str">
        <f t="shared" si="9"/>
        <v/>
      </c>
      <c r="V30" s="26" t="str">
        <f>IF(C30="...", "", VLOOKUP(C30, UPB!$A$3:$B$5000, 2, FALSE))</f>
        <v/>
      </c>
      <c r="W30" s="23"/>
      <c r="X30" s="78"/>
      <c r="Y30" s="71"/>
      <c r="Z30" s="71"/>
      <c r="AA30" s="22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18" t="str">
        <f>IF(AND($A30 &lt;&gt;"....."), VLOOKUP($A30, Parameter!$E$3:$N$5000, 9, FALSE), "")</f>
        <v/>
      </c>
      <c r="AS30" s="18" t="str">
        <f>IF(AND($A30 &lt;&gt;"....."), VLOOKUP($A30, Parameter!$E$3:$N$5000, 10, FALSE), "")</f>
        <v/>
      </c>
      <c r="AT30" s="18" t="str">
        <f>IF(AND(Hibah!$E30&lt;&gt;"", $A30 &lt;&gt;"....."), VLOOKUP($E30, Parameter3!$A$4:$C$11, 2, FALSE), "")</f>
        <v/>
      </c>
      <c r="AU30" s="18" t="str">
        <f>IF(AND(Hibah!$E30&lt;&gt;"", $A30 &lt;&gt;"....."), VLOOKUP($E30, Parameter3!$A$4:$C$11, 3, FALSE), "")</f>
        <v/>
      </c>
      <c r="AV30" s="26">
        <f>IF(AND(Hibah!$E30&lt;&gt;"", $A30 &lt;&gt;"....."), $P30, 0)</f>
        <v>0</v>
      </c>
      <c r="AW30" s="18" t="str">
        <f t="shared" si="2"/>
        <v>Intra</v>
      </c>
      <c r="AX30" s="18" t="str">
        <f>IF($AW30="Ekstra", Parameter3!$B$2, "")</f>
        <v/>
      </c>
      <c r="AY30" s="18" t="str">
        <f>IF($AW30="Ekstra", Parameter3!$C$2, "")</f>
        <v/>
      </c>
      <c r="AZ30" s="18" t="str">
        <f>IF($AW30="Ekstra", VLOOKUP($A30, Parameter!$E$3:$N$5000, 9, FALSE), "")</f>
        <v/>
      </c>
      <c r="BA30" s="18" t="str">
        <f>IF($AW30="Ekstra", VLOOKUP($A30, Parameter!$E$3:$N$5000, 10, FALSE), "")</f>
        <v/>
      </c>
      <c r="BB30" s="26">
        <f t="shared" si="3"/>
        <v>0</v>
      </c>
    </row>
    <row r="31" spans="1:54" x14ac:dyDescent="0.25">
      <c r="A31" s="15" t="str">
        <f t="shared" si="4"/>
        <v>.....</v>
      </c>
      <c r="B31" s="15" t="str">
        <f t="shared" si="5"/>
        <v>......</v>
      </c>
      <c r="C31" s="15" t="str">
        <f t="shared" si="0"/>
        <v>...</v>
      </c>
      <c r="D31" s="16">
        <f>IF(A31=".....", 0, VLOOKUP($A31, Parameter2!$A$2:$C$5000, 3, FALSE))</f>
        <v>0</v>
      </c>
      <c r="E31" s="17"/>
      <c r="F31" s="21"/>
      <c r="G31" s="21"/>
      <c r="H31" s="21"/>
      <c r="I31" s="21"/>
      <c r="J31" s="21"/>
      <c r="K31" s="21"/>
      <c r="L31" s="21"/>
      <c r="M31" s="18" t="str">
        <f>IF(B31="......","",VLOOKUP(B31, Parameter2!$D$2:$E$15000, 2, FALSE))</f>
        <v/>
      </c>
      <c r="N31" s="21"/>
      <c r="O31" s="22"/>
      <c r="P31" s="22"/>
      <c r="Q31" s="26">
        <f t="shared" si="1"/>
        <v>0</v>
      </c>
      <c r="R31" s="25" t="str">
        <f t="shared" si="6"/>
        <v/>
      </c>
      <c r="S31" s="25" t="str">
        <f t="shared" si="7"/>
        <v/>
      </c>
      <c r="T31" s="25" t="str">
        <f t="shared" si="8"/>
        <v/>
      </c>
      <c r="U31" s="25" t="str">
        <f t="shared" si="9"/>
        <v/>
      </c>
      <c r="V31" s="26" t="str">
        <f>IF(C31="...", "", VLOOKUP(C31, UPB!$A$3:$B$5000, 2, FALSE))</f>
        <v/>
      </c>
      <c r="W31" s="23"/>
      <c r="X31" s="78"/>
      <c r="Y31" s="71"/>
      <c r="Z31" s="71"/>
      <c r="AA31" s="22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18" t="str">
        <f>IF(AND($A31 &lt;&gt;"....."), VLOOKUP($A31, Parameter!$E$3:$N$5000, 9, FALSE), "")</f>
        <v/>
      </c>
      <c r="AS31" s="18" t="str">
        <f>IF(AND($A31 &lt;&gt;"....."), VLOOKUP($A31, Parameter!$E$3:$N$5000, 10, FALSE), "")</f>
        <v/>
      </c>
      <c r="AT31" s="18" t="str">
        <f>IF(AND(Hibah!$E31&lt;&gt;"", $A31 &lt;&gt;"....."), VLOOKUP($E31, Parameter3!$A$4:$C$11, 2, FALSE), "")</f>
        <v/>
      </c>
      <c r="AU31" s="18" t="str">
        <f>IF(AND(Hibah!$E31&lt;&gt;"", $A31 &lt;&gt;"....."), VLOOKUP($E31, Parameter3!$A$4:$C$11, 3, FALSE), "")</f>
        <v/>
      </c>
      <c r="AV31" s="26">
        <f>IF(AND(Hibah!$E31&lt;&gt;"", $A31 &lt;&gt;"....."), $P31, 0)</f>
        <v>0</v>
      </c>
      <c r="AW31" s="18" t="str">
        <f t="shared" si="2"/>
        <v>Intra</v>
      </c>
      <c r="AX31" s="18" t="str">
        <f>IF($AW31="Ekstra", Parameter3!$B$2, "")</f>
        <v/>
      </c>
      <c r="AY31" s="18" t="str">
        <f>IF($AW31="Ekstra", Parameter3!$C$2, "")</f>
        <v/>
      </c>
      <c r="AZ31" s="18" t="str">
        <f>IF($AW31="Ekstra", VLOOKUP($A31, Parameter!$E$3:$N$5000, 9, FALSE), "")</f>
        <v/>
      </c>
      <c r="BA31" s="18" t="str">
        <f>IF($AW31="Ekstra", VLOOKUP($A31, Parameter!$E$3:$N$5000, 10, FALSE), "")</f>
        <v/>
      </c>
      <c r="BB31" s="26">
        <f t="shared" si="3"/>
        <v>0</v>
      </c>
    </row>
    <row r="32" spans="1:54" x14ac:dyDescent="0.25">
      <c r="A32" s="15" t="str">
        <f t="shared" si="4"/>
        <v>.....</v>
      </c>
      <c r="B32" s="15" t="str">
        <f t="shared" si="5"/>
        <v>......</v>
      </c>
      <c r="C32" s="15" t="str">
        <f t="shared" si="0"/>
        <v>...</v>
      </c>
      <c r="D32" s="16">
        <f>IF(A32=".....", 0, VLOOKUP($A32, Parameter2!$A$2:$C$5000, 3, FALSE))</f>
        <v>0</v>
      </c>
      <c r="E32" s="17"/>
      <c r="F32" s="21"/>
      <c r="G32" s="21"/>
      <c r="H32" s="21"/>
      <c r="I32" s="21"/>
      <c r="J32" s="21"/>
      <c r="K32" s="21"/>
      <c r="L32" s="21"/>
      <c r="M32" s="18" t="str">
        <f>IF(B32="......","",VLOOKUP(B32, Parameter2!$D$2:$E$15000, 2, FALSE))</f>
        <v/>
      </c>
      <c r="N32" s="21"/>
      <c r="O32" s="22"/>
      <c r="P32" s="22"/>
      <c r="Q32" s="26">
        <f t="shared" si="1"/>
        <v>0</v>
      </c>
      <c r="R32" s="25" t="str">
        <f t="shared" si="6"/>
        <v/>
      </c>
      <c r="S32" s="25" t="str">
        <f t="shared" si="7"/>
        <v/>
      </c>
      <c r="T32" s="25" t="str">
        <f t="shared" si="8"/>
        <v/>
      </c>
      <c r="U32" s="25" t="str">
        <f t="shared" si="9"/>
        <v/>
      </c>
      <c r="V32" s="26" t="str">
        <f>IF(C32="...", "", VLOOKUP(C32, UPB!$A$3:$B$5000, 2, FALSE))</f>
        <v/>
      </c>
      <c r="W32" s="23"/>
      <c r="X32" s="78"/>
      <c r="Y32" s="71"/>
      <c r="Z32" s="71"/>
      <c r="AA32" s="22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18" t="str">
        <f>IF(AND($A32 &lt;&gt;"....."), VLOOKUP($A32, Parameter!$E$3:$N$5000, 9, FALSE), "")</f>
        <v/>
      </c>
      <c r="AS32" s="18" t="str">
        <f>IF(AND($A32 &lt;&gt;"....."), VLOOKUP($A32, Parameter!$E$3:$N$5000, 10, FALSE), "")</f>
        <v/>
      </c>
      <c r="AT32" s="18" t="str">
        <f>IF(AND(Hibah!$E32&lt;&gt;"", $A32 &lt;&gt;"....."), VLOOKUP($E32, Parameter3!$A$4:$C$11, 2, FALSE), "")</f>
        <v/>
      </c>
      <c r="AU32" s="18" t="str">
        <f>IF(AND(Hibah!$E32&lt;&gt;"", $A32 &lt;&gt;"....."), VLOOKUP($E32, Parameter3!$A$4:$C$11, 3, FALSE), "")</f>
        <v/>
      </c>
      <c r="AV32" s="26">
        <f>IF(AND(Hibah!$E32&lt;&gt;"", $A32 &lt;&gt;"....."), $P32, 0)</f>
        <v>0</v>
      </c>
      <c r="AW32" s="18" t="str">
        <f t="shared" si="2"/>
        <v>Intra</v>
      </c>
      <c r="AX32" s="18" t="str">
        <f>IF($AW32="Ekstra", Parameter3!$B$2, "")</f>
        <v/>
      </c>
      <c r="AY32" s="18" t="str">
        <f>IF($AW32="Ekstra", Parameter3!$C$2, "")</f>
        <v/>
      </c>
      <c r="AZ32" s="18" t="str">
        <f>IF($AW32="Ekstra", VLOOKUP($A32, Parameter!$E$3:$N$5000, 9, FALSE), "")</f>
        <v/>
      </c>
      <c r="BA32" s="18" t="str">
        <f>IF($AW32="Ekstra", VLOOKUP($A32, Parameter!$E$3:$N$5000, 10, FALSE), "")</f>
        <v/>
      </c>
      <c r="BB32" s="26">
        <f t="shared" si="3"/>
        <v>0</v>
      </c>
    </row>
    <row r="33" spans="1:54" x14ac:dyDescent="0.25">
      <c r="A33" s="15" t="str">
        <f t="shared" si="4"/>
        <v>.....</v>
      </c>
      <c r="B33" s="15" t="str">
        <f t="shared" si="5"/>
        <v>......</v>
      </c>
      <c r="C33" s="15" t="str">
        <f t="shared" si="0"/>
        <v>...</v>
      </c>
      <c r="D33" s="16">
        <f>IF(A33=".....", 0, VLOOKUP($A33, Parameter2!$A$2:$C$5000, 3, FALSE))</f>
        <v>0</v>
      </c>
      <c r="E33" s="17"/>
      <c r="F33" s="21"/>
      <c r="G33" s="21"/>
      <c r="H33" s="21"/>
      <c r="I33" s="21"/>
      <c r="J33" s="21"/>
      <c r="K33" s="21"/>
      <c r="L33" s="21"/>
      <c r="M33" s="18" t="str">
        <f>IF(B33="......","",VLOOKUP(B33, Parameter2!$D$2:$E$15000, 2, FALSE))</f>
        <v/>
      </c>
      <c r="N33" s="21"/>
      <c r="O33" s="22"/>
      <c r="P33" s="22"/>
      <c r="Q33" s="26">
        <f t="shared" si="1"/>
        <v>0</v>
      </c>
      <c r="R33" s="25" t="str">
        <f t="shared" si="6"/>
        <v/>
      </c>
      <c r="S33" s="25" t="str">
        <f t="shared" si="7"/>
        <v/>
      </c>
      <c r="T33" s="25" t="str">
        <f t="shared" si="8"/>
        <v/>
      </c>
      <c r="U33" s="25" t="str">
        <f t="shared" si="9"/>
        <v/>
      </c>
      <c r="V33" s="26" t="str">
        <f>IF(C33="...", "", VLOOKUP(C33, UPB!$A$3:$B$5000, 2, FALSE))</f>
        <v/>
      </c>
      <c r="W33" s="23"/>
      <c r="X33" s="78"/>
      <c r="Y33" s="71"/>
      <c r="Z33" s="71"/>
      <c r="AA33" s="22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18" t="str">
        <f>IF(AND($A33 &lt;&gt;"....."), VLOOKUP($A33, Parameter!$E$3:$N$5000, 9, FALSE), "")</f>
        <v/>
      </c>
      <c r="AS33" s="18" t="str">
        <f>IF(AND($A33 &lt;&gt;"....."), VLOOKUP($A33, Parameter!$E$3:$N$5000, 10, FALSE), "")</f>
        <v/>
      </c>
      <c r="AT33" s="18" t="str">
        <f>IF(AND(Hibah!$E33&lt;&gt;"", $A33 &lt;&gt;"....."), VLOOKUP($E33, Parameter3!$A$4:$C$11, 2, FALSE), "")</f>
        <v/>
      </c>
      <c r="AU33" s="18" t="str">
        <f>IF(AND(Hibah!$E33&lt;&gt;"", $A33 &lt;&gt;"....."), VLOOKUP($E33, Parameter3!$A$4:$C$11, 3, FALSE), "")</f>
        <v/>
      </c>
      <c r="AV33" s="26">
        <f>IF(AND(Hibah!$E33&lt;&gt;"", $A33 &lt;&gt;"....."), $P33, 0)</f>
        <v>0</v>
      </c>
      <c r="AW33" s="18" t="str">
        <f t="shared" si="2"/>
        <v>Intra</v>
      </c>
      <c r="AX33" s="18" t="str">
        <f>IF($AW33="Ekstra", Parameter3!$B$2, "")</f>
        <v/>
      </c>
      <c r="AY33" s="18" t="str">
        <f>IF($AW33="Ekstra", Parameter3!$C$2, "")</f>
        <v/>
      </c>
      <c r="AZ33" s="18" t="str">
        <f>IF($AW33="Ekstra", VLOOKUP($A33, Parameter!$E$3:$N$5000, 9, FALSE), "")</f>
        <v/>
      </c>
      <c r="BA33" s="18" t="str">
        <f>IF($AW33="Ekstra", VLOOKUP($A33, Parameter!$E$3:$N$5000, 10, FALSE), "")</f>
        <v/>
      </c>
      <c r="BB33" s="26">
        <f t="shared" si="3"/>
        <v>0</v>
      </c>
    </row>
    <row r="34" spans="1:54" x14ac:dyDescent="0.25">
      <c r="A34" s="15" t="str">
        <f t="shared" si="4"/>
        <v>.....</v>
      </c>
      <c r="B34" s="15" t="str">
        <f t="shared" si="5"/>
        <v>......</v>
      </c>
      <c r="C34" s="15" t="str">
        <f t="shared" si="0"/>
        <v>...</v>
      </c>
      <c r="D34" s="16">
        <f>IF(A34=".....", 0, VLOOKUP($A34, Parameter2!$A$2:$C$5000, 3, FALSE))</f>
        <v>0</v>
      </c>
      <c r="E34" s="17"/>
      <c r="F34" s="21"/>
      <c r="G34" s="21"/>
      <c r="H34" s="21"/>
      <c r="I34" s="21"/>
      <c r="J34" s="21"/>
      <c r="K34" s="21"/>
      <c r="L34" s="21"/>
      <c r="M34" s="18" t="str">
        <f>IF(B34="......","",VLOOKUP(B34, Parameter2!$D$2:$E$15000, 2, FALSE))</f>
        <v/>
      </c>
      <c r="N34" s="21"/>
      <c r="O34" s="22"/>
      <c r="P34" s="22"/>
      <c r="Q34" s="26">
        <f t="shared" si="1"/>
        <v>0</v>
      </c>
      <c r="R34" s="25" t="str">
        <f t="shared" si="6"/>
        <v/>
      </c>
      <c r="S34" s="25" t="str">
        <f t="shared" si="7"/>
        <v/>
      </c>
      <c r="T34" s="25" t="str">
        <f t="shared" si="8"/>
        <v/>
      </c>
      <c r="U34" s="25" t="str">
        <f t="shared" si="9"/>
        <v/>
      </c>
      <c r="V34" s="26" t="str">
        <f>IF(C34="...", "", VLOOKUP(C34, UPB!$A$3:$B$5000, 2, FALSE))</f>
        <v/>
      </c>
      <c r="W34" s="23"/>
      <c r="X34" s="78"/>
      <c r="Y34" s="71"/>
      <c r="Z34" s="71"/>
      <c r="AA34" s="22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18" t="str">
        <f>IF(AND($A34 &lt;&gt;"....."), VLOOKUP($A34, Parameter!$E$3:$N$5000, 9, FALSE), "")</f>
        <v/>
      </c>
      <c r="AS34" s="18" t="str">
        <f>IF(AND($A34 &lt;&gt;"....."), VLOOKUP($A34, Parameter!$E$3:$N$5000, 10, FALSE), "")</f>
        <v/>
      </c>
      <c r="AT34" s="18" t="str">
        <f>IF(AND(Hibah!$E34&lt;&gt;"", $A34 &lt;&gt;"....."), VLOOKUP($E34, Parameter3!$A$4:$C$11, 2, FALSE), "")</f>
        <v/>
      </c>
      <c r="AU34" s="18" t="str">
        <f>IF(AND(Hibah!$E34&lt;&gt;"", $A34 &lt;&gt;"....."), VLOOKUP($E34, Parameter3!$A$4:$C$11, 3, FALSE), "")</f>
        <v/>
      </c>
      <c r="AV34" s="26">
        <f>IF(AND(Hibah!$E34&lt;&gt;"", $A34 &lt;&gt;"....."), $P34, 0)</f>
        <v>0</v>
      </c>
      <c r="AW34" s="18" t="str">
        <f t="shared" si="2"/>
        <v>Intra</v>
      </c>
      <c r="AX34" s="18" t="str">
        <f>IF($AW34="Ekstra", Parameter3!$B$2, "")</f>
        <v/>
      </c>
      <c r="AY34" s="18" t="str">
        <f>IF($AW34="Ekstra", Parameter3!$C$2, "")</f>
        <v/>
      </c>
      <c r="AZ34" s="18" t="str">
        <f>IF($AW34="Ekstra", VLOOKUP($A34, Parameter!$E$3:$N$5000, 9, FALSE), "")</f>
        <v/>
      </c>
      <c r="BA34" s="18" t="str">
        <f>IF($AW34="Ekstra", VLOOKUP($A34, Parameter!$E$3:$N$5000, 10, FALSE), "")</f>
        <v/>
      </c>
      <c r="BB34" s="26">
        <f t="shared" si="3"/>
        <v>0</v>
      </c>
    </row>
    <row r="35" spans="1:54" x14ac:dyDescent="0.25">
      <c r="A35" s="15" t="str">
        <f t="shared" si="4"/>
        <v>.....</v>
      </c>
      <c r="B35" s="15" t="str">
        <f t="shared" si="5"/>
        <v>......</v>
      </c>
      <c r="C35" s="15" t="str">
        <f t="shared" si="0"/>
        <v>...</v>
      </c>
      <c r="D35" s="16">
        <f>IF(A35=".....", 0, VLOOKUP($A35, Parameter2!$A$2:$C$5000, 3, FALSE))</f>
        <v>0</v>
      </c>
      <c r="E35" s="17"/>
      <c r="F35" s="21"/>
      <c r="G35" s="21"/>
      <c r="H35" s="21"/>
      <c r="I35" s="21"/>
      <c r="J35" s="21"/>
      <c r="K35" s="21"/>
      <c r="L35" s="21"/>
      <c r="M35" s="18" t="str">
        <f>IF(B35="......","",VLOOKUP(B35, Parameter2!$D$2:$E$15000, 2, FALSE))</f>
        <v/>
      </c>
      <c r="N35" s="21"/>
      <c r="O35" s="22"/>
      <c r="P35" s="22"/>
      <c r="Q35" s="26">
        <f t="shared" si="1"/>
        <v>0</v>
      </c>
      <c r="R35" s="25" t="str">
        <f t="shared" si="6"/>
        <v/>
      </c>
      <c r="S35" s="25" t="str">
        <f t="shared" si="7"/>
        <v/>
      </c>
      <c r="T35" s="25" t="str">
        <f t="shared" si="8"/>
        <v/>
      </c>
      <c r="U35" s="25" t="str">
        <f t="shared" si="9"/>
        <v/>
      </c>
      <c r="V35" s="26" t="str">
        <f>IF(C35="...", "", VLOOKUP(C35, UPB!$A$3:$B$5000, 2, FALSE))</f>
        <v/>
      </c>
      <c r="W35" s="23"/>
      <c r="X35" s="78"/>
      <c r="Y35" s="71"/>
      <c r="Z35" s="71"/>
      <c r="AA35" s="22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18" t="str">
        <f>IF(AND($A35 &lt;&gt;"....."), VLOOKUP($A35, Parameter!$E$3:$N$5000, 9, FALSE), "")</f>
        <v/>
      </c>
      <c r="AS35" s="18" t="str">
        <f>IF(AND($A35 &lt;&gt;"....."), VLOOKUP($A35, Parameter!$E$3:$N$5000, 10, FALSE), "")</f>
        <v/>
      </c>
      <c r="AT35" s="18" t="str">
        <f>IF(AND(Hibah!$E35&lt;&gt;"", $A35 &lt;&gt;"....."), VLOOKUP($E35, Parameter3!$A$4:$C$11, 2, FALSE), "")</f>
        <v/>
      </c>
      <c r="AU35" s="18" t="str">
        <f>IF(AND(Hibah!$E35&lt;&gt;"", $A35 &lt;&gt;"....."), VLOOKUP($E35, Parameter3!$A$4:$C$11, 3, FALSE), "")</f>
        <v/>
      </c>
      <c r="AV35" s="26">
        <f>IF(AND(Hibah!$E35&lt;&gt;"", $A35 &lt;&gt;"....."), $P35, 0)</f>
        <v>0</v>
      </c>
      <c r="AW35" s="18" t="str">
        <f t="shared" si="2"/>
        <v>Intra</v>
      </c>
      <c r="AX35" s="18" t="str">
        <f>IF($AW35="Ekstra", Parameter3!$B$2, "")</f>
        <v/>
      </c>
      <c r="AY35" s="18" t="str">
        <f>IF($AW35="Ekstra", Parameter3!$C$2, "")</f>
        <v/>
      </c>
      <c r="AZ35" s="18" t="str">
        <f>IF($AW35="Ekstra", VLOOKUP($A35, Parameter!$E$3:$N$5000, 9, FALSE), "")</f>
        <v/>
      </c>
      <c r="BA35" s="18" t="str">
        <f>IF($AW35="Ekstra", VLOOKUP($A35, Parameter!$E$3:$N$5000, 10, FALSE), "")</f>
        <v/>
      </c>
      <c r="BB35" s="26">
        <f t="shared" si="3"/>
        <v>0</v>
      </c>
    </row>
    <row r="36" spans="1:54" x14ac:dyDescent="0.25">
      <c r="A36" s="15" t="str">
        <f t="shared" si="4"/>
        <v>.....</v>
      </c>
      <c r="B36" s="15" t="str">
        <f t="shared" si="5"/>
        <v>......</v>
      </c>
      <c r="C36" s="15" t="str">
        <f t="shared" si="0"/>
        <v>...</v>
      </c>
      <c r="D36" s="16">
        <f>IF(A36=".....", 0, VLOOKUP($A36, Parameter2!$A$2:$C$5000, 3, FALSE))</f>
        <v>0</v>
      </c>
      <c r="E36" s="17"/>
      <c r="F36" s="21"/>
      <c r="G36" s="21"/>
      <c r="H36" s="21"/>
      <c r="I36" s="21"/>
      <c r="J36" s="21"/>
      <c r="K36" s="21"/>
      <c r="L36" s="21"/>
      <c r="M36" s="18" t="str">
        <f>IF(B36="......","",VLOOKUP(B36, Parameter2!$D$2:$E$15000, 2, FALSE))</f>
        <v/>
      </c>
      <c r="N36" s="21"/>
      <c r="O36" s="22"/>
      <c r="P36" s="22"/>
      <c r="Q36" s="26">
        <f t="shared" si="1"/>
        <v>0</v>
      </c>
      <c r="R36" s="25" t="str">
        <f t="shared" si="6"/>
        <v/>
      </c>
      <c r="S36" s="25" t="str">
        <f t="shared" si="7"/>
        <v/>
      </c>
      <c r="T36" s="25" t="str">
        <f t="shared" si="8"/>
        <v/>
      </c>
      <c r="U36" s="25" t="str">
        <f t="shared" si="9"/>
        <v/>
      </c>
      <c r="V36" s="26" t="str">
        <f>IF(C36="...", "", VLOOKUP(C36, UPB!$A$3:$B$5000, 2, FALSE))</f>
        <v/>
      </c>
      <c r="W36" s="23"/>
      <c r="X36" s="78"/>
      <c r="Y36" s="71"/>
      <c r="Z36" s="71"/>
      <c r="AA36" s="22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18" t="str">
        <f>IF(AND($A36 &lt;&gt;"....."), VLOOKUP($A36, Parameter!$E$3:$N$5000, 9, FALSE), "")</f>
        <v/>
      </c>
      <c r="AS36" s="18" t="str">
        <f>IF(AND($A36 &lt;&gt;"....."), VLOOKUP($A36, Parameter!$E$3:$N$5000, 10, FALSE), "")</f>
        <v/>
      </c>
      <c r="AT36" s="18" t="str">
        <f>IF(AND(Hibah!$E36&lt;&gt;"", $A36 &lt;&gt;"....."), VLOOKUP($E36, Parameter3!$A$4:$C$11, 2, FALSE), "")</f>
        <v/>
      </c>
      <c r="AU36" s="18" t="str">
        <f>IF(AND(Hibah!$E36&lt;&gt;"", $A36 &lt;&gt;"....."), VLOOKUP($E36, Parameter3!$A$4:$C$11, 3, FALSE), "")</f>
        <v/>
      </c>
      <c r="AV36" s="26">
        <f>IF(AND(Hibah!$E36&lt;&gt;"", $A36 &lt;&gt;"....."), $P36, 0)</f>
        <v>0</v>
      </c>
      <c r="AW36" s="18" t="str">
        <f t="shared" si="2"/>
        <v>Intra</v>
      </c>
      <c r="AX36" s="18" t="str">
        <f>IF($AW36="Ekstra", Parameter3!$B$2, "")</f>
        <v/>
      </c>
      <c r="AY36" s="18" t="str">
        <f>IF($AW36="Ekstra", Parameter3!$C$2, "")</f>
        <v/>
      </c>
      <c r="AZ36" s="18" t="str">
        <f>IF($AW36="Ekstra", VLOOKUP($A36, Parameter!$E$3:$N$5000, 9, FALSE), "")</f>
        <v/>
      </c>
      <c r="BA36" s="18" t="str">
        <f>IF($AW36="Ekstra", VLOOKUP($A36, Parameter!$E$3:$N$5000, 10, FALSE), "")</f>
        <v/>
      </c>
      <c r="BB36" s="26">
        <f t="shared" si="3"/>
        <v>0</v>
      </c>
    </row>
    <row r="37" spans="1:54" x14ac:dyDescent="0.25">
      <c r="A37" s="15" t="str">
        <f t="shared" si="4"/>
        <v>.....</v>
      </c>
      <c r="B37" s="15" t="str">
        <f t="shared" si="5"/>
        <v>......</v>
      </c>
      <c r="C37" s="15" t="str">
        <f t="shared" si="0"/>
        <v>...</v>
      </c>
      <c r="D37" s="16">
        <f>IF(A37=".....", 0, VLOOKUP($A37, Parameter2!$A$2:$C$5000, 3, FALSE))</f>
        <v>0</v>
      </c>
      <c r="E37" s="17"/>
      <c r="F37" s="21"/>
      <c r="G37" s="21"/>
      <c r="H37" s="21"/>
      <c r="I37" s="21"/>
      <c r="J37" s="21"/>
      <c r="K37" s="21"/>
      <c r="L37" s="21"/>
      <c r="M37" s="18" t="str">
        <f>IF(B37="......","",VLOOKUP(B37, Parameter2!$D$2:$E$15000, 2, FALSE))</f>
        <v/>
      </c>
      <c r="N37" s="21"/>
      <c r="O37" s="22"/>
      <c r="P37" s="22"/>
      <c r="Q37" s="26">
        <f t="shared" si="1"/>
        <v>0</v>
      </c>
      <c r="R37" s="25" t="str">
        <f t="shared" si="6"/>
        <v/>
      </c>
      <c r="S37" s="25" t="str">
        <f t="shared" si="7"/>
        <v/>
      </c>
      <c r="T37" s="25" t="str">
        <f t="shared" si="8"/>
        <v/>
      </c>
      <c r="U37" s="25" t="str">
        <f t="shared" si="9"/>
        <v/>
      </c>
      <c r="V37" s="26" t="str">
        <f>IF(C37="...", "", VLOOKUP(C37, UPB!$A$3:$B$5000, 2, FALSE))</f>
        <v/>
      </c>
      <c r="W37" s="23"/>
      <c r="X37" s="78"/>
      <c r="Y37" s="71"/>
      <c r="Z37" s="71"/>
      <c r="AA37" s="22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18" t="str">
        <f>IF(AND($A37 &lt;&gt;"....."), VLOOKUP($A37, Parameter!$E$3:$N$5000, 9, FALSE), "")</f>
        <v/>
      </c>
      <c r="AS37" s="18" t="str">
        <f>IF(AND($A37 &lt;&gt;"....."), VLOOKUP($A37, Parameter!$E$3:$N$5000, 10, FALSE), "")</f>
        <v/>
      </c>
      <c r="AT37" s="18" t="str">
        <f>IF(AND(Hibah!$E37&lt;&gt;"", $A37 &lt;&gt;"....."), VLOOKUP($E37, Parameter3!$A$4:$C$11, 2, FALSE), "")</f>
        <v/>
      </c>
      <c r="AU37" s="18" t="str">
        <f>IF(AND(Hibah!$E37&lt;&gt;"", $A37 &lt;&gt;"....."), VLOOKUP($E37, Parameter3!$A$4:$C$11, 3, FALSE), "")</f>
        <v/>
      </c>
      <c r="AV37" s="26">
        <f>IF(AND(Hibah!$E37&lt;&gt;"", $A37 &lt;&gt;"....."), $P37, 0)</f>
        <v>0</v>
      </c>
      <c r="AW37" s="18" t="str">
        <f t="shared" si="2"/>
        <v>Intra</v>
      </c>
      <c r="AX37" s="18" t="str">
        <f>IF($AW37="Ekstra", Parameter3!$B$2, "")</f>
        <v/>
      </c>
      <c r="AY37" s="18" t="str">
        <f>IF($AW37="Ekstra", Parameter3!$C$2, "")</f>
        <v/>
      </c>
      <c r="AZ37" s="18" t="str">
        <f>IF($AW37="Ekstra", VLOOKUP($A37, Parameter!$E$3:$N$5000, 9, FALSE), "")</f>
        <v/>
      </c>
      <c r="BA37" s="18" t="str">
        <f>IF($AW37="Ekstra", VLOOKUP($A37, Parameter!$E$3:$N$5000, 10, FALSE), "")</f>
        <v/>
      </c>
      <c r="BB37" s="26">
        <f t="shared" si="3"/>
        <v>0</v>
      </c>
    </row>
    <row r="38" spans="1:54" x14ac:dyDescent="0.25">
      <c r="A38" s="15" t="str">
        <f t="shared" si="4"/>
        <v>.....</v>
      </c>
      <c r="B38" s="15" t="str">
        <f t="shared" si="5"/>
        <v>......</v>
      </c>
      <c r="C38" s="15" t="str">
        <f t="shared" si="0"/>
        <v>...</v>
      </c>
      <c r="D38" s="16">
        <f>IF(A38=".....", 0, VLOOKUP($A38, Parameter2!$A$2:$C$5000, 3, FALSE))</f>
        <v>0</v>
      </c>
      <c r="E38" s="17"/>
      <c r="F38" s="21"/>
      <c r="G38" s="21"/>
      <c r="H38" s="21"/>
      <c r="I38" s="21"/>
      <c r="J38" s="21"/>
      <c r="K38" s="21"/>
      <c r="L38" s="21"/>
      <c r="M38" s="18" t="str">
        <f>IF(B38="......","",VLOOKUP(B38, Parameter2!$D$2:$E$15000, 2, FALSE))</f>
        <v/>
      </c>
      <c r="N38" s="21"/>
      <c r="O38" s="22"/>
      <c r="P38" s="22"/>
      <c r="Q38" s="26">
        <f t="shared" si="1"/>
        <v>0</v>
      </c>
      <c r="R38" s="25" t="str">
        <f t="shared" si="6"/>
        <v/>
      </c>
      <c r="S38" s="25" t="str">
        <f t="shared" si="7"/>
        <v/>
      </c>
      <c r="T38" s="25" t="str">
        <f t="shared" si="8"/>
        <v/>
      </c>
      <c r="U38" s="25" t="str">
        <f t="shared" si="9"/>
        <v/>
      </c>
      <c r="V38" s="26" t="str">
        <f>IF(C38="...", "", VLOOKUP(C38, UPB!$A$3:$B$5000, 2, FALSE))</f>
        <v/>
      </c>
      <c r="W38" s="23"/>
      <c r="X38" s="78"/>
      <c r="Y38" s="71"/>
      <c r="Z38" s="71"/>
      <c r="AA38" s="22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18" t="str">
        <f>IF(AND($A38 &lt;&gt;"....."), VLOOKUP($A38, Parameter!$E$3:$N$5000, 9, FALSE), "")</f>
        <v/>
      </c>
      <c r="AS38" s="18" t="str">
        <f>IF(AND($A38 &lt;&gt;"....."), VLOOKUP($A38, Parameter!$E$3:$N$5000, 10, FALSE), "")</f>
        <v/>
      </c>
      <c r="AT38" s="18" t="str">
        <f>IF(AND(Hibah!$E38&lt;&gt;"", $A38 &lt;&gt;"....."), VLOOKUP($E38, Parameter3!$A$4:$C$11, 2, FALSE), "")</f>
        <v/>
      </c>
      <c r="AU38" s="18" t="str">
        <f>IF(AND(Hibah!$E38&lt;&gt;"", $A38 &lt;&gt;"....."), VLOOKUP($E38, Parameter3!$A$4:$C$11, 3, FALSE), "")</f>
        <v/>
      </c>
      <c r="AV38" s="26">
        <f>IF(AND(Hibah!$E38&lt;&gt;"", $A38 &lt;&gt;"....."), $P38, 0)</f>
        <v>0</v>
      </c>
      <c r="AW38" s="18" t="str">
        <f t="shared" si="2"/>
        <v>Intra</v>
      </c>
      <c r="AX38" s="18" t="str">
        <f>IF($AW38="Ekstra", Parameter3!$B$2, "")</f>
        <v/>
      </c>
      <c r="AY38" s="18" t="str">
        <f>IF($AW38="Ekstra", Parameter3!$C$2, "")</f>
        <v/>
      </c>
      <c r="AZ38" s="18" t="str">
        <f>IF($AW38="Ekstra", VLOOKUP($A38, Parameter!$E$3:$N$5000, 9, FALSE), "")</f>
        <v/>
      </c>
      <c r="BA38" s="18" t="str">
        <f>IF($AW38="Ekstra", VLOOKUP($A38, Parameter!$E$3:$N$5000, 10, FALSE), "")</f>
        <v/>
      </c>
      <c r="BB38" s="26">
        <f t="shared" si="3"/>
        <v>0</v>
      </c>
    </row>
    <row r="39" spans="1:54" x14ac:dyDescent="0.25">
      <c r="A39" s="15" t="str">
        <f t="shared" si="4"/>
        <v>.....</v>
      </c>
      <c r="B39" s="15" t="str">
        <f t="shared" si="5"/>
        <v>......</v>
      </c>
      <c r="C39" s="15" t="str">
        <f t="shared" si="0"/>
        <v>...</v>
      </c>
      <c r="D39" s="16">
        <f>IF(A39=".....", 0, VLOOKUP($A39, Parameter2!$A$2:$C$5000, 3, FALSE))</f>
        <v>0</v>
      </c>
      <c r="E39" s="17"/>
      <c r="F39" s="21"/>
      <c r="G39" s="21"/>
      <c r="H39" s="21"/>
      <c r="I39" s="21"/>
      <c r="J39" s="21"/>
      <c r="K39" s="21"/>
      <c r="L39" s="21"/>
      <c r="M39" s="18" t="str">
        <f>IF(B39="......","",VLOOKUP(B39, Parameter2!$D$2:$E$15000, 2, FALSE))</f>
        <v/>
      </c>
      <c r="N39" s="21"/>
      <c r="O39" s="22"/>
      <c r="P39" s="22"/>
      <c r="Q39" s="26">
        <f t="shared" si="1"/>
        <v>0</v>
      </c>
      <c r="R39" s="25" t="str">
        <f t="shared" si="6"/>
        <v/>
      </c>
      <c r="S39" s="25" t="str">
        <f t="shared" si="7"/>
        <v/>
      </c>
      <c r="T39" s="25" t="str">
        <f t="shared" si="8"/>
        <v/>
      </c>
      <c r="U39" s="25" t="str">
        <f t="shared" si="9"/>
        <v/>
      </c>
      <c r="V39" s="26" t="str">
        <f>IF(C39="...", "", VLOOKUP(C39, UPB!$A$3:$B$5000, 2, FALSE))</f>
        <v/>
      </c>
      <c r="W39" s="23"/>
      <c r="X39" s="78"/>
      <c r="Y39" s="71"/>
      <c r="Z39" s="71"/>
      <c r="AA39" s="22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18" t="str">
        <f>IF(AND($A39 &lt;&gt;"....."), VLOOKUP($A39, Parameter!$E$3:$N$5000, 9, FALSE), "")</f>
        <v/>
      </c>
      <c r="AS39" s="18" t="str">
        <f>IF(AND($A39 &lt;&gt;"....."), VLOOKUP($A39, Parameter!$E$3:$N$5000, 10, FALSE), "")</f>
        <v/>
      </c>
      <c r="AT39" s="18" t="str">
        <f>IF(AND(Hibah!$E39&lt;&gt;"", $A39 &lt;&gt;"....."), VLOOKUP($E39, Parameter3!$A$4:$C$11, 2, FALSE), "")</f>
        <v/>
      </c>
      <c r="AU39" s="18" t="str">
        <f>IF(AND(Hibah!$E39&lt;&gt;"", $A39 &lt;&gt;"....."), VLOOKUP($E39, Parameter3!$A$4:$C$11, 3, FALSE), "")</f>
        <v/>
      </c>
      <c r="AV39" s="26">
        <f>IF(AND(Hibah!$E39&lt;&gt;"", $A39 &lt;&gt;"....."), $P39, 0)</f>
        <v>0</v>
      </c>
      <c r="AW39" s="18" t="str">
        <f t="shared" si="2"/>
        <v>Intra</v>
      </c>
      <c r="AX39" s="18" t="str">
        <f>IF($AW39="Ekstra", Parameter3!$B$2, "")</f>
        <v/>
      </c>
      <c r="AY39" s="18" t="str">
        <f>IF($AW39="Ekstra", Parameter3!$C$2, "")</f>
        <v/>
      </c>
      <c r="AZ39" s="18" t="str">
        <f>IF($AW39="Ekstra", VLOOKUP($A39, Parameter!$E$3:$N$5000, 9, FALSE), "")</f>
        <v/>
      </c>
      <c r="BA39" s="18" t="str">
        <f>IF($AW39="Ekstra", VLOOKUP($A39, Parameter!$E$3:$N$5000, 10, FALSE), "")</f>
        <v/>
      </c>
      <c r="BB39" s="26">
        <f t="shared" si="3"/>
        <v>0</v>
      </c>
    </row>
    <row r="40" spans="1:54" x14ac:dyDescent="0.25">
      <c r="A40" s="15" t="str">
        <f t="shared" si="4"/>
        <v>.....</v>
      </c>
      <c r="B40" s="15" t="str">
        <f t="shared" si="5"/>
        <v>......</v>
      </c>
      <c r="C40" s="15" t="str">
        <f t="shared" ref="C40:C41" si="10">R40&amp;"."&amp;S40&amp;"."&amp;T40&amp;"."&amp;U40</f>
        <v>...</v>
      </c>
      <c r="D40" s="16">
        <f>IF(A40=".....", 0, VLOOKUP($A40, Parameter2!$A$2:$C$5000, 3, FALSE))</f>
        <v>0</v>
      </c>
      <c r="E40" s="17"/>
      <c r="F40" s="21"/>
      <c r="G40" s="21"/>
      <c r="H40" s="21"/>
      <c r="I40" s="21"/>
      <c r="J40" s="21"/>
      <c r="K40" s="21"/>
      <c r="L40" s="21"/>
      <c r="M40" s="18" t="str">
        <f>IF(B40="......","",VLOOKUP(B40, Parameter2!$D$2:$E$15000, 2, FALSE))</f>
        <v/>
      </c>
      <c r="N40" s="21"/>
      <c r="O40" s="22"/>
      <c r="P40" s="22"/>
      <c r="Q40" s="26">
        <f t="shared" ref="Q40:Q41" si="11">IF(OR(ISBLANK(O40), O40=0), 0, P40/O40)</f>
        <v>0</v>
      </c>
      <c r="R40" s="25" t="str">
        <f t="shared" ref="R40:R41" si="12">IF(ISBLANK($F40), "", $F$1)</f>
        <v/>
      </c>
      <c r="S40" s="25" t="str">
        <f t="shared" ref="S40:S41" si="13" xml:space="preserve"> IF(ISBLANK($F40), "",$G$1)</f>
        <v/>
      </c>
      <c r="T40" s="25" t="str">
        <f t="shared" ref="T40:T41" si="14" xml:space="preserve"> IF(ISBLANK($F40), "",$H$1)</f>
        <v/>
      </c>
      <c r="U40" s="25" t="str">
        <f t="shared" ref="U40:U41" si="15" xml:space="preserve"> IF(ISBLANK($F40), "",$I$1)</f>
        <v/>
      </c>
      <c r="V40" s="26" t="str">
        <f>IF(C40="...", "", VLOOKUP(C40, UPB!$A$3:$B$5000, 2, FALSE))</f>
        <v/>
      </c>
      <c r="W40" s="23"/>
      <c r="X40" s="78"/>
      <c r="Y40" s="71"/>
      <c r="Z40" s="71"/>
      <c r="AA40" s="22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18" t="str">
        <f>IF(AND($A40 &lt;&gt;"....."), VLOOKUP($A40, Parameter!$E$3:$N$5000, 9, FALSE), "")</f>
        <v/>
      </c>
      <c r="AS40" s="18" t="str">
        <f>IF(AND($A40 &lt;&gt;"....."), VLOOKUP($A40, Parameter!$E$3:$N$5000, 10, FALSE), "")</f>
        <v/>
      </c>
      <c r="AT40" s="18" t="str">
        <f>IF(AND(Hibah!$E40&lt;&gt;"", $A40 &lt;&gt;"....."), VLOOKUP($E40, Parameter3!$A$4:$C$11, 2, FALSE), "")</f>
        <v/>
      </c>
      <c r="AU40" s="18" t="str">
        <f>IF(AND(Hibah!$E40&lt;&gt;"", $A40 &lt;&gt;"....."), VLOOKUP($E40, Parameter3!$A$4:$C$11, 3, FALSE), "")</f>
        <v/>
      </c>
      <c r="AV40" s="26">
        <f>IF(AND(Hibah!$E40&lt;&gt;"", $A40 &lt;&gt;"....."), $P40, 0)</f>
        <v>0</v>
      </c>
      <c r="AW40" s="18" t="str">
        <f t="shared" ref="AW40:AW41" si="16">IF(Q40&lt;D40, "Ekstra", "Intra")</f>
        <v>Intra</v>
      </c>
      <c r="AX40" s="18" t="str">
        <f>IF($AW40="Ekstra", Parameter3!$B$2, "")</f>
        <v/>
      </c>
      <c r="AY40" s="18" t="str">
        <f>IF($AW40="Ekstra", Parameter3!$C$2, "")</f>
        <v/>
      </c>
      <c r="AZ40" s="18" t="str">
        <f>IF($AW40="Ekstra", VLOOKUP($A40, Parameter!$E$3:$N$5000, 9, FALSE), "")</f>
        <v/>
      </c>
      <c r="BA40" s="18" t="str">
        <f>IF($AW40="Ekstra", VLOOKUP($A40, Parameter!$E$3:$N$5000, 10, FALSE), "")</f>
        <v/>
      </c>
      <c r="BB40" s="26">
        <f t="shared" ref="BB40:BB41" si="17">IF($AW40="Ekstra", $P40, 0)</f>
        <v>0</v>
      </c>
    </row>
    <row r="41" spans="1:54" x14ac:dyDescent="0.25">
      <c r="A41" s="15" t="str">
        <f t="shared" si="4"/>
        <v>.....</v>
      </c>
      <c r="B41" s="15" t="str">
        <f t="shared" si="5"/>
        <v>......</v>
      </c>
      <c r="C41" s="15" t="str">
        <f t="shared" si="10"/>
        <v>...</v>
      </c>
      <c r="D41" s="16">
        <f>IF(A41=".....", 0, VLOOKUP($A41, Parameter2!$A$2:$C$5000, 3, FALSE))</f>
        <v>0</v>
      </c>
      <c r="E41" s="17"/>
      <c r="F41" s="21"/>
      <c r="G41" s="21"/>
      <c r="H41" s="21"/>
      <c r="I41" s="21"/>
      <c r="J41" s="21"/>
      <c r="K41" s="21"/>
      <c r="L41" s="21"/>
      <c r="M41" s="18" t="str">
        <f>IF(B41="......","",VLOOKUP(B41, Parameter2!$D$2:$E$15000, 2, FALSE))</f>
        <v/>
      </c>
      <c r="N41" s="21"/>
      <c r="O41" s="22"/>
      <c r="P41" s="22"/>
      <c r="Q41" s="26">
        <f t="shared" si="11"/>
        <v>0</v>
      </c>
      <c r="R41" s="25" t="str">
        <f t="shared" si="12"/>
        <v/>
      </c>
      <c r="S41" s="25" t="str">
        <f t="shared" si="13"/>
        <v/>
      </c>
      <c r="T41" s="25" t="str">
        <f t="shared" si="14"/>
        <v/>
      </c>
      <c r="U41" s="25" t="str">
        <f t="shared" si="15"/>
        <v/>
      </c>
      <c r="V41" s="26" t="str">
        <f>IF(C41="...", "", VLOOKUP(C41, UPB!$A$3:$B$5000, 2, FALSE))</f>
        <v/>
      </c>
      <c r="W41" s="23"/>
      <c r="X41" s="78"/>
      <c r="Y41" s="71"/>
      <c r="Z41" s="71"/>
      <c r="AA41" s="22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18" t="str">
        <f>IF(AND($A41 &lt;&gt;"....."), VLOOKUP($A41, Parameter!$E$3:$N$5000, 9, FALSE), "")</f>
        <v/>
      </c>
      <c r="AS41" s="18" t="str">
        <f>IF(AND($A41 &lt;&gt;"....."), VLOOKUP($A41, Parameter!$E$3:$N$5000, 10, FALSE), "")</f>
        <v/>
      </c>
      <c r="AT41" s="18" t="str">
        <f>IF(AND(Hibah!$E41&lt;&gt;"", $A41 &lt;&gt;"....."), VLOOKUP($E41, Parameter3!$A$4:$C$11, 2, FALSE), "")</f>
        <v/>
      </c>
      <c r="AU41" s="18" t="str">
        <f>IF(AND(Hibah!$E41&lt;&gt;"", $A41 &lt;&gt;"....."), VLOOKUP($E41, Parameter3!$A$4:$C$11, 3, FALSE), "")</f>
        <v/>
      </c>
      <c r="AV41" s="26">
        <f>IF(AND(Hibah!$E41&lt;&gt;"", $A41 &lt;&gt;"....."), $P41, 0)</f>
        <v>0</v>
      </c>
      <c r="AW41" s="18" t="str">
        <f t="shared" si="16"/>
        <v>Intra</v>
      </c>
      <c r="AX41" s="18" t="str">
        <f>IF($AW41="Ekstra", Parameter3!$B$2, "")</f>
        <v/>
      </c>
      <c r="AY41" s="18" t="str">
        <f>IF($AW41="Ekstra", Parameter3!$C$2, "")</f>
        <v/>
      </c>
      <c r="AZ41" s="18" t="str">
        <f>IF($AW41="Ekstra", VLOOKUP($A41, Parameter!$E$3:$N$5000, 9, FALSE), "")</f>
        <v/>
      </c>
      <c r="BA41" s="18" t="str">
        <f>IF($AW41="Ekstra", VLOOKUP($A41, Parameter!$E$3:$N$5000, 10, FALSE), "")</f>
        <v/>
      </c>
      <c r="BB41" s="26">
        <f t="shared" si="17"/>
        <v>0</v>
      </c>
    </row>
    <row r="42" spans="1:54" x14ac:dyDescent="0.25">
      <c r="P42" s="6">
        <f>SUBTOTAL(9, P15:P41)</f>
        <v>0</v>
      </c>
    </row>
  </sheetData>
  <sheetProtection autoFilter="0"/>
  <autoFilter ref="A14:BB14" xr:uid="{00000000-0009-0000-0000-000008000000}"/>
  <mergeCells count="22">
    <mergeCell ref="X12:X13"/>
    <mergeCell ref="A12:A13"/>
    <mergeCell ref="B12:B13"/>
    <mergeCell ref="C12:C13"/>
    <mergeCell ref="W12:W13"/>
    <mergeCell ref="F12:L12"/>
    <mergeCell ref="M12:M13"/>
    <mergeCell ref="D12:D13"/>
    <mergeCell ref="E12:E13"/>
    <mergeCell ref="N12:N13"/>
    <mergeCell ref="O12:O13"/>
    <mergeCell ref="P12:P13"/>
    <mergeCell ref="Q12:Q13"/>
    <mergeCell ref="R12:V12"/>
    <mergeCell ref="AX12:BB12"/>
    <mergeCell ref="Y12:AC12"/>
    <mergeCell ref="AD12:AH12"/>
    <mergeCell ref="AI12:AK12"/>
    <mergeCell ref="AL12:AN12"/>
    <mergeCell ref="AO12:AQ12"/>
    <mergeCell ref="AR12:AV12"/>
    <mergeCell ref="AW12:AW13"/>
  </mergeCells>
  <pageMargins left="0.7" right="0.7" top="0.75" bottom="0.75" header="0.3" footer="0.3"/>
  <pageSetup paperSize="258" orientation="portrait" horizontalDpi="180" verticalDpi="18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UPB</vt:lpstr>
      <vt:lpstr>Parameter</vt:lpstr>
      <vt:lpstr>Parameter2</vt:lpstr>
      <vt:lpstr>Parameter3</vt:lpstr>
      <vt:lpstr>Parameter4</vt:lpstr>
      <vt:lpstr>OPD</vt:lpstr>
      <vt:lpstr>BM</vt:lpstr>
      <vt:lpstr>BJ</vt:lpstr>
      <vt:lpstr>Hibah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yudiastri</dc:creator>
  <cp:lastModifiedBy>ibn 99</cp:lastModifiedBy>
  <cp:lastPrinted>2022-02-09T01:06:48Z</cp:lastPrinted>
  <dcterms:created xsi:type="dcterms:W3CDTF">2016-10-06T11:31:14Z</dcterms:created>
  <dcterms:modified xsi:type="dcterms:W3CDTF">2024-12-23T02:54:55Z</dcterms:modified>
</cp:coreProperties>
</file>